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ecalderonf\workspace\workspace-DataAnalitics\dataProject_dashBoard_AnalisisDeDatos\"/>
    </mc:Choice>
  </mc:AlternateContent>
  <xr:revisionPtr revIDLastSave="0" documentId="13_ncr:1_{FA9322B2-6DC1-4AEF-A27B-33412E47B182}" xr6:coauthVersionLast="47" xr6:coauthVersionMax="47" xr10:uidLastSave="{00000000-0000-0000-0000-000000000000}"/>
  <bookViews>
    <workbookView xWindow="-108" yWindow="-108" windowWidth="23256" windowHeight="13176" activeTab="5" xr2:uid="{59EE4E44-DEC7-4BB2-9E6B-22AB5D7DB9BE}"/>
  </bookViews>
  <sheets>
    <sheet name="tblPosts" sheetId="2" r:id="rId1"/>
    <sheet name="dat_validaciones" sheetId="1" r:id="rId2"/>
    <sheet name="base_pivot" sheetId="5" r:id="rId3"/>
    <sheet name="map_data" sheetId="6" r:id="rId4"/>
    <sheet name="Scatter_Data" sheetId="8" r:id="rId5"/>
    <sheet name="Dashboard" sheetId="4" r:id="rId6"/>
  </sheets>
  <externalReferences>
    <externalReference r:id="rId7"/>
  </externalReferences>
  <definedNames>
    <definedName name="_xlchart.v5.0" hidden="1">map_data!$A$1</definedName>
    <definedName name="_xlchart.v5.1" hidden="1">map_data!$A$2:$A$9</definedName>
    <definedName name="_xlchart.v5.2" hidden="1">map_data!$B$1</definedName>
    <definedName name="_xlchart.v5.3" hidden="1">map_data!$B$2:$B$9</definedName>
    <definedName name="_xlchart.v5.4" hidden="1">map_data!$C$1</definedName>
    <definedName name="_xlchart.v5.5" hidden="1">map_data!$C$2:$C$9</definedName>
    <definedName name="Datos">[1]!Tabla2[#Data]</definedName>
    <definedName name="DatosExternos_1" localSheetId="0" hidden="1">tblPosts!$A$1:$N$5001</definedName>
    <definedName name="SegmentaciónDeDatos_Content_Type">#N/A</definedName>
    <definedName name="SegmentaciónDeDatos_Hashtag">#N/A</definedName>
    <definedName name="SegmentaciónDeDatos_Platform">#N/A</definedName>
    <definedName name="SegmentaciónDeDatos_Region">#N/A</definedName>
  </definedNames>
  <calcPr calcId="191029"/>
  <pivotCaches>
    <pivotCache cacheId="0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Q5" i="5" l="1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L2" i="2"/>
  <c r="M2" i="2" s="1"/>
  <c r="L3" i="2"/>
  <c r="M3" i="2" s="1"/>
  <c r="L4" i="2"/>
  <c r="M4" i="2" s="1"/>
  <c r="L5" i="2"/>
  <c r="M5" i="2" s="1"/>
  <c r="L6" i="2"/>
  <c r="M6" i="2" s="1"/>
  <c r="L7" i="2"/>
  <c r="M7" i="2" s="1"/>
  <c r="L8" i="2"/>
  <c r="M8" i="2" s="1"/>
  <c r="L9" i="2"/>
  <c r="M9" i="2" s="1"/>
  <c r="L10" i="2"/>
  <c r="M10" i="2" s="1"/>
  <c r="L11" i="2"/>
  <c r="M11" i="2" s="1"/>
  <c r="L12" i="2"/>
  <c r="M12" i="2" s="1"/>
  <c r="L13" i="2"/>
  <c r="M13" i="2" s="1"/>
  <c r="L14" i="2"/>
  <c r="M14" i="2" s="1"/>
  <c r="L15" i="2"/>
  <c r="M15" i="2" s="1"/>
  <c r="L16" i="2"/>
  <c r="M16" i="2" s="1"/>
  <c r="L17" i="2"/>
  <c r="M17" i="2" s="1"/>
  <c r="L18" i="2"/>
  <c r="M18" i="2" s="1"/>
  <c r="L19" i="2"/>
  <c r="M19" i="2" s="1"/>
  <c r="L20" i="2"/>
  <c r="M20" i="2" s="1"/>
  <c r="L21" i="2"/>
  <c r="M21" i="2" s="1"/>
  <c r="L22" i="2"/>
  <c r="M22" i="2" s="1"/>
  <c r="L23" i="2"/>
  <c r="M23" i="2" s="1"/>
  <c r="L24" i="2"/>
  <c r="M24" i="2" s="1"/>
  <c r="L25" i="2"/>
  <c r="M25" i="2" s="1"/>
  <c r="L26" i="2"/>
  <c r="M26" i="2" s="1"/>
  <c r="L27" i="2"/>
  <c r="M27" i="2" s="1"/>
  <c r="L28" i="2"/>
  <c r="M28" i="2" s="1"/>
  <c r="L29" i="2"/>
  <c r="M29" i="2" s="1"/>
  <c r="L30" i="2"/>
  <c r="M30" i="2" s="1"/>
  <c r="L31" i="2"/>
  <c r="M31" i="2" s="1"/>
  <c r="L32" i="2"/>
  <c r="M32" i="2" s="1"/>
  <c r="L33" i="2"/>
  <c r="M33" i="2" s="1"/>
  <c r="L34" i="2"/>
  <c r="M34" i="2" s="1"/>
  <c r="L35" i="2"/>
  <c r="M35" i="2" s="1"/>
  <c r="L36" i="2"/>
  <c r="M36" i="2" s="1"/>
  <c r="L37" i="2"/>
  <c r="M37" i="2" s="1"/>
  <c r="L38" i="2"/>
  <c r="M38" i="2" s="1"/>
  <c r="L39" i="2"/>
  <c r="M39" i="2" s="1"/>
  <c r="L40" i="2"/>
  <c r="M40" i="2" s="1"/>
  <c r="L41" i="2"/>
  <c r="M41" i="2" s="1"/>
  <c r="L42" i="2"/>
  <c r="M42" i="2" s="1"/>
  <c r="L43" i="2"/>
  <c r="M43" i="2" s="1"/>
  <c r="L44" i="2"/>
  <c r="M44" i="2" s="1"/>
  <c r="L45" i="2"/>
  <c r="M45" i="2" s="1"/>
  <c r="L46" i="2"/>
  <c r="M46" i="2" s="1"/>
  <c r="L47" i="2"/>
  <c r="M47" i="2" s="1"/>
  <c r="L48" i="2"/>
  <c r="M48" i="2" s="1"/>
  <c r="L49" i="2"/>
  <c r="M49" i="2" s="1"/>
  <c r="L50" i="2"/>
  <c r="M50" i="2" s="1"/>
  <c r="L51" i="2"/>
  <c r="M51" i="2" s="1"/>
  <c r="L52" i="2"/>
  <c r="M52" i="2" s="1"/>
  <c r="L53" i="2"/>
  <c r="M53" i="2" s="1"/>
  <c r="L54" i="2"/>
  <c r="M54" i="2" s="1"/>
  <c r="L55" i="2"/>
  <c r="M55" i="2" s="1"/>
  <c r="L56" i="2"/>
  <c r="M56" i="2" s="1"/>
  <c r="L57" i="2"/>
  <c r="M57" i="2" s="1"/>
  <c r="L58" i="2"/>
  <c r="M58" i="2" s="1"/>
  <c r="L59" i="2"/>
  <c r="M59" i="2" s="1"/>
  <c r="L60" i="2"/>
  <c r="M60" i="2" s="1"/>
  <c r="L61" i="2"/>
  <c r="M61" i="2" s="1"/>
  <c r="L62" i="2"/>
  <c r="M62" i="2" s="1"/>
  <c r="L63" i="2"/>
  <c r="M63" i="2" s="1"/>
  <c r="L64" i="2"/>
  <c r="M64" i="2" s="1"/>
  <c r="L65" i="2"/>
  <c r="M65" i="2" s="1"/>
  <c r="L66" i="2"/>
  <c r="M66" i="2" s="1"/>
  <c r="L67" i="2"/>
  <c r="M67" i="2" s="1"/>
  <c r="L68" i="2"/>
  <c r="M68" i="2" s="1"/>
  <c r="L69" i="2"/>
  <c r="M69" i="2" s="1"/>
  <c r="L70" i="2"/>
  <c r="M70" i="2" s="1"/>
  <c r="L71" i="2"/>
  <c r="M71" i="2" s="1"/>
  <c r="L72" i="2"/>
  <c r="M72" i="2" s="1"/>
  <c r="L73" i="2"/>
  <c r="M73" i="2" s="1"/>
  <c r="L74" i="2"/>
  <c r="M74" i="2" s="1"/>
  <c r="L75" i="2"/>
  <c r="M75" i="2" s="1"/>
  <c r="L76" i="2"/>
  <c r="M76" i="2" s="1"/>
  <c r="L77" i="2"/>
  <c r="M77" i="2" s="1"/>
  <c r="L78" i="2"/>
  <c r="M78" i="2" s="1"/>
  <c r="L79" i="2"/>
  <c r="M79" i="2" s="1"/>
  <c r="L80" i="2"/>
  <c r="M80" i="2" s="1"/>
  <c r="L81" i="2"/>
  <c r="M81" i="2" s="1"/>
  <c r="L82" i="2"/>
  <c r="M82" i="2" s="1"/>
  <c r="L83" i="2"/>
  <c r="M83" i="2" s="1"/>
  <c r="L84" i="2"/>
  <c r="M84" i="2" s="1"/>
  <c r="L85" i="2"/>
  <c r="M85" i="2" s="1"/>
  <c r="L86" i="2"/>
  <c r="M86" i="2" s="1"/>
  <c r="L87" i="2"/>
  <c r="M87" i="2" s="1"/>
  <c r="L88" i="2"/>
  <c r="M88" i="2" s="1"/>
  <c r="L89" i="2"/>
  <c r="M89" i="2" s="1"/>
  <c r="L90" i="2"/>
  <c r="M90" i="2" s="1"/>
  <c r="L91" i="2"/>
  <c r="M91" i="2" s="1"/>
  <c r="L92" i="2"/>
  <c r="M92" i="2" s="1"/>
  <c r="L93" i="2"/>
  <c r="M93" i="2" s="1"/>
  <c r="L94" i="2"/>
  <c r="M94" i="2" s="1"/>
  <c r="L95" i="2"/>
  <c r="M95" i="2" s="1"/>
  <c r="L96" i="2"/>
  <c r="M96" i="2" s="1"/>
  <c r="L97" i="2"/>
  <c r="M97" i="2" s="1"/>
  <c r="L98" i="2"/>
  <c r="M98" i="2" s="1"/>
  <c r="L99" i="2"/>
  <c r="M99" i="2" s="1"/>
  <c r="L100" i="2"/>
  <c r="M100" i="2" s="1"/>
  <c r="L101" i="2"/>
  <c r="M101" i="2" s="1"/>
  <c r="L102" i="2"/>
  <c r="M102" i="2" s="1"/>
  <c r="L103" i="2"/>
  <c r="M103" i="2" s="1"/>
  <c r="L104" i="2"/>
  <c r="M104" i="2" s="1"/>
  <c r="L105" i="2"/>
  <c r="M105" i="2" s="1"/>
  <c r="L106" i="2"/>
  <c r="M106" i="2" s="1"/>
  <c r="L107" i="2"/>
  <c r="M107" i="2" s="1"/>
  <c r="L108" i="2"/>
  <c r="M108" i="2" s="1"/>
  <c r="L109" i="2"/>
  <c r="M109" i="2" s="1"/>
  <c r="L110" i="2"/>
  <c r="M110" i="2" s="1"/>
  <c r="L111" i="2"/>
  <c r="M111" i="2" s="1"/>
  <c r="L112" i="2"/>
  <c r="M112" i="2" s="1"/>
  <c r="L113" i="2"/>
  <c r="M113" i="2" s="1"/>
  <c r="L114" i="2"/>
  <c r="M114" i="2" s="1"/>
  <c r="L115" i="2"/>
  <c r="M115" i="2" s="1"/>
  <c r="L116" i="2"/>
  <c r="M116" i="2" s="1"/>
  <c r="L117" i="2"/>
  <c r="M117" i="2" s="1"/>
  <c r="L118" i="2"/>
  <c r="M118" i="2" s="1"/>
  <c r="L119" i="2"/>
  <c r="M119" i="2" s="1"/>
  <c r="L120" i="2"/>
  <c r="M120" i="2" s="1"/>
  <c r="L121" i="2"/>
  <c r="M121" i="2" s="1"/>
  <c r="L122" i="2"/>
  <c r="M122" i="2" s="1"/>
  <c r="L123" i="2"/>
  <c r="M123" i="2" s="1"/>
  <c r="L124" i="2"/>
  <c r="M124" i="2" s="1"/>
  <c r="L125" i="2"/>
  <c r="M125" i="2" s="1"/>
  <c r="L126" i="2"/>
  <c r="M126" i="2" s="1"/>
  <c r="L127" i="2"/>
  <c r="M127" i="2" s="1"/>
  <c r="L128" i="2"/>
  <c r="M128" i="2" s="1"/>
  <c r="L129" i="2"/>
  <c r="M129" i="2" s="1"/>
  <c r="L130" i="2"/>
  <c r="M130" i="2" s="1"/>
  <c r="L131" i="2"/>
  <c r="M131" i="2" s="1"/>
  <c r="L132" i="2"/>
  <c r="M132" i="2" s="1"/>
  <c r="L133" i="2"/>
  <c r="M133" i="2" s="1"/>
  <c r="L134" i="2"/>
  <c r="M134" i="2" s="1"/>
  <c r="L135" i="2"/>
  <c r="M135" i="2" s="1"/>
  <c r="L136" i="2"/>
  <c r="M136" i="2" s="1"/>
  <c r="L137" i="2"/>
  <c r="M137" i="2" s="1"/>
  <c r="L138" i="2"/>
  <c r="M138" i="2" s="1"/>
  <c r="L139" i="2"/>
  <c r="M139" i="2" s="1"/>
  <c r="L140" i="2"/>
  <c r="M140" i="2" s="1"/>
  <c r="L141" i="2"/>
  <c r="M141" i="2" s="1"/>
  <c r="L142" i="2"/>
  <c r="M142" i="2" s="1"/>
  <c r="L143" i="2"/>
  <c r="M143" i="2" s="1"/>
  <c r="L144" i="2"/>
  <c r="M144" i="2" s="1"/>
  <c r="L145" i="2"/>
  <c r="M145" i="2" s="1"/>
  <c r="L146" i="2"/>
  <c r="M146" i="2" s="1"/>
  <c r="L147" i="2"/>
  <c r="M147" i="2" s="1"/>
  <c r="L148" i="2"/>
  <c r="M148" i="2" s="1"/>
  <c r="L149" i="2"/>
  <c r="M149" i="2" s="1"/>
  <c r="L150" i="2"/>
  <c r="M150" i="2" s="1"/>
  <c r="L151" i="2"/>
  <c r="M151" i="2" s="1"/>
  <c r="L152" i="2"/>
  <c r="M152" i="2" s="1"/>
  <c r="L153" i="2"/>
  <c r="M153" i="2" s="1"/>
  <c r="L154" i="2"/>
  <c r="M154" i="2" s="1"/>
  <c r="L155" i="2"/>
  <c r="M155" i="2" s="1"/>
  <c r="L156" i="2"/>
  <c r="M156" i="2" s="1"/>
  <c r="L157" i="2"/>
  <c r="M157" i="2" s="1"/>
  <c r="L158" i="2"/>
  <c r="M158" i="2" s="1"/>
  <c r="L159" i="2"/>
  <c r="M159" i="2" s="1"/>
  <c r="L160" i="2"/>
  <c r="M160" i="2" s="1"/>
  <c r="L161" i="2"/>
  <c r="M161" i="2" s="1"/>
  <c r="L162" i="2"/>
  <c r="M162" i="2" s="1"/>
  <c r="L163" i="2"/>
  <c r="M163" i="2" s="1"/>
  <c r="L164" i="2"/>
  <c r="M164" i="2" s="1"/>
  <c r="L165" i="2"/>
  <c r="M165" i="2" s="1"/>
  <c r="L166" i="2"/>
  <c r="M166" i="2" s="1"/>
  <c r="L167" i="2"/>
  <c r="M167" i="2" s="1"/>
  <c r="L168" i="2"/>
  <c r="M168" i="2" s="1"/>
  <c r="L169" i="2"/>
  <c r="M169" i="2" s="1"/>
  <c r="L170" i="2"/>
  <c r="M170" i="2" s="1"/>
  <c r="L171" i="2"/>
  <c r="M171" i="2" s="1"/>
  <c r="L172" i="2"/>
  <c r="M172" i="2" s="1"/>
  <c r="L173" i="2"/>
  <c r="M173" i="2" s="1"/>
  <c r="L174" i="2"/>
  <c r="M174" i="2" s="1"/>
  <c r="L175" i="2"/>
  <c r="M175" i="2" s="1"/>
  <c r="L176" i="2"/>
  <c r="M176" i="2" s="1"/>
  <c r="L177" i="2"/>
  <c r="M177" i="2" s="1"/>
  <c r="L178" i="2"/>
  <c r="M178" i="2" s="1"/>
  <c r="L179" i="2"/>
  <c r="M179" i="2" s="1"/>
  <c r="L180" i="2"/>
  <c r="M180" i="2" s="1"/>
  <c r="L181" i="2"/>
  <c r="M181" i="2" s="1"/>
  <c r="L182" i="2"/>
  <c r="M182" i="2" s="1"/>
  <c r="L183" i="2"/>
  <c r="M183" i="2" s="1"/>
  <c r="L184" i="2"/>
  <c r="M184" i="2" s="1"/>
  <c r="L185" i="2"/>
  <c r="M185" i="2" s="1"/>
  <c r="L186" i="2"/>
  <c r="M186" i="2" s="1"/>
  <c r="L187" i="2"/>
  <c r="M187" i="2" s="1"/>
  <c r="L188" i="2"/>
  <c r="M188" i="2" s="1"/>
  <c r="L189" i="2"/>
  <c r="M189" i="2" s="1"/>
  <c r="L190" i="2"/>
  <c r="M190" i="2" s="1"/>
  <c r="L191" i="2"/>
  <c r="M191" i="2" s="1"/>
  <c r="L192" i="2"/>
  <c r="M192" i="2" s="1"/>
  <c r="L193" i="2"/>
  <c r="M193" i="2" s="1"/>
  <c r="L194" i="2"/>
  <c r="M194" i="2" s="1"/>
  <c r="L195" i="2"/>
  <c r="M195" i="2" s="1"/>
  <c r="L196" i="2"/>
  <c r="M196" i="2" s="1"/>
  <c r="L197" i="2"/>
  <c r="M197" i="2" s="1"/>
  <c r="L198" i="2"/>
  <c r="M198" i="2" s="1"/>
  <c r="L199" i="2"/>
  <c r="M199" i="2" s="1"/>
  <c r="L200" i="2"/>
  <c r="M200" i="2" s="1"/>
  <c r="L201" i="2"/>
  <c r="M201" i="2" s="1"/>
  <c r="L202" i="2"/>
  <c r="M202" i="2" s="1"/>
  <c r="L203" i="2"/>
  <c r="M203" i="2" s="1"/>
  <c r="L204" i="2"/>
  <c r="M204" i="2" s="1"/>
  <c r="L205" i="2"/>
  <c r="M205" i="2" s="1"/>
  <c r="L206" i="2"/>
  <c r="M206" i="2" s="1"/>
  <c r="L207" i="2"/>
  <c r="M207" i="2" s="1"/>
  <c r="L208" i="2"/>
  <c r="M208" i="2" s="1"/>
  <c r="L209" i="2"/>
  <c r="M209" i="2" s="1"/>
  <c r="L210" i="2"/>
  <c r="M210" i="2" s="1"/>
  <c r="L211" i="2"/>
  <c r="M211" i="2" s="1"/>
  <c r="L212" i="2"/>
  <c r="M212" i="2" s="1"/>
  <c r="L213" i="2"/>
  <c r="M213" i="2" s="1"/>
  <c r="L214" i="2"/>
  <c r="M214" i="2" s="1"/>
  <c r="L215" i="2"/>
  <c r="M215" i="2" s="1"/>
  <c r="L216" i="2"/>
  <c r="M216" i="2" s="1"/>
  <c r="L217" i="2"/>
  <c r="M217" i="2" s="1"/>
  <c r="L218" i="2"/>
  <c r="M218" i="2" s="1"/>
  <c r="L219" i="2"/>
  <c r="M219" i="2" s="1"/>
  <c r="L220" i="2"/>
  <c r="M220" i="2" s="1"/>
  <c r="L221" i="2"/>
  <c r="M221" i="2" s="1"/>
  <c r="L222" i="2"/>
  <c r="M222" i="2" s="1"/>
  <c r="L223" i="2"/>
  <c r="M223" i="2" s="1"/>
  <c r="L224" i="2"/>
  <c r="M224" i="2" s="1"/>
  <c r="L225" i="2"/>
  <c r="M225" i="2" s="1"/>
  <c r="L226" i="2"/>
  <c r="M226" i="2" s="1"/>
  <c r="L227" i="2"/>
  <c r="M227" i="2" s="1"/>
  <c r="L228" i="2"/>
  <c r="M228" i="2" s="1"/>
  <c r="L229" i="2"/>
  <c r="M229" i="2" s="1"/>
  <c r="L230" i="2"/>
  <c r="M230" i="2" s="1"/>
  <c r="L231" i="2"/>
  <c r="M231" i="2" s="1"/>
  <c r="L232" i="2"/>
  <c r="M232" i="2" s="1"/>
  <c r="L233" i="2"/>
  <c r="M233" i="2" s="1"/>
  <c r="L234" i="2"/>
  <c r="M234" i="2" s="1"/>
  <c r="L235" i="2"/>
  <c r="M235" i="2" s="1"/>
  <c r="L236" i="2"/>
  <c r="M236" i="2" s="1"/>
  <c r="L237" i="2"/>
  <c r="M237" i="2" s="1"/>
  <c r="L238" i="2"/>
  <c r="M238" i="2" s="1"/>
  <c r="L239" i="2"/>
  <c r="M239" i="2" s="1"/>
  <c r="L240" i="2"/>
  <c r="M240" i="2" s="1"/>
  <c r="L241" i="2"/>
  <c r="M241" i="2" s="1"/>
  <c r="L242" i="2"/>
  <c r="M242" i="2" s="1"/>
  <c r="L243" i="2"/>
  <c r="M243" i="2" s="1"/>
  <c r="L244" i="2"/>
  <c r="M244" i="2" s="1"/>
  <c r="L245" i="2"/>
  <c r="M245" i="2" s="1"/>
  <c r="L246" i="2"/>
  <c r="M246" i="2" s="1"/>
  <c r="L247" i="2"/>
  <c r="M247" i="2" s="1"/>
  <c r="L248" i="2"/>
  <c r="M248" i="2" s="1"/>
  <c r="L249" i="2"/>
  <c r="M249" i="2" s="1"/>
  <c r="L250" i="2"/>
  <c r="M250" i="2" s="1"/>
  <c r="L251" i="2"/>
  <c r="M251" i="2" s="1"/>
  <c r="L252" i="2"/>
  <c r="M252" i="2" s="1"/>
  <c r="L253" i="2"/>
  <c r="M253" i="2" s="1"/>
  <c r="L254" i="2"/>
  <c r="M254" i="2" s="1"/>
  <c r="L255" i="2"/>
  <c r="M255" i="2" s="1"/>
  <c r="L256" i="2"/>
  <c r="M256" i="2" s="1"/>
  <c r="L257" i="2"/>
  <c r="M257" i="2" s="1"/>
  <c r="L258" i="2"/>
  <c r="M258" i="2" s="1"/>
  <c r="L259" i="2"/>
  <c r="M259" i="2" s="1"/>
  <c r="L260" i="2"/>
  <c r="M260" i="2" s="1"/>
  <c r="L261" i="2"/>
  <c r="M261" i="2" s="1"/>
  <c r="L262" i="2"/>
  <c r="M262" i="2" s="1"/>
  <c r="L263" i="2"/>
  <c r="M263" i="2" s="1"/>
  <c r="L264" i="2"/>
  <c r="M264" i="2" s="1"/>
  <c r="L265" i="2"/>
  <c r="M265" i="2" s="1"/>
  <c r="L266" i="2"/>
  <c r="M266" i="2" s="1"/>
  <c r="L267" i="2"/>
  <c r="M267" i="2" s="1"/>
  <c r="L268" i="2"/>
  <c r="M268" i="2" s="1"/>
  <c r="L269" i="2"/>
  <c r="M269" i="2" s="1"/>
  <c r="L270" i="2"/>
  <c r="M270" i="2" s="1"/>
  <c r="L271" i="2"/>
  <c r="M271" i="2" s="1"/>
  <c r="L272" i="2"/>
  <c r="M272" i="2" s="1"/>
  <c r="L273" i="2"/>
  <c r="M273" i="2" s="1"/>
  <c r="L274" i="2"/>
  <c r="M274" i="2" s="1"/>
  <c r="L275" i="2"/>
  <c r="M275" i="2" s="1"/>
  <c r="L276" i="2"/>
  <c r="M276" i="2" s="1"/>
  <c r="L277" i="2"/>
  <c r="M277" i="2" s="1"/>
  <c r="L278" i="2"/>
  <c r="M278" i="2" s="1"/>
  <c r="L279" i="2"/>
  <c r="M279" i="2" s="1"/>
  <c r="L280" i="2"/>
  <c r="M280" i="2" s="1"/>
  <c r="L281" i="2"/>
  <c r="M281" i="2" s="1"/>
  <c r="L282" i="2"/>
  <c r="M282" i="2" s="1"/>
  <c r="L283" i="2"/>
  <c r="M283" i="2" s="1"/>
  <c r="L284" i="2"/>
  <c r="M284" i="2" s="1"/>
  <c r="L285" i="2"/>
  <c r="M285" i="2" s="1"/>
  <c r="L286" i="2"/>
  <c r="M286" i="2" s="1"/>
  <c r="L287" i="2"/>
  <c r="M287" i="2" s="1"/>
  <c r="L288" i="2"/>
  <c r="M288" i="2" s="1"/>
  <c r="L289" i="2"/>
  <c r="M289" i="2" s="1"/>
  <c r="L290" i="2"/>
  <c r="M290" i="2" s="1"/>
  <c r="L291" i="2"/>
  <c r="M291" i="2" s="1"/>
  <c r="L292" i="2"/>
  <c r="M292" i="2" s="1"/>
  <c r="L293" i="2"/>
  <c r="M293" i="2" s="1"/>
  <c r="L294" i="2"/>
  <c r="M294" i="2" s="1"/>
  <c r="L295" i="2"/>
  <c r="M295" i="2" s="1"/>
  <c r="L296" i="2"/>
  <c r="M296" i="2" s="1"/>
  <c r="L297" i="2"/>
  <c r="M297" i="2" s="1"/>
  <c r="L298" i="2"/>
  <c r="M298" i="2" s="1"/>
  <c r="L299" i="2"/>
  <c r="M299" i="2" s="1"/>
  <c r="L300" i="2"/>
  <c r="M300" i="2" s="1"/>
  <c r="L301" i="2"/>
  <c r="M301" i="2" s="1"/>
  <c r="L302" i="2"/>
  <c r="M302" i="2" s="1"/>
  <c r="L303" i="2"/>
  <c r="M303" i="2" s="1"/>
  <c r="L304" i="2"/>
  <c r="M304" i="2" s="1"/>
  <c r="L305" i="2"/>
  <c r="M305" i="2" s="1"/>
  <c r="L306" i="2"/>
  <c r="M306" i="2" s="1"/>
  <c r="L307" i="2"/>
  <c r="M307" i="2" s="1"/>
  <c r="L308" i="2"/>
  <c r="M308" i="2" s="1"/>
  <c r="L309" i="2"/>
  <c r="M309" i="2" s="1"/>
  <c r="L310" i="2"/>
  <c r="M310" i="2" s="1"/>
  <c r="L311" i="2"/>
  <c r="M311" i="2" s="1"/>
  <c r="L312" i="2"/>
  <c r="M312" i="2" s="1"/>
  <c r="L313" i="2"/>
  <c r="M313" i="2" s="1"/>
  <c r="L314" i="2"/>
  <c r="M314" i="2" s="1"/>
  <c r="L315" i="2"/>
  <c r="M315" i="2" s="1"/>
  <c r="L316" i="2"/>
  <c r="M316" i="2" s="1"/>
  <c r="L317" i="2"/>
  <c r="M317" i="2" s="1"/>
  <c r="L318" i="2"/>
  <c r="M318" i="2" s="1"/>
  <c r="L319" i="2"/>
  <c r="M319" i="2" s="1"/>
  <c r="L320" i="2"/>
  <c r="M320" i="2" s="1"/>
  <c r="L321" i="2"/>
  <c r="M321" i="2" s="1"/>
  <c r="L322" i="2"/>
  <c r="M322" i="2" s="1"/>
  <c r="L323" i="2"/>
  <c r="M323" i="2" s="1"/>
  <c r="L324" i="2"/>
  <c r="M324" i="2" s="1"/>
  <c r="L325" i="2"/>
  <c r="M325" i="2" s="1"/>
  <c r="L326" i="2"/>
  <c r="M326" i="2" s="1"/>
  <c r="L327" i="2"/>
  <c r="M327" i="2" s="1"/>
  <c r="L328" i="2"/>
  <c r="M328" i="2" s="1"/>
  <c r="L329" i="2"/>
  <c r="M329" i="2" s="1"/>
  <c r="L330" i="2"/>
  <c r="M330" i="2" s="1"/>
  <c r="L331" i="2"/>
  <c r="M331" i="2" s="1"/>
  <c r="L332" i="2"/>
  <c r="M332" i="2" s="1"/>
  <c r="L333" i="2"/>
  <c r="M333" i="2" s="1"/>
  <c r="L334" i="2"/>
  <c r="M334" i="2" s="1"/>
  <c r="L335" i="2"/>
  <c r="M335" i="2" s="1"/>
  <c r="L336" i="2"/>
  <c r="M336" i="2" s="1"/>
  <c r="L337" i="2"/>
  <c r="M337" i="2" s="1"/>
  <c r="L338" i="2"/>
  <c r="M338" i="2" s="1"/>
  <c r="L339" i="2"/>
  <c r="M339" i="2" s="1"/>
  <c r="L340" i="2"/>
  <c r="M340" i="2" s="1"/>
  <c r="L341" i="2"/>
  <c r="M341" i="2" s="1"/>
  <c r="L342" i="2"/>
  <c r="M342" i="2" s="1"/>
  <c r="L343" i="2"/>
  <c r="M343" i="2" s="1"/>
  <c r="L344" i="2"/>
  <c r="M344" i="2" s="1"/>
  <c r="L345" i="2"/>
  <c r="M345" i="2" s="1"/>
  <c r="L346" i="2"/>
  <c r="M346" i="2" s="1"/>
  <c r="L347" i="2"/>
  <c r="M347" i="2" s="1"/>
  <c r="L348" i="2"/>
  <c r="M348" i="2" s="1"/>
  <c r="L349" i="2"/>
  <c r="M349" i="2" s="1"/>
  <c r="L350" i="2"/>
  <c r="M350" i="2" s="1"/>
  <c r="L351" i="2"/>
  <c r="M351" i="2" s="1"/>
  <c r="L352" i="2"/>
  <c r="M352" i="2" s="1"/>
  <c r="L353" i="2"/>
  <c r="M353" i="2" s="1"/>
  <c r="L354" i="2"/>
  <c r="M354" i="2" s="1"/>
  <c r="L355" i="2"/>
  <c r="M355" i="2" s="1"/>
  <c r="L356" i="2"/>
  <c r="M356" i="2" s="1"/>
  <c r="L357" i="2"/>
  <c r="M357" i="2" s="1"/>
  <c r="L358" i="2"/>
  <c r="M358" i="2" s="1"/>
  <c r="L359" i="2"/>
  <c r="M359" i="2" s="1"/>
  <c r="L360" i="2"/>
  <c r="M360" i="2" s="1"/>
  <c r="L361" i="2"/>
  <c r="M361" i="2" s="1"/>
  <c r="L362" i="2"/>
  <c r="M362" i="2" s="1"/>
  <c r="L363" i="2"/>
  <c r="M363" i="2" s="1"/>
  <c r="L364" i="2"/>
  <c r="M364" i="2" s="1"/>
  <c r="L365" i="2"/>
  <c r="M365" i="2" s="1"/>
  <c r="L366" i="2"/>
  <c r="M366" i="2" s="1"/>
  <c r="L367" i="2"/>
  <c r="M367" i="2" s="1"/>
  <c r="L368" i="2"/>
  <c r="M368" i="2" s="1"/>
  <c r="L369" i="2"/>
  <c r="M369" i="2" s="1"/>
  <c r="L370" i="2"/>
  <c r="M370" i="2" s="1"/>
  <c r="L371" i="2"/>
  <c r="M371" i="2" s="1"/>
  <c r="L372" i="2"/>
  <c r="M372" i="2" s="1"/>
  <c r="L373" i="2"/>
  <c r="M373" i="2" s="1"/>
  <c r="L374" i="2"/>
  <c r="M374" i="2" s="1"/>
  <c r="L375" i="2"/>
  <c r="M375" i="2" s="1"/>
  <c r="L376" i="2"/>
  <c r="M376" i="2" s="1"/>
  <c r="L377" i="2"/>
  <c r="M377" i="2" s="1"/>
  <c r="L378" i="2"/>
  <c r="M378" i="2" s="1"/>
  <c r="L379" i="2"/>
  <c r="M379" i="2" s="1"/>
  <c r="L380" i="2"/>
  <c r="M380" i="2" s="1"/>
  <c r="L381" i="2"/>
  <c r="M381" i="2" s="1"/>
  <c r="L382" i="2"/>
  <c r="M382" i="2" s="1"/>
  <c r="L383" i="2"/>
  <c r="M383" i="2" s="1"/>
  <c r="L384" i="2"/>
  <c r="M384" i="2" s="1"/>
  <c r="L385" i="2"/>
  <c r="M385" i="2" s="1"/>
  <c r="L386" i="2"/>
  <c r="M386" i="2" s="1"/>
  <c r="L387" i="2"/>
  <c r="M387" i="2" s="1"/>
  <c r="L388" i="2"/>
  <c r="M388" i="2" s="1"/>
  <c r="L389" i="2"/>
  <c r="M389" i="2" s="1"/>
  <c r="L390" i="2"/>
  <c r="M390" i="2" s="1"/>
  <c r="L391" i="2"/>
  <c r="M391" i="2" s="1"/>
  <c r="L392" i="2"/>
  <c r="M392" i="2" s="1"/>
  <c r="L393" i="2"/>
  <c r="M393" i="2" s="1"/>
  <c r="L394" i="2"/>
  <c r="M394" i="2" s="1"/>
  <c r="L395" i="2"/>
  <c r="M395" i="2" s="1"/>
  <c r="L396" i="2"/>
  <c r="M396" i="2" s="1"/>
  <c r="L397" i="2"/>
  <c r="M397" i="2" s="1"/>
  <c r="L398" i="2"/>
  <c r="M398" i="2" s="1"/>
  <c r="L399" i="2"/>
  <c r="M399" i="2" s="1"/>
  <c r="L400" i="2"/>
  <c r="M400" i="2" s="1"/>
  <c r="L401" i="2"/>
  <c r="M401" i="2" s="1"/>
  <c r="L402" i="2"/>
  <c r="M402" i="2" s="1"/>
  <c r="L403" i="2"/>
  <c r="M403" i="2" s="1"/>
  <c r="L404" i="2"/>
  <c r="M404" i="2" s="1"/>
  <c r="L405" i="2"/>
  <c r="M405" i="2" s="1"/>
  <c r="L406" i="2"/>
  <c r="M406" i="2" s="1"/>
  <c r="L407" i="2"/>
  <c r="M407" i="2" s="1"/>
  <c r="L408" i="2"/>
  <c r="M408" i="2" s="1"/>
  <c r="L409" i="2"/>
  <c r="M409" i="2" s="1"/>
  <c r="L410" i="2"/>
  <c r="M410" i="2" s="1"/>
  <c r="L411" i="2"/>
  <c r="M411" i="2" s="1"/>
  <c r="L412" i="2"/>
  <c r="M412" i="2" s="1"/>
  <c r="L413" i="2"/>
  <c r="M413" i="2" s="1"/>
  <c r="L414" i="2"/>
  <c r="M414" i="2" s="1"/>
  <c r="L415" i="2"/>
  <c r="M415" i="2" s="1"/>
  <c r="L416" i="2"/>
  <c r="M416" i="2" s="1"/>
  <c r="L417" i="2"/>
  <c r="M417" i="2" s="1"/>
  <c r="L418" i="2"/>
  <c r="M418" i="2" s="1"/>
  <c r="L419" i="2"/>
  <c r="M419" i="2" s="1"/>
  <c r="L420" i="2"/>
  <c r="M420" i="2" s="1"/>
  <c r="L421" i="2"/>
  <c r="M421" i="2" s="1"/>
  <c r="L422" i="2"/>
  <c r="M422" i="2" s="1"/>
  <c r="L423" i="2"/>
  <c r="M423" i="2" s="1"/>
  <c r="L424" i="2"/>
  <c r="M424" i="2" s="1"/>
  <c r="L425" i="2"/>
  <c r="M425" i="2" s="1"/>
  <c r="L426" i="2"/>
  <c r="M426" i="2" s="1"/>
  <c r="L427" i="2"/>
  <c r="M427" i="2" s="1"/>
  <c r="L428" i="2"/>
  <c r="M428" i="2" s="1"/>
  <c r="L429" i="2"/>
  <c r="M429" i="2" s="1"/>
  <c r="L430" i="2"/>
  <c r="M430" i="2" s="1"/>
  <c r="L431" i="2"/>
  <c r="M431" i="2" s="1"/>
  <c r="L432" i="2"/>
  <c r="M432" i="2" s="1"/>
  <c r="L433" i="2"/>
  <c r="M433" i="2" s="1"/>
  <c r="L434" i="2"/>
  <c r="M434" i="2" s="1"/>
  <c r="L435" i="2"/>
  <c r="M435" i="2" s="1"/>
  <c r="L436" i="2"/>
  <c r="M436" i="2" s="1"/>
  <c r="L437" i="2"/>
  <c r="M437" i="2" s="1"/>
  <c r="L438" i="2"/>
  <c r="M438" i="2" s="1"/>
  <c r="L439" i="2"/>
  <c r="M439" i="2" s="1"/>
  <c r="L440" i="2"/>
  <c r="M440" i="2" s="1"/>
  <c r="L441" i="2"/>
  <c r="M441" i="2" s="1"/>
  <c r="L442" i="2"/>
  <c r="M442" i="2" s="1"/>
  <c r="L443" i="2"/>
  <c r="M443" i="2" s="1"/>
  <c r="L444" i="2"/>
  <c r="M444" i="2" s="1"/>
  <c r="L445" i="2"/>
  <c r="M445" i="2" s="1"/>
  <c r="L446" i="2"/>
  <c r="M446" i="2" s="1"/>
  <c r="L447" i="2"/>
  <c r="M447" i="2" s="1"/>
  <c r="L448" i="2"/>
  <c r="M448" i="2" s="1"/>
  <c r="L449" i="2"/>
  <c r="M449" i="2" s="1"/>
  <c r="L450" i="2"/>
  <c r="M450" i="2" s="1"/>
  <c r="L451" i="2"/>
  <c r="M451" i="2" s="1"/>
  <c r="L452" i="2"/>
  <c r="M452" i="2" s="1"/>
  <c r="L453" i="2"/>
  <c r="M453" i="2" s="1"/>
  <c r="L454" i="2"/>
  <c r="M454" i="2" s="1"/>
  <c r="L455" i="2"/>
  <c r="M455" i="2" s="1"/>
  <c r="L456" i="2"/>
  <c r="M456" i="2" s="1"/>
  <c r="L457" i="2"/>
  <c r="M457" i="2" s="1"/>
  <c r="L458" i="2"/>
  <c r="M458" i="2" s="1"/>
  <c r="L459" i="2"/>
  <c r="M459" i="2" s="1"/>
  <c r="L460" i="2"/>
  <c r="M460" i="2" s="1"/>
  <c r="L461" i="2"/>
  <c r="M461" i="2" s="1"/>
  <c r="L462" i="2"/>
  <c r="M462" i="2" s="1"/>
  <c r="L463" i="2"/>
  <c r="M463" i="2" s="1"/>
  <c r="L464" i="2"/>
  <c r="M464" i="2" s="1"/>
  <c r="L465" i="2"/>
  <c r="M465" i="2" s="1"/>
  <c r="L466" i="2"/>
  <c r="M466" i="2" s="1"/>
  <c r="L467" i="2"/>
  <c r="M467" i="2" s="1"/>
  <c r="L468" i="2"/>
  <c r="M468" i="2" s="1"/>
  <c r="L469" i="2"/>
  <c r="M469" i="2" s="1"/>
  <c r="L470" i="2"/>
  <c r="M470" i="2" s="1"/>
  <c r="L471" i="2"/>
  <c r="M471" i="2" s="1"/>
  <c r="L472" i="2"/>
  <c r="M472" i="2" s="1"/>
  <c r="L473" i="2"/>
  <c r="M473" i="2" s="1"/>
  <c r="L474" i="2"/>
  <c r="M474" i="2" s="1"/>
  <c r="L475" i="2"/>
  <c r="M475" i="2" s="1"/>
  <c r="L476" i="2"/>
  <c r="M476" i="2" s="1"/>
  <c r="L477" i="2"/>
  <c r="M477" i="2" s="1"/>
  <c r="L478" i="2"/>
  <c r="M478" i="2" s="1"/>
  <c r="L479" i="2"/>
  <c r="M479" i="2" s="1"/>
  <c r="L480" i="2"/>
  <c r="M480" i="2" s="1"/>
  <c r="L481" i="2"/>
  <c r="M481" i="2" s="1"/>
  <c r="L482" i="2"/>
  <c r="M482" i="2" s="1"/>
  <c r="L483" i="2"/>
  <c r="M483" i="2" s="1"/>
  <c r="L484" i="2"/>
  <c r="M484" i="2" s="1"/>
  <c r="L485" i="2"/>
  <c r="M485" i="2" s="1"/>
  <c r="L486" i="2"/>
  <c r="M486" i="2" s="1"/>
  <c r="L487" i="2"/>
  <c r="M487" i="2" s="1"/>
  <c r="L488" i="2"/>
  <c r="M488" i="2" s="1"/>
  <c r="L489" i="2"/>
  <c r="M489" i="2" s="1"/>
  <c r="L490" i="2"/>
  <c r="M490" i="2" s="1"/>
  <c r="L491" i="2"/>
  <c r="M491" i="2" s="1"/>
  <c r="L492" i="2"/>
  <c r="M492" i="2" s="1"/>
  <c r="L493" i="2"/>
  <c r="M493" i="2" s="1"/>
  <c r="L494" i="2"/>
  <c r="M494" i="2" s="1"/>
  <c r="L495" i="2"/>
  <c r="M495" i="2" s="1"/>
  <c r="L496" i="2"/>
  <c r="M496" i="2" s="1"/>
  <c r="L497" i="2"/>
  <c r="M497" i="2" s="1"/>
  <c r="L498" i="2"/>
  <c r="M498" i="2" s="1"/>
  <c r="L499" i="2"/>
  <c r="M499" i="2" s="1"/>
  <c r="L500" i="2"/>
  <c r="M500" i="2" s="1"/>
  <c r="L501" i="2"/>
  <c r="M501" i="2" s="1"/>
  <c r="L502" i="2"/>
  <c r="M502" i="2" s="1"/>
  <c r="L503" i="2"/>
  <c r="M503" i="2" s="1"/>
  <c r="L504" i="2"/>
  <c r="M504" i="2" s="1"/>
  <c r="L505" i="2"/>
  <c r="M505" i="2" s="1"/>
  <c r="L506" i="2"/>
  <c r="M506" i="2" s="1"/>
  <c r="L507" i="2"/>
  <c r="M507" i="2" s="1"/>
  <c r="L508" i="2"/>
  <c r="M508" i="2" s="1"/>
  <c r="L509" i="2"/>
  <c r="M509" i="2" s="1"/>
  <c r="L510" i="2"/>
  <c r="M510" i="2" s="1"/>
  <c r="L511" i="2"/>
  <c r="M511" i="2" s="1"/>
  <c r="L512" i="2"/>
  <c r="M512" i="2" s="1"/>
  <c r="L513" i="2"/>
  <c r="M513" i="2" s="1"/>
  <c r="L514" i="2"/>
  <c r="M514" i="2" s="1"/>
  <c r="L515" i="2"/>
  <c r="M515" i="2" s="1"/>
  <c r="L516" i="2"/>
  <c r="M516" i="2" s="1"/>
  <c r="L517" i="2"/>
  <c r="M517" i="2" s="1"/>
  <c r="L518" i="2"/>
  <c r="M518" i="2" s="1"/>
  <c r="L519" i="2"/>
  <c r="M519" i="2" s="1"/>
  <c r="L520" i="2"/>
  <c r="M520" i="2" s="1"/>
  <c r="L521" i="2"/>
  <c r="M521" i="2" s="1"/>
  <c r="L522" i="2"/>
  <c r="M522" i="2" s="1"/>
  <c r="L523" i="2"/>
  <c r="M523" i="2" s="1"/>
  <c r="L524" i="2"/>
  <c r="M524" i="2" s="1"/>
  <c r="L525" i="2"/>
  <c r="M525" i="2" s="1"/>
  <c r="L526" i="2"/>
  <c r="M526" i="2" s="1"/>
  <c r="L527" i="2"/>
  <c r="M527" i="2" s="1"/>
  <c r="L528" i="2"/>
  <c r="M528" i="2" s="1"/>
  <c r="L529" i="2"/>
  <c r="M529" i="2" s="1"/>
  <c r="L530" i="2"/>
  <c r="M530" i="2" s="1"/>
  <c r="L531" i="2"/>
  <c r="M531" i="2" s="1"/>
  <c r="L532" i="2"/>
  <c r="M532" i="2" s="1"/>
  <c r="L533" i="2"/>
  <c r="M533" i="2" s="1"/>
  <c r="L534" i="2"/>
  <c r="M534" i="2" s="1"/>
  <c r="L535" i="2"/>
  <c r="M535" i="2" s="1"/>
  <c r="L536" i="2"/>
  <c r="M536" i="2" s="1"/>
  <c r="L537" i="2"/>
  <c r="M537" i="2" s="1"/>
  <c r="L538" i="2"/>
  <c r="M538" i="2" s="1"/>
  <c r="L539" i="2"/>
  <c r="M539" i="2" s="1"/>
  <c r="L540" i="2"/>
  <c r="M540" i="2" s="1"/>
  <c r="L541" i="2"/>
  <c r="M541" i="2" s="1"/>
  <c r="L542" i="2"/>
  <c r="M542" i="2" s="1"/>
  <c r="L543" i="2"/>
  <c r="M543" i="2" s="1"/>
  <c r="L544" i="2"/>
  <c r="M544" i="2" s="1"/>
  <c r="L545" i="2"/>
  <c r="M545" i="2" s="1"/>
  <c r="L546" i="2"/>
  <c r="M546" i="2" s="1"/>
  <c r="L547" i="2"/>
  <c r="M547" i="2" s="1"/>
  <c r="L548" i="2"/>
  <c r="M548" i="2" s="1"/>
  <c r="L549" i="2"/>
  <c r="M549" i="2" s="1"/>
  <c r="L550" i="2"/>
  <c r="M550" i="2" s="1"/>
  <c r="L551" i="2"/>
  <c r="M551" i="2" s="1"/>
  <c r="L552" i="2"/>
  <c r="M552" i="2" s="1"/>
  <c r="L553" i="2"/>
  <c r="M553" i="2" s="1"/>
  <c r="L554" i="2"/>
  <c r="M554" i="2" s="1"/>
  <c r="L555" i="2"/>
  <c r="M555" i="2" s="1"/>
  <c r="L556" i="2"/>
  <c r="M556" i="2" s="1"/>
  <c r="L557" i="2"/>
  <c r="M557" i="2" s="1"/>
  <c r="L558" i="2"/>
  <c r="M558" i="2" s="1"/>
  <c r="L559" i="2"/>
  <c r="M559" i="2" s="1"/>
  <c r="L560" i="2"/>
  <c r="M560" i="2" s="1"/>
  <c r="L561" i="2"/>
  <c r="M561" i="2" s="1"/>
  <c r="L562" i="2"/>
  <c r="M562" i="2" s="1"/>
  <c r="L563" i="2"/>
  <c r="M563" i="2" s="1"/>
  <c r="L564" i="2"/>
  <c r="M564" i="2" s="1"/>
  <c r="L565" i="2"/>
  <c r="M565" i="2" s="1"/>
  <c r="L566" i="2"/>
  <c r="M566" i="2" s="1"/>
  <c r="L567" i="2"/>
  <c r="M567" i="2" s="1"/>
  <c r="L568" i="2"/>
  <c r="M568" i="2" s="1"/>
  <c r="L569" i="2"/>
  <c r="M569" i="2" s="1"/>
  <c r="L570" i="2"/>
  <c r="M570" i="2" s="1"/>
  <c r="L571" i="2"/>
  <c r="M571" i="2" s="1"/>
  <c r="L572" i="2"/>
  <c r="M572" i="2" s="1"/>
  <c r="L573" i="2"/>
  <c r="M573" i="2" s="1"/>
  <c r="L574" i="2"/>
  <c r="M574" i="2" s="1"/>
  <c r="L575" i="2"/>
  <c r="M575" i="2" s="1"/>
  <c r="L576" i="2"/>
  <c r="M576" i="2" s="1"/>
  <c r="L577" i="2"/>
  <c r="M577" i="2" s="1"/>
  <c r="L578" i="2"/>
  <c r="M578" i="2" s="1"/>
  <c r="L579" i="2"/>
  <c r="M579" i="2" s="1"/>
  <c r="L580" i="2"/>
  <c r="M580" i="2" s="1"/>
  <c r="L581" i="2"/>
  <c r="M581" i="2" s="1"/>
  <c r="L582" i="2"/>
  <c r="M582" i="2" s="1"/>
  <c r="L583" i="2"/>
  <c r="M583" i="2" s="1"/>
  <c r="L584" i="2"/>
  <c r="M584" i="2" s="1"/>
  <c r="L585" i="2"/>
  <c r="M585" i="2" s="1"/>
  <c r="L586" i="2"/>
  <c r="M586" i="2" s="1"/>
  <c r="L587" i="2"/>
  <c r="M587" i="2" s="1"/>
  <c r="L588" i="2"/>
  <c r="M588" i="2" s="1"/>
  <c r="L589" i="2"/>
  <c r="M589" i="2" s="1"/>
  <c r="L590" i="2"/>
  <c r="M590" i="2" s="1"/>
  <c r="L591" i="2"/>
  <c r="M591" i="2" s="1"/>
  <c r="L592" i="2"/>
  <c r="M592" i="2" s="1"/>
  <c r="L593" i="2"/>
  <c r="M593" i="2" s="1"/>
  <c r="L594" i="2"/>
  <c r="M594" i="2" s="1"/>
  <c r="L595" i="2"/>
  <c r="M595" i="2" s="1"/>
  <c r="L596" i="2"/>
  <c r="M596" i="2" s="1"/>
  <c r="L597" i="2"/>
  <c r="M597" i="2" s="1"/>
  <c r="L598" i="2"/>
  <c r="M598" i="2" s="1"/>
  <c r="L599" i="2"/>
  <c r="M599" i="2" s="1"/>
  <c r="L600" i="2"/>
  <c r="M600" i="2" s="1"/>
  <c r="L601" i="2"/>
  <c r="M601" i="2" s="1"/>
  <c r="L602" i="2"/>
  <c r="M602" i="2" s="1"/>
  <c r="L603" i="2"/>
  <c r="M603" i="2" s="1"/>
  <c r="L604" i="2"/>
  <c r="M604" i="2" s="1"/>
  <c r="L605" i="2"/>
  <c r="M605" i="2" s="1"/>
  <c r="L606" i="2"/>
  <c r="M606" i="2" s="1"/>
  <c r="L607" i="2"/>
  <c r="M607" i="2" s="1"/>
  <c r="L608" i="2"/>
  <c r="M608" i="2" s="1"/>
  <c r="L609" i="2"/>
  <c r="M609" i="2" s="1"/>
  <c r="L610" i="2"/>
  <c r="M610" i="2" s="1"/>
  <c r="L611" i="2"/>
  <c r="M611" i="2" s="1"/>
  <c r="L612" i="2"/>
  <c r="M612" i="2" s="1"/>
  <c r="L613" i="2"/>
  <c r="M613" i="2" s="1"/>
  <c r="L614" i="2"/>
  <c r="M614" i="2" s="1"/>
  <c r="L615" i="2"/>
  <c r="M615" i="2" s="1"/>
  <c r="L616" i="2"/>
  <c r="M616" i="2" s="1"/>
  <c r="L617" i="2"/>
  <c r="M617" i="2" s="1"/>
  <c r="L618" i="2"/>
  <c r="M618" i="2" s="1"/>
  <c r="L619" i="2"/>
  <c r="M619" i="2" s="1"/>
  <c r="L620" i="2"/>
  <c r="M620" i="2" s="1"/>
  <c r="L621" i="2"/>
  <c r="M621" i="2" s="1"/>
  <c r="L622" i="2"/>
  <c r="M622" i="2" s="1"/>
  <c r="L623" i="2"/>
  <c r="M623" i="2" s="1"/>
  <c r="L624" i="2"/>
  <c r="M624" i="2" s="1"/>
  <c r="L625" i="2"/>
  <c r="M625" i="2" s="1"/>
  <c r="L626" i="2"/>
  <c r="M626" i="2" s="1"/>
  <c r="L627" i="2"/>
  <c r="M627" i="2" s="1"/>
  <c r="L628" i="2"/>
  <c r="M628" i="2" s="1"/>
  <c r="L629" i="2"/>
  <c r="M629" i="2" s="1"/>
  <c r="L630" i="2"/>
  <c r="M630" i="2" s="1"/>
  <c r="L631" i="2"/>
  <c r="M631" i="2" s="1"/>
  <c r="L632" i="2"/>
  <c r="M632" i="2" s="1"/>
  <c r="L633" i="2"/>
  <c r="M633" i="2" s="1"/>
  <c r="L634" i="2"/>
  <c r="M634" i="2" s="1"/>
  <c r="L635" i="2"/>
  <c r="M635" i="2" s="1"/>
  <c r="L636" i="2"/>
  <c r="M636" i="2" s="1"/>
  <c r="L637" i="2"/>
  <c r="M637" i="2" s="1"/>
  <c r="L638" i="2"/>
  <c r="M638" i="2" s="1"/>
  <c r="L639" i="2"/>
  <c r="M639" i="2" s="1"/>
  <c r="L640" i="2"/>
  <c r="M640" i="2" s="1"/>
  <c r="L641" i="2"/>
  <c r="M641" i="2" s="1"/>
  <c r="L642" i="2"/>
  <c r="M642" i="2" s="1"/>
  <c r="L643" i="2"/>
  <c r="M643" i="2" s="1"/>
  <c r="L644" i="2"/>
  <c r="M644" i="2" s="1"/>
  <c r="L645" i="2"/>
  <c r="M645" i="2" s="1"/>
  <c r="L646" i="2"/>
  <c r="M646" i="2" s="1"/>
  <c r="L647" i="2"/>
  <c r="M647" i="2" s="1"/>
  <c r="L648" i="2"/>
  <c r="M648" i="2" s="1"/>
  <c r="L649" i="2"/>
  <c r="M649" i="2" s="1"/>
  <c r="L650" i="2"/>
  <c r="M650" i="2" s="1"/>
  <c r="L651" i="2"/>
  <c r="M651" i="2" s="1"/>
  <c r="L652" i="2"/>
  <c r="M652" i="2" s="1"/>
  <c r="L653" i="2"/>
  <c r="M653" i="2" s="1"/>
  <c r="L654" i="2"/>
  <c r="M654" i="2" s="1"/>
  <c r="L655" i="2"/>
  <c r="M655" i="2" s="1"/>
  <c r="L656" i="2"/>
  <c r="M656" i="2" s="1"/>
  <c r="L657" i="2"/>
  <c r="M657" i="2" s="1"/>
  <c r="L658" i="2"/>
  <c r="M658" i="2" s="1"/>
  <c r="L659" i="2"/>
  <c r="M659" i="2" s="1"/>
  <c r="L660" i="2"/>
  <c r="M660" i="2" s="1"/>
  <c r="L661" i="2"/>
  <c r="M661" i="2" s="1"/>
  <c r="L662" i="2"/>
  <c r="M662" i="2" s="1"/>
  <c r="L663" i="2"/>
  <c r="M663" i="2" s="1"/>
  <c r="L664" i="2"/>
  <c r="M664" i="2" s="1"/>
  <c r="L665" i="2"/>
  <c r="M665" i="2" s="1"/>
  <c r="L666" i="2"/>
  <c r="M666" i="2" s="1"/>
  <c r="L667" i="2"/>
  <c r="M667" i="2" s="1"/>
  <c r="L668" i="2"/>
  <c r="M668" i="2" s="1"/>
  <c r="L669" i="2"/>
  <c r="M669" i="2" s="1"/>
  <c r="L670" i="2"/>
  <c r="M670" i="2" s="1"/>
  <c r="L671" i="2"/>
  <c r="M671" i="2" s="1"/>
  <c r="L672" i="2"/>
  <c r="M672" i="2" s="1"/>
  <c r="L673" i="2"/>
  <c r="M673" i="2" s="1"/>
  <c r="L674" i="2"/>
  <c r="M674" i="2" s="1"/>
  <c r="L675" i="2"/>
  <c r="M675" i="2" s="1"/>
  <c r="L676" i="2"/>
  <c r="M676" i="2" s="1"/>
  <c r="L677" i="2"/>
  <c r="M677" i="2" s="1"/>
  <c r="L678" i="2"/>
  <c r="M678" i="2" s="1"/>
  <c r="L679" i="2"/>
  <c r="M679" i="2" s="1"/>
  <c r="L680" i="2"/>
  <c r="M680" i="2" s="1"/>
  <c r="L681" i="2"/>
  <c r="M681" i="2" s="1"/>
  <c r="L682" i="2"/>
  <c r="M682" i="2" s="1"/>
  <c r="L683" i="2"/>
  <c r="M683" i="2" s="1"/>
  <c r="L684" i="2"/>
  <c r="M684" i="2" s="1"/>
  <c r="L685" i="2"/>
  <c r="M685" i="2" s="1"/>
  <c r="L686" i="2"/>
  <c r="M686" i="2" s="1"/>
  <c r="L687" i="2"/>
  <c r="M687" i="2" s="1"/>
  <c r="L688" i="2"/>
  <c r="M688" i="2" s="1"/>
  <c r="L689" i="2"/>
  <c r="M689" i="2" s="1"/>
  <c r="L690" i="2"/>
  <c r="M690" i="2" s="1"/>
  <c r="L691" i="2"/>
  <c r="M691" i="2" s="1"/>
  <c r="L692" i="2"/>
  <c r="M692" i="2" s="1"/>
  <c r="L693" i="2"/>
  <c r="M693" i="2" s="1"/>
  <c r="L694" i="2"/>
  <c r="M694" i="2" s="1"/>
  <c r="L695" i="2"/>
  <c r="M695" i="2" s="1"/>
  <c r="L696" i="2"/>
  <c r="M696" i="2" s="1"/>
  <c r="L697" i="2"/>
  <c r="M697" i="2" s="1"/>
  <c r="L698" i="2"/>
  <c r="M698" i="2" s="1"/>
  <c r="L699" i="2"/>
  <c r="M699" i="2" s="1"/>
  <c r="L700" i="2"/>
  <c r="M700" i="2" s="1"/>
  <c r="L701" i="2"/>
  <c r="M701" i="2" s="1"/>
  <c r="L702" i="2"/>
  <c r="M702" i="2" s="1"/>
  <c r="L703" i="2"/>
  <c r="M703" i="2" s="1"/>
  <c r="L704" i="2"/>
  <c r="M704" i="2" s="1"/>
  <c r="L705" i="2"/>
  <c r="M705" i="2" s="1"/>
  <c r="L706" i="2"/>
  <c r="M706" i="2" s="1"/>
  <c r="L707" i="2"/>
  <c r="M707" i="2" s="1"/>
  <c r="L708" i="2"/>
  <c r="M708" i="2" s="1"/>
  <c r="L709" i="2"/>
  <c r="M709" i="2" s="1"/>
  <c r="L710" i="2"/>
  <c r="M710" i="2" s="1"/>
  <c r="L711" i="2"/>
  <c r="M711" i="2" s="1"/>
  <c r="L712" i="2"/>
  <c r="M712" i="2" s="1"/>
  <c r="L713" i="2"/>
  <c r="M713" i="2" s="1"/>
  <c r="L714" i="2"/>
  <c r="M714" i="2" s="1"/>
  <c r="L715" i="2"/>
  <c r="M715" i="2" s="1"/>
  <c r="L716" i="2"/>
  <c r="M716" i="2" s="1"/>
  <c r="L717" i="2"/>
  <c r="M717" i="2" s="1"/>
  <c r="L718" i="2"/>
  <c r="M718" i="2" s="1"/>
  <c r="L719" i="2"/>
  <c r="M719" i="2" s="1"/>
  <c r="L720" i="2"/>
  <c r="M720" i="2" s="1"/>
  <c r="L721" i="2"/>
  <c r="M721" i="2" s="1"/>
  <c r="L722" i="2"/>
  <c r="M722" i="2" s="1"/>
  <c r="L723" i="2"/>
  <c r="M723" i="2" s="1"/>
  <c r="L724" i="2"/>
  <c r="M724" i="2" s="1"/>
  <c r="L725" i="2"/>
  <c r="M725" i="2" s="1"/>
  <c r="L726" i="2"/>
  <c r="M726" i="2" s="1"/>
  <c r="L727" i="2"/>
  <c r="M727" i="2" s="1"/>
  <c r="L728" i="2"/>
  <c r="M728" i="2" s="1"/>
  <c r="L729" i="2"/>
  <c r="M729" i="2" s="1"/>
  <c r="L730" i="2"/>
  <c r="M730" i="2" s="1"/>
  <c r="L731" i="2"/>
  <c r="M731" i="2" s="1"/>
  <c r="L732" i="2"/>
  <c r="M732" i="2" s="1"/>
  <c r="L733" i="2"/>
  <c r="M733" i="2" s="1"/>
  <c r="L734" i="2"/>
  <c r="M734" i="2" s="1"/>
  <c r="L735" i="2"/>
  <c r="M735" i="2" s="1"/>
  <c r="L736" i="2"/>
  <c r="M736" i="2" s="1"/>
  <c r="L737" i="2"/>
  <c r="M737" i="2" s="1"/>
  <c r="L738" i="2"/>
  <c r="M738" i="2" s="1"/>
  <c r="L739" i="2"/>
  <c r="M739" i="2" s="1"/>
  <c r="L740" i="2"/>
  <c r="M740" i="2" s="1"/>
  <c r="L741" i="2"/>
  <c r="M741" i="2" s="1"/>
  <c r="L742" i="2"/>
  <c r="M742" i="2" s="1"/>
  <c r="L743" i="2"/>
  <c r="M743" i="2" s="1"/>
  <c r="L744" i="2"/>
  <c r="M744" i="2" s="1"/>
  <c r="L745" i="2"/>
  <c r="M745" i="2" s="1"/>
  <c r="L746" i="2"/>
  <c r="M746" i="2" s="1"/>
  <c r="L747" i="2"/>
  <c r="M747" i="2" s="1"/>
  <c r="L748" i="2"/>
  <c r="M748" i="2" s="1"/>
  <c r="L749" i="2"/>
  <c r="M749" i="2" s="1"/>
  <c r="L750" i="2"/>
  <c r="M750" i="2" s="1"/>
  <c r="L751" i="2"/>
  <c r="M751" i="2" s="1"/>
  <c r="L752" i="2"/>
  <c r="M752" i="2" s="1"/>
  <c r="L753" i="2"/>
  <c r="M753" i="2" s="1"/>
  <c r="L754" i="2"/>
  <c r="M754" i="2" s="1"/>
  <c r="L755" i="2"/>
  <c r="M755" i="2" s="1"/>
  <c r="L756" i="2"/>
  <c r="M756" i="2" s="1"/>
  <c r="L757" i="2"/>
  <c r="M757" i="2" s="1"/>
  <c r="L758" i="2"/>
  <c r="M758" i="2" s="1"/>
  <c r="L759" i="2"/>
  <c r="M759" i="2" s="1"/>
  <c r="L760" i="2"/>
  <c r="M760" i="2" s="1"/>
  <c r="L761" i="2"/>
  <c r="M761" i="2" s="1"/>
  <c r="L762" i="2"/>
  <c r="M762" i="2" s="1"/>
  <c r="L763" i="2"/>
  <c r="M763" i="2" s="1"/>
  <c r="L764" i="2"/>
  <c r="M764" i="2" s="1"/>
  <c r="L765" i="2"/>
  <c r="M765" i="2" s="1"/>
  <c r="L766" i="2"/>
  <c r="M766" i="2" s="1"/>
  <c r="L767" i="2"/>
  <c r="M767" i="2" s="1"/>
  <c r="L768" i="2"/>
  <c r="M768" i="2" s="1"/>
  <c r="L769" i="2"/>
  <c r="M769" i="2" s="1"/>
  <c r="L770" i="2"/>
  <c r="M770" i="2" s="1"/>
  <c r="L771" i="2"/>
  <c r="M771" i="2" s="1"/>
  <c r="L772" i="2"/>
  <c r="M772" i="2" s="1"/>
  <c r="L773" i="2"/>
  <c r="M773" i="2" s="1"/>
  <c r="L774" i="2"/>
  <c r="M774" i="2" s="1"/>
  <c r="L775" i="2"/>
  <c r="M775" i="2" s="1"/>
  <c r="L776" i="2"/>
  <c r="M776" i="2" s="1"/>
  <c r="L777" i="2"/>
  <c r="M777" i="2" s="1"/>
  <c r="L778" i="2"/>
  <c r="M778" i="2" s="1"/>
  <c r="L779" i="2"/>
  <c r="M779" i="2" s="1"/>
  <c r="L780" i="2"/>
  <c r="M780" i="2" s="1"/>
  <c r="L781" i="2"/>
  <c r="M781" i="2" s="1"/>
  <c r="L782" i="2"/>
  <c r="M782" i="2" s="1"/>
  <c r="L783" i="2"/>
  <c r="M783" i="2" s="1"/>
  <c r="L784" i="2"/>
  <c r="M784" i="2" s="1"/>
  <c r="L785" i="2"/>
  <c r="M785" i="2" s="1"/>
  <c r="L786" i="2"/>
  <c r="M786" i="2" s="1"/>
  <c r="L787" i="2"/>
  <c r="M787" i="2" s="1"/>
  <c r="L788" i="2"/>
  <c r="M788" i="2" s="1"/>
  <c r="L789" i="2"/>
  <c r="M789" i="2" s="1"/>
  <c r="L790" i="2"/>
  <c r="M790" i="2" s="1"/>
  <c r="L791" i="2"/>
  <c r="M791" i="2" s="1"/>
  <c r="L792" i="2"/>
  <c r="M792" i="2" s="1"/>
  <c r="L793" i="2"/>
  <c r="M793" i="2" s="1"/>
  <c r="L794" i="2"/>
  <c r="M794" i="2" s="1"/>
  <c r="L795" i="2"/>
  <c r="M795" i="2" s="1"/>
  <c r="L796" i="2"/>
  <c r="M796" i="2" s="1"/>
  <c r="L797" i="2"/>
  <c r="M797" i="2" s="1"/>
  <c r="L798" i="2"/>
  <c r="M798" i="2" s="1"/>
  <c r="L799" i="2"/>
  <c r="M799" i="2" s="1"/>
  <c r="L800" i="2"/>
  <c r="M800" i="2" s="1"/>
  <c r="L801" i="2"/>
  <c r="M801" i="2" s="1"/>
  <c r="L802" i="2"/>
  <c r="M802" i="2" s="1"/>
  <c r="L803" i="2"/>
  <c r="M803" i="2" s="1"/>
  <c r="L804" i="2"/>
  <c r="M804" i="2" s="1"/>
  <c r="L805" i="2"/>
  <c r="M805" i="2" s="1"/>
  <c r="L806" i="2"/>
  <c r="M806" i="2" s="1"/>
  <c r="L807" i="2"/>
  <c r="M807" i="2" s="1"/>
  <c r="L808" i="2"/>
  <c r="M808" i="2" s="1"/>
  <c r="L809" i="2"/>
  <c r="M809" i="2" s="1"/>
  <c r="L810" i="2"/>
  <c r="M810" i="2" s="1"/>
  <c r="L811" i="2"/>
  <c r="M811" i="2" s="1"/>
  <c r="L812" i="2"/>
  <c r="M812" i="2" s="1"/>
  <c r="L813" i="2"/>
  <c r="M813" i="2" s="1"/>
  <c r="L814" i="2"/>
  <c r="M814" i="2" s="1"/>
  <c r="L815" i="2"/>
  <c r="M815" i="2" s="1"/>
  <c r="L816" i="2"/>
  <c r="M816" i="2" s="1"/>
  <c r="L817" i="2"/>
  <c r="M817" i="2" s="1"/>
  <c r="L818" i="2"/>
  <c r="M818" i="2" s="1"/>
  <c r="L819" i="2"/>
  <c r="M819" i="2" s="1"/>
  <c r="L820" i="2"/>
  <c r="M820" i="2" s="1"/>
  <c r="L821" i="2"/>
  <c r="M821" i="2" s="1"/>
  <c r="L822" i="2"/>
  <c r="M822" i="2" s="1"/>
  <c r="L823" i="2"/>
  <c r="M823" i="2" s="1"/>
  <c r="L824" i="2"/>
  <c r="M824" i="2" s="1"/>
  <c r="L825" i="2"/>
  <c r="M825" i="2" s="1"/>
  <c r="L826" i="2"/>
  <c r="M826" i="2" s="1"/>
  <c r="L827" i="2"/>
  <c r="M827" i="2" s="1"/>
  <c r="L828" i="2"/>
  <c r="M828" i="2" s="1"/>
  <c r="L829" i="2"/>
  <c r="M829" i="2" s="1"/>
  <c r="L830" i="2"/>
  <c r="M830" i="2" s="1"/>
  <c r="L831" i="2"/>
  <c r="M831" i="2" s="1"/>
  <c r="L832" i="2"/>
  <c r="M832" i="2" s="1"/>
  <c r="L833" i="2"/>
  <c r="M833" i="2" s="1"/>
  <c r="L834" i="2"/>
  <c r="M834" i="2" s="1"/>
  <c r="L835" i="2"/>
  <c r="M835" i="2" s="1"/>
  <c r="L836" i="2"/>
  <c r="M836" i="2" s="1"/>
  <c r="L837" i="2"/>
  <c r="M837" i="2" s="1"/>
  <c r="L838" i="2"/>
  <c r="M838" i="2" s="1"/>
  <c r="L839" i="2"/>
  <c r="M839" i="2" s="1"/>
  <c r="L840" i="2"/>
  <c r="M840" i="2" s="1"/>
  <c r="L841" i="2"/>
  <c r="M841" i="2" s="1"/>
  <c r="L842" i="2"/>
  <c r="M842" i="2" s="1"/>
  <c r="L843" i="2"/>
  <c r="M843" i="2" s="1"/>
  <c r="L844" i="2"/>
  <c r="M844" i="2" s="1"/>
  <c r="L845" i="2"/>
  <c r="M845" i="2" s="1"/>
  <c r="L846" i="2"/>
  <c r="M846" i="2" s="1"/>
  <c r="L847" i="2"/>
  <c r="M847" i="2" s="1"/>
  <c r="L848" i="2"/>
  <c r="M848" i="2" s="1"/>
  <c r="L849" i="2"/>
  <c r="M849" i="2" s="1"/>
  <c r="L850" i="2"/>
  <c r="M850" i="2" s="1"/>
  <c r="L851" i="2"/>
  <c r="M851" i="2" s="1"/>
  <c r="L852" i="2"/>
  <c r="M852" i="2" s="1"/>
  <c r="L853" i="2"/>
  <c r="M853" i="2" s="1"/>
  <c r="L854" i="2"/>
  <c r="M854" i="2" s="1"/>
  <c r="L855" i="2"/>
  <c r="M855" i="2" s="1"/>
  <c r="L856" i="2"/>
  <c r="M856" i="2" s="1"/>
  <c r="L857" i="2"/>
  <c r="M857" i="2" s="1"/>
  <c r="L858" i="2"/>
  <c r="M858" i="2" s="1"/>
  <c r="L859" i="2"/>
  <c r="M859" i="2" s="1"/>
  <c r="L860" i="2"/>
  <c r="M860" i="2" s="1"/>
  <c r="L861" i="2"/>
  <c r="M861" i="2" s="1"/>
  <c r="L862" i="2"/>
  <c r="M862" i="2" s="1"/>
  <c r="L863" i="2"/>
  <c r="M863" i="2" s="1"/>
  <c r="L864" i="2"/>
  <c r="M864" i="2" s="1"/>
  <c r="L865" i="2"/>
  <c r="M865" i="2" s="1"/>
  <c r="L866" i="2"/>
  <c r="M866" i="2" s="1"/>
  <c r="L867" i="2"/>
  <c r="M867" i="2" s="1"/>
  <c r="L868" i="2"/>
  <c r="M868" i="2" s="1"/>
  <c r="L869" i="2"/>
  <c r="M869" i="2" s="1"/>
  <c r="L870" i="2"/>
  <c r="M870" i="2" s="1"/>
  <c r="L871" i="2"/>
  <c r="M871" i="2" s="1"/>
  <c r="L872" i="2"/>
  <c r="M872" i="2" s="1"/>
  <c r="L873" i="2"/>
  <c r="M873" i="2" s="1"/>
  <c r="L874" i="2"/>
  <c r="M874" i="2" s="1"/>
  <c r="L875" i="2"/>
  <c r="M875" i="2" s="1"/>
  <c r="L876" i="2"/>
  <c r="M876" i="2" s="1"/>
  <c r="L877" i="2"/>
  <c r="M877" i="2" s="1"/>
  <c r="L878" i="2"/>
  <c r="M878" i="2" s="1"/>
  <c r="L879" i="2"/>
  <c r="M879" i="2" s="1"/>
  <c r="L880" i="2"/>
  <c r="M880" i="2" s="1"/>
  <c r="L881" i="2"/>
  <c r="M881" i="2" s="1"/>
  <c r="L882" i="2"/>
  <c r="M882" i="2" s="1"/>
  <c r="L883" i="2"/>
  <c r="M883" i="2" s="1"/>
  <c r="L884" i="2"/>
  <c r="M884" i="2" s="1"/>
  <c r="L885" i="2"/>
  <c r="M885" i="2" s="1"/>
  <c r="L886" i="2"/>
  <c r="M886" i="2" s="1"/>
  <c r="L887" i="2"/>
  <c r="M887" i="2" s="1"/>
  <c r="L888" i="2"/>
  <c r="M888" i="2" s="1"/>
  <c r="L889" i="2"/>
  <c r="M889" i="2" s="1"/>
  <c r="L890" i="2"/>
  <c r="M890" i="2" s="1"/>
  <c r="L891" i="2"/>
  <c r="M891" i="2" s="1"/>
  <c r="L892" i="2"/>
  <c r="M892" i="2" s="1"/>
  <c r="L893" i="2"/>
  <c r="M893" i="2" s="1"/>
  <c r="L894" i="2"/>
  <c r="M894" i="2" s="1"/>
  <c r="L895" i="2"/>
  <c r="M895" i="2" s="1"/>
  <c r="L896" i="2"/>
  <c r="M896" i="2" s="1"/>
  <c r="L897" i="2"/>
  <c r="M897" i="2" s="1"/>
  <c r="L898" i="2"/>
  <c r="M898" i="2" s="1"/>
  <c r="L899" i="2"/>
  <c r="M899" i="2" s="1"/>
  <c r="L900" i="2"/>
  <c r="M900" i="2" s="1"/>
  <c r="L901" i="2"/>
  <c r="M901" i="2" s="1"/>
  <c r="L902" i="2"/>
  <c r="M902" i="2" s="1"/>
  <c r="L903" i="2"/>
  <c r="M903" i="2" s="1"/>
  <c r="L904" i="2"/>
  <c r="M904" i="2" s="1"/>
  <c r="L905" i="2"/>
  <c r="M905" i="2" s="1"/>
  <c r="L906" i="2"/>
  <c r="M906" i="2" s="1"/>
  <c r="L907" i="2"/>
  <c r="M907" i="2" s="1"/>
  <c r="L908" i="2"/>
  <c r="M908" i="2" s="1"/>
  <c r="L909" i="2"/>
  <c r="M909" i="2" s="1"/>
  <c r="L910" i="2"/>
  <c r="M910" i="2" s="1"/>
  <c r="L911" i="2"/>
  <c r="M911" i="2" s="1"/>
  <c r="L912" i="2"/>
  <c r="M912" i="2" s="1"/>
  <c r="L913" i="2"/>
  <c r="M913" i="2" s="1"/>
  <c r="L914" i="2"/>
  <c r="M914" i="2" s="1"/>
  <c r="L915" i="2"/>
  <c r="M915" i="2" s="1"/>
  <c r="L916" i="2"/>
  <c r="M916" i="2" s="1"/>
  <c r="L917" i="2"/>
  <c r="M917" i="2" s="1"/>
  <c r="L918" i="2"/>
  <c r="M918" i="2" s="1"/>
  <c r="L919" i="2"/>
  <c r="M919" i="2" s="1"/>
  <c r="L920" i="2"/>
  <c r="M920" i="2" s="1"/>
  <c r="L921" i="2"/>
  <c r="M921" i="2" s="1"/>
  <c r="L922" i="2"/>
  <c r="M922" i="2" s="1"/>
  <c r="L923" i="2"/>
  <c r="M923" i="2" s="1"/>
  <c r="L924" i="2"/>
  <c r="M924" i="2" s="1"/>
  <c r="L925" i="2"/>
  <c r="M925" i="2" s="1"/>
  <c r="L926" i="2"/>
  <c r="M926" i="2" s="1"/>
  <c r="L927" i="2"/>
  <c r="M927" i="2" s="1"/>
  <c r="L928" i="2"/>
  <c r="M928" i="2" s="1"/>
  <c r="L929" i="2"/>
  <c r="M929" i="2" s="1"/>
  <c r="L930" i="2"/>
  <c r="M930" i="2" s="1"/>
  <c r="L931" i="2"/>
  <c r="M931" i="2" s="1"/>
  <c r="L932" i="2"/>
  <c r="M932" i="2" s="1"/>
  <c r="L933" i="2"/>
  <c r="M933" i="2" s="1"/>
  <c r="L934" i="2"/>
  <c r="M934" i="2" s="1"/>
  <c r="L935" i="2"/>
  <c r="M935" i="2" s="1"/>
  <c r="L936" i="2"/>
  <c r="M936" i="2" s="1"/>
  <c r="L937" i="2"/>
  <c r="M937" i="2" s="1"/>
  <c r="L938" i="2"/>
  <c r="M938" i="2" s="1"/>
  <c r="L939" i="2"/>
  <c r="M939" i="2" s="1"/>
  <c r="L940" i="2"/>
  <c r="M940" i="2" s="1"/>
  <c r="L941" i="2"/>
  <c r="M941" i="2" s="1"/>
  <c r="L942" i="2"/>
  <c r="M942" i="2" s="1"/>
  <c r="L943" i="2"/>
  <c r="M943" i="2" s="1"/>
  <c r="L944" i="2"/>
  <c r="M944" i="2" s="1"/>
  <c r="L945" i="2"/>
  <c r="M945" i="2" s="1"/>
  <c r="L946" i="2"/>
  <c r="M946" i="2" s="1"/>
  <c r="L947" i="2"/>
  <c r="M947" i="2" s="1"/>
  <c r="L948" i="2"/>
  <c r="M948" i="2" s="1"/>
  <c r="L949" i="2"/>
  <c r="M949" i="2" s="1"/>
  <c r="L950" i="2"/>
  <c r="M950" i="2" s="1"/>
  <c r="L951" i="2"/>
  <c r="M951" i="2" s="1"/>
  <c r="L952" i="2"/>
  <c r="M952" i="2" s="1"/>
  <c r="L953" i="2"/>
  <c r="M953" i="2" s="1"/>
  <c r="L954" i="2"/>
  <c r="M954" i="2" s="1"/>
  <c r="L955" i="2"/>
  <c r="M955" i="2" s="1"/>
  <c r="L956" i="2"/>
  <c r="M956" i="2" s="1"/>
  <c r="L957" i="2"/>
  <c r="M957" i="2" s="1"/>
  <c r="L958" i="2"/>
  <c r="M958" i="2" s="1"/>
  <c r="L959" i="2"/>
  <c r="M959" i="2" s="1"/>
  <c r="L960" i="2"/>
  <c r="M960" i="2" s="1"/>
  <c r="L961" i="2"/>
  <c r="M961" i="2" s="1"/>
  <c r="L962" i="2"/>
  <c r="M962" i="2" s="1"/>
  <c r="L963" i="2"/>
  <c r="M963" i="2" s="1"/>
  <c r="L964" i="2"/>
  <c r="M964" i="2" s="1"/>
  <c r="L965" i="2"/>
  <c r="M965" i="2" s="1"/>
  <c r="L966" i="2"/>
  <c r="M966" i="2" s="1"/>
  <c r="L967" i="2"/>
  <c r="M967" i="2" s="1"/>
  <c r="L968" i="2"/>
  <c r="M968" i="2" s="1"/>
  <c r="L969" i="2"/>
  <c r="M969" i="2" s="1"/>
  <c r="L970" i="2"/>
  <c r="M970" i="2" s="1"/>
  <c r="L971" i="2"/>
  <c r="M971" i="2" s="1"/>
  <c r="L972" i="2"/>
  <c r="M972" i="2" s="1"/>
  <c r="L973" i="2"/>
  <c r="M973" i="2" s="1"/>
  <c r="L974" i="2"/>
  <c r="M974" i="2" s="1"/>
  <c r="L975" i="2"/>
  <c r="M975" i="2" s="1"/>
  <c r="L976" i="2"/>
  <c r="M976" i="2" s="1"/>
  <c r="L977" i="2"/>
  <c r="M977" i="2" s="1"/>
  <c r="L978" i="2"/>
  <c r="M978" i="2" s="1"/>
  <c r="L979" i="2"/>
  <c r="M979" i="2" s="1"/>
  <c r="L980" i="2"/>
  <c r="M980" i="2" s="1"/>
  <c r="L981" i="2"/>
  <c r="M981" i="2" s="1"/>
  <c r="L982" i="2"/>
  <c r="M982" i="2" s="1"/>
  <c r="L983" i="2"/>
  <c r="M983" i="2" s="1"/>
  <c r="L984" i="2"/>
  <c r="M984" i="2" s="1"/>
  <c r="L985" i="2"/>
  <c r="M985" i="2" s="1"/>
  <c r="L986" i="2"/>
  <c r="M986" i="2" s="1"/>
  <c r="L987" i="2"/>
  <c r="M987" i="2" s="1"/>
  <c r="L988" i="2"/>
  <c r="M988" i="2" s="1"/>
  <c r="L989" i="2"/>
  <c r="M989" i="2" s="1"/>
  <c r="L990" i="2"/>
  <c r="M990" i="2" s="1"/>
  <c r="L991" i="2"/>
  <c r="M991" i="2" s="1"/>
  <c r="L992" i="2"/>
  <c r="M992" i="2" s="1"/>
  <c r="L993" i="2"/>
  <c r="M993" i="2" s="1"/>
  <c r="L994" i="2"/>
  <c r="M994" i="2" s="1"/>
  <c r="L995" i="2"/>
  <c r="M995" i="2" s="1"/>
  <c r="L996" i="2"/>
  <c r="M996" i="2" s="1"/>
  <c r="L997" i="2"/>
  <c r="M997" i="2" s="1"/>
  <c r="L998" i="2"/>
  <c r="M998" i="2" s="1"/>
  <c r="L999" i="2"/>
  <c r="M999" i="2" s="1"/>
  <c r="L1000" i="2"/>
  <c r="M1000" i="2" s="1"/>
  <c r="L1001" i="2"/>
  <c r="M1001" i="2" s="1"/>
  <c r="L1002" i="2"/>
  <c r="M1002" i="2" s="1"/>
  <c r="L1003" i="2"/>
  <c r="M1003" i="2" s="1"/>
  <c r="L1004" i="2"/>
  <c r="M1004" i="2" s="1"/>
  <c r="L1005" i="2"/>
  <c r="M1005" i="2" s="1"/>
  <c r="L1006" i="2"/>
  <c r="M1006" i="2" s="1"/>
  <c r="L1007" i="2"/>
  <c r="M1007" i="2" s="1"/>
  <c r="L1008" i="2"/>
  <c r="M1008" i="2" s="1"/>
  <c r="L1009" i="2"/>
  <c r="M1009" i="2" s="1"/>
  <c r="L1010" i="2"/>
  <c r="M1010" i="2" s="1"/>
  <c r="L1011" i="2"/>
  <c r="M1011" i="2" s="1"/>
  <c r="L1012" i="2"/>
  <c r="M1012" i="2" s="1"/>
  <c r="L1013" i="2"/>
  <c r="M1013" i="2" s="1"/>
  <c r="L1014" i="2"/>
  <c r="M1014" i="2" s="1"/>
  <c r="L1015" i="2"/>
  <c r="M1015" i="2" s="1"/>
  <c r="L1016" i="2"/>
  <c r="M1016" i="2" s="1"/>
  <c r="L1017" i="2"/>
  <c r="M1017" i="2" s="1"/>
  <c r="L1018" i="2"/>
  <c r="M1018" i="2" s="1"/>
  <c r="L1019" i="2"/>
  <c r="M1019" i="2" s="1"/>
  <c r="L1020" i="2"/>
  <c r="M1020" i="2" s="1"/>
  <c r="L1021" i="2"/>
  <c r="M1021" i="2" s="1"/>
  <c r="L1022" i="2"/>
  <c r="M1022" i="2" s="1"/>
  <c r="L1023" i="2"/>
  <c r="M1023" i="2" s="1"/>
  <c r="L1024" i="2"/>
  <c r="M1024" i="2" s="1"/>
  <c r="L1025" i="2"/>
  <c r="M1025" i="2" s="1"/>
  <c r="L1026" i="2"/>
  <c r="M1026" i="2" s="1"/>
  <c r="L1027" i="2"/>
  <c r="M1027" i="2" s="1"/>
  <c r="L1028" i="2"/>
  <c r="M1028" i="2" s="1"/>
  <c r="L1029" i="2"/>
  <c r="M1029" i="2" s="1"/>
  <c r="L1030" i="2"/>
  <c r="M1030" i="2" s="1"/>
  <c r="L1031" i="2"/>
  <c r="M1031" i="2" s="1"/>
  <c r="L1032" i="2"/>
  <c r="M1032" i="2" s="1"/>
  <c r="L1033" i="2"/>
  <c r="M1033" i="2" s="1"/>
  <c r="L1034" i="2"/>
  <c r="M1034" i="2" s="1"/>
  <c r="L1035" i="2"/>
  <c r="M1035" i="2" s="1"/>
  <c r="L1036" i="2"/>
  <c r="M1036" i="2" s="1"/>
  <c r="L1037" i="2"/>
  <c r="M1037" i="2" s="1"/>
  <c r="L1038" i="2"/>
  <c r="M1038" i="2" s="1"/>
  <c r="L1039" i="2"/>
  <c r="M1039" i="2" s="1"/>
  <c r="L1040" i="2"/>
  <c r="M1040" i="2" s="1"/>
  <c r="L1041" i="2"/>
  <c r="M1041" i="2" s="1"/>
  <c r="L1042" i="2"/>
  <c r="M1042" i="2" s="1"/>
  <c r="L1043" i="2"/>
  <c r="M1043" i="2" s="1"/>
  <c r="L1044" i="2"/>
  <c r="M1044" i="2" s="1"/>
  <c r="L1045" i="2"/>
  <c r="M1045" i="2" s="1"/>
  <c r="L1046" i="2"/>
  <c r="M1046" i="2" s="1"/>
  <c r="L1047" i="2"/>
  <c r="M1047" i="2" s="1"/>
  <c r="L1048" i="2"/>
  <c r="M1048" i="2" s="1"/>
  <c r="L1049" i="2"/>
  <c r="M1049" i="2" s="1"/>
  <c r="L1050" i="2"/>
  <c r="M1050" i="2" s="1"/>
  <c r="L1051" i="2"/>
  <c r="M1051" i="2" s="1"/>
  <c r="L1052" i="2"/>
  <c r="M1052" i="2" s="1"/>
  <c r="L1053" i="2"/>
  <c r="M1053" i="2" s="1"/>
  <c r="L1054" i="2"/>
  <c r="M1054" i="2" s="1"/>
  <c r="L1055" i="2"/>
  <c r="M1055" i="2" s="1"/>
  <c r="L1056" i="2"/>
  <c r="M1056" i="2" s="1"/>
  <c r="L1057" i="2"/>
  <c r="M1057" i="2" s="1"/>
  <c r="L1058" i="2"/>
  <c r="M1058" i="2" s="1"/>
  <c r="L1059" i="2"/>
  <c r="M1059" i="2" s="1"/>
  <c r="L1060" i="2"/>
  <c r="M1060" i="2" s="1"/>
  <c r="L1061" i="2"/>
  <c r="M1061" i="2" s="1"/>
  <c r="L1062" i="2"/>
  <c r="M1062" i="2" s="1"/>
  <c r="L1063" i="2"/>
  <c r="M1063" i="2" s="1"/>
  <c r="L1064" i="2"/>
  <c r="M1064" i="2" s="1"/>
  <c r="L1065" i="2"/>
  <c r="M1065" i="2" s="1"/>
  <c r="L1066" i="2"/>
  <c r="M1066" i="2" s="1"/>
  <c r="L1067" i="2"/>
  <c r="M1067" i="2" s="1"/>
  <c r="L1068" i="2"/>
  <c r="M1068" i="2" s="1"/>
  <c r="L1069" i="2"/>
  <c r="M1069" i="2" s="1"/>
  <c r="L1070" i="2"/>
  <c r="M1070" i="2" s="1"/>
  <c r="L1071" i="2"/>
  <c r="M1071" i="2" s="1"/>
  <c r="L1072" i="2"/>
  <c r="M1072" i="2" s="1"/>
  <c r="L1073" i="2"/>
  <c r="M1073" i="2" s="1"/>
  <c r="L1074" i="2"/>
  <c r="M1074" i="2" s="1"/>
  <c r="L1075" i="2"/>
  <c r="M1075" i="2" s="1"/>
  <c r="L1076" i="2"/>
  <c r="M1076" i="2" s="1"/>
  <c r="L1077" i="2"/>
  <c r="M1077" i="2" s="1"/>
  <c r="L1078" i="2"/>
  <c r="M1078" i="2" s="1"/>
  <c r="L1079" i="2"/>
  <c r="M1079" i="2" s="1"/>
  <c r="L1080" i="2"/>
  <c r="M1080" i="2" s="1"/>
  <c r="L1081" i="2"/>
  <c r="M1081" i="2" s="1"/>
  <c r="L1082" i="2"/>
  <c r="M1082" i="2" s="1"/>
  <c r="L1083" i="2"/>
  <c r="M1083" i="2" s="1"/>
  <c r="L1084" i="2"/>
  <c r="M1084" i="2" s="1"/>
  <c r="L1085" i="2"/>
  <c r="M1085" i="2" s="1"/>
  <c r="L1086" i="2"/>
  <c r="M1086" i="2" s="1"/>
  <c r="L1087" i="2"/>
  <c r="M1087" i="2" s="1"/>
  <c r="L1088" i="2"/>
  <c r="M1088" i="2" s="1"/>
  <c r="L1089" i="2"/>
  <c r="M1089" i="2" s="1"/>
  <c r="L1090" i="2"/>
  <c r="M1090" i="2" s="1"/>
  <c r="L1091" i="2"/>
  <c r="M1091" i="2" s="1"/>
  <c r="L1092" i="2"/>
  <c r="M1092" i="2" s="1"/>
  <c r="L1093" i="2"/>
  <c r="M1093" i="2" s="1"/>
  <c r="L1094" i="2"/>
  <c r="M1094" i="2" s="1"/>
  <c r="L1095" i="2"/>
  <c r="M1095" i="2" s="1"/>
  <c r="L1096" i="2"/>
  <c r="M1096" i="2" s="1"/>
  <c r="L1097" i="2"/>
  <c r="M1097" i="2" s="1"/>
  <c r="L1098" i="2"/>
  <c r="M1098" i="2" s="1"/>
  <c r="L1099" i="2"/>
  <c r="M1099" i="2" s="1"/>
  <c r="L1100" i="2"/>
  <c r="M1100" i="2" s="1"/>
  <c r="L1101" i="2"/>
  <c r="M1101" i="2" s="1"/>
  <c r="L1102" i="2"/>
  <c r="M1102" i="2" s="1"/>
  <c r="L1103" i="2"/>
  <c r="M1103" i="2" s="1"/>
  <c r="L1104" i="2"/>
  <c r="M1104" i="2" s="1"/>
  <c r="L1105" i="2"/>
  <c r="M1105" i="2" s="1"/>
  <c r="L1106" i="2"/>
  <c r="M1106" i="2" s="1"/>
  <c r="L1107" i="2"/>
  <c r="M1107" i="2" s="1"/>
  <c r="L1108" i="2"/>
  <c r="M1108" i="2" s="1"/>
  <c r="L1109" i="2"/>
  <c r="M1109" i="2" s="1"/>
  <c r="L1110" i="2"/>
  <c r="M1110" i="2" s="1"/>
  <c r="L1111" i="2"/>
  <c r="M1111" i="2" s="1"/>
  <c r="L1112" i="2"/>
  <c r="M1112" i="2" s="1"/>
  <c r="L1113" i="2"/>
  <c r="M1113" i="2" s="1"/>
  <c r="L1114" i="2"/>
  <c r="M1114" i="2" s="1"/>
  <c r="L1115" i="2"/>
  <c r="M1115" i="2" s="1"/>
  <c r="L1116" i="2"/>
  <c r="M1116" i="2" s="1"/>
  <c r="L1117" i="2"/>
  <c r="M1117" i="2" s="1"/>
  <c r="L1118" i="2"/>
  <c r="M1118" i="2" s="1"/>
  <c r="L1119" i="2"/>
  <c r="M1119" i="2" s="1"/>
  <c r="L1120" i="2"/>
  <c r="M1120" i="2" s="1"/>
  <c r="L1121" i="2"/>
  <c r="M1121" i="2" s="1"/>
  <c r="L1122" i="2"/>
  <c r="M1122" i="2" s="1"/>
  <c r="L1123" i="2"/>
  <c r="M1123" i="2" s="1"/>
  <c r="L1124" i="2"/>
  <c r="M1124" i="2" s="1"/>
  <c r="L1125" i="2"/>
  <c r="M1125" i="2" s="1"/>
  <c r="L1126" i="2"/>
  <c r="M1126" i="2" s="1"/>
  <c r="L1127" i="2"/>
  <c r="M1127" i="2" s="1"/>
  <c r="L1128" i="2"/>
  <c r="M1128" i="2" s="1"/>
  <c r="L1129" i="2"/>
  <c r="M1129" i="2" s="1"/>
  <c r="L1130" i="2"/>
  <c r="M1130" i="2" s="1"/>
  <c r="L1131" i="2"/>
  <c r="M1131" i="2" s="1"/>
  <c r="L1132" i="2"/>
  <c r="M1132" i="2" s="1"/>
  <c r="L1133" i="2"/>
  <c r="M1133" i="2" s="1"/>
  <c r="L1134" i="2"/>
  <c r="M1134" i="2" s="1"/>
  <c r="L1135" i="2"/>
  <c r="M1135" i="2" s="1"/>
  <c r="L1136" i="2"/>
  <c r="M1136" i="2" s="1"/>
  <c r="L1137" i="2"/>
  <c r="M1137" i="2" s="1"/>
  <c r="L1138" i="2"/>
  <c r="M1138" i="2" s="1"/>
  <c r="L1139" i="2"/>
  <c r="M1139" i="2" s="1"/>
  <c r="L1140" i="2"/>
  <c r="M1140" i="2" s="1"/>
  <c r="L1141" i="2"/>
  <c r="M1141" i="2" s="1"/>
  <c r="L1142" i="2"/>
  <c r="M1142" i="2" s="1"/>
  <c r="L1143" i="2"/>
  <c r="M1143" i="2" s="1"/>
  <c r="L1144" i="2"/>
  <c r="M1144" i="2" s="1"/>
  <c r="L1145" i="2"/>
  <c r="M1145" i="2" s="1"/>
  <c r="L1146" i="2"/>
  <c r="M1146" i="2" s="1"/>
  <c r="L1147" i="2"/>
  <c r="M1147" i="2" s="1"/>
  <c r="L1148" i="2"/>
  <c r="M1148" i="2" s="1"/>
  <c r="L1149" i="2"/>
  <c r="M1149" i="2" s="1"/>
  <c r="L1150" i="2"/>
  <c r="M1150" i="2" s="1"/>
  <c r="L1151" i="2"/>
  <c r="M1151" i="2" s="1"/>
  <c r="L1152" i="2"/>
  <c r="M1152" i="2" s="1"/>
  <c r="L1153" i="2"/>
  <c r="M1153" i="2" s="1"/>
  <c r="L1154" i="2"/>
  <c r="M1154" i="2" s="1"/>
  <c r="L1155" i="2"/>
  <c r="M1155" i="2" s="1"/>
  <c r="L1156" i="2"/>
  <c r="M1156" i="2" s="1"/>
  <c r="L1157" i="2"/>
  <c r="M1157" i="2" s="1"/>
  <c r="L1158" i="2"/>
  <c r="M1158" i="2" s="1"/>
  <c r="L1159" i="2"/>
  <c r="M1159" i="2" s="1"/>
  <c r="L1160" i="2"/>
  <c r="M1160" i="2" s="1"/>
  <c r="L1161" i="2"/>
  <c r="M1161" i="2" s="1"/>
  <c r="L1162" i="2"/>
  <c r="M1162" i="2" s="1"/>
  <c r="L1163" i="2"/>
  <c r="M1163" i="2" s="1"/>
  <c r="L1164" i="2"/>
  <c r="M1164" i="2" s="1"/>
  <c r="L1165" i="2"/>
  <c r="M1165" i="2" s="1"/>
  <c r="L1166" i="2"/>
  <c r="M1166" i="2" s="1"/>
  <c r="L1167" i="2"/>
  <c r="M1167" i="2" s="1"/>
  <c r="L1168" i="2"/>
  <c r="M1168" i="2" s="1"/>
  <c r="L1169" i="2"/>
  <c r="M1169" i="2" s="1"/>
  <c r="L1170" i="2"/>
  <c r="M1170" i="2" s="1"/>
  <c r="L1171" i="2"/>
  <c r="M1171" i="2" s="1"/>
  <c r="L1172" i="2"/>
  <c r="M1172" i="2" s="1"/>
  <c r="L1173" i="2"/>
  <c r="M1173" i="2" s="1"/>
  <c r="L1174" i="2"/>
  <c r="M1174" i="2" s="1"/>
  <c r="L1175" i="2"/>
  <c r="M1175" i="2" s="1"/>
  <c r="L1176" i="2"/>
  <c r="M1176" i="2" s="1"/>
  <c r="L1177" i="2"/>
  <c r="M1177" i="2" s="1"/>
  <c r="L1178" i="2"/>
  <c r="M1178" i="2" s="1"/>
  <c r="L1179" i="2"/>
  <c r="M1179" i="2" s="1"/>
  <c r="L1180" i="2"/>
  <c r="M1180" i="2" s="1"/>
  <c r="L1181" i="2"/>
  <c r="M1181" i="2" s="1"/>
  <c r="L1182" i="2"/>
  <c r="M1182" i="2" s="1"/>
  <c r="L1183" i="2"/>
  <c r="M1183" i="2" s="1"/>
  <c r="L1184" i="2"/>
  <c r="M1184" i="2" s="1"/>
  <c r="L1185" i="2"/>
  <c r="M1185" i="2" s="1"/>
  <c r="L1186" i="2"/>
  <c r="M1186" i="2" s="1"/>
  <c r="L1187" i="2"/>
  <c r="M1187" i="2" s="1"/>
  <c r="L1188" i="2"/>
  <c r="M1188" i="2" s="1"/>
  <c r="L1189" i="2"/>
  <c r="M1189" i="2" s="1"/>
  <c r="L1190" i="2"/>
  <c r="M1190" i="2" s="1"/>
  <c r="L1191" i="2"/>
  <c r="M1191" i="2" s="1"/>
  <c r="L1192" i="2"/>
  <c r="M1192" i="2" s="1"/>
  <c r="L1193" i="2"/>
  <c r="M1193" i="2" s="1"/>
  <c r="L1194" i="2"/>
  <c r="M1194" i="2" s="1"/>
  <c r="L1195" i="2"/>
  <c r="M1195" i="2" s="1"/>
  <c r="L1196" i="2"/>
  <c r="M1196" i="2" s="1"/>
  <c r="L1197" i="2"/>
  <c r="M1197" i="2" s="1"/>
  <c r="L1198" i="2"/>
  <c r="M1198" i="2" s="1"/>
  <c r="L1199" i="2"/>
  <c r="M1199" i="2" s="1"/>
  <c r="L1200" i="2"/>
  <c r="M1200" i="2" s="1"/>
  <c r="L1201" i="2"/>
  <c r="M1201" i="2" s="1"/>
  <c r="L1202" i="2"/>
  <c r="M1202" i="2" s="1"/>
  <c r="L1203" i="2"/>
  <c r="M1203" i="2" s="1"/>
  <c r="L1204" i="2"/>
  <c r="M1204" i="2" s="1"/>
  <c r="L1205" i="2"/>
  <c r="M1205" i="2" s="1"/>
  <c r="L1206" i="2"/>
  <c r="M1206" i="2" s="1"/>
  <c r="L1207" i="2"/>
  <c r="M1207" i="2" s="1"/>
  <c r="L1208" i="2"/>
  <c r="M1208" i="2" s="1"/>
  <c r="L1209" i="2"/>
  <c r="M1209" i="2" s="1"/>
  <c r="L1210" i="2"/>
  <c r="M1210" i="2" s="1"/>
  <c r="L1211" i="2"/>
  <c r="M1211" i="2" s="1"/>
  <c r="L1212" i="2"/>
  <c r="M1212" i="2" s="1"/>
  <c r="L1213" i="2"/>
  <c r="M1213" i="2" s="1"/>
  <c r="L1214" i="2"/>
  <c r="M1214" i="2" s="1"/>
  <c r="L1215" i="2"/>
  <c r="M1215" i="2" s="1"/>
  <c r="L1216" i="2"/>
  <c r="M1216" i="2" s="1"/>
  <c r="L1217" i="2"/>
  <c r="M1217" i="2" s="1"/>
  <c r="L1218" i="2"/>
  <c r="M1218" i="2" s="1"/>
  <c r="L1219" i="2"/>
  <c r="M1219" i="2" s="1"/>
  <c r="L1220" i="2"/>
  <c r="M1220" i="2" s="1"/>
  <c r="L1221" i="2"/>
  <c r="M1221" i="2" s="1"/>
  <c r="L1222" i="2"/>
  <c r="M1222" i="2" s="1"/>
  <c r="L1223" i="2"/>
  <c r="M1223" i="2" s="1"/>
  <c r="L1224" i="2"/>
  <c r="M1224" i="2" s="1"/>
  <c r="L1225" i="2"/>
  <c r="M1225" i="2" s="1"/>
  <c r="L1226" i="2"/>
  <c r="M1226" i="2" s="1"/>
  <c r="L1227" i="2"/>
  <c r="M1227" i="2" s="1"/>
  <c r="L1228" i="2"/>
  <c r="M1228" i="2" s="1"/>
  <c r="L1229" i="2"/>
  <c r="M1229" i="2" s="1"/>
  <c r="L1230" i="2"/>
  <c r="M1230" i="2" s="1"/>
  <c r="L1231" i="2"/>
  <c r="M1231" i="2" s="1"/>
  <c r="L1232" i="2"/>
  <c r="M1232" i="2" s="1"/>
  <c r="L1233" i="2"/>
  <c r="M1233" i="2" s="1"/>
  <c r="L1234" i="2"/>
  <c r="M1234" i="2" s="1"/>
  <c r="L1235" i="2"/>
  <c r="M1235" i="2" s="1"/>
  <c r="L1236" i="2"/>
  <c r="M1236" i="2" s="1"/>
  <c r="L1237" i="2"/>
  <c r="M1237" i="2" s="1"/>
  <c r="L1238" i="2"/>
  <c r="M1238" i="2" s="1"/>
  <c r="L1239" i="2"/>
  <c r="M1239" i="2" s="1"/>
  <c r="L1240" i="2"/>
  <c r="M1240" i="2" s="1"/>
  <c r="L1241" i="2"/>
  <c r="M1241" i="2" s="1"/>
  <c r="L1242" i="2"/>
  <c r="M1242" i="2" s="1"/>
  <c r="L1243" i="2"/>
  <c r="M1243" i="2" s="1"/>
  <c r="L1244" i="2"/>
  <c r="M1244" i="2" s="1"/>
  <c r="L1245" i="2"/>
  <c r="M1245" i="2" s="1"/>
  <c r="L1246" i="2"/>
  <c r="M1246" i="2" s="1"/>
  <c r="L1247" i="2"/>
  <c r="M1247" i="2" s="1"/>
  <c r="L1248" i="2"/>
  <c r="M1248" i="2" s="1"/>
  <c r="L1249" i="2"/>
  <c r="M1249" i="2" s="1"/>
  <c r="L1250" i="2"/>
  <c r="M1250" i="2" s="1"/>
  <c r="L1251" i="2"/>
  <c r="M1251" i="2" s="1"/>
  <c r="L1252" i="2"/>
  <c r="M1252" i="2" s="1"/>
  <c r="L1253" i="2"/>
  <c r="M1253" i="2" s="1"/>
  <c r="L1254" i="2"/>
  <c r="M1254" i="2" s="1"/>
  <c r="L1255" i="2"/>
  <c r="M1255" i="2" s="1"/>
  <c r="L1256" i="2"/>
  <c r="M1256" i="2" s="1"/>
  <c r="L1257" i="2"/>
  <c r="M1257" i="2" s="1"/>
  <c r="L1258" i="2"/>
  <c r="M1258" i="2" s="1"/>
  <c r="L1259" i="2"/>
  <c r="M1259" i="2" s="1"/>
  <c r="L1260" i="2"/>
  <c r="M1260" i="2" s="1"/>
  <c r="L1261" i="2"/>
  <c r="M1261" i="2" s="1"/>
  <c r="L1262" i="2"/>
  <c r="M1262" i="2" s="1"/>
  <c r="L1263" i="2"/>
  <c r="M1263" i="2" s="1"/>
  <c r="L1264" i="2"/>
  <c r="M1264" i="2" s="1"/>
  <c r="L1265" i="2"/>
  <c r="M1265" i="2" s="1"/>
  <c r="L1266" i="2"/>
  <c r="M1266" i="2" s="1"/>
  <c r="L1267" i="2"/>
  <c r="M1267" i="2" s="1"/>
  <c r="L1268" i="2"/>
  <c r="M1268" i="2" s="1"/>
  <c r="L1269" i="2"/>
  <c r="M1269" i="2" s="1"/>
  <c r="L1270" i="2"/>
  <c r="M1270" i="2" s="1"/>
  <c r="L1271" i="2"/>
  <c r="M1271" i="2" s="1"/>
  <c r="L1272" i="2"/>
  <c r="M1272" i="2" s="1"/>
  <c r="L1273" i="2"/>
  <c r="M1273" i="2" s="1"/>
  <c r="L1274" i="2"/>
  <c r="M1274" i="2" s="1"/>
  <c r="L1275" i="2"/>
  <c r="M1275" i="2" s="1"/>
  <c r="L1276" i="2"/>
  <c r="M1276" i="2" s="1"/>
  <c r="L1277" i="2"/>
  <c r="M1277" i="2" s="1"/>
  <c r="L1278" i="2"/>
  <c r="M1278" i="2" s="1"/>
  <c r="L1279" i="2"/>
  <c r="M1279" i="2" s="1"/>
  <c r="L1280" i="2"/>
  <c r="M1280" i="2" s="1"/>
  <c r="L1281" i="2"/>
  <c r="M1281" i="2" s="1"/>
  <c r="L1282" i="2"/>
  <c r="M1282" i="2" s="1"/>
  <c r="L1283" i="2"/>
  <c r="M1283" i="2" s="1"/>
  <c r="L1284" i="2"/>
  <c r="M1284" i="2" s="1"/>
  <c r="L1285" i="2"/>
  <c r="M1285" i="2" s="1"/>
  <c r="L1286" i="2"/>
  <c r="M1286" i="2" s="1"/>
  <c r="L1287" i="2"/>
  <c r="M1287" i="2" s="1"/>
  <c r="L1288" i="2"/>
  <c r="M1288" i="2" s="1"/>
  <c r="L1289" i="2"/>
  <c r="M1289" i="2" s="1"/>
  <c r="L1290" i="2"/>
  <c r="M1290" i="2" s="1"/>
  <c r="L1291" i="2"/>
  <c r="M1291" i="2" s="1"/>
  <c r="L1292" i="2"/>
  <c r="M1292" i="2" s="1"/>
  <c r="L1293" i="2"/>
  <c r="M1293" i="2" s="1"/>
  <c r="L1294" i="2"/>
  <c r="M1294" i="2" s="1"/>
  <c r="L1295" i="2"/>
  <c r="M1295" i="2" s="1"/>
  <c r="L1296" i="2"/>
  <c r="M1296" i="2" s="1"/>
  <c r="L1297" i="2"/>
  <c r="M1297" i="2" s="1"/>
  <c r="L1298" i="2"/>
  <c r="M1298" i="2" s="1"/>
  <c r="L1299" i="2"/>
  <c r="M1299" i="2" s="1"/>
  <c r="L1300" i="2"/>
  <c r="M1300" i="2" s="1"/>
  <c r="L1301" i="2"/>
  <c r="M1301" i="2" s="1"/>
  <c r="L1302" i="2"/>
  <c r="M1302" i="2" s="1"/>
  <c r="L1303" i="2"/>
  <c r="M1303" i="2" s="1"/>
  <c r="L1304" i="2"/>
  <c r="M1304" i="2" s="1"/>
  <c r="L1305" i="2"/>
  <c r="M1305" i="2" s="1"/>
  <c r="L1306" i="2"/>
  <c r="M1306" i="2" s="1"/>
  <c r="L1307" i="2"/>
  <c r="M1307" i="2" s="1"/>
  <c r="L1308" i="2"/>
  <c r="M1308" i="2" s="1"/>
  <c r="L1309" i="2"/>
  <c r="M1309" i="2" s="1"/>
  <c r="L1310" i="2"/>
  <c r="M1310" i="2" s="1"/>
  <c r="L1311" i="2"/>
  <c r="M1311" i="2" s="1"/>
  <c r="L1312" i="2"/>
  <c r="M1312" i="2" s="1"/>
  <c r="L1313" i="2"/>
  <c r="M1313" i="2" s="1"/>
  <c r="L1314" i="2"/>
  <c r="M1314" i="2" s="1"/>
  <c r="L1315" i="2"/>
  <c r="M1315" i="2" s="1"/>
  <c r="L1316" i="2"/>
  <c r="M1316" i="2" s="1"/>
  <c r="L1317" i="2"/>
  <c r="M1317" i="2" s="1"/>
  <c r="L1318" i="2"/>
  <c r="M1318" i="2" s="1"/>
  <c r="L1319" i="2"/>
  <c r="M1319" i="2" s="1"/>
  <c r="L1320" i="2"/>
  <c r="M1320" i="2" s="1"/>
  <c r="L1321" i="2"/>
  <c r="M1321" i="2" s="1"/>
  <c r="L1322" i="2"/>
  <c r="M1322" i="2" s="1"/>
  <c r="L1323" i="2"/>
  <c r="M1323" i="2" s="1"/>
  <c r="L1324" i="2"/>
  <c r="M1324" i="2" s="1"/>
  <c r="L1325" i="2"/>
  <c r="M1325" i="2" s="1"/>
  <c r="L1326" i="2"/>
  <c r="M1326" i="2" s="1"/>
  <c r="L1327" i="2"/>
  <c r="M1327" i="2" s="1"/>
  <c r="L1328" i="2"/>
  <c r="M1328" i="2" s="1"/>
  <c r="L1329" i="2"/>
  <c r="M1329" i="2" s="1"/>
  <c r="L1330" i="2"/>
  <c r="M1330" i="2" s="1"/>
  <c r="L1331" i="2"/>
  <c r="M1331" i="2" s="1"/>
  <c r="L1332" i="2"/>
  <c r="M1332" i="2" s="1"/>
  <c r="L1333" i="2"/>
  <c r="M1333" i="2" s="1"/>
  <c r="L1334" i="2"/>
  <c r="M1334" i="2" s="1"/>
  <c r="L1335" i="2"/>
  <c r="M1335" i="2" s="1"/>
  <c r="L1336" i="2"/>
  <c r="M1336" i="2" s="1"/>
  <c r="L1337" i="2"/>
  <c r="M1337" i="2" s="1"/>
  <c r="L1338" i="2"/>
  <c r="M1338" i="2" s="1"/>
  <c r="L1339" i="2"/>
  <c r="M1339" i="2" s="1"/>
  <c r="L1340" i="2"/>
  <c r="M1340" i="2" s="1"/>
  <c r="L1341" i="2"/>
  <c r="M1341" i="2" s="1"/>
  <c r="L1342" i="2"/>
  <c r="M1342" i="2" s="1"/>
  <c r="L1343" i="2"/>
  <c r="M1343" i="2" s="1"/>
  <c r="L1344" i="2"/>
  <c r="M1344" i="2" s="1"/>
  <c r="L1345" i="2"/>
  <c r="M1345" i="2" s="1"/>
  <c r="L1346" i="2"/>
  <c r="M1346" i="2" s="1"/>
  <c r="L1347" i="2"/>
  <c r="M1347" i="2" s="1"/>
  <c r="L1348" i="2"/>
  <c r="M1348" i="2" s="1"/>
  <c r="L1349" i="2"/>
  <c r="M1349" i="2" s="1"/>
  <c r="L1350" i="2"/>
  <c r="M1350" i="2" s="1"/>
  <c r="L1351" i="2"/>
  <c r="M1351" i="2" s="1"/>
  <c r="L1352" i="2"/>
  <c r="M1352" i="2" s="1"/>
  <c r="L1353" i="2"/>
  <c r="M1353" i="2" s="1"/>
  <c r="L1354" i="2"/>
  <c r="M1354" i="2" s="1"/>
  <c r="L1355" i="2"/>
  <c r="M1355" i="2" s="1"/>
  <c r="L1356" i="2"/>
  <c r="M1356" i="2" s="1"/>
  <c r="L1357" i="2"/>
  <c r="M1357" i="2" s="1"/>
  <c r="L1358" i="2"/>
  <c r="M1358" i="2" s="1"/>
  <c r="L1359" i="2"/>
  <c r="M1359" i="2" s="1"/>
  <c r="L1360" i="2"/>
  <c r="M1360" i="2" s="1"/>
  <c r="L1361" i="2"/>
  <c r="M1361" i="2" s="1"/>
  <c r="L1362" i="2"/>
  <c r="M1362" i="2" s="1"/>
  <c r="L1363" i="2"/>
  <c r="M1363" i="2" s="1"/>
  <c r="L1364" i="2"/>
  <c r="M1364" i="2" s="1"/>
  <c r="L1365" i="2"/>
  <c r="M1365" i="2" s="1"/>
  <c r="L1366" i="2"/>
  <c r="M1366" i="2" s="1"/>
  <c r="L1367" i="2"/>
  <c r="M1367" i="2" s="1"/>
  <c r="L1368" i="2"/>
  <c r="M1368" i="2" s="1"/>
  <c r="L1369" i="2"/>
  <c r="M1369" i="2" s="1"/>
  <c r="L1370" i="2"/>
  <c r="M1370" i="2" s="1"/>
  <c r="L1371" i="2"/>
  <c r="M1371" i="2" s="1"/>
  <c r="L1372" i="2"/>
  <c r="M1372" i="2" s="1"/>
  <c r="L1373" i="2"/>
  <c r="M1373" i="2" s="1"/>
  <c r="L1374" i="2"/>
  <c r="M1374" i="2" s="1"/>
  <c r="L1375" i="2"/>
  <c r="M1375" i="2" s="1"/>
  <c r="L1376" i="2"/>
  <c r="M1376" i="2" s="1"/>
  <c r="L1377" i="2"/>
  <c r="M1377" i="2" s="1"/>
  <c r="L1378" i="2"/>
  <c r="M1378" i="2" s="1"/>
  <c r="L1379" i="2"/>
  <c r="M1379" i="2" s="1"/>
  <c r="L1380" i="2"/>
  <c r="M1380" i="2" s="1"/>
  <c r="L1381" i="2"/>
  <c r="M1381" i="2" s="1"/>
  <c r="L1382" i="2"/>
  <c r="M1382" i="2" s="1"/>
  <c r="L1383" i="2"/>
  <c r="M1383" i="2" s="1"/>
  <c r="L1384" i="2"/>
  <c r="M1384" i="2" s="1"/>
  <c r="L1385" i="2"/>
  <c r="M1385" i="2" s="1"/>
  <c r="L1386" i="2"/>
  <c r="M1386" i="2" s="1"/>
  <c r="L1387" i="2"/>
  <c r="M1387" i="2" s="1"/>
  <c r="L1388" i="2"/>
  <c r="M1388" i="2" s="1"/>
  <c r="L1389" i="2"/>
  <c r="M1389" i="2" s="1"/>
  <c r="L1390" i="2"/>
  <c r="M1390" i="2" s="1"/>
  <c r="L1391" i="2"/>
  <c r="M1391" i="2" s="1"/>
  <c r="L1392" i="2"/>
  <c r="M1392" i="2" s="1"/>
  <c r="L1393" i="2"/>
  <c r="M1393" i="2" s="1"/>
  <c r="L1394" i="2"/>
  <c r="M1394" i="2" s="1"/>
  <c r="L1395" i="2"/>
  <c r="M1395" i="2" s="1"/>
  <c r="L1396" i="2"/>
  <c r="M1396" i="2" s="1"/>
  <c r="L1397" i="2"/>
  <c r="M1397" i="2" s="1"/>
  <c r="L1398" i="2"/>
  <c r="M1398" i="2" s="1"/>
  <c r="L1399" i="2"/>
  <c r="M1399" i="2" s="1"/>
  <c r="L1400" i="2"/>
  <c r="M1400" i="2" s="1"/>
  <c r="L1401" i="2"/>
  <c r="M1401" i="2" s="1"/>
  <c r="L1402" i="2"/>
  <c r="M1402" i="2" s="1"/>
  <c r="L1403" i="2"/>
  <c r="M1403" i="2" s="1"/>
  <c r="L1404" i="2"/>
  <c r="M1404" i="2" s="1"/>
  <c r="L1405" i="2"/>
  <c r="M1405" i="2" s="1"/>
  <c r="L1406" i="2"/>
  <c r="M1406" i="2" s="1"/>
  <c r="L1407" i="2"/>
  <c r="M1407" i="2" s="1"/>
  <c r="L1408" i="2"/>
  <c r="M1408" i="2" s="1"/>
  <c r="L1409" i="2"/>
  <c r="M1409" i="2" s="1"/>
  <c r="L1410" i="2"/>
  <c r="M1410" i="2" s="1"/>
  <c r="L1411" i="2"/>
  <c r="M1411" i="2" s="1"/>
  <c r="L1412" i="2"/>
  <c r="M1412" i="2" s="1"/>
  <c r="L1413" i="2"/>
  <c r="M1413" i="2" s="1"/>
  <c r="L1414" i="2"/>
  <c r="M1414" i="2" s="1"/>
  <c r="L1415" i="2"/>
  <c r="M1415" i="2" s="1"/>
  <c r="L1416" i="2"/>
  <c r="M1416" i="2" s="1"/>
  <c r="L1417" i="2"/>
  <c r="M1417" i="2" s="1"/>
  <c r="L1418" i="2"/>
  <c r="M1418" i="2" s="1"/>
  <c r="L1419" i="2"/>
  <c r="M1419" i="2" s="1"/>
  <c r="L1420" i="2"/>
  <c r="M1420" i="2" s="1"/>
  <c r="L1421" i="2"/>
  <c r="M1421" i="2" s="1"/>
  <c r="L1422" i="2"/>
  <c r="M1422" i="2" s="1"/>
  <c r="L1423" i="2"/>
  <c r="M1423" i="2" s="1"/>
  <c r="L1424" i="2"/>
  <c r="M1424" i="2" s="1"/>
  <c r="L1425" i="2"/>
  <c r="M1425" i="2" s="1"/>
  <c r="L1426" i="2"/>
  <c r="M1426" i="2" s="1"/>
  <c r="L1427" i="2"/>
  <c r="M1427" i="2" s="1"/>
  <c r="L1428" i="2"/>
  <c r="M1428" i="2" s="1"/>
  <c r="L1429" i="2"/>
  <c r="M1429" i="2" s="1"/>
  <c r="L1430" i="2"/>
  <c r="M1430" i="2" s="1"/>
  <c r="L1431" i="2"/>
  <c r="M1431" i="2" s="1"/>
  <c r="L1432" i="2"/>
  <c r="M1432" i="2" s="1"/>
  <c r="L1433" i="2"/>
  <c r="M1433" i="2" s="1"/>
  <c r="L1434" i="2"/>
  <c r="M1434" i="2" s="1"/>
  <c r="L1435" i="2"/>
  <c r="M1435" i="2" s="1"/>
  <c r="L1436" i="2"/>
  <c r="M1436" i="2" s="1"/>
  <c r="L1437" i="2"/>
  <c r="M1437" i="2" s="1"/>
  <c r="L1438" i="2"/>
  <c r="M1438" i="2" s="1"/>
  <c r="L1439" i="2"/>
  <c r="M1439" i="2" s="1"/>
  <c r="L1440" i="2"/>
  <c r="M1440" i="2" s="1"/>
  <c r="L1441" i="2"/>
  <c r="M1441" i="2" s="1"/>
  <c r="L1442" i="2"/>
  <c r="M1442" i="2" s="1"/>
  <c r="L1443" i="2"/>
  <c r="M1443" i="2" s="1"/>
  <c r="L1444" i="2"/>
  <c r="M1444" i="2" s="1"/>
  <c r="L1445" i="2"/>
  <c r="M1445" i="2" s="1"/>
  <c r="L1446" i="2"/>
  <c r="M1446" i="2" s="1"/>
  <c r="L1447" i="2"/>
  <c r="M1447" i="2" s="1"/>
  <c r="L1448" i="2"/>
  <c r="M1448" i="2" s="1"/>
  <c r="L1449" i="2"/>
  <c r="M1449" i="2" s="1"/>
  <c r="L1450" i="2"/>
  <c r="M1450" i="2" s="1"/>
  <c r="L1451" i="2"/>
  <c r="M1451" i="2" s="1"/>
  <c r="L1452" i="2"/>
  <c r="M1452" i="2" s="1"/>
  <c r="L1453" i="2"/>
  <c r="M1453" i="2" s="1"/>
  <c r="L1454" i="2"/>
  <c r="M1454" i="2" s="1"/>
  <c r="L1455" i="2"/>
  <c r="M1455" i="2" s="1"/>
  <c r="L1456" i="2"/>
  <c r="M1456" i="2" s="1"/>
  <c r="L1457" i="2"/>
  <c r="M1457" i="2" s="1"/>
  <c r="L1458" i="2"/>
  <c r="M1458" i="2" s="1"/>
  <c r="L1459" i="2"/>
  <c r="M1459" i="2" s="1"/>
  <c r="L1460" i="2"/>
  <c r="M1460" i="2" s="1"/>
  <c r="L1461" i="2"/>
  <c r="M1461" i="2" s="1"/>
  <c r="L1462" i="2"/>
  <c r="M1462" i="2" s="1"/>
  <c r="L1463" i="2"/>
  <c r="M1463" i="2" s="1"/>
  <c r="L1464" i="2"/>
  <c r="M1464" i="2" s="1"/>
  <c r="L1465" i="2"/>
  <c r="M1465" i="2" s="1"/>
  <c r="L1466" i="2"/>
  <c r="M1466" i="2" s="1"/>
  <c r="L1467" i="2"/>
  <c r="M1467" i="2" s="1"/>
  <c r="L1468" i="2"/>
  <c r="M1468" i="2" s="1"/>
  <c r="L1469" i="2"/>
  <c r="M1469" i="2" s="1"/>
  <c r="L1470" i="2"/>
  <c r="M1470" i="2" s="1"/>
  <c r="L1471" i="2"/>
  <c r="M1471" i="2" s="1"/>
  <c r="L1472" i="2"/>
  <c r="M1472" i="2" s="1"/>
  <c r="L1473" i="2"/>
  <c r="M1473" i="2" s="1"/>
  <c r="L1474" i="2"/>
  <c r="M1474" i="2" s="1"/>
  <c r="L1475" i="2"/>
  <c r="M1475" i="2" s="1"/>
  <c r="L1476" i="2"/>
  <c r="M1476" i="2" s="1"/>
  <c r="L1477" i="2"/>
  <c r="M1477" i="2" s="1"/>
  <c r="L1478" i="2"/>
  <c r="M1478" i="2" s="1"/>
  <c r="L1479" i="2"/>
  <c r="M1479" i="2" s="1"/>
  <c r="L1480" i="2"/>
  <c r="M1480" i="2" s="1"/>
  <c r="L1481" i="2"/>
  <c r="M1481" i="2" s="1"/>
  <c r="L1482" i="2"/>
  <c r="M1482" i="2" s="1"/>
  <c r="L1483" i="2"/>
  <c r="M1483" i="2" s="1"/>
  <c r="L1484" i="2"/>
  <c r="M1484" i="2" s="1"/>
  <c r="L1485" i="2"/>
  <c r="M1485" i="2" s="1"/>
  <c r="L1486" i="2"/>
  <c r="M1486" i="2" s="1"/>
  <c r="L1487" i="2"/>
  <c r="M1487" i="2" s="1"/>
  <c r="L1488" i="2"/>
  <c r="M1488" i="2" s="1"/>
  <c r="L1489" i="2"/>
  <c r="M1489" i="2" s="1"/>
  <c r="L1490" i="2"/>
  <c r="M1490" i="2" s="1"/>
  <c r="L1491" i="2"/>
  <c r="M1491" i="2" s="1"/>
  <c r="L1492" i="2"/>
  <c r="M1492" i="2" s="1"/>
  <c r="L1493" i="2"/>
  <c r="M1493" i="2" s="1"/>
  <c r="L1494" i="2"/>
  <c r="M1494" i="2" s="1"/>
  <c r="L1495" i="2"/>
  <c r="M1495" i="2" s="1"/>
  <c r="L1496" i="2"/>
  <c r="M1496" i="2" s="1"/>
  <c r="L1497" i="2"/>
  <c r="M1497" i="2" s="1"/>
  <c r="L1498" i="2"/>
  <c r="M1498" i="2" s="1"/>
  <c r="L1499" i="2"/>
  <c r="M1499" i="2" s="1"/>
  <c r="L1500" i="2"/>
  <c r="M1500" i="2" s="1"/>
  <c r="L1501" i="2"/>
  <c r="M1501" i="2" s="1"/>
  <c r="L1502" i="2"/>
  <c r="M1502" i="2" s="1"/>
  <c r="L1503" i="2"/>
  <c r="M1503" i="2" s="1"/>
  <c r="L1504" i="2"/>
  <c r="M1504" i="2" s="1"/>
  <c r="L1505" i="2"/>
  <c r="M1505" i="2" s="1"/>
  <c r="L1506" i="2"/>
  <c r="M1506" i="2" s="1"/>
  <c r="L1507" i="2"/>
  <c r="M1507" i="2" s="1"/>
  <c r="L1508" i="2"/>
  <c r="M1508" i="2" s="1"/>
  <c r="L1509" i="2"/>
  <c r="M1509" i="2" s="1"/>
  <c r="L1510" i="2"/>
  <c r="M1510" i="2" s="1"/>
  <c r="L1511" i="2"/>
  <c r="M1511" i="2" s="1"/>
  <c r="L1512" i="2"/>
  <c r="M1512" i="2" s="1"/>
  <c r="L1513" i="2"/>
  <c r="M1513" i="2" s="1"/>
  <c r="L1514" i="2"/>
  <c r="M1514" i="2" s="1"/>
  <c r="L1515" i="2"/>
  <c r="M1515" i="2" s="1"/>
  <c r="L1516" i="2"/>
  <c r="M1516" i="2" s="1"/>
  <c r="L1517" i="2"/>
  <c r="M1517" i="2" s="1"/>
  <c r="L1518" i="2"/>
  <c r="M1518" i="2" s="1"/>
  <c r="L1519" i="2"/>
  <c r="M1519" i="2" s="1"/>
  <c r="L1520" i="2"/>
  <c r="M1520" i="2" s="1"/>
  <c r="L1521" i="2"/>
  <c r="M1521" i="2" s="1"/>
  <c r="L1522" i="2"/>
  <c r="M1522" i="2" s="1"/>
  <c r="L1523" i="2"/>
  <c r="M1523" i="2" s="1"/>
  <c r="L1524" i="2"/>
  <c r="M1524" i="2" s="1"/>
  <c r="L1525" i="2"/>
  <c r="M1525" i="2" s="1"/>
  <c r="L1526" i="2"/>
  <c r="M1526" i="2" s="1"/>
  <c r="L1527" i="2"/>
  <c r="M1527" i="2" s="1"/>
  <c r="L1528" i="2"/>
  <c r="M1528" i="2" s="1"/>
  <c r="L1529" i="2"/>
  <c r="M1529" i="2" s="1"/>
  <c r="L1530" i="2"/>
  <c r="M1530" i="2" s="1"/>
  <c r="L1531" i="2"/>
  <c r="M1531" i="2" s="1"/>
  <c r="L1532" i="2"/>
  <c r="M1532" i="2" s="1"/>
  <c r="L1533" i="2"/>
  <c r="M1533" i="2" s="1"/>
  <c r="L1534" i="2"/>
  <c r="M1534" i="2" s="1"/>
  <c r="L1535" i="2"/>
  <c r="M1535" i="2" s="1"/>
  <c r="L1536" i="2"/>
  <c r="M1536" i="2" s="1"/>
  <c r="L1537" i="2"/>
  <c r="M1537" i="2" s="1"/>
  <c r="L1538" i="2"/>
  <c r="M1538" i="2" s="1"/>
  <c r="L1539" i="2"/>
  <c r="M1539" i="2" s="1"/>
  <c r="L1540" i="2"/>
  <c r="M1540" i="2" s="1"/>
  <c r="L1541" i="2"/>
  <c r="M1541" i="2" s="1"/>
  <c r="L1542" i="2"/>
  <c r="M1542" i="2" s="1"/>
  <c r="L1543" i="2"/>
  <c r="M1543" i="2" s="1"/>
  <c r="L1544" i="2"/>
  <c r="M1544" i="2" s="1"/>
  <c r="L1545" i="2"/>
  <c r="M1545" i="2" s="1"/>
  <c r="L1546" i="2"/>
  <c r="M1546" i="2" s="1"/>
  <c r="L1547" i="2"/>
  <c r="M1547" i="2" s="1"/>
  <c r="L1548" i="2"/>
  <c r="M1548" i="2" s="1"/>
  <c r="L1549" i="2"/>
  <c r="M1549" i="2" s="1"/>
  <c r="L1550" i="2"/>
  <c r="M1550" i="2" s="1"/>
  <c r="L1551" i="2"/>
  <c r="M1551" i="2" s="1"/>
  <c r="L1552" i="2"/>
  <c r="M1552" i="2" s="1"/>
  <c r="L1553" i="2"/>
  <c r="M1553" i="2" s="1"/>
  <c r="L1554" i="2"/>
  <c r="M1554" i="2" s="1"/>
  <c r="L1555" i="2"/>
  <c r="M1555" i="2" s="1"/>
  <c r="L1556" i="2"/>
  <c r="M1556" i="2" s="1"/>
  <c r="L1557" i="2"/>
  <c r="M1557" i="2" s="1"/>
  <c r="L1558" i="2"/>
  <c r="M1558" i="2" s="1"/>
  <c r="L1559" i="2"/>
  <c r="M1559" i="2" s="1"/>
  <c r="L1560" i="2"/>
  <c r="M1560" i="2" s="1"/>
  <c r="L1561" i="2"/>
  <c r="M1561" i="2" s="1"/>
  <c r="L1562" i="2"/>
  <c r="M1562" i="2" s="1"/>
  <c r="L1563" i="2"/>
  <c r="M1563" i="2" s="1"/>
  <c r="L1564" i="2"/>
  <c r="M1564" i="2" s="1"/>
  <c r="L1565" i="2"/>
  <c r="M1565" i="2" s="1"/>
  <c r="L1566" i="2"/>
  <c r="M1566" i="2" s="1"/>
  <c r="L1567" i="2"/>
  <c r="M1567" i="2" s="1"/>
  <c r="L1568" i="2"/>
  <c r="M1568" i="2" s="1"/>
  <c r="L1569" i="2"/>
  <c r="M1569" i="2" s="1"/>
  <c r="L1570" i="2"/>
  <c r="M1570" i="2" s="1"/>
  <c r="L1571" i="2"/>
  <c r="M1571" i="2" s="1"/>
  <c r="L1572" i="2"/>
  <c r="M1572" i="2" s="1"/>
  <c r="L1573" i="2"/>
  <c r="M1573" i="2" s="1"/>
  <c r="L1574" i="2"/>
  <c r="M1574" i="2" s="1"/>
  <c r="L1575" i="2"/>
  <c r="M1575" i="2" s="1"/>
  <c r="L1576" i="2"/>
  <c r="M1576" i="2" s="1"/>
  <c r="L1577" i="2"/>
  <c r="M1577" i="2" s="1"/>
  <c r="L1578" i="2"/>
  <c r="M1578" i="2" s="1"/>
  <c r="L1579" i="2"/>
  <c r="M1579" i="2" s="1"/>
  <c r="L1580" i="2"/>
  <c r="M1580" i="2" s="1"/>
  <c r="L1581" i="2"/>
  <c r="M1581" i="2" s="1"/>
  <c r="L1582" i="2"/>
  <c r="M1582" i="2" s="1"/>
  <c r="L1583" i="2"/>
  <c r="M1583" i="2" s="1"/>
  <c r="L1584" i="2"/>
  <c r="M1584" i="2" s="1"/>
  <c r="L1585" i="2"/>
  <c r="M1585" i="2" s="1"/>
  <c r="L1586" i="2"/>
  <c r="M1586" i="2" s="1"/>
  <c r="L1587" i="2"/>
  <c r="M1587" i="2" s="1"/>
  <c r="L1588" i="2"/>
  <c r="M1588" i="2" s="1"/>
  <c r="L1589" i="2"/>
  <c r="M1589" i="2" s="1"/>
  <c r="L1590" i="2"/>
  <c r="M1590" i="2" s="1"/>
  <c r="L1591" i="2"/>
  <c r="M1591" i="2" s="1"/>
  <c r="L1592" i="2"/>
  <c r="M1592" i="2" s="1"/>
  <c r="L1593" i="2"/>
  <c r="M1593" i="2" s="1"/>
  <c r="L1594" i="2"/>
  <c r="M1594" i="2" s="1"/>
  <c r="L1595" i="2"/>
  <c r="M1595" i="2" s="1"/>
  <c r="L1596" i="2"/>
  <c r="M1596" i="2" s="1"/>
  <c r="L1597" i="2"/>
  <c r="M1597" i="2" s="1"/>
  <c r="L1598" i="2"/>
  <c r="M1598" i="2" s="1"/>
  <c r="L1599" i="2"/>
  <c r="M1599" i="2" s="1"/>
  <c r="L1600" i="2"/>
  <c r="M1600" i="2" s="1"/>
  <c r="L1601" i="2"/>
  <c r="M1601" i="2" s="1"/>
  <c r="L1602" i="2"/>
  <c r="M1602" i="2" s="1"/>
  <c r="L1603" i="2"/>
  <c r="M1603" i="2" s="1"/>
  <c r="L1604" i="2"/>
  <c r="M1604" i="2" s="1"/>
  <c r="L1605" i="2"/>
  <c r="M1605" i="2" s="1"/>
  <c r="L1606" i="2"/>
  <c r="M1606" i="2" s="1"/>
  <c r="L1607" i="2"/>
  <c r="M1607" i="2" s="1"/>
  <c r="L1608" i="2"/>
  <c r="M1608" i="2" s="1"/>
  <c r="L1609" i="2"/>
  <c r="M1609" i="2" s="1"/>
  <c r="L1610" i="2"/>
  <c r="M1610" i="2" s="1"/>
  <c r="L1611" i="2"/>
  <c r="M1611" i="2" s="1"/>
  <c r="L1612" i="2"/>
  <c r="M1612" i="2" s="1"/>
  <c r="L1613" i="2"/>
  <c r="M1613" i="2" s="1"/>
  <c r="L1614" i="2"/>
  <c r="M1614" i="2" s="1"/>
  <c r="L1615" i="2"/>
  <c r="M1615" i="2" s="1"/>
  <c r="L1616" i="2"/>
  <c r="M1616" i="2" s="1"/>
  <c r="L1617" i="2"/>
  <c r="M1617" i="2" s="1"/>
  <c r="L1618" i="2"/>
  <c r="M1618" i="2" s="1"/>
  <c r="L1619" i="2"/>
  <c r="M1619" i="2" s="1"/>
  <c r="L1620" i="2"/>
  <c r="M1620" i="2" s="1"/>
  <c r="L1621" i="2"/>
  <c r="M1621" i="2" s="1"/>
  <c r="L1622" i="2"/>
  <c r="M1622" i="2" s="1"/>
  <c r="L1623" i="2"/>
  <c r="M1623" i="2" s="1"/>
  <c r="L1624" i="2"/>
  <c r="M1624" i="2" s="1"/>
  <c r="L1625" i="2"/>
  <c r="M1625" i="2" s="1"/>
  <c r="L1626" i="2"/>
  <c r="M1626" i="2" s="1"/>
  <c r="L1627" i="2"/>
  <c r="M1627" i="2" s="1"/>
  <c r="L1628" i="2"/>
  <c r="M1628" i="2" s="1"/>
  <c r="L1629" i="2"/>
  <c r="M1629" i="2" s="1"/>
  <c r="L1630" i="2"/>
  <c r="M1630" i="2" s="1"/>
  <c r="L1631" i="2"/>
  <c r="M1631" i="2" s="1"/>
  <c r="L1632" i="2"/>
  <c r="M1632" i="2" s="1"/>
  <c r="L1633" i="2"/>
  <c r="M1633" i="2" s="1"/>
  <c r="L1634" i="2"/>
  <c r="M1634" i="2" s="1"/>
  <c r="L1635" i="2"/>
  <c r="M1635" i="2" s="1"/>
  <c r="L1636" i="2"/>
  <c r="M1636" i="2" s="1"/>
  <c r="L1637" i="2"/>
  <c r="M1637" i="2" s="1"/>
  <c r="L1638" i="2"/>
  <c r="M1638" i="2" s="1"/>
  <c r="L1639" i="2"/>
  <c r="M1639" i="2" s="1"/>
  <c r="L1640" i="2"/>
  <c r="M1640" i="2" s="1"/>
  <c r="L1641" i="2"/>
  <c r="M1641" i="2" s="1"/>
  <c r="L1642" i="2"/>
  <c r="M1642" i="2" s="1"/>
  <c r="L1643" i="2"/>
  <c r="M1643" i="2" s="1"/>
  <c r="L1644" i="2"/>
  <c r="M1644" i="2" s="1"/>
  <c r="L1645" i="2"/>
  <c r="M1645" i="2" s="1"/>
  <c r="L1646" i="2"/>
  <c r="M1646" i="2" s="1"/>
  <c r="L1647" i="2"/>
  <c r="M1647" i="2" s="1"/>
  <c r="L1648" i="2"/>
  <c r="M1648" i="2" s="1"/>
  <c r="L1649" i="2"/>
  <c r="M1649" i="2" s="1"/>
  <c r="L1650" i="2"/>
  <c r="M1650" i="2" s="1"/>
  <c r="L1651" i="2"/>
  <c r="M1651" i="2" s="1"/>
  <c r="L1652" i="2"/>
  <c r="M1652" i="2" s="1"/>
  <c r="L1653" i="2"/>
  <c r="M1653" i="2" s="1"/>
  <c r="L1654" i="2"/>
  <c r="M1654" i="2" s="1"/>
  <c r="L1655" i="2"/>
  <c r="M1655" i="2" s="1"/>
  <c r="L1656" i="2"/>
  <c r="M1656" i="2" s="1"/>
  <c r="L1657" i="2"/>
  <c r="M1657" i="2" s="1"/>
  <c r="L1658" i="2"/>
  <c r="M1658" i="2" s="1"/>
  <c r="L1659" i="2"/>
  <c r="M1659" i="2" s="1"/>
  <c r="L1660" i="2"/>
  <c r="M1660" i="2" s="1"/>
  <c r="L1661" i="2"/>
  <c r="M1661" i="2" s="1"/>
  <c r="L1662" i="2"/>
  <c r="M1662" i="2" s="1"/>
  <c r="L1663" i="2"/>
  <c r="M1663" i="2" s="1"/>
  <c r="L1664" i="2"/>
  <c r="M1664" i="2" s="1"/>
  <c r="L1665" i="2"/>
  <c r="M1665" i="2" s="1"/>
  <c r="L1666" i="2"/>
  <c r="M1666" i="2" s="1"/>
  <c r="L1667" i="2"/>
  <c r="M1667" i="2" s="1"/>
  <c r="L1668" i="2"/>
  <c r="M1668" i="2" s="1"/>
  <c r="L1669" i="2"/>
  <c r="M1669" i="2" s="1"/>
  <c r="L1670" i="2"/>
  <c r="M1670" i="2" s="1"/>
  <c r="L1671" i="2"/>
  <c r="M1671" i="2" s="1"/>
  <c r="L1672" i="2"/>
  <c r="M1672" i="2" s="1"/>
  <c r="L1673" i="2"/>
  <c r="M1673" i="2" s="1"/>
  <c r="L1674" i="2"/>
  <c r="M1674" i="2" s="1"/>
  <c r="L1675" i="2"/>
  <c r="M1675" i="2" s="1"/>
  <c r="L1676" i="2"/>
  <c r="M1676" i="2" s="1"/>
  <c r="L1677" i="2"/>
  <c r="M1677" i="2" s="1"/>
  <c r="L1678" i="2"/>
  <c r="M1678" i="2" s="1"/>
  <c r="L1679" i="2"/>
  <c r="M1679" i="2" s="1"/>
  <c r="L1680" i="2"/>
  <c r="M1680" i="2" s="1"/>
  <c r="L1681" i="2"/>
  <c r="M1681" i="2" s="1"/>
  <c r="L1682" i="2"/>
  <c r="M1682" i="2" s="1"/>
  <c r="L1683" i="2"/>
  <c r="M1683" i="2" s="1"/>
  <c r="L1684" i="2"/>
  <c r="M1684" i="2" s="1"/>
  <c r="L1685" i="2"/>
  <c r="M1685" i="2" s="1"/>
  <c r="L1686" i="2"/>
  <c r="M1686" i="2" s="1"/>
  <c r="L1687" i="2"/>
  <c r="M1687" i="2" s="1"/>
  <c r="L1688" i="2"/>
  <c r="M1688" i="2" s="1"/>
  <c r="L1689" i="2"/>
  <c r="M1689" i="2" s="1"/>
  <c r="L1690" i="2"/>
  <c r="M1690" i="2" s="1"/>
  <c r="L1691" i="2"/>
  <c r="M1691" i="2" s="1"/>
  <c r="L1692" i="2"/>
  <c r="M1692" i="2" s="1"/>
  <c r="L1693" i="2"/>
  <c r="M1693" i="2" s="1"/>
  <c r="L1694" i="2"/>
  <c r="M1694" i="2" s="1"/>
  <c r="L1695" i="2"/>
  <c r="M1695" i="2" s="1"/>
  <c r="L1696" i="2"/>
  <c r="M1696" i="2" s="1"/>
  <c r="L1697" i="2"/>
  <c r="M1697" i="2" s="1"/>
  <c r="L1698" i="2"/>
  <c r="M1698" i="2" s="1"/>
  <c r="L1699" i="2"/>
  <c r="M1699" i="2" s="1"/>
  <c r="L1700" i="2"/>
  <c r="M1700" i="2" s="1"/>
  <c r="L1701" i="2"/>
  <c r="M1701" i="2" s="1"/>
  <c r="L1702" i="2"/>
  <c r="M1702" i="2" s="1"/>
  <c r="L1703" i="2"/>
  <c r="M1703" i="2" s="1"/>
  <c r="L1704" i="2"/>
  <c r="M1704" i="2" s="1"/>
  <c r="L1705" i="2"/>
  <c r="M1705" i="2" s="1"/>
  <c r="L1706" i="2"/>
  <c r="M1706" i="2" s="1"/>
  <c r="L1707" i="2"/>
  <c r="M1707" i="2" s="1"/>
  <c r="L1708" i="2"/>
  <c r="M1708" i="2" s="1"/>
  <c r="L1709" i="2"/>
  <c r="M1709" i="2" s="1"/>
  <c r="L1710" i="2"/>
  <c r="M1710" i="2" s="1"/>
  <c r="L1711" i="2"/>
  <c r="M1711" i="2" s="1"/>
  <c r="L1712" i="2"/>
  <c r="M1712" i="2" s="1"/>
  <c r="L1713" i="2"/>
  <c r="M1713" i="2" s="1"/>
  <c r="L1714" i="2"/>
  <c r="M1714" i="2" s="1"/>
  <c r="L1715" i="2"/>
  <c r="M1715" i="2" s="1"/>
  <c r="L1716" i="2"/>
  <c r="M1716" i="2" s="1"/>
  <c r="L1717" i="2"/>
  <c r="M1717" i="2" s="1"/>
  <c r="L1718" i="2"/>
  <c r="M1718" i="2" s="1"/>
  <c r="L1719" i="2"/>
  <c r="M1719" i="2" s="1"/>
  <c r="L1720" i="2"/>
  <c r="M1720" i="2" s="1"/>
  <c r="L1721" i="2"/>
  <c r="M1721" i="2" s="1"/>
  <c r="L1722" i="2"/>
  <c r="M1722" i="2" s="1"/>
  <c r="L1723" i="2"/>
  <c r="M1723" i="2" s="1"/>
  <c r="L1724" i="2"/>
  <c r="M1724" i="2" s="1"/>
  <c r="L1725" i="2"/>
  <c r="M1725" i="2" s="1"/>
  <c r="L1726" i="2"/>
  <c r="M1726" i="2" s="1"/>
  <c r="L1727" i="2"/>
  <c r="M1727" i="2" s="1"/>
  <c r="L1728" i="2"/>
  <c r="M1728" i="2" s="1"/>
  <c r="L1729" i="2"/>
  <c r="M1729" i="2" s="1"/>
  <c r="L1730" i="2"/>
  <c r="M1730" i="2" s="1"/>
  <c r="L1731" i="2"/>
  <c r="M1731" i="2" s="1"/>
  <c r="L1732" i="2"/>
  <c r="M1732" i="2" s="1"/>
  <c r="L1733" i="2"/>
  <c r="M1733" i="2" s="1"/>
  <c r="L1734" i="2"/>
  <c r="M1734" i="2" s="1"/>
  <c r="L1735" i="2"/>
  <c r="M1735" i="2" s="1"/>
  <c r="L1736" i="2"/>
  <c r="M1736" i="2" s="1"/>
  <c r="L1737" i="2"/>
  <c r="M1737" i="2" s="1"/>
  <c r="L1738" i="2"/>
  <c r="M1738" i="2" s="1"/>
  <c r="L1739" i="2"/>
  <c r="M1739" i="2" s="1"/>
  <c r="L1740" i="2"/>
  <c r="M1740" i="2" s="1"/>
  <c r="L1741" i="2"/>
  <c r="M1741" i="2" s="1"/>
  <c r="L1742" i="2"/>
  <c r="M1742" i="2" s="1"/>
  <c r="L1743" i="2"/>
  <c r="M1743" i="2" s="1"/>
  <c r="L1744" i="2"/>
  <c r="M1744" i="2" s="1"/>
  <c r="L1745" i="2"/>
  <c r="M1745" i="2" s="1"/>
  <c r="L1746" i="2"/>
  <c r="M1746" i="2" s="1"/>
  <c r="L1747" i="2"/>
  <c r="M1747" i="2" s="1"/>
  <c r="L1748" i="2"/>
  <c r="M1748" i="2" s="1"/>
  <c r="L1749" i="2"/>
  <c r="M1749" i="2" s="1"/>
  <c r="L1750" i="2"/>
  <c r="M1750" i="2" s="1"/>
  <c r="L1751" i="2"/>
  <c r="M1751" i="2" s="1"/>
  <c r="L1752" i="2"/>
  <c r="M1752" i="2" s="1"/>
  <c r="L1753" i="2"/>
  <c r="M1753" i="2" s="1"/>
  <c r="L1754" i="2"/>
  <c r="M1754" i="2" s="1"/>
  <c r="L1755" i="2"/>
  <c r="M1755" i="2" s="1"/>
  <c r="L1756" i="2"/>
  <c r="M1756" i="2" s="1"/>
  <c r="L1757" i="2"/>
  <c r="M1757" i="2" s="1"/>
  <c r="L1758" i="2"/>
  <c r="M1758" i="2" s="1"/>
  <c r="L1759" i="2"/>
  <c r="M1759" i="2" s="1"/>
  <c r="L1760" i="2"/>
  <c r="M1760" i="2" s="1"/>
  <c r="L1761" i="2"/>
  <c r="M1761" i="2" s="1"/>
  <c r="L1762" i="2"/>
  <c r="M1762" i="2" s="1"/>
  <c r="L1763" i="2"/>
  <c r="M1763" i="2" s="1"/>
  <c r="L1764" i="2"/>
  <c r="M1764" i="2" s="1"/>
  <c r="L1765" i="2"/>
  <c r="M1765" i="2" s="1"/>
  <c r="L1766" i="2"/>
  <c r="M1766" i="2" s="1"/>
  <c r="L1767" i="2"/>
  <c r="M1767" i="2" s="1"/>
  <c r="L1768" i="2"/>
  <c r="M1768" i="2" s="1"/>
  <c r="L1769" i="2"/>
  <c r="M1769" i="2" s="1"/>
  <c r="L1770" i="2"/>
  <c r="M1770" i="2" s="1"/>
  <c r="L1771" i="2"/>
  <c r="M1771" i="2" s="1"/>
  <c r="L1772" i="2"/>
  <c r="M1772" i="2" s="1"/>
  <c r="L1773" i="2"/>
  <c r="M1773" i="2" s="1"/>
  <c r="L1774" i="2"/>
  <c r="M1774" i="2" s="1"/>
  <c r="L1775" i="2"/>
  <c r="M1775" i="2" s="1"/>
  <c r="L1776" i="2"/>
  <c r="M1776" i="2" s="1"/>
  <c r="L1777" i="2"/>
  <c r="M1777" i="2" s="1"/>
  <c r="L1778" i="2"/>
  <c r="M1778" i="2" s="1"/>
  <c r="L1779" i="2"/>
  <c r="M1779" i="2" s="1"/>
  <c r="L1780" i="2"/>
  <c r="M1780" i="2" s="1"/>
  <c r="L1781" i="2"/>
  <c r="M1781" i="2" s="1"/>
  <c r="L1782" i="2"/>
  <c r="M1782" i="2" s="1"/>
  <c r="L1783" i="2"/>
  <c r="M1783" i="2" s="1"/>
  <c r="L1784" i="2"/>
  <c r="M1784" i="2" s="1"/>
  <c r="L1785" i="2"/>
  <c r="M1785" i="2" s="1"/>
  <c r="L1786" i="2"/>
  <c r="M1786" i="2" s="1"/>
  <c r="L1787" i="2"/>
  <c r="M1787" i="2" s="1"/>
  <c r="L1788" i="2"/>
  <c r="M1788" i="2" s="1"/>
  <c r="L1789" i="2"/>
  <c r="M1789" i="2" s="1"/>
  <c r="L1790" i="2"/>
  <c r="M1790" i="2" s="1"/>
  <c r="L1791" i="2"/>
  <c r="M1791" i="2" s="1"/>
  <c r="L1792" i="2"/>
  <c r="M1792" i="2" s="1"/>
  <c r="L1793" i="2"/>
  <c r="M1793" i="2" s="1"/>
  <c r="L1794" i="2"/>
  <c r="M1794" i="2" s="1"/>
  <c r="L1795" i="2"/>
  <c r="M1795" i="2" s="1"/>
  <c r="L1796" i="2"/>
  <c r="M1796" i="2" s="1"/>
  <c r="L1797" i="2"/>
  <c r="M1797" i="2" s="1"/>
  <c r="L1798" i="2"/>
  <c r="M1798" i="2" s="1"/>
  <c r="L1799" i="2"/>
  <c r="M1799" i="2" s="1"/>
  <c r="L1800" i="2"/>
  <c r="M1800" i="2" s="1"/>
  <c r="L1801" i="2"/>
  <c r="M1801" i="2" s="1"/>
  <c r="L1802" i="2"/>
  <c r="M1802" i="2" s="1"/>
  <c r="L1803" i="2"/>
  <c r="M1803" i="2" s="1"/>
  <c r="L1804" i="2"/>
  <c r="M1804" i="2" s="1"/>
  <c r="L1805" i="2"/>
  <c r="M1805" i="2" s="1"/>
  <c r="L1806" i="2"/>
  <c r="M1806" i="2" s="1"/>
  <c r="L1807" i="2"/>
  <c r="M1807" i="2" s="1"/>
  <c r="L1808" i="2"/>
  <c r="M1808" i="2" s="1"/>
  <c r="L1809" i="2"/>
  <c r="M1809" i="2" s="1"/>
  <c r="L1810" i="2"/>
  <c r="M1810" i="2" s="1"/>
  <c r="L1811" i="2"/>
  <c r="M1811" i="2" s="1"/>
  <c r="L1812" i="2"/>
  <c r="M1812" i="2" s="1"/>
  <c r="L1813" i="2"/>
  <c r="M1813" i="2" s="1"/>
  <c r="L1814" i="2"/>
  <c r="M1814" i="2" s="1"/>
  <c r="L1815" i="2"/>
  <c r="M1815" i="2" s="1"/>
  <c r="L1816" i="2"/>
  <c r="M1816" i="2" s="1"/>
  <c r="L1817" i="2"/>
  <c r="M1817" i="2" s="1"/>
  <c r="L1818" i="2"/>
  <c r="M1818" i="2" s="1"/>
  <c r="L1819" i="2"/>
  <c r="M1819" i="2" s="1"/>
  <c r="L1820" i="2"/>
  <c r="M1820" i="2" s="1"/>
  <c r="L1821" i="2"/>
  <c r="M1821" i="2" s="1"/>
  <c r="L1822" i="2"/>
  <c r="M1822" i="2" s="1"/>
  <c r="L1823" i="2"/>
  <c r="M1823" i="2" s="1"/>
  <c r="L1824" i="2"/>
  <c r="M1824" i="2" s="1"/>
  <c r="L1825" i="2"/>
  <c r="M1825" i="2" s="1"/>
  <c r="L1826" i="2"/>
  <c r="M1826" i="2" s="1"/>
  <c r="L1827" i="2"/>
  <c r="M1827" i="2" s="1"/>
  <c r="L1828" i="2"/>
  <c r="M1828" i="2" s="1"/>
  <c r="L1829" i="2"/>
  <c r="M1829" i="2" s="1"/>
  <c r="L1830" i="2"/>
  <c r="M1830" i="2" s="1"/>
  <c r="L1831" i="2"/>
  <c r="M1831" i="2" s="1"/>
  <c r="L1832" i="2"/>
  <c r="M1832" i="2" s="1"/>
  <c r="L1833" i="2"/>
  <c r="M1833" i="2" s="1"/>
  <c r="L1834" i="2"/>
  <c r="M1834" i="2" s="1"/>
  <c r="L1835" i="2"/>
  <c r="M1835" i="2" s="1"/>
  <c r="L1836" i="2"/>
  <c r="M1836" i="2" s="1"/>
  <c r="L1837" i="2"/>
  <c r="M1837" i="2" s="1"/>
  <c r="L1838" i="2"/>
  <c r="M1838" i="2" s="1"/>
  <c r="L1839" i="2"/>
  <c r="M1839" i="2" s="1"/>
  <c r="L1840" i="2"/>
  <c r="M1840" i="2" s="1"/>
  <c r="L1841" i="2"/>
  <c r="M1841" i="2" s="1"/>
  <c r="L1842" i="2"/>
  <c r="M1842" i="2" s="1"/>
  <c r="L1843" i="2"/>
  <c r="M1843" i="2" s="1"/>
  <c r="L1844" i="2"/>
  <c r="M1844" i="2" s="1"/>
  <c r="L1845" i="2"/>
  <c r="M1845" i="2" s="1"/>
  <c r="L1846" i="2"/>
  <c r="M1846" i="2" s="1"/>
  <c r="L1847" i="2"/>
  <c r="M1847" i="2" s="1"/>
  <c r="L1848" i="2"/>
  <c r="M1848" i="2" s="1"/>
  <c r="L1849" i="2"/>
  <c r="M1849" i="2" s="1"/>
  <c r="L1850" i="2"/>
  <c r="M1850" i="2" s="1"/>
  <c r="L1851" i="2"/>
  <c r="M1851" i="2" s="1"/>
  <c r="L1852" i="2"/>
  <c r="M1852" i="2" s="1"/>
  <c r="L1853" i="2"/>
  <c r="M1853" i="2" s="1"/>
  <c r="L1854" i="2"/>
  <c r="M1854" i="2" s="1"/>
  <c r="L1855" i="2"/>
  <c r="M1855" i="2" s="1"/>
  <c r="L1856" i="2"/>
  <c r="M1856" i="2" s="1"/>
  <c r="L1857" i="2"/>
  <c r="M1857" i="2" s="1"/>
  <c r="L1858" i="2"/>
  <c r="M1858" i="2" s="1"/>
  <c r="L1859" i="2"/>
  <c r="M1859" i="2" s="1"/>
  <c r="L1860" i="2"/>
  <c r="M1860" i="2" s="1"/>
  <c r="L1861" i="2"/>
  <c r="M1861" i="2" s="1"/>
  <c r="L1862" i="2"/>
  <c r="M1862" i="2" s="1"/>
  <c r="L1863" i="2"/>
  <c r="M1863" i="2" s="1"/>
  <c r="L1864" i="2"/>
  <c r="M1864" i="2" s="1"/>
  <c r="L1865" i="2"/>
  <c r="M1865" i="2" s="1"/>
  <c r="L1866" i="2"/>
  <c r="M1866" i="2" s="1"/>
  <c r="L1867" i="2"/>
  <c r="M1867" i="2" s="1"/>
  <c r="L1868" i="2"/>
  <c r="M1868" i="2" s="1"/>
  <c r="L1869" i="2"/>
  <c r="M1869" i="2" s="1"/>
  <c r="L1870" i="2"/>
  <c r="M1870" i="2" s="1"/>
  <c r="L1871" i="2"/>
  <c r="M1871" i="2" s="1"/>
  <c r="L1872" i="2"/>
  <c r="M1872" i="2" s="1"/>
  <c r="L1873" i="2"/>
  <c r="M1873" i="2" s="1"/>
  <c r="L1874" i="2"/>
  <c r="M1874" i="2" s="1"/>
  <c r="L1875" i="2"/>
  <c r="M1875" i="2" s="1"/>
  <c r="L1876" i="2"/>
  <c r="M1876" i="2" s="1"/>
  <c r="L1877" i="2"/>
  <c r="M1877" i="2" s="1"/>
  <c r="L1878" i="2"/>
  <c r="M1878" i="2" s="1"/>
  <c r="L1879" i="2"/>
  <c r="M1879" i="2" s="1"/>
  <c r="L1880" i="2"/>
  <c r="M1880" i="2" s="1"/>
  <c r="L1881" i="2"/>
  <c r="M1881" i="2" s="1"/>
  <c r="L1882" i="2"/>
  <c r="M1882" i="2" s="1"/>
  <c r="L1883" i="2"/>
  <c r="M1883" i="2" s="1"/>
  <c r="L1884" i="2"/>
  <c r="M1884" i="2" s="1"/>
  <c r="L1885" i="2"/>
  <c r="M1885" i="2" s="1"/>
  <c r="L1886" i="2"/>
  <c r="M1886" i="2" s="1"/>
  <c r="L1887" i="2"/>
  <c r="M1887" i="2" s="1"/>
  <c r="L1888" i="2"/>
  <c r="M1888" i="2" s="1"/>
  <c r="L1889" i="2"/>
  <c r="M1889" i="2" s="1"/>
  <c r="L1890" i="2"/>
  <c r="M1890" i="2" s="1"/>
  <c r="L1891" i="2"/>
  <c r="M1891" i="2" s="1"/>
  <c r="L1892" i="2"/>
  <c r="M1892" i="2" s="1"/>
  <c r="L1893" i="2"/>
  <c r="M1893" i="2" s="1"/>
  <c r="L1894" i="2"/>
  <c r="M1894" i="2" s="1"/>
  <c r="L1895" i="2"/>
  <c r="M1895" i="2" s="1"/>
  <c r="L1896" i="2"/>
  <c r="M1896" i="2" s="1"/>
  <c r="L1897" i="2"/>
  <c r="M1897" i="2" s="1"/>
  <c r="L1898" i="2"/>
  <c r="M1898" i="2" s="1"/>
  <c r="L1899" i="2"/>
  <c r="M1899" i="2" s="1"/>
  <c r="L1900" i="2"/>
  <c r="M1900" i="2" s="1"/>
  <c r="L1901" i="2"/>
  <c r="M1901" i="2" s="1"/>
  <c r="L1902" i="2"/>
  <c r="M1902" i="2" s="1"/>
  <c r="L1903" i="2"/>
  <c r="M1903" i="2" s="1"/>
  <c r="L1904" i="2"/>
  <c r="M1904" i="2" s="1"/>
  <c r="L1905" i="2"/>
  <c r="M1905" i="2" s="1"/>
  <c r="L1906" i="2"/>
  <c r="M1906" i="2" s="1"/>
  <c r="L1907" i="2"/>
  <c r="M1907" i="2" s="1"/>
  <c r="L1908" i="2"/>
  <c r="M1908" i="2" s="1"/>
  <c r="L1909" i="2"/>
  <c r="M1909" i="2" s="1"/>
  <c r="L1910" i="2"/>
  <c r="M1910" i="2" s="1"/>
  <c r="L1911" i="2"/>
  <c r="M1911" i="2" s="1"/>
  <c r="L1912" i="2"/>
  <c r="M1912" i="2" s="1"/>
  <c r="L1913" i="2"/>
  <c r="M1913" i="2" s="1"/>
  <c r="L1914" i="2"/>
  <c r="M1914" i="2" s="1"/>
  <c r="L1915" i="2"/>
  <c r="M1915" i="2" s="1"/>
  <c r="L1916" i="2"/>
  <c r="M1916" i="2" s="1"/>
  <c r="L1917" i="2"/>
  <c r="M1917" i="2" s="1"/>
  <c r="L1918" i="2"/>
  <c r="M1918" i="2" s="1"/>
  <c r="L1919" i="2"/>
  <c r="M1919" i="2" s="1"/>
  <c r="L1920" i="2"/>
  <c r="M1920" i="2" s="1"/>
  <c r="L1921" i="2"/>
  <c r="M1921" i="2" s="1"/>
  <c r="L1922" i="2"/>
  <c r="M1922" i="2" s="1"/>
  <c r="L1923" i="2"/>
  <c r="M1923" i="2" s="1"/>
  <c r="L1924" i="2"/>
  <c r="M1924" i="2" s="1"/>
  <c r="L1925" i="2"/>
  <c r="M1925" i="2" s="1"/>
  <c r="L1926" i="2"/>
  <c r="M1926" i="2" s="1"/>
  <c r="L1927" i="2"/>
  <c r="M1927" i="2" s="1"/>
  <c r="L1928" i="2"/>
  <c r="M1928" i="2" s="1"/>
  <c r="L1929" i="2"/>
  <c r="M1929" i="2" s="1"/>
  <c r="L1930" i="2"/>
  <c r="M1930" i="2" s="1"/>
  <c r="L1931" i="2"/>
  <c r="M1931" i="2" s="1"/>
  <c r="L1932" i="2"/>
  <c r="M1932" i="2" s="1"/>
  <c r="L1933" i="2"/>
  <c r="M1933" i="2" s="1"/>
  <c r="L1934" i="2"/>
  <c r="M1934" i="2" s="1"/>
  <c r="L1935" i="2"/>
  <c r="M1935" i="2" s="1"/>
  <c r="L1936" i="2"/>
  <c r="M1936" i="2" s="1"/>
  <c r="L1937" i="2"/>
  <c r="M1937" i="2" s="1"/>
  <c r="L1938" i="2"/>
  <c r="M1938" i="2" s="1"/>
  <c r="L1939" i="2"/>
  <c r="M1939" i="2" s="1"/>
  <c r="L1940" i="2"/>
  <c r="M1940" i="2" s="1"/>
  <c r="L1941" i="2"/>
  <c r="M1941" i="2" s="1"/>
  <c r="L1942" i="2"/>
  <c r="M1942" i="2" s="1"/>
  <c r="L1943" i="2"/>
  <c r="M1943" i="2" s="1"/>
  <c r="L1944" i="2"/>
  <c r="M1944" i="2" s="1"/>
  <c r="L1945" i="2"/>
  <c r="M1945" i="2" s="1"/>
  <c r="L1946" i="2"/>
  <c r="M1946" i="2" s="1"/>
  <c r="L1947" i="2"/>
  <c r="M1947" i="2" s="1"/>
  <c r="L1948" i="2"/>
  <c r="M1948" i="2" s="1"/>
  <c r="L1949" i="2"/>
  <c r="M1949" i="2" s="1"/>
  <c r="L1950" i="2"/>
  <c r="M1950" i="2" s="1"/>
  <c r="L1951" i="2"/>
  <c r="M1951" i="2" s="1"/>
  <c r="L1952" i="2"/>
  <c r="M1952" i="2" s="1"/>
  <c r="L1953" i="2"/>
  <c r="M1953" i="2" s="1"/>
  <c r="L1954" i="2"/>
  <c r="M1954" i="2" s="1"/>
  <c r="L1955" i="2"/>
  <c r="M1955" i="2" s="1"/>
  <c r="L1956" i="2"/>
  <c r="M1956" i="2" s="1"/>
  <c r="L1957" i="2"/>
  <c r="M1957" i="2" s="1"/>
  <c r="L1958" i="2"/>
  <c r="M1958" i="2" s="1"/>
  <c r="L1959" i="2"/>
  <c r="M1959" i="2" s="1"/>
  <c r="L1960" i="2"/>
  <c r="M1960" i="2" s="1"/>
  <c r="L1961" i="2"/>
  <c r="M1961" i="2" s="1"/>
  <c r="L1962" i="2"/>
  <c r="M1962" i="2" s="1"/>
  <c r="L1963" i="2"/>
  <c r="M1963" i="2" s="1"/>
  <c r="L1964" i="2"/>
  <c r="M1964" i="2" s="1"/>
  <c r="L1965" i="2"/>
  <c r="M1965" i="2" s="1"/>
  <c r="L1966" i="2"/>
  <c r="M1966" i="2" s="1"/>
  <c r="L1967" i="2"/>
  <c r="M1967" i="2" s="1"/>
  <c r="L1968" i="2"/>
  <c r="M1968" i="2" s="1"/>
  <c r="L1969" i="2"/>
  <c r="M1969" i="2" s="1"/>
  <c r="L1970" i="2"/>
  <c r="M1970" i="2" s="1"/>
  <c r="L1971" i="2"/>
  <c r="M1971" i="2" s="1"/>
  <c r="L1972" i="2"/>
  <c r="M1972" i="2" s="1"/>
  <c r="L1973" i="2"/>
  <c r="M1973" i="2" s="1"/>
  <c r="L1974" i="2"/>
  <c r="M1974" i="2" s="1"/>
  <c r="L1975" i="2"/>
  <c r="M1975" i="2" s="1"/>
  <c r="L1976" i="2"/>
  <c r="M1976" i="2" s="1"/>
  <c r="L1977" i="2"/>
  <c r="M1977" i="2" s="1"/>
  <c r="L1978" i="2"/>
  <c r="M1978" i="2" s="1"/>
  <c r="L1979" i="2"/>
  <c r="M1979" i="2" s="1"/>
  <c r="L1980" i="2"/>
  <c r="M1980" i="2" s="1"/>
  <c r="L1981" i="2"/>
  <c r="M1981" i="2" s="1"/>
  <c r="L1982" i="2"/>
  <c r="M1982" i="2" s="1"/>
  <c r="L1983" i="2"/>
  <c r="M1983" i="2" s="1"/>
  <c r="L1984" i="2"/>
  <c r="M1984" i="2" s="1"/>
  <c r="L1985" i="2"/>
  <c r="M1985" i="2" s="1"/>
  <c r="L1986" i="2"/>
  <c r="M1986" i="2" s="1"/>
  <c r="L1987" i="2"/>
  <c r="M1987" i="2" s="1"/>
  <c r="L1988" i="2"/>
  <c r="M1988" i="2" s="1"/>
  <c r="L1989" i="2"/>
  <c r="M1989" i="2" s="1"/>
  <c r="L1990" i="2"/>
  <c r="M1990" i="2" s="1"/>
  <c r="L1991" i="2"/>
  <c r="M1991" i="2" s="1"/>
  <c r="L1992" i="2"/>
  <c r="M1992" i="2" s="1"/>
  <c r="L1993" i="2"/>
  <c r="M1993" i="2" s="1"/>
  <c r="L1994" i="2"/>
  <c r="M1994" i="2" s="1"/>
  <c r="L1995" i="2"/>
  <c r="M1995" i="2" s="1"/>
  <c r="L1996" i="2"/>
  <c r="M1996" i="2" s="1"/>
  <c r="L1997" i="2"/>
  <c r="M1997" i="2" s="1"/>
  <c r="L1998" i="2"/>
  <c r="M1998" i="2" s="1"/>
  <c r="L1999" i="2"/>
  <c r="M1999" i="2" s="1"/>
  <c r="L2000" i="2"/>
  <c r="M2000" i="2" s="1"/>
  <c r="L2001" i="2"/>
  <c r="M2001" i="2" s="1"/>
  <c r="L2002" i="2"/>
  <c r="M2002" i="2" s="1"/>
  <c r="L2003" i="2"/>
  <c r="M2003" i="2" s="1"/>
  <c r="L2004" i="2"/>
  <c r="M2004" i="2" s="1"/>
  <c r="L2005" i="2"/>
  <c r="M2005" i="2" s="1"/>
  <c r="L2006" i="2"/>
  <c r="M2006" i="2" s="1"/>
  <c r="L2007" i="2"/>
  <c r="M2007" i="2" s="1"/>
  <c r="L2008" i="2"/>
  <c r="M2008" i="2" s="1"/>
  <c r="L2009" i="2"/>
  <c r="M2009" i="2" s="1"/>
  <c r="L2010" i="2"/>
  <c r="M2010" i="2" s="1"/>
  <c r="L2011" i="2"/>
  <c r="M2011" i="2" s="1"/>
  <c r="L2012" i="2"/>
  <c r="M2012" i="2" s="1"/>
  <c r="L2013" i="2"/>
  <c r="M2013" i="2" s="1"/>
  <c r="L2014" i="2"/>
  <c r="M2014" i="2" s="1"/>
  <c r="L2015" i="2"/>
  <c r="M2015" i="2" s="1"/>
  <c r="L2016" i="2"/>
  <c r="M2016" i="2" s="1"/>
  <c r="L2017" i="2"/>
  <c r="M2017" i="2" s="1"/>
  <c r="L2018" i="2"/>
  <c r="M2018" i="2" s="1"/>
  <c r="L2019" i="2"/>
  <c r="M2019" i="2" s="1"/>
  <c r="L2020" i="2"/>
  <c r="M2020" i="2" s="1"/>
  <c r="L2021" i="2"/>
  <c r="M2021" i="2" s="1"/>
  <c r="L2022" i="2"/>
  <c r="M2022" i="2" s="1"/>
  <c r="L2023" i="2"/>
  <c r="M2023" i="2" s="1"/>
  <c r="L2024" i="2"/>
  <c r="M2024" i="2" s="1"/>
  <c r="L2025" i="2"/>
  <c r="M2025" i="2" s="1"/>
  <c r="L2026" i="2"/>
  <c r="M2026" i="2" s="1"/>
  <c r="L2027" i="2"/>
  <c r="M2027" i="2" s="1"/>
  <c r="L2028" i="2"/>
  <c r="M2028" i="2" s="1"/>
  <c r="L2029" i="2"/>
  <c r="M2029" i="2" s="1"/>
  <c r="L2030" i="2"/>
  <c r="M2030" i="2" s="1"/>
  <c r="L2031" i="2"/>
  <c r="M2031" i="2" s="1"/>
  <c r="L2032" i="2"/>
  <c r="M2032" i="2" s="1"/>
  <c r="L2033" i="2"/>
  <c r="M2033" i="2" s="1"/>
  <c r="L2034" i="2"/>
  <c r="M2034" i="2" s="1"/>
  <c r="L2035" i="2"/>
  <c r="M2035" i="2" s="1"/>
  <c r="L2036" i="2"/>
  <c r="M2036" i="2" s="1"/>
  <c r="L2037" i="2"/>
  <c r="M2037" i="2" s="1"/>
  <c r="L2038" i="2"/>
  <c r="M2038" i="2" s="1"/>
  <c r="L2039" i="2"/>
  <c r="M2039" i="2" s="1"/>
  <c r="L2040" i="2"/>
  <c r="M2040" i="2" s="1"/>
  <c r="L2041" i="2"/>
  <c r="M2041" i="2" s="1"/>
  <c r="L2042" i="2"/>
  <c r="M2042" i="2" s="1"/>
  <c r="L2043" i="2"/>
  <c r="M2043" i="2" s="1"/>
  <c r="L2044" i="2"/>
  <c r="M2044" i="2" s="1"/>
  <c r="L2045" i="2"/>
  <c r="M2045" i="2" s="1"/>
  <c r="L2046" i="2"/>
  <c r="M2046" i="2" s="1"/>
  <c r="L2047" i="2"/>
  <c r="M2047" i="2" s="1"/>
  <c r="L2048" i="2"/>
  <c r="M2048" i="2" s="1"/>
  <c r="L2049" i="2"/>
  <c r="M2049" i="2" s="1"/>
  <c r="L2050" i="2"/>
  <c r="M2050" i="2" s="1"/>
  <c r="L2051" i="2"/>
  <c r="M2051" i="2" s="1"/>
  <c r="L2052" i="2"/>
  <c r="M2052" i="2" s="1"/>
  <c r="L2053" i="2"/>
  <c r="M2053" i="2" s="1"/>
  <c r="L2054" i="2"/>
  <c r="M2054" i="2" s="1"/>
  <c r="L2055" i="2"/>
  <c r="M2055" i="2" s="1"/>
  <c r="L2056" i="2"/>
  <c r="M2056" i="2" s="1"/>
  <c r="L2057" i="2"/>
  <c r="M2057" i="2" s="1"/>
  <c r="L2058" i="2"/>
  <c r="M2058" i="2" s="1"/>
  <c r="L2059" i="2"/>
  <c r="M2059" i="2" s="1"/>
  <c r="L2060" i="2"/>
  <c r="M2060" i="2" s="1"/>
  <c r="L2061" i="2"/>
  <c r="M2061" i="2" s="1"/>
  <c r="L2062" i="2"/>
  <c r="M2062" i="2" s="1"/>
  <c r="L2063" i="2"/>
  <c r="M2063" i="2" s="1"/>
  <c r="L2064" i="2"/>
  <c r="M2064" i="2" s="1"/>
  <c r="L2065" i="2"/>
  <c r="M2065" i="2" s="1"/>
  <c r="L2066" i="2"/>
  <c r="M2066" i="2" s="1"/>
  <c r="L2067" i="2"/>
  <c r="M2067" i="2" s="1"/>
  <c r="L2068" i="2"/>
  <c r="M2068" i="2" s="1"/>
  <c r="L2069" i="2"/>
  <c r="M2069" i="2" s="1"/>
  <c r="L2070" i="2"/>
  <c r="M2070" i="2" s="1"/>
  <c r="L2071" i="2"/>
  <c r="M2071" i="2" s="1"/>
  <c r="L2072" i="2"/>
  <c r="M2072" i="2" s="1"/>
  <c r="L2073" i="2"/>
  <c r="M2073" i="2" s="1"/>
  <c r="L2074" i="2"/>
  <c r="M2074" i="2" s="1"/>
  <c r="L2075" i="2"/>
  <c r="M2075" i="2" s="1"/>
  <c r="L2076" i="2"/>
  <c r="M2076" i="2" s="1"/>
  <c r="L2077" i="2"/>
  <c r="M2077" i="2" s="1"/>
  <c r="L2078" i="2"/>
  <c r="M2078" i="2" s="1"/>
  <c r="L2079" i="2"/>
  <c r="M2079" i="2" s="1"/>
  <c r="L2080" i="2"/>
  <c r="M2080" i="2" s="1"/>
  <c r="L2081" i="2"/>
  <c r="M2081" i="2" s="1"/>
  <c r="L2082" i="2"/>
  <c r="M2082" i="2" s="1"/>
  <c r="L2083" i="2"/>
  <c r="M2083" i="2" s="1"/>
  <c r="L2084" i="2"/>
  <c r="M2084" i="2" s="1"/>
  <c r="L2085" i="2"/>
  <c r="M2085" i="2" s="1"/>
  <c r="L2086" i="2"/>
  <c r="M2086" i="2" s="1"/>
  <c r="L2087" i="2"/>
  <c r="M2087" i="2" s="1"/>
  <c r="L2088" i="2"/>
  <c r="M2088" i="2" s="1"/>
  <c r="L2089" i="2"/>
  <c r="M2089" i="2" s="1"/>
  <c r="L2090" i="2"/>
  <c r="M2090" i="2" s="1"/>
  <c r="L2091" i="2"/>
  <c r="M2091" i="2" s="1"/>
  <c r="L2092" i="2"/>
  <c r="M2092" i="2" s="1"/>
  <c r="L2093" i="2"/>
  <c r="M2093" i="2" s="1"/>
  <c r="L2094" i="2"/>
  <c r="M2094" i="2" s="1"/>
  <c r="L2095" i="2"/>
  <c r="M2095" i="2" s="1"/>
  <c r="L2096" i="2"/>
  <c r="M2096" i="2" s="1"/>
  <c r="L2097" i="2"/>
  <c r="M2097" i="2" s="1"/>
  <c r="L2098" i="2"/>
  <c r="M2098" i="2" s="1"/>
  <c r="L2099" i="2"/>
  <c r="M2099" i="2" s="1"/>
  <c r="L2100" i="2"/>
  <c r="M2100" i="2" s="1"/>
  <c r="L2101" i="2"/>
  <c r="M2101" i="2" s="1"/>
  <c r="L2102" i="2"/>
  <c r="M2102" i="2" s="1"/>
  <c r="L2103" i="2"/>
  <c r="M2103" i="2" s="1"/>
  <c r="L2104" i="2"/>
  <c r="M2104" i="2" s="1"/>
  <c r="L2105" i="2"/>
  <c r="M2105" i="2" s="1"/>
  <c r="L2106" i="2"/>
  <c r="M2106" i="2" s="1"/>
  <c r="L2107" i="2"/>
  <c r="M2107" i="2" s="1"/>
  <c r="L2108" i="2"/>
  <c r="M2108" i="2" s="1"/>
  <c r="L2109" i="2"/>
  <c r="M2109" i="2" s="1"/>
  <c r="L2110" i="2"/>
  <c r="M2110" i="2" s="1"/>
  <c r="L2111" i="2"/>
  <c r="M2111" i="2" s="1"/>
  <c r="L2112" i="2"/>
  <c r="M2112" i="2" s="1"/>
  <c r="L2113" i="2"/>
  <c r="M2113" i="2" s="1"/>
  <c r="L2114" i="2"/>
  <c r="M2114" i="2" s="1"/>
  <c r="L2115" i="2"/>
  <c r="M2115" i="2" s="1"/>
  <c r="L2116" i="2"/>
  <c r="M2116" i="2" s="1"/>
  <c r="L2117" i="2"/>
  <c r="M2117" i="2" s="1"/>
  <c r="L2118" i="2"/>
  <c r="M2118" i="2" s="1"/>
  <c r="L2119" i="2"/>
  <c r="M2119" i="2" s="1"/>
  <c r="L2120" i="2"/>
  <c r="M2120" i="2" s="1"/>
  <c r="L2121" i="2"/>
  <c r="M2121" i="2" s="1"/>
  <c r="L2122" i="2"/>
  <c r="M2122" i="2" s="1"/>
  <c r="L2123" i="2"/>
  <c r="M2123" i="2" s="1"/>
  <c r="L2124" i="2"/>
  <c r="M2124" i="2" s="1"/>
  <c r="L2125" i="2"/>
  <c r="M2125" i="2" s="1"/>
  <c r="L2126" i="2"/>
  <c r="M2126" i="2" s="1"/>
  <c r="L2127" i="2"/>
  <c r="M2127" i="2" s="1"/>
  <c r="L2128" i="2"/>
  <c r="M2128" i="2" s="1"/>
  <c r="L2129" i="2"/>
  <c r="M2129" i="2" s="1"/>
  <c r="L2130" i="2"/>
  <c r="M2130" i="2" s="1"/>
  <c r="L2131" i="2"/>
  <c r="M2131" i="2" s="1"/>
  <c r="L2132" i="2"/>
  <c r="M2132" i="2" s="1"/>
  <c r="L2133" i="2"/>
  <c r="M2133" i="2" s="1"/>
  <c r="L2134" i="2"/>
  <c r="M2134" i="2" s="1"/>
  <c r="L2135" i="2"/>
  <c r="M2135" i="2" s="1"/>
  <c r="L2136" i="2"/>
  <c r="M2136" i="2" s="1"/>
  <c r="L2137" i="2"/>
  <c r="M2137" i="2" s="1"/>
  <c r="L2138" i="2"/>
  <c r="M2138" i="2" s="1"/>
  <c r="L2139" i="2"/>
  <c r="M2139" i="2" s="1"/>
  <c r="L2140" i="2"/>
  <c r="M2140" i="2" s="1"/>
  <c r="L2141" i="2"/>
  <c r="M2141" i="2" s="1"/>
  <c r="L2142" i="2"/>
  <c r="M2142" i="2" s="1"/>
  <c r="L2143" i="2"/>
  <c r="M2143" i="2" s="1"/>
  <c r="L2144" i="2"/>
  <c r="M2144" i="2" s="1"/>
  <c r="L2145" i="2"/>
  <c r="M2145" i="2" s="1"/>
  <c r="L2146" i="2"/>
  <c r="M2146" i="2" s="1"/>
  <c r="L2147" i="2"/>
  <c r="M2147" i="2" s="1"/>
  <c r="L2148" i="2"/>
  <c r="M2148" i="2" s="1"/>
  <c r="L2149" i="2"/>
  <c r="M2149" i="2" s="1"/>
  <c r="L2150" i="2"/>
  <c r="M2150" i="2" s="1"/>
  <c r="L2151" i="2"/>
  <c r="M2151" i="2" s="1"/>
  <c r="L2152" i="2"/>
  <c r="M2152" i="2" s="1"/>
  <c r="L2153" i="2"/>
  <c r="M2153" i="2" s="1"/>
  <c r="L2154" i="2"/>
  <c r="M2154" i="2" s="1"/>
  <c r="L2155" i="2"/>
  <c r="M2155" i="2" s="1"/>
  <c r="L2156" i="2"/>
  <c r="M2156" i="2" s="1"/>
  <c r="L2157" i="2"/>
  <c r="M2157" i="2" s="1"/>
  <c r="L2158" i="2"/>
  <c r="M2158" i="2" s="1"/>
  <c r="L2159" i="2"/>
  <c r="M2159" i="2" s="1"/>
  <c r="L2160" i="2"/>
  <c r="M2160" i="2" s="1"/>
  <c r="L2161" i="2"/>
  <c r="M2161" i="2" s="1"/>
  <c r="L2162" i="2"/>
  <c r="M2162" i="2" s="1"/>
  <c r="L2163" i="2"/>
  <c r="M2163" i="2" s="1"/>
  <c r="L2164" i="2"/>
  <c r="M2164" i="2" s="1"/>
  <c r="L2165" i="2"/>
  <c r="M2165" i="2" s="1"/>
  <c r="L2166" i="2"/>
  <c r="M2166" i="2" s="1"/>
  <c r="L2167" i="2"/>
  <c r="M2167" i="2" s="1"/>
  <c r="L2168" i="2"/>
  <c r="M2168" i="2" s="1"/>
  <c r="L2169" i="2"/>
  <c r="M2169" i="2" s="1"/>
  <c r="L2170" i="2"/>
  <c r="M2170" i="2" s="1"/>
  <c r="L2171" i="2"/>
  <c r="M2171" i="2" s="1"/>
  <c r="L2172" i="2"/>
  <c r="M2172" i="2" s="1"/>
  <c r="L2173" i="2"/>
  <c r="M2173" i="2" s="1"/>
  <c r="L2174" i="2"/>
  <c r="M2174" i="2" s="1"/>
  <c r="L2175" i="2"/>
  <c r="M2175" i="2" s="1"/>
  <c r="L2176" i="2"/>
  <c r="M2176" i="2" s="1"/>
  <c r="L2177" i="2"/>
  <c r="M2177" i="2" s="1"/>
  <c r="L2178" i="2"/>
  <c r="M2178" i="2" s="1"/>
  <c r="L2179" i="2"/>
  <c r="M2179" i="2" s="1"/>
  <c r="L2180" i="2"/>
  <c r="M2180" i="2" s="1"/>
  <c r="L2181" i="2"/>
  <c r="M2181" i="2" s="1"/>
  <c r="L2182" i="2"/>
  <c r="M2182" i="2" s="1"/>
  <c r="L2183" i="2"/>
  <c r="M2183" i="2" s="1"/>
  <c r="L2184" i="2"/>
  <c r="M2184" i="2" s="1"/>
  <c r="L2185" i="2"/>
  <c r="M2185" i="2" s="1"/>
  <c r="L2186" i="2"/>
  <c r="M2186" i="2" s="1"/>
  <c r="L2187" i="2"/>
  <c r="M2187" i="2" s="1"/>
  <c r="L2188" i="2"/>
  <c r="M2188" i="2" s="1"/>
  <c r="L2189" i="2"/>
  <c r="M2189" i="2" s="1"/>
  <c r="L2190" i="2"/>
  <c r="M2190" i="2" s="1"/>
  <c r="L2191" i="2"/>
  <c r="M2191" i="2" s="1"/>
  <c r="L2192" i="2"/>
  <c r="M2192" i="2" s="1"/>
  <c r="L2193" i="2"/>
  <c r="M2193" i="2" s="1"/>
  <c r="L2194" i="2"/>
  <c r="M2194" i="2" s="1"/>
  <c r="L2195" i="2"/>
  <c r="M2195" i="2" s="1"/>
  <c r="L2196" i="2"/>
  <c r="M2196" i="2" s="1"/>
  <c r="L2197" i="2"/>
  <c r="M2197" i="2" s="1"/>
  <c r="L2198" i="2"/>
  <c r="M2198" i="2" s="1"/>
  <c r="L2199" i="2"/>
  <c r="M2199" i="2" s="1"/>
  <c r="L2200" i="2"/>
  <c r="M2200" i="2" s="1"/>
  <c r="L2201" i="2"/>
  <c r="M2201" i="2" s="1"/>
  <c r="L2202" i="2"/>
  <c r="M2202" i="2" s="1"/>
  <c r="L2203" i="2"/>
  <c r="M2203" i="2" s="1"/>
  <c r="L2204" i="2"/>
  <c r="M2204" i="2" s="1"/>
  <c r="L2205" i="2"/>
  <c r="M2205" i="2" s="1"/>
  <c r="L2206" i="2"/>
  <c r="M2206" i="2" s="1"/>
  <c r="L2207" i="2"/>
  <c r="M2207" i="2" s="1"/>
  <c r="L2208" i="2"/>
  <c r="M2208" i="2" s="1"/>
  <c r="L2209" i="2"/>
  <c r="M2209" i="2" s="1"/>
  <c r="L2210" i="2"/>
  <c r="M2210" i="2" s="1"/>
  <c r="L2211" i="2"/>
  <c r="M2211" i="2" s="1"/>
  <c r="L2212" i="2"/>
  <c r="M2212" i="2" s="1"/>
  <c r="L2213" i="2"/>
  <c r="M2213" i="2" s="1"/>
  <c r="L2214" i="2"/>
  <c r="M2214" i="2" s="1"/>
  <c r="L2215" i="2"/>
  <c r="M2215" i="2" s="1"/>
  <c r="L2216" i="2"/>
  <c r="M2216" i="2" s="1"/>
  <c r="L2217" i="2"/>
  <c r="M2217" i="2" s="1"/>
  <c r="L2218" i="2"/>
  <c r="M2218" i="2" s="1"/>
  <c r="L2219" i="2"/>
  <c r="M2219" i="2" s="1"/>
  <c r="L2220" i="2"/>
  <c r="M2220" i="2" s="1"/>
  <c r="L2221" i="2"/>
  <c r="M2221" i="2" s="1"/>
  <c r="L2222" i="2"/>
  <c r="M2222" i="2" s="1"/>
  <c r="L2223" i="2"/>
  <c r="M2223" i="2" s="1"/>
  <c r="L2224" i="2"/>
  <c r="M2224" i="2" s="1"/>
  <c r="L2225" i="2"/>
  <c r="M2225" i="2" s="1"/>
  <c r="L2226" i="2"/>
  <c r="M2226" i="2" s="1"/>
  <c r="L2227" i="2"/>
  <c r="M2227" i="2" s="1"/>
  <c r="L2228" i="2"/>
  <c r="M2228" i="2" s="1"/>
  <c r="L2229" i="2"/>
  <c r="M2229" i="2" s="1"/>
  <c r="L2230" i="2"/>
  <c r="M2230" i="2" s="1"/>
  <c r="L2231" i="2"/>
  <c r="M2231" i="2" s="1"/>
  <c r="L2232" i="2"/>
  <c r="M2232" i="2" s="1"/>
  <c r="L2233" i="2"/>
  <c r="M2233" i="2" s="1"/>
  <c r="L2234" i="2"/>
  <c r="M2234" i="2" s="1"/>
  <c r="L2235" i="2"/>
  <c r="M2235" i="2" s="1"/>
  <c r="L2236" i="2"/>
  <c r="M2236" i="2" s="1"/>
  <c r="L2237" i="2"/>
  <c r="M2237" i="2" s="1"/>
  <c r="L2238" i="2"/>
  <c r="M2238" i="2" s="1"/>
  <c r="L2239" i="2"/>
  <c r="M2239" i="2" s="1"/>
  <c r="L2240" i="2"/>
  <c r="M2240" i="2" s="1"/>
  <c r="L2241" i="2"/>
  <c r="M2241" i="2" s="1"/>
  <c r="L2242" i="2"/>
  <c r="M2242" i="2" s="1"/>
  <c r="L2243" i="2"/>
  <c r="M2243" i="2" s="1"/>
  <c r="L2244" i="2"/>
  <c r="M2244" i="2" s="1"/>
  <c r="L2245" i="2"/>
  <c r="M2245" i="2" s="1"/>
  <c r="L2246" i="2"/>
  <c r="M2246" i="2" s="1"/>
  <c r="L2247" i="2"/>
  <c r="M2247" i="2" s="1"/>
  <c r="L2248" i="2"/>
  <c r="M2248" i="2" s="1"/>
  <c r="L2249" i="2"/>
  <c r="M2249" i="2" s="1"/>
  <c r="L2250" i="2"/>
  <c r="M2250" i="2" s="1"/>
  <c r="L2251" i="2"/>
  <c r="M2251" i="2" s="1"/>
  <c r="L2252" i="2"/>
  <c r="M2252" i="2" s="1"/>
  <c r="L2253" i="2"/>
  <c r="M2253" i="2" s="1"/>
  <c r="L2254" i="2"/>
  <c r="M2254" i="2" s="1"/>
  <c r="L2255" i="2"/>
  <c r="M2255" i="2" s="1"/>
  <c r="L2256" i="2"/>
  <c r="M2256" i="2" s="1"/>
  <c r="L2257" i="2"/>
  <c r="M2257" i="2" s="1"/>
  <c r="L2258" i="2"/>
  <c r="M2258" i="2" s="1"/>
  <c r="L2259" i="2"/>
  <c r="M2259" i="2" s="1"/>
  <c r="L2260" i="2"/>
  <c r="M2260" i="2" s="1"/>
  <c r="L2261" i="2"/>
  <c r="M2261" i="2" s="1"/>
  <c r="L2262" i="2"/>
  <c r="M2262" i="2" s="1"/>
  <c r="L2263" i="2"/>
  <c r="M2263" i="2" s="1"/>
  <c r="L2264" i="2"/>
  <c r="M2264" i="2" s="1"/>
  <c r="L2265" i="2"/>
  <c r="M2265" i="2" s="1"/>
  <c r="L2266" i="2"/>
  <c r="M2266" i="2" s="1"/>
  <c r="L2267" i="2"/>
  <c r="M2267" i="2" s="1"/>
  <c r="L2268" i="2"/>
  <c r="M2268" i="2" s="1"/>
  <c r="L2269" i="2"/>
  <c r="M2269" i="2" s="1"/>
  <c r="L2270" i="2"/>
  <c r="M2270" i="2" s="1"/>
  <c r="L2271" i="2"/>
  <c r="M2271" i="2" s="1"/>
  <c r="L2272" i="2"/>
  <c r="M2272" i="2" s="1"/>
  <c r="L2273" i="2"/>
  <c r="M2273" i="2" s="1"/>
  <c r="L2274" i="2"/>
  <c r="M2274" i="2" s="1"/>
  <c r="L2275" i="2"/>
  <c r="M2275" i="2" s="1"/>
  <c r="L2276" i="2"/>
  <c r="M2276" i="2" s="1"/>
  <c r="L2277" i="2"/>
  <c r="M2277" i="2" s="1"/>
  <c r="L2278" i="2"/>
  <c r="M2278" i="2" s="1"/>
  <c r="L2279" i="2"/>
  <c r="M2279" i="2" s="1"/>
  <c r="L2280" i="2"/>
  <c r="M2280" i="2" s="1"/>
  <c r="L2281" i="2"/>
  <c r="M2281" i="2" s="1"/>
  <c r="L2282" i="2"/>
  <c r="M2282" i="2" s="1"/>
  <c r="L2283" i="2"/>
  <c r="M2283" i="2" s="1"/>
  <c r="L2284" i="2"/>
  <c r="M2284" i="2" s="1"/>
  <c r="L2285" i="2"/>
  <c r="M2285" i="2" s="1"/>
  <c r="L2286" i="2"/>
  <c r="M2286" i="2" s="1"/>
  <c r="L2287" i="2"/>
  <c r="M2287" i="2" s="1"/>
  <c r="L2288" i="2"/>
  <c r="M2288" i="2" s="1"/>
  <c r="L2289" i="2"/>
  <c r="M2289" i="2" s="1"/>
  <c r="L2290" i="2"/>
  <c r="M2290" i="2" s="1"/>
  <c r="L2291" i="2"/>
  <c r="M2291" i="2" s="1"/>
  <c r="L2292" i="2"/>
  <c r="M2292" i="2" s="1"/>
  <c r="L2293" i="2"/>
  <c r="M2293" i="2" s="1"/>
  <c r="L2294" i="2"/>
  <c r="M2294" i="2" s="1"/>
  <c r="L2295" i="2"/>
  <c r="M2295" i="2" s="1"/>
  <c r="L2296" i="2"/>
  <c r="M2296" i="2" s="1"/>
  <c r="L2297" i="2"/>
  <c r="M2297" i="2" s="1"/>
  <c r="L2298" i="2"/>
  <c r="M2298" i="2" s="1"/>
  <c r="L2299" i="2"/>
  <c r="M2299" i="2" s="1"/>
  <c r="L2300" i="2"/>
  <c r="M2300" i="2" s="1"/>
  <c r="L2301" i="2"/>
  <c r="M2301" i="2" s="1"/>
  <c r="L2302" i="2"/>
  <c r="M2302" i="2" s="1"/>
  <c r="L2303" i="2"/>
  <c r="M2303" i="2" s="1"/>
  <c r="L2304" i="2"/>
  <c r="M2304" i="2" s="1"/>
  <c r="L2305" i="2"/>
  <c r="M2305" i="2" s="1"/>
  <c r="L2306" i="2"/>
  <c r="M2306" i="2" s="1"/>
  <c r="L2307" i="2"/>
  <c r="M2307" i="2" s="1"/>
  <c r="L2308" i="2"/>
  <c r="M2308" i="2" s="1"/>
  <c r="L2309" i="2"/>
  <c r="M2309" i="2" s="1"/>
  <c r="L2310" i="2"/>
  <c r="M2310" i="2" s="1"/>
  <c r="L2311" i="2"/>
  <c r="M2311" i="2" s="1"/>
  <c r="L2312" i="2"/>
  <c r="M2312" i="2" s="1"/>
  <c r="L2313" i="2"/>
  <c r="M2313" i="2" s="1"/>
  <c r="L2314" i="2"/>
  <c r="M2314" i="2" s="1"/>
  <c r="L2315" i="2"/>
  <c r="M2315" i="2" s="1"/>
  <c r="L2316" i="2"/>
  <c r="M2316" i="2" s="1"/>
  <c r="L2317" i="2"/>
  <c r="M2317" i="2" s="1"/>
  <c r="L2318" i="2"/>
  <c r="M2318" i="2" s="1"/>
  <c r="L2319" i="2"/>
  <c r="M2319" i="2" s="1"/>
  <c r="L2320" i="2"/>
  <c r="M2320" i="2" s="1"/>
  <c r="L2321" i="2"/>
  <c r="M2321" i="2" s="1"/>
  <c r="L2322" i="2"/>
  <c r="M2322" i="2" s="1"/>
  <c r="L2323" i="2"/>
  <c r="M2323" i="2" s="1"/>
  <c r="L2324" i="2"/>
  <c r="M2324" i="2" s="1"/>
  <c r="L2325" i="2"/>
  <c r="M2325" i="2" s="1"/>
  <c r="L2326" i="2"/>
  <c r="M2326" i="2" s="1"/>
  <c r="L2327" i="2"/>
  <c r="M2327" i="2" s="1"/>
  <c r="L2328" i="2"/>
  <c r="M2328" i="2" s="1"/>
  <c r="L2329" i="2"/>
  <c r="M2329" i="2" s="1"/>
  <c r="L2330" i="2"/>
  <c r="M2330" i="2" s="1"/>
  <c r="L2331" i="2"/>
  <c r="M2331" i="2" s="1"/>
  <c r="L2332" i="2"/>
  <c r="M2332" i="2" s="1"/>
  <c r="L2333" i="2"/>
  <c r="M2333" i="2" s="1"/>
  <c r="L2334" i="2"/>
  <c r="M2334" i="2" s="1"/>
  <c r="L2335" i="2"/>
  <c r="M2335" i="2" s="1"/>
  <c r="L2336" i="2"/>
  <c r="M2336" i="2" s="1"/>
  <c r="L2337" i="2"/>
  <c r="M2337" i="2" s="1"/>
  <c r="L2338" i="2"/>
  <c r="M2338" i="2" s="1"/>
  <c r="L2339" i="2"/>
  <c r="M2339" i="2" s="1"/>
  <c r="L2340" i="2"/>
  <c r="M2340" i="2" s="1"/>
  <c r="L2341" i="2"/>
  <c r="M2341" i="2" s="1"/>
  <c r="L2342" i="2"/>
  <c r="M2342" i="2" s="1"/>
  <c r="L2343" i="2"/>
  <c r="M2343" i="2" s="1"/>
  <c r="L2344" i="2"/>
  <c r="M2344" i="2" s="1"/>
  <c r="L2345" i="2"/>
  <c r="M2345" i="2" s="1"/>
  <c r="L2346" i="2"/>
  <c r="M2346" i="2" s="1"/>
  <c r="L2347" i="2"/>
  <c r="M2347" i="2" s="1"/>
  <c r="L2348" i="2"/>
  <c r="M2348" i="2" s="1"/>
  <c r="L2349" i="2"/>
  <c r="M2349" i="2" s="1"/>
  <c r="L2350" i="2"/>
  <c r="M2350" i="2" s="1"/>
  <c r="L2351" i="2"/>
  <c r="M2351" i="2" s="1"/>
  <c r="L2352" i="2"/>
  <c r="M2352" i="2" s="1"/>
  <c r="L2353" i="2"/>
  <c r="M2353" i="2" s="1"/>
  <c r="L2354" i="2"/>
  <c r="M2354" i="2" s="1"/>
  <c r="L2355" i="2"/>
  <c r="M2355" i="2" s="1"/>
  <c r="L2356" i="2"/>
  <c r="M2356" i="2" s="1"/>
  <c r="L2357" i="2"/>
  <c r="M2357" i="2" s="1"/>
  <c r="L2358" i="2"/>
  <c r="M2358" i="2" s="1"/>
  <c r="L2359" i="2"/>
  <c r="M2359" i="2" s="1"/>
  <c r="L2360" i="2"/>
  <c r="M2360" i="2" s="1"/>
  <c r="L2361" i="2"/>
  <c r="M2361" i="2" s="1"/>
  <c r="L2362" i="2"/>
  <c r="M2362" i="2" s="1"/>
  <c r="L2363" i="2"/>
  <c r="M2363" i="2" s="1"/>
  <c r="L2364" i="2"/>
  <c r="M2364" i="2" s="1"/>
  <c r="L2365" i="2"/>
  <c r="M2365" i="2" s="1"/>
  <c r="L2366" i="2"/>
  <c r="M2366" i="2" s="1"/>
  <c r="L2367" i="2"/>
  <c r="M2367" i="2" s="1"/>
  <c r="L2368" i="2"/>
  <c r="M2368" i="2" s="1"/>
  <c r="L2369" i="2"/>
  <c r="M2369" i="2" s="1"/>
  <c r="L2370" i="2"/>
  <c r="M2370" i="2" s="1"/>
  <c r="L2371" i="2"/>
  <c r="M2371" i="2" s="1"/>
  <c r="L2372" i="2"/>
  <c r="M2372" i="2" s="1"/>
  <c r="L2373" i="2"/>
  <c r="M2373" i="2" s="1"/>
  <c r="L2374" i="2"/>
  <c r="M2374" i="2" s="1"/>
  <c r="L2375" i="2"/>
  <c r="M2375" i="2" s="1"/>
  <c r="L2376" i="2"/>
  <c r="M2376" i="2" s="1"/>
  <c r="L2377" i="2"/>
  <c r="M2377" i="2" s="1"/>
  <c r="L2378" i="2"/>
  <c r="M2378" i="2" s="1"/>
  <c r="L2379" i="2"/>
  <c r="M2379" i="2" s="1"/>
  <c r="L2380" i="2"/>
  <c r="M2380" i="2" s="1"/>
  <c r="L2381" i="2"/>
  <c r="M2381" i="2" s="1"/>
  <c r="L2382" i="2"/>
  <c r="M2382" i="2" s="1"/>
  <c r="L2383" i="2"/>
  <c r="M2383" i="2" s="1"/>
  <c r="L2384" i="2"/>
  <c r="M2384" i="2" s="1"/>
  <c r="L2385" i="2"/>
  <c r="M2385" i="2" s="1"/>
  <c r="L2386" i="2"/>
  <c r="M2386" i="2" s="1"/>
  <c r="L2387" i="2"/>
  <c r="M2387" i="2" s="1"/>
  <c r="L2388" i="2"/>
  <c r="M2388" i="2" s="1"/>
  <c r="L2389" i="2"/>
  <c r="M2389" i="2" s="1"/>
  <c r="L2390" i="2"/>
  <c r="M2390" i="2" s="1"/>
  <c r="L2391" i="2"/>
  <c r="M2391" i="2" s="1"/>
  <c r="L2392" i="2"/>
  <c r="M2392" i="2" s="1"/>
  <c r="L2393" i="2"/>
  <c r="M2393" i="2" s="1"/>
  <c r="L2394" i="2"/>
  <c r="M2394" i="2" s="1"/>
  <c r="L2395" i="2"/>
  <c r="M2395" i="2" s="1"/>
  <c r="L2396" i="2"/>
  <c r="M2396" i="2" s="1"/>
  <c r="L2397" i="2"/>
  <c r="M2397" i="2" s="1"/>
  <c r="L2398" i="2"/>
  <c r="M2398" i="2" s="1"/>
  <c r="L2399" i="2"/>
  <c r="M2399" i="2" s="1"/>
  <c r="L2400" i="2"/>
  <c r="M2400" i="2" s="1"/>
  <c r="L2401" i="2"/>
  <c r="M2401" i="2" s="1"/>
  <c r="L2402" i="2"/>
  <c r="M2402" i="2" s="1"/>
  <c r="L2403" i="2"/>
  <c r="M2403" i="2" s="1"/>
  <c r="L2404" i="2"/>
  <c r="M2404" i="2" s="1"/>
  <c r="L2405" i="2"/>
  <c r="M2405" i="2" s="1"/>
  <c r="L2406" i="2"/>
  <c r="M2406" i="2" s="1"/>
  <c r="L2407" i="2"/>
  <c r="M2407" i="2" s="1"/>
  <c r="L2408" i="2"/>
  <c r="M2408" i="2" s="1"/>
  <c r="L2409" i="2"/>
  <c r="M2409" i="2" s="1"/>
  <c r="L2410" i="2"/>
  <c r="M2410" i="2" s="1"/>
  <c r="L2411" i="2"/>
  <c r="M2411" i="2" s="1"/>
  <c r="L2412" i="2"/>
  <c r="M2412" i="2" s="1"/>
  <c r="L2413" i="2"/>
  <c r="M2413" i="2" s="1"/>
  <c r="L2414" i="2"/>
  <c r="M2414" i="2" s="1"/>
  <c r="L2415" i="2"/>
  <c r="M2415" i="2" s="1"/>
  <c r="L2416" i="2"/>
  <c r="M2416" i="2" s="1"/>
  <c r="L2417" i="2"/>
  <c r="M2417" i="2" s="1"/>
  <c r="L2418" i="2"/>
  <c r="M2418" i="2" s="1"/>
  <c r="L2419" i="2"/>
  <c r="M2419" i="2" s="1"/>
  <c r="L2420" i="2"/>
  <c r="M2420" i="2" s="1"/>
  <c r="L2421" i="2"/>
  <c r="M2421" i="2" s="1"/>
  <c r="L2422" i="2"/>
  <c r="M2422" i="2" s="1"/>
  <c r="L2423" i="2"/>
  <c r="M2423" i="2" s="1"/>
  <c r="L2424" i="2"/>
  <c r="M2424" i="2" s="1"/>
  <c r="L2425" i="2"/>
  <c r="M2425" i="2" s="1"/>
  <c r="L2426" i="2"/>
  <c r="M2426" i="2" s="1"/>
  <c r="L2427" i="2"/>
  <c r="M2427" i="2" s="1"/>
  <c r="L2428" i="2"/>
  <c r="M2428" i="2" s="1"/>
  <c r="L2429" i="2"/>
  <c r="M2429" i="2" s="1"/>
  <c r="L2430" i="2"/>
  <c r="M2430" i="2" s="1"/>
  <c r="L2431" i="2"/>
  <c r="M2431" i="2" s="1"/>
  <c r="L2432" i="2"/>
  <c r="M2432" i="2" s="1"/>
  <c r="L2433" i="2"/>
  <c r="M2433" i="2" s="1"/>
  <c r="L2434" i="2"/>
  <c r="M2434" i="2" s="1"/>
  <c r="L2435" i="2"/>
  <c r="M2435" i="2" s="1"/>
  <c r="L2436" i="2"/>
  <c r="M2436" i="2" s="1"/>
  <c r="L2437" i="2"/>
  <c r="M2437" i="2" s="1"/>
  <c r="L2438" i="2"/>
  <c r="M2438" i="2" s="1"/>
  <c r="L2439" i="2"/>
  <c r="M2439" i="2" s="1"/>
  <c r="L2440" i="2"/>
  <c r="M2440" i="2" s="1"/>
  <c r="L2441" i="2"/>
  <c r="M2441" i="2" s="1"/>
  <c r="L2442" i="2"/>
  <c r="M2442" i="2" s="1"/>
  <c r="L2443" i="2"/>
  <c r="M2443" i="2" s="1"/>
  <c r="L2444" i="2"/>
  <c r="M2444" i="2" s="1"/>
  <c r="L2445" i="2"/>
  <c r="M2445" i="2" s="1"/>
  <c r="L2446" i="2"/>
  <c r="M2446" i="2" s="1"/>
  <c r="L2447" i="2"/>
  <c r="M2447" i="2" s="1"/>
  <c r="L2448" i="2"/>
  <c r="M2448" i="2" s="1"/>
  <c r="L2449" i="2"/>
  <c r="M2449" i="2" s="1"/>
  <c r="L2450" i="2"/>
  <c r="M2450" i="2" s="1"/>
  <c r="L2451" i="2"/>
  <c r="M2451" i="2" s="1"/>
  <c r="L2452" i="2"/>
  <c r="M2452" i="2" s="1"/>
  <c r="L2453" i="2"/>
  <c r="M2453" i="2" s="1"/>
  <c r="L2454" i="2"/>
  <c r="M2454" i="2" s="1"/>
  <c r="L2455" i="2"/>
  <c r="M2455" i="2" s="1"/>
  <c r="L2456" i="2"/>
  <c r="M2456" i="2" s="1"/>
  <c r="L2457" i="2"/>
  <c r="M2457" i="2" s="1"/>
  <c r="L2458" i="2"/>
  <c r="M2458" i="2" s="1"/>
  <c r="L2459" i="2"/>
  <c r="M2459" i="2" s="1"/>
  <c r="L2460" i="2"/>
  <c r="M2460" i="2" s="1"/>
  <c r="L2461" i="2"/>
  <c r="M2461" i="2" s="1"/>
  <c r="L2462" i="2"/>
  <c r="M2462" i="2" s="1"/>
  <c r="L2463" i="2"/>
  <c r="M2463" i="2" s="1"/>
  <c r="L2464" i="2"/>
  <c r="M2464" i="2" s="1"/>
  <c r="L2465" i="2"/>
  <c r="M2465" i="2" s="1"/>
  <c r="L2466" i="2"/>
  <c r="M2466" i="2" s="1"/>
  <c r="L2467" i="2"/>
  <c r="M2467" i="2" s="1"/>
  <c r="L2468" i="2"/>
  <c r="M2468" i="2" s="1"/>
  <c r="L2469" i="2"/>
  <c r="M2469" i="2" s="1"/>
  <c r="L2470" i="2"/>
  <c r="M2470" i="2" s="1"/>
  <c r="L2471" i="2"/>
  <c r="M2471" i="2" s="1"/>
  <c r="L2472" i="2"/>
  <c r="M2472" i="2" s="1"/>
  <c r="L2473" i="2"/>
  <c r="M2473" i="2" s="1"/>
  <c r="L2474" i="2"/>
  <c r="M2474" i="2" s="1"/>
  <c r="L2475" i="2"/>
  <c r="M2475" i="2" s="1"/>
  <c r="L2476" i="2"/>
  <c r="M2476" i="2" s="1"/>
  <c r="L2477" i="2"/>
  <c r="M2477" i="2" s="1"/>
  <c r="L2478" i="2"/>
  <c r="M2478" i="2" s="1"/>
  <c r="L2479" i="2"/>
  <c r="M2479" i="2" s="1"/>
  <c r="L2480" i="2"/>
  <c r="M2480" i="2" s="1"/>
  <c r="L2481" i="2"/>
  <c r="M2481" i="2" s="1"/>
  <c r="L2482" i="2"/>
  <c r="M2482" i="2" s="1"/>
  <c r="L2483" i="2"/>
  <c r="M2483" i="2" s="1"/>
  <c r="L2484" i="2"/>
  <c r="M2484" i="2" s="1"/>
  <c r="L2485" i="2"/>
  <c r="M2485" i="2" s="1"/>
  <c r="L2486" i="2"/>
  <c r="M2486" i="2" s="1"/>
  <c r="L2487" i="2"/>
  <c r="M2487" i="2" s="1"/>
  <c r="L2488" i="2"/>
  <c r="M2488" i="2" s="1"/>
  <c r="L2489" i="2"/>
  <c r="M2489" i="2" s="1"/>
  <c r="L2490" i="2"/>
  <c r="M2490" i="2" s="1"/>
  <c r="L2491" i="2"/>
  <c r="M2491" i="2" s="1"/>
  <c r="L2492" i="2"/>
  <c r="M2492" i="2" s="1"/>
  <c r="L2493" i="2"/>
  <c r="M2493" i="2" s="1"/>
  <c r="L2494" i="2"/>
  <c r="M2494" i="2" s="1"/>
  <c r="L2495" i="2"/>
  <c r="M2495" i="2" s="1"/>
  <c r="L2496" i="2"/>
  <c r="M2496" i="2" s="1"/>
  <c r="L2497" i="2"/>
  <c r="M2497" i="2" s="1"/>
  <c r="L2498" i="2"/>
  <c r="M2498" i="2" s="1"/>
  <c r="L2499" i="2"/>
  <c r="M2499" i="2" s="1"/>
  <c r="L2500" i="2"/>
  <c r="M2500" i="2" s="1"/>
  <c r="L2501" i="2"/>
  <c r="M2501" i="2" s="1"/>
  <c r="L2502" i="2"/>
  <c r="M2502" i="2" s="1"/>
  <c r="L2503" i="2"/>
  <c r="M2503" i="2" s="1"/>
  <c r="L2504" i="2"/>
  <c r="M2504" i="2" s="1"/>
  <c r="L2505" i="2"/>
  <c r="M2505" i="2" s="1"/>
  <c r="L2506" i="2"/>
  <c r="M2506" i="2" s="1"/>
  <c r="L2507" i="2"/>
  <c r="M2507" i="2" s="1"/>
  <c r="L2508" i="2"/>
  <c r="M2508" i="2" s="1"/>
  <c r="L2509" i="2"/>
  <c r="M2509" i="2" s="1"/>
  <c r="L2510" i="2"/>
  <c r="M2510" i="2" s="1"/>
  <c r="L2511" i="2"/>
  <c r="M2511" i="2" s="1"/>
  <c r="L2512" i="2"/>
  <c r="M2512" i="2" s="1"/>
  <c r="L2513" i="2"/>
  <c r="M2513" i="2" s="1"/>
  <c r="L2514" i="2"/>
  <c r="M2514" i="2" s="1"/>
  <c r="L2515" i="2"/>
  <c r="M2515" i="2" s="1"/>
  <c r="L2516" i="2"/>
  <c r="M2516" i="2" s="1"/>
  <c r="L2517" i="2"/>
  <c r="M2517" i="2" s="1"/>
  <c r="L2518" i="2"/>
  <c r="M2518" i="2" s="1"/>
  <c r="L2519" i="2"/>
  <c r="M2519" i="2" s="1"/>
  <c r="L2520" i="2"/>
  <c r="M2520" i="2" s="1"/>
  <c r="L2521" i="2"/>
  <c r="M2521" i="2" s="1"/>
  <c r="L2522" i="2"/>
  <c r="M2522" i="2" s="1"/>
  <c r="L2523" i="2"/>
  <c r="M2523" i="2" s="1"/>
  <c r="L2524" i="2"/>
  <c r="M2524" i="2" s="1"/>
  <c r="L2525" i="2"/>
  <c r="M2525" i="2" s="1"/>
  <c r="L2526" i="2"/>
  <c r="M2526" i="2" s="1"/>
  <c r="L2527" i="2"/>
  <c r="M2527" i="2" s="1"/>
  <c r="L2528" i="2"/>
  <c r="M2528" i="2" s="1"/>
  <c r="L2529" i="2"/>
  <c r="M2529" i="2" s="1"/>
  <c r="L2530" i="2"/>
  <c r="M2530" i="2" s="1"/>
  <c r="L2531" i="2"/>
  <c r="M2531" i="2" s="1"/>
  <c r="L2532" i="2"/>
  <c r="M2532" i="2" s="1"/>
  <c r="L2533" i="2"/>
  <c r="M2533" i="2" s="1"/>
  <c r="L2534" i="2"/>
  <c r="M2534" i="2" s="1"/>
  <c r="L2535" i="2"/>
  <c r="M2535" i="2" s="1"/>
  <c r="L2536" i="2"/>
  <c r="M2536" i="2" s="1"/>
  <c r="L2537" i="2"/>
  <c r="M2537" i="2" s="1"/>
  <c r="L2538" i="2"/>
  <c r="M2538" i="2" s="1"/>
  <c r="L2539" i="2"/>
  <c r="M2539" i="2" s="1"/>
  <c r="L2540" i="2"/>
  <c r="M2540" i="2" s="1"/>
  <c r="L2541" i="2"/>
  <c r="M2541" i="2" s="1"/>
  <c r="L2542" i="2"/>
  <c r="M2542" i="2" s="1"/>
  <c r="L2543" i="2"/>
  <c r="M2543" i="2" s="1"/>
  <c r="L2544" i="2"/>
  <c r="M2544" i="2" s="1"/>
  <c r="L2545" i="2"/>
  <c r="M2545" i="2" s="1"/>
  <c r="L2546" i="2"/>
  <c r="M2546" i="2" s="1"/>
  <c r="L2547" i="2"/>
  <c r="M2547" i="2" s="1"/>
  <c r="L2548" i="2"/>
  <c r="M2548" i="2" s="1"/>
  <c r="L2549" i="2"/>
  <c r="M2549" i="2" s="1"/>
  <c r="L2550" i="2"/>
  <c r="M2550" i="2" s="1"/>
  <c r="L2551" i="2"/>
  <c r="M2551" i="2" s="1"/>
  <c r="L2552" i="2"/>
  <c r="M2552" i="2" s="1"/>
  <c r="L2553" i="2"/>
  <c r="M2553" i="2" s="1"/>
  <c r="L2554" i="2"/>
  <c r="M2554" i="2" s="1"/>
  <c r="L2555" i="2"/>
  <c r="M2555" i="2" s="1"/>
  <c r="L2556" i="2"/>
  <c r="M2556" i="2" s="1"/>
  <c r="L2557" i="2"/>
  <c r="M2557" i="2" s="1"/>
  <c r="L2558" i="2"/>
  <c r="M2558" i="2" s="1"/>
  <c r="L2559" i="2"/>
  <c r="M2559" i="2" s="1"/>
  <c r="L2560" i="2"/>
  <c r="M2560" i="2" s="1"/>
  <c r="L2561" i="2"/>
  <c r="M2561" i="2" s="1"/>
  <c r="L2562" i="2"/>
  <c r="M2562" i="2" s="1"/>
  <c r="L2563" i="2"/>
  <c r="M2563" i="2" s="1"/>
  <c r="L2564" i="2"/>
  <c r="M2564" i="2" s="1"/>
  <c r="L2565" i="2"/>
  <c r="M2565" i="2" s="1"/>
  <c r="L2566" i="2"/>
  <c r="M2566" i="2" s="1"/>
  <c r="L2567" i="2"/>
  <c r="M2567" i="2" s="1"/>
  <c r="L2568" i="2"/>
  <c r="M2568" i="2" s="1"/>
  <c r="L2569" i="2"/>
  <c r="M2569" i="2" s="1"/>
  <c r="L2570" i="2"/>
  <c r="M2570" i="2" s="1"/>
  <c r="L2571" i="2"/>
  <c r="M2571" i="2" s="1"/>
  <c r="L2572" i="2"/>
  <c r="M2572" i="2" s="1"/>
  <c r="L2573" i="2"/>
  <c r="M2573" i="2" s="1"/>
  <c r="L2574" i="2"/>
  <c r="M2574" i="2" s="1"/>
  <c r="L2575" i="2"/>
  <c r="M2575" i="2" s="1"/>
  <c r="L2576" i="2"/>
  <c r="M2576" i="2" s="1"/>
  <c r="L2577" i="2"/>
  <c r="M2577" i="2" s="1"/>
  <c r="L2578" i="2"/>
  <c r="M2578" i="2" s="1"/>
  <c r="L2579" i="2"/>
  <c r="M2579" i="2" s="1"/>
  <c r="L2580" i="2"/>
  <c r="M2580" i="2" s="1"/>
  <c r="L2581" i="2"/>
  <c r="M2581" i="2" s="1"/>
  <c r="L2582" i="2"/>
  <c r="M2582" i="2" s="1"/>
  <c r="L2583" i="2"/>
  <c r="M2583" i="2" s="1"/>
  <c r="L2584" i="2"/>
  <c r="M2584" i="2" s="1"/>
  <c r="L2585" i="2"/>
  <c r="M2585" i="2" s="1"/>
  <c r="L2586" i="2"/>
  <c r="M2586" i="2" s="1"/>
  <c r="L2587" i="2"/>
  <c r="M2587" i="2" s="1"/>
  <c r="L2588" i="2"/>
  <c r="M2588" i="2" s="1"/>
  <c r="L2589" i="2"/>
  <c r="M2589" i="2" s="1"/>
  <c r="L2590" i="2"/>
  <c r="M2590" i="2" s="1"/>
  <c r="L2591" i="2"/>
  <c r="M2591" i="2" s="1"/>
  <c r="L2592" i="2"/>
  <c r="M2592" i="2" s="1"/>
  <c r="L2593" i="2"/>
  <c r="M2593" i="2" s="1"/>
  <c r="L2594" i="2"/>
  <c r="M2594" i="2" s="1"/>
  <c r="L2595" i="2"/>
  <c r="M2595" i="2" s="1"/>
  <c r="L2596" i="2"/>
  <c r="M2596" i="2" s="1"/>
  <c r="L2597" i="2"/>
  <c r="M2597" i="2" s="1"/>
  <c r="L2598" i="2"/>
  <c r="M2598" i="2" s="1"/>
  <c r="L2599" i="2"/>
  <c r="M2599" i="2" s="1"/>
  <c r="L2600" i="2"/>
  <c r="M2600" i="2" s="1"/>
  <c r="L2601" i="2"/>
  <c r="M2601" i="2" s="1"/>
  <c r="L2602" i="2"/>
  <c r="M2602" i="2" s="1"/>
  <c r="L2603" i="2"/>
  <c r="M2603" i="2" s="1"/>
  <c r="L2604" i="2"/>
  <c r="M2604" i="2" s="1"/>
  <c r="L2605" i="2"/>
  <c r="M2605" i="2" s="1"/>
  <c r="L2606" i="2"/>
  <c r="M2606" i="2" s="1"/>
  <c r="L2607" i="2"/>
  <c r="M2607" i="2" s="1"/>
  <c r="L2608" i="2"/>
  <c r="M2608" i="2" s="1"/>
  <c r="L2609" i="2"/>
  <c r="M2609" i="2" s="1"/>
  <c r="L2610" i="2"/>
  <c r="M2610" i="2" s="1"/>
  <c r="L2611" i="2"/>
  <c r="M2611" i="2" s="1"/>
  <c r="L2612" i="2"/>
  <c r="M2612" i="2" s="1"/>
  <c r="L2613" i="2"/>
  <c r="M2613" i="2" s="1"/>
  <c r="L2614" i="2"/>
  <c r="M2614" i="2" s="1"/>
  <c r="L2615" i="2"/>
  <c r="M2615" i="2" s="1"/>
  <c r="L2616" i="2"/>
  <c r="M2616" i="2" s="1"/>
  <c r="L2617" i="2"/>
  <c r="M2617" i="2" s="1"/>
  <c r="L2618" i="2"/>
  <c r="M2618" i="2" s="1"/>
  <c r="L2619" i="2"/>
  <c r="M2619" i="2" s="1"/>
  <c r="L2620" i="2"/>
  <c r="M2620" i="2" s="1"/>
  <c r="L2621" i="2"/>
  <c r="M2621" i="2" s="1"/>
  <c r="L2622" i="2"/>
  <c r="M2622" i="2" s="1"/>
  <c r="L2623" i="2"/>
  <c r="M2623" i="2" s="1"/>
  <c r="L2624" i="2"/>
  <c r="M2624" i="2" s="1"/>
  <c r="L2625" i="2"/>
  <c r="M2625" i="2" s="1"/>
  <c r="L2626" i="2"/>
  <c r="M2626" i="2" s="1"/>
  <c r="L2627" i="2"/>
  <c r="M2627" i="2" s="1"/>
  <c r="L2628" i="2"/>
  <c r="M2628" i="2" s="1"/>
  <c r="L2629" i="2"/>
  <c r="M2629" i="2" s="1"/>
  <c r="L2630" i="2"/>
  <c r="M2630" i="2" s="1"/>
  <c r="L2631" i="2"/>
  <c r="M2631" i="2" s="1"/>
  <c r="L2632" i="2"/>
  <c r="M2632" i="2" s="1"/>
  <c r="L2633" i="2"/>
  <c r="M2633" i="2" s="1"/>
  <c r="L2634" i="2"/>
  <c r="M2634" i="2" s="1"/>
  <c r="L2635" i="2"/>
  <c r="M2635" i="2" s="1"/>
  <c r="L2636" i="2"/>
  <c r="M2636" i="2" s="1"/>
  <c r="L2637" i="2"/>
  <c r="M2637" i="2" s="1"/>
  <c r="L2638" i="2"/>
  <c r="M2638" i="2" s="1"/>
  <c r="L2639" i="2"/>
  <c r="M2639" i="2" s="1"/>
  <c r="L2640" i="2"/>
  <c r="M2640" i="2" s="1"/>
  <c r="L2641" i="2"/>
  <c r="M2641" i="2" s="1"/>
  <c r="L2642" i="2"/>
  <c r="M2642" i="2" s="1"/>
  <c r="L2643" i="2"/>
  <c r="M2643" i="2" s="1"/>
  <c r="L2644" i="2"/>
  <c r="M2644" i="2" s="1"/>
  <c r="L2645" i="2"/>
  <c r="M2645" i="2" s="1"/>
  <c r="L2646" i="2"/>
  <c r="M2646" i="2" s="1"/>
  <c r="L2647" i="2"/>
  <c r="M2647" i="2" s="1"/>
  <c r="L2648" i="2"/>
  <c r="M2648" i="2" s="1"/>
  <c r="L2649" i="2"/>
  <c r="M2649" i="2" s="1"/>
  <c r="L2650" i="2"/>
  <c r="M2650" i="2" s="1"/>
  <c r="L2651" i="2"/>
  <c r="M2651" i="2" s="1"/>
  <c r="L2652" i="2"/>
  <c r="M2652" i="2" s="1"/>
  <c r="L2653" i="2"/>
  <c r="M2653" i="2" s="1"/>
  <c r="L2654" i="2"/>
  <c r="M2654" i="2" s="1"/>
  <c r="L2655" i="2"/>
  <c r="M2655" i="2" s="1"/>
  <c r="L2656" i="2"/>
  <c r="M2656" i="2" s="1"/>
  <c r="L2657" i="2"/>
  <c r="M2657" i="2" s="1"/>
  <c r="L2658" i="2"/>
  <c r="M2658" i="2" s="1"/>
  <c r="L2659" i="2"/>
  <c r="M2659" i="2" s="1"/>
  <c r="L2660" i="2"/>
  <c r="M2660" i="2" s="1"/>
  <c r="L2661" i="2"/>
  <c r="M2661" i="2" s="1"/>
  <c r="L2662" i="2"/>
  <c r="M2662" i="2" s="1"/>
  <c r="L2663" i="2"/>
  <c r="M2663" i="2" s="1"/>
  <c r="L2664" i="2"/>
  <c r="M2664" i="2" s="1"/>
  <c r="L2665" i="2"/>
  <c r="M2665" i="2" s="1"/>
  <c r="L2666" i="2"/>
  <c r="M2666" i="2" s="1"/>
  <c r="L2667" i="2"/>
  <c r="M2667" i="2" s="1"/>
  <c r="L2668" i="2"/>
  <c r="M2668" i="2" s="1"/>
  <c r="L2669" i="2"/>
  <c r="M2669" i="2" s="1"/>
  <c r="L2670" i="2"/>
  <c r="M2670" i="2" s="1"/>
  <c r="L2671" i="2"/>
  <c r="M2671" i="2" s="1"/>
  <c r="L2672" i="2"/>
  <c r="M2672" i="2" s="1"/>
  <c r="L2673" i="2"/>
  <c r="M2673" i="2" s="1"/>
  <c r="L2674" i="2"/>
  <c r="M2674" i="2" s="1"/>
  <c r="L2675" i="2"/>
  <c r="M2675" i="2" s="1"/>
  <c r="L2676" i="2"/>
  <c r="M2676" i="2" s="1"/>
  <c r="L2677" i="2"/>
  <c r="M2677" i="2" s="1"/>
  <c r="L2678" i="2"/>
  <c r="M2678" i="2" s="1"/>
  <c r="L2679" i="2"/>
  <c r="M2679" i="2" s="1"/>
  <c r="L2680" i="2"/>
  <c r="M2680" i="2" s="1"/>
  <c r="L2681" i="2"/>
  <c r="M2681" i="2" s="1"/>
  <c r="L2682" i="2"/>
  <c r="M2682" i="2" s="1"/>
  <c r="L2683" i="2"/>
  <c r="M2683" i="2" s="1"/>
  <c r="L2684" i="2"/>
  <c r="M2684" i="2" s="1"/>
  <c r="L2685" i="2"/>
  <c r="M2685" i="2" s="1"/>
  <c r="L2686" i="2"/>
  <c r="M2686" i="2" s="1"/>
  <c r="L2687" i="2"/>
  <c r="M2687" i="2" s="1"/>
  <c r="L2688" i="2"/>
  <c r="M2688" i="2" s="1"/>
  <c r="L2689" i="2"/>
  <c r="M2689" i="2" s="1"/>
  <c r="L2690" i="2"/>
  <c r="M2690" i="2" s="1"/>
  <c r="L2691" i="2"/>
  <c r="M2691" i="2" s="1"/>
  <c r="L2692" i="2"/>
  <c r="M2692" i="2" s="1"/>
  <c r="L2693" i="2"/>
  <c r="M2693" i="2" s="1"/>
  <c r="L2694" i="2"/>
  <c r="M2694" i="2" s="1"/>
  <c r="L2695" i="2"/>
  <c r="M2695" i="2" s="1"/>
  <c r="L2696" i="2"/>
  <c r="M2696" i="2" s="1"/>
  <c r="L2697" i="2"/>
  <c r="M2697" i="2" s="1"/>
  <c r="L2698" i="2"/>
  <c r="M2698" i="2" s="1"/>
  <c r="L2699" i="2"/>
  <c r="M2699" i="2" s="1"/>
  <c r="L2700" i="2"/>
  <c r="M2700" i="2" s="1"/>
  <c r="L2701" i="2"/>
  <c r="M2701" i="2" s="1"/>
  <c r="L2702" i="2"/>
  <c r="M2702" i="2" s="1"/>
  <c r="L2703" i="2"/>
  <c r="M2703" i="2" s="1"/>
  <c r="L2704" i="2"/>
  <c r="M2704" i="2" s="1"/>
  <c r="L2705" i="2"/>
  <c r="M2705" i="2" s="1"/>
  <c r="L2706" i="2"/>
  <c r="M2706" i="2" s="1"/>
  <c r="L2707" i="2"/>
  <c r="M2707" i="2" s="1"/>
  <c r="L2708" i="2"/>
  <c r="M2708" i="2" s="1"/>
  <c r="L2709" i="2"/>
  <c r="M2709" i="2" s="1"/>
  <c r="L2710" i="2"/>
  <c r="M2710" i="2" s="1"/>
  <c r="L2711" i="2"/>
  <c r="M2711" i="2" s="1"/>
  <c r="L2712" i="2"/>
  <c r="M2712" i="2" s="1"/>
  <c r="L2713" i="2"/>
  <c r="M2713" i="2" s="1"/>
  <c r="L2714" i="2"/>
  <c r="M2714" i="2" s="1"/>
  <c r="L2715" i="2"/>
  <c r="M2715" i="2" s="1"/>
  <c r="L2716" i="2"/>
  <c r="M2716" i="2" s="1"/>
  <c r="L2717" i="2"/>
  <c r="M2717" i="2" s="1"/>
  <c r="L2718" i="2"/>
  <c r="M2718" i="2" s="1"/>
  <c r="L2719" i="2"/>
  <c r="M2719" i="2" s="1"/>
  <c r="L2720" i="2"/>
  <c r="M2720" i="2" s="1"/>
  <c r="L2721" i="2"/>
  <c r="M2721" i="2" s="1"/>
  <c r="L2722" i="2"/>
  <c r="M2722" i="2" s="1"/>
  <c r="L2723" i="2"/>
  <c r="M2723" i="2" s="1"/>
  <c r="L2724" i="2"/>
  <c r="M2724" i="2" s="1"/>
  <c r="L2725" i="2"/>
  <c r="M2725" i="2" s="1"/>
  <c r="L2726" i="2"/>
  <c r="M2726" i="2" s="1"/>
  <c r="L2727" i="2"/>
  <c r="M2727" i="2" s="1"/>
  <c r="L2728" i="2"/>
  <c r="M2728" i="2" s="1"/>
  <c r="L2729" i="2"/>
  <c r="M2729" i="2" s="1"/>
  <c r="L2730" i="2"/>
  <c r="M2730" i="2" s="1"/>
  <c r="L2731" i="2"/>
  <c r="M2731" i="2" s="1"/>
  <c r="L2732" i="2"/>
  <c r="M2732" i="2" s="1"/>
  <c r="L2733" i="2"/>
  <c r="M2733" i="2" s="1"/>
  <c r="L2734" i="2"/>
  <c r="M2734" i="2" s="1"/>
  <c r="L2735" i="2"/>
  <c r="M2735" i="2" s="1"/>
  <c r="L2736" i="2"/>
  <c r="M2736" i="2" s="1"/>
  <c r="L2737" i="2"/>
  <c r="M2737" i="2" s="1"/>
  <c r="L2738" i="2"/>
  <c r="M2738" i="2" s="1"/>
  <c r="L2739" i="2"/>
  <c r="M2739" i="2" s="1"/>
  <c r="L2740" i="2"/>
  <c r="M2740" i="2" s="1"/>
  <c r="L2741" i="2"/>
  <c r="M2741" i="2" s="1"/>
  <c r="L2742" i="2"/>
  <c r="M2742" i="2" s="1"/>
  <c r="L2743" i="2"/>
  <c r="M2743" i="2" s="1"/>
  <c r="L2744" i="2"/>
  <c r="M2744" i="2" s="1"/>
  <c r="L2745" i="2"/>
  <c r="M2745" i="2" s="1"/>
  <c r="L2746" i="2"/>
  <c r="M2746" i="2" s="1"/>
  <c r="L2747" i="2"/>
  <c r="M2747" i="2" s="1"/>
  <c r="L2748" i="2"/>
  <c r="M2748" i="2" s="1"/>
  <c r="L2749" i="2"/>
  <c r="M2749" i="2" s="1"/>
  <c r="L2750" i="2"/>
  <c r="M2750" i="2" s="1"/>
  <c r="L2751" i="2"/>
  <c r="M2751" i="2" s="1"/>
  <c r="L2752" i="2"/>
  <c r="M2752" i="2" s="1"/>
  <c r="L2753" i="2"/>
  <c r="M2753" i="2" s="1"/>
  <c r="L2754" i="2"/>
  <c r="M2754" i="2" s="1"/>
  <c r="L2755" i="2"/>
  <c r="M2755" i="2" s="1"/>
  <c r="L2756" i="2"/>
  <c r="M2756" i="2" s="1"/>
  <c r="L2757" i="2"/>
  <c r="M2757" i="2" s="1"/>
  <c r="L2758" i="2"/>
  <c r="M2758" i="2" s="1"/>
  <c r="L2759" i="2"/>
  <c r="M2759" i="2" s="1"/>
  <c r="L2760" i="2"/>
  <c r="M2760" i="2" s="1"/>
  <c r="L2761" i="2"/>
  <c r="M2761" i="2" s="1"/>
  <c r="L2762" i="2"/>
  <c r="M2762" i="2" s="1"/>
  <c r="L2763" i="2"/>
  <c r="M2763" i="2" s="1"/>
  <c r="L2764" i="2"/>
  <c r="M2764" i="2" s="1"/>
  <c r="L2765" i="2"/>
  <c r="M2765" i="2" s="1"/>
  <c r="L2766" i="2"/>
  <c r="M2766" i="2" s="1"/>
  <c r="L2767" i="2"/>
  <c r="M2767" i="2" s="1"/>
  <c r="L2768" i="2"/>
  <c r="M2768" i="2" s="1"/>
  <c r="L2769" i="2"/>
  <c r="M2769" i="2" s="1"/>
  <c r="L2770" i="2"/>
  <c r="M2770" i="2" s="1"/>
  <c r="L2771" i="2"/>
  <c r="M2771" i="2" s="1"/>
  <c r="L2772" i="2"/>
  <c r="M2772" i="2" s="1"/>
  <c r="L2773" i="2"/>
  <c r="M2773" i="2" s="1"/>
  <c r="L2774" i="2"/>
  <c r="M2774" i="2" s="1"/>
  <c r="L2775" i="2"/>
  <c r="M2775" i="2" s="1"/>
  <c r="L2776" i="2"/>
  <c r="M2776" i="2" s="1"/>
  <c r="L2777" i="2"/>
  <c r="M2777" i="2" s="1"/>
  <c r="L2778" i="2"/>
  <c r="M2778" i="2" s="1"/>
  <c r="L2779" i="2"/>
  <c r="M2779" i="2" s="1"/>
  <c r="L2780" i="2"/>
  <c r="M2780" i="2" s="1"/>
  <c r="L2781" i="2"/>
  <c r="M2781" i="2" s="1"/>
  <c r="L2782" i="2"/>
  <c r="M2782" i="2" s="1"/>
  <c r="L2783" i="2"/>
  <c r="M2783" i="2" s="1"/>
  <c r="L2784" i="2"/>
  <c r="M2784" i="2" s="1"/>
  <c r="L2785" i="2"/>
  <c r="M2785" i="2" s="1"/>
  <c r="L2786" i="2"/>
  <c r="M2786" i="2" s="1"/>
  <c r="L2787" i="2"/>
  <c r="M2787" i="2" s="1"/>
  <c r="L2788" i="2"/>
  <c r="M2788" i="2" s="1"/>
  <c r="L2789" i="2"/>
  <c r="M2789" i="2" s="1"/>
  <c r="L2790" i="2"/>
  <c r="M2790" i="2" s="1"/>
  <c r="L2791" i="2"/>
  <c r="M2791" i="2" s="1"/>
  <c r="L2792" i="2"/>
  <c r="M2792" i="2" s="1"/>
  <c r="L2793" i="2"/>
  <c r="M2793" i="2" s="1"/>
  <c r="L2794" i="2"/>
  <c r="M2794" i="2" s="1"/>
  <c r="L2795" i="2"/>
  <c r="M2795" i="2" s="1"/>
  <c r="L2796" i="2"/>
  <c r="M2796" i="2" s="1"/>
  <c r="L2797" i="2"/>
  <c r="M2797" i="2" s="1"/>
  <c r="L2798" i="2"/>
  <c r="M2798" i="2" s="1"/>
  <c r="L2799" i="2"/>
  <c r="M2799" i="2" s="1"/>
  <c r="L2800" i="2"/>
  <c r="M2800" i="2" s="1"/>
  <c r="L2801" i="2"/>
  <c r="M2801" i="2" s="1"/>
  <c r="L2802" i="2"/>
  <c r="M2802" i="2" s="1"/>
  <c r="L2803" i="2"/>
  <c r="M2803" i="2" s="1"/>
  <c r="L2804" i="2"/>
  <c r="M2804" i="2" s="1"/>
  <c r="L2805" i="2"/>
  <c r="M2805" i="2" s="1"/>
  <c r="L2806" i="2"/>
  <c r="M2806" i="2" s="1"/>
  <c r="L2807" i="2"/>
  <c r="M2807" i="2" s="1"/>
  <c r="L2808" i="2"/>
  <c r="M2808" i="2" s="1"/>
  <c r="L2809" i="2"/>
  <c r="M2809" i="2" s="1"/>
  <c r="L2810" i="2"/>
  <c r="M2810" i="2" s="1"/>
  <c r="L2811" i="2"/>
  <c r="M2811" i="2" s="1"/>
  <c r="L2812" i="2"/>
  <c r="M2812" i="2" s="1"/>
  <c r="L2813" i="2"/>
  <c r="M2813" i="2" s="1"/>
  <c r="L2814" i="2"/>
  <c r="M2814" i="2" s="1"/>
  <c r="L2815" i="2"/>
  <c r="M2815" i="2" s="1"/>
  <c r="L2816" i="2"/>
  <c r="M2816" i="2" s="1"/>
  <c r="L2817" i="2"/>
  <c r="M2817" i="2" s="1"/>
  <c r="L2818" i="2"/>
  <c r="M2818" i="2" s="1"/>
  <c r="L2819" i="2"/>
  <c r="M2819" i="2" s="1"/>
  <c r="L2820" i="2"/>
  <c r="M2820" i="2" s="1"/>
  <c r="L2821" i="2"/>
  <c r="M2821" i="2" s="1"/>
  <c r="L2822" i="2"/>
  <c r="M2822" i="2" s="1"/>
  <c r="L2823" i="2"/>
  <c r="M2823" i="2" s="1"/>
  <c r="L2824" i="2"/>
  <c r="M2824" i="2" s="1"/>
  <c r="L2825" i="2"/>
  <c r="M2825" i="2" s="1"/>
  <c r="L2826" i="2"/>
  <c r="M2826" i="2" s="1"/>
  <c r="L2827" i="2"/>
  <c r="M2827" i="2" s="1"/>
  <c r="L2828" i="2"/>
  <c r="M2828" i="2" s="1"/>
  <c r="L2829" i="2"/>
  <c r="M2829" i="2" s="1"/>
  <c r="L2830" i="2"/>
  <c r="M2830" i="2" s="1"/>
  <c r="L2831" i="2"/>
  <c r="M2831" i="2" s="1"/>
  <c r="L2832" i="2"/>
  <c r="M2832" i="2" s="1"/>
  <c r="L2833" i="2"/>
  <c r="M2833" i="2" s="1"/>
  <c r="L2834" i="2"/>
  <c r="M2834" i="2" s="1"/>
  <c r="L2835" i="2"/>
  <c r="M2835" i="2" s="1"/>
  <c r="L2836" i="2"/>
  <c r="M2836" i="2" s="1"/>
  <c r="L2837" i="2"/>
  <c r="M2837" i="2" s="1"/>
  <c r="L2838" i="2"/>
  <c r="M2838" i="2" s="1"/>
  <c r="L2839" i="2"/>
  <c r="M2839" i="2" s="1"/>
  <c r="L2840" i="2"/>
  <c r="M2840" i="2" s="1"/>
  <c r="L2841" i="2"/>
  <c r="M2841" i="2" s="1"/>
  <c r="L2842" i="2"/>
  <c r="M2842" i="2" s="1"/>
  <c r="L2843" i="2"/>
  <c r="M2843" i="2" s="1"/>
  <c r="L2844" i="2"/>
  <c r="M2844" i="2" s="1"/>
  <c r="L2845" i="2"/>
  <c r="M2845" i="2" s="1"/>
  <c r="L2846" i="2"/>
  <c r="M2846" i="2" s="1"/>
  <c r="L2847" i="2"/>
  <c r="M2847" i="2" s="1"/>
  <c r="L2848" i="2"/>
  <c r="M2848" i="2" s="1"/>
  <c r="L2849" i="2"/>
  <c r="M2849" i="2" s="1"/>
  <c r="L2850" i="2"/>
  <c r="M2850" i="2" s="1"/>
  <c r="L2851" i="2"/>
  <c r="M2851" i="2" s="1"/>
  <c r="L2852" i="2"/>
  <c r="M2852" i="2" s="1"/>
  <c r="L2853" i="2"/>
  <c r="M2853" i="2" s="1"/>
  <c r="L2854" i="2"/>
  <c r="M2854" i="2" s="1"/>
  <c r="L2855" i="2"/>
  <c r="M2855" i="2" s="1"/>
  <c r="L2856" i="2"/>
  <c r="M2856" i="2" s="1"/>
  <c r="L2857" i="2"/>
  <c r="M2857" i="2" s="1"/>
  <c r="L2858" i="2"/>
  <c r="M2858" i="2" s="1"/>
  <c r="L2859" i="2"/>
  <c r="M2859" i="2" s="1"/>
  <c r="L2860" i="2"/>
  <c r="M2860" i="2" s="1"/>
  <c r="L2861" i="2"/>
  <c r="M2861" i="2" s="1"/>
  <c r="L2862" i="2"/>
  <c r="M2862" i="2" s="1"/>
  <c r="L2863" i="2"/>
  <c r="M2863" i="2" s="1"/>
  <c r="L2864" i="2"/>
  <c r="M2864" i="2" s="1"/>
  <c r="L2865" i="2"/>
  <c r="M2865" i="2" s="1"/>
  <c r="L2866" i="2"/>
  <c r="M2866" i="2" s="1"/>
  <c r="L2867" i="2"/>
  <c r="M2867" i="2" s="1"/>
  <c r="L2868" i="2"/>
  <c r="M2868" i="2" s="1"/>
  <c r="L2869" i="2"/>
  <c r="M2869" i="2" s="1"/>
  <c r="L2870" i="2"/>
  <c r="M2870" i="2" s="1"/>
  <c r="L2871" i="2"/>
  <c r="M2871" i="2" s="1"/>
  <c r="L2872" i="2"/>
  <c r="M2872" i="2" s="1"/>
  <c r="L2873" i="2"/>
  <c r="M2873" i="2" s="1"/>
  <c r="L2874" i="2"/>
  <c r="M2874" i="2" s="1"/>
  <c r="L2875" i="2"/>
  <c r="M2875" i="2" s="1"/>
  <c r="L2876" i="2"/>
  <c r="M2876" i="2" s="1"/>
  <c r="L2877" i="2"/>
  <c r="M2877" i="2" s="1"/>
  <c r="L2878" i="2"/>
  <c r="M2878" i="2" s="1"/>
  <c r="L2879" i="2"/>
  <c r="M2879" i="2" s="1"/>
  <c r="L2880" i="2"/>
  <c r="M2880" i="2" s="1"/>
  <c r="L2881" i="2"/>
  <c r="M2881" i="2" s="1"/>
  <c r="L2882" i="2"/>
  <c r="M2882" i="2" s="1"/>
  <c r="L2883" i="2"/>
  <c r="M2883" i="2" s="1"/>
  <c r="L2884" i="2"/>
  <c r="M2884" i="2" s="1"/>
  <c r="L2885" i="2"/>
  <c r="M2885" i="2" s="1"/>
  <c r="L2886" i="2"/>
  <c r="M2886" i="2" s="1"/>
  <c r="L2887" i="2"/>
  <c r="M2887" i="2" s="1"/>
  <c r="L2888" i="2"/>
  <c r="M2888" i="2" s="1"/>
  <c r="L2889" i="2"/>
  <c r="M2889" i="2" s="1"/>
  <c r="L2890" i="2"/>
  <c r="M2890" i="2" s="1"/>
  <c r="L2891" i="2"/>
  <c r="M2891" i="2" s="1"/>
  <c r="L2892" i="2"/>
  <c r="M2892" i="2" s="1"/>
  <c r="L2893" i="2"/>
  <c r="M2893" i="2" s="1"/>
  <c r="L2894" i="2"/>
  <c r="M2894" i="2" s="1"/>
  <c r="L2895" i="2"/>
  <c r="M2895" i="2" s="1"/>
  <c r="L2896" i="2"/>
  <c r="M2896" i="2" s="1"/>
  <c r="L2897" i="2"/>
  <c r="M2897" i="2" s="1"/>
  <c r="L2898" i="2"/>
  <c r="M2898" i="2" s="1"/>
  <c r="L2899" i="2"/>
  <c r="M2899" i="2" s="1"/>
  <c r="L2900" i="2"/>
  <c r="M2900" i="2" s="1"/>
  <c r="L2901" i="2"/>
  <c r="M2901" i="2" s="1"/>
  <c r="L2902" i="2"/>
  <c r="M2902" i="2" s="1"/>
  <c r="L2903" i="2"/>
  <c r="M2903" i="2" s="1"/>
  <c r="L2904" i="2"/>
  <c r="M2904" i="2" s="1"/>
  <c r="L2905" i="2"/>
  <c r="M2905" i="2" s="1"/>
  <c r="L2906" i="2"/>
  <c r="M2906" i="2" s="1"/>
  <c r="L2907" i="2"/>
  <c r="M2907" i="2" s="1"/>
  <c r="L2908" i="2"/>
  <c r="M2908" i="2" s="1"/>
  <c r="L2909" i="2"/>
  <c r="M2909" i="2" s="1"/>
  <c r="L2910" i="2"/>
  <c r="M2910" i="2" s="1"/>
  <c r="L2911" i="2"/>
  <c r="M2911" i="2" s="1"/>
  <c r="L2912" i="2"/>
  <c r="M2912" i="2" s="1"/>
  <c r="L2913" i="2"/>
  <c r="M2913" i="2" s="1"/>
  <c r="L2914" i="2"/>
  <c r="M2914" i="2" s="1"/>
  <c r="L2915" i="2"/>
  <c r="M2915" i="2" s="1"/>
  <c r="L2916" i="2"/>
  <c r="M2916" i="2" s="1"/>
  <c r="L2917" i="2"/>
  <c r="M2917" i="2" s="1"/>
  <c r="L2918" i="2"/>
  <c r="M2918" i="2" s="1"/>
  <c r="L2919" i="2"/>
  <c r="M2919" i="2" s="1"/>
  <c r="L2920" i="2"/>
  <c r="M2920" i="2" s="1"/>
  <c r="L2921" i="2"/>
  <c r="M2921" i="2" s="1"/>
  <c r="L2922" i="2"/>
  <c r="M2922" i="2" s="1"/>
  <c r="L2923" i="2"/>
  <c r="M2923" i="2" s="1"/>
  <c r="L2924" i="2"/>
  <c r="M2924" i="2" s="1"/>
  <c r="L2925" i="2"/>
  <c r="M2925" i="2" s="1"/>
  <c r="L2926" i="2"/>
  <c r="M2926" i="2" s="1"/>
  <c r="L2927" i="2"/>
  <c r="M2927" i="2" s="1"/>
  <c r="L2928" i="2"/>
  <c r="M2928" i="2" s="1"/>
  <c r="L2929" i="2"/>
  <c r="M2929" i="2" s="1"/>
  <c r="L2930" i="2"/>
  <c r="M2930" i="2" s="1"/>
  <c r="L2931" i="2"/>
  <c r="M2931" i="2" s="1"/>
  <c r="L2932" i="2"/>
  <c r="M2932" i="2" s="1"/>
  <c r="L2933" i="2"/>
  <c r="M2933" i="2" s="1"/>
  <c r="L2934" i="2"/>
  <c r="M2934" i="2" s="1"/>
  <c r="L2935" i="2"/>
  <c r="M2935" i="2" s="1"/>
  <c r="L2936" i="2"/>
  <c r="M2936" i="2" s="1"/>
  <c r="L2937" i="2"/>
  <c r="M2937" i="2" s="1"/>
  <c r="L2938" i="2"/>
  <c r="M2938" i="2" s="1"/>
  <c r="L2939" i="2"/>
  <c r="M2939" i="2" s="1"/>
  <c r="L2940" i="2"/>
  <c r="M2940" i="2" s="1"/>
  <c r="L2941" i="2"/>
  <c r="M2941" i="2" s="1"/>
  <c r="L2942" i="2"/>
  <c r="M2942" i="2" s="1"/>
  <c r="L2943" i="2"/>
  <c r="M2943" i="2" s="1"/>
  <c r="L2944" i="2"/>
  <c r="M2944" i="2" s="1"/>
  <c r="L2945" i="2"/>
  <c r="M2945" i="2" s="1"/>
  <c r="L2946" i="2"/>
  <c r="M2946" i="2" s="1"/>
  <c r="L2947" i="2"/>
  <c r="M2947" i="2" s="1"/>
  <c r="L2948" i="2"/>
  <c r="M2948" i="2" s="1"/>
  <c r="L2949" i="2"/>
  <c r="M2949" i="2" s="1"/>
  <c r="L2950" i="2"/>
  <c r="M2950" i="2" s="1"/>
  <c r="L2951" i="2"/>
  <c r="M2951" i="2" s="1"/>
  <c r="L2952" i="2"/>
  <c r="M2952" i="2" s="1"/>
  <c r="L2953" i="2"/>
  <c r="M2953" i="2" s="1"/>
  <c r="L2954" i="2"/>
  <c r="M2954" i="2" s="1"/>
  <c r="L2955" i="2"/>
  <c r="M2955" i="2" s="1"/>
  <c r="L2956" i="2"/>
  <c r="M2956" i="2" s="1"/>
  <c r="L2957" i="2"/>
  <c r="M2957" i="2" s="1"/>
  <c r="L2958" i="2"/>
  <c r="M2958" i="2" s="1"/>
  <c r="L2959" i="2"/>
  <c r="M2959" i="2" s="1"/>
  <c r="L2960" i="2"/>
  <c r="M2960" i="2" s="1"/>
  <c r="L2961" i="2"/>
  <c r="M2961" i="2" s="1"/>
  <c r="L2962" i="2"/>
  <c r="M2962" i="2" s="1"/>
  <c r="L2963" i="2"/>
  <c r="M2963" i="2" s="1"/>
  <c r="L2964" i="2"/>
  <c r="M2964" i="2" s="1"/>
  <c r="L2965" i="2"/>
  <c r="M2965" i="2" s="1"/>
  <c r="L2966" i="2"/>
  <c r="M2966" i="2" s="1"/>
  <c r="L2967" i="2"/>
  <c r="M2967" i="2" s="1"/>
  <c r="L2968" i="2"/>
  <c r="M2968" i="2" s="1"/>
  <c r="L2969" i="2"/>
  <c r="M2969" i="2" s="1"/>
  <c r="L2970" i="2"/>
  <c r="M2970" i="2" s="1"/>
  <c r="L2971" i="2"/>
  <c r="M2971" i="2" s="1"/>
  <c r="L2972" i="2"/>
  <c r="M2972" i="2" s="1"/>
  <c r="L2973" i="2"/>
  <c r="M2973" i="2" s="1"/>
  <c r="L2974" i="2"/>
  <c r="M2974" i="2" s="1"/>
  <c r="L2975" i="2"/>
  <c r="M2975" i="2" s="1"/>
  <c r="L2976" i="2"/>
  <c r="M2976" i="2" s="1"/>
  <c r="L2977" i="2"/>
  <c r="M2977" i="2" s="1"/>
  <c r="L2978" i="2"/>
  <c r="M2978" i="2" s="1"/>
  <c r="L2979" i="2"/>
  <c r="M2979" i="2" s="1"/>
  <c r="L2980" i="2"/>
  <c r="M2980" i="2" s="1"/>
  <c r="L2981" i="2"/>
  <c r="M2981" i="2" s="1"/>
  <c r="L2982" i="2"/>
  <c r="M2982" i="2" s="1"/>
  <c r="L2983" i="2"/>
  <c r="M2983" i="2" s="1"/>
  <c r="L2984" i="2"/>
  <c r="M2984" i="2" s="1"/>
  <c r="L2985" i="2"/>
  <c r="M2985" i="2" s="1"/>
  <c r="L2986" i="2"/>
  <c r="M2986" i="2" s="1"/>
  <c r="L2987" i="2"/>
  <c r="M2987" i="2" s="1"/>
  <c r="L2988" i="2"/>
  <c r="M2988" i="2" s="1"/>
  <c r="L2989" i="2"/>
  <c r="M2989" i="2" s="1"/>
  <c r="L2990" i="2"/>
  <c r="M2990" i="2" s="1"/>
  <c r="L2991" i="2"/>
  <c r="M2991" i="2" s="1"/>
  <c r="L2992" i="2"/>
  <c r="M2992" i="2" s="1"/>
  <c r="L2993" i="2"/>
  <c r="M2993" i="2" s="1"/>
  <c r="L2994" i="2"/>
  <c r="M2994" i="2" s="1"/>
  <c r="L2995" i="2"/>
  <c r="M2995" i="2" s="1"/>
  <c r="L2996" i="2"/>
  <c r="M2996" i="2" s="1"/>
  <c r="L2997" i="2"/>
  <c r="M2997" i="2" s="1"/>
  <c r="L2998" i="2"/>
  <c r="M2998" i="2" s="1"/>
  <c r="L2999" i="2"/>
  <c r="M2999" i="2" s="1"/>
  <c r="L3000" i="2"/>
  <c r="M3000" i="2" s="1"/>
  <c r="L3001" i="2"/>
  <c r="M3001" i="2" s="1"/>
  <c r="L3002" i="2"/>
  <c r="M3002" i="2" s="1"/>
  <c r="L3003" i="2"/>
  <c r="M3003" i="2" s="1"/>
  <c r="L3004" i="2"/>
  <c r="M3004" i="2" s="1"/>
  <c r="L3005" i="2"/>
  <c r="M3005" i="2" s="1"/>
  <c r="L3006" i="2"/>
  <c r="M3006" i="2" s="1"/>
  <c r="L3007" i="2"/>
  <c r="M3007" i="2" s="1"/>
  <c r="L3008" i="2"/>
  <c r="M3008" i="2" s="1"/>
  <c r="L3009" i="2"/>
  <c r="M3009" i="2" s="1"/>
  <c r="L3010" i="2"/>
  <c r="M3010" i="2" s="1"/>
  <c r="L3011" i="2"/>
  <c r="M3011" i="2" s="1"/>
  <c r="L3012" i="2"/>
  <c r="M3012" i="2" s="1"/>
  <c r="L3013" i="2"/>
  <c r="M3013" i="2" s="1"/>
  <c r="L3014" i="2"/>
  <c r="M3014" i="2" s="1"/>
  <c r="L3015" i="2"/>
  <c r="M3015" i="2" s="1"/>
  <c r="L3016" i="2"/>
  <c r="M3016" i="2" s="1"/>
  <c r="L3017" i="2"/>
  <c r="M3017" i="2" s="1"/>
  <c r="L3018" i="2"/>
  <c r="M3018" i="2" s="1"/>
  <c r="L3019" i="2"/>
  <c r="M3019" i="2" s="1"/>
  <c r="L3020" i="2"/>
  <c r="M3020" i="2" s="1"/>
  <c r="L3021" i="2"/>
  <c r="M3021" i="2" s="1"/>
  <c r="L3022" i="2"/>
  <c r="M3022" i="2" s="1"/>
  <c r="L3023" i="2"/>
  <c r="M3023" i="2" s="1"/>
  <c r="L3024" i="2"/>
  <c r="M3024" i="2" s="1"/>
  <c r="L3025" i="2"/>
  <c r="M3025" i="2" s="1"/>
  <c r="L3026" i="2"/>
  <c r="M3026" i="2" s="1"/>
  <c r="L3027" i="2"/>
  <c r="M3027" i="2" s="1"/>
  <c r="L3028" i="2"/>
  <c r="M3028" i="2" s="1"/>
  <c r="L3029" i="2"/>
  <c r="M3029" i="2" s="1"/>
  <c r="L3030" i="2"/>
  <c r="M3030" i="2" s="1"/>
  <c r="L3031" i="2"/>
  <c r="M3031" i="2" s="1"/>
  <c r="L3032" i="2"/>
  <c r="M3032" i="2" s="1"/>
  <c r="L3033" i="2"/>
  <c r="M3033" i="2" s="1"/>
  <c r="L3034" i="2"/>
  <c r="M3034" i="2" s="1"/>
  <c r="L3035" i="2"/>
  <c r="M3035" i="2" s="1"/>
  <c r="L3036" i="2"/>
  <c r="M3036" i="2" s="1"/>
  <c r="L3037" i="2"/>
  <c r="M3037" i="2" s="1"/>
  <c r="L3038" i="2"/>
  <c r="M3038" i="2" s="1"/>
  <c r="L3039" i="2"/>
  <c r="M3039" i="2" s="1"/>
  <c r="L3040" i="2"/>
  <c r="M3040" i="2" s="1"/>
  <c r="L3041" i="2"/>
  <c r="M3041" i="2" s="1"/>
  <c r="L3042" i="2"/>
  <c r="M3042" i="2" s="1"/>
  <c r="L3043" i="2"/>
  <c r="M3043" i="2" s="1"/>
  <c r="L3044" i="2"/>
  <c r="M3044" i="2" s="1"/>
  <c r="L3045" i="2"/>
  <c r="M3045" i="2" s="1"/>
  <c r="L3046" i="2"/>
  <c r="M3046" i="2" s="1"/>
  <c r="L3047" i="2"/>
  <c r="M3047" i="2" s="1"/>
  <c r="L3048" i="2"/>
  <c r="M3048" i="2" s="1"/>
  <c r="L3049" i="2"/>
  <c r="M3049" i="2" s="1"/>
  <c r="L3050" i="2"/>
  <c r="M3050" i="2" s="1"/>
  <c r="L3051" i="2"/>
  <c r="M3051" i="2" s="1"/>
  <c r="L3052" i="2"/>
  <c r="M3052" i="2" s="1"/>
  <c r="L3053" i="2"/>
  <c r="M3053" i="2" s="1"/>
  <c r="L3054" i="2"/>
  <c r="M3054" i="2" s="1"/>
  <c r="L3055" i="2"/>
  <c r="M3055" i="2" s="1"/>
  <c r="L3056" i="2"/>
  <c r="M3056" i="2" s="1"/>
  <c r="L3057" i="2"/>
  <c r="M3057" i="2" s="1"/>
  <c r="L3058" i="2"/>
  <c r="M3058" i="2" s="1"/>
  <c r="L3059" i="2"/>
  <c r="M3059" i="2" s="1"/>
  <c r="L3060" i="2"/>
  <c r="M3060" i="2" s="1"/>
  <c r="L3061" i="2"/>
  <c r="M3061" i="2" s="1"/>
  <c r="L3062" i="2"/>
  <c r="M3062" i="2" s="1"/>
  <c r="L3063" i="2"/>
  <c r="M3063" i="2" s="1"/>
  <c r="L3064" i="2"/>
  <c r="M3064" i="2" s="1"/>
  <c r="L3065" i="2"/>
  <c r="M3065" i="2" s="1"/>
  <c r="L3066" i="2"/>
  <c r="M3066" i="2" s="1"/>
  <c r="L3067" i="2"/>
  <c r="M3067" i="2" s="1"/>
  <c r="L3068" i="2"/>
  <c r="M3068" i="2" s="1"/>
  <c r="L3069" i="2"/>
  <c r="M3069" i="2" s="1"/>
  <c r="L3070" i="2"/>
  <c r="M3070" i="2" s="1"/>
  <c r="L3071" i="2"/>
  <c r="M3071" i="2" s="1"/>
  <c r="L3072" i="2"/>
  <c r="M3072" i="2" s="1"/>
  <c r="L3073" i="2"/>
  <c r="M3073" i="2" s="1"/>
  <c r="L3074" i="2"/>
  <c r="M3074" i="2" s="1"/>
  <c r="L3075" i="2"/>
  <c r="M3075" i="2" s="1"/>
  <c r="L3076" i="2"/>
  <c r="M3076" i="2" s="1"/>
  <c r="L3077" i="2"/>
  <c r="M3077" i="2" s="1"/>
  <c r="L3078" i="2"/>
  <c r="M3078" i="2" s="1"/>
  <c r="L3079" i="2"/>
  <c r="M3079" i="2" s="1"/>
  <c r="L3080" i="2"/>
  <c r="M3080" i="2" s="1"/>
  <c r="L3081" i="2"/>
  <c r="M3081" i="2" s="1"/>
  <c r="L3082" i="2"/>
  <c r="M3082" i="2" s="1"/>
  <c r="L3083" i="2"/>
  <c r="M3083" i="2" s="1"/>
  <c r="L3084" i="2"/>
  <c r="M3084" i="2" s="1"/>
  <c r="L3085" i="2"/>
  <c r="M3085" i="2" s="1"/>
  <c r="L3086" i="2"/>
  <c r="M3086" i="2" s="1"/>
  <c r="L3087" i="2"/>
  <c r="M3087" i="2" s="1"/>
  <c r="L3088" i="2"/>
  <c r="M3088" i="2" s="1"/>
  <c r="L3089" i="2"/>
  <c r="M3089" i="2" s="1"/>
  <c r="L3090" i="2"/>
  <c r="M3090" i="2" s="1"/>
  <c r="L3091" i="2"/>
  <c r="M3091" i="2" s="1"/>
  <c r="L3092" i="2"/>
  <c r="M3092" i="2" s="1"/>
  <c r="L3093" i="2"/>
  <c r="M3093" i="2" s="1"/>
  <c r="L3094" i="2"/>
  <c r="M3094" i="2" s="1"/>
  <c r="L3095" i="2"/>
  <c r="M3095" i="2" s="1"/>
  <c r="L3096" i="2"/>
  <c r="M3096" i="2" s="1"/>
  <c r="L3097" i="2"/>
  <c r="M3097" i="2" s="1"/>
  <c r="L3098" i="2"/>
  <c r="M3098" i="2" s="1"/>
  <c r="L3099" i="2"/>
  <c r="M3099" i="2" s="1"/>
  <c r="L3100" i="2"/>
  <c r="M3100" i="2" s="1"/>
  <c r="L3101" i="2"/>
  <c r="M3101" i="2" s="1"/>
  <c r="L3102" i="2"/>
  <c r="M3102" i="2" s="1"/>
  <c r="L3103" i="2"/>
  <c r="M3103" i="2" s="1"/>
  <c r="L3104" i="2"/>
  <c r="M3104" i="2" s="1"/>
  <c r="L3105" i="2"/>
  <c r="M3105" i="2" s="1"/>
  <c r="L3106" i="2"/>
  <c r="M3106" i="2" s="1"/>
  <c r="L3107" i="2"/>
  <c r="M3107" i="2" s="1"/>
  <c r="L3108" i="2"/>
  <c r="M3108" i="2" s="1"/>
  <c r="L3109" i="2"/>
  <c r="M3109" i="2" s="1"/>
  <c r="L3110" i="2"/>
  <c r="M3110" i="2" s="1"/>
  <c r="L3111" i="2"/>
  <c r="M3111" i="2" s="1"/>
  <c r="L3112" i="2"/>
  <c r="M3112" i="2" s="1"/>
  <c r="L3113" i="2"/>
  <c r="M3113" i="2" s="1"/>
  <c r="L3114" i="2"/>
  <c r="M3114" i="2" s="1"/>
  <c r="L3115" i="2"/>
  <c r="M3115" i="2" s="1"/>
  <c r="L3116" i="2"/>
  <c r="M3116" i="2" s="1"/>
  <c r="L3117" i="2"/>
  <c r="M3117" i="2" s="1"/>
  <c r="L3118" i="2"/>
  <c r="M3118" i="2" s="1"/>
  <c r="L3119" i="2"/>
  <c r="M3119" i="2" s="1"/>
  <c r="L3120" i="2"/>
  <c r="M3120" i="2" s="1"/>
  <c r="L3121" i="2"/>
  <c r="M3121" i="2" s="1"/>
  <c r="L3122" i="2"/>
  <c r="M3122" i="2" s="1"/>
  <c r="L3123" i="2"/>
  <c r="M3123" i="2" s="1"/>
  <c r="L3124" i="2"/>
  <c r="M3124" i="2" s="1"/>
  <c r="L3125" i="2"/>
  <c r="M3125" i="2" s="1"/>
  <c r="L3126" i="2"/>
  <c r="M3126" i="2" s="1"/>
  <c r="L3127" i="2"/>
  <c r="M3127" i="2" s="1"/>
  <c r="L3128" i="2"/>
  <c r="M3128" i="2" s="1"/>
  <c r="L3129" i="2"/>
  <c r="M3129" i="2" s="1"/>
  <c r="L3130" i="2"/>
  <c r="M3130" i="2" s="1"/>
  <c r="L3131" i="2"/>
  <c r="M3131" i="2" s="1"/>
  <c r="L3132" i="2"/>
  <c r="M3132" i="2" s="1"/>
  <c r="L3133" i="2"/>
  <c r="M3133" i="2" s="1"/>
  <c r="L3134" i="2"/>
  <c r="M3134" i="2" s="1"/>
  <c r="L3135" i="2"/>
  <c r="M3135" i="2" s="1"/>
  <c r="L3136" i="2"/>
  <c r="M3136" i="2" s="1"/>
  <c r="L3137" i="2"/>
  <c r="M3137" i="2" s="1"/>
  <c r="L3138" i="2"/>
  <c r="M3138" i="2" s="1"/>
  <c r="L3139" i="2"/>
  <c r="M3139" i="2" s="1"/>
  <c r="L3140" i="2"/>
  <c r="M3140" i="2" s="1"/>
  <c r="L3141" i="2"/>
  <c r="M3141" i="2" s="1"/>
  <c r="L3142" i="2"/>
  <c r="M3142" i="2" s="1"/>
  <c r="L3143" i="2"/>
  <c r="M3143" i="2" s="1"/>
  <c r="L3144" i="2"/>
  <c r="M3144" i="2" s="1"/>
  <c r="L3145" i="2"/>
  <c r="M3145" i="2" s="1"/>
  <c r="L3146" i="2"/>
  <c r="M3146" i="2" s="1"/>
  <c r="L3147" i="2"/>
  <c r="M3147" i="2" s="1"/>
  <c r="L3148" i="2"/>
  <c r="M3148" i="2" s="1"/>
  <c r="L3149" i="2"/>
  <c r="M3149" i="2" s="1"/>
  <c r="L3150" i="2"/>
  <c r="M3150" i="2" s="1"/>
  <c r="L3151" i="2"/>
  <c r="M3151" i="2" s="1"/>
  <c r="L3152" i="2"/>
  <c r="M3152" i="2" s="1"/>
  <c r="L3153" i="2"/>
  <c r="M3153" i="2" s="1"/>
  <c r="L3154" i="2"/>
  <c r="M3154" i="2" s="1"/>
  <c r="L3155" i="2"/>
  <c r="M3155" i="2" s="1"/>
  <c r="L3156" i="2"/>
  <c r="M3156" i="2" s="1"/>
  <c r="L3157" i="2"/>
  <c r="M3157" i="2" s="1"/>
  <c r="L3158" i="2"/>
  <c r="M3158" i="2" s="1"/>
  <c r="L3159" i="2"/>
  <c r="M3159" i="2" s="1"/>
  <c r="L3160" i="2"/>
  <c r="M3160" i="2" s="1"/>
  <c r="L3161" i="2"/>
  <c r="M3161" i="2" s="1"/>
  <c r="L3162" i="2"/>
  <c r="M3162" i="2" s="1"/>
  <c r="L3163" i="2"/>
  <c r="M3163" i="2" s="1"/>
  <c r="L3164" i="2"/>
  <c r="M3164" i="2" s="1"/>
  <c r="L3165" i="2"/>
  <c r="M3165" i="2" s="1"/>
  <c r="L3166" i="2"/>
  <c r="M3166" i="2" s="1"/>
  <c r="L3167" i="2"/>
  <c r="M3167" i="2" s="1"/>
  <c r="L3168" i="2"/>
  <c r="M3168" i="2" s="1"/>
  <c r="L3169" i="2"/>
  <c r="M3169" i="2" s="1"/>
  <c r="L3170" i="2"/>
  <c r="M3170" i="2" s="1"/>
  <c r="L3171" i="2"/>
  <c r="M3171" i="2" s="1"/>
  <c r="L3172" i="2"/>
  <c r="M3172" i="2" s="1"/>
  <c r="L3173" i="2"/>
  <c r="M3173" i="2" s="1"/>
  <c r="L3174" i="2"/>
  <c r="M3174" i="2" s="1"/>
  <c r="L3175" i="2"/>
  <c r="M3175" i="2" s="1"/>
  <c r="L3176" i="2"/>
  <c r="M3176" i="2" s="1"/>
  <c r="L3177" i="2"/>
  <c r="M3177" i="2" s="1"/>
  <c r="L3178" i="2"/>
  <c r="M3178" i="2" s="1"/>
  <c r="L3179" i="2"/>
  <c r="M3179" i="2" s="1"/>
  <c r="L3180" i="2"/>
  <c r="M3180" i="2" s="1"/>
  <c r="L3181" i="2"/>
  <c r="M3181" i="2" s="1"/>
  <c r="L3182" i="2"/>
  <c r="M3182" i="2" s="1"/>
  <c r="L3183" i="2"/>
  <c r="M3183" i="2" s="1"/>
  <c r="L3184" i="2"/>
  <c r="M3184" i="2" s="1"/>
  <c r="L3185" i="2"/>
  <c r="M3185" i="2" s="1"/>
  <c r="L3186" i="2"/>
  <c r="M3186" i="2" s="1"/>
  <c r="L3187" i="2"/>
  <c r="M3187" i="2" s="1"/>
  <c r="L3188" i="2"/>
  <c r="M3188" i="2" s="1"/>
  <c r="L3189" i="2"/>
  <c r="M3189" i="2" s="1"/>
  <c r="L3190" i="2"/>
  <c r="M3190" i="2" s="1"/>
  <c r="L3191" i="2"/>
  <c r="M3191" i="2" s="1"/>
  <c r="L3192" i="2"/>
  <c r="M3192" i="2" s="1"/>
  <c r="L3193" i="2"/>
  <c r="M3193" i="2" s="1"/>
  <c r="L3194" i="2"/>
  <c r="M3194" i="2" s="1"/>
  <c r="L3195" i="2"/>
  <c r="M3195" i="2" s="1"/>
  <c r="L3196" i="2"/>
  <c r="M3196" i="2" s="1"/>
  <c r="L3197" i="2"/>
  <c r="M3197" i="2" s="1"/>
  <c r="L3198" i="2"/>
  <c r="M3198" i="2" s="1"/>
  <c r="L3199" i="2"/>
  <c r="M3199" i="2" s="1"/>
  <c r="L3200" i="2"/>
  <c r="M3200" i="2" s="1"/>
  <c r="L3201" i="2"/>
  <c r="M3201" i="2" s="1"/>
  <c r="L3202" i="2"/>
  <c r="M3202" i="2" s="1"/>
  <c r="L3203" i="2"/>
  <c r="M3203" i="2" s="1"/>
  <c r="L3204" i="2"/>
  <c r="M3204" i="2" s="1"/>
  <c r="L3205" i="2"/>
  <c r="M3205" i="2" s="1"/>
  <c r="L3206" i="2"/>
  <c r="M3206" i="2" s="1"/>
  <c r="L3207" i="2"/>
  <c r="M3207" i="2" s="1"/>
  <c r="L3208" i="2"/>
  <c r="M3208" i="2" s="1"/>
  <c r="L3209" i="2"/>
  <c r="M3209" i="2" s="1"/>
  <c r="L3210" i="2"/>
  <c r="M3210" i="2" s="1"/>
  <c r="L3211" i="2"/>
  <c r="M3211" i="2" s="1"/>
  <c r="L3212" i="2"/>
  <c r="M3212" i="2" s="1"/>
  <c r="L3213" i="2"/>
  <c r="M3213" i="2" s="1"/>
  <c r="L3214" i="2"/>
  <c r="M3214" i="2" s="1"/>
  <c r="L3215" i="2"/>
  <c r="M3215" i="2" s="1"/>
  <c r="L3216" i="2"/>
  <c r="M3216" i="2" s="1"/>
  <c r="L3217" i="2"/>
  <c r="M3217" i="2" s="1"/>
  <c r="L3218" i="2"/>
  <c r="M3218" i="2" s="1"/>
  <c r="L3219" i="2"/>
  <c r="M3219" i="2" s="1"/>
  <c r="L3220" i="2"/>
  <c r="M3220" i="2" s="1"/>
  <c r="L3221" i="2"/>
  <c r="M3221" i="2" s="1"/>
  <c r="L3222" i="2"/>
  <c r="M3222" i="2" s="1"/>
  <c r="L3223" i="2"/>
  <c r="M3223" i="2" s="1"/>
  <c r="L3224" i="2"/>
  <c r="M3224" i="2" s="1"/>
  <c r="L3225" i="2"/>
  <c r="M3225" i="2" s="1"/>
  <c r="L3226" i="2"/>
  <c r="M3226" i="2" s="1"/>
  <c r="L3227" i="2"/>
  <c r="M3227" i="2" s="1"/>
  <c r="L3228" i="2"/>
  <c r="M3228" i="2" s="1"/>
  <c r="L3229" i="2"/>
  <c r="M3229" i="2" s="1"/>
  <c r="L3230" i="2"/>
  <c r="M3230" i="2" s="1"/>
  <c r="L3231" i="2"/>
  <c r="M3231" i="2" s="1"/>
  <c r="L3232" i="2"/>
  <c r="M3232" i="2" s="1"/>
  <c r="L3233" i="2"/>
  <c r="M3233" i="2" s="1"/>
  <c r="L3234" i="2"/>
  <c r="M3234" i="2" s="1"/>
  <c r="L3235" i="2"/>
  <c r="M3235" i="2" s="1"/>
  <c r="L3236" i="2"/>
  <c r="M3236" i="2" s="1"/>
  <c r="L3237" i="2"/>
  <c r="M3237" i="2" s="1"/>
  <c r="L3238" i="2"/>
  <c r="M3238" i="2" s="1"/>
  <c r="L3239" i="2"/>
  <c r="M3239" i="2" s="1"/>
  <c r="L3240" i="2"/>
  <c r="M3240" i="2" s="1"/>
  <c r="L3241" i="2"/>
  <c r="M3241" i="2" s="1"/>
  <c r="L3242" i="2"/>
  <c r="M3242" i="2" s="1"/>
  <c r="L3243" i="2"/>
  <c r="M3243" i="2" s="1"/>
  <c r="L3244" i="2"/>
  <c r="M3244" i="2" s="1"/>
  <c r="L3245" i="2"/>
  <c r="M3245" i="2" s="1"/>
  <c r="L3246" i="2"/>
  <c r="M3246" i="2" s="1"/>
  <c r="L3247" i="2"/>
  <c r="M3247" i="2" s="1"/>
  <c r="L3248" i="2"/>
  <c r="M3248" i="2" s="1"/>
  <c r="L3249" i="2"/>
  <c r="M3249" i="2" s="1"/>
  <c r="L3250" i="2"/>
  <c r="M3250" i="2" s="1"/>
  <c r="L3251" i="2"/>
  <c r="M3251" i="2" s="1"/>
  <c r="L3252" i="2"/>
  <c r="M3252" i="2" s="1"/>
  <c r="L3253" i="2"/>
  <c r="M3253" i="2" s="1"/>
  <c r="L3254" i="2"/>
  <c r="M3254" i="2" s="1"/>
  <c r="L3255" i="2"/>
  <c r="M3255" i="2" s="1"/>
  <c r="L3256" i="2"/>
  <c r="M3256" i="2" s="1"/>
  <c r="L3257" i="2"/>
  <c r="M3257" i="2" s="1"/>
  <c r="L3258" i="2"/>
  <c r="M3258" i="2" s="1"/>
  <c r="L3259" i="2"/>
  <c r="M3259" i="2" s="1"/>
  <c r="L3260" i="2"/>
  <c r="M3260" i="2" s="1"/>
  <c r="L3261" i="2"/>
  <c r="M3261" i="2" s="1"/>
  <c r="L3262" i="2"/>
  <c r="M3262" i="2" s="1"/>
  <c r="L3263" i="2"/>
  <c r="M3263" i="2" s="1"/>
  <c r="L3264" i="2"/>
  <c r="M3264" i="2" s="1"/>
  <c r="L3265" i="2"/>
  <c r="M3265" i="2" s="1"/>
  <c r="L3266" i="2"/>
  <c r="M3266" i="2" s="1"/>
  <c r="L3267" i="2"/>
  <c r="M3267" i="2" s="1"/>
  <c r="L3268" i="2"/>
  <c r="M3268" i="2" s="1"/>
  <c r="L3269" i="2"/>
  <c r="M3269" i="2" s="1"/>
  <c r="L3270" i="2"/>
  <c r="M3270" i="2" s="1"/>
  <c r="L3271" i="2"/>
  <c r="M3271" i="2" s="1"/>
  <c r="L3272" i="2"/>
  <c r="M3272" i="2" s="1"/>
  <c r="L3273" i="2"/>
  <c r="M3273" i="2" s="1"/>
  <c r="L3274" i="2"/>
  <c r="M3274" i="2" s="1"/>
  <c r="L3275" i="2"/>
  <c r="M3275" i="2" s="1"/>
  <c r="L3276" i="2"/>
  <c r="M3276" i="2" s="1"/>
  <c r="L3277" i="2"/>
  <c r="M3277" i="2" s="1"/>
  <c r="L3278" i="2"/>
  <c r="M3278" i="2" s="1"/>
  <c r="L3279" i="2"/>
  <c r="M3279" i="2" s="1"/>
  <c r="L3280" i="2"/>
  <c r="M3280" i="2" s="1"/>
  <c r="L3281" i="2"/>
  <c r="M3281" i="2" s="1"/>
  <c r="L3282" i="2"/>
  <c r="M3282" i="2" s="1"/>
  <c r="L3283" i="2"/>
  <c r="M3283" i="2" s="1"/>
  <c r="L3284" i="2"/>
  <c r="M3284" i="2" s="1"/>
  <c r="L3285" i="2"/>
  <c r="M3285" i="2" s="1"/>
  <c r="L3286" i="2"/>
  <c r="M3286" i="2" s="1"/>
  <c r="L3287" i="2"/>
  <c r="M3287" i="2" s="1"/>
  <c r="L3288" i="2"/>
  <c r="M3288" i="2" s="1"/>
  <c r="L3289" i="2"/>
  <c r="M3289" i="2" s="1"/>
  <c r="L3290" i="2"/>
  <c r="M3290" i="2" s="1"/>
  <c r="L3291" i="2"/>
  <c r="M3291" i="2" s="1"/>
  <c r="L3292" i="2"/>
  <c r="M3292" i="2" s="1"/>
  <c r="L3293" i="2"/>
  <c r="M3293" i="2" s="1"/>
  <c r="L3294" i="2"/>
  <c r="M3294" i="2" s="1"/>
  <c r="L3295" i="2"/>
  <c r="M3295" i="2" s="1"/>
  <c r="L3296" i="2"/>
  <c r="M3296" i="2" s="1"/>
  <c r="L3297" i="2"/>
  <c r="M3297" i="2" s="1"/>
  <c r="L3298" i="2"/>
  <c r="M3298" i="2" s="1"/>
  <c r="L3299" i="2"/>
  <c r="M3299" i="2" s="1"/>
  <c r="L3300" i="2"/>
  <c r="M3300" i="2" s="1"/>
  <c r="L3301" i="2"/>
  <c r="M3301" i="2" s="1"/>
  <c r="L3302" i="2"/>
  <c r="M3302" i="2" s="1"/>
  <c r="L3303" i="2"/>
  <c r="M3303" i="2" s="1"/>
  <c r="L3304" i="2"/>
  <c r="M3304" i="2" s="1"/>
  <c r="L3305" i="2"/>
  <c r="M3305" i="2" s="1"/>
  <c r="L3306" i="2"/>
  <c r="M3306" i="2" s="1"/>
  <c r="L3307" i="2"/>
  <c r="M3307" i="2" s="1"/>
  <c r="L3308" i="2"/>
  <c r="M3308" i="2" s="1"/>
  <c r="L3309" i="2"/>
  <c r="M3309" i="2" s="1"/>
  <c r="L3310" i="2"/>
  <c r="M3310" i="2" s="1"/>
  <c r="L3311" i="2"/>
  <c r="M3311" i="2" s="1"/>
  <c r="L3312" i="2"/>
  <c r="M3312" i="2" s="1"/>
  <c r="L3313" i="2"/>
  <c r="M3313" i="2" s="1"/>
  <c r="L3314" i="2"/>
  <c r="M3314" i="2" s="1"/>
  <c r="L3315" i="2"/>
  <c r="M3315" i="2" s="1"/>
  <c r="L3316" i="2"/>
  <c r="M3316" i="2" s="1"/>
  <c r="L3317" i="2"/>
  <c r="M3317" i="2" s="1"/>
  <c r="L3318" i="2"/>
  <c r="M3318" i="2" s="1"/>
  <c r="L3319" i="2"/>
  <c r="M3319" i="2" s="1"/>
  <c r="L3320" i="2"/>
  <c r="M3320" i="2" s="1"/>
  <c r="L3321" i="2"/>
  <c r="M3321" i="2" s="1"/>
  <c r="L3322" i="2"/>
  <c r="M3322" i="2" s="1"/>
  <c r="L3323" i="2"/>
  <c r="M3323" i="2" s="1"/>
  <c r="L3324" i="2"/>
  <c r="M3324" i="2" s="1"/>
  <c r="L3325" i="2"/>
  <c r="M3325" i="2" s="1"/>
  <c r="L3326" i="2"/>
  <c r="M3326" i="2" s="1"/>
  <c r="L3327" i="2"/>
  <c r="M3327" i="2" s="1"/>
  <c r="L3328" i="2"/>
  <c r="M3328" i="2" s="1"/>
  <c r="L3329" i="2"/>
  <c r="M3329" i="2" s="1"/>
  <c r="L3330" i="2"/>
  <c r="M3330" i="2" s="1"/>
  <c r="L3331" i="2"/>
  <c r="M3331" i="2" s="1"/>
  <c r="L3332" i="2"/>
  <c r="M3332" i="2" s="1"/>
  <c r="L3333" i="2"/>
  <c r="M3333" i="2" s="1"/>
  <c r="L3334" i="2"/>
  <c r="M3334" i="2" s="1"/>
  <c r="L3335" i="2"/>
  <c r="M3335" i="2" s="1"/>
  <c r="L3336" i="2"/>
  <c r="M3336" i="2" s="1"/>
  <c r="L3337" i="2"/>
  <c r="M3337" i="2" s="1"/>
  <c r="L3338" i="2"/>
  <c r="M3338" i="2" s="1"/>
  <c r="L3339" i="2"/>
  <c r="M3339" i="2" s="1"/>
  <c r="L3340" i="2"/>
  <c r="M3340" i="2" s="1"/>
  <c r="L3341" i="2"/>
  <c r="M3341" i="2" s="1"/>
  <c r="L3342" i="2"/>
  <c r="M3342" i="2" s="1"/>
  <c r="L3343" i="2"/>
  <c r="M3343" i="2" s="1"/>
  <c r="L3344" i="2"/>
  <c r="M3344" i="2" s="1"/>
  <c r="L3345" i="2"/>
  <c r="M3345" i="2" s="1"/>
  <c r="L3346" i="2"/>
  <c r="M3346" i="2" s="1"/>
  <c r="L3347" i="2"/>
  <c r="M3347" i="2" s="1"/>
  <c r="L3348" i="2"/>
  <c r="M3348" i="2" s="1"/>
  <c r="L3349" i="2"/>
  <c r="M3349" i="2" s="1"/>
  <c r="L3350" i="2"/>
  <c r="M3350" i="2" s="1"/>
  <c r="L3351" i="2"/>
  <c r="M3351" i="2" s="1"/>
  <c r="L3352" i="2"/>
  <c r="M3352" i="2" s="1"/>
  <c r="L3353" i="2"/>
  <c r="M3353" i="2" s="1"/>
  <c r="L3354" i="2"/>
  <c r="M3354" i="2" s="1"/>
  <c r="L3355" i="2"/>
  <c r="M3355" i="2" s="1"/>
  <c r="L3356" i="2"/>
  <c r="M3356" i="2" s="1"/>
  <c r="L3357" i="2"/>
  <c r="M3357" i="2" s="1"/>
  <c r="L3358" i="2"/>
  <c r="M3358" i="2" s="1"/>
  <c r="L3359" i="2"/>
  <c r="M3359" i="2" s="1"/>
  <c r="L3360" i="2"/>
  <c r="M3360" i="2" s="1"/>
  <c r="L3361" i="2"/>
  <c r="M3361" i="2" s="1"/>
  <c r="L3362" i="2"/>
  <c r="M3362" i="2" s="1"/>
  <c r="L3363" i="2"/>
  <c r="M3363" i="2" s="1"/>
  <c r="L3364" i="2"/>
  <c r="M3364" i="2" s="1"/>
  <c r="L3365" i="2"/>
  <c r="M3365" i="2" s="1"/>
  <c r="L3366" i="2"/>
  <c r="M3366" i="2" s="1"/>
  <c r="L3367" i="2"/>
  <c r="M3367" i="2" s="1"/>
  <c r="L3368" i="2"/>
  <c r="M3368" i="2" s="1"/>
  <c r="L3369" i="2"/>
  <c r="M3369" i="2" s="1"/>
  <c r="L3370" i="2"/>
  <c r="M3370" i="2" s="1"/>
  <c r="L3371" i="2"/>
  <c r="M3371" i="2" s="1"/>
  <c r="L3372" i="2"/>
  <c r="M3372" i="2" s="1"/>
  <c r="L3373" i="2"/>
  <c r="M3373" i="2" s="1"/>
  <c r="L3374" i="2"/>
  <c r="M3374" i="2" s="1"/>
  <c r="L3375" i="2"/>
  <c r="M3375" i="2" s="1"/>
  <c r="L3376" i="2"/>
  <c r="M3376" i="2" s="1"/>
  <c r="L3377" i="2"/>
  <c r="M3377" i="2" s="1"/>
  <c r="L3378" i="2"/>
  <c r="M3378" i="2" s="1"/>
  <c r="L3379" i="2"/>
  <c r="M3379" i="2" s="1"/>
  <c r="L3380" i="2"/>
  <c r="M3380" i="2" s="1"/>
  <c r="L3381" i="2"/>
  <c r="M3381" i="2" s="1"/>
  <c r="L3382" i="2"/>
  <c r="M3382" i="2" s="1"/>
  <c r="L3383" i="2"/>
  <c r="M3383" i="2" s="1"/>
  <c r="L3384" i="2"/>
  <c r="M3384" i="2" s="1"/>
  <c r="L3385" i="2"/>
  <c r="M3385" i="2" s="1"/>
  <c r="L3386" i="2"/>
  <c r="M3386" i="2" s="1"/>
  <c r="L3387" i="2"/>
  <c r="M3387" i="2" s="1"/>
  <c r="L3388" i="2"/>
  <c r="M3388" i="2" s="1"/>
  <c r="L3389" i="2"/>
  <c r="M3389" i="2" s="1"/>
  <c r="L3390" i="2"/>
  <c r="M3390" i="2" s="1"/>
  <c r="L3391" i="2"/>
  <c r="M3391" i="2" s="1"/>
  <c r="L3392" i="2"/>
  <c r="M3392" i="2" s="1"/>
  <c r="L3393" i="2"/>
  <c r="M3393" i="2" s="1"/>
  <c r="L3394" i="2"/>
  <c r="M3394" i="2" s="1"/>
  <c r="L3395" i="2"/>
  <c r="M3395" i="2" s="1"/>
  <c r="L3396" i="2"/>
  <c r="M3396" i="2" s="1"/>
  <c r="L3397" i="2"/>
  <c r="M3397" i="2" s="1"/>
  <c r="L3398" i="2"/>
  <c r="M3398" i="2" s="1"/>
  <c r="L3399" i="2"/>
  <c r="M3399" i="2" s="1"/>
  <c r="L3400" i="2"/>
  <c r="M3400" i="2" s="1"/>
  <c r="L3401" i="2"/>
  <c r="M3401" i="2" s="1"/>
  <c r="L3402" i="2"/>
  <c r="M3402" i="2" s="1"/>
  <c r="L3403" i="2"/>
  <c r="M3403" i="2" s="1"/>
  <c r="L3404" i="2"/>
  <c r="M3404" i="2" s="1"/>
  <c r="L3405" i="2"/>
  <c r="M3405" i="2" s="1"/>
  <c r="L3406" i="2"/>
  <c r="M3406" i="2" s="1"/>
  <c r="L3407" i="2"/>
  <c r="M3407" i="2" s="1"/>
  <c r="L3408" i="2"/>
  <c r="M3408" i="2" s="1"/>
  <c r="L3409" i="2"/>
  <c r="M3409" i="2" s="1"/>
  <c r="L3410" i="2"/>
  <c r="M3410" i="2" s="1"/>
  <c r="L3411" i="2"/>
  <c r="M3411" i="2" s="1"/>
  <c r="L3412" i="2"/>
  <c r="M3412" i="2" s="1"/>
  <c r="L3413" i="2"/>
  <c r="M3413" i="2" s="1"/>
  <c r="L3414" i="2"/>
  <c r="M3414" i="2" s="1"/>
  <c r="L3415" i="2"/>
  <c r="M3415" i="2" s="1"/>
  <c r="L3416" i="2"/>
  <c r="M3416" i="2" s="1"/>
  <c r="L3417" i="2"/>
  <c r="M3417" i="2" s="1"/>
  <c r="L3418" i="2"/>
  <c r="M3418" i="2" s="1"/>
  <c r="L3419" i="2"/>
  <c r="M3419" i="2" s="1"/>
  <c r="L3420" i="2"/>
  <c r="M3420" i="2" s="1"/>
  <c r="L3421" i="2"/>
  <c r="M3421" i="2" s="1"/>
  <c r="L3422" i="2"/>
  <c r="M3422" i="2" s="1"/>
  <c r="L3423" i="2"/>
  <c r="M3423" i="2" s="1"/>
  <c r="L3424" i="2"/>
  <c r="M3424" i="2" s="1"/>
  <c r="L3425" i="2"/>
  <c r="M3425" i="2" s="1"/>
  <c r="L3426" i="2"/>
  <c r="M3426" i="2" s="1"/>
  <c r="L3427" i="2"/>
  <c r="M3427" i="2" s="1"/>
  <c r="L3428" i="2"/>
  <c r="M3428" i="2" s="1"/>
  <c r="L3429" i="2"/>
  <c r="M3429" i="2" s="1"/>
  <c r="L3430" i="2"/>
  <c r="M3430" i="2" s="1"/>
  <c r="L3431" i="2"/>
  <c r="M3431" i="2" s="1"/>
  <c r="L3432" i="2"/>
  <c r="M3432" i="2" s="1"/>
  <c r="L3433" i="2"/>
  <c r="M3433" i="2" s="1"/>
  <c r="L3434" i="2"/>
  <c r="M3434" i="2" s="1"/>
  <c r="L3435" i="2"/>
  <c r="M3435" i="2" s="1"/>
  <c r="L3436" i="2"/>
  <c r="M3436" i="2" s="1"/>
  <c r="L3437" i="2"/>
  <c r="M3437" i="2" s="1"/>
  <c r="L3438" i="2"/>
  <c r="M3438" i="2" s="1"/>
  <c r="L3439" i="2"/>
  <c r="M3439" i="2" s="1"/>
  <c r="L3440" i="2"/>
  <c r="M3440" i="2" s="1"/>
  <c r="L3441" i="2"/>
  <c r="M3441" i="2" s="1"/>
  <c r="L3442" i="2"/>
  <c r="M3442" i="2" s="1"/>
  <c r="L3443" i="2"/>
  <c r="M3443" i="2" s="1"/>
  <c r="L3444" i="2"/>
  <c r="M3444" i="2" s="1"/>
  <c r="L3445" i="2"/>
  <c r="M3445" i="2" s="1"/>
  <c r="L3446" i="2"/>
  <c r="M3446" i="2" s="1"/>
  <c r="L3447" i="2"/>
  <c r="M3447" i="2" s="1"/>
  <c r="L3448" i="2"/>
  <c r="M3448" i="2" s="1"/>
  <c r="L3449" i="2"/>
  <c r="M3449" i="2" s="1"/>
  <c r="L3450" i="2"/>
  <c r="M3450" i="2" s="1"/>
  <c r="L3451" i="2"/>
  <c r="M3451" i="2" s="1"/>
  <c r="L3452" i="2"/>
  <c r="M3452" i="2" s="1"/>
  <c r="L3453" i="2"/>
  <c r="M3453" i="2" s="1"/>
  <c r="L3454" i="2"/>
  <c r="M3454" i="2" s="1"/>
  <c r="L3455" i="2"/>
  <c r="M3455" i="2" s="1"/>
  <c r="L3456" i="2"/>
  <c r="M3456" i="2" s="1"/>
  <c r="L3457" i="2"/>
  <c r="M3457" i="2" s="1"/>
  <c r="L3458" i="2"/>
  <c r="M3458" i="2" s="1"/>
  <c r="L3459" i="2"/>
  <c r="M3459" i="2" s="1"/>
  <c r="L3460" i="2"/>
  <c r="M3460" i="2" s="1"/>
  <c r="L3461" i="2"/>
  <c r="M3461" i="2" s="1"/>
  <c r="L3462" i="2"/>
  <c r="M3462" i="2" s="1"/>
  <c r="L3463" i="2"/>
  <c r="M3463" i="2" s="1"/>
  <c r="L3464" i="2"/>
  <c r="M3464" i="2" s="1"/>
  <c r="L3465" i="2"/>
  <c r="M3465" i="2" s="1"/>
  <c r="L3466" i="2"/>
  <c r="M3466" i="2" s="1"/>
  <c r="L3467" i="2"/>
  <c r="M3467" i="2" s="1"/>
  <c r="L3468" i="2"/>
  <c r="M3468" i="2" s="1"/>
  <c r="L3469" i="2"/>
  <c r="M3469" i="2" s="1"/>
  <c r="L3470" i="2"/>
  <c r="M3470" i="2" s="1"/>
  <c r="L3471" i="2"/>
  <c r="M3471" i="2" s="1"/>
  <c r="L3472" i="2"/>
  <c r="M3472" i="2" s="1"/>
  <c r="L3473" i="2"/>
  <c r="M3473" i="2" s="1"/>
  <c r="L3474" i="2"/>
  <c r="M3474" i="2" s="1"/>
  <c r="L3475" i="2"/>
  <c r="M3475" i="2" s="1"/>
  <c r="L3476" i="2"/>
  <c r="M3476" i="2" s="1"/>
  <c r="L3477" i="2"/>
  <c r="M3477" i="2" s="1"/>
  <c r="L3478" i="2"/>
  <c r="M3478" i="2" s="1"/>
  <c r="L3479" i="2"/>
  <c r="M3479" i="2" s="1"/>
  <c r="L3480" i="2"/>
  <c r="M3480" i="2" s="1"/>
  <c r="L3481" i="2"/>
  <c r="M3481" i="2" s="1"/>
  <c r="L3482" i="2"/>
  <c r="M3482" i="2" s="1"/>
  <c r="L3483" i="2"/>
  <c r="M3483" i="2" s="1"/>
  <c r="L3484" i="2"/>
  <c r="M3484" i="2" s="1"/>
  <c r="L3485" i="2"/>
  <c r="M3485" i="2" s="1"/>
  <c r="L3486" i="2"/>
  <c r="M3486" i="2" s="1"/>
  <c r="L3487" i="2"/>
  <c r="M3487" i="2" s="1"/>
  <c r="L3488" i="2"/>
  <c r="M3488" i="2" s="1"/>
  <c r="L3489" i="2"/>
  <c r="M3489" i="2" s="1"/>
  <c r="L3490" i="2"/>
  <c r="M3490" i="2" s="1"/>
  <c r="L3491" i="2"/>
  <c r="M3491" i="2" s="1"/>
  <c r="L3492" i="2"/>
  <c r="M3492" i="2" s="1"/>
  <c r="L3493" i="2"/>
  <c r="M3493" i="2" s="1"/>
  <c r="L3494" i="2"/>
  <c r="M3494" i="2" s="1"/>
  <c r="L3495" i="2"/>
  <c r="M3495" i="2" s="1"/>
  <c r="L3496" i="2"/>
  <c r="M3496" i="2" s="1"/>
  <c r="L3497" i="2"/>
  <c r="M3497" i="2" s="1"/>
  <c r="L3498" i="2"/>
  <c r="M3498" i="2" s="1"/>
  <c r="L3499" i="2"/>
  <c r="M3499" i="2" s="1"/>
  <c r="L3500" i="2"/>
  <c r="M3500" i="2" s="1"/>
  <c r="L3501" i="2"/>
  <c r="M3501" i="2" s="1"/>
  <c r="L3502" i="2"/>
  <c r="M3502" i="2" s="1"/>
  <c r="L3503" i="2"/>
  <c r="M3503" i="2" s="1"/>
  <c r="L3504" i="2"/>
  <c r="M3504" i="2" s="1"/>
  <c r="L3505" i="2"/>
  <c r="M3505" i="2" s="1"/>
  <c r="L3506" i="2"/>
  <c r="M3506" i="2" s="1"/>
  <c r="L3507" i="2"/>
  <c r="M3507" i="2" s="1"/>
  <c r="L3508" i="2"/>
  <c r="M3508" i="2" s="1"/>
  <c r="L3509" i="2"/>
  <c r="M3509" i="2" s="1"/>
  <c r="L3510" i="2"/>
  <c r="M3510" i="2" s="1"/>
  <c r="L3511" i="2"/>
  <c r="M3511" i="2" s="1"/>
  <c r="L3512" i="2"/>
  <c r="M3512" i="2" s="1"/>
  <c r="L3513" i="2"/>
  <c r="M3513" i="2" s="1"/>
  <c r="L3514" i="2"/>
  <c r="M3514" i="2" s="1"/>
  <c r="L3515" i="2"/>
  <c r="M3515" i="2" s="1"/>
  <c r="L3516" i="2"/>
  <c r="M3516" i="2" s="1"/>
  <c r="L3517" i="2"/>
  <c r="M3517" i="2" s="1"/>
  <c r="L3518" i="2"/>
  <c r="M3518" i="2" s="1"/>
  <c r="L3519" i="2"/>
  <c r="M3519" i="2" s="1"/>
  <c r="L3520" i="2"/>
  <c r="M3520" i="2" s="1"/>
  <c r="L3521" i="2"/>
  <c r="M3521" i="2" s="1"/>
  <c r="L3522" i="2"/>
  <c r="M3522" i="2" s="1"/>
  <c r="L3523" i="2"/>
  <c r="M3523" i="2" s="1"/>
  <c r="L3524" i="2"/>
  <c r="M3524" i="2" s="1"/>
  <c r="L3525" i="2"/>
  <c r="M3525" i="2" s="1"/>
  <c r="L3526" i="2"/>
  <c r="M3526" i="2" s="1"/>
  <c r="L3527" i="2"/>
  <c r="M3527" i="2" s="1"/>
  <c r="L3528" i="2"/>
  <c r="M3528" i="2" s="1"/>
  <c r="L3529" i="2"/>
  <c r="M3529" i="2" s="1"/>
  <c r="L3530" i="2"/>
  <c r="M3530" i="2" s="1"/>
  <c r="L3531" i="2"/>
  <c r="M3531" i="2" s="1"/>
  <c r="L3532" i="2"/>
  <c r="M3532" i="2" s="1"/>
  <c r="L3533" i="2"/>
  <c r="M3533" i="2" s="1"/>
  <c r="L3534" i="2"/>
  <c r="M3534" i="2" s="1"/>
  <c r="L3535" i="2"/>
  <c r="M3535" i="2" s="1"/>
  <c r="L3536" i="2"/>
  <c r="M3536" i="2" s="1"/>
  <c r="L3537" i="2"/>
  <c r="M3537" i="2" s="1"/>
  <c r="L3538" i="2"/>
  <c r="M3538" i="2" s="1"/>
  <c r="L3539" i="2"/>
  <c r="M3539" i="2" s="1"/>
  <c r="L3540" i="2"/>
  <c r="M3540" i="2" s="1"/>
  <c r="L3541" i="2"/>
  <c r="M3541" i="2" s="1"/>
  <c r="L3542" i="2"/>
  <c r="M3542" i="2" s="1"/>
  <c r="L3543" i="2"/>
  <c r="M3543" i="2" s="1"/>
  <c r="L3544" i="2"/>
  <c r="M3544" i="2" s="1"/>
  <c r="L3545" i="2"/>
  <c r="M3545" i="2" s="1"/>
  <c r="L3546" i="2"/>
  <c r="M3546" i="2" s="1"/>
  <c r="L3547" i="2"/>
  <c r="M3547" i="2" s="1"/>
  <c r="L3548" i="2"/>
  <c r="M3548" i="2" s="1"/>
  <c r="L3549" i="2"/>
  <c r="M3549" i="2" s="1"/>
  <c r="L3550" i="2"/>
  <c r="M3550" i="2" s="1"/>
  <c r="L3551" i="2"/>
  <c r="M3551" i="2" s="1"/>
  <c r="L3552" i="2"/>
  <c r="M3552" i="2" s="1"/>
  <c r="L3553" i="2"/>
  <c r="M3553" i="2" s="1"/>
  <c r="L3554" i="2"/>
  <c r="M3554" i="2" s="1"/>
  <c r="L3555" i="2"/>
  <c r="M3555" i="2" s="1"/>
  <c r="L3556" i="2"/>
  <c r="M3556" i="2" s="1"/>
  <c r="L3557" i="2"/>
  <c r="M3557" i="2" s="1"/>
  <c r="L3558" i="2"/>
  <c r="M3558" i="2" s="1"/>
  <c r="L3559" i="2"/>
  <c r="M3559" i="2" s="1"/>
  <c r="L3560" i="2"/>
  <c r="M3560" i="2" s="1"/>
  <c r="L3561" i="2"/>
  <c r="M3561" i="2" s="1"/>
  <c r="L3562" i="2"/>
  <c r="M3562" i="2" s="1"/>
  <c r="L3563" i="2"/>
  <c r="M3563" i="2" s="1"/>
  <c r="L3564" i="2"/>
  <c r="M3564" i="2" s="1"/>
  <c r="L3565" i="2"/>
  <c r="M3565" i="2" s="1"/>
  <c r="L3566" i="2"/>
  <c r="M3566" i="2" s="1"/>
  <c r="L3567" i="2"/>
  <c r="M3567" i="2" s="1"/>
  <c r="L3568" i="2"/>
  <c r="M3568" i="2" s="1"/>
  <c r="L3569" i="2"/>
  <c r="M3569" i="2" s="1"/>
  <c r="L3570" i="2"/>
  <c r="M3570" i="2" s="1"/>
  <c r="L3571" i="2"/>
  <c r="M3571" i="2" s="1"/>
  <c r="L3572" i="2"/>
  <c r="M3572" i="2" s="1"/>
  <c r="L3573" i="2"/>
  <c r="M3573" i="2" s="1"/>
  <c r="L3574" i="2"/>
  <c r="M3574" i="2" s="1"/>
  <c r="L3575" i="2"/>
  <c r="M3575" i="2" s="1"/>
  <c r="L3576" i="2"/>
  <c r="M3576" i="2" s="1"/>
  <c r="L3577" i="2"/>
  <c r="M3577" i="2" s="1"/>
  <c r="L3578" i="2"/>
  <c r="M3578" i="2" s="1"/>
  <c r="L3579" i="2"/>
  <c r="M3579" i="2" s="1"/>
  <c r="L3580" i="2"/>
  <c r="M3580" i="2" s="1"/>
  <c r="L3581" i="2"/>
  <c r="M3581" i="2" s="1"/>
  <c r="L3582" i="2"/>
  <c r="M3582" i="2" s="1"/>
  <c r="L3583" i="2"/>
  <c r="M3583" i="2" s="1"/>
  <c r="L3584" i="2"/>
  <c r="M3584" i="2" s="1"/>
  <c r="L3585" i="2"/>
  <c r="M3585" i="2" s="1"/>
  <c r="L3586" i="2"/>
  <c r="M3586" i="2" s="1"/>
  <c r="L3587" i="2"/>
  <c r="M3587" i="2" s="1"/>
  <c r="L3588" i="2"/>
  <c r="M3588" i="2" s="1"/>
  <c r="L3589" i="2"/>
  <c r="M3589" i="2" s="1"/>
  <c r="L3590" i="2"/>
  <c r="M3590" i="2" s="1"/>
  <c r="L3591" i="2"/>
  <c r="M3591" i="2" s="1"/>
  <c r="L3592" i="2"/>
  <c r="M3592" i="2" s="1"/>
  <c r="L3593" i="2"/>
  <c r="M3593" i="2" s="1"/>
  <c r="L3594" i="2"/>
  <c r="M3594" i="2" s="1"/>
  <c r="L3595" i="2"/>
  <c r="M3595" i="2" s="1"/>
  <c r="L3596" i="2"/>
  <c r="M3596" i="2" s="1"/>
  <c r="L3597" i="2"/>
  <c r="M3597" i="2" s="1"/>
  <c r="L3598" i="2"/>
  <c r="M3598" i="2" s="1"/>
  <c r="L3599" i="2"/>
  <c r="M3599" i="2" s="1"/>
  <c r="L3600" i="2"/>
  <c r="M3600" i="2" s="1"/>
  <c r="L3601" i="2"/>
  <c r="M3601" i="2" s="1"/>
  <c r="L3602" i="2"/>
  <c r="M3602" i="2" s="1"/>
  <c r="L3603" i="2"/>
  <c r="M3603" i="2" s="1"/>
  <c r="L3604" i="2"/>
  <c r="M3604" i="2" s="1"/>
  <c r="L3605" i="2"/>
  <c r="M3605" i="2" s="1"/>
  <c r="L3606" i="2"/>
  <c r="M3606" i="2" s="1"/>
  <c r="L3607" i="2"/>
  <c r="M3607" i="2" s="1"/>
  <c r="L3608" i="2"/>
  <c r="M3608" i="2" s="1"/>
  <c r="L3609" i="2"/>
  <c r="M3609" i="2" s="1"/>
  <c r="L3610" i="2"/>
  <c r="M3610" i="2" s="1"/>
  <c r="L3611" i="2"/>
  <c r="M3611" i="2" s="1"/>
  <c r="L3612" i="2"/>
  <c r="M3612" i="2" s="1"/>
  <c r="L3613" i="2"/>
  <c r="M3613" i="2" s="1"/>
  <c r="L3614" i="2"/>
  <c r="M3614" i="2" s="1"/>
  <c r="L3615" i="2"/>
  <c r="M3615" i="2" s="1"/>
  <c r="L3616" i="2"/>
  <c r="M3616" i="2" s="1"/>
  <c r="L3617" i="2"/>
  <c r="M3617" i="2" s="1"/>
  <c r="L3618" i="2"/>
  <c r="M3618" i="2" s="1"/>
  <c r="L3619" i="2"/>
  <c r="M3619" i="2" s="1"/>
  <c r="L3620" i="2"/>
  <c r="M3620" i="2" s="1"/>
  <c r="L3621" i="2"/>
  <c r="M3621" i="2" s="1"/>
  <c r="L3622" i="2"/>
  <c r="M3622" i="2" s="1"/>
  <c r="L3623" i="2"/>
  <c r="M3623" i="2" s="1"/>
  <c r="L3624" i="2"/>
  <c r="M3624" i="2" s="1"/>
  <c r="L3625" i="2"/>
  <c r="M3625" i="2" s="1"/>
  <c r="L3626" i="2"/>
  <c r="M3626" i="2" s="1"/>
  <c r="L3627" i="2"/>
  <c r="M3627" i="2" s="1"/>
  <c r="L3628" i="2"/>
  <c r="M3628" i="2" s="1"/>
  <c r="L3629" i="2"/>
  <c r="M3629" i="2" s="1"/>
  <c r="L3630" i="2"/>
  <c r="M3630" i="2" s="1"/>
  <c r="L3631" i="2"/>
  <c r="M3631" i="2" s="1"/>
  <c r="L3632" i="2"/>
  <c r="M3632" i="2" s="1"/>
  <c r="L3633" i="2"/>
  <c r="M3633" i="2" s="1"/>
  <c r="L3634" i="2"/>
  <c r="M3634" i="2" s="1"/>
  <c r="L3635" i="2"/>
  <c r="M3635" i="2" s="1"/>
  <c r="L3636" i="2"/>
  <c r="M3636" i="2" s="1"/>
  <c r="L3637" i="2"/>
  <c r="M3637" i="2" s="1"/>
  <c r="L3638" i="2"/>
  <c r="M3638" i="2" s="1"/>
  <c r="L3639" i="2"/>
  <c r="M3639" i="2" s="1"/>
  <c r="L3640" i="2"/>
  <c r="M3640" i="2" s="1"/>
  <c r="L3641" i="2"/>
  <c r="M3641" i="2" s="1"/>
  <c r="L3642" i="2"/>
  <c r="M3642" i="2" s="1"/>
  <c r="L3643" i="2"/>
  <c r="M3643" i="2" s="1"/>
  <c r="L3644" i="2"/>
  <c r="M3644" i="2" s="1"/>
  <c r="L3645" i="2"/>
  <c r="M3645" i="2" s="1"/>
  <c r="L3646" i="2"/>
  <c r="M3646" i="2" s="1"/>
  <c r="L3647" i="2"/>
  <c r="M3647" i="2" s="1"/>
  <c r="L3648" i="2"/>
  <c r="M3648" i="2" s="1"/>
  <c r="L3649" i="2"/>
  <c r="M3649" i="2" s="1"/>
  <c r="L3650" i="2"/>
  <c r="M3650" i="2" s="1"/>
  <c r="L3651" i="2"/>
  <c r="M3651" i="2" s="1"/>
  <c r="L3652" i="2"/>
  <c r="M3652" i="2" s="1"/>
  <c r="L3653" i="2"/>
  <c r="M3653" i="2" s="1"/>
  <c r="L3654" i="2"/>
  <c r="M3654" i="2" s="1"/>
  <c r="L3655" i="2"/>
  <c r="M3655" i="2" s="1"/>
  <c r="L3656" i="2"/>
  <c r="M3656" i="2" s="1"/>
  <c r="L3657" i="2"/>
  <c r="M3657" i="2" s="1"/>
  <c r="L3658" i="2"/>
  <c r="M3658" i="2" s="1"/>
  <c r="L3659" i="2"/>
  <c r="M3659" i="2" s="1"/>
  <c r="L3660" i="2"/>
  <c r="M3660" i="2" s="1"/>
  <c r="L3661" i="2"/>
  <c r="M3661" i="2" s="1"/>
  <c r="L3662" i="2"/>
  <c r="M3662" i="2" s="1"/>
  <c r="L3663" i="2"/>
  <c r="M3663" i="2" s="1"/>
  <c r="L3664" i="2"/>
  <c r="M3664" i="2" s="1"/>
  <c r="L3665" i="2"/>
  <c r="M3665" i="2" s="1"/>
  <c r="L3666" i="2"/>
  <c r="M3666" i="2" s="1"/>
  <c r="L3667" i="2"/>
  <c r="M3667" i="2" s="1"/>
  <c r="L3668" i="2"/>
  <c r="M3668" i="2" s="1"/>
  <c r="L3669" i="2"/>
  <c r="M3669" i="2" s="1"/>
  <c r="L3670" i="2"/>
  <c r="M3670" i="2" s="1"/>
  <c r="L3671" i="2"/>
  <c r="M3671" i="2" s="1"/>
  <c r="L3672" i="2"/>
  <c r="M3672" i="2" s="1"/>
  <c r="L3673" i="2"/>
  <c r="M3673" i="2" s="1"/>
  <c r="L3674" i="2"/>
  <c r="M3674" i="2" s="1"/>
  <c r="L3675" i="2"/>
  <c r="M3675" i="2" s="1"/>
  <c r="L3676" i="2"/>
  <c r="M3676" i="2" s="1"/>
  <c r="L3677" i="2"/>
  <c r="M3677" i="2" s="1"/>
  <c r="L3678" i="2"/>
  <c r="M3678" i="2" s="1"/>
  <c r="L3679" i="2"/>
  <c r="M3679" i="2" s="1"/>
  <c r="L3680" i="2"/>
  <c r="M3680" i="2" s="1"/>
  <c r="L3681" i="2"/>
  <c r="M3681" i="2" s="1"/>
  <c r="L3682" i="2"/>
  <c r="M3682" i="2" s="1"/>
  <c r="L3683" i="2"/>
  <c r="M3683" i="2" s="1"/>
  <c r="L3684" i="2"/>
  <c r="M3684" i="2" s="1"/>
  <c r="L3685" i="2"/>
  <c r="M3685" i="2" s="1"/>
  <c r="L3686" i="2"/>
  <c r="M3686" i="2" s="1"/>
  <c r="L3687" i="2"/>
  <c r="M3687" i="2" s="1"/>
  <c r="L3688" i="2"/>
  <c r="M3688" i="2" s="1"/>
  <c r="L3689" i="2"/>
  <c r="M3689" i="2" s="1"/>
  <c r="L3690" i="2"/>
  <c r="M3690" i="2" s="1"/>
  <c r="L3691" i="2"/>
  <c r="M3691" i="2" s="1"/>
  <c r="L3692" i="2"/>
  <c r="M3692" i="2" s="1"/>
  <c r="L3693" i="2"/>
  <c r="M3693" i="2" s="1"/>
  <c r="L3694" i="2"/>
  <c r="M3694" i="2" s="1"/>
  <c r="L3695" i="2"/>
  <c r="M3695" i="2" s="1"/>
  <c r="L3696" i="2"/>
  <c r="M3696" i="2" s="1"/>
  <c r="L3697" i="2"/>
  <c r="M3697" i="2" s="1"/>
  <c r="L3698" i="2"/>
  <c r="M3698" i="2" s="1"/>
  <c r="L3699" i="2"/>
  <c r="M3699" i="2" s="1"/>
  <c r="L3700" i="2"/>
  <c r="M3700" i="2" s="1"/>
  <c r="L3701" i="2"/>
  <c r="M3701" i="2" s="1"/>
  <c r="L3702" i="2"/>
  <c r="M3702" i="2" s="1"/>
  <c r="L3703" i="2"/>
  <c r="M3703" i="2" s="1"/>
  <c r="L3704" i="2"/>
  <c r="M3704" i="2" s="1"/>
  <c r="L3705" i="2"/>
  <c r="M3705" i="2" s="1"/>
  <c r="L3706" i="2"/>
  <c r="M3706" i="2" s="1"/>
  <c r="L3707" i="2"/>
  <c r="M3707" i="2" s="1"/>
  <c r="L3708" i="2"/>
  <c r="M3708" i="2" s="1"/>
  <c r="L3709" i="2"/>
  <c r="M3709" i="2" s="1"/>
  <c r="L3710" i="2"/>
  <c r="M3710" i="2" s="1"/>
  <c r="L3711" i="2"/>
  <c r="M3711" i="2" s="1"/>
  <c r="L3712" i="2"/>
  <c r="M3712" i="2" s="1"/>
  <c r="L3713" i="2"/>
  <c r="M3713" i="2" s="1"/>
  <c r="L3714" i="2"/>
  <c r="M3714" i="2" s="1"/>
  <c r="L3715" i="2"/>
  <c r="M3715" i="2" s="1"/>
  <c r="L3716" i="2"/>
  <c r="M3716" i="2" s="1"/>
  <c r="L3717" i="2"/>
  <c r="M3717" i="2" s="1"/>
  <c r="L3718" i="2"/>
  <c r="M3718" i="2" s="1"/>
  <c r="L3719" i="2"/>
  <c r="M3719" i="2" s="1"/>
  <c r="L3720" i="2"/>
  <c r="M3720" i="2" s="1"/>
  <c r="L3721" i="2"/>
  <c r="M3721" i="2" s="1"/>
  <c r="L3722" i="2"/>
  <c r="M3722" i="2" s="1"/>
  <c r="L3723" i="2"/>
  <c r="M3723" i="2" s="1"/>
  <c r="L3724" i="2"/>
  <c r="M3724" i="2" s="1"/>
  <c r="L3725" i="2"/>
  <c r="M3725" i="2" s="1"/>
  <c r="L3726" i="2"/>
  <c r="M3726" i="2" s="1"/>
  <c r="L3727" i="2"/>
  <c r="M3727" i="2" s="1"/>
  <c r="L3728" i="2"/>
  <c r="M3728" i="2" s="1"/>
  <c r="L3729" i="2"/>
  <c r="M3729" i="2" s="1"/>
  <c r="L3730" i="2"/>
  <c r="M3730" i="2" s="1"/>
  <c r="L3731" i="2"/>
  <c r="M3731" i="2" s="1"/>
  <c r="L3732" i="2"/>
  <c r="M3732" i="2" s="1"/>
  <c r="L3733" i="2"/>
  <c r="M3733" i="2" s="1"/>
  <c r="L3734" i="2"/>
  <c r="M3734" i="2" s="1"/>
  <c r="L3735" i="2"/>
  <c r="M3735" i="2" s="1"/>
  <c r="L3736" i="2"/>
  <c r="M3736" i="2" s="1"/>
  <c r="L3737" i="2"/>
  <c r="M3737" i="2" s="1"/>
  <c r="L3738" i="2"/>
  <c r="M3738" i="2" s="1"/>
  <c r="L3739" i="2"/>
  <c r="M3739" i="2" s="1"/>
  <c r="L3740" i="2"/>
  <c r="M3740" i="2" s="1"/>
  <c r="L3741" i="2"/>
  <c r="M3741" i="2" s="1"/>
  <c r="L3742" i="2"/>
  <c r="M3742" i="2" s="1"/>
  <c r="L3743" i="2"/>
  <c r="M3743" i="2" s="1"/>
  <c r="L3744" i="2"/>
  <c r="M3744" i="2" s="1"/>
  <c r="L3745" i="2"/>
  <c r="M3745" i="2" s="1"/>
  <c r="L3746" i="2"/>
  <c r="M3746" i="2" s="1"/>
  <c r="L3747" i="2"/>
  <c r="M3747" i="2" s="1"/>
  <c r="L3748" i="2"/>
  <c r="M3748" i="2" s="1"/>
  <c r="L3749" i="2"/>
  <c r="M3749" i="2" s="1"/>
  <c r="L3750" i="2"/>
  <c r="M3750" i="2" s="1"/>
  <c r="L3751" i="2"/>
  <c r="M3751" i="2" s="1"/>
  <c r="L3752" i="2"/>
  <c r="M3752" i="2" s="1"/>
  <c r="L3753" i="2"/>
  <c r="M3753" i="2" s="1"/>
  <c r="L3754" i="2"/>
  <c r="M3754" i="2" s="1"/>
  <c r="L3755" i="2"/>
  <c r="M3755" i="2" s="1"/>
  <c r="L3756" i="2"/>
  <c r="M3756" i="2" s="1"/>
  <c r="L3757" i="2"/>
  <c r="M3757" i="2" s="1"/>
  <c r="L3758" i="2"/>
  <c r="M3758" i="2" s="1"/>
  <c r="L3759" i="2"/>
  <c r="M3759" i="2" s="1"/>
  <c r="L3760" i="2"/>
  <c r="M3760" i="2" s="1"/>
  <c r="L3761" i="2"/>
  <c r="M3761" i="2" s="1"/>
  <c r="L3762" i="2"/>
  <c r="M3762" i="2" s="1"/>
  <c r="L3763" i="2"/>
  <c r="M3763" i="2" s="1"/>
  <c r="L3764" i="2"/>
  <c r="M3764" i="2" s="1"/>
  <c r="L3765" i="2"/>
  <c r="M3765" i="2" s="1"/>
  <c r="L3766" i="2"/>
  <c r="M3766" i="2" s="1"/>
  <c r="L3767" i="2"/>
  <c r="M3767" i="2" s="1"/>
  <c r="L3768" i="2"/>
  <c r="M3768" i="2" s="1"/>
  <c r="L3769" i="2"/>
  <c r="M3769" i="2" s="1"/>
  <c r="L3770" i="2"/>
  <c r="M3770" i="2" s="1"/>
  <c r="L3771" i="2"/>
  <c r="M3771" i="2" s="1"/>
  <c r="L3772" i="2"/>
  <c r="M3772" i="2" s="1"/>
  <c r="L3773" i="2"/>
  <c r="M3773" i="2" s="1"/>
  <c r="L3774" i="2"/>
  <c r="M3774" i="2" s="1"/>
  <c r="L3775" i="2"/>
  <c r="M3775" i="2" s="1"/>
  <c r="L3776" i="2"/>
  <c r="M3776" i="2" s="1"/>
  <c r="L3777" i="2"/>
  <c r="M3777" i="2" s="1"/>
  <c r="L3778" i="2"/>
  <c r="M3778" i="2" s="1"/>
  <c r="L3779" i="2"/>
  <c r="M3779" i="2" s="1"/>
  <c r="L3780" i="2"/>
  <c r="M3780" i="2" s="1"/>
  <c r="L3781" i="2"/>
  <c r="M3781" i="2" s="1"/>
  <c r="L3782" i="2"/>
  <c r="M3782" i="2" s="1"/>
  <c r="L3783" i="2"/>
  <c r="M3783" i="2" s="1"/>
  <c r="L3784" i="2"/>
  <c r="M3784" i="2" s="1"/>
  <c r="L3785" i="2"/>
  <c r="M3785" i="2" s="1"/>
  <c r="L3786" i="2"/>
  <c r="M3786" i="2" s="1"/>
  <c r="L3787" i="2"/>
  <c r="M3787" i="2" s="1"/>
  <c r="L3788" i="2"/>
  <c r="M3788" i="2" s="1"/>
  <c r="L3789" i="2"/>
  <c r="M3789" i="2" s="1"/>
  <c r="L3790" i="2"/>
  <c r="M3790" i="2" s="1"/>
  <c r="L3791" i="2"/>
  <c r="M3791" i="2" s="1"/>
  <c r="L3792" i="2"/>
  <c r="M3792" i="2" s="1"/>
  <c r="L3793" i="2"/>
  <c r="M3793" i="2" s="1"/>
  <c r="L3794" i="2"/>
  <c r="M3794" i="2" s="1"/>
  <c r="L3795" i="2"/>
  <c r="M3795" i="2" s="1"/>
  <c r="L3796" i="2"/>
  <c r="M3796" i="2" s="1"/>
  <c r="L3797" i="2"/>
  <c r="M3797" i="2" s="1"/>
  <c r="L3798" i="2"/>
  <c r="M3798" i="2" s="1"/>
  <c r="L3799" i="2"/>
  <c r="M3799" i="2" s="1"/>
  <c r="L3800" i="2"/>
  <c r="M3800" i="2" s="1"/>
  <c r="L3801" i="2"/>
  <c r="M3801" i="2" s="1"/>
  <c r="L3802" i="2"/>
  <c r="M3802" i="2" s="1"/>
  <c r="L3803" i="2"/>
  <c r="M3803" i="2" s="1"/>
  <c r="L3804" i="2"/>
  <c r="M3804" i="2" s="1"/>
  <c r="L3805" i="2"/>
  <c r="M3805" i="2" s="1"/>
  <c r="L3806" i="2"/>
  <c r="M3806" i="2" s="1"/>
  <c r="L3807" i="2"/>
  <c r="M3807" i="2" s="1"/>
  <c r="L3808" i="2"/>
  <c r="M3808" i="2" s="1"/>
  <c r="L3809" i="2"/>
  <c r="M3809" i="2" s="1"/>
  <c r="L3810" i="2"/>
  <c r="M3810" i="2" s="1"/>
  <c r="L3811" i="2"/>
  <c r="M3811" i="2" s="1"/>
  <c r="L3812" i="2"/>
  <c r="M3812" i="2" s="1"/>
  <c r="L3813" i="2"/>
  <c r="M3813" i="2" s="1"/>
  <c r="L3814" i="2"/>
  <c r="M3814" i="2" s="1"/>
  <c r="L3815" i="2"/>
  <c r="M3815" i="2" s="1"/>
  <c r="L3816" i="2"/>
  <c r="M3816" i="2" s="1"/>
  <c r="L3817" i="2"/>
  <c r="M3817" i="2" s="1"/>
  <c r="L3818" i="2"/>
  <c r="M3818" i="2" s="1"/>
  <c r="L3819" i="2"/>
  <c r="M3819" i="2" s="1"/>
  <c r="L3820" i="2"/>
  <c r="M3820" i="2" s="1"/>
  <c r="L3821" i="2"/>
  <c r="M3821" i="2" s="1"/>
  <c r="L3822" i="2"/>
  <c r="M3822" i="2" s="1"/>
  <c r="L3823" i="2"/>
  <c r="M3823" i="2" s="1"/>
  <c r="L3824" i="2"/>
  <c r="M3824" i="2" s="1"/>
  <c r="L3825" i="2"/>
  <c r="M3825" i="2" s="1"/>
  <c r="L3826" i="2"/>
  <c r="M3826" i="2" s="1"/>
  <c r="L3827" i="2"/>
  <c r="M3827" i="2" s="1"/>
  <c r="L3828" i="2"/>
  <c r="M3828" i="2" s="1"/>
  <c r="L3829" i="2"/>
  <c r="M3829" i="2" s="1"/>
  <c r="L3830" i="2"/>
  <c r="M3830" i="2" s="1"/>
  <c r="L3831" i="2"/>
  <c r="M3831" i="2" s="1"/>
  <c r="L3832" i="2"/>
  <c r="M3832" i="2" s="1"/>
  <c r="L3833" i="2"/>
  <c r="M3833" i="2" s="1"/>
  <c r="L3834" i="2"/>
  <c r="M3834" i="2" s="1"/>
  <c r="L3835" i="2"/>
  <c r="M3835" i="2" s="1"/>
  <c r="L3836" i="2"/>
  <c r="M3836" i="2" s="1"/>
  <c r="L3837" i="2"/>
  <c r="M3837" i="2" s="1"/>
  <c r="L3838" i="2"/>
  <c r="M3838" i="2" s="1"/>
  <c r="L3839" i="2"/>
  <c r="M3839" i="2" s="1"/>
  <c r="L3840" i="2"/>
  <c r="M3840" i="2" s="1"/>
  <c r="L3841" i="2"/>
  <c r="M3841" i="2" s="1"/>
  <c r="L3842" i="2"/>
  <c r="M3842" i="2" s="1"/>
  <c r="L3843" i="2"/>
  <c r="M3843" i="2" s="1"/>
  <c r="L3844" i="2"/>
  <c r="M3844" i="2" s="1"/>
  <c r="L3845" i="2"/>
  <c r="M3845" i="2" s="1"/>
  <c r="L3846" i="2"/>
  <c r="M3846" i="2" s="1"/>
  <c r="L3847" i="2"/>
  <c r="M3847" i="2" s="1"/>
  <c r="L3848" i="2"/>
  <c r="M3848" i="2" s="1"/>
  <c r="L3849" i="2"/>
  <c r="M3849" i="2" s="1"/>
  <c r="L3850" i="2"/>
  <c r="M3850" i="2" s="1"/>
  <c r="L3851" i="2"/>
  <c r="M3851" i="2" s="1"/>
  <c r="L3852" i="2"/>
  <c r="M3852" i="2" s="1"/>
  <c r="L3853" i="2"/>
  <c r="M3853" i="2" s="1"/>
  <c r="L3854" i="2"/>
  <c r="M3854" i="2" s="1"/>
  <c r="L3855" i="2"/>
  <c r="M3855" i="2" s="1"/>
  <c r="L3856" i="2"/>
  <c r="M3856" i="2" s="1"/>
  <c r="L3857" i="2"/>
  <c r="M3857" i="2" s="1"/>
  <c r="L3858" i="2"/>
  <c r="M3858" i="2" s="1"/>
  <c r="L3859" i="2"/>
  <c r="M3859" i="2" s="1"/>
  <c r="L3860" i="2"/>
  <c r="M3860" i="2" s="1"/>
  <c r="L3861" i="2"/>
  <c r="M3861" i="2" s="1"/>
  <c r="L3862" i="2"/>
  <c r="M3862" i="2" s="1"/>
  <c r="L3863" i="2"/>
  <c r="M3863" i="2" s="1"/>
  <c r="L3864" i="2"/>
  <c r="M3864" i="2" s="1"/>
  <c r="L3865" i="2"/>
  <c r="M3865" i="2" s="1"/>
  <c r="L3866" i="2"/>
  <c r="M3866" i="2" s="1"/>
  <c r="L3867" i="2"/>
  <c r="M3867" i="2" s="1"/>
  <c r="L3868" i="2"/>
  <c r="M3868" i="2" s="1"/>
  <c r="L3869" i="2"/>
  <c r="M3869" i="2" s="1"/>
  <c r="L3870" i="2"/>
  <c r="M3870" i="2" s="1"/>
  <c r="L3871" i="2"/>
  <c r="M3871" i="2" s="1"/>
  <c r="L3872" i="2"/>
  <c r="M3872" i="2" s="1"/>
  <c r="L3873" i="2"/>
  <c r="M3873" i="2" s="1"/>
  <c r="L3874" i="2"/>
  <c r="M3874" i="2" s="1"/>
  <c r="L3875" i="2"/>
  <c r="M3875" i="2" s="1"/>
  <c r="L3876" i="2"/>
  <c r="M3876" i="2" s="1"/>
  <c r="L3877" i="2"/>
  <c r="M3877" i="2" s="1"/>
  <c r="L3878" i="2"/>
  <c r="M3878" i="2" s="1"/>
  <c r="L3879" i="2"/>
  <c r="M3879" i="2" s="1"/>
  <c r="L3880" i="2"/>
  <c r="M3880" i="2" s="1"/>
  <c r="L3881" i="2"/>
  <c r="M3881" i="2" s="1"/>
  <c r="L3882" i="2"/>
  <c r="M3882" i="2" s="1"/>
  <c r="L3883" i="2"/>
  <c r="M3883" i="2" s="1"/>
  <c r="L3884" i="2"/>
  <c r="M3884" i="2" s="1"/>
  <c r="L3885" i="2"/>
  <c r="M3885" i="2" s="1"/>
  <c r="L3886" i="2"/>
  <c r="M3886" i="2" s="1"/>
  <c r="L3887" i="2"/>
  <c r="M3887" i="2" s="1"/>
  <c r="L3888" i="2"/>
  <c r="M3888" i="2" s="1"/>
  <c r="L3889" i="2"/>
  <c r="M3889" i="2" s="1"/>
  <c r="L3890" i="2"/>
  <c r="M3890" i="2" s="1"/>
  <c r="L3891" i="2"/>
  <c r="M3891" i="2" s="1"/>
  <c r="L3892" i="2"/>
  <c r="M3892" i="2" s="1"/>
  <c r="L3893" i="2"/>
  <c r="M3893" i="2" s="1"/>
  <c r="L3894" i="2"/>
  <c r="M3894" i="2" s="1"/>
  <c r="L3895" i="2"/>
  <c r="M3895" i="2" s="1"/>
  <c r="L3896" i="2"/>
  <c r="M3896" i="2" s="1"/>
  <c r="L3897" i="2"/>
  <c r="M3897" i="2" s="1"/>
  <c r="L3898" i="2"/>
  <c r="M3898" i="2" s="1"/>
  <c r="L3899" i="2"/>
  <c r="M3899" i="2" s="1"/>
  <c r="L3900" i="2"/>
  <c r="M3900" i="2" s="1"/>
  <c r="L3901" i="2"/>
  <c r="M3901" i="2" s="1"/>
  <c r="L3902" i="2"/>
  <c r="M3902" i="2" s="1"/>
  <c r="L3903" i="2"/>
  <c r="M3903" i="2" s="1"/>
  <c r="L3904" i="2"/>
  <c r="M3904" i="2" s="1"/>
  <c r="L3905" i="2"/>
  <c r="M3905" i="2" s="1"/>
  <c r="L3906" i="2"/>
  <c r="M3906" i="2" s="1"/>
  <c r="L3907" i="2"/>
  <c r="M3907" i="2" s="1"/>
  <c r="L3908" i="2"/>
  <c r="M3908" i="2" s="1"/>
  <c r="L3909" i="2"/>
  <c r="M3909" i="2" s="1"/>
  <c r="L3910" i="2"/>
  <c r="M3910" i="2" s="1"/>
  <c r="L3911" i="2"/>
  <c r="M3911" i="2" s="1"/>
  <c r="L3912" i="2"/>
  <c r="M3912" i="2" s="1"/>
  <c r="L3913" i="2"/>
  <c r="M3913" i="2" s="1"/>
  <c r="L3914" i="2"/>
  <c r="M3914" i="2" s="1"/>
  <c r="L3915" i="2"/>
  <c r="M3915" i="2" s="1"/>
  <c r="L3916" i="2"/>
  <c r="M3916" i="2" s="1"/>
  <c r="L3917" i="2"/>
  <c r="M3917" i="2" s="1"/>
  <c r="L3918" i="2"/>
  <c r="M3918" i="2" s="1"/>
  <c r="L3919" i="2"/>
  <c r="M3919" i="2" s="1"/>
  <c r="L3920" i="2"/>
  <c r="M3920" i="2" s="1"/>
  <c r="L3921" i="2"/>
  <c r="M3921" i="2" s="1"/>
  <c r="L3922" i="2"/>
  <c r="M3922" i="2" s="1"/>
  <c r="L3923" i="2"/>
  <c r="M3923" i="2" s="1"/>
  <c r="L3924" i="2"/>
  <c r="M3924" i="2" s="1"/>
  <c r="L3925" i="2"/>
  <c r="M3925" i="2" s="1"/>
  <c r="L3926" i="2"/>
  <c r="M3926" i="2" s="1"/>
  <c r="L3927" i="2"/>
  <c r="M3927" i="2" s="1"/>
  <c r="L3928" i="2"/>
  <c r="M3928" i="2" s="1"/>
  <c r="L3929" i="2"/>
  <c r="M3929" i="2" s="1"/>
  <c r="L3930" i="2"/>
  <c r="M3930" i="2" s="1"/>
  <c r="L3931" i="2"/>
  <c r="M3931" i="2" s="1"/>
  <c r="L3932" i="2"/>
  <c r="M3932" i="2" s="1"/>
  <c r="L3933" i="2"/>
  <c r="M3933" i="2" s="1"/>
  <c r="L3934" i="2"/>
  <c r="M3934" i="2" s="1"/>
  <c r="L3935" i="2"/>
  <c r="M3935" i="2" s="1"/>
  <c r="L3936" i="2"/>
  <c r="M3936" i="2" s="1"/>
  <c r="L3937" i="2"/>
  <c r="M3937" i="2" s="1"/>
  <c r="L3938" i="2"/>
  <c r="M3938" i="2" s="1"/>
  <c r="L3939" i="2"/>
  <c r="M3939" i="2" s="1"/>
  <c r="L3940" i="2"/>
  <c r="M3940" i="2" s="1"/>
  <c r="L3941" i="2"/>
  <c r="M3941" i="2" s="1"/>
  <c r="L3942" i="2"/>
  <c r="M3942" i="2" s="1"/>
  <c r="L3943" i="2"/>
  <c r="M3943" i="2" s="1"/>
  <c r="L3944" i="2"/>
  <c r="M3944" i="2" s="1"/>
  <c r="L3945" i="2"/>
  <c r="M3945" i="2" s="1"/>
  <c r="L3946" i="2"/>
  <c r="M3946" i="2" s="1"/>
  <c r="L3947" i="2"/>
  <c r="M3947" i="2" s="1"/>
  <c r="L3948" i="2"/>
  <c r="M3948" i="2" s="1"/>
  <c r="L3949" i="2"/>
  <c r="M3949" i="2" s="1"/>
  <c r="L3950" i="2"/>
  <c r="M3950" i="2" s="1"/>
  <c r="L3951" i="2"/>
  <c r="M3951" i="2" s="1"/>
  <c r="L3952" i="2"/>
  <c r="M3952" i="2" s="1"/>
  <c r="L3953" i="2"/>
  <c r="M3953" i="2" s="1"/>
  <c r="L3954" i="2"/>
  <c r="M3954" i="2" s="1"/>
  <c r="L3955" i="2"/>
  <c r="M3955" i="2" s="1"/>
  <c r="L3956" i="2"/>
  <c r="M3956" i="2" s="1"/>
  <c r="L3957" i="2"/>
  <c r="M3957" i="2" s="1"/>
  <c r="L3958" i="2"/>
  <c r="M3958" i="2" s="1"/>
  <c r="L3959" i="2"/>
  <c r="M3959" i="2" s="1"/>
  <c r="L3960" i="2"/>
  <c r="M3960" i="2" s="1"/>
  <c r="L3961" i="2"/>
  <c r="M3961" i="2" s="1"/>
  <c r="L3962" i="2"/>
  <c r="M3962" i="2" s="1"/>
  <c r="L3963" i="2"/>
  <c r="M3963" i="2" s="1"/>
  <c r="L3964" i="2"/>
  <c r="M3964" i="2" s="1"/>
  <c r="L3965" i="2"/>
  <c r="M3965" i="2" s="1"/>
  <c r="L3966" i="2"/>
  <c r="M3966" i="2" s="1"/>
  <c r="L3967" i="2"/>
  <c r="M3967" i="2" s="1"/>
  <c r="L3968" i="2"/>
  <c r="M3968" i="2" s="1"/>
  <c r="L3969" i="2"/>
  <c r="M3969" i="2" s="1"/>
  <c r="L3970" i="2"/>
  <c r="M3970" i="2" s="1"/>
  <c r="L3971" i="2"/>
  <c r="M3971" i="2" s="1"/>
  <c r="L3972" i="2"/>
  <c r="M3972" i="2" s="1"/>
  <c r="L3973" i="2"/>
  <c r="M3973" i="2" s="1"/>
  <c r="L3974" i="2"/>
  <c r="M3974" i="2" s="1"/>
  <c r="L3975" i="2"/>
  <c r="M3975" i="2" s="1"/>
  <c r="L3976" i="2"/>
  <c r="M3976" i="2" s="1"/>
  <c r="L3977" i="2"/>
  <c r="M3977" i="2" s="1"/>
  <c r="L3978" i="2"/>
  <c r="M3978" i="2" s="1"/>
  <c r="L3979" i="2"/>
  <c r="M3979" i="2" s="1"/>
  <c r="L3980" i="2"/>
  <c r="M3980" i="2" s="1"/>
  <c r="L3981" i="2"/>
  <c r="M3981" i="2" s="1"/>
  <c r="L3982" i="2"/>
  <c r="M3982" i="2" s="1"/>
  <c r="L3983" i="2"/>
  <c r="M3983" i="2" s="1"/>
  <c r="L3984" i="2"/>
  <c r="M3984" i="2" s="1"/>
  <c r="L3985" i="2"/>
  <c r="M3985" i="2" s="1"/>
  <c r="L3986" i="2"/>
  <c r="M3986" i="2" s="1"/>
  <c r="L3987" i="2"/>
  <c r="M3987" i="2" s="1"/>
  <c r="L3988" i="2"/>
  <c r="M3988" i="2" s="1"/>
  <c r="L3989" i="2"/>
  <c r="M3989" i="2" s="1"/>
  <c r="L3990" i="2"/>
  <c r="M3990" i="2" s="1"/>
  <c r="L3991" i="2"/>
  <c r="M3991" i="2" s="1"/>
  <c r="L3992" i="2"/>
  <c r="M3992" i="2" s="1"/>
  <c r="L3993" i="2"/>
  <c r="M3993" i="2" s="1"/>
  <c r="L3994" i="2"/>
  <c r="M3994" i="2" s="1"/>
  <c r="L3995" i="2"/>
  <c r="M3995" i="2" s="1"/>
  <c r="L3996" i="2"/>
  <c r="M3996" i="2" s="1"/>
  <c r="L3997" i="2"/>
  <c r="M3997" i="2" s="1"/>
  <c r="L3998" i="2"/>
  <c r="M3998" i="2" s="1"/>
  <c r="L3999" i="2"/>
  <c r="M3999" i="2" s="1"/>
  <c r="L4000" i="2"/>
  <c r="M4000" i="2" s="1"/>
  <c r="L4001" i="2"/>
  <c r="M4001" i="2" s="1"/>
  <c r="L4002" i="2"/>
  <c r="M4002" i="2" s="1"/>
  <c r="L4003" i="2"/>
  <c r="M4003" i="2" s="1"/>
  <c r="L4004" i="2"/>
  <c r="M4004" i="2" s="1"/>
  <c r="L4005" i="2"/>
  <c r="M4005" i="2" s="1"/>
  <c r="L4006" i="2"/>
  <c r="M4006" i="2" s="1"/>
  <c r="L4007" i="2"/>
  <c r="M4007" i="2" s="1"/>
  <c r="L4008" i="2"/>
  <c r="M4008" i="2" s="1"/>
  <c r="L4009" i="2"/>
  <c r="M4009" i="2" s="1"/>
  <c r="L4010" i="2"/>
  <c r="M4010" i="2" s="1"/>
  <c r="L4011" i="2"/>
  <c r="M4011" i="2" s="1"/>
  <c r="L4012" i="2"/>
  <c r="M4012" i="2" s="1"/>
  <c r="L4013" i="2"/>
  <c r="M4013" i="2" s="1"/>
  <c r="L4014" i="2"/>
  <c r="M4014" i="2" s="1"/>
  <c r="L4015" i="2"/>
  <c r="M4015" i="2" s="1"/>
  <c r="L4016" i="2"/>
  <c r="M4016" i="2" s="1"/>
  <c r="L4017" i="2"/>
  <c r="M4017" i="2" s="1"/>
  <c r="L4018" i="2"/>
  <c r="M4018" i="2" s="1"/>
  <c r="L4019" i="2"/>
  <c r="M4019" i="2" s="1"/>
  <c r="L4020" i="2"/>
  <c r="M4020" i="2" s="1"/>
  <c r="L4021" i="2"/>
  <c r="M4021" i="2" s="1"/>
  <c r="L4022" i="2"/>
  <c r="M4022" i="2" s="1"/>
  <c r="L4023" i="2"/>
  <c r="M4023" i="2" s="1"/>
  <c r="L4024" i="2"/>
  <c r="M4024" i="2" s="1"/>
  <c r="L4025" i="2"/>
  <c r="M4025" i="2" s="1"/>
  <c r="L4026" i="2"/>
  <c r="M4026" i="2" s="1"/>
  <c r="L4027" i="2"/>
  <c r="M4027" i="2" s="1"/>
  <c r="L4028" i="2"/>
  <c r="M4028" i="2" s="1"/>
  <c r="L4029" i="2"/>
  <c r="M4029" i="2" s="1"/>
  <c r="L4030" i="2"/>
  <c r="M4030" i="2" s="1"/>
  <c r="L4031" i="2"/>
  <c r="M4031" i="2" s="1"/>
  <c r="L4032" i="2"/>
  <c r="M4032" i="2" s="1"/>
  <c r="L4033" i="2"/>
  <c r="M4033" i="2" s="1"/>
  <c r="L4034" i="2"/>
  <c r="M4034" i="2" s="1"/>
  <c r="L4035" i="2"/>
  <c r="M4035" i="2" s="1"/>
  <c r="L4036" i="2"/>
  <c r="M4036" i="2" s="1"/>
  <c r="L4037" i="2"/>
  <c r="M4037" i="2" s="1"/>
  <c r="L4038" i="2"/>
  <c r="M4038" i="2" s="1"/>
  <c r="L4039" i="2"/>
  <c r="M4039" i="2" s="1"/>
  <c r="L4040" i="2"/>
  <c r="M4040" i="2" s="1"/>
  <c r="L4041" i="2"/>
  <c r="M4041" i="2" s="1"/>
  <c r="L4042" i="2"/>
  <c r="M4042" i="2" s="1"/>
  <c r="L4043" i="2"/>
  <c r="M4043" i="2" s="1"/>
  <c r="L4044" i="2"/>
  <c r="M4044" i="2" s="1"/>
  <c r="L4045" i="2"/>
  <c r="M4045" i="2" s="1"/>
  <c r="L4046" i="2"/>
  <c r="M4046" i="2" s="1"/>
  <c r="L4047" i="2"/>
  <c r="M4047" i="2" s="1"/>
  <c r="L4048" i="2"/>
  <c r="M4048" i="2" s="1"/>
  <c r="L4049" i="2"/>
  <c r="M4049" i="2" s="1"/>
  <c r="L4050" i="2"/>
  <c r="M4050" i="2" s="1"/>
  <c r="L4051" i="2"/>
  <c r="M4051" i="2" s="1"/>
  <c r="L4052" i="2"/>
  <c r="M4052" i="2" s="1"/>
  <c r="L4053" i="2"/>
  <c r="M4053" i="2" s="1"/>
  <c r="L4054" i="2"/>
  <c r="M4054" i="2" s="1"/>
  <c r="L4055" i="2"/>
  <c r="M4055" i="2" s="1"/>
  <c r="L4056" i="2"/>
  <c r="M4056" i="2" s="1"/>
  <c r="L4057" i="2"/>
  <c r="M4057" i="2" s="1"/>
  <c r="L4058" i="2"/>
  <c r="M4058" i="2" s="1"/>
  <c r="L4059" i="2"/>
  <c r="M4059" i="2" s="1"/>
  <c r="L4060" i="2"/>
  <c r="M4060" i="2" s="1"/>
  <c r="L4061" i="2"/>
  <c r="M4061" i="2" s="1"/>
  <c r="L4062" i="2"/>
  <c r="M4062" i="2" s="1"/>
  <c r="L4063" i="2"/>
  <c r="M4063" i="2" s="1"/>
  <c r="L4064" i="2"/>
  <c r="M4064" i="2" s="1"/>
  <c r="L4065" i="2"/>
  <c r="M4065" i="2" s="1"/>
  <c r="L4066" i="2"/>
  <c r="M4066" i="2" s="1"/>
  <c r="L4067" i="2"/>
  <c r="M4067" i="2" s="1"/>
  <c r="L4068" i="2"/>
  <c r="M4068" i="2" s="1"/>
  <c r="L4069" i="2"/>
  <c r="M4069" i="2" s="1"/>
  <c r="L4070" i="2"/>
  <c r="M4070" i="2" s="1"/>
  <c r="L4071" i="2"/>
  <c r="M4071" i="2" s="1"/>
  <c r="L4072" i="2"/>
  <c r="M4072" i="2" s="1"/>
  <c r="L4073" i="2"/>
  <c r="M4073" i="2" s="1"/>
  <c r="L4074" i="2"/>
  <c r="M4074" i="2" s="1"/>
  <c r="L4075" i="2"/>
  <c r="M4075" i="2" s="1"/>
  <c r="L4076" i="2"/>
  <c r="M4076" i="2" s="1"/>
  <c r="L4077" i="2"/>
  <c r="M4077" i="2" s="1"/>
  <c r="L4078" i="2"/>
  <c r="M4078" i="2" s="1"/>
  <c r="L4079" i="2"/>
  <c r="M4079" i="2" s="1"/>
  <c r="L4080" i="2"/>
  <c r="M4080" i="2" s="1"/>
  <c r="L4081" i="2"/>
  <c r="M4081" i="2" s="1"/>
  <c r="L4082" i="2"/>
  <c r="M4082" i="2" s="1"/>
  <c r="L4083" i="2"/>
  <c r="M4083" i="2" s="1"/>
  <c r="L4084" i="2"/>
  <c r="M4084" i="2" s="1"/>
  <c r="L4085" i="2"/>
  <c r="M4085" i="2" s="1"/>
  <c r="L4086" i="2"/>
  <c r="M4086" i="2" s="1"/>
  <c r="L4087" i="2"/>
  <c r="M4087" i="2" s="1"/>
  <c r="L4088" i="2"/>
  <c r="M4088" i="2" s="1"/>
  <c r="L4089" i="2"/>
  <c r="M4089" i="2" s="1"/>
  <c r="L4090" i="2"/>
  <c r="M4090" i="2" s="1"/>
  <c r="L4091" i="2"/>
  <c r="M4091" i="2" s="1"/>
  <c r="L4092" i="2"/>
  <c r="M4092" i="2" s="1"/>
  <c r="L4093" i="2"/>
  <c r="M4093" i="2" s="1"/>
  <c r="L4094" i="2"/>
  <c r="M4094" i="2" s="1"/>
  <c r="L4095" i="2"/>
  <c r="M4095" i="2" s="1"/>
  <c r="L4096" i="2"/>
  <c r="M4096" i="2" s="1"/>
  <c r="L4097" i="2"/>
  <c r="M4097" i="2" s="1"/>
  <c r="L4098" i="2"/>
  <c r="M4098" i="2" s="1"/>
  <c r="L4099" i="2"/>
  <c r="M4099" i="2" s="1"/>
  <c r="L4100" i="2"/>
  <c r="M4100" i="2" s="1"/>
  <c r="L4101" i="2"/>
  <c r="M4101" i="2" s="1"/>
  <c r="L4102" i="2"/>
  <c r="M4102" i="2" s="1"/>
  <c r="L4103" i="2"/>
  <c r="M4103" i="2" s="1"/>
  <c r="L4104" i="2"/>
  <c r="M4104" i="2" s="1"/>
  <c r="L4105" i="2"/>
  <c r="M4105" i="2" s="1"/>
  <c r="L4106" i="2"/>
  <c r="M4106" i="2" s="1"/>
  <c r="L4107" i="2"/>
  <c r="M4107" i="2" s="1"/>
  <c r="L4108" i="2"/>
  <c r="M4108" i="2" s="1"/>
  <c r="L4109" i="2"/>
  <c r="M4109" i="2" s="1"/>
  <c r="L4110" i="2"/>
  <c r="M4110" i="2" s="1"/>
  <c r="L4111" i="2"/>
  <c r="M4111" i="2" s="1"/>
  <c r="L4112" i="2"/>
  <c r="M4112" i="2" s="1"/>
  <c r="L4113" i="2"/>
  <c r="M4113" i="2" s="1"/>
  <c r="L4114" i="2"/>
  <c r="M4114" i="2" s="1"/>
  <c r="L4115" i="2"/>
  <c r="M4115" i="2" s="1"/>
  <c r="L4116" i="2"/>
  <c r="M4116" i="2" s="1"/>
  <c r="L4117" i="2"/>
  <c r="M4117" i="2" s="1"/>
  <c r="L4118" i="2"/>
  <c r="M4118" i="2" s="1"/>
  <c r="L4119" i="2"/>
  <c r="M4119" i="2" s="1"/>
  <c r="L4120" i="2"/>
  <c r="M4120" i="2" s="1"/>
  <c r="L4121" i="2"/>
  <c r="M4121" i="2" s="1"/>
  <c r="L4122" i="2"/>
  <c r="M4122" i="2" s="1"/>
  <c r="L4123" i="2"/>
  <c r="M4123" i="2" s="1"/>
  <c r="L4124" i="2"/>
  <c r="M4124" i="2" s="1"/>
  <c r="L4125" i="2"/>
  <c r="M4125" i="2" s="1"/>
  <c r="L4126" i="2"/>
  <c r="M4126" i="2" s="1"/>
  <c r="L4127" i="2"/>
  <c r="M4127" i="2" s="1"/>
  <c r="L4128" i="2"/>
  <c r="M4128" i="2" s="1"/>
  <c r="L4129" i="2"/>
  <c r="M4129" i="2" s="1"/>
  <c r="L4130" i="2"/>
  <c r="M4130" i="2" s="1"/>
  <c r="L4131" i="2"/>
  <c r="M4131" i="2" s="1"/>
  <c r="L4132" i="2"/>
  <c r="M4132" i="2" s="1"/>
  <c r="L4133" i="2"/>
  <c r="M4133" i="2" s="1"/>
  <c r="L4134" i="2"/>
  <c r="M4134" i="2" s="1"/>
  <c r="L4135" i="2"/>
  <c r="M4135" i="2" s="1"/>
  <c r="L4136" i="2"/>
  <c r="M4136" i="2" s="1"/>
  <c r="L4137" i="2"/>
  <c r="M4137" i="2" s="1"/>
  <c r="L4138" i="2"/>
  <c r="M4138" i="2" s="1"/>
  <c r="L4139" i="2"/>
  <c r="M4139" i="2" s="1"/>
  <c r="L4140" i="2"/>
  <c r="M4140" i="2" s="1"/>
  <c r="L4141" i="2"/>
  <c r="M4141" i="2" s="1"/>
  <c r="L4142" i="2"/>
  <c r="M4142" i="2" s="1"/>
  <c r="L4143" i="2"/>
  <c r="M4143" i="2" s="1"/>
  <c r="L4144" i="2"/>
  <c r="M4144" i="2" s="1"/>
  <c r="L4145" i="2"/>
  <c r="M4145" i="2" s="1"/>
  <c r="L4146" i="2"/>
  <c r="M4146" i="2" s="1"/>
  <c r="L4147" i="2"/>
  <c r="M4147" i="2" s="1"/>
  <c r="L4148" i="2"/>
  <c r="M4148" i="2" s="1"/>
  <c r="L4149" i="2"/>
  <c r="M4149" i="2" s="1"/>
  <c r="L4150" i="2"/>
  <c r="M4150" i="2" s="1"/>
  <c r="L4151" i="2"/>
  <c r="M4151" i="2" s="1"/>
  <c r="L4152" i="2"/>
  <c r="M4152" i="2" s="1"/>
  <c r="L4153" i="2"/>
  <c r="M4153" i="2" s="1"/>
  <c r="L4154" i="2"/>
  <c r="M4154" i="2" s="1"/>
  <c r="L4155" i="2"/>
  <c r="M4155" i="2" s="1"/>
  <c r="L4156" i="2"/>
  <c r="M4156" i="2" s="1"/>
  <c r="L4157" i="2"/>
  <c r="M4157" i="2" s="1"/>
  <c r="L4158" i="2"/>
  <c r="M4158" i="2" s="1"/>
  <c r="L4159" i="2"/>
  <c r="M4159" i="2" s="1"/>
  <c r="L4160" i="2"/>
  <c r="M4160" i="2" s="1"/>
  <c r="L4161" i="2"/>
  <c r="M4161" i="2" s="1"/>
  <c r="L4162" i="2"/>
  <c r="M4162" i="2" s="1"/>
  <c r="L4163" i="2"/>
  <c r="M4163" i="2" s="1"/>
  <c r="L4164" i="2"/>
  <c r="M4164" i="2" s="1"/>
  <c r="L4165" i="2"/>
  <c r="M4165" i="2" s="1"/>
  <c r="L4166" i="2"/>
  <c r="M4166" i="2" s="1"/>
  <c r="L4167" i="2"/>
  <c r="M4167" i="2" s="1"/>
  <c r="L4168" i="2"/>
  <c r="M4168" i="2" s="1"/>
  <c r="L4169" i="2"/>
  <c r="M4169" i="2" s="1"/>
  <c r="L4170" i="2"/>
  <c r="M4170" i="2" s="1"/>
  <c r="L4171" i="2"/>
  <c r="M4171" i="2" s="1"/>
  <c r="L4172" i="2"/>
  <c r="M4172" i="2" s="1"/>
  <c r="L4173" i="2"/>
  <c r="M4173" i="2" s="1"/>
  <c r="L4174" i="2"/>
  <c r="M4174" i="2" s="1"/>
  <c r="L4175" i="2"/>
  <c r="M4175" i="2" s="1"/>
  <c r="L4176" i="2"/>
  <c r="M4176" i="2" s="1"/>
  <c r="L4177" i="2"/>
  <c r="M4177" i="2" s="1"/>
  <c r="L4178" i="2"/>
  <c r="M4178" i="2" s="1"/>
  <c r="L4179" i="2"/>
  <c r="M4179" i="2" s="1"/>
  <c r="L4180" i="2"/>
  <c r="M4180" i="2" s="1"/>
  <c r="L4181" i="2"/>
  <c r="M4181" i="2" s="1"/>
  <c r="L4182" i="2"/>
  <c r="M4182" i="2" s="1"/>
  <c r="L4183" i="2"/>
  <c r="M4183" i="2" s="1"/>
  <c r="L4184" i="2"/>
  <c r="M4184" i="2" s="1"/>
  <c r="L4185" i="2"/>
  <c r="M4185" i="2" s="1"/>
  <c r="L4186" i="2"/>
  <c r="M4186" i="2" s="1"/>
  <c r="L4187" i="2"/>
  <c r="M4187" i="2" s="1"/>
  <c r="L4188" i="2"/>
  <c r="M4188" i="2" s="1"/>
  <c r="L4189" i="2"/>
  <c r="M4189" i="2" s="1"/>
  <c r="L4190" i="2"/>
  <c r="M4190" i="2" s="1"/>
  <c r="L4191" i="2"/>
  <c r="M4191" i="2" s="1"/>
  <c r="L4192" i="2"/>
  <c r="M4192" i="2" s="1"/>
  <c r="L4193" i="2"/>
  <c r="M4193" i="2" s="1"/>
  <c r="L4194" i="2"/>
  <c r="M4194" i="2" s="1"/>
  <c r="L4195" i="2"/>
  <c r="M4195" i="2" s="1"/>
  <c r="L4196" i="2"/>
  <c r="M4196" i="2" s="1"/>
  <c r="L4197" i="2"/>
  <c r="M4197" i="2" s="1"/>
  <c r="L4198" i="2"/>
  <c r="M4198" i="2" s="1"/>
  <c r="L4199" i="2"/>
  <c r="M4199" i="2" s="1"/>
  <c r="L4200" i="2"/>
  <c r="M4200" i="2" s="1"/>
  <c r="L4201" i="2"/>
  <c r="M4201" i="2" s="1"/>
  <c r="L4202" i="2"/>
  <c r="M4202" i="2" s="1"/>
  <c r="L4203" i="2"/>
  <c r="M4203" i="2" s="1"/>
  <c r="L4204" i="2"/>
  <c r="M4204" i="2" s="1"/>
  <c r="L4205" i="2"/>
  <c r="M4205" i="2" s="1"/>
  <c r="L4206" i="2"/>
  <c r="M4206" i="2" s="1"/>
  <c r="L4207" i="2"/>
  <c r="M4207" i="2" s="1"/>
  <c r="L4208" i="2"/>
  <c r="M4208" i="2" s="1"/>
  <c r="L4209" i="2"/>
  <c r="M4209" i="2" s="1"/>
  <c r="L4210" i="2"/>
  <c r="M4210" i="2" s="1"/>
  <c r="L4211" i="2"/>
  <c r="M4211" i="2" s="1"/>
  <c r="L4212" i="2"/>
  <c r="M4212" i="2" s="1"/>
  <c r="L4213" i="2"/>
  <c r="M4213" i="2" s="1"/>
  <c r="L4214" i="2"/>
  <c r="M4214" i="2" s="1"/>
  <c r="L4215" i="2"/>
  <c r="M4215" i="2" s="1"/>
  <c r="L4216" i="2"/>
  <c r="M4216" i="2" s="1"/>
  <c r="L4217" i="2"/>
  <c r="M4217" i="2" s="1"/>
  <c r="L4218" i="2"/>
  <c r="M4218" i="2" s="1"/>
  <c r="L4219" i="2"/>
  <c r="M4219" i="2" s="1"/>
  <c r="L4220" i="2"/>
  <c r="M4220" i="2" s="1"/>
  <c r="L4221" i="2"/>
  <c r="M4221" i="2" s="1"/>
  <c r="L4222" i="2"/>
  <c r="M4222" i="2" s="1"/>
  <c r="L4223" i="2"/>
  <c r="M4223" i="2" s="1"/>
  <c r="L4224" i="2"/>
  <c r="M4224" i="2" s="1"/>
  <c r="L4225" i="2"/>
  <c r="M4225" i="2" s="1"/>
  <c r="L4226" i="2"/>
  <c r="M4226" i="2" s="1"/>
  <c r="L4227" i="2"/>
  <c r="M4227" i="2" s="1"/>
  <c r="L4228" i="2"/>
  <c r="M4228" i="2" s="1"/>
  <c r="L4229" i="2"/>
  <c r="M4229" i="2" s="1"/>
  <c r="L4230" i="2"/>
  <c r="M4230" i="2" s="1"/>
  <c r="L4231" i="2"/>
  <c r="M4231" i="2" s="1"/>
  <c r="L4232" i="2"/>
  <c r="M4232" i="2" s="1"/>
  <c r="L4233" i="2"/>
  <c r="M4233" i="2" s="1"/>
  <c r="L4234" i="2"/>
  <c r="M4234" i="2" s="1"/>
  <c r="L4235" i="2"/>
  <c r="M4235" i="2" s="1"/>
  <c r="L4236" i="2"/>
  <c r="M4236" i="2" s="1"/>
  <c r="L4237" i="2"/>
  <c r="M4237" i="2" s="1"/>
  <c r="L4238" i="2"/>
  <c r="M4238" i="2" s="1"/>
  <c r="L4239" i="2"/>
  <c r="M4239" i="2" s="1"/>
  <c r="L4240" i="2"/>
  <c r="M4240" i="2" s="1"/>
  <c r="L4241" i="2"/>
  <c r="M4241" i="2" s="1"/>
  <c r="L4242" i="2"/>
  <c r="M4242" i="2" s="1"/>
  <c r="L4243" i="2"/>
  <c r="M4243" i="2" s="1"/>
  <c r="L4244" i="2"/>
  <c r="M4244" i="2" s="1"/>
  <c r="L4245" i="2"/>
  <c r="M4245" i="2" s="1"/>
  <c r="L4246" i="2"/>
  <c r="M4246" i="2" s="1"/>
  <c r="L4247" i="2"/>
  <c r="M4247" i="2" s="1"/>
  <c r="L4248" i="2"/>
  <c r="M4248" i="2" s="1"/>
  <c r="L4249" i="2"/>
  <c r="M4249" i="2" s="1"/>
  <c r="L4250" i="2"/>
  <c r="M4250" i="2" s="1"/>
  <c r="L4251" i="2"/>
  <c r="M4251" i="2" s="1"/>
  <c r="L4252" i="2"/>
  <c r="M4252" i="2" s="1"/>
  <c r="L4253" i="2"/>
  <c r="M4253" i="2" s="1"/>
  <c r="L4254" i="2"/>
  <c r="M4254" i="2" s="1"/>
  <c r="L4255" i="2"/>
  <c r="M4255" i="2" s="1"/>
  <c r="L4256" i="2"/>
  <c r="M4256" i="2" s="1"/>
  <c r="L4257" i="2"/>
  <c r="M4257" i="2" s="1"/>
  <c r="L4258" i="2"/>
  <c r="M4258" i="2" s="1"/>
  <c r="L4259" i="2"/>
  <c r="M4259" i="2" s="1"/>
  <c r="L4260" i="2"/>
  <c r="M4260" i="2" s="1"/>
  <c r="L4261" i="2"/>
  <c r="M4261" i="2" s="1"/>
  <c r="L4262" i="2"/>
  <c r="M4262" i="2" s="1"/>
  <c r="L4263" i="2"/>
  <c r="M4263" i="2" s="1"/>
  <c r="L4264" i="2"/>
  <c r="M4264" i="2" s="1"/>
  <c r="L4265" i="2"/>
  <c r="M4265" i="2" s="1"/>
  <c r="L4266" i="2"/>
  <c r="M4266" i="2" s="1"/>
  <c r="L4267" i="2"/>
  <c r="M4267" i="2" s="1"/>
  <c r="L4268" i="2"/>
  <c r="M4268" i="2" s="1"/>
  <c r="L4269" i="2"/>
  <c r="M4269" i="2" s="1"/>
  <c r="L4270" i="2"/>
  <c r="M4270" i="2" s="1"/>
  <c r="L4271" i="2"/>
  <c r="M4271" i="2" s="1"/>
  <c r="L4272" i="2"/>
  <c r="M4272" i="2" s="1"/>
  <c r="L4273" i="2"/>
  <c r="M4273" i="2" s="1"/>
  <c r="L4274" i="2"/>
  <c r="M4274" i="2" s="1"/>
  <c r="L4275" i="2"/>
  <c r="M4275" i="2" s="1"/>
  <c r="L4276" i="2"/>
  <c r="M4276" i="2" s="1"/>
  <c r="L4277" i="2"/>
  <c r="M4277" i="2" s="1"/>
  <c r="L4278" i="2"/>
  <c r="M4278" i="2" s="1"/>
  <c r="L4279" i="2"/>
  <c r="M4279" i="2" s="1"/>
  <c r="L4280" i="2"/>
  <c r="M4280" i="2" s="1"/>
  <c r="L4281" i="2"/>
  <c r="M4281" i="2" s="1"/>
  <c r="L4282" i="2"/>
  <c r="M4282" i="2" s="1"/>
  <c r="L4283" i="2"/>
  <c r="M4283" i="2" s="1"/>
  <c r="L4284" i="2"/>
  <c r="M4284" i="2" s="1"/>
  <c r="L4285" i="2"/>
  <c r="M4285" i="2" s="1"/>
  <c r="L4286" i="2"/>
  <c r="M4286" i="2" s="1"/>
  <c r="L4287" i="2"/>
  <c r="M4287" i="2" s="1"/>
  <c r="L4288" i="2"/>
  <c r="M4288" i="2" s="1"/>
  <c r="L4289" i="2"/>
  <c r="M4289" i="2" s="1"/>
  <c r="L4290" i="2"/>
  <c r="M4290" i="2" s="1"/>
  <c r="L4291" i="2"/>
  <c r="M4291" i="2" s="1"/>
  <c r="L4292" i="2"/>
  <c r="M4292" i="2" s="1"/>
  <c r="L4293" i="2"/>
  <c r="M4293" i="2" s="1"/>
  <c r="L4294" i="2"/>
  <c r="M4294" i="2" s="1"/>
  <c r="L4295" i="2"/>
  <c r="M4295" i="2" s="1"/>
  <c r="L4296" i="2"/>
  <c r="M4296" i="2" s="1"/>
  <c r="L4297" i="2"/>
  <c r="M4297" i="2" s="1"/>
  <c r="L4298" i="2"/>
  <c r="M4298" i="2" s="1"/>
  <c r="L4299" i="2"/>
  <c r="M4299" i="2" s="1"/>
  <c r="L4300" i="2"/>
  <c r="M4300" i="2" s="1"/>
  <c r="L4301" i="2"/>
  <c r="M4301" i="2" s="1"/>
  <c r="L4302" i="2"/>
  <c r="M4302" i="2" s="1"/>
  <c r="L4303" i="2"/>
  <c r="M4303" i="2" s="1"/>
  <c r="L4304" i="2"/>
  <c r="M4304" i="2" s="1"/>
  <c r="L4305" i="2"/>
  <c r="M4305" i="2" s="1"/>
  <c r="L4306" i="2"/>
  <c r="M4306" i="2" s="1"/>
  <c r="L4307" i="2"/>
  <c r="M4307" i="2" s="1"/>
  <c r="L4308" i="2"/>
  <c r="M4308" i="2" s="1"/>
  <c r="L4309" i="2"/>
  <c r="M4309" i="2" s="1"/>
  <c r="L4310" i="2"/>
  <c r="M4310" i="2" s="1"/>
  <c r="L4311" i="2"/>
  <c r="M4311" i="2" s="1"/>
  <c r="L4312" i="2"/>
  <c r="M4312" i="2" s="1"/>
  <c r="L4313" i="2"/>
  <c r="M4313" i="2" s="1"/>
  <c r="L4314" i="2"/>
  <c r="M4314" i="2" s="1"/>
  <c r="L4315" i="2"/>
  <c r="M4315" i="2" s="1"/>
  <c r="L4316" i="2"/>
  <c r="M4316" i="2" s="1"/>
  <c r="L4317" i="2"/>
  <c r="M4317" i="2" s="1"/>
  <c r="L4318" i="2"/>
  <c r="M4318" i="2" s="1"/>
  <c r="L4319" i="2"/>
  <c r="M4319" i="2" s="1"/>
  <c r="L4320" i="2"/>
  <c r="M4320" i="2" s="1"/>
  <c r="L4321" i="2"/>
  <c r="M4321" i="2" s="1"/>
  <c r="L4322" i="2"/>
  <c r="M4322" i="2" s="1"/>
  <c r="L4323" i="2"/>
  <c r="M4323" i="2" s="1"/>
  <c r="L4324" i="2"/>
  <c r="M4324" i="2" s="1"/>
  <c r="L4325" i="2"/>
  <c r="M4325" i="2" s="1"/>
  <c r="L4326" i="2"/>
  <c r="M4326" i="2" s="1"/>
  <c r="L4327" i="2"/>
  <c r="M4327" i="2" s="1"/>
  <c r="L4328" i="2"/>
  <c r="M4328" i="2" s="1"/>
  <c r="L4329" i="2"/>
  <c r="M4329" i="2" s="1"/>
  <c r="L4330" i="2"/>
  <c r="M4330" i="2" s="1"/>
  <c r="L4331" i="2"/>
  <c r="M4331" i="2" s="1"/>
  <c r="L4332" i="2"/>
  <c r="M4332" i="2" s="1"/>
  <c r="L4333" i="2"/>
  <c r="M4333" i="2" s="1"/>
  <c r="L4334" i="2"/>
  <c r="M4334" i="2" s="1"/>
  <c r="L4335" i="2"/>
  <c r="M4335" i="2" s="1"/>
  <c r="L4336" i="2"/>
  <c r="M4336" i="2" s="1"/>
  <c r="L4337" i="2"/>
  <c r="M4337" i="2" s="1"/>
  <c r="L4338" i="2"/>
  <c r="M4338" i="2" s="1"/>
  <c r="L4339" i="2"/>
  <c r="M4339" i="2" s="1"/>
  <c r="L4340" i="2"/>
  <c r="M4340" i="2" s="1"/>
  <c r="L4341" i="2"/>
  <c r="M4341" i="2" s="1"/>
  <c r="L4342" i="2"/>
  <c r="M4342" i="2" s="1"/>
  <c r="L4343" i="2"/>
  <c r="M4343" i="2" s="1"/>
  <c r="L4344" i="2"/>
  <c r="M4344" i="2" s="1"/>
  <c r="L4345" i="2"/>
  <c r="M4345" i="2" s="1"/>
  <c r="L4346" i="2"/>
  <c r="M4346" i="2" s="1"/>
  <c r="L4347" i="2"/>
  <c r="M4347" i="2" s="1"/>
  <c r="L4348" i="2"/>
  <c r="M4348" i="2" s="1"/>
  <c r="L4349" i="2"/>
  <c r="M4349" i="2" s="1"/>
  <c r="L4350" i="2"/>
  <c r="M4350" i="2" s="1"/>
  <c r="L4351" i="2"/>
  <c r="M4351" i="2" s="1"/>
  <c r="L4352" i="2"/>
  <c r="M4352" i="2" s="1"/>
  <c r="L4353" i="2"/>
  <c r="M4353" i="2" s="1"/>
  <c r="L4354" i="2"/>
  <c r="M4354" i="2" s="1"/>
  <c r="L4355" i="2"/>
  <c r="M4355" i="2" s="1"/>
  <c r="L4356" i="2"/>
  <c r="M4356" i="2" s="1"/>
  <c r="L4357" i="2"/>
  <c r="M4357" i="2" s="1"/>
  <c r="L4358" i="2"/>
  <c r="M4358" i="2" s="1"/>
  <c r="L4359" i="2"/>
  <c r="M4359" i="2" s="1"/>
  <c r="L4360" i="2"/>
  <c r="M4360" i="2" s="1"/>
  <c r="L4361" i="2"/>
  <c r="M4361" i="2" s="1"/>
  <c r="L4362" i="2"/>
  <c r="M4362" i="2" s="1"/>
  <c r="L4363" i="2"/>
  <c r="M4363" i="2" s="1"/>
  <c r="L4364" i="2"/>
  <c r="M4364" i="2" s="1"/>
  <c r="L4365" i="2"/>
  <c r="M4365" i="2" s="1"/>
  <c r="L4366" i="2"/>
  <c r="M4366" i="2" s="1"/>
  <c r="L4367" i="2"/>
  <c r="M4367" i="2" s="1"/>
  <c r="L4368" i="2"/>
  <c r="M4368" i="2" s="1"/>
  <c r="L4369" i="2"/>
  <c r="M4369" i="2" s="1"/>
  <c r="L4370" i="2"/>
  <c r="M4370" i="2" s="1"/>
  <c r="L4371" i="2"/>
  <c r="M4371" i="2" s="1"/>
  <c r="L4372" i="2"/>
  <c r="M4372" i="2" s="1"/>
  <c r="L4373" i="2"/>
  <c r="M4373" i="2" s="1"/>
  <c r="L4374" i="2"/>
  <c r="M4374" i="2" s="1"/>
  <c r="L4375" i="2"/>
  <c r="M4375" i="2" s="1"/>
  <c r="L4376" i="2"/>
  <c r="M4376" i="2" s="1"/>
  <c r="L4377" i="2"/>
  <c r="M4377" i="2" s="1"/>
  <c r="L4378" i="2"/>
  <c r="M4378" i="2" s="1"/>
  <c r="L4379" i="2"/>
  <c r="M4379" i="2" s="1"/>
  <c r="L4380" i="2"/>
  <c r="M4380" i="2" s="1"/>
  <c r="L4381" i="2"/>
  <c r="M4381" i="2" s="1"/>
  <c r="L4382" i="2"/>
  <c r="M4382" i="2" s="1"/>
  <c r="L4383" i="2"/>
  <c r="M4383" i="2" s="1"/>
  <c r="L4384" i="2"/>
  <c r="M4384" i="2" s="1"/>
  <c r="L4385" i="2"/>
  <c r="M4385" i="2" s="1"/>
  <c r="L4386" i="2"/>
  <c r="M4386" i="2" s="1"/>
  <c r="L4387" i="2"/>
  <c r="M4387" i="2" s="1"/>
  <c r="L4388" i="2"/>
  <c r="M4388" i="2" s="1"/>
  <c r="L4389" i="2"/>
  <c r="M4389" i="2" s="1"/>
  <c r="L4390" i="2"/>
  <c r="M4390" i="2" s="1"/>
  <c r="L4391" i="2"/>
  <c r="M4391" i="2" s="1"/>
  <c r="L4392" i="2"/>
  <c r="M4392" i="2" s="1"/>
  <c r="L4393" i="2"/>
  <c r="M4393" i="2" s="1"/>
  <c r="L4394" i="2"/>
  <c r="M4394" i="2" s="1"/>
  <c r="L4395" i="2"/>
  <c r="M4395" i="2" s="1"/>
  <c r="L4396" i="2"/>
  <c r="M4396" i="2" s="1"/>
  <c r="L4397" i="2"/>
  <c r="M4397" i="2" s="1"/>
  <c r="L4398" i="2"/>
  <c r="M4398" i="2" s="1"/>
  <c r="L4399" i="2"/>
  <c r="M4399" i="2" s="1"/>
  <c r="L4400" i="2"/>
  <c r="M4400" i="2" s="1"/>
  <c r="L4401" i="2"/>
  <c r="M4401" i="2" s="1"/>
  <c r="L4402" i="2"/>
  <c r="M4402" i="2" s="1"/>
  <c r="L4403" i="2"/>
  <c r="M4403" i="2" s="1"/>
  <c r="L4404" i="2"/>
  <c r="M4404" i="2" s="1"/>
  <c r="L4405" i="2"/>
  <c r="M4405" i="2" s="1"/>
  <c r="L4406" i="2"/>
  <c r="M4406" i="2" s="1"/>
  <c r="L4407" i="2"/>
  <c r="M4407" i="2" s="1"/>
  <c r="L4408" i="2"/>
  <c r="M4408" i="2" s="1"/>
  <c r="L4409" i="2"/>
  <c r="M4409" i="2" s="1"/>
  <c r="L4410" i="2"/>
  <c r="M4410" i="2" s="1"/>
  <c r="L4411" i="2"/>
  <c r="M4411" i="2" s="1"/>
  <c r="L4412" i="2"/>
  <c r="M4412" i="2" s="1"/>
  <c r="L4413" i="2"/>
  <c r="M4413" i="2" s="1"/>
  <c r="L4414" i="2"/>
  <c r="M4414" i="2" s="1"/>
  <c r="L4415" i="2"/>
  <c r="M4415" i="2" s="1"/>
  <c r="L4416" i="2"/>
  <c r="M4416" i="2" s="1"/>
  <c r="L4417" i="2"/>
  <c r="M4417" i="2" s="1"/>
  <c r="L4418" i="2"/>
  <c r="M4418" i="2" s="1"/>
  <c r="L4419" i="2"/>
  <c r="M4419" i="2" s="1"/>
  <c r="L4420" i="2"/>
  <c r="M4420" i="2" s="1"/>
  <c r="L4421" i="2"/>
  <c r="M4421" i="2" s="1"/>
  <c r="L4422" i="2"/>
  <c r="M4422" i="2" s="1"/>
  <c r="L4423" i="2"/>
  <c r="M4423" i="2" s="1"/>
  <c r="L4424" i="2"/>
  <c r="M4424" i="2" s="1"/>
  <c r="L4425" i="2"/>
  <c r="M4425" i="2" s="1"/>
  <c r="L4426" i="2"/>
  <c r="M4426" i="2" s="1"/>
  <c r="L4427" i="2"/>
  <c r="M4427" i="2" s="1"/>
  <c r="L4428" i="2"/>
  <c r="M4428" i="2" s="1"/>
  <c r="L4429" i="2"/>
  <c r="M4429" i="2" s="1"/>
  <c r="L4430" i="2"/>
  <c r="M4430" i="2" s="1"/>
  <c r="L4431" i="2"/>
  <c r="M4431" i="2" s="1"/>
  <c r="L4432" i="2"/>
  <c r="M4432" i="2" s="1"/>
  <c r="L4433" i="2"/>
  <c r="M4433" i="2" s="1"/>
  <c r="L4434" i="2"/>
  <c r="M4434" i="2" s="1"/>
  <c r="L4435" i="2"/>
  <c r="M4435" i="2" s="1"/>
  <c r="L4436" i="2"/>
  <c r="M4436" i="2" s="1"/>
  <c r="L4437" i="2"/>
  <c r="M4437" i="2" s="1"/>
  <c r="L4438" i="2"/>
  <c r="M4438" i="2" s="1"/>
  <c r="L4439" i="2"/>
  <c r="M4439" i="2" s="1"/>
  <c r="L4440" i="2"/>
  <c r="M4440" i="2" s="1"/>
  <c r="L4441" i="2"/>
  <c r="M4441" i="2" s="1"/>
  <c r="L4442" i="2"/>
  <c r="M4442" i="2" s="1"/>
  <c r="L4443" i="2"/>
  <c r="M4443" i="2" s="1"/>
  <c r="L4444" i="2"/>
  <c r="M4444" i="2" s="1"/>
  <c r="L4445" i="2"/>
  <c r="M4445" i="2" s="1"/>
  <c r="L4446" i="2"/>
  <c r="M4446" i="2" s="1"/>
  <c r="L4447" i="2"/>
  <c r="M4447" i="2" s="1"/>
  <c r="L4448" i="2"/>
  <c r="M4448" i="2" s="1"/>
  <c r="L4449" i="2"/>
  <c r="M4449" i="2" s="1"/>
  <c r="L4450" i="2"/>
  <c r="M4450" i="2" s="1"/>
  <c r="L4451" i="2"/>
  <c r="M4451" i="2" s="1"/>
  <c r="L4452" i="2"/>
  <c r="M4452" i="2" s="1"/>
  <c r="L4453" i="2"/>
  <c r="M4453" i="2" s="1"/>
  <c r="L4454" i="2"/>
  <c r="M4454" i="2" s="1"/>
  <c r="L4455" i="2"/>
  <c r="M4455" i="2" s="1"/>
  <c r="L4456" i="2"/>
  <c r="M4456" i="2" s="1"/>
  <c r="L4457" i="2"/>
  <c r="M4457" i="2" s="1"/>
  <c r="L4458" i="2"/>
  <c r="M4458" i="2" s="1"/>
  <c r="L4459" i="2"/>
  <c r="M4459" i="2" s="1"/>
  <c r="L4460" i="2"/>
  <c r="M4460" i="2" s="1"/>
  <c r="L4461" i="2"/>
  <c r="M4461" i="2" s="1"/>
  <c r="L4462" i="2"/>
  <c r="M4462" i="2" s="1"/>
  <c r="L4463" i="2"/>
  <c r="M4463" i="2" s="1"/>
  <c r="L4464" i="2"/>
  <c r="M4464" i="2" s="1"/>
  <c r="L4465" i="2"/>
  <c r="M4465" i="2" s="1"/>
  <c r="L4466" i="2"/>
  <c r="M4466" i="2" s="1"/>
  <c r="L4467" i="2"/>
  <c r="M4467" i="2" s="1"/>
  <c r="L4468" i="2"/>
  <c r="M4468" i="2" s="1"/>
  <c r="L4469" i="2"/>
  <c r="M4469" i="2" s="1"/>
  <c r="L4470" i="2"/>
  <c r="M4470" i="2" s="1"/>
  <c r="L4471" i="2"/>
  <c r="M4471" i="2" s="1"/>
  <c r="L4472" i="2"/>
  <c r="M4472" i="2" s="1"/>
  <c r="L4473" i="2"/>
  <c r="M4473" i="2" s="1"/>
  <c r="L4474" i="2"/>
  <c r="M4474" i="2" s="1"/>
  <c r="L4475" i="2"/>
  <c r="M4475" i="2" s="1"/>
  <c r="L4476" i="2"/>
  <c r="M4476" i="2" s="1"/>
  <c r="L4477" i="2"/>
  <c r="M4477" i="2" s="1"/>
  <c r="L4478" i="2"/>
  <c r="M4478" i="2" s="1"/>
  <c r="L4479" i="2"/>
  <c r="M4479" i="2" s="1"/>
  <c r="L4480" i="2"/>
  <c r="M4480" i="2" s="1"/>
  <c r="L4481" i="2"/>
  <c r="M4481" i="2" s="1"/>
  <c r="L4482" i="2"/>
  <c r="M4482" i="2" s="1"/>
  <c r="L4483" i="2"/>
  <c r="M4483" i="2" s="1"/>
  <c r="L4484" i="2"/>
  <c r="M4484" i="2" s="1"/>
  <c r="L4485" i="2"/>
  <c r="M4485" i="2" s="1"/>
  <c r="L4486" i="2"/>
  <c r="M4486" i="2" s="1"/>
  <c r="L4487" i="2"/>
  <c r="M4487" i="2" s="1"/>
  <c r="L4488" i="2"/>
  <c r="M4488" i="2" s="1"/>
  <c r="L4489" i="2"/>
  <c r="M4489" i="2" s="1"/>
  <c r="L4490" i="2"/>
  <c r="M4490" i="2" s="1"/>
  <c r="L4491" i="2"/>
  <c r="M4491" i="2" s="1"/>
  <c r="L4492" i="2"/>
  <c r="M4492" i="2" s="1"/>
  <c r="L4493" i="2"/>
  <c r="M4493" i="2" s="1"/>
  <c r="L4494" i="2"/>
  <c r="M4494" i="2" s="1"/>
  <c r="L4495" i="2"/>
  <c r="M4495" i="2" s="1"/>
  <c r="L4496" i="2"/>
  <c r="M4496" i="2" s="1"/>
  <c r="L4497" i="2"/>
  <c r="M4497" i="2" s="1"/>
  <c r="L4498" i="2"/>
  <c r="M4498" i="2" s="1"/>
  <c r="L4499" i="2"/>
  <c r="M4499" i="2" s="1"/>
  <c r="L4500" i="2"/>
  <c r="M4500" i="2" s="1"/>
  <c r="L4501" i="2"/>
  <c r="M4501" i="2" s="1"/>
  <c r="L4502" i="2"/>
  <c r="M4502" i="2" s="1"/>
  <c r="L4503" i="2"/>
  <c r="M4503" i="2" s="1"/>
  <c r="L4504" i="2"/>
  <c r="M4504" i="2" s="1"/>
  <c r="L4505" i="2"/>
  <c r="M4505" i="2" s="1"/>
  <c r="L4506" i="2"/>
  <c r="M4506" i="2" s="1"/>
  <c r="L4507" i="2"/>
  <c r="M4507" i="2" s="1"/>
  <c r="L4508" i="2"/>
  <c r="M4508" i="2" s="1"/>
  <c r="L4509" i="2"/>
  <c r="M4509" i="2" s="1"/>
  <c r="L4510" i="2"/>
  <c r="M4510" i="2" s="1"/>
  <c r="L4511" i="2"/>
  <c r="M4511" i="2" s="1"/>
  <c r="L4512" i="2"/>
  <c r="M4512" i="2" s="1"/>
  <c r="L4513" i="2"/>
  <c r="M4513" i="2" s="1"/>
  <c r="L4514" i="2"/>
  <c r="M4514" i="2" s="1"/>
  <c r="L4515" i="2"/>
  <c r="M4515" i="2" s="1"/>
  <c r="L4516" i="2"/>
  <c r="M4516" i="2" s="1"/>
  <c r="L4517" i="2"/>
  <c r="M4517" i="2" s="1"/>
  <c r="L4518" i="2"/>
  <c r="M4518" i="2" s="1"/>
  <c r="L4519" i="2"/>
  <c r="M4519" i="2" s="1"/>
  <c r="L4520" i="2"/>
  <c r="M4520" i="2" s="1"/>
  <c r="L4521" i="2"/>
  <c r="M4521" i="2" s="1"/>
  <c r="L4522" i="2"/>
  <c r="M4522" i="2" s="1"/>
  <c r="L4523" i="2"/>
  <c r="M4523" i="2" s="1"/>
  <c r="L4524" i="2"/>
  <c r="M4524" i="2" s="1"/>
  <c r="L4525" i="2"/>
  <c r="M4525" i="2" s="1"/>
  <c r="L4526" i="2"/>
  <c r="M4526" i="2" s="1"/>
  <c r="L4527" i="2"/>
  <c r="M4527" i="2" s="1"/>
  <c r="L4528" i="2"/>
  <c r="M4528" i="2" s="1"/>
  <c r="L4529" i="2"/>
  <c r="M4529" i="2" s="1"/>
  <c r="L4530" i="2"/>
  <c r="M4530" i="2" s="1"/>
  <c r="L4531" i="2"/>
  <c r="M4531" i="2" s="1"/>
  <c r="L4532" i="2"/>
  <c r="M4532" i="2" s="1"/>
  <c r="L4533" i="2"/>
  <c r="M4533" i="2" s="1"/>
  <c r="L4534" i="2"/>
  <c r="M4534" i="2" s="1"/>
  <c r="L4535" i="2"/>
  <c r="M4535" i="2" s="1"/>
  <c r="L4536" i="2"/>
  <c r="M4536" i="2" s="1"/>
  <c r="L4537" i="2"/>
  <c r="M4537" i="2" s="1"/>
  <c r="L4538" i="2"/>
  <c r="M4538" i="2" s="1"/>
  <c r="L4539" i="2"/>
  <c r="M4539" i="2" s="1"/>
  <c r="L4540" i="2"/>
  <c r="M4540" i="2" s="1"/>
  <c r="L4541" i="2"/>
  <c r="M4541" i="2" s="1"/>
  <c r="L4542" i="2"/>
  <c r="M4542" i="2" s="1"/>
  <c r="L4543" i="2"/>
  <c r="M4543" i="2" s="1"/>
  <c r="L4544" i="2"/>
  <c r="M4544" i="2" s="1"/>
  <c r="L4545" i="2"/>
  <c r="M4545" i="2" s="1"/>
  <c r="L4546" i="2"/>
  <c r="M4546" i="2" s="1"/>
  <c r="L4547" i="2"/>
  <c r="M4547" i="2" s="1"/>
  <c r="L4548" i="2"/>
  <c r="M4548" i="2" s="1"/>
  <c r="L4549" i="2"/>
  <c r="M4549" i="2" s="1"/>
  <c r="L4550" i="2"/>
  <c r="M4550" i="2" s="1"/>
  <c r="L4551" i="2"/>
  <c r="M4551" i="2" s="1"/>
  <c r="L4552" i="2"/>
  <c r="M4552" i="2" s="1"/>
  <c r="L4553" i="2"/>
  <c r="M4553" i="2" s="1"/>
  <c r="L4554" i="2"/>
  <c r="M4554" i="2" s="1"/>
  <c r="L4555" i="2"/>
  <c r="M4555" i="2" s="1"/>
  <c r="L4556" i="2"/>
  <c r="M4556" i="2" s="1"/>
  <c r="L4557" i="2"/>
  <c r="M4557" i="2" s="1"/>
  <c r="L4558" i="2"/>
  <c r="M4558" i="2" s="1"/>
  <c r="L4559" i="2"/>
  <c r="M4559" i="2" s="1"/>
  <c r="L4560" i="2"/>
  <c r="M4560" i="2" s="1"/>
  <c r="L4561" i="2"/>
  <c r="M4561" i="2" s="1"/>
  <c r="L4562" i="2"/>
  <c r="M4562" i="2" s="1"/>
  <c r="L4563" i="2"/>
  <c r="M4563" i="2" s="1"/>
  <c r="L4564" i="2"/>
  <c r="M4564" i="2" s="1"/>
  <c r="L4565" i="2"/>
  <c r="M4565" i="2" s="1"/>
  <c r="L4566" i="2"/>
  <c r="M4566" i="2" s="1"/>
  <c r="L4567" i="2"/>
  <c r="M4567" i="2" s="1"/>
  <c r="L4568" i="2"/>
  <c r="M4568" i="2" s="1"/>
  <c r="L4569" i="2"/>
  <c r="M4569" i="2" s="1"/>
  <c r="L4570" i="2"/>
  <c r="M4570" i="2" s="1"/>
  <c r="L4571" i="2"/>
  <c r="M4571" i="2" s="1"/>
  <c r="L4572" i="2"/>
  <c r="M4572" i="2" s="1"/>
  <c r="L4573" i="2"/>
  <c r="M4573" i="2" s="1"/>
  <c r="L4574" i="2"/>
  <c r="M4574" i="2" s="1"/>
  <c r="L4575" i="2"/>
  <c r="M4575" i="2" s="1"/>
  <c r="L4576" i="2"/>
  <c r="M4576" i="2" s="1"/>
  <c r="L4577" i="2"/>
  <c r="M4577" i="2" s="1"/>
  <c r="L4578" i="2"/>
  <c r="M4578" i="2" s="1"/>
  <c r="L4579" i="2"/>
  <c r="M4579" i="2" s="1"/>
  <c r="L4580" i="2"/>
  <c r="M4580" i="2" s="1"/>
  <c r="L4581" i="2"/>
  <c r="M4581" i="2" s="1"/>
  <c r="L4582" i="2"/>
  <c r="M4582" i="2" s="1"/>
  <c r="L4583" i="2"/>
  <c r="M4583" i="2" s="1"/>
  <c r="L4584" i="2"/>
  <c r="M4584" i="2" s="1"/>
  <c r="L4585" i="2"/>
  <c r="M4585" i="2" s="1"/>
  <c r="L4586" i="2"/>
  <c r="M4586" i="2" s="1"/>
  <c r="L4587" i="2"/>
  <c r="M4587" i="2" s="1"/>
  <c r="L4588" i="2"/>
  <c r="M4588" i="2" s="1"/>
  <c r="L4589" i="2"/>
  <c r="M4589" i="2" s="1"/>
  <c r="L4590" i="2"/>
  <c r="M4590" i="2" s="1"/>
  <c r="L4591" i="2"/>
  <c r="M4591" i="2" s="1"/>
  <c r="L4592" i="2"/>
  <c r="M4592" i="2" s="1"/>
  <c r="L4593" i="2"/>
  <c r="M4593" i="2" s="1"/>
  <c r="L4594" i="2"/>
  <c r="M4594" i="2" s="1"/>
  <c r="L4595" i="2"/>
  <c r="M4595" i="2" s="1"/>
  <c r="L4596" i="2"/>
  <c r="M4596" i="2" s="1"/>
  <c r="L4597" i="2"/>
  <c r="M4597" i="2" s="1"/>
  <c r="L4598" i="2"/>
  <c r="M4598" i="2" s="1"/>
  <c r="L4599" i="2"/>
  <c r="M4599" i="2" s="1"/>
  <c r="L4600" i="2"/>
  <c r="M4600" i="2" s="1"/>
  <c r="L4601" i="2"/>
  <c r="M4601" i="2" s="1"/>
  <c r="L4602" i="2"/>
  <c r="M4602" i="2" s="1"/>
  <c r="L4603" i="2"/>
  <c r="M4603" i="2" s="1"/>
  <c r="L4604" i="2"/>
  <c r="M4604" i="2" s="1"/>
  <c r="L4605" i="2"/>
  <c r="M4605" i="2" s="1"/>
  <c r="L4606" i="2"/>
  <c r="M4606" i="2" s="1"/>
  <c r="L4607" i="2"/>
  <c r="M4607" i="2" s="1"/>
  <c r="L4608" i="2"/>
  <c r="M4608" i="2" s="1"/>
  <c r="L4609" i="2"/>
  <c r="M4609" i="2" s="1"/>
  <c r="L4610" i="2"/>
  <c r="M4610" i="2" s="1"/>
  <c r="L4611" i="2"/>
  <c r="M4611" i="2" s="1"/>
  <c r="L4612" i="2"/>
  <c r="M4612" i="2" s="1"/>
  <c r="L4613" i="2"/>
  <c r="M4613" i="2" s="1"/>
  <c r="L4614" i="2"/>
  <c r="M4614" i="2" s="1"/>
  <c r="L4615" i="2"/>
  <c r="M4615" i="2" s="1"/>
  <c r="L4616" i="2"/>
  <c r="M4616" i="2" s="1"/>
  <c r="L4617" i="2"/>
  <c r="M4617" i="2" s="1"/>
  <c r="L4618" i="2"/>
  <c r="M4618" i="2" s="1"/>
  <c r="L4619" i="2"/>
  <c r="M4619" i="2" s="1"/>
  <c r="L4620" i="2"/>
  <c r="M4620" i="2" s="1"/>
  <c r="L4621" i="2"/>
  <c r="M4621" i="2" s="1"/>
  <c r="L4622" i="2"/>
  <c r="M4622" i="2" s="1"/>
  <c r="L4623" i="2"/>
  <c r="M4623" i="2" s="1"/>
  <c r="L4624" i="2"/>
  <c r="M4624" i="2" s="1"/>
  <c r="L4625" i="2"/>
  <c r="M4625" i="2" s="1"/>
  <c r="L4626" i="2"/>
  <c r="M4626" i="2" s="1"/>
  <c r="L4627" i="2"/>
  <c r="M4627" i="2" s="1"/>
  <c r="L4628" i="2"/>
  <c r="M4628" i="2" s="1"/>
  <c r="L4629" i="2"/>
  <c r="M4629" i="2" s="1"/>
  <c r="L4630" i="2"/>
  <c r="M4630" i="2" s="1"/>
  <c r="L4631" i="2"/>
  <c r="M4631" i="2" s="1"/>
  <c r="L4632" i="2"/>
  <c r="M4632" i="2" s="1"/>
  <c r="L4633" i="2"/>
  <c r="M4633" i="2" s="1"/>
  <c r="L4634" i="2"/>
  <c r="M4634" i="2" s="1"/>
  <c r="L4635" i="2"/>
  <c r="M4635" i="2" s="1"/>
  <c r="L4636" i="2"/>
  <c r="M4636" i="2" s="1"/>
  <c r="L4637" i="2"/>
  <c r="M4637" i="2" s="1"/>
  <c r="L4638" i="2"/>
  <c r="M4638" i="2" s="1"/>
  <c r="L4639" i="2"/>
  <c r="M4639" i="2" s="1"/>
  <c r="L4640" i="2"/>
  <c r="M4640" i="2" s="1"/>
  <c r="L4641" i="2"/>
  <c r="M4641" i="2" s="1"/>
  <c r="L4642" i="2"/>
  <c r="M4642" i="2" s="1"/>
  <c r="L4643" i="2"/>
  <c r="M4643" i="2" s="1"/>
  <c r="L4644" i="2"/>
  <c r="M4644" i="2" s="1"/>
  <c r="L4645" i="2"/>
  <c r="M4645" i="2" s="1"/>
  <c r="L4646" i="2"/>
  <c r="M4646" i="2" s="1"/>
  <c r="L4647" i="2"/>
  <c r="M4647" i="2" s="1"/>
  <c r="L4648" i="2"/>
  <c r="M4648" i="2" s="1"/>
  <c r="L4649" i="2"/>
  <c r="M4649" i="2" s="1"/>
  <c r="L4650" i="2"/>
  <c r="M4650" i="2" s="1"/>
  <c r="L4651" i="2"/>
  <c r="M4651" i="2" s="1"/>
  <c r="L4652" i="2"/>
  <c r="M4652" i="2" s="1"/>
  <c r="L4653" i="2"/>
  <c r="M4653" i="2" s="1"/>
  <c r="L4654" i="2"/>
  <c r="M4654" i="2" s="1"/>
  <c r="L4655" i="2"/>
  <c r="M4655" i="2" s="1"/>
  <c r="L4656" i="2"/>
  <c r="M4656" i="2" s="1"/>
  <c r="L4657" i="2"/>
  <c r="M4657" i="2" s="1"/>
  <c r="L4658" i="2"/>
  <c r="M4658" i="2" s="1"/>
  <c r="L4659" i="2"/>
  <c r="M4659" i="2" s="1"/>
  <c r="L4660" i="2"/>
  <c r="M4660" i="2" s="1"/>
  <c r="L4661" i="2"/>
  <c r="M4661" i="2" s="1"/>
  <c r="L4662" i="2"/>
  <c r="M4662" i="2" s="1"/>
  <c r="L4663" i="2"/>
  <c r="M4663" i="2" s="1"/>
  <c r="L4664" i="2"/>
  <c r="M4664" i="2" s="1"/>
  <c r="L4665" i="2"/>
  <c r="M4665" i="2" s="1"/>
  <c r="L4666" i="2"/>
  <c r="M4666" i="2" s="1"/>
  <c r="L4667" i="2"/>
  <c r="M4667" i="2" s="1"/>
  <c r="L4668" i="2"/>
  <c r="M4668" i="2" s="1"/>
  <c r="L4669" i="2"/>
  <c r="M4669" i="2" s="1"/>
  <c r="L4670" i="2"/>
  <c r="M4670" i="2" s="1"/>
  <c r="L4671" i="2"/>
  <c r="M4671" i="2" s="1"/>
  <c r="L4672" i="2"/>
  <c r="M4672" i="2" s="1"/>
  <c r="L4673" i="2"/>
  <c r="M4673" i="2" s="1"/>
  <c r="L4674" i="2"/>
  <c r="M4674" i="2" s="1"/>
  <c r="L4675" i="2"/>
  <c r="M4675" i="2" s="1"/>
  <c r="L4676" i="2"/>
  <c r="M4676" i="2" s="1"/>
  <c r="L4677" i="2"/>
  <c r="M4677" i="2" s="1"/>
  <c r="L4678" i="2"/>
  <c r="M4678" i="2" s="1"/>
  <c r="L4679" i="2"/>
  <c r="M4679" i="2" s="1"/>
  <c r="L4680" i="2"/>
  <c r="M4680" i="2" s="1"/>
  <c r="L4681" i="2"/>
  <c r="M4681" i="2" s="1"/>
  <c r="L4682" i="2"/>
  <c r="M4682" i="2" s="1"/>
  <c r="L4683" i="2"/>
  <c r="M4683" i="2" s="1"/>
  <c r="L4684" i="2"/>
  <c r="M4684" i="2" s="1"/>
  <c r="L4685" i="2"/>
  <c r="M4685" i="2" s="1"/>
  <c r="L4686" i="2"/>
  <c r="M4686" i="2" s="1"/>
  <c r="L4687" i="2"/>
  <c r="M4687" i="2" s="1"/>
  <c r="L4688" i="2"/>
  <c r="M4688" i="2" s="1"/>
  <c r="L4689" i="2"/>
  <c r="M4689" i="2" s="1"/>
  <c r="L4690" i="2"/>
  <c r="M4690" i="2" s="1"/>
  <c r="L4691" i="2"/>
  <c r="M4691" i="2" s="1"/>
  <c r="L4692" i="2"/>
  <c r="M4692" i="2" s="1"/>
  <c r="L4693" i="2"/>
  <c r="M4693" i="2" s="1"/>
  <c r="L4694" i="2"/>
  <c r="M4694" i="2" s="1"/>
  <c r="L4695" i="2"/>
  <c r="M4695" i="2" s="1"/>
  <c r="L4696" i="2"/>
  <c r="M4696" i="2" s="1"/>
  <c r="L4697" i="2"/>
  <c r="M4697" i="2" s="1"/>
  <c r="L4698" i="2"/>
  <c r="M4698" i="2" s="1"/>
  <c r="L4699" i="2"/>
  <c r="M4699" i="2" s="1"/>
  <c r="L4700" i="2"/>
  <c r="M4700" i="2" s="1"/>
  <c r="L4701" i="2"/>
  <c r="M4701" i="2" s="1"/>
  <c r="L4702" i="2"/>
  <c r="M4702" i="2" s="1"/>
  <c r="L4703" i="2"/>
  <c r="M4703" i="2" s="1"/>
  <c r="L4704" i="2"/>
  <c r="M4704" i="2" s="1"/>
  <c r="L4705" i="2"/>
  <c r="M4705" i="2" s="1"/>
  <c r="L4706" i="2"/>
  <c r="M4706" i="2" s="1"/>
  <c r="L4707" i="2"/>
  <c r="M4707" i="2" s="1"/>
  <c r="L4708" i="2"/>
  <c r="M4708" i="2" s="1"/>
  <c r="L4709" i="2"/>
  <c r="M4709" i="2" s="1"/>
  <c r="L4710" i="2"/>
  <c r="M4710" i="2" s="1"/>
  <c r="L4711" i="2"/>
  <c r="M4711" i="2" s="1"/>
  <c r="L4712" i="2"/>
  <c r="M4712" i="2" s="1"/>
  <c r="L4713" i="2"/>
  <c r="M4713" i="2" s="1"/>
  <c r="L4714" i="2"/>
  <c r="M4714" i="2" s="1"/>
  <c r="L4715" i="2"/>
  <c r="M4715" i="2" s="1"/>
  <c r="L4716" i="2"/>
  <c r="M4716" i="2" s="1"/>
  <c r="L4717" i="2"/>
  <c r="M4717" i="2" s="1"/>
  <c r="L4718" i="2"/>
  <c r="M4718" i="2" s="1"/>
  <c r="L4719" i="2"/>
  <c r="M4719" i="2" s="1"/>
  <c r="L4720" i="2"/>
  <c r="M4720" i="2" s="1"/>
  <c r="L4721" i="2"/>
  <c r="M4721" i="2" s="1"/>
  <c r="L4722" i="2"/>
  <c r="M4722" i="2" s="1"/>
  <c r="L4723" i="2"/>
  <c r="M4723" i="2" s="1"/>
  <c r="L4724" i="2"/>
  <c r="M4724" i="2" s="1"/>
  <c r="L4725" i="2"/>
  <c r="M4725" i="2" s="1"/>
  <c r="L4726" i="2"/>
  <c r="M4726" i="2" s="1"/>
  <c r="L4727" i="2"/>
  <c r="M4727" i="2" s="1"/>
  <c r="L4728" i="2"/>
  <c r="M4728" i="2" s="1"/>
  <c r="L4729" i="2"/>
  <c r="M4729" i="2" s="1"/>
  <c r="L4730" i="2"/>
  <c r="M4730" i="2" s="1"/>
  <c r="L4731" i="2"/>
  <c r="M4731" i="2" s="1"/>
  <c r="L4732" i="2"/>
  <c r="M4732" i="2" s="1"/>
  <c r="L4733" i="2"/>
  <c r="M4733" i="2" s="1"/>
  <c r="L4734" i="2"/>
  <c r="M4734" i="2" s="1"/>
  <c r="L4735" i="2"/>
  <c r="M4735" i="2" s="1"/>
  <c r="L4736" i="2"/>
  <c r="M4736" i="2" s="1"/>
  <c r="L4737" i="2"/>
  <c r="M4737" i="2" s="1"/>
  <c r="L4738" i="2"/>
  <c r="M4738" i="2" s="1"/>
  <c r="L4739" i="2"/>
  <c r="M4739" i="2" s="1"/>
  <c r="L4740" i="2"/>
  <c r="M4740" i="2" s="1"/>
  <c r="L4741" i="2"/>
  <c r="M4741" i="2" s="1"/>
  <c r="L4742" i="2"/>
  <c r="M4742" i="2" s="1"/>
  <c r="L4743" i="2"/>
  <c r="M4743" i="2" s="1"/>
  <c r="L4744" i="2"/>
  <c r="M4744" i="2" s="1"/>
  <c r="L4745" i="2"/>
  <c r="M4745" i="2" s="1"/>
  <c r="L4746" i="2"/>
  <c r="M4746" i="2" s="1"/>
  <c r="L4747" i="2"/>
  <c r="M4747" i="2" s="1"/>
  <c r="L4748" i="2"/>
  <c r="M4748" i="2" s="1"/>
  <c r="L4749" i="2"/>
  <c r="M4749" i="2" s="1"/>
  <c r="L4750" i="2"/>
  <c r="M4750" i="2" s="1"/>
  <c r="L4751" i="2"/>
  <c r="M4751" i="2" s="1"/>
  <c r="L4752" i="2"/>
  <c r="M4752" i="2" s="1"/>
  <c r="L4753" i="2"/>
  <c r="M4753" i="2" s="1"/>
  <c r="L4754" i="2"/>
  <c r="M4754" i="2" s="1"/>
  <c r="L4755" i="2"/>
  <c r="M4755" i="2" s="1"/>
  <c r="L4756" i="2"/>
  <c r="M4756" i="2" s="1"/>
  <c r="L4757" i="2"/>
  <c r="M4757" i="2" s="1"/>
  <c r="L4758" i="2"/>
  <c r="M4758" i="2" s="1"/>
  <c r="L4759" i="2"/>
  <c r="M4759" i="2" s="1"/>
  <c r="L4760" i="2"/>
  <c r="M4760" i="2" s="1"/>
  <c r="L4761" i="2"/>
  <c r="M4761" i="2" s="1"/>
  <c r="L4762" i="2"/>
  <c r="M4762" i="2" s="1"/>
  <c r="L4763" i="2"/>
  <c r="M4763" i="2" s="1"/>
  <c r="L4764" i="2"/>
  <c r="M4764" i="2" s="1"/>
  <c r="L4765" i="2"/>
  <c r="M4765" i="2" s="1"/>
  <c r="L4766" i="2"/>
  <c r="M4766" i="2" s="1"/>
  <c r="L4767" i="2"/>
  <c r="M4767" i="2" s="1"/>
  <c r="L4768" i="2"/>
  <c r="M4768" i="2" s="1"/>
  <c r="L4769" i="2"/>
  <c r="M4769" i="2" s="1"/>
  <c r="L4770" i="2"/>
  <c r="M4770" i="2" s="1"/>
  <c r="L4771" i="2"/>
  <c r="M4771" i="2" s="1"/>
  <c r="L4772" i="2"/>
  <c r="M4772" i="2" s="1"/>
  <c r="L4773" i="2"/>
  <c r="M4773" i="2" s="1"/>
  <c r="L4774" i="2"/>
  <c r="M4774" i="2" s="1"/>
  <c r="L4775" i="2"/>
  <c r="M4775" i="2" s="1"/>
  <c r="L4776" i="2"/>
  <c r="M4776" i="2" s="1"/>
  <c r="L4777" i="2"/>
  <c r="M4777" i="2" s="1"/>
  <c r="L4778" i="2"/>
  <c r="M4778" i="2" s="1"/>
  <c r="L4779" i="2"/>
  <c r="M4779" i="2" s="1"/>
  <c r="L4780" i="2"/>
  <c r="M4780" i="2" s="1"/>
  <c r="L4781" i="2"/>
  <c r="M4781" i="2" s="1"/>
  <c r="L4782" i="2"/>
  <c r="M4782" i="2" s="1"/>
  <c r="L4783" i="2"/>
  <c r="M4783" i="2" s="1"/>
  <c r="L4784" i="2"/>
  <c r="M4784" i="2" s="1"/>
  <c r="L4785" i="2"/>
  <c r="M4785" i="2" s="1"/>
  <c r="L4786" i="2"/>
  <c r="M4786" i="2" s="1"/>
  <c r="L4787" i="2"/>
  <c r="M4787" i="2" s="1"/>
  <c r="L4788" i="2"/>
  <c r="M4788" i="2" s="1"/>
  <c r="L4789" i="2"/>
  <c r="M4789" i="2" s="1"/>
  <c r="L4790" i="2"/>
  <c r="M4790" i="2" s="1"/>
  <c r="L4791" i="2"/>
  <c r="M4791" i="2" s="1"/>
  <c r="L4792" i="2"/>
  <c r="M4792" i="2" s="1"/>
  <c r="L4793" i="2"/>
  <c r="M4793" i="2" s="1"/>
  <c r="L4794" i="2"/>
  <c r="M4794" i="2" s="1"/>
  <c r="L4795" i="2"/>
  <c r="M4795" i="2" s="1"/>
  <c r="L4796" i="2"/>
  <c r="M4796" i="2" s="1"/>
  <c r="L4797" i="2"/>
  <c r="M4797" i="2" s="1"/>
  <c r="L4798" i="2"/>
  <c r="M4798" i="2" s="1"/>
  <c r="L4799" i="2"/>
  <c r="M4799" i="2" s="1"/>
  <c r="L4800" i="2"/>
  <c r="M4800" i="2" s="1"/>
  <c r="L4801" i="2"/>
  <c r="M4801" i="2" s="1"/>
  <c r="L4802" i="2"/>
  <c r="M4802" i="2" s="1"/>
  <c r="L4803" i="2"/>
  <c r="M4803" i="2" s="1"/>
  <c r="L4804" i="2"/>
  <c r="M4804" i="2" s="1"/>
  <c r="L4805" i="2"/>
  <c r="M4805" i="2" s="1"/>
  <c r="L4806" i="2"/>
  <c r="M4806" i="2" s="1"/>
  <c r="L4807" i="2"/>
  <c r="M4807" i="2" s="1"/>
  <c r="L4808" i="2"/>
  <c r="M4808" i="2" s="1"/>
  <c r="L4809" i="2"/>
  <c r="M4809" i="2" s="1"/>
  <c r="L4810" i="2"/>
  <c r="M4810" i="2" s="1"/>
  <c r="L4811" i="2"/>
  <c r="M4811" i="2" s="1"/>
  <c r="L4812" i="2"/>
  <c r="M4812" i="2" s="1"/>
  <c r="L4813" i="2"/>
  <c r="M4813" i="2" s="1"/>
  <c r="L4814" i="2"/>
  <c r="M4814" i="2" s="1"/>
  <c r="L4815" i="2"/>
  <c r="M4815" i="2" s="1"/>
  <c r="L4816" i="2"/>
  <c r="M4816" i="2" s="1"/>
  <c r="L4817" i="2"/>
  <c r="M4817" i="2" s="1"/>
  <c r="L4818" i="2"/>
  <c r="M4818" i="2" s="1"/>
  <c r="L4819" i="2"/>
  <c r="M4819" i="2" s="1"/>
  <c r="L4820" i="2"/>
  <c r="M4820" i="2" s="1"/>
  <c r="L4821" i="2"/>
  <c r="M4821" i="2" s="1"/>
  <c r="L4822" i="2"/>
  <c r="M4822" i="2" s="1"/>
  <c r="L4823" i="2"/>
  <c r="M4823" i="2" s="1"/>
  <c r="L4824" i="2"/>
  <c r="M4824" i="2" s="1"/>
  <c r="L4825" i="2"/>
  <c r="M4825" i="2" s="1"/>
  <c r="L4826" i="2"/>
  <c r="M4826" i="2" s="1"/>
  <c r="L4827" i="2"/>
  <c r="M4827" i="2" s="1"/>
  <c r="L4828" i="2"/>
  <c r="M4828" i="2" s="1"/>
  <c r="L4829" i="2"/>
  <c r="M4829" i="2" s="1"/>
  <c r="L4830" i="2"/>
  <c r="M4830" i="2" s="1"/>
  <c r="L4831" i="2"/>
  <c r="M4831" i="2" s="1"/>
  <c r="L4832" i="2"/>
  <c r="M4832" i="2" s="1"/>
  <c r="L4833" i="2"/>
  <c r="M4833" i="2" s="1"/>
  <c r="L4834" i="2"/>
  <c r="M4834" i="2" s="1"/>
  <c r="L4835" i="2"/>
  <c r="M4835" i="2" s="1"/>
  <c r="L4836" i="2"/>
  <c r="M4836" i="2" s="1"/>
  <c r="L4837" i="2"/>
  <c r="M4837" i="2" s="1"/>
  <c r="L4838" i="2"/>
  <c r="M4838" i="2" s="1"/>
  <c r="L4839" i="2"/>
  <c r="M4839" i="2" s="1"/>
  <c r="L4840" i="2"/>
  <c r="M4840" i="2" s="1"/>
  <c r="L4841" i="2"/>
  <c r="M4841" i="2" s="1"/>
  <c r="L4842" i="2"/>
  <c r="M4842" i="2" s="1"/>
  <c r="L4843" i="2"/>
  <c r="M4843" i="2" s="1"/>
  <c r="L4844" i="2"/>
  <c r="M4844" i="2" s="1"/>
  <c r="L4845" i="2"/>
  <c r="M4845" i="2" s="1"/>
  <c r="L4846" i="2"/>
  <c r="M4846" i="2" s="1"/>
  <c r="L4847" i="2"/>
  <c r="M4847" i="2" s="1"/>
  <c r="L4848" i="2"/>
  <c r="M4848" i="2" s="1"/>
  <c r="L4849" i="2"/>
  <c r="M4849" i="2" s="1"/>
  <c r="L4850" i="2"/>
  <c r="M4850" i="2" s="1"/>
  <c r="L4851" i="2"/>
  <c r="M4851" i="2" s="1"/>
  <c r="L4852" i="2"/>
  <c r="M4852" i="2" s="1"/>
  <c r="L4853" i="2"/>
  <c r="M4853" i="2" s="1"/>
  <c r="L4854" i="2"/>
  <c r="M4854" i="2" s="1"/>
  <c r="L4855" i="2"/>
  <c r="M4855" i="2" s="1"/>
  <c r="L4856" i="2"/>
  <c r="M4856" i="2" s="1"/>
  <c r="L4857" i="2"/>
  <c r="M4857" i="2" s="1"/>
  <c r="L4858" i="2"/>
  <c r="M4858" i="2" s="1"/>
  <c r="L4859" i="2"/>
  <c r="M4859" i="2" s="1"/>
  <c r="L4860" i="2"/>
  <c r="M4860" i="2" s="1"/>
  <c r="L4861" i="2"/>
  <c r="M4861" i="2" s="1"/>
  <c r="L4862" i="2"/>
  <c r="M4862" i="2" s="1"/>
  <c r="L4863" i="2"/>
  <c r="M4863" i="2" s="1"/>
  <c r="L4864" i="2"/>
  <c r="M4864" i="2" s="1"/>
  <c r="L4865" i="2"/>
  <c r="M4865" i="2" s="1"/>
  <c r="L4866" i="2"/>
  <c r="M4866" i="2" s="1"/>
  <c r="L4867" i="2"/>
  <c r="M4867" i="2" s="1"/>
  <c r="L4868" i="2"/>
  <c r="M4868" i="2" s="1"/>
  <c r="L4869" i="2"/>
  <c r="M4869" i="2" s="1"/>
  <c r="L4870" i="2"/>
  <c r="M4870" i="2" s="1"/>
  <c r="L4871" i="2"/>
  <c r="M4871" i="2" s="1"/>
  <c r="L4872" i="2"/>
  <c r="M4872" i="2" s="1"/>
  <c r="L4873" i="2"/>
  <c r="M4873" i="2" s="1"/>
  <c r="L4874" i="2"/>
  <c r="M4874" i="2" s="1"/>
  <c r="L4875" i="2"/>
  <c r="M4875" i="2" s="1"/>
  <c r="L4876" i="2"/>
  <c r="M4876" i="2" s="1"/>
  <c r="L4877" i="2"/>
  <c r="M4877" i="2" s="1"/>
  <c r="L4878" i="2"/>
  <c r="M4878" i="2" s="1"/>
  <c r="L4879" i="2"/>
  <c r="M4879" i="2" s="1"/>
  <c r="L4880" i="2"/>
  <c r="M4880" i="2" s="1"/>
  <c r="L4881" i="2"/>
  <c r="M4881" i="2" s="1"/>
  <c r="L4882" i="2"/>
  <c r="M4882" i="2" s="1"/>
  <c r="L4883" i="2"/>
  <c r="M4883" i="2" s="1"/>
  <c r="L4884" i="2"/>
  <c r="M4884" i="2" s="1"/>
  <c r="L4885" i="2"/>
  <c r="M4885" i="2" s="1"/>
  <c r="L4886" i="2"/>
  <c r="M4886" i="2" s="1"/>
  <c r="L4887" i="2"/>
  <c r="M4887" i="2" s="1"/>
  <c r="L4888" i="2"/>
  <c r="M4888" i="2" s="1"/>
  <c r="L4889" i="2"/>
  <c r="M4889" i="2" s="1"/>
  <c r="L4890" i="2"/>
  <c r="M4890" i="2" s="1"/>
  <c r="L4891" i="2"/>
  <c r="M4891" i="2" s="1"/>
  <c r="L4892" i="2"/>
  <c r="M4892" i="2" s="1"/>
  <c r="L4893" i="2"/>
  <c r="M4893" i="2" s="1"/>
  <c r="L4894" i="2"/>
  <c r="M4894" i="2" s="1"/>
  <c r="L4895" i="2"/>
  <c r="M4895" i="2" s="1"/>
  <c r="L4896" i="2"/>
  <c r="M4896" i="2" s="1"/>
  <c r="L4897" i="2"/>
  <c r="M4897" i="2" s="1"/>
  <c r="L4898" i="2"/>
  <c r="M4898" i="2" s="1"/>
  <c r="L4899" i="2"/>
  <c r="M4899" i="2" s="1"/>
  <c r="L4900" i="2"/>
  <c r="M4900" i="2" s="1"/>
  <c r="L4901" i="2"/>
  <c r="M4901" i="2" s="1"/>
  <c r="L4902" i="2"/>
  <c r="M4902" i="2" s="1"/>
  <c r="L4903" i="2"/>
  <c r="M4903" i="2" s="1"/>
  <c r="L4904" i="2"/>
  <c r="M4904" i="2" s="1"/>
  <c r="L4905" i="2"/>
  <c r="M4905" i="2" s="1"/>
  <c r="L4906" i="2"/>
  <c r="M4906" i="2" s="1"/>
  <c r="L4907" i="2"/>
  <c r="M4907" i="2" s="1"/>
  <c r="L4908" i="2"/>
  <c r="M4908" i="2" s="1"/>
  <c r="L4909" i="2"/>
  <c r="M4909" i="2" s="1"/>
  <c r="L4910" i="2"/>
  <c r="M4910" i="2" s="1"/>
  <c r="L4911" i="2"/>
  <c r="M4911" i="2" s="1"/>
  <c r="L4912" i="2"/>
  <c r="M4912" i="2" s="1"/>
  <c r="L4913" i="2"/>
  <c r="M4913" i="2" s="1"/>
  <c r="L4914" i="2"/>
  <c r="M4914" i="2" s="1"/>
  <c r="L4915" i="2"/>
  <c r="M4915" i="2" s="1"/>
  <c r="L4916" i="2"/>
  <c r="M4916" i="2" s="1"/>
  <c r="L4917" i="2"/>
  <c r="M4917" i="2" s="1"/>
  <c r="L4918" i="2"/>
  <c r="M4918" i="2" s="1"/>
  <c r="L4919" i="2"/>
  <c r="M4919" i="2" s="1"/>
  <c r="L4920" i="2"/>
  <c r="M4920" i="2" s="1"/>
  <c r="L4921" i="2"/>
  <c r="M4921" i="2" s="1"/>
  <c r="L4922" i="2"/>
  <c r="M4922" i="2" s="1"/>
  <c r="L4923" i="2"/>
  <c r="M4923" i="2" s="1"/>
  <c r="L4924" i="2"/>
  <c r="M4924" i="2" s="1"/>
  <c r="L4925" i="2"/>
  <c r="M4925" i="2" s="1"/>
  <c r="L4926" i="2"/>
  <c r="M4926" i="2" s="1"/>
  <c r="L4927" i="2"/>
  <c r="M4927" i="2" s="1"/>
  <c r="L4928" i="2"/>
  <c r="M4928" i="2" s="1"/>
  <c r="L4929" i="2"/>
  <c r="M4929" i="2" s="1"/>
  <c r="L4930" i="2"/>
  <c r="M4930" i="2" s="1"/>
  <c r="L4931" i="2"/>
  <c r="M4931" i="2" s="1"/>
  <c r="L4932" i="2"/>
  <c r="M4932" i="2" s="1"/>
  <c r="L4933" i="2"/>
  <c r="M4933" i="2" s="1"/>
  <c r="L4934" i="2"/>
  <c r="M4934" i="2" s="1"/>
  <c r="L4935" i="2"/>
  <c r="M4935" i="2" s="1"/>
  <c r="L4936" i="2"/>
  <c r="M4936" i="2" s="1"/>
  <c r="L4937" i="2"/>
  <c r="M4937" i="2" s="1"/>
  <c r="L4938" i="2"/>
  <c r="M4938" i="2" s="1"/>
  <c r="L4939" i="2"/>
  <c r="M4939" i="2" s="1"/>
  <c r="L4940" i="2"/>
  <c r="M4940" i="2" s="1"/>
  <c r="L4941" i="2"/>
  <c r="M4941" i="2" s="1"/>
  <c r="L4942" i="2"/>
  <c r="M4942" i="2" s="1"/>
  <c r="L4943" i="2"/>
  <c r="M4943" i="2" s="1"/>
  <c r="L4944" i="2"/>
  <c r="M4944" i="2" s="1"/>
  <c r="L4945" i="2"/>
  <c r="M4945" i="2" s="1"/>
  <c r="L4946" i="2"/>
  <c r="M4946" i="2" s="1"/>
  <c r="L4947" i="2"/>
  <c r="M4947" i="2" s="1"/>
  <c r="L4948" i="2"/>
  <c r="M4948" i="2" s="1"/>
  <c r="L4949" i="2"/>
  <c r="M4949" i="2" s="1"/>
  <c r="L4950" i="2"/>
  <c r="M4950" i="2" s="1"/>
  <c r="L4951" i="2"/>
  <c r="M4951" i="2" s="1"/>
  <c r="L4952" i="2"/>
  <c r="M4952" i="2" s="1"/>
  <c r="L4953" i="2"/>
  <c r="M4953" i="2" s="1"/>
  <c r="L4954" i="2"/>
  <c r="M4954" i="2" s="1"/>
  <c r="L4955" i="2"/>
  <c r="M4955" i="2" s="1"/>
  <c r="L4956" i="2"/>
  <c r="M4956" i="2" s="1"/>
  <c r="L4957" i="2"/>
  <c r="M4957" i="2" s="1"/>
  <c r="L4958" i="2"/>
  <c r="M4958" i="2" s="1"/>
  <c r="L4959" i="2"/>
  <c r="M4959" i="2" s="1"/>
  <c r="L4960" i="2"/>
  <c r="M4960" i="2" s="1"/>
  <c r="L4961" i="2"/>
  <c r="M4961" i="2" s="1"/>
  <c r="L4962" i="2"/>
  <c r="M4962" i="2" s="1"/>
  <c r="L4963" i="2"/>
  <c r="M4963" i="2" s="1"/>
  <c r="L4964" i="2"/>
  <c r="M4964" i="2" s="1"/>
  <c r="L4965" i="2"/>
  <c r="M4965" i="2" s="1"/>
  <c r="L4966" i="2"/>
  <c r="M4966" i="2" s="1"/>
  <c r="L4967" i="2"/>
  <c r="M4967" i="2" s="1"/>
  <c r="L4968" i="2"/>
  <c r="M4968" i="2" s="1"/>
  <c r="L4969" i="2"/>
  <c r="M4969" i="2" s="1"/>
  <c r="L4970" i="2"/>
  <c r="M4970" i="2" s="1"/>
  <c r="L4971" i="2"/>
  <c r="M4971" i="2" s="1"/>
  <c r="L4972" i="2"/>
  <c r="M4972" i="2" s="1"/>
  <c r="L4973" i="2"/>
  <c r="M4973" i="2" s="1"/>
  <c r="L4974" i="2"/>
  <c r="M4974" i="2" s="1"/>
  <c r="L4975" i="2"/>
  <c r="M4975" i="2" s="1"/>
  <c r="L4976" i="2"/>
  <c r="M4976" i="2" s="1"/>
  <c r="L4977" i="2"/>
  <c r="M4977" i="2" s="1"/>
  <c r="L4978" i="2"/>
  <c r="M4978" i="2" s="1"/>
  <c r="L4979" i="2"/>
  <c r="M4979" i="2" s="1"/>
  <c r="L4980" i="2"/>
  <c r="M4980" i="2" s="1"/>
  <c r="L4981" i="2"/>
  <c r="M4981" i="2" s="1"/>
  <c r="L4982" i="2"/>
  <c r="M4982" i="2" s="1"/>
  <c r="L4983" i="2"/>
  <c r="M4983" i="2" s="1"/>
  <c r="L4984" i="2"/>
  <c r="M4984" i="2" s="1"/>
  <c r="L4985" i="2"/>
  <c r="M4985" i="2" s="1"/>
  <c r="L4986" i="2"/>
  <c r="M4986" i="2" s="1"/>
  <c r="L4987" i="2"/>
  <c r="M4987" i="2" s="1"/>
  <c r="L4988" i="2"/>
  <c r="M4988" i="2" s="1"/>
  <c r="L4989" i="2"/>
  <c r="M4989" i="2" s="1"/>
  <c r="L4990" i="2"/>
  <c r="M4990" i="2" s="1"/>
  <c r="L4991" i="2"/>
  <c r="M4991" i="2" s="1"/>
  <c r="L4992" i="2"/>
  <c r="M4992" i="2" s="1"/>
  <c r="L4993" i="2"/>
  <c r="M4993" i="2" s="1"/>
  <c r="L4994" i="2"/>
  <c r="M4994" i="2" s="1"/>
  <c r="L4995" i="2"/>
  <c r="M4995" i="2" s="1"/>
  <c r="L4996" i="2"/>
  <c r="M4996" i="2" s="1"/>
  <c r="L4997" i="2"/>
  <c r="M4997" i="2" s="1"/>
  <c r="L4998" i="2"/>
  <c r="M4998" i="2" s="1"/>
  <c r="L4999" i="2"/>
  <c r="M4999" i="2" s="1"/>
  <c r="L5000" i="2"/>
  <c r="M5000" i="2" s="1"/>
  <c r="L5001" i="2"/>
  <c r="M5001" i="2" s="1"/>
  <c r="C18" i="1"/>
  <c r="C17" i="1"/>
  <c r="C16" i="1"/>
  <c r="C15" i="1"/>
  <c r="C14" i="1"/>
  <c r="C13" i="1"/>
  <c r="C12" i="1"/>
  <c r="C11" i="1"/>
  <c r="C10" i="1"/>
  <c r="C9" i="1"/>
  <c r="C8" i="1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B8" i="6"/>
  <c r="C8" i="8"/>
  <c r="B8" i="8"/>
  <c r="B9" i="6"/>
  <c r="C9" i="8"/>
  <c r="B9" i="8"/>
  <c r="B7" i="6"/>
  <c r="C7" i="8"/>
  <c r="B7" i="8"/>
  <c r="B2" i="6"/>
  <c r="C2" i="8"/>
  <c r="B2" i="8"/>
  <c r="O5" i="5"/>
  <c r="B3" i="6"/>
  <c r="C3" i="8"/>
  <c r="B3" i="8"/>
  <c r="E15" i="5"/>
  <c r="B5" i="6"/>
  <c r="C5" i="8"/>
  <c r="B5" i="8"/>
  <c r="B4" i="6"/>
  <c r="C4" i="8"/>
  <c r="B4" i="8"/>
  <c r="J5" i="5"/>
  <c r="D5" i="5"/>
  <c r="B6" i="6"/>
  <c r="C6" i="8"/>
  <c r="B6" i="8"/>
  <c r="M5" i="5"/>
  <c r="G5" i="5"/>
  <c r="C5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89A0BC-4680-4218-AC0F-A22D3E70FB3C}" keepAlive="1" name="Consulta - BBDD_Social_Media_Trends" description="Conexión a la consulta 'BBDD_Social_Media_Trends' en el libro." type="5" refreshedVersion="8" background="1" saveData="1">
    <dbPr connection="Provider=Microsoft.Mashup.OleDb.1;Data Source=$Workbook$;Location=BBDD_Social_Media_Trends;Extended Properties=&quot;&quot;" command="SELECT * FROM [BBDD_Social_Media_Trends]"/>
  </connection>
  <connection id="2" xr16:uid="{20B4D7E3-B5CB-45C6-A49C-A0FA0CBF4C61}" keepAlive="1" name="Consulta - map_data" description="Conexión a la consulta 'map_data' en el libro." type="5" refreshedVersion="0" background="1">
    <dbPr connection="Provider=Microsoft.Mashup.OleDb.1;Data Source=$Workbook$;Location=map_data;Extended Properties=&quot;&quot;" command="SELECT * FROM [map_data]"/>
  </connection>
</connections>
</file>

<file path=xl/sharedStrings.xml><?xml version="1.0" encoding="utf-8"?>
<sst xmlns="http://schemas.openxmlformats.org/spreadsheetml/2006/main" count="30221" uniqueCount="5093">
  <si>
    <t>Post_ID</t>
  </si>
  <si>
    <t>Post_Date</t>
  </si>
  <si>
    <t>Platform</t>
  </si>
  <si>
    <t>Hashtag</t>
  </si>
  <si>
    <t>Content_Type</t>
  </si>
  <si>
    <t>Region</t>
  </si>
  <si>
    <t>Views</t>
  </si>
  <si>
    <t>Likes</t>
  </si>
  <si>
    <t>Shares</t>
  </si>
  <si>
    <t>Comments</t>
  </si>
  <si>
    <t>Engagement_Level</t>
  </si>
  <si>
    <t>Post_1</t>
  </si>
  <si>
    <t>TikTok</t>
  </si>
  <si>
    <t>#Challenge</t>
  </si>
  <si>
    <t>Video</t>
  </si>
  <si>
    <t>UK</t>
  </si>
  <si>
    <t>High</t>
  </si>
  <si>
    <t>Post_2</t>
  </si>
  <si>
    <t>Instagram</t>
  </si>
  <si>
    <t>#Education</t>
  </si>
  <si>
    <t>Shorts</t>
  </si>
  <si>
    <t>India</t>
  </si>
  <si>
    <t>Medium</t>
  </si>
  <si>
    <t>Post_3</t>
  </si>
  <si>
    <t>Twitter</t>
  </si>
  <si>
    <t>Brazil</t>
  </si>
  <si>
    <t>Post_4</t>
  </si>
  <si>
    <t>YouTube</t>
  </si>
  <si>
    <t>Australia</t>
  </si>
  <si>
    <t>Low</t>
  </si>
  <si>
    <t>Post_5</t>
  </si>
  <si>
    <t>#Dance</t>
  </si>
  <si>
    <t>Post</t>
  </si>
  <si>
    <t>Post_6</t>
  </si>
  <si>
    <t>Post_7</t>
  </si>
  <si>
    <t>#Comedy</t>
  </si>
  <si>
    <t>Tweet</t>
  </si>
  <si>
    <t>Japan</t>
  </si>
  <si>
    <t>Post_8</t>
  </si>
  <si>
    <t>#Gaming</t>
  </si>
  <si>
    <t>Post_9</t>
  </si>
  <si>
    <t>Live Stream</t>
  </si>
  <si>
    <t>Post_10</t>
  </si>
  <si>
    <t>Post_11</t>
  </si>
  <si>
    <t>Germany</t>
  </si>
  <si>
    <t>Post_12</t>
  </si>
  <si>
    <t>#Music</t>
  </si>
  <si>
    <t>Reel</t>
  </si>
  <si>
    <t>Post_13</t>
  </si>
  <si>
    <t>#Viral</t>
  </si>
  <si>
    <t>Canada</t>
  </si>
  <si>
    <t>Post_14</t>
  </si>
  <si>
    <t>#Fitness</t>
  </si>
  <si>
    <t>Post_15</t>
  </si>
  <si>
    <t>Post_16</t>
  </si>
  <si>
    <t>Post_17</t>
  </si>
  <si>
    <t>Post_18</t>
  </si>
  <si>
    <t>#Tech</t>
  </si>
  <si>
    <t>Post_19</t>
  </si>
  <si>
    <t>#Fashion</t>
  </si>
  <si>
    <t>USA</t>
  </si>
  <si>
    <t>Post_20</t>
  </si>
  <si>
    <t>Post_21</t>
  </si>
  <si>
    <t>Post_22</t>
  </si>
  <si>
    <t>Post_23</t>
  </si>
  <si>
    <t>Post_24</t>
  </si>
  <si>
    <t>Post_25</t>
  </si>
  <si>
    <t>Post_26</t>
  </si>
  <si>
    <t>Post_27</t>
  </si>
  <si>
    <t>Post_28</t>
  </si>
  <si>
    <t>Post_29</t>
  </si>
  <si>
    <t>Post_30</t>
  </si>
  <si>
    <t>Post_31</t>
  </si>
  <si>
    <t>Post_32</t>
  </si>
  <si>
    <t>Post_33</t>
  </si>
  <si>
    <t>Post_34</t>
  </si>
  <si>
    <t>Post_35</t>
  </si>
  <si>
    <t>Post_36</t>
  </si>
  <si>
    <t>Post_37</t>
  </si>
  <si>
    <t>Post_38</t>
  </si>
  <si>
    <t>Post_39</t>
  </si>
  <si>
    <t>Post_40</t>
  </si>
  <si>
    <t>Post_41</t>
  </si>
  <si>
    <t>Post_42</t>
  </si>
  <si>
    <t>Post_43</t>
  </si>
  <si>
    <t>Post_44</t>
  </si>
  <si>
    <t>Post_45</t>
  </si>
  <si>
    <t>Post_46</t>
  </si>
  <si>
    <t>Post_47</t>
  </si>
  <si>
    <t>Post_48</t>
  </si>
  <si>
    <t>Post_49</t>
  </si>
  <si>
    <t>Post_50</t>
  </si>
  <si>
    <t>Post_51</t>
  </si>
  <si>
    <t>Post_52</t>
  </si>
  <si>
    <t>Post_53</t>
  </si>
  <si>
    <t>Post_54</t>
  </si>
  <si>
    <t>Post_55</t>
  </si>
  <si>
    <t>Post_56</t>
  </si>
  <si>
    <t>Post_57</t>
  </si>
  <si>
    <t>Post_58</t>
  </si>
  <si>
    <t>Post_59</t>
  </si>
  <si>
    <t>Post_60</t>
  </si>
  <si>
    <t>Post_61</t>
  </si>
  <si>
    <t>Post_62</t>
  </si>
  <si>
    <t>Post_63</t>
  </si>
  <si>
    <t>Post_64</t>
  </si>
  <si>
    <t>Post_65</t>
  </si>
  <si>
    <t>Post_66</t>
  </si>
  <si>
    <t>Post_67</t>
  </si>
  <si>
    <t>Post_68</t>
  </si>
  <si>
    <t>Post_69</t>
  </si>
  <si>
    <t>Post_70</t>
  </si>
  <si>
    <t>Post_71</t>
  </si>
  <si>
    <t>Post_72</t>
  </si>
  <si>
    <t>Post_73</t>
  </si>
  <si>
    <t>Post_74</t>
  </si>
  <si>
    <t>Post_75</t>
  </si>
  <si>
    <t>Post_76</t>
  </si>
  <si>
    <t>Post_77</t>
  </si>
  <si>
    <t>Post_78</t>
  </si>
  <si>
    <t>Post_79</t>
  </si>
  <si>
    <t>Post_80</t>
  </si>
  <si>
    <t>Post_81</t>
  </si>
  <si>
    <t>Post_82</t>
  </si>
  <si>
    <t>Post_83</t>
  </si>
  <si>
    <t>Post_84</t>
  </si>
  <si>
    <t>Post_85</t>
  </si>
  <si>
    <t>Post_86</t>
  </si>
  <si>
    <t>Post_87</t>
  </si>
  <si>
    <t>Post_88</t>
  </si>
  <si>
    <t>Post_89</t>
  </si>
  <si>
    <t>Post_90</t>
  </si>
  <si>
    <t>Post_91</t>
  </si>
  <si>
    <t>Post_92</t>
  </si>
  <si>
    <t>Post_93</t>
  </si>
  <si>
    <t>Post_94</t>
  </si>
  <si>
    <t>Post_95</t>
  </si>
  <si>
    <t>Post_96</t>
  </si>
  <si>
    <t>Post_97</t>
  </si>
  <si>
    <t>Post_98</t>
  </si>
  <si>
    <t>Post_99</t>
  </si>
  <si>
    <t>Post_100</t>
  </si>
  <si>
    <t>Post_101</t>
  </si>
  <si>
    <t>Post_102</t>
  </si>
  <si>
    <t>Post_103</t>
  </si>
  <si>
    <t>Post_104</t>
  </si>
  <si>
    <t>Post_105</t>
  </si>
  <si>
    <t>Post_106</t>
  </si>
  <si>
    <t>Post_107</t>
  </si>
  <si>
    <t>Post_108</t>
  </si>
  <si>
    <t>Post_109</t>
  </si>
  <si>
    <t>Post_110</t>
  </si>
  <si>
    <t>Post_111</t>
  </si>
  <si>
    <t>Post_112</t>
  </si>
  <si>
    <t>Post_113</t>
  </si>
  <si>
    <t>Post_114</t>
  </si>
  <si>
    <t>Post_115</t>
  </si>
  <si>
    <t>Post_116</t>
  </si>
  <si>
    <t>Post_117</t>
  </si>
  <si>
    <t>Post_118</t>
  </si>
  <si>
    <t>Post_119</t>
  </si>
  <si>
    <t>Post_120</t>
  </si>
  <si>
    <t>Post_121</t>
  </si>
  <si>
    <t>Post_122</t>
  </si>
  <si>
    <t>Post_123</t>
  </si>
  <si>
    <t>Post_124</t>
  </si>
  <si>
    <t>Post_125</t>
  </si>
  <si>
    <t>Post_126</t>
  </si>
  <si>
    <t>Post_127</t>
  </si>
  <si>
    <t>Post_128</t>
  </si>
  <si>
    <t>Post_129</t>
  </si>
  <si>
    <t>Post_130</t>
  </si>
  <si>
    <t>Post_131</t>
  </si>
  <si>
    <t>Post_132</t>
  </si>
  <si>
    <t>Post_133</t>
  </si>
  <si>
    <t>Post_134</t>
  </si>
  <si>
    <t>Post_135</t>
  </si>
  <si>
    <t>Post_136</t>
  </si>
  <si>
    <t>Post_137</t>
  </si>
  <si>
    <t>Post_138</t>
  </si>
  <si>
    <t>Post_139</t>
  </si>
  <si>
    <t>Post_140</t>
  </si>
  <si>
    <t>Post_141</t>
  </si>
  <si>
    <t>Post_142</t>
  </si>
  <si>
    <t>Post_143</t>
  </si>
  <si>
    <t>Post_144</t>
  </si>
  <si>
    <t>Post_145</t>
  </si>
  <si>
    <t>Post_146</t>
  </si>
  <si>
    <t>Post_147</t>
  </si>
  <si>
    <t>Post_148</t>
  </si>
  <si>
    <t>Post_149</t>
  </si>
  <si>
    <t>Post_150</t>
  </si>
  <si>
    <t>Post_151</t>
  </si>
  <si>
    <t>Post_152</t>
  </si>
  <si>
    <t>Post_153</t>
  </si>
  <si>
    <t>Post_154</t>
  </si>
  <si>
    <t>Post_155</t>
  </si>
  <si>
    <t>Post_156</t>
  </si>
  <si>
    <t>Post_157</t>
  </si>
  <si>
    <t>Post_158</t>
  </si>
  <si>
    <t>Post_159</t>
  </si>
  <si>
    <t>Post_160</t>
  </si>
  <si>
    <t>Post_161</t>
  </si>
  <si>
    <t>Post_162</t>
  </si>
  <si>
    <t>Post_163</t>
  </si>
  <si>
    <t>Post_164</t>
  </si>
  <si>
    <t>Post_165</t>
  </si>
  <si>
    <t>Post_166</t>
  </si>
  <si>
    <t>Post_167</t>
  </si>
  <si>
    <t>Post_168</t>
  </si>
  <si>
    <t>Post_169</t>
  </si>
  <si>
    <t>Post_170</t>
  </si>
  <si>
    <t>Post_171</t>
  </si>
  <si>
    <t>Post_172</t>
  </si>
  <si>
    <t>Post_173</t>
  </si>
  <si>
    <t>Post_174</t>
  </si>
  <si>
    <t>Post_175</t>
  </si>
  <si>
    <t>Post_176</t>
  </si>
  <si>
    <t>Post_177</t>
  </si>
  <si>
    <t>Post_178</t>
  </si>
  <si>
    <t>Post_179</t>
  </si>
  <si>
    <t>Post_180</t>
  </si>
  <si>
    <t>Post_181</t>
  </si>
  <si>
    <t>Post_182</t>
  </si>
  <si>
    <t>Post_183</t>
  </si>
  <si>
    <t>Post_184</t>
  </si>
  <si>
    <t>Post_185</t>
  </si>
  <si>
    <t>Post_186</t>
  </si>
  <si>
    <t>Post_187</t>
  </si>
  <si>
    <t>Post_188</t>
  </si>
  <si>
    <t>Post_189</t>
  </si>
  <si>
    <t>Post_190</t>
  </si>
  <si>
    <t>Post_191</t>
  </si>
  <si>
    <t>Post_192</t>
  </si>
  <si>
    <t>Post_193</t>
  </si>
  <si>
    <t>Post_194</t>
  </si>
  <si>
    <t>Post_195</t>
  </si>
  <si>
    <t>Post_196</t>
  </si>
  <si>
    <t>Post_197</t>
  </si>
  <si>
    <t>Post_198</t>
  </si>
  <si>
    <t>Post_199</t>
  </si>
  <si>
    <t>Post_200</t>
  </si>
  <si>
    <t>Post_201</t>
  </si>
  <si>
    <t>Post_202</t>
  </si>
  <si>
    <t>Post_203</t>
  </si>
  <si>
    <t>Post_204</t>
  </si>
  <si>
    <t>Post_205</t>
  </si>
  <si>
    <t>Post_206</t>
  </si>
  <si>
    <t>Post_207</t>
  </si>
  <si>
    <t>Post_208</t>
  </si>
  <si>
    <t>Post_209</t>
  </si>
  <si>
    <t>Post_210</t>
  </si>
  <si>
    <t>Post_211</t>
  </si>
  <si>
    <t>Post_212</t>
  </si>
  <si>
    <t>Post_213</t>
  </si>
  <si>
    <t>Post_214</t>
  </si>
  <si>
    <t>Post_215</t>
  </si>
  <si>
    <t>Post_216</t>
  </si>
  <si>
    <t>Post_217</t>
  </si>
  <si>
    <t>Post_218</t>
  </si>
  <si>
    <t>Post_219</t>
  </si>
  <si>
    <t>Post_220</t>
  </si>
  <si>
    <t>Post_221</t>
  </si>
  <si>
    <t>Post_222</t>
  </si>
  <si>
    <t>Post_223</t>
  </si>
  <si>
    <t>Post_224</t>
  </si>
  <si>
    <t>Post_225</t>
  </si>
  <si>
    <t>Post_226</t>
  </si>
  <si>
    <t>Post_227</t>
  </si>
  <si>
    <t>Post_228</t>
  </si>
  <si>
    <t>Post_229</t>
  </si>
  <si>
    <t>Post_230</t>
  </si>
  <si>
    <t>Post_231</t>
  </si>
  <si>
    <t>Post_232</t>
  </si>
  <si>
    <t>Post_233</t>
  </si>
  <si>
    <t>Post_234</t>
  </si>
  <si>
    <t>Post_235</t>
  </si>
  <si>
    <t>Post_236</t>
  </si>
  <si>
    <t>Post_237</t>
  </si>
  <si>
    <t>Post_238</t>
  </si>
  <si>
    <t>Post_239</t>
  </si>
  <si>
    <t>Post_240</t>
  </si>
  <si>
    <t>Post_241</t>
  </si>
  <si>
    <t>Post_242</t>
  </si>
  <si>
    <t>Post_243</t>
  </si>
  <si>
    <t>Post_244</t>
  </si>
  <si>
    <t>Post_245</t>
  </si>
  <si>
    <t>Post_246</t>
  </si>
  <si>
    <t>Post_247</t>
  </si>
  <si>
    <t>Post_248</t>
  </si>
  <si>
    <t>Post_249</t>
  </si>
  <si>
    <t>Post_250</t>
  </si>
  <si>
    <t>Post_251</t>
  </si>
  <si>
    <t>Post_252</t>
  </si>
  <si>
    <t>Post_253</t>
  </si>
  <si>
    <t>Post_254</t>
  </si>
  <si>
    <t>Post_255</t>
  </si>
  <si>
    <t>Post_256</t>
  </si>
  <si>
    <t>Post_257</t>
  </si>
  <si>
    <t>Post_258</t>
  </si>
  <si>
    <t>Post_259</t>
  </si>
  <si>
    <t>Post_260</t>
  </si>
  <si>
    <t>Post_261</t>
  </si>
  <si>
    <t>Post_262</t>
  </si>
  <si>
    <t>Post_263</t>
  </si>
  <si>
    <t>Post_264</t>
  </si>
  <si>
    <t>Post_265</t>
  </si>
  <si>
    <t>Post_266</t>
  </si>
  <si>
    <t>Post_267</t>
  </si>
  <si>
    <t>Post_268</t>
  </si>
  <si>
    <t>Post_269</t>
  </si>
  <si>
    <t>Post_270</t>
  </si>
  <si>
    <t>Post_271</t>
  </si>
  <si>
    <t>Post_272</t>
  </si>
  <si>
    <t>Post_273</t>
  </si>
  <si>
    <t>Post_274</t>
  </si>
  <si>
    <t>Post_275</t>
  </si>
  <si>
    <t>Post_276</t>
  </si>
  <si>
    <t>Post_277</t>
  </si>
  <si>
    <t>Post_278</t>
  </si>
  <si>
    <t>Post_279</t>
  </si>
  <si>
    <t>Post_280</t>
  </si>
  <si>
    <t>Post_281</t>
  </si>
  <si>
    <t>Post_282</t>
  </si>
  <si>
    <t>Post_283</t>
  </si>
  <si>
    <t>Post_284</t>
  </si>
  <si>
    <t>Post_285</t>
  </si>
  <si>
    <t>Post_286</t>
  </si>
  <si>
    <t>Post_287</t>
  </si>
  <si>
    <t>Post_288</t>
  </si>
  <si>
    <t>Post_289</t>
  </si>
  <si>
    <t>Post_290</t>
  </si>
  <si>
    <t>Post_291</t>
  </si>
  <si>
    <t>Post_292</t>
  </si>
  <si>
    <t>Post_293</t>
  </si>
  <si>
    <t>Post_294</t>
  </si>
  <si>
    <t>Post_295</t>
  </si>
  <si>
    <t>Post_296</t>
  </si>
  <si>
    <t>Post_297</t>
  </si>
  <si>
    <t>Post_298</t>
  </si>
  <si>
    <t>Post_299</t>
  </si>
  <si>
    <t>Post_300</t>
  </si>
  <si>
    <t>Post_301</t>
  </si>
  <si>
    <t>Post_302</t>
  </si>
  <si>
    <t>Post_303</t>
  </si>
  <si>
    <t>Post_304</t>
  </si>
  <si>
    <t>Post_305</t>
  </si>
  <si>
    <t>Post_306</t>
  </si>
  <si>
    <t>Post_307</t>
  </si>
  <si>
    <t>Post_308</t>
  </si>
  <si>
    <t>Post_309</t>
  </si>
  <si>
    <t>Post_310</t>
  </si>
  <si>
    <t>Post_311</t>
  </si>
  <si>
    <t>Post_312</t>
  </si>
  <si>
    <t>Post_313</t>
  </si>
  <si>
    <t>Post_314</t>
  </si>
  <si>
    <t>Post_315</t>
  </si>
  <si>
    <t>Post_316</t>
  </si>
  <si>
    <t>Post_317</t>
  </si>
  <si>
    <t>Post_318</t>
  </si>
  <si>
    <t>Post_319</t>
  </si>
  <si>
    <t>Post_320</t>
  </si>
  <si>
    <t>Post_321</t>
  </si>
  <si>
    <t>Post_322</t>
  </si>
  <si>
    <t>Post_323</t>
  </si>
  <si>
    <t>Post_324</t>
  </si>
  <si>
    <t>Post_325</t>
  </si>
  <si>
    <t>Post_326</t>
  </si>
  <si>
    <t>Post_327</t>
  </si>
  <si>
    <t>Post_328</t>
  </si>
  <si>
    <t>Post_329</t>
  </si>
  <si>
    <t>Post_330</t>
  </si>
  <si>
    <t>Post_331</t>
  </si>
  <si>
    <t>Post_332</t>
  </si>
  <si>
    <t>Post_333</t>
  </si>
  <si>
    <t>Post_334</t>
  </si>
  <si>
    <t>Post_335</t>
  </si>
  <si>
    <t>Post_336</t>
  </si>
  <si>
    <t>Post_337</t>
  </si>
  <si>
    <t>Post_338</t>
  </si>
  <si>
    <t>Post_339</t>
  </si>
  <si>
    <t>Post_340</t>
  </si>
  <si>
    <t>Post_341</t>
  </si>
  <si>
    <t>Post_342</t>
  </si>
  <si>
    <t>Post_343</t>
  </si>
  <si>
    <t>Post_344</t>
  </si>
  <si>
    <t>Post_345</t>
  </si>
  <si>
    <t>Post_346</t>
  </si>
  <si>
    <t>Post_347</t>
  </si>
  <si>
    <t>Post_348</t>
  </si>
  <si>
    <t>Post_349</t>
  </si>
  <si>
    <t>Post_350</t>
  </si>
  <si>
    <t>Post_351</t>
  </si>
  <si>
    <t>Post_352</t>
  </si>
  <si>
    <t>Post_353</t>
  </si>
  <si>
    <t>Post_354</t>
  </si>
  <si>
    <t>Post_355</t>
  </si>
  <si>
    <t>Post_356</t>
  </si>
  <si>
    <t>Post_357</t>
  </si>
  <si>
    <t>Post_358</t>
  </si>
  <si>
    <t>Post_359</t>
  </si>
  <si>
    <t>Post_360</t>
  </si>
  <si>
    <t>Post_361</t>
  </si>
  <si>
    <t>Post_362</t>
  </si>
  <si>
    <t>Post_363</t>
  </si>
  <si>
    <t>Post_364</t>
  </si>
  <si>
    <t>Post_365</t>
  </si>
  <si>
    <t>Post_366</t>
  </si>
  <si>
    <t>Post_367</t>
  </si>
  <si>
    <t>Post_368</t>
  </si>
  <si>
    <t>Post_369</t>
  </si>
  <si>
    <t>Post_370</t>
  </si>
  <si>
    <t>Post_371</t>
  </si>
  <si>
    <t>Post_372</t>
  </si>
  <si>
    <t>Post_373</t>
  </si>
  <si>
    <t>Post_374</t>
  </si>
  <si>
    <t>Post_375</t>
  </si>
  <si>
    <t>Post_376</t>
  </si>
  <si>
    <t>Post_377</t>
  </si>
  <si>
    <t>Post_378</t>
  </si>
  <si>
    <t>Post_379</t>
  </si>
  <si>
    <t>Post_380</t>
  </si>
  <si>
    <t>Post_381</t>
  </si>
  <si>
    <t>Post_382</t>
  </si>
  <si>
    <t>Post_383</t>
  </si>
  <si>
    <t>Post_384</t>
  </si>
  <si>
    <t>Post_385</t>
  </si>
  <si>
    <t>Post_386</t>
  </si>
  <si>
    <t>Post_387</t>
  </si>
  <si>
    <t>Post_388</t>
  </si>
  <si>
    <t>Post_389</t>
  </si>
  <si>
    <t>Post_390</t>
  </si>
  <si>
    <t>Post_391</t>
  </si>
  <si>
    <t>Post_392</t>
  </si>
  <si>
    <t>Post_393</t>
  </si>
  <si>
    <t>Post_394</t>
  </si>
  <si>
    <t>Post_395</t>
  </si>
  <si>
    <t>Post_396</t>
  </si>
  <si>
    <t>Post_397</t>
  </si>
  <si>
    <t>Post_398</t>
  </si>
  <si>
    <t>Post_399</t>
  </si>
  <si>
    <t>Post_400</t>
  </si>
  <si>
    <t>Post_401</t>
  </si>
  <si>
    <t>Post_402</t>
  </si>
  <si>
    <t>Post_403</t>
  </si>
  <si>
    <t>Post_404</t>
  </si>
  <si>
    <t>Post_405</t>
  </si>
  <si>
    <t>Post_406</t>
  </si>
  <si>
    <t>Post_407</t>
  </si>
  <si>
    <t>Post_408</t>
  </si>
  <si>
    <t>Post_409</t>
  </si>
  <si>
    <t>Post_410</t>
  </si>
  <si>
    <t>Post_411</t>
  </si>
  <si>
    <t>Post_412</t>
  </si>
  <si>
    <t>Post_413</t>
  </si>
  <si>
    <t>Post_414</t>
  </si>
  <si>
    <t>Post_415</t>
  </si>
  <si>
    <t>Post_416</t>
  </si>
  <si>
    <t>Post_417</t>
  </si>
  <si>
    <t>Post_418</t>
  </si>
  <si>
    <t>Post_419</t>
  </si>
  <si>
    <t>Post_420</t>
  </si>
  <si>
    <t>Post_421</t>
  </si>
  <si>
    <t>Post_422</t>
  </si>
  <si>
    <t>Post_423</t>
  </si>
  <si>
    <t>Post_424</t>
  </si>
  <si>
    <t>Post_425</t>
  </si>
  <si>
    <t>Post_426</t>
  </si>
  <si>
    <t>Post_427</t>
  </si>
  <si>
    <t>Post_428</t>
  </si>
  <si>
    <t>Post_429</t>
  </si>
  <si>
    <t>Post_430</t>
  </si>
  <si>
    <t>Post_431</t>
  </si>
  <si>
    <t>Post_432</t>
  </si>
  <si>
    <t>Post_433</t>
  </si>
  <si>
    <t>Post_434</t>
  </si>
  <si>
    <t>Post_435</t>
  </si>
  <si>
    <t>Post_436</t>
  </si>
  <si>
    <t>Post_437</t>
  </si>
  <si>
    <t>Post_438</t>
  </si>
  <si>
    <t>Post_439</t>
  </si>
  <si>
    <t>Post_440</t>
  </si>
  <si>
    <t>Post_441</t>
  </si>
  <si>
    <t>Post_442</t>
  </si>
  <si>
    <t>Post_443</t>
  </si>
  <si>
    <t>Post_444</t>
  </si>
  <si>
    <t>Post_445</t>
  </si>
  <si>
    <t>Post_446</t>
  </si>
  <si>
    <t>Post_447</t>
  </si>
  <si>
    <t>Post_448</t>
  </si>
  <si>
    <t>Post_449</t>
  </si>
  <si>
    <t>Post_450</t>
  </si>
  <si>
    <t>Post_451</t>
  </si>
  <si>
    <t>Post_452</t>
  </si>
  <si>
    <t>Post_453</t>
  </si>
  <si>
    <t>Post_454</t>
  </si>
  <si>
    <t>Post_455</t>
  </si>
  <si>
    <t>Post_456</t>
  </si>
  <si>
    <t>Post_457</t>
  </si>
  <si>
    <t>Post_458</t>
  </si>
  <si>
    <t>Post_459</t>
  </si>
  <si>
    <t>Post_460</t>
  </si>
  <si>
    <t>Post_461</t>
  </si>
  <si>
    <t>Post_462</t>
  </si>
  <si>
    <t>Post_463</t>
  </si>
  <si>
    <t>Post_464</t>
  </si>
  <si>
    <t>Post_465</t>
  </si>
  <si>
    <t>Post_466</t>
  </si>
  <si>
    <t>Post_467</t>
  </si>
  <si>
    <t>Post_468</t>
  </si>
  <si>
    <t>Post_469</t>
  </si>
  <si>
    <t>Post_470</t>
  </si>
  <si>
    <t>Post_471</t>
  </si>
  <si>
    <t>Post_472</t>
  </si>
  <si>
    <t>Post_473</t>
  </si>
  <si>
    <t>Post_474</t>
  </si>
  <si>
    <t>Post_475</t>
  </si>
  <si>
    <t>Post_476</t>
  </si>
  <si>
    <t>Post_477</t>
  </si>
  <si>
    <t>Post_478</t>
  </si>
  <si>
    <t>Post_479</t>
  </si>
  <si>
    <t>Post_480</t>
  </si>
  <si>
    <t>Post_481</t>
  </si>
  <si>
    <t>Post_482</t>
  </si>
  <si>
    <t>Post_483</t>
  </si>
  <si>
    <t>Post_484</t>
  </si>
  <si>
    <t>Post_485</t>
  </si>
  <si>
    <t>Post_486</t>
  </si>
  <si>
    <t>Post_487</t>
  </si>
  <si>
    <t>Post_488</t>
  </si>
  <si>
    <t>Post_489</t>
  </si>
  <si>
    <t>Post_490</t>
  </si>
  <si>
    <t>Post_491</t>
  </si>
  <si>
    <t>Post_492</t>
  </si>
  <si>
    <t>Post_493</t>
  </si>
  <si>
    <t>Post_494</t>
  </si>
  <si>
    <t>Post_495</t>
  </si>
  <si>
    <t>Post_496</t>
  </si>
  <si>
    <t>Post_497</t>
  </si>
  <si>
    <t>Post_498</t>
  </si>
  <si>
    <t>Post_499</t>
  </si>
  <si>
    <t>Post_500</t>
  </si>
  <si>
    <t>Post_501</t>
  </si>
  <si>
    <t>Post_502</t>
  </si>
  <si>
    <t>Post_503</t>
  </si>
  <si>
    <t>Post_504</t>
  </si>
  <si>
    <t>Post_505</t>
  </si>
  <si>
    <t>Post_506</t>
  </si>
  <si>
    <t>Post_507</t>
  </si>
  <si>
    <t>Post_508</t>
  </si>
  <si>
    <t>Post_509</t>
  </si>
  <si>
    <t>Post_510</t>
  </si>
  <si>
    <t>Post_511</t>
  </si>
  <si>
    <t>Post_512</t>
  </si>
  <si>
    <t>Post_513</t>
  </si>
  <si>
    <t>Post_514</t>
  </si>
  <si>
    <t>Post_515</t>
  </si>
  <si>
    <t>Post_516</t>
  </si>
  <si>
    <t>Post_517</t>
  </si>
  <si>
    <t>Post_518</t>
  </si>
  <si>
    <t>Post_519</t>
  </si>
  <si>
    <t>Post_520</t>
  </si>
  <si>
    <t>Post_521</t>
  </si>
  <si>
    <t>Post_522</t>
  </si>
  <si>
    <t>Post_523</t>
  </si>
  <si>
    <t>Post_524</t>
  </si>
  <si>
    <t>Post_525</t>
  </si>
  <si>
    <t>Post_526</t>
  </si>
  <si>
    <t>Post_527</t>
  </si>
  <si>
    <t>Post_528</t>
  </si>
  <si>
    <t>Post_529</t>
  </si>
  <si>
    <t>Post_530</t>
  </si>
  <si>
    <t>Post_531</t>
  </si>
  <si>
    <t>Post_532</t>
  </si>
  <si>
    <t>Post_533</t>
  </si>
  <si>
    <t>Post_534</t>
  </si>
  <si>
    <t>Post_535</t>
  </si>
  <si>
    <t>Post_536</t>
  </si>
  <si>
    <t>Post_537</t>
  </si>
  <si>
    <t>Post_538</t>
  </si>
  <si>
    <t>Post_539</t>
  </si>
  <si>
    <t>Post_540</t>
  </si>
  <si>
    <t>Post_541</t>
  </si>
  <si>
    <t>Post_542</t>
  </si>
  <si>
    <t>Post_543</t>
  </si>
  <si>
    <t>Post_544</t>
  </si>
  <si>
    <t>Post_545</t>
  </si>
  <si>
    <t>Post_546</t>
  </si>
  <si>
    <t>Post_547</t>
  </si>
  <si>
    <t>Post_548</t>
  </si>
  <si>
    <t>Post_549</t>
  </si>
  <si>
    <t>Post_550</t>
  </si>
  <si>
    <t>Post_551</t>
  </si>
  <si>
    <t>Post_552</t>
  </si>
  <si>
    <t>Post_553</t>
  </si>
  <si>
    <t>Post_554</t>
  </si>
  <si>
    <t>Post_555</t>
  </si>
  <si>
    <t>Post_556</t>
  </si>
  <si>
    <t>Post_557</t>
  </si>
  <si>
    <t>Post_558</t>
  </si>
  <si>
    <t>Post_559</t>
  </si>
  <si>
    <t>Post_560</t>
  </si>
  <si>
    <t>Post_561</t>
  </si>
  <si>
    <t>Post_562</t>
  </si>
  <si>
    <t>Post_563</t>
  </si>
  <si>
    <t>Post_564</t>
  </si>
  <si>
    <t>Post_565</t>
  </si>
  <si>
    <t>Post_566</t>
  </si>
  <si>
    <t>Post_567</t>
  </si>
  <si>
    <t>Post_568</t>
  </si>
  <si>
    <t>Post_569</t>
  </si>
  <si>
    <t>Post_570</t>
  </si>
  <si>
    <t>Post_571</t>
  </si>
  <si>
    <t>Post_572</t>
  </si>
  <si>
    <t>Post_573</t>
  </si>
  <si>
    <t>Post_574</t>
  </si>
  <si>
    <t>Post_575</t>
  </si>
  <si>
    <t>Post_576</t>
  </si>
  <si>
    <t>Post_577</t>
  </si>
  <si>
    <t>Post_578</t>
  </si>
  <si>
    <t>Post_579</t>
  </si>
  <si>
    <t>Post_580</t>
  </si>
  <si>
    <t>Post_581</t>
  </si>
  <si>
    <t>Post_582</t>
  </si>
  <si>
    <t>Post_583</t>
  </si>
  <si>
    <t>Post_584</t>
  </si>
  <si>
    <t>Post_585</t>
  </si>
  <si>
    <t>Post_586</t>
  </si>
  <si>
    <t>Post_587</t>
  </si>
  <si>
    <t>Post_588</t>
  </si>
  <si>
    <t>Post_589</t>
  </si>
  <si>
    <t>Post_590</t>
  </si>
  <si>
    <t>Post_591</t>
  </si>
  <si>
    <t>Post_592</t>
  </si>
  <si>
    <t>Post_593</t>
  </si>
  <si>
    <t>Post_594</t>
  </si>
  <si>
    <t>Post_595</t>
  </si>
  <si>
    <t>Post_596</t>
  </si>
  <si>
    <t>Post_597</t>
  </si>
  <si>
    <t>Post_598</t>
  </si>
  <si>
    <t>Post_599</t>
  </si>
  <si>
    <t>Post_600</t>
  </si>
  <si>
    <t>Post_601</t>
  </si>
  <si>
    <t>Post_602</t>
  </si>
  <si>
    <t>Post_603</t>
  </si>
  <si>
    <t>Post_604</t>
  </si>
  <si>
    <t>Post_605</t>
  </si>
  <si>
    <t>Post_606</t>
  </si>
  <si>
    <t>Post_607</t>
  </si>
  <si>
    <t>Post_608</t>
  </si>
  <si>
    <t>Post_609</t>
  </si>
  <si>
    <t>Post_610</t>
  </si>
  <si>
    <t>Post_611</t>
  </si>
  <si>
    <t>Post_612</t>
  </si>
  <si>
    <t>Post_613</t>
  </si>
  <si>
    <t>Post_614</t>
  </si>
  <si>
    <t>Post_615</t>
  </si>
  <si>
    <t>Post_616</t>
  </si>
  <si>
    <t>Post_617</t>
  </si>
  <si>
    <t>Post_618</t>
  </si>
  <si>
    <t>Post_619</t>
  </si>
  <si>
    <t>Post_620</t>
  </si>
  <si>
    <t>Post_621</t>
  </si>
  <si>
    <t>Post_622</t>
  </si>
  <si>
    <t>Post_623</t>
  </si>
  <si>
    <t>Post_624</t>
  </si>
  <si>
    <t>Post_625</t>
  </si>
  <si>
    <t>Post_626</t>
  </si>
  <si>
    <t>Post_627</t>
  </si>
  <si>
    <t>Post_628</t>
  </si>
  <si>
    <t>Post_629</t>
  </si>
  <si>
    <t>Post_630</t>
  </si>
  <si>
    <t>Post_631</t>
  </si>
  <si>
    <t>Post_632</t>
  </si>
  <si>
    <t>Post_633</t>
  </si>
  <si>
    <t>Post_634</t>
  </si>
  <si>
    <t>Post_635</t>
  </si>
  <si>
    <t>Post_636</t>
  </si>
  <si>
    <t>Post_637</t>
  </si>
  <si>
    <t>Post_638</t>
  </si>
  <si>
    <t>Post_639</t>
  </si>
  <si>
    <t>Post_640</t>
  </si>
  <si>
    <t>Post_641</t>
  </si>
  <si>
    <t>Post_642</t>
  </si>
  <si>
    <t>Post_643</t>
  </si>
  <si>
    <t>Post_644</t>
  </si>
  <si>
    <t>Post_645</t>
  </si>
  <si>
    <t>Post_646</t>
  </si>
  <si>
    <t>Post_647</t>
  </si>
  <si>
    <t>Post_648</t>
  </si>
  <si>
    <t>Post_649</t>
  </si>
  <si>
    <t>Post_650</t>
  </si>
  <si>
    <t>Post_651</t>
  </si>
  <si>
    <t>Post_652</t>
  </si>
  <si>
    <t>Post_653</t>
  </si>
  <si>
    <t>Post_654</t>
  </si>
  <si>
    <t>Post_655</t>
  </si>
  <si>
    <t>Post_656</t>
  </si>
  <si>
    <t>Post_657</t>
  </si>
  <si>
    <t>Post_658</t>
  </si>
  <si>
    <t>Post_659</t>
  </si>
  <si>
    <t>Post_660</t>
  </si>
  <si>
    <t>Post_661</t>
  </si>
  <si>
    <t>Post_662</t>
  </si>
  <si>
    <t>Post_663</t>
  </si>
  <si>
    <t>Post_664</t>
  </si>
  <si>
    <t>Post_665</t>
  </si>
  <si>
    <t>Post_666</t>
  </si>
  <si>
    <t>Post_667</t>
  </si>
  <si>
    <t>Post_668</t>
  </si>
  <si>
    <t>Post_669</t>
  </si>
  <si>
    <t>Post_670</t>
  </si>
  <si>
    <t>Post_671</t>
  </si>
  <si>
    <t>Post_672</t>
  </si>
  <si>
    <t>Post_673</t>
  </si>
  <si>
    <t>Post_674</t>
  </si>
  <si>
    <t>Post_675</t>
  </si>
  <si>
    <t>Post_676</t>
  </si>
  <si>
    <t>Post_677</t>
  </si>
  <si>
    <t>Post_678</t>
  </si>
  <si>
    <t>Post_679</t>
  </si>
  <si>
    <t>Post_680</t>
  </si>
  <si>
    <t>Post_681</t>
  </si>
  <si>
    <t>Post_682</t>
  </si>
  <si>
    <t>Post_683</t>
  </si>
  <si>
    <t>Post_684</t>
  </si>
  <si>
    <t>Post_685</t>
  </si>
  <si>
    <t>Post_686</t>
  </si>
  <si>
    <t>Post_687</t>
  </si>
  <si>
    <t>Post_688</t>
  </si>
  <si>
    <t>Post_689</t>
  </si>
  <si>
    <t>Post_690</t>
  </si>
  <si>
    <t>Post_691</t>
  </si>
  <si>
    <t>Post_692</t>
  </si>
  <si>
    <t>Post_693</t>
  </si>
  <si>
    <t>Post_694</t>
  </si>
  <si>
    <t>Post_695</t>
  </si>
  <si>
    <t>Post_696</t>
  </si>
  <si>
    <t>Post_697</t>
  </si>
  <si>
    <t>Post_698</t>
  </si>
  <si>
    <t>Post_699</t>
  </si>
  <si>
    <t>Post_700</t>
  </si>
  <si>
    <t>Post_701</t>
  </si>
  <si>
    <t>Post_702</t>
  </si>
  <si>
    <t>Post_703</t>
  </si>
  <si>
    <t>Post_704</t>
  </si>
  <si>
    <t>Post_705</t>
  </si>
  <si>
    <t>Post_706</t>
  </si>
  <si>
    <t>Post_707</t>
  </si>
  <si>
    <t>Post_708</t>
  </si>
  <si>
    <t>Post_709</t>
  </si>
  <si>
    <t>Post_710</t>
  </si>
  <si>
    <t>Post_711</t>
  </si>
  <si>
    <t>Post_712</t>
  </si>
  <si>
    <t>Post_713</t>
  </si>
  <si>
    <t>Post_714</t>
  </si>
  <si>
    <t>Post_715</t>
  </si>
  <si>
    <t>Post_716</t>
  </si>
  <si>
    <t>Post_717</t>
  </si>
  <si>
    <t>Post_718</t>
  </si>
  <si>
    <t>Post_719</t>
  </si>
  <si>
    <t>Post_720</t>
  </si>
  <si>
    <t>Post_721</t>
  </si>
  <si>
    <t>Post_722</t>
  </si>
  <si>
    <t>Post_723</t>
  </si>
  <si>
    <t>Post_724</t>
  </si>
  <si>
    <t>Post_725</t>
  </si>
  <si>
    <t>Post_726</t>
  </si>
  <si>
    <t>Post_727</t>
  </si>
  <si>
    <t>Post_728</t>
  </si>
  <si>
    <t>Post_729</t>
  </si>
  <si>
    <t>Post_730</t>
  </si>
  <si>
    <t>Post_731</t>
  </si>
  <si>
    <t>Post_732</t>
  </si>
  <si>
    <t>Post_733</t>
  </si>
  <si>
    <t>Post_734</t>
  </si>
  <si>
    <t>Post_735</t>
  </si>
  <si>
    <t>Post_736</t>
  </si>
  <si>
    <t>Post_737</t>
  </si>
  <si>
    <t>Post_738</t>
  </si>
  <si>
    <t>Post_739</t>
  </si>
  <si>
    <t>Post_740</t>
  </si>
  <si>
    <t>Post_741</t>
  </si>
  <si>
    <t>Post_742</t>
  </si>
  <si>
    <t>Post_743</t>
  </si>
  <si>
    <t>Post_744</t>
  </si>
  <si>
    <t>Post_745</t>
  </si>
  <si>
    <t>Post_746</t>
  </si>
  <si>
    <t>Post_747</t>
  </si>
  <si>
    <t>Post_748</t>
  </si>
  <si>
    <t>Post_749</t>
  </si>
  <si>
    <t>Post_750</t>
  </si>
  <si>
    <t>Post_751</t>
  </si>
  <si>
    <t>Post_752</t>
  </si>
  <si>
    <t>Post_753</t>
  </si>
  <si>
    <t>Post_754</t>
  </si>
  <si>
    <t>Post_755</t>
  </si>
  <si>
    <t>Post_756</t>
  </si>
  <si>
    <t>Post_757</t>
  </si>
  <si>
    <t>Post_758</t>
  </si>
  <si>
    <t>Post_759</t>
  </si>
  <si>
    <t>Post_760</t>
  </si>
  <si>
    <t>Post_761</t>
  </si>
  <si>
    <t>Post_762</t>
  </si>
  <si>
    <t>Post_763</t>
  </si>
  <si>
    <t>Post_764</t>
  </si>
  <si>
    <t>Post_765</t>
  </si>
  <si>
    <t>Post_766</t>
  </si>
  <si>
    <t>Post_767</t>
  </si>
  <si>
    <t>Post_768</t>
  </si>
  <si>
    <t>Post_769</t>
  </si>
  <si>
    <t>Post_770</t>
  </si>
  <si>
    <t>Post_771</t>
  </si>
  <si>
    <t>Post_772</t>
  </si>
  <si>
    <t>Post_773</t>
  </si>
  <si>
    <t>Post_774</t>
  </si>
  <si>
    <t>Post_775</t>
  </si>
  <si>
    <t>Post_776</t>
  </si>
  <si>
    <t>Post_777</t>
  </si>
  <si>
    <t>Post_778</t>
  </si>
  <si>
    <t>Post_779</t>
  </si>
  <si>
    <t>Post_780</t>
  </si>
  <si>
    <t>Post_781</t>
  </si>
  <si>
    <t>Post_782</t>
  </si>
  <si>
    <t>Post_783</t>
  </si>
  <si>
    <t>Post_784</t>
  </si>
  <si>
    <t>Post_785</t>
  </si>
  <si>
    <t>Post_786</t>
  </si>
  <si>
    <t>Post_787</t>
  </si>
  <si>
    <t>Post_788</t>
  </si>
  <si>
    <t>Post_789</t>
  </si>
  <si>
    <t>Post_790</t>
  </si>
  <si>
    <t>Post_791</t>
  </si>
  <si>
    <t>Post_792</t>
  </si>
  <si>
    <t>Post_793</t>
  </si>
  <si>
    <t>Post_794</t>
  </si>
  <si>
    <t>Post_795</t>
  </si>
  <si>
    <t>Post_796</t>
  </si>
  <si>
    <t>Post_797</t>
  </si>
  <si>
    <t>Post_798</t>
  </si>
  <si>
    <t>Post_799</t>
  </si>
  <si>
    <t>Post_800</t>
  </si>
  <si>
    <t>Post_801</t>
  </si>
  <si>
    <t>Post_802</t>
  </si>
  <si>
    <t>Post_803</t>
  </si>
  <si>
    <t>Post_804</t>
  </si>
  <si>
    <t>Post_805</t>
  </si>
  <si>
    <t>Post_806</t>
  </si>
  <si>
    <t>Post_807</t>
  </si>
  <si>
    <t>Post_808</t>
  </si>
  <si>
    <t>Post_809</t>
  </si>
  <si>
    <t>Post_810</t>
  </si>
  <si>
    <t>Post_811</t>
  </si>
  <si>
    <t>Post_812</t>
  </si>
  <si>
    <t>Post_813</t>
  </si>
  <si>
    <t>Post_814</t>
  </si>
  <si>
    <t>Post_815</t>
  </si>
  <si>
    <t>Post_816</t>
  </si>
  <si>
    <t>Post_817</t>
  </si>
  <si>
    <t>Post_818</t>
  </si>
  <si>
    <t>Post_819</t>
  </si>
  <si>
    <t>Post_820</t>
  </si>
  <si>
    <t>Post_821</t>
  </si>
  <si>
    <t>Post_822</t>
  </si>
  <si>
    <t>Post_823</t>
  </si>
  <si>
    <t>Post_824</t>
  </si>
  <si>
    <t>Post_825</t>
  </si>
  <si>
    <t>Post_826</t>
  </si>
  <si>
    <t>Post_827</t>
  </si>
  <si>
    <t>Post_828</t>
  </si>
  <si>
    <t>Post_829</t>
  </si>
  <si>
    <t>Post_830</t>
  </si>
  <si>
    <t>Post_831</t>
  </si>
  <si>
    <t>Post_832</t>
  </si>
  <si>
    <t>Post_833</t>
  </si>
  <si>
    <t>Post_834</t>
  </si>
  <si>
    <t>Post_835</t>
  </si>
  <si>
    <t>Post_836</t>
  </si>
  <si>
    <t>Post_837</t>
  </si>
  <si>
    <t>Post_838</t>
  </si>
  <si>
    <t>Post_839</t>
  </si>
  <si>
    <t>Post_840</t>
  </si>
  <si>
    <t>Post_841</t>
  </si>
  <si>
    <t>Post_842</t>
  </si>
  <si>
    <t>Post_843</t>
  </si>
  <si>
    <t>Post_844</t>
  </si>
  <si>
    <t>Post_845</t>
  </si>
  <si>
    <t>Post_846</t>
  </si>
  <si>
    <t>Post_847</t>
  </si>
  <si>
    <t>Post_848</t>
  </si>
  <si>
    <t>Post_849</t>
  </si>
  <si>
    <t>Post_850</t>
  </si>
  <si>
    <t>Post_851</t>
  </si>
  <si>
    <t>Post_852</t>
  </si>
  <si>
    <t>Post_853</t>
  </si>
  <si>
    <t>Post_854</t>
  </si>
  <si>
    <t>Post_855</t>
  </si>
  <si>
    <t>Post_856</t>
  </si>
  <si>
    <t>Post_857</t>
  </si>
  <si>
    <t>Post_858</t>
  </si>
  <si>
    <t>Post_859</t>
  </si>
  <si>
    <t>Post_860</t>
  </si>
  <si>
    <t>Post_861</t>
  </si>
  <si>
    <t>Post_862</t>
  </si>
  <si>
    <t>Post_863</t>
  </si>
  <si>
    <t>Post_864</t>
  </si>
  <si>
    <t>Post_865</t>
  </si>
  <si>
    <t>Post_866</t>
  </si>
  <si>
    <t>Post_867</t>
  </si>
  <si>
    <t>Post_868</t>
  </si>
  <si>
    <t>Post_869</t>
  </si>
  <si>
    <t>Post_870</t>
  </si>
  <si>
    <t>Post_871</t>
  </si>
  <si>
    <t>Post_872</t>
  </si>
  <si>
    <t>Post_873</t>
  </si>
  <si>
    <t>Post_874</t>
  </si>
  <si>
    <t>Post_875</t>
  </si>
  <si>
    <t>Post_876</t>
  </si>
  <si>
    <t>Post_877</t>
  </si>
  <si>
    <t>Post_878</t>
  </si>
  <si>
    <t>Post_879</t>
  </si>
  <si>
    <t>Post_880</t>
  </si>
  <si>
    <t>Post_881</t>
  </si>
  <si>
    <t>Post_882</t>
  </si>
  <si>
    <t>Post_883</t>
  </si>
  <si>
    <t>Post_884</t>
  </si>
  <si>
    <t>Post_885</t>
  </si>
  <si>
    <t>Post_886</t>
  </si>
  <si>
    <t>Post_887</t>
  </si>
  <si>
    <t>Post_888</t>
  </si>
  <si>
    <t>Post_889</t>
  </si>
  <si>
    <t>Post_890</t>
  </si>
  <si>
    <t>Post_891</t>
  </si>
  <si>
    <t>Post_892</t>
  </si>
  <si>
    <t>Post_893</t>
  </si>
  <si>
    <t>Post_894</t>
  </si>
  <si>
    <t>Post_895</t>
  </si>
  <si>
    <t>Post_896</t>
  </si>
  <si>
    <t>Post_897</t>
  </si>
  <si>
    <t>Post_898</t>
  </si>
  <si>
    <t>Post_899</t>
  </si>
  <si>
    <t>Post_900</t>
  </si>
  <si>
    <t>Post_901</t>
  </si>
  <si>
    <t>Post_902</t>
  </si>
  <si>
    <t>Post_903</t>
  </si>
  <si>
    <t>Post_904</t>
  </si>
  <si>
    <t>Post_905</t>
  </si>
  <si>
    <t>Post_906</t>
  </si>
  <si>
    <t>Post_907</t>
  </si>
  <si>
    <t>Post_908</t>
  </si>
  <si>
    <t>Post_909</t>
  </si>
  <si>
    <t>Post_910</t>
  </si>
  <si>
    <t>Post_911</t>
  </si>
  <si>
    <t>Post_912</t>
  </si>
  <si>
    <t>Post_913</t>
  </si>
  <si>
    <t>Post_914</t>
  </si>
  <si>
    <t>Post_915</t>
  </si>
  <si>
    <t>Post_916</t>
  </si>
  <si>
    <t>Post_917</t>
  </si>
  <si>
    <t>Post_918</t>
  </si>
  <si>
    <t>Post_919</t>
  </si>
  <si>
    <t>Post_920</t>
  </si>
  <si>
    <t>Post_921</t>
  </si>
  <si>
    <t>Post_922</t>
  </si>
  <si>
    <t>Post_923</t>
  </si>
  <si>
    <t>Post_924</t>
  </si>
  <si>
    <t>Post_925</t>
  </si>
  <si>
    <t>Post_926</t>
  </si>
  <si>
    <t>Post_927</t>
  </si>
  <si>
    <t>Post_928</t>
  </si>
  <si>
    <t>Post_929</t>
  </si>
  <si>
    <t>Post_930</t>
  </si>
  <si>
    <t>Post_931</t>
  </si>
  <si>
    <t>Post_932</t>
  </si>
  <si>
    <t>Post_933</t>
  </si>
  <si>
    <t>Post_934</t>
  </si>
  <si>
    <t>Post_935</t>
  </si>
  <si>
    <t>Post_936</t>
  </si>
  <si>
    <t>Post_937</t>
  </si>
  <si>
    <t>Post_938</t>
  </si>
  <si>
    <t>Post_939</t>
  </si>
  <si>
    <t>Post_940</t>
  </si>
  <si>
    <t>Post_941</t>
  </si>
  <si>
    <t>Post_942</t>
  </si>
  <si>
    <t>Post_943</t>
  </si>
  <si>
    <t>Post_944</t>
  </si>
  <si>
    <t>Post_945</t>
  </si>
  <si>
    <t>Post_946</t>
  </si>
  <si>
    <t>Post_947</t>
  </si>
  <si>
    <t>Post_948</t>
  </si>
  <si>
    <t>Post_949</t>
  </si>
  <si>
    <t>Post_950</t>
  </si>
  <si>
    <t>Post_951</t>
  </si>
  <si>
    <t>Post_952</t>
  </si>
  <si>
    <t>Post_953</t>
  </si>
  <si>
    <t>Post_954</t>
  </si>
  <si>
    <t>Post_955</t>
  </si>
  <si>
    <t>Post_956</t>
  </si>
  <si>
    <t>Post_957</t>
  </si>
  <si>
    <t>Post_958</t>
  </si>
  <si>
    <t>Post_959</t>
  </si>
  <si>
    <t>Post_960</t>
  </si>
  <si>
    <t>Post_961</t>
  </si>
  <si>
    <t>Post_962</t>
  </si>
  <si>
    <t>Post_963</t>
  </si>
  <si>
    <t>Post_964</t>
  </si>
  <si>
    <t>Post_965</t>
  </si>
  <si>
    <t>Post_966</t>
  </si>
  <si>
    <t>Post_967</t>
  </si>
  <si>
    <t>Post_968</t>
  </si>
  <si>
    <t>Post_969</t>
  </si>
  <si>
    <t>Post_970</t>
  </si>
  <si>
    <t>Post_971</t>
  </si>
  <si>
    <t>Post_972</t>
  </si>
  <si>
    <t>Post_973</t>
  </si>
  <si>
    <t>Post_974</t>
  </si>
  <si>
    <t>Post_975</t>
  </si>
  <si>
    <t>Post_976</t>
  </si>
  <si>
    <t>Post_977</t>
  </si>
  <si>
    <t>Post_978</t>
  </si>
  <si>
    <t>Post_979</t>
  </si>
  <si>
    <t>Post_980</t>
  </si>
  <si>
    <t>Post_981</t>
  </si>
  <si>
    <t>Post_982</t>
  </si>
  <si>
    <t>Post_983</t>
  </si>
  <si>
    <t>Post_984</t>
  </si>
  <si>
    <t>Post_985</t>
  </si>
  <si>
    <t>Post_986</t>
  </si>
  <si>
    <t>Post_987</t>
  </si>
  <si>
    <t>Post_988</t>
  </si>
  <si>
    <t>Post_989</t>
  </si>
  <si>
    <t>Post_990</t>
  </si>
  <si>
    <t>Post_991</t>
  </si>
  <si>
    <t>Post_992</t>
  </si>
  <si>
    <t>Post_993</t>
  </si>
  <si>
    <t>Post_994</t>
  </si>
  <si>
    <t>Post_995</t>
  </si>
  <si>
    <t>Post_996</t>
  </si>
  <si>
    <t>Post_997</t>
  </si>
  <si>
    <t>Post_998</t>
  </si>
  <si>
    <t>Post_999</t>
  </si>
  <si>
    <t>Post_1000</t>
  </si>
  <si>
    <t>Post_1001</t>
  </si>
  <si>
    <t>Post_1002</t>
  </si>
  <si>
    <t>Post_1003</t>
  </si>
  <si>
    <t>Post_1004</t>
  </si>
  <si>
    <t>Post_1005</t>
  </si>
  <si>
    <t>Post_1006</t>
  </si>
  <si>
    <t>Post_1007</t>
  </si>
  <si>
    <t>Post_1008</t>
  </si>
  <si>
    <t>Post_1009</t>
  </si>
  <si>
    <t>Post_1010</t>
  </si>
  <si>
    <t>Post_1011</t>
  </si>
  <si>
    <t>Post_1012</t>
  </si>
  <si>
    <t>Post_1013</t>
  </si>
  <si>
    <t>Post_1014</t>
  </si>
  <si>
    <t>Post_1015</t>
  </si>
  <si>
    <t>Post_1016</t>
  </si>
  <si>
    <t>Post_1017</t>
  </si>
  <si>
    <t>Post_1018</t>
  </si>
  <si>
    <t>Post_1019</t>
  </si>
  <si>
    <t>Post_1020</t>
  </si>
  <si>
    <t>Post_1021</t>
  </si>
  <si>
    <t>Post_1022</t>
  </si>
  <si>
    <t>Post_1023</t>
  </si>
  <si>
    <t>Post_1024</t>
  </si>
  <si>
    <t>Post_1025</t>
  </si>
  <si>
    <t>Post_1026</t>
  </si>
  <si>
    <t>Post_1027</t>
  </si>
  <si>
    <t>Post_1028</t>
  </si>
  <si>
    <t>Post_1029</t>
  </si>
  <si>
    <t>Post_1030</t>
  </si>
  <si>
    <t>Post_1031</t>
  </si>
  <si>
    <t>Post_1032</t>
  </si>
  <si>
    <t>Post_1033</t>
  </si>
  <si>
    <t>Post_1034</t>
  </si>
  <si>
    <t>Post_1035</t>
  </si>
  <si>
    <t>Post_1036</t>
  </si>
  <si>
    <t>Post_1037</t>
  </si>
  <si>
    <t>Post_1038</t>
  </si>
  <si>
    <t>Post_1039</t>
  </si>
  <si>
    <t>Post_1040</t>
  </si>
  <si>
    <t>Post_1041</t>
  </si>
  <si>
    <t>Post_1042</t>
  </si>
  <si>
    <t>Post_1043</t>
  </si>
  <si>
    <t>Post_1044</t>
  </si>
  <si>
    <t>Post_1045</t>
  </si>
  <si>
    <t>Post_1046</t>
  </si>
  <si>
    <t>Post_1047</t>
  </si>
  <si>
    <t>Post_1048</t>
  </si>
  <si>
    <t>Post_1049</t>
  </si>
  <si>
    <t>Post_1050</t>
  </si>
  <si>
    <t>Post_1051</t>
  </si>
  <si>
    <t>Post_1052</t>
  </si>
  <si>
    <t>Post_1053</t>
  </si>
  <si>
    <t>Post_1054</t>
  </si>
  <si>
    <t>Post_1055</t>
  </si>
  <si>
    <t>Post_1056</t>
  </si>
  <si>
    <t>Post_1057</t>
  </si>
  <si>
    <t>Post_1058</t>
  </si>
  <si>
    <t>Post_1059</t>
  </si>
  <si>
    <t>Post_1060</t>
  </si>
  <si>
    <t>Post_1061</t>
  </si>
  <si>
    <t>Post_1062</t>
  </si>
  <si>
    <t>Post_1063</t>
  </si>
  <si>
    <t>Post_1064</t>
  </si>
  <si>
    <t>Post_1065</t>
  </si>
  <si>
    <t>Post_1066</t>
  </si>
  <si>
    <t>Post_1067</t>
  </si>
  <si>
    <t>Post_1068</t>
  </si>
  <si>
    <t>Post_1069</t>
  </si>
  <si>
    <t>Post_1070</t>
  </si>
  <si>
    <t>Post_1071</t>
  </si>
  <si>
    <t>Post_1072</t>
  </si>
  <si>
    <t>Post_1073</t>
  </si>
  <si>
    <t>Post_1074</t>
  </si>
  <si>
    <t>Post_1075</t>
  </si>
  <si>
    <t>Post_1076</t>
  </si>
  <si>
    <t>Post_1077</t>
  </si>
  <si>
    <t>Post_1078</t>
  </si>
  <si>
    <t>Post_1079</t>
  </si>
  <si>
    <t>Post_1080</t>
  </si>
  <si>
    <t>Post_1081</t>
  </si>
  <si>
    <t>Post_1082</t>
  </si>
  <si>
    <t>Post_1083</t>
  </si>
  <si>
    <t>Post_1084</t>
  </si>
  <si>
    <t>Post_1085</t>
  </si>
  <si>
    <t>Post_1086</t>
  </si>
  <si>
    <t>Post_1087</t>
  </si>
  <si>
    <t>Post_1088</t>
  </si>
  <si>
    <t>Post_1089</t>
  </si>
  <si>
    <t>Post_1090</t>
  </si>
  <si>
    <t>Post_1091</t>
  </si>
  <si>
    <t>Post_1092</t>
  </si>
  <si>
    <t>Post_1093</t>
  </si>
  <si>
    <t>Post_1094</t>
  </si>
  <si>
    <t>Post_1095</t>
  </si>
  <si>
    <t>Post_1096</t>
  </si>
  <si>
    <t>Post_1097</t>
  </si>
  <si>
    <t>Post_1098</t>
  </si>
  <si>
    <t>Post_1099</t>
  </si>
  <si>
    <t>Post_1100</t>
  </si>
  <si>
    <t>Post_1101</t>
  </si>
  <si>
    <t>Post_1102</t>
  </si>
  <si>
    <t>Post_1103</t>
  </si>
  <si>
    <t>Post_1104</t>
  </si>
  <si>
    <t>Post_1105</t>
  </si>
  <si>
    <t>Post_1106</t>
  </si>
  <si>
    <t>Post_1107</t>
  </si>
  <si>
    <t>Post_1108</t>
  </si>
  <si>
    <t>Post_1109</t>
  </si>
  <si>
    <t>Post_1110</t>
  </si>
  <si>
    <t>Post_1111</t>
  </si>
  <si>
    <t>Post_1112</t>
  </si>
  <si>
    <t>Post_1113</t>
  </si>
  <si>
    <t>Post_1114</t>
  </si>
  <si>
    <t>Post_1115</t>
  </si>
  <si>
    <t>Post_1116</t>
  </si>
  <si>
    <t>Post_1117</t>
  </si>
  <si>
    <t>Post_1118</t>
  </si>
  <si>
    <t>Post_1119</t>
  </si>
  <si>
    <t>Post_1120</t>
  </si>
  <si>
    <t>Post_1121</t>
  </si>
  <si>
    <t>Post_1122</t>
  </si>
  <si>
    <t>Post_1123</t>
  </si>
  <si>
    <t>Post_1124</t>
  </si>
  <si>
    <t>Post_1125</t>
  </si>
  <si>
    <t>Post_1126</t>
  </si>
  <si>
    <t>Post_1127</t>
  </si>
  <si>
    <t>Post_1128</t>
  </si>
  <si>
    <t>Post_1129</t>
  </si>
  <si>
    <t>Post_1130</t>
  </si>
  <si>
    <t>Post_1131</t>
  </si>
  <si>
    <t>Post_1132</t>
  </si>
  <si>
    <t>Post_1133</t>
  </si>
  <si>
    <t>Post_1134</t>
  </si>
  <si>
    <t>Post_1135</t>
  </si>
  <si>
    <t>Post_1136</t>
  </si>
  <si>
    <t>Post_1137</t>
  </si>
  <si>
    <t>Post_1138</t>
  </si>
  <si>
    <t>Post_1139</t>
  </si>
  <si>
    <t>Post_1140</t>
  </si>
  <si>
    <t>Post_1141</t>
  </si>
  <si>
    <t>Post_1142</t>
  </si>
  <si>
    <t>Post_1143</t>
  </si>
  <si>
    <t>Post_1144</t>
  </si>
  <si>
    <t>Post_1145</t>
  </si>
  <si>
    <t>Post_1146</t>
  </si>
  <si>
    <t>Post_1147</t>
  </si>
  <si>
    <t>Post_1148</t>
  </si>
  <si>
    <t>Post_1149</t>
  </si>
  <si>
    <t>Post_1150</t>
  </si>
  <si>
    <t>Post_1151</t>
  </si>
  <si>
    <t>Post_1152</t>
  </si>
  <si>
    <t>Post_1153</t>
  </si>
  <si>
    <t>Post_1154</t>
  </si>
  <si>
    <t>Post_1155</t>
  </si>
  <si>
    <t>Post_1156</t>
  </si>
  <si>
    <t>Post_1157</t>
  </si>
  <si>
    <t>Post_1158</t>
  </si>
  <si>
    <t>Post_1159</t>
  </si>
  <si>
    <t>Post_1160</t>
  </si>
  <si>
    <t>Post_1161</t>
  </si>
  <si>
    <t>Post_1162</t>
  </si>
  <si>
    <t>Post_1163</t>
  </si>
  <si>
    <t>Post_1164</t>
  </si>
  <si>
    <t>Post_1165</t>
  </si>
  <si>
    <t>Post_1166</t>
  </si>
  <si>
    <t>Post_1167</t>
  </si>
  <si>
    <t>Post_1168</t>
  </si>
  <si>
    <t>Post_1169</t>
  </si>
  <si>
    <t>Post_1170</t>
  </si>
  <si>
    <t>Post_1171</t>
  </si>
  <si>
    <t>Post_1172</t>
  </si>
  <si>
    <t>Post_1173</t>
  </si>
  <si>
    <t>Post_1174</t>
  </si>
  <si>
    <t>Post_1175</t>
  </si>
  <si>
    <t>Post_1176</t>
  </si>
  <si>
    <t>Post_1177</t>
  </si>
  <si>
    <t>Post_1178</t>
  </si>
  <si>
    <t>Post_1179</t>
  </si>
  <si>
    <t>Post_1180</t>
  </si>
  <si>
    <t>Post_1181</t>
  </si>
  <si>
    <t>Post_1182</t>
  </si>
  <si>
    <t>Post_1183</t>
  </si>
  <si>
    <t>Post_1184</t>
  </si>
  <si>
    <t>Post_1185</t>
  </si>
  <si>
    <t>Post_1186</t>
  </si>
  <si>
    <t>Post_1187</t>
  </si>
  <si>
    <t>Post_1188</t>
  </si>
  <si>
    <t>Post_1189</t>
  </si>
  <si>
    <t>Post_1190</t>
  </si>
  <si>
    <t>Post_1191</t>
  </si>
  <si>
    <t>Post_1192</t>
  </si>
  <si>
    <t>Post_1193</t>
  </si>
  <si>
    <t>Post_1194</t>
  </si>
  <si>
    <t>Post_1195</t>
  </si>
  <si>
    <t>Post_1196</t>
  </si>
  <si>
    <t>Post_1197</t>
  </si>
  <si>
    <t>Post_1198</t>
  </si>
  <si>
    <t>Post_1199</t>
  </si>
  <si>
    <t>Post_1200</t>
  </si>
  <si>
    <t>Post_1201</t>
  </si>
  <si>
    <t>Post_1202</t>
  </si>
  <si>
    <t>Post_1203</t>
  </si>
  <si>
    <t>Post_1204</t>
  </si>
  <si>
    <t>Post_1205</t>
  </si>
  <si>
    <t>Post_1206</t>
  </si>
  <si>
    <t>Post_1207</t>
  </si>
  <si>
    <t>Post_1208</t>
  </si>
  <si>
    <t>Post_1209</t>
  </si>
  <si>
    <t>Post_1210</t>
  </si>
  <si>
    <t>Post_1211</t>
  </si>
  <si>
    <t>Post_1212</t>
  </si>
  <si>
    <t>Post_1213</t>
  </si>
  <si>
    <t>Post_1214</t>
  </si>
  <si>
    <t>Post_1215</t>
  </si>
  <si>
    <t>Post_1216</t>
  </si>
  <si>
    <t>Post_1217</t>
  </si>
  <si>
    <t>Post_1218</t>
  </si>
  <si>
    <t>Post_1219</t>
  </si>
  <si>
    <t>Post_1220</t>
  </si>
  <si>
    <t>Post_1221</t>
  </si>
  <si>
    <t>Post_1222</t>
  </si>
  <si>
    <t>Post_1223</t>
  </si>
  <si>
    <t>Post_1224</t>
  </si>
  <si>
    <t>Post_1225</t>
  </si>
  <si>
    <t>Post_1226</t>
  </si>
  <si>
    <t>Post_1227</t>
  </si>
  <si>
    <t>Post_1228</t>
  </si>
  <si>
    <t>Post_1229</t>
  </si>
  <si>
    <t>Post_1230</t>
  </si>
  <si>
    <t>Post_1231</t>
  </si>
  <si>
    <t>Post_1232</t>
  </si>
  <si>
    <t>Post_1233</t>
  </si>
  <si>
    <t>Post_1234</t>
  </si>
  <si>
    <t>Post_1235</t>
  </si>
  <si>
    <t>Post_1236</t>
  </si>
  <si>
    <t>Post_1237</t>
  </si>
  <si>
    <t>Post_1238</t>
  </si>
  <si>
    <t>Post_1239</t>
  </si>
  <si>
    <t>Post_1240</t>
  </si>
  <si>
    <t>Post_1241</t>
  </si>
  <si>
    <t>Post_1242</t>
  </si>
  <si>
    <t>Post_1243</t>
  </si>
  <si>
    <t>Post_1244</t>
  </si>
  <si>
    <t>Post_1245</t>
  </si>
  <si>
    <t>Post_1246</t>
  </si>
  <si>
    <t>Post_1247</t>
  </si>
  <si>
    <t>Post_1248</t>
  </si>
  <si>
    <t>Post_1249</t>
  </si>
  <si>
    <t>Post_1250</t>
  </si>
  <si>
    <t>Post_1251</t>
  </si>
  <si>
    <t>Post_1252</t>
  </si>
  <si>
    <t>Post_1253</t>
  </si>
  <si>
    <t>Post_1254</t>
  </si>
  <si>
    <t>Post_1255</t>
  </si>
  <si>
    <t>Post_1256</t>
  </si>
  <si>
    <t>Post_1257</t>
  </si>
  <si>
    <t>Post_1258</t>
  </si>
  <si>
    <t>Post_1259</t>
  </si>
  <si>
    <t>Post_1260</t>
  </si>
  <si>
    <t>Post_1261</t>
  </si>
  <si>
    <t>Post_1262</t>
  </si>
  <si>
    <t>Post_1263</t>
  </si>
  <si>
    <t>Post_1264</t>
  </si>
  <si>
    <t>Post_1265</t>
  </si>
  <si>
    <t>Post_1266</t>
  </si>
  <si>
    <t>Post_1267</t>
  </si>
  <si>
    <t>Post_1268</t>
  </si>
  <si>
    <t>Post_1269</t>
  </si>
  <si>
    <t>Post_1270</t>
  </si>
  <si>
    <t>Post_1271</t>
  </si>
  <si>
    <t>Post_1272</t>
  </si>
  <si>
    <t>Post_1273</t>
  </si>
  <si>
    <t>Post_1274</t>
  </si>
  <si>
    <t>Post_1275</t>
  </si>
  <si>
    <t>Post_1276</t>
  </si>
  <si>
    <t>Post_1277</t>
  </si>
  <si>
    <t>Post_1278</t>
  </si>
  <si>
    <t>Post_1279</t>
  </si>
  <si>
    <t>Post_1280</t>
  </si>
  <si>
    <t>Post_1281</t>
  </si>
  <si>
    <t>Post_1282</t>
  </si>
  <si>
    <t>Post_1283</t>
  </si>
  <si>
    <t>Post_1284</t>
  </si>
  <si>
    <t>Post_1285</t>
  </si>
  <si>
    <t>Post_1286</t>
  </si>
  <si>
    <t>Post_1287</t>
  </si>
  <si>
    <t>Post_1288</t>
  </si>
  <si>
    <t>Post_1289</t>
  </si>
  <si>
    <t>Post_1290</t>
  </si>
  <si>
    <t>Post_1291</t>
  </si>
  <si>
    <t>Post_1292</t>
  </si>
  <si>
    <t>Post_1293</t>
  </si>
  <si>
    <t>Post_1294</t>
  </si>
  <si>
    <t>Post_1295</t>
  </si>
  <si>
    <t>Post_1296</t>
  </si>
  <si>
    <t>Post_1297</t>
  </si>
  <si>
    <t>Post_1298</t>
  </si>
  <si>
    <t>Post_1299</t>
  </si>
  <si>
    <t>Post_1300</t>
  </si>
  <si>
    <t>Post_1301</t>
  </si>
  <si>
    <t>Post_1302</t>
  </si>
  <si>
    <t>Post_1303</t>
  </si>
  <si>
    <t>Post_1304</t>
  </si>
  <si>
    <t>Post_1305</t>
  </si>
  <si>
    <t>Post_1306</t>
  </si>
  <si>
    <t>Post_1307</t>
  </si>
  <si>
    <t>Post_1308</t>
  </si>
  <si>
    <t>Post_1309</t>
  </si>
  <si>
    <t>Post_1310</t>
  </si>
  <si>
    <t>Post_1311</t>
  </si>
  <si>
    <t>Post_1312</t>
  </si>
  <si>
    <t>Post_1313</t>
  </si>
  <si>
    <t>Post_1314</t>
  </si>
  <si>
    <t>Post_1315</t>
  </si>
  <si>
    <t>Post_1316</t>
  </si>
  <si>
    <t>Post_1317</t>
  </si>
  <si>
    <t>Post_1318</t>
  </si>
  <si>
    <t>Post_1319</t>
  </si>
  <si>
    <t>Post_1320</t>
  </si>
  <si>
    <t>Post_1321</t>
  </si>
  <si>
    <t>Post_1322</t>
  </si>
  <si>
    <t>Post_1323</t>
  </si>
  <si>
    <t>Post_1324</t>
  </si>
  <si>
    <t>Post_1325</t>
  </si>
  <si>
    <t>Post_1326</t>
  </si>
  <si>
    <t>Post_1327</t>
  </si>
  <si>
    <t>Post_1328</t>
  </si>
  <si>
    <t>Post_1329</t>
  </si>
  <si>
    <t>Post_1330</t>
  </si>
  <si>
    <t>Post_1331</t>
  </si>
  <si>
    <t>Post_1332</t>
  </si>
  <si>
    <t>Post_1333</t>
  </si>
  <si>
    <t>Post_1334</t>
  </si>
  <si>
    <t>Post_1335</t>
  </si>
  <si>
    <t>Post_1336</t>
  </si>
  <si>
    <t>Post_1337</t>
  </si>
  <si>
    <t>Post_1338</t>
  </si>
  <si>
    <t>Post_1339</t>
  </si>
  <si>
    <t>Post_1340</t>
  </si>
  <si>
    <t>Post_1341</t>
  </si>
  <si>
    <t>Post_1342</t>
  </si>
  <si>
    <t>Post_1343</t>
  </si>
  <si>
    <t>Post_1344</t>
  </si>
  <si>
    <t>Post_1345</t>
  </si>
  <si>
    <t>Post_1346</t>
  </si>
  <si>
    <t>Post_1347</t>
  </si>
  <si>
    <t>Post_1348</t>
  </si>
  <si>
    <t>Post_1349</t>
  </si>
  <si>
    <t>Post_1350</t>
  </si>
  <si>
    <t>Post_1351</t>
  </si>
  <si>
    <t>Post_1352</t>
  </si>
  <si>
    <t>Post_1353</t>
  </si>
  <si>
    <t>Post_1354</t>
  </si>
  <si>
    <t>Post_1355</t>
  </si>
  <si>
    <t>Post_1356</t>
  </si>
  <si>
    <t>Post_1357</t>
  </si>
  <si>
    <t>Post_1358</t>
  </si>
  <si>
    <t>Post_1359</t>
  </si>
  <si>
    <t>Post_1360</t>
  </si>
  <si>
    <t>Post_1361</t>
  </si>
  <si>
    <t>Post_1362</t>
  </si>
  <si>
    <t>Post_1363</t>
  </si>
  <si>
    <t>Post_1364</t>
  </si>
  <si>
    <t>Post_1365</t>
  </si>
  <si>
    <t>Post_1366</t>
  </si>
  <si>
    <t>Post_1367</t>
  </si>
  <si>
    <t>Post_1368</t>
  </si>
  <si>
    <t>Post_1369</t>
  </si>
  <si>
    <t>Post_1370</t>
  </si>
  <si>
    <t>Post_1371</t>
  </si>
  <si>
    <t>Post_1372</t>
  </si>
  <si>
    <t>Post_1373</t>
  </si>
  <si>
    <t>Post_1374</t>
  </si>
  <si>
    <t>Post_1375</t>
  </si>
  <si>
    <t>Post_1376</t>
  </si>
  <si>
    <t>Post_1377</t>
  </si>
  <si>
    <t>Post_1378</t>
  </si>
  <si>
    <t>Post_1379</t>
  </si>
  <si>
    <t>Post_1380</t>
  </si>
  <si>
    <t>Post_1381</t>
  </si>
  <si>
    <t>Post_1382</t>
  </si>
  <si>
    <t>Post_1383</t>
  </si>
  <si>
    <t>Post_1384</t>
  </si>
  <si>
    <t>Post_1385</t>
  </si>
  <si>
    <t>Post_1386</t>
  </si>
  <si>
    <t>Post_1387</t>
  </si>
  <si>
    <t>Post_1388</t>
  </si>
  <si>
    <t>Post_1389</t>
  </si>
  <si>
    <t>Post_1390</t>
  </si>
  <si>
    <t>Post_1391</t>
  </si>
  <si>
    <t>Post_1392</t>
  </si>
  <si>
    <t>Post_1393</t>
  </si>
  <si>
    <t>Post_1394</t>
  </si>
  <si>
    <t>Post_1395</t>
  </si>
  <si>
    <t>Post_1396</t>
  </si>
  <si>
    <t>Post_1397</t>
  </si>
  <si>
    <t>Post_1398</t>
  </si>
  <si>
    <t>Post_1399</t>
  </si>
  <si>
    <t>Post_1400</t>
  </si>
  <si>
    <t>Post_1401</t>
  </si>
  <si>
    <t>Post_1402</t>
  </si>
  <si>
    <t>Post_1403</t>
  </si>
  <si>
    <t>Post_1404</t>
  </si>
  <si>
    <t>Post_1405</t>
  </si>
  <si>
    <t>Post_1406</t>
  </si>
  <si>
    <t>Post_1407</t>
  </si>
  <si>
    <t>Post_1408</t>
  </si>
  <si>
    <t>Post_1409</t>
  </si>
  <si>
    <t>Post_1410</t>
  </si>
  <si>
    <t>Post_1411</t>
  </si>
  <si>
    <t>Post_1412</t>
  </si>
  <si>
    <t>Post_1413</t>
  </si>
  <si>
    <t>Post_1414</t>
  </si>
  <si>
    <t>Post_1415</t>
  </si>
  <si>
    <t>Post_1416</t>
  </si>
  <si>
    <t>Post_1417</t>
  </si>
  <si>
    <t>Post_1418</t>
  </si>
  <si>
    <t>Post_1419</t>
  </si>
  <si>
    <t>Post_1420</t>
  </si>
  <si>
    <t>Post_1421</t>
  </si>
  <si>
    <t>Post_1422</t>
  </si>
  <si>
    <t>Post_1423</t>
  </si>
  <si>
    <t>Post_1424</t>
  </si>
  <si>
    <t>Post_1425</t>
  </si>
  <si>
    <t>Post_1426</t>
  </si>
  <si>
    <t>Post_1427</t>
  </si>
  <si>
    <t>Post_1428</t>
  </si>
  <si>
    <t>Post_1429</t>
  </si>
  <si>
    <t>Post_1430</t>
  </si>
  <si>
    <t>Post_1431</t>
  </si>
  <si>
    <t>Post_1432</t>
  </si>
  <si>
    <t>Post_1433</t>
  </si>
  <si>
    <t>Post_1434</t>
  </si>
  <si>
    <t>Post_1435</t>
  </si>
  <si>
    <t>Post_1436</t>
  </si>
  <si>
    <t>Post_1437</t>
  </si>
  <si>
    <t>Post_1438</t>
  </si>
  <si>
    <t>Post_1439</t>
  </si>
  <si>
    <t>Post_1440</t>
  </si>
  <si>
    <t>Post_1441</t>
  </si>
  <si>
    <t>Post_1442</t>
  </si>
  <si>
    <t>Post_1443</t>
  </si>
  <si>
    <t>Post_1444</t>
  </si>
  <si>
    <t>Post_1445</t>
  </si>
  <si>
    <t>Post_1446</t>
  </si>
  <si>
    <t>Post_1447</t>
  </si>
  <si>
    <t>Post_1448</t>
  </si>
  <si>
    <t>Post_1449</t>
  </si>
  <si>
    <t>Post_1450</t>
  </si>
  <si>
    <t>Post_1451</t>
  </si>
  <si>
    <t>Post_1452</t>
  </si>
  <si>
    <t>Post_1453</t>
  </si>
  <si>
    <t>Post_1454</t>
  </si>
  <si>
    <t>Post_1455</t>
  </si>
  <si>
    <t>Post_1456</t>
  </si>
  <si>
    <t>Post_1457</t>
  </si>
  <si>
    <t>Post_1458</t>
  </si>
  <si>
    <t>Post_1459</t>
  </si>
  <si>
    <t>Post_1460</t>
  </si>
  <si>
    <t>Post_1461</t>
  </si>
  <si>
    <t>Post_1462</t>
  </si>
  <si>
    <t>Post_1463</t>
  </si>
  <si>
    <t>Post_1464</t>
  </si>
  <si>
    <t>Post_1465</t>
  </si>
  <si>
    <t>Post_1466</t>
  </si>
  <si>
    <t>Post_1467</t>
  </si>
  <si>
    <t>Post_1468</t>
  </si>
  <si>
    <t>Post_1469</t>
  </si>
  <si>
    <t>Post_1470</t>
  </si>
  <si>
    <t>Post_1471</t>
  </si>
  <si>
    <t>Post_1472</t>
  </si>
  <si>
    <t>Post_1473</t>
  </si>
  <si>
    <t>Post_1474</t>
  </si>
  <si>
    <t>Post_1475</t>
  </si>
  <si>
    <t>Post_1476</t>
  </si>
  <si>
    <t>Post_1477</t>
  </si>
  <si>
    <t>Post_1478</t>
  </si>
  <si>
    <t>Post_1479</t>
  </si>
  <si>
    <t>Post_1480</t>
  </si>
  <si>
    <t>Post_1481</t>
  </si>
  <si>
    <t>Post_1482</t>
  </si>
  <si>
    <t>Post_1483</t>
  </si>
  <si>
    <t>Post_1484</t>
  </si>
  <si>
    <t>Post_1485</t>
  </si>
  <si>
    <t>Post_1486</t>
  </si>
  <si>
    <t>Post_1487</t>
  </si>
  <si>
    <t>Post_1488</t>
  </si>
  <si>
    <t>Post_1489</t>
  </si>
  <si>
    <t>Post_1490</t>
  </si>
  <si>
    <t>Post_1491</t>
  </si>
  <si>
    <t>Post_1492</t>
  </si>
  <si>
    <t>Post_1493</t>
  </si>
  <si>
    <t>Post_1494</t>
  </si>
  <si>
    <t>Post_1495</t>
  </si>
  <si>
    <t>Post_1496</t>
  </si>
  <si>
    <t>Post_1497</t>
  </si>
  <si>
    <t>Post_1498</t>
  </si>
  <si>
    <t>Post_1499</t>
  </si>
  <si>
    <t>Post_1500</t>
  </si>
  <si>
    <t>Post_1501</t>
  </si>
  <si>
    <t>Post_1502</t>
  </si>
  <si>
    <t>Post_1503</t>
  </si>
  <si>
    <t>Post_1504</t>
  </si>
  <si>
    <t>Post_1505</t>
  </si>
  <si>
    <t>Post_1506</t>
  </si>
  <si>
    <t>Post_1507</t>
  </si>
  <si>
    <t>Post_1508</t>
  </si>
  <si>
    <t>Post_1509</t>
  </si>
  <si>
    <t>Post_1510</t>
  </si>
  <si>
    <t>Post_1511</t>
  </si>
  <si>
    <t>Post_1512</t>
  </si>
  <si>
    <t>Post_1513</t>
  </si>
  <si>
    <t>Post_1514</t>
  </si>
  <si>
    <t>Post_1515</t>
  </si>
  <si>
    <t>Post_1516</t>
  </si>
  <si>
    <t>Post_1517</t>
  </si>
  <si>
    <t>Post_1518</t>
  </si>
  <si>
    <t>Post_1519</t>
  </si>
  <si>
    <t>Post_1520</t>
  </si>
  <si>
    <t>Post_1521</t>
  </si>
  <si>
    <t>Post_1522</t>
  </si>
  <si>
    <t>Post_1523</t>
  </si>
  <si>
    <t>Post_1524</t>
  </si>
  <si>
    <t>Post_1525</t>
  </si>
  <si>
    <t>Post_1526</t>
  </si>
  <si>
    <t>Post_1527</t>
  </si>
  <si>
    <t>Post_1528</t>
  </si>
  <si>
    <t>Post_1529</t>
  </si>
  <si>
    <t>Post_1530</t>
  </si>
  <si>
    <t>Post_1531</t>
  </si>
  <si>
    <t>Post_1532</t>
  </si>
  <si>
    <t>Post_1533</t>
  </si>
  <si>
    <t>Post_1534</t>
  </si>
  <si>
    <t>Post_1535</t>
  </si>
  <si>
    <t>Post_1536</t>
  </si>
  <si>
    <t>Post_1537</t>
  </si>
  <si>
    <t>Post_1538</t>
  </si>
  <si>
    <t>Post_1539</t>
  </si>
  <si>
    <t>Post_1540</t>
  </si>
  <si>
    <t>Post_1541</t>
  </si>
  <si>
    <t>Post_1542</t>
  </si>
  <si>
    <t>Post_1543</t>
  </si>
  <si>
    <t>Post_1544</t>
  </si>
  <si>
    <t>Post_1545</t>
  </si>
  <si>
    <t>Post_1546</t>
  </si>
  <si>
    <t>Post_1547</t>
  </si>
  <si>
    <t>Post_1548</t>
  </si>
  <si>
    <t>Post_1549</t>
  </si>
  <si>
    <t>Post_1550</t>
  </si>
  <si>
    <t>Post_1551</t>
  </si>
  <si>
    <t>Post_1552</t>
  </si>
  <si>
    <t>Post_1553</t>
  </si>
  <si>
    <t>Post_1554</t>
  </si>
  <si>
    <t>Post_1555</t>
  </si>
  <si>
    <t>Post_1556</t>
  </si>
  <si>
    <t>Post_1557</t>
  </si>
  <si>
    <t>Post_1558</t>
  </si>
  <si>
    <t>Post_1559</t>
  </si>
  <si>
    <t>Post_1560</t>
  </si>
  <si>
    <t>Post_1561</t>
  </si>
  <si>
    <t>Post_1562</t>
  </si>
  <si>
    <t>Post_1563</t>
  </si>
  <si>
    <t>Post_1564</t>
  </si>
  <si>
    <t>Post_1565</t>
  </si>
  <si>
    <t>Post_1566</t>
  </si>
  <si>
    <t>Post_1567</t>
  </si>
  <si>
    <t>Post_1568</t>
  </si>
  <si>
    <t>Post_1569</t>
  </si>
  <si>
    <t>Post_1570</t>
  </si>
  <si>
    <t>Post_1571</t>
  </si>
  <si>
    <t>Post_1572</t>
  </si>
  <si>
    <t>Post_1573</t>
  </si>
  <si>
    <t>Post_1574</t>
  </si>
  <si>
    <t>Post_1575</t>
  </si>
  <si>
    <t>Post_1576</t>
  </si>
  <si>
    <t>Post_1577</t>
  </si>
  <si>
    <t>Post_1578</t>
  </si>
  <si>
    <t>Post_1579</t>
  </si>
  <si>
    <t>Post_1580</t>
  </si>
  <si>
    <t>Post_1581</t>
  </si>
  <si>
    <t>Post_1582</t>
  </si>
  <si>
    <t>Post_1583</t>
  </si>
  <si>
    <t>Post_1584</t>
  </si>
  <si>
    <t>Post_1585</t>
  </si>
  <si>
    <t>Post_1586</t>
  </si>
  <si>
    <t>Post_1587</t>
  </si>
  <si>
    <t>Post_1588</t>
  </si>
  <si>
    <t>Post_1589</t>
  </si>
  <si>
    <t>Post_1590</t>
  </si>
  <si>
    <t>Post_1591</t>
  </si>
  <si>
    <t>Post_1592</t>
  </si>
  <si>
    <t>Post_1593</t>
  </si>
  <si>
    <t>Post_1594</t>
  </si>
  <si>
    <t>Post_1595</t>
  </si>
  <si>
    <t>Post_1596</t>
  </si>
  <si>
    <t>Post_1597</t>
  </si>
  <si>
    <t>Post_1598</t>
  </si>
  <si>
    <t>Post_1599</t>
  </si>
  <si>
    <t>Post_1600</t>
  </si>
  <si>
    <t>Post_1601</t>
  </si>
  <si>
    <t>Post_1602</t>
  </si>
  <si>
    <t>Post_1603</t>
  </si>
  <si>
    <t>Post_1604</t>
  </si>
  <si>
    <t>Post_1605</t>
  </si>
  <si>
    <t>Post_1606</t>
  </si>
  <si>
    <t>Post_1607</t>
  </si>
  <si>
    <t>Post_1608</t>
  </si>
  <si>
    <t>Post_1609</t>
  </si>
  <si>
    <t>Post_1610</t>
  </si>
  <si>
    <t>Post_1611</t>
  </si>
  <si>
    <t>Post_1612</t>
  </si>
  <si>
    <t>Post_1613</t>
  </si>
  <si>
    <t>Post_1614</t>
  </si>
  <si>
    <t>Post_1615</t>
  </si>
  <si>
    <t>Post_1616</t>
  </si>
  <si>
    <t>Post_1617</t>
  </si>
  <si>
    <t>Post_1618</t>
  </si>
  <si>
    <t>Post_1619</t>
  </si>
  <si>
    <t>Post_1620</t>
  </si>
  <si>
    <t>Post_1621</t>
  </si>
  <si>
    <t>Post_1622</t>
  </si>
  <si>
    <t>Post_1623</t>
  </si>
  <si>
    <t>Post_1624</t>
  </si>
  <si>
    <t>Post_1625</t>
  </si>
  <si>
    <t>Post_1626</t>
  </si>
  <si>
    <t>Post_1627</t>
  </si>
  <si>
    <t>Post_1628</t>
  </si>
  <si>
    <t>Post_1629</t>
  </si>
  <si>
    <t>Post_1630</t>
  </si>
  <si>
    <t>Post_1631</t>
  </si>
  <si>
    <t>Post_1632</t>
  </si>
  <si>
    <t>Post_1633</t>
  </si>
  <si>
    <t>Post_1634</t>
  </si>
  <si>
    <t>Post_1635</t>
  </si>
  <si>
    <t>Post_1636</t>
  </si>
  <si>
    <t>Post_1637</t>
  </si>
  <si>
    <t>Post_1638</t>
  </si>
  <si>
    <t>Post_1639</t>
  </si>
  <si>
    <t>Post_1640</t>
  </si>
  <si>
    <t>Post_1641</t>
  </si>
  <si>
    <t>Post_1642</t>
  </si>
  <si>
    <t>Post_1643</t>
  </si>
  <si>
    <t>Post_1644</t>
  </si>
  <si>
    <t>Post_1645</t>
  </si>
  <si>
    <t>Post_1646</t>
  </si>
  <si>
    <t>Post_1647</t>
  </si>
  <si>
    <t>Post_1648</t>
  </si>
  <si>
    <t>Post_1649</t>
  </si>
  <si>
    <t>Post_1650</t>
  </si>
  <si>
    <t>Post_1651</t>
  </si>
  <si>
    <t>Post_1652</t>
  </si>
  <si>
    <t>Post_1653</t>
  </si>
  <si>
    <t>Post_1654</t>
  </si>
  <si>
    <t>Post_1655</t>
  </si>
  <si>
    <t>Post_1656</t>
  </si>
  <si>
    <t>Post_1657</t>
  </si>
  <si>
    <t>Post_1658</t>
  </si>
  <si>
    <t>Post_1659</t>
  </si>
  <si>
    <t>Post_1660</t>
  </si>
  <si>
    <t>Post_1661</t>
  </si>
  <si>
    <t>Post_1662</t>
  </si>
  <si>
    <t>Post_1663</t>
  </si>
  <si>
    <t>Post_1664</t>
  </si>
  <si>
    <t>Post_1665</t>
  </si>
  <si>
    <t>Post_1666</t>
  </si>
  <si>
    <t>Post_1667</t>
  </si>
  <si>
    <t>Post_1668</t>
  </si>
  <si>
    <t>Post_1669</t>
  </si>
  <si>
    <t>Post_1670</t>
  </si>
  <si>
    <t>Post_1671</t>
  </si>
  <si>
    <t>Post_1672</t>
  </si>
  <si>
    <t>Post_1673</t>
  </si>
  <si>
    <t>Post_1674</t>
  </si>
  <si>
    <t>Post_1675</t>
  </si>
  <si>
    <t>Post_1676</t>
  </si>
  <si>
    <t>Post_1677</t>
  </si>
  <si>
    <t>Post_1678</t>
  </si>
  <si>
    <t>Post_1679</t>
  </si>
  <si>
    <t>Post_1680</t>
  </si>
  <si>
    <t>Post_1681</t>
  </si>
  <si>
    <t>Post_1682</t>
  </si>
  <si>
    <t>Post_1683</t>
  </si>
  <si>
    <t>Post_1684</t>
  </si>
  <si>
    <t>Post_1685</t>
  </si>
  <si>
    <t>Post_1686</t>
  </si>
  <si>
    <t>Post_1687</t>
  </si>
  <si>
    <t>Post_1688</t>
  </si>
  <si>
    <t>Post_1689</t>
  </si>
  <si>
    <t>Post_1690</t>
  </si>
  <si>
    <t>Post_1691</t>
  </si>
  <si>
    <t>Post_1692</t>
  </si>
  <si>
    <t>Post_1693</t>
  </si>
  <si>
    <t>Post_1694</t>
  </si>
  <si>
    <t>Post_1695</t>
  </si>
  <si>
    <t>Post_1696</t>
  </si>
  <si>
    <t>Post_1697</t>
  </si>
  <si>
    <t>Post_1698</t>
  </si>
  <si>
    <t>Post_1699</t>
  </si>
  <si>
    <t>Post_1700</t>
  </si>
  <si>
    <t>Post_1701</t>
  </si>
  <si>
    <t>Post_1702</t>
  </si>
  <si>
    <t>Post_1703</t>
  </si>
  <si>
    <t>Post_1704</t>
  </si>
  <si>
    <t>Post_1705</t>
  </si>
  <si>
    <t>Post_1706</t>
  </si>
  <si>
    <t>Post_1707</t>
  </si>
  <si>
    <t>Post_1708</t>
  </si>
  <si>
    <t>Post_1709</t>
  </si>
  <si>
    <t>Post_1710</t>
  </si>
  <si>
    <t>Post_1711</t>
  </si>
  <si>
    <t>Post_1712</t>
  </si>
  <si>
    <t>Post_1713</t>
  </si>
  <si>
    <t>Post_1714</t>
  </si>
  <si>
    <t>Post_1715</t>
  </si>
  <si>
    <t>Post_1716</t>
  </si>
  <si>
    <t>Post_1717</t>
  </si>
  <si>
    <t>Post_1718</t>
  </si>
  <si>
    <t>Post_1719</t>
  </si>
  <si>
    <t>Post_1720</t>
  </si>
  <si>
    <t>Post_1721</t>
  </si>
  <si>
    <t>Post_1722</t>
  </si>
  <si>
    <t>Post_1723</t>
  </si>
  <si>
    <t>Post_1724</t>
  </si>
  <si>
    <t>Post_1725</t>
  </si>
  <si>
    <t>Post_1726</t>
  </si>
  <si>
    <t>Post_1727</t>
  </si>
  <si>
    <t>Post_1728</t>
  </si>
  <si>
    <t>Post_1729</t>
  </si>
  <si>
    <t>Post_1730</t>
  </si>
  <si>
    <t>Post_1731</t>
  </si>
  <si>
    <t>Post_1732</t>
  </si>
  <si>
    <t>Post_1733</t>
  </si>
  <si>
    <t>Post_1734</t>
  </si>
  <si>
    <t>Post_1735</t>
  </si>
  <si>
    <t>Post_1736</t>
  </si>
  <si>
    <t>Post_1737</t>
  </si>
  <si>
    <t>Post_1738</t>
  </si>
  <si>
    <t>Post_1739</t>
  </si>
  <si>
    <t>Post_1740</t>
  </si>
  <si>
    <t>Post_1741</t>
  </si>
  <si>
    <t>Post_1742</t>
  </si>
  <si>
    <t>Post_1743</t>
  </si>
  <si>
    <t>Post_1744</t>
  </si>
  <si>
    <t>Post_1745</t>
  </si>
  <si>
    <t>Post_1746</t>
  </si>
  <si>
    <t>Post_1747</t>
  </si>
  <si>
    <t>Post_1748</t>
  </si>
  <si>
    <t>Post_1749</t>
  </si>
  <si>
    <t>Post_1750</t>
  </si>
  <si>
    <t>Post_1751</t>
  </si>
  <si>
    <t>Post_1752</t>
  </si>
  <si>
    <t>Post_1753</t>
  </si>
  <si>
    <t>Post_1754</t>
  </si>
  <si>
    <t>Post_1755</t>
  </si>
  <si>
    <t>Post_1756</t>
  </si>
  <si>
    <t>Post_1757</t>
  </si>
  <si>
    <t>Post_1758</t>
  </si>
  <si>
    <t>Post_1759</t>
  </si>
  <si>
    <t>Post_1760</t>
  </si>
  <si>
    <t>Post_1761</t>
  </si>
  <si>
    <t>Post_1762</t>
  </si>
  <si>
    <t>Post_1763</t>
  </si>
  <si>
    <t>Post_1764</t>
  </si>
  <si>
    <t>Post_1765</t>
  </si>
  <si>
    <t>Post_1766</t>
  </si>
  <si>
    <t>Post_1767</t>
  </si>
  <si>
    <t>Post_1768</t>
  </si>
  <si>
    <t>Post_1769</t>
  </si>
  <si>
    <t>Post_1770</t>
  </si>
  <si>
    <t>Post_1771</t>
  </si>
  <si>
    <t>Post_1772</t>
  </si>
  <si>
    <t>Post_1773</t>
  </si>
  <si>
    <t>Post_1774</t>
  </si>
  <si>
    <t>Post_1775</t>
  </si>
  <si>
    <t>Post_1776</t>
  </si>
  <si>
    <t>Post_1777</t>
  </si>
  <si>
    <t>Post_1778</t>
  </si>
  <si>
    <t>Post_1779</t>
  </si>
  <si>
    <t>Post_1780</t>
  </si>
  <si>
    <t>Post_1781</t>
  </si>
  <si>
    <t>Post_1782</t>
  </si>
  <si>
    <t>Post_1783</t>
  </si>
  <si>
    <t>Post_1784</t>
  </si>
  <si>
    <t>Post_1785</t>
  </si>
  <si>
    <t>Post_1786</t>
  </si>
  <si>
    <t>Post_1787</t>
  </si>
  <si>
    <t>Post_1788</t>
  </si>
  <si>
    <t>Post_1789</t>
  </si>
  <si>
    <t>Post_1790</t>
  </si>
  <si>
    <t>Post_1791</t>
  </si>
  <si>
    <t>Post_1792</t>
  </si>
  <si>
    <t>Post_1793</t>
  </si>
  <si>
    <t>Post_1794</t>
  </si>
  <si>
    <t>Post_1795</t>
  </si>
  <si>
    <t>Post_1796</t>
  </si>
  <si>
    <t>Post_1797</t>
  </si>
  <si>
    <t>Post_1798</t>
  </si>
  <si>
    <t>Post_1799</t>
  </si>
  <si>
    <t>Post_1800</t>
  </si>
  <si>
    <t>Post_1801</t>
  </si>
  <si>
    <t>Post_1802</t>
  </si>
  <si>
    <t>Post_1803</t>
  </si>
  <si>
    <t>Post_1804</t>
  </si>
  <si>
    <t>Post_1805</t>
  </si>
  <si>
    <t>Post_1806</t>
  </si>
  <si>
    <t>Post_1807</t>
  </si>
  <si>
    <t>Post_1808</t>
  </si>
  <si>
    <t>Post_1809</t>
  </si>
  <si>
    <t>Post_1810</t>
  </si>
  <si>
    <t>Post_1811</t>
  </si>
  <si>
    <t>Post_1812</t>
  </si>
  <si>
    <t>Post_1813</t>
  </si>
  <si>
    <t>Post_1814</t>
  </si>
  <si>
    <t>Post_1815</t>
  </si>
  <si>
    <t>Post_1816</t>
  </si>
  <si>
    <t>Post_1817</t>
  </si>
  <si>
    <t>Post_1818</t>
  </si>
  <si>
    <t>Post_1819</t>
  </si>
  <si>
    <t>Post_1820</t>
  </si>
  <si>
    <t>Post_1821</t>
  </si>
  <si>
    <t>Post_1822</t>
  </si>
  <si>
    <t>Post_1823</t>
  </si>
  <si>
    <t>Post_1824</t>
  </si>
  <si>
    <t>Post_1825</t>
  </si>
  <si>
    <t>Post_1826</t>
  </si>
  <si>
    <t>Post_1827</t>
  </si>
  <si>
    <t>Post_1828</t>
  </si>
  <si>
    <t>Post_1829</t>
  </si>
  <si>
    <t>Post_1830</t>
  </si>
  <si>
    <t>Post_1831</t>
  </si>
  <si>
    <t>Post_1832</t>
  </si>
  <si>
    <t>Post_1833</t>
  </si>
  <si>
    <t>Post_1834</t>
  </si>
  <si>
    <t>Post_1835</t>
  </si>
  <si>
    <t>Post_1836</t>
  </si>
  <si>
    <t>Post_1837</t>
  </si>
  <si>
    <t>Post_1838</t>
  </si>
  <si>
    <t>Post_1839</t>
  </si>
  <si>
    <t>Post_1840</t>
  </si>
  <si>
    <t>Post_1841</t>
  </si>
  <si>
    <t>Post_1842</t>
  </si>
  <si>
    <t>Post_1843</t>
  </si>
  <si>
    <t>Post_1844</t>
  </si>
  <si>
    <t>Post_1845</t>
  </si>
  <si>
    <t>Post_1846</t>
  </si>
  <si>
    <t>Post_1847</t>
  </si>
  <si>
    <t>Post_1848</t>
  </si>
  <si>
    <t>Post_1849</t>
  </si>
  <si>
    <t>Post_1850</t>
  </si>
  <si>
    <t>Post_1851</t>
  </si>
  <si>
    <t>Post_1852</t>
  </si>
  <si>
    <t>Post_1853</t>
  </si>
  <si>
    <t>Post_1854</t>
  </si>
  <si>
    <t>Post_1855</t>
  </si>
  <si>
    <t>Post_1856</t>
  </si>
  <si>
    <t>Post_1857</t>
  </si>
  <si>
    <t>Post_1858</t>
  </si>
  <si>
    <t>Post_1859</t>
  </si>
  <si>
    <t>Post_1860</t>
  </si>
  <si>
    <t>Post_1861</t>
  </si>
  <si>
    <t>Post_1862</t>
  </si>
  <si>
    <t>Post_1863</t>
  </si>
  <si>
    <t>Post_1864</t>
  </si>
  <si>
    <t>Post_1865</t>
  </si>
  <si>
    <t>Post_1866</t>
  </si>
  <si>
    <t>Post_1867</t>
  </si>
  <si>
    <t>Post_1868</t>
  </si>
  <si>
    <t>Post_1869</t>
  </si>
  <si>
    <t>Post_1870</t>
  </si>
  <si>
    <t>Post_1871</t>
  </si>
  <si>
    <t>Post_1872</t>
  </si>
  <si>
    <t>Post_1873</t>
  </si>
  <si>
    <t>Post_1874</t>
  </si>
  <si>
    <t>Post_1875</t>
  </si>
  <si>
    <t>Post_1876</t>
  </si>
  <si>
    <t>Post_1877</t>
  </si>
  <si>
    <t>Post_1878</t>
  </si>
  <si>
    <t>Post_1879</t>
  </si>
  <si>
    <t>Post_1880</t>
  </si>
  <si>
    <t>Post_1881</t>
  </si>
  <si>
    <t>Post_1882</t>
  </si>
  <si>
    <t>Post_1883</t>
  </si>
  <si>
    <t>Post_1884</t>
  </si>
  <si>
    <t>Post_1885</t>
  </si>
  <si>
    <t>Post_1886</t>
  </si>
  <si>
    <t>Post_1887</t>
  </si>
  <si>
    <t>Post_1888</t>
  </si>
  <si>
    <t>Post_1889</t>
  </si>
  <si>
    <t>Post_1890</t>
  </si>
  <si>
    <t>Post_1891</t>
  </si>
  <si>
    <t>Post_1892</t>
  </si>
  <si>
    <t>Post_1893</t>
  </si>
  <si>
    <t>Post_1894</t>
  </si>
  <si>
    <t>Post_1895</t>
  </si>
  <si>
    <t>Post_1896</t>
  </si>
  <si>
    <t>Post_1897</t>
  </si>
  <si>
    <t>Post_1898</t>
  </si>
  <si>
    <t>Post_1899</t>
  </si>
  <si>
    <t>Post_1900</t>
  </si>
  <si>
    <t>Post_1901</t>
  </si>
  <si>
    <t>Post_1902</t>
  </si>
  <si>
    <t>Post_1903</t>
  </si>
  <si>
    <t>Post_1904</t>
  </si>
  <si>
    <t>Post_1905</t>
  </si>
  <si>
    <t>Post_1906</t>
  </si>
  <si>
    <t>Post_1907</t>
  </si>
  <si>
    <t>Post_1908</t>
  </si>
  <si>
    <t>Post_1909</t>
  </si>
  <si>
    <t>Post_1910</t>
  </si>
  <si>
    <t>Post_1911</t>
  </si>
  <si>
    <t>Post_1912</t>
  </si>
  <si>
    <t>Post_1913</t>
  </si>
  <si>
    <t>Post_1914</t>
  </si>
  <si>
    <t>Post_1915</t>
  </si>
  <si>
    <t>Post_1916</t>
  </si>
  <si>
    <t>Post_1917</t>
  </si>
  <si>
    <t>Post_1918</t>
  </si>
  <si>
    <t>Post_1919</t>
  </si>
  <si>
    <t>Post_1920</t>
  </si>
  <si>
    <t>Post_1921</t>
  </si>
  <si>
    <t>Post_1922</t>
  </si>
  <si>
    <t>Post_1923</t>
  </si>
  <si>
    <t>Post_1924</t>
  </si>
  <si>
    <t>Post_1925</t>
  </si>
  <si>
    <t>Post_1926</t>
  </si>
  <si>
    <t>Post_1927</t>
  </si>
  <si>
    <t>Post_1928</t>
  </si>
  <si>
    <t>Post_1929</t>
  </si>
  <si>
    <t>Post_1930</t>
  </si>
  <si>
    <t>Post_1931</t>
  </si>
  <si>
    <t>Post_1932</t>
  </si>
  <si>
    <t>Post_1933</t>
  </si>
  <si>
    <t>Post_1934</t>
  </si>
  <si>
    <t>Post_1935</t>
  </si>
  <si>
    <t>Post_1936</t>
  </si>
  <si>
    <t>Post_1937</t>
  </si>
  <si>
    <t>Post_1938</t>
  </si>
  <si>
    <t>Post_1939</t>
  </si>
  <si>
    <t>Post_1940</t>
  </si>
  <si>
    <t>Post_1941</t>
  </si>
  <si>
    <t>Post_1942</t>
  </si>
  <si>
    <t>Post_1943</t>
  </si>
  <si>
    <t>Post_1944</t>
  </si>
  <si>
    <t>Post_1945</t>
  </si>
  <si>
    <t>Post_1946</t>
  </si>
  <si>
    <t>Post_1947</t>
  </si>
  <si>
    <t>Post_1948</t>
  </si>
  <si>
    <t>Post_1949</t>
  </si>
  <si>
    <t>Post_1950</t>
  </si>
  <si>
    <t>Post_1951</t>
  </si>
  <si>
    <t>Post_1952</t>
  </si>
  <si>
    <t>Post_1953</t>
  </si>
  <si>
    <t>Post_1954</t>
  </si>
  <si>
    <t>Post_1955</t>
  </si>
  <si>
    <t>Post_1956</t>
  </si>
  <si>
    <t>Post_1957</t>
  </si>
  <si>
    <t>Post_1958</t>
  </si>
  <si>
    <t>Post_1959</t>
  </si>
  <si>
    <t>Post_1960</t>
  </si>
  <si>
    <t>Post_1961</t>
  </si>
  <si>
    <t>Post_1962</t>
  </si>
  <si>
    <t>Post_1963</t>
  </si>
  <si>
    <t>Post_1964</t>
  </si>
  <si>
    <t>Post_1965</t>
  </si>
  <si>
    <t>Post_1966</t>
  </si>
  <si>
    <t>Post_1967</t>
  </si>
  <si>
    <t>Post_1968</t>
  </si>
  <si>
    <t>Post_1969</t>
  </si>
  <si>
    <t>Post_1970</t>
  </si>
  <si>
    <t>Post_1971</t>
  </si>
  <si>
    <t>Post_1972</t>
  </si>
  <si>
    <t>Post_1973</t>
  </si>
  <si>
    <t>Post_1974</t>
  </si>
  <si>
    <t>Post_1975</t>
  </si>
  <si>
    <t>Post_1976</t>
  </si>
  <si>
    <t>Post_1977</t>
  </si>
  <si>
    <t>Post_1978</t>
  </si>
  <si>
    <t>Post_1979</t>
  </si>
  <si>
    <t>Post_1980</t>
  </si>
  <si>
    <t>Post_1981</t>
  </si>
  <si>
    <t>Post_1982</t>
  </si>
  <si>
    <t>Post_1983</t>
  </si>
  <si>
    <t>Post_1984</t>
  </si>
  <si>
    <t>Post_1985</t>
  </si>
  <si>
    <t>Post_1986</t>
  </si>
  <si>
    <t>Post_1987</t>
  </si>
  <si>
    <t>Post_1988</t>
  </si>
  <si>
    <t>Post_1989</t>
  </si>
  <si>
    <t>Post_1990</t>
  </si>
  <si>
    <t>Post_1991</t>
  </si>
  <si>
    <t>Post_1992</t>
  </si>
  <si>
    <t>Post_1993</t>
  </si>
  <si>
    <t>Post_1994</t>
  </si>
  <si>
    <t>Post_1995</t>
  </si>
  <si>
    <t>Post_1996</t>
  </si>
  <si>
    <t>Post_1997</t>
  </si>
  <si>
    <t>Post_1998</t>
  </si>
  <si>
    <t>Post_1999</t>
  </si>
  <si>
    <t>Post_2000</t>
  </si>
  <si>
    <t>Post_2001</t>
  </si>
  <si>
    <t>Post_2002</t>
  </si>
  <si>
    <t>Post_2003</t>
  </si>
  <si>
    <t>Post_2004</t>
  </si>
  <si>
    <t>Post_2005</t>
  </si>
  <si>
    <t>Post_2006</t>
  </si>
  <si>
    <t>Post_2007</t>
  </si>
  <si>
    <t>Post_2008</t>
  </si>
  <si>
    <t>Post_2009</t>
  </si>
  <si>
    <t>Post_2010</t>
  </si>
  <si>
    <t>Post_2011</t>
  </si>
  <si>
    <t>Post_2012</t>
  </si>
  <si>
    <t>Post_2013</t>
  </si>
  <si>
    <t>Post_2014</t>
  </si>
  <si>
    <t>Post_2015</t>
  </si>
  <si>
    <t>Post_2016</t>
  </si>
  <si>
    <t>Post_2017</t>
  </si>
  <si>
    <t>Post_2018</t>
  </si>
  <si>
    <t>Post_2019</t>
  </si>
  <si>
    <t>Post_2020</t>
  </si>
  <si>
    <t>Post_2021</t>
  </si>
  <si>
    <t>Post_2022</t>
  </si>
  <si>
    <t>Post_2023</t>
  </si>
  <si>
    <t>Post_2024</t>
  </si>
  <si>
    <t>Post_2025</t>
  </si>
  <si>
    <t>Post_2026</t>
  </si>
  <si>
    <t>Post_2027</t>
  </si>
  <si>
    <t>Post_2028</t>
  </si>
  <si>
    <t>Post_2029</t>
  </si>
  <si>
    <t>Post_2030</t>
  </si>
  <si>
    <t>Post_2031</t>
  </si>
  <si>
    <t>Post_2032</t>
  </si>
  <si>
    <t>Post_2033</t>
  </si>
  <si>
    <t>Post_2034</t>
  </si>
  <si>
    <t>Post_2035</t>
  </si>
  <si>
    <t>Post_2036</t>
  </si>
  <si>
    <t>Post_2037</t>
  </si>
  <si>
    <t>Post_2038</t>
  </si>
  <si>
    <t>Post_2039</t>
  </si>
  <si>
    <t>Post_2040</t>
  </si>
  <si>
    <t>Post_2041</t>
  </si>
  <si>
    <t>Post_2042</t>
  </si>
  <si>
    <t>Post_2043</t>
  </si>
  <si>
    <t>Post_2044</t>
  </si>
  <si>
    <t>Post_2045</t>
  </si>
  <si>
    <t>Post_2046</t>
  </si>
  <si>
    <t>Post_2047</t>
  </si>
  <si>
    <t>Post_2048</t>
  </si>
  <si>
    <t>Post_2049</t>
  </si>
  <si>
    <t>Post_2050</t>
  </si>
  <si>
    <t>Post_2051</t>
  </si>
  <si>
    <t>Post_2052</t>
  </si>
  <si>
    <t>Post_2053</t>
  </si>
  <si>
    <t>Post_2054</t>
  </si>
  <si>
    <t>Post_2055</t>
  </si>
  <si>
    <t>Post_2056</t>
  </si>
  <si>
    <t>Post_2057</t>
  </si>
  <si>
    <t>Post_2058</t>
  </si>
  <si>
    <t>Post_2059</t>
  </si>
  <si>
    <t>Post_2060</t>
  </si>
  <si>
    <t>Post_2061</t>
  </si>
  <si>
    <t>Post_2062</t>
  </si>
  <si>
    <t>Post_2063</t>
  </si>
  <si>
    <t>Post_2064</t>
  </si>
  <si>
    <t>Post_2065</t>
  </si>
  <si>
    <t>Post_2066</t>
  </si>
  <si>
    <t>Post_2067</t>
  </si>
  <si>
    <t>Post_2068</t>
  </si>
  <si>
    <t>Post_2069</t>
  </si>
  <si>
    <t>Post_2070</t>
  </si>
  <si>
    <t>Post_2071</t>
  </si>
  <si>
    <t>Post_2072</t>
  </si>
  <si>
    <t>Post_2073</t>
  </si>
  <si>
    <t>Post_2074</t>
  </si>
  <si>
    <t>Post_2075</t>
  </si>
  <si>
    <t>Post_2076</t>
  </si>
  <si>
    <t>Post_2077</t>
  </si>
  <si>
    <t>Post_2078</t>
  </si>
  <si>
    <t>Post_2079</t>
  </si>
  <si>
    <t>Post_2080</t>
  </si>
  <si>
    <t>Post_2081</t>
  </si>
  <si>
    <t>Post_2082</t>
  </si>
  <si>
    <t>Post_2083</t>
  </si>
  <si>
    <t>Post_2084</t>
  </si>
  <si>
    <t>Post_2085</t>
  </si>
  <si>
    <t>Post_2086</t>
  </si>
  <si>
    <t>Post_2087</t>
  </si>
  <si>
    <t>Post_2088</t>
  </si>
  <si>
    <t>Post_2089</t>
  </si>
  <si>
    <t>Post_2090</t>
  </si>
  <si>
    <t>Post_2091</t>
  </si>
  <si>
    <t>Post_2092</t>
  </si>
  <si>
    <t>Post_2093</t>
  </si>
  <si>
    <t>Post_2094</t>
  </si>
  <si>
    <t>Post_2095</t>
  </si>
  <si>
    <t>Post_2096</t>
  </si>
  <si>
    <t>Post_2097</t>
  </si>
  <si>
    <t>Post_2098</t>
  </si>
  <si>
    <t>Post_2099</t>
  </si>
  <si>
    <t>Post_2100</t>
  </si>
  <si>
    <t>Post_2101</t>
  </si>
  <si>
    <t>Post_2102</t>
  </si>
  <si>
    <t>Post_2103</t>
  </si>
  <si>
    <t>Post_2104</t>
  </si>
  <si>
    <t>Post_2105</t>
  </si>
  <si>
    <t>Post_2106</t>
  </si>
  <si>
    <t>Post_2107</t>
  </si>
  <si>
    <t>Post_2108</t>
  </si>
  <si>
    <t>Post_2109</t>
  </si>
  <si>
    <t>Post_2110</t>
  </si>
  <si>
    <t>Post_2111</t>
  </si>
  <si>
    <t>Post_2112</t>
  </si>
  <si>
    <t>Post_2113</t>
  </si>
  <si>
    <t>Post_2114</t>
  </si>
  <si>
    <t>Post_2115</t>
  </si>
  <si>
    <t>Post_2116</t>
  </si>
  <si>
    <t>Post_2117</t>
  </si>
  <si>
    <t>Post_2118</t>
  </si>
  <si>
    <t>Post_2119</t>
  </si>
  <si>
    <t>Post_2120</t>
  </si>
  <si>
    <t>Post_2121</t>
  </si>
  <si>
    <t>Post_2122</t>
  </si>
  <si>
    <t>Post_2123</t>
  </si>
  <si>
    <t>Post_2124</t>
  </si>
  <si>
    <t>Post_2125</t>
  </si>
  <si>
    <t>Post_2126</t>
  </si>
  <si>
    <t>Post_2127</t>
  </si>
  <si>
    <t>Post_2128</t>
  </si>
  <si>
    <t>Post_2129</t>
  </si>
  <si>
    <t>Post_2130</t>
  </si>
  <si>
    <t>Post_2131</t>
  </si>
  <si>
    <t>Post_2132</t>
  </si>
  <si>
    <t>Post_2133</t>
  </si>
  <si>
    <t>Post_2134</t>
  </si>
  <si>
    <t>Post_2135</t>
  </si>
  <si>
    <t>Post_2136</t>
  </si>
  <si>
    <t>Post_2137</t>
  </si>
  <si>
    <t>Post_2138</t>
  </si>
  <si>
    <t>Post_2139</t>
  </si>
  <si>
    <t>Post_2140</t>
  </si>
  <si>
    <t>Post_2141</t>
  </si>
  <si>
    <t>Post_2142</t>
  </si>
  <si>
    <t>Post_2143</t>
  </si>
  <si>
    <t>Post_2144</t>
  </si>
  <si>
    <t>Post_2145</t>
  </si>
  <si>
    <t>Post_2146</t>
  </si>
  <si>
    <t>Post_2147</t>
  </si>
  <si>
    <t>Post_2148</t>
  </si>
  <si>
    <t>Post_2149</t>
  </si>
  <si>
    <t>Post_2150</t>
  </si>
  <si>
    <t>Post_2151</t>
  </si>
  <si>
    <t>Post_2152</t>
  </si>
  <si>
    <t>Post_2153</t>
  </si>
  <si>
    <t>Post_2154</t>
  </si>
  <si>
    <t>Post_2155</t>
  </si>
  <si>
    <t>Post_2156</t>
  </si>
  <si>
    <t>Post_2157</t>
  </si>
  <si>
    <t>Post_2158</t>
  </si>
  <si>
    <t>Post_2159</t>
  </si>
  <si>
    <t>Post_2160</t>
  </si>
  <si>
    <t>Post_2161</t>
  </si>
  <si>
    <t>Post_2162</t>
  </si>
  <si>
    <t>Post_2163</t>
  </si>
  <si>
    <t>Post_2164</t>
  </si>
  <si>
    <t>Post_2165</t>
  </si>
  <si>
    <t>Post_2166</t>
  </si>
  <si>
    <t>Post_2167</t>
  </si>
  <si>
    <t>Post_2168</t>
  </si>
  <si>
    <t>Post_2169</t>
  </si>
  <si>
    <t>Post_2170</t>
  </si>
  <si>
    <t>Post_2171</t>
  </si>
  <si>
    <t>Post_2172</t>
  </si>
  <si>
    <t>Post_2173</t>
  </si>
  <si>
    <t>Post_2174</t>
  </si>
  <si>
    <t>Post_2175</t>
  </si>
  <si>
    <t>Post_2176</t>
  </si>
  <si>
    <t>Post_2177</t>
  </si>
  <si>
    <t>Post_2178</t>
  </si>
  <si>
    <t>Post_2179</t>
  </si>
  <si>
    <t>Post_2180</t>
  </si>
  <si>
    <t>Post_2181</t>
  </si>
  <si>
    <t>Post_2182</t>
  </si>
  <si>
    <t>Post_2183</t>
  </si>
  <si>
    <t>Post_2184</t>
  </si>
  <si>
    <t>Post_2185</t>
  </si>
  <si>
    <t>Post_2186</t>
  </si>
  <si>
    <t>Post_2187</t>
  </si>
  <si>
    <t>Post_2188</t>
  </si>
  <si>
    <t>Post_2189</t>
  </si>
  <si>
    <t>Post_2190</t>
  </si>
  <si>
    <t>Post_2191</t>
  </si>
  <si>
    <t>Post_2192</t>
  </si>
  <si>
    <t>Post_2193</t>
  </si>
  <si>
    <t>Post_2194</t>
  </si>
  <si>
    <t>Post_2195</t>
  </si>
  <si>
    <t>Post_2196</t>
  </si>
  <si>
    <t>Post_2197</t>
  </si>
  <si>
    <t>Post_2198</t>
  </si>
  <si>
    <t>Post_2199</t>
  </si>
  <si>
    <t>Post_2200</t>
  </si>
  <si>
    <t>Post_2201</t>
  </si>
  <si>
    <t>Post_2202</t>
  </si>
  <si>
    <t>Post_2203</t>
  </si>
  <si>
    <t>Post_2204</t>
  </si>
  <si>
    <t>Post_2205</t>
  </si>
  <si>
    <t>Post_2206</t>
  </si>
  <si>
    <t>Post_2207</t>
  </si>
  <si>
    <t>Post_2208</t>
  </si>
  <si>
    <t>Post_2209</t>
  </si>
  <si>
    <t>Post_2210</t>
  </si>
  <si>
    <t>Post_2211</t>
  </si>
  <si>
    <t>Post_2212</t>
  </si>
  <si>
    <t>Post_2213</t>
  </si>
  <si>
    <t>Post_2214</t>
  </si>
  <si>
    <t>Post_2215</t>
  </si>
  <si>
    <t>Post_2216</t>
  </si>
  <si>
    <t>Post_2217</t>
  </si>
  <si>
    <t>Post_2218</t>
  </si>
  <si>
    <t>Post_2219</t>
  </si>
  <si>
    <t>Post_2220</t>
  </si>
  <si>
    <t>Post_2221</t>
  </si>
  <si>
    <t>Post_2222</t>
  </si>
  <si>
    <t>Post_2223</t>
  </si>
  <si>
    <t>Post_2224</t>
  </si>
  <si>
    <t>Post_2225</t>
  </si>
  <si>
    <t>Post_2226</t>
  </si>
  <si>
    <t>Post_2227</t>
  </si>
  <si>
    <t>Post_2228</t>
  </si>
  <si>
    <t>Post_2229</t>
  </si>
  <si>
    <t>Post_2230</t>
  </si>
  <si>
    <t>Post_2231</t>
  </si>
  <si>
    <t>Post_2232</t>
  </si>
  <si>
    <t>Post_2233</t>
  </si>
  <si>
    <t>Post_2234</t>
  </si>
  <si>
    <t>Post_2235</t>
  </si>
  <si>
    <t>Post_2236</t>
  </si>
  <si>
    <t>Post_2237</t>
  </si>
  <si>
    <t>Post_2238</t>
  </si>
  <si>
    <t>Post_2239</t>
  </si>
  <si>
    <t>Post_2240</t>
  </si>
  <si>
    <t>Post_2241</t>
  </si>
  <si>
    <t>Post_2242</t>
  </si>
  <si>
    <t>Post_2243</t>
  </si>
  <si>
    <t>Post_2244</t>
  </si>
  <si>
    <t>Post_2245</t>
  </si>
  <si>
    <t>Post_2246</t>
  </si>
  <si>
    <t>Post_2247</t>
  </si>
  <si>
    <t>Post_2248</t>
  </si>
  <si>
    <t>Post_2249</t>
  </si>
  <si>
    <t>Post_2250</t>
  </si>
  <si>
    <t>Post_2251</t>
  </si>
  <si>
    <t>Post_2252</t>
  </si>
  <si>
    <t>Post_2253</t>
  </si>
  <si>
    <t>Post_2254</t>
  </si>
  <si>
    <t>Post_2255</t>
  </si>
  <si>
    <t>Post_2256</t>
  </si>
  <si>
    <t>Post_2257</t>
  </si>
  <si>
    <t>Post_2258</t>
  </si>
  <si>
    <t>Post_2259</t>
  </si>
  <si>
    <t>Post_2260</t>
  </si>
  <si>
    <t>Post_2261</t>
  </si>
  <si>
    <t>Post_2262</t>
  </si>
  <si>
    <t>Post_2263</t>
  </si>
  <si>
    <t>Post_2264</t>
  </si>
  <si>
    <t>Post_2265</t>
  </si>
  <si>
    <t>Post_2266</t>
  </si>
  <si>
    <t>Post_2267</t>
  </si>
  <si>
    <t>Post_2268</t>
  </si>
  <si>
    <t>Post_2269</t>
  </si>
  <si>
    <t>Post_2270</t>
  </si>
  <si>
    <t>Post_2271</t>
  </si>
  <si>
    <t>Post_2272</t>
  </si>
  <si>
    <t>Post_2273</t>
  </si>
  <si>
    <t>Post_2274</t>
  </si>
  <si>
    <t>Post_2275</t>
  </si>
  <si>
    <t>Post_2276</t>
  </si>
  <si>
    <t>Post_2277</t>
  </si>
  <si>
    <t>Post_2278</t>
  </si>
  <si>
    <t>Post_2279</t>
  </si>
  <si>
    <t>Post_2280</t>
  </si>
  <si>
    <t>Post_2281</t>
  </si>
  <si>
    <t>Post_2282</t>
  </si>
  <si>
    <t>Post_2283</t>
  </si>
  <si>
    <t>Post_2284</t>
  </si>
  <si>
    <t>Post_2285</t>
  </si>
  <si>
    <t>Post_2286</t>
  </si>
  <si>
    <t>Post_2287</t>
  </si>
  <si>
    <t>Post_2288</t>
  </si>
  <si>
    <t>Post_2289</t>
  </si>
  <si>
    <t>Post_2290</t>
  </si>
  <si>
    <t>Post_2291</t>
  </si>
  <si>
    <t>Post_2292</t>
  </si>
  <si>
    <t>Post_2293</t>
  </si>
  <si>
    <t>Post_2294</t>
  </si>
  <si>
    <t>Post_2295</t>
  </si>
  <si>
    <t>Post_2296</t>
  </si>
  <si>
    <t>Post_2297</t>
  </si>
  <si>
    <t>Post_2298</t>
  </si>
  <si>
    <t>Post_2299</t>
  </si>
  <si>
    <t>Post_2300</t>
  </si>
  <si>
    <t>Post_2301</t>
  </si>
  <si>
    <t>Post_2302</t>
  </si>
  <si>
    <t>Post_2303</t>
  </si>
  <si>
    <t>Post_2304</t>
  </si>
  <si>
    <t>Post_2305</t>
  </si>
  <si>
    <t>Post_2306</t>
  </si>
  <si>
    <t>Post_2307</t>
  </si>
  <si>
    <t>Post_2308</t>
  </si>
  <si>
    <t>Post_2309</t>
  </si>
  <si>
    <t>Post_2310</t>
  </si>
  <si>
    <t>Post_2311</t>
  </si>
  <si>
    <t>Post_2312</t>
  </si>
  <si>
    <t>Post_2313</t>
  </si>
  <si>
    <t>Post_2314</t>
  </si>
  <si>
    <t>Post_2315</t>
  </si>
  <si>
    <t>Post_2316</t>
  </si>
  <si>
    <t>Post_2317</t>
  </si>
  <si>
    <t>Post_2318</t>
  </si>
  <si>
    <t>Post_2319</t>
  </si>
  <si>
    <t>Post_2320</t>
  </si>
  <si>
    <t>Post_2321</t>
  </si>
  <si>
    <t>Post_2322</t>
  </si>
  <si>
    <t>Post_2323</t>
  </si>
  <si>
    <t>Post_2324</t>
  </si>
  <si>
    <t>Post_2325</t>
  </si>
  <si>
    <t>Post_2326</t>
  </si>
  <si>
    <t>Post_2327</t>
  </si>
  <si>
    <t>Post_2328</t>
  </si>
  <si>
    <t>Post_2329</t>
  </si>
  <si>
    <t>Post_2330</t>
  </si>
  <si>
    <t>Post_2331</t>
  </si>
  <si>
    <t>Post_2332</t>
  </si>
  <si>
    <t>Post_2333</t>
  </si>
  <si>
    <t>Post_2334</t>
  </si>
  <si>
    <t>Post_2335</t>
  </si>
  <si>
    <t>Post_2336</t>
  </si>
  <si>
    <t>Post_2337</t>
  </si>
  <si>
    <t>Post_2338</t>
  </si>
  <si>
    <t>Post_2339</t>
  </si>
  <si>
    <t>Post_2340</t>
  </si>
  <si>
    <t>Post_2341</t>
  </si>
  <si>
    <t>Post_2342</t>
  </si>
  <si>
    <t>Post_2343</t>
  </si>
  <si>
    <t>Post_2344</t>
  </si>
  <si>
    <t>Post_2345</t>
  </si>
  <si>
    <t>Post_2346</t>
  </si>
  <si>
    <t>Post_2347</t>
  </si>
  <si>
    <t>Post_2348</t>
  </si>
  <si>
    <t>Post_2349</t>
  </si>
  <si>
    <t>Post_2350</t>
  </si>
  <si>
    <t>Post_2351</t>
  </si>
  <si>
    <t>Post_2352</t>
  </si>
  <si>
    <t>Post_2353</t>
  </si>
  <si>
    <t>Post_2354</t>
  </si>
  <si>
    <t>Post_2355</t>
  </si>
  <si>
    <t>Post_2356</t>
  </si>
  <si>
    <t>Post_2357</t>
  </si>
  <si>
    <t>Post_2358</t>
  </si>
  <si>
    <t>Post_2359</t>
  </si>
  <si>
    <t>Post_2360</t>
  </si>
  <si>
    <t>Post_2361</t>
  </si>
  <si>
    <t>Post_2362</t>
  </si>
  <si>
    <t>Post_2363</t>
  </si>
  <si>
    <t>Post_2364</t>
  </si>
  <si>
    <t>Post_2365</t>
  </si>
  <si>
    <t>Post_2366</t>
  </si>
  <si>
    <t>Post_2367</t>
  </si>
  <si>
    <t>Post_2368</t>
  </si>
  <si>
    <t>Post_2369</t>
  </si>
  <si>
    <t>Post_2370</t>
  </si>
  <si>
    <t>Post_2371</t>
  </si>
  <si>
    <t>Post_2372</t>
  </si>
  <si>
    <t>Post_2373</t>
  </si>
  <si>
    <t>Post_2374</t>
  </si>
  <si>
    <t>Post_2375</t>
  </si>
  <si>
    <t>Post_2376</t>
  </si>
  <si>
    <t>Post_2377</t>
  </si>
  <si>
    <t>Post_2378</t>
  </si>
  <si>
    <t>Post_2379</t>
  </si>
  <si>
    <t>Post_2380</t>
  </si>
  <si>
    <t>Post_2381</t>
  </si>
  <si>
    <t>Post_2382</t>
  </si>
  <si>
    <t>Post_2383</t>
  </si>
  <si>
    <t>Post_2384</t>
  </si>
  <si>
    <t>Post_2385</t>
  </si>
  <si>
    <t>Post_2386</t>
  </si>
  <si>
    <t>Post_2387</t>
  </si>
  <si>
    <t>Post_2388</t>
  </si>
  <si>
    <t>Post_2389</t>
  </si>
  <si>
    <t>Post_2390</t>
  </si>
  <si>
    <t>Post_2391</t>
  </si>
  <si>
    <t>Post_2392</t>
  </si>
  <si>
    <t>Post_2393</t>
  </si>
  <si>
    <t>Post_2394</t>
  </si>
  <si>
    <t>Post_2395</t>
  </si>
  <si>
    <t>Post_2396</t>
  </si>
  <si>
    <t>Post_2397</t>
  </si>
  <si>
    <t>Post_2398</t>
  </si>
  <si>
    <t>Post_2399</t>
  </si>
  <si>
    <t>Post_2400</t>
  </si>
  <si>
    <t>Post_2401</t>
  </si>
  <si>
    <t>Post_2402</t>
  </si>
  <si>
    <t>Post_2403</t>
  </si>
  <si>
    <t>Post_2404</t>
  </si>
  <si>
    <t>Post_2405</t>
  </si>
  <si>
    <t>Post_2406</t>
  </si>
  <si>
    <t>Post_2407</t>
  </si>
  <si>
    <t>Post_2408</t>
  </si>
  <si>
    <t>Post_2409</t>
  </si>
  <si>
    <t>Post_2410</t>
  </si>
  <si>
    <t>Post_2411</t>
  </si>
  <si>
    <t>Post_2412</t>
  </si>
  <si>
    <t>Post_2413</t>
  </si>
  <si>
    <t>Post_2414</t>
  </si>
  <si>
    <t>Post_2415</t>
  </si>
  <si>
    <t>Post_2416</t>
  </si>
  <si>
    <t>Post_2417</t>
  </si>
  <si>
    <t>Post_2418</t>
  </si>
  <si>
    <t>Post_2419</t>
  </si>
  <si>
    <t>Post_2420</t>
  </si>
  <si>
    <t>Post_2421</t>
  </si>
  <si>
    <t>Post_2422</t>
  </si>
  <si>
    <t>Post_2423</t>
  </si>
  <si>
    <t>Post_2424</t>
  </si>
  <si>
    <t>Post_2425</t>
  </si>
  <si>
    <t>Post_2426</t>
  </si>
  <si>
    <t>Post_2427</t>
  </si>
  <si>
    <t>Post_2428</t>
  </si>
  <si>
    <t>Post_2429</t>
  </si>
  <si>
    <t>Post_2430</t>
  </si>
  <si>
    <t>Post_2431</t>
  </si>
  <si>
    <t>Post_2432</t>
  </si>
  <si>
    <t>Post_2433</t>
  </si>
  <si>
    <t>Post_2434</t>
  </si>
  <si>
    <t>Post_2435</t>
  </si>
  <si>
    <t>Post_2436</t>
  </si>
  <si>
    <t>Post_2437</t>
  </si>
  <si>
    <t>Post_2438</t>
  </si>
  <si>
    <t>Post_2439</t>
  </si>
  <si>
    <t>Post_2440</t>
  </si>
  <si>
    <t>Post_2441</t>
  </si>
  <si>
    <t>Post_2442</t>
  </si>
  <si>
    <t>Post_2443</t>
  </si>
  <si>
    <t>Post_2444</t>
  </si>
  <si>
    <t>Post_2445</t>
  </si>
  <si>
    <t>Post_2446</t>
  </si>
  <si>
    <t>Post_2447</t>
  </si>
  <si>
    <t>Post_2448</t>
  </si>
  <si>
    <t>Post_2449</t>
  </si>
  <si>
    <t>Post_2450</t>
  </si>
  <si>
    <t>Post_2451</t>
  </si>
  <si>
    <t>Post_2452</t>
  </si>
  <si>
    <t>Post_2453</t>
  </si>
  <si>
    <t>Post_2454</t>
  </si>
  <si>
    <t>Post_2455</t>
  </si>
  <si>
    <t>Post_2456</t>
  </si>
  <si>
    <t>Post_2457</t>
  </si>
  <si>
    <t>Post_2458</t>
  </si>
  <si>
    <t>Post_2459</t>
  </si>
  <si>
    <t>Post_2460</t>
  </si>
  <si>
    <t>Post_2461</t>
  </si>
  <si>
    <t>Post_2462</t>
  </si>
  <si>
    <t>Post_2463</t>
  </si>
  <si>
    <t>Post_2464</t>
  </si>
  <si>
    <t>Post_2465</t>
  </si>
  <si>
    <t>Post_2466</t>
  </si>
  <si>
    <t>Post_2467</t>
  </si>
  <si>
    <t>Post_2468</t>
  </si>
  <si>
    <t>Post_2469</t>
  </si>
  <si>
    <t>Post_2470</t>
  </si>
  <si>
    <t>Post_2471</t>
  </si>
  <si>
    <t>Post_2472</t>
  </si>
  <si>
    <t>Post_2473</t>
  </si>
  <si>
    <t>Post_2474</t>
  </si>
  <si>
    <t>Post_2475</t>
  </si>
  <si>
    <t>Post_2476</t>
  </si>
  <si>
    <t>Post_2477</t>
  </si>
  <si>
    <t>Post_2478</t>
  </si>
  <si>
    <t>Post_2479</t>
  </si>
  <si>
    <t>Post_2480</t>
  </si>
  <si>
    <t>Post_2481</t>
  </si>
  <si>
    <t>Post_2482</t>
  </si>
  <si>
    <t>Post_2483</t>
  </si>
  <si>
    <t>Post_2484</t>
  </si>
  <si>
    <t>Post_2485</t>
  </si>
  <si>
    <t>Post_2486</t>
  </si>
  <si>
    <t>Post_2487</t>
  </si>
  <si>
    <t>Post_2488</t>
  </si>
  <si>
    <t>Post_2489</t>
  </si>
  <si>
    <t>Post_2490</t>
  </si>
  <si>
    <t>Post_2491</t>
  </si>
  <si>
    <t>Post_2492</t>
  </si>
  <si>
    <t>Post_2493</t>
  </si>
  <si>
    <t>Post_2494</t>
  </si>
  <si>
    <t>Post_2495</t>
  </si>
  <si>
    <t>Post_2496</t>
  </si>
  <si>
    <t>Post_2497</t>
  </si>
  <si>
    <t>Post_2498</t>
  </si>
  <si>
    <t>Post_2499</t>
  </si>
  <si>
    <t>Post_2500</t>
  </si>
  <si>
    <t>Post_2501</t>
  </si>
  <si>
    <t>Post_2502</t>
  </si>
  <si>
    <t>Post_2503</t>
  </si>
  <si>
    <t>Post_2504</t>
  </si>
  <si>
    <t>Post_2505</t>
  </si>
  <si>
    <t>Post_2506</t>
  </si>
  <si>
    <t>Post_2507</t>
  </si>
  <si>
    <t>Post_2508</t>
  </si>
  <si>
    <t>Post_2509</t>
  </si>
  <si>
    <t>Post_2510</t>
  </si>
  <si>
    <t>Post_2511</t>
  </si>
  <si>
    <t>Post_2512</t>
  </si>
  <si>
    <t>Post_2513</t>
  </si>
  <si>
    <t>Post_2514</t>
  </si>
  <si>
    <t>Post_2515</t>
  </si>
  <si>
    <t>Post_2516</t>
  </si>
  <si>
    <t>Post_2517</t>
  </si>
  <si>
    <t>Post_2518</t>
  </si>
  <si>
    <t>Post_2519</t>
  </si>
  <si>
    <t>Post_2520</t>
  </si>
  <si>
    <t>Post_2521</t>
  </si>
  <si>
    <t>Post_2522</t>
  </si>
  <si>
    <t>Post_2523</t>
  </si>
  <si>
    <t>Post_2524</t>
  </si>
  <si>
    <t>Post_2525</t>
  </si>
  <si>
    <t>Post_2526</t>
  </si>
  <si>
    <t>Post_2527</t>
  </si>
  <si>
    <t>Post_2528</t>
  </si>
  <si>
    <t>Post_2529</t>
  </si>
  <si>
    <t>Post_2530</t>
  </si>
  <si>
    <t>Post_2531</t>
  </si>
  <si>
    <t>Post_2532</t>
  </si>
  <si>
    <t>Post_2533</t>
  </si>
  <si>
    <t>Post_2534</t>
  </si>
  <si>
    <t>Post_2535</t>
  </si>
  <si>
    <t>Post_2536</t>
  </si>
  <si>
    <t>Post_2537</t>
  </si>
  <si>
    <t>Post_2538</t>
  </si>
  <si>
    <t>Post_2539</t>
  </si>
  <si>
    <t>Post_2540</t>
  </si>
  <si>
    <t>Post_2541</t>
  </si>
  <si>
    <t>Post_2542</t>
  </si>
  <si>
    <t>Post_2543</t>
  </si>
  <si>
    <t>Post_2544</t>
  </si>
  <si>
    <t>Post_2545</t>
  </si>
  <si>
    <t>Post_2546</t>
  </si>
  <si>
    <t>Post_2547</t>
  </si>
  <si>
    <t>Post_2548</t>
  </si>
  <si>
    <t>Post_2549</t>
  </si>
  <si>
    <t>Post_2550</t>
  </si>
  <si>
    <t>Post_2551</t>
  </si>
  <si>
    <t>Post_2552</t>
  </si>
  <si>
    <t>Post_2553</t>
  </si>
  <si>
    <t>Post_2554</t>
  </si>
  <si>
    <t>Post_2555</t>
  </si>
  <si>
    <t>Post_2556</t>
  </si>
  <si>
    <t>Post_2557</t>
  </si>
  <si>
    <t>Post_2558</t>
  </si>
  <si>
    <t>Post_2559</t>
  </si>
  <si>
    <t>Post_2560</t>
  </si>
  <si>
    <t>Post_2561</t>
  </si>
  <si>
    <t>Post_2562</t>
  </si>
  <si>
    <t>Post_2563</t>
  </si>
  <si>
    <t>Post_2564</t>
  </si>
  <si>
    <t>Post_2565</t>
  </si>
  <si>
    <t>Post_2566</t>
  </si>
  <si>
    <t>Post_2567</t>
  </si>
  <si>
    <t>Post_2568</t>
  </si>
  <si>
    <t>Post_2569</t>
  </si>
  <si>
    <t>Post_2570</t>
  </si>
  <si>
    <t>Post_2571</t>
  </si>
  <si>
    <t>Post_2572</t>
  </si>
  <si>
    <t>Post_2573</t>
  </si>
  <si>
    <t>Post_2574</t>
  </si>
  <si>
    <t>Post_2575</t>
  </si>
  <si>
    <t>Post_2576</t>
  </si>
  <si>
    <t>Post_2577</t>
  </si>
  <si>
    <t>Post_2578</t>
  </si>
  <si>
    <t>Post_2579</t>
  </si>
  <si>
    <t>Post_2580</t>
  </si>
  <si>
    <t>Post_2581</t>
  </si>
  <si>
    <t>Post_2582</t>
  </si>
  <si>
    <t>Post_2583</t>
  </si>
  <si>
    <t>Post_2584</t>
  </si>
  <si>
    <t>Post_2585</t>
  </si>
  <si>
    <t>Post_2586</t>
  </si>
  <si>
    <t>Post_2587</t>
  </si>
  <si>
    <t>Post_2588</t>
  </si>
  <si>
    <t>Post_2589</t>
  </si>
  <si>
    <t>Post_2590</t>
  </si>
  <si>
    <t>Post_2591</t>
  </si>
  <si>
    <t>Post_2592</t>
  </si>
  <si>
    <t>Post_2593</t>
  </si>
  <si>
    <t>Post_2594</t>
  </si>
  <si>
    <t>Post_2595</t>
  </si>
  <si>
    <t>Post_2596</t>
  </si>
  <si>
    <t>Post_2597</t>
  </si>
  <si>
    <t>Post_2598</t>
  </si>
  <si>
    <t>Post_2599</t>
  </si>
  <si>
    <t>Post_2600</t>
  </si>
  <si>
    <t>Post_2601</t>
  </si>
  <si>
    <t>Post_2602</t>
  </si>
  <si>
    <t>Post_2603</t>
  </si>
  <si>
    <t>Post_2604</t>
  </si>
  <si>
    <t>Post_2605</t>
  </si>
  <si>
    <t>Post_2606</t>
  </si>
  <si>
    <t>Post_2607</t>
  </si>
  <si>
    <t>Post_2608</t>
  </si>
  <si>
    <t>Post_2609</t>
  </si>
  <si>
    <t>Post_2610</t>
  </si>
  <si>
    <t>Post_2611</t>
  </si>
  <si>
    <t>Post_2612</t>
  </si>
  <si>
    <t>Post_2613</t>
  </si>
  <si>
    <t>Post_2614</t>
  </si>
  <si>
    <t>Post_2615</t>
  </si>
  <si>
    <t>Post_2616</t>
  </si>
  <si>
    <t>Post_2617</t>
  </si>
  <si>
    <t>Post_2618</t>
  </si>
  <si>
    <t>Post_2619</t>
  </si>
  <si>
    <t>Post_2620</t>
  </si>
  <si>
    <t>Post_2621</t>
  </si>
  <si>
    <t>Post_2622</t>
  </si>
  <si>
    <t>Post_2623</t>
  </si>
  <si>
    <t>Post_2624</t>
  </si>
  <si>
    <t>Post_2625</t>
  </si>
  <si>
    <t>Post_2626</t>
  </si>
  <si>
    <t>Post_2627</t>
  </si>
  <si>
    <t>Post_2628</t>
  </si>
  <si>
    <t>Post_2629</t>
  </si>
  <si>
    <t>Post_2630</t>
  </si>
  <si>
    <t>Post_2631</t>
  </si>
  <si>
    <t>Post_2632</t>
  </si>
  <si>
    <t>Post_2633</t>
  </si>
  <si>
    <t>Post_2634</t>
  </si>
  <si>
    <t>Post_2635</t>
  </si>
  <si>
    <t>Post_2636</t>
  </si>
  <si>
    <t>Post_2637</t>
  </si>
  <si>
    <t>Post_2638</t>
  </si>
  <si>
    <t>Post_2639</t>
  </si>
  <si>
    <t>Post_2640</t>
  </si>
  <si>
    <t>Post_2641</t>
  </si>
  <si>
    <t>Post_2642</t>
  </si>
  <si>
    <t>Post_2643</t>
  </si>
  <si>
    <t>Post_2644</t>
  </si>
  <si>
    <t>Post_2645</t>
  </si>
  <si>
    <t>Post_2646</t>
  </si>
  <si>
    <t>Post_2647</t>
  </si>
  <si>
    <t>Post_2648</t>
  </si>
  <si>
    <t>Post_2649</t>
  </si>
  <si>
    <t>Post_2650</t>
  </si>
  <si>
    <t>Post_2651</t>
  </si>
  <si>
    <t>Post_2652</t>
  </si>
  <si>
    <t>Post_2653</t>
  </si>
  <si>
    <t>Post_2654</t>
  </si>
  <si>
    <t>Post_2655</t>
  </si>
  <si>
    <t>Post_2656</t>
  </si>
  <si>
    <t>Post_2657</t>
  </si>
  <si>
    <t>Post_2658</t>
  </si>
  <si>
    <t>Post_2659</t>
  </si>
  <si>
    <t>Post_2660</t>
  </si>
  <si>
    <t>Post_2661</t>
  </si>
  <si>
    <t>Post_2662</t>
  </si>
  <si>
    <t>Post_2663</t>
  </si>
  <si>
    <t>Post_2664</t>
  </si>
  <si>
    <t>Post_2665</t>
  </si>
  <si>
    <t>Post_2666</t>
  </si>
  <si>
    <t>Post_2667</t>
  </si>
  <si>
    <t>Post_2668</t>
  </si>
  <si>
    <t>Post_2669</t>
  </si>
  <si>
    <t>Post_2670</t>
  </si>
  <si>
    <t>Post_2671</t>
  </si>
  <si>
    <t>Post_2672</t>
  </si>
  <si>
    <t>Post_2673</t>
  </si>
  <si>
    <t>Post_2674</t>
  </si>
  <si>
    <t>Post_2675</t>
  </si>
  <si>
    <t>Post_2676</t>
  </si>
  <si>
    <t>Post_2677</t>
  </si>
  <si>
    <t>Post_2678</t>
  </si>
  <si>
    <t>Post_2679</t>
  </si>
  <si>
    <t>Post_2680</t>
  </si>
  <si>
    <t>Post_2681</t>
  </si>
  <si>
    <t>Post_2682</t>
  </si>
  <si>
    <t>Post_2683</t>
  </si>
  <si>
    <t>Post_2684</t>
  </si>
  <si>
    <t>Post_2685</t>
  </si>
  <si>
    <t>Post_2686</t>
  </si>
  <si>
    <t>Post_2687</t>
  </si>
  <si>
    <t>Post_2688</t>
  </si>
  <si>
    <t>Post_2689</t>
  </si>
  <si>
    <t>Post_2690</t>
  </si>
  <si>
    <t>Post_2691</t>
  </si>
  <si>
    <t>Post_2692</t>
  </si>
  <si>
    <t>Post_2693</t>
  </si>
  <si>
    <t>Post_2694</t>
  </si>
  <si>
    <t>Post_2695</t>
  </si>
  <si>
    <t>Post_2696</t>
  </si>
  <si>
    <t>Post_2697</t>
  </si>
  <si>
    <t>Post_2698</t>
  </si>
  <si>
    <t>Post_2699</t>
  </si>
  <si>
    <t>Post_2700</t>
  </si>
  <si>
    <t>Post_2701</t>
  </si>
  <si>
    <t>Post_2702</t>
  </si>
  <si>
    <t>Post_2703</t>
  </si>
  <si>
    <t>Post_2704</t>
  </si>
  <si>
    <t>Post_2705</t>
  </si>
  <si>
    <t>Post_2706</t>
  </si>
  <si>
    <t>Post_2707</t>
  </si>
  <si>
    <t>Post_2708</t>
  </si>
  <si>
    <t>Post_2709</t>
  </si>
  <si>
    <t>Post_2710</t>
  </si>
  <si>
    <t>Post_2711</t>
  </si>
  <si>
    <t>Post_2712</t>
  </si>
  <si>
    <t>Post_2713</t>
  </si>
  <si>
    <t>Post_2714</t>
  </si>
  <si>
    <t>Post_2715</t>
  </si>
  <si>
    <t>Post_2716</t>
  </si>
  <si>
    <t>Post_2717</t>
  </si>
  <si>
    <t>Post_2718</t>
  </si>
  <si>
    <t>Post_2719</t>
  </si>
  <si>
    <t>Post_2720</t>
  </si>
  <si>
    <t>Post_2721</t>
  </si>
  <si>
    <t>Post_2722</t>
  </si>
  <si>
    <t>Post_2723</t>
  </si>
  <si>
    <t>Post_2724</t>
  </si>
  <si>
    <t>Post_2725</t>
  </si>
  <si>
    <t>Post_2726</t>
  </si>
  <si>
    <t>Post_2727</t>
  </si>
  <si>
    <t>Post_2728</t>
  </si>
  <si>
    <t>Post_2729</t>
  </si>
  <si>
    <t>Post_2730</t>
  </si>
  <si>
    <t>Post_2731</t>
  </si>
  <si>
    <t>Post_2732</t>
  </si>
  <si>
    <t>Post_2733</t>
  </si>
  <si>
    <t>Post_2734</t>
  </si>
  <si>
    <t>Post_2735</t>
  </si>
  <si>
    <t>Post_2736</t>
  </si>
  <si>
    <t>Post_2737</t>
  </si>
  <si>
    <t>Post_2738</t>
  </si>
  <si>
    <t>Post_2739</t>
  </si>
  <si>
    <t>Post_2740</t>
  </si>
  <si>
    <t>Post_2741</t>
  </si>
  <si>
    <t>Post_2742</t>
  </si>
  <si>
    <t>Post_2743</t>
  </si>
  <si>
    <t>Post_2744</t>
  </si>
  <si>
    <t>Post_2745</t>
  </si>
  <si>
    <t>Post_2746</t>
  </si>
  <si>
    <t>Post_2747</t>
  </si>
  <si>
    <t>Post_2748</t>
  </si>
  <si>
    <t>Post_2749</t>
  </si>
  <si>
    <t>Post_2750</t>
  </si>
  <si>
    <t>Post_2751</t>
  </si>
  <si>
    <t>Post_2752</t>
  </si>
  <si>
    <t>Post_2753</t>
  </si>
  <si>
    <t>Post_2754</t>
  </si>
  <si>
    <t>Post_2755</t>
  </si>
  <si>
    <t>Post_2756</t>
  </si>
  <si>
    <t>Post_2757</t>
  </si>
  <si>
    <t>Post_2758</t>
  </si>
  <si>
    <t>Post_2759</t>
  </si>
  <si>
    <t>Post_2760</t>
  </si>
  <si>
    <t>Post_2761</t>
  </si>
  <si>
    <t>Post_2762</t>
  </si>
  <si>
    <t>Post_2763</t>
  </si>
  <si>
    <t>Post_2764</t>
  </si>
  <si>
    <t>Post_2765</t>
  </si>
  <si>
    <t>Post_2766</t>
  </si>
  <si>
    <t>Post_2767</t>
  </si>
  <si>
    <t>Post_2768</t>
  </si>
  <si>
    <t>Post_2769</t>
  </si>
  <si>
    <t>Post_2770</t>
  </si>
  <si>
    <t>Post_2771</t>
  </si>
  <si>
    <t>Post_2772</t>
  </si>
  <si>
    <t>Post_2773</t>
  </si>
  <si>
    <t>Post_2774</t>
  </si>
  <si>
    <t>Post_2775</t>
  </si>
  <si>
    <t>Post_2776</t>
  </si>
  <si>
    <t>Post_2777</t>
  </si>
  <si>
    <t>Post_2778</t>
  </si>
  <si>
    <t>Post_2779</t>
  </si>
  <si>
    <t>Post_2780</t>
  </si>
  <si>
    <t>Post_2781</t>
  </si>
  <si>
    <t>Post_2782</t>
  </si>
  <si>
    <t>Post_2783</t>
  </si>
  <si>
    <t>Post_2784</t>
  </si>
  <si>
    <t>Post_2785</t>
  </si>
  <si>
    <t>Post_2786</t>
  </si>
  <si>
    <t>Post_2787</t>
  </si>
  <si>
    <t>Post_2788</t>
  </si>
  <si>
    <t>Post_2789</t>
  </si>
  <si>
    <t>Post_2790</t>
  </si>
  <si>
    <t>Post_2791</t>
  </si>
  <si>
    <t>Post_2792</t>
  </si>
  <si>
    <t>Post_2793</t>
  </si>
  <si>
    <t>Post_2794</t>
  </si>
  <si>
    <t>Post_2795</t>
  </si>
  <si>
    <t>Post_2796</t>
  </si>
  <si>
    <t>Post_2797</t>
  </si>
  <si>
    <t>Post_2798</t>
  </si>
  <si>
    <t>Post_2799</t>
  </si>
  <si>
    <t>Post_2800</t>
  </si>
  <si>
    <t>Post_2801</t>
  </si>
  <si>
    <t>Post_2802</t>
  </si>
  <si>
    <t>Post_2803</t>
  </si>
  <si>
    <t>Post_2804</t>
  </si>
  <si>
    <t>Post_2805</t>
  </si>
  <si>
    <t>Post_2806</t>
  </si>
  <si>
    <t>Post_2807</t>
  </si>
  <si>
    <t>Post_2808</t>
  </si>
  <si>
    <t>Post_2809</t>
  </si>
  <si>
    <t>Post_2810</t>
  </si>
  <si>
    <t>Post_2811</t>
  </si>
  <si>
    <t>Post_2812</t>
  </si>
  <si>
    <t>Post_2813</t>
  </si>
  <si>
    <t>Post_2814</t>
  </si>
  <si>
    <t>Post_2815</t>
  </si>
  <si>
    <t>Post_2816</t>
  </si>
  <si>
    <t>Post_2817</t>
  </si>
  <si>
    <t>Post_2818</t>
  </si>
  <si>
    <t>Post_2819</t>
  </si>
  <si>
    <t>Post_2820</t>
  </si>
  <si>
    <t>Post_2821</t>
  </si>
  <si>
    <t>Post_2822</t>
  </si>
  <si>
    <t>Post_2823</t>
  </si>
  <si>
    <t>Post_2824</t>
  </si>
  <si>
    <t>Post_2825</t>
  </si>
  <si>
    <t>Post_2826</t>
  </si>
  <si>
    <t>Post_2827</t>
  </si>
  <si>
    <t>Post_2828</t>
  </si>
  <si>
    <t>Post_2829</t>
  </si>
  <si>
    <t>Post_2830</t>
  </si>
  <si>
    <t>Post_2831</t>
  </si>
  <si>
    <t>Post_2832</t>
  </si>
  <si>
    <t>Post_2833</t>
  </si>
  <si>
    <t>Post_2834</t>
  </si>
  <si>
    <t>Post_2835</t>
  </si>
  <si>
    <t>Post_2836</t>
  </si>
  <si>
    <t>Post_2837</t>
  </si>
  <si>
    <t>Post_2838</t>
  </si>
  <si>
    <t>Post_2839</t>
  </si>
  <si>
    <t>Post_2840</t>
  </si>
  <si>
    <t>Post_2841</t>
  </si>
  <si>
    <t>Post_2842</t>
  </si>
  <si>
    <t>Post_2843</t>
  </si>
  <si>
    <t>Post_2844</t>
  </si>
  <si>
    <t>Post_2845</t>
  </si>
  <si>
    <t>Post_2846</t>
  </si>
  <si>
    <t>Post_2847</t>
  </si>
  <si>
    <t>Post_2848</t>
  </si>
  <si>
    <t>Post_2849</t>
  </si>
  <si>
    <t>Post_2850</t>
  </si>
  <si>
    <t>Post_2851</t>
  </si>
  <si>
    <t>Post_2852</t>
  </si>
  <si>
    <t>Post_2853</t>
  </si>
  <si>
    <t>Post_2854</t>
  </si>
  <si>
    <t>Post_2855</t>
  </si>
  <si>
    <t>Post_2856</t>
  </si>
  <si>
    <t>Post_2857</t>
  </si>
  <si>
    <t>Post_2858</t>
  </si>
  <si>
    <t>Post_2859</t>
  </si>
  <si>
    <t>Post_2860</t>
  </si>
  <si>
    <t>Post_2861</t>
  </si>
  <si>
    <t>Post_2862</t>
  </si>
  <si>
    <t>Post_2863</t>
  </si>
  <si>
    <t>Post_2864</t>
  </si>
  <si>
    <t>Post_2865</t>
  </si>
  <si>
    <t>Post_2866</t>
  </si>
  <si>
    <t>Post_2867</t>
  </si>
  <si>
    <t>Post_2868</t>
  </si>
  <si>
    <t>Post_2869</t>
  </si>
  <si>
    <t>Post_2870</t>
  </si>
  <si>
    <t>Post_2871</t>
  </si>
  <si>
    <t>Post_2872</t>
  </si>
  <si>
    <t>Post_2873</t>
  </si>
  <si>
    <t>Post_2874</t>
  </si>
  <si>
    <t>Post_2875</t>
  </si>
  <si>
    <t>Post_2876</t>
  </si>
  <si>
    <t>Post_2877</t>
  </si>
  <si>
    <t>Post_2878</t>
  </si>
  <si>
    <t>Post_2879</t>
  </si>
  <si>
    <t>Post_2880</t>
  </si>
  <si>
    <t>Post_2881</t>
  </si>
  <si>
    <t>Post_2882</t>
  </si>
  <si>
    <t>Post_2883</t>
  </si>
  <si>
    <t>Post_2884</t>
  </si>
  <si>
    <t>Post_2885</t>
  </si>
  <si>
    <t>Post_2886</t>
  </si>
  <si>
    <t>Post_2887</t>
  </si>
  <si>
    <t>Post_2888</t>
  </si>
  <si>
    <t>Post_2889</t>
  </si>
  <si>
    <t>Post_2890</t>
  </si>
  <si>
    <t>Post_2891</t>
  </si>
  <si>
    <t>Post_2892</t>
  </si>
  <si>
    <t>Post_2893</t>
  </si>
  <si>
    <t>Post_2894</t>
  </si>
  <si>
    <t>Post_2895</t>
  </si>
  <si>
    <t>Post_2896</t>
  </si>
  <si>
    <t>Post_2897</t>
  </si>
  <si>
    <t>Post_2898</t>
  </si>
  <si>
    <t>Post_2899</t>
  </si>
  <si>
    <t>Post_2900</t>
  </si>
  <si>
    <t>Post_2901</t>
  </si>
  <si>
    <t>Post_2902</t>
  </si>
  <si>
    <t>Post_2903</t>
  </si>
  <si>
    <t>Post_2904</t>
  </si>
  <si>
    <t>Post_2905</t>
  </si>
  <si>
    <t>Post_2906</t>
  </si>
  <si>
    <t>Post_2907</t>
  </si>
  <si>
    <t>Post_2908</t>
  </si>
  <si>
    <t>Post_2909</t>
  </si>
  <si>
    <t>Post_2910</t>
  </si>
  <si>
    <t>Post_2911</t>
  </si>
  <si>
    <t>Post_2912</t>
  </si>
  <si>
    <t>Post_2913</t>
  </si>
  <si>
    <t>Post_2914</t>
  </si>
  <si>
    <t>Post_2915</t>
  </si>
  <si>
    <t>Post_2916</t>
  </si>
  <si>
    <t>Post_2917</t>
  </si>
  <si>
    <t>Post_2918</t>
  </si>
  <si>
    <t>Post_2919</t>
  </si>
  <si>
    <t>Post_2920</t>
  </si>
  <si>
    <t>Post_2921</t>
  </si>
  <si>
    <t>Post_2922</t>
  </si>
  <si>
    <t>Post_2923</t>
  </si>
  <si>
    <t>Post_2924</t>
  </si>
  <si>
    <t>Post_2925</t>
  </si>
  <si>
    <t>Post_2926</t>
  </si>
  <si>
    <t>Post_2927</t>
  </si>
  <si>
    <t>Post_2928</t>
  </si>
  <si>
    <t>Post_2929</t>
  </si>
  <si>
    <t>Post_2930</t>
  </si>
  <si>
    <t>Post_2931</t>
  </si>
  <si>
    <t>Post_2932</t>
  </si>
  <si>
    <t>Post_2933</t>
  </si>
  <si>
    <t>Post_2934</t>
  </si>
  <si>
    <t>Post_2935</t>
  </si>
  <si>
    <t>Post_2936</t>
  </si>
  <si>
    <t>Post_2937</t>
  </si>
  <si>
    <t>Post_2938</t>
  </si>
  <si>
    <t>Post_2939</t>
  </si>
  <si>
    <t>Post_2940</t>
  </si>
  <si>
    <t>Post_2941</t>
  </si>
  <si>
    <t>Post_2942</t>
  </si>
  <si>
    <t>Post_2943</t>
  </si>
  <si>
    <t>Post_2944</t>
  </si>
  <si>
    <t>Post_2945</t>
  </si>
  <si>
    <t>Post_2946</t>
  </si>
  <si>
    <t>Post_2947</t>
  </si>
  <si>
    <t>Post_2948</t>
  </si>
  <si>
    <t>Post_2949</t>
  </si>
  <si>
    <t>Post_2950</t>
  </si>
  <si>
    <t>Post_2951</t>
  </si>
  <si>
    <t>Post_2952</t>
  </si>
  <si>
    <t>Post_2953</t>
  </si>
  <si>
    <t>Post_2954</t>
  </si>
  <si>
    <t>Post_2955</t>
  </si>
  <si>
    <t>Post_2956</t>
  </si>
  <si>
    <t>Post_2957</t>
  </si>
  <si>
    <t>Post_2958</t>
  </si>
  <si>
    <t>Post_2959</t>
  </si>
  <si>
    <t>Post_2960</t>
  </si>
  <si>
    <t>Post_2961</t>
  </si>
  <si>
    <t>Post_2962</t>
  </si>
  <si>
    <t>Post_2963</t>
  </si>
  <si>
    <t>Post_2964</t>
  </si>
  <si>
    <t>Post_2965</t>
  </si>
  <si>
    <t>Post_2966</t>
  </si>
  <si>
    <t>Post_2967</t>
  </si>
  <si>
    <t>Post_2968</t>
  </si>
  <si>
    <t>Post_2969</t>
  </si>
  <si>
    <t>Post_2970</t>
  </si>
  <si>
    <t>Post_2971</t>
  </si>
  <si>
    <t>Post_2972</t>
  </si>
  <si>
    <t>Post_2973</t>
  </si>
  <si>
    <t>Post_2974</t>
  </si>
  <si>
    <t>Post_2975</t>
  </si>
  <si>
    <t>Post_2976</t>
  </si>
  <si>
    <t>Post_2977</t>
  </si>
  <si>
    <t>Post_2978</t>
  </si>
  <si>
    <t>Post_2979</t>
  </si>
  <si>
    <t>Post_2980</t>
  </si>
  <si>
    <t>Post_2981</t>
  </si>
  <si>
    <t>Post_2982</t>
  </si>
  <si>
    <t>Post_2983</t>
  </si>
  <si>
    <t>Post_2984</t>
  </si>
  <si>
    <t>Post_2985</t>
  </si>
  <si>
    <t>Post_2986</t>
  </si>
  <si>
    <t>Post_2987</t>
  </si>
  <si>
    <t>Post_2988</t>
  </si>
  <si>
    <t>Post_2989</t>
  </si>
  <si>
    <t>Post_2990</t>
  </si>
  <si>
    <t>Post_2991</t>
  </si>
  <si>
    <t>Post_2992</t>
  </si>
  <si>
    <t>Post_2993</t>
  </si>
  <si>
    <t>Post_2994</t>
  </si>
  <si>
    <t>Post_2995</t>
  </si>
  <si>
    <t>Post_2996</t>
  </si>
  <si>
    <t>Post_2997</t>
  </si>
  <si>
    <t>Post_2998</t>
  </si>
  <si>
    <t>Post_2999</t>
  </si>
  <si>
    <t>Post_3000</t>
  </si>
  <si>
    <t>Post_3001</t>
  </si>
  <si>
    <t>Post_3002</t>
  </si>
  <si>
    <t>Post_3003</t>
  </si>
  <si>
    <t>Post_3004</t>
  </si>
  <si>
    <t>Post_3005</t>
  </si>
  <si>
    <t>Post_3006</t>
  </si>
  <si>
    <t>Post_3007</t>
  </si>
  <si>
    <t>Post_3008</t>
  </si>
  <si>
    <t>Post_3009</t>
  </si>
  <si>
    <t>Post_3010</t>
  </si>
  <si>
    <t>Post_3011</t>
  </si>
  <si>
    <t>Post_3012</t>
  </si>
  <si>
    <t>Post_3013</t>
  </si>
  <si>
    <t>Post_3014</t>
  </si>
  <si>
    <t>Post_3015</t>
  </si>
  <si>
    <t>Post_3016</t>
  </si>
  <si>
    <t>Post_3017</t>
  </si>
  <si>
    <t>Post_3018</t>
  </si>
  <si>
    <t>Post_3019</t>
  </si>
  <si>
    <t>Post_3020</t>
  </si>
  <si>
    <t>Post_3021</t>
  </si>
  <si>
    <t>Post_3022</t>
  </si>
  <si>
    <t>Post_3023</t>
  </si>
  <si>
    <t>Post_3024</t>
  </si>
  <si>
    <t>Post_3025</t>
  </si>
  <si>
    <t>Post_3026</t>
  </si>
  <si>
    <t>Post_3027</t>
  </si>
  <si>
    <t>Post_3028</t>
  </si>
  <si>
    <t>Post_3029</t>
  </si>
  <si>
    <t>Post_3030</t>
  </si>
  <si>
    <t>Post_3031</t>
  </si>
  <si>
    <t>Post_3032</t>
  </si>
  <si>
    <t>Post_3033</t>
  </si>
  <si>
    <t>Post_3034</t>
  </si>
  <si>
    <t>Post_3035</t>
  </si>
  <si>
    <t>Post_3036</t>
  </si>
  <si>
    <t>Post_3037</t>
  </si>
  <si>
    <t>Post_3038</t>
  </si>
  <si>
    <t>Post_3039</t>
  </si>
  <si>
    <t>Post_3040</t>
  </si>
  <si>
    <t>Post_3041</t>
  </si>
  <si>
    <t>Post_3042</t>
  </si>
  <si>
    <t>Post_3043</t>
  </si>
  <si>
    <t>Post_3044</t>
  </si>
  <si>
    <t>Post_3045</t>
  </si>
  <si>
    <t>Post_3046</t>
  </si>
  <si>
    <t>Post_3047</t>
  </si>
  <si>
    <t>Post_3048</t>
  </si>
  <si>
    <t>Post_3049</t>
  </si>
  <si>
    <t>Post_3050</t>
  </si>
  <si>
    <t>Post_3051</t>
  </si>
  <si>
    <t>Post_3052</t>
  </si>
  <si>
    <t>Post_3053</t>
  </si>
  <si>
    <t>Post_3054</t>
  </si>
  <si>
    <t>Post_3055</t>
  </si>
  <si>
    <t>Post_3056</t>
  </si>
  <si>
    <t>Post_3057</t>
  </si>
  <si>
    <t>Post_3058</t>
  </si>
  <si>
    <t>Post_3059</t>
  </si>
  <si>
    <t>Post_3060</t>
  </si>
  <si>
    <t>Post_3061</t>
  </si>
  <si>
    <t>Post_3062</t>
  </si>
  <si>
    <t>Post_3063</t>
  </si>
  <si>
    <t>Post_3064</t>
  </si>
  <si>
    <t>Post_3065</t>
  </si>
  <si>
    <t>Post_3066</t>
  </si>
  <si>
    <t>Post_3067</t>
  </si>
  <si>
    <t>Post_3068</t>
  </si>
  <si>
    <t>Post_3069</t>
  </si>
  <si>
    <t>Post_3070</t>
  </si>
  <si>
    <t>Post_3071</t>
  </si>
  <si>
    <t>Post_3072</t>
  </si>
  <si>
    <t>Post_3073</t>
  </si>
  <si>
    <t>Post_3074</t>
  </si>
  <si>
    <t>Post_3075</t>
  </si>
  <si>
    <t>Post_3076</t>
  </si>
  <si>
    <t>Post_3077</t>
  </si>
  <si>
    <t>Post_3078</t>
  </si>
  <si>
    <t>Post_3079</t>
  </si>
  <si>
    <t>Post_3080</t>
  </si>
  <si>
    <t>Post_3081</t>
  </si>
  <si>
    <t>Post_3082</t>
  </si>
  <si>
    <t>Post_3083</t>
  </si>
  <si>
    <t>Post_3084</t>
  </si>
  <si>
    <t>Post_3085</t>
  </si>
  <si>
    <t>Post_3086</t>
  </si>
  <si>
    <t>Post_3087</t>
  </si>
  <si>
    <t>Post_3088</t>
  </si>
  <si>
    <t>Post_3089</t>
  </si>
  <si>
    <t>Post_3090</t>
  </si>
  <si>
    <t>Post_3091</t>
  </si>
  <si>
    <t>Post_3092</t>
  </si>
  <si>
    <t>Post_3093</t>
  </si>
  <si>
    <t>Post_3094</t>
  </si>
  <si>
    <t>Post_3095</t>
  </si>
  <si>
    <t>Post_3096</t>
  </si>
  <si>
    <t>Post_3097</t>
  </si>
  <si>
    <t>Post_3098</t>
  </si>
  <si>
    <t>Post_3099</t>
  </si>
  <si>
    <t>Post_3100</t>
  </si>
  <si>
    <t>Post_3101</t>
  </si>
  <si>
    <t>Post_3102</t>
  </si>
  <si>
    <t>Post_3103</t>
  </si>
  <si>
    <t>Post_3104</t>
  </si>
  <si>
    <t>Post_3105</t>
  </si>
  <si>
    <t>Post_3106</t>
  </si>
  <si>
    <t>Post_3107</t>
  </si>
  <si>
    <t>Post_3108</t>
  </si>
  <si>
    <t>Post_3109</t>
  </si>
  <si>
    <t>Post_3110</t>
  </si>
  <si>
    <t>Post_3111</t>
  </si>
  <si>
    <t>Post_3112</t>
  </si>
  <si>
    <t>Post_3113</t>
  </si>
  <si>
    <t>Post_3114</t>
  </si>
  <si>
    <t>Post_3115</t>
  </si>
  <si>
    <t>Post_3116</t>
  </si>
  <si>
    <t>Post_3117</t>
  </si>
  <si>
    <t>Post_3118</t>
  </si>
  <si>
    <t>Post_3119</t>
  </si>
  <si>
    <t>Post_3120</t>
  </si>
  <si>
    <t>Post_3121</t>
  </si>
  <si>
    <t>Post_3122</t>
  </si>
  <si>
    <t>Post_3123</t>
  </si>
  <si>
    <t>Post_3124</t>
  </si>
  <si>
    <t>Post_3125</t>
  </si>
  <si>
    <t>Post_3126</t>
  </si>
  <si>
    <t>Post_3127</t>
  </si>
  <si>
    <t>Post_3128</t>
  </si>
  <si>
    <t>Post_3129</t>
  </si>
  <si>
    <t>Post_3130</t>
  </si>
  <si>
    <t>Post_3131</t>
  </si>
  <si>
    <t>Post_3132</t>
  </si>
  <si>
    <t>Post_3133</t>
  </si>
  <si>
    <t>Post_3134</t>
  </si>
  <si>
    <t>Post_3135</t>
  </si>
  <si>
    <t>Post_3136</t>
  </si>
  <si>
    <t>Post_3137</t>
  </si>
  <si>
    <t>Post_3138</t>
  </si>
  <si>
    <t>Post_3139</t>
  </si>
  <si>
    <t>Post_3140</t>
  </si>
  <si>
    <t>Post_3141</t>
  </si>
  <si>
    <t>Post_3142</t>
  </si>
  <si>
    <t>Post_3143</t>
  </si>
  <si>
    <t>Post_3144</t>
  </si>
  <si>
    <t>Post_3145</t>
  </si>
  <si>
    <t>Post_3146</t>
  </si>
  <si>
    <t>Post_3147</t>
  </si>
  <si>
    <t>Post_3148</t>
  </si>
  <si>
    <t>Post_3149</t>
  </si>
  <si>
    <t>Post_3150</t>
  </si>
  <si>
    <t>Post_3151</t>
  </si>
  <si>
    <t>Post_3152</t>
  </si>
  <si>
    <t>Post_3153</t>
  </si>
  <si>
    <t>Post_3154</t>
  </si>
  <si>
    <t>Post_3155</t>
  </si>
  <si>
    <t>Post_3156</t>
  </si>
  <si>
    <t>Post_3157</t>
  </si>
  <si>
    <t>Post_3158</t>
  </si>
  <si>
    <t>Post_3159</t>
  </si>
  <si>
    <t>Post_3160</t>
  </si>
  <si>
    <t>Post_3161</t>
  </si>
  <si>
    <t>Post_3162</t>
  </si>
  <si>
    <t>Post_3163</t>
  </si>
  <si>
    <t>Post_3164</t>
  </si>
  <si>
    <t>Post_3165</t>
  </si>
  <si>
    <t>Post_3166</t>
  </si>
  <si>
    <t>Post_3167</t>
  </si>
  <si>
    <t>Post_3168</t>
  </si>
  <si>
    <t>Post_3169</t>
  </si>
  <si>
    <t>Post_3170</t>
  </si>
  <si>
    <t>Post_3171</t>
  </si>
  <si>
    <t>Post_3172</t>
  </si>
  <si>
    <t>Post_3173</t>
  </si>
  <si>
    <t>Post_3174</t>
  </si>
  <si>
    <t>Post_3175</t>
  </si>
  <si>
    <t>Post_3176</t>
  </si>
  <si>
    <t>Post_3177</t>
  </si>
  <si>
    <t>Post_3178</t>
  </si>
  <si>
    <t>Post_3179</t>
  </si>
  <si>
    <t>Post_3180</t>
  </si>
  <si>
    <t>Post_3181</t>
  </si>
  <si>
    <t>Post_3182</t>
  </si>
  <si>
    <t>Post_3183</t>
  </si>
  <si>
    <t>Post_3184</t>
  </si>
  <si>
    <t>Post_3185</t>
  </si>
  <si>
    <t>Post_3186</t>
  </si>
  <si>
    <t>Post_3187</t>
  </si>
  <si>
    <t>Post_3188</t>
  </si>
  <si>
    <t>Post_3189</t>
  </si>
  <si>
    <t>Post_3190</t>
  </si>
  <si>
    <t>Post_3191</t>
  </si>
  <si>
    <t>Post_3192</t>
  </si>
  <si>
    <t>Post_3193</t>
  </si>
  <si>
    <t>Post_3194</t>
  </si>
  <si>
    <t>Post_3195</t>
  </si>
  <si>
    <t>Post_3196</t>
  </si>
  <si>
    <t>Post_3197</t>
  </si>
  <si>
    <t>Post_3198</t>
  </si>
  <si>
    <t>Post_3199</t>
  </si>
  <si>
    <t>Post_3200</t>
  </si>
  <si>
    <t>Post_3201</t>
  </si>
  <si>
    <t>Post_3202</t>
  </si>
  <si>
    <t>Post_3203</t>
  </si>
  <si>
    <t>Post_3204</t>
  </si>
  <si>
    <t>Post_3205</t>
  </si>
  <si>
    <t>Post_3206</t>
  </si>
  <si>
    <t>Post_3207</t>
  </si>
  <si>
    <t>Post_3208</t>
  </si>
  <si>
    <t>Post_3209</t>
  </si>
  <si>
    <t>Post_3210</t>
  </si>
  <si>
    <t>Post_3211</t>
  </si>
  <si>
    <t>Post_3212</t>
  </si>
  <si>
    <t>Post_3213</t>
  </si>
  <si>
    <t>Post_3214</t>
  </si>
  <si>
    <t>Post_3215</t>
  </si>
  <si>
    <t>Post_3216</t>
  </si>
  <si>
    <t>Post_3217</t>
  </si>
  <si>
    <t>Post_3218</t>
  </si>
  <si>
    <t>Post_3219</t>
  </si>
  <si>
    <t>Post_3220</t>
  </si>
  <si>
    <t>Post_3221</t>
  </si>
  <si>
    <t>Post_3222</t>
  </si>
  <si>
    <t>Post_3223</t>
  </si>
  <si>
    <t>Post_3224</t>
  </si>
  <si>
    <t>Post_3225</t>
  </si>
  <si>
    <t>Post_3226</t>
  </si>
  <si>
    <t>Post_3227</t>
  </si>
  <si>
    <t>Post_3228</t>
  </si>
  <si>
    <t>Post_3229</t>
  </si>
  <si>
    <t>Post_3230</t>
  </si>
  <si>
    <t>Post_3231</t>
  </si>
  <si>
    <t>Post_3232</t>
  </si>
  <si>
    <t>Post_3233</t>
  </si>
  <si>
    <t>Post_3234</t>
  </si>
  <si>
    <t>Post_3235</t>
  </si>
  <si>
    <t>Post_3236</t>
  </si>
  <si>
    <t>Post_3237</t>
  </si>
  <si>
    <t>Post_3238</t>
  </si>
  <si>
    <t>Post_3239</t>
  </si>
  <si>
    <t>Post_3240</t>
  </si>
  <si>
    <t>Post_3241</t>
  </si>
  <si>
    <t>Post_3242</t>
  </si>
  <si>
    <t>Post_3243</t>
  </si>
  <si>
    <t>Post_3244</t>
  </si>
  <si>
    <t>Post_3245</t>
  </si>
  <si>
    <t>Post_3246</t>
  </si>
  <si>
    <t>Post_3247</t>
  </si>
  <si>
    <t>Post_3248</t>
  </si>
  <si>
    <t>Post_3249</t>
  </si>
  <si>
    <t>Post_3250</t>
  </si>
  <si>
    <t>Post_3251</t>
  </si>
  <si>
    <t>Post_3252</t>
  </si>
  <si>
    <t>Post_3253</t>
  </si>
  <si>
    <t>Post_3254</t>
  </si>
  <si>
    <t>Post_3255</t>
  </si>
  <si>
    <t>Post_3256</t>
  </si>
  <si>
    <t>Post_3257</t>
  </si>
  <si>
    <t>Post_3258</t>
  </si>
  <si>
    <t>Post_3259</t>
  </si>
  <si>
    <t>Post_3260</t>
  </si>
  <si>
    <t>Post_3261</t>
  </si>
  <si>
    <t>Post_3262</t>
  </si>
  <si>
    <t>Post_3263</t>
  </si>
  <si>
    <t>Post_3264</t>
  </si>
  <si>
    <t>Post_3265</t>
  </si>
  <si>
    <t>Post_3266</t>
  </si>
  <si>
    <t>Post_3267</t>
  </si>
  <si>
    <t>Post_3268</t>
  </si>
  <si>
    <t>Post_3269</t>
  </si>
  <si>
    <t>Post_3270</t>
  </si>
  <si>
    <t>Post_3271</t>
  </si>
  <si>
    <t>Post_3272</t>
  </si>
  <si>
    <t>Post_3273</t>
  </si>
  <si>
    <t>Post_3274</t>
  </si>
  <si>
    <t>Post_3275</t>
  </si>
  <si>
    <t>Post_3276</t>
  </si>
  <si>
    <t>Post_3277</t>
  </si>
  <si>
    <t>Post_3278</t>
  </si>
  <si>
    <t>Post_3279</t>
  </si>
  <si>
    <t>Post_3280</t>
  </si>
  <si>
    <t>Post_3281</t>
  </si>
  <si>
    <t>Post_3282</t>
  </si>
  <si>
    <t>Post_3283</t>
  </si>
  <si>
    <t>Post_3284</t>
  </si>
  <si>
    <t>Post_3285</t>
  </si>
  <si>
    <t>Post_3286</t>
  </si>
  <si>
    <t>Post_3287</t>
  </si>
  <si>
    <t>Post_3288</t>
  </si>
  <si>
    <t>Post_3289</t>
  </si>
  <si>
    <t>Post_3290</t>
  </si>
  <si>
    <t>Post_3291</t>
  </si>
  <si>
    <t>Post_3292</t>
  </si>
  <si>
    <t>Post_3293</t>
  </si>
  <si>
    <t>Post_3294</t>
  </si>
  <si>
    <t>Post_3295</t>
  </si>
  <si>
    <t>Post_3296</t>
  </si>
  <si>
    <t>Post_3297</t>
  </si>
  <si>
    <t>Post_3298</t>
  </si>
  <si>
    <t>Post_3299</t>
  </si>
  <si>
    <t>Post_3300</t>
  </si>
  <si>
    <t>Post_3301</t>
  </si>
  <si>
    <t>Post_3302</t>
  </si>
  <si>
    <t>Post_3303</t>
  </si>
  <si>
    <t>Post_3304</t>
  </si>
  <si>
    <t>Post_3305</t>
  </si>
  <si>
    <t>Post_3306</t>
  </si>
  <si>
    <t>Post_3307</t>
  </si>
  <si>
    <t>Post_3308</t>
  </si>
  <si>
    <t>Post_3309</t>
  </si>
  <si>
    <t>Post_3310</t>
  </si>
  <si>
    <t>Post_3311</t>
  </si>
  <si>
    <t>Post_3312</t>
  </si>
  <si>
    <t>Post_3313</t>
  </si>
  <si>
    <t>Post_3314</t>
  </si>
  <si>
    <t>Post_3315</t>
  </si>
  <si>
    <t>Post_3316</t>
  </si>
  <si>
    <t>Post_3317</t>
  </si>
  <si>
    <t>Post_3318</t>
  </si>
  <si>
    <t>Post_3319</t>
  </si>
  <si>
    <t>Post_3320</t>
  </si>
  <si>
    <t>Post_3321</t>
  </si>
  <si>
    <t>Post_3322</t>
  </si>
  <si>
    <t>Post_3323</t>
  </si>
  <si>
    <t>Post_3324</t>
  </si>
  <si>
    <t>Post_3325</t>
  </si>
  <si>
    <t>Post_3326</t>
  </si>
  <si>
    <t>Post_3327</t>
  </si>
  <si>
    <t>Post_3328</t>
  </si>
  <si>
    <t>Post_3329</t>
  </si>
  <si>
    <t>Post_3330</t>
  </si>
  <si>
    <t>Post_3331</t>
  </si>
  <si>
    <t>Post_3332</t>
  </si>
  <si>
    <t>Post_3333</t>
  </si>
  <si>
    <t>Post_3334</t>
  </si>
  <si>
    <t>Post_3335</t>
  </si>
  <si>
    <t>Post_3336</t>
  </si>
  <si>
    <t>Post_3337</t>
  </si>
  <si>
    <t>Post_3338</t>
  </si>
  <si>
    <t>Post_3339</t>
  </si>
  <si>
    <t>Post_3340</t>
  </si>
  <si>
    <t>Post_3341</t>
  </si>
  <si>
    <t>Post_3342</t>
  </si>
  <si>
    <t>Post_3343</t>
  </si>
  <si>
    <t>Post_3344</t>
  </si>
  <si>
    <t>Post_3345</t>
  </si>
  <si>
    <t>Post_3346</t>
  </si>
  <si>
    <t>Post_3347</t>
  </si>
  <si>
    <t>Post_3348</t>
  </si>
  <si>
    <t>Post_3349</t>
  </si>
  <si>
    <t>Post_3350</t>
  </si>
  <si>
    <t>Post_3351</t>
  </si>
  <si>
    <t>Post_3352</t>
  </si>
  <si>
    <t>Post_3353</t>
  </si>
  <si>
    <t>Post_3354</t>
  </si>
  <si>
    <t>Post_3355</t>
  </si>
  <si>
    <t>Post_3356</t>
  </si>
  <si>
    <t>Post_3357</t>
  </si>
  <si>
    <t>Post_3358</t>
  </si>
  <si>
    <t>Post_3359</t>
  </si>
  <si>
    <t>Post_3360</t>
  </si>
  <si>
    <t>Post_3361</t>
  </si>
  <si>
    <t>Post_3362</t>
  </si>
  <si>
    <t>Post_3363</t>
  </si>
  <si>
    <t>Post_3364</t>
  </si>
  <si>
    <t>Post_3365</t>
  </si>
  <si>
    <t>Post_3366</t>
  </si>
  <si>
    <t>Post_3367</t>
  </si>
  <si>
    <t>Post_3368</t>
  </si>
  <si>
    <t>Post_3369</t>
  </si>
  <si>
    <t>Post_3370</t>
  </si>
  <si>
    <t>Post_3371</t>
  </si>
  <si>
    <t>Post_3372</t>
  </si>
  <si>
    <t>Post_3373</t>
  </si>
  <si>
    <t>Post_3374</t>
  </si>
  <si>
    <t>Post_3375</t>
  </si>
  <si>
    <t>Post_3376</t>
  </si>
  <si>
    <t>Post_3377</t>
  </si>
  <si>
    <t>Post_3378</t>
  </si>
  <si>
    <t>Post_3379</t>
  </si>
  <si>
    <t>Post_3380</t>
  </si>
  <si>
    <t>Post_3381</t>
  </si>
  <si>
    <t>Post_3382</t>
  </si>
  <si>
    <t>Post_3383</t>
  </si>
  <si>
    <t>Post_3384</t>
  </si>
  <si>
    <t>Post_3385</t>
  </si>
  <si>
    <t>Post_3386</t>
  </si>
  <si>
    <t>Post_3387</t>
  </si>
  <si>
    <t>Post_3388</t>
  </si>
  <si>
    <t>Post_3389</t>
  </si>
  <si>
    <t>Post_3390</t>
  </si>
  <si>
    <t>Post_3391</t>
  </si>
  <si>
    <t>Post_3392</t>
  </si>
  <si>
    <t>Post_3393</t>
  </si>
  <si>
    <t>Post_3394</t>
  </si>
  <si>
    <t>Post_3395</t>
  </si>
  <si>
    <t>Post_3396</t>
  </si>
  <si>
    <t>Post_3397</t>
  </si>
  <si>
    <t>Post_3398</t>
  </si>
  <si>
    <t>Post_3399</t>
  </si>
  <si>
    <t>Post_3400</t>
  </si>
  <si>
    <t>Post_3401</t>
  </si>
  <si>
    <t>Post_3402</t>
  </si>
  <si>
    <t>Post_3403</t>
  </si>
  <si>
    <t>Post_3404</t>
  </si>
  <si>
    <t>Post_3405</t>
  </si>
  <si>
    <t>Post_3406</t>
  </si>
  <si>
    <t>Post_3407</t>
  </si>
  <si>
    <t>Post_3408</t>
  </si>
  <si>
    <t>Post_3409</t>
  </si>
  <si>
    <t>Post_3410</t>
  </si>
  <si>
    <t>Post_3411</t>
  </si>
  <si>
    <t>Post_3412</t>
  </si>
  <si>
    <t>Post_3413</t>
  </si>
  <si>
    <t>Post_3414</t>
  </si>
  <si>
    <t>Post_3415</t>
  </si>
  <si>
    <t>Post_3416</t>
  </si>
  <si>
    <t>Post_3417</t>
  </si>
  <si>
    <t>Post_3418</t>
  </si>
  <si>
    <t>Post_3419</t>
  </si>
  <si>
    <t>Post_3420</t>
  </si>
  <si>
    <t>Post_3421</t>
  </si>
  <si>
    <t>Post_3422</t>
  </si>
  <si>
    <t>Post_3423</t>
  </si>
  <si>
    <t>Post_3424</t>
  </si>
  <si>
    <t>Post_3425</t>
  </si>
  <si>
    <t>Post_3426</t>
  </si>
  <si>
    <t>Post_3427</t>
  </si>
  <si>
    <t>Post_3428</t>
  </si>
  <si>
    <t>Post_3429</t>
  </si>
  <si>
    <t>Post_3430</t>
  </si>
  <si>
    <t>Post_3431</t>
  </si>
  <si>
    <t>Post_3432</t>
  </si>
  <si>
    <t>Post_3433</t>
  </si>
  <si>
    <t>Post_3434</t>
  </si>
  <si>
    <t>Post_3435</t>
  </si>
  <si>
    <t>Post_3436</t>
  </si>
  <si>
    <t>Post_3437</t>
  </si>
  <si>
    <t>Post_3438</t>
  </si>
  <si>
    <t>Post_3439</t>
  </si>
  <si>
    <t>Post_3440</t>
  </si>
  <si>
    <t>Post_3441</t>
  </si>
  <si>
    <t>Post_3442</t>
  </si>
  <si>
    <t>Post_3443</t>
  </si>
  <si>
    <t>Post_3444</t>
  </si>
  <si>
    <t>Post_3445</t>
  </si>
  <si>
    <t>Post_3446</t>
  </si>
  <si>
    <t>Post_3447</t>
  </si>
  <si>
    <t>Post_3448</t>
  </si>
  <si>
    <t>Post_3449</t>
  </si>
  <si>
    <t>Post_3450</t>
  </si>
  <si>
    <t>Post_3451</t>
  </si>
  <si>
    <t>Post_3452</t>
  </si>
  <si>
    <t>Post_3453</t>
  </si>
  <si>
    <t>Post_3454</t>
  </si>
  <si>
    <t>Post_3455</t>
  </si>
  <si>
    <t>Post_3456</t>
  </si>
  <si>
    <t>Post_3457</t>
  </si>
  <si>
    <t>Post_3458</t>
  </si>
  <si>
    <t>Post_3459</t>
  </si>
  <si>
    <t>Post_3460</t>
  </si>
  <si>
    <t>Post_3461</t>
  </si>
  <si>
    <t>Post_3462</t>
  </si>
  <si>
    <t>Post_3463</t>
  </si>
  <si>
    <t>Post_3464</t>
  </si>
  <si>
    <t>Post_3465</t>
  </si>
  <si>
    <t>Post_3466</t>
  </si>
  <si>
    <t>Post_3467</t>
  </si>
  <si>
    <t>Post_3468</t>
  </si>
  <si>
    <t>Post_3469</t>
  </si>
  <si>
    <t>Post_3470</t>
  </si>
  <si>
    <t>Post_3471</t>
  </si>
  <si>
    <t>Post_3472</t>
  </si>
  <si>
    <t>Post_3473</t>
  </si>
  <si>
    <t>Post_3474</t>
  </si>
  <si>
    <t>Post_3475</t>
  </si>
  <si>
    <t>Post_3476</t>
  </si>
  <si>
    <t>Post_3477</t>
  </si>
  <si>
    <t>Post_3478</t>
  </si>
  <si>
    <t>Post_3479</t>
  </si>
  <si>
    <t>Post_3480</t>
  </si>
  <si>
    <t>Post_3481</t>
  </si>
  <si>
    <t>Post_3482</t>
  </si>
  <si>
    <t>Post_3483</t>
  </si>
  <si>
    <t>Post_3484</t>
  </si>
  <si>
    <t>Post_3485</t>
  </si>
  <si>
    <t>Post_3486</t>
  </si>
  <si>
    <t>Post_3487</t>
  </si>
  <si>
    <t>Post_3488</t>
  </si>
  <si>
    <t>Post_3489</t>
  </si>
  <si>
    <t>Post_3490</t>
  </si>
  <si>
    <t>Post_3491</t>
  </si>
  <si>
    <t>Post_3492</t>
  </si>
  <si>
    <t>Post_3493</t>
  </si>
  <si>
    <t>Post_3494</t>
  </si>
  <si>
    <t>Post_3495</t>
  </si>
  <si>
    <t>Post_3496</t>
  </si>
  <si>
    <t>Post_3497</t>
  </si>
  <si>
    <t>Post_3498</t>
  </si>
  <si>
    <t>Post_3499</t>
  </si>
  <si>
    <t>Post_3500</t>
  </si>
  <si>
    <t>Post_3501</t>
  </si>
  <si>
    <t>Post_3502</t>
  </si>
  <si>
    <t>Post_3503</t>
  </si>
  <si>
    <t>Post_3504</t>
  </si>
  <si>
    <t>Post_3505</t>
  </si>
  <si>
    <t>Post_3506</t>
  </si>
  <si>
    <t>Post_3507</t>
  </si>
  <si>
    <t>Post_3508</t>
  </si>
  <si>
    <t>Post_3509</t>
  </si>
  <si>
    <t>Post_3510</t>
  </si>
  <si>
    <t>Post_3511</t>
  </si>
  <si>
    <t>Post_3512</t>
  </si>
  <si>
    <t>Post_3513</t>
  </si>
  <si>
    <t>Post_3514</t>
  </si>
  <si>
    <t>Post_3515</t>
  </si>
  <si>
    <t>Post_3516</t>
  </si>
  <si>
    <t>Post_3517</t>
  </si>
  <si>
    <t>Post_3518</t>
  </si>
  <si>
    <t>Post_3519</t>
  </si>
  <si>
    <t>Post_3520</t>
  </si>
  <si>
    <t>Post_3521</t>
  </si>
  <si>
    <t>Post_3522</t>
  </si>
  <si>
    <t>Post_3523</t>
  </si>
  <si>
    <t>Post_3524</t>
  </si>
  <si>
    <t>Post_3525</t>
  </si>
  <si>
    <t>Post_3526</t>
  </si>
  <si>
    <t>Post_3527</t>
  </si>
  <si>
    <t>Post_3528</t>
  </si>
  <si>
    <t>Post_3529</t>
  </si>
  <si>
    <t>Post_3530</t>
  </si>
  <si>
    <t>Post_3531</t>
  </si>
  <si>
    <t>Post_3532</t>
  </si>
  <si>
    <t>Post_3533</t>
  </si>
  <si>
    <t>Post_3534</t>
  </si>
  <si>
    <t>Post_3535</t>
  </si>
  <si>
    <t>Post_3536</t>
  </si>
  <si>
    <t>Post_3537</t>
  </si>
  <si>
    <t>Post_3538</t>
  </si>
  <si>
    <t>Post_3539</t>
  </si>
  <si>
    <t>Post_3540</t>
  </si>
  <si>
    <t>Post_3541</t>
  </si>
  <si>
    <t>Post_3542</t>
  </si>
  <si>
    <t>Post_3543</t>
  </si>
  <si>
    <t>Post_3544</t>
  </si>
  <si>
    <t>Post_3545</t>
  </si>
  <si>
    <t>Post_3546</t>
  </si>
  <si>
    <t>Post_3547</t>
  </si>
  <si>
    <t>Post_3548</t>
  </si>
  <si>
    <t>Post_3549</t>
  </si>
  <si>
    <t>Post_3550</t>
  </si>
  <si>
    <t>Post_3551</t>
  </si>
  <si>
    <t>Post_3552</t>
  </si>
  <si>
    <t>Post_3553</t>
  </si>
  <si>
    <t>Post_3554</t>
  </si>
  <si>
    <t>Post_3555</t>
  </si>
  <si>
    <t>Post_3556</t>
  </si>
  <si>
    <t>Post_3557</t>
  </si>
  <si>
    <t>Post_3558</t>
  </si>
  <si>
    <t>Post_3559</t>
  </si>
  <si>
    <t>Post_3560</t>
  </si>
  <si>
    <t>Post_3561</t>
  </si>
  <si>
    <t>Post_3562</t>
  </si>
  <si>
    <t>Post_3563</t>
  </si>
  <si>
    <t>Post_3564</t>
  </si>
  <si>
    <t>Post_3565</t>
  </si>
  <si>
    <t>Post_3566</t>
  </si>
  <si>
    <t>Post_3567</t>
  </si>
  <si>
    <t>Post_3568</t>
  </si>
  <si>
    <t>Post_3569</t>
  </si>
  <si>
    <t>Post_3570</t>
  </si>
  <si>
    <t>Post_3571</t>
  </si>
  <si>
    <t>Post_3572</t>
  </si>
  <si>
    <t>Post_3573</t>
  </si>
  <si>
    <t>Post_3574</t>
  </si>
  <si>
    <t>Post_3575</t>
  </si>
  <si>
    <t>Post_3576</t>
  </si>
  <si>
    <t>Post_3577</t>
  </si>
  <si>
    <t>Post_3578</t>
  </si>
  <si>
    <t>Post_3579</t>
  </si>
  <si>
    <t>Post_3580</t>
  </si>
  <si>
    <t>Post_3581</t>
  </si>
  <si>
    <t>Post_3582</t>
  </si>
  <si>
    <t>Post_3583</t>
  </si>
  <si>
    <t>Post_3584</t>
  </si>
  <si>
    <t>Post_3585</t>
  </si>
  <si>
    <t>Post_3586</t>
  </si>
  <si>
    <t>Post_3587</t>
  </si>
  <si>
    <t>Post_3588</t>
  </si>
  <si>
    <t>Post_3589</t>
  </si>
  <si>
    <t>Post_3590</t>
  </si>
  <si>
    <t>Post_3591</t>
  </si>
  <si>
    <t>Post_3592</t>
  </si>
  <si>
    <t>Post_3593</t>
  </si>
  <si>
    <t>Post_3594</t>
  </si>
  <si>
    <t>Post_3595</t>
  </si>
  <si>
    <t>Post_3596</t>
  </si>
  <si>
    <t>Post_3597</t>
  </si>
  <si>
    <t>Post_3598</t>
  </si>
  <si>
    <t>Post_3599</t>
  </si>
  <si>
    <t>Post_3600</t>
  </si>
  <si>
    <t>Post_3601</t>
  </si>
  <si>
    <t>Post_3602</t>
  </si>
  <si>
    <t>Post_3603</t>
  </si>
  <si>
    <t>Post_3604</t>
  </si>
  <si>
    <t>Post_3605</t>
  </si>
  <si>
    <t>Post_3606</t>
  </si>
  <si>
    <t>Post_3607</t>
  </si>
  <si>
    <t>Post_3608</t>
  </si>
  <si>
    <t>Post_3609</t>
  </si>
  <si>
    <t>Post_3610</t>
  </si>
  <si>
    <t>Post_3611</t>
  </si>
  <si>
    <t>Post_3612</t>
  </si>
  <si>
    <t>Post_3613</t>
  </si>
  <si>
    <t>Post_3614</t>
  </si>
  <si>
    <t>Post_3615</t>
  </si>
  <si>
    <t>Post_3616</t>
  </si>
  <si>
    <t>Post_3617</t>
  </si>
  <si>
    <t>Post_3618</t>
  </si>
  <si>
    <t>Post_3619</t>
  </si>
  <si>
    <t>Post_3620</t>
  </si>
  <si>
    <t>Post_3621</t>
  </si>
  <si>
    <t>Post_3622</t>
  </si>
  <si>
    <t>Post_3623</t>
  </si>
  <si>
    <t>Post_3624</t>
  </si>
  <si>
    <t>Post_3625</t>
  </si>
  <si>
    <t>Post_3626</t>
  </si>
  <si>
    <t>Post_3627</t>
  </si>
  <si>
    <t>Post_3628</t>
  </si>
  <si>
    <t>Post_3629</t>
  </si>
  <si>
    <t>Post_3630</t>
  </si>
  <si>
    <t>Post_3631</t>
  </si>
  <si>
    <t>Post_3632</t>
  </si>
  <si>
    <t>Post_3633</t>
  </si>
  <si>
    <t>Post_3634</t>
  </si>
  <si>
    <t>Post_3635</t>
  </si>
  <si>
    <t>Post_3636</t>
  </si>
  <si>
    <t>Post_3637</t>
  </si>
  <si>
    <t>Post_3638</t>
  </si>
  <si>
    <t>Post_3639</t>
  </si>
  <si>
    <t>Post_3640</t>
  </si>
  <si>
    <t>Post_3641</t>
  </si>
  <si>
    <t>Post_3642</t>
  </si>
  <si>
    <t>Post_3643</t>
  </si>
  <si>
    <t>Post_3644</t>
  </si>
  <si>
    <t>Post_3645</t>
  </si>
  <si>
    <t>Post_3646</t>
  </si>
  <si>
    <t>Post_3647</t>
  </si>
  <si>
    <t>Post_3648</t>
  </si>
  <si>
    <t>Post_3649</t>
  </si>
  <si>
    <t>Post_3650</t>
  </si>
  <si>
    <t>Post_3651</t>
  </si>
  <si>
    <t>Post_3652</t>
  </si>
  <si>
    <t>Post_3653</t>
  </si>
  <si>
    <t>Post_3654</t>
  </si>
  <si>
    <t>Post_3655</t>
  </si>
  <si>
    <t>Post_3656</t>
  </si>
  <si>
    <t>Post_3657</t>
  </si>
  <si>
    <t>Post_3658</t>
  </si>
  <si>
    <t>Post_3659</t>
  </si>
  <si>
    <t>Post_3660</t>
  </si>
  <si>
    <t>Post_3661</t>
  </si>
  <si>
    <t>Post_3662</t>
  </si>
  <si>
    <t>Post_3663</t>
  </si>
  <si>
    <t>Post_3664</t>
  </si>
  <si>
    <t>Post_3665</t>
  </si>
  <si>
    <t>Post_3666</t>
  </si>
  <si>
    <t>Post_3667</t>
  </si>
  <si>
    <t>Post_3668</t>
  </si>
  <si>
    <t>Post_3669</t>
  </si>
  <si>
    <t>Post_3670</t>
  </si>
  <si>
    <t>Post_3671</t>
  </si>
  <si>
    <t>Post_3672</t>
  </si>
  <si>
    <t>Post_3673</t>
  </si>
  <si>
    <t>Post_3674</t>
  </si>
  <si>
    <t>Post_3675</t>
  </si>
  <si>
    <t>Post_3676</t>
  </si>
  <si>
    <t>Post_3677</t>
  </si>
  <si>
    <t>Post_3678</t>
  </si>
  <si>
    <t>Post_3679</t>
  </si>
  <si>
    <t>Post_3680</t>
  </si>
  <si>
    <t>Post_3681</t>
  </si>
  <si>
    <t>Post_3682</t>
  </si>
  <si>
    <t>Post_3683</t>
  </si>
  <si>
    <t>Post_3684</t>
  </si>
  <si>
    <t>Post_3685</t>
  </si>
  <si>
    <t>Post_3686</t>
  </si>
  <si>
    <t>Post_3687</t>
  </si>
  <si>
    <t>Post_3688</t>
  </si>
  <si>
    <t>Post_3689</t>
  </si>
  <si>
    <t>Post_3690</t>
  </si>
  <si>
    <t>Post_3691</t>
  </si>
  <si>
    <t>Post_3692</t>
  </si>
  <si>
    <t>Post_3693</t>
  </si>
  <si>
    <t>Post_3694</t>
  </si>
  <si>
    <t>Post_3695</t>
  </si>
  <si>
    <t>Post_3696</t>
  </si>
  <si>
    <t>Post_3697</t>
  </si>
  <si>
    <t>Post_3698</t>
  </si>
  <si>
    <t>Post_3699</t>
  </si>
  <si>
    <t>Post_3700</t>
  </si>
  <si>
    <t>Post_3701</t>
  </si>
  <si>
    <t>Post_3702</t>
  </si>
  <si>
    <t>Post_3703</t>
  </si>
  <si>
    <t>Post_3704</t>
  </si>
  <si>
    <t>Post_3705</t>
  </si>
  <si>
    <t>Post_3706</t>
  </si>
  <si>
    <t>Post_3707</t>
  </si>
  <si>
    <t>Post_3708</t>
  </si>
  <si>
    <t>Post_3709</t>
  </si>
  <si>
    <t>Post_3710</t>
  </si>
  <si>
    <t>Post_3711</t>
  </si>
  <si>
    <t>Post_3712</t>
  </si>
  <si>
    <t>Post_3713</t>
  </si>
  <si>
    <t>Post_3714</t>
  </si>
  <si>
    <t>Post_3715</t>
  </si>
  <si>
    <t>Post_3716</t>
  </si>
  <si>
    <t>Post_3717</t>
  </si>
  <si>
    <t>Post_3718</t>
  </si>
  <si>
    <t>Post_3719</t>
  </si>
  <si>
    <t>Post_3720</t>
  </si>
  <si>
    <t>Post_3721</t>
  </si>
  <si>
    <t>Post_3722</t>
  </si>
  <si>
    <t>Post_3723</t>
  </si>
  <si>
    <t>Post_3724</t>
  </si>
  <si>
    <t>Post_3725</t>
  </si>
  <si>
    <t>Post_3726</t>
  </si>
  <si>
    <t>Post_3727</t>
  </si>
  <si>
    <t>Post_3728</t>
  </si>
  <si>
    <t>Post_3729</t>
  </si>
  <si>
    <t>Post_3730</t>
  </si>
  <si>
    <t>Post_3731</t>
  </si>
  <si>
    <t>Post_3732</t>
  </si>
  <si>
    <t>Post_3733</t>
  </si>
  <si>
    <t>Post_3734</t>
  </si>
  <si>
    <t>Post_3735</t>
  </si>
  <si>
    <t>Post_3736</t>
  </si>
  <si>
    <t>Post_3737</t>
  </si>
  <si>
    <t>Post_3738</t>
  </si>
  <si>
    <t>Post_3739</t>
  </si>
  <si>
    <t>Post_3740</t>
  </si>
  <si>
    <t>Post_3741</t>
  </si>
  <si>
    <t>Post_3742</t>
  </si>
  <si>
    <t>Post_3743</t>
  </si>
  <si>
    <t>Post_3744</t>
  </si>
  <si>
    <t>Post_3745</t>
  </si>
  <si>
    <t>Post_3746</t>
  </si>
  <si>
    <t>Post_3747</t>
  </si>
  <si>
    <t>Post_3748</t>
  </si>
  <si>
    <t>Post_3749</t>
  </si>
  <si>
    <t>Post_3750</t>
  </si>
  <si>
    <t>Post_3751</t>
  </si>
  <si>
    <t>Post_3752</t>
  </si>
  <si>
    <t>Post_3753</t>
  </si>
  <si>
    <t>Post_3754</t>
  </si>
  <si>
    <t>Post_3755</t>
  </si>
  <si>
    <t>Post_3756</t>
  </si>
  <si>
    <t>Post_3757</t>
  </si>
  <si>
    <t>Post_3758</t>
  </si>
  <si>
    <t>Post_3759</t>
  </si>
  <si>
    <t>Post_3760</t>
  </si>
  <si>
    <t>Post_3761</t>
  </si>
  <si>
    <t>Post_3762</t>
  </si>
  <si>
    <t>Post_3763</t>
  </si>
  <si>
    <t>Post_3764</t>
  </si>
  <si>
    <t>Post_3765</t>
  </si>
  <si>
    <t>Post_3766</t>
  </si>
  <si>
    <t>Post_3767</t>
  </si>
  <si>
    <t>Post_3768</t>
  </si>
  <si>
    <t>Post_3769</t>
  </si>
  <si>
    <t>Post_3770</t>
  </si>
  <si>
    <t>Post_3771</t>
  </si>
  <si>
    <t>Post_3772</t>
  </si>
  <si>
    <t>Post_3773</t>
  </si>
  <si>
    <t>Post_3774</t>
  </si>
  <si>
    <t>Post_3775</t>
  </si>
  <si>
    <t>Post_3776</t>
  </si>
  <si>
    <t>Post_3777</t>
  </si>
  <si>
    <t>Post_3778</t>
  </si>
  <si>
    <t>Post_3779</t>
  </si>
  <si>
    <t>Post_3780</t>
  </si>
  <si>
    <t>Post_3781</t>
  </si>
  <si>
    <t>Post_3782</t>
  </si>
  <si>
    <t>Post_3783</t>
  </si>
  <si>
    <t>Post_3784</t>
  </si>
  <si>
    <t>Post_3785</t>
  </si>
  <si>
    <t>Post_3786</t>
  </si>
  <si>
    <t>Post_3787</t>
  </si>
  <si>
    <t>Post_3788</t>
  </si>
  <si>
    <t>Post_3789</t>
  </si>
  <si>
    <t>Post_3790</t>
  </si>
  <si>
    <t>Post_3791</t>
  </si>
  <si>
    <t>Post_3792</t>
  </si>
  <si>
    <t>Post_3793</t>
  </si>
  <si>
    <t>Post_3794</t>
  </si>
  <si>
    <t>Post_3795</t>
  </si>
  <si>
    <t>Post_3796</t>
  </si>
  <si>
    <t>Post_3797</t>
  </si>
  <si>
    <t>Post_3798</t>
  </si>
  <si>
    <t>Post_3799</t>
  </si>
  <si>
    <t>Post_3800</t>
  </si>
  <si>
    <t>Post_3801</t>
  </si>
  <si>
    <t>Post_3802</t>
  </si>
  <si>
    <t>Post_3803</t>
  </si>
  <si>
    <t>Post_3804</t>
  </si>
  <si>
    <t>Post_3805</t>
  </si>
  <si>
    <t>Post_3806</t>
  </si>
  <si>
    <t>Post_3807</t>
  </si>
  <si>
    <t>Post_3808</t>
  </si>
  <si>
    <t>Post_3809</t>
  </si>
  <si>
    <t>Post_3810</t>
  </si>
  <si>
    <t>Post_3811</t>
  </si>
  <si>
    <t>Post_3812</t>
  </si>
  <si>
    <t>Post_3813</t>
  </si>
  <si>
    <t>Post_3814</t>
  </si>
  <si>
    <t>Post_3815</t>
  </si>
  <si>
    <t>Post_3816</t>
  </si>
  <si>
    <t>Post_3817</t>
  </si>
  <si>
    <t>Post_3818</t>
  </si>
  <si>
    <t>Post_3819</t>
  </si>
  <si>
    <t>Post_3820</t>
  </si>
  <si>
    <t>Post_3821</t>
  </si>
  <si>
    <t>Post_3822</t>
  </si>
  <si>
    <t>Post_3823</t>
  </si>
  <si>
    <t>Post_3824</t>
  </si>
  <si>
    <t>Post_3825</t>
  </si>
  <si>
    <t>Post_3826</t>
  </si>
  <si>
    <t>Post_3827</t>
  </si>
  <si>
    <t>Post_3828</t>
  </si>
  <si>
    <t>Post_3829</t>
  </si>
  <si>
    <t>Post_3830</t>
  </si>
  <si>
    <t>Post_3831</t>
  </si>
  <si>
    <t>Post_3832</t>
  </si>
  <si>
    <t>Post_3833</t>
  </si>
  <si>
    <t>Post_3834</t>
  </si>
  <si>
    <t>Post_3835</t>
  </si>
  <si>
    <t>Post_3836</t>
  </si>
  <si>
    <t>Post_3837</t>
  </si>
  <si>
    <t>Post_3838</t>
  </si>
  <si>
    <t>Post_3839</t>
  </si>
  <si>
    <t>Post_3840</t>
  </si>
  <si>
    <t>Post_3841</t>
  </si>
  <si>
    <t>Post_3842</t>
  </si>
  <si>
    <t>Post_3843</t>
  </si>
  <si>
    <t>Post_3844</t>
  </si>
  <si>
    <t>Post_3845</t>
  </si>
  <si>
    <t>Post_3846</t>
  </si>
  <si>
    <t>Post_3847</t>
  </si>
  <si>
    <t>Post_3848</t>
  </si>
  <si>
    <t>Post_3849</t>
  </si>
  <si>
    <t>Post_3850</t>
  </si>
  <si>
    <t>Post_3851</t>
  </si>
  <si>
    <t>Post_3852</t>
  </si>
  <si>
    <t>Post_3853</t>
  </si>
  <si>
    <t>Post_3854</t>
  </si>
  <si>
    <t>Post_3855</t>
  </si>
  <si>
    <t>Post_3856</t>
  </si>
  <si>
    <t>Post_3857</t>
  </si>
  <si>
    <t>Post_3858</t>
  </si>
  <si>
    <t>Post_3859</t>
  </si>
  <si>
    <t>Post_3860</t>
  </si>
  <si>
    <t>Post_3861</t>
  </si>
  <si>
    <t>Post_3862</t>
  </si>
  <si>
    <t>Post_3863</t>
  </si>
  <si>
    <t>Post_3864</t>
  </si>
  <si>
    <t>Post_3865</t>
  </si>
  <si>
    <t>Post_3866</t>
  </si>
  <si>
    <t>Post_3867</t>
  </si>
  <si>
    <t>Post_3868</t>
  </si>
  <si>
    <t>Post_3869</t>
  </si>
  <si>
    <t>Post_3870</t>
  </si>
  <si>
    <t>Post_3871</t>
  </si>
  <si>
    <t>Post_3872</t>
  </si>
  <si>
    <t>Post_3873</t>
  </si>
  <si>
    <t>Post_3874</t>
  </si>
  <si>
    <t>Post_3875</t>
  </si>
  <si>
    <t>Post_3876</t>
  </si>
  <si>
    <t>Post_3877</t>
  </si>
  <si>
    <t>Post_3878</t>
  </si>
  <si>
    <t>Post_3879</t>
  </si>
  <si>
    <t>Post_3880</t>
  </si>
  <si>
    <t>Post_3881</t>
  </si>
  <si>
    <t>Post_3882</t>
  </si>
  <si>
    <t>Post_3883</t>
  </si>
  <si>
    <t>Post_3884</t>
  </si>
  <si>
    <t>Post_3885</t>
  </si>
  <si>
    <t>Post_3886</t>
  </si>
  <si>
    <t>Post_3887</t>
  </si>
  <si>
    <t>Post_3888</t>
  </si>
  <si>
    <t>Post_3889</t>
  </si>
  <si>
    <t>Post_3890</t>
  </si>
  <si>
    <t>Post_3891</t>
  </si>
  <si>
    <t>Post_3892</t>
  </si>
  <si>
    <t>Post_3893</t>
  </si>
  <si>
    <t>Post_3894</t>
  </si>
  <si>
    <t>Post_3895</t>
  </si>
  <si>
    <t>Post_3896</t>
  </si>
  <si>
    <t>Post_3897</t>
  </si>
  <si>
    <t>Post_3898</t>
  </si>
  <si>
    <t>Post_3899</t>
  </si>
  <si>
    <t>Post_3900</t>
  </si>
  <si>
    <t>Post_3901</t>
  </si>
  <si>
    <t>Post_3902</t>
  </si>
  <si>
    <t>Post_3903</t>
  </si>
  <si>
    <t>Post_3904</t>
  </si>
  <si>
    <t>Post_3905</t>
  </si>
  <si>
    <t>Post_3906</t>
  </si>
  <si>
    <t>Post_3907</t>
  </si>
  <si>
    <t>Post_3908</t>
  </si>
  <si>
    <t>Post_3909</t>
  </si>
  <si>
    <t>Post_3910</t>
  </si>
  <si>
    <t>Post_3911</t>
  </si>
  <si>
    <t>Post_3912</t>
  </si>
  <si>
    <t>Post_3913</t>
  </si>
  <si>
    <t>Post_3914</t>
  </si>
  <si>
    <t>Post_3915</t>
  </si>
  <si>
    <t>Post_3916</t>
  </si>
  <si>
    <t>Post_3917</t>
  </si>
  <si>
    <t>Post_3918</t>
  </si>
  <si>
    <t>Post_3919</t>
  </si>
  <si>
    <t>Post_3920</t>
  </si>
  <si>
    <t>Post_3921</t>
  </si>
  <si>
    <t>Post_3922</t>
  </si>
  <si>
    <t>Post_3923</t>
  </si>
  <si>
    <t>Post_3924</t>
  </si>
  <si>
    <t>Post_3925</t>
  </si>
  <si>
    <t>Post_3926</t>
  </si>
  <si>
    <t>Post_3927</t>
  </si>
  <si>
    <t>Post_3928</t>
  </si>
  <si>
    <t>Post_3929</t>
  </si>
  <si>
    <t>Post_3930</t>
  </si>
  <si>
    <t>Post_3931</t>
  </si>
  <si>
    <t>Post_3932</t>
  </si>
  <si>
    <t>Post_3933</t>
  </si>
  <si>
    <t>Post_3934</t>
  </si>
  <si>
    <t>Post_3935</t>
  </si>
  <si>
    <t>Post_3936</t>
  </si>
  <si>
    <t>Post_3937</t>
  </si>
  <si>
    <t>Post_3938</t>
  </si>
  <si>
    <t>Post_3939</t>
  </si>
  <si>
    <t>Post_3940</t>
  </si>
  <si>
    <t>Post_3941</t>
  </si>
  <si>
    <t>Post_3942</t>
  </si>
  <si>
    <t>Post_3943</t>
  </si>
  <si>
    <t>Post_3944</t>
  </si>
  <si>
    <t>Post_3945</t>
  </si>
  <si>
    <t>Post_3946</t>
  </si>
  <si>
    <t>Post_3947</t>
  </si>
  <si>
    <t>Post_3948</t>
  </si>
  <si>
    <t>Post_3949</t>
  </si>
  <si>
    <t>Post_3950</t>
  </si>
  <si>
    <t>Post_3951</t>
  </si>
  <si>
    <t>Post_3952</t>
  </si>
  <si>
    <t>Post_3953</t>
  </si>
  <si>
    <t>Post_3954</t>
  </si>
  <si>
    <t>Post_3955</t>
  </si>
  <si>
    <t>Post_3956</t>
  </si>
  <si>
    <t>Post_3957</t>
  </si>
  <si>
    <t>Post_3958</t>
  </si>
  <si>
    <t>Post_3959</t>
  </si>
  <si>
    <t>Post_3960</t>
  </si>
  <si>
    <t>Post_3961</t>
  </si>
  <si>
    <t>Post_3962</t>
  </si>
  <si>
    <t>Post_3963</t>
  </si>
  <si>
    <t>Post_3964</t>
  </si>
  <si>
    <t>Post_3965</t>
  </si>
  <si>
    <t>Post_3966</t>
  </si>
  <si>
    <t>Post_3967</t>
  </si>
  <si>
    <t>Post_3968</t>
  </si>
  <si>
    <t>Post_3969</t>
  </si>
  <si>
    <t>Post_3970</t>
  </si>
  <si>
    <t>Post_3971</t>
  </si>
  <si>
    <t>Post_3972</t>
  </si>
  <si>
    <t>Post_3973</t>
  </si>
  <si>
    <t>Post_3974</t>
  </si>
  <si>
    <t>Post_3975</t>
  </si>
  <si>
    <t>Post_3976</t>
  </si>
  <si>
    <t>Post_3977</t>
  </si>
  <si>
    <t>Post_3978</t>
  </si>
  <si>
    <t>Post_3979</t>
  </si>
  <si>
    <t>Post_3980</t>
  </si>
  <si>
    <t>Post_3981</t>
  </si>
  <si>
    <t>Post_3982</t>
  </si>
  <si>
    <t>Post_3983</t>
  </si>
  <si>
    <t>Post_3984</t>
  </si>
  <si>
    <t>Post_3985</t>
  </si>
  <si>
    <t>Post_3986</t>
  </si>
  <si>
    <t>Post_3987</t>
  </si>
  <si>
    <t>Post_3988</t>
  </si>
  <si>
    <t>Post_3989</t>
  </si>
  <si>
    <t>Post_3990</t>
  </si>
  <si>
    <t>Post_3991</t>
  </si>
  <si>
    <t>Post_3992</t>
  </si>
  <si>
    <t>Post_3993</t>
  </si>
  <si>
    <t>Post_3994</t>
  </si>
  <si>
    <t>Post_3995</t>
  </si>
  <si>
    <t>Post_3996</t>
  </si>
  <si>
    <t>Post_3997</t>
  </si>
  <si>
    <t>Post_3998</t>
  </si>
  <si>
    <t>Post_3999</t>
  </si>
  <si>
    <t>Post_4000</t>
  </si>
  <si>
    <t>Post_4001</t>
  </si>
  <si>
    <t>Post_4002</t>
  </si>
  <si>
    <t>Post_4003</t>
  </si>
  <si>
    <t>Post_4004</t>
  </si>
  <si>
    <t>Post_4005</t>
  </si>
  <si>
    <t>Post_4006</t>
  </si>
  <si>
    <t>Post_4007</t>
  </si>
  <si>
    <t>Post_4008</t>
  </si>
  <si>
    <t>Post_4009</t>
  </si>
  <si>
    <t>Post_4010</t>
  </si>
  <si>
    <t>Post_4011</t>
  </si>
  <si>
    <t>Post_4012</t>
  </si>
  <si>
    <t>Post_4013</t>
  </si>
  <si>
    <t>Post_4014</t>
  </si>
  <si>
    <t>Post_4015</t>
  </si>
  <si>
    <t>Post_4016</t>
  </si>
  <si>
    <t>Post_4017</t>
  </si>
  <si>
    <t>Post_4018</t>
  </si>
  <si>
    <t>Post_4019</t>
  </si>
  <si>
    <t>Post_4020</t>
  </si>
  <si>
    <t>Post_4021</t>
  </si>
  <si>
    <t>Post_4022</t>
  </si>
  <si>
    <t>Post_4023</t>
  </si>
  <si>
    <t>Post_4024</t>
  </si>
  <si>
    <t>Post_4025</t>
  </si>
  <si>
    <t>Post_4026</t>
  </si>
  <si>
    <t>Post_4027</t>
  </si>
  <si>
    <t>Post_4028</t>
  </si>
  <si>
    <t>Post_4029</t>
  </si>
  <si>
    <t>Post_4030</t>
  </si>
  <si>
    <t>Post_4031</t>
  </si>
  <si>
    <t>Post_4032</t>
  </si>
  <si>
    <t>Post_4033</t>
  </si>
  <si>
    <t>Post_4034</t>
  </si>
  <si>
    <t>Post_4035</t>
  </si>
  <si>
    <t>Post_4036</t>
  </si>
  <si>
    <t>Post_4037</t>
  </si>
  <si>
    <t>Post_4038</t>
  </si>
  <si>
    <t>Post_4039</t>
  </si>
  <si>
    <t>Post_4040</t>
  </si>
  <si>
    <t>Post_4041</t>
  </si>
  <si>
    <t>Post_4042</t>
  </si>
  <si>
    <t>Post_4043</t>
  </si>
  <si>
    <t>Post_4044</t>
  </si>
  <si>
    <t>Post_4045</t>
  </si>
  <si>
    <t>Post_4046</t>
  </si>
  <si>
    <t>Post_4047</t>
  </si>
  <si>
    <t>Post_4048</t>
  </si>
  <si>
    <t>Post_4049</t>
  </si>
  <si>
    <t>Post_4050</t>
  </si>
  <si>
    <t>Post_4051</t>
  </si>
  <si>
    <t>Post_4052</t>
  </si>
  <si>
    <t>Post_4053</t>
  </si>
  <si>
    <t>Post_4054</t>
  </si>
  <si>
    <t>Post_4055</t>
  </si>
  <si>
    <t>Post_4056</t>
  </si>
  <si>
    <t>Post_4057</t>
  </si>
  <si>
    <t>Post_4058</t>
  </si>
  <si>
    <t>Post_4059</t>
  </si>
  <si>
    <t>Post_4060</t>
  </si>
  <si>
    <t>Post_4061</t>
  </si>
  <si>
    <t>Post_4062</t>
  </si>
  <si>
    <t>Post_4063</t>
  </si>
  <si>
    <t>Post_4064</t>
  </si>
  <si>
    <t>Post_4065</t>
  </si>
  <si>
    <t>Post_4066</t>
  </si>
  <si>
    <t>Post_4067</t>
  </si>
  <si>
    <t>Post_4068</t>
  </si>
  <si>
    <t>Post_4069</t>
  </si>
  <si>
    <t>Post_4070</t>
  </si>
  <si>
    <t>Post_4071</t>
  </si>
  <si>
    <t>Post_4072</t>
  </si>
  <si>
    <t>Post_4073</t>
  </si>
  <si>
    <t>Post_4074</t>
  </si>
  <si>
    <t>Post_4075</t>
  </si>
  <si>
    <t>Post_4076</t>
  </si>
  <si>
    <t>Post_4077</t>
  </si>
  <si>
    <t>Post_4078</t>
  </si>
  <si>
    <t>Post_4079</t>
  </si>
  <si>
    <t>Post_4080</t>
  </si>
  <si>
    <t>Post_4081</t>
  </si>
  <si>
    <t>Post_4082</t>
  </si>
  <si>
    <t>Post_4083</t>
  </si>
  <si>
    <t>Post_4084</t>
  </si>
  <si>
    <t>Post_4085</t>
  </si>
  <si>
    <t>Post_4086</t>
  </si>
  <si>
    <t>Post_4087</t>
  </si>
  <si>
    <t>Post_4088</t>
  </si>
  <si>
    <t>Post_4089</t>
  </si>
  <si>
    <t>Post_4090</t>
  </si>
  <si>
    <t>Post_4091</t>
  </si>
  <si>
    <t>Post_4092</t>
  </si>
  <si>
    <t>Post_4093</t>
  </si>
  <si>
    <t>Post_4094</t>
  </si>
  <si>
    <t>Post_4095</t>
  </si>
  <si>
    <t>Post_4096</t>
  </si>
  <si>
    <t>Post_4097</t>
  </si>
  <si>
    <t>Post_4098</t>
  </si>
  <si>
    <t>Post_4099</t>
  </si>
  <si>
    <t>Post_4100</t>
  </si>
  <si>
    <t>Post_4101</t>
  </si>
  <si>
    <t>Post_4102</t>
  </si>
  <si>
    <t>Post_4103</t>
  </si>
  <si>
    <t>Post_4104</t>
  </si>
  <si>
    <t>Post_4105</t>
  </si>
  <si>
    <t>Post_4106</t>
  </si>
  <si>
    <t>Post_4107</t>
  </si>
  <si>
    <t>Post_4108</t>
  </si>
  <si>
    <t>Post_4109</t>
  </si>
  <si>
    <t>Post_4110</t>
  </si>
  <si>
    <t>Post_4111</t>
  </si>
  <si>
    <t>Post_4112</t>
  </si>
  <si>
    <t>Post_4113</t>
  </si>
  <si>
    <t>Post_4114</t>
  </si>
  <si>
    <t>Post_4115</t>
  </si>
  <si>
    <t>Post_4116</t>
  </si>
  <si>
    <t>Post_4117</t>
  </si>
  <si>
    <t>Post_4118</t>
  </si>
  <si>
    <t>Post_4119</t>
  </si>
  <si>
    <t>Post_4120</t>
  </si>
  <si>
    <t>Post_4121</t>
  </si>
  <si>
    <t>Post_4122</t>
  </si>
  <si>
    <t>Post_4123</t>
  </si>
  <si>
    <t>Post_4124</t>
  </si>
  <si>
    <t>Post_4125</t>
  </si>
  <si>
    <t>Post_4126</t>
  </si>
  <si>
    <t>Post_4127</t>
  </si>
  <si>
    <t>Post_4128</t>
  </si>
  <si>
    <t>Post_4129</t>
  </si>
  <si>
    <t>Post_4130</t>
  </si>
  <si>
    <t>Post_4131</t>
  </si>
  <si>
    <t>Post_4132</t>
  </si>
  <si>
    <t>Post_4133</t>
  </si>
  <si>
    <t>Post_4134</t>
  </si>
  <si>
    <t>Post_4135</t>
  </si>
  <si>
    <t>Post_4136</t>
  </si>
  <si>
    <t>Post_4137</t>
  </si>
  <si>
    <t>Post_4138</t>
  </si>
  <si>
    <t>Post_4139</t>
  </si>
  <si>
    <t>Post_4140</t>
  </si>
  <si>
    <t>Post_4141</t>
  </si>
  <si>
    <t>Post_4142</t>
  </si>
  <si>
    <t>Post_4143</t>
  </si>
  <si>
    <t>Post_4144</t>
  </si>
  <si>
    <t>Post_4145</t>
  </si>
  <si>
    <t>Post_4146</t>
  </si>
  <si>
    <t>Post_4147</t>
  </si>
  <si>
    <t>Post_4148</t>
  </si>
  <si>
    <t>Post_4149</t>
  </si>
  <si>
    <t>Post_4150</t>
  </si>
  <si>
    <t>Post_4151</t>
  </si>
  <si>
    <t>Post_4152</t>
  </si>
  <si>
    <t>Post_4153</t>
  </si>
  <si>
    <t>Post_4154</t>
  </si>
  <si>
    <t>Post_4155</t>
  </si>
  <si>
    <t>Post_4156</t>
  </si>
  <si>
    <t>Post_4157</t>
  </si>
  <si>
    <t>Post_4158</t>
  </si>
  <si>
    <t>Post_4159</t>
  </si>
  <si>
    <t>Post_4160</t>
  </si>
  <si>
    <t>Post_4161</t>
  </si>
  <si>
    <t>Post_4162</t>
  </si>
  <si>
    <t>Post_4163</t>
  </si>
  <si>
    <t>Post_4164</t>
  </si>
  <si>
    <t>Post_4165</t>
  </si>
  <si>
    <t>Post_4166</t>
  </si>
  <si>
    <t>Post_4167</t>
  </si>
  <si>
    <t>Post_4168</t>
  </si>
  <si>
    <t>Post_4169</t>
  </si>
  <si>
    <t>Post_4170</t>
  </si>
  <si>
    <t>Post_4171</t>
  </si>
  <si>
    <t>Post_4172</t>
  </si>
  <si>
    <t>Post_4173</t>
  </si>
  <si>
    <t>Post_4174</t>
  </si>
  <si>
    <t>Post_4175</t>
  </si>
  <si>
    <t>Post_4176</t>
  </si>
  <si>
    <t>Post_4177</t>
  </si>
  <si>
    <t>Post_4178</t>
  </si>
  <si>
    <t>Post_4179</t>
  </si>
  <si>
    <t>Post_4180</t>
  </si>
  <si>
    <t>Post_4181</t>
  </si>
  <si>
    <t>Post_4182</t>
  </si>
  <si>
    <t>Post_4183</t>
  </si>
  <si>
    <t>Post_4184</t>
  </si>
  <si>
    <t>Post_4185</t>
  </si>
  <si>
    <t>Post_4186</t>
  </si>
  <si>
    <t>Post_4187</t>
  </si>
  <si>
    <t>Post_4188</t>
  </si>
  <si>
    <t>Post_4189</t>
  </si>
  <si>
    <t>Post_4190</t>
  </si>
  <si>
    <t>Post_4191</t>
  </si>
  <si>
    <t>Post_4192</t>
  </si>
  <si>
    <t>Post_4193</t>
  </si>
  <si>
    <t>Post_4194</t>
  </si>
  <si>
    <t>Post_4195</t>
  </si>
  <si>
    <t>Post_4196</t>
  </si>
  <si>
    <t>Post_4197</t>
  </si>
  <si>
    <t>Post_4198</t>
  </si>
  <si>
    <t>Post_4199</t>
  </si>
  <si>
    <t>Post_4200</t>
  </si>
  <si>
    <t>Post_4201</t>
  </si>
  <si>
    <t>Post_4202</t>
  </si>
  <si>
    <t>Post_4203</t>
  </si>
  <si>
    <t>Post_4204</t>
  </si>
  <si>
    <t>Post_4205</t>
  </si>
  <si>
    <t>Post_4206</t>
  </si>
  <si>
    <t>Post_4207</t>
  </si>
  <si>
    <t>Post_4208</t>
  </si>
  <si>
    <t>Post_4209</t>
  </si>
  <si>
    <t>Post_4210</t>
  </si>
  <si>
    <t>Post_4211</t>
  </si>
  <si>
    <t>Post_4212</t>
  </si>
  <si>
    <t>Post_4213</t>
  </si>
  <si>
    <t>Post_4214</t>
  </si>
  <si>
    <t>Post_4215</t>
  </si>
  <si>
    <t>Post_4216</t>
  </si>
  <si>
    <t>Post_4217</t>
  </si>
  <si>
    <t>Post_4218</t>
  </si>
  <si>
    <t>Post_4219</t>
  </si>
  <si>
    <t>Post_4220</t>
  </si>
  <si>
    <t>Post_4221</t>
  </si>
  <si>
    <t>Post_4222</t>
  </si>
  <si>
    <t>Post_4223</t>
  </si>
  <si>
    <t>Post_4224</t>
  </si>
  <si>
    <t>Post_4225</t>
  </si>
  <si>
    <t>Post_4226</t>
  </si>
  <si>
    <t>Post_4227</t>
  </si>
  <si>
    <t>Post_4228</t>
  </si>
  <si>
    <t>Post_4229</t>
  </si>
  <si>
    <t>Post_4230</t>
  </si>
  <si>
    <t>Post_4231</t>
  </si>
  <si>
    <t>Post_4232</t>
  </si>
  <si>
    <t>Post_4233</t>
  </si>
  <si>
    <t>Post_4234</t>
  </si>
  <si>
    <t>Post_4235</t>
  </si>
  <si>
    <t>Post_4236</t>
  </si>
  <si>
    <t>Post_4237</t>
  </si>
  <si>
    <t>Post_4238</t>
  </si>
  <si>
    <t>Post_4239</t>
  </si>
  <si>
    <t>Post_4240</t>
  </si>
  <si>
    <t>Post_4241</t>
  </si>
  <si>
    <t>Post_4242</t>
  </si>
  <si>
    <t>Post_4243</t>
  </si>
  <si>
    <t>Post_4244</t>
  </si>
  <si>
    <t>Post_4245</t>
  </si>
  <si>
    <t>Post_4246</t>
  </si>
  <si>
    <t>Post_4247</t>
  </si>
  <si>
    <t>Post_4248</t>
  </si>
  <si>
    <t>Post_4249</t>
  </si>
  <si>
    <t>Post_4250</t>
  </si>
  <si>
    <t>Post_4251</t>
  </si>
  <si>
    <t>Post_4252</t>
  </si>
  <si>
    <t>Post_4253</t>
  </si>
  <si>
    <t>Post_4254</t>
  </si>
  <si>
    <t>Post_4255</t>
  </si>
  <si>
    <t>Post_4256</t>
  </si>
  <si>
    <t>Post_4257</t>
  </si>
  <si>
    <t>Post_4258</t>
  </si>
  <si>
    <t>Post_4259</t>
  </si>
  <si>
    <t>Post_4260</t>
  </si>
  <si>
    <t>Post_4261</t>
  </si>
  <si>
    <t>Post_4262</t>
  </si>
  <si>
    <t>Post_4263</t>
  </si>
  <si>
    <t>Post_4264</t>
  </si>
  <si>
    <t>Post_4265</t>
  </si>
  <si>
    <t>Post_4266</t>
  </si>
  <si>
    <t>Post_4267</t>
  </si>
  <si>
    <t>Post_4268</t>
  </si>
  <si>
    <t>Post_4269</t>
  </si>
  <si>
    <t>Post_4270</t>
  </si>
  <si>
    <t>Post_4271</t>
  </si>
  <si>
    <t>Post_4272</t>
  </si>
  <si>
    <t>Post_4273</t>
  </si>
  <si>
    <t>Post_4274</t>
  </si>
  <si>
    <t>Post_4275</t>
  </si>
  <si>
    <t>Post_4276</t>
  </si>
  <si>
    <t>Post_4277</t>
  </si>
  <si>
    <t>Post_4278</t>
  </si>
  <si>
    <t>Post_4279</t>
  </si>
  <si>
    <t>Post_4280</t>
  </si>
  <si>
    <t>Post_4281</t>
  </si>
  <si>
    <t>Post_4282</t>
  </si>
  <si>
    <t>Post_4283</t>
  </si>
  <si>
    <t>Post_4284</t>
  </si>
  <si>
    <t>Post_4285</t>
  </si>
  <si>
    <t>Post_4286</t>
  </si>
  <si>
    <t>Post_4287</t>
  </si>
  <si>
    <t>Post_4288</t>
  </si>
  <si>
    <t>Post_4289</t>
  </si>
  <si>
    <t>Post_4290</t>
  </si>
  <si>
    <t>Post_4291</t>
  </si>
  <si>
    <t>Post_4292</t>
  </si>
  <si>
    <t>Post_4293</t>
  </si>
  <si>
    <t>Post_4294</t>
  </si>
  <si>
    <t>Post_4295</t>
  </si>
  <si>
    <t>Post_4296</t>
  </si>
  <si>
    <t>Post_4297</t>
  </si>
  <si>
    <t>Post_4298</t>
  </si>
  <si>
    <t>Post_4299</t>
  </si>
  <si>
    <t>Post_4300</t>
  </si>
  <si>
    <t>Post_4301</t>
  </si>
  <si>
    <t>Post_4302</t>
  </si>
  <si>
    <t>Post_4303</t>
  </si>
  <si>
    <t>Post_4304</t>
  </si>
  <si>
    <t>Post_4305</t>
  </si>
  <si>
    <t>Post_4306</t>
  </si>
  <si>
    <t>Post_4307</t>
  </si>
  <si>
    <t>Post_4308</t>
  </si>
  <si>
    <t>Post_4309</t>
  </si>
  <si>
    <t>Post_4310</t>
  </si>
  <si>
    <t>Post_4311</t>
  </si>
  <si>
    <t>Post_4312</t>
  </si>
  <si>
    <t>Post_4313</t>
  </si>
  <si>
    <t>Post_4314</t>
  </si>
  <si>
    <t>Post_4315</t>
  </si>
  <si>
    <t>Post_4316</t>
  </si>
  <si>
    <t>Post_4317</t>
  </si>
  <si>
    <t>Post_4318</t>
  </si>
  <si>
    <t>Post_4319</t>
  </si>
  <si>
    <t>Post_4320</t>
  </si>
  <si>
    <t>Post_4321</t>
  </si>
  <si>
    <t>Post_4322</t>
  </si>
  <si>
    <t>Post_4323</t>
  </si>
  <si>
    <t>Post_4324</t>
  </si>
  <si>
    <t>Post_4325</t>
  </si>
  <si>
    <t>Post_4326</t>
  </si>
  <si>
    <t>Post_4327</t>
  </si>
  <si>
    <t>Post_4328</t>
  </si>
  <si>
    <t>Post_4329</t>
  </si>
  <si>
    <t>Post_4330</t>
  </si>
  <si>
    <t>Post_4331</t>
  </si>
  <si>
    <t>Post_4332</t>
  </si>
  <si>
    <t>Post_4333</t>
  </si>
  <si>
    <t>Post_4334</t>
  </si>
  <si>
    <t>Post_4335</t>
  </si>
  <si>
    <t>Post_4336</t>
  </si>
  <si>
    <t>Post_4337</t>
  </si>
  <si>
    <t>Post_4338</t>
  </si>
  <si>
    <t>Post_4339</t>
  </si>
  <si>
    <t>Post_4340</t>
  </si>
  <si>
    <t>Post_4341</t>
  </si>
  <si>
    <t>Post_4342</t>
  </si>
  <si>
    <t>Post_4343</t>
  </si>
  <si>
    <t>Post_4344</t>
  </si>
  <si>
    <t>Post_4345</t>
  </si>
  <si>
    <t>Post_4346</t>
  </si>
  <si>
    <t>Post_4347</t>
  </si>
  <si>
    <t>Post_4348</t>
  </si>
  <si>
    <t>Post_4349</t>
  </si>
  <si>
    <t>Post_4350</t>
  </si>
  <si>
    <t>Post_4351</t>
  </si>
  <si>
    <t>Post_4352</t>
  </si>
  <si>
    <t>Post_4353</t>
  </si>
  <si>
    <t>Post_4354</t>
  </si>
  <si>
    <t>Post_4355</t>
  </si>
  <si>
    <t>Post_4356</t>
  </si>
  <si>
    <t>Post_4357</t>
  </si>
  <si>
    <t>Post_4358</t>
  </si>
  <si>
    <t>Post_4359</t>
  </si>
  <si>
    <t>Post_4360</t>
  </si>
  <si>
    <t>Post_4361</t>
  </si>
  <si>
    <t>Post_4362</t>
  </si>
  <si>
    <t>Post_4363</t>
  </si>
  <si>
    <t>Post_4364</t>
  </si>
  <si>
    <t>Post_4365</t>
  </si>
  <si>
    <t>Post_4366</t>
  </si>
  <si>
    <t>Post_4367</t>
  </si>
  <si>
    <t>Post_4368</t>
  </si>
  <si>
    <t>Post_4369</t>
  </si>
  <si>
    <t>Post_4370</t>
  </si>
  <si>
    <t>Post_4371</t>
  </si>
  <si>
    <t>Post_4372</t>
  </si>
  <si>
    <t>Post_4373</t>
  </si>
  <si>
    <t>Post_4374</t>
  </si>
  <si>
    <t>Post_4375</t>
  </si>
  <si>
    <t>Post_4376</t>
  </si>
  <si>
    <t>Post_4377</t>
  </si>
  <si>
    <t>Post_4378</t>
  </si>
  <si>
    <t>Post_4379</t>
  </si>
  <si>
    <t>Post_4380</t>
  </si>
  <si>
    <t>Post_4381</t>
  </si>
  <si>
    <t>Post_4382</t>
  </si>
  <si>
    <t>Post_4383</t>
  </si>
  <si>
    <t>Post_4384</t>
  </si>
  <si>
    <t>Post_4385</t>
  </si>
  <si>
    <t>Post_4386</t>
  </si>
  <si>
    <t>Post_4387</t>
  </si>
  <si>
    <t>Post_4388</t>
  </si>
  <si>
    <t>Post_4389</t>
  </si>
  <si>
    <t>Post_4390</t>
  </si>
  <si>
    <t>Post_4391</t>
  </si>
  <si>
    <t>Post_4392</t>
  </si>
  <si>
    <t>Post_4393</t>
  </si>
  <si>
    <t>Post_4394</t>
  </si>
  <si>
    <t>Post_4395</t>
  </si>
  <si>
    <t>Post_4396</t>
  </si>
  <si>
    <t>Post_4397</t>
  </si>
  <si>
    <t>Post_4398</t>
  </si>
  <si>
    <t>Post_4399</t>
  </si>
  <si>
    <t>Post_4400</t>
  </si>
  <si>
    <t>Post_4401</t>
  </si>
  <si>
    <t>Post_4402</t>
  </si>
  <si>
    <t>Post_4403</t>
  </si>
  <si>
    <t>Post_4404</t>
  </si>
  <si>
    <t>Post_4405</t>
  </si>
  <si>
    <t>Post_4406</t>
  </si>
  <si>
    <t>Post_4407</t>
  </si>
  <si>
    <t>Post_4408</t>
  </si>
  <si>
    <t>Post_4409</t>
  </si>
  <si>
    <t>Post_4410</t>
  </si>
  <si>
    <t>Post_4411</t>
  </si>
  <si>
    <t>Post_4412</t>
  </si>
  <si>
    <t>Post_4413</t>
  </si>
  <si>
    <t>Post_4414</t>
  </si>
  <si>
    <t>Post_4415</t>
  </si>
  <si>
    <t>Post_4416</t>
  </si>
  <si>
    <t>Post_4417</t>
  </si>
  <si>
    <t>Post_4418</t>
  </si>
  <si>
    <t>Post_4419</t>
  </si>
  <si>
    <t>Post_4420</t>
  </si>
  <si>
    <t>Post_4421</t>
  </si>
  <si>
    <t>Post_4422</t>
  </si>
  <si>
    <t>Post_4423</t>
  </si>
  <si>
    <t>Post_4424</t>
  </si>
  <si>
    <t>Post_4425</t>
  </si>
  <si>
    <t>Post_4426</t>
  </si>
  <si>
    <t>Post_4427</t>
  </si>
  <si>
    <t>Post_4428</t>
  </si>
  <si>
    <t>Post_4429</t>
  </si>
  <si>
    <t>Post_4430</t>
  </si>
  <si>
    <t>Post_4431</t>
  </si>
  <si>
    <t>Post_4432</t>
  </si>
  <si>
    <t>Post_4433</t>
  </si>
  <si>
    <t>Post_4434</t>
  </si>
  <si>
    <t>Post_4435</t>
  </si>
  <si>
    <t>Post_4436</t>
  </si>
  <si>
    <t>Post_4437</t>
  </si>
  <si>
    <t>Post_4438</t>
  </si>
  <si>
    <t>Post_4439</t>
  </si>
  <si>
    <t>Post_4440</t>
  </si>
  <si>
    <t>Post_4441</t>
  </si>
  <si>
    <t>Post_4442</t>
  </si>
  <si>
    <t>Post_4443</t>
  </si>
  <si>
    <t>Post_4444</t>
  </si>
  <si>
    <t>Post_4445</t>
  </si>
  <si>
    <t>Post_4446</t>
  </si>
  <si>
    <t>Post_4447</t>
  </si>
  <si>
    <t>Post_4448</t>
  </si>
  <si>
    <t>Post_4449</t>
  </si>
  <si>
    <t>Post_4450</t>
  </si>
  <si>
    <t>Post_4451</t>
  </si>
  <si>
    <t>Post_4452</t>
  </si>
  <si>
    <t>Post_4453</t>
  </si>
  <si>
    <t>Post_4454</t>
  </si>
  <si>
    <t>Post_4455</t>
  </si>
  <si>
    <t>Post_4456</t>
  </si>
  <si>
    <t>Post_4457</t>
  </si>
  <si>
    <t>Post_4458</t>
  </si>
  <si>
    <t>Post_4459</t>
  </si>
  <si>
    <t>Post_4460</t>
  </si>
  <si>
    <t>Post_4461</t>
  </si>
  <si>
    <t>Post_4462</t>
  </si>
  <si>
    <t>Post_4463</t>
  </si>
  <si>
    <t>Post_4464</t>
  </si>
  <si>
    <t>Post_4465</t>
  </si>
  <si>
    <t>Post_4466</t>
  </si>
  <si>
    <t>Post_4467</t>
  </si>
  <si>
    <t>Post_4468</t>
  </si>
  <si>
    <t>Post_4469</t>
  </si>
  <si>
    <t>Post_4470</t>
  </si>
  <si>
    <t>Post_4471</t>
  </si>
  <si>
    <t>Post_4472</t>
  </si>
  <si>
    <t>Post_4473</t>
  </si>
  <si>
    <t>Post_4474</t>
  </si>
  <si>
    <t>Post_4475</t>
  </si>
  <si>
    <t>Post_4476</t>
  </si>
  <si>
    <t>Post_4477</t>
  </si>
  <si>
    <t>Post_4478</t>
  </si>
  <si>
    <t>Post_4479</t>
  </si>
  <si>
    <t>Post_4480</t>
  </si>
  <si>
    <t>Post_4481</t>
  </si>
  <si>
    <t>Post_4482</t>
  </si>
  <si>
    <t>Post_4483</t>
  </si>
  <si>
    <t>Post_4484</t>
  </si>
  <si>
    <t>Post_4485</t>
  </si>
  <si>
    <t>Post_4486</t>
  </si>
  <si>
    <t>Post_4487</t>
  </si>
  <si>
    <t>Post_4488</t>
  </si>
  <si>
    <t>Post_4489</t>
  </si>
  <si>
    <t>Post_4490</t>
  </si>
  <si>
    <t>Post_4491</t>
  </si>
  <si>
    <t>Post_4492</t>
  </si>
  <si>
    <t>Post_4493</t>
  </si>
  <si>
    <t>Post_4494</t>
  </si>
  <si>
    <t>Post_4495</t>
  </si>
  <si>
    <t>Post_4496</t>
  </si>
  <si>
    <t>Post_4497</t>
  </si>
  <si>
    <t>Post_4498</t>
  </si>
  <si>
    <t>Post_4499</t>
  </si>
  <si>
    <t>Post_4500</t>
  </si>
  <si>
    <t>Post_4501</t>
  </si>
  <si>
    <t>Post_4502</t>
  </si>
  <si>
    <t>Post_4503</t>
  </si>
  <si>
    <t>Post_4504</t>
  </si>
  <si>
    <t>Post_4505</t>
  </si>
  <si>
    <t>Post_4506</t>
  </si>
  <si>
    <t>Post_4507</t>
  </si>
  <si>
    <t>Post_4508</t>
  </si>
  <si>
    <t>Post_4509</t>
  </si>
  <si>
    <t>Post_4510</t>
  </si>
  <si>
    <t>Post_4511</t>
  </si>
  <si>
    <t>Post_4512</t>
  </si>
  <si>
    <t>Post_4513</t>
  </si>
  <si>
    <t>Post_4514</t>
  </si>
  <si>
    <t>Post_4515</t>
  </si>
  <si>
    <t>Post_4516</t>
  </si>
  <si>
    <t>Post_4517</t>
  </si>
  <si>
    <t>Post_4518</t>
  </si>
  <si>
    <t>Post_4519</t>
  </si>
  <si>
    <t>Post_4520</t>
  </si>
  <si>
    <t>Post_4521</t>
  </si>
  <si>
    <t>Post_4522</t>
  </si>
  <si>
    <t>Post_4523</t>
  </si>
  <si>
    <t>Post_4524</t>
  </si>
  <si>
    <t>Post_4525</t>
  </si>
  <si>
    <t>Post_4526</t>
  </si>
  <si>
    <t>Post_4527</t>
  </si>
  <si>
    <t>Post_4528</t>
  </si>
  <si>
    <t>Post_4529</t>
  </si>
  <si>
    <t>Post_4530</t>
  </si>
  <si>
    <t>Post_4531</t>
  </si>
  <si>
    <t>Post_4532</t>
  </si>
  <si>
    <t>Post_4533</t>
  </si>
  <si>
    <t>Post_4534</t>
  </si>
  <si>
    <t>Post_4535</t>
  </si>
  <si>
    <t>Post_4536</t>
  </si>
  <si>
    <t>Post_4537</t>
  </si>
  <si>
    <t>Post_4538</t>
  </si>
  <si>
    <t>Post_4539</t>
  </si>
  <si>
    <t>Post_4540</t>
  </si>
  <si>
    <t>Post_4541</t>
  </si>
  <si>
    <t>Post_4542</t>
  </si>
  <si>
    <t>Post_4543</t>
  </si>
  <si>
    <t>Post_4544</t>
  </si>
  <si>
    <t>Post_4545</t>
  </si>
  <si>
    <t>Post_4546</t>
  </si>
  <si>
    <t>Post_4547</t>
  </si>
  <si>
    <t>Post_4548</t>
  </si>
  <si>
    <t>Post_4549</t>
  </si>
  <si>
    <t>Post_4550</t>
  </si>
  <si>
    <t>Post_4551</t>
  </si>
  <si>
    <t>Post_4552</t>
  </si>
  <si>
    <t>Post_4553</t>
  </si>
  <si>
    <t>Post_4554</t>
  </si>
  <si>
    <t>Post_4555</t>
  </si>
  <si>
    <t>Post_4556</t>
  </si>
  <si>
    <t>Post_4557</t>
  </si>
  <si>
    <t>Post_4558</t>
  </si>
  <si>
    <t>Post_4559</t>
  </si>
  <si>
    <t>Post_4560</t>
  </si>
  <si>
    <t>Post_4561</t>
  </si>
  <si>
    <t>Post_4562</t>
  </si>
  <si>
    <t>Post_4563</t>
  </si>
  <si>
    <t>Post_4564</t>
  </si>
  <si>
    <t>Post_4565</t>
  </si>
  <si>
    <t>Post_4566</t>
  </si>
  <si>
    <t>Post_4567</t>
  </si>
  <si>
    <t>Post_4568</t>
  </si>
  <si>
    <t>Post_4569</t>
  </si>
  <si>
    <t>Post_4570</t>
  </si>
  <si>
    <t>Post_4571</t>
  </si>
  <si>
    <t>Post_4572</t>
  </si>
  <si>
    <t>Post_4573</t>
  </si>
  <si>
    <t>Post_4574</t>
  </si>
  <si>
    <t>Post_4575</t>
  </si>
  <si>
    <t>Post_4576</t>
  </si>
  <si>
    <t>Post_4577</t>
  </si>
  <si>
    <t>Post_4578</t>
  </si>
  <si>
    <t>Post_4579</t>
  </si>
  <si>
    <t>Post_4580</t>
  </si>
  <si>
    <t>Post_4581</t>
  </si>
  <si>
    <t>Post_4582</t>
  </si>
  <si>
    <t>Post_4583</t>
  </si>
  <si>
    <t>Post_4584</t>
  </si>
  <si>
    <t>Post_4585</t>
  </si>
  <si>
    <t>Post_4586</t>
  </si>
  <si>
    <t>Post_4587</t>
  </si>
  <si>
    <t>Post_4588</t>
  </si>
  <si>
    <t>Post_4589</t>
  </si>
  <si>
    <t>Post_4590</t>
  </si>
  <si>
    <t>Post_4591</t>
  </si>
  <si>
    <t>Post_4592</t>
  </si>
  <si>
    <t>Post_4593</t>
  </si>
  <si>
    <t>Post_4594</t>
  </si>
  <si>
    <t>Post_4595</t>
  </si>
  <si>
    <t>Post_4596</t>
  </si>
  <si>
    <t>Post_4597</t>
  </si>
  <si>
    <t>Post_4598</t>
  </si>
  <si>
    <t>Post_4599</t>
  </si>
  <si>
    <t>Post_4600</t>
  </si>
  <si>
    <t>Post_4601</t>
  </si>
  <si>
    <t>Post_4602</t>
  </si>
  <si>
    <t>Post_4603</t>
  </si>
  <si>
    <t>Post_4604</t>
  </si>
  <si>
    <t>Post_4605</t>
  </si>
  <si>
    <t>Post_4606</t>
  </si>
  <si>
    <t>Post_4607</t>
  </si>
  <si>
    <t>Post_4608</t>
  </si>
  <si>
    <t>Post_4609</t>
  </si>
  <si>
    <t>Post_4610</t>
  </si>
  <si>
    <t>Post_4611</t>
  </si>
  <si>
    <t>Post_4612</t>
  </si>
  <si>
    <t>Post_4613</t>
  </si>
  <si>
    <t>Post_4614</t>
  </si>
  <si>
    <t>Post_4615</t>
  </si>
  <si>
    <t>Post_4616</t>
  </si>
  <si>
    <t>Post_4617</t>
  </si>
  <si>
    <t>Post_4618</t>
  </si>
  <si>
    <t>Post_4619</t>
  </si>
  <si>
    <t>Post_4620</t>
  </si>
  <si>
    <t>Post_4621</t>
  </si>
  <si>
    <t>Post_4622</t>
  </si>
  <si>
    <t>Post_4623</t>
  </si>
  <si>
    <t>Post_4624</t>
  </si>
  <si>
    <t>Post_4625</t>
  </si>
  <si>
    <t>Post_4626</t>
  </si>
  <si>
    <t>Post_4627</t>
  </si>
  <si>
    <t>Post_4628</t>
  </si>
  <si>
    <t>Post_4629</t>
  </si>
  <si>
    <t>Post_4630</t>
  </si>
  <si>
    <t>Post_4631</t>
  </si>
  <si>
    <t>Post_4632</t>
  </si>
  <si>
    <t>Post_4633</t>
  </si>
  <si>
    <t>Post_4634</t>
  </si>
  <si>
    <t>Post_4635</t>
  </si>
  <si>
    <t>Post_4636</t>
  </si>
  <si>
    <t>Post_4637</t>
  </si>
  <si>
    <t>Post_4638</t>
  </si>
  <si>
    <t>Post_4639</t>
  </si>
  <si>
    <t>Post_4640</t>
  </si>
  <si>
    <t>Post_4641</t>
  </si>
  <si>
    <t>Post_4642</t>
  </si>
  <si>
    <t>Post_4643</t>
  </si>
  <si>
    <t>Post_4644</t>
  </si>
  <si>
    <t>Post_4645</t>
  </si>
  <si>
    <t>Post_4646</t>
  </si>
  <si>
    <t>Post_4647</t>
  </si>
  <si>
    <t>Post_4648</t>
  </si>
  <si>
    <t>Post_4649</t>
  </si>
  <si>
    <t>Post_4650</t>
  </si>
  <si>
    <t>Post_4651</t>
  </si>
  <si>
    <t>Post_4652</t>
  </si>
  <si>
    <t>Post_4653</t>
  </si>
  <si>
    <t>Post_4654</t>
  </si>
  <si>
    <t>Post_4655</t>
  </si>
  <si>
    <t>Post_4656</t>
  </si>
  <si>
    <t>Post_4657</t>
  </si>
  <si>
    <t>Post_4658</t>
  </si>
  <si>
    <t>Post_4659</t>
  </si>
  <si>
    <t>Post_4660</t>
  </si>
  <si>
    <t>Post_4661</t>
  </si>
  <si>
    <t>Post_4662</t>
  </si>
  <si>
    <t>Post_4663</t>
  </si>
  <si>
    <t>Post_4664</t>
  </si>
  <si>
    <t>Post_4665</t>
  </si>
  <si>
    <t>Post_4666</t>
  </si>
  <si>
    <t>Post_4667</t>
  </si>
  <si>
    <t>Post_4668</t>
  </si>
  <si>
    <t>Post_4669</t>
  </si>
  <si>
    <t>Post_4670</t>
  </si>
  <si>
    <t>Post_4671</t>
  </si>
  <si>
    <t>Post_4672</t>
  </si>
  <si>
    <t>Post_4673</t>
  </si>
  <si>
    <t>Post_4674</t>
  </si>
  <si>
    <t>Post_4675</t>
  </si>
  <si>
    <t>Post_4676</t>
  </si>
  <si>
    <t>Post_4677</t>
  </si>
  <si>
    <t>Post_4678</t>
  </si>
  <si>
    <t>Post_4679</t>
  </si>
  <si>
    <t>Post_4680</t>
  </si>
  <si>
    <t>Post_4681</t>
  </si>
  <si>
    <t>Post_4682</t>
  </si>
  <si>
    <t>Post_4683</t>
  </si>
  <si>
    <t>Post_4684</t>
  </si>
  <si>
    <t>Post_4685</t>
  </si>
  <si>
    <t>Post_4686</t>
  </si>
  <si>
    <t>Post_4687</t>
  </si>
  <si>
    <t>Post_4688</t>
  </si>
  <si>
    <t>Post_4689</t>
  </si>
  <si>
    <t>Post_4690</t>
  </si>
  <si>
    <t>Post_4691</t>
  </si>
  <si>
    <t>Post_4692</t>
  </si>
  <si>
    <t>Post_4693</t>
  </si>
  <si>
    <t>Post_4694</t>
  </si>
  <si>
    <t>Post_4695</t>
  </si>
  <si>
    <t>Post_4696</t>
  </si>
  <si>
    <t>Post_4697</t>
  </si>
  <si>
    <t>Post_4698</t>
  </si>
  <si>
    <t>Post_4699</t>
  </si>
  <si>
    <t>Post_4700</t>
  </si>
  <si>
    <t>Post_4701</t>
  </si>
  <si>
    <t>Post_4702</t>
  </si>
  <si>
    <t>Post_4703</t>
  </si>
  <si>
    <t>Post_4704</t>
  </si>
  <si>
    <t>Post_4705</t>
  </si>
  <si>
    <t>Post_4706</t>
  </si>
  <si>
    <t>Post_4707</t>
  </si>
  <si>
    <t>Post_4708</t>
  </si>
  <si>
    <t>Post_4709</t>
  </si>
  <si>
    <t>Post_4710</t>
  </si>
  <si>
    <t>Post_4711</t>
  </si>
  <si>
    <t>Post_4712</t>
  </si>
  <si>
    <t>Post_4713</t>
  </si>
  <si>
    <t>Post_4714</t>
  </si>
  <si>
    <t>Post_4715</t>
  </si>
  <si>
    <t>Post_4716</t>
  </si>
  <si>
    <t>Post_4717</t>
  </si>
  <si>
    <t>Post_4718</t>
  </si>
  <si>
    <t>Post_4719</t>
  </si>
  <si>
    <t>Post_4720</t>
  </si>
  <si>
    <t>Post_4721</t>
  </si>
  <si>
    <t>Post_4722</t>
  </si>
  <si>
    <t>Post_4723</t>
  </si>
  <si>
    <t>Post_4724</t>
  </si>
  <si>
    <t>Post_4725</t>
  </si>
  <si>
    <t>Post_4726</t>
  </si>
  <si>
    <t>Post_4727</t>
  </si>
  <si>
    <t>Post_4728</t>
  </si>
  <si>
    <t>Post_4729</t>
  </si>
  <si>
    <t>Post_4730</t>
  </si>
  <si>
    <t>Post_4731</t>
  </si>
  <si>
    <t>Post_4732</t>
  </si>
  <si>
    <t>Post_4733</t>
  </si>
  <si>
    <t>Post_4734</t>
  </si>
  <si>
    <t>Post_4735</t>
  </si>
  <si>
    <t>Post_4736</t>
  </si>
  <si>
    <t>Post_4737</t>
  </si>
  <si>
    <t>Post_4738</t>
  </si>
  <si>
    <t>Post_4739</t>
  </si>
  <si>
    <t>Post_4740</t>
  </si>
  <si>
    <t>Post_4741</t>
  </si>
  <si>
    <t>Post_4742</t>
  </si>
  <si>
    <t>Post_4743</t>
  </si>
  <si>
    <t>Post_4744</t>
  </si>
  <si>
    <t>Post_4745</t>
  </si>
  <si>
    <t>Post_4746</t>
  </si>
  <si>
    <t>Post_4747</t>
  </si>
  <si>
    <t>Post_4748</t>
  </si>
  <si>
    <t>Post_4749</t>
  </si>
  <si>
    <t>Post_4750</t>
  </si>
  <si>
    <t>Post_4751</t>
  </si>
  <si>
    <t>Post_4752</t>
  </si>
  <si>
    <t>Post_4753</t>
  </si>
  <si>
    <t>Post_4754</t>
  </si>
  <si>
    <t>Post_4755</t>
  </si>
  <si>
    <t>Post_4756</t>
  </si>
  <si>
    <t>Post_4757</t>
  </si>
  <si>
    <t>Post_4758</t>
  </si>
  <si>
    <t>Post_4759</t>
  </si>
  <si>
    <t>Post_4760</t>
  </si>
  <si>
    <t>Post_4761</t>
  </si>
  <si>
    <t>Post_4762</t>
  </si>
  <si>
    <t>Post_4763</t>
  </si>
  <si>
    <t>Post_4764</t>
  </si>
  <si>
    <t>Post_4765</t>
  </si>
  <si>
    <t>Post_4766</t>
  </si>
  <si>
    <t>Post_4767</t>
  </si>
  <si>
    <t>Post_4768</t>
  </si>
  <si>
    <t>Post_4769</t>
  </si>
  <si>
    <t>Post_4770</t>
  </si>
  <si>
    <t>Post_4771</t>
  </si>
  <si>
    <t>Post_4772</t>
  </si>
  <si>
    <t>Post_4773</t>
  </si>
  <si>
    <t>Post_4774</t>
  </si>
  <si>
    <t>Post_4775</t>
  </si>
  <si>
    <t>Post_4776</t>
  </si>
  <si>
    <t>Post_4777</t>
  </si>
  <si>
    <t>Post_4778</t>
  </si>
  <si>
    <t>Post_4779</t>
  </si>
  <si>
    <t>Post_4780</t>
  </si>
  <si>
    <t>Post_4781</t>
  </si>
  <si>
    <t>Post_4782</t>
  </si>
  <si>
    <t>Post_4783</t>
  </si>
  <si>
    <t>Post_4784</t>
  </si>
  <si>
    <t>Post_4785</t>
  </si>
  <si>
    <t>Post_4786</t>
  </si>
  <si>
    <t>Post_4787</t>
  </si>
  <si>
    <t>Post_4788</t>
  </si>
  <si>
    <t>Post_4789</t>
  </si>
  <si>
    <t>Post_4790</t>
  </si>
  <si>
    <t>Post_4791</t>
  </si>
  <si>
    <t>Post_4792</t>
  </si>
  <si>
    <t>Post_4793</t>
  </si>
  <si>
    <t>Post_4794</t>
  </si>
  <si>
    <t>Post_4795</t>
  </si>
  <si>
    <t>Post_4796</t>
  </si>
  <si>
    <t>Post_4797</t>
  </si>
  <si>
    <t>Post_4798</t>
  </si>
  <si>
    <t>Post_4799</t>
  </si>
  <si>
    <t>Post_4800</t>
  </si>
  <si>
    <t>Post_4801</t>
  </si>
  <si>
    <t>Post_4802</t>
  </si>
  <si>
    <t>Post_4803</t>
  </si>
  <si>
    <t>Post_4804</t>
  </si>
  <si>
    <t>Post_4805</t>
  </si>
  <si>
    <t>Post_4806</t>
  </si>
  <si>
    <t>Post_4807</t>
  </si>
  <si>
    <t>Post_4808</t>
  </si>
  <si>
    <t>Post_4809</t>
  </si>
  <si>
    <t>Post_4810</t>
  </si>
  <si>
    <t>Post_4811</t>
  </si>
  <si>
    <t>Post_4812</t>
  </si>
  <si>
    <t>Post_4813</t>
  </si>
  <si>
    <t>Post_4814</t>
  </si>
  <si>
    <t>Post_4815</t>
  </si>
  <si>
    <t>Post_4816</t>
  </si>
  <si>
    <t>Post_4817</t>
  </si>
  <si>
    <t>Post_4818</t>
  </si>
  <si>
    <t>Post_4819</t>
  </si>
  <si>
    <t>Post_4820</t>
  </si>
  <si>
    <t>Post_4821</t>
  </si>
  <si>
    <t>Post_4822</t>
  </si>
  <si>
    <t>Post_4823</t>
  </si>
  <si>
    <t>Post_4824</t>
  </si>
  <si>
    <t>Post_4825</t>
  </si>
  <si>
    <t>Post_4826</t>
  </si>
  <si>
    <t>Post_4827</t>
  </si>
  <si>
    <t>Post_4828</t>
  </si>
  <si>
    <t>Post_4829</t>
  </si>
  <si>
    <t>Post_4830</t>
  </si>
  <si>
    <t>Post_4831</t>
  </si>
  <si>
    <t>Post_4832</t>
  </si>
  <si>
    <t>Post_4833</t>
  </si>
  <si>
    <t>Post_4834</t>
  </si>
  <si>
    <t>Post_4835</t>
  </si>
  <si>
    <t>Post_4836</t>
  </si>
  <si>
    <t>Post_4837</t>
  </si>
  <si>
    <t>Post_4838</t>
  </si>
  <si>
    <t>Post_4839</t>
  </si>
  <si>
    <t>Post_4840</t>
  </si>
  <si>
    <t>Post_4841</t>
  </si>
  <si>
    <t>Post_4842</t>
  </si>
  <si>
    <t>Post_4843</t>
  </si>
  <si>
    <t>Post_4844</t>
  </si>
  <si>
    <t>Post_4845</t>
  </si>
  <si>
    <t>Post_4846</t>
  </si>
  <si>
    <t>Post_4847</t>
  </si>
  <si>
    <t>Post_4848</t>
  </si>
  <si>
    <t>Post_4849</t>
  </si>
  <si>
    <t>Post_4850</t>
  </si>
  <si>
    <t>Post_4851</t>
  </si>
  <si>
    <t>Post_4852</t>
  </si>
  <si>
    <t>Post_4853</t>
  </si>
  <si>
    <t>Post_4854</t>
  </si>
  <si>
    <t>Post_4855</t>
  </si>
  <si>
    <t>Post_4856</t>
  </si>
  <si>
    <t>Post_4857</t>
  </si>
  <si>
    <t>Post_4858</t>
  </si>
  <si>
    <t>Post_4859</t>
  </si>
  <si>
    <t>Post_4860</t>
  </si>
  <si>
    <t>Post_4861</t>
  </si>
  <si>
    <t>Post_4862</t>
  </si>
  <si>
    <t>Post_4863</t>
  </si>
  <si>
    <t>Post_4864</t>
  </si>
  <si>
    <t>Post_4865</t>
  </si>
  <si>
    <t>Post_4866</t>
  </si>
  <si>
    <t>Post_4867</t>
  </si>
  <si>
    <t>Post_4868</t>
  </si>
  <si>
    <t>Post_4869</t>
  </si>
  <si>
    <t>Post_4870</t>
  </si>
  <si>
    <t>Post_4871</t>
  </si>
  <si>
    <t>Post_4872</t>
  </si>
  <si>
    <t>Post_4873</t>
  </si>
  <si>
    <t>Post_4874</t>
  </si>
  <si>
    <t>Post_4875</t>
  </si>
  <si>
    <t>Post_4876</t>
  </si>
  <si>
    <t>Post_4877</t>
  </si>
  <si>
    <t>Post_4878</t>
  </si>
  <si>
    <t>Post_4879</t>
  </si>
  <si>
    <t>Post_4880</t>
  </si>
  <si>
    <t>Post_4881</t>
  </si>
  <si>
    <t>Post_4882</t>
  </si>
  <si>
    <t>Post_4883</t>
  </si>
  <si>
    <t>Post_4884</t>
  </si>
  <si>
    <t>Post_4885</t>
  </si>
  <si>
    <t>Post_4886</t>
  </si>
  <si>
    <t>Post_4887</t>
  </si>
  <si>
    <t>Post_4888</t>
  </si>
  <si>
    <t>Post_4889</t>
  </si>
  <si>
    <t>Post_4890</t>
  </si>
  <si>
    <t>Post_4891</t>
  </si>
  <si>
    <t>Post_4892</t>
  </si>
  <si>
    <t>Post_4893</t>
  </si>
  <si>
    <t>Post_4894</t>
  </si>
  <si>
    <t>Post_4895</t>
  </si>
  <si>
    <t>Post_4896</t>
  </si>
  <si>
    <t>Post_4897</t>
  </si>
  <si>
    <t>Post_4898</t>
  </si>
  <si>
    <t>Post_4899</t>
  </si>
  <si>
    <t>Post_4900</t>
  </si>
  <si>
    <t>Post_4901</t>
  </si>
  <si>
    <t>Post_4902</t>
  </si>
  <si>
    <t>Post_4903</t>
  </si>
  <si>
    <t>Post_4904</t>
  </si>
  <si>
    <t>Post_4905</t>
  </si>
  <si>
    <t>Post_4906</t>
  </si>
  <si>
    <t>Post_4907</t>
  </si>
  <si>
    <t>Post_4908</t>
  </si>
  <si>
    <t>Post_4909</t>
  </si>
  <si>
    <t>Post_4910</t>
  </si>
  <si>
    <t>Post_4911</t>
  </si>
  <si>
    <t>Post_4912</t>
  </si>
  <si>
    <t>Post_4913</t>
  </si>
  <si>
    <t>Post_4914</t>
  </si>
  <si>
    <t>Post_4915</t>
  </si>
  <si>
    <t>Post_4916</t>
  </si>
  <si>
    <t>Post_4917</t>
  </si>
  <si>
    <t>Post_4918</t>
  </si>
  <si>
    <t>Post_4919</t>
  </si>
  <si>
    <t>Post_4920</t>
  </si>
  <si>
    <t>Post_4921</t>
  </si>
  <si>
    <t>Post_4922</t>
  </si>
  <si>
    <t>Post_4923</t>
  </si>
  <si>
    <t>Post_4924</t>
  </si>
  <si>
    <t>Post_4925</t>
  </si>
  <si>
    <t>Post_4926</t>
  </si>
  <si>
    <t>Post_4927</t>
  </si>
  <si>
    <t>Post_4928</t>
  </si>
  <si>
    <t>Post_4929</t>
  </si>
  <si>
    <t>Post_4930</t>
  </si>
  <si>
    <t>Post_4931</t>
  </si>
  <si>
    <t>Post_4932</t>
  </si>
  <si>
    <t>Post_4933</t>
  </si>
  <si>
    <t>Post_4934</t>
  </si>
  <si>
    <t>Post_4935</t>
  </si>
  <si>
    <t>Post_4936</t>
  </si>
  <si>
    <t>Post_4937</t>
  </si>
  <si>
    <t>Post_4938</t>
  </si>
  <si>
    <t>Post_4939</t>
  </si>
  <si>
    <t>Post_4940</t>
  </si>
  <si>
    <t>Post_4941</t>
  </si>
  <si>
    <t>Post_4942</t>
  </si>
  <si>
    <t>Post_4943</t>
  </si>
  <si>
    <t>Post_4944</t>
  </si>
  <si>
    <t>Post_4945</t>
  </si>
  <si>
    <t>Post_4946</t>
  </si>
  <si>
    <t>Post_4947</t>
  </si>
  <si>
    <t>Post_4948</t>
  </si>
  <si>
    <t>Post_4949</t>
  </si>
  <si>
    <t>Post_4950</t>
  </si>
  <si>
    <t>Post_4951</t>
  </si>
  <si>
    <t>Post_4952</t>
  </si>
  <si>
    <t>Post_4953</t>
  </si>
  <si>
    <t>Post_4954</t>
  </si>
  <si>
    <t>Post_4955</t>
  </si>
  <si>
    <t>Post_4956</t>
  </si>
  <si>
    <t>Post_4957</t>
  </si>
  <si>
    <t>Post_4958</t>
  </si>
  <si>
    <t>Post_4959</t>
  </si>
  <si>
    <t>Post_4960</t>
  </si>
  <si>
    <t>Post_4961</t>
  </si>
  <si>
    <t>Post_4962</t>
  </si>
  <si>
    <t>Post_4963</t>
  </si>
  <si>
    <t>Post_4964</t>
  </si>
  <si>
    <t>Post_4965</t>
  </si>
  <si>
    <t>Post_4966</t>
  </si>
  <si>
    <t>Post_4967</t>
  </si>
  <si>
    <t>Post_4968</t>
  </si>
  <si>
    <t>Post_4969</t>
  </si>
  <si>
    <t>Post_4970</t>
  </si>
  <si>
    <t>Post_4971</t>
  </si>
  <si>
    <t>Post_4972</t>
  </si>
  <si>
    <t>Post_4973</t>
  </si>
  <si>
    <t>Post_4974</t>
  </si>
  <si>
    <t>Post_4975</t>
  </si>
  <si>
    <t>Post_4976</t>
  </si>
  <si>
    <t>Post_4977</t>
  </si>
  <si>
    <t>Post_4978</t>
  </si>
  <si>
    <t>Post_4979</t>
  </si>
  <si>
    <t>Post_4980</t>
  </si>
  <si>
    <t>Post_4981</t>
  </si>
  <si>
    <t>Post_4982</t>
  </si>
  <si>
    <t>Post_4983</t>
  </si>
  <si>
    <t>Post_4984</t>
  </si>
  <si>
    <t>Post_4985</t>
  </si>
  <si>
    <t>Post_4986</t>
  </si>
  <si>
    <t>Post_4987</t>
  </si>
  <si>
    <t>Post_4988</t>
  </si>
  <si>
    <t>Post_4989</t>
  </si>
  <si>
    <t>Post_4990</t>
  </si>
  <si>
    <t>Post_4991</t>
  </si>
  <si>
    <t>Post_4992</t>
  </si>
  <si>
    <t>Post_4993</t>
  </si>
  <si>
    <t>Post_4994</t>
  </si>
  <si>
    <t>Post_4995</t>
  </si>
  <si>
    <t>Post_4996</t>
  </si>
  <si>
    <t>Post_4997</t>
  </si>
  <si>
    <t>Post_4998</t>
  </si>
  <si>
    <t>Post_4999</t>
  </si>
  <si>
    <t>Post_5000</t>
  </si>
  <si>
    <t>Total general</t>
  </si>
  <si>
    <t>Cuenta de Post_ID</t>
  </si>
  <si>
    <t>Duplicados</t>
  </si>
  <si>
    <t>Validar datos vacíos</t>
  </si>
  <si>
    <t>2022</t>
  </si>
  <si>
    <t>2023</t>
  </si>
  <si>
    <t>Año de Post_date</t>
  </si>
  <si>
    <t>Content_type</t>
  </si>
  <si>
    <t>Trends_idx</t>
  </si>
  <si>
    <t>Suma de Views</t>
  </si>
  <si>
    <t>Suma de Likes</t>
  </si>
  <si>
    <t>Engagement_Rate</t>
  </si>
  <si>
    <t>Interactions</t>
  </si>
  <si>
    <t>Year_Month</t>
  </si>
  <si>
    <t>Suma de Shares</t>
  </si>
  <si>
    <t>Suma de Comments</t>
  </si>
  <si>
    <t>Suma de Engagement_Rate_Global</t>
  </si>
  <si>
    <t>Mills</t>
  </si>
  <si>
    <t>Mil</t>
  </si>
  <si>
    <t>Etiquetas de fila</t>
  </si>
  <si>
    <t>Q1</t>
  </si>
  <si>
    <t>Q2</t>
  </si>
  <si>
    <t>Q3</t>
  </si>
  <si>
    <t>Q4</t>
  </si>
  <si>
    <t>Suma de Quarter_Engagement_Rate</t>
  </si>
  <si>
    <t>Suma de Platform_Engagement_Rate</t>
  </si>
  <si>
    <t>Suma de Content_Engagement_Rate</t>
  </si>
  <si>
    <t>Avg Likes</t>
  </si>
  <si>
    <t>Avg Shares</t>
  </si>
  <si>
    <t>Avg Comments</t>
  </si>
  <si>
    <t>PAIS</t>
  </si>
  <si>
    <t>VIEWS</t>
  </si>
  <si>
    <t>views_millions</t>
  </si>
  <si>
    <t>pais</t>
  </si>
  <si>
    <t>Suma de Views_EngagementRate</t>
  </si>
  <si>
    <t>PT_KPI_TotalPost</t>
  </si>
  <si>
    <t>PT_KPI_TotalViews</t>
  </si>
  <si>
    <t>PT_KPI_TotalLikes</t>
  </si>
  <si>
    <t>PT_KPI_TotalShares</t>
  </si>
  <si>
    <t>PT_KPI_TotalComments</t>
  </si>
  <si>
    <t>PT_KPI_AvgEngRate</t>
  </si>
  <si>
    <t>PT_KPI_PctHighEng</t>
  </si>
  <si>
    <t>PT_TR_ViewsByQuarter</t>
  </si>
  <si>
    <t>PT_TR_EngRateByQuarter</t>
  </si>
  <si>
    <t>PT_ANL_ViewsByPlatform</t>
  </si>
  <si>
    <t>PT_ANL_EngRateByPlatform</t>
  </si>
  <si>
    <t>PT_DIST_EngLevel</t>
  </si>
  <si>
    <t>PT_ANL_ViewsByHashtag</t>
  </si>
  <si>
    <t>PT_ANL_EngRateByContent</t>
  </si>
  <si>
    <t>PT_ANL_AvgInteractionsByContent</t>
  </si>
  <si>
    <t>PT_GEO_RegionPerformance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</si>
</sst>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_-* #,##0_-;\-* #,##0_-;_-* &quot;-&quot;??_-;_-@_-"/>
    <numFmt numFmtId="165" formatCode="yyyy\-mm\-dd;@"/>
    <numFmt numFmtId="166" formatCode="yyyy\-mm;@"/>
  </numFmts>
  <fonts count="8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rial Unicode MS"/>
    </font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1F3A5F"/>
        <bgColor indexed="64"/>
      </patternFill>
    </fill>
    <fill>
      <patternFill patternType="solid">
        <fgColor rgb="FF1F3A5F"/>
        <bgColor theme="9"/>
      </patternFill>
    </fill>
    <fill>
      <patternFill patternType="solid">
        <fgColor rgb="FF1F3A5F"/>
        <bgColor theme="9" tint="-0.249977111117893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79998168889431442"/>
      </bottom>
      <diagonal/>
    </border>
    <border>
      <left/>
      <right/>
      <top/>
      <bottom style="thin">
        <color theme="4" tint="0.39997558519241921"/>
      </bottom>
      <diagonal/>
    </border>
  </borders>
  <cellStyleXfs count="4">
    <xf numFmtId="0" fontId="0" fillId="0" borderId="0"/>
    <xf numFmtId="0" fontId="5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 applyAlignment="1">
      <alignment vertical="center"/>
    </xf>
    <xf numFmtId="3" fontId="0" fillId="0" borderId="0" xfId="0" applyNumberFormat="1"/>
    <xf numFmtId="0" fontId="5" fillId="0" borderId="0" xfId="1"/>
    <xf numFmtId="0" fontId="0" fillId="2" borderId="0" xfId="0" applyFill="1"/>
    <xf numFmtId="0" fontId="1" fillId="3" borderId="3" xfId="0" applyFont="1" applyFill="1" applyBorder="1"/>
    <xf numFmtId="0" fontId="2" fillId="3" borderId="1" xfId="0" applyFont="1" applyFill="1" applyBorder="1"/>
    <xf numFmtId="0" fontId="2" fillId="3" borderId="2" xfId="0" applyFont="1" applyFill="1" applyBorder="1"/>
    <xf numFmtId="0" fontId="2" fillId="4" borderId="4" xfId="0" applyFont="1" applyFill="1" applyBorder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4" fontId="0" fillId="0" borderId="0" xfId="2" applyNumberFormat="1" applyFont="1"/>
    <xf numFmtId="10" fontId="0" fillId="0" borderId="0" xfId="0" applyNumberFormat="1"/>
    <xf numFmtId="43" fontId="0" fillId="0" borderId="0" xfId="2" applyFont="1"/>
    <xf numFmtId="43" fontId="0" fillId="0" borderId="0" xfId="2" applyNumberFormat="1" applyFont="1"/>
    <xf numFmtId="0" fontId="0" fillId="0" borderId="0" xfId="0" pivotButton="1"/>
    <xf numFmtId="10" fontId="0" fillId="0" borderId="0" xfId="3" applyNumberFormat="1" applyFont="1"/>
    <xf numFmtId="0" fontId="0" fillId="0" borderId="0" xfId="0" applyAlignment="1">
      <alignment horizontal="left" indent="1"/>
    </xf>
    <xf numFmtId="0" fontId="7" fillId="5" borderId="5" xfId="0" applyFont="1" applyFill="1" applyBorder="1"/>
    <xf numFmtId="4" fontId="0" fillId="0" borderId="0" xfId="0" applyNumberFormat="1"/>
    <xf numFmtId="3" fontId="0" fillId="0" borderId="0" xfId="0" applyNumberFormat="1" applyAlignment="1">
      <alignment horizontal="left"/>
    </xf>
    <xf numFmtId="0" fontId="1" fillId="3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7" fillId="0" borderId="0" xfId="0" applyFont="1"/>
  </cellXfs>
  <cellStyles count="4">
    <cellStyle name="Millares" xfId="2" builtinId="3"/>
    <cellStyle name="Normal" xfId="0" builtinId="0"/>
    <cellStyle name="Normal 2" xfId="1" xr:uid="{8B772924-D009-46C7-837A-4407D4F2E78A}"/>
    <cellStyle name="Porcentaje" xfId="3" builtinId="5"/>
  </cellStyles>
  <dxfs count="33"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3" formatCode="#,##0"/>
    </dxf>
    <dxf>
      <numFmt numFmtId="3" formatCode="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ill>
        <patternFill>
          <bgColor rgb="FF1F3A5F"/>
        </patternFill>
      </fill>
    </dxf>
    <dxf>
      <fill>
        <patternFill>
          <bgColor rgb="FF1F3A5F"/>
        </patternFill>
      </fill>
    </dxf>
    <dxf>
      <fill>
        <patternFill>
          <bgColor rgb="FF1F3A5F"/>
        </patternFill>
      </fill>
    </dxf>
    <dxf>
      <fill>
        <patternFill>
          <bgColor rgb="FF1F3A5F"/>
        </patternFill>
      </fill>
    </dxf>
    <dxf>
      <fill>
        <patternFill>
          <bgColor rgb="FF1F3A5F"/>
        </patternFill>
      </fill>
    </dxf>
    <dxf>
      <fill>
        <patternFill>
          <bgColor rgb="FF1F3A5F"/>
        </patternFill>
      </fill>
    </dxf>
    <dxf>
      <fill>
        <patternFill>
          <bgColor rgb="FF1F3A5F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yyyy\-mm;@"/>
    </dxf>
    <dxf>
      <numFmt numFmtId="19" formatCode="dd/mm/yyyy"/>
    </dxf>
    <dxf>
      <numFmt numFmtId="0" formatCode="General"/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egmentadorProveedor" pivot="0" table="0" count="10" xr9:uid="{D447383B-289E-4184-8B30-02CB388D117D}">
      <tableStyleElement type="wholeTable" dxfId="32"/>
      <tableStyleElement type="headerRow" dxfId="31"/>
    </tableStyle>
  </tableStyles>
  <colors>
    <mruColors>
      <color rgb="FF1F3A5F"/>
      <color rgb="FF2E2E2E"/>
      <color rgb="FFF4F4F6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egmentadorProveedor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microsoft.com/office/2007/relationships/slicerCache" Target="slicerCaches/slicerCache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[project_Social_Media_Trends.xlsx]base_pivot!PT_TR_ViewsByQuarter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base_pivot!$H$10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base_pivot!$G$11:$G$21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2022</c:v>
                  </c:pt>
                  <c:pt idx="4">
                    <c:v>2023</c:v>
                  </c:pt>
                </c:lvl>
              </c:multiLvlStrCache>
            </c:multiLvlStrRef>
          </c:cat>
          <c:val>
            <c:numRef>
              <c:f>base_pivot!$H$11:$H$21</c:f>
              <c:numCache>
                <c:formatCode>General</c:formatCode>
                <c:ptCount val="8"/>
                <c:pt idx="0">
                  <c:v>1542608322</c:v>
                </c:pt>
                <c:pt idx="1">
                  <c:v>1517496715</c:v>
                </c:pt>
                <c:pt idx="2">
                  <c:v>1592116409</c:v>
                </c:pt>
                <c:pt idx="3">
                  <c:v>1611689057</c:v>
                </c:pt>
                <c:pt idx="4">
                  <c:v>1481248923</c:v>
                </c:pt>
                <c:pt idx="5">
                  <c:v>1651650465</c:v>
                </c:pt>
                <c:pt idx="6">
                  <c:v>1505248798</c:v>
                </c:pt>
                <c:pt idx="7">
                  <c:v>1568273531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2-4B8E-8D63-4EC4E2C3C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399392"/>
        <c:axId val="195407072"/>
      </c:lineChart>
      <c:catAx>
        <c:axId val="19539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407072"/>
        <c:crosses val="autoZero"/>
        <c:auto val="1"/>
        <c:lblAlgn val="ctr"/>
        <c:lblOffset val="100"/>
        <c:noMultiLvlLbl val="0"/>
      </c:catAx>
      <c:valAx>
        <c:axId val="195407072"/>
        <c:scaling>
          <c:orientation val="minMax"/>
          <c:max val="1675000000"/>
          <c:min val="14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399392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1.7873100983020553E-2"/>
                <c:y val="0.37888463175819498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[project_Social_Media_Trends.xlsx]base_pivot!PT_TR_EngRateByQuarter</c:name>
    <c:fmtId val="1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base_pivot!$K$10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base_pivot!$J$11:$J$21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2022</c:v>
                  </c:pt>
                  <c:pt idx="4">
                    <c:v>2023</c:v>
                  </c:pt>
                </c:lvl>
              </c:multiLvlStrCache>
            </c:multiLvlStrRef>
          </c:cat>
          <c:val>
            <c:numRef>
              <c:f>base_pivot!$K$11:$K$21</c:f>
              <c:numCache>
                <c:formatCode>0.00%</c:formatCode>
                <c:ptCount val="8"/>
                <c:pt idx="0">
                  <c:v>0.12911719142145273</c:v>
                </c:pt>
                <c:pt idx="1">
                  <c:v>0.13526260977770882</c:v>
                </c:pt>
                <c:pt idx="2">
                  <c:v>0.13078802644260668</c:v>
                </c:pt>
                <c:pt idx="3">
                  <c:v>0.12650122994537402</c:v>
                </c:pt>
                <c:pt idx="4">
                  <c:v>0.12714414037754546</c:v>
                </c:pt>
                <c:pt idx="5">
                  <c:v>0.13250446607054961</c:v>
                </c:pt>
                <c:pt idx="6">
                  <c:v>0.13818542972854111</c:v>
                </c:pt>
                <c:pt idx="7">
                  <c:v>0.12923769801226084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92-497C-98C2-7C7C50B22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45664"/>
        <c:axId val="87947584"/>
      </c:lineChart>
      <c:catAx>
        <c:axId val="8794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7947584"/>
        <c:crosses val="autoZero"/>
        <c:auto val="1"/>
        <c:lblAlgn val="ctr"/>
        <c:lblOffset val="100"/>
        <c:noMultiLvlLbl val="0"/>
      </c:catAx>
      <c:valAx>
        <c:axId val="87947584"/>
        <c:scaling>
          <c:orientation val="minMax"/>
          <c:min val="0.1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7945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[project_Social_Media_Trends.xlsx]base_pivot!PT_ANL_ViewsByPlatform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base_pivot!$N$10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base_pivot!$M$11:$M$15</c:f>
              <c:strCache>
                <c:ptCount val="4"/>
                <c:pt idx="0">
                  <c:v>YouTube</c:v>
                </c:pt>
                <c:pt idx="1">
                  <c:v>TikTok</c:v>
                </c:pt>
                <c:pt idx="2">
                  <c:v>Twitter</c:v>
                </c:pt>
                <c:pt idx="3">
                  <c:v>Instagram</c:v>
                </c:pt>
              </c:strCache>
            </c:strRef>
          </c:cat>
          <c:val>
            <c:numRef>
              <c:f>base_pivot!$N$11:$N$15</c:f>
              <c:numCache>
                <c:formatCode>General</c:formatCode>
                <c:ptCount val="4"/>
                <c:pt idx="0">
                  <c:v>3370438480</c:v>
                </c:pt>
                <c:pt idx="1">
                  <c:v>3168919406</c:v>
                </c:pt>
                <c:pt idx="2">
                  <c:v>3017229522</c:v>
                </c:pt>
                <c:pt idx="3">
                  <c:v>2913744812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C3-4B08-AD42-2171A7FCC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7890351"/>
        <c:axId val="397888911"/>
      </c:barChart>
      <c:catAx>
        <c:axId val="39789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7888911"/>
        <c:crosses val="autoZero"/>
        <c:auto val="1"/>
        <c:lblAlgn val="ctr"/>
        <c:lblOffset val="100"/>
        <c:noMultiLvlLbl val="0"/>
      </c:catAx>
      <c:valAx>
        <c:axId val="397888911"/>
        <c:scaling>
          <c:orientation val="minMax"/>
          <c:max val="3550000000"/>
          <c:min val="25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7890351"/>
        <c:crosses val="autoZero"/>
        <c:crossBetween val="between"/>
        <c:majorUnit val="300000000"/>
        <c:dispUnits>
          <c:builtInUnit val="millions"/>
          <c:dispUnitsLbl>
            <c:layout>
              <c:manualLayout>
                <c:xMode val="edge"/>
                <c:yMode val="edge"/>
                <c:x val="2.7777777777777776E-2"/>
                <c:y val="0.34259259259259256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t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[project_Social_Media_Trends.xlsx]base_pivot!TablaDinámica3</c:name>
    <c:fmtId val="3"/>
  </c:pivotSource>
  <c:chart>
    <c:autoTitleDeleted val="1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base_pivot!$Q$10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base_pivot!$P$11:$P$15</c:f>
              <c:strCache>
                <c:ptCount val="4"/>
                <c:pt idx="0">
                  <c:v>Instagram</c:v>
                </c:pt>
                <c:pt idx="1">
                  <c:v>YouTube</c:v>
                </c:pt>
                <c:pt idx="2">
                  <c:v>Twitter</c:v>
                </c:pt>
                <c:pt idx="3">
                  <c:v>TikTok</c:v>
                </c:pt>
              </c:strCache>
            </c:strRef>
          </c:cat>
          <c:val>
            <c:numRef>
              <c:f>base_pivot!$Q$11:$Q$15</c:f>
              <c:numCache>
                <c:formatCode>0.00%</c:formatCode>
                <c:ptCount val="4"/>
                <c:pt idx="0">
                  <c:v>0.13825964934914142</c:v>
                </c:pt>
                <c:pt idx="1">
                  <c:v>0.1310897782652897</c:v>
                </c:pt>
                <c:pt idx="2">
                  <c:v>0.1279186512612944</c:v>
                </c:pt>
                <c:pt idx="3">
                  <c:v>0.12741618711902325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FE-4AA5-8207-CE1602879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6194783"/>
        <c:axId val="236195263"/>
      </c:barChart>
      <c:catAx>
        <c:axId val="23619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6195263"/>
        <c:crosses val="autoZero"/>
        <c:auto val="1"/>
        <c:lblAlgn val="ctr"/>
        <c:lblOffset val="100"/>
        <c:noMultiLvlLbl val="0"/>
      </c:catAx>
      <c:valAx>
        <c:axId val="236195263"/>
        <c:scaling>
          <c:orientation val="minMax"/>
          <c:max val="0.14000000000000001"/>
          <c:min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6194783"/>
        <c:crosses val="autoZero"/>
        <c:crossBetween val="between"/>
        <c:majorUnit val="5.000000000000001E-3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[project_Social_Media_Trends.xlsx]base_pivot!PT_DIST_EngLevel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base_pivot!$E$25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base_pivot!$D$26:$D$29</c:f>
              <c:strCache>
                <c:ptCount val="3"/>
                <c:pt idx="0">
                  <c:v>Low</c:v>
                </c:pt>
                <c:pt idx="1">
                  <c:v>High</c:v>
                </c:pt>
                <c:pt idx="2">
                  <c:v>Medium</c:v>
                </c:pt>
              </c:strCache>
            </c:strRef>
          </c:cat>
          <c:val>
            <c:numRef>
              <c:f>base_pivot!$E$26:$E$29</c:f>
              <c:numCache>
                <c:formatCode>0.00%</c:formatCode>
                <c:ptCount val="3"/>
                <c:pt idx="0">
                  <c:v>0.3458</c:v>
                </c:pt>
                <c:pt idx="1">
                  <c:v>0.33460000000000001</c:v>
                </c:pt>
                <c:pt idx="2">
                  <c:v>0.3196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90-4591-B962-B3F1D18FC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6191423"/>
        <c:axId val="236196703"/>
      </c:barChart>
      <c:catAx>
        <c:axId val="23619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6196703"/>
        <c:crosses val="autoZero"/>
        <c:auto val="1"/>
        <c:lblAlgn val="ctr"/>
        <c:lblOffset val="100"/>
        <c:noMultiLvlLbl val="0"/>
      </c:catAx>
      <c:valAx>
        <c:axId val="236196703"/>
        <c:scaling>
          <c:orientation val="minMax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6191423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[project_Social_Media_Trends.xlsx]base_pivot!PT_ANL_ViewsByHashtag</c:name>
    <c:fmtId val="1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base_pivot!$H$25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base_pivot!$G$26:$G$36</c:f>
              <c:strCache>
                <c:ptCount val="10"/>
                <c:pt idx="0">
                  <c:v>#Viral</c:v>
                </c:pt>
                <c:pt idx="1">
                  <c:v>#Fashion</c:v>
                </c:pt>
                <c:pt idx="2">
                  <c:v>#Gaming</c:v>
                </c:pt>
                <c:pt idx="3">
                  <c:v>#Dance</c:v>
                </c:pt>
                <c:pt idx="4">
                  <c:v>#Tech</c:v>
                </c:pt>
                <c:pt idx="5">
                  <c:v>#Comedy</c:v>
                </c:pt>
                <c:pt idx="6">
                  <c:v>#Challenge</c:v>
                </c:pt>
                <c:pt idx="7">
                  <c:v>#Music</c:v>
                </c:pt>
                <c:pt idx="8">
                  <c:v>#Education</c:v>
                </c:pt>
                <c:pt idx="9">
                  <c:v>#Fitness</c:v>
                </c:pt>
              </c:strCache>
            </c:strRef>
          </c:cat>
          <c:val>
            <c:numRef>
              <c:f>base_pivot!$H$26:$H$36</c:f>
              <c:numCache>
                <c:formatCode>#,##0</c:formatCode>
                <c:ptCount val="10"/>
                <c:pt idx="0">
                  <c:v>1172480925</c:v>
                </c:pt>
                <c:pt idx="1">
                  <c:v>1181866511</c:v>
                </c:pt>
                <c:pt idx="2">
                  <c:v>1197834795</c:v>
                </c:pt>
                <c:pt idx="3">
                  <c:v>1213891935</c:v>
                </c:pt>
                <c:pt idx="4">
                  <c:v>1235543295</c:v>
                </c:pt>
                <c:pt idx="5">
                  <c:v>1237321563</c:v>
                </c:pt>
                <c:pt idx="6">
                  <c:v>1242826928</c:v>
                </c:pt>
                <c:pt idx="7">
                  <c:v>1266398079</c:v>
                </c:pt>
                <c:pt idx="8">
                  <c:v>1328894615</c:v>
                </c:pt>
                <c:pt idx="9">
                  <c:v>1393273574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70-4EE6-944D-D8281C329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45733295"/>
        <c:axId val="1270579455"/>
      </c:barChart>
      <c:catAx>
        <c:axId val="2457332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70579455"/>
        <c:crosses val="autoZero"/>
        <c:auto val="1"/>
        <c:lblAlgn val="ctr"/>
        <c:lblOffset val="100"/>
        <c:noMultiLvlLbl val="0"/>
      </c:catAx>
      <c:valAx>
        <c:axId val="1270579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45733295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0.47770822397200352"/>
                <c:y val="0.89256926217556143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[project_Social_Media_Trends.xlsx]base_pivot!PT_ANL_EngRateByContent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base_pivot!$K$25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base_pivot!$J$26:$J$32</c:f>
              <c:strCache>
                <c:ptCount val="6"/>
                <c:pt idx="0">
                  <c:v>Video</c:v>
                </c:pt>
                <c:pt idx="1">
                  <c:v>Post</c:v>
                </c:pt>
                <c:pt idx="2">
                  <c:v>Reel</c:v>
                </c:pt>
                <c:pt idx="3">
                  <c:v>Live Stream</c:v>
                </c:pt>
                <c:pt idx="4">
                  <c:v>Tweet</c:v>
                </c:pt>
                <c:pt idx="5">
                  <c:v>Shorts</c:v>
                </c:pt>
              </c:strCache>
            </c:strRef>
          </c:cat>
          <c:val>
            <c:numRef>
              <c:f>base_pivot!$K$26:$K$32</c:f>
              <c:numCache>
                <c:formatCode>0.00%</c:formatCode>
                <c:ptCount val="6"/>
                <c:pt idx="0">
                  <c:v>0.1326142023025734</c:v>
                </c:pt>
                <c:pt idx="1">
                  <c:v>0.13236002179694301</c:v>
                </c:pt>
                <c:pt idx="2">
                  <c:v>0.13089505463555715</c:v>
                </c:pt>
                <c:pt idx="3">
                  <c:v>0.13055221106697232</c:v>
                </c:pt>
                <c:pt idx="4">
                  <c:v>0.13015901929754489</c:v>
                </c:pt>
                <c:pt idx="5">
                  <c:v>0.12974057346585086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3D-4E01-8737-E73169E88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9659343"/>
        <c:axId val="309643503"/>
      </c:barChart>
      <c:catAx>
        <c:axId val="309659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9643503"/>
        <c:crosses val="autoZero"/>
        <c:auto val="1"/>
        <c:lblAlgn val="ctr"/>
        <c:lblOffset val="100"/>
        <c:noMultiLvlLbl val="0"/>
      </c:catAx>
      <c:valAx>
        <c:axId val="309643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9659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[project_Social_Media_Trends.xlsx]base_pivot!PT_ANL_AvgInteractionsByContent</c:name>
    <c:fmtId val="3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1800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180000" tIns="19050" rIns="360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1800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180000" tIns="19050" rIns="360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1800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180000" tIns="19050" rIns="360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base_pivot!$N$25</c:f>
              <c:strCache>
                <c:ptCount val="1"/>
                <c:pt idx="0">
                  <c:v>Avg Likes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base_pivot!$M$26:$M$32</c:f>
              <c:strCache>
                <c:ptCount val="6"/>
                <c:pt idx="0">
                  <c:v>Live Stream</c:v>
                </c:pt>
                <c:pt idx="1">
                  <c:v>Post</c:v>
                </c:pt>
                <c:pt idx="2">
                  <c:v>Reel</c:v>
                </c:pt>
                <c:pt idx="3">
                  <c:v>Shorts</c:v>
                </c:pt>
                <c:pt idx="4">
                  <c:v>Tweet</c:v>
                </c:pt>
                <c:pt idx="5">
                  <c:v>Video</c:v>
                </c:pt>
              </c:strCache>
            </c:strRef>
          </c:cat>
          <c:val>
            <c:numRef>
              <c:f>base_pivot!$N$26:$N$32</c:f>
              <c:numCache>
                <c:formatCode>#,##0.00</c:formatCode>
                <c:ptCount val="6"/>
                <c:pt idx="0">
                  <c:v>248811.61637426901</c:v>
                </c:pt>
                <c:pt idx="1">
                  <c:v>252784.17467760845</c:v>
                </c:pt>
                <c:pt idx="2">
                  <c:v>255011.06896551725</c:v>
                </c:pt>
                <c:pt idx="3">
                  <c:v>247926.20203303685</c:v>
                </c:pt>
                <c:pt idx="4">
                  <c:v>249384.47009569377</c:v>
                </c:pt>
                <c:pt idx="5">
                  <c:v>254768.92391304349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A-4CA1-A72F-C689C21A5C25}"/>
            </c:ext>
          </c:extLst>
        </c:ser>
        <c:ser>
          <c:idx val="1"/>
          <c:order val="1"/>
          <c:tx>
            <c:strRef>
              <c:f>base_pivot!$O$25</c:f>
              <c:strCache>
                <c:ptCount val="1"/>
                <c:pt idx="0">
                  <c:v>Avg Shares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horzOverflow="clip" vert="horz" wrap="square" lIns="1800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base_pivot!$M$26:$M$32</c:f>
              <c:strCache>
                <c:ptCount val="6"/>
                <c:pt idx="0">
                  <c:v>Live Stream</c:v>
                </c:pt>
                <c:pt idx="1">
                  <c:v>Post</c:v>
                </c:pt>
                <c:pt idx="2">
                  <c:v>Reel</c:v>
                </c:pt>
                <c:pt idx="3">
                  <c:v>Shorts</c:v>
                </c:pt>
                <c:pt idx="4">
                  <c:v>Tweet</c:v>
                </c:pt>
                <c:pt idx="5">
                  <c:v>Video</c:v>
                </c:pt>
              </c:strCache>
            </c:strRef>
          </c:cat>
          <c:val>
            <c:numRef>
              <c:f>base_pivot!$O$26:$O$32</c:f>
              <c:numCache>
                <c:formatCode>#,##0.00</c:formatCode>
                <c:ptCount val="6"/>
                <c:pt idx="0">
                  <c:v>49921.960233918129</c:v>
                </c:pt>
                <c:pt idx="1">
                  <c:v>50164.198124267292</c:v>
                </c:pt>
                <c:pt idx="2">
                  <c:v>51357.86801426873</c:v>
                </c:pt>
                <c:pt idx="3">
                  <c:v>49593.954256670899</c:v>
                </c:pt>
                <c:pt idx="4">
                  <c:v>51427.454545454544</c:v>
                </c:pt>
                <c:pt idx="5">
                  <c:v>50614.38647342995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0A-4CA1-A72F-C689C21A5C25}"/>
            </c:ext>
          </c:extLst>
        </c:ser>
        <c:ser>
          <c:idx val="2"/>
          <c:order val="2"/>
          <c:tx>
            <c:strRef>
              <c:f>base_pivot!$P$25</c:f>
              <c:strCache>
                <c:ptCount val="1"/>
                <c:pt idx="0">
                  <c:v>Avg Comments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horzOverflow="clip" vert="horz" wrap="square" lIns="180000" tIns="19050" rIns="360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base_pivot!$M$26:$M$32</c:f>
              <c:strCache>
                <c:ptCount val="6"/>
                <c:pt idx="0">
                  <c:v>Live Stream</c:v>
                </c:pt>
                <c:pt idx="1">
                  <c:v>Post</c:v>
                </c:pt>
                <c:pt idx="2">
                  <c:v>Reel</c:v>
                </c:pt>
                <c:pt idx="3">
                  <c:v>Shorts</c:v>
                </c:pt>
                <c:pt idx="4">
                  <c:v>Tweet</c:v>
                </c:pt>
                <c:pt idx="5">
                  <c:v>Video</c:v>
                </c:pt>
              </c:strCache>
            </c:strRef>
          </c:cat>
          <c:val>
            <c:numRef>
              <c:f>base_pivot!$P$26:$P$32</c:f>
              <c:numCache>
                <c:formatCode>#,##0.00</c:formatCode>
                <c:ptCount val="6"/>
                <c:pt idx="0">
                  <c:v>25167.6350877193</c:v>
                </c:pt>
                <c:pt idx="1">
                  <c:v>24554.968347010552</c:v>
                </c:pt>
                <c:pt idx="2">
                  <c:v>25223.405469678954</c:v>
                </c:pt>
                <c:pt idx="3">
                  <c:v>25060.411689961882</c:v>
                </c:pt>
                <c:pt idx="4">
                  <c:v>24635.985645933015</c:v>
                </c:pt>
                <c:pt idx="5">
                  <c:v>24694.614734299517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0A-4CA1-A72F-C689C21A5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9963199"/>
        <c:axId val="989954559"/>
      </c:barChart>
      <c:catAx>
        <c:axId val="98996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89954559"/>
        <c:crosses val="autoZero"/>
        <c:auto val="1"/>
        <c:lblAlgn val="ctr"/>
        <c:lblOffset val="100"/>
        <c:noMultiLvlLbl val="0"/>
      </c:catAx>
      <c:valAx>
        <c:axId val="98995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89963199"/>
        <c:crosses val="autoZero"/>
        <c:crossBetween val="between"/>
        <c:majorUnit val="100000"/>
        <c:dispUnits>
          <c:builtInUnit val="tenThousands"/>
          <c:dispUnitsLbl>
            <c:layout>
              <c:manualLayout>
                <c:xMode val="edge"/>
                <c:yMode val="edge"/>
                <c:x val="1.6181229773462782E-2"/>
                <c:y val="0.37037037037037035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1A20B30-CB31-415B-8FDD-3FC43A359741}" type="CELLRANGE">
                      <a:rPr lang="en-US"/>
                      <a:pPr/>
                      <a:t>[CELLRANGE]</a:t>
                    </a:fld>
                    <a:endParaRPr lang="es-E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116-4CA9-8FB9-270603E2298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25B1500-0A6E-4705-97EF-1375460C0C94}" type="CELLRANGE">
                      <a:rPr lang="es-ES"/>
                      <a:pPr/>
                      <a:t>[CELLRANGE]</a:t>
                    </a:fld>
                    <a:endParaRPr lang="es-E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6116-4CA9-8FB9-270603E2298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F6A5724-9B01-4462-8C88-1B0F80BBA0C0}" type="CELLRANGE">
                      <a:rPr lang="es-ES"/>
                      <a:pPr/>
                      <a:t>[CELLRANGE]</a:t>
                    </a:fld>
                    <a:endParaRPr lang="es-E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6116-4CA9-8FB9-270603E2298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E205A2F-2033-49A0-8738-AB804E66E4E7}" type="CELLRANGE">
                      <a:rPr lang="es-ES"/>
                      <a:pPr/>
                      <a:t>[CELLRANGE]</a:t>
                    </a:fld>
                    <a:endParaRPr lang="es-E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6116-4CA9-8FB9-270603E2298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CF67279-A5D0-403A-897E-E29915E9531C}" type="CELLRANGE">
                      <a:rPr lang="es-ES"/>
                      <a:pPr/>
                      <a:t>[CELLRANGE]</a:t>
                    </a:fld>
                    <a:endParaRPr lang="es-E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6116-4CA9-8FB9-270603E2298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3EBD041-B226-49BC-8960-0E788FC3AD1D}" type="CELLRANGE">
                      <a:rPr lang="es-ES"/>
                      <a:pPr/>
                      <a:t>[CELLRANGE]</a:t>
                    </a:fld>
                    <a:endParaRPr lang="es-E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6116-4CA9-8FB9-270603E2298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A7E9FB7-8AC6-433A-AB71-72FAFACD33F7}" type="CELLRANGE">
                      <a:rPr lang="es-ES"/>
                      <a:pPr/>
                      <a:t>[CELLRANGE]</a:t>
                    </a:fld>
                    <a:endParaRPr lang="es-E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6116-4CA9-8FB9-270603E2298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391E6A3-D225-46AD-9A01-99CA2ECF3D13}" type="CELLRANGE">
                      <a:rPr lang="es-ES"/>
                      <a:pPr/>
                      <a:t>[CELLRANGE]</a:t>
                    </a:fld>
                    <a:endParaRPr lang="es-E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6116-4CA9-8FB9-270603E229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Scatter_Data!$B$2:$B$9</c:f>
              <c:numCache>
                <c:formatCode>General</c:formatCode>
                <c:ptCount val="8"/>
                <c:pt idx="0">
                  <c:v>1756951739</c:v>
                </c:pt>
                <c:pt idx="1">
                  <c:v>1441300699</c:v>
                </c:pt>
                <c:pt idx="2">
                  <c:v>1639502227</c:v>
                </c:pt>
                <c:pt idx="3">
                  <c:v>1619027523</c:v>
                </c:pt>
                <c:pt idx="4">
                  <c:v>1513372283</c:v>
                </c:pt>
                <c:pt idx="5">
                  <c:v>1607786982</c:v>
                </c:pt>
                <c:pt idx="6">
                  <c:v>1462197447</c:v>
                </c:pt>
                <c:pt idx="7">
                  <c:v>1430193320</c:v>
                </c:pt>
              </c:numCache>
            </c:numRef>
          </c:xVal>
          <c:yVal>
            <c:numRef>
              <c:f>Scatter_Data!$C$2:$C$9</c:f>
              <c:numCache>
                <c:formatCode>General</c:formatCode>
                <c:ptCount val="8"/>
                <c:pt idx="0">
                  <c:v>8.0332669740735341</c:v>
                </c:pt>
                <c:pt idx="1">
                  <c:v>7.9992407745718861</c:v>
                </c:pt>
                <c:pt idx="2">
                  <c:v>7.9076429220834212</c:v>
                </c:pt>
                <c:pt idx="3">
                  <c:v>7.6153737520741842</c:v>
                </c:pt>
                <c:pt idx="4">
                  <c:v>7.5125831146851469</c:v>
                </c:pt>
                <c:pt idx="5">
                  <c:v>7.3668802460666063</c:v>
                </c:pt>
                <c:pt idx="6">
                  <c:v>7.3557940614933885</c:v>
                </c:pt>
                <c:pt idx="7">
                  <c:v>7.255352770322431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Scatter_Data!$A$2:$A$9</c15:f>
                <c15:dlblRangeCache>
                  <c:ptCount val="8"/>
                  <c:pt idx="0">
                    <c:v>USA</c:v>
                  </c:pt>
                  <c:pt idx="1">
                    <c:v>Germany</c:v>
                  </c:pt>
                  <c:pt idx="2">
                    <c:v>Brazil</c:v>
                  </c:pt>
                  <c:pt idx="3">
                    <c:v>UK</c:v>
                  </c:pt>
                  <c:pt idx="4">
                    <c:v>India</c:v>
                  </c:pt>
                  <c:pt idx="5">
                    <c:v>Canada</c:v>
                  </c:pt>
                  <c:pt idx="6">
                    <c:v>Australia</c:v>
                  </c:pt>
                  <c:pt idx="7">
                    <c:v>Japan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6116-4CA9-8FB9-270603E22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258463"/>
        <c:axId val="1024259903"/>
      </c:scatterChart>
      <c:valAx>
        <c:axId val="1024258463"/>
        <c:scaling>
          <c:orientation val="minMax"/>
          <c:min val="125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4259903"/>
        <c:crosses val="autoZero"/>
        <c:crossBetween val="midCat"/>
        <c:majorUnit val="250000000"/>
        <c:dispUnits>
          <c:builtInUnit val="millions"/>
          <c:dispUnitsLbl>
            <c:layout>
              <c:manualLayout>
                <c:xMode val="edge"/>
                <c:yMode val="edge"/>
                <c:x val="0.44301377952755905"/>
                <c:y val="0.89962150788499107"/>
              </c:manualLayout>
            </c:layout>
            <c:tx>
              <c:rich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s-ES"/>
                    <a:t>Millones views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valAx>
        <c:axId val="102425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4258463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  <cx:data id="1">
      <cx:strDim type="cat">
        <cx:f>_xlchart.v5.1</cx:f>
        <cx:nf>_xlchart.v5.0</cx:nf>
      </cx:strDim>
      <cx:numDim type="colorVal">
        <cx:f>_xlchart.v5.5</cx:f>
        <cx:nf>_xlchart.v5.4</cx:nf>
      </cx:numDim>
    </cx:data>
  </cx:chartData>
  <cx:chart>
    <cx:plotArea>
      <cx:plotAreaRegion>
        <cx:series layoutId="regionMap" uniqueId="{920AD70D-B093-412E-BB25-0DFE985DE6CC}" formatIdx="0">
          <cx:tx>
            <cx:txData>
              <cx:f>_xlchart.v5.2</cx:f>
              <cx:v>views_millions</cx:v>
            </cx:txData>
          </cx:tx>
          <cx:dataId val="0"/>
          <cx:layoutPr>
            <cx:regionLabelLayout val="showAll"/>
            <cx:geography cultureLanguage="es-ES" cultureRegion="ES" attribution="Con tecnología de Bing">
              <cx:geoCache provider="{E9337A44-BEBE-4D9F-B70C-5C5E7DAFC167}">
                <cx:binary>7HvZctzG0uarOHw9kGtfThyfCBd64yKKIkVquUFwEwo7UFVY32aeYR7hf7HJFiVZbOvQdowjfDFm
hEQ2qoGqyszK/PLLxL/vpn/dlQ837oepKmv/r7vp5x9tCO2/fvrJ39mH6sa/qLI71/jmY3hx11Q/
NR8/ZncPP927mzGr058IwuynO3vjwsP043/+DU9LH5rT5u4mZE39un9w88WD78vgnxn77tAPd01f
h/3tKTzp5x+vLn/58YeHOmRhfjO3Dz//+GT8xx9+OnzKb2b8oYRFhf4e7qX6BUeUS0Yl+vRDf/yh
bOr083Ck9QuEFRVUM/3ph32Z++ymgvvXPtzcN/6HqzqDX1/GvreuT6u6ub93D97/8Pn3b+9/spff
Dme+iR+lETf75V9dftrvT0+l/Z9/H1wACRxc+UYhh+L6vaFDffzS++Buyuzmud3/Oa1EhL+QRCGm
KH4Uu36iFkzZC6YRlpSyT1rDX+Z+1MofWtL3FfLNrQe6+GbkUA2/XP39ajDuZsnKL3L4ngX+SR1g
9IJ++kHkifAjTl+QT1KX4vHMwPjjeXyUPqzEP7+S74v+y30Hcv9y+VDo5uLvF/pRff9X2j0hLygn
TGOqnohc6hfggiRS/FHg6MDef3cZ3xf459sO5P356qG4j87+fnFfnXyxtP93+wYr1owqSuhnD/NU
5BF5wTnigqEvMj+w8ouHrG4e/f5zi/q+5J/cfCD/J2OHWtiav18L8U19c/8XensBopZUK/FF1CDp
JzFYvBBIYbD+R7ez90ff+ptP6/mf//3l4vdM4/ta+HrjgQa+Xj+UfvzL3y/9P444/py//wcJhU9W
8n3U+t2hQyS0fXDVTT0/Z4h/Ticcv0AaawWB9tFJyScnYx+hFVJIKvUYFw7Cwi8lwPb6+QD1/ZPx
650HR+PXgcOzsVr//Wfj+Ka9qf868VNwPJxhziX5PgqVL7QUXBD+Zc5HAATL+J//8+w6vi/1L/cd
yPzL5UOJH5///RL/As7+qnws+gd1/jZxPvQzXwzirxL6P3b+G67iUORPQNlfJfd/IOh3+KE/FGm/
IrS/ShX/YNDP9NwfEv+vKOCvkv//f0jnvxNyX/nK1U24WX8iOr/h5J4f/aK+g1uf40sfVXh0//OP
Cli2r+zp/glP0qythbzvC9D58vWHGx9+/hG/AJpOUIQIAc5O832GNj7sRyLgirhSgGGxYlpIxACj
1o0LFu6C2ySDtA9+BAYWFu7yTb8fYi8kYwooZSzhaYxq/pVSPm/KOW3qr2L4/PmHuq/Om6wOHu7e
A7L28Xv7hXIpKEbwD0vEYaWSQ67f3t1cAG8NX8f/ixftUFp9Y9tG5ca2iM1GNILEOaZZdOU6Ep1W
XiNpJju1SVx7NCxm1h1PzTw37VFlKR9XoZP5HLsW0fekiPJ852zFumO8uDyKcyvqxvRzV4RVSLKG
nidVx4djHy26zUyV9xM2NGR5feLzaSpO53TuMlN3RTGcJAMps1Ur+rDKbNPouNctPI3WeY6OSiH1
cExT7uMJroQ3kZT4tbWChpUP6IGItk1Pozn0OE66yeZbPYXubZHTHhkgm2Q4IbZpi92St57flPMy
o7OlW0i7U3qIvBFpW7WrCdO+iXOCh4/KIdmtdZ4N6KjJM093fQKCWcmGSm0qXoriyPXMbhtty2El
tWPbVg5Dv1aLDI3pytr5Xe5tna55WbbEtLjPOkPSQZxO2Ui94UPCH2pcRyec14KYqKSziKnOu9FI
tPAr5StGzOJxe9yILtdGtYNudrzoJrQeett9WERW3aCcDGWsVCe2aRLp3vB0ri70Mi7OZKW2kZkt
K65ojvMHllZps4qaNnvZIlW9lrLtW4MWxEqTIW7d6bSkUbdJ6zl56Luki+LSi+gqSoJN4WkK+ViP
yIHdkFLyrW26jMdIJ24bCVzgTZ3opFuLwMIty1mC4rbJ5SXC+ZQalJEkWiXpVItYN2So1ousZLIb
Zi2JoZUKK858zQxLmbsNFSXBLKCXEBMdFe/npak+tDKyg+loQJHpspnGQzRNo6mRtcFUqbONqWs9
bOoIj0fJlI/zitac9ausqKNXhLsliqcss8hgsKyTsUgzUhpkM3tUtCyjRgw9LDWPPEgP2ygipuub
oTQi+CKKl6KusjhVvT1fFp3f0iHL/FHKsHwYlGZLPHMSbkUy1+8cFb1fRzqy1WpENinWk+3Gk9Yv
zW0lm5yuQ501r1GmchlHM88eetGKM6pcWq4LXE1tTCo2Lat5UG5YMZdW91GQdo6HWRIPyqimIqZ0
lFcyYcVkynLwNk4KFZoT3gT8tuSyPGsYXRoTMJvq2KV1X5gm6YvL1nk+mMyKpt3SPjkRA/e3dGwK
G6cFS96hPB3FSgUxL2bK2yyNx+DoR4R8XhuFrOxNsbCMmUlzkptC5L3djihz95keCliddsNk/Fwm
Lh6KEGQ8JD5tDRZ9+tGhIirjdCB5MP1SgUIz5LvTJOEL2qZUL/ZozIqkiH3XJKCSVA/zShdE823j
Bne5NOBDjbKeqE0yMJSZLohQrFmxJLMpdHZf5rWojGPF2GxcaFUZF46Na9c1kzfjkETHmI31xyTN
kiGOiprcJ5LmxWVm5fhRymz8aDvkpbFF1IwrrlmSxX2t8DtVMPmO9+PQxK7A6tplbuDrEcnyA+N5
cy4aN1mzjDj/mNmcZJtkIfpmFqG2Rla17Y2WTL8UaZI+UM/a6SJpCchFgEmWcUR5dVx1aFnWfTpF
JolALUek6MHZVK6dgxm5jj4sEY9et4ro+TqtmHrn5hINq2VwIq5qZvPYL4mIZSrTkcYhaJttSz1N
1a6uWuEuAiVifl8OSdEdK4rkEXiNJDO8kYOIedNQZZqlkW9lQlR5RmWP5CYqE/Wx8AE2V/eBz6YN
C32JiywatqrI9C0mo6o3qbCzNdqN7hVudZoZp/N6k9i2qAysjxowRws+rYbJTLY0zEJ0icK5WpKU
xpIvvjApD3OIi36a6xXihZp23g3tuPKTFG94MyVNPIQufZUNyahiOiXuoo7KWZrFdXxZ513UVPFS
lux1m9eTNkPGCYltWDplcu5rucqAUGrjsi4JnJeRVFWc1y68yZUsdKyEL5iZPU7PSp6Mn/TenPZC
+QxMqeruIRjIepVhnlYgrbyYweG6wscEHM2y4ZjN/boV4NRMaGUaTDM7K1Y6ahI40TTD3pTY5/Id
UVEHXlKyKLycq2K0RynY53jk22aB49ZUOY2LTopy5euOXXdJRNp1n4+kOBnZPLyVZKJ9bAdUqk2B
sS1Nidr8ToxZ2mCTEDhup0MyeXw9FVVO4qlqMm5CaenyunVJjlYNBJhuVWZDeLvk8zRuK90sY2qE
5tFkZDQmraEoHU7TogO3TGlqP+SV7RvYQUtep2GcP06qqFzMbNWJxAxLV31I85LsMHZZf1bjCBfv
JlgWfVPiaCnAKhCnq5pP/bxuUkUfunbiRo5cbDMx5a/FIhdm1Mh7v4Kzdlq9rQNlrZE17t94OYNT
oWAS2akDn9uudNnZ2iRBJdo0eJk+JiWFpbN8XCwIO5lK0wPM0kfK50kZ4zqxbxuUlrfe5gaVNvog
1Vyfu+Bku+vy0l0mtmuj06jFe5eXqPpdl47T0sTzkEpNVzjx/fgxJ8v8XtOO31dp1dTbsWPiNOWa
IlPVOqthUpfg+Fvy6gmou2va2WWp/dwq8PXjf15+6T/4VM3+9fq+2eDXT6/ah/oyuIeH8PKmPfzm
HnV//eqvZfE92P1aIz/Azo9tC/8FWD87+MdQN0Dm52D3RX9T/1pt2cPZTzc8Am+KXiitEdtDWo0x
ptC+8Ai8iXqhBKFKAbJWUFxhMMln3B0Bq8zgAnCaFO7g8NdX4A1lL/i25FoRIQTCQG7+KeQt4VHf
Im8B3DXjAP45wgDnNYFlfIu8m8Emc9DyMhSW7wNjqQxKE33UtaO7JiSwtdeiPLNCNa/rZVYvR8yn
W1QHHg95QlfSVsUq7ak/c2GY3pMpGS9nggj4Qtpu+tHPR4Aw8+tlxm8inC5XeExtPFmfvk7Kfjlh
AfG1naNpMHRI543o4HOdF+GI9kzGcgjlKc2sOq5CMiBwEBlNN3nkerRqCU/WnQ3Du0J1MzO5tS24
z1ryD7zCU79K2UJEXArqXxHXqJO8406YJPHVsehHXRrXiQA5RdsualNBgbeMUakLZ9joo9WcRtkO
MdQWRnPagCMNrH1d0VrYo4D6/toLnFWmYzN7XY2F3MJS/MsqYTwGYIDPWTvLODA8rpqZt0diyiJu
ijpgZzo0QWaRp6vQ4mPfwxlNaHbGhEUnOcOrCrXT+SjfadqfQ0Ji5hy8hui6jx39wG00vk7H8Xjw
6tYV8ymt/TqpTpYmOx6HcCUrFPOid+txkgYhdwng7j5KIEHp3PiubZLqqG8H8soxFTNZWOOolyuS
i1uCJnXqQ3cMonqlLLucdNeu2dBvABnO6zmx6W2e83JlW3UHsMrFlsvpBlXhXkBUittK4/cT9++z
Th+NJDquXFoYmyblxYjnfMu7qbmvkbgUtfvIFnylMLtMONrNA14Xzm18ooq4juCvjni26jPKBsMy
ePSSNG6Tt6rdzVVC1i5iF6Kt3rgKd6c5GW84nWdIAJJdB1AstH2/Gl2xbIeKUXJC+7wwU5O98YC3
R0MJT4XBIyLrZHToYzOCvkhkmJB5EUd2AgQgSlqbrmi2PKpW2dAfAaTPr0eWzMcQ5uPCOlMO74ay
FP19lPWXLpWrtH7f8dDzOAyeGV8B0mhm5cm6a62Kp4g5u0qsk4vh3CXK8IjiGtY898e1jkhvJtpV
wynucn8TIVmf+yEVa0X79IhbggvjWjwXJkx1ZiBJhTzUV9dR2kHWNrSG2yqYLu3P5ozDJ6nPZd5p
M85+NzL/lhC2drS6oJBxVCm5zJcRksCZrQJpX/dpmW345JHhuvAnPZ1oXLLsPZrzDdRWeqMaWxkk
9LEvYT9925/W3tpd22entAfspMIyxwD1TgtBlPHD2G1YjTbWc39WFQ4dLxAV44JAckdB/KYZImQm
ucB/bJGGFa3cVsS/6nDhiZm65LRGE4t9VZ5GYYHMqXZV7KNqWMuo1itb9bPJm/Syspk6queJvIkq
nr5GXCdxW4AoqVDzRsuxBLQHfWZllr6tMncUlR/DXOA3pVq6NUCC6LoWzB/hTu9s271ta0Y2ZSXA
PVG8Kyq5AlzVb8cJ5IHyka993k7xINy4SrxajIfkKV4CJAfGq17EC2U7NiVqg+sRbwE/y1ucpHLT
23EAVmIh7+dJX6RFvUsiVBve5jtbT7dpVbxu7MiMQGJl81Vum3DpAaHFgLsGMyOVGl4l+bZnaQxI
4S4B0a18Jf2qTfidHYojIDVWpbXXaevvAOAVt0UN6b1jnXEjQKuuj5OKZSu2T8kIf5WxPfjhF1Hk
2xhFA40J63eTQu+Qg+OIII3Pit40BHSQjdOqGBJIXF25q+uEn+WybM9hOy6emiU7qzjt15C9J7uI
9eO6UfQ4DXO6Fsm4kymWO2azaySWVRMIea8zMoLGpU3ehHpJj32F7abKiDaTyBozhCS9KpPybd6x
bUCWrqh4D+XVyozAX9W7lmQ0WYOzZW8txM9zSlt61Y49eHWV3uKMwNllFgQ3C1N2eQepghy2LEt5
XJUDuxuHbgWuR1lDAo+OWl2mhk42OqFoQP1NWYTqhOE+3DaTGCczEc7vahLVbAVZ7AgAK+OUG1Wg
blUtndxmOBvOmswV6iVpGnzVF7KLJ5ZH0bZC/KzUeX9WDbWzRriEnk8Ohzg4h1fgufUmjWZ3NDqe
n0ic9AqIgxSchvblmatHuxkhS4T0byzhYHq0yiPIWKZBc4N5lu2Wgs/bSTH5tk3TNauqM5aEnevT
bVvtmmkod5jk9Y4u5dCbAVyg8OlwNDTjjpbiY6Sb7oROCK3SqRSD8ZPqN1nHop0KY75pUJFsJOzF
62E5cVWHz300xakYQQSwh2ES12EaR1hQ1l4sniOT+JthySGlHFp5FfVzsplk5VcBhbBqUj/ucuaT
dQJE0HWKiuYmouXyJlUyW0/JUL2kXZFfRxnkGTNwIVtGs/R4zBt7DIl1dBaVbn4dZap9n80ijYwF
KALRc1bJUcEqAgE7iIvgovq0ylB9HXBT31oslstsoskKicmvauB7NqpSyblWqFyJGiVHHs/L3T84
OMyfYO0eov53+vn7fS9fb3zEw5EQUJKnVHAJTbsaMyS+AGIsoc0IE42UppwzoYAD/gyIJYa2Oyah
xY4ovOeOP7PQWL3Q4K+AMcZEYqDh5J/Bwnss/g0U3s8IEFgLTIkUmipyQEKXOHc1Hgv+oHASer0m
LWuBCULtkC3XnPdtccMix/2m7mb/KXZO3E4xpM7oNq0dq6O4IVMhj7Xlc78qdFR3u1FXpX9Z8qqN
ZtMUE29veRHyCXhOIUpIolMpGX6QUzP3F6WdZHmjFG+TO1rRTpylIutaaiqceVgKa7mrXlmMwliv
0pK7ojWAX6rqFMu5gyWnVYXnEwIgNf8Y+aGBe77R6ecs71uqHhpanshII0gRNLTdaQHq+5TpfJsu
SFxlvRVWPSRjU+fdLlSsZLuSDd7J3eLTkI3xkrVl9rFECTCqm+enx1ByeDq/lFRSsm8MBE3BYp6m
K0tOlYc4md3nuKBFFoeGcgpRXpOoyzduGlMXVs6GFLibiEVLW5+PjM6exJgtYqTHQdgaaJym6ajD
Z5qrDsaeXySY8LdrlAi6cqFsoqnAwN6DWT5d42SziFhHo3sRuQGRVboA2dVtSsUCpODA5QjxoeAo
CUfPz3ugm/28TDNJCNR3tKKH87b93MgmouoeGHbgxc2A2tK/sywhdWrGPOuzV8AwhBCMtQ0hwjw/
/dNMksH0UCzCUBXSkFASOENPt53yIYvQZOl9JEvZ0ZiPSPAbOEhROAKgAGxvFuEGv6RFN/eXhUdo
scbbrASh/NmVKKkEE1whjeDNAPR0JRbQRZnPyN0zAZzxtJkhEuBiw93Ye7bOVMLEB9eDCAC4CSnF
hwbNg9PrIWtQO/6OVp6WtkAsnAimOFf7RiTC6YE1BJGhHEJacpdoIBbdtunaKpnXUQIFrXk7KzeB
iTy/f3zgyWBO4BzglMBBpeBO1YEAUr3kXLchurWZk1W0m6A+AgeimhoLLzD0Y84WFmeVn0kLFDmh
IAieIdtfAgMLFTQoT7j6Ule2cvWq440jF9WQ1f72+WXu/emvRT8mgQ5BjCHGsQQfTsUB9dADgeVQ
t0y3EzBcYASoLxDoB00j5ZGZHB2iy5YU3f7QhLHZ/8ratP8d/fxGWBgLyaA4KoCEoQxc21NrUZBs
htmL5rYueQQ+PAfvBenRMKMw8xOacPD7Pu1dcVPlHLhcgPKVw3ynojwaCtNZ8LZ7zz9buKvOAG+d
ANBugeZ9Xlz48IDhvZAkEVIR0LAQB/FpomPd6nqhtz4hIqrWefBt2Z93S8jaOh67uYPFRbIaYKyZ
u6qZgaRc5uhybFvAOtqVeRpXy4Lmk8p2dUhMrZFIQtxzFJUXotLpUgEvqSdwiSTKZ1wfo0WX8NQi
S0bINH9nQ1BafmIARGClhQYai3LBwVifSh4ss+6Gemg/SN7wnMdQ9ONgiknSa+1ivMgIXHsyP3rP
smcw1n9yJy1OFAxNY6CiA5IJgOzvnSF26MUJoA0NBwljYOng7B6YRTEVvkqgLPuhdXCKujX1hWIv
CbZ0PqEe6sid0clQLteVnWbg93vrxs7G4PBHcZF2SxLtXMXy5dpFvRdnKhN7gDCxoSr1tuj5Xj2N
p1CPMvMg+XDRurxYrheo3Y4FsL/lPmgBHwfFzbiptYWLFGjZ5VpV0wS6ozyf4ZdfUBrUquWe+o2Q
/V53xZRmADC6T9NrBWnGCDk8lBsh7gF4gJVnUb3HBqHlVXEzeVF37UYPDg+XjDZLOHWuSIDjKCtH
IAVJk2rapQyC6/ta1Qm7HtCAwcikSgFnDF3dAER53jYOvSZIXyIokyvKoIOT4gPToFCjTLFuyw8L
rrxLIRODoggUx5q8KYEZ7EZwFM/PeOiNCHQ0IIIhbmMGsftwRu+Qt2NFx/d06ffGOPZs7/6Il5DT
bcTQcfEhyekCRjiSPvj0pQTHAnb6/DIOWiEA5UohiIRYAd30BF6wOtj5Qoe+i7SoritWV4Ga0PQ8
emg624E3soWv8dolssnOgQBMweO0ljfpOlWBDI1REkiPwQSSdidQExOXE3Wlmo0fsRgugopQFkMZ
ampOwIiQNTmC2mFrWCLw/rBbBHYIlDCgi6MEONj9yR8Yp68IxPt2huKGo9OwfX7Hh35NUQhQADdg
1/sX+SAneOoGCpHYeuy8vBr6GgGI5c4RALHDsrdbBiCL7SweJzDbqYCyRmfS8AnZRqLdmzTweyNJ
LpNJ7E2adNlSuV3WErp3kd3iEd505dD6bLvwuYBTl4zVHlPjWVVwOiXu4Bg9vyVy4NkUICAFYRO8
2v4VOWD4n26po3W1NHlNrlSwFM5WaIGaybYhov3+6H46x/AyxQxrg8aN/REHX7l3Ka7tINBEFgOM
xxPfX2q6whc3QCVItsvGci+Hbh4bcQa9JPCtzNL9Fue0En5TRNLRTQsleerjGeIFbPd3tnaAMmFr
8PoTIxiOCoLma3awtTAVWJZ9M1/RdNh7qgAk+nCxlEvW3AWkClKbOTTdci1JvY+PVdRgUMgkqjKd
10slcEg3mkb9eAUo1YE4RpkDFXpMhwW8SZ1FGkyMjWW79249uM1dRtoR3FoARAITZiFB8AlyLAyi
qFIGooASvo1CzMt+z2xaTXL49CifvSssoG/qa2Z7/ohRvs2CDryTArgA6EpC5xSkneg3UBePCxOz
6KI3A/RKgHd4hLfEqmkAhk0Rm9a/5xYOwtF+SkYB2EObFPwD1PTUolDeAGptJ/nG9xgsBIrQAQwK
Yj/Ih+UtazjQ2dG+gQDI6xkEDhX0GiALOD2Q0uimMpxL4VWSb5LAFDgDOJDDhYMXfSACVBEcfKCW
IVB9VlvajTWIcipVDWcFTtFeHWkx7RUR5VAnJrGecz1coKZqYCW8KCA2FSLs89Tnpc00hc19gxRh
8/sgAE4CYwYo6DCzATjooxRN8xtrZ1EmJvQFbaE4jpL8TJCFuRnqQE60ymhCdA5FDddl3TEqgcvm
pgW0E51Ah0rEXiaVlTTuxmZK71BWot2Y9EysClk35T3Ly8VdVI2o4J3qBZfjKzZgBE0uKq81b+MO
8KPvN+PI1XDmOptMjREVqvApRQ7rVV07jeN8Cr1LTDOpboFmtnpwDJizqRjgMAyLG+fSTBHPWb7R
BPfsUpRhBmYXTbgf+22rR4sTwG9JGo6ClYDMYrmU47JAWgum2B5NxZz0pvNtLjaDlild8Sqaljej
aEh23bMyTVaUBYLjGfJTqFuJNHi92jOvRZzyMt1JAp1pXYPG5STRNUJbPGJLgI70yqJ1WzQVu5r5
kBbRlW7QNL2ZwkTDy8iHOrqAiCH7eyikCXcF5GoKbXAtUJ/Wv9bTUhbbJAN2YwPNE6pqjC4aCm0M
0i2+U7e4ylV9b0nbDEAqizB3D7oP44jiohw9znchqTuuVpAHQAvbNqmiQpxBf1xUFNtBtMSX9sGq
mgaQMnTDKcdeLrQZwKQX7HxrX1OBgkDrumZtK4966Bux5SmU84suXecDdAQMpyOHthpgKVk19vwi
qQntjkTObKo2YCuCFqYdFgRhvfQqG7VJIya6sLKJgyaEozEF0j/bjlkF0SYu9MjAwQ5t1vN3TdQL
aIcB4xijJB4pwBZ81reAuqDVYqZqEq9KIiX8Co8XoywrYQxpyOpdvDSedbdL32kyHOfCtSm0KUwR
tBLGcw4FPbmd6hxXpeFs2MdFxIEshd4HyiGo3EzJDK8oxTm3mqev5rEdW3meJ1E+lhtZUOjNOCr6
Wavhlcgpz7TptN5zEtIFbotrmSZJBLVYVnqQVDR34LJfgtfuLD+JaOJkeYqzLsPleZ6PuQIGPgdH
kK6bDFNYO7is/ZLmISqhqoZSO2fdCuqmuVOrGnrheP2OpKSG+aq81PqqT1XXxQ5Sb5AsUdB5KIYY
C7t/CKwfIIv5v8yd2XbcOLekn4hnASQ43fQFmYNmD7JVsm+4SraLMwmCM5++P1o+fSy52u7/rmuw
lqVUkgCBjb1jR0R2Xbjn9CrrGX2sM9k43qnI5n3GnGoo+dL22WDdN7W/h3w1DWDJsP+GlgWwNeQb
5yE0Na/Tz0PNBndj+rrC5x/Okj7halUmKTIbme+PR2qV2e5fslr2eW5UWIAlWaNleBRWU9IS/dZ1
FDTdyeQ5mVY8B3IFI8+DzB1h37Vq7MaHoWjGvGG+rGxrz9m4KbncwqLbbznnSevt3mNlcQWHH3VP
ibXsC8wz1v7k3dXie1VY71MzTZKXcsQG3cw9TE3PZeMf4zHGcbonALeM77mLbr370lVJ6MRqDgGA
Iu2DgIvjj9WTbH3IW/qFtQ8uGdbvkzGyakz8I8cN3c3d/+b0bnnrwJaz7n9MtfX88v+e5OfXgRTY
5a1v65obgCiaTU9l7uncnPPGWRl0Z29YWUSp7aS5uKcAT9sQXun3B9VuO0sKTHkdTXrZyHBN6GuU
2bR6b8J6bJmlya4rXmJrMDYTA3MkUxiVYt2T3rR2bb5Z+anonsLnGWw1O4i49jymzM6p0SB4Nt4s
L9Yx2Ktz8fxon5eHl5QV8+OpnN84un61D37x1ox1mkqzXyZTmcc317YTfvZxs2icDVeM1Nmn93kh
beM6cpcMcn8XmZue38PQwmF19UO23/rzhFpQXvlLWzmt8o+WcJuyuNxsWuj6nO4gkjjO+diyp8Mi
3ZGPfub55pNvd0/SSxuWT++SsTJ4A3HKe9ODZe9vaE/7FzWlAV+qRuzbod7c/f6b0Uuz+eNYpVWa
n5o04H2zzpGpc1H2qy+Ha+d5reRFHw7++ceUhwVkPXFccqfkTTgBWi4OzbLknJ9kt3niI5lbEUwH
3VnwRGPRQxkxsUvrkpJpqDTYZgVgAGTDY8rGS79N9+08cr7yvXIdvQJaGMnisl45NLyW9mJQrYDr
VoWqqie6SSmwoQzlyOuzoev5QtLoVnd1N/LnWs/gdq6AjQLVFiy/uoPImQAKzKbg6jJL2+nBa5KF
KiBZt33tzyGhvDjRZ7eJMIHJqjE4VjVHbH1cLLjB/aUbclQtn2gYFcSbtGrbsoRF/h1OLiCnmYJu
bkW9+2VVvXKcC11kTMfZ+b5nujaomLA+mctke3CyoJ2Hj50zZ7N3MTwPfQnTnily9LKVjKhM5949
ehsUZIgDRu3TJxe9rxrwqn2JP+OnQV/OzIAc7X28Q57bfDEscF7f5aCPFozbDVw5VHbZhBGQxerR
VNPS8ApvlXsNO0FbY109gyybdCuTnMamM4l9mSbdxntsz9BbQlkOati5qgSiTGRJ6VvX1E5NPFQA
E+51XXr7fhoUTFgYx7B6CZUOzGLOvH4l0hQnar198mBx7FCBPQYlWHxRNSm/DiWUUX6aSc8gu85J
b0x+FzrFDlK2I8fdrV8mjje8U8BYa0KHsLDW7OTN2q3o5LWW9FREzzTwPqvUkZTkHIYhD3+z1Mao
vKbej43aTfblZmwjWXzPM1kMLUi0k4vcma7mjca6/67cxtm6NyTToAqb7kLvM/GW9WXNemMGCiX2
MSS6sQj+lJc7SlXl5Ktk1mHdzvqzF65ZJ58UzdTqzvM6Tf9T2W0/WP/MOfxyiEpd6FRu1Ffg31Yc
VNI3DyCSczl8EGlXpGmcuKuTLe9nn9ym+xpO+dTZnyDFAE2cTTlOdRhbNhzUh02NtkLLwOkAbWqQ
siWn9CGNjRLmS1gXoR1PfNPyJ8iLdKaWw4+RPD/LThcAxLELbWYf1vdwAz97j3/hmu7RhOx/37w5
NBZe0XxH75PC3r/nSmHxCtQR+wsTB3SiPlK5772NvEo0WzklW0zutmGV+liwUfddGdb7T34sWXJK
IlHo0uyhBfAdgt/DqZXGZlmN40fSNiJ4O2ZwhNtoFg2AvVq3JLQv567Zd3lqbTsc2O8GEh2U/J5o
0W2C9a0E/Yc7cMv9zsucTuPnHxdyTciR1rFUrPvniq3Ji80vo6LRo3pXPges8hlo7DA8YDVYVbeD
kL3xjFJQZ2qoXVHWeaN1P8K0YczDTBdvusrtdE/jMrVwDX+q9tsav284C9o66zpxx32Ta3tvMx6a
ednXpA8Bu4TcnPVNXR+zomI3np4nBBx4D3plgPcR4b2XVnGd2U7lB38Avl4V9GA5xAdWsE1w8+Qv
sHI20EMAr7bvEbZ43LWfQu6+N3NLmO2gLXET1QTwksFV7vZ7/0N197K22y/v7b0aEbqu5PqvClsz
Lq019z5Q1XNoLMCAuQvqAHbS7y/1CkBnNwlcpLgWkBV/entZ/5PKaA7KLkhIJf97jYhyadu404lS
b/yQnhUR2cv2hzrmBU+4VUbxyH4Ex9/fy0sIAc8S1k8gXQZPO5x1br+8l2RybODbIr2HcU8Yy125
5+N9H/jOcWtJnf80z79eEJE8wIEXhDbgYvgKV4SzJmRVi+R9h8LF+5yWnPiX/loS5n7s7N8PUO6w
3f8U7fsIwW6F60s7sCXtqFcXXKpCpc1Qee9/RIw523bQfvWc1XVPi+qDCU5fspl34+ysxaFGwsA2
dwyhAYGL4jz6wx29XOncEaUUNFxaoyGkWrqDL+d8DYU1+6vTva+eN9VMXsceX8YyIa7nwZTzCDI1
ruzM0OFwILWwsv1GCu104xZPHZX9ya2dFsLLQmhZY0J9x8vZH4m8Q/JDPRnPz/0s/Rxmfz+I14+R
B6eEAw3dBZKVsHdfjoFztxvsxZruMhQ/TOf2PRHSvduM71YrGNXNf349V/Ag9392yvHL6/kL2QhO
YOPdj2NvSbMOcnpLZG0j0+fpfwStuQLIX2KXwcZArqh+CQfOnIBET3lx93wskSTvT8MvK/ZF03f7
gfH7Ae7x5adlyoKg/aTYgfBRMBN6jWfO67bkZnPLCx/qaenGfl37zmfPsGH+tAV/vRSPLqCDFygq
fYjXL+cS6mq9jqmXXjynIpMLOsI6sruaL78f1Q8qxk8DAyvkUlDI7e+N+eB1u1AI+jI+LNGz2WyR
9UfbXXY2wiiUPbb/9FtDDz1u0WHMPZrBZKNajAY3HWR9zWkNBSeN21KD/NzYyLMK8bZO3DRtL1Zy
A7e9S5a8lMsaJzYtp09919WUQaawVQO3Ema3PcSiFV5fHwLjArXdOItsHe9t+NzPKz2KEedN0sDh
XW7LNJtCKDPj5OUSTKSAqnFBoeHn9aGyCs2j+JGg+Ba/lkXlc1pBhh5wWHjfw9hzqVHOgtA9Z7VN
6KY03NOAebItEtrWDqgTGnvkBaRY3ujfOX21J3PWc26jaY6y24UO5JZHCIpquUVNb8ImP3jarwpI
kT8gDzRd3MaPROZ7BkVnDVLxASHPfoj73QSyRG0BJ/aog5ZL1iVVxXQl6FYg36iWuqeeAs+viuqj
Q9obOnceXHylLwtPWDsY0E8GnHV9rsNCyLxOd8jKsQZ2BYHx6TJAeh+CNomtsU1nARsdxYFrvw27
UPvzMe0g/3cf3BUWX/uBfsPe0SIHFLZ31w49TYQPuQZtTg+QkKATnDLTSVnEtSTp/Gel9OyDK9db
ZvszrP91CO6AzRL9rgnDorSPRdNbgkqYwLEMMZpieunHpl15tod5sTezRsICmZhiUjPpBvGq1mS+
KcN+6LeIdvScU02HgdlVj5noz0pUw/zkibpcIUsrEu4mqv2mNo8NyIsFE/m55fYjFnX0w1PvJqiJ
28WpySrPhun6nGcBfO954toM+6HzvDSq79lg41clJRvarxx16WSEV0siWdr63IZdlnY0l9YUfiCI
t8G9hpxdwVB1UxcuezrfuzCsi8Oaz8k5V5NzkQtnu6zNMl2AZLTvfYNsGdlhdufnQyXAjCfzIWFR
X6jUbfuI3Zc9FUZXj6nI28MSyoRatHKGM8UukJLduNeBFp/bku3YzNq7QTKFsldlcLA7YcGD9xd1
LNp8fLMV1SCOZOXDMViFU7FivfpLpsd7Wyp9bZSVXtdTPxzdHgga7kt6MbUjBOpwDt75Ouvo6+sc
yViXQB/WaKlV0xzcJER5t9n1aU0ausCNdtHfliiRYlU0/mnmLS8D6rEns7TjGd5D8rULy+pcLrLa
VdmFe8oK0d5rBTYfVUA0fWQ5bfoRqVLwd2U1LqX8WH+YAzs/CnsQV0qgAoxay3JuFDAdSra++YYK
LXkHeJjDVxqc8Kuk1UM9I7V8jzYzy096bayj7OvhfT8pAAdCwaFfl/HK6Q1MebdGgJf4YZIFj/mE
HPESBsL4pbdVIY/tqAfKnLzO1mhy3OBbMLh+fbASy1zVIXSEg5JD8W6ZnJI6qUaz2g+yi5Mga5E0
9/pm8ZW4RgGyr9DE3Xuo6TRfLaSzt8Ivp0vQb+sqL9ETHgKi31c5z2gKti2QGWWztj7Nupu/dRas
WjuX2999X7Q2jAINfXDbelZuVukqgjFlxoPe5nK5QpzaoVOWOr9bpU8gpqSKp9mpnCsFpVVfmaUz
J1uP9rWL/DYC6X1w5/WLGJPkTkm2z9QjYAdaRJOaLvXkH9y1dY7KH5o7nSnzadULOZmgvZ320VjC
gShjH/K0jqzRUX/TmUbzblfNuQUoiGykH+8W2ZTv+mwdyrgchvRjl63do1k0pNxuGZc4kUYXUcH9
0XENwNzYeEu2xWoJ5reh3WdV3GxT8XdR6y2iyVM/NC1KdK0n+S6kiXCpbRPEoxHJlcob9XcfeMtN
Ad4/0XZQIxdNhigZrY6KdExvvMBqcwSAZfi3sUhqDgH5WRG5Rd+99WavPBHoPQTe+eZfwBLO3sLT
gdsxZ+aj3Tb6jL5angs9eX8bJ/k4Uyd/RDW4BedO40lQdHX6bWVCztngj+ORNHC9H0zoJqh5Ozq2
JYpKkU3TpReW+tyRh8oo9fvwY9gM4ZOzaOdDYZL2adqm7dvIAj9MfmvfKogFZ8FJceiWbrgnv7Qi
d26mG8v05edNIBByKpnAzAJOvstWoTjLFiKSKPIAPMgtvQusHVA/9E1xLt3RfITb5XD/k30lReOc
CkRQn8Dlurdhk5kLuVbhfV2b7Trti+64+IRcyuA6v2uUGK7MqOa3TZ+YDyYI1BennAgOdrdOd2qt
2TxgWm+kM4zXi/HnSyQCTgtuEyBj8mp1oDyGYQnsEV5ulklQTmfm3WYH2ccA6ORTtwXDBw78FBmE
8W83icKWoz4/VWHi3tDhlsiC67A6BNvaOKx305yQ/bdvSyD4t+nS6i6GGSJOZi66T3pAFkFxvW03
JlTjNUQlRLpW3X5InS2sidn1cnT8MriQ9PziSW/qTTClDsi8sRBG2XDQblZXbfmut1jIdQ/+CKSN
mMV1Jn84itaU1RBVoU5uZkunb0FZqjtLrc1Dhe8uv5MC9Obyoa/JYIrRL+6WsIB+6aLSvApbbX8e
rWSc4yqbxS1Un/Fjbk9Td87sylFxmEn/WqFvCk6hQJ55VWeBPtDHVVs00e8+BOFW+1GxDeEU1U7S
3LUW/f7r1ep85toT82BuunCi0SORF8yXjerqN86irHc+Yk8dewu2A8cs1OZ9kebYGtDyXbPrOi/b
/GCZBhXBmiTSOvtT32/v16AxiOX31EMcQiRbVVsya+2cllclNblBpwqvv4/dekymW9CSoo+dUaYf
Zn9r17gVlXcDXS+Rh1mSIl4PFOLDg5tT/RniiNGD65E4pQ20ootp8Pwr115EU3zYnDWx0bssnQjH
K5tgJy4DRUfgjFKpMYds6t3xPrTSsoCBk1ahiYyVpBWiLRUu97kDayayM1W9a1fUvOeZQrOIMcqw
xc0cFjgM2AYc/xb5yrZr8jokKSBbV4U95LEn/fJqsNalL95Uq+WFm8P0I0OqD+A06HBgaaE3rN8M
gyqwgli9wqtsAPa+ZT8EtDfjUa52fVRyrLKbMqM7i24JmDfehqVrMJBYafz4aNEumly57TGlUXhb
5sCkh2LJlwsHn4bg4O3uBUBihZGXZWrQHurR9dfInul+e4M93FluuPhxXSSqj3xVOkBxYHYPUlvm
K+KQ4uAYvdrnFgmic0ynzB7tmBQus9qY3jxUNPw7Mu/9aikU9XE3BmtexUTSgRe0wsqX/AtBqAu8
Y6YrpGRpJ5fwiBpK+tlR20vrurfSmrzxI83cOrkoukD9nU7T523L0o9ppj+noXYRLXZzfT/D7UDz
gQGH4PAQBAnP0P7yt+tqtZG5OPl4mjITxrrTGzpqaJo6qmu3vjdN5R2M8dZoDHJFfJ2G+suQJtvJ
byvaeOmS3NJhDEQsl37uDhuHjXob9plz70MgMsj2wHpYDyyYCD7c/FVisfJOd00fHHvfT2/6tmnv
x64f0iOmGlNyCWqc+pFVL+Fl3RbdwW666lR2iXvflEIewyFrr8vEtW7tclHXtqZpibCF5nVIWXSw
7WT6uxn98bwt9u7a4XMIH0Q4df1RS6+9gz84D5fazEkU9rNY4q5Mi1h5PfK9UNYJHFIIkeNl7zG4
4wrIfb8lJv+KVr7qzgX9tYNhU87RtpbmjlOewz/3yuqQF+QX3ELynlMnP41+6GEHobOHIk/lZ5C3
5QRpJzy3IqxPvvaLt1YhML5A6fYomvpjVcAESyncTr6dFJ/a2cYiBsVr+8kRibkad6V6lJilCOIc
cPQKTwgGnQoQ7nyZYopd501BWXI1zTL/UmaO/7lMUvlYSme+mejcHlzdtZcOkPED4Ltd7jFtQbxf
iO7WS/DQKOnsz/siVF9UuRfDa1Pvp/Zi90/tFFj5sfJyGqGAya132bhYk8S9yRecfKqtBSz050LG
TkUciTwrL9zbSvf2U4btShnZFfcQFZWPDBODlC4G/mJNZKt2L2tvtP3DkEHkNORaZXpV63b4S1O1
ZXGpHUd85uCdTRRawTxdWEPpoS8trIu8c+2PO2/gJLcJrVy+WvqN6y7F0zgFmuOByvPUjglsqDZx
nRtad+Zar5BKIpOS0tws/aifSntY8rgHZsRkZKqWL8OwslfYlNRpowbF/DrRtZoiOnITqujJuQKk
TqFM5TjhXOy00W+YM03Jqfaz4Vqt1G+RRToyHCrccdyj1dVwfsU2uQ9DX1WffD0tcdk7/aESVifu
xtmX93TXghBWEDkcRjJzVp1nkqorol8zH5cuw4ygQwucRrA4rPbOyWZpxWOyM/FWVG76aPSEwgBG
CotoN1vIClVOp3TyaKXUZVyUJGnmuJexU5xgqmSTUztNsj02/diUb+xWzv2BqiLBmoXF2246NhJV
6nq2BBo29cYbHRSzpexy5+8K2qjVxJMVLEVyomFWLuK2zFoPVyaq7QU7hnHL6n6MfQ5cdz1k9K8C
nBZgc6v10ExrUpfXKMdsR8T9SAGm31YT6JATLdC8w/FkRt3ljylOM216mNkqtFFQ4ziNiaala73h
lJKrNZdjNlr1P33XL5isZPCf6ubodvTa7hNh03s5a4hSQ3Mwq7JE8bYYdclzUBZ0qbGAyUwPYILm
zvC/1VboC+YR/xq8ZHS2uI8uXabs/hmstfTecBgq3KDuLVsmi77GPGBv3cMX2Psg7MPN/5oicVu8
M7zqjf3WyT7MP416zixsUQKALovKNilwznEM4Xh4GDMAheBmIKFc7kQRilXFY9qPXXne6G7xtDjy
ihYjoWBspvrgVsO4NgiqGd4W8WEQtt3HkF6cOrl3Blfn3tGDqJo7V2Icu7WFh5QP5DjUDml30hpv
LxuaXnsoYSHd2pC5SN11SMRcw5wkKlDnfPDrddWgsBNIah5DqRqrWR3TZlF5ddQzjJsQ7KBpg5uN
1C84JlblJXTBpiTUYyRVF6qjv6LFPdP3qx90MFYfLdg1Q2S3iM8iNbJ3jrBN6q+iKcmyYL9npjy2
Xh9mh8nAU1mize5oPm4ePiAFLPurME+nt9iRTxfgwPlNKxLcT2xvvC3kutZH7dSQtaaQRrC2qvsi
XGb/siOF87EI01gTLM1cNmczCFiMS6DnBnHOVH7Vm0hKQquqE/T9AUZQg7Ot7/vcmhcSBKs6koFS
ISaFdt2z8dRQH5I6WJ6sLVlW/IrSuZPvcbgp3QMfAtJ8MYIGdtQXE6VBs1kT1YgpZHYkncDwa8zc
cvqaWsuOuJBR2w2WUVl6QqeF6dCpHmUAOcfuwiZOhGrbo1pFfyH71sePp1KyjzHdSfEW2uzcpUL1
V/Td+MeNB1u44/AI9QHaRGQ0LLsYTkc3kSBJG14R4NZdSuVdR6ojD79daLgt0eyU/tEvverKSvsW
KjvqeaPh1uka6oa97i4rjRvSkrKG7IxugQfjL8g/Hbh1F51G4RuPAGZPG4QF1kYSvhst0TLOTZ88
iYnCysM+qDAJwmMBt+KbBXkJ8LDY/dgIw/1niss5e+cXtdmzLsfOL8hgvCujfDd/IkQ669mZVPG+
nZ3kFppk+jU1kpkP5m2BrpaMICPbli+RzsX8MVjc8e1sqowhIGOjO+zXLdHUrxErlG74XgIf+oew
wEhHAlrkhxluzF+zo9ARumWvLhpVFNATjXvfJWl7GuxGPHqmlxgzwUPMTLXB0O+3NUJytN6hqbTz
gz32E6KuqoEgH+ZTOF2mnoGd1jcbdNA0Qcgc4HaxUyOohmPd+Kt9okNEn1U4CAsP6eTsrlgWeoc8
whYIeqGT9h1JQbP2t84u+E+xnQsOwk21f4IIoT/Miz/AOh4aRgkbwP+MvwFC9ZoE/E1n7RlvH6ig
icip1zzyyiSEjlJ2eXbgQC9gXgGXvN1qEIBo87T2jiXqYezQRJ0ft27hd1IXOh20EazvJkf/M+NW
d7STfsHry10/+USL6XoZGqMPVTcF73vXDCOXc92OgiAHBart9tapEvs6yKrShyaUrLhuySS8tqzM
flqrvLxaLN2/hatXxHDA7L9RxYwNfQY/XOPc7fG48GeVr4dxXguckUwwJMcR14GK+Guc6rqQ9uqe
Bm92H6wk0wsmKH3pAAa09RpVupaf8hDGQ1RDxLhrYZiIoz+7K0VBaKNq6BLh1sdaFtmH0l3MHHNu
ktWRnx8yx+AIxbx5b2ZnBoZ27Da5C6raeexgWaTRNFafnL5uH83QtlHGhyG892FUQpRK8WMLK/Mp
tWaRklstFg5um7w1uJnFCL3nz006WpemYFMfTF76b4ZxaK8Gt0PrYfzyBlzAv7ASETyAGOc+yyD1
nrS9OcdFif79ZFb7suzR88fFFMx7tiZqqDMNEI/f98FF72SNd9hCi8SpzsPl3LiYAL5HLZsfDOAW
6vdeqbhz3PFI+iKvm7XFBaCY5SNuNMtjmAwy0j0WLymNmWMdVMk/0IrFQblqwHhw7s5SJfKphYH+
iL/J6kb4xwCkOdYjmpvgdqHJf9bTwK4Lxr8hKA9v9SjWBKeKVkj2wfY2TK2SjEaq+sx5YDBFCnrn
EPiQU/jtm7mzzV8FYMchWChUOpwtsZrLZPtgBZW6LzJH1bEC1b/UGiuFNoJpWTrOl3UE/TfHUoMH
4RI4ks5OB3rgqJgeqWjbWr83qm+V+2YosFVZjn0Q7Nwk06EMgSSwrEXd0Wug4di+UStUmvU822g1
7IPTimXILsWY1cV2CZF7HT4m+TK7X9xGteVF0Qb1oOJEGTFYh2By1WwIXiVsFnpa8COKUOaeOEC8
kxtpYyDWHJs4z4jlclwXUMzIsxf3pFQzB5+9phkIKp0uK2yqZt/NhHsgz4OncLDQ4KcQWhQcK+jI
pPGwqla00GwaaOzKhQqa6fab6KwVlwoamhD1jr2e1zKjY5mnJWwhnSY7iZw12NEGSYt0E927yQkG
SpjcWTxjHtpgTqbiQCM2oO5DMpQvxV1RtDjmHPrZw1rpKLQz9t3TWG6TXCPeRecr7mSKlAx3xozI
cJEgkyxwTrPWfSTKS0VYnbN0mfzur9FKNwxJcpxn+BlceN9brq2hp2C+LtY+qbx4Efj/T6c/tOde
CkRo/iGgDtHK0uSEpgfx4WUrsBHUHMWiwy/4Y8Kueu56217p0n4yDhYtF9McTE0di1oZ2498UyFE
iir6KH08OM3ifyy+N7p+f18vu8vcFh+05SFXxdCI5iG9ope3lbsr0qQ097+Wrd61TfUz8aMuw4qF
aLW0y/7QqHzZk9+v6EnBbOzaYVq+u8fAz5wMQMMAn4+0+VY/XxE/vJ2A4bg4lOI95WdqhAQ3icVC
8pEXNCufH8UP+94fYo5nN9qfjcV+9hn7Xx/amv9ee5G9eMn/m7fZ+Vu7f8RA//qt/j+0NcNq4ae1
8Yub8PW3nz6YYndx+P76ZxcHJf8rFIhmEWJQgmIBzEN9djVzHH5COAsBaqTtsYz+j4mD+1+C1Y5x
meL34OE4bAmayLubsLXbCdNm5PtCesrns9z+EyMH+VIu4iPiRf/sBi4CTrgEwX57P6+pJLPytW7k
k7s0ibQfF/h3Xh45SN/nx3CptPueE2a2Lq1pLL6F60oi1ITNYt0krZXMB6qKzQrPADjjmsZlIof1
009T+WPJ/d/1Q883GHjMBdQ24X33XP75Bu3Ub3VSjl+XzJPt0bFQI4CnVg0s+GXEDOn3V3tJOwik
3BWFKJZQohFzftnU07YYo0ZQU+Cg9KD6rXrQEL7e/edXcUQgXIEDgCPdV5NOMbc3u5oiwjaZWauL
/rJq/OkPFK6XKs3nsSARRMZD4CDw2i8fbSBadAs22JBGTHLCeFPc0U4aLxrPTa/LzAqPItPfVJ+u
fxjey8j448IYk0DYQpgngldxCvbm1FN7gmvOaXVe5Tpfmt4qT3I13R/0Tnvs/x/ixo9LQU+CosaH
m9ji1UxuzaLdDs9qqJZFQ4GDA1a2dX/P1vaPcOhV//65/TIwPBvY21CjYIYh7XsV8sM6x/hE0JUs
1/SvQXXiGKj+2+rJ7Q/D2m/7xbAI8FxC+Qi4sDV09hv5iX1XiLIkKaLCgOFj4TiXQyxVlPad18wx
TO7mOjTJ+ub3o/tl7WNtLgTuCxIFN/FgDxU/XTRRUImWKofMMeOEcNxmPf4jR9DKP8ziv17H40K+
VPwvXtGkJqRcoVdwnU1l7aOb0BBLc108/X4039OCV3MYSg8sin+hD37n3P00HLdAczHQScNDlGIn
0+DMaPCATdLyAynnbQUQDe/u3Jsk7jpzwXK5KL3pkhbi7RqOdSQNAJ63vf39ff3b6CU4L8xMCE7K
f7WGOLObFqAdPfHmNpcSZXqEZ9ifFtC/rFS8KPCugyKGruh72P9p8GIr6oCaGa/22czYVAIkKJyx
cKSNkTwCwv5+UL9sQ5aOrWwPJfp+nDivlg6oQWkFBXCBVaTWaVbBZ0rg6z5wryBypH+I0f9+MdQ2
uCPZO0fx5Tp1W9orquNis6qbi3oTwzuZt8qLIPlhVGh33Z+W0q/b0WYXSt/hoCTzeu12lIBVG2R/
eTSFc3dXQJLoZUC/cp7j0vFwXT9bw2MerqCikJoSvR2cco39CeVWNWBKr1Ludm2KBzpL5g9T/+t6
siFKujaiTz76VYb7z3960mT2360BsmhMRxuHIxSCNg20y98/4F/XE1dByQwSw6kVilcPWKIOxJ7V
z0CuhbdeL5qi4DAVVTJjVZ/jaP/7y8mXOT9rlnSf5QSIhnia5/wqAEJthJJHdh1pYbAgnSYMoOJ2
y8p/lGnVTMslTR8LNwUBou+fBsfOCay/BGh6cDD4Ld3+/n7+bZIdFLUkXAJ4+7sBxk+TDNCR0o9n
+GT3IzaR0zYuF8vqpPYfBv6nC706z1rM190ZU56owcP4oiVNOGLA/Kfo8EtmwOxyOH//WAqMdV8X
EvYw28qbmN2mmTIM9hpHLBGKIO9hXooxvxjsfF4v1VAYmlldi9f576fz31aTE6ILh8m2B6dXT7eV
lb/mAzGw9C1s8YmHJ9qJA2j+ZF38/lKOsNkAL86B/RTgmUmcsEKutoeTn56d6B2rKRwaMw0Cou6i
+t/cnVd23FiarUeEXDgH/hUIQxukJDJF6gVLlIF3Bx6z6QHcUfTE7gcpq4sMshmt+9a3HmpVr84k
Aua4/9/722KgZmcqry2YHMtI3/SJ692h2ywgI1YtjV6cVhSNUFULlFQYfO6TIiw11wcqM1Bt4bi+
UF6ttMGtntjfN9SS4wiBJIbFfsWvx7Ex+ey3ojrI0qUJH7t67sWFltMA54POxjBoKVRkH7QRmTmC
nXzWP8ZTwsKzwh1UAbVhCcu9rpCTST9yEdltxGwt3Sas9OVA8SyiU5DymwJtGVSHO7pvui2kwW4A
5zoZ+8L1NC2o+zShhh153Qb5YWRfGjQEoo0rii7mJ3R4hVuvNjq/K8oKQYAxG0OA1C5Um44CSoH+
yFXNBePc+sKGyCiuMpUruS8Qm1L3bIq13W4aCCps3O9OvELMKYyuHUPSGMbwGqexE+UfYm2YlXep
V8RBpI8pVSCaxxBHM1yKQ1wMnnk2ezh44yBWyp3djatFanXChd1XE8nebV3kyQfHrZ0uaKnjDZtU
USsImsSs502Wi+VT5mFc3utprTtBX5fZF3rgxXeltJqGVJaJGrkbpWs0YKF3my1O+JgUqWD176sw
8ntGW3IhKWe754LSZbZ1J5XYG5CI1OHM0RviCxvu8OOg2bq6BE6FNi2Y8SrTG2YfqB700US6l0a5
9tgaQFMdqkppTnQBOgONBxwTrhKOKDkwY4WaeRsBF3cuGri/azWabRY9zClF3+CGOT2evKrRGHVU
zw1hRF+bDACVj8oTM2WVaXQpPEC09WU81PPfplUApAwbk/JZP4XmWdQkmOojoyrQOYqKvgdVxELo
fo3JbaJ6Z1MFTeN++ohuO6GQCd7jJnUb70NB6dzaYbdbMhIKzAgWJFTUOq/wRtXJdJ06FZoKpHma
mugTw8tpuTD8fb44Z1Sfo154RUA1rP6gVfmgBbNhq6u2NT1K78wGzl1pLJP+cSxS1SLR6WNvX5ti
yT3gs9FQ/j3R693UIur0T8DhbbV1IWMIQmAIjokuTLPSSveyHOxWS85TlqrknBNNaZ8VGiXaYIz7
vNjTfNdvHdqIT4Q3dPF1NZFhQTMzT2hAaLl7iEWbo+zgkBD5xPM4acDU3+RBGy0lKo55DLEIzm38
wyL1ovCzuEXVkZecsfwJaDN4UZnSnMYptGCt9gYj9Jkf7BD4a10ipEamuYKgAeD7lAYnSvqRu/5J
YcoRGC/yGj44ASNCGhN+s3ok/+PMdjtpbiSw3CsQ1rR4sJ1bNNmoyClEjV57w1mu8ra10xAqkKK0
EvTyV4NyCwb/yi7KBdhDGZn1JkSMkpE1YIw0sItEIDyPy1kib1oVcEXSLV+Ft1ifc6AHdK3jIT9P
IkPKzVDWaYaIR6sf43EcvceMaJ32M5K7PN50Msy+NbkrGAULyt29HZmld1mpyjIuXIVYYiscp1A7
haQtRbJcGF+GsMtBytQLaw2srIbQGFtPv8Wulw97sM/6meTUUW7rVEV0zulv4Ww2JVkPeGabZscu
AIY0BWQEvg4Dmnol6L7Yd9O2MIIa4OOhFZX5kHt9+rPq7NANxrZfekx5jWP4cSGKh8zTF5i4hazj
APwYs4QBBibe9uMwkHcShpB+abQW3b6KM+tj1KOmWUHo+BvspU7X3ltaEU8zR3F+WeZdg4yRhBwp
AmrIoHeljMu65k/ESuxaEM5q2w95ihdvnJIbbXFEFESMsyX7e7S9yM3O2PSzid02SY9oCT21Y/Rd
98NJQ0s9FnFtdY0vBiWQ21qzYoT17OX722mI5DlmnwrDZUplcwqtMt04FqFLF3FlmSUzTj7NWwQf
Olo2ZXsO7VAKpKNtbTiIjJG59+SsZ83vveEfVQX/ZyW//21xBpxDn+02XtX99sAJfnxl4Lb/+R/9
8zSxX//ePxRXYfz16whKwY76hC6I//pXnpiw/+KogludAyr/A1/Nf1UAhfzLdllEqJ78ykJYjxz/
VACF/tda0gEdyUGZJsuflP9eHmwsMLEu1pdffB6che5xogH4cIDyYXoT6drqz2o7g5I6fdQ9zDis
GJOm7vVciZPusvWI/+892e/rrr4x7D0U9NkFvtyTFeVQNaBAbmJozKK6HohTAMpeguC+Igjrh5nL
bRsyXXtG9vDsDd3+vsbzcuKx1W69ZYr1EoIW/QTIrEeXnkOnwW6vbobEUJdFWjfDNoUUuMPiAKzZ
bJw4unYBNKGj7YmmwufFKY9/Vka7E79kPTMdPQSTIi8/hgMzIN2jM9Uo2shGhnRDshscfSlsSUBM
biIwG5dIYOBokW5vcpvq7FgpMoxod4VNILw8q4PIcOPLFd3U+bbd1qd4g298GJz2TL5X6njs7Kh/
P980l16m2dPiHeK0FxBDIBupDe6M4n6GbzNvBRl11eUgu7LevP9U1j98/FCYzdeGipAGDreXF7Zm
1yziKrohx0w+VVZfPU2VZ29COSUXuSjE54FN563mNRWgdPRa7199ffmvru5Q+uWOcZpaR6WpQjdb
NDreISV/7O8Ep84Tx9R4FwGJ279/pZcHvV8jgOOX6zqrwxQ6wdFBz4jjqVm08BDGhn7vCg4mAk3J
iYu8dTsgyCDzUmfS4UK/fJhDZUVVFBqHKGRXkLOdu58iXd92Tdfd//ntuIxjC1sYVVhzPYQ9O2Tl
g7Q6NGs3vbD7uwZZJibh9J+Fht4RQeVvjN23boeiKNMVFFSbusbLi/SZlaHvhMwLAmV1PcfFuW42
5se06ubLP78fz2JM8qaYgo/HJmWUkJpHdmOqpd/SHI/o70U9Ho3/h8s4UEodC1ulZR8Nsw6fmkMT
l4eVLXfYOlDaIk06cdo+Kqb8+tbomnLkX92bzDdHJ+CxrqJ6duObCqGatmmw25XE+7VeIEwHuxiC
rE+jXCx9U07kDhDdAPodcZEUzt4OxXSKV/nGp2/B+3AcicEai/nRTUPtrGjguAcQWQrh9qKfDWgR
t+8/2fWejkYyUytZnQBgTZPC2MtvhQOjocJGHKREMpz2HPmJjvmMuOVp8tTF+9d644ZsjNsUs6lq
0507mrOczirYq0+HMcyic6cP541OwuWp5WL9K0d3ZNOTou1sUhizxNHXn5YxdblcHrwZo0oBh9Qn
SC7e8HHhy0drEjQhySUSwwLSwTBFFWkv2hZXvnG14Ko4lxAn7pqmSz9JPJhw33Q1BQbRnx+t3itP
zDzrjzn+sXQ8ORLRyIS+cvT4gW7UDSBMiHNKu1mqoX6yV2sU8k78s3Okn+H/tD6+/xreWDpYN/59
zaM5qIv1qU8785DKVa6a4PoMYrLyLlHJLX5s1MSasX2nvgPOZb6yScM80fd66zugJG05HGTxIsij
cdbXiEiZVA5O2E3bgbrk9RTHyYmP7ahj+2s0M2xwb0KkAqxy7IymhtQISGHkSzLikeNXEk1hLICc
yMUbHqyijR9RarWfem9mR7MYpTv4ynbLrZnqWrShKGBrPnJc7VRjR7z1ABh0LpMzLZdXlfmFFI3a
a0ygLp67CVUVfxRdkj9V5Cdul0wlfzeU0DaibWn5sI5PD1NpiW2cDAn/i4iSJJzEz7zoxhPT7K/9
5PHnCDMDzSrjB/nE0acxAOsaycQ9wKoQF05cyTTIgQxetAM6wsqakk+9aqtHu4T2qtSYfDbaziEl
qWlngUPOkVs7UvJ8orB0URZafff+l/vmc3MNpABsiE0WuJeTlV33LTZj/UBiQrlvS9w6aeb2J2rY
b8yISBzBE9As5R0dr54RNc0ki4YD+roh2zSdGd8XmMcJbwRyuSvTqTh//67eWncc2lzcEZ8qXKl1
PX+2KagXTA4oYQ+T3neXostkQGHA/KLsUaL8XBMdJxFntj+Dpro2EzGdmZY+fAoXal7++7/ljSfM
kJQMG5d8ZnjJL39KBgsZxpQ65JFmb5ek/6nLKT+xZ3jzfmGrsZujY8sZ8Oh+OwCJIcWiAyRomMgu
BalYtWrfV7HxMZmJQuJwgfmpiEJ8lyAGO0B4cxdvS6X0E8/+jcXCWbctKwqUbs3x8ocf21GJpg5j
zFmhkOKxXvofo6s/hUj/7WXZt45xaoF66xkzvRksgB7W7F+P59nrzmoCN62qPhijmfpajb0iTAl4
o2dFdKYpzs2yHrlteTXly2dtnSeN/oM1d1vMpV/or7gnRv2bv2ediPjkwSMdd+0Ww20GD7suJW91
zuddbrzZck7c9euLeECVWXd+7QCQOr/8sLQyUqOqmkMxyfgeUlZ7J/BX/PGdoA5aG2HMDphIV6XQ
84FUYUElf3s8FL2pvhlYcy/QetYn7mT9pS/nyFXJZtJKROGAf+5ofwFcgNquPR46oAufCIXtzsNl
KSk1DoSmnBiOR835dRHjUAJbZlWHWMxFR/sDCJzpaMbq4ORJuQq0zegDRo7kb6OdcByMk4tClazR
ez0s+vOJk8vXWcj4AoLHdQSGot7gGSHBLO8mEsVGksqyLU4dsmXfnzZeVQt43BZJ76i3gJ3zg4/n
DcsKZyOUB4q2eK+6sRfL6lNLSPq2kzJwW4v6ueF5BeHGBCHy3908n6HQt06SfY9ez/pLOCdggyZz
aaXtv/wGMgO8cNzMBztzloBtaLZZ9OQUCuX4G1hPpCgliLZlDqNidbQ1n10A+B3JeIDQsgDP8Hht
0xnEv5ue0CYdhdOwS16vtJ572cEQQuMeXalX4OOpmDJuOgzPmg2AZEVSXaxsul3SkuSoz7azVzgO
FE3K2xJU7I8OVsfFWgC/O/Ga1wH0/Ns/+jXe0WtO4HjZsuoOidm21ywi5W0jx/5W18drsF72tonm
+B5fXZD383JRo+Xdze4kzhw7kvSlpUa7//2ftN7/e7/oaIBM85LgfleHZdR0YguF+B7mbf5hHO3W
DzMn9TvENdssi0df1M2fzmrr8yAsyoB/JYWkRvHyY+vLBNKs1R6cQoyBC0UpSFqrODHhHJ8Rfl2E
qcZjZ0AA3Rpv9XxWCwetUTn2THLh5ce1eL8bm/laqmnP5602INmnE4CmVyv0ekmUfUzXzlpEOKZa
wdNIF6+jadC6ekcmhpRXNNaWT65XVbj2BY3+QNKmZHvgJh9TeoBiw6EZlbZBHM9JlcP6GI9fsiVI
8/A4CjtsS14+AYMOnyXylhNL5F0uQ0ExLxlMG1x3qj0wvwnf5qhx7gEaCCZyDtZWtb7jYFDeoo5v
vr7/yb2alNenw77FgLSANpH/vPw53VC4lW10h26YNVRnBOA8Ynlx3GBhV4l9qPTG64o8LyAIlIIQ
pzm1/aOO5q650OrEq4IFWDr+grDv9yl8r8nHiCCGC7Nosh8nfuv6/R8/OiZmpkQmQ7Y5R/MHq4Ze
TVVxGJwyWrZGRiBs4OogQzbJiAjXJ56Q7jjdE8gtWEm6296KnB/GMnLy5U0W9omV4ngfsD679Vjm
8jZ1IpWOXqXK8UXbQ30QWrMkNN71cW+LvB9OLZxvfTKe460aPZJ4mDxfvqPcJa5MJut9G9DEyYAD
QZRBy2RTlZUwXLKiOi+byoCIYPdLEyCZEQXsWYNIqTDCtRKWI7Sq99/GG8sGPDBOfhLY/nomffmj
IJpGcnG969advauoBCswiDj+kiz1+On9K73xmMGy0tilaMpp6XiiJq3KzMJcu65mZzo3i8LeAizX
TkwT6889+raoMq6aEWY/SmbravFsI+uwKQ976V7XsD3O6A/2m5Jy8YcMpwrxaUOZn71/U2/sMjzk
EzR62ICR7HG8v6NzOxRqHK7bRLYPqD6wpiwliRT+CKQOd1hMz3zXLp5IV3czln5DjPP3ku5qcuJN
Mu8c3zx7MmL9Vr013gZ6JC9vntNTPPV9fW3EJsnr2TiAKjPoMzxMavEeLKMb79nb0Y2IQX1M30xz
QHGmUVdqb+H8mIYfQaa1rtOC7GgfPUHZ+EsYe/35GpmU7aWoFoRaWussF3OT6xfQclrNh23Ps+2V
1UNBWooIEY7dTQex1NmnJrWab/QDTEIrdFHUQQseQ/nOUprFxkQ1MmytwtGe+rLPPgwEjDZ+zJr4
raMxfqiAQXyzyPM0QbHkmAPHJHeQbsGPPSdNdmqvO3uYxl3TW8W3uTNyLegohqabyij6j60pUId6
OScMX/Qy7He6E/VzsEiZfXdKidF7JN7nY7MMAH8H2ZaDr7N5Oc+wLT7WJVLLTYIBGFxEluXNxhkM
4wuCDrLEBmhNAL+hHN0kiVHB5OkMzN6Vrpf9xZR6fe97k9GfdUiCFKKjNHY8QBFAYyqOzUxpew/a
d70d3bmCTtKpxE2+dZleTugYWEU2sTJZT+Q4z+XOyLD0BJWn3GJfDFUGonoY6Hb7/FsOua4lp2Yt
IEOqd88UKCrrGl5wvAKqwG3sQAZ5EzCcwd0bYcs/7pn4B7GuheJnmWLmxIo7gnYZlgznF7G0Y+Pr
6/TsY98tIM64ajkQ0ZixuHZ2A6S9WtkxyobrtjGzvLLQOTNC7zucYXBhTDO7k4MFzAkheWJDBajK
nCgaDp4+9BsLCFEXzSmIJt4O3rlIfdAKg2VTwhn5YI+5FAeznZBfDOFALmxhtSLfLm3fQ/Ph5T5m
KZLBoJNxy0E1LsowAGxC+1HLsXn7jpeIH+jVIw5A2vSl6mW+XJQ6jOA9rnH1rbKzdjk0CeCFNXir
I/gn6ios51HVbmbTTU2/M1IhAvh81u3cyexjRAAuKtwZ/xbSjxqvZwiZxAsq5eGbpxXKVw3PCkCG
0borxtcyCIaoZoRSVHmNQSI6o5RKlixOTL8nI5z8Si8s1DYmqQPqIGgZdDNVGn01u7jTd5FROp8q
e57ujFnaBfSJNB52NLwmfH7plN3pE266QOlZEqP4aofbIRyHD6KiMef3LP3FNpk8+d3OplrsFJrt
bbEkw6VjGTV8pYpROg7tWRWhpTgPLf5M0Hih7Y9jnd7bziwKQFMqvkuaUlxh8tAuG/Dqpe+0giTD
wq17+xwtT3cH3jG5IaOrJd87ThqitikW/d3pRFegw4u9fNsvSKv8JWraaFObw/SPGPGP5Av/24QJ
ay3jv0J4XukS/B/lf/6f8rkgYf3nf+sRjL84cGMKocNJ/AIHa1bY334k/a9fZzFU1diSLE7lHv/S
P6myyBFWnxKLlM0aD06ZVeMfOYL9F+pjJOZUFWkAOmzI/kSQQCHyxfqDrGFt1+iSYq1LcYBEypfr
j5yzEIoJ2CLCuiYY+pYizNoHQSlAW/Et79qpH5tgwOZhZ74Y2Zht+XarH8i5coF3oWVR4tgy+/GI
5A98vKp6Qh9WYEbr5glFAy1lOhnLxouBLTbS2kLuQocDXnNi21u64q6bLPuArViLt9kYLXlQ5/Aa
sbsqeExj32fldTYSDOlz4doJ9JE/ebbgrq0Ca8Rq7wO0GavLyqqwu5vADhEzsrjHt2mjwbCuuzRD
imhHmc6kC8QqaB09/izjKOuDls2pe9GiHiKPQ6FPpL6hrIiK2rCbRK3yzST48fhfTYTYUTsUfiXt
NAsEnoqfjZOkH8HCz/aWP2G2Qd9IUAGRmNJ41xhmc2fSPq39xlThfRi3CU0Za/LQkuWWqXzZqvYT
0pMa6V7UgUo361YL4XNV49cEty6kOih1mJtZpkom4yU3NhyaxU+atopOqduvGTvAFmF2aSxV24ko
biwYtE7dG2QfqUn3JXTZ2YRW2u+QhzZPXibBSJRZK2efrG/Kplrd1393jQEQYOqFXgeE5rKAW6yy
QNckcJ0IbZy10ch3WYJodEsZOPlMVKhUbSv30p1xxhoaR8CdN4XOl7Tpx+sklf2PQS9lfmmhLutu
kqYCyDWRcAAAhbwEqIfN4HRn4OP7bsdZQSWbMtR13EWuOUvaiLEzb0RP72dfun34cyaQRO4nnujD
LMPO+pCgZv0C9WlMSDwc0tJF7ts4EzTHNkOolzoGwWayQ7cAJr7LdlnShiBE2bS0kA6H4taanLDc
xpWXPvKxtzAcCRQwCUwcRovJszO+VHPtfMUIK6z9tBjNLSFQA9ERoMOwlHguSQNhX0fwL12yiTZF
MgD9HKw63+gtqT4+SCHwPaEL+9/3mqxyAoTBa7J77xjhjdVb3be2jfJPehTqnzhIpA5/e4jvrXTs
P/UDAmIqHxny3aoArurn0+R+T+mifE7HalwCqRwU0GE9x0+66LVDAyxKD7yeTCffGIaJJCwIQw/D
Io2HrEmxOAONd/VrrZ4MIINJ+BPLWHxpDnn0neho+bEjP/drh8QSSl5Zhk+dVho/k7xWj7Ifmos2
UeZ9GNrlo25wMD0ziC5CY40ee95VViPTLUDa6QK2roY/Ecx5AQFfj5AYd4MD5sFkQI7BFFXJo8Ny
qe0kLajKTxRa4I0b6eQyVcPQc5IdCy/zHRomnM5b9JC+qwHd8yO76ekoioTIv8ZL6z165wZkj2U4
m5TD/W2Cuh5RtmEUMcJWO6Yb5g4Phpt09yNzy6eYBbDYEMkFmiZ05/6H/etdQ9BsD1FBp4TXW/Lt
iO4cbaB6UqkF2UROpnrS0oabUgkwAL4NAzG1GjUN+3brWD+i2YCnE6uKEY5g3GuxGSXiS2dU3WUn
2yaDjmuy4YBEERKKY0SOt8uExUI+On1/l+hdEQa2xibvqgSL5/otm1xvI9LUVgFzFhsJE/XRfOOC
PS6W3cS8wGItzDQGHdg6SULNzjT2Wlpl5K/YCMadvJ2b3Ri36kk3wXX7mlW35kar0kwht4qKa6+n
2nbVRvxxZWLSCkbUT+nHpPEqsSPEbqj3dhVr/bnRLEyP+KABt6Vzg8sx6KHvTVuTLXiz6SzTZdci
02wLXcu+L9heevysVNjNvbs0hb72zeNzcqViwnfawYv3deK68Z68YSWAWkkxfyMESj4ajdLrrcyZ
3s48BMi3YAqhG2Vu0TpB1WlYtzLSUW7YoLGzydpBq1kVkNP5pSYbw7e8ofsaRbost4tF2CH/T8Aw
hN/Sz4dbk9UgDkFnRWEa/i3B89zyqTNYQimKn6Mzx4BLOCgECx58cSXjwfpdif2j7c//n+pNaVM0
+u93SY8/ih8vN0nrP/97l2SZf6HJWyWRNNFX3xPlpd+7JPzc1F50hJkOBl7dcfl3/rVJ4h/6l0ZT
/kVkge5wpqdHT+PxT/ZEdHpf7olWbSBtVKx8dNaQxR3viepuoDcCuBSxuRZreyONVX27ZCbehDrq
gJgQPwtwBz9xgzD+SlpkPu0tp1hunIXj3Tkb8izzMSVqzV4igYbBBiQTSZikNbhxirJ4nOVgOEHD
vPk56zPn0a0y6lhamFWfXUQiFoeOsRRIaZpKc0bQV1XnfmFerpYFKBN8mTRQdK+baONl88wfgRM3
3BPGVGVkAzXILyghq1T7uWaGFGsGU0w91Oc8AlwTWX4qxcWsUf9I4F0KSnejUVfZFeiO3tg1bRlf
IarXxuscdlO8WQhPG3cs+WnhW8bitrdg023znDJ9zBCbF2XNF/XM+vYVZIKbBG5sGxF8ZocAMmTq
Gqsx9BYLYHhW5bHcpyOw7qsYHXbICCXPa95YhN59DSuiEe5CL7EmOH7KWAzocxaRwPFlqtIKAu/a
ZfwCC3NS9yobJxHUairmktUqLCjXxJlMN55HC7gInBnM5mHJGxl/8Eho+TIVxVSfhxMxstdTUuFx
4+RnG6naGJZGytcOf3iWgo7hj60qcnepCxNvD7qETRjVRbRThmxk0W+q0eXLwOFak934CeFHSgYM
BVqnWti+yAVT4vBTTzTII1tvmcnE2Qiwh/G9NoaF3ewX2OjesImMAh+6P1hriOFV3lQZ/1dVNij/
odIM05lVk9SKq7TrzOIstV3FjrM3NfkpIsACEpqj4sDSvOw+1OvuK4iQNLDiXKf1SoY2alqcBJdN
3tfpedXlqrheuXMrTdexHkicUsYZeex2fVGOhYjO2ljOIa4/MwuW3qP5Ec7tpjO95kPd92nu23GV
kDcz2uKDoRlQxeQwbhu36O9lPXoPnV7UT6md3khVO5/1iFwkIEGG+aEyVPFNuiTrBabRr8IZvVcP
INQSdTOlZv5Q65P+ia3LhGuk9h6XSEbXUSQdgN+1sBSxwB4+zqovd2NC8BspiP7QVPkleFC7o11m
dV9GYuY+QGo0v7AxRokE6wnDB3F30Qbyt7FzR1dAYBqpTowyucxKXdtBiA9goJXn5NwS4N42ie9O
AD4YzT8XfI/bDpnlhhTruyHv2q3bS4jnHaamwpTqY+SWH4fWoI2Rm9PPCkvF5TxXcluRQg1rxsxW
/U+ffWrJK6gCb7JSalWyqbH4ZSmF1Bxyp30JMdSg7EfcSnbRWInjXSbAiaH9qLFzydAM2+xAUX9K
txRc4uKB7yAdv+NO9bygaLFtHgZSu5tNYaG0eIzSFrp4Ok9OEvRVblnruS0k0mfJC+2wTGG7wFtS
iXPjaZ1jb3EmgtKqIK39xFhrD/QS7PrjYA/e7UT0xJMrsm6tPOJEDVzEivjakGrfQ5xU9j6VoOiD
QnUDH5NXlOUWdJ8A+p51C5jg2UzlLaa3mIzwVHRtoLMoP4w4LcotVeCGw89YmzOjPM0coHpgjL6i
pcrURWaSpX2m4WIRwDWdsNgV8FvRME0EkA6fDXB00z7KhkpC943S+IoKT6UH4UTAXecjQ7TzH85Y
yvTWrJuahGOjQvFxtjSK1hNVdXQgXtNwLFElm65y07oG5z22y151on3wsnzurApQWvve2v1CncXK
9PJwHUug/RYKRV+l2C8DrE96talr1X17tpLe/q6VP1fZv3kdagJ024iR+R1S+6yCboEzXhxjCIlc
Ec1THY/zk1DxcKJY/bKB+Ptu6ByuRQLimKhKvLybBS5Rbo9Y3abBM86MIk12XpWXH1uqVj40pvZ6
DhkU79/aUbH+91XpDKwoHk/QIDjqPOVj6bm8IdxbBcdOkIMGGF6C5bems6Tb3kyTPc5/xHVV4zUg
sWtMeDUNtL/f/x0vey6/f4YjsbayL2BqtI+aFF5eEQXdQlOHOPbZ1dPoiqWW0qw7q/P3r/T6ZeLM
M7ljajMUelYWzvN2iMu8mVQCImYXld6dtYRit6CLO9F0eX0/kmusDWeYNGy7jj7N0inSYWlJDLNX
XVTryXYD6ii8mjvwt398QyucBFEw8CbE/muP7dnXucxWGlnkHfoWfPlLdxbfYyDZu/cv8sb9UCuj
tb3WswgEWfsszy6SwxIm5ANnfKOFbH6oHIdBF7rdLQfwbv7zO7Jp1K8jmz4ylJKXF0vbGDs3Zb0V
KPOg6QNV8ShLTnwHb90R+1CBjXptvh0bqWtOL6R6Em+5GGkFlrzvu+wyG0oqCWXVNsPm/Qf4xmcH
RJLEoVUfhIN77QA/e4CEhvPZC+4pswmSlqrz4Jcu+fb9q6yv4d+9PvbVayvVw3/FjMhFzKN2l+ON
BBOTX+vH1Or8lqbI5UrQ9RXAo4uq1L//8eU4FqC/9KDVcAg9GksOCStJTWidn6da8nlqTONSyz0q
i70HbGSezROaxNdTJLVcnX6p8FYp/PFDjBaYvIhYgaJ5se3nXfQViWjt24M4zDYkPzkUJ674+ivh
itAyWPCZ5l4ppiKcpMlQcsVGVpionGby16SxtdVwCv7z5s2tkwaeLoLfju0tWB5bjJaTA3ZjmnZZ
No4725L9neOqahdRDr132pFO+Puv8K0b5ONfYYs4asxjtApdq4gZpHcI2BHDHuEDcVF1Rh5dnbf7
9y/1eghA5GF2X7k8ODeO7UiokkqqBbAYxRAR16CtHS2KFWfvX+V4CKybghWRA1GFPRVH2pcDjdSf
NpscsLoqH+KnTGXaHsZ6uaX8O9wUlhaemBnfvB7iBWo8jAMm4JfXS8khmN20Ae3uQDElSyXDaGnO
DwPTCmQGJypOPMbX3wl7AwM9LH0LzvJyfaPPZpKkh+67ErLoFtCflaXN1lvGTnZnymm8UJ5H2Pts
N+MpNd2b12VWoY3BtstYmybPr9tNg1BzT7O1GQvzLq9nEZS5V30oFVXWWejDJwJY/owHs+4L0JDj
JsL6wjN+tS8wwdA4WusRpJ4oWgNtrhtPkiTQE7Pz61EgbdQBhlh5WMyeR/eWs/cSwCk83ybi+dya
o+/MQdUenHP4x+ONK/FKKLhwMYRJL5/ikOqK7F7EV+BI20eO00RjmAu6fWsQ/SkLw+tvk70xhRA0
YihZMO6+vNiEzL8XNiFvFRgG+r52gFLh2xgZ7Z4Sxgkrx+vhTSsdQQX6sZXgc2wyA6ag6DATQdyP
gx7oU1htNIvc7/eH95FhZP0i1ssQ2KSzTcbQdvQAY6q/eUyCnT+Hyxhuenuk/4MOu583tlaVHtb2
NW4khaX7ANNELZtGb0v4Hlrs1LuZ4WEFMowBUvdRqTsnPqQ3H8K6pQB5aGHfOfp1FifNED+I5yMm
awI77PXdbBOi8P5DeD0UaSg6Jk1FHAeETR4t8+gQwtjFR++vUZBX8Fuq20g3YB24bf0JD17zkOCa
OOG4eH1rq0yJliifL8uqPNqijxp0aDQRlM55rPvYmotNC1v6xOy2Ts/PdzCYIdAns8jDVGd8yKNb
I6JFywBG2JirSvXNSuZsDbjOqEQlsmgacEjS0g4kURbmlWUlhn3i0b4aMph9aeOyVzNZo3Axvhwy
ztImRWfXXL8u1FWP1CHxTYWZYypnpDhLB7zu/Ze5/sWjO0agLBx4TBZ5ecd+xh6lRBIzzfv4Kczy
nkSgcIGr0Ufm+SLS0TuxPr56jcih8IygVF2JdbjWXt6gBJCDxWAlU6AM2oDDTPyqmv54kVqvwozK
Jp7pDhbny6vk6L/cOjYslItZu0PcJ/YWDZpAVJK4jqyov5OuclJOeFxZXuGTCD2Z89gZYXs+umq5
kDYxmJHrr8Esfimmh8QWf5eec3Dj9s4qhiczjAPTGe5wNZzCQB3JcZmZcKWy7aY4xBZVB2P28p47
TAZIWUj6njRLbTVTX87jKCWobLGmW7uhjObgV/zQtP2411oJlZ/2emN+f/9zOnq/7B/R+K0/gx2d
XDdCL39FKqqy9Ax436mzNmy7sQuohf+Z1ZcTIFexgSuu51tJv/joXvMsmhdEssBLpwb2c7P2FxdU
B+/fy/pbnw0Nk+8H6ca6A2CLCqD4aDJISjkyEY2Ek9Osi3D52t7XrgXCThy6oeavoW2N6Q5RrGVs
x37Ol6/vX/9oaK7X97BgsuVhO85ZcZ2Hn221LBnVbrzUXUBAvfaRlQPpEkmmk9xpqqdE+6dXY23T
114he2SWtvXNPruaTYmMsAu7Czp0dH7Go4+p8Kb0pW0H/9Xm/av92ie+fLgoUwgAd7AroAo1j2a6
SawZQ6IGkQVsDtGaGLxy9IkccMb9oKdTd0FMnUewoiCL6e7/sndmvXErSZT+L/NOgPsCDAaY2lUq
2ZZtycsLIdsy933nr5+P8r3XVSlOEfa8DtBoNCC0ozIZGRkZceKcAlwDc4MQhEt704ml4o1eOmMI
Zy6dETTzZBd5Ax3JSWCBqqd8bM0s8YE1BhbaSxGCJ/p68JXG2qg0jL4OsVrK2xAiK2fHUPYIX3tN
5px9dkNZD399xf/fE/wf0xzK/70l+L+bChm6OGC7ntM6qIdfZM7/dgUpFNDWg0GOzhQYV+DO/3YF
SUwhZSGRO0NV/dMVlPj/cFkZU7Fiuqa5If9rEwLNm9icuTVBWykUmal6/a//ecGH8IuNe54fYSoe
/PZP26IdCaLL5kzwotYoEl8ehxGah8jixJ0iHjgB3eXgSEdpXGfKm7K4lZhiONucd7/+5fMq7+XN
/8seLXyVNueU5ohg7FxH8V0qqARSPtyE8Vc1+V4q4d7PlqY3L6PKP4ZotnNTsUuI4F0uLGGWsR+g
PzohSHZTQG5Epx7JqYXzPWOFuTSqddTQJrJpIXbFLSkW+gf6ibdN9xF1KXBHcmDBL1dph+s7d3nl
vCwIU9SPuRJg3xbZP6y+DFMvLvVT0an22rLicdPrvruQf858H2qcXDYTHQtvQSE80o/IJ8i5fgJC
HGy01vjYeJ2/HXM7R1yx0hfcQYiPv1YFnyMq9lxx1GWEDWwZHiso7OonVAxQ0pMSK3nIugzUOihi
j+Ep4mZM+7RsaWzx5DlGyPY9MQrWw1aWOZUBHsJwu5UEOCletzCKPTVhl3s7xZjIIkc/DD9mfT1C
xyOHP/2CQe0NN177BRZ+tXnXDqR+YR5FzEX1/HFheUK28mt5zNtMyETyQMLApRc2VSfr3ohqvBbI
/haAzhs9op3nS7Z+kEcLQi7pbaI3X3O3Ho9xBe9rUdraQplcaD+8/AqeEwQgYPrwQIjFDBNdUrNu
2WQUPBRwQPJKd+q7EGnCVTWEO6bFtkZeQ9Iu3/jlGP7FJvCG4oi8zF/wX5ebgBCi7CK8ZJz0CC5h
DWKR+1R5D2pw3AI3j09BqG9ARhQbKJ5vIqnU3hpWby48nGc+xQQO5c3I8BhXsdiSqG01TOqgMU6q
EhWfzSZ1D9S1vkDoFh0CVe22QyxHd8zqNXupqPMtXC7KoepjaSEBeXWOuQSI+ZDC4vQ8fdTL3cg1
p9I6O5NuzWgw94Nj9R9Ggzf29Wjx+ptjxoBVh1cGw4dUXS7NMN7NcKvaSLcl6uPueOyt/AcMTQjd
mAC4Qh84pWLDn1cGd96H67bnVghDF7cKYYTygfC9+0yJJqEq6dZWjiWkh5359bqBKShcXFoTFk4j
qyIlNtFHEMr8WWwpjUO96hYwiYKykPFBR7gbAF64CUM3Onh27G+vm3wVFwWTwlermB5JqojWtvU2
Lr4o6oMdPVTaw3Ujr24TwYjwzTrEwto2M51bT/7apU+GctPF99dNzKyDPITKAg9/Nk8cTpY1iBaR
b/JPEijYkIkGB0333rtvtSUNlhkvuLAkfKQOrT1FHX3/1CjoCBo2Bdv+0/XFzPjBlFRRciOF4Y0i
RNfCbtUeIUv/BMOjv2/H4gaYabVFTgkh0Xy4q/zFaee5VXENM7enTB06cQi9jYemLvIakx5CkkP3
pTStd9dXtWRCcLW2pCGXFZgoB+abNAshq9xYysNe5X2ASS1+PtHB4TlvC0Z4lkAk6Tb+SVXvXa89
8uAYuGhr3ACCTrv4QNdpc31dc65HYYvePpj/aTb+MiIhEAVeAfpWxM7uZE+dvE7q7oPKW123M7t/
v+2ILs5rJ7RaGLFPZlTu9U5p0SJFrv26kctHM1fqtH9kfDClofghi7wdcsyzzmgxorw1020G3HqI
37bhsLeTlVQspUmzX+vMmuDoScQAfwBL0ymh0aE2yVEp5R8JZJ8ZMBs3hA+0yilzWAtB7+VOFALt
xSqF7EwZTGi2XOyW/nu5qPcVEtxecczDla+qn9sCImWPN61SroKmWaP76cfPnn9IKncdSF+78i4J
vnetziROfed17arLtiEi8cCi95UGGD0DjIOqnSIdvHJJUWTW3c72TCjR1LIFrCuW/RMKnTuF254t
3PTQLRgJb7n/Hnwzb5q5MHTuC4Jjd0ZtNjAA+2AB70s5f1OMPjKGn7wAikYUodfXrb3UDl99FMtG
y4D2m/qKlKcF8IwWuOafWuapR+Tgsp9O9VWhpQ5I74vW2h89XnE9Tf0QSNXKje9hz175wBMzKKab
9Bi292Y4rDULwTZr5xlLmlMz1xiMSb9/oLDzwC99ubQdIn8WOzuZ1O9N08uUBMdh6VqeO+vT3DnI
b57JUHRexpRA7k0lbxT/FGdxuWmo4q8aXV9iJZpzpXMrwjEYWtNnUqPnGARPVVPeddLXetCPibrE
cTK7HIhaTdJCUnUxUw7jCjB9z3mL5I9Qxm9a9c860b/iFvXEfyzw/Bc3LGREpWUpNcjPCNYou7z/
mzzGmuhSpwa0Tg9D+CoN3IpjGYz+yVXumSk4ZDKakVq+8CCeczOgMiTRPFfJB4WlMKSQanntEoJx
fal9zMev3VK7bdYGRd4JmABaZiLiPa8WqmbGFEJo+qcwvYNjCtHPPZPFCxfj66cJl8lEbfuvFWG/
NG1khUj3nHp4dAHK6tQDGX28GQHsbhlBujO1/HMedEzpGl+Mqk62nlb2C79iLoqd/wjByXvD01za
m/4JVVOJ0S7d2Qx9oMFq3hsMrnjA0rql8smsTeqjtGUoAtCrvdxeNxjkImr4hDfJAIQ4Q0l1ROJa
fTu8vx40Z0/wmSEh3TF6sylb8Cynpm1WkvZkULHhkhqHJfafJUNCCh9Or5a2t/1T5nyo23wSyGRQ
5mjn+fb6imY9c6rWv7wiebRdbh13m6N1lDhOqfTghda2HB6kYCkBmF0NmBTGO5nSdcTSPFrFWlei
sn0K1Z+WR7k8fOPY8YZ54YVLTaAB/CcuMQ/Km3VSH3vh/jkry/dNKlllFQSnlmZjMdQbps6L7i79
FvkUJtJDvwaTPjobOd3BmLiSFpx/ZjdBCzDlCuYDgTxT8I+oi8PA6qeFOg+19uDz/loKJXMv8gsb
gmtQi69TENQBpS5pTxZsHc0h2ALtHeLDUFR7Kf4h2eqCm8zcKIDViMUTLTj1ACG0NBaNnQBRHKYi
uvuwMDaKzDjqH7si73w8m26gDmRAcEXXahAsSpPg5DbGjqexpEVbEMwLLjK7kjMrQqxoTClkwiAN
Tr6L2rzFsCT1s+sLmTNBfQjmQTph+OH09zMnhF8cEL1TB6fRvmvScue1S6xsMwdq4joGPUgFF3CR
4ANogsRenVbBqZQfA/Wu67P3vnqnyfFCyW/OnwkNKnhq4Dac4MuVBHAuIM5q4M/ms568l7qHGgqQ
67s18yihb/DbhnBmsoqWQRjrwUn3x+boRVoBXl/P9xTbjwnTE6FTRfeyXdx3Idjq67aX1ifsYz3K
hdQgVnaq7HdO+xgaX2rn53UTAgbmJSRdrE/whtEOFKRFzOAk3VaKuTcOzOeN7cpFdUJ7RkF9ZSl7
velWPL0sJDWuW59zlPPNnTbgzBVrVesav9OCU4QE+pBuC+NTkMgrJ/r+F3bojkzEXeDCRSQGo5Jg
sUaLa2Rwuq1RBe/Nkpnqqoy0ddDrS/yKs8syAShSQwG2IJqzIl1KCpVwZPnMp3r5xqyPMUCzAKW9
6wubSS2oeE/EVHTRKdUIQanX9aIpLaItohhQhdyrYQe5RgP5C6LZzQKAde76urAmnDdlcN2iCbE2
lhvrE8oyACPvURWnYeJXt02orXImujOClrX1gNyD2l2IXbOnka4QkIgJFSEWdBC1REkVwoBT7/HK
VmkGrJuhs1fMs+gboHAuU9PauCmHqNtn0Ia8v77dswfyzLxwIJ1CVWpl2m4JSbsmsFau9LBYvBQY
AH8dSR30zsu5BBIhfNQx8W1JbsoprNUrSXpbtAFeCnHQ54BLwSk/WQ9KdkMusaE/tNBAmKn42LoC
ehGiUjoZIuiskU1KSX4TnB6HDOmJIFsBfYWj59bqtZ1m/cXr5sLcdJLOAkAWhl4Sl5iTe2SDrPu4
fB7Dxz//aOdLElJ+T5d6S+2xkbfHLHsKmvvBWNi12awHoAW7NgkkvJppcF2l1ewBv6yQ+iLBW2Xe
ey9HD6mRfjR+fpJhslqn7Q3CYkt8kZM3CIUSYJn4C9Ov030ubGHexTDwTRcUJPnajTkmwcrpmn4D
HsPeW3Lcrjy3KPdUq5STVlawryWJt7T+yfFf/QjQdrTXaT5ZIkYrlOKgYDSY9av3sAVku6gpNmOr
/UiC8k5j7zVpvJmKYFoub2Np33Y3QSovdHXnTidPhf9+hFChkuuy9AK9D06FcufAgyVX94tNmdnz
MdHawmRHHi+WXW2jihgxzEgHSiVap65j3himl26beDRuorzRARsOt7KR6wtX2FykRxdDQXmAhhDU
FpcnxUTSM2tjDNc53GAKcq0QKY1rOzXbjeUZ9iYo+uHm+smZTQ54Lhik1ERbWQT4NfmAVFtTEG4N
6a4pHqL2oGrbrK53iO86VNca+9GN9G0AixQ1km375foPmEtV9WmQjRYOyao4+sRgpduY7ZRzh+6d
Vesbmi0LN8qs05yZEJzGDgPTLDsSbjl7HHNoAeU7xhYXrulZr/ltRCzilL7PMLyPESnJP5NrhdGH
3mpWSRXct8H3OF7wlbn8A+dEJgmWa8bixQvEdfVycHLWlBzHYWAG/kjt1E8WbsNZlzRJclAfp9kr
gk9aZbQL18Qle3tY1XAGWcbX2IDGPlg+d7NLmqb6TPo4E5T/0v2VOCyHuMdW2NvrIGC8MPuZq8PW
6JZC2axDoDgy4QWpBYgTY04X5zUiAcEpi6tV7/7wh53a7Gzjdozd9Y0DJRGtowBONN2E70RHyK7d
wTl43fGXfsT097N7Ma0tLhOFgxeGT34ZrOvgOAbfrtuYdUpqHtOTFmTUK6kpQLUyUIHg5JA2Gfah
D5W1X7zz/B3gdndcsDa/ot/WhGvKc4GuFiWvTth4irLcJDAO5v799SXNxouzJYlXPQSbURDz7Wp1
Qsx/9fK/OslnFqZNPfswlgaMJqvYtLRZ1+Z7L3G3vj/uYABYO48l+oPXFyToM/yTC57ZE8JT01th
2bstFaPQXav92wjgeFghWHMzNTaa4Jj3WbQy5PehkewNrdn4Wb3y8MhoCVqysLdiUIlMpUNtnZX7
cQgg+N6FeOj6YmddxKbdPGGO6ZxOv+Bsb8dRcnyYK4iSyBBUjTXeQGn4Oe21bCFnmg0mZ4aE01V0
hYFsJpvaR09KEq3jdFJZg5ivrRaWtGRJ8HrFLXWwWFhKR+PA3B9ykPc07Tdp9nR972a/ztmSBM+3
07QBjd8RMEavWwXmcxQgM3DdxtL3EXx/0BPU1hpsjNZD4mvbtPqmRH82wvCPw58tRHB4wJuW5su4
mc1Hidyf9M8Xk7j5r4L+F8Pl0ztL+P5yqFeJ3uNoiRLvO5g5peTnIPenOlhwtPkd+21I+Pyal/qO
7rFjVmHeJtozCr5bqbQXvsvsPTwBr4FoAnEX5y7B5VvZoJJ8955h3YL1tlZAchGyVSDwiwPl1mbk
cyEwza/st03hrGZxAUwRahlaDU+yMmzxuLzPF4zM3lAMVAOlZerslYJ7Lns+L+6RV0UGOw4SAu1B
DyCqQ8Jz16dLyiBzS2LW7AWTPOnwCF6R1mHDkJ5D5dpH5xE2H32Tu2G3ryDCubl+kl5aCuJ7iXYY
qi2g7xhBEyopVRPBoAz2DoDNeKggGbS5tKJ4W/nZPsv3Tr2bHpFdVG2jdthY4z3cFB/qRj9Wcr2O
JJhhxnrYX/9Rc6eCsV0G2Ul9HMC3l+FXRQzKySJ+UxD0qKd+VdKfaS2t+mZ73c5cqGIMc5r+glIT
9sxLO1045HVvx+Ep9t4P3k9aOtf//TmvOf/3hVAYQjbJZEESnrIUnIoJJXS0irxPKI2vSy7INNpc
tzf7+AdDDAwQhQjq3oJB2IL1YqynBTldsSuLSEco2tRWYZ9ZBy9XI2ZN4ViDlRPeSq9PPg8OWNDr
P2LOeSe0FkAnyoGMYVxuqmZFdWaYLFrxHlVPXtPYkczH6zbmPhzzM9MYlqERZqa/n93PUBg39ahm
4SmNk4eK1z68vcUSBcVcMCMkTwQHKmynjnZppAgKuHmQ1ThBbYWUuww3igy2ZdPm+fcqb7msHXNp
AmnOY2gwMitPq5HynuCR1GtLSPOH8DTIiKg8tEiURNkXxYU/KLkbFrlmpm8hHn4Ep+iD85qBHV54
ngWxQ8Xdb8KTHVqPubZSmy+hylDgIejdd0r+jvfngnfMWpxI23UYacmuhNCWaXIQS7EZntoKWvin
zE55twzQ/egepUwLdrT+c2HYu+v+IjDWTne5DtEBZ2KaG54moi+/ZWXA3uz3HtiF79ZOjzdFcqvE
6+ab+0yFhjFMpz8Vw17v1iDeW6R7zGrtA9ZAOWThhpwpqfJLGJOAiRfikVczZuhpFxpIeCAnHU+C
OtiMB6l035lDcSMbD13/PKT5uisLZP/cN0OzNAn62sEwTx9MgYcEQnwRml7kljn4Y+WfuAtWXlSu
Ovq/zMCvkXjSv9DFWljv60M0yQ3QGGDkgDKuSJsfWxAxpk0C35JVrYP2a5X367b7Hps7Pwn317/y
nC2oCoCo0HtlnEfwZoZsJ1laQAdaCxtk8mH8CBsDwNtVov9xfQ9eGuY/ySvYxlcj6A4ks36UcUFL
+s8I+lUnPiqwcl5fzuujAqkE0Y32PJw7xNJLn03gnArGhFJNHdBWSB6KPlw7T4P5JKXP6ienW3ix
zngG5piGnpC9Uxfz0lyZqL1RwfN1yrqYboK00VxU5XdqdGMz+W22P66vbu4gXNhTL+1J4B+CtOIZ
rpjxLneVdZsbN7Fv7W2lfdRAqXr9z7H+Kt3EAZIr3xasT5t3Gfmmzf29WmFzIUvtYeWnrAEl38Gy
ewjN3B1iKbDVHsPIheXU2Fa5fXC7eqdOBFytsSZHXzgdMxc2P2NqrDCzwozkqyEj2bUzY6p8mE5/
o6LhozNGGD7CIL+v4mqtaV+GBtJ+belue31JcyiZlqZyzBAVLGOXm+8msuLBw+WfHAi6bQdyyhJ+
5WTJhWeKBjQEgNZN8Hfqf6IPU04NjCEGWz0OP+S9L29yH/Y23V/7urIaktWDcWPux/aQSqusWmgS
zoQDwizFcQvEMA49OfxZkjAFCLh3A6pK1nelr6Dz+ViWz074Lgy/L3jT684H3/DMlJDz2Faj21KH
qaJ7CofnzHgTwEpseu+tca+bR9feZdmnBZvT+RA8+NymWAXRR0vJaXZwXifW9De+cQiy29Dd99/q
8r1v6Cv+A2cSDZcFw3OLpcVDVYSiJI9gYV89qERtu+fo+PFJb5/l4il6rmRtPRGj2/VH3fZ2ibT0
GJ8SH3G18PmQFE2TciTrlx/TzZSyGXrer325nQqvLnRFEJ6t1XQhDM60lkHdnVkScksb4QjVm+pc
ydismWaTqk9pqW55EmkOs5PrTIrXg3zr5/47VU32vvPeHZZEsOaO5yS5BmUDhFBUBy5X21fuGMrT
altJUtal1MFXbAFHgHc0Wy98znlbqNzrwBLwKGFnB/gd/UQZAkYqM7g260Ocv4Wb3LAOBSIf6P49
KjpTlpa7sfRkO3Xx1Dg6+eG4LVX34fqPmbnyyER//xZh7021DbUmo2+WUtLLYV1xnafIKleoha1G
RsZDP4CVfeEuWNqA6e9nccJhCGh6bhODlejByW1kByy4P5//YmkoMEzUbDzQxG2uctNgZMHhuI7K
oUSlpXE2dW1ubL18Du3NqGvrsJEP141O+yWeGih5AKJN9FuUZS6XlqVtY8q+Qm0kBpTf5rq0TjRt
iSNi7myeWxEuEzWToGntKI6oUryvffXQFPdaR2FgqX8+a0ghcDOhSndbVKNLeqNFJRz25JRC1xbw
WL7PDOunzgHcKcjFLGR5s7tHsgwVDRMn1GMud68eDbsrMp2ZHXh6q/F+yJrN9e8zu6BptI70GDI2
sdATNRW4PQjOT0nhrDXjTpGzreQdF6t/c3mGOnWr/jUkOEIzSOnYT4YU3zhZib8tfCiL+/aGKv5G
qdpJYrjfyU74nbLAl/+3RQru0UOUWtbTPWyOh3DcFfE7RHBWivdnBIsvbzzWSMBkjp+DZgh27JzJ
NNdgToN8as1oCIz32+srmUmRQfIz9zY9nkweNZcOoUEAEzOYAM5ehbY/ee+SKZvK57gOdjntYKtf
uGrnIhOTAzD1gdjGnPDVBklrQyb6Agg234cwHSP6sFIRVbq+qlknPLMi7JtmpLIqZYDCu59ZjX6C
dQ+yf8yfrluZ/pVXoejMipA15GSijIWzFrQ8VuhsbYv+Nurf9FDJ5OHCd1pakfCdEielmwrC+NTk
1Z0dDsfMf+6LT9CSvb++qFlDsENQopz4/17eOGdXRxNJrVLLuHYhDxu9eFQG7a6SN71XLtzSs55w
Zki4pMEmIS8zvQUrJSdxVqbnmWN8ddPCWLgyZr8To4pgiBD9fNX6KpEed9KI78Tw9nrQjhEtto8Q
WCcrPfN/Xt++2fN0Zmta9dn2oZEJB3EIqMLSq/EtBOryPhnst7WlPEPYEuzTZPhmymO2cKxmvxpc
HhDwkE2+OlZKpSa639DBt+Q621oeYwMQcH9IdYP5bD/sF87X7DWCUhKcNAxo6yKQDS7wQS9gLj3F
FoVKI4u4iZnmWvD5OQ+h7Iu+00R6wv+43MuxdHMrz+Nf+DXOcK3dL4fYJSPCwQpQ1GjtCaISKcfa
gF7duTOzJRKHuf2aMPQaTCw8isXirpsXwLQdChHonxcflLYoVgYKJQuvw5nGx8T39NuM4Hyh1+j1
kJL2QcuaHdKwQCVJib/GZZjs4tgJgcoqw8Yrx2bbO425ddVI3rSu5G9SKB23kMYlqy42tYPiB2j1
+aN3hN9jcYphSjLEuHn+MydnPjsjvaeavxA0pbrOzI6We73tPdgENONg68fGvdWcaM1TrF4sQM2F
Aqpc8HLqEHMyH3dpWjMgAwnghjuRLNwCn7O3pZ5uLaNNKI34b/UxWDiYs2nKlNvBAAjXGDf5pcVu
oB0FBxfQjDx3tnkjZZukk7OVlHbRNlLLaFXAb7hObR5EeZ3lX0oDTcfrQWnWxzmoZEv6y6G9/A1x
2JmN76pcHspXptycsITMfuHJMRf4qEQzSAewFTHR6QicfdTUi+AAcyMaXNZGVo+FVm0kXs3pV7rx
XrXQ+n2p3L1yoTNrwq4qTmbKqUZoCFR5Z7lreRjIMod7Ghzbts6h/fqaaLC8Js3WVqub69s5e5oN
+DCoZDKFLqa4LsSVjiwRMno32ShqthqDpcRvijqv1ndmQvBTqR+lweoIsHrR7SI12KnKbTU0h1D+
mGmPRr9aTMxmT8aZxenvZ9+vhqBN0kYWFerf416yJw2RDaw2m2rwn0Nld30LZz3yzJoQ2hNZUu1u
xFtCgLMoErydYm7jlX88w0JABM5pMmMPm4hI4uoqNgRpL4j26KkIv4XhcXlKYNYXSc8nEWIyPi7E
y51r6K3Hvkx1JQ6b2xqRizD5OJqgOGuory19ZWsdE+M+7+Kg2Q/IqPzF6aZ6REsPSmWaQsJeoi2l
B1nHE9JQf8bAX6jcN5i+/sFmjjf/OnvIbUwzRwxj6IgFcpphpGzp42jVKm/2cagh1y1tMh+xwHTh
kM2cAAxaiJRDS6nz4L/cVbAEg+UqtCrBRa1DN3yry9wUKvRig/MIoeixkY+1tdTLm86VcO6APzJ4
DMpahSdLiGKlZJZFYxbhqXQoGJmm9LEKortaKtwNHLTxn385ogg4Z1CC0AwYwms806Me0ZTopVkf
0xfLlbvOvr/+4WbO9YUNVdjHMAUZ7obhqaYrNujuMbLQqOzvuuYRFd7NdWOzXjIVx6FqogIvtsbc
jtxE89rwpI8vzd2kXhWG7iNvJ8e7TO6epMLLeFSaz9ftzoQTuju8Y5lc4duJr8qMxF524i48OZ19
57n1LTXUtl8Ar86E/UlqHIg4ZXZmjwTfqMy2kR0PI5YKruI5Qwzm+irmnA84OAN3zoT4FaNVr1QG
A1pWeIIOxGZEPNiZYOZS9/11M3MecW5GuFsqLXV5LdCvDmLoM+Kdat+oh6BEEzn8fN3SnDucWxLu
FAoxBeyfLMgadhKCN6tYlj/3BvLVLbqn9jbW/nw4TIez6vcWClEj1akrw9wZnjTnybDuzGDbouzD
aMT/28Km4HV2WTrWUFfkQOHJU270DuYWKTtNFYboMULQB5nIhWA469+/lyUWz8NWM2rL1fDvkb6d
5VbramJ/a5Kf19c1d5exf7SWGDWhQCNCp8bIcKJUcsEypGBqrOQLOnU3cle+CbP6e9HuWvm5fDZ8
ikRjJi8RS8y6C71uUIPQMdGGvtzV0m1LOLklsEU2sKwqTzemgpoS4l2r3FK3xQiHzPfrC14yqV2a
hOgHcnIk7E6dorxFhnvTp9C2hTAJVNWNHudb38v+IiBPHf1/VymEEZj80rxVo+gUoVKW+yZqagmi
TlmnSKvSjw9J10YLJmfdhxxoeh3CpSF2mvIRKslygn2qSGXSeA2piVXmQml51giMuNM4C9OSIjdT
L1U5owUU5vXmCZSdjxzaUiNr9mvxmJomViBsMYXTHed+CF0m75igU9fRwDiQ/M3NeUsBRFMPqrsQ
j+dPw5k94ZhHUuanaYG9PAjvvaJbjfnRHu+UYNeq1VZ21VWi3UTxl3zp1Ti7l78Ni4NQjlTIDJJr
VEmVm1Rnqsy0t7SD3113/nkrgMGmK5PzJmynjepXFfQmaAyKsFZ2LJHobfT9dSNztyZUcfI0W8LV
aQnuDn2YFdQJRpClPUVlfNvq7tN1E3PrmCBQVPigXYCM9vIQm6rfTU99Sjigmof0SXfQF/yLIwR2
k1I8VUQou4T2ZWokWWMEAelofZSYzUqGcoXc9Pb6SuYygHMryuVKbK+FK8P0iPPlfaqN276G2So5
GpKxcKG8DHeJie65JSHWmn3seklWc1H6XnkjxUYCG7o1HurG77dlkJeIMtbWvSzB6FboifkuVOP7
quu+WJ3lryRv7PeZ4qEprtvZxh8QnpbHZlz1vgzhaml/sk2PgWXU79aV5jk3RYgQbxKgQmD1dXOq
AVtDHcgrpfWqJZaHWXcg+ZyAzXSARRSBm2tQYVD0PI1hiD53vSWtDtCwuf6pXvAkr3aQgUimbhhK
BQ12+a00d+Sx5AFMNeIdANWjow1rW08m5L65HdTwQY0/qPqEUwX3U977ZviohCjIm++09FsToiba
ZTdV9wbG1MS+Bwa9k9UHT1LXBho48RspgK0Ep95d/9lzNUIkEwCQgJahPS6m6EnIrL7s5ySZ+W3Y
JWiHg8ccsxvDDzfyMJ6G0L+rE1C9aeE7K3QTt3rW7IuqWmVWsEFN5DgE6tYtBnkh2s5+trMfJpxi
hBfDvDIA2ZpNv+7DfBUcK909XF/+bDRi0BPw68RlIs6fFcVQ8DFLErf+feiEa1leiEWzJ/jMwLTK
s8zQr4oKPVkMdDEM6vd8e1X9EHmP15cxdxGqZ1aExLpEYY4vwOlVjTeWtEGLyoPFr5QcKrw/+GzX
rb0Et1euDgxxQm/gNeKuNaMNwXfBpyF/0NRx3VmMCfYJuJH3VbUJS+WWZ2srLWXZ0wm6ZlbYy8yV
lGzsKAGU/taGe04nC1zlY79WfGtVac7a7JVVoxRLcpVzDySU7P9b7vSNz75h0CFcgBg2sdF9KwMg
YWEKcz+Gsy1JQ6/v7awtBkmnWYWJUU2I+EMFoB7hVhJu6xjXkbuKFIaP4/ZQuQG1xSXOztlDdmZO
CPshot6tXlLfcLwnOgDMUz9kycJVOZs2gfeGjwyIHNTpQmR0ykQ3sh4INqr25lrJ/eNor5XxyWWw
FL0v6Gv2eSI9wnSZluHD3+znf7bF4J8ist72Hba7+B26vYcaLRMAFavcfnbQM79ubH43fxsTPp7f
SmWWW0DbJZ4O5PJxtm9AH96n0Zj8BbwRyntYVqbBDnpiwktFV/yszDpKK7coIq7VHJpQuV8oq886
45kNIQSPDZRgSaeEp0puVnVtr4fkySzDDaIWKxozf7F5Z8amzT07ZRyHIYP9NjwlVv5JkYKta1g/
ZMfcXDczH7wY8oQ6gmFqFEIu7ZhN4dV+yeRNrpWrwYjf5q5xmyfHNstupGh8k6fHHP3ebwtmp2//
KnjZE0vTxPtH4/nSbN/IaIuOmC3capOF1jrJH/TiY91+7PN4pbXZSqMbtB9RRb9uefaKQ72PkimP
MaZmLg1L3PrhCGk9JOWJtbaCvr9BH/nPNAJfkCnIRvy2IizPVRjnLNXJCiSTa8nKh40bEb6ur2X2
NqVnP3EbQgUu9pn1AgB30pN1oz2vTpVgY40GOxfQ4K97xiL+yhwEOHTrqCWKyr5R0xu+NnDPydDq
az8NCIbqj2G6pLk094Wmmix4HvqCli18ocHUraDrCMJxPdKNvRl8fXt93+YC07kF4euoXqihAlOR
m1rfs4qmrvu2KBbTgvl1QENG5VWDaVSI81LQS7HUcU+W1ZFJxd7b2GG0cZRgo5P7D+s+vlOSgySX
u9R7n6RvUndJdXAuYDECQ58A0j2INKZfeBZDhmhsURvgg+lwB8PXDG9Qo28b09ikgbkZjejhL/b1
zJ4Qs/TYqZ06wZ6U2DfMtq61Jr+TsmEhS52hBtEZ7UHqB4J/lON04bVZeHEQJz3DYE2bb0rrzumG
VV4cKeGsFauFNsy3VwmvBS3dSD1kvB+bJabtWQ86+wWCjwahnCOnyi+w08emNHZj4qztcImBctaD
FCArjKQbPEeF79eqrWRENY8R29W++Z5pr/1cGTd/89F+GxE+WsjEc+pOQ2883YNCPdrG99pNFz7Z
/H79NiLcMpFRpVo3TolVkB9cz97kvXJYRIvOWnkBkUBJxqzx9C4483e7LcLMlkk4MrNgor6BNgot
2n41SlKyu75rs0eLgdWJ4h3oqS24YK5k+eCFmPIVc2t9loZo1WcHo/O2+l/tHXgM3G3SJBLJH2M/
MyhAjFOrT16n3tcJMlolC+XJuatkAn38a0RwaE2vUWqUSTccNTBXCgrFe/ThrZ2mJym8O9oSYG92
/1BGhAIShUlqeZefKkANGEkXGdc2JYVSUR2uQb/7O0mJyk3q6BS3gy5ZSEjnhgLRQP5tVQjJup/k
Y13SKBir8qhW4xop6/2gQBuTpduxdW6sod2oT3rr7PrA+QGy+41leCczfDdG4VGT7ie0xMTWcN2Z
Zv2W+TUqw8DT0Ii93Aw6qoU6Oja5HnWSyNqXure2F/kglqwIizfiqhqMwuE2kHlg0NNyHsxhqZ45
60e0a18EuRhhE4x0aJEmpFfRKVPtDYxnrgytkTOsx3bBYedX868hhGcu98zNmCoYJCl8qWpGrX6U
rXqFUNTfRMf/1kN3/9IMLxc5nPTHT7nTb1TPOZh6tIkXySinLyymw1OX+9e2MSh6aUavQmnCDzB5
7Ko7WmfvGEl1wmDd1HfTsA947YW3zNz2QdnGLDWTwIyhCVdL3nV+McoEFb/74I/PQ3vXBEs1wFkb
dGupOgN0p212uSg1yyMb0lLSrDQ8+Jl+YIIxNPyFLzS3dSC3mOwjJZ3Gmi+tSJJVeU0URqegGlbw
iW4jOqlUhRUpXUsFEqThwtbNhS5j0gmbptwshB0vDWrM0WmjW0cg65tglTaD+8MbA2ttF629zh0o
olVX+Zt4CXgFXvkJ6A7n7KVRt48du+2S6KTrn/N0x1W3lx4Nfx2U+f56MJrdzzNLgmcYXVr2qVdG
J7ftdtN0l+/uSrtlcJuI5BSdd5C1pQA4b5OHBTMejL6K9A9t0amZNnbRqSkAPNLgyvZ5rcU3oxOh
LRL18pb33DaIQnMBATX7/IWw4T/LQrwaMrfPU4j1TkM5MDyneOANh7umURBvWgOB8Vcqihxl+A1Y
5sJtNHc8SB2mshaUKIwTXn7SNGboTM2MCLbq6BOyvMONPkSfg8H0FkLl7CKZaHGgGEAl0dTFRRa+
ncUBeaTW5dvMNXaBv26jbGd8qzTzts0fk87ZVPaP6440d07OrIrD2erg2m2ik1hmyp3/f0g7r93I
laRbPxEBenPL8kWZltRqd0O0pfeeT38+6gCzqyiiiO5/sAcYYLAVlZmRwciIFWvVTpoL4BBfeu/M
y3llK5e+OpemZlE66WRo4ELSy4TWO8Kq26K8rwKP5srr7TW9IWDngfrS0ixQC6xJjCaUS5nZaRDv
igCgRp/8BsUTuRQtjHYfibGtDvRz3O5LkxzC/px138esfejWrup0Fd/9GPAIDBTD5ED7+NqDGsNL
DD+jmqeX+Radkj7J97fXu+SjMMb/z8JsYwNaDNAoYAG2vW0TGTs2djVtX/ZPJmxot5AJvptAEF2D
jC/oyXB97RAz65mJTAKQEbruthtbO1N62a6bxhHitWHIRSe9MD27hGYpBehUk8eX8V4ifnu9bSUl
dMb1ptNXSSmmA3l/YP8tdPatMo1EI9Em6/WtV0B6G90L9nUVoUEli4dKPXQ9VG6W+FiHwkqKuegq
jDHRgVJQVnqHgnRD5Gy1CSLjfTfdP563cjEWb+DF35+FmDxAXSAqQRahY5CX5aORHjQ/28GLurKQ
ZUOTJNmkqEoCc+3z4RBZfTxQhFXlbNfHI8JD0mFM9wJo4Nu+v+ga5EdwpUw8SfO+uaaG5H0TiqlO
xE0VB5O+6S6ozF2haNtyDSC+eNMurM0c0VeqiJ4VGyhY965JBx12Z/3b7RUt7h2pC10H9B/eyUSO
spVWLax+d2r4UotbRfkWwn2w4gnTSb/z8f8ZoaR8fUAmCgl+LvCYwdMECHjhAJV1Jrh/0yQ6Ckpo
x/1a8X9pghuWLlqT+ARTm/NBwNBN/bJTwGU1/cdO+yAo5XYi4QXFuldQ24SNoUeeych3WqYYG7/e
JGmxy2F5O+fJ3yt64JZQLIB5hsdamsMUXSGUorritwSwIddjcJ+9RTKos8x/qWVfmpqFk3zomqiJ
eNGFon+oxNKuJGklG1y8BLxJYUPiYfoOdAaTq9/pPe8fpbqXfXMLgbNd6OMmDkJ7leRp0Rg4LHDU
jGKQE127jmU2rVDnGCsr/xP6pLVa7gUPtVAYSXJ0AG7fhsUb90aIgU8yBj/7lCt8q+sIGD/VyifX
iDZleo4RILptZDHuIpsF3BdwGcjV6yWVXV5FmhFEDNcJ37TQGD6IDOM+3jaydK+BfIFuZ94CiuaZ
HzAvWmiRkkd34pjaYXJPEakGOgLuPG1WTC0dEXRVwIiRY6b+NXvTdVqSC2FXRHeGtBVH5ZDG/taM
h3NOUQqJl/3thS0dkUFNBNYQgEW8t653zyriVksbYkkv6naSIa0aWps2XXt+LCYgl3ZmrpCKgyfQ
WablEN9BsWr7MN0Z1ecCBA9MXHvJLO0+/11Fa4Fr8eB4gYsgcehdirOvZhvHCUqXxIq0PVcdDFTF
Zz/5FY/h9h/2kfFQ+LcYyKV3f72PaHYCig14I8N9lUfljhkI31pT+Fl0jQsj0/9/UX1t/SwK5AJX
j1KaXeAs4hcp0ivQv+euXuNbf3sdzT8zEPj9b0kzR3STtOuaYYoVwz4VUN/ToOz0NtLXvDromXw3
jOZjLL7o8bjxuie/BmlVFSdmzEZf3gbet6R8SpoTSA1L4uP+zMhZM1WQ+kJ7vr33S99DoP7oiymQ
baDLcb0tQSq5eqWy92m8sYRvsi7stPoXAoPIK5x4oHj/Ame9NDjbGbOr1EBvQNCKpbutrXw74VnT
YaU/vXjaF8uauS4tFqMPRKzUze8UEnohOorWRy3cxvma4tdSDKUTzrtAYQafYvP1Dirg54R+ILy1
hvvTio5t1f+8fUaLcebCwuzDE7q9VJsFVYAuz3Z5mYRQYeWbsNaC3W1DixeeGSgd0i1qLPNhKD+p
zKCSqR1Z4TeX+l7UnTsX0pm1F//i6VzYmV14MQs6TxMo4lBR7tsO+QenDxzILQ552aLDvXHjH778
2jTpZugdq8vvjdB7gnv8mA49nYxqZYPXfs/sEpQF1LE1wsh3sHv64bHTjJdskmIvmoNXB2vIqMXj
JDGiXEYPmbTw2mEigPK60GZcOQtsfHEu29Hu1uZ0l2pWE9KVqhxlFb5R10ZQRrS6sR8jmsjdl8JX
n5Sg2tMR1LMtVax9CK53JZdYIlBTTHiDqauzODhlrk2OkcmEHWPId56pbDrh2CZnFxFSg+Zu4ehZ
tlVVCJmYiWk2uvH17z2XNMakBcUL/d3bIeusIRHiFNvCB2FsT1bGVHLcbFJxTepn6Y78Z+ndAwLt
tkooRU5PGouznwp7eKs7S/tA5m//X9YE+v56PykZ1YauY8mKa4aqh0ewV/dC0mzEIFrj+VzyyctV
zXzSiqIk8AV4lIIRvXbhW2l+6NPv/7CetwIqs16geeY2JKpBCSLqd3V3UFXf8ar7KCs28Vit5BOL
6F7zwtIsJGulIHii3HKfB3ND6cYC/rqz3K3AnJRU6b+8briP+/JgJcmHIZQ3iZE+GXH2YSKRkkbx
WH2vmvg1Ctu950mU7Y1D1H31u/E4iJVlM/V38oV6tMFb8oQS19Ku5YsEy5ZmoFiJ+sAsPHapF8Mm
z89Pu/E11BTI7A/l8FMy/Y2pbSohchC6fdAS0/G92mbkcyU+L7q4QScSTP5U/p2FwyZr8g4uei5T
4kYHKTT1U5slyidllIqHUvgHKUsy9UnInVeVyMjo5JwXqRnKFn2I5ATORxNwq4qNvq9Tpg8hJJWP
t31wMZdmQopRfhioZMOYOWGrD3SLBWxl7odWyA+jYWabLM5fKISfRXN4Nb1yp7vtXkmqD7dtLyUK
l6ZnXln7dZ8PhRTdxUzAowjSglNq5bWq6+JNNg2KXdMblX293kwZ8Bi5HnV7DTpXbjI9uvWOyJKH
8OIG5UL11eIDc21kdJH1qzKX9DatT6ORnvyoPEZNU9nAjVYKXUvbBoQBdhSkKSmjzLKfLFKqwkgF
HsJy9GJQfpWzKlwJtUubdmlj5oFyLaS6303r8WCF7e/rMd2u5qSLmzalVibEOcyJzoyYBXrRWmwR
lep+H3vfcloOftDsQwhb/97TrAtLs+MZLI5Cc00sKX/QP7DF9s9tA4v7dWFg5mR5obqRj3DJXSAe
KGfZEdiP1RRmbb9m+QSctqHLpDLfC+FeiSmylPdDC/lpuv+HxQBuADLOgDwok2tn1jpUm8ScxTC3
k9E7B1a92kRYdOILG7N0DExRNMQ+Toxab1uhWoOq7e1VLO4WKuicO0B/3p7Xq2irmsmdJIrviijb
lVV9qJWnIqp3HmO0ty0tkajy1oGt+W3w7B0PC1M7XpFaDSGmCjpb9knoBCHqtpLWwtffyF7ktJ4r
QgJTClvVrb8og3vfoFPkaG0UbDMRNk5D6+zSFPS/d8yrnzZzTEPo+xB9IF6Xbbnp+nMd6/bqVP7y
Bkzo3KlqBq38LCQJXps0fQMeAtbarQd0IPReOzSzFc/O3E+0avX+LBitrXr5JtCpLzCsI9r+P4i5
84GmVK6RaQDEU2cZYmBIrWhkVBmMUtjXws6K5I2Svd4+7oW7fmVk9sUcUs986zXcTbKHgYKghRnZ
tbFGDbngv0w0MbrMNAWfZXV2crHfB+QIQAiE0Nii4AjNwVbAlWHN+/ubAuEH9Y4JnMk7bHZ6bqJV
pS5gid+xK+BP8pt8LxmOBonP7a2bfvOsCqRazNOCXYdoBl7j6zuJ5ohSCzXvaSrKjF/V6tlIwY6P
QvWVylG2aYPcW7mcS6d1aXIWBqxcT2pNohoB/NPO3eE5VsOtF0rb2ytbOq1pXBNir4kIZp5GRaXk
paM0cFqd3NktupjHoj36zaOmxWvKpguxk2Ev8sOJ+Iln1PRbLtPDtI0bjSnXu9jXUzvVZG3TW+Xa
83Vh466szPxPjHNkGumZk9Ls+6a3o0nGql9j+Vq0wqYxDQIlPFJO12tB56tAmzCM71Ck9evxmYa1
WRcriebkVjO30xDX/Z+R2VLk2A8SE/XQuyIzuh3AlRdIALStH9amHahZvKuFxtyGY7jywFteHKXi
iSUYBaFZghv6TQNKkSK1KPXBViwq9BC7bms0f/8+YX3/2Zld4FiwvEBHfvEuzcOjlX7yjc62sn5j
tMfbXr5wfzEEem+atQS8NbtMXVnAKVaW8R36BUcXnpKtrD7IsXxsBQnWw8g/3ba3uIGMFrxJlkIU
PrOnWE3pG2UKd1oi73m3bgXUvmJjxT2WpkjhQFEJpxMojf9x7YRM4o9yXLGsDtQ/nQXPRhx8Z0Ti
vc/o6NC4D535owuNL17tburx7OvARuBxiD7CcgtTwKuZrq18IZ5c/aTZyjXL11zKG/FEp93yYomQ
/OAz00J7cHuLF4/0v7XPYT9S1prD0FbxXeu+9q56lCpkoY1sk/b7pMlW/GfpJQ8TDGqJDO1O6fLs
uvtyVbO1eXyXDUL9qUni8FR0EvAmAFcbIUnSJzM3m+cU2p3dGEbhFsnK73CShE9Fm1pfbi990bt0
iGInxmfaOrNroyMXkIUj3gUL3EdBLPg+GCKiP97Kt2EJhcRbDWIkXvMoq8izwzRHuR4tgT12x7iz
qVU1BB4tLW01f4Kjew9m9eCqzaGFY9oVD2r0J6HHGb1E8VPvrzj70qIvfsschKSMbRT3Mo4VVjy6
6Lr7fbZbnZpc8qpLK7NEbML7o8zDOYvRZyGzVdVGhVbRvq41hZeuyaWdWYRVlSqpFJObK+bKLqFe
noTVpkheadWtpC6LrktjndrxFAGhX70OEnWoW54gsnFt8WRUW7p/xIZRO0vhSa62vvAiGLtI2oTt
y20vXarQkFr/Z3iWb+ZKx6ct6Gh19i7EQ+eu2Y2KnfV7vX5rnYEfstsiXnHaRT+5sDrb2bwpY883
G25qqNsCWNJJxHH15bBoBSpHg5oWeHpltqlelQxVOxakMlABeRU8fd0628WiM9KyBeghAr2bs0Iz
2ieUesT1gzDSV8pDxJuggv0EwbJ4Dbi1NC7MpxFOrQntJNH/unYT0NuJ0Kppcmeqza6WpRN4jKM3
7mv9BW4Et2t3XrHTim9h/Q8HBtSRVw9D7cBrpl24yAoDMl3PCKrkzs0fOo8mFVr38ZqRpa2cLEyT
rhN0YWZEK6VErwwruSsN/VfTiR/R2dr3ifwxBynUo29x2/enD+9V4kbMBCcE0w+dG9gpZp+Loacm
K4Re70BWR3NPEKW9TypaSY6nqAev6lf2cMkeSyPeT+JsUCBe76GZIM3Wd33nyI2V/UyNoNwQ2L0t
akLhvk217zR6zGMWMopye6Hv3YaVwinM04HxUPjRZysVC93tS7HrnLphfCXR/Oi5j/TPgTpaxzSK
HkWl+NXUonynpGF756MUcbKUVF4Jcu+Ol19BbGM2dbou79B6XQorZy34vZM0CpXLb2mq2bFVHKzc
EWmJ317zu9jNSxOIjcajE3ZCJOmvN7tstSj3IoPD7R/gUd9FqnYPtOMYpPqKGy1YonZPlZG6AFXN
d988YeyTEg0hZwDjNXTZxjKjnSxEduKvoSqWTHF88NvTLmYjZ+c4jJXZQOA3OD1QeKs4I60zESGm
0afbmzdtzuxmMEEBOnzS7ZqgXtebZySZLg1hMzhy+NkrvkChfvvvLzkkrF5A7ibqCPFdHLNoByVK
ZA5OVgZ7wfgUSukGzNImzNI7M4ZdPyX1zY3NKH8BeXu4bX1pdQA5p6yMqgQv3evVKWIzol9v9Q4v
YGgWvAQIYFys8X4vnBW8hxStKNAxfjjP/+peCsqopqFeidpOr8WnMhDvs6oM7ZJyy+0VLUQW+COo
5eAaEpIVM7+Q5REyh8pjO/W83dYtun1t3jE7l8nJj8AIxDt4HWi0JdVf847DzUYhl2wbSBZY5umX
XXwX/NEIhiHReidHGcaX6skdi7+mS5uMMP9N/KAkwWTitRFRETIplv3BEZmarwptgxFZXnlOL54X
/Kk8QfkswE97bWSAyV+JmmBwmvh3FNW2RMZudRtzd/uoFoLgpCWimOpb53xeXslkTy0b9AKcWP9p
CHuNTk4cn1ULRHG7Bn2YHHl2jbla09tDNeAEmHf6NEWo3aAORodi+CHJvY/tmJwH5U8oyhtZ3kjl
a6P3T7fX9y7n4qwUDegh7TBwHHMu2r5LhYKf0ju1Htqu+pSa8ZYCworDL+0i4ZaB22mY7B2BngVO
xs8CY3ByQB2RsMsr5Xc85A9NbjhdnK6c2ULAmFphsCC90enNKeYyUS3LqBxHJw2a8reZxE1rgyUz
n29v3ZIHQmwD3xTRnVObpatVH+tZqGqDE/gVkr+6RcxQNOWxjYj2mVTLKwjwpagxUffyX6ralLWv
PV6p1c5yDWV0pDQ5irmj+MLPtrRLI9pXxbiHYXUlD1nwR77KU6kKbhFWOQtTVdhYSJz6ojNq9c6X
xl3KOGOhfNKrQyLvenVLR2XF5MKeYhJoDiSxOiFqZrJuwkqAxwvBrsLf11ayE3rYun4rxcpeLjgk
9HwSI8IQZfFRm67FRRwcRoPKjt6IjltJqHUNofotg/V2n+u+eRBiNX4UR7c43HaYhQOcSvdAYSe1
WGrrM6O6FlSpIY9O0D+ZVbN3YyeSNNtyNR5wvs2w9m17S4u8tCfP7A2xWbqZOjqtdjLip67udpZ8
0OP7vI5XlrYQRuiqT/0CEL8GtZxrU6mmGWk2JIMDLucgVKBUk3ZXdu7K+OaCe/DQIFJNMCqsza5A
3Rd1Oqj54Ay9FNqBWz4xXhg2rVPna72yJVNvwgZwb5ikpTMPSaKoDNIk5fuSb6I6ehVUFN20St6a
DJXfPqelzbs0NXP6zBhkpZEwFWvPUiTZRH13XAlWC74A/ou2jsYpTaQU1wek8cgR67AfHL3JbEl9
VH82Lf112KPWClwL0ZewS4V7ImXlUzbzOvj1UK2KCIuwFdoCiEV5/H17v94XQXhYkTgx+8wHZcLT
XS9GQLVM6lWJxXj5UxZ8cL0jw665eCq7/8+KHBjnSPx42+rSKTGkQlyadJHEeRqKT0L87cuEe00Y
bMRej4oSBbbnNX//SWbck7o65wVZz/wuhUqoeJ3B6nAHzy0goeO9a60NJS9vooaJ6YmHndmVNfWu
HHSBc0LfazsIfyL3e7cPHtNNc2qFh2ENdbEQ/OgRTCyjlOgmIvrrM6s9ylaGEI8OHfOtJwJ+TGwB
voRQPpfDcPYVYXf7vBYu8DQeP4nsMAMDruTaoCtmox9X+eioKOWi6Jm9Bj4NeJdpzH0+yj9vW3vP
a8McMogpE7UxcgJsXpuzZM83mr4anaJQu7NioKjX0+baGFHXHXNGWGCoDws7QMvWiYJeOaKtnT7q
RqyXdjBYtRMl45o4ysJVpJVLggKMFsKA+ZSMLCG1Idc1iVDji+SPsEK2Rb421beQJjD5PfFloZdE
Lj6FnotvaS2anipmHXmJC/2Fy6DHsxn/jI0Icq5YBNhfRyelz1au40JAQxF44keiAMWA3+xVKDTc
dd0YWJve226VbtsBIiZidTVum/HHyukurpH+O/9wLwk+12t0+4Jjr1hjadROLotHhqCOhat/HJqf
cfyoua8MftwjDGOM2yJ3CnEnM2dcJOQw3ibRnhPRF4+BEtm3f9eSj1MTM4CzEWoJGNc/yx/1kaHA
ZnQU5VmV78MutNXxIfx7xjdEuqFqYo6MYWUYHWcx3TPhXZE1Lq/evarWi0Fftojvs/KPJtWfwkDd
mNajq58F9++fRBh+03eFyZlq1My3PFRdJ35OLnH1o0D42CNbM9uNrv0uv/ma7UMAdntH3x8043I0
pfiwQDXzDuQ/iNAHQ3Q/OpqYPhBWaLI1nGB+18gg3rtTmEvdNtaGlbz3/cdlMguVM86lM581+6J1
FmSgRk300OPPgnKorZcxWIlQ7wMwJgA+WvBeTOXv2VaWTcyIj48J6HKGIdgOnQJpwicLtUyxzfbu
X0Mt8Zmpncb8FzUbdZ6rNUZcCZrKBRVjWT5mKt09EnL/m5QHKx3v9y3bN1PwT1ClRArn3athGNWe
6Ds6+c+0SA+J0Gwbtbor696uC38L6/y+8lJmXHynrx66unhKRpgb4k3WeC0t3W6jxtLKiS45Eg5r
cl/AQfGf66sZURuRJsoiR0q+Avu3h31D30s+Vt5dTd1sJYV8H+l5pnFFAQJP0IZ5fKLoXrqRKrED
3ed2/KH8fX7PsARTCzSemIR6x84Fy7meItgpOiB09zC6cC/85pNgBCuVxvdRHTssAKgeVQcyk+td
G01Uc5QiEB3Zl+1QavaWFWyZmHAGz9+61soZLd06ADEMJ/LklOmTXFsrBy3RanPatTTcunG+zemR
9MMq2f4UHq8LO6wKahSetOCB+FJe2+lzreQLycNPwP31wO6UBgm6IYVTvNh2/q/UKl+kPn/sIu+g
CJBgrPIZTvt26xfMvBE/TF0+loS1OtwLfnU3RQDLs85DtCeJjcX6EyQj+8DdwoMc1ZteXEOwLe41
WuDsM1ARaf4AcZtK7dqaPRDzB5OGbKbdCfXKgOuiDagn+SRSIKFXdL3PmtDGed3y4NW77+n4zAjF
am1z6VqTkrOOaaQN1Nq1CXFSbqpzlw+SLt8L/vgYu9FvxlM/KfLRdduPkKYZCA6slCuWFsbLDVfl
ckzl6WuroRC3USdGopNH1SYs7wX5EfnNlduwuLQLI7NkAmoLGuhaKDp9a33KvWaX9e2e6dpNbsob
M5KhiDb2SRYdbn9xl75LpKb0SVVwX6zuem0BKoJ+1hWUfMqPuvFBhzVWUR/Z2RCh7aH8fNva0k4y
2UA1l04C/abZRZDjfKCVgjWr7r9UgucIfXWHSsrpH8xM6TBtC4CU88bvUKg6vEjEMU2msON7CK98
tggwt628T/+msXRkAOjQ0RqZN2CtJi0qsLaiYwbHAdh/qzwalMHbaKXssrRp8AfAisB70WLu5vqI
SlfxwrJqif5huVF9KLo835bCH3+/mksrs6MpUyUpGr8Tne6pqX5LEzHjQV4Dgi99YAjAlDMZz6B3
MC314rEicC75MCgiQ0IPKX9dbapN722sdtitF/QXvsqTaCTSINxc6pqzN2Hay7w9e6F1RujanBre
dTuEoevl9r69H6emlImMNkxthCVaSrOLy28Xy3BwW6dInML40qV7N4Oy6c6UvwrSp7LYuuF5+K1+
gBcySZ2Aqe54uDNfAuHsH9G4UyPb3ag/lGZbxfvbP23hVXz902Zf2DCyUtf0+Wk1w6LjfeeFtpJt
DWuXKicfSrKvXfSkKkf/FYe6bfot2M8+eVe7MovUEUeidC2my+wUiCfFPWgp1Rpbls5adUzCzyqM
s18E+PYHd+8mm+BjJnzI90zzl0JsW8+jToHCu4uOo7qTrd+1fCj1u3K89/iXM1ve+6/hc+7ZaV0c
K+GcmszPjbabrlzxt6niW8uY+ZBpdG2ptFbrVIweBmdY5U1XsuXutZZ0O6I4aRh2yHuz8fdjt/ER
b7uvkmzvCc9BeIhACYbZyey/aLl/Uh3N+yIVH9J0q6mpXecqQwnbeIw2WoNm2Wso/Kk6zw4Y7A1X
vi1vBfVby5h9mnW/N6yi9zpHTT9Q6+7hvEK0T/eO0/z/aLeb7NX/mdjlyXC3IxGmSe3oUcs2OqdQ
ODEtX/8YGA/CJvI+D+YWus+69bdR+CkTN4Xu1I/BU3/yzvJOhaTGanZsms2xlGcpecn22Qeh38jD
o/pkWk9J+BoJDz1Emnb30n8qJDuIHtsHPbIz2e6ZvJDvRPfRSrYQDlj+ykYstNK5ETTqoT9Gp4NZ
u+sAlA+mUPU8ORxIP8CSDEm108tiPCVFBnFon8pOmMWJ7Sn6Yzwk3cekaiDT6oe1Wb+3yfvrE5El
kmmJPIb2KeT71z9Eituiabugc0bcBXDPRtLajy0lorKRN2NZO+bvAonPkr5gVki72NJ3iniyhm8I
qdlhp+x6zR54Y9W2AL9SjOQvNCnHqfwS+yj/ipDxCZv60Ojl0ZyKYYwqmYlTV/pRXONGWl3LbFPl
JpOL3PIBzAhn+NONL9pR4Fpkj4rjRQgwm4C7dn1/hA4wQFAr8eF+pJqfnSLpMXxUDFsVjsEuaA9Z
tHHlbZv9yvb+mQKDoTxljU0Yt9dkihZCI/sPmoL8gAIlz4Pr/Q8Un1w5TjrHZVi2gEk8kQ+1CWYx
20w1OkF6sNpxVw/J10a5q3LvftT9tfLK23jgOycA5AzJODktKdj1jzDDMhSTJuzoYQ6Pgih8gNUE
vTb/QxZp5xRW0VwuAa4RaTKqbIO8FYuN68aHTLaeG3N88dvhJ0/se780kUBsq/u2cI/UIp+RYGLf
N4GkbD0mPIS9BWl0Ona7WtkrpmM0z10KFM7QN56wcsXeZ0VsLNgDhktkizbw7JuTi0qbxGbaOWiD
g7oJt1nSUiHcuRQKb39j3nLTd9t3YWp2h/JSUovSKzs+u/pz6aWMNtElzfQnZqdfFS3YxqkA5g/Z
aGW4b7v4Sxvl2/S59n/HVW0zk39sTdFulO9deVYSdSNr/UFOjiu/8n0awoZMfTPyA8r9c/1q12vN
rPLHzoF73dgPQrtPU6naJp6ub1MBgZZMcB/ACxKWIyjmBfQ5a7UNt0I1WHYRp9JmrASVu9E0+4IW
5l5lWPfO91JGdPs03QWFaRPIEp6Po86rodb3lazWz7eX8Z4AmnkaaLmQnZgiKJO1174K6JW5Zavq
nAxqKUOGWqqBjUzItJM6todKO5nmoR++q8LG8u/hSt6blp1K8KBKwykn2eii73KxxsD+/tEEtztj
Poy6MYoOwuH6R8kAsqat7ZzOdJ9T61BnT5Kn7psqOQKEKlrHH+uVpGrhODHJOI4OP+/EwX1tsi+Y
yrIiEZNRuRnDMyRVK0nH4qJQAJ+o65HKnAuy5LXRCXUM8jHlG+37h1p+MOR4U7WHmE5Kc86GFUze
wleRbaTgM82YUs+eg/JKS+i7uGdNknEMs/BIdnKvPXjiQ/Wz/NTG7t5bE8SYwuvs6kLdNBEEAqWi
SzLbxcZTI6hqpc4xc9dOhm+WK+yD5Fnx21OTfGvXCmgLQenK3CzQDrI6FNHAAlvU0zL0l71fhnAH
J8eKc7x/qk3Sd/9b1hwKmBa9lanG0FHoObbNQ9VjcK3rsGiDaTMqWiCVGN24dkChD1KEVHEP4HLn
uMIxEKtK1zDnyz4xoWDFaUKEYcRrMzWTlRGzgyyFNLyVx2PzxdKynZE6ZoSiugh6M/8KX8KmU92V
C/CG3Zl7xzS8CmZ7QunNk6N4rKu8djW+i4X/pMaHSv9sxO1BTe9G8VFD07TxfpSqrYZMwsuoZqIL
4jlNdejKj8P046yvorX31OPfE0QhUM4AFBUlcJg0omZB0A2yFnqoGABf8Jx3f4Tx29B9uh1ol44X
1A+ji+BW38taikJqeLmEiaH/XskPfXZQjafbJpYCzKWJ2dFqjF3z4Yl6wHsvhhXZeigcxph+hH4o
xVNVH/9+XH7aN+q8U/8DIu45vLNSks4I6wQQadIxK1E8Sv0PX2gfmPU63F7b4vZRIYdrByYXQJ7X
biuHrlrLEZY0iMweYkGzpTxdSTym/Zm7J6gs+iqI1uEJMy+I0jEOdCvtnQ5OvW5Hw26TFB+j5sPt
payYeYMQXBRLErFPm0zHTGsehfKlHR9H9WFYfRveXszbrM2FlcHLGG5uChajfxH7g+9LdlT2EMms
XOopxL7ftIlEBcgIfanZpzox4KdxeXw5vRXSOXyQ9GLlWKa/8N4CfxvRHjBecy2IxBN0tdTy3jEB
NeifEu+l+AB9i71axVqMT0wdMYMNjh2ultlaYI6Xi5YSJn1RXtKWdycqW6U6hY+9Im5MxG7N4Sm1
Tl782dd/WL5vW9He7U5B/TPy0s9e+hr27UM9KMdhDeexeLUvftnsWVMw0JepeYPPlJ9VWbCVeDca
tvwzDZ68SY5zWNnz96NY083+z+D8iye5Kppg6MU4YXGKP5SDB+jos17uvfZjKf0q4m+t1EJL/1Sv
lpgWHerC8iyFqNG5D9xO7B3PzKRtIfSgqVxBWcmNFi/hhRUFp7u4HoEsxUiudj1DF8dStqV2Osyz
uhb1Fz+3l/s4rfbCjjZkUeQ1uBTpf3uS26+J+NhIqLy6tpLrU20kEx4V5MNvx5ilcAkAE4ZA8lmd
tvu12cQt/RCxsN7JBji1+0OLYl03PP+DEZr5oIEYLMPStZEetc00rBQ+afLZyqVNUT/JyAL/34zM
7qSfMTuhuXLvxMonrzFtUT/V6cpCllxOu1jI7HaFuYqqsIwN031xwx8CTL63F/GejpnrNOEDwDBR
EeBBdb1VnWmaXW1IEAsGr4yVULB2z7VRbJpE25oVoz/Vb+bY0uElL0pK5yIT7GVjD97Xld+xEEvp
NE+/glzHAp54/TtK11Pr0FA5sjhA7K/VlPy7aQb+OZSHGKWmWNMHO+hEirpSLCYvrp+rgKFDSepP
UWlYxxZoXbwV1EKMmLdLzLOmpf0dUkmNR5k2X+s9Lv1enhFTSow3v8MgmKEZC3XHyagVyLa0SYSf
WVHEB3Rnhk3qar5jjIpwuL1Li0Ynf4ZYE5DB/NnUy70YQHrTO0X7KnffrepU5Crftl+5+nLb0sI1
naCPJP3MwlFTmWU1LfR0cRdjKeoVdasWvn4M5RIF2bqxVrKOhUVBMwRxDKQCwGLnJ+8pudCoIn0g
6O/EIgJPNd7BS+oK94OefLy9rIVXIE0gKkVo1IL6mYM6B6tUXXQSaKy24meSXkqd1sMEiVGyBzEc
t+CyV1LfhXAOigJW5AkojW6nfO3XLa83EJmS6KSl5e2TMbK2Jvy+p4bZvgqKtxUPWTQ3bSS5PLC1
eXLlp2aadalIv5NZaIX3p1Crh0g0f3tGuRYAFw5u0uei/66Aunw32R6YCbSyXSw5auZC0FBu/H7c
IB+319XxY1mvPRCXzo7BHBhkcEli6yyoF7lv6DUtWEZzxn0wHOuqtLZBKOxMzzhXRvql0KXft91l
aTeneQF2kk4ok9+zwzM8UXQTU3SiP0qi/EnqAsatn2gZ//kHOxwZFSUJ+Oa8J14HpQEpfiM5afSa
qtFmdLpasqu/15OnkDZNJuIfjELQjbhejyQXWhrVLRO0mf/FsPJ9N2pb5tpXnHABazyh94C3ATNW
yFhnR5VVUaVTbZQcWcjHJ01L6m1CVrqXeqnfmVZr7Ia+rn6bVihARdB6p1Yz18Z5F7xzUhmYZqu0
aUJh9uls5Kj3AkGWHJP2UB21+9jM96bn3deWvPOjX7dPcCmdujI3+45KKqJZMHhJjhGK6Cdrh9wo
tmr/gxBqxdFB5wOkIxXXp/rehyt95TM+/fXZSwTrUB3RYaABPecn6AfJLVIG7Z1MymzD5ZM3uofO
MmlX3uf5IRbVX7GQr4DQFi4k32vGMyZcBZyEswa+CQFDxe5LTpL6HyHlTz+nrXISxI+ZFu8VPV8B
xSwdqEbTAsw1BrX5/Tel1HetloYZc0LbNKS56+Z3QRHtk8r7f6Sd127kyLK1n4gAvbkly0iqUrek
ttM3RFt67/n0/5c6+M9WsXiK6NlzsTHAHigqM4OZYVasBee74W9g09aWR+wFyk7wLMpLegI1mVW5
MDP1FITeLFMQotYfVI99ADtHfY4p6t12odX1wSRHPAbZzVWS305TZxZtr56KuXMFo4VzNtLoLqMr
mqlbs14rNxsYkv81tkz1zXkY7cpq1FPXg1bpleoU5+QzWRSFT22/RSm9EsYyUw5MC1ChyWT94hEM
zVRNLCSQQSkwvUbUTMMawqfd7Q1ctwI4HK/kkV/eOnLS+B3CNuqpGVr6KpH5x8yjLcXja7o70YyA
x0ZYgE/ilW73Td4EqGPuWr3jmFBaK926jeenXK6nJ1LzZk9WQOadGfugRIig9CH4lQp4X+IRNt1w
5FEOg0p7KOXZdHlatpiLr9lmXn8dbISCp4Fx98WtZ0fjXFfqoJ7CcGZUUIWQ0DkmpnM/oJyZpSff
yL53UXdq6mfZPuaV5Qbz5zo7Qt7LQNwGUHfNo5nYRQORUBJiwMWdKElynEkGFwSt7q757mQMVxdH
H5UZM9kwtXb2dLbRRIW/QIVN4fJlC4PZaApVUk6AkLu7BF/z0gSI5W0PW+ufmtT5+EBf86XllFia
12XWdwEulkF8Vcyqfjf4YX9njGxvZOfyy0wasyvs4Evhc84G+KYj8M97KEI/mrrZ3Xf2MB7qyVL2
SltVh1GdA68ees3T+ctuXPugZHKYIu02VQ/T4Be7xlfSvW2D3EHL0LzrjdJw87xSdu2ArKCWZPdh
r/hsq/y16Ub9kHRZuL+97rWr0IbW65WqGu3TxfdbWUXSD7Ounio/Du86W/ZPelkmP/Ww+WfIqBaa
Sm3vxrTWNgKjVcOUPQX+kt7UMjsNE0cr2sBRT7NkHmrITfIwP5QNmlVwRWjB9FCkykbms+ZJ9NmA
vxG6UNtbxEgSM8RjqKfaKSTidYPoYWyAGNzez7WsG2J2oQ5JbAJ+e2GkyfVxBH6NH6H2DVAqhgh0
2BvyFzveo4LtFg4ZyedYltw0/gMkZsP82u3vcEHCrkI5kcbH5dcyFj6v2+CrJ0myZyAIev3FTytr
9nSY8u6zohwOvWzO+9lWaMgFUnWoAqt4KALd3hlO9SGXoEkzlTbZD1Fen5tNjNtK+gkDNvgEsL1Q
ziyvsciRZFOVYu2klPb8UgCK2ataaxwLbdiq36+52H9MXY1iJNOUO1oaaKdZ25uILZr6vaP6YOaK
e96ts7qlUrtWwHyzNqLgy80fksms1YS1dXr5MFX945TJh0Gq3pFXHGJy7FI9KVp6kMzJC4cKraPv
t49/dcWvoGbBrocY4eUPAJzSo+4XaZQu7IKJieZrKcs71Zq/lSbMCvEcHPNoq4m49jKJlBuhaLok
gOIXFQVT9kcpiMmlIu0hGe2jbwSePqnvnPlX+yV4rloq2uNjYJUn5Jl2Mz+ksobjBOtCvUVktPaG
I63DO8EzyVTZspzuBw4qZDOZqyVQDMZHv5FOVWR60T7t302d7Kql/CCX7wPzrs5ezNx/Cuxvsh9s
3G4r7yPPNRNtnAGD/tZiS0IraFJNH5STX7zjpJ/60N9Psw8M8XfCHMTtU189AEGyydyReJCXiPx8
HKqh9EVCRLhsKFD85dPRLpMvg2kAMAQxWe6iNt2nakc0fbKsYJdnwfNYN09R3u6lzVLwWs5kQaRg
QkfBgCho8EtH7CczzAqJrKWWq8+z+inUfddPsw9On+2NCe7p0Q5cJxjvW+2Lmm8hAtZ2HyoMUeWi
RYQnXFrvEtPsHErFp16SDtn0oDTJPkeTlAar4rxsbP7Kq0L1h4AMmW3RLVq8oDHHYadlop50raem
P3kMkLrhr+e4BoaauQNCsmY7eVMbeoxQV/7zxLjS7d+w9hMEnw81cVqiMCFdrtcxuzjROwenD+x2
B8e77zlWGhxuW3mdTVikokCPCBZovILsWNYowc5FTIhGxPq9f1SCH4plfNQoHZs1vXwtfCjG+tT7
O/Tc7uUqd32Kmd18KMvyTzgpR4dbIR0iLwp+FXnvjXN2r5Thsa/k+zjY6hBeX4QUrgRtL1kzJCXL
rDnVS5iKE5Kgtu4GgvV9FXyK2n2j3cs+ulPW79tbs2KOEIaxIMYNUSdfTlVqdL2VeiQ2L4NeND2c
yq2Nu5r8LuqRsmhFL8sctlTtVoCH3HD0walhUcmi+nN57ooT5lw/inpKA3DY5o8MuaTM2TlGjHby
gwm70/wzrX7pDC1kqEUn7VYl5v/4BQYZCdNX9LAXLx6AcEcaGE1G12iIvWYuGKv0z53s/5nsH5ny
J5TiD8EAaYXU/PYjlbc39/qxP97e/usaidgH5i1BCjpQxSy+9zFM84BivnoyP2WGtQ+B303ZoUPx
pHOMuyp5nrbC5pUL7tLk4oLP6yLI0FVWgbR0QFETrTpY86y9qG087O3JynZ6rOe/Gr3LDnWqpV6b
RbYrdeXfT2Nd/hAREL5JWgtUSyIuWvXkSLF0GNOwepqcOT3odS8/397mlQsAW3SVmE3g8+fEL22Z
EhW9wmTRdagfYl0H/KRHn2Nnl/eGJzXvI+cZ0soC9ffSB/BdgJlw58+t6Zn++2w82ONPiwYTZJog
cQVIG7q2279w5SW8/IWL3QiCMGnrVqWyU/i/dMDBQXvQHLS2wLz640OZflAV/RDJX3z7PoPusPAC
5V3kzG6nbP2UVacEtUohnSBAXqJHwjJ1WmTk1ZOsNYM7DO/RVJ+Hc13abmwo96r9q4rLO6U4jgYK
ke2hVj5OUXVsQ4vA7TABQko8O9hoQb9ikS/vcI04jUoUCm5CQmpxhJVaVoVUkgM1XZ9+VKeo2edB
P+7kaX5kOkh6PxsxgqkAN1/ivnG4TnJ5H7TKM5QAqQsjyT9W1w47xzdtryrCdBc5NoToTvOd/+gE
WaWMQpT6VWmthGZjmj8XiZq969q02400jT19zqb7vmu2FFLXdhskviGCLTE+s8h7xANs9r30mscO
vUuRZ3ouFKf2bL2QvMI2nzQnsHK3kBXHtShK72573toLwEyVKEeL4tGSKU2HY1LVZuybvb6raJiA
t7TLyGUAQppMt3ayLcT3CooWtjRq/gCHePQ5z8XXaEmWX4W5dsrMjqmPXq4/jOCDd12Uhj+N3JrO
mt5PkOs0sEwbhZx45aydg0Sp79Q0mnZ1HTjfh7JVvCCq0t9OATtenlbhWap8beNrEN/dwu14iEm9
oScRA1SLd4KCfRpXSq+d5GA+VroKZV3VqbtuTDpPBXrx1zUj6HHwbgSjGQ4jDr3cmnzslbhjfpQe
2VdVj+gF/v2LQzeW7h6QLXh4lgikPgpqPUgH/eTnDdMJ1a6ybVczn83I94K0u0sTt/ly28Oug1oI
OZAGEmJZgIWXWM0iK3qrbGP9hIC0cZdpcvyYdszGaKGteHIXx/uyM7eU51f6PWCSbLinxOw7EcZi
J00usVZPI+NUz8VXM9DvKy386EfO3dx17wFFB8F4bOboAfmTjatq5Ysik6PBShZFSWBZSBmd3KmM
3tZPTq0yI6TP4T4ujHHv9KN5iBIJzFcvRb/rPKg3DlfcgQtnFY8cQrA0JQnqFhG9b5md7ZPTndLe
YVwiw1c/19PGY3ods6MmQc4gML58F0sYo10qlGooRp+SWor3wRRZriNV2kY9aG0T6XNQNwdlT3dw
cd2PmVTE8WQYJ7ntTwM85Fb4ffTvwyDclwzLlc384a+9lNCAPgdwSfgwl1S7XNBNVxaZKUAneXaQ
k2MEpH8KMi9Pxo2a7coXQQcSXD41cYMREbH4N6GPOlZBR1HeZAZFPUYouiqVAgesdNTQJnbCr7dX
tvYpvAY+pi44N4AGXprrlKai5Y6ACjpN+vwAk14eHYtCC101ee47++zoO4aqvdtmr08Qnhp2FCw9
A8LQtlxarSuQMsbkW6fMH/ZBrvQAaAikHbN25XHYmRq65k49bokfXbsnZg1k1YhgGHJbEg41TjgX
JHL2Sa2T6VAqINaSOLi/vbaVas2llcUTNklgRgo9t09dFX7VAojXleiF72Hn28VBa3ygeNXT8EUL
GFoLT2A+Iav41cfRvhw3vvlrX+KXcL1SPoH4jgLu5TZbUhVLchfYp5IJzCx6pD5bTsyLMTYYBhtH
ev0YXtoSscwbv/WdpupNru1THsZPsz2SnzKRl74vET7f+P5XnFbYohZIbMLw8pIbjNEPvTLq2obS
iS2V+uh7lDSjJydlsuuCmtZuUasPQWaOkHJY1qNZJcOX26e85koaERGlGPDaAHQulzsmBRPNQ2PD
mdGDpWvbARiirm8c4OpKYQplRh93hel14UvMu+oIr3f2KYg/jGXphhkk19r7rMrBtmXH2K/cOUAO
ZouNZ+00qYZA2EIibgDyuFyeakHbVAbscFFl1T3d1/HZCORHKxzlR80c5I1vZs2cbnC/vrLrX6ml
JlLj5H0y26+PkyS9H+pvUUgeoWxVF9aO7a2hxSvojFoxVdVkn/qs9MglY3sLZL1mgbMSQxAw3tAL
uty5yK6HbEpN+5QlfusBNaq9UoFk+Lb7Xb/mYLDo6jFaT9vniquzb81urOvGOiFJV4yyNyGEmW7x
am8ZWbwNZeJAkBa11imGJaLpZcHG/F8bWZ6I1uW2X3asJA08tXwHOmYXbXV2V1ZC0ZSsQhDpqOhe
Xh6Ko5AOqhP8QFMU3A2pz9xM4lV6vbt9KivPGpE53wwlutepoEsztToMRiRl8slk4sYJivclA/r6
rk71L2J8xGzGDUjLynfDhDT4eqCwfDtLVcopn7OZqwd8oHU0jY+WV2i168QbQeva7jGdArcS4c81
D1EuB2M3ZbN8Ih7r7+wo3SUM4RzC8e/B1uj/cQ38DwKRSPJy/yw0S+RWZf9io/hWm5WXh85TXw8b
t+raeujTCT5AbpCryhqwJFMtfMxoSeGG1mMYf+iMT3/vCmJQUNRI8AVdXBNvnsOwTORSdxr5lFWt
O9XwNvT7vvzd51/s1t3qCYrb+DK2h8ZcQA01UTglvr40lhNog47BDYJ3rf/YVsWuMk1Y4R629LNX
Ljco0wV9KtcOObrwxzeritVglmOrlU+S+UP3/wzFX6e4LOTN3188O42iQug88Pfn6Z1dfP93f5+A
gTatiD9fn9s3v1+Dljc1K5hiOiRwuTSZPUyc+u720a+5l8CRCWo1cullaFAZWViXMRDapPidapU3
0jNX8p+3jawe+Rsji7vZR2uEPr/KSvoIdez+PX4cGOF3Tf5WQJJx29jaNfN2RYs7Wm2CIOlbULpA
rY6a+j0fOzcxk52xBRhfu0C5og2e6FeG2YV/aZOJWiVHd4L0pWAo/vM4v+iYNA/ZVj686soCwwor
H5/MkozLh/HV0RqHu7qh5zO75r9gv3xl4MLP6Nsyhb84It0YlNnscOY8y76rrf4iT9UD0jNpsDVV
u3Y+FGxEvUyoYCxb9KFkzFZIa+tkaodMd42KvMot0EG67QZrpyNuZ5qg0IfRerj8+m1ANWFG5HMy
Osft3rWIalB3VJDCluXQHfSNoHDtO6LfKYDo5C6UTS7NlVESFhq58MnypfcxvUj+m32R/HN7USv4
hlekH68NqT1d3cVNncWANwwrEn3V6jFHvyeCHZq5EvvQGg+m07ltFLhK3b20RXAe5XQHheztn7C2
r/D0O0JUkn7nkr/KZwYjquGlPk2wlejd58J+EkLT8gSlz65In/87awu3nM3SRC85A3qWhW6tl/sm
kAeXSo0dHCDk3YNsKDai1bXLitoCEsqixACA6PIk5TxJa6U1CFP8o85MkD30RziLBHN0D+b479cH
0TGZIf4AcmMRgCONl/QMz8PTVXKMo3PqKCbYwbSD3hhwlmtEW2jm1eUJ6gda1VT2lhbNONCUscBR
VRCDaobyYV65WnZHJZMgc6svvtKl460H9cIojxD9WKLvszkqHCOhMTESlgOB4dvQvdb+OCjKbtJV
V0d+sdn30c+223DUtYVyZZIXIhbEchdJL89dpzZDrYhi0Qw3ZBH8HEzJG6cjseDh9jGuff2C49aC
NUMMqy6eAiXstW4KsGVW/t5PjM95VXptk2245roZRNBo4EBys4xohB7IlCiMMjjFs9a5Dac3pOWG
kbX7mYMS7NvcnaTxl/5PtauSiBKV0xBU3pAcAxjaa/tpHjcg4CtvGmRJIAEFiec1B3xulhChiEAd
kuDZHenP3KlFo+5vn8zKasQ3LEoS1CUYWLhczawr01jkI7R+XTbuA01v9tqsuH0wQoVaShvX1coB
kXhQwgLI+goAv7RWDIWhhQOBjh5/iK3HuXkp5+PtBa2bgCkCz4ZYYPl8+mQznd/xfKYgbFw5MB9z
lP68sGo2zmfL0OIBHe0mKSsWezLLP110KsPnydiIoFdNUHoXpSn0FJal6pYmpxqJtUxzzpT1A4+L
m29t2KqfMS8DfQBF6quxtEyKpCgcQuWkKX77mE2Ofk+b7MvtU1l1MzEQo2tcA7K82KwBVLqRKKVy
SvWh3ZW+kXiSbvh37cwAYeSANrxtb+1eFaEgFC+MG12jhufGGYyiy5WTPFfd/SBJ8043qtijDiNT
yJHCvRVlxlFJKhy9jwFDK2q566VhC4CytnJR1YQyGQZX6ouXLt86EQGJFBMPIAMeqI+N43/u850p
dS+3lyy+1EXeCLWWwNjQWKSnvwh9RmrGvTVUygksjGuUd/7Eg4zCh1WWB13/dNvYSpQjurrguTSh
eL8U7y2DYRrlhu0tMiZwTpINcND8NnflztY+d/bGtbG2h9zm3E4g9gRaarGHbcwtmbG0XnEl60eZ
fRsMxILzf/G5vTGzDN3SwWGib+Dpb+wvvVl7cvg9czaWsnZKhDMQDwlKUNjYLpcyO3bVw2/GS6iV
6Ls0c77XUXu8J/zpvBwhrvcziiP726cl9ufCNUBYEcmAvKP3T9Nk4RpNFMtMhtnOSZ1nV/WD+yHo
v7bdYXSc+14v3Wj+NSTh59tGry4vShjiVuGJBHAD7PZypXId6X3dq9JJyor3UnUP+duLYzQbdLHX
RXVhBiSd6HSLZGYZjqZlJjm6L53SrNopzkfzl165FeB85j2CQxdV92O+UahbWRk3Gd0uZBAByi9z
wTyZgSnrcnhOgEygoNz2M3JwG46yZWSxLvidVS2D0RfJzcY1Kc/g9OXGE7a2eXRwQUUzHkUFZak4
10epI+cWKxnyd9RbXeOLY/2TjodgfGiLP0E2oTz3924haqrA4NDtY7JVrPtN1aYy9bJoszk8CznM
yKldxrK8sd/4lK9uDHI/uh0QX4riA0/opZUhCCnTt2Z4JsTyJDlxS+TEFBTu+j+3vfzqe740tIyi
5dw2pUbVwnMf+yQmX7Lo7EMsBMxR3kJ0XHsEWTpTIQJGyJquLnjoPgqzNrJzhNtV87FN4U/96zuQ
P/zWyOJ4+kYneZ0xIoX+g+xgQWoOiILf3rXVpTC0KaIaJBuWcEh/MuK+j/XsPNvf9bHx8vQhDzdO
5rp1K5byxshiKXC2JpRytOxsBQAksmHfZ9auLpOvk90/OnGmuINfu2qn78MJ1JFWd7AnVWdwSd5Y
l8Dzt1LLtVWbIv15FbmjtnLplPqMKk+ohNF5dL7VsuOJ76tiXPbv9/atFWVhJQkdpESj6Fybn4ym
dDPlQ6du6fBsLWUR1Qi93jISRpzgJZJLT5nanREFG/fTK/3C5cNF8ZBeKU1+HJ+ayuVaGjWKijqT
s3PTo+Voh3cTqi+J7tIxtbvkUe7KfYHGGKOWZ6X4Epm/tbQ+9E12UMCSJelvDvZObvR7NSrduR52
t3f6+pIhdaJdxy+k7siY7uWvc+RwKAFyFOdSb4DxIfN36BQTducWot1J66LjbXtXkTo9wrf2Fidr
oVqsJFZYnCvwB/rc7Pzuv7SwONYk7aCQHJLiPCaBZ5q/o6248ToSuVzC4lXrZX8KDYMl0AfqO8Gh
gh3pt2I+14W5o5y0N8eNuHhr15bBT5IQ7ZdpcdYKAw7qx96SN3Zt5WO4OJfFReMMRV10PjornXIc
ZwcJywcjiTagRKtGoM41UdShLLAcg5yMKAzSsSzOE7Voj4bX177kDvHz+vffe5l4m8me+ODoRl56
dRKhHmLNVXHOwlmwmEeR/o65iS00xMrHY/E0a0jIUHuAwePSTNPCnB0RC5yRaM1K+bkq5D96cw+y
c6u9vuIA7BmjHnBvUpVdDlzlAwNtvZkXZ2fOi5NvhurBiZrPt3dt5XhEAwfOCWqigjPxcjkyOOpS
z/TiHMtBcz8qdfADmtHYbal5bF2+a1v31tZi6wb0MainYSuaP8lVfW8Y/4y8ZDrkubcXtRIfik4R
xQfuOBqgS3qctp/gzOxNvh30iFPeUW9OumNZ156mpbtezryiCt6noQmP4tNt2ys3xYXpxYaSiSOA
qDr4u5DfxCvVXUoAFxb7Nv3lxLWLwN8ZTeat+v3qQSK9yMAjIRY158uD9DWVieYe95cHe+eXn7o4
hMnC6rfK6GteSUZLmZLpL+qVi/WBrkKRqJtwmDbUH7SiGHfTttL4dXjKAcIgI3COaJovfV+1ayPR
/aAk5KAJIWWn0ereUUb4GTEl5Tq6upGOre4eaGZcBVIOeAoud08rOj3XLE7NjpD+Sqa52EtpbR8K
GY2l2w6ytoGIY4qisilIkZexQdIZZq0l5dmp/GOjNkxR+UZHQ/62mbUVgWHguwa4Bch3kUlQTc74
BUV5buynCfH0kNC+QXD2tpWVxZBNCpwJoAyyMXGOb7KiNkrtWava8qzLR1WRsfAvghUyZeIoeNYY
LF++H2GLsE9Y99U5iconu0hPRTj/1tXwt5Frf/0eMjwNCpxQF1IhWkWXi+nSLMkVJ8rOcfxdKr4g
4axbz7f36/pULk0sDr/NuqHrizg707wY+8gFJazkn27buL6BsAFKmCoXHMdXnC9zGPk9igTZGfWC
e988VeGnani0gxcUz2S0keS/9jSgnXynMDFRGWLvLrdNTfiHSmF2LhvIxAPzlEaPOnOxt1d1vXO8
7QaDuAyBvBq6tGLHRWBK+Zidx1Hfj9NLr+e7zcLC9dZhBAFgNGypLPDwXhqpKi61yiSLHKrZK0Y0
D1BlmPs/UTh6TPEUx6bYYui6fhQvTS7u03ZSW6vrSSljQ/KU4bMFVIeDGrZqkav756CCBCU1mMDl
+wC6IDJHWcXOoO8zoPcOA6WbQLqV1dB+pItMsEe/xFj491TyOCSmlZ3VMvWQASPFyMhO5Q+bR3V9
83B7vrG0uN+mOZPL1sCS032Jxkdn2CJ8uDYALEPjwmHoCFXPZbVMtSWFysXkoxh0h6j7YYq2MDrX
myXA9QIBRmUVBNji0UnyUFPKpnBOCLXuE+kzSp7M8OUPuVpufKLX03sCkAGCgbF54PXkMpeOPc1K
WWta5dOu/ZW3O0f+TL34MFu+q6LTPKt3vfTAFJ1kTz9K0uKyPQf1vdZGe8QW/vY7ftW6pLoKHQwc
iYtFl7HTzVo/Q4Yy2cO5tHq4bwfqubUjb4k6XKMqSANwRCaJqMCbqKFfrjqsYwBwSetTtG6Ppf27
DeO91hZ3o6Q+jFn6ZCJwUk2N26c/onL+VKjxXyc/AjYiisnobjLfuXhRBohYGhID6VRq/U7VzlHw
KUde6faOij9yWWxgmUweErbwFtPauFzlWDiaNrSU8irdPzhQKXM7BpNzmMJvqGbctnV9iwCPFhVr
0aeEDGtxQdpGXWllH0RnGJ1+pNa3XHlOcuPzbSMrXx4XCE8YbxczQksKJPTa2qQykuAcjVW3m3tL
ZbRd3+qHr2ybQ2QJ4Aa8EmO3i6WoaVfNE1VQIDePDN+/05p3sf6sZP2DPv24vSBx612eEIkinTQk
9aDWpV15eUJqFsJR4EtUnex+l4UwkM5HX2sOqN54aflnU4Dx+pSwx7SmOCW+sCWxUxcSys6hE511
f7rTw/lslNLJYV769rKWOyjKoOTajAMKsUf+9XJZkT7OVpR0VOyiDGG1Rqp2mp3lB7mQiGlhFfNi
duMvPykGSagiADMGX8D/vsocvYk4szhIdRK3+NzkD5LySbQX2j+317X0P0wIXQPBz0e766oD1PiR
latJlJxDqwugNw0+BEa2Nf93vXloqwlKCRwdHc5lPyEa7NhJpjY5+0BlbHq4vqXup374WUQ+0lFb
3r50CbEmZp1gbgGUYbGsxVn1Wi4bUOicrYZ6Y+xSiYusf27v2zJ6erWBdo4QFsLVl80Lq7OjuHbG
5JyjMT5B6A961hyfGJJ1x+5jVrt9/e3vLTKnxltC2ElStSjLzXD8ZaWdpOeyVn7WXTQ/xYU+vLe5
2HdVU8f3oW9Ox7EammNSNVtkKMvPWqyXVwXiDjJ+RtEX/g/zv1zXcpyedYfB6Li178rO+Nraw64b
xqM2P2wGPWs7DBYJvkq+bpi2Fg/aWLd6pMLycrZntdkxv6Z5/tAedLmy3FRKYs9ItWKf1TJyLQyZ
b3zvV1EECyY/BqDINUb5awmhkzqps0cjReCjswlWo6o+GmikIXdJidJqhvIot2W1T9Syu1NKJx7d
YIyd+3wcO83NzXzaQ6vdvxStn56irC5e0kyOnm67xMrHy+CnJSCbr9iTxV3bB4YfZ5qSnsfUSvap
pNffUkOqN+oFV/Qcr1shdF2YjAeztZzehS0mt5XKTs/+p6L8E78HV1UczY9wYPmPieqVo1f+1qS7
22tbuTMEthZwFeEMn9jiI3Y031ZnheMvlT91/zt8p0oP2Yf4020rK259YWURoemdVWQ0L9Jzkp8C
gqOkdBXrI7QnlZG68habg7l4G/9nI/+zpsUnbGgtSiqxlp7bzBi9Qa0DSBEMee+nGtShTRvsbq9u
5SKkqc9cOZ8ubALL4KIPkgQQipqepwKiLN77h0zfaOKuHRPLgtBDDOTz1y7vWiNNuoYvKD0XXRl6
aAY7jyRF4UOupNZToaYoxtVbkebaoYEm4DIkrKZgvLBJZSdqkwx/7Pynae+4s6vMP8PqT/z79vat
3ECwm1OPIWPRqSst7Ex2WMlWTRre9BKTZUGgv6Bb0DyWfl7tp0Ey7qlQhu+mQvoBOm+rz7NqXZDw
iZyZ0fWFs0gJs5bwLWTnakwOkK1Pbln9Y1XgQOt9j/rK3ITf8mTDY9Y8lOCauqBDCYuA/vI4B32o
wMuZVB58JOpp5MF37tcf7P3tnV1zTF5oNIoJ5mE4E///m8AmjwwkxWrMpO1DA8uBFjyWW73lVxz5
20hUfG1ISIOlEfkC6MlLI1Ef6IOTlfl5Kp+iCIXHQPYgzoybZ0125Ry6o+KQdTSVv9U+opXl+8KB
VN7Z12bgDjGSML4GyLK1vHyM3jfDVyW88/vwoZy3Mta13Xj7Q8U39mY3upKf38dNftbgFaQr6s7a
YU6yjT2/PlqSDIg+LDG2AL/9wpvlrpqGKQFoo/afkheNXHhW0jsIRbeei+vlCGJ5XgVI05ipX36e
bdUB0irl/Dyii6tA0iEpP6ouduW58MTkuTEAKGnDT0rywZYl8u8EKBySr51xCKVftx1t5RkXXNBI
zOO1xE3LJC4fmNSYTB9ARn3o8r3/LkWTb/4VZQ883IewHe6yWU0Y8T3Z46/SiJ4rrfYm888QHW7/
kutLix9C6Mv2i1B+KZhQjXVcQX2Wn6skqQ+JNuNytlV7Stp1R9mItX0Tmv4+z9utcHjl4LEs0mUh
Cg3XwaV7aXMam2oc5+dklhD5PVadV6du097fXuCaGRgiwHGKOQBqX5dmMokXQh6r/CwbaUoQDL2w
XjzWaehFW5n52l6aBKIG8DyQ14q4Ot98MM5EK8Ap+WDGGkIgA4BX1581/wRbCziD6h9jS/B8JQQC
hs9DKtjxgMcu0Y2znU5AQ8L8nFb3hlwdpOG3xcLib0hFaOgvp8cUXrjgbCh3w8Yw6BVMlnv4re1l
8s5wjN+CZMsRm/7phMdGoZYZ/JNW7c6P3Kp47safRX8ItsS+Nu0uLgx/LuMkLrDr2ObBGpxd1jwV
4b3y4OBHhebNHRxT07cCEunbnrR2gaCcSddINFuoGF4eb6wWc95PNZ+KVMdemOQxbUzKB0pTbLVB
1jyJDhr4QKi62eaFJ4X6NDBAg4xfZEDshwSBdOwY/4cif5gPhdPG+9i0OiiP8mrjc7mS7BLH+sb0
UqdqyKo5BXuanwPT8LRE/+SY39rhoCBU2uvtvdKaLrCnGS6vD860I9UYxodI/TLW6aNv1sepfaJm
e6c+mRUJx+0DuComLn/b4ugtPdIs5tA5eudBtXaNcheEIKMFSckhmJ4ctJM9lDJHx7ttWGz35ZPN
npCwU8IUkEdjcYe0dWs6UjJwVeXHLiq8Yno/Z4cizY+hW8WOW8/NhsVrXxMqFBwFODTqLMvWIfTa
o9pBAHOO0xl55zo4+Y6MZFhY3d1e2vX1+NYQddKFU9dao+pJCzCot09+Yn0JYASpddur5f1tS9dZ
obAkQIgo84jWxKUlWOMHUle61k4X/iCl77w+zcKNQHHFRS6tLFyk6cwubM0eCIrl8MK3UAn8dqrK
I4z2pmJ2Q6PeKx1kvtIeGuHGLQ19oyCyenSUGgVvKrD911/45hUw9GGWRrGjlvOJ6litPMrqp9tb
eZ3dsEjoOEU/wSBvE1v9xsSUaHoVdzImWgPn+6LEH5ym86L6wYYF7ratVQd5Y0ss942t0G8ruwyw
1UJjoO0nJfSCav8vErbLJS2CTTuw6yyblOJsRn/sMKae8ZJSNpDMzSH564/50tLiGp+6JMvLVAWl
0RXHzsofY2usXcTKXBXEX58f/El5P2nBBvJ768wWV3ozQMKfmiywnvXH1NfvrLjfGcMdqQ3y7Rvo
x/U1cm1YqFMBoheH+ubQGmUMwBAaGBv/+NEvA2VHdOTwDyWLPOtpVIYNL1lf3X8MLo4vn2lLTxWb
qhg/UOJr7Mpr7n39vfly2xvXv2/ovv7/yhanZ/Y8wyHsLec4OnefDcn+OLX7If421f1xHu4cYjwn
6e5JI3okVjaMr15hb4wvzhC+uFQhRSjPwDdzNyqbxJWMhAJgDcDJDczpq6VM1DhBO1n7OHFgdNKq
6ItvmvHOzOL8wW4leK4kmCU3fpm4PC9fKJxajHkJYn56i4sbwdCyxokmLp3QPkb6V5R/NX/0zA/N
4LXyPyqq93Z5/Fc2UaaGElgXIymXTuakSL42xsjNcJhkY+87X/vqg2ofTe1FGj4F8++x2rj31vYf
1hYkf6kCMHKwuNxLRWn8PuMumsv8KXScx1aZ9rdXtfblUMqmTSvKR1fjpoOcjt2Q2/iXddfyaQ7Z
KewGb5CfMj91w/ZbpW90U1Zd+q3JxbejzVBGxpnPPnZf5Xb0lNon0lMglHegnc5kOCSbne7Aoxq9
2M1LOPl/y1cDRQWyMP9Z9OKjcoIqaiNdAoWqH6z2IUmMEF6H5v+Rdl67cSPRun4iAszhluwkuWVJ
tuV0Q3hmZOac+fTnKwN7u5viacLeg7kzoNVVrLBqrT+4iZW9o1yxm7f0HcSlsVyuKghOHvxoZhnL
9EaXKS+aPkPW01PX+16YnairbuRQazcX5Ff0wQBYUwlcZG3jnOf22IOtHY3/8NT0cXPBvSYwtvaB
WHXLwfwaCM9oaLDLF6bcB+FMG4nEJkh3tvrV8VKl8BQMlVFLP6r/9MXHFrHe2+t0pYLAK4SnK1cz
fReITNe7T570spZmvTgHnyXpnl5c5safZAQy8nynHSdldKv//OhQVcdq8kZ913Qbp6FYFMth66KE
C5lflFkXd4zWjdqA3WJ5Tsm/2/Qx6nQXU10vi46q9lAGWw66a/GQBuURT62Cz7r4nNnQGL0UaOXZ
HtuXon7Ri+ghT7/mZQie0zmNTft8e4rXFilZP5nWr0L/EhuilEZZOEVYnVUck94P6tTdpYN1n9aT
crod6Q1YVmxAfFvEE4OWCYSq64+p1HOS24jIAjT/Vkix59tfY/8h9i0c3aVDWRn3cd5yo22cp6uL
6DLu4tpodHsWhJoKRNd40LNdn9me5CBu/8KsKkg0V7j3BF+D9KB8QPzfLB7roPW6raUkTrjFUqLb
i7wdbHJHKBddD783Y5xOB35G4gw7yN0xvtoK2jKa8NooNnKjtfMWNSbMK0B//iLJX0dLpj6bmpFo
OsUg8mYq9dG32aBLas13cow24vwg2TB/k2k/GemprayNn7AyXqGPChSI25pG7WLvJnqaZ/aQNedu
+CCWL14h012oPMZIe95eWSubhiYVewZ4k1CFUq/HGumhPON01JwH+30rjTstfWjk1svn+3o8teHd
7Whv17HQ0QL5D8aNHil1qetweFmFSZOV4TkNvqtpv0tOtu05yGOnquVGGDaX5Xtf2VjFb65sEVRR
yUEAWvBcXsxmJCW5Y7RDeJYTOdnPvZqfpQmwt9XXyUOeqYUHyy7xOq15bJI52qiDvfmWVN5EwQT5
NaGRuASWhKlvzsUoSIlpFp8HWIVeomf+3qms+j4YAtNNpi7byPfeJELkQBj8QYEg4QNatdgw8Vjq
dpqDNypU2at85dvY9FtUgZWBAcIWCH7g3/Saxb9fvCG0xLZnu4QHyff7GGmVa05PdI6lSn9Stvyi
1xYO0Ck03xQSLx4tiwOw7+TJNnKFWYy/1J3J8++9VR3Td0GyS99l7Xway9eNtSr+5NWhI+bwIuTi
7AvUXoIlK+awHD/A1qXx0nrRaOzMqYWOyXM6ag+dPz7LI/4Wljfrr1mSHG//CvGh3vwILnLBGsDU
aslm7Jt4LieVSW7CyU2z2Yus5xnNjttR3h55YqwXYRbrZUraPKdwzbdsjmpRI1tcuA42z0r0HO0e
lG6XFx/q2UUI6HbgNynYIu7iPCjUbJBQ04eJrL6GNsZco+4NkZvVW3ra/58RQuIGCoWGuLEYoTPL
QZvPsAoTG0eQqEQXnRwo8py5+KjESuQBLP+mlNO/RRtlnlY4wGPC/BO6UubTn4+Z4oyFMC0Sk2+o
fUkdjvlUMWYwGPdGtLftfu8MsyttxFk7AxAoRBlLs8TluZjbzsH5qSns8GwkZXPsCvWLNejVxkHz
5v7gA14GWRwCcVYosTYZDKZOXs3BK/4t8fkNFNQwonJnll3s/cXsUSLkjSeUDLXFhdU1iRaNKqNy
5Kdk+uZYpWeZXqt+vB3mbReBgf1S4oHUxU28BA7ZRmCC/hqic9HvQutIWduL4/texsLj41y5k+pJ
TyrsgNth16aTB6zAPMJygKB6faYGepTnBnrW50Q+heOBUrL1T+17cuEOxZ8K0NLrpK/6O9ZifQxd
6CdRRiylKL0BmdtNKNTaCryMsFgcgT+q0zgRwYFmJcGrSrsNGMfa8Sh6w0JjEqzBknmS4vBgT+Ir
wVXzRvO7YZRe3vxpwfbXRP0OsrgIZLU2JFliGGHwone8l+TKhQ+zv/3p1yfrd5TFp099J80nfYrO
c2K4Ufe8WUHdCrD43r5uFjA0ZkQE1ADB1OcGm/j/2xAW31ur25YxMITOYoc4MBSjjSa9+I3L61Al
mePw5DYksbreH5KihIlq8ykqxfIqddrnsb13mu9VufE1VjeieDnjugvcY8kz6g3UCqpMcL9t/Q5T
mM+O9thoHzjVed0oD30ynW7P3epKvgi4GNkgT1Zs8mQ9K9ZLAIiiqh8Gc4sY+Ea3QOx5ckIZDxIw
pkj1Xs8fGv7ZqDZmdE6nw/A8/5vtzOqd49/P5bOR6udJ+0x/PXmU/g3Ckqrz7vYYxfdffr3L6Isl
3oQp2j506M5y80PrbcjsMlIWD/bwmk1/c7pRdCHxBg6EPs0ilhMWoZH7uljtpuMWyZDt4MeZGyNa
21Nc4UKvxWQlmIsSpwHURjFKLTpjBXVynPh+wgT49qStLXkoLjAEgamJYtX1J8vbpjMwlojOkSy7
OgbTX83pMzLrt6OsvJGAm2iAFnUknkDcX0cZbC1S28AnCh6VuUuOcsAM2qN9hM+LO0+9p4WbAoVi
dpbr4TLoYmjYhhmlbhI0m75Tvhx82QWt+sVUXs1gOtCou/O3JGJWHxKigmCC8EH6bgnhSgycAIom
jM/WOJLmHrFks6YIVdeQ5ukznQM3RsZz2KpgvPErEjsPiiecd6oYvEYXZ2PRNBUu6Kx9jXMx0ukM
dJnqWbhfUcOogvfTF0l5rPzqXhUeiZ76T3bXV4f6NTY/0S3dWFNrX1uo8iAaBiPwDRBFbZomkism
Xh1eKmEdotm0Cb0aGUDkugGUIj27EXLtQBXkU/YK+Mc3aJ4yiJMINE98xubh3sSbzuoe0CqrQucQ
PGX/3F7Nq9kb1CXBSRXDXB7fkdJ1UtGl8bnXEPLMTM8w25+B37uTjkl5Uj2J61xzkofA/xY1W2yf
1ccGdU9FVJHAYC7RpWFTJtIYNPG5bseTPDxD7fw3wk+jwARveGlrz9i9bElur04w84oEDEVXmi7X
OxhGZl728RCfDeOzM/snjKtz56zrP6S7vt70Y1+7rgSCG50FslSqVNfRUJN3kEPs43ORpd4YHioE
nrwqPEX23rzrP4/aEXhk8bmxHlQqoigI3P7Aqwv4IryYjIvaQ2I5/mxgunhWH/QJOxiokvmDZX0i
FShNw6221tPaSXU53MXtHI/2oCT0Cs55o73GsXXMy+yutZ/8wvR8484f3weaq6ZbWcjGLNvq9TDV
vi/nvmGYQRK5svS97x/raiO7XV033C6UqYSo1dLEUtYLYWs6xeekOGb68wyO02k+aMODMT0ChN54
vq1dmILt/j/RFh9uHiozT21G5OtZt08Mq+Yc7LaqmmtRBPZZqI+J9bn4XE0Z0nrAffOMGZwnWPV/
LJgljnO6GsgR4PosZG6vv4yByYmuRw7Hmf7apU9a+TPbypZWr4zLGMsrQ6sRg218vr6NCVFXeniS
Hwo/PbbBdCr9+V7qmlM0tM/4yD3aTvi+HzC1SsedNE9HTan2gWK/zN2jtJXnry1LyBsaxQUEGt8o
oDVJI09SFiTw/etdrRwzq/DiLRLqG7PGX1P8O8qvm/xij+u93xjI6yRnpb6L4p/KGJ4s++Sw38ep
fxqRXQpNx1P70otzsELacAoVL/MnzEZLN52zT4NkuXnXHjW/OMxly7tNPyWVtA/iet9a2qMj1w9+
lX50Et/tm2p/+4haydvgnsDuIy/kEbHUNymVgdZQ1iITV86AhdFQ0UJPhVy6pea3ltLAHKbHx31O
q3SZ6mbtqI8j4k1nua1OhZ0+NjUWcXsHuYfkpdN2TY9hSmrtbo9vZRGw/mHiwzWCsfZmj01prZpZ
E50DKtp1Hx40E0RHMW9UsTbCLDPsKdCTpstaXiztfdjHO4EvahFX//PB0JfgnYf4DUY54kC5WGt8
yE6JgTmfG9bPvpNfN1/fK8uBtsfvCGKcFxEqySlaveFtnM75O7SK7zN7PNT19Hnu5MPtwayc6JgW
oslKTZdUd6mI7dczrFmVh76a7pM+2tmTou3Tcd518X40m/TY4751O+TKy46QPC0Fp5B0a/EOigYU
9xSH+RvGfQ5Sqk6GfdyBzXLyE8WfjUtkK9riWqR7gs+epEbn1prHox9Yzk7KHBD62fjaGVjI4s67
9XReyTgEDxm8HgmsEDO+/n5NqZdqUPByrmr1Qz6EByXwPamVTuOs7KtSikR5UBq3hDtWlw2MUG4a
welbaj+lalb7RmNQFYqHf0djPjpquBuStPASevm3P+LaVoMhDGucxUN1ZfEGlKk86nbCS9OI5WNc
3Ldzss+qjdbmWm4MoeN3lMVWG6oeqOzMRIZ6d4QpeSh+hP3RtM+K9j3NjrmFa5AZukEzec2fenlw
pSCyIBRX8EXlalksU0xDJNOoaMNp8+scPP85/mjx9xc5uKX5TdsP/P0g+mnI3zcPETE3iwczuxpA
JzBzbt+llE9vN5Yz4aV9bsrqRxZCXx1VZ0tQf23JXQZZpGitkaWFUQKfi5Q7SqpJqLOfnuzu5+3V
traJ6Yai5IPAHTT4RZgJr8w87RjLGJ/NejrKgeSqAKpg+0nxVsbyC9/2ZuYuoi0ywjCxOt9OKK/F
4YBejOIX7W4KAwUOY4vNaaf2+0xO2k8FNKvZqnuBbBjed11u7AYla3ZDPrzYCc7itydh9YP+/llL
iJw914UFVJCqXxRI3gAZ8pDUcr0RZe3sAhmDRjMnF5O9WJZ9l49t21V80VL/WKTJQRp9N1IH1+zQ
aNbdUtXv2y1FyZXvi/ED7CXyRKTxlmx2pQ0VUYLg5ML5oe2Td01TPnUddIhWQBrC4HR7KldOr6t4
i0vBsrOxqiri8ZXdkG63FTxM1V+cx1dRFmdkCKGxCBWilM6DPuJB/BMlpc7ceJOtjoUjCjSTmLml
/piOymsiVxQvsbw7pUZ8p7qyvbEo3nKDFMStMQNC2VpGJ85ZTFiHiriZ6BzETdzFhzyI7hopDJ6a
tthPcaS4UZIXh8IqfiZ9kpxjs6JSrAVfplqb75qx28IY/sILLLYovwdtSKTEIAEsCxhmYER6lnL9
BE76Ljerezn4USb+lyhKDk5oumapHRMtv4NzB73H5VHk2ukBh/WjlSRC/P+bHJv/3F5Uq4uYGi6e
6obgYi6ODWwzy1aeHC6rsrjvU/Ukz71bhcadgpR7HRfH2+HMt+c7t5LQzgKmInoP10mGEhutjxsH
mRs29PBmhl2qfdX6jVrvyqFDFPI0UGWgCpb23VWj63E3UwLFtrvD+cawPAiWWzXGlSz0KsrifAeY
Yue6iqBK7dxb9uDpjXb056dGjl0DHc422kgs1j/V71EtPpVmNTE5dkSJxmjfxWb5kqTfy/RJNpGA
DuuNDPTm4KDqLhKJTKl1HuZUM2NNhXmfuBG4cvlrVzwmauhtPvF+qQa82RuAX7j6sZ6iEnW9MHrd
Hou6Ip7TBtE+zqwKC5Ww8KYqkdypz+NPHdoheEIl6b6KAbYHdvV11JoBW+1IR92r8dHcZer1tvo5
jVQ8gxBhijnqM49F53jzOPww0gYTKyX/HIZTsrOy2H9Huch2m1BDECmZfCptczR9drrS93olCB/n
IVB2mEAnXlmlSFlWPeQZZyw8fTTHsxKCedURgd8rwSC5uV6bYE01beMgW900oDooegKTQTfgem7Y
THZHmSCGwPmsBGdtOqVyj3vT3+zNizCL9Wz2bW0WE2GC2N/X2ks9WF6gPo3x59tnwOrZ/zvO0nRA
DbRJ81XiWPiIjBGezw8FNbnbQVY3CzUJg4MNgOHyrNWboWsh9FKGqz84qYzBRgdTwXatV3MLTrka
yoIzL97VqB0tPk8KDFCKsEc5o7migTTIG8vNLGzgyvvK/JuTjacS71A446DSrpeCOveZrw+U/buO
rLVJdAubZ//l9tytfqCLIIuFgE19VlsySX4+vm+NV6O4L6Nw43xZnTT8mYTFpQ2hdDFpAS9tEgMy
Ywhq4Vy7c6q4UJLdQj4PWz5va/UjTKeAFWOCQkJgLG6doEQzZuZ0gWEf6+gbze+toZKPAR4su2Dq
Io9G+INuT/pu6sbSHW2l/Is1L2qJwHooplJPuv5uph2WeVLTL6mCdpcnpmvl/1Taxndba37DdWI2
saSi8bdsfmsVqNoQwbxzObxLZTh/vHbPbfs0dqmbqRVKvHCfCt3TmPAke447+zAYrTsaTxZedH++
iDhw6T0DTBV743rEXRGb/hjyWxSkIHekxZVXpOlj32wpY6ytVkj04IkceOc8G68DIV3oq7DAo3M/
q6+znzt7LZK6XcS+2N8e0sorg8tJCEI46LW9hdkW7RiWFlJjfpG89GV3LqfHXL4LZ9Vrmq9F+CTN
W6Zsa9cwM/jL1FgIgi5m0Ri7ZKybkYdNEhyyU+3kLtTAKVA9fwpcfwtEuHbTXIZbLNMwawu1VhSe
GJF1pzjZJwxiqE4rlVvL0d1fzObvoS0NAHq1AFfXMzS7+AzozQ0H1CcczNqQwHjWwnknbzUQ15qm
gGvJMSgAAVRersm8raJ4jmReHePBUBIs3WndfbCVcW87mZvGuxC/6scq2uIGruWjEKeREaShILB2
10s0V1Szx5WEJLuKgp8UDFpPWCX9xRlzGWXxCEbhZx76gdGhWXIqtV0Zxoe53ZKMW1sil1EWj6os
ReShwwz9bKnTd7VxNXW+h6LhRfpWf2RtY9P5h6LApcqraXHXNSyOUJfJd31y4lOTZf8AWpI9ZHD/
okgBE4H8CoALt/VSRGKs7Kz3ReZjzna7z+Yk3KVNtUXeX10Fv6MsS8jqFFiSpvMqkbRXxMo8y5A2
ztzVFyYtC+C/NErsNwribe4nitZS2TKqvWMfg/ZQvMjS+ypAFuKd07524930H8g4Y/oaB7mXzl5W
3KnN0+2dvXa3I8zOIUmzgdUultBFJ0Cbpa61qhIUVHIXDcEhLO6q6H1vTgct3MInrS1HEB6ckFCH
gAAvTizJquu2rGkF9H527BvvW5YGXtSbGzO7OiQUpmGcwzBVlppPddWaKU7TAHmo9c/y2TK+JjUV
GONb7Z9uz97assdOEuULlB9F9no9exmOX2EiEFf5WH8wK+NDWLQnQ3r9iyjUIYBwAIuCvHYdZQr5
qy2o8HPWoh/Bw2r4aE1bLvarFRjYjXSdfokXO4vrqxsSuRlT+hhjva8oaWhIqRrOp8S0vSx33HQ6
OdnRDI9AX91cu5dk63B7mGvLAxUUFEiB5tgID18PM5HrWO0nJtOq4w7Ql3PAbmbaQYCv3UAKwg2K
+9twQtWKVERg8ujLL2Z17iQ/Kx0y53asvL6Fw1UNWNA+yEa5cXuuRuIcptFgYzlliVV0scfmzrGC
qgav0Q9UUtIO7LEc1fsRIIz/p24jVIdkLE2gwoAqgw64PPJtqcwbg1w9GehJx4oWn/IiQ5TPjBzX
thL7+Kcf7TreIqObhaZ303c0MSRAZM5PLf/J+t+E2r7daCIMQm7wB3gbLCXV2roKil4HF8L4ftBh
f8qb9L0UpFuQ95WGEGJ1VIm5xzhC9CWPyM/tzM4DxqOkuasGoWdlsmuSCFdBTM6INJITn9IGEEfz
oyvv2tLa357QlcSHXyBUmVB/NrU3ajpy3ugYrbFa0mjf1iV2qKRb8S6oMrZk6Pp66PXY1ejV3ths
3q9NM7YMvPTEJL8xaTYsRluOLZWkTtob9cn+VgKOo6oDfHUXTv+O064yeg+StcZMdAm8Cv8+ztQv
G3MgkqzrChNVYB6a4CIF73DpBys7WTH4OV8hyFsgcbrXIFI9JnvRBDT9+67Hqbo7h/PGQ3f161Pp
RLABIV9QmYuXLubtoCUldo8uGa5c/4v4yz4Mx6PqjIcuLB7iNn9Ko4Oq9ARPvxv5tOXC8fbyYuQ8
kQRWkP71EhFal71fxaHM43Ma3qMWe1Cd5h9utC+oJT80vf5tY6bFKfdmpilP0ANFqFVTF4duN6Og
5ODzeK7lYge+4j6ShsCdSvuD8WLHXiN/qcc7A3qgm8j/3I69OlTRAQWxx75e0gItjnTftxS2Wriz
cbBGcQRjcFeKOq/aaiO+zedEW+F3LHFEXxzBmTlrwWTpEM87+9/W0d1IkT7cHo6YqTczCdJRyCQy
mcvS0pTXPc9YvtzMBam10t4ej0UPe0J5jaQHW+rcovjj9INRMX1YZcE7YcFej0oz50kOZ5OLxWB/
mN+Brytqt7s9rtXPdBFE/PvF1MV1Uc56aZEKZ06xjx0z2PeO7M5NErul1YZuXW0KI63dmPTE5V+Q
VRUE+HXMOsb0TsqM+Dyqn3M5dO3kszV+L+h//vnYIOJS59FQ3SNjvI4TQQ8p1ZrVPzKSHQ3i/jz5
Ro/nXB956pD8B7RU2Yi5UuGivEVtGH6FuGnepAN+2E+ZA+pwwGrlyzg9mSEYlSjwtNzxxvTerp4z
a4OatDahOg1O/IpYJqzO64Gi/tb3mq3GZ6QdJMnzY4pL0pNebBlprS2WyziLxTInJnLPCCWe+7H+
Ry4+Nkl4dL5A7jpMku9sJPpiFSx3HCRUWsmi0GPai6+Hr7A65kOWnKv5+xD4iOSObil97KR7tQ29
aXy9vVjWLsfLcIs5LLkTaYznQAAHwy2GZxuayCZLbe0UuQyymMDGwU8mrUWLs3cA4z/5Q7pTxmdj
3Dn2PsHfU97EwKxdtpchF5stl9pxrHNCBsUxr09x8BlWqNtT3pHqL21zVIyv8aw/357M1QV58e0W
904Jw2zM2jThkQbpQPlgccMryuPcbTUX3qpGCMtkhy6uUEIk018UdLpGTfx2LhIoK8fahFzRpm4w
OJXL5f44SdExMsz9iEdvndxh23hQsnlffDTgQ8xy8U72u40kY20ZwczCr12A4t54LYxK2hqSUSfn
SX6w9BcS5k3kz9rk/nrNU8XGdm05ZB2f6GhMjeTM+8lV+p+Cqh00pqsqW7O7tlypYlPDtnAvha9z
fa4gau5I1Wwm5yJ19fAu6JV3bR5gUZ26dX6vzcmnTQl/8SeXu14QicV/wtph8eLoLW2SG01PzrU2
ujEZ+maDcwWfI/ib4i7nYch5uThY6trxh6iiHm8HjyY+p7H0IJC9ww7ziPmdUraerFEVfAHyuG+G
Q2dudI9Xh8jF/kumQQA1r2e1CqWxzAJuiKSz80NYSi+542+B39fWIe+L/w2y2IF6GE0BJCByfT8/
aHXi1tbobdMwN8L8ug0v0oegqZzW1kjl00a9C8Zn6iin7XW4GoUmvmDUA0ZbJl9l6Qy2kmkMZgbE
lSs2gkK58kNyui2yx9qlw8MagDMsX4G/vP42pdPRc7BJTUop9QaEkEOHNpRuhDzJHOXYNYHsBmW4
Ibu1uqORCoBCyHJEqPE6ahAZVIdlcX/Xd5Nk4Z3yPHd8ruqvhidUNKDCyRAjFvUDjc9V52J4QH5O
sWadYNQYMU+DSDtkxYTUxVY+tPrpLiIu9rMM1Bk3CJLYKpnutOrYTejaGBv5z+pXs3gBQBAQ0t2L
S0C4EPltz/pIzK/g6pqD4d8pw+eq5PKpn25fbau7VxR1NappNsfi9bdqw7TOqLjSkrWG9inIVOmx
yKpufzvK6ooA/YWRCEvxjX5/b6C3WoU25Su18ijsewDvkZZ6KrYszLW1Mx6KLiZ3iH4IEsv1eGQW
/KySkJ/tZrC/tVJi7CYf1Vo6suG9L1DG8RzwXg3mc1zFqgcZJXR1vTPflb20p8Rm7uQ000/VqLyE
kmLBjlLTA24f6Z0yaVAD/HLe4b2Cz0w7Ggf4JLJrR5Raijn90Gf14FpJF+70UC0f+5jfEYydgr5L
GZ3GdIi8wgSYIBfmtKennBz7IgvfBfxlV4tpuTuQZTducLHZljeQUH/i8QXXjJTiekIgRld2YczC
ZzT5OLX6R97Q5nOa4BRblUH4LZTqLWvf9ZDCUIB3AxDNxfqNMiWRtRinnHJXOM39aH0L6ldJC+4G
4+X2ulpbvegFOCB6qbhB5LgeXGIAZW8KBqdXdkQrMflU+9XGBK4+geg6/KIgQEhZlvOoctRKJ00Y
/9jqaWy/JE79JNPddsZj5ZyyfHDltHK76NPtsa3UuDmbL+Iu7ryIvyr1DrlDWEilO8jJy4wpzWNp
oECejUH+HORBjIriMO0G25DufFX5mgeKthunrLyj4/TnkjP8IJRXALhTbUNb8Hq2paZRWty3WNMx
MNT6Ls1Ag2f7jtHfHvracUG6jQW1jAk1T6brQFGoT4nTWMkZbSCZMqLStq71I3y9HWU1cxIoEZg/
wkdsKQ2XGlYS90OfnHvr33pPISTVu29S3p7wfUDFh/LOZD8YPYKfKCVYqdvnW+pBayc9D3Xq+Zyx
oK0Wm7PXengvqs9phSNnDPmqRhelrD5PmFg2JslisTGza/cXtzIPa4jxJMKL457SQqQrGaZOSoRW
hiNH/4FefZ8lW0/rlTgKNzLuC7S18JxdxGn03spNp0/PWfkTmA+MgXLYuCVXFgktJlDwBADvu9SG
DKIksSVT2AWl1mHqHwTQtZFft0E+4spYnKCiAYgHHEZmtHEXq5HqSK+FDR2tOH6xhnttmLyZrr6D
Eqwc7nJzl0ZeXeyHFAvaf/8i8b0KLib6IiNFF2SOS/b9OR38Y23sB1k92vPh9k5YObCvgiy+1tgh
r2mWBDHKTxzbmfRBHr8g6u1svKPX2gU0H1nnPDYMnAkXUxn6cmelEuz5EoCy5qL07ifgW9vPTboP
KrdMXcvMHjNrAxS+tlQuwy6SAtWUmtSIaJBbsXVoR9BgyaieFbP7YfbhloDcyp5mjIhpije8IHlf
fzGTDxZoBmNMVPMubo7k2koeHNKTYxwa6/jnX457ltSeTY06wKIvqEe+b5QCwdng/h5jccMLd98U
z5E8Qkne2HGrI7sItvh6WYocgN+Dm9DC6b1hNQ9B9820+l1UVzhnJYdB31L2Wf1wyFYC2xf9hWXR
zA7I/MscVGLc0Iycyqo9diaAvrzWFTcGnHW6PZ3r8XiW4YoLjnyJgnRiKdWdHjxfoNx9v4tjjshx
y5xl7V6nykO3U5RTyYkXu02OxkBtrIJHmfJZLku8HzBZiD6q1ddQvxu6u0AN3TT1SSRfK/2U1V9u
j3HtaL4Mv8iZpjya5tQvUTvAVMIFtYf1xfyRnu+H23FWMnGGKfxveHySuC42XYkFeQAWAGyk9k2X
jXda3J7qDBXrH5XylMbZvm//2NpBQaTyIuRi6wXgG+jTAIYEsNTsoPm96i19z8ysNsa2dmBeBlqc
yoGWSbOS8QmnuD7iYLErMVtrbfzQNLNyJXQNbs+l+OHLK+gy3mLJzJHkg8oU6xKuU6R/6Oz/bgdY
XxS/P9ZiUchD5yi+CFB+MrrQK4uPurFxCG+tB3G6XNxkVQxGqq9Yd3mHQFIaPetds5PlJ8ifWpIi
IfNTC7cqfqvD4hHCi9NEdMBYLAi/khN/VkTZqLH+mfw+8XzFfxjHLRL06vfRyEIEO1KAw6/HZlSp
YeetaMWOL2Z3koyPf/F5oC/g+YheEuqk138/CruCZJ923QANLTNo/NBol/vicDvMWvkZyODvOIsM
35enRDIHKg+SQij/kCXQg8Hq/+SBcRwsla5TpXtpbX8Ddti6efNkJOBD1PGcCeomsO7bP2jtPKbo
LMoGgnm67LpKiElKxszviZ2XpvynJcXThyc92chLVpfJRZjF9soCc2ghVlFwyfdgYj0807w03eqW
b0VZ7DFr1Kc8LBiMhvjeLpLM5y7Ke3eTHrq60RD1Y63wpqH4fL1YWKH+PLOXEJjxnXfx5NieliG+
WiU4VBTdUB9rp7HvCrXaSUq9Ncq1JIG7jaomsEekmBdJQhzSwdAyupRpOu1rq72LjNYbmv6QlZ/U
5lj8OeFPVMh+x1tcM84IX8eSiGehV6RLiVdQJjPLL7cXopiz5QF8GWVxkBRlo+RI6HGZmSNz6DzM
jfNotu1975SnOPnzohydeTgMyNYKcO/iOAG750wx/59rfZa9IgtGTxuVeXd7TGuFDepC8CFQOXYw
nlqEKYuCppbMqVIZBS67J6nY1apX28NxNvPdlKY7ePU7yGEbx8zarr6Mu9huJRozEnAAULHZe6c/
tllzcCC4Uli7PcC1DXcZZ3FqSs6Qt70Yn9qkbiz9kAN5byeK+xdREFQVevYIZS/fNEOJyPtoSHSR
nfI4AFw2M3271bq6AC+iLJe5gziDPCMcYyifTWR5WiwMh1TeF9Nro73cHtFqLHRUEVyDeARA+voA
kYBW6hPFtDNtQQOleERetCSSd7jXxkfSHoNMPGmOt4OufSxYouLQ4gZSllD2IPcVFgK25Ir+SpXJ
S3u4cH9z0Ouk9kIPEHH+JVTLZ7g4atMVH3XlfW/I74PWeD9OzkZ6uDoWIHFC3ojq1fJVFgza2JVt
Sa9fzgSyBoVKtP43+m6rQdCeh3iEHDxDuv5KWq/TsZQHxkLtqnofZzleH5F3+6v80tpZHnzooXP5
Ip2AQM5iLchTozeWFqVnucbyPO3nwatn5ZsyFXLjzr7pkyBklJLNJtyPfmd7ILRLr9BBEMmtf08X
pvQ0a8qPsT5IQARNxw14AO16bUZ1ZOxhTU3a/On2r167g+ABgxOTuQaBp11PTdvHcdDXpH2B+a7r
XqCDP6pN7zq9UDV6HbR6fzve2qeA5AyLUsjVc5Jex6vkoCg6hRZohn/grseB5Z0GSMF16njLEmU9
FPRgQWeVgc1eh5rToVNApnO94lnXZJYXopHkbGEr105o9OL/N4o4IS5y9VqjP5LqRGnUfGcniG1P
qed0P2az+/gXU8eXMpk8Ai7BU42qoBwu1PDa6IeBQHvwvFnAWx0MlAFqd6iY0Cu/HoyZdtWUttym
RvwyIclpodJpOs+bmcha3oWG4P/GWWxI3WkSSZ251rJO2xtl5OlS5VUSYiyj7YWT7DkIMI3hxgSu
3uLwWIBQwMwQHprXw5uiwGimgVtuQsE5TB8HZMWC0hv74WTmERpu/6qB5SH7syWvKv7wm6OBFA/4
Kek53ljXgctCjfGp4cRO4xinhJ8YuvzF1SocYv4ngtgMF8sQ1LNehw2Z7Oi/wOn3cd4Zus+3F+Da
ZQfChXY1wE4gBotRNNT/p0gCMZiU9mEuBnfUH/3gaOmgWXGEvx1sdcrA0VD7gIMBiPV6QKEJCTyY
uH/sQMaROsufiiLdoAr8UlZYfhf+NCkdrVZOpUUQazTroa1j2jTGs4MPIxKSTXR/GO0fkrpvi8/6
x1j35PSLX+/jyTUaeo8sl3FXou6SqPnh9pDX5heSJgsUOXhcNRa7r5PaeRpTcG+9nO/z7Fnti93k
JK6dPQ+bbqJrpyN6bhroQAwv6Ahez2/hI6qCPCtL8g4fdbdyHqDVbHzDtW0uNpuwSkK9bZmcT4pT
+iN09nPXYg4VA3TP0n1Zy27SKzXDSndaRjvYkMaNwGuLB/iS8GdjHqn6Xg+uNZNWqWisnuUh/5jz
zYYxufuLj3URYnGEJR1qbpLPQ1i2PQRpPyrGQ6zVhxwD6dHSvP9bsMXOy2xIXpIBekNLD8lQnuvA
1eroEOjjGdWGjWBrKcHl5C2OEqkblSb2BVQEbq2RzjsTcYd0yPaW/775f6Sd15LcONCln4gR9OaW
5dpUS93y0g1DM1LTe8+n3w/6d2eqKGxxR6tLVUQnASQSQObJc7LikOn64fbwfjnCb/uQpDy55F89
9atbSF56DSiAlnpKyzPOL+a87HetknM/UiNd+VzYRZP4mYusmK/2GiC/RGu7fTmX+l9m3kEEH0OD
WNHQEfV/0zjfPudzGid0UszxsVrosSuDZvwZek0e+04bqB+iyYkD0eoQPPeZ5gZs7qGJn5Q0mzZe
qNKNhtY7qGfQ3Pb6GgJkKU171KLPIYLyPKnC7m7UtlIJUiMmZF0U90FXr5m1g3AJ1XkmdChB6usL
APXaV83vt5dJuqsAN4vsHXfpX0XiizMmV7LCtlIApfoYxI+xs8yHcrL+O0Ec8DhHxYxLMyjCQtd7
N3G9NEa5k+eb9zFN3jhR43fRxkkmHcmFjVXwU1EZNIuYV0c75hDrloXi17Hb7m/PlyyeC5Y7REQA
AvzGrzDNczTbGSDKLM5nBND7dpc5xXKvDEv5qIzqWbfolL9tU+YIlzbF7xdrpPVqkbQdSIi6GI+L
Wj3l5JbaZvqjodHCTbc/hYR10VqL27YZR2AHkWnsAzfZ14m519Xi2etVhHU2iB9lgyLzgrQ8aFTY
RFaDcqYiDLOOl1VdPoNCJ0FhHZSkPNyeOtlywTRDGR5EFAfwykoVG4WVDwpTZ9GdSLMMYoaF9zio
+bkqtwSNpUMCsUbpTICXfzt+l5j3wgJAJECAV0PHfHT83v6TEV0YWR2Dim0HPEl1zt9y2iUD0ijx
cTHoTgzcvdG/3J4++YgoX4ExFD0X4m1x4XnlTC9CHeESg9oIGP0UN/4w/cFLni62f4yINbwwkpRe
OsL1AykwdBrJEpziwdpbarzh3ltjWZ1HQ77MbdgAtB6tZFfR7OPm7Sneat6QRaGLwfzOOmshkFwz
GNdqd0Pfwo6/UUiSjkNw1LB5VJ2tej1d1hhYZeAIl06gO/H+SpIU5pOta57Uik1vFA3GAjGzetNr
Rd0h48U4LPW1aJ5CGr24r29c6baMrJakijO4FTMXuL/AvltPQsxjs0tD+Oj6HgLOmE49ME767zr0
SHm4bQ7IKI8+G/1rYZwQ9Ku3tNm3rKxOH2124ygaI8KZ9lTsm0TjZvM8DBv7UW6FZitgOGRA1n3Q
zcBjAi2E7NxaxZ0ePaSddzSyk1d+v73vxcT/Pmf/2ln5WOjGEIVVaXYWam66t1MrlB1GaPMcJCiM
vzLoIjbPb1lDp2A14ODRxNmqri4JXQ7JKsKo2blYnheBNYQhTWnvs273q4FV9VvzZ7V8qCHZqQ3z
cHvE0jwCD23gTAB0AW0KX72IQnaqaq2XkPWtzAC6bTU7mfH8xhnaQw6yaX7bW6EPFIM7ZbERmCSL
SskUZSKOKGAz6wz6EmnRPE11dk5G6453vtnXxyy9K5LT7SHK7bgUgqH+gK96NcJ6Uaqk1prs7JrK
x8lsvw+jc1/M4UPJPXdjZ0vOXcb0r61VTNfr1JpLB1tDTRzM427wdSN5brL0JZ3AAtVbhD6SuAtC
QPSDi6wzBbHr5csNo25Lk+VTo8+L0/tucrw9e5ItcWVgNaLMzVpj6jjcF8jh+wMSUqcwv3efQV0c
7aY9mVsq6PIRkeSh/YjM3Zqyt2o6S8t0cV6F9k9Ft55pwPxwe0xSE/RPAyREvId65fWkTa0a1IrK
Ni+m/G5wrWM0bWCmtiyI3y92FdqJXlBDcXh2qV2T4OyCasPTJGcIofDfMay8OoptIwfRk51t/aWm
XJg1P8jYbxiRLT65U4BtZFEFvP56GGqjDiapfPCc6iAaSND7nr07IT0rJIDM8UWb1feWHt3dXh/Z
jr00u/K5ae6ysQAAdo6CJ7X9qZjkc6B0C7dSmbLgx7X13/GtTvuJdE9i64wvETSqQaFDvNvRzThY
8XNmvc1m7e0ce9+K0bQpeAT5xltAkp24Mr+6B4Ta0Jt6hfkmeLtkH4Zx9Be/nytEkpHYDTasyWeV
BBnvN0EFs/L6eGijrDKwZkKOtbS+bu6V7KGwtmDcMs8koCPdBNiYB9VqVFnktE4o4jr9FQSk1Pns
kHxxi61AIbUjuvpEby3jWTtnRREbypLs3Lkf3dDd9979WG21Acg2spCgR3yZrhJak693gDYrTaB0
DMZQlGKf12SrlMTakq2RHRvwynLfRL6EZP5qM89doZcajKDnVrP3wfgSqM+19tDkw17fwlbKBkTg
IMnmqIixrAl6c2UsnLzTsrNXlc0efDv80mU6b+TdZGsDQAPtYWBF7LCVrymLbg1xAEo7ibPJN4Kv
ix7vM482+duRQjZxIPmNX5kcNA5Xd6fZyOyo0xlNrj1UTXIHINwOT5rq7Lx0600tmzmaLQE/sE7c
09Z+bcRpvVhDfm7r8Eh5V2Qjbo9GaoH3OnOm6/QFrEaT6Qo30IiYLohqlGr2i63qsSwGIIz8j4XV
dT2vhsky0py6bvu9TfOHon9Vs4+hk21EcNn6X9pZrX/SG97YiNNJjETUcBr4AjYehLKxgCAFJYam
No62mi037ec+pVP6rAfGSWmQBW+j49J9C8qthkOpJYg+AbCT8zR/Ce9cnOZ1XjZOrxFpDPVTWT97
3MtjI/a93NlwZ9m0AZIHIv+Ly3xdUY68LkDDc8rOTvfQxsY9a5Nuxk2Zl10aWflx2XRplXTszdC2
uNo/tN0Wu5l0GAb8afxDPHrNHpGYfTD0AxZGWJ06+j9b6+dmu+SWkVX4N0JNsfWcuTJjlCr7V7Ff
vHHc396SW1ZWV5HRHMK0pVH9XBVhuc8G19lNbt3CTpF4GzFTFsvofrKE7qHggRGfcuFlmRp4SrEk
+dlrFhtNyWb80YaV60eRqrzMRfF9sHt9w+Gkng1+AcY2QXW6zhNCM03rW5bmxGlEk+nWbVIoGIth
b48/b0+kzBJkdzpegbrTb0ocsRIpdVnQO6ZZiHEUsEm+QOgCfcNGF7Lw3tUTHuyjaEAEkSv0fFaz
OMxTUVl5Lh5E0/iYfi/HR1Ahu94Qmqm7zTSLbDeBdaf+DzEdhEiriAoTw1wYbp3jhrO/2Kbfb5Wq
ZbdEKo/EHYpKnHWrOKe3ELaGDSNK68Dv0/pQ2F/ir9AuuaiIbfdwSS/F1MxE9QqSTDbx9QzmC3eC
Ki+xF7TPbR69lKR0QhWO+MRW/Cn7Kyxex/iowU3/313k0vBqKpuBVsa8xXAbNSck2fw5Ho5B/pJt
4Vxkmxp6BoEshjqBOV2NUK2WqQUGCXSZkcS7uX8Ywtfbg5HbEDUfUhwGdq5tGFYSucBsc/ogwuUo
ZAR3jeG8WrMWHm5bknm84MzBQ0ikwCNybQnizUorBiy5UzeCCdMGbo4WuA+vmVQodMLuqQ/s+m6p
O+3bMuhbmXnpSAWjAS7DhXLtL12oZC4ZVZbNrXYuHCXlsjO3AFCy8EEb8z9GVr6huCMxE8mScxyO
pzCc9uPwErv682Z/oSwK26hW0boCv7e2hg1lKYR7tRXQ4xohrts8tS40wqriHzYOFpkdYoZIZ0Kl
Z6/xO1Znt4U7mMQpPdxHxcegfjWz4di1cAQNG7cxCZG3rsO/JUoZDgCJNQByyOMhRitDNO72Z2ew
YZ5oyp1boBHSRYcZDBEQhuk0ej/TNj1Go/7Q9dYXT592dbpFHCIdOOwULocOjc7WamOowTD2ehIV
5159GCPj2KO04BSPnfU+GM3721tDYotrCHlVWJKpS62rvLE1zW6twl+rVJ79tp5VWM/CPEdTFlSj
0+YlLFpltrEfNalVMDgieNKcbq3ejFbudLERNvEZhNsu+FRax9z2J8+v9bf0sh08I37WkqdMGegg
/zaNPPm1z1rZHzp6YYotHWXJxjHIDKIcBNsD7XSrjWOPntJbA+S5utcdi6PVRr6tnOJ6q8VYbkck
c4lAxNbVqVFYVqQWOmTmU5DUR6B3rY/e53QANznegRWtN/aP5NyFu4IeH1iJeWGuT0VFacfFY6LP
cw/yf0mDYt9Plr5hRRLbrqysZo/uxNihgw3p4/n9iJhoFB8LO9vwUqkRGKlF/QxQ7zrLNlZOG5nN
iDpfU5wc/Tmv6OrfYg2Vrs+FEeG0F7fLKi+457sDWS5AycmHwPiJOILx359k5HwEvyswN1iNV54P
H95SaQ4jGXTjIVUPP5d55zbpRiLr151qdce7MrMKIfFsodYYQPUeptEu1R5S+21sKqfKmndjZ76H
Ewda1Bet+Dir9x4N9V477YO63Zv6G9g5/ebgTfQEf0d5Hn3UxrhjL5+VtL0vxwQwzlvrHrDDoa+U
Q9A+uVvyHrLVhgpOyNIAr4Zf4noh8lIPh86EQljpTxzquzTlztiZ//0xYYjeYIgbQMX9lhiZco38
trBSGLsge/AW2LWeg+6z6Xz47yGWQA4OlKwKBRPhdxd+pU0O7Nw92VPLWkA0uOGPpov1/RLkysmC
JmXvCimd2zalU3hhc+XLS6SMWdszOIL5zs6/T9pD/AfcNTSwQvkpWMctUH/X47K6adT1jK5n0ox+
lz/RSVg6p/B4eySyKAZykdDMS5lUhrj7X8zeMEM7GDu0qMdF4GftX5Fxum1AVl00Li2sbofKNLSZ
HojubTs9kU092lPnD+qHTK8PU25QMHporBdz2DtO6RfDf6+DYN391UYAYGydOQnNZlCTjI5Zpw7p
I8iKah9B6LLhDxLhZ/HHefMRPYGmeaswbQdFzRnR0DCoHK3kG8xoB/r67qreT32zjRGccnxyqsW8
hwbgnTnekca10+EIshhZp/28mf+SXQEuP2jlPV4+BW0YgqR34AFoQEZN2m7SnZ2JJNQybZwf8uGL
3hZ8CGZXe7UHrSjK1agvWGM0QKsg3S/0kqfBl8hFqPHJeCr+mnToTIYjlM3H6Ul7p87HUBM0TBly
VrcdTjryi29Z7c06mRVUX1lx2947y9+jQgN/eVfafpVuVadkTC4ge+FxIWkO5ci6eSgzSHFbIw0Y
gfpSJC7Yus5PtSelfghm5xiEMYome8f7UMWHqbqbRcP9OGzkG2Sx6PIbVisdUZUyc8EdN4f5XvDb
WvZuU4ZVbNL1gcfrDmQ3+WcPSMd1mPDiZq6nhXYJ2He47ej6Q1s8jPlfqnEehu92sFUkEH/vN3vc
mYmx4lG3JqixlqrwCouJJQ9Zx6SJM+QuUZigs+G2t8iSDVDhIRwg8hvcBY3rkYVJFSiUfGkPTwdk
597VmrMTudwgrnbeALKLYMXL4N2GWREQfhsg5AS8/XkVcI+8NpsbaeIgbSRIdb1jvWQ7hEqD5sfY
+No5Tbwnb/moFctDsnE/kpFAwFEG+YMtrgBk3a7tampUGdkIR56n/50g+xwb5cGykC4sH4so3DeR
SYV19rsQVqJl8e24veNivfEclK7uxUesvGkKijhpLVpHVOczZeTdSIMKwOL7ZIsnXna6kRED4iao
UeDeXI12siFMEMrFQWz9LKtm3EVK4my4kCQ9RvaETLPGS0twwF0bcZLSTdwwIQg46v1sipS2P72E
k0bHz+AH7cbkyfY7BP+OAAbiQOvrm+PGiSifsRVHI94VdfDkZdlr0ARbQV0WSGGWh/ySnDC7fnWm
zXYYeqlK/1JnNHeWNuzz/HGBCKXeadFjNp/DuvBj+43ufYKvpBmPmWrftQPiZx9CbaucJ1tI9FfI
SvNFRNqV207lqDaQ3tDsalTpvet0ySEOW23jXi+LcrgJ8m0w24OFWvllUS7GXE0m7ORDcIoy5VDE
IIKido9Out8VD209vCRO9QcBHHQcUmq0gXILW/kPrXVAskjXnaPB3dGp4lQpTH+n2wFHNoGXRsTv
F/c8TStNbQQJdF6al2r5ZEZblGK/OGrWEe3SwmqJgoW3n1UyeZH3trT7fUCTgZWXDyoNMYWz+Hko
3gE5xNNR/jZJnxRuInCBIX15qvJuBK9p+jxL4LOKH6zSeZOMhzBbjqZxaiHe0Zq7Tj868RbWX+bk
l1+9WvJ0bhTA62LJ4RouD+Hk+kH2Lc52XfoHtTWeJ1AmwSwB6mcNS6DBxUpLj9BLF8Ne3A0UshOZ
dvyDhQZXRK6SswVY1vVCL/R+DGnwiwTVBZMT75R0I0suC0Bwav5jYbXQSqst09QxZaUGumK0d250
LpGfuT0OuRWohXk6igv8ahx9aGZ537IrnMnZD3Sdi+fwNG9sC1nshvb6HyurseRxUEeexbbIlyc9
sPbe+JP09IDIgq7vCzX877wiCO2Bvae4Dv2es/K2cpwnM/foc4qLN6QG8il96iFAoBgf/sn0Uaol
EwYbJjWGazeImyAt2gBmGMFBMHPmeePHbUZh8b2/7fkLK6vxMNSldATpRtRXh6yfX9xB5PsflnYL
Fi0LzSJbQepY0O6aYh9fxC/HTpvOCVioDHbygrpTbe2s7AuotspMD9pwINly2wGlkeHConCdC4tx
4YRKFLOR2nLYB7p+nD1kx9whvCu76HMTbGVtpa6IOBzCq0Lb87cVK9O8TgXnTFo0nj9FjXU32e19
UaSVX2dhvB/xp1M2JVtXYOlOuzC8WsQICoQpLjjnbdHN0D/p5k/gon/ij5Ayw5co5HrWWNuYQnyw
BBCZBJ5xAvSR8jpu7Zc/WDI6kSmaEP1+U6YJg6gF8UrMoLbh90ZyP332hoVTpTx56RZFvaymAU8y
mV/4bU0B1r92ELMIhrZTiINuhXy9ttzBueBxfx8oD2U+enjRk/qQ+/CUZifHPjhbZGCSzQf6BHQT
I+Vd9otC4cJBo9BQNCtDHSBRMh7XYfWljmootFA5DsJy45IiNQZkC7AqWTbEf64H6/TNlKUK7Wqj
Ohf7qcmGXdnlxt6lERt1a5TBbi+l1B6MjWBrxXquL3xx6lqjNXZ020wGsPNBe8jndqcuxUGPo79v
25JsAMBUSO79EnJ3f5VTLiYyr129Utl8VMIA1oXZRLqATo+9WQXJxlthy9QqqLRzmUQKbX9nLeBd
Gfe+NiV+o6WH2yMSrreKy4imiNsG3eWCE/J6tZRsHvLeAZTdjMNMss091tH49bYNSUQm8tMQZXo8
R9ABuLYRjWHhVBYwabNGmoW+rEc1TA9LeTBa7VDG+Ve6Qzvl9bZR2fxRsYTEHmJ5ekpWe25GKRrx
cpfrGlDVtPmWkUtUlPvbRiSRWEjPiHc5KT1gV9cjy+3GSTreGecubHeppx/V8J31EMEJrHxcthKU
kmMGXIXYUzRowo67msZ87m1FXTBWFp9yqDrjb0YS+GOS7wAe3B6XdPLAkQJWEwwlvzVyV1Wj0vDF
uJLS8MNAUU9U9fNd1czz/rYp6aguTK3eNMqS8RSo8POYMpzafRvHd7P7tukdv662zi+ZswPBFIJk
0CmQy75ern6o+iwfGZYXvhtsEClQS94ejSxJRIQXJBsuKt70wF+bSNIxckaDUEvLgB96NVfDmQr2
vEszxY/b5RTnPyxyf566hbKXxUHEpqEQwTV+10GilhWhJkXbaztnH7J+Qh+rfIgT7xD/QVmIKu2/
lsSXXETBAamLPrFpdg27ptppsY0yYjDpO9fK1A3vkDnipalVeDIWN5nKkh63Onqt8lfUT1zz4faS
yeeN05mNRd5yTUbR2LmXlQ6jUc1kV0Im6JQPRRke434jWMi8j+ZqQYUEUyxiBtfT1hhpn6QF7MUD
rFjwXShJfro9lF+4+HU0h9yHV6NHyofr07UJrxoVuLpFQ0rmt0Z70A9luQPjEt45y/sxfl2K+4R6
CpI8IwIs1ecOnpllV2ffUNDyk4ckvIcQPwI2vvFhsmWEPAcUN2BBqtSrZZxnpWtal+9yXBg8lJ/T
/wPbtmx6ycuSCqZ3isC18sqxNiZncDwCSTGTwdcA9mylRGXh/tLEahhBqKPZhkzmucuTu1B/mpNx
ZyMlVeRvgyR8CIxA9TUwG1P9oWtcv36flntrdk6llu6N6J0VPzbVVvFP+k2EG1adihIXvOsln41q
SFHKAyLrlE+6/T6af2hJ/agXxpvGMO/h79sCcYlR/uZkFAHFXUtgZlcTnamLPtDETztP+axp9bFy
fvQiC5Y/2vnH2w4tK5uYAiqGM5OM5hi/Ht2k5JodprSfBjr+aiZ3XBd2SA7cxap7Sud231Ukfvqn
aTZ3bhy/FO307HbuZzBBx9ufIgsTDBdENd0V0Kqsdq8ZpJU+KYTX3nixotHXp89DBefPu9tmZATk
Jvk9sj88XQl9YitdBFetMdFVcUhE97X53rOaH17YPZoZag5L/ME192l6KEI/DhpnrzX23W3rsn3K
7ZZLhmhfJ4ZcG297JddrKDrOqXEKFmdXd9FxKvONQ1LmQL8Ys7l3WrzS9WsroTEbFmS7QC/SwbeT
WgHbUIBRBzJXDebfUatsZGulw4IRAt4d1o8gf21Q08cQChSTIjyZRNHxXXvfdHfDQW4bsdblIU9J
AyKPFVNNfFTzh9G+09yNfJosxIEU/t/jYOqux6HYSz9mAkygDA+IT/jb8lLSpbmwsPK+JQoi0hl4
n42YhEHHNzRIP9L+Ad7dDSfYGssqliZqgLoMdYnz4j6VUJjP0Ua0lr06LibrF9rgYiOZQwTaM2Ao
S++Tqy3jY2v5w76YXw33fdRvWNtY/XUydYoUc4p1sTTKvo6qI+o1h9regChIEwngZwVciUTCb/QV
TVREdpiwP1WF7POk+96io+TrnAaPFHkzQ+r0BQHAKMtf4t6hqJ2d0Hk8uXY++F26VcyXLuHF16z2
sTvpUTe7eLwTD0jDT847szK2KudbRlYeWY6p5k0qQy4L7TDXH+dcOdwOelsWVudZb1pdnXtY8Ipv
+fhYqlsZSXlMv5iola8DK4qssceCYnxKevMQJPdz0sNdfSDXGo8PWjTsyzzZufCO3x7b/8VjftXm
RGFzvQuaGFl0Twhwj3raqbuit2x9F/dpH++qKS+0vauWs0UUTufRh/F5fEk0F47ienEW6J1Ko7rr
da2IT0EBSf3B62IS0V5hbHXHyY5XYAMkoHm+0PKzOuhtbdFtQ2B/mjTYAcTxg/kYjPV+UH5uzIjw
yvX15dLS6iBXh9hwwzmkpNxmu8QGXeM9JcqH6V0Hxu6j6fmazWaBd87Q3t82LR0jhNcIGoMEJRly
Hb6t1suUwhA05Hrux4mh+YPrIcBtPDD94Ub+SHYvtC+Mid8vwp+B2ubQT4Bbonj5No+hce8Uk3iG
RuquHmDxmKH6O7pzs3XXl8ZdeHfhyCXdY1orw6gtNFaUU3Xugr88Lr7x+HbWz+F4bMK3Cclpcpy3
p1U60guDqyd3ZmkKGsAYnNvxBAUA6e83E90tkcZ7zrL20bLxYpTGehcsCLlj4FjrdVxqOIvIFLOn
XhOjeJi19pOtARu6PSxpKgGCYzGTgLPh2b5ewZG60OyUmCkAwSNEE+l/l/FpVjJfa55BTPplTcl0
q/Yoc1JaoVk3AJlktlYbMWj0IE89nJSujKZ7qaoHrQz9fvy0MTrxLllvw0s7q3dLsiDL3iTYmYtP
DdnhJ3NXRX6cQQG1i98Ue9X5C254m3PttmHp+ADxiMeLxbNiNaveEquJszCrXvMCBsqbvsFO7fQb
J7XYyr+NDoy0CTcoILc1KmkGghAGeUdJyEI5s9/ZEDF6+yVE4nIjVSeN8MBJABQCAmVMq6hS0qFW
5Ab1O+O9AweBexypSbvxp0nTjoOr73g9+T1VUac3aSbYBemTlX/PgRnfnlfpU82hW458IdgEzRVx
9yLgJGpuT0nAkDXY9KsfoX2sq8PQ74ovsfqtoV/CXibfQ1Ult86L8bCVipWhR6HHo7oCNTdSI7+9
XfI4c61J1I0qc9enf5vz5Ju00RXj3fiaJ8cRgsPxXpseJu/HxtClq00bjoD0kN5et1urboQIUER9
R3cHH2eeyq8xonCgBBTzruzVY5efAM4IOCUbfdeZL2pX+8tc+YJ9ZYuySRaAwagJ9k+ap4HrXi9E
4RmZVWUCJZIWrp81SHiX3vu4g1TNS9PxkGSI443UZeijSb9uTIU4PX9z/Avjq9M17aqmUSpqofBd
7aNG+2AaX4fwTPX5fknMN21f+1EeHsrXaIvLQbqx6UhAkhQ4Of2H18PmfhWWXU/FHGqZzn2KXfRB
3k5bvXKyyRWlZST5SO/ynLy2UpRxYyOnQ3hshscwLh70qmdk9Yc60jl4uu9Lo31RjPzv2/Mq87BL
s6toGbQLlf8Fs/qpo2QYVvlBCQo/cOqnbu43trLsfKOchifD3i3QG9djnG1DqbqFmUyrVxjlSrgt
nXgj/ssObZob6EIVe1Zf3xJaM4sihas2nhHuSuMrR41ZFvs0OcxQtKfllgaCTDiGpngwx8BwRSfb
Kkyqel3+T9G8supd3H4Paxgr6hahrhfvrs+UYxXx5K0P0Jr77Rzf1TrPq245uJX7vYrUjZe8dIqp
cQN3h6qDtNL1FPeKmplKxHoaZuMr2sfUACvnbCFjpA8PGgPQ/AH9R3RcXY3GOal0NAjZEzFV7vu+
S301dUAsDfshOQBzN6tdXKC9vXHISocHwl00GlMaW/O3oO5i5VEH+Wo+uIIkxJrs/RhsuKl0dCCM
UXCmfw0rq9HpWqdnRtVTEIvj8tEtUBFPDVj+vUBN7rtF7468vIzHueK/SverMdaQ7fMmfn97b8qa
6MhRUj4QCW5KcyIyXZx8XTMknsKb6jzMz2G6b+IRPb0aWYo7xzmUy8FSjCeIqOql3YdF9FU37wLz
SYHOtxQMuV14d/t7ZJN/+TkrT4dx12oohUOD5SR3PTD7ZfpYKFu+JQuEtIQCLgUiDJp1FeiXTinG
seaUyVvn4Hjf5ql5LB1gezadmm34xtFrvy7/oMFcNKL+Y3UVfrPMzuYUdshz5bzm+rBzQRcsn5zJ
8PN82REhd7fnUnaogE0i5QYVAMfK6iyd28ntQh3udS/9SHf2ESkwt452vbtxi5OuGUwtYFZ/QdhW
axbGbRC6M/FAMV8jBYIgWPw6fSvTIbVCWhngKhRsXH+vHTUk4dYNHfXPss2erP4nqaRjuPy8PWWy
owqx03+MiI+42A1zndd1L8rUptPu5vpVhR/KfF7yfTE2GxFA6oMXplazVrRp3KtJiQrvaHzWaILO
7f4wNea9kyE0oJr3bjAd4mQzrkq94sLu6oCEXB1RJ+BW57ANfnQkYq14+rHYyuOiEsdvT6f04Pof
vUcHxiUAANfz2dCQ5YRCEWboDmb0ok471X4u8qM7vC3C7y7s8e7y5DgRasBPofolJNVXcs+fsq2H
vdR7eBaCs/z1Iasdb1WePpqiel7FyU7TP+p26lfL6fZwhQuu749sARrZeNNYPK+vR+uloJLCAe/R
wnBP3wO5THvDa6Srd2FitXrzMsy2MuA1YRu9aWxr7zTtMXLMH0LQ+PZopFN2YWp1QgV1aY6DGE3c
vqoVCMToZ7XVuSC3Qas/PGZ0Nq67i60KuLYq8E+NWuxc5Wfjlj5n+p8M5F8jq7XPvC6vevbb2V1e
BNe5OjwN81Z7hDRy2P8aWQX3MZ9nM0aj5EyZFZG0U6V80KhfL+gsleHXPxkQ/Fg82siwrAH8ujrM
oBdwgkYDNNZ8rBzTb9INT5MujQsXiqBDAaEmnP0iFA5xPg6RuKDAfT/6dCkNd+5UBkeEl7z/T1Pi
Uy5MjWWmaUHJ3AXFp6LP92P9MoOZvz1p4nt/25xU18HQ2AC51i1BcxMXfWCMQEwa5+O4uD+VzX5Z
aTrDE5XeX3yrNHJcDyR3ItvMW8QrciekJzIa3mhm/lggWhF2/THOu+eObUp34JNSkaYeDjb64MAp
on1qhOfRDjYyOdI1vPie1RqChB6CyAa10YryyvgCP1SVfro9r5KIRD3d4L2OfhrJvlXQa4qBcfb4
SdH3d5PqJieYHst9lDmzP6pbVI6yzq4rc6sAWOleOYQTy5hX47FoCBfjX9qifnTV8bMQfIiy+9S5
V1pkV/L8ALvlPtY24okwsfIkOg5oYaEtyQYRs1plZQpMu5gRti8T1DlhfLeUfteoywFxxudkeomm
/36uXBlcLWNqR+oMWRWINvi6AWg488EMCnfDiiSCXVlZ7cIWoRWzMBnWXL7Czl8dNURJKTFUW7BN
WbbrypJwqYv9zj2jTzqKY3BKvIvslyoe973xtNyl1jOceXuzRFTnqQN/2w8bQeD/Yhr8kni5QsS8
WjtIuFw1baHZje33KadzWNFtw7vylGrxwYXYAPLzJ3d+N9n6m7zegvtK9iMDt+k1AwLp/dbUVkwJ
sOIUcv1lyPdp95CCdFOyd7c3pORiSQEfYDgQX4iljNW57VYZYGqXqln8Ch9K8xKYj5mF5vVy1rnt
5fbP2+Z+4UR/2w7/2jNXdzx4kcNGHWiajfLjWNxH5/QueumzfT++VZvURw7eIU+tf5hpGNToPQJ3
3/7QrLdBtiusfTj61XTQ3ionbavPTRLxgRmwUUVJTiQSrt1sAt6KJt3Me8t8JVteuhsjl24Y+jSo
NOjoqPwmn5v0rHUk0kCT9hiNn2JIqKN9aL0CVd7ApctazxkLV1fgO7RVeSu/rfSQhEHM21HTwKB9
HvO9Zn7Su8WfG4jk8g9wt+wz0zm7Zbgb7GMxvY2sY930e4Xbtm1/21KokX+QRZ+04G+i4rL6oJgP
jSaPD4JeCJVRu9qnb2g9PYb6t754l2WPteNRItxDqxibH/V91X9bzLsIhnMv/wPdL2oH6HCwEh6d
nGKhLuKJo0bpMsf050zgYi3rq7eV8JNuqQsDq0NnaQyt8CY8KWg/9e58Guvp3nAfrPrvxnS/Tsan
jI6I29tKGiouTK52sZbgB9WAySL7aMYPYTJQXzL2t43IynRsDcSuHMoOFPnFV1zMHCGq1JIcoHlR
oY2SkTg9pJ7nHHUVCR3V67ojuKDFD9WJWqipBKdBi4eNc0c6ufAiQlVFjR8+m+tvyO2xHsmnEq+q
78ZnvOjAM7FQQQgZy851Xm4PWXp4s48otaAo+xvv2KAaQZijPnOmhfltavV7JHf8dryzhuIhfZ7U
rt9YSGkUujC42iiBWkaNMZEdGbqnUGgLaFvuL51AkdCnS4YM3jpRmsaVZqUuSoGCBDbJvuf9Tmt3
xV92egiKaocI2MaQ5AYtUOiklsBQriJ+UiW8S0Qrr2OhJFuZ52RaDmaSHcJc2SXW3lQPkbmFCZBl
TFGa18nJ0vJJJ9Bql9ddEvVJGKEfJKjD61yLd85U2ftez4JT3kP81S3GAte2c2osL7nTnbl5N3th
vOGv0k0DSB3+WLC6nC+r64ujZi1VKOabU9U+aaV60IzXwRqPefPS9N+04BxlG5dsmRPB0S9eYqQW
oPy+3iNj4HXmBIHoGZpvP6pfdfvr7W0hq4BC0fB/LMDucm2hm9W+cVtaGarBT8ziuz4epke1H74W
5XA/dW91CjfTp7D4GNLqsKiAwO2NnSm9m9EySlYcBDjZk9UnmHVLLBK6vnZX/UyHovKdWTvSCrNT
uult5mQIb+6tiF7f8K4N9Qe90O82ZkHEmvVdBuwq3emorpEPX/nYnGRTFbakTBUt+lSgPgi45RAs
yi639Tu9UXcqZBJWAc0pDDgTJAi37cs21qX51TKje8IEuMQKuFjgsKlo/6x9/YcGXQX1AbXZG06y
cQTIzplLk+KTLk4ALUmseqpE9O2/F7GzFwWzcBMwKR0YOxcMF8pVgHSvrcRFV6qzFoAeWjK/U+lj
jQ7N+MUIv6nlObfqI6WkjbevdJsaNJiKfgVY+NeoxjT1UitqVbap03KWfOkmjxLd/yLtzHbjRpYt
+kUEOA+vZE2SSrJlW25bL4TbA+d55tfflbo4xyqKKMI+6Eb3gwFHRTIzMjJix95fosyH9Hf2eGL4
w/yY9YN3/SOunVUxTiWQ0MymLe1aYa9Wk8XYR5CYgu0x0reeEWtPbrjABJcV2Ze8rJr1gzIhhks0
KJ17TYrdLPrcjZW72S8Wu315Gl7bWd7ModqGUkDRNNfHXdr6kaelGhmW2s37iVBM4plsdd/W7ufX
NtXLndLOTG/ZJbWtOTnY1efxh108d2ijD27aN3/xpbhHUE9g3onn/CLgQParyUNMs6krfkl+5Zpb
Qxdrh4sEmX9Q9WBMceGMM461ZM2UN+ePcXMvIcwdtc1GzFjTEAeUB4ID5IKCctMiaMQySndOyqOy
jVr1FPn2tJuiot3lTi8hiKkpJxB0kArkkeNpfdrtrKGFJNeoDFe16/I57RHNcexdEfi+xwCYuFan
ej8Wte35CGp6ThpsiZOuLQyXJ8kDv5pO/WJhkk4L40hGZIyRWg9GQNt2zX4LhLZ2ELlNOCDMmTPW
tti+UecDcgqj9JxSJlX6X3mxNe69tll5i3HMmdlh/yyui7FpSj2U0ZPgge1JZJBZE3iNeU8sFail
TdLc1WV7ZW/xqfWcV4jNOxoQ5mOd6Ye+GLzNgt6aU+Rv0EtSlYciZnEqQqM3ctVq0JRQTXdKOO8K
bWB53DtyfeiK+KQ3xenPQ+Zrk4svZfRSU6A1CPt78I3i3k6G3vi6hdXk4rWJxY5zZKZQan9IGU3p
raNZDyCJ5XC4c6oqOObk5/Apt/OxlJmgk6KSJ7TGdsnCVHlEqk7empBe25uvf87iVZDOqdRZBh6H
5OwC5Tb8RVdWtKAgIXCYnHxDVgcJqZ9mPTI0Rn+nqo9KByub9HR9VdcuIogIQM7RNEWFRHj5KnlI
QqOufUUsauF4fT64MTgNxUHreuMyX8sfwNrAdsqgN0+Lxdfraq2c+lxHTwPJkXmcj7r8HBvPYW7c
+mGxqydrHyZb76rVPUNgZR6emxY+k4V7QIQlCZ5VlC9gF5EH47HIBy9KdRTNPg39vNemfzIr8Swk
Copw2PkOuLnrC7x2AzuAWR1qhtAtLvkICNy9r8y+8BsqI1H4ZuYxj712tG8nK99Lm2pxK6ffhKdN
qDXZSAPbixAz60NRqCOqwLUkhivvrHLX6++mOfFMCIO2LsgV/2DLYAAQyC5kbcsJfj/vmNhP+a6h
elaTf/Lxe/2tLB7mrSbFmh1LIC8UilUmUIXFRs0Ti4aWiVJGfqf758Q03k1N82R0cL+pyrfrH23t
pcpVDHZIaP29pfFKnMi2emGtsTLVnXul3JUNclNJHTs06pxPqZP1t0NqtV4BChe9an04JoAdj9d/
yMrxhGcFGC8QKpEYLLyuSqWWlQ5FA6muvL78Pnc7m/yt25qJWzmdoPUpsgrOJ0rrizdEi7BRPo5l
dq516kdD6zb2TXWjOZ4yQ079M0/+IgEGIopIKQFO9GAW4aCMo2yMhPhEbJKEyh+lMtopjph82OL7
WjsONoV6ocxmEeIWS4j6yWDlvZGeC38vyfEhidXcNczwMBQOEopVRpVM3do/Ivgv8u4XXiuKCyBR
AGFf7lY1l8LA9lEasJQhfkBG76viM7zpO37ouENaQP9fJtnBBzP80AVzeVTtMX8akzyEcnqY96Wm
8Iq7vpdWUg9mIgT/C/hRoTV1+Zv0AdU220fBJA/67DBnaedFIefU6tWtfv3aYSWheokJ9GqXMIo6
QWEKOgDUeeafZj3d9hDY73gVHHtpq/O8BlAhtArFIQNgiKMv3CoVLVL6KEcupa6Hhz60/L0PQBzs
TxjsDVWJTkVe2PuIlp83KQNNXYLnfhwEEdRQN3tlQMQlTOXhbpzz8SA3m4Tvq6sBSpDJT0cQkIg/
f3XHtlqeIdNeZ7RXiuKYFKV2NPLQOSSFme5nQ4/e676f31z/2muRA6CVAMwATnzzdm4g1p9b0FDA
8LqHwNLeT9OX2pQLV/a3CO1XMiGTKw7WPADJgn7i0j8ljZCayNnsZX1rmI9psXWEV3xBug6k5YsM
JTnEpYFcC+x2DvjEpfGhjz5I0I4oilfpp+tLtvKdLKpXpg7FIV23JdSpjZjYTJSJ7xRyzdgPqT27
xii5k9reVOP368ZWFg2GPZId2k4wEsiLbavkmROYocJpzN/F7X2WbwmsrhlAzoAXGvcfkXaxaGOT
J6kS401TlPY+0RTJbZvWOl53YyWoWBokgS+SO1DNL/b2xJef4FPLzl2TuNo4e8r4RPFoI3St+kI7
lB4R5DO0Ay83APNijLXlDGg7Ou2nmnbhntKwumFlbZuhYE6tiRYUY4CLS7DJxq6gB1Uwmud/c/z3
fmgdhsQ+BelfCDLS2qXyQ4IGJetyCgie0kirZiRNpLKy7mq9aVwr1LNTpAfa/voHWnGKthomBLCT
YtrimVLV9hjmkoPmjZTuGGCFxkSD9A4qk+t21lJtOhggcam6CqLixX4zsry0ICnIzqJG8kHSP3fm
v/V8zg3ZHaQ725uhz23fS+1uw654zC6uWmaPhNC5wNeTvFzujXD0xQWmIQ9TtKcpTPZ6/8HJh7tB
YbZyDO4Lo+ZBf2eZ0obltZUVAlr06RH0gZjj0nDQOT7ldjaleFu0OkRFxdcRgin16bqHK0eMzA8W
XQDACJQvw1LQgLsruyg/p+qvarhnZEwJ/3ykEBN01By4ZI03qprdTK4iW1l+HqXn3HoOafpvToqt
nGEg+YJCGpbYtz2XMBvtMDaLFzcMehHNFlvH6vd4ZWARiopSHmvoHPJz7dwD35vRr6jq+82S6poZ
Hjwow6JiZgJKuPzsECr1tanE+Vnp70obbd/k3z74EhVfrn/1VTMUiiixUZcCM3BpRppUua66LkeL
Wztm+ybAG7X1nK25pbXxAaaJ/mvopQj/KjuZrCSppaLn23eOq9ntHoOoi0ePXOVNfyey0Wio3NT4
FKe76DAH5tlunNsZQrP+p+x8+mO3aeu+JC30s7keL902ZqWc2pDCeJ4/6/1X3/wgme+jLY2slSN1
YWXxJgjKbiiUnD5V6gy3zt5I0Boot8ij1toXDOUBKOUyEUqii9AL3l6NLJ3iNF3GYrLc4chaVrIs
6IUN4zhHpqtq+fn6Aq66Rk3WoFpKd3w5lRJnpVLFMOueI/kYlpUbS++VdiPWr+xNqDEhZecmh2Vx
yTtHN8ay8g6QpK5Pu34IvKkoDgk4dz8JN4Ks2OaL6H5hanHanBpUYGVjapLvzbi/i9KW+/+GB7on
5T/DJj8FW5T+YotdMym8f3UgfC2Xm7EFcmmPTxCoFXeWZbqNMe8UJiavf6wt7xa7PaxnWZUsTJXG
3v88VcX72LzLu+fafF8lX32n3FjNtboG5HPAW0l0HQfUyKVvHAq/nhRwiHPzGMuqW0vMiaK0Neva
bgpDVxcE+55qBbSkKnuDVHhta742vjgPvBwyRS35lipigqriKtqj2f24vqL6ysd7bWOxX3hBBNOQ
Y0Ppix2Ee7vArDbcWDfBbUxurQHOWyQcMWzP5aDzmhesYg9N4Dd7X5Gsm+uOrG0NgaVBEAZSMebv
L78UxTYtrzsDLjUhSOIMXhDaUC5RJVG/NO1N0n3Ip62H3JZN8eevdr4kT3XdVNgsaBNAlE8z363j
QzN1J6Z3O/mnszU2vXbWgFvzaoRni4fX4gCoERmlpDsABtSvSnGPdsEJFi9yjzR+/xfr+crSwjcy
j54t4bPzo9EbhtIbjbu5uQuSJzVXQKuKRsmfP1t44NEvN0h8SNKWU6a5GkS2ZNC+auhYHBRleBxq
OfrzMy2s8GCF1EM0yhb70ZzSatRSFKTrakQMQzrEvVdpxlHtFbcJvk8d2P8xuus/+8bN9TV9ew9g
mdrCywuTYvOiz2Q2ZcRNQ4NCV++HNBXpVqM9MV143cwKKP/SzsLDdIzkdFZpmqWVfCqCLzFENTpM
ZAl4irr9R62eFFJwpMqmT5Aa9rlFG0NBxkYqN5i83h59fgjPQ0rr6OUwbX95QGyp1sw6w2Eze9Da
0DPmp+uubhhYInG1zKkRty9ox1iV6+fP8RYQfSUpwQUxTCiwDaK6felCYmtdVluspRrqp6QxDmXz
Ppfv+/x9PHUIMN2mI8yh0xYJkQhXl5cqZgXyiTYu8WwZziYDdbleQR1aTfckJ/UPVXqfRdm+le3d
ZtN+dRXRjRGdH3EyFvtljBU0ckZhLLRcS3pPmrlxcb+9ynBHFIuA8pJsLSeMY99QwznEQhIilAnY
pgOYXRRbyfmWGeHoq4DMow98gzCT0b4UE1xNfj8Z3V85IyAbgnKX9+yllbhWVKPz5/8XIWfGBHw3
1PjXN/bK1AfkSmw5QzyV6eAsLv84pUyry9A2Zg965k4c14aE6iHujrr6bDSaF/itF04JA5MBGK2N
c7UaQl6bX6xkAuIm8jMOlj15ZK8PmflRRc/Ylu+lVHGzfieVzG92z3Zs7Fu1OlnwkGYSjPbm5ozh
2ztP0ExR/uFtB03qkr/Hbgrbz3ROoH6s6u9BVDPf8jNm1GV70d/WRi5NLZKIMUgNKa7wOkYv068O
YfAwRckBeQcvi3aFnbnK4OXfr3/qtdP32r9FhCl9s+2nKUtFMcHSn4p+61oVf8EyltDHAd5HysD1
uvCqquVClmc677LMF7T2VfQhCJ4C/WQexydJ2jgda5GL6X7iPVpGDIYu3Elnucz1CWtR0IcHpWQc
0J8k1DqtJrkxOwvaho6JIctKd9fXccPwEkxp1Vpu2AGGM1E8OwXDLlW+j8bRSD6GICyuG1u7yl95
ucQ5xSkgiiYDB9MXtmvoT4ERuFOewyRwuG5oPRCo9MPFIxU2wUXKZzHuasljn54n3r9D+ysL2ocy
vG++F9Ktqn2XNLQ+/b2MqlkPM9kWTmUtotKl4OVK+RWW7EUcUCsrLrUSvMOYPTNREjX3efjruoer
Jii1cvHQSGCfXoZTeYbhRpvU9KwZN3H7IA8Hufp43cTq1qBnICYlKIgvE0szlgM1qDSuHxgPwntt
+FUzVZaftOoHbWvvurFVf14ZWxyAeazt2RfIDWMM3NZHDSD0hi093HUjTBDASmKgA79YNN2HnM7u
MGKFT4KUxJQ+N3W/tffE8/ZN5IDW9j9WFnsPcmQlilXgIBZKclG36/yTpp8H42tvPWvWrmptjwn6
JP0gtC6vr6Jw4I1pZCchWgLBwJjE5a7QCrTkJJ9PFindeAxmTXcnu1Z2SlZDwVTZ2laHfQUPTvCn
oEue+nLSFlsd5uV2iHKbrFmfdxAfKb0LvVm3M7T7Ab1P7gUP+SDHeEwCCg4JxfItad3VbfrqF4iP
/ip9UZinDqSOXyB7g/FPnQRunB/TW2r0VrwVptfX97e3iw3kmOHAHe/zCpqZrwp/jslHyWd+Kf58
/TuuXT4MKcGBCsCcXGZ5GiyDLmEbZ2fjS1jdFNausf7Jo+m9EbxT23avVtLhusGXRt1y50ABwscE
BCkGdC9XcVQNRirTkD6DU+u3zaBlbqsJXbm+H5g8TjJGSc35QPId3XRTEe7Bk0onp226d0NSap5S
9OXt0PrSp8Lxv+VW1lHipZhgVAiV5ECd3ZyhlL0Q4jiaeWffJmENw7U+Ove2Ejl3NMSDm+s+rX0s
KJ5F8cTiTb5saaRBITU0o9OzZDcHSwNn2UZeKyf72v7zKSx49WF9fAHRkX+KkPBqD/ZGNCQmvC1n
oxldtYZ1qHIleeMbrb6qGCAUPOiw0dAVuLQi64jKBQLOMgeq783DFOxKu/+q53PkOcXwLU669KDU
qafrGUQP/bS/vqDrP4BGP2NKgIjRl7j8AZFulk01SGz/esdc8XzXZodUvw+1R/ufJHf7r9ftreWw
AlfwH3OLQBqPaQTogNNGzfJHnT4pPmJCark3s3jXthujk2Lx3hwAGDkUYIoyFH8LY2MLq5tjAVzR
JG/OD9L3tBkfYvvGsON3U+b/MxZbbOur7oE7pspGq4e7/HI1J4jN+ibss3OStbuguhMqgQ44pXwn
hclfXK8QVQmyRqaC5JeXy6sNWneJOikJQI2iqg+VVO7lwrktyq3rYN2l32YWG8SaeYpkcSfMgO4q
wmPPqBONlp3qz7fRbG/pFa6Umuk2C3wDDUVLFPcu11AOfRgnLCBlavF5bE8xNAp1Xp/0AFCF7NV5
caTMF1Zf2mZLBWXt2nlteXHtqGlI4dQssnMf7Boj3cnZzgjGY9tIt2w7BOYerx+GtdyF0V6VQi13
rbrUVVVSKVYrHXyP0jzmJlKn0X1UbBHxrH2/10YWy2mO1KUsn22SWqcQfro4LnZD5znJscv+HJ7A
pyMy6+AsgcMsIVWKWRd6FxpgBsxM93plyr1ZgoQBssctt1bXzoTm74WM4c1UtDU3itX1A9tS6827
WJmnXSHbN2pubCV/a3cOWBuBHiX9g6bzcj8WGozDU+mDE7BLV+rGXRd+lpnMTcqNWLy2/dj0+MJe
IGottl+cyD2D/SB7IuMgzclu6D/Iuls92X6+t7v+0/XNt+rWK2uLcx3ChAWpHFASsvNxP0ca4NDO
8sbSCg+6RY573dyKc6yfQpUZQDMiQwtzZjwYeawTixu0tKYZnYF/oShQ29u8esiSjYO14hsVEtrA
tAB55y9nJp2iK8qhEwe5Ok3NGQx8aELPbW98sJU9SNmLW5M27cspvtwZCcCjIKc5dZZBgBu2V3W3
xqZ+98r5BYFKNCQFwaOlGrI2GfPkJGw/qp9hoO+l8dmES7kzn8ESbHykFUykqI8APkUCCoPLCkkn
VQwH1Ul+zlSKudon2y4OWacT+K3i7DT6WWt+SWB6ZWrYgW7/SmT9GB59Shmhcqfl09bvWXl3MTxF
C4RpOqF4uEjC2nxqcx2gJXWofTiGrm3TWJXqe8HtHAbv9dTTnF3XfwkcSEVT5ef1PfsyP7VIIDBP
p5p2PHBqQ7/8wLrUTmPQAHHIk+hY+rfDcFNJd3UoUerrHwk8h6CZeP01Xj12smfkT4NcQWN2P5rM
RNwZ0k/fOnTJcegecrrcg3Lbaz9znkySehepx6y9sbcG21ZmwpjGEE0GEJyQoC51KOtMlrpwbvJz
Ze3SiJqMGZxSR/dAiYWe9SMz3DKY9pIyo2Pau/yqXkZk4iEZ7oVSXzNbR5Lhd0OzlU+LtXqzlghA
APnXEWdbwqnl0ezJqIEtSGoR7EfypGOpV+1WuXglzlCfEfk6QYbeljhOr7KiTvEb3agZYnA+hsNt
H3638q9oK7uFFnvIfNXDfDc2wTvnW1z/bLOfYdR/7NTaJbyiJnjqa38jS1sJRaJeBKSZPhuYvcXv
GfhEFqAHQdiVeG3a/epm9TjH1oeh3LoS10zB9wielhKZYPW8dL33o9mvBNlZFiU7O7xRjdgtxthz
8q0uxosc3OJjMv9P0gnqi0ixbB1S7pTyoUNQMlLtXeo7npT+K9m5ZwTGgzX+aI6xwZNl6g+21n4M
/WYX+qdW6w8BFRqWmoamhEbf++vHdc3/F8Qq1TkBflosdSzZZl3OEPzM9RfFPyBQYZZfxy3c4ErQ
52CBiyYzBbe6rMdMDMlRRWbGl0KgPZcuXUPX/3Ddk1UbBGBoaDWbMQft8kuaNWgLqBqp+aifjPmc
BRnUyRuxdW21BCj2PzYWsW2S08yvamxQrHB10rU4ObCL3WjaQtqvnHwbACJXP71DOniL78IR6Esz
pFcfFQ96BKMvTNDX12vt0L+2IP781aH3HcAbWYaFaT7JI60758Asnya7gFNQUvgLYzTvqEJQWYFB
5dKYlZMkWp1ohD5L9MldE4lmQ/4kWx+arWC+8oAllEOUKdoidMsX36hQ88Cec3AVedq8s/TmoxPI
D6lJEc6OzU8K8pZAwUHeZOOv6z6ubI4Lw2KDvlpQ5HbLNCo5Smow7hpdpcjTIDBiuLpcbwTINR/J
NiAgRntXYEkvTQX6jAx1D+/CzNU+KzfO8KN8BwmZ8qTJjZea6uG6ayv0RYxS/Da4TKh49XRJ2nJD
+EWlvDesNjggh5E8BGMLyX/dxYc6VVu3SxTJm5B28TSaDp4zIoYZMW7pDn3UHya/CT9lQxqZICuN
vDioDK8f4JAdN5ADa8/hi5+7eH5okEIg/AIxhJ1p59B5Cqvofew7e82/i6D8poAXZ8GuGyfXNv48
jYZEmLQLvCp7eolaSIBUJmrIShlJvm8VNMiUf22ZGrspbQQ8VUS0xYUi2Ca5IW1YIgAUX+4CP88r
q1S5uyDCPozV3o5bdzTsHSQOJ62507K7AGphCsNeY+dHhAAU65BX3/Po1PrOTi6PjukVI4UeWHam
1o2d8ovWbcGcVqDqbJ3//so3rAHt1ASpX0B42GT7vvnK29adpne91h0kyDuA0PwTDvOXvL5p+get
Szbut5UoBxoIAR7QdnDQLPt66lxKVZgAC03FfOaj6cOAjo4p+seBr+1AHfyP9hY7Ly2HRJoHvkkb
nf1UdTXEMALnpmwzt6cCLP2VOZqlUPxQRHh5m7yKOZEUoutgsbhQJ7iS/SRpjWuCyJEgiZPUT13Q
bATyFwHnN5vuZY5GQPG5DC83XUkwy40JMkJjoPTfJ2ApY4TOtfa2lsxdyVCzlp+m/KmO61M6yIfI
tzy7mp+yyb/xlQ/ZfEY3DLKW+F1bHArnEGj25+vBai0OC1kpbk9BALTs19lmFVh1pBOH+54mnYQ6
rmq1h1Kd9uasTRsAxbVQzNKL5Se7o0N4uR5haXVqAd/XOSmKvZ5qUL9y2LOfmRa8r1CEaRr155yb
p+s+riQ74puDHxEMMXyHS6ttmzPcB4CDObxPkpWjNnKy5i/XbayuI3hjAYoEurR81xZyBcS/Immz
4m9tawrAmWBpiLYoxtbskHsyeCuahZCEXvriZ0H9/+QWanxbogEkawHaZQcz2Hqpr8WC14YW8VJS
Gy0PTLK3JkSQrQo+jfYjFHy93h7H2t9rTXC8voIiSVueFWZSEWOjLgA+arE36HAWffsCzvCfxkC/
z/V7ufdK27rNUAX7C1sQUDBSJ7SOljQ6hTz0QauAlrMjHe6podsXMDWUzkObRCeYXrd4VFbvWHr7
/zW42IK136ZTZgJ3QeV6lg5pqD8p8r9Qju2KzkP0FwmYnc8xhyXluqdroAZE1ej5o5dFsWr5kIK9
xWhiHaBWbTnBqZcEoKipZiQQO50arS0dc9NP7/KkCu5Msxr3sd0/hkqAME6lGvcK8xYbUXHtOKKN
oItpG+hxliWXxupDp0oHUEYN6DTnl43eVLCV9K2uODVvUQ7gfyB5Lw9K1Vpm32kKHV59eBjgli5G
a2f02a0SmPy/PaqRs2sk/dboHpN2PvzNsos2A8g1Ap2+eJLks5Zb42CRwwcpJL6+2u+qKUr3MpIp
rj5UvUdUaj09yf1d3I02aNEx91qTh1jfldJZaAlvbIXVdQcWTjXAhHt7+UqSs7FII0P0+bvUTWIL
naXnpNsixlk7xnxZxNbZ7fA2L14UtpM3XTEI1oWm2s30G/dyXDquH3XxseqyhybbyCHXDFKOYB8J
Hgsu2csP7ZhQqPQ9IOMmNu+z4asi31If0+f61oySm+ufVfz4ZYx6bWuxqWbH9MdZQFSbUHD8q760
Dybd2rivVveuJdOBhloFIuHlwGKh2+kQOJzZ2KnKA+Np8T4Mbf/A9C+k/NMwngy5m/baqOR7M50d
xc1zvz5PdmYerzu8dgsIMCmUY5Sg+Z6Xi6sV9WT2KUgvfS4hIhGaXAF0PYc+SEYv1cIW1jPn0xC1
/UaQWLvnyNCYQwV6b/FAuDScBxWyYT4r3Wu/akqejn7fdPHO/nMFZO4ayGUEwbgiFJ4v7aAC1Iy6
j4N9O5N/2HpyotJa7dop2Hprr7rE/CkyS/Ci8qi6NDX1sKQ2JZeOoUWuUbf3CWKhYfKLl/lG9Fk7
6ZTOGIMS1KdE/UtLeqn7Q9Oxf7L6A6MgbgSDrJpNfxFPIAXVoD5hZ1AVvLTCNEaTVz0Nl4IE+p5M
/qnVQus0O4G/cV2vrRzpG1VH9QUysTjiahE6gWHTbYlFOK9cq3gY0+9GuPESXl22V2YWp3ua8x6p
PIb5aeeo0a9gMFxnC2286oqo11I+Fypii08zFlrSvuBLUFkM/XKn2zcWnMVh9u36wV315bed5VOO
dkde2znXX9TUQpMkhC+wTDaiw1o45DVN80jwQBnLYXECU5lwkRAOFY3xy2zns9mu+7G+Xr9NiD9/
9WYbJimX2hyQTOkfc9/e6ep7INjyX4D8yNl/m1nsZZvUrFZrPEn9m1x56pyb2v953ZOtxVqE0rGu
uyIAi3tWQtuVqsoLZGsjaK5/9N9eLDaXn4adpFeCG0ixCi+qw50NTBfirL8JMA7JDVcuikk0zi6/
CuhAJ7B8DHV6ctDUb1pS3ij2r+sLtvbp6Xoyug+xAhUJsaCvPn1hhnmQDOAKOI6O9dwYkhuO5W6M
241tLJZleauLSWbepQ5ItmW4jMxy8meHOX2TzDB9jPpvikOPLfNC6Z96DPbK+McpCzg9YAWgT/iX
1OXSsyqh5WsNHM5kNG+s6f1sN66M6FylJjdD/fVPl5GZGmjNXpgjqOssvlUyVszq5XRcmxwS9V9T
cS6H54D52+tm3i4i5D1k2iBIYaR8IwgmF1bmODUt5EE/RKaMfHZ2qPuSu2fyrMD0CO5oWUyn61ZX
UiXBGQTXAUQfqOYuh4oNbZiGLKSADX9IHB0N7Zc2+LELeMOTmIFM9MQdo8JL5uksb+nsvT1u2KZc
x4GDP4dRlMvPGKUytZOUpgD33k2pwdUzjODht7bn23NwaWYRAvUianW7ZD4QEmM3ztBMpWylfDDt
w/W1FDHu8hhc2lnEQNOolHxmsuRsD9k+qYCXDfeD1nrj9GmQt9jh19eOvh6wF8S7lmo2SjXHsTSE
JEP5uzR9pzQto11/PHAuHEJpG5ileAYuwuEk13NpKwF3Ryx/0CrHtdvqXh22qnzrrvzXjLnITqpe
8jNZxozJuypt7kvl0bR+XP82a3uAcAuhqQ7uhOzxcqt1piUPIcRYZzk+yd+aZ6cLGNz/+b8ZWaxX
2wx6n2oYybTeNYcPSgYxn554m/26tVhhMqNPxZ+WDNTNl95UuFP2YpZwEFs5uRkBEfQ/B8W4tSTG
/jLVS7Ns425cW0HwfjzIVaAeb0iHlNq0xllQVlqx7HLLl3ZwiPp4B6Pq9VVc2w6vDS2OkWYO6qBm
DbWlJvUSHqPRD5oSG96sGqE9bEGTT1a81JR2jJlhOWFEDWHJz3626nEzVV2xgeISBRSb/wrY3eVX
ajR0XuRGhilOj2mF3AIScjMeSdeXa+W7KPTUBYugzBW85MGsEeVmBBOUWD5Ij+ZY7OzGBs73dXO+
VKQLi/CGISFdAz6Eme7FpvN7u8slCyxV243CHdpBG3nESgAVsCaGWHlPQmKwOD8w1dTxUAKvA22Z
MMdN7uWl0X3lBIdmi9xy7eP815ZYusuPM05m0scyHydPnf0Q71td32ZGXTciRGhEgxBWmUsjQRoq
vV+SGDWm1Z4hrU0PUt3LFO76YOPyWTVFpAasQgkHWPylqThnMkDt01yQg7RttiMDj+qtx8SaESDT
zPSLJhATuJdGIsaVtDaHICeIHtsK3ua2daFC++N3Mf0UaMcEEQ/6NctCdmvF+pQIth84VXSademt
3f26fmhWHaFaAZkVMi68wC8dSWJJlksNE1E5exJyJplg+jQ2Itna0TRECYrrGVDlsqcR50rmp5R8
eE6gUhxpgMoeUcCx4mhjxdYODtxcAIo4P4Ky6tIdq28qPU3U/OwEH5jwa6AIEBQ0MtPLkOTur6/d
mlfCJTJ+PpCzDDipxevFqh1YhaL8JtZjj62moLAdzlu43hW3VDEdQ70Vt0BBX7rFrDcU4SWTD3OK
CnB3o+SnWY5OWWpAArBRu1jx6sLWYkfIk2lLoYSt4Vafol0rew3U5Fsfas0KAY4qKwEbOsWFR7Xa
SAVU5OBR2zxwKymI3Lb6PpOX7yw58ze+1ArSEO6yV+YWTs1THCaWgMvLz02IzkLzocnqg059qa2P
evXJGH/QP9QmN4sPdsDUMkxqzXB26IlxQnbydJK2VmDl5F38pEUilgVFnMUOKxD2d1BgzcO7cKtd
uXJRYQJCWDp8XCbLzsWc1poz22I8YcrcJPig1E/XT8C6D78NLG7CIkVPJhQGLMQrYNXO6/eDc/jf
bAgnXz3eK2aEp0Zi8qCzP/bB02D7bpNtxKeVOUKxP347Ihx9ZUTp9D5mXpGVMszOg1C1/QgBmKBt
GANvZJzknVYG8D+ZKILMaVJAUi4rh0hvk5t2dFI3DlXD6xCZ/HDd+a0vuDgmQRbYViIW2LY/5tMP
qf/3f/v7F+cikttJ91GYOFP83ztGc9ehXPQXJqgWkC6RZMrL+nsPUCKQEsElR79KDW/HZuskrS7S
KwuLReq1KLf8CfLAoquZ+ZdRhjhe92F1n5OGAZYU+esyfdHmoAtMaYbLMv4Wjbdy/gwp13UT4kcu
kkoUk36bWDgxaSNqnTUmuhJeqtLr1IP8caKcc93M2lpRw2Guk0KH84bdRZebPq46MbjRfZPb52Zz
JHdtqV4ZWLK7TH43KHJEFu7o5VEauvvMlO/jIPl13Y8tM8snhZkE8YCM7VnvLbe17pVQ8raKoBtr
pauXQWEadE0aZxVXkMlV7E+q/eO6E2vfHAY7MYGkChGexenL+86Qe7FW+aCeIDL7aUoPpcXwWDtv
QWhXfaF/DPCRAcM3chlKrlthKONLU34e0TApjC3qbXFfLTewmN79j4XFF5FKwxkFwevZn6tfOYyL
LiMIRdV8svQvY3I/W+GWxS2fFt+nzvq5s1ThU4pcdvqUdlvXgvjNb33SBJ2PTlXfWRzKLouVShss
MWWX9rtaCX86ar2bE6Hba3qoCkHHsotn4wu6UTey/xd1NKYQAFWDSUZObgkuyadynkZGGkn7ysH1
w/C26vVbK/88D/qxlmnzX9+P6wv6297iFoSjndTd5Bbsjae4/Nn3j9f//tVDKzj+eTSjjreEMhgd
DLIUA6DPlQ4GtKKTfJduqt2IQ/Pmm4mHH/xPQlBnsSu0gIS/sALmgqb43yqd3ZmZMbM5paq+2yqm
rQB0dTi7wZ0yL0ZpcFk0VpIuGNqIx+aQ9gwX6VMA3jCYT7M99Z5iSL4nM3r10W6Zbwi1Ij7ETfVY
xvHX3pZajxEARg+DIEAWIHZOCdgeJrNKOHucbtx6Q6wuPi9iW/xiLppFvjmmhW7VWc49HPhIHoge
vOGOW9QB16yAOFiO9EA4rUtBiJWq+3cqn/r6oav/4jJmxhcCZopvwG8XgUbPiyK2wzo/+7b/wMxZ
BP2VHML1sAVcWw3PDpkz6FlmYpaPSZCq1Szl5OaDXh+UMXLzUAFQ7O9B714/GCtlTFW8g8RgO8/j
5UUgxy0TCS3byGoBygYHe9jZ/g9p+j7Y8YmO7mRtdRzWjvpri4vdkNrTMJcNbMi2LLmJ89nfVATY
8mlZw+rLoc4kLEigTOr+fQX5VGveVrbqNvVZb/dJ/PX6Kq75JHo3jFTRTOGfxX2dZfBWznp+Lq2f
Wsy0WLy/bmBtc/MAhwuNoGw6y2Zl0ylmbJWEFujGs69WWtWeaWXhOe5RaLluaoXsAIgfcDvkl/6f
5e3SGUtr/VaaOUjGzFR+8djk8iGIo72snktZeZwFR6zxM7O3kuk1H3GOfiw1J2gPxZ+/eglVcWGV
TcgYo/V/pJ3ZctzGsrWfCBGYh1ugBzbZlMRBtKUbhCRLmFGYp6c/H/jHsdkg/kZIJ8L7yt7MrkJW
VlbmyrXKcV/EoedEP+NpY/RtxQhjqMyKwDlFMrIU77LCuB/UEPSuZaTmU1UEw0EbtOG2aDp/6w5f
yUu4wMH/zCUhRB0Xb9Qiqto+mNl1ReQfyjD6qIWgjtRmN5XHwbr1xUCglnv4Rj6rzEJaTvcA3s/N
7214qJtEyVzVieiR+O0G5cNKeLn4YbM7v9lps+9gA3HocyqK8yVEFyailWpG8U1sbYSXFegmMI03
e7D4qM2YW6HRgldP2vGACkMZQofwubUhw9Y+KtqNX5zNId2Z0X5I4ttp2gJqri8VFBEc3xygJR+W
MDo59XkJnpO8dsfgl5owyGmc1PTv66dm1a+o8f+vnUVUo5A9wsFIDzfrR/9j02fZyYjGZ8Zit6gf
Vi1BZsGU+CyQtoSz2cYkGX0BybAGXtpA4wslajGYh+vrWRly5sO9MbMIaV0JorZQUU00J48BvwiF
V9mdcv8wKd33pNOJAeUeHNB9F+gfZNEfLKc56upQuJk87e2g9eR+i7V3JcEC6Qb4fR61Acq3OFBo
womR/ggHSrajG/gudqkxfDar8iGT25fBHrZIxlcNgvTnsp8r1Ev9tsHvy9CUmPAKGFoRxk6eXPGl
TfpdsjVLthor3lhanBPEoqlel1gax2dVeZbixFVQLjVtKoHjQeqfNz7vyo0FoBgGK0AplBaWK4sT
Jw7LmEZ5H8uTJ5dZvDeKPtylmhx4zZD67lAmzU4J/cGFXac75V1Q3ugFbL5TmHz3i2bYhVVhb1w+
q87NqNY83sIA9JJAzu7VoTNm3cs6vwWb65ZT5art0/XFr8QEYNscHRSNoEda8iNB2tUVscKcQzxW
zk4fH9r5lR0UDyHV+v11Wyv7/CrIQCV0FthZApZzH/NDQVwwcu1rVTU3YVtvjAStaAzw5KBXykAx
dRzMXIbzWHSdbOWAK5qpPKHj4vod6b4JB2ji5SoN3PJFJC9TJlxwVV/UPvaCYdhZFA97RXj5SMm5
2fpNKx/y4jct3kLA7imy2zYT5on29xRNNymdMD2L4E52++EpUw03V7pd13yoqhpfk7/FqviqE2cS
Pdq4iFdO8cVvWYSNxo/VUQ4ANwRhqp/AAluunIzFrdUWvptOUnYYsqnfeCusfngE2GbMBsHDXnyU
PAqLvun5KKUR114R1iS7ijydrrvXWrKGoNJ/ZhZr66PaSe2CtWX9Z4SiXJWkQq5+2cEvX7a9igm0
0NJupHJzJmN9fTb4T5IpmQnfS6crRFhOkw6trRQZKl21odmnaQTyuGgUlCw6ZUIUxqn+ihEQPhXt
IH3gPZrsJakMPEXyY8+O69YVse9vpByrnqf+98MWO2K29ehzvoGZyDnCAuVuHH7+wQgTR+6NkXl3
3mRQvZ5odWWz7W0Q7IPActvxVx2CtbXD34+IF5bmYPbGUlMnPSM2sJwP7W3JfLvpn+x0iyVr9YSQ
cqNRCJSJJ+6lkaQtqb7M8J8m9j2jPXBI4/q7k97m4tt1h111m/8sLekX1KyZ+C4EeMXqb6f2MY7M
jSMx/9ZFFYYCzL9rWbaegqyL4yZmLQrY50S5zRAdzaxPsfw8XyYztwKjr9cXtb59zAMxmw3+Y1n4
MQXK7eEIkmViAvw41X7wUGf+MXB8N2v7iLSojT9fN7nq5QbPCmpmDrfY4vgJtcr5XqRnpf4lgUXQ
jEEmbmENVgaOcfM3VhZRfDLtccgGk9dSH571wRPxrs9Td9BlBkcGphD12pWm+qklaejtKnT7pHbR
uoTwYShunazeQxbl9kbg6dWw0+hQN8Yub30er+2TpeRbs8crWRS/d+73gOlnGnuxK93Qze1dfm9U
hK4J60wf/tC021T+u7k3ra23xeo3MEkgEIOZsT+LIBA1MUtp5xzKru7lvO2PTasinNc7G43xLUPz
v38TAzprkJtMcJnSa/IM68FqyA6DccOL13CoOhhUritEFRQWdmkGrVzbiSvMlPmtUuaekp+SvPUg
gOHw5JG5C5r9k5VvJdmrIYFH/+v4Lrij+XS9WZ1Is6ImW2B8V33QreDe6pyNK2HVLd5YWDzOUosx
Np25iHPrCHfQLFeN5K9RcIc+XOra4XnQt9Kf2dHeBaE3FhcBdcz9qBhn2GYaSjfwejAR1+3hwyAf
C9w6dG7M/hQr8m4K07/q0n++Hhyu7yjkb5c7GutqKicW663M/KQ22Y0oN8ooqyn0v+tDDvnSAtOl
pAQz90rZa247BZ8YQv3Y6Karx1swwXW3BB8ImzV1yncKHF0kiX5KsCXK1qvi7tgJcxeO0wkiDJTB
tN6jfP1UOe1TWIXnsN2Cqa3uJnxs1GKgs7GW3Bt2L1mSMiM96zGtXRX85WNeVsP3699sDShC3Yuu
EYRMMwPc4vQ5cEhoacy0GBUTb6JHMWTKbjLImAPVE8Udrf8G4Qj9Vu+fo2baJ52Mwm140ySaS6P7
MCrlqYoVeCGicx+a367/vLVNePvrFmlI0eRZHA38OhktkKC2GcR5uW5h7d5WECmYYeg26cYiDGgt
TLVFCbg1S08ByrFxVB66nunwGy5B3jLdTa7Hu+s21y7utzYXgSEx7VwwTc+eB9/iTveCpPWy4tln
O5P613Vbq37MHBzgPVoIzIgvEtNOT6vYQkrlbGkvGcCHrHROIhi+JJ0B8ap5r3d7pYL0KzS+RonY
ylFW2KiAir0xP3/hN2HWFnGY2cEIcXrnQtyTHGnKgL8uj10p3zfNYyCFu8EEcFTdlVSW8z7s3IqH
E0yOu7CtDoBPDg4pxuRPnp5LGyF69SEDXwfz5bN0A8DGy5+XJKZWCYf3hChTL/VDr6sfFUN4WSA/
1rbiVb6/hwfOh45t47vM+76M1W8tL2KZktZMNqsyY2b95EbMc4f9h7z5ORQ/y+Gnpk2unNMXL+8k
chvF1/f11tH//6wdMDl8rtDSLcl2ZDWAN4AxjHMrF55VPgg7n2E+XjdO3qSChHOy26C5q6Lu5vra
V/2ft+nMxEB3fllQazKj77qgn9W71XNm5EcdqZBWVK5l18eS4fLr5tbymPkp/L/mFi6YKkyoRbPg
Sho8MhV1lMIH50+AmLSX/jOyiKNTVJkKBKs8TDVobkrnvlK+Kdlt5jDeBZv39RWtbiCQ31fCB8AU
izNti74ElI3vqJXjRf2+MmIvlr8WlBimaOOG2LK12D0Gl+28ml/cUb6Pax4V9fdRcltScFMvt7Tz
1i54dI3/XdhiF4tkIOLPxsKsO0jWra2oB0BKXspZuL6F63HxjanF1aJFnRzIksrjE7bTStwl6p1v
MJQeC2+0vpOedTEIvPJcFN1GFrPqj4xN8+idZVmXdKuTBIeckxMSFTv0GmQeotLriw0jq/caTwRA
weQPdCEuA5udOkJpWnaSmcmjHdzWcbZLOkKtf2i651at3EaRvet7uvr13ticXelNrLfMAsmBHptO
dcrUr8hLuAzFHJlBe/wDQ2wdnUKL2+U1sr0xBErchgKi5AJNh/Eoxq4jSSkmGKkCx21asZFXr34w
tHTRuZ2bSkvKv7AJqrLpuUJTOCaYCO4iqHe26GleM613FwKQGzJOnYxzyV1nynEnmlnFpHfSXWPX
7cm3aLIYheJlrQ2bWArZEVrv04+4TmFcCd1OOcAAdjNBhTLaWzXx1Y/pcDWiBUfa8Fr+fbPHVSOn
bevgpVX7oayzybVF6+r6tNdirujr33Ntg6HYpqgw81XSi710nMCAuMtXZ6EQ9ZeOqa773G2e+DlQ
Lff3rZGFd0K50dTRYDBsFhY7NNEywA3Xl7EWKt9aWOR1Sh/3ahMy29uL1FPbf5TuaIaa29AgUgHk
Xze29n0ggJv1bmhYAC+63LPR4TUZkFzRUhZemcNpNIynOoTbjNNw3dTq52HqXoPwElyWql6aKmgM
kwTYDN2asVepu7y2dxBw/d+MLO60zILBKDTZPMP5nHe1G0X7lPH+/5uRxWWm+0pvRZrFXGN3a0uK
Z+b3UrV1cubP/M7RwM/NOnIkVktm4qmNY8OZGCjozPKZIpxXTcnnttVvB1U+1qL4EYTOxrpWPQ+A
2StnDkImC2fo1E5KNJ5y5ygqz4ZJR1s7RQVNB+BZlMKub+LqQWIaGsopembE+4U7aLpf1g3sFYrc
cFnKVn+0Y63YuExWnQ4G25lzBxj10um6TMtDacgYF0ic3JvJ+D3dbBUuzD4/Xl/Q6lFilnYm3pnn
jxZlk0GKHaOSmUxwmMAu9JcqDA5Dm7hWvEHitr6mfw0tW4AN2CrLF6DbC2S5q27YO/3nZJNHaGM5
y+lDKK951ExM/xuWD/+o/b2yP4Vpuc/MYH9949Y8ATJjkC2U0WDkWL6eRpHWOsRL56CZADqYepv8
EKa05XBr3q1z974y2oC4XZhJO01vW5ProR+7u1HiDiyC4mfYKo86EllMzzxdX9baBhJSoTRgeAs8
3MLBGeIOglJmeKasKi+3f8Yo2wdSfcj7h+uG1sYwWNR/lhbxKLPATvZyDT2LLWxPHSGMtZzaeKh1
G/5y2U68Yqyakx4kHeBR52dr+oHXarLkwXJ0jqXS9GoYAP/gPLz9VYtoIkVxhNIm56HQXiz7H0X+
Rk8mzNo/OOGoxc001Ywuopx+GUfUPs/Qd2qII8g1mM3tHO77JtiIVmvRmJHFWazXRPplmQibqY0M
l8qcgSogBLYRj27FV6spb2tV2scthdFoS2x8zX84E8BBoQrDixZP+8oImtwewWmLdtLcsPukaran
tKnsDu1WmNyypV5uIlCRxjZmFDqN+r/zaN+m8S7gxe770+66s66dQqpkDOPR61dhfLq0RGojZGlE
QERTh3NsKGc/lvawDxzT1DwUabLRPl97wIASgSwe7KGuLtNhXan0ImvAHo6Zk7lma36oB3hjnbvQ
mNUMjvy/bp3B3IjQKzSyYLVnWQNA25BSLp/WepiagxQyvWOElH3C5sGP6o85r/jM1o6aQcFzyr1M
xPdy2d+Zk+9Gff0H4cdBlxL1GUb4oCC83Gh1jKNRtRjvccbyti+tv7JY84qku7HKrRbFqvdQ+AUr
yKcFLXJpCp9MhGKAw81h+Ric/oMF7KcbjXt7MzleMTXr9+hwRsLDgPzHpakcKiLHQX3ybOcvdjV5
FWotZW7R9P183U9XDfFUA2kJ5QPQ+0tDqlIYEBbzBUvlHh2GT3n2Kx9vJdP6/VchvBJgFamaw8m6
REsbtZ1QtwLvq0vyKQCwlMn18U8msS6sLE5dqQ9hbXcCjC91pdh6iNDwjMUWq+dKkLywsogi2tSE
RTiDb7tO+tiBtjKlJ1Vq5i5V3kQ732o2Yv/aOcMic0Dod8x3wOIrFWPfG1ExY80ts3XRcoNR88E0
XkbIbuRiLyrhiqBzS/mvoA9coOSn616ykooZOAcVcQaMOe8LzxdOLnW9kDnn+uAW2S9eArrYqMFs
2Vi8B2uTxoLaYiPToaG3HjRbd43fpyubuYNoJ/BM585ZogCiNKUhVjABHqu/rJxaQfUQQ1p3fbfW
zpQKoz4BGelJYPuXZ6qdSrkrRSrOU6SLYzuahetn2s9CLj/CsFBt3DSr1pBjZ3iSBhzmFtYgXTXg
VwWSHUynCr73oCyfWi3c5Xm7sbC1T6RyvVDloPTiLIHZpawWhelL+dksxT73m1vqqvdJpz1e37/Z
mxdPQiaa/jOzOF+qXQ+5ocXi3Hcpmp2/2nKLRGp9ITBAzLyCvJrmPX1TrmnrEB6pNhEs5AUDpvNZ
7n5dX8TKjTyPZf1rYuEE1tDYU8RYzVlh0ggtiq5ynWair7xPouHOGvSdVBZ3Uma+XLe7liVTyATO
jqwDuK8lTqjISagay2DeVVTa0SnQRisirXUjv8mJujbhiuTkOAyq8dJrFrNGheUleaxBVW/pJ7pt
s9D6CPHP9R+25qfMXMELy4+ah38u97yo+rB3KEWe1XI8QtJPAj8dRu1eTFvFnjWwJXyU8IjMqRDX
2vz533zeQelqkmj8VImN02iXhyk5aaW9t3rHsxtPpnvXR84NQ/Fe8MlpjINv9btRRJ96e/DU6snU
t2Aoay7NjCBSnyyf8uDiYqpGBjmDSIhzXhqla1d64IW6//vMu7wt31hZHJyq71XRafjcMNQVMacy
PBW5Etf2x+Jw/WuuXkncScy7aCi4U9243GNNCDVSplxQQPlllYrXA+Apornz1ssM+98Vys2g3o05
uErHOkH4vBH21o4w7xS4WxlTJkVa7OjY52XWtCU7Wku7KD1Olb8Lh420esvIYkONIWPC0qrEWQDq
IZ+wx9KFrPr6Vq4a4fGM/hC0RFSPL3fSkf1aS60BI+EDb1yvrO7z7vfVzbnu5nkEru9ZNH6RUDp9
Ngmu8OJcBLVwrfS+6OKfqsFgS/on1x+wE+hneSxCDzsHgjenr46D1myaskDqDPmkXPo+qj+ULLrj
YF3fuNnFFvcE0VtnapB4AsOhdmlojOVIqpMGPTcdUW6nkA5SE9zaFqly3O+M7K/r5la+04W5+Yy/
WZfV+Bl1nVqc7XZ0ffFNSWhsbKpcrllBHG/ubNgkKkvQoD9kJcKhMn4NEjJv6mNwExnJxnDR2sgP
oum8Yfg+OgMx8694sxZfDvHooSjOtWQfe0f/FAafiza6N5mCmupiJ8Q3AIReHldu7WdHsARogjcb
jr8SFFnlq4oaM6cgCi5/BKjlPI3aujjbojiJqrrNt1hwVzyEURR5lomnAkvz69ICZfI2beO0OFeI
PpT+h1A/BvBfalno+ujMXPePleVQfOXKpzGjIQu8WI6FNoJtpWPBU1/Rph3eX341wpAnyHU7a4ui
jYugFqMKYJAWQanXW3+aRpV44TQpkglqfjL7PD50CAy6fsFEij2FW0LmK4sjt6SlweogBrQXhzqj
0dR3cI2cjbTYJzOnfx2rfzBBydah9K3PgzzMtl9+rkaxDckZnALEtmMfm0JKbqPQkW51MdQbJ2Bl
E+evBAcUObNlLHnA8kpuKVJS/4/4Dw6D0Wm3etlGrjmZ2iHPESSyRKNtPILXNhGDVIWg8oSfe7GJ
Q+O0UubnJey/1TcpnIG5jn+87h0r8QOoMXOTVJ6Y0VlCqyPfkKsh1Et48e9thp4rp2Bm+A8II5hz
hVEWiRDVQQ1w8aW6Ua3tPqq4TuIbe6p+ZvGfDNFBbcDkgs2Xmpv/lza0RjGqViuqc9SZx8CSdkoZ
7NvWv7m+YfOmX94iLALObxpC5MsQqV2ayUVVQ8ob8Fozg3OlfzXRWKyyxu2iLcKlLUvLTYuLlGsx
FCC1n6z4S+YzCmJ+TKQv1xf03stYEAeIT8MLhPN6uaAC2oCg5a4/SwlKFNYuT8zddQvvfYwcFjJJ
7nYiHoxjlxZoz45NYWKh8o8WgqVN82KHGwd01QaFr1lEmI+zRK/KZU6VLbC43KsHO3qBPA0+7uvL
WNsoAKP/mlg4mKFWdVAOJl/eHt28m7WQrxt4/8FhVOC0z65FtF66lp7L4ZjqijgnNUpQoSm3iGcW
tDiLIvYGqZ826kRb9hZfPshzfZDpxZxN4WuerZf+acikL7kMKk6rsmqjYvP+iTsvj8FSBhCQkFDn
/X2TRGS+FOatNuEGktbvcoRFXJ07Qemrvdr9U2rNblCE5Ppjv3Fk3wfv2fBM0s9Vi8bB7DtvDHf+
FFmaT8YMZiBDuCIPEIi9R8jOi5KH659wbY1zbXRmQGSEYMlNyPBE3OYql61jVecMOhLkGH14Su3s
oML/LGzLNbcu+Pd+OZOdz0oRJNCgmRf7KhKhceHJ9VnTfjb6fb2lP7CyfRd/f7F9uRpb6Nfy9/sh
4oH4wXfj4KOI3MTe2LwVfyR2s23cRgBVlgOsM6uRo01qTYL3T59+wBdQdIHbdSvzWl3QbAa+QO68
Jc9vltWGNQ1+fQ5N46awGLV+biXhTWV3mxobPY95cy6vCz4OlUO4PdFNeYeBFdCAT6ocNVwXkSuY
lNdDMsuNEL5qBM7duT41j48vUslKSFNg6xgJ2C8Rv3TtIa1fftuzUSL4z8YiN5YUaCoQMG2YUZc9
O41vS5B1KEfuxkjeh8VPrYfSvFGjjex11blRRoR+8zVPWThf1em+OY5Zw8z0Y54/9P1WbW/V6XjZ
aPx5aiFLpbnUFkyriLo5y+WndPB5rw87ItKgqvvrG7iyEnpfFi2nuaID8dtlFKryUtbQyGnPEZOt
ew2tpVPdRM5GTF95qtHqmfH2dPVAdywvkUZqQt9p9fY85pOXOumLCO37TlEOfdKgadc/jm32qE/5
rREdzeRWsV/M7uv1lb4PgkBKgC7MBF68AZaBnuuKro2pdUx8+/k+pGt6iCWV6p3a+26lJuk+DGg7
QuN7MoYxO123/v6DYh0EDaKBCnWF5eluCjKdprS7MxMtXudMbiofuW3dwtxIz1cw3jT3uE9ocMC6
Rjp4+UXryK/s2uz6c9PHZQIdYVreylpu73MowLxoapyD42S+ByK1coshUA6SXIvj9eXORi4DDD8C
hD1vEvJeWhWXPyJSMjNucKxzNvm7IWBuNx5cqdI3zuHKrlI6o5mE/9KnWNbvBt/PR6OHq8ju9/Gn
OphHhM5hkW+Yee868/MKXin4aUmzjflnvLmqa0rPqZVU8lkxSvmu0NrpPpSYTtC69FtjwS9ojnJ9
o6fjE+BUbSNPWNHFtPEc+qhzyVmzlosspm6yB2EpZwMWhFGHj316LtL79J8+3iV3zvQ4qrGL+p/f
HozktnnkDx1H/7n7letPiX+SzcjbYlt5v+/2PL7n8GG5FjnYlxuSqbnBJF2onqOhLvZjJVfWg5PH
XekZoSEYpSkoiG9EqhXHhkYH2oEZRM2nXnakulZNuyadYNS2OldjWCRzWgaSbBc6LlcvnZ1Irf04
xfvK/P0oCQwSdmKGhahVMFdzud5AiVNRp4py1jIJZYTENM511JTP1w/Nyq6CPwA8QpI9Sy0uTm6Z
Vh2Y2IBdzSPlJHdmJbmCARq31XjS9czIbsSK96eUq+U1E6DRxwrnlOSNX5fxNNhWMapn5qFUyHlM
iDm+p5VRZffxICJ7w5NfK1WXUYHmgfNKPkJT8V33RFSUnmNRK2fZ3GWlp1sICriFtoMIFI0B50MG
NH/47cB7aXORIcixb1S9LZTXKe2i/9TuhFF6sCle/3YrIQIKNbwS+A/T7bZ6uZVJSa5PMUY5W5ne
Vd5kNErmpaLKeU6kSSk8IIIwFNtFM+2CcGIsJZMgabr+I96nkKTEymvZleFkWqmXPwLufFsapI4f
ISnqkWqGvRsgUDkocWWdjCk69K0ebRzLNZtzagzDCy91RrgvbUL5OQ0aTYHzMNrn0QzvRxoortCc
ClJh+YxU9sYi13aaBrFDIgFi5530aYoQsd7AWnTO8/5HGDLABK+UmoHqgmDqJo8TTxK1WybVhveu
HBZuAY4/tyud9yVEUKlCtYoGYh7AJGlvD33zTaiZ4zVx3Y0b+dJKJGCyfBa+U2ak95JF0sky8j94
Wc+6HDw2HYOnSblvTeglSBmu+8z7BJBbTQezTA19vkoXPpP0UlF10NfAaaqH30qz6g6qVMkbm7du
hVoeODLO/RIKFBiRmBQi0BkoZ+RmY9HeJEW/BU5d+0Q8qvlDuAW9m3lb38Szvm9En1qxdrZT1KBl
rf2lh0HjlYC3NqLKuqV5fBC0H9Xrxa4VnLQkTlINJW7j+9AbT6PRfJC6LRm0VTPc+iQfZM4wvFwu
iI4hHa4Upfl6UmGWGALnOBcxbopSnjZKVfMVtojNrGVWBSU75mJflMOmUDakOjDVs9Glt2AxPK38
q6xkL+s+aZJ05J/rfreyNJomRA2FSQZEERdLKy1LDVumlM/t8CWfUtdh4EXd4jN473Y0CvE4QF9U
+Cx7YUTW0XCFPdOELhHtNacYv8TmkGwEpFUjoEmohc+Ur/bihhFRhT8PAUb0upV3ZSnozPR2YUd/
YgjmTA65QcF/icJ32qQQuVGaM1NX6al5Rt4TTHnzz+9+GT4/LS1ImwnrzAJdOp08VXqMzoyJJk+d
yfvasbryphtJgdw2L5X48ffN4Xcy7RJq8Lx3L821jV/VIgytc2pVrdtZ3ZMe2jfm7w/XA1v4f8nH
PEGmLcxMbdlDNxlZ51Aqz7MVeHV+u6riAC+j4AXv+CzFt/A2J51Fq6XAQh41+syjxacRY/1TpvbW
dM7762E2BLXka+2QoH25ZToqkqNvJxZ9n691Ij0LyNozlOSUrXf7miGDliM3A7px9lKkp+pb2S9C
yBpN4XhBDxdfwKirDIfj1ue5bumd2kwPKkxuZT4PfC57tfmq2cWub+Husrfu1vcJC4nKv2t6p/Ed
NqXDgxRLmn+viOoDHCSFVH9QgpJH6gafyvqqCAqIekDMuXyL9yXHeCrZPzWOQi8P1PBQFdEnkYn8
LrfrjYO7EojA5sx6QAD3KCkvDm4LRWubyT1ZQ0jz1JWU4MUCXPnj+nldtTL3ZMgzycCWk5hRohp+
rpYqjBxxUbq5plZHheTv53Uz82G5vI+QtX9FirJ95JYLHy8LpQmKDCrYxkrTXewwKZBKsuaVpjLs
r5taXRGoc8gSgJ4D7708TiJSlbyvGzI7Peo8CAc7OAEse6PRsG5l1h8jPBDA53//JjmBJHCy7bBj
/D3OnEfoR+KDmYf27vpa3nk3PIMEbZickZnlf4uiq9TDEBVAU3Jus8CtfP2xpnFWa1znlv6kiXpj
6945OOZ4sELiCyaaLGX+im8WZYipGUa/ac8JHMsp8cfJHS9DdWbr1L7bPTC7M5OiAxzudS7x0pA/
AIaLFbVFkKx7ges2o4glbYlRvcazC6ebrcw5KuwQJMVLp2vVsRBBW0/namYV9ExtTAMm0Tv9ewpJ
abMzYinXPgyS3aV3cRy3j44W2s4x6czUuhe+0A1gcZo9ueQ7Ybur9cH8R2sKo9j7hhV9tSHffBa+
rCDRPcxAyqFu9Q9a3yftrpSU8jGr8gRG3kI4L2IItV9iFOUPo1Gnj2lsJ895olYPaTNK+zTws5gH
tFY8dTBZUvdCb0zsiqntH2NqqR/7LJ4a0OOO1O47yro/1Fwk37PRj55jP0xz18gL8eAnk556xWSY
9xrI3nAPwjPkjEGe8HeYqAR6v+tlehFhPx7Uqe6cIzi61DhknUiiZ13koXC11BnvK72S9EMYqRIz
j4b23fRjuXFD4AfyvVJG6UOXQfX8IY8k3sWTPMLwFJY+jYE066XnQI6SvyerE197q7ZOsVyOf+Pl
SerKdK6Ep6HP/C2PU0ba6kx0yk7yRcq0aNe2TwGlC/kw2Fqs7DJDKWOvaXIeGWnY1Jlbtqr5uZ60
od3XeSx8l+PvfAsjxCFu2mGMHcpmk/TQyXGZuW1UNmLn1KECdXcZw6o2of7zJcoDMZ1a9s5EerHX
mtM4BJmy8eZ7fdQtnI9GNAVGk3ftPF5w6eKRGoe12g/9GS2zHMbmseMdqwuzDw/y5PTpzo8t+bGt
4Fdxs9SJnhrRWBEbouW627WCT6GUTld72qhk3/wiHcB/JLEKVjVm0w0lr2J2hfLaTkUFodunsm0w
bmZGmeUqidXck1LIGTBfZiA8XyPt82AMlO8pT2Z7iPzLH4B2qnLnKFPzU4IkPNnlnQ0XpN0DhNkr
iRre9YXjP1lRlkk3jJpk7cGqu2o4Nk7VjjsN5HrugmexHoe6l+Udw0VBuu+GaRSBa9SoM7htqVmR
l1fUijbSs5VYxVOKEsWMKp5zzcv9jceuCHOTmnRvFsyUHk0tPHTlTyndItV/3+0AUMqkA0Mi9G5o
5i1eh7aUdwNMdZSl40B5hP1hcB1Imw9jXMj7PINDI2qHJnbL3EbJRyJStL4lHYQFMpMnZ7Dv9TLe
4uVZiaD23H/gcuAxBF7gcvlwjydmo2fDmcfDyHUgwX5jmr9+9/phqI/tRZOCpty7SvnQtrVoI306
86Q9MMQCKWhz29ZmNguwOpDt/L456og8GqgMz6z4l2uaJrPTxRTIZwFQ8GM797StAufNwCqTZU2W
p0WD/Nt3HlcQk1qMFtJdsZaXRGrXVl8P0gT3X+zs4RzPbupKtLdGrQuKi8YWx8B8h17Ghdken4ws
nJfLEiHa1YPgo4byOYwjywsCvbh3OqnbGWMnbeQo74oATCzQ5kDTglINN/oyR+k16nZqLJ9lwx9P
hpl/Uxu7Pw6Rw2UDYO9DbiqNlypSebj+IVeOzIyApXjKDQ/IdzlaJUt5FAhVm0B9l55TqnvZ7m76
1nloZ3YW+LjU4blrEhSjT5GoBzeaJQMKP364/jteP95iswEekchAUMhU4NKjwMHUTtfkylknzfI6
QeHctXqzc+MhL/chPdR9W1SmR6gcvHGKCs+Ju/qQRS2S0yipuVnf/SwjS/dapcnvslaW7mV5mj7D
JtIfmNevdnR8U2TkBucmL8PiKR/Lxh3z0T/AfFZ+sAPRPF1f1PuTrzHBQ3LLYCqVPnP+6m+SNLmI
1KJmKumsDeOHQi3/agptqxO34qTM8wLGlfl2wD4WJ7EY0SAgoxnOE4Mb96o6+Dv8Ofpuqa2zUUt8
b2rWvTF4lSLpSXNxEcjQW45EqBXqWSSl7jpGM95AVpJ5+tAMG+dh/lOX3sB6uIwBsHDnwXl9uXOU
rULW7GjnSo7KO7Wpx73cGeZjnmn1Hde1OU+pNp4xmIHnTGO3xcn7fkCBW4TQhRQz/4AQX9wklUM3
RvM17awMNPcgqfMdmFGT7xIKts64r+3iqE+1W8j9oQtmiu3TdddZ/wEOVS2OJ8tdDhnZzMA6GbUi
QIXozA7BPmkHL5VLSNOnF0X+XEIGmFsag+n2R7mvARxuPTFWPvfcycZ56SfPSkSX36BssT92CjFJ
ZN3nSmFmj/qHrXuh74NyvL7elQ8+X9281Gdfpo9zaYxRIih99UY+ZzIsceTPEyw4na4frKTuX3op
8ve12iWH3IozT5scsb9u/32OQuFo1t9DQxinWw6n2eEg+XiTfO5qxbkzxqjbmyKuSTjN9GueS2Ij
NLwP+NgzZrIfxEN4cy5yIl+R5KmkN0DLMTZvIMrNbwPfThEIVbtPaeJnHyS/1z/aArK46yt9385V
2V/2mY4n803vUgU19e3e7lhqqoaeL5yHMR5fBLx/cdt7Ruw8hCJ8rmMoC/UtdM3KqjE9M03b822z
vOaiQA8HW2LVpZzPN7bnd19EfNbNxC2swovq4x+t9T+Ds4+/icBa5FMeajHolL0rlV8SOzkwSPzR
LiSITGsA4tHt/3B2prtxI0nXviIC3Je/rE0LS7Js2bL1h/DKfd959e+T+oCvVaxCEZoBumd6DHRU
JiMjIyPOOZFXVe4OlrJi+8LxATMAfoB1cq8vp1XNNCmYLEG5xszsbKsmgbJJsp5OZG8kK6bOlUWh
XgOKojAkujB41OkyIfeaI09m1RsLNERLN0dK3EZwcvbTP3LUPDCkZSsl1W1ZRZ+HOdypv4ahf4md
Zocu285nYkrI4Is5/ge7bhcMa9CYC4cLRAqlEZAUYsTwIpLY1MLKGDSYZ2ioPprFJqpe45zmWr0W
RtYsiT9/973pcZlyZVCJSxBgk/tja7Z736DFvTa/8aIhGlDER6EbsLwLoRs7zejXKgQy52GoX+O2
ZLKW4RofHpnMp+X6QSsHQiazkxaB0YjHUeAjVC+N021u/ixK80bThh3w7JWc/jxbwRKdIYK+6Cpr
i5Dk+JbVG3qgeUbc5jeBlX3lFl7To7xwr9GsZj0W+8Zyll0HJZFMVJMTEB2IqCMp3g23ADyYSwl4
hGkBkTHvTHNsbmoAEre0K7vdRIZ1HGyn/Uq/tl8pFJ8vGrqriINiHonQeDx1mDaU9D6sE9lrGhUx
tGZuDmrVJ9vrceg8FjDMBoiJIL9QhlzebglgGU3jQ3pI19/Opo8aa3cbmCtJ03l0JTcj0GhwX3hw
L1EIiHpJiRzOipeozQ458X1VGgKYdT/J40+/Up+0tdm156eApiWNKsElIqtcEsEy3RmcHuKUp4O3
f1LKpt8muW/e2SZwMGkwxw+7KA8EEh+BbRPTKxdpoUQtwy7mmqSoVfP7sDAbhL9C1Eyvf65zp4AR
CICOeg/92LO3CKCNQo/kUfeKTDe2rZ40h6EIPn7e6O6T5BrizDn4xanrpVKd9GGDFSRlDOYNUawo
usxe2bJz18OKgw0BtieXXRS3ZivL/bHVdM8e/Qr5WUn5xdl3nqqm0XbXt03kxKdJO26MNapX6Nac
ETuaTJmjOI0NTyrb+GCUGXeJnMuMkle1wxT307dQ6tbuvkvr03jAEiYpIKMbebqLo2/5WV60hhfV
ep+hYxzHwOAonuqu3hTBmj7WuWuAfwMMR8wnSPI0ODVX5FNXzkNleHNWGRubKbH7rmml/fWdvLQo
KndCD4unMGDkUysOCjRzhSgnqgy5W8yPThLcKLG6EpUufS8epqDEOUqwvhZtK5QyWgPteNOL7Ahs
bK+nt2aqDTe2X4Q3TkudG9zsh6EinFr2jcyXZiAU7MXSCt0cewDJBgKHZb+1w3C8531VupPitCv+
eCHTFbYAOrA6wWhbfCxtMpJa9x3Dq6BWHopsku5T+Ew3kLQ6r7Pq4DZPw+5mkkxtow9qfJ+Nk7Im
e3HhxqM5iHakQosaduISoRaNfSD3fg56QM7Jqce7Vg92ev4D/UUT+Re0Y93ApCgPsfSLtZpyX3Al
Cg+UQqnACqSE+PN3GVFZO3Lgz7KBtp8VMfMlHLd6OIUumWu5st8XTfFSpTUFFo4M/9RUMCKj33U2
+AUztOV7Q4PN/ymeolR1HakftRVB8fOjaJNKgp5iiB3itEvgTJamYYUqkOlJhe8/16nV/C1HX17J
rc8XJayQHQiNMUESOV1UM5sS0VU20X+2659q72j7VKOT40ZJ060cyIsrIs+D64L4LQXLU1uFJRlp
KqWW57ThULuUxIZiPxQQ8lcuhYuGaCILEUbeKNbiECqVbeRNz5fiss6/pb6V3ciSXK4wtM8B1AKL
IUregizOEVysp4npZRSQwj0jcIrviIkA4Y0b6bEe6v6uGwz5Phhn5S4fpWkXQ47eJ7GcHZos6z5X
Snqrx3HKjGM/3Vlx5R9sqddf5TZpX+JyKh+tcDC3fd0mfyy6ZisZwIWvjkIQeoF8CkEAF6Hz3amx
hpqHc9T4oEqZaFwEVArNzPhipNPKJ78QoziceJcg7Bu8yhdZd2eNNBcN1fdari/FVeQw/G5yV6c7
qg7R76oQwqZhV/VbzezDfG8nQ/GtTwxlbcnnosiqTYJKOoxH0O1d9imKFPVAOQ5tZh/H8baM5fG5
lkKn3dpBsgdL4d/0jPXaJhlpXT1I9a6d/Icoc+pHtFmSY5rY3/Qa7Y6UwP/po/ch42qowlF3FArJ
S1VoWel6p+0CG/EEc3o2AzpuRRaUTzOlipWjcX4p8poDhAVWRQxyWPKG207UiPIyOQ5OtjGz3xoq
iTUCpUXpQI//cHABZcqLHdVV8nb+fupmkxY0nVFY2bGwHwQrRJkRu3796N6Jajq1NQrExKllKZWl
0DhK1OQ45zQds1H5oyv9vDGD1WFSZ68B9KdovaEQwrk5l5bWEI/VwqBIjz6X6WOaRKJwGVrMejDi
O47O2tTxs5ohr1SaQeL5LeRxl0zHULayoqNxfMwzWf8yUQDZ9nqHLn84/J391tgMOqBvJdSczyoD
7VdyNBEjT7JdrJO4UyYmPlB4X1wMXeW3Wt32xbFPAv0Y5/O8Y2LWeGjC9m8iMQu4COV6g4CO8uX6
Bz3zUGFYCKSTTXBXLNtSWocK6Zw5xXGsBJ9J04ISOSjfDxR3UmmF7LO5rf/G5fhh1gKGCVDUaXnr
CcXWU2+NJADXuRKWx25GMRxKnLzDnSLXTod25WCch0VhCyQVeEsiMOTZU1uxkaMEq2Xl0agGf5vX
pQNDgTRNKRTlE5jZ8J/dx/qd345x6lpBpH5SnDG/ub7Tb+/y5TfmcqcggjIH3ILF+RzsIKRLX5bH
WanNL9DYEMwzRtGYtzQ2ADpSPEz5XpaL7ktmdAjiRGkyPU1Fm7qzk5h3rWRY+9Z3fqngRfezM+1H
yCUbP2nLn9d/69mNJTZMMPxoW1BsW0bvMuoNh3nU5THxY32XqvZDTpZ9KHNb+3Xd0lnygCVBaOZi
1MRAvEWxkaZJoiA8XBxnR4m2FdM20csds5U4fB5MxOkSvHfbUEWH69QBIrvxq8isNJp7fptsqz5X
qZ3WZvbUNnI8ICfeGmuUlfM9BHqrgfAkgRVljcVbmbf4lHKqTUbuzcH8Ja+SMXSR85Cqx3Is4jVi
1bk5SFwguEhdddt2lhRQo9OGGYkZ22MAJBgii4akfZQdQMhuJIdB82EggkBWcaL4NzjcYstaV6nX
TSVNtuUFaqJFLuND436PVGgYrGTmlxZG20pw9qj3ngE+cJm5TvLI9kbQaxuEe9FaBgWVfBn8kHFX
H3VH8J3vjAl3fZeqUcELDUYX214HdMXlRVW45hjbH472PN3Ap1ESAliCCtupFRuk9Jz1EsjfqlcP
2lwjEo0Xwd3Sw9gdBotkwWj1wq01M1nBz5wHfNJQKl60MQRIYAlvbnymGA9G6KA0MW7L3r+PxojG
d/M898qhkp4/vJ8MOjTBSwI9Rgdk8TYI2qkYYjJEr6vSyXInQ06lTWubifPRHJtpOrxxkBoHXyhK
RqdbqtuVwhukLCClJTeRxX2tdoq0c9S1rtOZOy4MLW5qs7I1PzeQz0vNfqvm/4rhySqjlbviLCpi
hBcibG4hGYibnK7G96cmjISqRGG2EJyL4jmXu2ylwnvRyBuSiMI5AwEWvl6HUir5NrImXR+B0TOC
LnqQEe7IP3qmxGIQeuPbCJ2es8jkpJSMHBspwCDyb4eMoc10ZZsVK0u/5lbHp0ljwCvJNK0W4TZs
M7vueBrdm9OmVJJN18WuD4vUmg5jcHvdq5c+gC0QaHBR3mbvQSU7/TyDOVlGafjGfSp/sttxU22t
tt1et3GWLrwZgftNv54CCAiJUyMT3A0qFY55L8emBDwzjL/NupV/63kS3VWTE3xveavezcDPDoE2
RxsbSt2L3JnBkznW6aGTGAuGumNzl5cpNL5M/10Ujobaf6wHa/P+3sLG++SGX0v9mYwBkTN2Zvk6
L7V5qu0ste+BlGUbX8+LWwW9rA3tmPqA0NS4zae62rVjZW9jO0oezKYZD1Jr5gHVus6/K1S72vlW
ET5YTeMfLSkqnmu5aD+nmSARTIN0mOfQj7co5cjbtoWoCWG7M5qdboEqdkMFHOlKUFmmDSwKnqtg
g4I0pKS5OOtAerN5nE37HlI4b7aDoja3UveaUHq4/rHXDC1Sw1KeACwAVr/v53t69htt0Nwsekz6
b/+DHW44gfsXl/bCcWc1b9uIiXr3ljExidfcOXn0WurVbpyt/XVTF84jL7f/TC0C8mR2hZyFtn2P
0tgnH21Zq9q307E1ZFdVh5VQdmn/HK4RaJ3k1xR3Ts+KmnaRBrfJuU97VN4HxL1vG3jKN/bUPejW
pKxso9imhbPDYBcD+NhFcpKFObnXQl8pMDfUzugmZt5tazVa0yt44xKcmKFiL5DECpxufHCJmUmo
FMWOVYXeoEZltUFB3C93fdj2L03QW8xWsQb1ZwPngQg0peG4GZup6zbyqLbTJimc7rmz5Tzc1ihx
By7VaA1phalIdM3Vgmn+1ZtZ+mTmsqLt8kRXGbNsBJryWy5rDcj21NWDvaVVwiMwUoNqrZd0pg7M
vYZUPo97MZBaSF+dfjRl6iLfUsbAc2IgE739BBr6Rq+NkAmKElPOXvuKAVkaM0yb7GXm/4pxWr3r
d5O0hns7c9bTn2ItXiEZ9QCliIbAa6W7TI7JHapDqh6swXbR7j188GS8GUOwxwBg65zBXaG3TkbY
ToEXpS+RJu366V8fPjMx9r4fv183dXZRCVOiMwI3ExXiZX9cYtgrUN45QH242qr+3QhGfFqTRzs7
fAii8KwmSPLAEjnL6Xd0jKJX0bCOvDqzj53/zVeSw8AIY71bSV3PkCl4DJYEz5RKBfh68UveZee9
4/h+mI1gfBTp3rCKYaeRyLaVVnwZKm06JGMx7lKFYQ9moCSfxtBu9lOI9MIQ2v0BLoP6JA9AfguF
3K3iavzkkzc+drn2uegd6zPgTjTrr3+Cs44NP1pwFkX2KzTCllyeKQIUW2lx7FXxnzCoGO80bdVZ
P0CY2ltI1VTTPWqW2/yFw5ha80qx86J5enJgi2nC0KBbuHYFoaCeZCNG/JtBrhXcIUYe3LVG70J+
gAU4EleMT4bxI6hfukbfhjGwoutbcOF0QUP97ycsHKRQksRIDJOxjNPPIIbN1rq+tO1beaOtAVzE
e2IRMslkBdqT9op4XZ16SDhaOurerNafbobq3+jPbtC/ZowpVYOvBuN6r6/s3PUhb7KzovDK1bNk
+A+5hmax2oWeEnl0QDa1HW1zx9gZ2a/rhs4PMhUEWrjUJWmIU0s+XRf0ftkudC3kda8KYLWbSV+z
ZgW+cmk1Il6IZyn1Cll8x3fHK05zaFlpEHlV8VeSNsFT7ty39c+PrwS0oA3igsuN0YGnRpJqMtS4
ayIOYbNJy23KqERlWquGXLhcAJmSknLm4MNDoTo1I1mBZvmmEYGWfrG07JMcFIfCCj/bdbIvZ4av
ogZe69+doBxdu60f50n6JyixUrfylLu0qXw2mycDzUV+1OkPmcepdASQAcGqu1J9m1FaV507jGva
JZdcBO8gNJKUkKuKo/Hu66VRFUJSHmLPlOJNPkRuZ4xuEK8IDFxaDngg+I9gPqFZLg+YXkjhrOux
F8idKxEtIau5PEN6fSXYn+VYdJgBN4Hep5VFCXQRNGSlV8PAB8/ZxO2nQskGV0TY7XVnvLSa90bU
0z0DBK+Y81jHnpBGNsv2sdQKN3Gegtr+X5YjxpQ75DxC9fzUkqpXo+MkXezFVha7tRQ/ytKwVpM7
K3RDuYDxAaxJQVyJosvCylgVZV2n+MCk9uOhDpVhNzqzsa2Bc1FMsn9PkiZT4TbSXZuPzs4fnPjD
wZ7LDkCG0E0WcoGL+4Y0ckSxUI49KzLCreTY9zV8uF0oa/+mpjS2o85Fff0rXvJ8pmlS36eDQmxc
HDEkT+rRT4RPxs6BR8J8QyaZbGKmoa0s7oK/EH9pSoG+gBS2bFqYpdxVQx4kSIj9K9g/AqSW1BvB
6Pnwkk4MLT5kEHZdqcdS7BlqugNReOcPhgczd3fdzLLphb+IxA2kL2orgotx6pUBdME+i5KEWeZO
tSv9PBjcaXZ+mXHWbCgdh25s+4rLVLQhgG44rDasL3y6kx+w+HSzFDGzsSoSr1Hk78wwP3Sy8ZhO
0o0vm4M72vpDbGovVVDdTB1T4ChIg3aJGfmexUiHjWkmu6jpaNvr23LpV/G2I+zQlIBEtPhVeQFy
Appp4oW14VpjvEvnz1ZpfPTRyuZTHKVHQJlBNZaAoirWwg7EgVh7c6yqn6H2qKjRjcOr5+PLeRv/
AhGft9aSjhCVjRnJTspytHqn6PCUrF9N9eECnFgOrxrc6c3KMmB3mjX4TZZ43c6kYxXmX5XmbwHZ
6+v11QifPE3xmD5FeAMEBdQWzsGpzw5a78RDzbBqSWW+aN2XBZnssLtu5JIHMPKMFEWIJp9Nus+C
WmsaoyRcN9/V9Fus3tTxv+smLsUSoX8FywqcBHW+03UoVebDPK0wETxk/ucxue38rbmmWHlpt4AU
cRnQooHlv/gqVYdw2mgQsbRiLv8C0m82zDowi5XAeMb8E5HkvZ3FTVo3ZYFqQZh45fc0yV2JqQZK
Du/cd2W0m+pKPvhZepeWlcvAutQKH3JFXzlP588MfgK5iRDCoreyTICaqIgaY4gTr5C8Kcoex7Td
mM3NkIRoyK5Bzy84CO93sn8hvEcdeJFtdTVDdKxYSbxsnN3W/Bc0uZtaxoobXvARIMqgg+hpiMfj
wkd6qQoHv57YVfuXnLauFOyhkLOta3idi8uhFgH6nY68uVT2igO7q5pR5WLralctgs083035R6HQ
OAlhjnOr445s3mI5Q5VHTWxZBCLbxD+CjdzU/8OO8empydObZErdwg/TgZkvzNFNGAH7O5qf+j7i
QqvcpP7y4dMriAeQqnA1Up1F8cqMfR3ck8NSyBy1IYTiH2y09IDKxsrRuvRpOLoCm0JllsEXp3GC
klw9AldivnaGdJP+4kCytz4qcSO+jOiu8nfBUV5i+JK+6v2sbzCClHRg75zgUQmPVbrWPbuQcIAe
F51q0SQAQbRYDKjZscmw0yRM4IySXV1Ht4lZbVvA90VwF3b2HUDPw/WPdV4VeEP2kBrzoThJi8Oa
GLOcZf2UerPyKRld5n2VNP73f/Ty5bqhS+eVeM7jGbzfubpgLpeVxCuebewD8F6/mH7g9nKzWX2q
X3IKoVwNbFvA/pediV6uw86Z0sxr2vhPAaSzmcHIms3HMwfu8//MLA6s1MhjOEnM8i4b4ybPw9s5
nV4tPV67Pi4th6vwDQJFNrR0PxqovpbPTCYf4Na4HaDNfTIEoo5idCtFjgsXIgp8VO1BnODry6Ek
NDxoqyliZrgWmxvFh/5hWmsVrwt+AJCLzBF0Ag/YZdweg9pxhhmHa5poExqWKzXqhnoondaV6HCp
0AG/RECWUbsR0zZOT5RlV3ba2WPqxd0dwwRdFAzV9KVi2GNJZ+K33N9N0a8s+Em9uVKMzdSuBfWL
axXEah6dgtu8yDBivy60cdBSr5BvLJLLEoFSP9oE/8MVhfgfdB2HfInilPiw7+obilIYTo8WIGKN
2aFAW4ASmBSulEuFQy+SS+ikuhCiEEtZEqU7swRo1/qpl2jIn86HOVU2tfbU+t+ktbE/F4IS9ywk
RkYzU6daAjHaitaOkeCIOVxdt8+CGHmRODtkkz7elh0pZwbo/RgBef/4qRbgV1QaqKyQrS/CIe8t
Vc34j2fpzI3923lx//GGCvheAEKIPAn5qmW5Q+v9ogyDMPS69lcJ7kk2wJ53dxlcAWdVvupC9KCo
QiOFrqbA8y6OAHoIjSnNU+TNYbnJGRAeIHE3PX04tHNdvSlrgi4g2z11PwSDMjUx9AiJ/ads7ray
8c9k3sz/0E0RwNr/7IjFvnPzyAqnedApXFrGZ9O3tp30My4+g6JZCRwXPJ3wR4VURA18cJHAIEw5
1khgRSj+xjubDGYbGQpFeSVxpyx5nfvyo9PVyTHeWQSkcboyvVG0EuxVhIxnutF5IajxZyYnuqac
rqztokP8/7WdSeiFaRnnSu5T/G18WouDzALNn2Nnrdwla3bU0xU5HSN72NnIy5CGnrSYQX/ktWtM
zAs3Fnc8Lzgd/hZv7IXnARj2E8POaZ/UxnhwlOSm15gicd29LxuhqQ06kob28uMkQ2PIKAHGol4+
m8E/K5n+XLdwId6xjP8sLO6JPgiSLlWwkMjNLtV/oga2qWXrRlKOEMW25Jqb6wYvLYnUnD7D25tj
yUjrnBjOhYlBqvKPOVQ0eaq/XTdx7gAaM4cUIFoCB8DmnToAJGt/VDJiuFTamyJM3Lb9Na6VN883
ThhByYLHGe50lus1FkPuKHV5RenvU8d4iLWvkanfh+P4GGYt/Fjr5vqyzq90sFRcELRaObLE1NNl
1b6kOyBzMg9WjNtzEY2fAvu5X5uxt2ZmEbej0m/DOi+5Ac1dmhqRGzWUB7IqdWvn7/UVnUc7ViSq
tpTGLYiWi5OqOlJqx/KQ0aV79KPyWwvNtxybh7kEGBGuDSW79MVgXVGdIvsTlLLT/fPlTqIKR/oX
xrRiIt7R0vit0tGwrtt/QD/X329njijOFfVoUjCB115qySJX247yXHaensb1tgFMsEW0oLjRunGN
Nn3BFLc6JDYaTWJE7OJNYNHvLKZQ6b0k8vVjNqbfxzhQ97NldIfrH+3sANPJoI8l2I4C1bksStS+
qUpV1fce/YqtZJXbML29buHsOXpq4a2f8u6yzfzUbOqStXCOJLfr5G6HxXo/50l7Q0M93khyre51
o3G2YzIqX6+bP/NKYZ75i2AmaDRRcD71k77yQ0Diao9c1j5gGLOlPgfbWntgcvp1Q2cnTRhCN46H
N2V+tLRPDRVljPCPzTob8z5FEcdnBmlsoXz1+7qdi77xzs5iQXNbJUqosKBW/pZoRz34lmorPMA1
E4uzVfiRPEWxzifTPvXjr8E+Ftrr9VVc8jsUKyAMCIFmXPB0txBoizWUZXpPjkZXZjTiqJUrH2TN
hIgg7xwPnca8CTVMtPGr2j7G/efrS7i0S++WsBRiS9tgaiIrGLw0r7aFUm0KGsK5udLUPItzuBV0
VsIO+AcLvt/pKqDrDWnTJoOX/6HvsImN5yY79P2ujg76Go7mwopgDJKbgKAheC4juN1ZA/g1VlTW
T3n8nDKiIn6+vmkXlnNiYnEfFUVZWgmqIJ6q/CjSP3yXqnhsAMp/UoqV73PhQJ6YEv7x7vurXQk8
F5lPL0sbEtSfmv1jREVSWcsdLtuhakhN703n8NQOpIp46LWIXdM2zmBvcpsHGOqgujNvr2/ehVjG
iv6ztPBoQRVRJgtfaIt4k6DZyqDmXaJtJJ/BSiu7d+H0IE3EVEJkasXIR/V0VYE8qZNdpoMXAT7I
9dkdeLVcX87FjUO/9S39gfi/iGQGY5NbhPqRGZXvsirYoy3g6uaNPmY31w1d2jcKDRAkBD2Jy+B0
LXY1GoOediPo+M6Nxtu0fLHzH+JdpHQrt92lbXNAD71pCFIGXZhS4yIYZL0ZPeTuIFJqcbjp6vzD
yQ9sc0F45S9Kh0i6nC5osDOrkEYWFGrJvflHUoNtNL2owU5RDsAgPsgOopZ3Ym1xZideXc6Y9CMV
13ibFYx09J/6NSr9hTQBI2RWVN/x8SWYqFYo5zZtPXpTdc9gNga0opZb/ahRWfD/oLOmd2vFrguf
irIJJQ2ovAhxLSvWCBH0khSNozdox4I2fL02avjCkk4MiD9/F4C0wk5lvRvwhWTcDUm8oVzoowuI
xk+qWm7slquDmi9E8Pcml8nWOFRz0kmYVCqCkXEMyY15L18/TucQGCGgwARAyu/UNs5GEMTo0dgl
Wa+XxLf9FLizZpJ2N7u+M90k3sqcMouZb7L5bcXw5U/2n+GF3wOViiHScrrsxkubLdIf6hCJLPy1
6r5rUbGTR8MtnF96YrhTb7u26g7JmmrGOQ9jsfzFGfeLvFZtk9MXqDr4LPuoJ+qWeU4tPyeGjgGr
bba2fvYZmXBtfIZH2pQuXdnU2cjptuoOfbUvev9WT0p6gAd73rfOQ6OM/9Nngh1A1RgMBKKYp/5n
K0GnA8gdvYg28ZiWbk1hOqUYmRkba3R7/yFu9x2zz69/pQthHUT9f2YXbk9lYzKycCLayl+coHDT
l0D3aauuBPUz+QPC0js7ULlOlxeiYiHXOnY056edHtJPUn+YvjL7WHyE8EcfvDbbstfcuVX572gz
rKzz4vEWEq5U3MArLfM/tTSCODXZXjtCMDaSdkP5j1FV+1lqNmrU76Xxq+TfXt/bcwyAWPQ7o4uy
QdoNKI2kGIVd+2Qz9daAkxAXd7AJDOM+6De2+k230lsZlwsZ3jkXK/W4c4C4+AUccPSHLVHHWni/
MtvVoM4Kh9/I8oPWPndasmv95lWp9rrc7zpruq2Gyg20bZi06JOX9zDq+1Bi9nBxmwT39fxqOccu
9e+yYC1AiOWf9BYWP26RUgx1zGQ5jR8XmMbe8LNt63zyu4M2bv36iGhR+FmZbkt/DbMmTtKZWVQ4
BCKC3VlyG/KsyPx5EGaRyJuDQ6tt0iw41pLzcx6NnW1LK6+Ct/fRNYuLr8AshYSh2Fgsc+N2nrub
oNpohuoanhkfwvDY6Ap/9E2TkbolcQskt05u+1k+NPWHkVxiz2nCsXrR9dMXLsnkHqkoA5Wf0h3U
/mioz6W2stzzowZ4jgY9ut78D+TyTo/6PDVaNJXKJOS1nqV60/CWz2aovDtmSJGd/lDL/s/1k3Ye
xbAkALjIoiEitJR5cfyqyc3UnDwE3nyyHZhzSrxtViHF565zamfxIRMo5XOtG5MXP8umm9cHCRTp
Sy0/dQCZry/pPDk4NSWW/C4fqRKnSJTMnt7SYIb6+mbDfPP/yQgoXIIUr1VtaWTsUy0YMGLqe4RN
q2lm01aJmyK2n7q/WMp/VkTG/24pzlxUpSlhRY9fckglh5xRKsTdVHtlVp4DPVIbjZWVnb8iIHcg
D0snh64zQuGnNhkVNPUqA1U8K9nHzu8hPljtQ8kgl0xbuVkufCioyXDHwW0KZcjFzdYq9uQkTTJ7
aPqwmO4RMY05qnbX3eFsyCgj+egeoo7HwRWIjcVF3ZVtOw5zPHtW8Vh8rr3ST9yspJ6JmsHjaLst
g11S/um62XOHxyoTiGn+UkpF5ux0G82smIfSYHGNDoG8uM8hn40bQ3sOKOS20c11axcuzFNzi0VC
2aL81GJuTvZ+eNTr1B3q53648z8nEHgtaadrO0mfbqZw5NHx67r5c585sb6k7LYV7dICqU0vR/9e
l79X5sv0nR7rZhj+/S+WaJLoQNl44y7OHQP1UiKJNIEu+xJLX2X/Naz/af5fnmvXDV3eUUAxQAQM
vuCyV2Y7fQe/KpxBQ1jbKo4YABO5xGaJV0fT72nTlT7CPgAEFempfO2BHV3/Bee3AZsq9INABVLQ
XYYYNZNb2Qn4pBOq8qbbqQdl3us6jaF0U1l36ufr5i48d07tLYKNmnVtVtuck0k+SvOX5idjdr5r
8taMbKgZtyNk4usWxbc6jW4Y5DGMrrqYibKkpVsTOMRExmvaGUoqCoPNXLs02MJV0frzSHNqST09
jKpjtopRYEmXDzpVBDObt8a8T+TnIv2e+89laOzq/qDKwaYslVsK7JupuW27lWMiLrlrC9ZOf0bd
MOJtdIrZc/wfkfMrGVc+4cVj+G5DF5esPWtxG4bVDG46Kz/bPiXzR7XaJnp4uP7lzqmAxFS6YIgt
CMUdniCnKymbPJ3SZmamapAeGfydbVqtsW8kWU5Rm5qlYzZ0jash5rcpzHKXWkV1m9VdzMs10PbX
f8ylXQUJJwg2gHWJ86e/pZV7ZaoilfEr1W8rfMzXOjvnkRzeEPPm0APReRKYi3Nhh4rvl6rpe0GW
bG2Ju/6TIX2KE0YkucNHB4tT6+Kok8KiB0FpepliO+GcWEUS+F6YV67eMmTqwz4iVNcAJCGvgPD5
UkHQHkporzZha1ThdVUP2U5LnnRULtakspbOKGQpRbXTRKoQ9Oyy86tkZj9WpSZ5EnWSIPqTl72b
MgoeOPymqFYc8pIxkE9kYvT2aE8tkhafMq5ZzHFwbJvb/BMeeJMh3W3TsQjnFWz40h3Eut6bWsSS
dqprtUyT4Kj5/m002nDXKmlfNSRjQZC5MXLdMtyX6z5+Fpz/n1UawUA0KbUvndBkLlzcdZIE1nB0
u+DZnA/DcBMco9ux/BfMCli5P9dNLq+fN4uoGgpNNRzGWBzxqVB9q5HYUqU9qMa2GmVX/k7d17X8
z9OtFa08uN+U6d8Hxzd7ODxFBvyfE3d6jAvoqOmcsK9zlH5Jx0JIa7lKE5Az3Wpfw+yLGn0NfIg8
97RSYkFwLjdNf+jz0A0nty//qvMaInJ5QfGT6PNTTNeoDBPlxLXyLv0udBy4G/TgGOSHrHtswqfR
/0RvYuXjLgPYmxlgl6KYDt9gOYeMlm6UE2RwXrv/4Uf1bcDsoOsf862VvthdcnnAWbxYYNebC69N
c7vqTKXjxVx/6+1XnoOIem/b6Xf9w66+Ts3WCBHP3En1n8ZLQBpXbpR9NVZVfy8cnpOfsbgBbSdC
jUXtw2Pq+64DpdrRnnRpm3R3WnKI1/DuZ6k/O4syCWANnUik6cva1cBYXIZdDNHRGb+ozI7VHoag
3lj0YsOb5JG05misSRSdie0Im7RgwNhDiAOHvFiiMkJgH50pOmaNZ+2rsXCtfW3dxYzjfUIJUHP2
erU1/ec0+hPsMxddU9nfFvaKT52lr8ufscgFpDQD9mzO0VELfg7woxnFQa/+MUNA5fsw3nfls1pu
y3xn6t1GMl6uu9uF2AELQHQcAK4IHs3pwRlh4iUlpJZjYr7YoeX6BtMGfTd5LazYjRR/l6NccN3k
MsXj7kcSipck5Hb0u5aEkLmEEttRMz/25XPEHOyypmZ4c93G2UEVNoTEOp0bIRu8WFYahj084n48
dlbpDtB0knjt2Xi2c5hAjUJoBIm5GksyiF3Laj9MwXScDnPzbEhb+feYN27DXEzr1snX3sYr5pYC
tn1oRrEzYK6tb9GLYwzo9K/7K/02u12RuXm4UW/nXXOvP6bRk1S68jb/vtqOP49Np2te9i0b244U
GqPTsSg/yVS495arJi7zDp0QXabn8I/k3xdguhrpPqB2xPMSWlhXrtzr5wcXjhyoADHonJTlbCKB
3/fOhFxlesxUqiu3TfO1KfJt9RrlLwrjChuagrIXoMowHQcfvhEtjsZtG5cOjYPY53VXu/BrYE8h
Q0ZGi/I2BPnTI0ROkTdKHoLazgsK3EUVHHHvZOuXSIk7qt/uVCOoDso0tru2ntvfeq46t7lTZA+J
GJCcTnm4z201glk8ZYehKZg7Z5nBbo5keeVcnJ89fqsOK1CkyExzWMSaUdVnq1Dj5lgWPzqt2fbZ
l3hcI4Wiiy9C58klJtJ7pGcQQeBFzuc63ZOxUItKq6XxWbOsUHdTCoqz2/mR+qR3gfIz0Pv49xyO
qbyB59AffUlq/06TbaaHNtORRh+mLPfqAfb/Nqoz5bVmev3D/1F0JcuV4kDwixSB2LkCb7Hdbq9t
d8+F6FUCSQiB0MLXT77LzMExY4yEVJWZlRkjGf9pKcqiBUnf3B8ZsmHPcgkjrJb18HR4W32ss4e8
T/hCpK1bHYKZ3Eocu2boaS4exHS4ULjPvvM9Q0DVVPKQtWaQQGGKROyXeGCJW7jwEXonC4ehCufr
uZeYx8JctM/tHwNryI9VG57dLTPJ9o5aNyLksJLHR2K2bRNdZZSOy5di2YJh7TzSZPrHYU3BwCDX
Q1O5NkybP84IHYZl2oiYtHgeRY38gBYz4NOvuBMYLYsM7sD9VLgD3OEYCQYbmYXjWhvhvbmijhL5
1tKSY5BKbuNUfM11rdXd1szgc+kyLqIdsn33fVnIY4DuawJWLNyWJYgVxsHWZUbU6pIe5T5e8SgA
hAgSDP9YhtodAH2uZVcMGwUzkgBRxFDBXLRuKu2nrocw9aKwY/mQw1sH9skb5Xcc2bevRooVcby6
WL5wWVrXQ1O+vQSVsM9jUvYXNGlpAmXSWjymk2gsIK6jfkNURWMuE2xwkUUdc+t7ZOgWfaGFEx1b
tmm7hKUWrJt2v/4NFDOvPbyAVtnXdWJwHGZxms5xzATsxTFOfrdYlf41RTOQywxRyn0xzUScRl2H
Awlwt+UO2V4h81kqy7ttJ5Zd4Nyk3ocqAQuawncrbSGWWElvx2pDuFAmfN7ZZk7U6UaIPcqtqRmg
O7E8YUhKvhUWAsyW5WMGa80VMlcMvcr1Bdo1Oj0cPF/xNy3cXka/DLTTJEnjtTKNffAhibQLYEf/
ilKP5C7Tg0LDstp0OyOlG7si6qT4M2mkyrTWa9mcUpLJrF1Dkr2smR+mjjuokq/7uldw5jBbQpHh
KPhvrer9d5M5DyMtsllz8wcBA6rn2mK4hbqpDeWB9WLM7knHynQdUbcfTp3kwvejL3PXoAnMxfpN
CMiGW4NJz9gTtY1ZvzYlc6136DDgwUxjF6MbkVx981YuwPJj1HONMBCekL3ZZaTS+JUJoLl6xGqc
Ye+hYe89wry3zQ66x3uPIEryWEF5UT9upEBwE51HvZ5tceQwwKlK9zPAfO0dEQ3li8drfNkT21zk
vOJ3z5MLfxwUcFObjug+O4roTpQwiLGGheI4fVNw1P7GipIPbRqQwtrujuHv1wO2WFuFvfxMlK+w
orQyf7PIZ99Oa3bcs2nEp2+Bcoo2s6CZQVzZTXbHoLVt0Xc0sI+G+BY0b/Dig+4C4+8hsvVXmEO4
o0RFTFeqgj/MFb8ZLtSONR3U5eU16CZsLd6i9niCKLBBEpW2e71U34mBVh6RLbt06OOm4eiPQfFT
YtbbFacLAikcYkpbIZT5tiyF2iFzTiXelhgJjrQmVX+k9WaEKeaOBx2PUtadLRQdO4JYUdblOmki
MPV6eIeph0nafABvBkFsgaKsQqLQn2Id/NbPnjf4o0sYx7UYTKbfKggbYo+Svfy1VogiaY9Ni6Pj
SAJ/n0cVfi7eCMiMlqlarorfFhXeHMlXJC8uG1JWkVN+22Q4EJrUrvdkWKHoEnOJA8umsphPR3Uk
2XVKVvFrD0uDSTo2JMUpowY+RaAptvtExGG4chR+vvVJJmiX5xEL4XzjS4iOplj0QPw9jC/zwy5d
Mqjse0mtzjHZtWvXNvDHgpVHYOmKkdStRljtjIpmEmy/m0vYbnJlKnKp9ll9wpSerHd1s+nLkYR9
uajCaNpiTYg4S62a+pFz+P28QPPL0p5s6pZDdkz+IewMNncxgn1vV1nKx+1AHMPlCMS+IaKHfAWc
LOSbT8k2fSHJrimw6zy7gOxmUEbg1P+OuUVkh2bI7f617RUSbgDUjj8DOIu3iHjJrE1dXbzse2VN
V8/V+n5YKaY2WwLCEZslz0A5VypxlxpV03GSzX5k55GFXd3l+U0SHGq2zBcywtq2nTAm9g7nkSy5
0nIn5WUr4vAUKG6aroS0nLYkV9WvsMHY+ukojLMd7D+z7C0pVqAdeTaY5TFsS/24YAYDvKGBt2eP
fPtUIKjN2L1PfcHiA7Ge854n1JXtFrN5Ps3MNhQ+/3j6jmJ/Ll0JgBSvEQkew/OOkKZ3VBqethIH
xvGguIn4fWteR0iXLFs6mqL973i2bj9AV1WvcPbjPybl/YQLmsKsumjGsH7Z/GD2q1AkvAjQBtPZ
jAlQc1k0umwRZk5OSbJb2EXdflm/8hqy7CDq4i5ldvFdhoTl5uOA9Sppb0GbrC/mdXdtTezxH4NT
d2gHvGiYvBOPaRe3kAzyyyp75G5R6ZnPPE8xBJ8M4a4wa+M6IG/jiBJ1j+xtWVgjeoWBTt85DpMS
HAq6lPcsCla9uLHBLlpUUtnOLYnbWnbj0Hqc58VwG6rhMwQW2Nzd0GzLR83KZIEmE2nXZyoZ4rRy
u+TzKWEr+xcKEZaTmorqCb5CtxYJPh6il57Ab2ArvcEHOgKM7gdwgmtPvE53iYBNktiOZfgtl50Z
OLqlBCVNWFdu77EWyRMppzg8bHRX/Frs+OklDI0rL45q+16NmGfq3LBsydmUSpgHNo7kgQxs+TNP
hXyNhYuht1wCsS3Zso+YSLe+Rheu8+2ugQMVxmFgPw7tHZurBjsyACrQWeromQXqXmRuHXvTmTAr
8jk3zt4La9Nvyuq6aRFRT7eH0qbR4TaPcEODMMIk48eMKQrd+nwATIXKA8cNDGuj73ME+02YnT2s
bRO77J/a0+Tf4eQydxE8vb+CDxpZi3q6oefBGolaDzUogHQEHcP2Hely7rwLOsJ5L5mbE5JY6wW+
OtYXV5amhr0ec5Pyvl7gkdDPYqfybQiwSOiTOEzfbAKzw54lg8y/VK46pv7Y9oVdDr7q4g6uYHNz
hz4DLReFGHL+SVhTsbcB35BqCYGor/d77RNUWAL1E6qFuvLxTQs4N36d8VS6d1XIPi12x3/pUNLl
PBz4h+eWqRc9oseCatgm3zNKAu8y0P+vG2HH78ImNT/RoVYvCsjjvXY1Wgg3SvHGkNNh7tZdJa8Q
0wNfvV26KCsRJvAH7Sv/b+cixlc1iJohM5sZlA8YcOPnhM/H0vGd8rErFs0meLU5w1uNiuGxYUn4
nUtX163HtFDTCzsO24mUK9ZwxSWWtQiTyfHTlKk/cGmFnA25Hus/JfXwzVSObieDo1EiUr6obZvV
kKoAJlzZeBpUlfHWwZn9Sxpnp844yDC7P04V+zqN6YbCJTHpM+6QUraijvMPHVHmtIgaR1MRR4/v
KIjjiK1ieMtt7UfeoP+QLv6ltppeqBgO6Fys+o1whWU4mc3hYBwnw6EBB6b7mc5FiaqDwFAWvHMW
H5tx4+hdkuxQp3TCbbBYjjD1UKmPJdDhIuZUPjbIlLqII6k/GcEIvSOze0nWZBg6mQ80P2Vupf81
PAFOgOifCcth67xPpiIX1zrjFRZU7yW/VCwxFtFhe5jv0z1Z3Gks/JC0GCyCvhUQOtKqt9yu/ite
EervsV4BQ8lmJfK+MQu5ZwX61VMRhPkY0h2gEa9R5reYoW4KOMIEH9rNpnWAC7RoqpNYNUTV3iiX
ohgZ8rEv4BmsezQzx4zS/QCeCQAKmhP4xSy8I1PVmL/RV3jn2QaLrG6dRjVdHFxtLI4tXD+PaL/0
elmnQt0VbB3FFTMWedqnybpsL9VmDoUPE3eWxIACgWIYEj133iqZyQ4O69OTdjmwhITdKo00k6jR
kgAD/65aAZghXa0OY4u7s/y+z3PxmdkJDceSe7jMk3oyop2t81/JvsLX05ewvQRmBqYLDLQLaxc1
q2Wr2XKcCpzUtEtXAPZticiBpBPewOAKTkT7AysgklOFwl/V5F5/SXdMWqCyovW9Gfcwdk25ybU9
arIcrUiaAAx6rL6zdIR73YZQwYDZtqhoV+Rz8xQynS+tNKxEzNheiPLmpytEV8sxhTQ/3+PvgVUy
aWGsJKee29JpqPaW+QUhC+RPgskLIDqNUxHTwaucu72s5wabUs66a8aRv4VizV825LbUp3xbq601
hAUEHSlErSLzCSENMQew2EJnBzzR2BGVqN+Y/7cC6oT6NHf5g8HPji5xhXyCRAdtu8qE+utSL75S
wdl8qpcVn+RUzvXYSVRNrJOjyKqepVUBVn+a8UxF7uJzkvBpPScpDhqcKKZ6x87jbw4WsLrFzxjp
aSM1B2yWrk8haLbC3oub0Ad4wKL1z7V/VgwOdidmxIgWytXTfXakAvFh5YKg4dLv89e9BIrI6ISU
FhRuB0MbG1zRcmRFwoMBrPynzeT0isi0EvAPnE7eEy0SfcEUVpm2fElMbFN8DUjOyOGB3Kp0EX8n
tdIE02YMxyB3NaLhm/Lgv2F9drza0eexzwZAHPhPpukBb3aF9Qwt9Ve4ZBCLt16Rt5hitJbqTCen
ZJ1KqMKoyMo+ha8Ca6ljiHsf6qB6wSaMuA2YNi/7Gp3dj1oOeXLyU6me1HgEWIMTyX9EdKt1W+6F
LVoD9zvbSi5ruGVuM0SkiHSAsepKxubVI4BEX/JRcNlDnIFBOr8X4wl2gNRdFQB/EPerlrSFNSj7
QfPczfdoJjRFSbgDuBtrgnZ1Rm5uij5MGn2CbTejJ5Yhz2HxU6xO3kv+20innjXQT35NjcjM1ajN
LG9LwyQu6z3ZdOfdDBJKGqXYu6bzOmJ447B5X2tEZt9ZqtbvQegaN+NWNB9MqeXobldo1eZHsqAN
Tha0LAyJlvR6yGDERQ+Fzc6Uo96tx0AlMtzcjrAkwNpFtxFKn0o24eQOc7I9rSnVKK4FSfHdK9yx
7aBJyr/ola77Q7HuaBgRZAFwOOdFg1o/z9l1iMjahTqb7reTMoWmb+H5jCLWqmxpS2xBALthGvC6
0hxRl0hezOtuHdEH9ABHP/C/CxfIToA4cVbsn0etdeisWTWaMQJo/0mRBIG6Dkm+uMsDP5b7rKCI
/siNXese3rNQXY/YCWlHERpA201A9tBW1bTBXw3ts8EJtSEnt5zSIel14uXXrFHN0qI5wml3JHOe
wXmd5VOXVSyNrdiYrk6DPpD1YdVsIIkc4k5x9I3ZydNJIBPHa9SS856h9Y3ZQAziAkog1jmL4Jdq
tCd/k0OTH4cpLD2XqK4tLs2bf/mAvQ5xZbnb5glGE80AaFlUTwuszhvAhIHOqC6Rko6SkENErleW
1leZFeq/hprjIyVphKDEkfAvhcU/eplsp6LP81B39RCH18YQ7HifCtx/VcZwje8gvj7JVDv0F7Dt
KNoGkJXBlzzH81LjiEbzvt9OvQNquDP66WXsSplv5eOO8ZHhskdZyZakI87YXWBFTxL+juC0YrVv
nZ9CUnfTAMl2x0Npf2TbHPSJT2zNEScPKUbL/X78rP2e/ZljVgK+mYv0zZm4+ZZvqI26as7xMcPk
VsPlvdQCd2iTqd9OwKcCZkSo8AEOrgoH+MZumd+r3ucOQQrzg5eNxDnmRzRPAyyaCPoudws5TYV+
Gnysj1OdhIX1clIZXAoDQoA7gePgr1xEk7QuT/SjXucM0OCot8+UFjK7zMlhH+va6LGPGjhNO/It
mR8bIUp+LSu30XMafZaeJ+JA/HChZnxkcORxZzALHvLxIrOQcqdrwnriaDZdHc7256aYJOnTsQTA
BCipGjtzFHp8KiKZxgefTYiU2CiF6H31eklbEesx76LZ7e+MW7r0BaAVWFyl2vpuoWqsT87k6S/4
QVZYm0MY142odtLTgUi9tXNr6j9rV7mvKmqHWyBd9A4/abP+R3bSoHpF7t7eu1kWKAD4JHG70aX8
7osbBBkgMrjTDdH+btEJN90CH359IvNeXBugObFXUOXQdoYd97Xa0YCcmkaq8TJHper2NhGJs5SR
+quxBJkXhqOq0q0LOBr6CoIfiAcjLmwSgc/sbJWvRgkJyNjrsrpMFg7pGMzcwVW6WAd4LQvY9Zw5
lFUaoGZeDx1VLAG4rJz258asQIYN+jLeS4Y0RmEKInroJBQwvZXnD1tuqvXKEAML63IR8IlhiLke
+gOAJgcyrFbbURMq0+9zGv6bsMt056QUKHoX2GPTpeHI83DpdE/2UhEIpUkGEAYvUdxvAjcgyqx8
edBOAMoJAEu/5knu165B13ZdESWz9UKHBEalQukvlu8JHqHYwRxCoI2JikOPv2te4wxkMfkAqCNi
T3XMUDDNkCGilDEaVjsQANouRTqlAVJk6390bErM6Wu3JZd0QZxvO0WeuB769WS+ohBRuoO/Ib4n
LBeqgpjz6lJh/Ix/37N1+ImKLPKOT2GE9f1ilnS7auTZjQB2E0XuJzobfz4c/tWC4AEJVWe7wdg8
ronmNqJQAxaKe6z6DK3aekakavkmDBX3nklkZBZI6Shkt0O1+cFcEMsLkY7RpPVHMqZIQm1gqBYE
tEEmhBjBJO3Dw3QAVemAr2RFm0jtjn4VQ1j6ChDx9zgGVEhaT/6VlWr4XvCj+G2G6Zi/I25rD88b
rpDiPcWlHe+OAYPdz3jKwPsj2QpcbUOzpA9JMaTDf16vBxZsNssXunjlurmRTHf4vhzGnrLKiJ6F
jP1YE1pjM+Rz/W58DSXWkDiF4iQJw/wWF+FxrCm1AWNNt8hq30mrlbgs9XZzFEXEWK6ffB42fcdS
qylMRhFoOr/BL5ZiLRZXIjJlmibSI1WuxEqvenyVUo856jw6uD8wdbU1AHKQBWjzwecirnrNZgRc
DBwWcWekC5Cmw73nodzfHRKR7u1EqhQH9sxJT1Ct+ntnD/oN6Lh9NBUauItAFcFPbHVT8QjrnvUX
k/UaoRaec/s1kwlE5hmPCgg2ukW03o2uq27D/0ndKeGcudoyBNnvWxXcvQNbhWOaUDmicqP7o9rW
uHxssZQjkAdd8v6GwOd9tS35VYY9UVfERnJC2qIOdrhAGCToyUxDTTHkWyl+v4gDy7U7kvxArVtO
sPQVyJLMa1WAD8Kc6+2ZciyXXxKMLyjt8Xi7KqsHAHbbdkJlWiBbe96hyM/pCjUEQSZr2gnryuV1
RY8kT2ONc7TPmBjMuZgoGy6Q3mXf8gpVCl5bPZJ+tLCO4xgbRQ25L8PgTgc0F/ZCvZPTnW22fH4I
FJGsSCCoEBlbCqvGT3/gSLybBpQ3AzC+CHeBFteELf5mcLGMD8lByzvLclvCV+o2RA0A6Lsi2xL/
jJZVw28gdaF6wfWaoQmJ801AsyoUSZya+yPXugJ3NUpUsTOQGpT2nFy3PNcAulauEZsxANoCKwBN
TQwAx1YMTl9xUq1JdzSzjv9Wpw/1QAqu/Jkv1fy0jdRARkKODFXauh37l4WvqexGs8zHq0Ad8kEm
FHhdLEv5DjkGqJxOEB3JfTM2rv5cZHpcpDlQSxyYZZJ3MGQGnLnUiVp6tiFp41Iqr4unxtMRo3yL
2H7RMUNGFEKSpGgXmifltd6lfarghlm2cbP0hNCn43FASE0Km2eUfKdMq+Mh6GQtWzY0UPHk8zr9
SblIqkenzZ4AiwIQhiK1DGWHA2fj91nm1vW10GkAz6FVws/jJFDsMqFyQNKhVkA4bc3RiqQLyoJZ
HXepqad3Dt4MglJSQqWEiAH7auAh8upQXY934PQBL8y4G8t2WTQ6Ij4k6QdeZv2MDiM8CuvL/1yD
xWp1zt2lGo8BuSyl2n4cRWORlFTA/P7MTZkx7ILKpNADjxYAqV/LFwocUwEvKKvYDsbUoQUIEHVL
fUneBSB30jIdYPIwzQPuAg/UP7TNEisFUHrMVzwNAiy6Cnc0viKTxlOF0/rdx2X+uQK+e56cRR0G
nxDd5cdR3I0S2NNpiej0OiosnmnM5Wp6lbvk36xoZtt8MfS75ET/RHgi2dvFBfWao8DK+x1Ndzht
6bq+eAxvDC0mgY/PXSKVzS71XJwOHk3o9K3ABH9Rig9eHmjKVclB9ZQpHz6E3AoIEG5AvUXjfQrQ
IoyoZc3kex7c6HsnZNnge8jXtwYcNDAqO8ay2wCkzN3Gl+Z75FAi3UkU/18PaHjf2OjA4Q3UIOd3
8C4+SbICgqaRu59sqFDu81HOoaVAzu63eRLl2dN5uhs2H0GpgRPCAAOgTKwjGnnsUTgMXUEBFSho
JlU+R2AAH7gcst9QlYAZQqS4BscGa/d3MuF2R8e0Lx8ZXiSSiRTu9JasikRA7mP6s9y3+usmzQIG
gxojOlJbh0MsS9cP2yTDC80xEVDbo3mP9SASUDsukpaOK4B+uUsgdmGk6wsUwwW80ATua0B4rPjc
U8/Hi6kCv3Dkzo3tCh7qS/CwqmyJiON9FhoLdkbnk1u7EhXgXWhy2LQeYGf+sAocSAvwU31DHM0M
IAyg4SuGE2Z/wtDL1iCjKSaYRKR8y7pCoohGD+EGrDSP2X2FKb2pNWF0v3ky2xxGQjuAWlp446+o
IV0OkB5UdgcxvgJptuRhOi/bkDybwSBb1gfgXF2tA9Z3zxOk6q6LBkRhR8htg08RQxCdDN+EG6Z/
fmnM3LHZVmCRJlu+z2TW2ZdNZfoDbP8xt41HD9zNm6z1BX91+pXxfDzazY/NZcpQMYCDGOx5U+P4
upoDSWlGWGyqfIxogZUZ5e0jj/q6mEmC2oiDeONmOxQylRG2eyp2jLR1SRbr38eUQUu9q8G/QiAg
nhUe82lnhceO2G6sBppi+10Tq78AGGB/ouMbWkdUbT+RBXQ8KpECwqljea/oTfvqbFO8ZZwXSUtm
Wf6bw5E2Jzft5fwWMlBt2INxudstttWa5OkneosbZO4qKJocm/WD2Tl8Oo463VAPJekdl3GoTltW
ROieSsF/NjLYF7EAV2gtuuV4Bj4Zhg6+mOEnyZGpeEac1vIdKglUPTUrxrJHWUkKyAP27d6nEVPQ
yB5yBjDkaMydUNEv5wkl71vFs8P84BxKEOiwCw2LlYxALNepipgzgdeoedi3BkxzmcXbLpuMO66l
T3l+BV+RctDlsL+92xeHdOFQhiy7cEuO9DrJRn1O+NRyILVrkf0CFmvpN1n5bP2B2pJBXeExawX+
O+PnlEyadji46Q8A8HN5sWEbk5PUCLRq0TaUSLKCWxM0FaqCumrfKQZDIBm0xXMCXQDKwXFYzH1x
oJLtUzDCP8oZ1Hg/4IxKTrMUOSQToPchvUT3MV7Rlw2+q4MfmvNxWAy25QLw1KWZqDSQbkcDkKLy
+m/dgIAC8jbZjwpNWY3dXuJFOsjkRIcPwv6Wda0UxJQH5NDN7glFfiJP1nOmdoDgrZrM/G1mIGl+
1/hx9bCMCRm7dckaXJxQEOygI5jK+mMdFwJDaVAfVb/CbgujFHHIm4dl2KZvcgd+jvNkqJ6LWOb/
dhOT4WRrutCWxbH6r57pBiwi2ROwwWDiz2UxEX+dOOTD0D2iIYWYKYFvQdxyJ0CZWg3IoOaCbKfC
BxyygQCePCOYodxO2HZABcBV57aFFmiGVaQj+FBnGPY+Z1qM49NWaGCjJdATKCFyqGvuUbfmO4hT
DVcWN+ZQEA24clUn4Ww5d9maRlSupi7eEtocDqRxRCtZbEaAt1eV8Wj2Gg4oLUuEPEMGI/M25pAc
gfWsZlB1e02/iZTeeA6Jqa+7EP1Qtbp2JcW53RS2k7xB87Ojoq9bUgEi9Q043g5wfP0L33GAaGTZ
LRjJYDdkTmDyIn5LxYobv1bekhOkU8t0v47JhI15cNBiDjKK8uRKdK0dDtRqP4Pui1kPV44RLyhO
SvdCpVl4Yn6jYHhX8HPHiaTbdJz2BZ6kz2FlJTvbDQzUc5FBj8dxnrpqf/ZA03yPvNeD3+vFKfG0
lglPLi6Xqb9rVg+4Xm1TQp4hqQr8OpayqdBuhvkRKb/MoggnjZu+AcATiItNllW/ZmuEhxUYn3wZ
3+lQiOau1hVIl12SosAbBsz8iaxwai4zVcDomyPx7xnas1vK5Rpvfgl8k32IjY+XZtAV8LuJSPz1
ZAl/oBUDHJZkU+XODTcjuQCtzPRZiANxaEME2arz6H+5jOz7mZJh1v2s6xg6cqwD73yuIdCLeC4Q
LOjunhV3O4PnZNLgfpr9EB4gvLOqg0YPeBGH8QqAdUBQQC6Vn5tuR0oEnIZEDsspqdIRniz2ACJb
23VZXpniQOpx0frjREUBnbEZm5uwKPElEtxMbX+gy2EvVWC3wI9qhHPyBh2DAfKB2cyTFbN7XMHz
H2dFDGOYYUJh8X1ylfVtPi71cMYiQwg3S7C/rYKk2faLX3QDVUV6NIA+5sEgc5CPos1hfDqdRsRx
13jILEBUthodvktIFWHHtqab+zjwV+qXbYAy77QXKuOvbgd7/p3VROQQoQ2w9iiolqi5YdLonlYo
hB8NUaP9pClsVHsNWR6+NofLt0MMOeb9Gd3gPrAwM+JVDHGZxjelwNAgN5V4CRgY5C5ALX4Mj3HW
OegimObzFjxGOd9BKxny+3kryHECYD2G87I3mCVxSxPoGRVqXZ4A4syu5Vjy4S6ObH0iILH0FSHT
yfS2NwCzPpJ64en9jKuH/9nnqrYPNGIiCLZwSRGu0YvyC9WV5RfExamjm3mkGNAvIUR5HILE+BFU
lZie3I8D6Bwn9YF+G6TC+A259tn2JYVArflqG1LvP/Ilm7C7cubT+wN1TtmD7Vvh/ok/VvWH9RPo
SAhGdkxISopbSwxV/QWpXVVz2QP4xauUthHASktUc53d8P1cwARvewtT3pye4RmGPHUDN84Gu8xW
EGQUW87vEVuDXekhsgoXo5Ny/ktNgqTcY8ggdLNL0yhwYpsO5FudC1Wcpp0M0wUqjSB6Uji6POFU
ls+LorgGNa0W/yzx5zXXeQ1y+Jh3EtxrAucXPDquq+FR+AHlbVCO/aYEI09fbk5vgOiBUZMHsIdw
2ZHAe30Pe2Q6/fGhTGEptGkEs7Cgc7CnwOGHOyQX4QYT2xHASOHgDvJ0BC/pOcHZbN8JKB17o23A
96HerKFJBEg98Ludpew3kAiPtEyIbrLYz2sc4OEJDk/e7WACwCY3CpaGZG6IPxdJAeOXmE41uy+J
tumlOOjxXsE797iSOKUcdm7gv9vtf9LOY0lSZEvDT4SZo2EbECpVRKrKytxglSXQ4DjgiKefL3o2
3Vk9lXbv7KqFFYFw93N+dZSTfC89pkNvRwxdFSwJx3a7AYsB2EXyQrNBf8z0UYB5OcYw42i/DT14
HB8hhzXiNGVdpCS9PxyMdjTUNcscIUOw1k753lT0YwxBJ6J8O4Xa8mJHM835qTMt6WHknZvi2mt9
fc3AFFrAZTBwfQ7OSlS2ngsT8Lp2jHxnLCWCEdttHSeyehfFL6ckx6qQC22BSqilO8aqBvsW7fG8
qSl61EboYDDiumnIKRkTpo5B+Rs+NAYCLWfDCYQEsmg6r3gt20G8NU6nOzAHhQ4P3UWoNmry/VcY
Ysffu0FrPtIfuRTXXeGw9RV9l99BmtTTfm6geo5FY1/W8iBm1n5Rzx60lTdzTCvH66KuVMq9NlYh
Bho3HGRXRmpYfASrC7htuWWxbpgMRX+lRste0K00ZnBsUMAvB2NtCyjZOqUgMxzXvlQQPb3oJSEj
jJsE2QRtYBXIozWuZGQzGKj/VbfW+iv1isLb1nAr92vrgdaEYyO6LaXM+oWdwzs5HX3ovR1Chu67
pJ+fJyPDOxe2Tf8AoC9PYdDlDJDV/fKY48yc9nnXqHVX0dyvqAk7+2fD1+RugHmobHLTXhwoU2Yr
45JmbkychMHwyzX6xTmk3mhy866flKBDhD3STrnGN0iUIUd1J72HfoFpiwj4VYyabgYUZSoV+nbm
qF2ODhWKeTCXMGTuzLAsDP+Yh+xF5KH1Sncm7zSxn2ozTqEoI43a2DwoaDeCypxCIhz3ahWJxS3T
GN6VcTnSL7rb1lzSOQqIhmRcNcTBs48QsD34CxqhdwXcPSINZMBGjH68zq+AKZyOfIJai804twGq
spRvfotmjKFvdBB8cCVDcUAXem/+6etq7TC/9NLYDalGVTFnvbkyHnsVN5rVU8ZMlZwoYS/Zr5vQ
tSleVZ9be2IaQqQBTVBb28YGW4tHJLucM4695AzRagn7zJ1yaPZNmw9ZzHLFEuczVR5IJ8jEcbUD
g3PTtyuNE5Lx6UJcxvEqmVYJZwGHFgqDOWOi6lgQ8agtig4WWN/I7SAs5IizB4FLi3XRD3oWOcXR
1KJbglWYzIW4LcbBMa9moeGhNhLzoa8LfZehFG+A4qggNlZVYDJVQMvTltK4OBhk6spbKPTwKYT/
r7a+Mxro5Pvac6PRqFb7WCBHna9gDlgNxoqselszvTeFf+wadKwFsFDk5WlXU8T783Pg0R9FoJxm
up+8Cg6/7EOVb5VXO2YkVi1g+eqxe1CFoNBwfRL4Js+VSGoXnXgHawz4zYq8YHsog59uWxiPSHL8
s04UWgNJdrZ9xY8B/5oLq6oi6U0atXkXYKWmDVi+D2T9N19nJYXc+M1i9ZvSK1L3DFlhZ22c1wbp
8jHB9aZ1rODo+Owgl01U+GiNt0r07vqcBcC3GxConNndg21nUenIsdr13urembydMGpdlXc3Fy3N
NyDxmjFpa5f3kd206UNSKCr6mi/rCqKEb9926Sl3jOTpHzMy5pyNu0Am7ochNUA7e5F8Zb9fgx0l
6JrEdSKB5lTPCo988nHFbePby8Fe+xSt7TI0lNr5ALzMnZfGV99fFZ1nmeNl0ZPtJG8DTNDhkvvl
ItTgE172rqh7NP6qnB8Nw2FmtQ6APN6awVb0K7LD30/aiGESmMRODJRRLvd1sjRovDxFZJgv8ZXs
GMai5quaLe4JHib4rlzUjccq6Me3Dg1FFneuw+qy0BdPh1z5NZZCv1/0fUvK3nxjZUufvfjOlE07
ni1R1BSCxhfdd763LVL24airBne+mto0UT7aDse+mXBzaMRYysbflTPneQOKsOqdXyaht9N52V5g
mTJ886UZvDejNUtUwI39ZNSq/+p0hsCjBDFVbBsvGZdozNfgvpdlwXnLTqN2lVeYBj7LVGZUyTZZ
l7BGpZ3cIcjM+3jQgSYXoRjd7hE2xativ6UQjfzJI01JSAmizchH8TY6OjsXfWYz6tdegBqrinbt
zgpXqWKZ5jNqmMnoVBw2Q2DFF6dHB4Ixqy/W1FhdhD4keZqmBNZUZXmeciSwkW3pjOvr2h8CDjUn
BYWmrsKAAZxcvTAEZ/hB/VzOt22pwGz8SY/B1lBWmx1z3sLPwZVl+eYI7CBgUuw8sR4n0ApbKY7Q
UBrrHPdumg1bL+vT8hsvkCGxOR3qGM9YRolG4TSuY892ym+S4/EkJjG/ocEt3ShYXfRLnandPlp7
4X0bZ7tzdwM7Z05j6HXGs1lebGJQz5zSTZuEy7uNh+FUSrRm70oVs3HsUUWLGL1e3l0Xmm3mcU2h
MqPcK0AVYHnBg7eYaOrqCJqc9D8ogxyxGwJvtq7KeW7kyTCVYl+b18neENgPP+IqZZsoHcyktK+H
xe2TGIEgFk9GpGnnwZWzYxyLgk3gsHIukJeWTjlaPGnpbK/Wfip3mdN31cHt09q/0hzRxhGMGALU
bDt4eCbQDmbM6ZiJXWq58OMpzRiYR5AOD3kf0q0L1+m+TJn0lo30AhhfE83UoxcOOcMfKL+JD7Gw
gSKtyKBDhzro2NxXT97JxUBL7sE96R0SbJNfnSzI4glOmxHYrTabBmS4bvadMlrnhs/RT7fzQB8f
pSZA+Ia4W8PZsw+uY1SbKUMeQ2Gi4htQhfF4SzlGKeO53/Aad4+VGtR4H/aV7WzbSSTvXo/iJK/c
KomnJsl+pLOT2Jt0sPP8dvYXA0AGS1Z2Y5GX8w6yEb7r1qcFLmfhBg8V3T5jJhoUbeW+hC5DYgxT
OD4m+J+QYmR1T/npujNrcfUTsevzYcmOk4v8l31KZFMslN0tOwaMBcmNEInFyTUFljyTaJfl8aiY
qAiJ4Pl98OYY9Ap8pNXyMjEB0dybpkLwHiQyNG+0t8L+zM262LeJgwBmZ/rWSqFhEpzty22DyaIb
UfhUCNxAwZpZZns3X1yJoKE1JXgAYcxjRCW4cCUDkXFTh45xa5rAsimr13SZwgMRLZ9qKMdmVwMI
rFHXJxZ7Q1iXP3K+N/SUcKc+7Y85jMzSaUqDc+4S/ViIYrK/+aVNiG8a2hPuNRdsJQatzVbwZ2qx
adLqXcKD/QwXp/FKDnEkasa8NIz9kUZQAWPIRT2VBWk4FOGGZbTXgyhLtqgqlS8K0xvkkRbt6ypn
/aTEMtoP4ZwSQNnKsflqqXp0Il0Pk9i4TWN6X8lBkyhHc9S8Gyubaz7AdeqAEguKKSuaZncJdnaA
cRyvjr+2u3np52vLIUV+g0xtzU4TSJVJy5yD0Izk8bTfHbkCHA9BOzDoDPeGXW/7KVi/LFkYnGvM
Sop62Sr8WwFcWV8lTjKkN8wlLoItKq68vHWEatL7mdlVtqJ8CvMaJQPl1YKAsp2D+wWJs36GGDdf
ewFDtMXzblTbbEDrwjad+Ry04AvTJm3GFXzcdLMnkkZKfdAmKmtonnmuT3ZiXfw2eO4mGkBy6LZJ
ZXBqJFVWfIdYF8B7iAbG8OwpIclhCMhrifgSOV+QVwevQ1/UT6UPx4OTpq6BZelfzV1fhh5fU5IN
DKfCknoD9Uv32rdOfYf++WLknZndy9TVxX1VvljrM/wn1dNM5FAa+2Zfv4Fb2ZxicJFof0a3xTlh
Arxrr2CysLvmHp6J5iJwFrk5BTfoEaDaqtFnLpZHE1ZFaZmXIeeyhPtPXP7rL+DfND16oEjtLveQ
KlF1ILRnFxvMLsb4ada3iVll5jan4kUEE1QaUWQl7Ho6pVSM+XHyi3XcC9GotwL22oy91V40fb/J
AC6/yLqfszt7b5noJNtEYxZRoYPy3CZT8NXECvLmG4VCiJiamAtNP+jduBlb7KHKbMs3NY2Gec24
HHwSSNlzvbXSsD+W0+AGmwStnHtjD1M+fi2UOyYblrBvbpBvJir2mcTaxqNjoP6VoU1uWtFUNlx4
NwcvlNWMpfAwJWQbrBD40lD8o4cMk2XmDfljMl88G8xQ4tFTb+lycLsI//MgKNJdtcSyr83pdext
4MGqbuf0EDjSwTMaXpx3kEkU9JEBhZThf1zwl1mIuO9dpe1b0IphBGOthu/NHPj4bVyQUOAmbDTr
T+ql+csM2TbuUikpR3epj362IW65mmLLyyoCVOjvaL6dch6jIE9I7+u7trHiJFPYLBonqx/b0Msk
0pHaU9Ggi05sW1MbLXqNpLnHt8nHFlpaXFGoJ0EsGH/5SA6dY1yvVm2quJjHZLnrvaym9lUydOIQ
kD+lBPPYq1gUiDuUMocX0k97Lxp9GL+EaAcNQxfML0k+ZtPLOq+A0cry8hFp1+UzndLS+Qlcw3so
8F8mBzGOHbU3y5q3NK+2FUEeurxJR5OB6KDMiv3OMYLNPF0AjmS9lEpdauPU7UNYTQT1ubhe8jCp
N1adO08MMO4S7EAWQhwvTXvwtNQwxnhZx/EJ4rdBk1PhQQD/z5Mk9i01XQ9IkIFFeZInuvPy5A0J
liKQqLaO3Hacxm2wFkJvxv7iknYNAaWbY/dk9lXrWddgI+ObLk09bWZdLLc1TR8jAMokmfeNvkg2
YaHF/Sx4KHd6gLE4QqtpSf5O33xHPC9p0xkVe8cDLGZQOrSt0CC5rXZmWLbwDNoxMRgha8Qj0a7q
3BujrOK0aun4jZAfsXUdFXyz7RG7AVAoKvTasUZK8ZTsJ4KnVzzfLIe6Q51wkXZOBtNEIhE0Avsu
IsEIWDN88Rhf/d6IouWfQbVfhkoIZs1RMkctrNOXNKFkjpxpbbEOjEl532NiMzcBqkVQXsC5DXJy
8BUOJTS/Epj5O7svke4o6bEM8kpmezfnyWxuXLtaWO9pSNIY1dLo3+arGM5pbiznzDIbEUNR193e
q8P5FzOfjH5TuAP8IUHo4zM8hnzGgsQxFdhV6R7MHhX+tYK5/F6XCa6FtbS1u828rHwgsUrT8nf2
eOdKaPqLHIBjeO67+tGZVWVtibdBOZmuc3GVEK2LI68R5bHypOvT/Jt20jRswbkMb9mDDcRfiWsF
aAlMI5dvDnokoi5w+fTFtxxFJIJFvoj6ynSMboqV64YYR1ISAO+FoA8/O10TqCv2Lv2LMABi2mm0
xmzf1W7zwnwXw0XfVbT9UyGd1tjlTRXc5eCTnK254MVyI4jqtAAa2aytjRRBFg6EHm3q4FybeCI7
7E7V7EzbugHJ/LLWbnqeZog9RtB14qEUQaWui5BBbtvBlnZ+N/m9q66Txr4Is8fQzLbVTPWOEalc
v2Mjhj+iz6GwoQ2EeIYoTl+DntqJ/yNxf9k+uC5vN2v9jclloHYHRIcHtU5BGDWVlZzIhMnHrZ7D
/n4yZtM+urDF5tdEJfaTMxT9t9Uxpw6d0igJ/68kLSuChXDwEVDUJQPMxjIkOtr3E285KlGJ9Ro3
TBvc469eHu2mRBAxFx22+0thNlz10ifHkQ0fmx9uD9i0uSoCIy6k6hBQ5pOdbC1Rc1ggpEoOUAX6
ebAa+wXopSg2KKFI7EdRHARMV0zV28ooZETeWixig+kj/6bWcHgNqeRYgLODHWVGfPrDokKCRuzB
cSLk0bN+mYxyhMob2RV3MD+2wwjymb4YT9HAxBBRYZELU7YjmvgyDpd2dhgKWyOZ1gARLWfCCkU4
Ms4T10QjM2/nCOr8+3CawvDs4xpC5edP6YMBaqhPszeFhDPYtDYNqLuB4BZDZzJEs9EgqqkxqQ6R
6FplHxw7Q4lW0lP48QKxF0adk/ZPTelq/HMjNiGYXz/ZascWzrHrWwllk/nqVSqj7/e6rvCyZuNY
xabKPY/dO2k61PlEQFNuiVdJzDB8dCNbANfCrg8meO/FxqbqLciE27N+5rWOdGHRx42OlR0mRqik
V/jhE/TteWlMX6l2ahsgYGryuxIBzfCTNq4J102V1KQUgZFWPud6ttxJXARfJmtAPNsM1BIb27Km
7nEh/Qg934qmlJ8buNUXatIxP3ay1D/KDIPSBsFSx/4gffvVbYzlrhQLH2Gbt7Lc6W6Uz3Mx149+
Xq1AElO3vI0c1j80MhXvYpQaz02WGzJmnMpioe4XqHr9YHYf3WRBQ+iqwH6pMnnZChY/qSNMd03F
+6DUQweItnKTdwO5LYODLCwO+Z3+ZmEv+uKSNYHiSuXplyHJyvzRRs8F/8++Wj121pw9l3UwL2gV
h/EMOqwkn+KKmWZMRaAPEEIA8W461O5OmNh1NxIA8qe/UGfGvb0Wd8OS4NDFcdajeMEa91SR2ZSg
0bVIVCEdfsFkw0jMt2GVAYbLyUCuytH4TbC8VYyItHnzwd+J3sGLqGPMHOQYNJPwIyjq6YVEpcXB
i1gUp7pJQnKnA2GI/UCJeYs2IntBjYSi3pVrQTwb0R0vWLy02pG+l3b7BNVTilC8L7tvK+c4NZgo
7Uf6zCCLartB2y/yXt2jPZnzK3RLKf/am+bm6JH50t6sVT0eulUpvhIopZxv1/EQQkMMvCw9+qHI
7wd9V66t86YsRKcbn4EF5NOpCajbCDH0ICjyUE0BDfdPDk36d5we9bCvE2X+IreDuagzCb1ExsLR
E3Su08vbGK0chT35ResIwydWF7OIlBC8nbRaO/JLuWQ7+p/GuPPV2n4BIIP6SZOpeWHTbe5magIR
gdMGVEt9PqqN72T5d3aA0dxgCpvDm4XUCghjqwivwItt94AUti4fHFIBNLfZggaqcQgoE8NyuvUd
1FlseXKiyugoqTZ5WbHh6MrtvWdtWk72DdtKmu0bTxc3yKfsEHyRaB8+WrQZEsByPgCudN2hz0Zi
FdwCEWXkWUUC9eII34pW6U94A9wm/HFRWN1qWASxX/tgcinYu0VdX7DkbzmBFSUSBd9+Ll0rBDuf
pyw4tebUdw+wVXjM6uASbWDkpanuKrsZyu3oN+7XoUiXYoPRuTglME/U8gifvkpzwdSirWaFNDfy
pWGwwkKLHOpSwwC0adWAHF20G6DwfAgsBYa9VEIr6n2/W8y7pl/Tk8B6czOaHj7sDRucKh9rbHvh
nedPjUmVNhQ4vyPhCMMUd4Sw0Ebs2qJzkwBp7+j272tNeriKQW+Ry27qwPGneUdEvzbGe+T4Zmee
g2XEX7U3Myuv8fTgB6zTh3AhYaG7DmyUwXSK9Ft2uvVw1Ls+BhXc4fmR7PHAYFqEa1YGdarKum+e
9FZBB4jqKS5zLTGmN56f7PKEJNkmbpVltTnSY6rvMuq0aH7JPu1QZsJaT9Ot0TJP7xGN+hpsrXaa
qLxEToyC3Q5+shltc/lpk93SXq0JBQcUgyObpylPanmVsRO68VgFzVtIppI49/D5F7c2m3zww9D1
lJ4tfwlhbgKrDEl0m/NqPJZG7a97xkIODTHWngZ4mVLmJK+Lp+rjIqfMPgxgnultOFnCu6rCjD3T
6tesjidR+PPjwJpmdkTjex7eDBIRvnSjVazXfVC6yS0OI/xWFg0qLi44UcQQJqt/sDYI8rBlbRpW
l0vdioVkC/KhjAfAE6w7cwmBe2UQScfwMTJgWD0rGQXkGFWIc9IhXPhrodL1hs57ugB9HVnzU90g
iWNU5XlcghJl/TibK1biEJoA3UXx7GrlfbMw0XBeyCl8MOXaMIPCAvJcIBgxC1V1QWXDudPQiIeJ
uyn9ZDk7ievoEwQVZxgr0nnu7YB4+5Q1fqcNrQk84HWHV4arwu9z1qXvJQ9g3WYIwwVAA8jOdlRe
/73OJsrHyckBQn0mh5FINPF35sk64ZxzrPVVrqmRHKxSGuoAiTd/0Y0/7RrPs/r90CezvmtmRfRK
gKrgUYcAfYgncAIf5kTiOiX9Z+Jb8UvSAjVf4N3acsJeZz4CIMST7A4EBhXJFrpbHdZ6HbptO3Tt
w7L8dd7Z5vzc2VBxsbIyuEwMNI0XZVzXj7IpNGeQcrfEa9KNznxI2jJ7IXQkp2sY6/AGOyuJJ0xy
apltajLxG70FWtXcRYy+AcAd2wPbu2TPcjTpP2uW3QN2mWpD2w5c1ws6sAtwZdrbHifmI0Q+BLXd
VcZpyTKAW5XWWNcTHY6/pskbaE9ZQHJboKqgVQcvbgEJ8aXdpVhEE4IfWuZHzWAo18E6IJ2emQzD
cAIyfKzr0ZYBYuu0R0EhIGg7FlQ9F9vMlj23libDemP5gKGY01Wio6kHmyZdxFxpSHrHMs+Vsud8
H/RBdrFpdZ24sTTuAggEA9xOqlnPsajpuCL6X4GCYilQZPltj6Ek1QQtwMsVm7S37Da2ynT6iYCe
3i9BdhpuzMwfnX3b+ylGEs7rfUuG4LolHcx9yDoyE2KSO/S9mAKI7jFJaJxQ6fGdVajenoekc6CM
w76PfQfEGQGdUPcEwOTgWRgX1I1P0NiXpZ3m5K5losNLwGDYuLSsUb8uNsQ3aPoSFtS9sPasb9ha
7LJk/6FyVDrcQO6IJiIRkIAXswCK3KI8QelqEzGA7ILWzMSxqdwXeWl74sT1u5Rf7Mn6GDpr8qyE
j+sZ+tZ99KVYYqzl+tRpVe1W5K4panpv+IGJHwUP/hBQeILqaDZWwF+xpYsXJ+JmwotfGbZ0AwJZ
4ljHwm1uDVxORHegRkZJiHICc6lcodutWlUvZT1VyXVQVcaM0rsScV14xAWEZsCfQ+mScja503rb
0bR/bzEbYFU3puIhW5VrYaXDHLNBhzzasJUojHcFKfo231nYX7fCTCwJyqSaB+mk4CiNaPpfjanl
ews0zC9QTUCTDmKwvGu3Vv42CLv5VANtTZu8SezwpycMiCQbhn6fmmVYRyiOhkdCJDyJczyo6YoG
2TAu2uvsq9lRMCl942bpsfX6YI1DiCi5DUaLWOsA7f21eQka2i5tpk9srLrcQjehRTPZDoy9Xbe+
fSfrcZmu8QNgm5hIIDGPXY5DLKSpRg0o+v7d8/2QsV+NCL0z+HXo4I7F2OHPIYFS2mBobYnXMDOK
g1ePWMFyx8++4Rso0AX34TScsnT2+lt7nC/qNG3mtw4eiuxUjnXt3AqdzNAmGFrycoeaIeDDnUqM
gSYe4O85GPA3hpvJM+ohNN8UFNonJijE8cifrfbWx+BgHOlatIU7eGirbQcX1ZIIgZEGUCJHqbZJ
qKWMKCTCvNypisaJlZXDDUa5sg1mQ1VJkFyxy5Eb6drGRUpEuB5pNHqdxjOyfPJt+fBlQKRJuqL7
GyI3d0b7lPZwBtkGP3E+cahlODRUZLJZ1w9gQCsOTZLN3d00MGfpELol9kQot9HerSRBOtfLBPV2
QYItPl6O35jWdM2ivDKHH9PY2efaIQe2isIRlOd2IXKfKKrGE4xfIzZo6K6R2tTOV5NACahg1zCm
eyCqTH1BM5lhqPbREjhxgegFTYwFSQg2SK5K8yX3tfe9YqNBA2LDUfirdmB9Jo9MRoRtfhVPCjE6
mnDo110tyyE5VpOn/T1ZParfhxMFCwciSg5mZhWqlCievZBIyVkV41Xb1HiSM63s23lORRqCUmem
/b42jrqxGtD9rz6yLvM8IEAUkVqXIXgo5NAlNyFWSdALaRjE+a5cZt9huzW+mk6vW8ah8Lc9Vj54
/yHsFJQ+HhgLER4m8dKpYytJu/vBGBrrOIItBEQwWdZjYeVpGK/Corjuygl9j3ExRDaQEeKKmjct
jnPKij1kvJWHQZl0maEaiBqo/SB7o8Gc+z1pluNZW37Xb/PJGzVi5cFIjziLUxFJ3S54urAimMZ1
AHhPaFcSZsl9UkrreyGNtDvKoGNAtmeHdCEYfL03tpSBfKEByo40pzTQJWCDbwdQaD3CmO5ru3IA
Slx0dVZeZVkhhrdAUG+DDeCD37b50tl3Lul02aEt0CMQjEZ61MYFyGO+SlWk5QtBLVN6Ueq64qHt
etmeGKFCRLWynb4/92GH6G3llYkjbqGUmt0yXLt7ckbpQVSPPaCHnkh8i+s+c+ozsPk8X9ke4h9D
2x5+AN9pE8xso3aoFBnjeEu67PrDCbSbI84divdP0kV/T7K1iDBES+IKRoG71oe89FLXZoD+abhF
PTzmj1ZVb2uUeFwQiZPYrEb6lK7VbmzNY3AYoog39Vn07CXA9GOYZ2BbJN0T+I1/8ENoqME1dOWn
4+1UdctWK+LMFaooKNpJHmjJgQKp5O19OXfjzvD81wYX2VHozDqluAaSTwJXf8v6Ni1G9GJog8W+
hJheEub/lvXtjkTbZG073sJFbPVyKOqfYfqVzKxPnvxvSfV/XYd5N8irCOIJPjx5xmeNFnah8Ta4
n4enNlrmo3/rGtsh8s2nvLlVsZ3ua7IRopbJDaf6s5j1f70+uN5lmLjFL/h4fT/3rVYM4y3e6Wgd
71aCJKj/U7HHlB9ydrgSqf0vOjGQ2K28aHGH42L/siZjJ9vyk6/g9+RYMCkhLg+dGTm/jQBRA85H
TZjXLYTHKe12sEq3Rffw52f+rxcxyf/mK/M98+Orhba05wpl/63p1PeI3K7t8aFwHv+Li9C9gYxT
rFjOh2zaskntwXMSfUu+65fQM39i574PMvuTlOKP98LHyamMT84Pgdrcj1nJnhH2InAl8UL5izIf
LP856D65xMeVwCVMgeqCgF2XMsr88IVQ7LlDQP1wKuT9UD6UyS8rfFfj6T97Xh+vctke/rbecmK0
10qZxalX71b+IwhP62eTGv7lWf3jRj7sMNKYk2zO7eLk58+Je5c4P5z2k+Tjz57V5Sf87S7I8pqd
UHMXU3J20zuelSgelv4//LY+PqvLr/jbVTJt49URXIUouqgySVsIvjre/f/vhXzYAHPk5g46wuJk
42AojZ+k0OHf++Stfzx3/vdOqEzsyyRJYX64EwhmaUjhFadLmNUG5uVKDPg5/3wn//pSAthcl43c
Qyz1z8dFJ4AslgT6UyZPAZGkBZmVZv5DTZ+NXjc/bqaX27FclqPt04nb9oeP2NeNKbKlrE75cEN7
nPc3wUgeMDK0Vb4uLrAPRAkxi7vVOiX+15KEaJtBezPQfoaELyRN6s+3fkmg//uh+vEH2f+89XlY
ncVI+EHZam0rUrRy14IrTGNlSJxZ06Z8+fMF/+1Z//0JfFhjhm4TrwdVOOlwb31rCCisA4ixT5/0
x0l4H2/sw0Jb/Q7UrUurU0kMZo30FcMW8hJSw8I9qWwhDr5y3vlI6P98f399kR+faGD7nBG2iVr4
4xc7BqUpsBdUp7AxTvjvEGadyWhDUE7+m/FYPvjvtBr6pr7ybmpSf8BRP0vp/7dnHDgBpM6lQHG8
D8+4sDN3XJCAnWScjdvMcDdY8Qj5/uxWLxv7b7fqmp6FUN1lGMmHZ7yYQYJ2bahO3fAAZrghdKui
yjdfk41/7+zIZUIRVkWfPOCPIwh8i1EZHP6eoBzxLO/DllCiEVIgFMvZIg9C0Aj1hAs4sSz0gzc9
me01yFJBxz/6+8B6n7vqfHkXKCgWUqbkgbZ55+r6k1/128L+8KM+bIZDni8zyWHLecS/t8xPOX76
kISqkfbXbHd/fgS/bYqXi1EP2uSzhBbTB/65aCUhkm6d8AT89AHoYKPUz//8Ah5//2UWBzk+zocT
HcwLjYorl/MEDWTbJD0br3++wm/ziS5v8e+X+HAPhp7dgN5uOUtgLS+4yZwf3POdU24n0p/hVY8k
Segu/OQ9/R/XpXvwfZdyJfywNgANidBr9HIumzstX0nVi42L+ys8GQFpOu/zSGph98lK+W1BcrM8
Rp/ZQIyKoOD75wvrcUR0kMLr2SCTeKhR2LMmkT7cOp8Nb/+3KzHazKRDcoDPxIf9POiSRE1pJ85O
SoI3yURJcSR+GqXN7Z9f4GcX+vgcw2YunbQS5xGT+h1xsQZ4FwGsLNzqOCxhEP8X1/MtAN6/Sv/g
wxm90J3Sxc3ibPXlphoeQ+onQta7+vjn6/x2IFrM03U9x7LA13zL+vCq3BRxC8IJgY/aPw1uuR+6
p7RTJPM44PvWWbfi8c9XtH7fO7ikT21D8gIl+scNrcYi3TvTIs5+Szxn5RjvfeIFz/UKV1ATG3Xt
OnZ71cP7XDn9av4ALuoODjBaTORof1cXcCKric10k6RFfT0PiKUJAXOvCKTYjIN8GzBO4PB1h4Mm
32AzgJ1HxmTc1YFbHImGzF5xKmefrLR/e5D2ZfCxGfDFW+6HLxE1RouPwRJnc3psXouSfTBadTyo
O/nJp/gva5pOkKhBsAG2Q/PjJDDwfKPtZcjyIny6lOZOet42X6/sYI4kIS0zVo9pJR5oXbZ/fne/
v7rLNhIScM0m6VPY/XNht31pMfdhXs++Z+ww0RMiYex0fZUhgOrttz9f7K9G6h/nrcXV/oe0M9tt
W2mi9RMR4DzcapYV07JjJ3FuiIyc55lPfz4a5+xfoggRe58bB4gBF7u7uru6atVaqmKi+afxQx73
5EVYH8IvA8jSGM5uCQsOTSonT9cOahB/k2LKZxDmQrJV/YTOf0/zzaZShm//5QssclWsrKzwqLz+
gk7WABRD4HAuSwH3Kr6Q+jo63aYNtCMdv9/pNwXOrJvhqiayu298bq658xEG1JCSJLi6tl377hCU
FE7PSlK+mg+lsbaS5HM8/DWz/f+XpakKmEfhkg4A/WNV05VK8zElzYd4iI5CS6uImXy5b+/2LB3T
DETFpKc0LojJuiYKyBErdMUzI3yodWcHmy7N9dmL2SxYmt0qOmk8vBbFIl4715NI3s4bVDFmVz7l
egp2/ldQviLkFNA1JDjoUkfiNk+NpR06O8ILsxO/gaRNicMCs4JR7opm71cFPQDZYxQ4r44jA8vd
em756GYFZLsb6JJqoX3wrXCbkeAslsQRx7h0uo84b8loGRosV/rEkzo5bVKILsVz0kb+3mq6vyi2
tIcupNP6/srO+SxvAE20JLRgtKknxXKiAQhk3ColjHCA6fYA9ixr3zTaQO+b+lC/nY7q0tYkaBuK
LsvVKBTPrVbTOIM4x5oK3kEVkjfq0nYrK8I6ULtPQ148Uxc4xYP6OY6QK4YWaA1Vb7AtY/CkGjzl
K8OC9iiRFLpixCcXvl1vqJ5dX4IITiiGTUrGCZIActuO9Nsztb0MQmydy85Wb1pwrXK5dPTdhrxU
u6APMC1RJltmTQZnoKcMgq/gWpY1qGGVyq7D+quoDcE6jpJsDQTtJ5yyxzRXv1NeefRN7yEqUplW
TOUAtHVYuN1mv0fRNJ3kmmbxVdf7iOCLjKlTi+eK23TVanKwBp6oLli53TYmN6SGfghyx+RgJw+s
gvZkQVFc+WwWgMIz+VNs2AO6UcBRxcN995k1pSFbK4uEWJY4MQXucvBrsnx4D68WqNs8aBqpZ4L4
v2/odvMxJgIdTjuLXP40LoDBJBr0HkNDXUIOIefDvkJEZ++mirsQy82a0kXqcxbsDLo8higX96Ug
9XFWEyafC8psf+lM8deu3ya/dF//dX9Qt/ucQY1BI4giGbncyfmmwH6rWS6WEuq+VIbXUfNA1TaG
sCeNFtKt0hg5XW90jKH6ayKjjGT89DURRmpYoo4gU5vNYB4F3GO8oWFzUI3XyvgeU6v0/S80W8Hr
eAhpJ1O8BXHQW+enOqcTq3KkmRQ/Jr6SeDQq5S16BGYPYpYwIKaoF+v/wVGI9Q2V614CIjaxApOS
RAWslc+EfiIFeBXYkpys5Zf7Szfn+Jdmxt9fOIla0PeLFKR8TiMOigfBf4Y8EsjJfSszsRtzNl7z
jAi/n1avsnLIBAfmq3Og/OmBYAnhawVvYxIfwugPuIiVGn+tEqCkz/cNz+2BS7uTWewzsrSK0ctn
l9KUGqsnoz1IWbW7b0WSZ3zy0sxkFhU9U9ohluRzktJAbTrKJkXyaFsW5IhH8BnCAVVzJFYubDiD
/Qd47uLH0Aj9Tz2d0AtfMxqbbBCT41dVOZ85O6fax2qV0F3cusa5ByDAi5T3EWQeK7cwlC1Mp/X2
/uDHcGFizjJ4wVmc0azs1JxDsl0PVbjGmuC7AnkxGZW12z3LGR5b0UDg1icvLxf24K1RS6SvV1NN
nSQQofi124LYb+iWCY2zn0sHIVkNnyPl3PbSpzB4MfUHS1+wN7PCNMarFuES+sYmoo3XBhUn6IBu
tdZZluptDtFA6T/n4RG+aJivilXeUN2u31RFWhu0FnJ4LMzyR6x0Pc1gIU06v8aTj9htdMGLjWqB
1DcDtfee4/qHZj3RGbdSg70E8ibs1jUogg6yN6YcMnUhfgYmNfSPBs0Z8M7kcBTVeoz+3W9Lyxcy
E3MzY5hE7paCXuGox3z9YSkNmiAGJOccguwHsSGWxFgP4F8b8LceAo6kD+hp/Kbv/EUN0nHWJ5PC
aoxFN41o3jQmV1wzKBUAP9d9bmv5S1YcM3TZ6x1pKMi2H42621rwQBYCXDfWsE/jR80/S8LB9cuF
LTdzKVGaJtDlAYOkCg/V60kA5E8vhhS6z7RmbRTtizjw9i4+p79kqtKP4ATF1F1D6bFps3fDXbh+
x1FOZ+HS+GQWskSjid2nHTZMzF3ew6ZMb7elfodbep0BLpKcdGHR5+adkqeicD+JEBtPdoOPZgJd
K4r7DFMM/U0+4BlY66wD3AxL2fyZnT4GF2w7AEyqMc3mIxM09EZvuM/6Ixx2qn9MOttorVWkh9s0
fxfMpY12E8wo1NcBNpBj4JkoTlNgoHhkHQaE4HnobfcQqcfefVSDvw1zGgavtUp5FEbsbNfrrh21
5P7WUvcr2MDKIqxlYW8JpxI6VAcGxTwT1nm7p0fIg8s4CvyF+PgmELn+0o8n0cWR0CLhiIZYGzyX
7buC3m395/7JfnORTP7+5MiB4skodYe/rza0/pv5mna93P/R1O//3o4p66TKdK4PZRrRmU1RJf3Q
B89V+1UtStvM2LGx3j/7bisszNnc6poq7kRcxbUlTl4uSa61lRA6jMmIk73YpRFEgDnPqCFLD2Vf
N0e6rxaCEOl2oagQEalalIosTdUmE1mVXPdVGUqPcQx21OOprT9rwcb9NrTPmvtQxs8yeTPlFeUP
xB2FlSHoC8Oe+QJZEseP0A3i9OkhXfphJVtdLtP+UdtxXrwhVLD/t6vI30WamijAYueI4ydceGON
cENdS4X8GOgIPkI7Ir4b8V/dWKq7zQ1FFjn2OREUwFCTs0ehu1qggV2GaBnMebgrtQW3//gLV+cp
8LxLC5MbjUZk11BDLAhA/EaY/cj1fRIdOn7TbdLYZbMvsp91Ihwz7auZbxCJNBbijdlBcqaPSF5D
VKa4FVkVDD/2NflRg9d2EFEVDjb3l+s2FzaOkpwCWrGiLoFQuV4vJQJfmGqB8hgHzq7xPnFjW02C
/FxKb/dvy7dNtCmULF64Km/O89EsNyTlJxnt+WmJpkQezRyUmKageB34CQjuP/T8VuYx9z4JwSlP
v94f583lyFMNIJNOqkvkiNEmG95rhxBdSdN6RHttHYR0p0XZVs5QaIc1JYeQI18Y4G0soOiWqaoq
9VmFmsbHW+hiI4R5kJkShf5HjVZ+oUA4x4EnToIXuq83CUIZRvJAp8lKgDBPKqggCVArqP7q/rjH
bXDtxNdfMTlzOEJrF4J859GQ//QIKSVPubGw45dMKNceJMgGfVV95DzSrbkLoqPVPrQwqP2HcYy0
WKwfeZNpeYjovydl0ziPpVvCtHmu8k+1tYDyu/VJQxo3gzY+KSSANtcDUdGvkaJh8GwzfNC+SU+Z
shWD36X1FCVIoxb/em9fW5u8XXokO8Z0qWe7yBut65iWeaEEwX1/3qRbxx9DYyJyRdEZ0jRH57Ve
HGSGT1/nkBzj9LOPAryzRh27z3san7/ECK3QD7+le7YYjq2CopKRjc2AT/S3bQO92Tq9ufBRtxHF
9TdNhp7LmVCFrRvYgWo9oB+itNbRjZ4bOMwXRj/63rX7mzRVMm7V4Jogdrxe0gh6aVNtw8A2/WqT
G18zJPO8lfPkehvrmYDMhlKt+2Np5/t2lZkRSgb4btAZPDN4ClzbHaygQqmqiewIvk8PlrkV8hsr
HSKMpD410k8pTNbJb0XbB2iRQFIHoeZKiA6QEMkCJOWr8DtdWmZ9EoRtCx9e8DWiyOPR7ULPzhNa
BkH+RB9u9F0pqDitTfGrBf/H/THc3j1gZ8YcqALjOhm2yW4IyFDIeaFHdh6lv03gGyotd/dN3J4c
1yYmfoAIn6VWqHLZLiCZtDl2+qYvFhKFSzZGD7k4hpXG13q5x4YG46N4Kv2tLC/A827TWtzMYOcN
uqBQoVSnB4cI86HmlEg1CEW+K42zVHxWeRDRrE775ibSjrSWrNoy3HtLeNDbOPba8mQGnbarlSGt
UCA0P39XUgpHEQqvh5KGkPtLNRMnXFuaeHRJITbJ3Dq16X83pI1ronGz8ikpm/vqETJtb+H+nB0Z
z0rTJEwd99H1umVKHAcWfXN2rL4LVbFqIBWWs/ec9jQfHtv7o5vZrirxwT/GJseE2KnxKHvB4Oit
oJtYqX8Y6R5w/VK0Nc7S5DzCEK0DqkTm6ga2BZPpUIQ16+W1CCZIR917oKPbqADFBY+wsHX6GQ0E
CvhpY98f4vwCkhsBL0VESSPD9YQiIVFLqZCnNtzwhQff7huSo0VKY+ebIZ4L51MXLJyCc3cPiRAg
0dRziYascY0v9p5Y+iaYCiOz+/qH+idG2tBzkOArt6XwaUgPert1fsmIYZuP7VMfWpC0r7vu3Wi2
uu5u7w9/5hrkI3Tq9TJ3uyFORh+ggiMaSZLZaUb3gNasw95dg30M5IPsZitX6RdcatagrhoAP4hX
DG1isO0r1yNhmdml9g0E/1psHwPH3QS6XaYtWMwFczMeDHSXWJNHLbiIaWtKbgwCfDFyhkSeB6Aa
EXlSXhAVBfUSeGzmXtDwXh2Su7EeN030QuJNmTyPc5umZvjRgnVbLoQHcxaIv8gn4axkW8ffX7iN
nNU0lCtJbpd+LJ062qC2EGosHTDzVkhXcmQTU6qTPT8qAmYJbEh2ZpYFpDiZdKbteAkbM2sFuMbo
AqQ0lMlYwGjGURn2OZQSMHjGp5FF/b5nz21s0p6kXS1trPCJk13mw/leepaf20j2rBRgdU9QNIrV
3ton7qPEzWqiHXrf5s2lCucX5ViNRBybm3fV9QqhCl5nZYIP0CmTrgvIyg46UizbQjWazX1T8nhB
Xx2ZE1uTjYSEOHzIbpjbcfcaB7//IGLWrKuNUJ16VEFN9amkwT97dpINUtda9RR859/+J5S0zZt7
LGGMdOWF4d+mBibfNL4kLjy0hVJKyk2+SVe+dS4EdUdP+ix470gGkOxeQWoS7unld6EM6fdDS5PS
7v6s3IYcV1/Ao+j6CxRL6QBa8gVV+9c5OM7fkeEmfxoUWFyGnWZ8SYcvUm4tnKI3l/IYzWp4G/G7
zMk2WXclEyt0qOraNtt4m+nPjfQgG8k66kbVnd/3h3jjYxRaDM4ZkEDUXEiAXI/QN5Q6z3W9sPM4
+paF7i7JEKKo6y/3zdwcnGM9x/oAHdGtSWbg2kxC26BGLb6wETzcpspnX8v2bfrYIul539DceC4N
Tc6bsGRq4xpD4CRekfemSdp6HNR0YdpmxqORceDRQaccb/9JRAivS0Z7t894oIxFyNH03oxsl0IC
+q+HgyNwcnJ58SyfXqgZBNsmyhiFbVBkKoOzvx14Jd+3cevlGt5GT4o1ZuB5gsjXi1MFcH5pEvBO
SRf6x7TJFWp8UkGjSI+sRwDVUlg6aAw1ITSMUMqMIEf6zGH33N3/khnHBwlOdYv6NT+mYCkxptMy
oznVFo1mhVbPXvR/hWqydgx/o1pLz9bbM49x04Gjjv19JI+mt3mQBKNMgEuZOHsf3F9pTq+Gt1Fk
UmPr4ZPSpgchO6Oh/tZlO+t7W7l7tGghrvHEgyY3a7IvulGvgJBHzZOFFOzCutxWIT++j8fhiNal
4jZxsrAI4T6mFGDXhXWokMbTf3mINyjKd+kBzsTwNTNW0LcI4kMUov6tHLPusfRoRYD8Q30srJUX
fbm/QOM9enVLjF8EeYSkAqmhhDDxlBrV4ArWTG7zPv9K18ualuyF9NDMBgZ6TeOlroIQ4rK9dkY6
XbwuafPKzqQB9eOHDnquUF/YvjOONjYFgKRVdLLbN5d5XRr5EJaVnYYP0vA3t6xNEFhr2RsVRpZA
NDNnxZWxydUaQbanJ3pR2dCRreWazq9fTfbH1xdwazehsKawJlwYCu1eFnfH9cSRU+qgXEhrW69+
CkgCmfQbSSDzyWvL4ptG8um+L8jjYk+cwaSJjeecQg4Gh7g2qLRupqh6W9ueuVeqYMtzFc6b8lsF
+Y9i2eUxgRjG2Pa/0lfxFB7TV6t5s8IHPNXWT6V6uP85t34zVqaJMGmmBcKjja57ESxEMfK4kepT
cEnOlf7HjD8FcE/9exu8KSVcBlrem9KSp6aRAHtYbRdoQfnuU5JG66pZyHPc7jEVfC47gLwQGK+P
ab8YiKe0akZiq7ZrBW7QSuqeZEQtFkbygd++XjxV5pVqctpDJ0oV6Xq6fMNKi1pBoyJS48f2VW+J
4CqUvvK157/F3vNQZ9/EDoao0nlARax3kENS0WBQgT9u3Vcv27bw10WPKXJq+WcI+z6hz7lDOktw
Xu5P+sx88KXU8ui/4uSZ+jXkXRLBad7YjlkKxypqUFoo+z/3jXzU5G7n439WJmdtVhSoVkBlZcfD
Yw0hj4qCG7eA+sM7qzG61IiqIWltpedOTL5kf3Vvh6qaK0cLXjwzWLoY8K4xkUw7+OQzmlR3kD8t
ezuQkfptoDxaGOjMNkHtiFBCGa96bZoyFTzIMYRS7u0S+XgdgmGa2KKy2tyfztsjD51QnZgP4kWO
14+b98KHdUjG06GDxFhKugMElCsNteUk+SpnC4Y+7ujrdePqhiyAHADdGLjHtR8P5mCgOJ7KNhJ8
4Tox/JUjfA3QMFX/aOI2RqgJ+LfhtKvoJZW/FOUOhr5dmLRPvgP0mGcihG6HBsrCfisvIbJvT2Qq
UyN/ADkDgsRpbarwYl8HrKPaAwx863SQ1M0AhzR61hmKCWqsQx0hglYJIKe7P//zlrlHDcJuroXJ
C8IwU97IJZYLMu8t2XGUc1YibIjHtPzmo9h739yt15L2V0AVUAEhPrAmh4lpiIEwBIFq+wXAESHb
VYK/cCrO3DYAnoD80GvK2chdd73QEkrF5Lgs1a68bXYOaPusjgNqifv4T2THnzIb1v9QXrWfQIgq
6q6CHE46Szt/I61hGL8/3pnT4vpjJl4XOFYC1bGp2v2zCCW2fpLUNbV3QL9+dyzRf9nF+evwhc6Z
vjrIO6s+LnzAbQAzwr+ApwE55lUwTXikZt72gKNUG35uyrhrRXr2T46RvGWBvNLrh8h7lOuH0HzQ
JNhtTVihd4H2M6hf2p/3v0QZw4rJBuRLODhltOtovxoPnIutLmi5ketwwdvGLzOihL1SK+S/n4S1
f9b8J8TmamEf54/5SX7wHlQ7eNafiofoZfhDH4a8kr9KxoGClEWryzpjjyycD6PnTb+Otw3ZUYsj
ldr+9deFRSmnWcDX9dWvGnL9ynqOlb9/1WZTwLGcZl8XZkOeszc2vcBhAixUm5zfLj10Muobmq08
tSMZ8ao6d8POffG3obaD4yzaw1jUdi/UIpGsck/5F0vayY/N+wCd66OwG9StXO0G41nTDwkMZpk7
bFG/3fvqUg/H7UUw9sT+70vHkVysWxUWiEfrsUZNo1npkDRDcaGpS7npcbw3809OTtUp2FC/maQX
ZE/qXKNsIbiA0qiAc0wlonnxZSSsUZ2gJVVVqxXKajt9e38lbpGSY88vcYMJakUlGz2xbCEy0MdC
o9l+/ks7Cc4mkTYwQTaIpPeHyn/q4ZitxZfBXxjy7Lxe2B3Pyot51XpHqrWy0jiPvhT+a8KKZ/9p
7UwQQAyPhPrHnrywUVQtPKzpoNlIUdmDER4as9pD8L7wFJs7ZEhy/2Nm4swkUVGi7DrN1iJtr7WR
vjb67FdBoiMaxQKhF80WLpKZe2u8PshDsXYyONfryZNg3Iso6Wh2lL2HxclHaDvUkCtzoPj0Qd0K
C14yN0Kdbg0yALxkQGxd20v1EMkUV9dsuIsBT3/V5HYfOJ9HUfYOJuL7Ljl3S47gAB7PhES3vbd+
0fkiPUW2SVYJPTfL2KYJXYz3rcxkNSjAky4gR825R5R/PSavFkaNcVm1dbi3E7Nda+FLHH1RoUwR
1a2Oo4DUFVfdtoW/0EAC92eY7HLrWI1yFjtLeYfrbVWJ2qqOt2ax4FKz1/gHUJ5io6XczLiGnkEt
h7pqJ0H0gATzygGmB61/iw6Dp8srqOPXmiOsHQdy9eFHBJ6+LvextFaUV9c6gAGz1JXzGTmLpv6E
Ns2CQ9zmnDk26H4yyOwZ3KzTfpOiHyoF5nzVlgCaawrymqu2KA/OBorBH84GGEetvfjnVjA3vfgG
j9v91Zt1yAvzE4fsVJ7auDshYxejUOb17dYP8hzJPD9eMZs5L+teWRj0nGOCkjHA4Fqc0VNgN1Rr
Rmv0XFqODLk8xa9gg7BUtPv3QwOpyGXM02BEAF37JXj+pioRDAciAyV+8Gb0p9bId430JPnBwjTe
gkBZxktjk9Pfid2hNHtVtWHm32bFA7Ve2XhTk530EzV5Vd3Gb8qD+SnITg4UkvcHOh5S0zvv0vbk
BiC/qZSon2I7elehbm2LTf1f4ho4yVg16l2wh43fcHEDhDBTor3BQen239Pu0IwXDZpYw5NfnkRt
V0Agen9Qcz5COg4wIcfXiNW+NphXZg4pPHXV3EGqKnxwvYX01e2TkXwvtWOScsStJCauDSDMDTdy
MxrQTr0NaTLR9HdKUgvH49ziWEAT6aQEonvT/zzknpn4sOPbDbJqdf/QKIcUNav7kzU7lgsjkyNY
0KrC8uRStzv8zqRKLJkwGa6M9Md9O7OLcmFnEt2WBpkRBAh0G5XfBBKaEuBTHvYL99b8lBkjuAsB
bp601ysjFiaiD02n24qGSJP6CQJCSVl6Us3d/HTaiJbF3aWD57w2gkRE4yLOoNs9BKbpF6A92ZvR
IeTGUy79eX/aZpfnwtbkcJBpk1YLBBBs1zoNv0TaCeiakcqlYGbu7UGP5kcSf+wpnOxRqanhrfVy
3c4yaEOVY1mKtLjmm6575pJD8HtlWS/3RzZzfbBOPDs4X+nanFbbzSwJXEQxddtC5PRkSl6OlJy0
HzL9seRNTR+1v2BxxgVpG0Z0Ca0BNvAUgIEunhG7AttWKaSvUsB7uClf7w9qZrmuTEyyC4afyolY
R7otheoKxjwB9k112MXxv260gTkH2A7BGUSGMqi4ax+MBgQDQwlDef6bWpuX01LbLeBRZzbTlY2J
UwyVaLhGgY0q/M5YauMgdQsMCLPzRepHpXeNRZ1CRyy9byJUUTl9Ij1B1bJ/1XWeXqpQRqsQNNT9
1ZlzOcCLgBQ03RAJ6a4nTXaTOC2HVrcFhE+3zUjtLw2QcjilJ+612Pf20FQtbOBZm4AAaW0Fbks5
+dpmjEJIAqKehbKq18rvzHVo1kjNkmFUrX7VaLRD3h/l3LIxxH8sytcW4azWJYCUum2Coy1eAuSL
/QXo2KwJdi7dMrgg03ltok26GAZNSbfV4al1Pw8A/1pzYSvN7Vbq1v/YGF3nImyw3LIQ/ErlSBra
X51U/YLMZnt/pubWBtHC8VGFuhYwvGsTTYnEYp8azJTmqjvZjfS9G6ffMoTX5FqOn3Qgcpv7Jucc
nkwGTG0U4+kmm5gkTAql1ogMWzPe+uhI1JcGwVpOw39/EdLaQNcUhDigMqZpzriHRr2QfIPrFpyU
mEDqHzVURFq0Vhb8bXYW/zFFCv16FqNEK3JNE3CGsvgcqM0XtZO/Gr5UoavXawjUdc3u/iTOuR9X
Lw2v5GpuoXsJ8gZdpBaGbQkPgv4sin8sbsb7NmZHRWFrbDDknp/S6ghGqPWNmxp27kGmQT75XKY1
DyqNTJByHoL9fXOzQzLHEpcCiRB5kutJpMwyyL5TwfQWI9LZI6Nk/qiGt/tGZipp4PPIfsITpABb
0CeHkdF7KvI3tWEXTr/y2hPK9w2nev+3q85o8TbmzjJBoIrnHHWcCmXgeo1AQTKUq+TgCy9dE67y
Fj1RuBR6p310UY50ok1Zn8UlEM4tho0LDrAKoY9Mgf2mkbvtqqIsqt6wHS8GNKXsvOoEhwoypGg/
INWplz14Wdn6D+tgsAgqrFkQi0yzLEWrmPQFKYYttaMuqVE9C0IS7x1SBAtVgrkVp1WW/gvwcjK8
hdcrTkIp0SK6f2x/0F+5fF71wshROpLFBU/+iKQmj7wPyjb478BB3JDfSTl6cJlrGXaExLRab6xv
ffpbaPdatXeSkx7bgYc+ps5L1wIl+FOQAFWlq6I89ulWbeV1M3Q7vzRXUg6kRzhZyhHMyybTT315
UIKTGfBwoL8aPT+FJhnvIUb6tQ6fynpXCpD6EOdDNrASbV8nhxqXm1Z3VpCaaFm/RlH7vovP3Roj
Pd3/G+v4+4tbQwi6qhs6Aw9vpFXg00W2VECaO8EpIVDHGKNXUgTXFsowzPBX17SN7lwhBRv5r6aS
rNN64ZCbeWXA7SNxwJEa1hV98mBqcrkyFHSNbcX9IfY/RgU6tJDy5Aet+lvVjLf3J+62QYUNd2lv
EroGeZcrVYY9w/wpuo8OLb3RQS9b2/BAaWf5SszXMYoZ0cY6+UGLfMXOSY4eEiQ05FYyohtFB6ny
VulRbcxOxPdrh8aA+HOZbyLpvYfmznHXMXIs+UvUfDGbz6GDSk54CKFpuD+W2cNjnLcR9EYVbkqL
1NVt6uZabNrR0ezeof9beSQSj+qhCU+DancLefS5FI5xaW8ScnlGqFtejr2mqtZDGn/VrK9i7a31
JxhmXes5M/NVSp/C4G/18BkxGkdbas75uJCmu/zyG6Y3iEfPwIgRo/H8SfTQ7flsyKgFoQsnQbm6
B5Mnq8/cc2sFGmWkXNpua4g/RL94KbxD5jkraRG2PfOqpKYBSo+iCqh/Y9xKF5uxgtSo8ENcqmX9
bSXnFZn+yrK1jnaXe6C5emHZx613MwWYo9pIVEDG5NoeghLokbmZaccasOetdtYGm1797h1F8bhc
QXVYpgtPitumTrbN2KP+f21O3xS9jgR76aamrXW7qtRPDRw5etysgd3q5d7ry3VVQgUOnPwEv3KZ
LgGv5+KUS/sT16s7N6i0Fvu5lT0owjcEgAzxKKJLrHlLHFWz60l8guIBuVcyX9fzG6geiu5Owbbq
pRVdhGur3ETEDYFxEvSzrOTrcCl5OL+VL2xODvRIyZRCAWhiK8pW3bdGvDaYXJLsVJWQVPiavUnO
3/t+NHczU9cgdKbLDbTYZJiwf+aKYLbI6Wripkq+iVQ60/D1vpHZdSPfAmcb3DEUkK7nkp54SU0L
07CDIF778sFpow0qqpVargV3oeNtdt2IY3nqYO4mQvcE5NqSluNJ8xKECfGLPjyF9YYIbBf23few
QJYy+XZ/gHP3F4ltmZLfCODRxgm42PyilNZk8DFqlgoi1/EKbu99bdHYmqJ9KL3dtza7ZhfWJrdl
XhVhkGu4ic5Gz+Sfqvy7J1K9b2Q2fuaWBOSMxgneMfGM3orDRBY8DjThS1yjL6T/bMpj3b667reo
OiCfUwMQEH3O2McgsWPp0KE7F4uwAxg/A+uxH1s+6oFuhGxbKNnXyq32hb/PzH3WHu5/6+zGGQv7
NGpKvHCnzHWuNFTwjDSmLblbT9um6T5+gfhY433hgTaSXsql83duxS8tTo57I1bdIIAEzfZ9QnZ3
EN7dBC4WBHl841cRtt9a7pz7o1wyOXGy2knrIOox2YfhFs5+6LReu+gpBbbvRu1WFbSFrbRkcPz9
hVejmGgOZdONBh+ch7j0P4XO79x9MXx9k/jN4f7w5jYuaVkiTeomI3fAtTWtlpUSdi6ADzpvoOIk
mYdWWOlAENKVBC/3EgnKuEKTC9TkdWhhCig3fVDX9iS36S1ZIiGC82wN96eclYfKMNH0LRe20szx
d2VpMo+RkKEFl2Mpcr5XYrEaA0wU0jZRyMNUWJjG2WEB/LFAG3Oif4RvF4vmNoi1BY1noNRKQcgL
dqqMqJUOR5+4lAyZA/mZ49nAi3WkDbDGg+rCVoictZvnJF6odvnBETzbYBz19NewaYT3sNuGXrYJ
32phVf2Elcwv0Q+V13L1UB+V7rXX93K4lCqeOwn4JGrFPDaJhT8++eKT8hARQCGGIzNG2lcd3grp
RTXRvP+eCfHRSM+Km35RlK/3XXd2gS+MTuKSkGSa3iUYRWMXvek/lPo3VfqnBu5IYnnBm8Z9cOO3
nMdkwrlwSNpcT7qIqHni1xgT/VheRxEldyHKlxrPZt3owspkd9SDjyTwkPFilx6g0IT43DcbGj7a
cOWjA3t//maNMZhRoIhS1lTMYJDyIEqCkhxX8G5WHGXqz7L8KgtL9b+5qdO5oqkxjkD8mzgE0iql
icmzdOarP9hm9fv+OOb8YASJEOrA/apO2zAKo3EqYHeGDfXJSsvfOzVaWckXNOShh/1x39Z4aEzd
AADnOF1gPG/6MXKlDYJAlEl0qNtBLlap/DkahFXzXJLLiRauno+69R1rUzoEkoORDATIQBzaPCrp
o5hKazV4L4SjlPzwlF3orAuNs8aLTkHkbbJC2kbi8NBFxRY+KNRkvnZluxbLo+l9Mbp45VhPTvvs
pdvGWaOD4Hdo8PqnMH+QxOOIqh/KB5qejlDjmPDFpy8g7mkaWyUCkMTkE5wxdb8S4hcDWUG539yf
2ZmLCKTHPzM7TRzCtOL4dF4ZNiLkL221N3VhDaoLiO4JLGl7rKSl/OucX5o04I+Na1Shplnl1kLP
NiRxb8dGsA4S8dEUsuP9Qc1tMVwSJPaoQwHx9fWpAU9x3dMYb9hhqiIsGMnWGvVFeSXGPJwz1zUW
rqHb7ndSivSgkHol3Uf2dXJMeVCvKK3skOTttkq9gpw+1k+hd9Drozgcmy5ct3ZVwmbzIFKMH+AD
Ax5BHbFfVUsNW3PbcmTeBt81NsBPtZ1CVRm8tic6d8t+pXfvqvNCExuK1ucCOer78zwHQaYGQefG
iHKkN3h6J1pGn7KevBvJG5KMyQ+etx+MQ8/g0F0HCs+dEG7CGnXdVTfwn7CSBq9a+7rwIaOh6Za9
/JDJAlgmwumSmZu2kB/0yj8I+VZn4P1LCnOFtecBmwR/HWVdENr/oWeuXyrLzKULrqZicofkUtdF
SJyathd9T41dWdbHBsFqQdsZ2qppn0eg5PAnQ/02To/dUt1u7gEzYu2A+JOPwfUnK2HWUSOkTWXC
ckPjUyHv6nj4rFIMraLPgfIkO48yasfBryr+qylIgx/7XwP0ShpJ/uBd9Pt1l60kpVwVskYloFxJ
8u/qPf7cGQuH65zLkBgHv0MuVwQeNdmbtYqqpZuXpu1Y33hCubGzaUDLm3CYaz1ywmqIBvMJ5Vvv
rFjJOnMO/bABbLqRluZs5iCCXJ2glx/AS/XJm69xpdjPWok3HxqOMHRFS0RkMz2tH/Tto27ReEd+
LNpFfOa5SprppWbalbmvjY11EKpnSXsc2ybz50xXV3l58pfQjTNbYeSM/8foxBHb2i9zJ1FN20pe
NevnmJOvlN3CfhvnZrLfRmZcXiig9eh7Gef2YmR4SZOZqcApIwb5Ro+hlIJrOd/pRfqWVI6xbrwu
2HVgrSi1dMEB3oXiUQxq81mH6nAlZdZ/SJdxAoOpYkHRmptyn5dynsRSxWpWwqOU752zoJ0icqLx
y/2hz4QiJHbAmUBtTYF82rVZVnmg5iHTG5KPEIn55fAE7zg5YHdwKb0tnGxzq3lpbvyci4nuEfF2
ykIh2eI/VvKPzIfRNlw4xpeGNNmSlhBm9dAzpKAmnZquzGyH8vZKzrfGp+A/xNr0SLFM6Brx8p2S
RppoEYe1mlp2TEdMKL0qtb7KhG+1vOQQc+D7K0uTI1GlizsNk4QmUDn7GgGY7aNVUqj70tkZLULq
1srIf5Q1z7hNtYQkmz3moCiGPBrZDUpKk2KSlCqlVfu5Zct7ddiH4TkyXhJ0txT5KZQsSiVHrX6p
rIdMeRWgigneFHqF6oW4ZCYO+njVk4iE3RJE+7XzqL2q+KVWWnZDW1pFR+GAJp5ZuOvSXMiezEQd
VOZA4Iyt8zq472tLSSr7VTAIFujdZKO5n/q4XlXBUfKfzfbL/Q04tyP+Z+qGDiOBbq2zGtex4//D
2XntuI1G2fqJCDCHW5IKFSS5nO0bot22mXPm089HnzMDiSJEuA0YbnQBtfnnndZaIlLqYOxAPVHD
fGxkxaPjXpPxaAA3AG9adpDkXhiNQsTmCZMPpeZmiaO1X6Wa0CM8+f1TQtE0fOrT74ZApbyEdfro
tQeaPRrhuMUMer+KpDckXEv+4SFZJjkSukqaTufEJIX4LZfKr0KkQDNp9PtEqbcC7pWcAiAlwDIk
F+FQoiH7diXFUqI3p5dYSUlzAFEX1ezQaQQDZlg4Y7IXbbXYPZ7t+yXFJm29xKoI/8q6fGuzj0kz
D03knRvcYb/Zt3Lg9BtV+fWBXRlZPPd1I48iKineuU5+R9F7a59lNowt+lM1/SsooptNWxH4/b0K
Txx0lYAfyZdDmH87LLBgo+iRvT8HCs1a3rc81M+Vrx664GeSvVJC//tZnFcN3Db0dOjh3Zrr1CIA
txhZZxFQwzg9l7P8wAZ0YnUWr40sLtVaAchXKYF1VrV2JymviEjUhmXLjXzIorfB+qJ7P0eh2Djz
K54UU8l7QXc22nHEjrdjy3iP63jiDPTZOZejZ88qXfj+7OqpnTsajH0fQNHrh5BWbzzAK2CMW9OL
abXSvLFMobLOFXWpIf70NiDfdBxQGrW96JC55k8Lvkez2xv5TtC2rN9XPmfr4NaotDLu5T1kqPCq
JcE831LW2ln/K6L54qTIx2ziNZtIdDqK73+qN6V41jYvWVVS0zOB9R0nT1SmSudnvB36J61Xdzwe
sr7ryDNK8rdNlegVRA4KlXBnwf9HQRm38nZ94edvc91s2LsmTHEh8UeoHUrxa+9Z+6oKHLPaeyp3
g2Q6lUdoOdqDcjKGiWhKq50xdMX2p1jtjYSkECQq9cHYgtTNy3zr8c5fCAUWUDT47cT5lr5yxExJ
iX09mKxzpuvvAiHw7aryN3zL+1cUG1DsQ+8AivmOoDmXkqZG0sI6W/D11WBDo+F9nXd2SSi5SWy1
usAkCeYSBBheY+GhAEbLTcgs2de14sTSEwGYT9uYaeZ2LWd2BNZIES5ifAgRaxHkwTH1A3qNtI3H
u9pE5sP86I9bVHorbx2d94oFkB6cB81at7OsJlWgGqHH66Psde3FI2MmyU9h3WzclVt2FldzK1f1
VIr4K0KrnuowOwKVeFaJlKKNhtrVbXM1oIVjFEp5Wlg1r47exf+YQQwHLSyMjy/+tW0DYcPch4z8
8R2oKVEHdW6K8c6GFtgZfgEwDyX7ItayHXQbfd1rT/W1rcVFDHhKEro046nuD4b6vUzfSm3DxNrG
nOkhDHwB8ljLlGRYe4lnNQwnGOh0ca0ILZPhxVOeJOVZN/aP526e/+WxpmsXSzSqo222WB+9zGip
nmrvjLzoKw+XQwuvKwTCL510bGXKr3L/b9VveMsbRpdsIk3YhIWOUtG5HTOa78gTWi+VSFQAdVcz
Jak9GpYTyMGWQ7K6eLBdw8QO1xqk/benq1WzIo1EButnv4v4o6n+LIX/4iDMjNr/a2NxglOv9gU1
qryzhihA+iw/VTsVRdLxexSfYCvJfW3LVZ+9w7slvLK4OMuK0sAjI2NR94ZL1yDdYdiiiSjYcPLz
9wU5QJh/dOl16NN9JQfHxxtoJfFHlABBngw92VyOX+ygPNWLaUwxb1KjsCV9N6Y/CukfpFKs4oOU
Hq1GsUXFTuLneFTc7D88GVfW//hrV8/SNM1V8qLxaFyQ7JJ+BG0wjkbvpifimo1Lc3XbgvSied/S
IdlY9IOPnB6t1Tj7Ie+1YzS1O4Sa4eSdd+i63fC1mUXXpcPG/K5d1dr8q2mo5ZuXT0Ldl5ZZpBLL
GzZOnh5Im8XCcZjcBHpXtfzamHu0GEP/e0hf+j7KnbL80kqb5OprF/n1Zyx2mSjm9AL2fEbcKrCt
Iq/0YSp2/m7ca4fBhf3Co3IP/UfJrAgbi7x2IyKlRusrPY/zW317bmsz9Ic85EYco2MTf4OFli44
u0BSs5acXNuCWa5u6T9Mqcbs7ZBEubWHGDmsdCILTR3cGfT0U6c+oUyuerqTZ69NEyL7i+8tIldK
cltUn7Itte3VEQPlkgFvQD+1JBfIijEShYkbEsiFI0V7qzjQluyVriy/mluiUmvX4owb+19jC0/I
RFCq16TZ2PRp7kSvThD6/pdb6trIfItdHVQzmUY/Fbh7eaO9qnJj+XuiQOIlfQm91JF6/5iC7bHb
ftoj0Z4NydY5mhdteU2yeZhP0cBVWL50XqvUSZAa3jkiGZSoDt0MLl26tICQwUhfmm7fJj/M4pSF
1lEO94bw+fFBXrs9ruwvHz34hUB8JLoHc/ouqQknhuR96YzivtC6DyLRVLjZLbx2ZqlMc3RofKGr
cbGwoxhFQidbnJteP6TxWZP/naovlfci5snBU3uuLsONE0dqfpR+tIOu56Rbm6nAtRCOJADvLQBM
UtOLF1FuxKaAxUzg2qRXefwQtE9mCeUBlCd+A93M0NkGqLhSic55Ln14POtrAbvJY0xKDsg0ocVi
DoK2r6tYVoV53+lJ7AbhPlXfd7v4YsU2ig/yVsv0/Aos9hkGYXwC/IBq3TJiHTwjTeJEFs61ITpN
KexoD2hHxF9qZBIPRvFbtHpH2dzeK7N8Y3a+Ua7Ol5RKasH0Cec8+TDA74xOUGwg+w7/YALH1eDg
bdVuFWyR2K1PMG04VFvR7rlLz0lBGChT0XroP6BMGtq00qfTrjFpxbSbl1aFCmmLxGPlSYSVd5ZE
h54PztDFXRKy1wezwuQoQAenOFEAIaevvQByfHq8fVbuYROvBiAg/Hw6yNTbWW3yttcjgVevy80n
k0DQDF/S1DyaeuhIyhcDIqHHBle63eEYBYENBBYiReSebi0W0VCXoypzTwokdkmVwz5BD/ugP4Vm
CtLgDWkYB5bFnZRDg2HAq0aXjkqQjN/pRvLXzP8g+5+UrSd4pZrAdyEbAFMxk3GHDgl8LZSVLBLO
XQL5s7DTMv6+Rgo3B5GKlNlIiR38+iCnPYLif1/Vv7W+WAdN8v22bgPhbHhTatc1rRnaWUe+vNPg
dthqLFtddRCa5Dvo74Hy8HYNwqSSYXwtsAZrfhCxrdP2OCoo8bW0+yYFVMPSZmZx5bIG5QCnK7nS
OSexCE6yphVa1lOggj3S6CKjnHSxmn3uXTJ02uk5hsmK1EQAgVL+IpeXLH3Jh403anXg+syNgz4W
Wf/FNCOKnrRCmAnnQT+YZbM3ytA1KIJxmivlJ/zXG7t9xfOAHgfqe5h4YNdVF7FDrUPKNyCUi9KG
LrpWQUo6FKTM7Yx8Czy8ek9JTC4aL5xjkiy3i9oMoufHfo0tImyHvXwUAnF46oKY6nuSn3wL8F+c
5NpznwejE0j61ku4Ortkb4kdqJ2S8r/9AmEMkrENROHssXOthFg3IAn/0oKWjppvQfJl4ypZe4mw
hkIdpPx0/S+uksnqx8FLWc06ffGi2K1/q7qjNdoFEk1Di20CVHGrfjK74svX79rmYkVjWApaRcJm
Wtn6VNjFrqXzJfnhOY8HtzaXCHvMrHKUwNTl2Pqq6xpBs4RzpXvfsjLfFwmMOSDsk++0f6uNv0EZ
sGaP8h5Fb4I/HrtF7JfHktymMWvXGk7UhAfhUh+kVnbE8uOQHh+Pbe0muLa12CdxGIpePu+Tfpjs
sKV/eOs6XXtAry0sznmJTHHWFKNw/hw08k5H2lfYzeJsj8ex4vGaszjszAeM87WktdcrvZFSC9dL
L/XTYB794aPpPRUlpJBSyQOyC94eG1wdFn01QJZIHpPWvT1gGpqB9VyGPWcTXNKChTgv3LqKeBC3
FDXWLi5KhDSSw32gQF1+a6lspULOUpy8Qvvc66+Z8TXYAuusvrjXNhZHqUzYjRXpxrMHfZ23qz9P
5tFAAct7ymzDDZVf1i/T3D+ewY1xGYttPphN4k0dNi35d9L+Nq1L0X17bGL1Ir4a1/Ia1BWBTIbO
9la4g8TkRYL/TDmL3pEsZ/XL/zJVW2RQawcKVBdNl3TIAHta5A+ssm/C1hT9i5H0ojsp2mhPWbal
27e2+8j6QeNPwC7fIazL2is8SaFkjnATZGm7zvrRVRJUi9bGNl8ryZnAuGm2JHNLz8FiPGYRNKYZ
6tSmrNaNQU2E0z/lM5D+rKcduEBr8RRY+4krf5TI4nqvevQtnd5vrOPaVX/9FYszoOWBNQmBQYtH
+qsFV/vcfK2sTwQDdO8ONtyEItS6qL+eh9Dx5Fe+RGhfp3iro25t2mfmG4iUdZkGqMUxSURI/np5
8M6QA9hFTJtZdCony+7iZuM+W8sLkSb5P1PLR0D3JzNNzIkSOgIapmoji2w+Z3p0BKF16a2O7Mz7
OIPWz5ROmvq+2pJAW9vHcKjOEP6ZmHoZWtZRUWtZRjRSi6dRCMD+bpzNlSXlmMxdLHMPC8/d7bXW
6UZumFPmX2oL7o7Q53jyAsXfg5IAq95yyeaVufEV0NKYKWFnOXuYKJaZY39MIqXsjABlUsqZ7lzu
VNF4R9omfC2MfdlvvOEb9v5cTFchcjlOWd/k2JPCDGWG74GMQtd4serPEPq7VfZcbcmC3c0nIzTI
OTE+CyVidXFEWqnx895T/UtXJ7syU49Vf0jit9JSP3mC+/g83p2D2Rb9AbNS0Z/W59u1S8vi/9ui
24KS+KGE1aMxhMNmsXrL0CJQMYe09aPY9C+t967sFUiGkMRJZbvcQpKuGiIIkdkbM5nr0hB5mwo/
2r8MneJGoA5M9V00WU+5/OPx1N0f7HnuLBaIa1uke3w+eFc7I4lEeM/6ILjAGVH1qChEo0vo76pp
/jwo4UuS0MOCvCXgAPaImH/fHOva3rz+gsVYZ6Bp3g5xcKHwO3jxk9A913r4ZKqpG9ex0yWpK/m/
Hg97bX4hzTAkAi+S6st6hqEUdaJYaXARCbmAA6sI9ene02ZNbN2OAeUkjTmchfnnV7Pb1YAZtaEI
LmpyFP1fM2Id1HHw17xrLCJB6/+ZWVxeUQkcTm8w0/njrgih7Y81u49rpy7FbZjzvRszm5vbCik7
k2Fd4ouKEvEhYhPMNaMjcYd9i8Le9hC5Nbud9mkUvsaRtHHG5/tieWOas6w6UGcolozFPi2LphsC
qQ+gX6NB/NVnc5688JMgH4KtzTH/qjtT83KBF5+74eYNe7VosTKFSpcPwcX3I146vdV51v2tJ+Be
XmeeRXqoaX3DccedvjUDz41exTA5XSQtsvX8nw5Z6CCmuWT8F0mdSQ0dOR0OyPOSEyn7YzNVDuRL
jhh/rPT3GdzHvZADL1BcWhoOj4/H6gxAkUQwgbY17Z23n6YLQxJG0hRcYrhk4gQk54YHtWYAQJQq
wrYCN/oy49P2sdr1ucVqJhpHvGTLBiOKt4+HsTbFdGrP+VkoiXEaluGkF5KOaMzgMgOOpiCFDFPa
Gc2FfKdtHH8VxkdTcvXws5AmEOLZg+oWox0XT6L0O0gSrvf/0ExEFfX6kxZT2zWtVpojI++6VL2Y
hSY9KV7//fHA104oKVQSqYwPwKa1sBJ0WReSo+dOjQO6uSEdPyInEilvCPPENm7qFrTxHoUyj+vK
4rziV4cGCHUTB4oXXJT4VTQHXChQsiRA5jx1meh0yZ3UMXITFKuM1nyRlOAwNDQfvQjmzwZ5QW38
UcjfAv9jPwBZOXSR22qwUAShww7n9Lx7PEMr18nN5y4enSjt+87XBXZGCa2N6EY0zrRglq3kS56U
4Pby3WODK/7QjcHFSxCnfi2mKvNDaeBdYHluLb5YXuAK+cbarzynGEKAiEw1+OAlYYrS13IYtDEM
8+K3smtsNXMVaWQvu6kCg7r2TZu+Ph7aPVXOvPZstJkNeG4CX4TOql5lUZUn4UWpvkomt5LUILAb
yAdZyB3Bs55g3thZwvCkh59UQXDa5t0kU9HvtwgSVq4VGt5Rg4A4e+7eXmzCOqzEOvcZ+2BIAQxF
I2xEafHXOPd5uFdWFnunycQxa2DEvnTRd/UQaYc2+NxkO5jyHs/r2koC38UaHb2A9xcudNjitTVI
616aiX73c+4/e10GJ1P3I0sD2wJ54+AZPra5di6ubS7ePk/3QiEVsGkd+zfgPzt157enPNAcOEP/
3hT9ZMCw0BEAFLZwWvRyDPGh8+giNU43yz/tGqoa6juvOQmbAewfbPXiUaelDEgoWEWqOctHves6
CXBog7VU3AkoP3TRXFPoPwrFwfOlU9ghpIIsjv4mBPsyPpgVPeJW+HGImPK+P5fdr15Q/k1/qK/o
t1fDP8j1lOGXlgLFwMMd1U+BfjRA/zdPkfw9UrdICNbuDwQymS98IJyrxf0R6lM7CVEZXcKpOZBA
pwNFT19TCRqkrcrf2imCWABxOuhUQUAsFsZrwjgRrCS6yOFPElPRVnpvbV/rlHroqfkT0C9+f12G
o2bFLIWFUyV001M0ncrkFWpsm2aivunpKf9ryQpOEQE3sEPqWngCiwcxMmp4ReD3vmQ6zdNKZ0fR
MymcjdOzOnNXVhYunYp/Si65Z+b0yLLTxvxJhm9LI2B1+q6MLC45Ji3TJauNLmL+e0hPmuVK2WfR
PAY6onv5t2gLh7YSw8C8Jf4pA8/SpotBSb0y4kcxdZLvBvFrIiJlrsL/kG3Rna1t8WtDi4E1g1aj
T4Eh2fggavVOMnj/L6FR7zPVfXz3rJoifY3DMid7lk1G4KWGUJhqTlNTuXL33mopEAmOVX2OhI1Q
8x7AQE6ChDwTNwuEkai79YzE2DIQ+sDPl33tXTpmR7MS7Zmq2ovHXexNrqLBmeeYwqcw3OqQXFk7
bM/kifgEM/vVrW01UftEkLHdKe+L4pjBdMqVviX3tTKbN1YWd5PuD4JFzjG4tKaU2wUtY3r0qqA+
NUz6+1h9erx29zngGbbLcGayWHAD1sLcKIcqYotBeGkjWXzx4qR0xcQYHZS+250vJslO6/vpMEhl
YVeF4b0YdRidAt3w9nS9Z5RH8vzz2BM1NUYbbuysldMJhzdpSu7oOfBYXDS17kserjDul+UfaiC/
8HT8bNTUHlJAcYrnSnXzHW20fx5PyryQi+dN/kOPweNNXWbZKqkLiJOpA49pPxQf4zj9kEGLoyhb
XuxaYKEQt80d2pSSlWUiUZNrv4mMOLkgvzcextQq7XaKkCrxz6jWqnLj4/DlNqTcLZ5nsSWYszJM
xCY4Q/+P3mT5CnYoyadl2iWXCoLSeHD0bxM6V4+ncmU3YwPsDaAUSBSWcXkkZqHn0Yt9qSoz3rF0
4qk2JYvGlyz4akh1+c5X0y0+haVR0in0EM2cipSQeaoWl0Sgi14aAse99HJHO9zB8M8arSSlbhwi
ZatRe76xrzfLbIw2bdiqAfnNDWK3t4IiBPrUKBjzxW9FO+xFSbDlArE4UPfmxTLcTvrWVm6firZn
SE6sbwDylqs429cgAkZidxbzXaqiDbpnDVnlJRfFS2yybwPF3lj7L0ZmVDjLCGvosgSbkqy1Yhov
L5VW27r2ZagaW9hUelkdypWVxZvlTykvdRyml5F8c8/85TOmGIbIx3vyLsSap4y/dHDOoQDLd7tk
g9rXUd9IySWOpX1tokwRILYXf1S9o/RsSAdRy56k1NyrQmMHVg3nD3pSf3kw5m+YyWtx22ZQ6rIG
RGHET82EZcub4D2sNySv2CneXkp2ubhVQb9LTP+xNj+cdIdS51sWt4xYDkSlYv3SCdrhwu1wO0gT
zWWuhGC9joen0BrsEl99gtW2CH6nkPA9nva1U0maaj4rCowqy1gaLmevrCCrvojcrY7Z89z4uA27
0QAu5RW1Zyf5EB4fG70DkDNyNDsJiEg+AoZaplfBik5eb2JVA68teN/z6SgP+bdEdqwe9C9Eq70L
35di/RC11EXiMQK6wmWvbWQS7kY/F8JoJpiVPExij/nnVykdsc29JKD3681UBHEneqKjI/TiTOPk
k7jRoMnK0/rwePDzebm5mrCJvjGZbLobKTcunE1BC4QhVqzwLW/GwK0DWaJPVZ52j63cb67ZDDxA
vCOofN+VxdVqpuxA0v0NaHfT/2qK0lFGaZ814V4vLLfvv5TNSxB2MHUh4HdukmbjdrpLTcKZc/MF
iwt/oENE6xszfNMTsOyJK4wvXfyqqcU38uhtJ9kUJpIhhQ7932EnEO9nz20BHYpuN/JJ8I70iytb
33T3LvwJx3nz8FtQbl32iReT0Blpy4L3qZQ/hXnUH+JEkp4VD+Ba6VeKPUW1RJMYOgBxr+mnuMgb
t6lDeS8iaPNODcwZsdU0/fPUSKgtxl7iCAVaJiLPqFukzedAU38ILWJrqLdHuyAgSfR4aZce7wxh
5/upTHBpQNm32LRo+JTJqCfNCdnmdpepoo7mojkcoiHy3RTpny1vdNUgDRbIkNNbz765PSXaFASC
0JTNKfDPapa+N5v3cokISPW+qwbb6L5XvfQkZP3B+1I/9cFLq/3g+poCY+OJ+JMvuT4688hBCltU
bKldcHfcfohvdajt5XVzgtn4yZeem/4LHOaIf5WB4/vhTi0h/fFerM6wSwFK6+6dH+y8d0n7w9e6
feGfMlU/5tU3wDQB/8OnMb2rL+NnXZAO/Rb52J+DfPe1SLbwMXjwsA3cfu0QkstqkqE5kep4HnLb
alWIFQ17TNABbD76cYsk0i+dJm7Sps9KNu3qRnOhW071p754TquZ9vQc1JqTwXCnWR+0cZj51TYK
538iweV30vv7p8UCh3dJOy5WVQP7XNKeEiMtJrvqteItk2YtJXkKWrogfDFU3aTSE8tufSN4kcck
9OxyQNdNDKmRmYC0IDZSkUL+WBa0Jdp6q5rPUekN2a5NK+kcxS2gpdKLMvoaBDP9d4p82kELv43+
LUut92HRrIrTgKP9PYgrkaSmXEWDq2aNOe0zJVaoLU7pFl3LfAPdjZw8EK89Pe6Agm5XSFVDiCk0
snE1TGqFF7pa9zuTviMKCP751fzbzmPeGt56WgXgtyW+WLLD6NIAh2SQCyc/9E5p4rExqmdDm15i
4aTGDe6+J335y7sCk1SHJFw0Q4FEdPHYBJOvVBTQhJMePVNae+qb00BUE6qf/tYOaQYgCqh0cCcR
GN7OZDtYsKKOuPTChASvWR2r8hkm+11XjBu+w9Idnd+Ua0uLglda9FlVJ7p/RpjckYVJtIW++Sk0
5kb5ZL5Fb/bGws7i9CZ12fkUILCjtq/4aW6R+S+anwINi/5Nqr/NSjOs2Qeb2XRwjqC4uJ3ATsmV
NmiZwCDxnvv3Srnz2lOcfsdr4UXc2BV3+35hbBEdCVJuqJSoGFsWPpuwO8P+ahepBvKNzoh6sqHu
erw/VmbzenjLbJTutxMUJFhU0w9hTDbc9NwJECkIqcD//djW3XN1O7olMKrTW0GNC8s/ixSQw95R
u9cM73nUN/IgKzvxZkyLHTKEtdGpCXam/BslWJgl5b1U7B8P5q5RdLExlicY/3BQsxgrvfAl1M0v
nZd+zjz5Rf6YvJWqK/jhezkDJ6FNLRIlG1jupa+6NL6I/aa8sJRK8tiVxier/zWmf+l///n9czsa
4BO8sT9ERVf+t557Xp9Ogn9OLPC1g6SFH1pd7h1fqop9Vxb5uWyHrYzh2rqB/KR0TPMRbF2Lu6pL
hWnswyY494nY2xH9ls+pMWY8M+KWqWWqbB4fwfnssBCfU9m4PdWowoU4unVwbtQyEnYAiPHQ8jql
C44A4V1Sp34Fq1KZD4dyKtudJ/rdFnPOynGYIwA0ugBHqOAjb78hTbha/DGMz37fh1+V0KKLtPX6
nTQ0gjMWVb1R9LpLoDFotKCQAEVdAqTcsjKfG4k1DVYTn4cO9Q7Zg/GINBYyK37V7+IpRv/Zc1o9
PMtwn2yclnntFrc2zFbwEZFLQORtSQJQ1qOqTZoUn2H1Sz5HVi4eRqVExMJSYmdICglAryTsSkv4
2kh975Zl7m88UCuXK64puS4ypHB3L+swjVFEsjAo8Tm3ujLdD9Okfai7imYL0wrych/oqpg4SlZm
oeuFcbDV5b1mn7cL1mw+A/TNYr0bw8sEPZuiszgqSE9EZXLQ2rr7JMp+4cTEnC9iIDQHlOnlrVbs
la1GhzT1u9mLVNkAt1utnMRRits2hQ5W8i85RCoHq6kQhs/NfVeV6uHxaq+ZI5LjcAFAhXZzcbrG
qJVroyqzsz9lMI8QouVp6yCk69CDviWgdJefYluDs0HSiPWZITfzvF/dVVknmlUfTPlZbkzX8Fu7
T/QnLwyPsXxCDNmBnAHNaruVdCeVhItKXbFOlZcWMffHw15ZYKipNf5QI8DvX8xyXAdNoOplcS7J
mhQGwNMgP1ix+VxUQ+tEUfteFsLdY5t3JR5G/wdqDER/JjZdZsaiOdqt5bY8V7l57Px/hPKtTL8Y
3sVCd4vqsBY1x3D84Mtb3LMrtzXdoQbZVJmVvnOMzDEHmihl5VlSs9+N4e8irQd9FG2JZ6/ZoWo+
58Phu6C54nZ5+9iLO8+0inMcc0OqSarb+mcv0fSN1Zt/z+KGIoKegdscEQX41q2diOIiklV5eR7r
cJdWoA3JNWl9uFeTj4r27vGyrbzfJlE7eDhEvygOzyfoas/6YesJYO5I76AQ+SYJWXbwIaLacITW
hkRKC1HcuWqB+39rJafn0zOssDoXisPtfDRH6VBG/qmrP/XiVhvWyjlkB87Kczyn8zO+sMZGFawe
edIzon+ImQhAJ5/HluCpuWiHdKcX373pNUNBKjW+R9bWdrwfK2EUQFkKGPNRWDYTi2Kfj7oSFeek
A2fnfxcVn7zaE4+Ba4WK/bfLd2ts3rNXy9fGuTDGRVycswZm9YqG1y12iHmybnejAiMZyW4VgAVx
6eIKjU29h0/ZjM+SmOwGCDdiMAFR7b2mRrEBbLk/YLemFqFoi5zPTLIdnwtYmUNUfN7HyVYLyZaN
hb8qVJFQQbGVgJXJAEB2RZhAKZuarp43zefHi7OyE26mbrE41An6tBCt+Jz6pT3lT2XCTjBfRCV3
JnODNWrL1mLPk8vVstBgmcS3XN9rw+fmB+JdTpJu4W1Wwo3bVZq/5GrLadSziyjFEsCXfHIGwPdW
QvJqVIIPQVC5hfAhjV77BAFd+oJ6act7WR0pzxt9fXS4KcpiBa3GawPyymzIPnMyv/oS1f1eHAM7
8T3kAz49XsN7/5yEDM8K+47gGwzR7WgbY5z0QYyTc1KifHRqi4Mau412FOKTV7+p4s/H5lZe0Rt7
6uLplqc6saoYwEHj78T8JQ2QMEVdanQgPvQrOOnqxrZICBbDlsLk2rySe6JDaJ5VkBC3I42r0VQm
hSbgahDc0PbVs2mS5cr+jbfQk3fNCyB+5jTX/5labNYgLg21yjE1TF8QoZ0kz5blbu/lCDAe83g8
KIbrTz20e6iMoywXenu9HuwaSbbH0726ulcfslhd2NZLHy2v5Kz6X6UXdfoKPwxcGe3H9F8x24iU
t2zNP786N16C29CbRXI2/EOGwCwpRFXYl6Wd/oTWTeu2oNh3JbQ/szz31VPgBi6wpD6ZceGeZLTJ
eRL2075GdUP4kdKwlE5HaXovtD+V5246hTqKX6k7Vbux3etbSauVUI8TyvGBmJ9TxMa6HXUlCHFq
NEkKe2+lSDZR4eDbWQTLruNHnTRnJIyyoUTQ5r9TUr4IFIgirX0lorH/4TqmDxz/Yo697nAodTQM
jVjmyVlT672YHmW295i8pPllSIaNjbX2zFzbWlySpRjpvsE7eyZT7tefEuGdYG1k5e+dfGYWBnlK
sryKxJG3MxsretG2NTeTFfcuWnvEqW5gwrsCzcvwzYy2MhVr9qA+Y/5gLYeUauEI6I2oTllXJmdv
OvmzItEvXX/yu5dR/95bx8fncvWRgQ3ZgApToV91GcGEQWjmoyhgrP48RnaKyh5cKFE3wOwo2aJg
Z77uCKW2k6d/x62c1tpIoUxSKHggME7+9HZmc6XKwqCL07OA3miaBifB36cGuj5t7AjmDo27x6Nd
szdHFdR7eda0ZTqy8hUlHKQB7FkoPmvCi1QJjue991XXyACxt1AAPDa4dhVBZTCfA6YWeubbAapJ
J5Ztqqbn2C70yG68t19jwH9/9uuPvrLVQLA2PHPmLWbvEGgsUUuD0U6Ar62Ue8izfdD/ug9KOXO0
kJA4+5AH3kZMc1dXZu1IlKEKCeMU2KIljN1IfEmqaiE7TxO1ZTJZba6cx/KT0r40ysfO6t8S0zuB
XSw0ZUcjuyO/+lQCaXIqpg68mOZO4b9C+Nx+eTzvd+w+fz6MlDAnCEgVyLvbibf8Aq1gL8nPZhY9
hZ32UjXlD8Uqfmp0RMJQ1bPhNCCAai0eSkF2KiKWwPYD3CtUNfdepTtiNb0TogPJ0I1vW3n/VYSF
oSbh62aB+NtvU/SqV/RByM+G/mvwxsskR7YJn3A+ub7wPgNNXr3pU+y2XWAP3lE1W0cgTSl0T5M3
2BOJ0scfNNtbBB5AWUmoEELNfSeL74nSSvWE3k/Pnuk5mgrWSzWyU9hHslv4Hx7bWh37la3FdV11
mah7kzq/za7QHihjOSUTXyduamzRSG6Na3H4Uj9MTPJePA1KsFNAtskfBLHZZ/1GNLX29LL9QcGY
OFs8wAuHIyK5YOYW11jVw04eqwVV5Bw5IGgBYtFpY9ENEmU/gb8x0i3s7sr7h21UoejTIq+8TCkD
Oh2jtAvTs480Zx4aT/FYfbI2KUbueljmAzWLlpKohzCZ++V200pxJxi1V6dnhe7Wqh52Yti/tv6H
1viR+Jbb6Pakq27vhUe/7v9R1U/JpvLKfGaX+xQaGnFuCAXFtxSBKttKmSYv43rT1cSRzRxBGEv/
9XiDrj2IuFEzRSONDTq1+NuB0iUQB1rFQMPst5n4T2mQ7rRB/zlmw7NGy50RGo7mZ69ar51M0a3b
wX38BWvblgeRR5FeKPWO104uOk0tkzIFgoO1hkYF+Od9gAS1P27c32ubhz0Lkf8M3aMmcTtWOVNY
rL6ZOxtEyTZbS4Ax0ZJ3kofY+uNRrZr680og5Ed6Y1ErrmlZ10GKzaay3eAreIR1/RoS1P4nQ/MK
ou0GZd1iTAR1ZRMaPeunqPAefgp7WiTjjcLK2mjo5KdbDbwqvFqL4FEB0pPmFo6EAIHZrjPkn32V
i7be6FutK2ubfq5ckQ+lFZMm2tsl8tK8EAsPD6ISepIZb3k4bEzYio+izaca2KqIVIS62PBa15nW
UObZuZq6HEXaoSFh75HlPxTC2HhPgaAQNgreaEWuQKnpwEMlpru/3h6kLMlrIwQwV4sWHwEn5VgF
TZfRnoK0qLWnodtCvu6xkbV8JaxS1DdRdjc5XItlswozVaO0zM9xXbkQzcKIPUAtP+b1roqeGssZ
OlhNdp56LOLPVfgsQET4+BNWXDRNhmxclWlzlMXlOP+HszPrkdtYovQvIsB9eSVZS3erqrXL0gsh
WzZ3Mrkvv34+9gAzKhZRhC5g2PdCgLIymUvEiRPn9GVGp4GWFleYNebRiqPgUEOlR8yRTglbE8fa
xGRi1sQeWLp1gSMPRZPVQtiH7rk6F3k8lmrEv648IuJnJbcDprKj7iE4PDzFrb18XCU5iSnG+D2v
TG9wqP7GSpJ/oANI8jKtaI5/vhjUxnCdwKMRQswq8Bjxl8kEmtrXSkrtl7p0lENDiPKsikp+Disn
PNSDmHxDj+SPj0feOL+QbBefYoB4vsfy579BBHI09ahLFuIqGfMxEP25SLypkk+PR9kIdkD6F/IK
C04it9pushPNYzuX5bULDlX1U+3P3wbjv13kbGsYGMuYWXDngT+sviyVtrEp5ZplFClfMUuI4kb5
aZi117KfDR88YK8pdePOAPcn4FgyDU7tKuKZ82jMi7QUqPNrz0pBmyPSJJl1KTXFN7Jzf5JRmH+8
mFuH9/cx1wyxQmgtsgzU2trhkx1eYvlHb3/sMvkpL0Z256uO3V2jvp8hyOXF5zosT2IPkt24jJdy
x9JJgC4qt/HttnGUQKrp6xOkOLMnjT+aci+UXO65VYyD+jYNvxQVefrX170MDSItqoGCYnpWkoMM
O1iQvx36/uuQfVWmzg2zz1l62HMt2gg6oLDyLAMgcQ2vu5z6yRyDQCOR6zK1OeR6+1NDf9xLrVh2
c2EL//HH3No/6DEsTSjgnwQgtwspS2nZ5dNUEuN0c+WasSzcEC2+D0pPqaB3niqcW5/qPqmwbpPk
nbBn4xImfiTEgo+LAui6I6UEbrWSWKJw5EBSbSIPx4A0O9baeZCK5SreoTpvbBs6DQlJYLbjjLSu
xWvBlPaaqKkddd+UrnWTPZ+HjQkBPCpLFy0kc8g7t8uZZBAIehhC10TT63M4IZxaGuP0vtGy9OqU
KkwXSQ1RGg2tnWrIxkW6gEZ4yNgUre74yIM2Do1dz+KK2A/QkdO+67vpnMz/Q/mNu2bRHSMSorVx
lTfC6u2UYUop1c6jF4WmG2qHx1tyK/CntA3vj+rDUlFcvUY0u+el6lBWDwvpGcPsT/3cepXl20Ht
hn35MbIa5Czwnx0q2w3a7Njme5aaWxtFJdHCs5DuTdqVb7/jZOohZn4U2IM0puLyuen+fTzJvQFW
y9g39kwvSFZdm+JllL+NZbBzS2+8RbgXERlDigf+XbfvFlGVJ/EUVtd8UYSM5IuFJKp+KDX06Y5/
Phd6KZbODb4a0fjtYuWzkG1RNtW1tDDGLptZ9sIs3qklbM2HQEFBekgn7V1/EVNO1bIRenXVRe11
s+rLqEGbTeIio/KBTHEnFt+4hkltIdXqeHFxLa4iBiSxRnvqyxrvOGw2wvHZ6vSTxnXpRjsT2zq4
rB0JxQK/8uSsVi+PZKL9tL6miV0ddKd6HdKuPBfxzo7bWsDFU2OhPSz9AsuD91ukNaPEOzadXhNp
ZcdBiq6KONHQRHlWfNxVC93Y3mj7E9pDUVmsP1fb2xR1lCZm1uDQUn6dnREz5mqnGLA1BCEPnAcE
SMCQV5FPmg/TQC0L8k3T09tvBcmh77K9EsDGPrCJMZgFgAthwOoicAIuo0yBmaLW9ktvJa40o2di
5n4fnx6foo2RiBwx6aEH560IcPt9JLPMMo3Gmiv6Ab4e/2rLrzI6VLvaZPfrBplnkduGawN8s+ba
qFIuCr2HRWrOsv06GvbwA3fmzH88m/u4glEow8GjAKziXridjRyryaCExBVF1L/Th6Kg3T5QfC1s
nacgoV14HG2B21kjHex2cg6PR79fS0IaAkQYnlwYsFpvR6fnU5Q8X+W1GQQ67VlifNADK/ODcgQ7
Gq1oZ7YbNeyF/wbsSIUepG8dtY0qmqeRLsRVG0L4lLPUKu8aObHdTJGsd2NTJK9zw7ts1zk8T7MJ
zL/MXuCTUNBYcnw8+fuDzsflxucXsZH4DLeTj818iMyAlCpWpq/IcL3T5O8YInRN5VnW3rW8kc0y
GrIe6BUuwpZvj/lv10rbpNGAePxCEVPL3G8aUX3nhjEGV+8z9cNYlmC+UlGhV1FIsf4XmjC6+m6g
qRLHz7RGykzrpQpPjNkSf/wEElIu8l9I1C6A6Wohkjo0kj4PCImaxjxPYRmcjCBWDlmaGL4UxJ8Q
VlF3wrCtnbcgeBwuWMX2OjfqJ7lI9ITwqK2joyxJ+eLW82xVifAqs/n5+EvfR5sLXEiNmTCFeHbd
+qXkrVEWKoM15eQuCL6DwNc8eVOAs3DqHMBod57FrWNNVIsIAAkKV+LqWSyJMnmduQ6b9JMq/xDK
IbKetdBtnxv9V2Lu3b73byMT/G241RccusaREXCprkPSvscp4Dya36GE7Dl6bJ0YtFMW5T8bQvga
fdWTUFRWQVrAH5+GLDw243QZe8JoNYMxnPwP+9LkJSYL4Qa+g566UYo7McniaqfKKY6gyc5O9++s
2X/L0z8RDfmPd8nWIlIXXJB66oKQOW/vgzTtpKZvdAGdjcbEBiYuLeLOtCdsuLXzEfZBqoULn7Vc
xRdRGFSO1U2EzFgNFY0s/MkIv4+z/knSza+Pp7RB9KA5j4ZP6NRQ+GkjuJ2T0lhBJKUqg4Ef4tJw
jobyOKoenU+xhuk1qYk4qtNXy/kkpzrWGcQ5w6tsXab4f7htOea0NC6OQ3d4adGOpZZVdnWtpoNq
Xpv4pak/W+HZkHcG2ihuMWegUsAy2tYQEr6dc9zOqeDJq64zHl0KqCGSXU9ZPTzJgeFmjkJda/yS
iOzLLPbS2g36ElAwtiBkQgvBdI2G1DniQ1kyV9ce3hIBMTT9urq09ffc0t0yuWTKR0P9KdMp2QYv
aYmKXy69x/rhj2NlTsxC8F60nJZC9+0SoNU8Z1EgVddOta6tHLux+oLF1efHu2tZyFvo53aU1YGZ
ympWY5pQrkmWPZumh1abS1Z9aIudT7pxMt8STJ5q6oa8nrfTGcIyNoy4qq923x1kO6PVW31qtfHX
4/lsDmOZSPUt7cpwWm+HkbqwGoOZ+WSS5tA4p8JorbL2FAGN79w1G+/DElT+v6FWcb8kY+2FEF99
jfrBtdOLkYRelEif4hZ5wMpJ3LRCKyPYq5xsfjEoVyDXiKRR+72doRGURFhVtOQ2iQsb+VAS6OiJ
c0jLnR24NRKlLDw4SNY49Mta/xbudFXTTFNS19eQ4nKcmb6WPtMweKzafx9/tK3jjjE6oSQkclgB
68qW0+AtOIZDfVVKpfuQllN9VMQ0/10YanuqRZm4QtFf+tiaj7OsPrdxuae9u/EsLm0rmC4sfuZE
GrdzTdCeq+kHqq8I//hmjnHc+DmUjrGkH6vu+Hi6W+tKGQCnEUaiVWb1ekglgk1BOtfXIv0SZkh4
/4A9FihfHo+yETDRhgXnQ6VjH8HKVTxhOo1ktilvFFo4+WvE7/ieS+WznPD/Kju2D1mLDzNmTn/e
FkllBVSXCiUtG3Q63C5l2DfSaA70HGTdQTjfjeiD3exgqVtH7/chVjuz7rOuiAy5uqYZYG2BNIhM
EamYPupOe5Dl95l8UKvT4/Xc2iELaEFsbYE9rtP8rgEo5M+qKxuwN3q/xx/Ycee+8/Q63OmW3TwQ
yHsSwxB+UlBebUe5D2Olt836Wgv1pxTLyrG37NCrdaPy4ewrRwy7F7/QsPCbEMpMlw3OTsC9NV8s
2CgBk+pRL1v9BCfvQ/QkwFDa5lnEzjsCyk9hHJ+UUHltzR2AY/lg62eIJh+QIQTa2TqrI5GA8dZ9
HLd4jWUHrlLEQLJA2bmwt87d74Osbs6wKaDeqVF7bTFjHJLT7LyXBlfM/8O1iRElFRtAcWrcq2Ek
moiioBPEa84oX1Ql9/LJem4SR/ejUkv8x9tya1IO3DtzEUfH+HL5jL9d0kFbQKHGVe7KNqhoTUcO
t1Xqwc+M6hyYbbsz3MaHolizlBPeKuZr/FNOLEpwWdBc67Zl75l25YFgp3Bwoj3Lg610m9qiQ7sd
mwIjwHXgqwWpE9Vde7UiIaBS/1dgm+rGoa7504hXfQt3/2jPkn7OOlk7NmpevA64ux6jPLJh0ol+
58tuTB5IFoEDGAMs9VpqsIrtqbHGpOGRgLgS2q7Wd76p7Vw0W4cfKJtGwyXTJf5dJZ6OOlZdVEfd
1Tw51XNgH+LqpbUa6gFPZVkeVSvm5D893kYbUwMekUkxsJwh8l6d9iLIR+6Apn8LZjrjo1A0N+lk
7/EoG5v1ZpTVZm2ysNLque6vw+yK6WvX+qXyfqD69niYrckQGy3MMTImlvD2TKhjEmRtEQ9Xs/w1
RM+R4mntP4+H2JgJ6BfVhmUrEKOvLix64ksZiHS45vMlib8IWJNBqh4c5BkfD/S2y1dXI6geFX0Q
xiUVWAXOzSSPSK42w7VLYNdOkXhXV9/A99CO0oac5hw49aBtmnMuc+VjbdHq/L0PvU5FQP/vwfwx
m69lkbgVH7TWySHfZ8Wr2X8xY9OLB5gnbXo2k+rD41+9tTywekDDsUZBMHv1o+Oczug5UIarFSd+
4fjowbuN8SU24537aHsgNi1qjQvstYpypikTmWl1w7UR+QlVhL7SPoZx+X4KcYN9PKdl19x9CBIx
JLWAu1DnvN1V4yyPY5pqw3U6hcnTYBonIKfEHNx6t+/vPnbDqYRzaNClTl1mHWvEfTaOckIvqtlT
e+cyb18SP47+qZT/hPTf42npd9OikRjB5eVTUUBb971quDHOQNhkgMbojlyw414T6v1xxDQLzoYN
DgTmtN4M9VyZYZMv0B3Wmz4AhzvomCsp+p9aALHXaIjBbAGVKkq267cwaWaTyCyhDpiZrStHePJ2
9kmO0XxKcVfN5Ovw2qfZTrC2sYAABfgfw8LlvlnDoMFoZc08kZApenVBJemH4hQ7l8AG5k6JeDFv
0pZVvOvpH+XGNtOYeLBDTsDPZgVjeit/Ndso850KdTycNXDdrgHc1cjGpH3OvYDW6Z0jsDXVN74c
/d+8T87qWHciE3Ypk8TjmHhIpeKgB38/3o3L33B7yCg/0fICYsjeh1l0e8hAmYM+aqzqKoRw81jD
ij7tc0+tg4vQldYPbf2/QIUnJlc7b9P98SbOBt9fJgapYC2sL/WGAfRj1RhZZ2eDlN6MLuFCiEnD
d5r+6fE0768t+Dz07qOnRtWG/p7baao6hEc603q8u2ftSWioP6t2lPhR205PllbKOx9uY3IsJ7Qp
eFPEFcYqlEIeuVTyvmS8sj3DQ/kmAsQfJNwEXH3qn/VUPz6e4P0NxgR/G3C1U+p0ykOhVv21cKyz
SktGVPkWjI2ZHZoG6olmkdPjEVdLymMPr4Zsk2wXE527FELRQ20YMdG9VImCxpo5Fk/GkNmeriTz
S9Yae3W31a32Nh7gIPR3hecf2vbtJ8SoxzYCuRQXiwYenRpQDPhaWT8ez2pNEHkbBmUyWrMQ7AVp
Xqb9W3xv6Y2dUWVhmATqOZY+xjOqf2jKJkJ4szVo/7RTln7sB8S9lGmyXgJFH321GIbnKQ7ynTxt
tY+WXwPnAaYWBgNEPWtQ0hEUd2JVbS6SPjVHZY6/FFby2TRownfCXH+SAiReHq/Axjrz3FLcpHzA
Oq/hhCJvQsyKtOaisYPpLZQiZP+igTBnjna20LqB5216vIDgk8gU846sFlsvcw0FShV3hkhJrSMa
/gF8vo7+NCeNJSLw2EwryFt1/S0q094+SAqC3G6pSeE/AYZUf3VNL31Iu6m23byba4TwMNzTUHXN
yvpQowEzuujeyZFLA6HYAUXWhYK3X49fhrZ4ZPHe3sWkA++GVdnNpVYyMbhpmFTn0JpzvywtrH+a
fpCArMPi2HRmeUqlUf4JjapV3airpKNUJUggyVL3nMSY5ukBUpy9COqdz7nObt5+5QKtL+o4wCnr
75mmczRFhdVcLNrK6btO6g+NFMJxGbPZC+2sOkpNl3mGGTkg/9g0hzga7Xzot1Pz2zPDj1gyWMCG
tyY52r9vT1U5BcIKQaouc5Dij5SrgRH66jgv/X+BNSJeWcbNV8530B0jCEzdsYZv1rrFNIZ/D32g
wZMZ2orITOmrVzufDK82jOQZTYAiBKm3J0GCOCJxaEeRWfwdT2PfegViu+QJfah9NhBqklxZC+b5
kI1d0KAbM8qf//ToLDbzaDFpGMAtlMfbWdbxPJnpMLWXUlXKQ1E3Cl2HpA694exCuEugvV5R3hXi
Y25gcPfVinaVZSWUGxkLhVU/CDNV89omwf3HCWy/DIPgy2iVga9L0XSutY6DoM7fcahLdjbYMtD6
h3BboB+wiKMiR3I76bCsYyEZ7K/SGh1k8uPPgZmlZ8xTwWESvM6S5s8e17fNBJpLK9tiGIdb3O2I
VqMbdarP7cWcBSqfFmFXO+soFndmeGCfDScYPe3T42+7CpT+76DQtUgOzEVgfBUoxX2IxVaitBds
sOoP0EJiVDWK0reqbjoQDTanTon0UzRNkRfMZvG/DE+4zTle2s/WZWQZBY+86/jcpjBrTzfy4TtC
0grC3PqvNG/yJ1OXGi/ta9UDON0rza9rdMvsKRUQq/EiLgzXVdpnyJQi7UDqL6bcxJ8ys8EGQZfR
LbTxto9R1jpoYzwdxq7svJDo/di0leQR5nzUYEl4baVWflkM4Terb/fqQqvQ5+23kalDpoN5pN4Z
Y8vdSLuHMohLGII82C3M8F7HV7yZFbcCVftg91bwXmSOthPB3r+UvJGgtXTN0dZyp2BEnUT0FKXq
S4+hz+jWYUMvlyOZnXzCpVS3drbAfcBFjwECY6BUIM58itttP1tdNCRw0y8lxekPmU4fiW42k2cb
AsZ4Koz42+Mtv/yFq5MNdZub8U06HGG52wHjMImSOXbqi6Qm81FaNh7A9F4laHNaC3gE1gKouu5t
pKIyNE4fNpduDMwcg+deq1MP2EpI7+Mgm4n0pEAb5p0scmNYir1I0S66J4g3rFbTjGeoTMvk1OmH
YsDZgcOaSz36ju1OirWxPwmjjGV3wpoCz7xdRksoTk022VwqjGHazPAssz2YGNd1kFuEVZ6aYq/Z
dyOKJSgBYaBCQuML4MntmGKoi7Tvuv7CzeR8C43s22hm5UFkueFHBiYxzqhlXk/Y6qZ4l3jgYRT9
Yt3AeqoP9iS4NjYSWu/0IJJKc1+vO7LGpBRBgxzphW49/WM0hvMx65s9qHzjhgYaRKMNe0KIXuue
TgH6X8Wx2l9SPX/tnOCYWrI/SYiBzE9ljaKNpX0e9GgnQt/YR6BGNCJCVGO11xfzqOB9bg11f6nD
rnejcsCpLv8hN9G50s+Pz+NGuAxtfZHNwX2Ct3athZWXZOFNYPQXWWnjT1ogdeY5l5Le8ZI2SF7N
pCs+poEtHDfSuKd9WTTQ39q6yn9poZ4eB7m03JRn7DUU8fieit/3Km2UMzFu81SnkvK+17Ble/yr
txYIXy4gVYwHFpb17VYM4e50owiHSwvTfjCcHr5D/1MbK+GJOjs9HmzjrIF0LtrfxOQLnHc7mDAH
La+L5Z0a696b6tlysyz71Ybqj6hv/UbAYNPbvbhva9TF+pdGXr4KGf/tqElndlYn4uFSm8anJn83
V//02SkNiEPaw2Jq+3iSGxudO2uB3N66iNZJoT0kQhrbcrg0vXkeQwuJua8F+nwiPThacSp+BcO0
g/Cva0PLI0uh4u29o0IK7Hc7RXuiiyCVs+FizTbSFvlkP/WZiaQ7oomnVpf7E6KE5TmMp9TPDfsv
4sz2oIB1urkTnYzJ3mvz3NhWyyPINbf8c0cCVkIrCJO8GS7YWiQv6OS1pwlk+qRyMTxJ2bzXiLA1
HsJ+EBY4f7yJyx74DReYu1GROp75i6LPfgnZ1+Xk/Qy18i9i0fbPzwzMM6IZIDlQCHm1ofLWaU0s
kMYL3uDfKyAcZ/5PGNOX0Kx2OKVvOjOrRx7sjWYwilBk/Gv9r4RHKJGduLtMpjp9Rs7tS9ck3+Wq
F76czPNLqGaOH9Wa9Rm6fellQ1O/YliSHiw5jrGMjI0kdydR/Iun8VRBvXbEp4aJHQMQXDdKAtVN
ynQ8IY6gHgdQh50Tv67XsDN54+B1LARpspB1/NCUkmXXTTpcEt1KaCiWuuyJ1MH+FIbaMe375Bzm
bf0hi+3wHFkIdSoqFN3BLMh049w6ikgbUVszNb+lanKqq8Q5do7Rnsu+mPCGUVoccMzAlTP7Y5Qn
kh85HXkOAstezi3kpyJ7jvseZmDf7rW5b3wdfEeptdhEX5Ah1vzKkbYUp87b4VKl+NVAmok/JX0T
fo6puR2Goa9zN2q0L7QrTl47a8OxsKbxoE514vfdMB+6KejcsenbZ6RUg2ebC8qrKXCdHCM0T8Vk
BG4hx5jtaLh6J12p72zk+5ef378IuC499NxZSwj926mpZTXtAsMYLsEsAlriJIEICzZijy/E+7PJ
KASQPPpci6gh345i06cqpwV3gd5KrV+kyvwuVMvhmFly71tjp+7M6v6+B46HfbJghIQz6zYHxWy0
Zp6j8WLmveqltjW8Q59mdvVI6w9WWkZ+29olctfGnurZ1siIyYCiIJoKd2oV16U9WpmB4BZqRhGc
YjX8kswoBg69gRKorE7v2lY7iWbcw7PvnxwKLtrSdAh2g3HF6juaeWdiuFvPl749EYH5CICMHwyz
eVak0yS8Zk/kaAENbm+lZTzkB96ASMNe/vy3fWNRVJqKJJ4vgxhOahy7moIdUfihUnRvLsyd/bM5
OyogCn1STO6uqNktC25084WO8c6vnQqShSNpnHTDcZXJukqQA/2pWlAn05x3dtPG7gVIJwGisxNp
lzU9rRVaVhYT2nG10v5olNyPsx+D+W+EqcrjY7KxqAzkIP6DhjGUg9UbTmuMpQxyM19oW4jqVzm5
Gt0XOZ08tHkej7SRfyz0QibDwiykTfX2+0VjIJly5kyXsCat0CChHuLIT1KvAR/QvfZb22ZurZ56
0/B3hl6OwGrrLC6cSyMSCR7NErdDB0HZt2o4zxeKoL0HgtYOHs+DfeRDGi/OGFWuZMTgZkaU+5OF
NElU9fFOVrC11PRawbBkCYh6V3Fo2HSRXen8iC6efT1zZzAQ5dnIIo8beWexN+4EkkpAFZBA8tm1
3tmsjOo4lrp8AaV4B1xuD0RBBv/VUMBq/1JFvRN/3uMeoBDcBAsVlxB0zRMCqR7LtJowODayJ4kY
+zPWjLErCmmPd3i/jIyEMD92bZAbWM7bb2mKSDTNECiXBp1F9YNd/erNZ0QtXLpPd1Zxa1JcbSBs
xEAUPlbxnVprteVksXrB8ah9KWo7wjJA0o6daKXvj7fo/aOIRv//fTgA5e+8EttKqa3QmLRL0hfi
QG2k88bZ3pvQ/bUCZQokmvBoOYdrWv1oFUUuD7J66Xr9k4piuVw7bowrbJ3t6cIvn+H2yDEUp1zj
XlFJg1fvL3G4aU6xpV6QFHqvyb4iv0Oa/hhO8olW51MNxkGL6w6Ac//BFvYdiRAQHARRe5VXorwy
pE7ba+gNB+j7Af1LiHr3iMLt7IyN3IeRFmlI7mYCxzURpajnMEtypifMVrkYffujb+kT6gpTHPMy
fK/o+LtVEvIpvYXfRKpUswuKG7nzXL1WcfuHakFEvED+kFWoCBIHgJvdngqAsX7QAlm7iLRw6/xf
Lfj6eINuwL1vRYUl4mSJ78TnbSOs7blRNHya5CRxlU5r0BUIUJPVJ+4vuVHrr3EVD4VPVE4WoBl1
BikWvlnrNbHUjYeha0fJi1SjjLxMjlBecbo23zlIG7UtdB6J/he3D5o31ox5pxojkYymdrFEo7tZ
mlmnLq37lzJ0Kn+C0u8ZM7te0wKsvyr7707qpp1tuHHMkPlhC1KMWQogqytqMFKrG+pOvyT2T61b
BG3OhZMf80DduXU3DhmKJLibcajpGF6DP1OAqUjSNTqiyRNEkB4vtcySTOyIs/JkyCI5iGrMjlLW
Rqd+1HalZ+9vLWJrQEyUILBwpwH2dteFkkhqpR/1C40lL3qJP72cvJ/a5jzK8UuY0rWsPenxz1iJ
Qd2RozUU3Pne97jkPN6cG+cekhaREhGGxWqsQ8PAGDvydP3CdU2vgJK7SOG/0D36+fE4Wx92cW9Z
Qm0DduMqhHHktK0TVRgXBzVYp5lPE4rtQx9iwbYz0uaMfhtpdX2qcW2XoV0al7SuoZ59i/P4uZF/
Pp7O/VNK9kVHEPUKKhYEm7efrxaCkit+6BdDBxk0hnHwMCb7gtQFjcQdnUiTgj/v4zG3JoZuAwxe
vI/veaF6ETS8I7ZxGQfA0GGyIErYmX4UbbXnJrHxtahUUJcjDaSLbV2gyiLNbPiXfgmFeG86sM8i
+Z1R/6oQmn08qftwC7do+uSgiFCHIwm7XchJxJFT4qF3wariWbKehRb7kYzEsvK3Vv9bqMfHw21A
AIwHRIMgGlVFhr4dD4JaL7p2Mi65Mcu44xI5qGx5ZTop3TzW3lhFzkuIMuVfdl6g6ttSwjtZUkFX
8KRXZXMelMm4VooTy25v9unsZYa22GDQtoUOjtFGv3Q1j6CUW9lQulI4y+8myxKmqyVW/Pfj2Wwk
BsyGqJgpERcD1a5mEygmbqCqccGnQq1i1womN5PSk6Cd05a9REHxXn7t4HtPw+gy852vt2b2LY8n
dzXoGqPzP9bQmq4RfS0wyMUKMRcvg49DRrdT802Lkmv7zZKf825w2/aYReoe423ruQI/5DsSM3OD
r0vlY5VCT0Ob5aKOP+PZ8GDZ/Uib96hUUlijf1ZLPFMdBY20p8fLvvF2kOgAl0LPJp5ec6fydKHR
G5V5CXqIKcEY9ocob6Vz0Tuol6tyebBrW0ldSYyICVMbOjwef+MiwJsbmhgCafTLr2GgCklP4que
WBR5Tz8cy8w3oNt6Vazt2Vq/zWUVjPI2IMhG9zp9UWtiRBDNhjZFRGvJnBzQcPQT53sVB68pBMdA
86aooXMPM6GwP5r151BfNHfPU3EWxlWE/2bTyYliV0GDtwFyyCKaDpSj1dL+rj09XpSt7UDeRt16
IR0j07J6yQILrEUzM+2iK9+DKvarxvlF3c631XcLDNCJ/liP2rlJ9yT5NphLSz3urTEUfWyW6vYU
BnMp2QmBExFteFa18BTg/qsbf9li9PBPN+13Mv7XemqcLK31g+4cxe05KMZjbUTnLDI/Pl6J+7eJ
n8MuByygaHOPElrpbERIJV6wfyw9PIPj5zSp9QNpJVkE7FVgA/uPH91F2BMy4WKhw+26Sh8mLbFF
EMSo2TUzRrpNIPxEVXM376fk/Hh696dvkZEhipZRMSK5XL3vtSxMs251vI1rxxOZ9qGOG2/Iy+s8
akc77MjITN799v3jYe+fRIbVILYvcSlnbzmUv2FoIjIiGFmmeZGKz1P9Phr/yUJww733cHN2vw2z
utFVqcgmObTNi5aUR/DqfxV4F1rRvSYD7Q/EiAh5+YO00xq0sWWYHILIRHpQ6dcASx91dWWZiBFW
9QJ3RGb4Eo2iesqyIvdtSbQHW6D59nhF76+xZUX//6CrFW2j2bSiFHm1nnY0n1IEkG9f/hVWQXt4
PNLG3cBQtAeQbQJm3UGSRRtMxpCyZwrnZ4x6veWcOc+emsnnQn1J6+c+Okdi71tuTpAIEWU0OP13
UjOm0CGU9Lhwk1O4GZbJylcz2JOo2Btkde2pWd0UUrdsmFHxa8t0g8R4J/Q/jj1ZQOhSlNBw/7XX
0FHoJCayRw53ihOGhwa4yuvy4hdwU78ToS2X5e2Dw0g8b0Q0fDFypNtzFvZirFQpsi6JAe/NVJLK
E9TS/4dRUPBaikFkuyiy3I5iV3KdLiIcl6HASN0eFOpzNgHD4313H9yiXkg9lVBzYZlpqx2emjM8
0KC1L4WcI5ebV7KXOZmN14nTPKNSMbtDWf2dRdaeh8LWwDD6KHKhoQhmtdwyv11W6MJPkySP9iUY
ZpxczNw80vKV4/sXz4cxsbKz0qrNyUiLcueovRm3rL4fzT/I6vAk8hav9T40bYAgLA32xRCfZ/kr
Zn/HPB7Oc47yV/xjhDCZKmfdkA698dwvQAL1K1qF3USfXKcpz/R/PNuIu8Ry/Gw1C+dstwy4PEbr
n8gWW2IEwDz0l25XJ8yzRFixZF7MNkv+RdtBfO4kOSBSCKpXXdJLz6601Cdv10/CnEHfkGlH8i3y
EMaSfDvSumOlDMYrZSrZqxPd/pI4gwlVz6z8TpH+HvM5/RjL0rCzazceByj7qLQRbRN3r705RSd0
O5u4xqxZ8ZLJ8OXCL/tvkfw0l/+01XvF+P54A28cRh5aXnaYinDn1zTNKZ4cMQUFYiyG1B2UzPoR
tHCeHg+yUXMm+eOoL5aQnJO1iqRV9SWahIF5yabqUjqH3HoBOW5RkXfT2Q2d6DhPf5vBv0USuXn0
GtIHErQvoXnVKL0oxXCM7eGlIf6u3XQ41Pbnzj5X6ruyoXfvkEbUu3qz3gkH3mxIVpuIRaHIDzOM
pq21rq2kg6UH3IoXeVZK9jae2p8Us3Y+x63Z5t6YavJJ7aw+x/5G54DrauSEUDeL6b9Oj2mMq6j1
zEeUfmKqzlFVfg9qJw5dSw1k1F2trICEOiDgElmp2vpqjpZKZOTtP+NszFjMDGms+Uo66/8k1Ncj
X9XiQvaaKMNip4+Dnn6qsu2yg2Sgv+eLKOlyaIDJYqxQTM4Po2os2zWkvLostpEpfMuADmw1M9A9
aIU6Z9TrpuaZUCj4iDGU8pcepQE5b6OSMJdGqnTcZYFkuV2mpImH+J5zyuxB/xbOWj24zmjUX9oo
lxO37pviW4Yqf+uGTRkSJRtOh9xaKFIfah319kCVQk9yYh7HJp+azp8GtJ2ezd4ioalrUMGD0ZVm
fELqxRRPTdt0P+ReUtSDhJiGfjKNqfpRAr5+N8M+LzCtNYLQs7piHs4YzVmam82qIQ6o9hWf5I7a
xE4evI6fIKqjaU+7N0/k0hO1itqw0nbauZGAZmJZnEoF6TxFjInvlH3wEg9qewgieY8rtz0oREDS
f0MxrFUgLNdKLJd9bF6m9Nx9tUvdn8uD0hzb+E8TzmV6KFHyWhL/0vewml4tR3QQaYLY19HcIDK/
OlX3RGa/E4Uuf83vR4oSI3cN8TW9gkv/6OpRzmOhCzmXSeglToDhqwGKPsNJ0/Yo73ewxTISZ5b7
mZyFzkf19gX4P6SdSXPbyhKlfxEiMA9bACRFDaRsyeMGYV/bmOcZv74/qBctAgwi9Nrx4l2vnERV
VlUOJ89JssKbuq7Rnsboz1DXZyUqD333GGap3XTaeTCVg5h9amLrV9xvUZgtL3FsA7EBVDf7Cl+6
sK2V1iRMHqGUN87EPtGeXpmdZdq9EVW2xEibhD5suxGJLKPE2SieySdD+sZfFr6SWHodA0zSn9oy
soMmcivw7T4k+htX+fJpxQ4at0DbIMMhD1x2qts28CS5kswnKc/MQ1KbDK2CZHUYkZH2ctvIrp/o
vgNHQH2MAnP6Xut1sTc763tsyO3DmPbS0+gRFiQVbIuj1ihPgo4KlNDE0VHtYA/2tEzfe1KwRQy5
1GViIgxCG/pt0DEy841fXPpEOKHDpNaR9xQmvq3EaDIHQvql88W96D165qFUH6zKcMSZysATHvux
2mXFCOCndYrU1YQXo/d3lS/ZFU3wyNz6fataH8U1ijDQhvHTwE+shLGr2BepVnpPkvQ3YBOjci/V
n+KdWvpuJk7w/lNqULjIpfoxr7Z2dhkJzNYBHiF0MCff2hIOLDcIGih14j2ljN/YeSiIduDpG+HG
1W+EnI3K7Hw+aFNf7oEgBUYBFySPal/+UwzauZF85/0VPEcRnkKvftX8fq/50h62SCT6tpCn61Oi
QK+uoIJCdQF+10W8HuQypXXitidTzWxfTPciQ601+Pnbp2TLzOI6VXQv8M1uFJ7kcLQb7SAUfyQU
cm4bWeW87NgbjhpiaVI3IqzLtawTmLFjzxKeKjM+yH1nw5Ko9zR3tR9VB9dqUnuOWTROMiYbcI0V
sno2PStFkPUAUWb+89J0GjUCYPjIP3kS/FeGK6jGHdY1/dmTGjgvK3tStN+J0r0IbfOM2Nt/PcSU
jUo8MtzLmU558DlMHHP8fHtNVpHm2w8Dx0J5lMWhA3f5wwIKkLFepv6pq3dQIcBO7ih6eCrzfaId
DeZuGVnws88p0p5QLzewoMn551kkAcEXV0rvJBCCbfQlyneW9bmt9nKU7YrhLoo6qnyVExb3Zq1u
6Oas3wtiYzIqXizWcsWmAP4mUjy54DcL+xFsKZZoLLQh1GmR4ZgiS1eYDHUwtHl7tdbP8Wx4pu7g
yac5uFysIFI1pkn9kxXKp97o7ZHBdvSfdnEaHD9q6q2LBlsTYujcb/Pt8y5fTSTDlxJUDU+lZ5pu
Y0T7WpWmnZ/9BHS+v23rjX7iMsyYjQHbIggA67AEfAOxUQSBJBAt2WhqbD32q8T2agZ/HFmOpMGO
W9qsCjx4gy0IxCFqYCXPhoDOtB1M1viQl1BniJMp75UO9LgtdVL/x6oS/2ua5vXGYVrvAqQQaDIR
LUAvRTVhsTRUFaRUnRKUSuhR0+y58zPvnsbPPLa2cT7WrnZpa1HFNeSkKJkHQZR1TObhX69383F0
Laa491lgfo8EddoHYhwefTGq727vy9UPtYj7gGJSq1/G0KWH91NVSE5C9Cj6ez1/TKrQtdqtlsaV
4A8w5FzIksC7zyNLlytKAbVKrTRKT+RNTuvDill9KdR/FAV2E22/pLP74FBmgqvlxkaEu35FNVjD
3yYN5nx3KWWkmEPiWYjZn/hlzUtSqtJDqsXKp9sruaz+QO5iET3zjsKbB7Xx4uCWsBSYxoC2ntZ5
4f1Au8YB/liALhnkkI8TlS8pNT40d6vK2zhd12zP7KNcF8gx0J66XNwEYqFsEJCC8yBB61FjUcvY
CQQoPmD7iWXlU6EU3z/+uYA9KTnhO7Oex6XJUmplwWoV5PzQnQwnfFY5GNF31nkf1w1TnF9v21vn
XQAYaL8x+8B1BZnzpT1THvNMGbT0lHXMDFOS6ANfcIt86LPnasgj+WDF5lTdAT2JzT+3bV9zoJkp
CJE9vJfq3qXtZsyTsq4n9PxSRrCmsaGVpqiZ+3ErMyKR6QwuBNDml1ZkpGYAqIhIsDZZylUsSmer
kMbdbStXoj2ADKAsGfOC/5yn7dKMn/ZiGjdeeqKZZRta4DQ9UyfdnQj8OgiGvaD5O0QSg9R8Ebz2
KTG3ArErMT9jEyA9ialnOtKlt4qGn3KURoTvQLjboh41+9JIT6KR/pK11tvDVxPYcW5wHQ2N52Tq
9Msom7uoEse9B1X5IWuSV3iVUicmr7NnwJrjN3K7M5RU3YfS//JQApWgPE7ODxp3Of5VTqj/xrCT
nBpL2MOpcx4ISOrqufK2dNCvXccAMuZxR+gyaDRfbg6jIXIril16klsv/orOoecixDY894ml4g2a
vOEN104VyTDnCiYUGWXVS3tGq1iZnuLZYvLXsmIbcEZKPNDfZ/6WruKbSNoiArAs8JVkfKTDq/Fv
HZY94MQC246i0ae4g49D9iXxTkMI+DFg/NjtGqZzxFSodlYqcHPC2OkCCIoOkV7le0VJrUeShcgB
Eao4Rh92buJXwqfU95kdlmrzbrQaw63rQHvwtTI+0MU7+2Uh7NQoKw59pPj3otLrttyU3V/VRG5d
aPLEQZKshNJRqY6jXJMr54a5pwrmMQkWNxvv7bWbmjCIYV3OONHwYoO7BMAhJTjkq4TpL/nDayB6
tiTFe/zaUWvfGUVAl7eP/FWnoss4jwXADrisJ6eC6cnVUGUnBp8fKmlEfuFRDbIno/lx29Dam7hV
uCNJV5m1w38vvSlumlBAsAFBUAIZBGxTKXEbDnQ8Gee0m15vW1vHTTy00Eoy8kBFBxKTS2veRFpq
6UV2UvT/OuNuHnhIK7vq/6l+8gCY+DParrctvoGAL10Yk9Ah0QMHxIiEwaVJf2jCXpQgwtcCNGnA
lI5NbsdCaP1p4HaZ7JxpQXI9xapyh7IFIO8efZyzglrzNzHOtS8yXCujbXTF1NpGriutXYixcpya
TP6Rt17xYgVa+csHTNC5Ypr6THVphfazRvRsr4Kw2/igaxsGdhtYxBtsYfnkdH5WAlzqs5PQMJJS
iDb1Y4BE42ts9o7WRlski9e2jESQ3hhLyJ/FdTMEfh2TveX01PXjyKjpk5+N+wQJvsAT7ywlZmpt
S45vfeK4NAHuwSxlMjayHE0ZOx3l09HPTjoMSIW1z/SfpZnf0wGvg2BnkY/fdpIrkS4G5yFahgtm
dN18HN+lVWYqhwYQWgRkRaGhds+48/cUBPW93xfeFwYSzM5Jldh8CYAD68RNCdXOocthuwq0AVDq
7d9z9fvhJuCAMC4D/vvy50xTYpFrlRlPShw7akRXLcg6ZK66OKPlZuWffBWyIhQDrQ3L8122PC2U
XMkgENqaY9NLyy1dBVGMOaDmoLqdLjhxfFAC8cOZOstM8E3jhqXjXbm04kkDuk3emJ166Y7hcDuJ
Pne0Rvp8cgyxB7gf76iMbCCm1xHhbBQiANhbQMQsa1ayFXeJOE7cPT20C+qZBHsjGry2eDCvzeNc
DOpSHr38rDLzLc+3ZrFbZt5z4rH4KdlslV87/8oMp6UhT192meYGhicpxFHZyUcmMgYEXwqfB+/F
A4LpTxtp7voVmge+oWCZUe6k1Yu4s/GHUhkHhSVTkt3UqQSdraNk007u6i0CtHnPl54HLAhSIVK6
+RwuFi8cqyYoZ/lcIX/w/Bex+CKqtuojiEBo82s0f9bWFknVNZcApIQTMs0LA/7CJlOUNXA1NFTp
/Hn72tAmN4LrYH/7NF8pMDLDDrcbR4opbuLoy08bu6FmxKPOT1JQIFNAl/U5yErHG1+zO/Ry3cLU
7HgrgrjmjMzCcYSZDuC5XVxpndLExoSO+Uk1Hor0NdHuK3GrQnDtnnpvY/E2UFvJuqBDY7eORng4
j1PBbC/8xbBhKUycbXjjNc9/b23+Ne8uaVg/K0OpfCRttGTXxrKTGYWtFF+jurnTlC1VhGu+ARwF
cA3kv7wNi8Ms9m0UCR05l6YBroga4jyooLcabFdOGANMcKFaBCkgtxbflAxS2UxZXJx8Pct29WQo
JdjkVj6MQxreZbDtbCzilc/im8hYmQBjuGA5MzVZUVJkSYs4cV4Ee58+sQ15yQcVNWkR0dIC3znn
DSZd/8XBGkwzjEazq07qIHvnroV5xiwEw904WFc8Yh4NZiYZog8sLcwIoI5jWNFnhQUKu/1rMQSP
sfiqVj1JZ/Gc0FhulPE4/xdKoZ0CWUOA0gRs93aednu6Aa4XqBulqzfg1cVNRuWPCgs1OH4Uk72L
PS1h2tRqvvnUGe3wIxnjMHKKiOlQtx/V/K4plVB0WjoLkauEseB2kaYfVIUZJ1dq01KzUcs1fsVg
CX41o4cKgV82so0XVrUzRqP6CXakChB5ZQU7D2UQY6c2QT84ZVWDDBy1sgHBDgfqH6GVVX8vMICr
O8zd93+j1hyGfaJ7ffs5z/Smv6uKKlbsEjqW2jZ6Sw53vtHN1cTMi/mrP+rgDwo4RDd2br7yVmtE
2YuKOU6/Ur2RY6vorSLQiWJL5ainxdETUwrndS8eM1CAjjE1xmiHQVDLdl1BqdBZ4iwq1YePZl4m
G3QU6wCQV3seFwGiAhCNUsbl3YLQCrkoKJUT29TYeaIc87RxFesgJQpsnP49XLz7iWkcP44+Tb23
ERCtLus38xSgSC8BXy55W8MskczWSPRTX/v7rNQl8pTQCbw83Ih0Vzf2bIiqwazlRvNuOYtdllEb
dVOhn3IzAzwChUZSkUGkdtUwqNw89t7GGd0wuGShskpLARaV6yeg+HYLPaEFxWlduJKm2kb8V7C+
bnjWHJMsPIsHHWw7yGMe22XnKjSNoOlFTh/44G7HTZU/KKH6b2oB3qdBgk5YmE/qa10CKe8yJd8X
fa8fhFll5PYvubanAITZVO5C7CxcKk0DtUPiBvBVJbmtdVClHQW0jf28bgRkC5tKULsMLQjQUh2O
PP3UAASsaZLSVufe3ziuW1YWWUFqUbLxvQwr9X1DodHIDqq2EQCuHQXXpzhNr5F6B3+9PIHwVTIP
n6sK8sSpy7CWLN158RGqJkdBmzw0N/zyrUty6SecNPD/dDbm07AsfAQi6iCVFqknQqjUATc7QbQ7
auIuDT/J8fOo/hDlryJlY1HNnIa6VdWNe/RFn3yV+Y5k68W89vnvfs4yJWp0f1D8mp+jKI+qB2uh
/thYXxt5P0QPfbbR91hHpKCQCDpAIszs/az25WLj+3FkaIKBMKuoPw5xZth+AXzQI5rbg86sTnLq
8xbwpHzqtGJ0SrRo97fPxyoS4Teg9wIvBJ05+LkWhRlZCWKQlIZxSngf6T65cfr94xaoyvMGAzWD
0Whe83cBozkz81hTbZ4KUVCdmMPuikmxJXZxZecoUQDHpB4D5czySq3zus0ROuRKbfu9oPwFMPso
hE/qUQ4TlzT9w9cKFRG6GmA/QLIpS4qSLkQjsBNils0U7zWZsnaGNKCa61vih+tDT+eNxIX/B2kK
5vRy9RDhLCQZjnbUIruHrG5CWvzhJ8mzNk7iKgQGK//ezvLgyzXNAxE7cT/ZJlQVcfgV8O6u6D/+
yM+WQK3QEOBvb22Wd/4Q4uJmN/OqZFwKe7OtFVv0/cRuwe66XuIJx66ZvDs4ViFq8gZh37aZxvWT
mbvbjrkadCedVpHsIr/QlDkIXwSuIrx5guF7aCuOgt0j8ZSmXwN5l6Xqq8c8YHkwJrcshnOkZS/F
MLzSs5sBoklcbvySVXVvHhDisZxDDy7B5RCB7pcgSGvZOpGj0OOVsvpYJkZ/NypZvCPw7pgO9KR9
2fjG0Rtl6Xh7Ia6ZZ1IXIlN2RKHMcOljgV4WkZVhXugtGCL92i0MwsAsMlD4tY4T3Ml6hjqjtvHZ
q8SB1IT+Mm1JVC4pNizuv4iXBry/1p7U8eyF3zWqbOH018yOnraRDay/UKXgBJkGcDAoWZZgNG8U
Yhh+quE0WdBdCi06B4MjeN+oGZa9SjFPcOC23Xiv10cKozOaCbEoFG2XUw1jrwS95svDSdI+g6Hi
OYWF+znTx43o48oyktzNthijm5nbL7evbkVkawJjOJVMlcEvYrdmxmAw2GzpRQrLjQhhvnAuX2yV
gTLmFmdAKF4zPyjvjm/hi23t9dF4YhbksadBXwhItGRbpMPXPoqyF6MTCPWuU4HBjCqBrtZ4qmsm
U/vnIAAmndkNLLQfHwueU8X3xhaXX2uCdUfCYDwZU4AjOGJeuZboPylJ+i9Tf1X1YycUj3lxFwob
e3dtNXmv5vn4GXy2HEQUBVHtvLgZT4F+DA3hmMW2DqDk9vm+upbvjCzO2ZTlTCGK5Xii8Hcw1NBO
+vGhffSD3SRs7dsVp0ewgP9RSoE9ZMmONjBCZhlxNZ2UCMhl+EOpZUcUfxvKxnt1JXhiJp4HBPZ9
wDd0/S/9sDLw8Exvp5NQgW4yDuZ3sWF0yM0JDyHa3WXJxpO/7v9DLfve4uKajHs5Zv4fi0Y77U01
/9w+TxAtOZQyUMgc8keE5++ywZa7/8ky7QBq5uQxnL7Lb43iatB1v59O2tnL0l1VHFLy8z0FSz3+
VX0C/1NPn9OPVurn/hYDYUCMmZFdPUowA/djKSHjE0UU+kJhFxfxx69lRnUo+TIeToy5bPhIYxSH
hpSLNNGVnSYUBG/IrIZVU3M5h7t6DE9KzXi6Km6ciCteygAETx3BG/jvJS5BoncnjUolnoyufe7y
uyw91ubvWG1/3D5563fnTVmKCajZUyEnvtw4AE3VWEW+dIKKsG4eraKz0wKNUHeUOyeTlJ1R/7lt
8cq5YIJPUeCpx12ZgVhmiZOaNFKsSydIcNQptaNacuToX59AlZI96O193PVHuC+fN+zOn3L5LsyT
g4D1qSXNTGQLH1W01iT61aRT9iiYd5MqUVaDE378D8pf5r6a7KXUs51kfDiGmM3yFAH7oMS+LLBH
ScuxaU3pFNVM+McPsfCzQZUxPIfCRh6zzjAuLS2e2a6QGykaDPayiez2l+i/yuLXrIzd4N6DAG1j
Oefra72cNJhhYCI7FBdZk9gZDeSqfFc97qazxaXNaL6noX8WSZCteTCO/PG58W6bvfaNrBdtJhpA
KsHxpb+GFhQ3mprJJ9NgksnaB82zgZ6f57ThL0HcWNBrroqL0kGbacqhIpgfx3ehRCWG8RSZuXxK
wbL2vRvWNtrHUDXt0tIOyyehi+0EbY/b37g++/OU60wOQXlD4Ta9tFo0gT5OUSKfSvEJBFcb17ts
fPXbfuNpv7KW2Jk/b0bnEy1d2im9RAlLvZJPQ1E7Zv4rQCgpCgswNKjLWdo9XPC3P2yls0Iec2Fx
sXtJNnSTZtTsXh7bcQIfeW5n3Xfa44LilEN56ARXrS1EywybfN0WAgvQuJvz12b4r9bKB886NKnd
l4hJ4GZ1aBwyXz8ksuFoCmj3LdDWVQ8Aq8V1MfN34XWXa5RHqdzqbSmfCmEfebEtR5Wb7YF6SiUE
cqXtGQy3blEmXikzQxtA1ECmw1UJwOHSajBKBb3pDr8LtD+IpziDFe5ExS1IDMQ/ROwQG1d2a8Cb
m1p3tzdp/rcX55onAW+nyA10eDk0JmlVP7VVKxMfmRp8EHW+n7wk3t+2cuXdQYeGWAGqGQgSrMW7
01flZKaBhydE2Ys3TKdyUpw8bF1BzxgIFtlOhZpWvXEZX1vZmXuTxBogE9u52E89qPpKoN51yrv/
YIDrsTAKqOPayuCOpo0SsPK3FmT39tdeNTuTh7wdM/r+iwA36Eq5qCuBKiJod+TMa2F0Bz21zeGo
S9+LuPiiC3s5fITV68NBEpyR7ywvXtsccHJsxL52yoeyYuq1J3JpkEa5/YHXtpNngPl4pGcQ7Fss
q5KEShZ5gXaKPPpoMeOqzb+xPAowNvtdt+s/lZFxuG3y2tGkaT2TNIE9ZK5iEV+Lk0avhyN78mtb
3DXjiwy9Xxkd+vyLmBj7foptaSOGWJ8N4niCubmoNtP6LRZzZPZXgGB+OiVypOzaNtSPtWBUx9tf
ds0KHWVCo5lTa3UCx0CdlDwoppM8EdCOIXo10OV+VPWCeIRnlOyVEiHI6WXkV3lwUsdlOZ10YUr3
Zgjzijko4cZtsn7LLq0sHD9PLZ2WNYlBh4jpo4Foyw4duga6VFM4Wp7ab6zdFXu8m2T/9HoZmlrC
3gZrkhMvjqWTFyn6z1yzxr3UmYQHmhdUNtiALcHtdX5MHPtGIPd/I9rFRTbrklXkIQRdNLuBL3tN
wOQVdFlCXjbdxjGbj9Hl3QxXMSLQ4KFkjtmyqBtkA3gvBLVOVSraxujbwTDyJH3W/L+T+aBEG0ds
vZiX5haneiiFPrVAeAJUihwtGR0OnINub/Xxiuulofl6eRdnydSP1cYXDUAo+X9I+D4GYTTZrWzL
RmALxoMgaDNDZ3tWvR89yjC3z9scdaxWda5qMm9OqrWkrzDMQrdi4txTyiDtn9E/6j+K5G8MN9dt
O+tzDf5/HquY6YLhRl18ZVKHQSkgMHeaKv93CvKch85LN164tT9ihJkvOprkq5TdLpdSQuZsMPPU
PFlJGjrA8/gmOkaA7pv+f/med6YW0ZyeZqZeQL9CE8jMbEMtsl04QPn5P6zaOysLJ+z9KerykQ8y
vXTfNBNafFu8Qtcc4P2aLTYGNuU663w2JjXcTCgyJ6Wf1xqvpp7ARhJ9uf1B107VO2vLov5MgpHr
HssmaUm9t1qvdf2peRkt/zGuxmnDH97+uaV3U8IgaYJ1bi6gXzqEOtVV2CmleRrHzJUhu/Ka+qm2
pJ0Yme7U3VtNe0CY7ajKrSPex2Nih610kPL2pxV534vPcWf8tWLPVqaDIpH8UPAPYumcKro9eq4B
0Q9ecBiB1Oeq3cUdIenn2wu23p7Zj2UKMAQWvIiLN2SqQmh9wcRASDZMIOB422W3GVzVO2aquXXH
XqmimegKc0ypIFP8X86tq0NSoFwdKwTf3yLrjlHUNEczRLCDCg7CsB0db2j+KcJzkMp2mwofngxn
Xm/mYCSoIdQA43i5YbUwA0eFQjl1kPq5dLoUW43ELYTHlfAJ3LSJLWKHmaR4Ecv4pSAw/RLqp1Ip
7KxGiXFHzmd8RRyveu3PWVBtXLNrv6f4D4eSCZ0BrLVvQyTvLnkrZ27D9yqADh0M3IJZfitSik5i
/EMorW4j7F0PpQKuJbVg/Jz+Gau4uDbUNoZGJtRBDsXyrswm+nNydgC+QX5ryb+BQEXosJqMq3bJ
MfU4F00TH7Ti7+CFR0UuFBgTkupelbrxfqy037dd+gqsAOwvMgBEXmDgiCcvN9lsJUZjvMA4+ab0
0Av6Y9V4L4xS27n1VSYNQijW1ev2zquTPXSQqfqoKfe1ZO6k7ixvYUDf4tbLO2L+NfMIHjjWudd/
+Wt6Yegtz6NZLH8dCCxMZqJ/WHDUOgxxae3v8D+pd6xno727vQqrgw1hGOAK1pvXFa6Ixb3b6rFc
w6BjnaYu243Bd/R2HSF/NqZXWEZvm5q3++ILZ1OUi+GAp6NLN/XyCwEnq2kWNRa4CX1X5y/Qf9sC
2qwJfEj5d/XzbWsrV19YWzzCitT5Bfepdcr0f81Y20xOMf37YxYLvG1o9dpjCB00xtfmGVU86fKz
pEofhcQKvFOij3bJwygHP612i43nmhXqUTT5QSnSCF3skxi1KE4LkUdQXcES4UrZbyXdOBGr4IgC
1IxChiOO0Ijc5/JLZDDIulj4wknT09rttVywlV5Oj7fXa33ryczwUtmQ3pBtDIBfmgEoXwmZIgon
sXqMaNmNmmbX8U+UHbsms1XPlQvAGNLGNq0dnUzE5LiTpgGqXVKpItkihFqh+GemEO1u+mM1td21
vw3pO1IfG7bWnk4Vn8ohTg6slj27/MIy6qJYyKbg3Gd/h1B6NdsnMW5dkBlQYaluvyX7t2KA5qmi
rEczDcAJ2Nrle9lWQV1NKGycVc5UWv9qnVg8o1kCIJ/B9+mx0f7rIfRq288g59FbA0ksNA9Q1xzC
udnwHY0Eo4DZ1Eocv6IWv8X3cGXxgcBQJpjfdLKmxWGcxkn3rLAPz6b3GBc+ZRYNTem/hfcdLa6N
kHjF1sdiUCfEr5jyxI2XoxAgevveg3P7nHUvUfbD679M4+Oodban17teOkzan1KwQ6JYhhOz/7Lq
LENlpn7rCgXmkkm0FRjjmxlr62+h89YnjJgCv59pDLnl1IVjiMgvj2OqRGcpBDpXZ9Rfk8GzNl75
FcExK4CLc5iplwM3XFZMp9GjXMiQ+lmTfZt5ajcR4+OcixTwMPnCc5OXx7YQXeObN+Q2+bgc0FIG
c5X6NICSb8zGOQJR6ljsxmjfvAH7Bug5NDcNt87lfHFdvgpgy2bC7TfxenmJKwHB4xnBKMbnNnDq
7EXNq305ky/rv1u5v/NStBk2LqArzggWi3SG9gVdvSXONchkKZkMMz5X1n1QvUrtc+jfN/UjAM2N
e2Adx9I9mP8wAYg+G4/f5UUQ+GkJQaaXnYO82wOhs8N4tCu+tJc1u/CrM6kobui58fhV8rKncug+
/LGsLYOwNDJA8IEovvwFbRgbRe+V2kkQLCccxx3ELwlVC0lODuZGC3q9sFAezl0TMPVzdLkIqHx9
jCvZDHk/Mq3Zh6kQ2OOgyY9eLoHqV2v1rLabbN7XjUKwBnU5DeiV6mISTGloxsIpLCS4u9WgN53M
8qXdlIACFce6dhqg7V9vP2LrGx5UCxU7WtIc59UJk3K9kwp5EKgjmNXkZEWo6aj2QpjDDZ/Xnl2P
nkUPLhRrcQeAI90SmLviWm+8zfT5Zxo72P8vN5YqR6pK/cQv8Pwgt4eECX1AYMFjRoHZ6TIOapek
mStAhWhnaQyPi17dEX7JB62BXOf2eqzDExPsElIHSCvQzFqG+ugko3Frisk5EAdplwny4GCTxnLR
bnWwrpii9Mao1JuIr7nE/2c9ddIqsOJzPSiKG8+wrKFi7KEcxi2+qTWXAt8E6wigO7iOuVRn53uX
L+UC+KywjdJzgdhTw3yBWdaQBVZO96ATq3BvyMMXzvEjl0g3ulll3DVJeijqvaHldlUN+zEtf9dM
kMkbZ22dL8wE9sQWkCiBDFqtuKR0SRA0aXoWPQudR5566dCNqesVYKJ/SlXrGNpeQWaoOTTGQ5IK
H95xSJTMeTQJuQbul8Vh53ZVGzk30rMn3quZyplL3HSrwbA63ICN4d6Dz8CcBTzfQsl36++rLfRB
KFUQ16j3gSo7bf3JgqKg1c70Mfe3fXgdmC6sLT5JU4W29Uc/P09mdzTL3ha9YzG4XyLo8yAz0E6y
shUpvhG5XDx/s00IO0iH5mNjLGwSjtWdNVT5uYa5wA6kLt9FcvaJmaNflTrWex6r8CHqQth523R0
lbGO7hkGhnxTtHK38CLhV5AJW93Pa+tOLRaWFPiJgPgs3i2/U8Zm7Mb8TP8FLwoNBgabzgD/Gv0M
+qTcTeo2w5rMYVouBV0DOPkouxCkL4xWZqTXfa3n56xHTUGrVfnoq8wNln3qUxCp/TvT93m9BEFw
9Tj1HhBo/ZFLRnnsy8b8t+EM88Kvfg2/Ai1j5OWArFwe/UKE7dYo1fw8TPldKem2/6kaC7fuatSp
QzvW71sLCRAXmZfblq+u/ZyoMMQvolOxuNitcGTafPKLs9g2X+p2jHZeyWiyrE3qIcpEA8K7Kft9
2+bqTp1B/dzc8+tNcWh5fWsCEChhmvJzSKEPZHyEMFfRCk4FLH9329QqBJ5N0S8EVUUQRjZwua76
NNYEPVJxNryfivxFt77c/vdnL1nsG3MEM1SaHIyWxvyp766MXkKAIrGU4qxZZ8M85p3bxM5Qfx5f
BM1Fqfe2tSubdWFNv7QWypPeJ4lRnNXkRUM4WPsU/PLTV5RbbttZxRskknPGAFv9//3vpZ0SpZJY
M8cCem53hHaw/1fyyov+C/RmTjyU7m1zVzbpwtzC+U1LGAlcMDchWRa9tltN3GubBF4JAAFjlwQO
i8KnJZhmFlL0PCdyZQv1qz7ex94/rzxKpaMjQNgxS/7xL0K1ADYtxj/gulpYlCnSMLjARpnZQyD4
OxXVkv8/C/OavnO8OhAhnjGxwGSCsEtjH+6SkTLibSuzQy3dmw6ZDqErDyI1hksrepSMVhzm5dnX
9wGUtMknOc3swdjAPl5zgPdmFsvVQWmT1/VsBhnDJrsP5Lvb33HNADB0sL8QJKAiODv8u9UaGn0s
iGDLs2nWjpQ+ZdvB25X3ZKaVR+CStAAQwuJsJkhdaRQeqrPR3sML3qq2fuzdmJhNMfZi+CzJd2hi
D7vhzqq/hIG6Q4c8tnunal1N2lNtTbdmaa9s3sUvWh6rLCrTejCq8yA0d2Iszg5iZ8G/TtwqSl65
lwjL5uCJwdF5aONyeaO0bWBxNGCB7kdH7P7p5kNI+CBFPizrn25v5fxvLVySuRCyIPoK0BIt1REG
UU/KIi2acwu/pENpBwnbOkrukojG58dN4TJIRjLnTw9j8Xj0ekcpP6ib89RLjoqaaESeNx5uG7my
S0yBzoEPrTqO2MI1sTuak9E05xSuyDhlED2Ofxn5eF/2xcZbv87i5gKVNTPuUxygbLUI/6K+5laC
Q/qMpsSDVB9GA9dUXxTjxYh1J1WjfQwrpieod7WgH4Jki9pw/a2M9lEMZYgCJBb0Upd+osLUCE13
WZ/5IYDo/ibyqye4A2Ket9d07SOkKcDp3tjQcMiFP8KhHUao4dVnSYBIOsvhp5QPQr5VcFk/k8Bp
+CCKLbMK5ZL7roFnWc66qTlnamT30mseHRHjHhXYncfMKdXj7a+6Yo6CA0orgGD5s2yeDI2iNH2s
NIRN+leh3YOs6WpHbF8rZyrFrf7JlfwETpz/Z25ZX5FgSoSLe2zOevbfGHVIUz9U5Q8JsSHPDUPz
GHmq3UR/bn/jlZ1DeeuNwoZCA4MUlx7ixUmVVmignUOEt9TuYU5mvWLDPdbX1UxAwVGjokJxdBl/
SklaFGPuNeekYBaTyeWeCoqXATL95BnFxn11xedn0m8Ef2iFkj8uznfTUSgyw749j1H2Z2J4PwKb
UU0SkpdbsfyVxQNBNoO76GPzbfNPeffKSb0YFY0itudG/WL55e/Jin8O/sd7h+Ro9OSpRJFGUhFZ
mGk1HX34qGzPffTkRWdN8V8qbScI93r1T+8ZlvYp7FvSXTShU6rknzP/7raTrKck51/AbBlUYAxr
wltw+aGT6ME62Obt2TITqNfsXlTswH+Q872nPU+TOyWZg0LFGEA7+NyQ6RbW4xaG6MppvPgNs5O9
W2xZzr1xGrqWw09BpHlsleTRRH22hn8QIa4fk7hFCn5te+nJkbLSQeX8L27vvJXrHmRde5bHu2D8
mxWBXeT7jaWdr+DL55WlfWdkEfF1GSyiZjy056R/6AzQMJIzaIzfip+V4ZD4x0r/Fr7ctjnv1sok
ACl8iub9KnLKZeS6U5i/cNvQUdAPQn4k++ZpW0XMq3agc4O5h5wfWNbljk26FaSJrrTnMLJ+9Yi8
mIHwO42+jerWzP6Vh5ZV1NEgh+oGH12Wq6YukiaxwJQV5Y9h/NS02a5kspPCpdsnxq6faP60vS11
HjQTwxcxqzfUmdcR7+UvWOyjUA+VHiKzdE666vn/kHZeu3FDSxb9IgLM4ZXsqNTdthxfCEfmnPn1
syhg5qrZRBO+A/hBsAAVT6pTp2rX3qFcf9L8tflc3I/vBjmbzyY0rS6l6H2C+XVbSb5ttU+q/v8c
x/QR746Z4vpB5jUq7lNON620Nbq1YdymXSdvAi8P6HuwRvRdXptoukBE0MuavIn6GhfPgUe7qhP4
Tl4/kLI5arH+kAaOCrwZyPNLZGpPnu7ZWl8dxZzCitraqjDYGiIrZrfyMrp9ul5/2+z2iAvuw85k
+MUWkWKeExf9IkWfaIOwe/08lPJKjLG4cwHt8ERC3Avis2lfvZtvv4qaShG89tTUH8SByqQVPLvB
VCKXn8f+Q0rCZhzz50Ss9qUmHtA7X2ujXDqmXC2gU4Bncp/NgkQdIoZBl8fuJHSljRRoJXe2Uv5S
16iLl7bvxF0PfzK4YcSar0eaVrQvR5bUcYHxLMqP+c+xGOz7rm3pkkCchV5aurwnUo1rGwpEw6Vs
hP2pGIttKD4Z8ravz33vbvJ+u6YCtrRX6O6he4SojZzm7MgnViO4sp70JyFqnc4P9xptNjiZok4f
29CwCygbxWFzf4RLsdR7ozMnUArUQeIk6okS//jRzjAoan/VsyMB431Dt2XmNxQPLP4TnAPU0my9
uhZ6y0zHkpF5zqRYmprloRHrV7rgNm70U02/pbVdBNUpoIMFSbm9Ln3Lgx+Z0H7XA3M/wqigl+m2
l2InV9xdgeJA87EuYJ4Wk/39j71Fe/GxQNLJcE4sMkD7rxde0nwf0mvWIhEPTbbRvyL54vVba4id
JP5Zb5NfAa1sfyCQ6N1ffmG3K0+96e/P7tQr+zO3CSFdX1H1Zy+E8rEwhI9mn61FYdPmvbFBo6yI
iyIHOs94GGUgxVpR9Kex9zcoDn03lRddq5+T7OSPpl0B286av6DetsaorU3wtJnnxmFonCoGYLx4
n19PcNxojaq43XCKG6tzZHM4iCgi0RCmuK9C0P4UFegAvFrYB4VcbH0RMbfGCDf9KHUr87BwxjXa
5FlwsmTUVCZ/9s5jtgIBcZ2EfIkqfiuyP6LVnFEBczoBAPt30VrDOS74LeAmlElIMPIQnL9eYCPT
1K5uh5Ns5I7k9Qc137ZG5/R+bI8+LEXeA9iKIf+RqF/KwjqVPxrPfYjDNdaFxT1OryJcoyS+Gfrs
3jTTyoy9ahxOdXoK4bFofFtWHo12bxrbod61hrXP6eqHDvA4teaIwU6EKEr6k2reym5furXoAaFw
R+0Eandx5vpadDS9RhyGU5U9NrkT/sk3VmuPIF9e5HZrPI/mV8Nb6RRfNEo/Etk+EGagOmdnzBXG
AYaWZDzlyCz1KIH5DcTV0K6PpPZAt5ikHGQ78kY7R8nQNazVJ/rtVQmOkpo8+Bt4Ywihr7eeHmR9
aWjKeCrCL5AMPVU/mKLHIrQKp+gKeJhzRxAdJLZAvZbCwWsqW/J+t2n6249+3vd4tw4HxhQySlAQ
sQ50vlx/iqkMSL7I4nhqevBMejEeaRD+Z/oSioTA+OjMpJmb63R22fhtpyllXYonLfSczJBtOsj/
xu3rvw+FXiJmFPgUN+l04N8daDNEqUcTCvGEBOxjJxuBrSTmSlZgIbtCXxnvZ94jAKOt+Y4VStAl
NB2IJ795cHtUeh8C4bkOX2K3skdiKgWpS19d67tZWqU3XXPcB+W3OcmnnIfwWbtYRcFlsGG6ibZo
Wa8BGZa2JVxKdJMCx55YYK4n0I8MLcZniKeMv19G7h5kw0ek837kfrD997V6b2q2I0YrjcU61sST
pI7bdniG9dP5/1mYnTETpTGlKFQsiAOoiyKzLSVeibpvXToP3zcMIVlm9tws5PXDQDZKLRGnKmWE
DoWIiKs0/vNAeNirPEhhYaAoOi+FGn7VSliRTx58onW5jxHkuj9Vt8PgT3MlkxeiygZk5nrdrUoQ
qrCKlZOIjGYYl9sOTHtCCfu+mdvtRdDB22Sq5eDs5++1viTRldWjehoQXY3EYz0G9qg9BNFaGXTB
EIcTjPLUMUkEP7vgDCGR2y6S1FNaF7tQD865a/5VKnCvdfLl/phuDybshpRcgbRNoNp5qYGnTppA
92ucuFRsX/ye49nuW7jtSJ5wW+C3yL1TOIEE83p16kHV0rHOzJOhOH3yVBfDpXIl3Ghn2VXYpABW
hR9a0FWARJ8teK9XPuB2NqmG4hKA5k4ndp6+DgD+96MaWCe/em4aEVbaZ71E4yFYwSqt2Jl3W/VD
61V+61snwQ8dNwjtFlySbB3b+Of9Gb0N/KYBoSPDbFKLmgdi/SDK5dBG1im3ngf5gTe17cKr1aQ/
JE860oL14b692w6XaXtMb1UApeDZjdkKZrqWRrSUCyfNr1WkoA6V9CBm3bk0RdqSWofWbxgy6JJ6
tsbLGPt2JfzOO4U7n35p4D7BSgS0MAFU1Se5RxpiKXbPLkoFnrqp0uOfjUzYjMKPqFEOpVBsAxeC
3g4oxCoM7GZtMURXwiQ7Rx2Emsv1Hja1Do1lr5hIYz9aA0S8glfWm9YQ/naI+N2f7mVbk48hqmeB
5WtbddmUiW92+ktjasNDUFWfzArVibIojV2oKfHuvrnJmVw9aKamYticwNkR0hHIXpsrc/SO6lKD
VbHd5A3UlPq+LduPqu5+1ttozdpNrmDqjZnwpFQlQOCIM9fm5blaV/RJvzTGV9340hbeI2ohNSrb
KRq6eBJHbdYm9HaE2FQh8ufNgjLovB0Mee+MTAJNl2U7QopV1GeCr33ZuoWdxIPmaBYA9fuTentk
pnFyaiZwOhnzuV/tolTKm6g2X4oSPjhsHjJDr/aZJ0oHCpWPSuOGT34k1PsoS79lvJYdiFDQrvRH
/WNmFciLVGcK3+7J1RH0LtpVgoqbS3OSUeRumdYdZp15/dfoUO2m/9t8CQXUvRNIMbwmoVEu+bgy
FVModL3BMAT5H6Ef7oOGxusNlghSi5iOB6PjM+P9PNZ7yOtalJnqT8Bp7eCj8nc4kg5T0VO9b/rm
cmOIE/MHbzO6fegJvLZclZbqt00OmWMYdzuppOmBjgFzJYi6BTdihlcg8ROBNdM5Cz80y8vdMlat
F0Ms9e+D1+D7JV+1vhryWP0s6gSnOXSe9XWkR7KwGzeIPFvA1+S7fujojW0C34gP/pi1+6Q0uzU+
2KVpgIgZqTY4ZynhTL9//67wKjFpJorwcvTGJzjUM9uXh25lspemAVnsCdMIeIt89mwa9IxOyEp2
3RdQBfnjSHRs2VIZUSRGk8jWRz3bR8ZgbtWo014kBchaqueeU3dJsxXM0NjmjRwj2hWtsQ/d+Bww
RBMr3pSYmhhDZh6uKvo8EsMoOSWyHF/UwJf2nhvXF9eTKscP6JMAVQyLlFkMYLrpzby/C28O2pt5
VHMmvRJgYPPp95tAbHIfCLORWJu0FYNtNLoB+bjin5E3Ot7GJJLTKGnJUAxfr/RQBDFkFKZ/hmS4
+x0nBNxtIJWHoYpFoLd+8+P+0G5fkxicJndCOk7vutlNHOmp1sSBF5z16pfav3ZodUHxtAs+5TLE
/36xcwVHUNeYMG5uSKSzcFlsMgCkeNjZTvN8BAGKyAzOqaIi1ljI3q4ca3Ub6VVuB0O6pjp3E2/M
7M1u5A5lgpx3LaM0HovuA/o2EbhVjfSik0DOf39OJ6d05S659qdAg7iOVhpU/K7XUJBQD2noajon
GomcFH2lsKVDVtV+QqP1M0J/eiUAWJhNYikYByfOzWnbXBuUG1UViiaOz0rwJI1oro3nT0O11mu+
tFWuzMxOoVRUKlTRSQx9qbcHym2k3qPkBfss2mae68QU8RrFPOSSufL+vDn+TOj78U3jf+f+oHaP
eyMSorOIOqDWP4bxqeghUTlTt7ChxtRRj/33JXxvcXbvdEJUq5yK+FwOL4JVblCD8Z6FfFciFnjf
0sLakQVFCpA0sMErbjaphoCMhxzIyVlFCHlsg30SfFaS7mWU13RhFtYP7w6r1NRDTnAz7yw1y9Cq
RznKzkNmQFuhOcxj0DtwtIdJCEW1k2a1rYUg2e8P8TbdCRx4Euh769olYJmtX1dmgdwZI93aVf29
6J1htCtSvdZO9rd1cpTiwi7FvRTEB32VSOV2fq9tz1bSimuIIEQJ2/1HH4aYOD0kDfqKX1bGeIN+
eBsjEmCkY6gyzSkO0zCrzTAqsrMgnSs0VLPK2/fuU2g9on9Bto72xrMm/Lpv9datTYP7P6NvK/7u
YCTTi7Vuquws1cJGiCwOh+ok5VESIRceSwdRlm/3Ld4exWuLM8dd+n3oiSPDbKuLJ8YbaXxOq10R
bILuBTkHwKv7+wZv7l6CESrrbNkpcUun7PXZr5M8bbmYs3Mp6k4rCRvPlA9JusIDfZvimGIe1g7F
C3IcoIOuzbhen/Jm9Iuz4KLKRKq43XSow9iKUinbuuD/qj4SN1mPjkys9MkX8M2JU3lGfrw/3oX9
SkWILkyald4i++sPSQc34OrU8nOgdjwaJumWB7CzMGWudVwuzCxPVOpv8AdSZ5xjvrKcQhe5mvyc
NYOdiv0ZbXY7BIp7f0DTzF3fhtxKZNzJuREcU3C7HpClJpE2tklxNtO43RW+CF9fM64Joi3sSxo1
KGpB30GiaG6l8sciKoOhOFP222lu90Cv5SV8FILhmySYP4Z43BfeyllY8mtXRqePenf8/M4bmsys
ivMgZMco/FyUpErKh0Ro7bTsbUNrACIe+9xJBeGTVwbn+zO7tIA0p0wiLZSvEIu4Nt/KRu8nrVSc
3VpDLbl22rbZ1kK2+S/MTA998qWUFube2x1JrFi5Wpx9gYJYoRbI5Zq7Idd/37ez4MwABf7HzsxT
m36gddSLi7NmHOWipJvrVUphrnzK4hONZSvwmOmvzbelOfF7TJ0q4Ptna+c1TRL5Wlme+yqtL2oW
6p+bLLIcajsQpGdyvg2l8N9FQQnRqHpz2uiMuOU/MGLyb4WalGct9A9I46ZU/TTpFwm3SPkAvQRB
fjOmeyFeo/BZmFxoDyl+AfCgPjWvuEqUeM2ctv7zqGWIQpivLeqnmz6NLhrdLUFtGo4lUK+6v6S3
Z3/KGMsYpemZh/wsuIko4iaxUFXnwSipOEux/7nS9fBy38pCYDNpvhDcaDyRySfO7oi0SEQhSFQG
lwzRofIH/UErrGCjIGJOL7lYfciKrv8cCo25KfRG2EU8wg4rHzHdfNcbio8gSYFoAVSolEuuT6Me
mXUUS1Z1VspCthFyI/FTWj8kWNWO4wAyzGinBlhXS5wsbrItmtUWKcHwnxtWpjwGKTKedCTsgbxc
f0dWwdjJy706NzyHtxTf68MYJsXKtby0su+tzOKA1iypZARkuGDi6rbE77CGDFW9vT+pt4d0GgsX
78TCT4PjzIpLa1cVJMyp1BSPSu2GcBHov0LZ33uepzm+3qxAJG5dKgY5opgEhMl5uZ48uQgSRbAw
qIkDQm2+9EuWXMTIvXJNaPD2nudxqFMhmpppp5rxtSXSbAZNIWV9rsrfbf9ZaX4UyafSXfGpCxN4
ZWX2FE1JP/ZKkdVn8kcQNcNdbfvoLkGXAx9ZqkYgrlNjreN6vjcIR6gUTgV3xDVgV5gNbSjpobAa
rTyDO+icPC9KsrS+uvIovAnZ5mZmY5PrPB37wgSjaiI0KNPNj8hX98dt6UGtLob/ZxiqIyDy7B/3
yNzu7Nodu7yPyVeWZ0v/3IX7evjUh5/v7/vJV7z3JW8mpjkkEiXfPXdonkq5MK686mxE3+UKJT3g
eAjLbUGKQ2kIcF3VbESoVrz1fLPI4JvxG9QtyVxMyf3rLTkgQOG6Lsn1ILa1X2nnH0NT3xQoWuqq
tRK73EBn58Zm7jKPfdlPPKk+WzEZjZ2YqmJhV+kgPpQtpP+I00fDQ9/jHg5q2hv6VpDTynfqpoTt
STM0N9ijT9xO7XK5HB/cojJMJ44C2iP0APmvTd5W4niQ9Rg4hJLrVewUYzv+vb9Q81PMKECwTQoF
ZLHAvU5T+i4C5Nnl6XU8tmdlaMO9QBFgHw3+IwD78OAOZbp2ySws0XSyuOvILFFXnu35IM86JYnj
7kxriPwcJLXwqRoS46gHHcKdQltxvvMxArtTtY4S5cImzxXYy/SwdSiLyU42yocwzyVHEwT5GGKM
2Cep1r5z/hpmXiZKHyRhJ0wCvvR6XjxhUHvERbpz2LiWrcvZo2aV1TcUL8sn9KsVuydntS30LDgC
hJceSoiSV5Bdt2doAslMRU9QMlxzMy+UdqmSZ5ncnYNO7R7IQbwI9G5+Vcu83gZCn52awP1keMqL
lLdrvJBvBanrAzwVEnC95FR5Vs7Ru7E8xDHyJ/059OTiVMZuv9NkZaCI4I8OQYK4ixTaXRpJaJ+s
EaUjPWnRjiysfJt4efcjjMP0JaoV2Qk7AYKnWOt436M8oaD7bEcduiloG+Lo8tJ4QKyjeAzzNnqB
QKdzakt1bV4k0JRlrubo4vBBD0Zr14qtdxBa/WOZFa1TD+JWIECzu6SGDT9Ns5V334J/piYHERuE
dVOQPccppV5Uxr4Y9Gff+tlk8sYb0OfxP0PnfzAj+dy7gFbkHZHYR77w/rFcOCZXpmcumlIhvNgD
QkuprL1okfux1KWvvRW9VO1DJHThiuO8CUCn7U4Bdmrloy4KR+b1dq9y2FN6Me7PUhiijqBuQmjh
gPg5sazYmVA7Sp0dhRwwgafu7g/1pmgztz3b52raNkZppP25NQZUDgo6C0Z508b7RviRuIYjW+5m
SGkYVqto3wU7QzQdMJ9KvIYQW5r0t+cFfGZA4+exkxWKY4twMusdNjYdViIXcYv0wFD9pe6+cvvf
xhgwKeFxaS3nkEMpdz3jxmBVStWOHLBQoALlatJBK63y3/cRREFTkkThAQPY/9qKqfiJZYZmf9YT
7dL6iDGpNN38Vi16zT+trOPC9FGKUcG+4a/wndPv310lmeHVkB3qwzmoi0Pga3Zpfi6Go0pnwdAJ
tmSND1plnVK0THyqj4x1sHw7Mw6V8SsFuZqW8f7+J82DYXw3L0Ve/WAyyYzN53joS1fLi2A8e67K
87DpK3jX4vohGLiI75u6XU5MYWQaPJf3/HlqISukpGMynqNJFSYg+t66mZJu7ltZCDq4inBHNNuD
9OUVPpvjVksFLyilc+S19TaOg/qYi2pm56ba7btBkC8D5VtoBT1v5xWKsdE71djAz2ZutHZsUW52
jafIytKd5yfFc53F0t4QO8PxywYVG19qlIsFFdxKxPmmW3p9nZCpwLVoZEKBic/bhds8RvncDJXz
4CUbUgbq1kf+96/a2Hq+0wy7HJzQRuuEzt5gA0VP+nWczl1p52vZvIU9MfUQU2xCDAaa+un373bp
2GSip0upcq4JRdP8MxJIpbUG97iNqt7ohidIIAsFmOLaCHRUrV+FiXIuo09QtOzCodrGHRIw/lqc
Mh3g+cTSFc37a8KXgIy6thQokF3Xeqac42+6cDC2xX4I92m5I/0jPIyZ0x00yU7WiP0WdjspO+gE
gTqCNpgTCIVdwHIGo3YuNf1hKAbV0bTI2t7f7Asrhcea9HomVAO6vNdDU+QuUPuoNM+11JYbI6pj
eyjLp7EO1hT5Fi3hLKgrwXdAzHdtSZXbWO492TyHmhBsNCOoN2qjJhsro6f9/qAWZo7mMhEEMNQo
dI7M3L6oVHXih4Z5FgoVzWiyT+jr9GtaBosDmrweLEMgjuZWDKFS6rwXzHNSKeWxJV4L8LdN+KWG
hPhyf0Q3togQJzZlysS8+MnEX0+eIXh5nAexda5kMbtErpcpO0E2ew41fThrgoY3/c/TpgPxD4pi
6gIBzXBtLqDTxcwNQyAqjm0LgmvL/W4oHWJc+65JbCUaz0OxU5uWhqfC9kp3z39tWwG5G28FbXmz
lnzKJGH6RicBCnK2lhLyrEHVxt5lyGh+HqvybzR6a4Suby+NqxNO4UHkGND1BZQLgu/rARt1kyU0
A/mXIfjCmTxq6kn4il5qWkGcEo87RT1q0Wvuv6Te4MjlsyeLj73ulKa1EqjdODU+BNAxE080DO5x
ttCilFRViFu71Gp48IMYfHtZ5/STGakdBcrKQVmwRvKFfzw+qEfO+x0EVxJiOmzDS9GONlscOFO7
EdHIjLf39++iIYieifxwxaBjrucX75VHTemGF9MUHsexO1jJ+DM0I8fw1tptbyB5bF4w4hMYR4EI
hNfVtS0tiVWTzrTwEoT+uc+/JeNebD828b7tf2oEJ6JuhxKU54C6RxIl4NTIC9sliojhH12Iz/dH
fsNs+PY5EAWTxCPTSvBy/Tlp0khDJbbRZSDg2AdVmCq2ZXW5nXf+g4UI8Ye+R2FPtkhVhlJGw54W
+ceu1bpHptJ3PK1a7R68udBwwBJIyamnZyJKm9zNu/uZTiEEwXo1urhd/IqkzSkym+0gtrb8mpWK
o2T7lFoiEUtrij4MkaMdr4Xmt6+hiYyGpIhIoYF631w1FSrV2K9hxL9k+iPPppcwuhTR3lePmXGs
ZLahQKFfjFYeYbeOlPzwlBWhqQ+w4lux7t3Iof/wTF7y0YWYzQ4mftP8b+OvAUMWnNYkskluHdgU
18Msgmx9Tyw1QFqXQDJ7p0hFnjqtKWxWttbkDGZeC3FsPCMFhUmQfeYs8tBQXc3s4osrJyjc7UqN
nK1fH1Ntrwgp5A2DE7e0mWe9LdXBpjQf2/g3OK9NCSJGFZ4TN1o55zfFTnY7+S1ueagJ+EmdjVz3
tVxza+B3sR9/tFzz2GblL63baan1q8hbZ3BdWxhQ+f6DWE0dDbv7U7I08QSEE+vfVIec96AIQpfq
beYnl7QHgSj1w7DTPFjY7ltZ8GY0dU/4GBQ9SFzNjnQYqmknJXVySdrYUYrgOIyvYxJ+FJL/ajwA
Duj8BHpHtuj6oLYUrFpf1ZnONEPi7Vh7/comWjoQ5L3oUaeCwlhmYVkgjZ0iB0FyKcEsO1Wn/3L7
BpJGIV3r3lk68aDP6HZh8rgJ5hFgFIMIaYo8vQx7EfaDTt9Fw6HXL27woZHPwvBaiP9+2uHgAbnA
8ACIzGnyDMUckwRg7iVqZQ2hlVawLUE5ivKn+xviJovIKUcujisb8mRJnm+I3Mq8IVPD9KIqr/UR
UmiRJJb1qW6ewvJDKRcrw1o491fmZuGZW4bGGA9pehG1jJb4QWk3TV7/CYYe8dDWKh8U01tT7V7Y
89jk4U3eHx2ouWq33laSK43YDKU/YxPvNDV3tPES/DMIEw8Cs7fKuSJYgPh+7tRcNxHUuEovXuDU
obWTUNT9RONJystV5Dl5f+XeOOpnPhRz/INvm4K3OaswuKkZQrKdZJcwHr0nJVCDrVtH7Vmu0n4j
jma17zyx39QepaMyl9VdUcqyYwg6/Mhe1O9UEqZOpiHyUApKtYNwX6E7VbWcPsz1Y9H34sRt62/k
Ttfs0A+zRzGppIPldlAIeagUpHrd7Er81S6w+mGb50N0LMM8fKqKQLNbcMufYmk0HJdJAQDX4cQ9
P/0QoVO9LxM09tqGCpNQ1BtPkP0H0qn5g0xK9VSNJTTSRtPs70/Z5MLnM6ZQaZ1k6nl4z6VES5nb
hl9ml0FNkr3iSulOQO/F0QzSmn0SS7u2NMpPVtys7fvbZDF7A3lnInEq55MjuXaH/mgpVaLyAmro
dVYlp5XkvTkeu+DSa/uoDDeFOF13+a5NmuP9US/tf5ooCJOxS7V5ZjoXzNEs6jC7dKZJ48bnNsgv
xuSTV+6WJVfy3s7sApW1Rs5QFswubrFTok/pSVQF23C/mhMvZvuzXqPGnL57vprv7c32f03rqQfi
IruUwXez/dBBVWo9RDHZLnbP/SlcuGpIooCgm8hs+Wm6vN/FXhmioUBIrPRSyIF6bM2AbL+JilgX
13/uW1qcROjdyNbAF3mjmeG2SRanCYNS26es1xyT6qge+tAk/SK1+gWoULWWfXtj4p1PJClgei+I
+eACnS2cYLUEnq2Ag/Q3Uo7cuG+b5Y9Afe3kxtbicOslB1OLdmbmZK6/6Qi4Q1s78Cq1I+HBaxyi
bDnY1NbTIMYPeotChQamwHz996khX0H0z1JMxafrRTCa0QxcLcouaW06+ajvqjzajCT9BbPb5W6x
FQv/M10wK9t6aZvRkQJpHIET2brZNjOLRPKVMM8uJuDsqk0cP/0bWL/0+DW0Ptwf4ZJ/emdqHgM2
eZaWpYxH10qlxD/DrCTF3bOpA7FTRrnc0j2OSF2c/CtL6XRzvTc8u5Z7ig2pUGU4xj79OOqNPUhP
eZFv+uBrHP2+P8ilHU4XtDlxk0j0D8/mM1LSZtTbMrv4bmDnxSmjITM6iWa4la3gpYufxfKf08sM
D1VcStkTtBTZm+udw3NHzvUmyi+jZFSQ/hSHVEsSW1IK1YmRDX20Wg3F12gU9n4/9ofa97NdYaXw
ACgjlGt68HvsrGZTFWp9MKU2PqRu3h5k7llX8pPN/Qla8teQh5C/pzrNZTWPnC3RJT/GVeH2VksP
TpIczZi2QC8TPLv3yzVo6dLLh2M/ZflhBSWpMjtYYxyjdesm+UUxq53UfYySb7F2dF24JE4U/Jvs
R2t6m9wE0r6SHHzr3Ji7HrQqEKsAlozc2uw90uSpNbDP80s95ls3euR9/7FWLEcNzG0hNx+b6DeM
D3r/0JcfirixrfMYPw5a7PCkJCruHn1xL0RoPXQPbRzDh/nghXYirNE2LE/RlG4lj04yfd7P66t9
ZVliz3e2Xrv3y56nakxHARIBoxOWcvzg463tXu6LQ61pw4scDsk+UBprQ+FEXukuXowmDE4PrQ5T
dnUOP1CbQmoiIc8vau5tC+lQIb7uHVPjIRWc8YNiDKiNvES/7u/L2+oSxwhNEVGmVkND/twBk9cZ
6tFM84sYSDswwBlN1t7v2M9t09P+lHmfOEVvfo/SXZSi+Wt6z13XOV0+cmcJXz0YeNTCO+TC30qJ
bHOV/GDJsdC8SXWaN5oEvPz6lOeQ5+ti3+SXLu++E19ZjlDRbq2aSX2Uc1r5lcgESNMK6lZosmp3
f3bebsn5VmYlyN3D8TIxgF6br80mFcy0yCGhG2GHK/qETFloes03iyj9qSt0dwLejyjBsLsPbVvA
i2O1SnWsw1DO7cHw8kdRrbwvedpQEGVDtU+9rObdVD2BRTRRom8r3zz59ZtvnvCyeBuQ5fO+Yz0U
vSJXRfaRPDxkGgLshWuHKcFa522Tj4r+6LvOWKoOfCgr1+riHuZKRZAdtmP88+weqKM+MkJLzi96
8tdwn31zolf+EOffxtJ0qMBuLd2WzOrFWosbb4M5du9EUDpRLkyak9cLVcRVkRoJ2zgAUAWXg+H/
TlaB0GtGZjeq2ccW2VB8qnzxxsxuXyv32etMuy3zTRgekviT8s3QniLShEBhNlnOG2jl2ptutevF
5a0BUIEKPxB6vPtsnFrhqvXQ5ZdejXdK0r624ho7y0JihHcF1L1klFCm4NBd24BRVGz7Miku0uA7
EdD5GOFb0OjHIHnyPTiWjMEpxM+ZuzK2pekl9TOh08Bf0rx9bTfJFBPFyrS4VJpFgOw3riNoSkHX
l7eKw5z2w3weNe4ovAfverQsrm2VvdBAHlgWlxR9oaBWn3MUCw1acgUP717khzwUHmUXYj8rPa8c
0Omuv7GNo+d65uFBKujaduGOQ9HT9nGxwOHRuMotaYi+DqgptC16ofpiyDaVDoVhWFXxNu2D0jGH
rjpmVQlvI/py9v0vug1RWfApmiIHTrl+/o51cQ7a0InFRUnlj8DuPuhtyvwbvzJtQIE4PRj9mqOY
1nI+B1PaBqMwHLKnr+dAk1taobusuLRVuDV8mJP1/Dh0F3KlcjEgj+nZZNudCK7DdEClxh1Xxry0
2WgOmXJxUzeKOvsApQEJTomBzaY3hEWxbvuxzkWL/sfaWG9jP7qU35maPuXdQzOsk2yMJNi222z8
3vchN+tfr4v/ern0MBqlUyrdU6BbjqgOdh8lj1WrOp5vcN2L+0E79PkapGRp7FQDENEkXBdvaLGa
qLCKyIiLC535thiLKHbCjJCuzPDSsGHLm1J0wJ6Iea+HHakxvMo86C+62+6rXLYr0fqTq/mBntzt
/Q285LJIxICNmRZUVedkO2ohKkHfWOXFdIVtIeaO2JqXuC7tPiEFM7bCa5YJUGgW0bPu7+4bX3DJ
gFonbVogUMRus6uH1HJmQMxVAqJ5zfRfg7FyoS/MIw95WjRQEqZVbO4ucllMe3Fsygudi4JMAXx8
luNnbw3fsbApQOqA03lLiFC0vF6ushqUZmzG8hKDfxfj7QCrKmoF9+dq0QihFDlV6nxAL66NVKIR
xDl4u8uolk7hww5PIbRb6yZZnLH/WJnnv8WgrXW1YcbCpN0ZseCIyt9C/mH6/83KvLMzjwc8MSji
DjtjfTRdyDW80rbCfR6tOauFqi1+mfKoDHMzDnOe5BTSJuzCTGZ/x9SJIThQWjKtCUKzwB5sCyJI
yAHTPZGV/6ltzf39VVuez/9Yn22NOEijrkBM6AIDvKMopQ3ij1iftlZ4Lu+bmgLE2b0wsezT8k0P
wQT3uN4gaa8GblbFFRtEF3dKIcR7QW4h/aQwH3dSDn+WLE66hMmzDohme9/60vZU4MugVs+dhGbC
tXUwJpmUAdm/DOUHkPC7uA3tcchWrCw8PKcuJGAkb4T+IOOvzQhSWjWynleXIpDoDiraXabIO2QV
HjW52Vme8JQnB2gsjpbebMJR2WmacLg/0gWIyfQNVCXf6OGpNFx/g2xAOSKZZXWBnvRbbj5roG6R
0twOVmyjZ9Pw5M5TAdUG2ZaNKrULqXgSRuXgl96u1V4lf+05Phm8WXmCd+I+yFxu+Ke8DOleOHuq
iyCM+wGheHN4UcofpvdBEum2X1mDxZV+Z22K0d7dyaYfykIMhOci1DmNRU1kD/olkbO1/bx0dKYn
yf+Oah5mxKIQEmtWl9q11fTVMke7lr+mqx7iNqHJclLEJJ+tQHo3j2dbMVf9hqbBC8E5VPvy1vOP
EHfYlaRuB21l8pYH9R9js70TJJmWaB7GUH+3rG+e+YnSm0Ly7f4eXfIFU8WNznKgc6hbX69RX2Rc
iv1QXwrifzH91WpfW/BOXb8Xo1fZe4yyr/cN3h7MCW41vZst3vtIEc2u8kBpR1nzhIyotHCCLt1U
WmEX/8PZmfZIjTRd+xdZ8r58tWvpjQY3NAx8sWAGvO92evn172WeV/d0uayyGGk0MxISUZmOjIyM
OHEOiGWQqY58lz4lfX020tg1gAv86RgfRIhLV30ZkwECo66H6+wpDOO0pNSROa8kLEnTua1Q/3RP
gbhDWct8CukSPGGrTxd2kyHPpsk7uX8Z78P73jxZwVmRHrVMoCK8g5a7OmUra8sXfnPKslTq00k2
KsBGvhL03qDHbq3u4Suv8YGLGTLsBWzM13NWjmIVTpAEjl35qNAvcwJm7WVW/TCGsuTyxtA/DFoC
+piH1F1uF+VZlVTpaGe9dmqm7pGLrHapLAyHaGkZ3napq3O5/DQgMcurFlDRujA+ZQnCHAmysW3M
a6YqThrRLDPcoZXfaeGOsevyy6W1deLT10bY9C3WsorJKrhC9aTz0K3w0tJ+J5fCbSgFdUnkcnZr
S7m7vdarRHhlffUZpG6Ys262Kt+QAri+zDnwYqva60guHnpxT2AFdAiVbQKDAY/IpU/ZZAe2CFij
nZ/n6i4x7oTEQNB9TmPD2jktm7YopC2EiArUOqtbQp4Ts4wSiXKWNSEgVntj8M4WT60s39Vl8gnE
796jafMTMt+PFIRJhkBN63J5WjUlvTOmtW8wEM4I5T9W87EelGOVoqR0aCzl2E5Dt/Qwjoxh+7e/
4PU7atlcBAe4RSASpLd8ab2YYG7JGz5hpMNuXv4CEn0o9e5TZJT+mEjvhIVS8BC+mPMeW9rVnfLb
8jIwwPAd9a1V6jWXZa4YaVj7XS2fO+hZpO9N65yhGbq/vcatmARSQEFrAwEUGPQul5hEDbwaDQ9/
OUOLMKxtzYvsht4v3Zmd83h9IDjNYOXhL1poy9fFa9FPQrdLpfazOZu90apNsoxuTydtw2Uol/0m
fuJdRdNndSKkLDO5j6zajz61feKWo+0O2Rnm2SnSPDM4jfXJzp8z6fPtjfzNsnZ5ErGLo4DW505h
KuByJ8cO/VqljXkWNCoN+ogM0hhJcGK5ks7QCqh038yE+dZ0OAwMyjNUhm6BYzNVLYvsFbQgRFhh
U71oejQem0L+NMPGeTchdeUN8pCfcqk+1YFMFqPLL6UeRu/SydKg88gGOAl0cYobW3ElS2p2PtxV
5gHFBqM9S8OOPP2qYT/PtbC1LOJJrzXHpImOYNNPJcyrH6hH9ajSuWovjre3c8tZaA06JsxydKTW
CbkB5jm184r39+yAdJUZiO1mud7pMv2mPF9/NOhkge7T+Sb5X8UXqWhKyC3KxleNxzDKvoxT6wHO
XDhzKTOcuyo5mJIDpc5wkNGkC8P5OZqZ00HewY7/1sycr8h0SelV1AXT7H01MAxLv66q/7q9H9cB
QQOJy4QVVNRkteu7LNXyig5m3vh5+nEeH8PXgIEXZWfe8/p6xgh3O3VuNDWueCfom46zY1O7UYMP
dTc/JbHw+kh/oDZ5cKKd4d7ryIMxBiYApDIdD6P35XkpAofZ/7ShkGPJnprWd3ISkKTsEU9vmqH/
wgTgUr1fl9GjjqOjtnLjd1BdHObSjqnYa/Id4717HJOb28djbZEogN5//ZBtNMhCRl1p/FZ9iB0Z
apY7BMzdLPwSdjubt3Uk6Q0wuM78JCX7VZCL47oOExhZ/D6W/skXgufIjRCRb+hgK9RU5eqLXO9h
yzaN0iZgJgEgJZMYl1+snMsQxDOFD6s/BwEcfiJ2IfgpPY18I7fOaf/Pbaff2lCupP9vEAjnpcFg
MLsqnyU2VAqkj4ZTf4+U7lA1de5a+VAwZ63ZO+2ITZNwWlOOIByQWl2abKw6LJKlEFCn9/oxI8B1
CjDpc5jvzvEsf9U69sDEBs0kDAiLw1yaggxdocnDE38av8Ukp16in9TUPCjGfWQbp1p+cZo9Uvut
sAq2iGcVOSPc5avl2ZHaaUpZtz7dXZr63UH5U3Y5OufMZy6DvUtJk77r5arQ7ywLXRlbcqaXpPg2
tncZyGEnOjJxeIzCwtOjverFdV6KSahYfo8TcwUv3/TNu8qW0kSfGq3149B4sP5Kyv6svGRQPkIN
8Jm3yM51uGdu+fM35tow660g0Ftfbic3gGFd1JBfpMX3RnunqI8VD+Tbx2DTID0p+iZAmK+QGVlY
WlJfKS3lfGM+hXZqk17Y6Rk53fzOGcbuWHY0FALEZnbCzFbwJJVZKgA0pXi1XS7VbrQEsieTnW37
JXOK2lNoJfmhDLvscHuRW565jCQsg+D0wNaPCxHV49QEcednU1kfu0EtXCskiN62snWNvrWy/Io3
305TZiWVnaTzzSxw48Q46tFLGL7q8Nv8B0PcOQuGBGa+dZvC7IThdEHf+Y1ce6oUHTTxGitfOmfP
0Ma+oYrmLOMUIEUBr1yuKK6cJu2sSKDNnsxHOe2LZysI0z9tRjOqtQzlGGhPLTDBVawSWTBEoYCu
mZD7CqbBnyMEnYzofHvXNvyNas8yIgIlAnObqxdmnhVOo1VW54u4cOlHuuyapuxRe2zEeMB5zKEh
VoIzrAeshKwHkxPnvR+ZyGJKfZF41dD+EoCqTjkjOk/VYLY7QWNzZVRkSGaoe8CodfmZ0iRXlVqK
sBn/6KL3Wv4sxTsvkA3f5oFFUwymLebL7ZUJ2Pza0QZY47cyzY9sMNSDVIEa61HkObRAX3ZcfMPz
NLrjvBvpksH6t/IJ4BDOpEZG7xetU5+mzpzhrYCZ7rZLbH0szhCMkPAo0fBbuYQRzFZgpkNPgQPa
laB5KmfD016UujrZWfFy29jW45ERCkLabxQYsxSXn6mthByFsTH4Dpq0z1GXGwdHalSfWSXjTuLh
5UW1A1laLamnTI7VB6Ga4tSkcKPc/iVbywbIzvwfecjCxnH5Q2o9of9oJYOvdGZx1iUAq40yHsyu
+KSa6fsJ997x0I1yL5AhykgMQjJxAc/gpUmnrdrW0SXhm3PM3QkS7tAocXxyqrSjv1WVz31XyAdy
C+mZ+6Z6zEOHt7UMpFq2pD2Bzo1k8+LXrK4eiarEKAZT+GMnVwcNwe6jMB3Jg86jOIypFj/0lcaU
S9/2D4oI9yAZG3cucAySCVCWCwfayrxTd3GZ5/ngF1y0VmN/s9p3XW56c/drrue7KJD3lE83F/zG
4iqQM6bkoNuIxSxCokJ8rV/ToLlb5gygWrKepujLbQ/bCBdUDJlNpLxEd2994ZZAgYvALEd/huGw
8AdndIOJIsWeRuhG5NMp9jD0x0jr9USKZgnDgLZ69BMYY/sayol0fiiUv26vZsMK7TtUpIGuUmRa
P/NsAEtNpg6Tj4jKExK24yHUs6PUtXucDBtRj9sWXTgwYYzLrStz8tCFM3w9s58IU3qAhrs91JVa
7yRe11aW5jYquEQAjf+uzmJtDlMN/57wpbgEcNa4+h4O53rDsECTjLccmHGe9penvY5CKQwD3K2d
6qNTg4e2rMRD+G4vrCyPtMtnzmKIHIhWMrndWrk1JS0VytgNvjy9k7ToqS6hypqTl6WDpLrV/LWI
fgbD3wgx79xPWytcEPgm5U320lgdKC0UkcI82Og3U40eY8f0Xel19q/bjrfxpcDiUnqHGgC2ybXa
Qysk1CcRwvTl8H1VJW4//7ht4DoS8ZWAjvO3Qy7PC+DyQylCJI1ZhLLfWOVwrBJZ57Vvjh9ALB2K
fNELQjvjOA5GvnMZbhm2qb/xsAJJxJ1wadhqDSVL51gG7WtDT3MyR/RDJG+UvVjQj872mEI3vhc9
P74Ug1zU5NbNodgO0kEX0ezXY+/Kw52ZCneczrd3czk4K29kAIDqFmd4mc9YHayUYgrHNZ/9crrL
2x+RpiMA/H4pCxvljqnrAMtkPA97qmlonl2x101VMQ6a08yAte3TmImXeTAPA/o6ljTf317VhhPq
aEdRKGUDYe5cZQtULhs7loXsizxzPKuXo0PT1NXOUd74QPRgmO+D2oD39pqOJrAySN6dUfbDfPCK
zJ/D2rP2iFsWd159IMC20CPi8/DQrNUQ07iRukDSZL/Oj9OMmjVi7GGGGuZZ06C8y4OjKn+/vXsb
HwqsF2y78NJAtLGmGQTfGqSpIcl+PxoIKbQ55IvJMLupWd93qSPvfKwNF6RRB6UP9DSwt68nrQOl
1vXarBU/f26Mwqst6xQojzbwkrHYG1HfsgWLhGoQAnnGr4EQZa86VRuYik/NOI7HQzvGXpxG7yv1
cfh4exevqT2YVGdKF+pkHaFZeleX8UKblD5pslb1K0k/B+O7SAqhfGpcE1azSv4xtS6MvzAbKCe9
KN9lIjjKUXGch+q+j5TnKhQnOXC+3P5RGzHs7W9a85/1BgNn5VipflrFxzk+jMFJMh86/Zzbr73e
7RyQjYbhUvmi8AWKlK+7nmsaI3umdZfKvmTeZWHuBtqnuMkO0PFY+XMqvdLIY7rpdHuNG4ef6wE5
kEXs7FraMS4bfeisQvG7fIrcwRIjY2aBthPNNjzpwspyiN5UTqxcF9bcJoq/rKs0GN5QOijyZy9U
J1dLdqASW9YWrUgCAY8ShnIureVUo6K0ForfoicM77gavGOUbuwOebvjIRuHf3nyLBrKFJiNdWVD
NdJKDkJd8ePGOhqJSGFXTgSUtCAKi2yv6Lvhj1Q1VKINCrwal93lumpjKAZjChTfGdpDYIbPDJon
xidFfFMk1GkG/7ZrbLzpSO0YX4CZir4d9aFLe0NjpVmR0RlXqXXV4tNc/tKKziuU6d4wjmMpnewA
Zs/0yUmdJxGMO05zzXpHfFv6FGgoLcns+spIrC4z7bDm/OX/TEn4ZYLtC6r3e6kzHypLcyegJ2mj
ncmcTokif2/HyQtNcV+XPgxXr/EpeqpemNK8vS3XY17LzzKI95ybJQdehao+Q8yitnjXl11z0DJs
6h8a21eGU2Z/TZLoGFFspaWS/uwdFwlv0YCazV4F9J+t/BM22qeEcZbA2fthWwGEHwbmEjiZA7PI
6ntlBXT3wITYL94VE1oUSTgdkrhyLas/hr3tTjrMBNl0bndVWjbCiEWqQgl2kXWHzOvSVZR6yPTO
HlS/79GME5KoAQpLe4olW8eNIRPYTGApWObILq0Mg6EUgGJUX68/j0NyMNqZKoN2Coo9mp+NELL8
/eB0QRxdx+I2ibUIlW3VL2btkObhAUQDHBWhG8MaUdnH2y61bY0s2VZJmXmHXq4rD0eNQX0+XJ7Y
1qk2YucYMg13GuGgc0eqCb+kISr+PJNAgA0GGtpIv4HQl0Zj00wjy5pUGvOfjcI6gFY99tK7oevP
ZrFXkNnAlXG78FokfV7eO+sZer2J+g7RV9VXpPlYIgDVQ35ghtpxlqcDw8deYFZ3Zvwcxt+dKnno
h38q5W7QmJ2fhp0DvOVF1CyY5uVpzJzbardHc1DqWZ1V357unfbLID4l1sdpj6p704pONcEC8sSN
s4oSipgca+xgFJWT7IMixndak5dnw+5+BI65B3i4hiATk5ZpDbiiaBlcjaFMZpKXKRHLz1uK0s3Z
SU+ggE9Gmz6McvsxjF8K8XflHLted2dHPqpZd8hyi/+3Dla9x4e8sXZOqL68JmRe7WsxnrkYxiIp
Mt0v87MzDrBb5K4xfoKA5fa5ucbygwV6a2i1yWFgaEU2phjSH6UBLEWYHqYeNVRnfNKK9ONkv8AF
0Cj3hYr0xpx9zltpR0dm413DlCaJBvcyr5v1wzOxxFwBXtP9uQjCY9yV4i5IGtkrddDdt5e7EWTf
mlrDOFDijOU6GXU/L+Unacw+pdB/3Tax9eWWUQEwXYACeXeuggJsw1Ue67ovF53x0qp0X/OhlO5H
ZE5P+n6Bfssen5AiD69CZuZW9grUYYyB0+OLqTg2RncwrdfK0A9ht9OD2tq7t4aWH/ImA1V6OU2I
B+xdDatCEbuD7d/eui1H4KiDhyPCARxffsEbC3bfZGJUW8OnT1Oj32kBld2B2Gwdc2rz/9pYbReC
FpUl542BgfE4VV7U3jtS+qgE7WmS7ysVhOpcPTvZoR8/OIZ46Jv3Vf86yKeGGYTby936cm9/ympD
5YXBNgdjwA2ZHUu19ZZNjeGvd/Zu/c2N5ZIikYeKGkTX5cZORjvxZmRjswwSmwKFrVc12SmZbuW6
1JjJ6mgiL+PpKyOOWdfMGluGH+Rdlrmp0pJnVgZVR6sRhzLQwidVES9Cz60MhHN8rwWMIZS9VT3Z
erQHLd/cXC5mpv2g1gRhfrlk2JCCqYZCyy9V3bXmxyD6kAWJ99+29o2dVZUu7gFqycIx/Cat3Dz5
psPCJaSdRGPr6NFV/N9iVgej7MMijBqMsJBW/3uw94C+W7vFTqEvBTkok4urWyBwQI3ITmP6kfN3
o8wA/r7OWs9r79cfuzy9gd9hEaY0SqqXXyWAmEXEeoGdCJqUFsmEIypPzbFM4/odYzZ769oqiixV
RtorTKyB1Vp9HqtquyaRY9Mf5K9qC4O/9WwNj0VbPGdR6JmwH6aT+SE2z4np5oZ1Z3f34lVPIf44
FnusnhubjHTe/122aOytS2u9Xs5JAb+QH/DqycsXqQkOVvPsTHvI+w13uTC08v2+6e0KzALuYoYu
zUT4W//8ysZRKHYss/lkgquCZ0pPWp6D5Tuqo1sllKNb3whebjvLRtTCSXgjUs8BArPuXEBW2dlB
1ZvQN5zpCbtx9AKN7E4Q3mg5G3ScyatlegjmFXeZqLrImHi9+3WWTE+DEbxKkNgcRA2yyMoKGTpj
J4IKVTeqe0XY9jmdU3hfAQClpz9fL2UQsBEEzwXkd3k4NJCSUykyy1ecV8tAONM81f+lKwO4g7Ee
OBsWVo71/RcP41BbnUUR+R4SE019DNodDN+Wn781sV5HH1apUmLC0agZRcr3vvqrz0DsKzvw4T1D
y6PwTb4QKdHICEBt+VrzNY3swyxew94X/V7Pcc/O+maTAlO2+x477f08GB/zcHqu4vinkHdSrC2P
f7tzqzBsFHYmmqC08HgG9Ea3jWwY+3/9Bzf71wPWOXA8DFmglJXlJzJ9TYSqRPyQB4fbRpYtuWwj
UM2j20hKT1MCd778NFbfBWY2ORTa0Dc7EpFUz0wn7diUs+PFYNmjOIzuIrvbq/Bdb+Ey4w8KEtYX
ktF1xWvWuqxHXULzUdfzouS9RZMT4cI/Xx0DeTBjknZD2bYKf1oyalagN5pvD98twFgDtfX4KQ3u
u+Eoyj3Q3HVtg8cPdxcTyND1k1ld7qXcNrWw1FHz6QYyQpbER7XP2qMeW4cKIuy5EzvV32t/xyDx
ln+W1+FaM9AZx4YGjKL5w3hMer8BZl9kD6Gzp6h5fU8tdmiP0AKnGrXmQ9ZCyBVLOl1+A9rG4wlo
u1qo7MGmt1fzr5XVoariwQBIr2qweQjXaM9L4XwM4ZGZdsLRluvR16QLDXkVZc3VtZu1eZ0kEAP5
uiR7edm7cWm4gbljZXs5/1pZZTThWNdG3rEc2kGnIX1uNIQGlMatzZ2Efm85KyeXIt7sJUPjPt7n
9sVLVH+2rW+3D9KWB5gL4TiPf268dT44T3NsdBoHCWlo/THJY/F+YerY6QttBSNe4gyY80wmRVh9
mNLph0ydO93vnY92+N5g9vDFgc6kUsXHUNJqN1bHcSdl3zq0MJktbw9ikbzGqWh11ScCVQEfvsWj
3fyEeGrOoQ8V0wFBy9PtbdzyibfGVhHCDsY2SyoJn1DfVfFXvbqPUC43dhxia0lw9S8vSIhyqMpd
xiFJdN2M3Jzuq0Py2RiPs4N62pNiRncdbYTbK9qy9bsAj6AMs0HrT6ZlddwTg3SmyGLxzSxzN9T+
yTtxTKqdvdtwQVwPnAB5pgxZ/HIM3iQRqh5Ouj0mph8Gc3M/ZMiGJFna/Pl6lijHwAioJULd6tQ2
jIY1fZiSdhU9IC9h+EJpvNKEAFIKkh9GHP51ewM3XALgMwQtSzeYav/qYxmznpqgXi2/4vTB1JIb
nlUbjxmtds+Y5Lv/YA0Q2296V+p4Kwfs0gFqzxZrU2dAnyRCOpUHRAzG3hvV2f5hAonY0+dYVrBK
MRYqSYSUIEzioK3iet/H2qTP3FJSzfCy5s25KxX3SWE/l0Hyvgn3+rwb8VAligDxZUQLnsbVGmtE
2J28NTQ/UIaDWX7Po9Gbxz2g8uZ3e2Nl9d0KrZvruiRuqPOdJhS36EOmxgXEHzv3yN5yVtuXyGNq
JEzg+Io+96dcKb+bQ0ajK6j3lMk2HuFgO/hUUAkQ4xV5vXPaEJV9EurQ6o5nffalKf5Qh+KxoFaS
dc+O5qlT6dZpcdfYAu7N9xpSjaGHVtWcZ55R19rOo29Z25XrMK7CRN/CfroeOyzUvJGDKtDAXr7r
nODXlKle/ByZ5znwq5Z6dzqE/+GEAA9YmkUQusBvdhlmoI9gtiivKMFpqmvJxUmkH/PpZwSZye2j
uPFdKeBAOrUwaFJsWeLdm3iG/qsldxKlnEl6tiWfjoEwd17/Gz56YWL5CW9MJPNUJa3W8fqf5/hs
F+Y9hT9xCBKoBIg25c6KNiL0glxdsDoQjHOLX5oLxQA/ih1w75Rx+OhQXne1ItjjwdnaN1WhbG9B
90I8WZ0HG82XuBOp4YddQjaf0HSGHmKXU3/jYqPVQVa9oA8WhZnLxbQmSfwkCmrc+jFhfj4r4POQ
Spp5r/LYnG/7woafL7B9xqGBBdHUWu1cDlA20zMqzIEjzgwNeYM4dM2PYnpts+gko7Gefv4PFn9T
wC8yFpAKXi6vcoZQ6CUWp1B91aIofehz7bVtOstjOoI7KIujezFJEqOgcMjeNr7ll7CWUN9ng9GX
WRmvSV4CWeo4Ywi+5uq3sY/cLGi91PFvG9r8iMz8oLjFs4yp7MtVmgx9mfpMJU/qsmMn/+y071bz
0vXDaRh2NnQDkmByjqnc4zIgM83VYetsK8mUlFKbLaZTMtSvodkipfazLHKP2pXXSuO5DYMP9Nt3
zt3WdtJJp82LDjkjtathxR78ZFg6M0xEZoFYNlqO6hB4Rue8t5X41+0dvdZgRXHprbHVt+vQlGTe
HtojE57LGA0UU5aPuZFVT5ZQnL8VwJt3sRabH5xUPIh8rt5JbZ9+m9BVO0WKPfduQOoaem2q7oHY
NveBVqxKfxhI6dqnk2hQhtHO0GKpy7+n7psa9jAF5N/yYLcbu6xydTFRswAJBfUyYorrsbUkqOv/
i6zlhLDBfJCUQ1BYd10HF6TiRkXtQiv8sxvzk6p8v/0FtuIf0U8G7W4C4F/LwXT23E5gbizfLp/D
CBpw9eG/PPc0CIWA6NGqpAS+SgQyI+uoqFLfCvLHEjBivzeXvXlaiDpMyCEKBHJg+ZZvrqZJKXJ7
FOjmyFJ4Bmt8nzloltiSl0L+XodeM8r3cTN4CWyXt/dvy0uY/SLnhhqNT7cK7BTVeGEup6UMjsxb
HJTWcjv9AWqGnSi3BO21j7wx9HsL3izRyYSUChjbfDOCJUF4ivEkKVROJJjw0Ex2tJ1q0JZjgIcA
qAUN+AItvdzSXmsmW6kc068qw5WdkgnYwE2b/1C4gzLsf2bWk99KN2tDMmMmaiz7fd4qw904jH/D
VLRzKW6lE3BnMwNIOg/2YRVpJBhjaqqElt9ZoZt3iTc02enPfYGZU7DnPJVhsFEvt2yaNYZp55Cz
JIGdHFoPqEyuwltRSH8eo3E3uheMqPFx1oC1qRojiXTP9C3580BiNDePgeLOxZ4U0MaNd2Fn5QRB
N859nrCirLm37Bcb1qbeyg+W6k9Wv1Ou2XC4f20xTrS6d5yhR/9ncTi501x1vJNsFMH1uz/+RDB5
LLg0HnRMWKwWNE+RcGC8+B0oYBXSCpjUo7nxlAagdKNae6zGG14HlEnB3eh/Mv+wSsWcTrEDW+WF
XHd/l4oJBPTj7QVt7tobA6sFJeE8ywG9dWT1vqbZc6tFXFL3t21sxDgWQX+fugIMs+uqfgr3dVtN
heUb3b1i/KrmJ3QV2tTZiXDLT11FuAszqyCuC02Rmp6lZGYcHI2mTM9OTvG2KJXYa9vpe1/2xn1t
ls7HKKt2wt1GQxAYDbOHFAxZ5ZUSveb0UTAXo+0bSeupYrorhKvPrzwNXFtr7qLoo5p/7w2ADHsa
QBsQikvTq9Ck1lI9xxamNWwqWvfQNPNZidIDo2HD34WeeWEwHkNNvyscZHqCbKfCt7125L7oDMJB
A5XKZeAa0kRWa5HaYNnLUz+GD1MWPfBaPXa0RvXgUTWjx2QZs0rs8qVM/7rtXltnhEuG3Iea6TLV
fGm9zvQURcTJ9lWBXHCWqakXy/JekrVxf9KzcRZ5GOi+wdxeWmFCICvzGrjxwkEwNl+TMjsNkGUk
8DzFp6H/dXtRW5ktFWDIFMmtmBFYv/iMxEylMZCBN4OBHT+m9qEskRC8A/d+B7vqoTObw2x/ksT4
WtVugxyacPYq4FvhG1wH0B8eZQ5X+eWaUwM52HCiyCkN5nFwxF1Idt2Hx8o078O92emtKAGWkgcY
Fmk0ryKR1ddm2g501LOxGk52QUcnazXjPlcr86Ta+d7dtBX5eO8B8aAKuMxUXi5umqRQQv6Xd4oD
1kE2Ks2lKorwXKLutCs2V4Y6LK+hBfVgrG4mW2TowQpWNonurmstsOBDqbh1+BTF5s4FtQGSxz3f
GFudRaMD2NSSavqjEhuJO0yZeVcZpZ26AEfKwyzPAuoTvT1oYVwelTE/GmpSulqHTm1Qym4xA18d
NCgWhsBSPthtVR/HrNYeSPOLO2lKEhT92p0seOsIL1tDb0iGPWxNMhfR8pKb3ARNUU6vsqbes1s7
AXrbBBmPA6/HMndz+bnTqC4muqWmH2fmz0qpv03ytMfqsXVelj4yMOuFKnM9SKSGaTt2ncHeG4NH
u/xM+/9xtAMvVJpzp0Y7ff8tv6IquLweaEEgdXy5JKiw8riEBMaf80F5Z2gZ7Y7JGc66Gk0/snEU
/u2YtGkPerdFCpo7zlmFA6efWlM4ZI2RZrrGNJ/itnTb8l3rFKfblrY+FueFqT4WRq61cuJcguoJ
9Cv5qbDiEzgb4ZlmvcdIvrkesm1tAYszGr6KAFVrTKVZLblPMZxTtbzvhOrNFc+jzNlJgTYX9MbU
Ko+zjThWRpNGDgSj4hDDmOPaublHkbIV0sgSeRAZoOWM9RtPXRrWYRQDoQlgFpJM5EAiaxYn2wn2
3ip7plZfCDSIoC+1ZNuleR5y03b7GDmZbJx3EtSttzlz+wxD0gWAKmDNph5U3ZiaesKrqPiQiF+S
BVY5O2fjKbZSF7HWoxN/CPeAKJuuQQWUjiV5K1rQq6OlOHXiJBg1qvIh75c5o/KDHumPhtm+/Adf
55pf+HUXOZyVa0R1MEwiA44k69mzFtFUkcudS2FrNTxbyUrBqjHsubpauyw0GycfLV/U3f3gNKck
CD9XkfyEJt2P26vZCoFvTJmrjcsGO61nG1Op3j4Y5s9Y+6L29clh8CTJd2xtLQtmLeimefgxv7r8
+ZuSBsO6SqXkRAm1z5/i+EENGU0ba08CEXJ7VRuWKIUvIyWkf+R/K0shQqUQ3pNhV9VceLwg/lKY
TLU76MJtp957yW7sIVkXlShKUny1dekEWK02aU3k+GMbn4vZ4daGA9abpNIb0/5nrgXZjoNshCcU
nRcyKo0qor6+uAowRHU/lo5vmNnPOs5jLx8lx7u9iRshg5FG7kbaWNyPvzPeN58rV7gc7bh3fAWs
vCsnaui2Zvyp0o3zbUNb+0ehBv4XsM9wHq58MHCieo60xll0ldviwWmkk4mxrERkWPty29bmohyK
0AvJO/9eeQaZZTU5zeT4Yf8C2qVQ3qX9Tuay5Xy8A/5nYlnum31LkyhmtF+wb47uUf49oVUMmURx
iIc9zrqtnSOnX9Jw6nZkipem1DHO66FmNcL6IRLtoXxtssadq+/kOv/hSNGwptEEST3Fz9VHGlD3
hoRVdnwrfmraR7V+Gr+Y8j+3v85GSQDuM5jiiQXgKNYVNQY2pdZmiMEfhm9t/FnRX3PnMLSojYTv
VT2FkWjnW21u4BuDqxRJGINhh+rsgJ9At9PMjrLyVzp/YGxI1O3Ood1yPSjDSAAB3F2TTZVCViYj
MBzf1P12+CTKD0O9Nxu/5XukYYtny0DQ11L2swm1bg6PnC/UwYNvyChRFtV/qer32x9qay2MVi+Q
T4cn4JrcrYiztlNaxfGDqEsPQK8qaDTl/F2hFufbljZXxIg6aSUELcxFXrp42FGDnvUAv9M+y7ri
lvFL7pDR7jjCxgw1qHA6ItS8VJrPV9Eu75DIleUAjmIjObH09t5WutZrdIjrujoqnpQs+QKhXnOk
2jB7gzVID0VpFec+V6T3yaSIgz5H8zmPNPmoiRSYgQYZj4rGp9sZinm8vS9LmrGqnv3ufjKayTSs
sUb+1Lo1jR1TFT6DKe+CJvxQSE9F8DET4mxQvJ+cr7ftbeV1bw2uSR5kiYUoRhD4kaH+4wSK5S4c
lQ1vSxq1bpwqJHcBvB6p2+h7L6ctdwPksPQlKBxduZs9Z+mUarbjx8N3GJ1cqfthV3uvwS1Pg6tw
ATOTRtIFvPQ0a8hsLe6SwM8nK1sI/tOzkmpfO7R6XWrv1U5A3Qg9sIwuzJWwC8PctfycN9eEMkAf
0UUcVcN4UeNfdY8OavxiRvANJTu+shFWyVeXpiZ+AuvjKnY71QzyrMokn6H3g14m5yifPEU8TYKh
kcTTU7Q5y70LY+ObkbqyRJp0DLqvQ0TdSJD3T7rkJ4N6FoCLg0I9OenO0q6tLFARSl7cSL9FOC93
MVRqYxwrPprqtOjP6K7mCFfVdypC1/nWpZXV66nSA8WhLR34ZjF4gV4eor3B5GvnWyzQTYKJnZLa
OmMN5AWWMhQBAnJMc/8FEehB6t7l4sPtU7y9Xf+aWZzyjdP1g5wHWlzi44XUPMaOPj8oQXFXFow3
37Z07d6Ulum78A6EexwPv7SUxy2XnVCdBTyfB7YnyyeLxn3SJm6q7dysGwVtC9pKbDFSwyDCmr2r
0cYuV6qK79Od8v69PAnP0J+mIfek7GSmHzL1UzhIp8wpdwphG9fGYnlhsvxNdbGGC5JKVm1l8N3K
9oeSvDaaW1izW+Wnyjyr2sscndoaIEdsvw8+FM1Jlo6SxdD1ezlK/9ID+1OT780RXB92fhGbIUNl
zPavx2ujQBhaTO0QuP23QoxubHqifCBkj69qH3nhznfeOBp0cX4L64Hk5QxefmeKFk1HNhf4YUYo
aQQkvLB27GmnbvjtkhLCI8JICyTey5+/8dtBksN5GFq2GUXkID2SfiCM/Pm2y27sHABhIjJ5hAFC
YlnqGyOlFaeDJBEm53o8Oa2Xic8R+Cnum2o6TNPfufXPbYMbdyqiS9TNLFpRsFStayWKNuhd0TWS
b5Xt2BxrSVnUYAExI2s9d+MP5O0T1QWJm3+SKHj3Xg2wCommtnP+vHO5ODB8bUtJH1Wj1eKNVtSo
ThuSr+QG3bi6/j6ip77zpNzgIcDKEqp5q9AouXpFTGJ0plJjwXbmqmp+r1vFgYFVV5v+H2lf2iMn
D2z9i5DYl69Ar7PTk8nyBWUyCdgYMKuBX/8eRu9Vut3cRnmuoiQjRUphu1yu5dQpN/DaLSs2Tfvg
GtkTwKTbTgGSXmxub/qSKoFVEphXIPDBmCgtlNdjZsWeo7wo/FvjPhtjAXrEf3ZaEV6iQ8RGKhQz
WOS4bBKdJiYtTyKagD/cDjP+4E006LIVp2xpLedyJCPrYI5s09osiVIKaMhYHau5DYGvmNcFU36x
GunRIFPVJJadYTV0QpbyODM3WLZfYBxfv7ZzixrizCzYMONIr8ntoNWAlgpM606iqfzOjA0zQ6q5
e0zpe7bMQ8pZSOtni1X+8ALShUM3VGsIlYWX2ALzKJxN5Dwwn0MyaEKx9DKezCSaw3fFALOa8eiw
dLfaebNkbjCeCzgsoKVnF+bS3Hh54TopqdOofR7JsSG/h/qu5ZgBl/wEHUGskrWy7+zmXYYMYNj9
K1B2A4vJqs1abdOosG2M3/1dKXRTzAuMMa5WvS81jF8iEWe0WXF1r2MVCEZyB2NtEPnCv75c6Zy4
d7oJgrOabzPXwnv4VaAOMZpICj+4mB90+4ovHeG5PClmLNscBtJp0sjrNL8ZX6Ys9jFWdlxFbS7d
DLx9CE1hvvGDtLDK0o2hKUQa6dneGr/y5i61fwm39GvnHmAC+Dxl8qA3c1+VNv0YilOjgJir35Fq
xeAsGYLzD5FW7JBUBVpVT6O6v2PJj0Z/S4cV9VkWgYlZ84guR9fnfz97HZlHhynVjTTi0JM21gM1
K/22X0vdLukKEsSgsECcgk4TaSVDpxvUs8HD06ahVv4YePWm5XsatU77M3Nf/11RzoVJdx1ToepM
tG4KP82FP2HeZdozusD1Zo11dUkjzwVJj06VayhdN04aEZKFfPytgfPObDTElWtM7vL+AQSOd2fG
XSIe9nBcl8fktLjNRgxK86rYeFTdNlrIqy0AKWE6bbx45Wm48rxlcdLb0GkmBdI9Ey8mLDWS3noR
aun75PxK7Ei3tdAdP0aytchKKVW+eCg6o4Ee/uBnuwCm9l6uUucWsazYUF+mutoyxaS+6YqoHpQ8
KJvs0BL1z21NWRIItxoh9Fy6AFT7UmCu1XVvZ7kGTJTnVwWIJ9U3p8382CJBT5IVA7YkDV41chAz
CSxe+EtpuigdEBNw7WXISBFYjfMeF+o2rt1vXT9iAIu55v3Jb5GDaz33koBAHME6YCyXAjEDrGw4
wK0vk5oF4BK/L4zpTVXKI9p1A4xieTaqeNNWa3OA5mM6f5EksXL1aSROYo8ZxCKb+cdLs8BTm7fb
B7cmQjLRFG2niCfS+EVk+jFn7Ralhs1tEbJlnOtngBgiMYhrhHY86bRqnqS8c0gSeUm+nRwPHLra
ntRfb0u5PqJLKbPOnNlf0MuTPmbwKdUB7O6YG1gYXpBrJ8ayQ4rgs/UeUAI43Ra6trTZ2pwJZSSP
9b6FUKNDW0kCKFEJGnNt5TbPG3SpBljazNYJHBGwEY6Unxozc+KDBSlm0fhGDb7jRgSiOzK6Vtdf
XA/Y68HnhxQfoLuX6xFW0Q0NL5LIAl1h4aHpuQpXX8qrsA4KgSzOXLjFhULKUpJSKVx1zcFIIjE4
gDImit846Mxhz822yNLPhqBMs1mIhsqX2+d1re2QDPWCQ4mEBPivLtcHKlWzKToPO5nqOdwOTI0Y
qOlsb0tZ2EUEivDn4AWgNVNO7dmFmYDuOIZ/pRcHNBj6rZYcMnuFxGtBKy6kSNcqUVI9S1EcjDTX
xSDdL9w+pi3fKtVKn9tVyDEfFzKjCDkQ/SPyn5d7puSDwalh5nA5jPhn1uVbFyQjVvHChz9V/Zg3
PzpV80frIAZAYftdk/9r1/CnfKT/ANLBpqK14FI+AIzAOCUFwfulhalFwmL4Mp6Ailzzi5fObUZd
znhIED7IFNx6kruNl8LHp/G0K3rnQe2VvWM+39aOpXNDZ4aLzC9K1MhAXS5nACzEZelAIs0iaHt2
QCv81KiAtvGV5NuiIFdFWIFWO3QwScYJI1tqp3NHElnurmH2YVA3qcoDZ4hX0hZLtwpDTpHIBBfI
TNojrSipkqzoVRLFRvojTvLM11QQKN7etitXaqZhtz6rG9g9aKH0UqGDr1CKgmdR3n3JxxcwpoWT
1h6YuXWzcuvWSTCBgBLBxRoQ+zPlcWl/Z4gdfmEK7+eNvlyf3o2qmxgGjeZB7haY4yZ3p9poP3sa
lGlfOWTn8KAjd6bTbNW2Cmv2rabm2vqvjxNA/TnuRgHuU3Muv6IwBVeok7AoyYEkPXjlIYujoevu
SZ/tQcWZAclBHp2M79x05xXDk5fuS3DcwiisnPf1PZlH84BkEbM0oMUyB2ttEjSH92MejeyXwT+8
flOJFaMje3g4bLSXz4ARYHww2EmyOWnKrFKvyzyKLctXqjvuaxhzZz1QZBtv69XSYsB9hao9xsyj
hirFOCON27wTVR6JbjiIeG+XYEUz17jrFg5vXglcVRRqgfySHp56amuQJWt5lGKEtIkkrc7e1bh6
zseP28tZeFxB/osNm6NuBIhyMsEhXE3GWM8jsOAHBJNuum9tgT7e7Fh2TaCNNLBNOEjxGtbiilNy
PrJzwVJkOiW2OyoUgm0epaLy+/ILMY98MHcs50HWKyHHX1kArmUDprsb/8Ats5td60W3t0AO8T4/
BMnimXsJ2A9DOlFwHgDhNtl5VPWdn9DET8RrKQ42Lq/pgF8vX9GgRXmfvi0AnsBuSQt3UuY6CPhx
HbTxi8lbs/YZL+ogrwb7IAyNomuxYFtamv3+9kqXbgkCLm+muMAjLWPtWNkrAxq1wUpjdkebwct1
QlcNiWt+HZRhRdiSGQTVhIenZE7ngMzg0gBVzKqrGnOHcFNyPPeoOD+ZlJOw43FIFcGDvCXt1spN
jOzyUmVXug67jytRH7QyT/dJO2ahOxRsBZqwtP2oMM2ExXhUMeXn8rME2jWKseJFVHvFvRlbX3Kb
HQwWH0YeP1bFU02Vtarqoq476AxBdzVCG5TVLmVaWpMOHbGLyNEeh2+p2PUGrO9Q7VC9qpJdX6V+
2T/bzlHXGn+uj2dv7MjXCG/md1V6l1CLADJ7nuIBnIOk6CXI0t0kLsqoToD2n4zK3Wg9Hf+Dtcfk
GHseOIXRi5/tOmfun2FhlPikQkqKJ5boH5iNY64c4afqSCtBymIenTrj9YDUutzPRrS6QGKhiCbV
85HPNpVvGLEifpk7d8SABx6a8V5PVR/jdmv7yNhPEGSIuxjcZvmfsfxWPKLlcxo2ot0JRBSWvu1U
/18L9jAr2AAMFgEID11BpnTNW6WjxaCh48em425smw9ugnAqrdcyfFf9T5+CPsnb8BPoQiSFnnKr
0wqzLxBUmpgxzN2QUDUACnDTWUf1nZM3jgIct4IsDpXV+ujCS4VyGzp0QAwyS5///ey4MQ97EkWK
jKwKsgL3cRKPinbMyM/blmvh1QX6Gd68h2zcPAjpUgqxvWwEJAiXNlbgyGd+W2UhTdc8+s90nqRY
SJLOQSaaUNHsJDmNauHFipLioibTvuGpryRPPbLOjQfG8mwj6EPNd3QSiNDKwHOjgmyb5Cc4MDAL
PPeJe6RfCHlKhm07BBrvfOYNu8K9xwTIoyJW3PWF2wzPH3lJtJ7DvZKJpUgrnAxGt4hYCUIDy0U7
R8ezYcWNXDpeAEHQWo9puui1mL/i7Hi5N0xDb5tFVImfCYbLE9D1lROIPP/cPuDrdAwgLTPHEwDa
YHyRe/hVTO1ys5aVUeWcPEDESPMHo7WCESgU712wFxHbK8/wwmN4IVGyyXRoGU2RdI9ckIlURVjR
IuTZH73Kw15ZG+u2eElBUACwInCEQChJCqylRm5MpiijcQxoKXBUb6Xz7DUNZl61QULst6w71L2J
mNx8qchK7L8UDOG9nwkKYP2BBZVtBAPcBmkGeFol90GT76skfYjdfls5yrPg44+ixJSjrn/Nh8aP
p2ZaeRSWlBW3CvlXVADhgEgGOx1J3Kcj41Ghxsq2aavi69go6kqovCBlpiMD9S2CDTx10u317JRR
VmU8GqrG2Qh3Gg45rbUVx2ZBVRH1w7VB5OrChZP2slHsynN6k0ed+Y0lj6RQdrGq7TWiYeqoEzgC
teP+HxFTsK1A4gDSBLwwnjxbuoZ1Vdp1p5VVlGetCwbm0gj63lzjnFq4EhAA7UD3PZJRn8M0zi47
m9IiUZSmitB0/aqyDUn6vZOIgNi/82rFfC1Y9AtZ0rvBTepWJaLfyBpR+JrMu7QZj5YnVjT/+rCg
9CpSQoDeA8Ej46YsDBskTVXUkWpuu24w9qZemdt6oEdK+aNO6h9tq+pbx03Xuk6u/UxIBuPZ7AgB
CSuDFhguwojRDXU05seSIoDxHpHpUGgWGl6kxmtt0Nf7OYtD7XvuFULWV9aQXge4xbHrKLfDpr9T
ykfADFZM5sJm4ouBj0E0jzqK3DFWQ7bmsaKNNFHdAWPz5DY/MnJHKPIptvujJBtj1b25vtPe55Ar
uM2IF9GccfkAiVroldPQFlvGre0o6Dz8Ghiw28/Pwu6hgXCe7oPevjmRcCmlt+uCaczuotr5pWC2
gFWClv7bbRlLuwckOaj+Z/I9vNmXMjyRVcThVhdRQwtVgmkhyF4f+4YFRwwx+5NxTJ4zm91toQvZ
WDBXY1QYgL4I7/H7UmopCrvJsraNrNx4KlsPgCjj4PWJj7JDlVr3EyF+ltFvXZaGdkzCnj5S1qwY
5oUsw/wV81TiuciI2OPyK/KJERp3ZRuBFje0hw0eSr9jm2b8bhqPmqL6ZdkHFcC6K6tfONcLufOZ
nFk0DGKshMAko6j7I9zQNf1MiTiIAKbQekzfnM2YbgbURQzfKwJnLUxZeHUvVi1z1+fJZOHRhXSV
qD/r/kOIXZKY/qA1G1jxsdmDoAN99aGJR/f2wq8t+VwnwYwhIGARbsrsSwOwOA7ta0guPizroItD
xlFL6/ypaTa3RX2m7y595ktZ+uUeg9YqyxABQMNmnocdj59a860Q6MAEAzJoAcdK8fn7d0M8FU2C
fMN97v1C+asWm2FFzdZWLQW45oiKcpP0baSn/QHzwDCjZ8esn7nu3o8mWRG2ECvM60aqF2YJ+ykH
oWDgdUCclLcRt5n+4RpCPSKb443+VKr1n27qRB2QMW6nTYa+1M53Y6pqh6yui3Jr9qLbTDHN+XPV
ogST5Jb53hSUM58MzDmVeaFz9JRmwtpMtk5eTFrrTQh+0kzZaSrj+S4trU49DI1NjTtXKdInYohi
jS500XwgUYJMHWi0kTKRjBYBFhjzPqc2ar9h2p3pJy/6Js/uhuHXpO5p1fnOoa7CTFvxF6/DDuwt
pM2wNZTs5TG+Lhc069IR95Z0LOB2HPudXuT7wYn7r04eJ9GKEqtQ0islPhMoq05WlLUHgoKIDpWf
k2qvA4Dh6IfMKcMWKbl8eMvNKVDW2hYWnjek5wErxp9IP8q0D7gmzOWa3kYk140gSzLhW/20NsFp
yQwCEwv7Cx5NhFfSI6BYbd2qDuuiKr9ryfdY/63/84wgoAyRBfgrQzLxTpw4agIe+ci2vql9VLFj
X2/EpqzuBRo3mzsgIJovtt/d6c1DXf1MCNutnOGsi/IZnn+BZOwLXUxJJ7IOTvIxTbqHusEMvfp3
mqHDbtPeuUZ7V4vutc3WOlaXDhEJEKjr3KYIhoVLC8jTRveUuuoiZXLVU0nhPQD7G3+5vb5FKYjo
kaaeByZ70vLQ3Z5gCnTdRZZVqgem19XBQl/aCi5NnzVd3kU0jaLxG0w+GM4sLSY1+rbjRO8iQdC0
ZZEhAzPb0P0whZ2GE6fdPa+V6Qk9L06QGlpxZ9gx8iKai5l5xMHA2ilpQ8T46iO68ygqlrl7YEOB
QbnpJLaNgk4uU4+rtyrz2GOpTt1eJGQNtX/tcAAqPCNeketGJfiKmHREKGA2xO2jXOHph1GxNChE
rT2XItHupwbDk0FfxdDdCeJa9NLzqT1qYGz7dfvIru4dvgJhB9KUIAgEc58U5HSG0zcjZSIyM+NA
0C5dp8mhbdeID640YxYDvUDOysDQJrnUqaQjIDN6J3D1LPYtcVt7CHgpgJa+vZwrq/wpB+lWcBHO
yRrJSBpKkSVirEVUgUU3ZEb+p+jBumOyEZT9pAxvS1vcPPDT/I+0edVnvptOXatI4EBEtlfEgWcz
ZTMx8HfWSBxs/4soFEXmdjikrKVXrsiqeoirRkRIkPuVHh9Z3ocOmVaqlMvn9FeM5ClVAHlQAxQY
Uepar2iOjI9676UrEe/itqG/E2R9+myTJTNB1E5wkvbYNlrvCm3Y2FV9FK62ub1li7rwV4wMyuk8
M3N79FhFrf677Y/CG4Oenip9WJGzshxDOhonm7ilWDgaFy11DrL7FP3Ldrs2+Wy2ahdWD3kV3CGk
54DmQL+P9EJyL9NJFg8iUmmVfi+dGKxhaR33vlAxNdMEWjeMiT6GmLOwFlUvrBDMF6hFodMYcBXZ
4DIOflonZ0PUKU3gMgRGdr3BZOWVkGBphSApg6VQ57ZzGWWUagS7ppUDkjsbbkZ6M/qEDVpQp1ha
5wKwm/8r9h9AfIzChp0AJBClXrkCqPMGdED6NACCYOR+VXel76j0N0lLoOSHdtz/s0peiJNeLrc2
jJ7aYoiEEFvPmRq/RaOrz+N8CK3YXXkoFy4zOEugMMgWoE3uCi7T6nVhpOoQFSzfm2q/Q7HnX4F8
8/6diZCustnpAtQv+hDZ7KvZiLBRHjLzZxyvcYUvauBfOZ+P6ZmlLeoO+FjdGKKMfQUX9EbLMOHN
G//dMMG+wrPAcAoADWRGcq+jrtO0DhQQnNpG+6E1X+JpxY9fWsm5DGnHeJcOoiiVIRqaMUirLOhq
ZErjt9uKNhsD2ViAk/ITVoOkumwsCoUDZFunY4TgTj2lLYi54ZLRfcW1fKPURH+041GspICX7i8a
f5GWRQkMiLN56WeHVHlt16ETbEBd1bRFiEJVjjubVuO4nYhZ/7IcYn4ty4FvRarEzeH2kpccKmAV
AA4DRFmFAzq/B+filWlScgU7K5A3dae9YtxbDHmb/tD3ky90GnXW3hPBbbFLO41yCZL5n7l2OW9k
W2AroIKOkdlFpoJB0ejj7X4I+yjS19uSFt4ztEkghTrzwdpoZbtcH8lQNUm9dIgcD76iG9fbuMxs
3ylzNTBic606vHSaztwO5cFNnRNzl+KcPBtFoRhjNCZGE3mNGIhv0drut146ThgvVrvG4I/JCPbq
2C6TtYLM0sbixQEnCOD3OFXpWTXZlGlFr0/RxOt7UZHQzb092n5/M2X4Dju6ZmKu5CGQNy0wB5uA
QKAYLm1vr5po1AHAJkox+3DEXEIwaAV1/66kv4ri5z8e5SwLqUbMPUAlA07x5d5qxgQsk+IiEiVi
WwBGkQ4YOtInB11fUc/rWwFRKMxg/AHGfwJUIi2rzETvNEbdR7bdbWzxAHXdmfGw7eIP5nA/6ZDE
SclrZ69RGM9ruDBBJtLwc84AOBbkk69gWzleu0ygSYPxJBjIu5se0bQUMLzh3/vY2nX/7O+h1wxP
BPrdAO4Av4bk+zMQgk1lQdSo1u45CLTjlL/oA92WbK2p/uomfkoC5TmoMDHiSl6aiya+OiupChqH
r+Bxq8YdTXSfrzpEC1sInlqg1nVE7CiOSlcg0cgwYOKtijY655Hr7cbOKRJxfuXUfgueRz7Q9zJf
8RqWFncuVAoBtASAZDRkqlHSAMqeHtTkA/d/NN7/+Qqg5xIFtpkLA2G85ArRok07EBmpUfqhqp2v
0zdbr4LRWHkVrqwYDBhAPpgQhmGjcKClR4GD2VhoWaNFPE2/66Ppt2WYm9qjmfb3mR506RpNy3VK
HQABdA1hyB5iUfgR0sKSXktUYzDNCLdxO7VjYJTWzmVeUOjMp4oOvskhUDt+qlRkKcmv29t6DeQC
Zfg8axK7OtNAysEV5kwqpWVPbtQ23a5NHwuwLBc10CH5plRPHvnDh+90eil2lbGnJNvY9g/l2f3X
qSt4LlBXdGHf0PGDb5HuojcWGOXC7DhiSg3CartQ7gTyENgLbS2td22359Zr7Dear+HxfCbBz559
4o5zXUxPT7kKMpB7T3lC7W1MeBBnX1b2dv7qS5OGXYUmQWHxAF8F4QIdCrkzduRkNMw6Jkn1TQii
PWYjiE6sQsm/ekzXwlE1WNAwdTpUmv3UYIbWMStaJKGUNd7a2XZffA9AscgGAK+BmBBwScm2W9xA
uU7D9/TuU9O/ikJsMsfYrqz6KvE8Q2+BxwQwEEAecHxcPlZc12J43j05DeCo7aZXJz9hkDuY4jaZ
/qfk9UbXex8zQG+LvQpeZqmYAPbZdYLXS9IgVU+cUmdYW1YlG2s0g9Yqwv+bCMk2mJaSlUrXkhOI
a/zY+CDp2hTiK938RC3jkYeHiHq0PJCKYFqunemQQGG5Z7xVmDogga1aN8IAhB+5nqzkb66MtyRQ
0gjGUsDTEuwaJov7uZccqf5e299s3q8IWlI9vOuAoCHPhuddOp6G1CzTrYGcCBpCw96OFZ/BwwiE
q/4zXPNzTX9FzZpydsGBRtaVvISokZ1GxcWsitiHd7qSfLi227MYuJpIW88mS37U7TzJhkmPcZnU
30mp7ey0fWly44Gg/Mr4wfgpQD8AspDHzFmrhV7XsCTZ0pvLYqPWwe1FTqYTTCwgbsi3WhfU8Xul
PFQYLJYdkt4fLB9u8O07sKAw4PBDQ9WME0L5TDrHpLaIrfW43KqD9otqjDxz8HxWaC9oAFwDLy4o
DYAZgMXCiAAZKAsDDFDJBMFJ1gZLAkQXkWKxYte7xsqqFu4dkuszkgGpzLnV5VJlCuEyfAjOUnuy
ulNlbjBEidSbfFqRs7ggAAbQBYG6FfbvUg6znNQoiEJO8OD2ivcFAxqoq61kJa68QDizoO6HTwbU
DFA6kv53SVenXc3oCfPrJ3pPMGVe0SKqAY6e+QNvQ2Ott2NZ4swMg9AEUYqkFA21KpAa5vTUd0fv
K2cvACqjLdmsNrq1Uz5ua+CaMGl5RT0qLUVH3omm3obH8KMTN3CG0FFOuYcePBdOWhLclrl02bGn
f1co2cneqmnHKFaYxEA6mq+V6g/o0zfACm4Mmyz+nYhtjajXWmsDuoZZfp7mX8nSo8NsZqjDiNPU
fmF44qEHNlz5UiXjibb3/ZDAlDqB26eBRx+7pl/xhue9lByGi2XP9+bMlJqsr9S8xl6Dpq3YMN5P
G1KCN2Bldxc8Bri+MCtoCERRSfYY6pxj4D0t6Akciqbt686OlQeiY+75psak6+lOrBjvRR06Eygd
J09bK88UCKzjhxl0aJ0EXH0NQTWoOspXSsn29hKXzCZwZsBgg88VbUmSQEXrS5AQQH8EfxzEViv+
sB91uSJk/k+uTutMiKQqlZHQMSkbeoorPd92k/2e6rUGxAYAALeXs/QA4cTm8VNIF8xQ+UvFKNBx
0lS4FKcWBVHNOY7b+GDcd80Xyz4m9FdV78fXOsN8kEFduYqflavrVf4VLa3SaXSrMHhLT+7wFLPf
jX1ntEFTodko8Uf1rtHDuvplv3Y/aReYzVtipn78i/HRb6oXy/tqulvK14ZtLh/v32+S7kmeg6gV
QydgHqgSh1aVgfQbVblQ8cyTMq0RVK1ugfSMIEeDOQFOCRPYpNvaFLDzrAc0/z2x+ue2JTCHaIYK
OD8Of1KqHYS7H7QtzfaY8MpLQPsnmOcXwzh0LA1va8aixfirGHJ/uYVsuGWX86dZNZqix5qEjYkS
520p1wit2SqCfWnOF8088vMFPzNMStopbdKiPGfnG9V7jEe2K/vX0qj9Ud9W3hd2oPUXDNy64x9u
czd2oAA5gE1F+377O5ZP4u93yJYLTRxDp5q4ciD8KKfA2nYFJts+MHvErXjK7Uebhi1vfN0KMUjC
H0rMAOuTjencZ82LEu875Se68cxo5bOushiX2yP7M7SfuMFsbE/fp98xGbFo9mO6Z9UTnMSGlS9m
VwWTzY8132feL51+x1QlokVITI0GKJ8600/jPR+3RRUyiwCZ8ZDkIC2vnTtD+MwdNzlZS/8tGq+z
nZR8CGaMQHG7OgqucTJtx8YdfLOK66B1xNr4qitORpQaZqM1lydhvjBi6FJ7WF6jbujAhBRG4tMy
D0ieHIDwMbyQq/s2nZBveTWmrd0Gk9v7cf46JnP7rZkHDTwbp/XzZEWTrvOu0jdJJgT4FEvhbQWv
zVV2zfTdBFMNoSQslWlrtL8y5vq8/4HU1/a2riya8vPNkIyJMPTJrFqocJrclcXJKKlvkCenwuCY
p5JskdSOj4KH3Lkna23zS273uWjpFnNRGQ6dIJqrylcchUKT+5xjwOU3V1/rnl8yTGey5IqgzWuP
tvh1qjGpx1SJP6xp8NIjcC5BCiJMk6IpssMJ5vq4Z6N+yMEQPoGjXnXSlVaDZW0BjweonefGRLkl
cZqctq56QU8NqKQZqFDC3uF3fBPrtZ91e2X6NtprA7Ou219nFT0TKl1RxUYZokFB+qT3uT9yjIDd
13pQv2IQ7HgsE+IjxgBmqipfHOWtyVcUdclAnEufD/jM5BdDwxy9GWbvxi13CaK10BtMWHbMNlp7
Xub4WfYxzmVJ7k2K5uWiTOf3vLyzpyBXHzQVnY45qOh8ZbjvBQmS+gk9AuqKYzVr/C3BkmXSBmeY
shGCU2c/GH8qhFBeMPhZG++I8+G83r77S8/E+TIlm5MpnlVzeN4nUjzWmO5GOxEkxo+450GaTPCr
wtvyllcHvDxieVheeSpUPyi6giZo2N2DVR2AnevNgItd3obuyajXsiSLNx6RNlKv6A5GzulSYYBK
7vI6dukJrdiebwgy+ZOFkOL2mj5biK6O7EyMZD91UgCGQ/BwUfaUGr42bZ3qqeuOuC6+OfjC+m3G
W0PZ2IVfjqlvYGbF2iD26yT+fDPPvkEypAP32GRRfIPAsOSdcadpvorJ0AFvvtYfxjMP7eyRaa8u
PzZKgZLGGgHAJ2XL/74J4Km53Osk7YnCOg2vl4rk9TH50he+5X7p0O+e7yq+NbN9m0WZuHdfyq8g
6PCUI2HgKgEZQ6/TXe4Qv9GfSfVduBHNx93/6YwAF7r8vIJ1XRV7+Lxc3TG67bvHtN117fuUbcEM
UbvbKX5RsvtW7Q+qMoV06n23WkOALyYRwLuEflAo5UzMcPkVTMfgHDXRycm7yyiydvq4MclH7twX
7Q9ad+ig1MLa3Vj999vLX3qYDACywPYMUDYejUu5vB3TvCoaJEQtir7tJzX/Ar7WAKRGK9Zr6cad
C5KuAmFTC3BRhfT1IHxORGC5b7eXsmSxziVIih73leW0DZaSWZioC9jzJO4z9iToe1VsrX4Nhroo
DkQaGL+HoB0dkpc7l2vEVCwxklOrVQEYFsI4Y37ejGHsWDQowWcSGrReeeiWjgv95yrkglgBWIZL
oRrJC2ELJCMpiwO7v8PA9TZ5sb0V47/oQ5hzcx1gDBiBLHfQojJl9qOBnISddSpcPWUIiU7KLzWp
73VQJ72ACHn086ry7g2Ntc9mZtHD7eOc9082G+efMG/F2ZvuNa6h5B2lJ0cLzbr10+7QF6NfuHeK
+R90EwgDVONMpOvBfX4pqlPboVArBKaJW7nHnNeWj9BYWXnhFgNTB24ZDs7BoBq5hcZp+hIPApxA
Zzz1yVFUb1BKY/pT/S4AqTBftC7zycdkbel7rIbC28d8I57c99v7unQRz79CuiblqAF52cCxThLV
3tkl5m8WKlvDXy7mJoETQSkVwAawIUt7OnV2HzcULhlLN4ajBEOvbywFnZrPMcI3yw0q9wGDctqP
QV1zlD7r0rLqnMuWVKedBuHU3pwBGJ4KzAqLW+XYlfkhB4u9euxVO+AZRZfGd53/Ij0LRm2bYaCF
grz+oW/eRwt9gXtLOzQl+P+7MIl/KpweMo3uTZIHSa4cKPoESL+7fTL/y57Biwa6Bpgsec9smxV1
O8IHEvkmad9L9WGarL0CYp7Yn97S7EB68GrxrfN2W/B8Ftf7BWSniS7yef70pf63k+c1Kt7aU5Oa
jc+Zhx4rI612o2LY29uiFrVvHnjw/0Xpl6JsJpCOEhM9DUD4bcC+Ne25pq2Yr1mFb61HCkZ6jNF2
vFZFMMK1Pbpj6jGwk8xPk/gUJz9j4W6cxF3z9eZNuiV0XvmZveqBd9fVHIfngs8wia3AArGDYyAI
6UiYGBj7AfSCPd2j+1GlY3h7W5dO0DXRMg9HD/U/2XtmNuBtQsCfNYeh2+ilVWyVLFXCjNrFf7DL
8FBAJgQiW7x80joV4K1Lr/XmnEAOCufuSPoQjJUbtbc3SfHyH9aF9h8YZnT0Iv1/uanILFX2SNPs
ZMRp46OMOgZENGBVKqa1kGBxC89ESXbRLEYUEPM8O1Uts3cZgpxNliVkq+buuPLeLBooFN/+Z1ky
da3aZUqsU5udVF6Dp75165b5idc43bYm/VQ9xJMm8vGoWEgaBKowTO4LIkCFiMkA1iZDKYFsODol
jb1B40w75JOTdHetpw96qBOKnxOjMKqgE46SvzhJSeo/mppWSNjY+rAb0atU+lZR2+OdK3QQviT2
0FT7WuVNDa4FFRMypjEt57EK4I1xVta/9BLCiYGvDbQW8E1yw241ZQw3sGWn2v3Q7PoIivxNbIJ1
bcjUk1L+bjA+PFWQdGPTfTcWD4JszOy1EDGGFf8elFNsfXik+bitawsOnYGIFy0DAKZYV3wahSdY
O/AkP5kzize6tAu12Nps3Hh8i8EfPhffbwtc0DhUtODMAbeJwVPysJUyxfx6vSf5qQVVbpC6zu+U
pz8tLV+7sov7fS5p/pIz22SJOMaQRkgajyLbd+UOqcr/R9qX7TiOK9t+kQBRs141eEjn5LSzKqte
hBo1UqJEavz6s5gXd29b1rHQfdBAoVFZyBCnYDBixVrR+K5XVQCV8Up5KkMFDw4zjMDr88VRv5r9
LuuCjL3fH/H/8iFAH6JZAqLC85uGOiWzGa3paWieBi3MB79Qh9CFqPq79tG81XVYHiF2mKErVR29
In0rNS8ZIEr2dv9DFoJLWUz8z3fMrqHGrqesVip6Qkez544BqQ8ofEyDH68RYyyVASTMS/bmSaXF
OT5XFAaaDC2BuY9em73lPLPWHwIVuj6t13xrOp/0v8SXeHgo0Z6nh1X7Wnce2drNZvpersGUljIS
+JpPml8pOzrX+KPl1BVaja9pH4aC+VP0rVMO1EEad2Q7oRxQCErMb4b1MrRQQ+q4Vyjpg5msUJot
JZbR6ga+cKDB0fI2L0KIKR8Uonf0BJnGH1OJDlKn8ewuLEwwUQQaNELIyVC+of+j19e8j7ygZhe1
5OfDTQmSOsAKZ/kINemakhkTPTEnRymKHyho1e5vr6VIDhcx+oBwZ4F8bs4TZhYjhyCQikWfHizm
g4aVIzP4mFi++aV5d6GBYIeNuZKavHVgwHXgapY4FeR+55kMjdd2ZhhjcyrAtqGruecmG2TOW+wz
mnoggA9XRnlbmwe5EdLMuuRHAVPZLG40e8OhwH2Kk5PuE9Q/WnA6P/a94dkDC5R8j4b50VxBsMjY
/Xr1YBPESvIFLPm+Z7EdB5lHXVWVOBmZeSAZcOhu8rvp9E2nsb/3x3e7UcAiBRIpPIIRrWqfzuzC
a0YDNVLHZOIUc/UR3JaIP9KVkP/WD12bmAUdTtaXzBprcbLRl1twhnznrq7BUUlQUVs5dCvDmdOX
l2NutWYKW4Mw3uIi3+jRGiJlzcRsQ6jMyirSyuGAn82MTS+Lv95fk9s9jsVHgIuePvyJBuDrmyzh
UVV3ZoE1YWPkaaQNOAi3J7TjmkUVZnX/11WbFRT7ms3ZZYFyoIHuVSpONMp83ar3I/pmS/oqANRv
O5QCjd39QS5NI1qA0J4jJdggB3w9yEzP7NIoMY3mNFrhaGem11jqx30jS1vvv0bQ5nRthPT4lbHA
QTK5ESrTyXQ7XAcn2vntmgDb0pm9NDVbtD5nKO5OOEgO/8VALc+LzbuySry8bMVGyR9CFDizM89A
jDrhaQor06AElG1Tom8aPfsp2jUSyjVLcv0uHIPrJtlQaUKcqtItvUiL31IwA6DG90Wpq5WuyNsg
UTboAheIHkJo882xy6YQQ56ZoziNdRyUCSrf5OeEC+T+Zli4sKQZLAP4FiR0Yrbl+t6cGJlgJmme
YsgsEq0JFbfcMyf17CTU7Pg5iXS/ivUPk03hEA//OBjGB8h2NODh0WU410JMY4o+qlIVpyL/VrkY
ZvEYJ2sIlMXJvDAiT/rFwlktiOVoQjBKV9kkfXIolP6VKqtiWdJtX19SYObD3Y9WEexDpPuu7USx
q7S2EWGD0D8R3jIAC/soxarAUTcZ+G6pV0x/INSC9B8FtCzMOhq2FVJSVfZi5pWvpaNfp2c2JSue
5dPJ3/uy2Qyg8FWnbWPDfyLkDJQmiN4aYKH+RlNIn+1dTwCICex3+9nsNtZv5+RE3DONU7uyq2+d
DyYINQdExKDrQi77eoJaYZRONHTA0+aun2ivg0YOBX0A9bdpreZdpX+ejxlsZ6ARQVsIctqzMSuK
Yo7cYK0E4kypN9J9k/+o3ND8Htc/EBF7QFUo9A8aPldGeevHUc5E2+On9DmYfea3OxvQx2UDNZzY
303r0OQ/V07tbQAGA7KFxEBGF50Bs5upAZN3VRhZdxK878C5z3KVPHU5KiGPtHXcdIv/d38SxWn1
wKDOZHtWXts7TUEBNrj/LbdHCx0WkkUWgScA2XOGBDWf4tyJkuGEPAVJAzRKgTFptFQWgEh3rSXo
1gHDGPRDwGeN3moAvWbbR6Ek1upyOClFsTfoyH1G4DOGbBi9oVyLAxeHBqFWNJCg9gI3eW0tGqaq
dTgbTqjKqQ+jFVnPg6Hqe5DXZK//YhbROAohJaCQEOjOTKWWmoPdGAMb0V0MOHix08xKP+gRUMz3
TS3OIZqdpOKXjKRnR7BxUhBxR9pwyqqUe7G2S3JmApU3gEh5nML7xhbwIbL1Fw9+lMokFnI2hyi+
9AgN2XhSB8V9dWOLQ7HajNF8jJ5Pd/Jje2T5K5KOBWih4mZjU2E3D2ltFz9Z2wHva1dRMUAfl3Rn
0dOCfrn/gbdHFd+H5yDaPcFWiEfb9cQ3bVtNJbDGpwhAnQO1jVKCf9f01W7nHC0zUsUQLzTZsTgL
UewptpVaV8ZTDczvAY0v44MFBmaQDPP0rBr9qjrNrZ+FQQt9iyhSonXhk/7o4sIzaaa3uW6MwDk8
FuJQ8C35mlnfh2Y7AFvoGG8D+A+Ep+5ZlvhIRnr9cGyS37Wx1huy8OK//pLZkZ2YZcZs0IFNj0O9
PVg/LPak4X1c/8g2kOFUS9Mrtm778uP+ui5UMq/tzrY5WLyUCQm48dS6HwzqI/mOTxsabZCT/xr/
WmPlWlpgILglrAQKn+BBut5GegcBdcrL6ZTmGqoMVToCGRS9uGkdeZ1WNSsv/gXYACJC3CwIMaCj
DDmHa3spF8WIO2A6tboWWOmfPPXqc7T/NpFd2zk+SG2dzf0JXTgoKJGi1xahDTok3dllOrqEp3qv
Toh9Lb7J1IxtRlusoQXkb7m+stHRemFlNo914Sagp+mmk9NUfkOibcW27VOuA699cNxs5YG3dEqg
1gLSVTy2cInNrtFCFGVGmDudXCemzyqCYa8Qdr0nCte33KhOXZZV+38xjxc2ZyvXkabv4YlgU+0y
FEPZsKV15ez+jRWUGpDCALrkBoOMgBLalymS6pohngpn+uhRk10xsrTpJcmBi9cqgpy5VxtyKDC0
KjL3mhjip5jYGy3S3wrbKYMxhfDu/SHd3sbYGmhlB9mTrNjPbxIknJQqYlQ9TfDjXu+04hemuXyG
Olu9dmvdxlfSFli8kbYFk8OcmDHujMngkTOdJnCA7QfIc6BCwSsfEtijX+Zq/KUTyFPbPQMBcVOM
D3bvWishweLsoiQB/ShoBCJivj7iElZJ7B4P9AmZrocsd4SX6u0Irj8TofPk/L4/vYvn2wEUR16F
sDbbl1OuUdBOor3b7ga+mShRPadhyorjWrIC3J0tJTHxXtdnXsSkilabfQL6QLs/lnlegzC6ffvn
I7m0MZu42m0VOy2w93OqEC/tROx37irOYclTIQIHaYsOagqEbtfLY+d26eh0gJUOzGPob+AH2xnd
fTRIPk8Vgmy5w92wiW20QhoNcDTxaHkkisewnvo8NFPF3fS8bzxSj1PQKlZ6jplR+EkBYef7M7J0
dNBbiOww8O3QJJvdhSi91KVLNRU4lygKQPaJBlWBRuI2K/LTvzEF6mcUbkG4MufvgdRRGfPcVSFa
3I6+ViTde8XBSGyOKLDdN7W4lyA3A6ol2XVrzUK3wTTTtOA69pLaxs8TdMZDQxPqv9lNF1Zmd4Ro
qG6n8NgnzWmNTdKyam8VrbG9P5bFFZL65SiNypzPbM86WjF0uRWTE6HQUclAThmyScuekXexVo7g
QikIKJP/2jKl87uIDZmB2mamOOqJ4tmMnL3TlN0jGcaq38X6pLaP3Zjqo6fwqWvA4l7TcaenLgpX
BGRjqGIVZos8EJjfIa9g8tgTjYnWlsrIVOH9m1mxQQGjgrYcDPPXX9qqVasIEqmAd+fsgQjb/BjV
nh/Bse2uJMnlBM8DD9CAArCAIB1IsNkRQenfZsLNCVAc2vswmT+bWntLzFNMAMpE9CxrkWIlpFpa
dDQxyzvGBYXJXLW6SYypHjhs9o0UYTHr1mdKkmxQT1yjxl2KdEBKJkV6LdBpzK/qEeFARypGTklW
eulBWMEQhR3fNP1KTLB0KC8NyZ9fbK4oinJQWlZyI5evNEn9IqYr2ZWFixHXE2qZSOqA1mZOstQb
8j0pd0XM44dS8G2GLkfP7KlvV+/3N+BSnA1yDLhM9KHqNnbH9XDGrkncocNwVHCu+VrcBZZIIEA/
NMOzYzSKL9KqfxSNYfiR6TxZUJb8ShWdrczqApgbOQGggxGrYq9Ap/X6O1iBZpx4yAjqlpYXV8XT
YKD3SvvSOIUHMKdfPxgC7bGxFvQMz9jReuZFG7ZF90Kraq+U8bByNBfOy9UHza4/1lSu0mvyvCSQ
zks3WlEdIsxCO/Ze3o/gM3o01sBOC3tL1gAxergDvLFmrtgZmKEmKYfNmAZG9qqCMPX+ei+P6r8W
9OtpHvDkcqFJiBp0k0SbAjUYdzi1ffredA1e7CnkXaPH2l1jI17KklyNbLbNJuQuWdEIchrL31b+
VXmOXaRJpvGcqca2ylKvEhCAT31Xr0P0gzxDSyR1V5j3FkoBmFzQvIPuHWG2OydrK6cSMbUCHwGg
gh6BUVLp/dw2wShMgIEpKTJs0UNmiU1EBssrM/1RH9b4t+S2mbnhq2+YbSub40ZxR9yDDRiuf6iK
ipdf2XXt16FDpDSBdOyxzzstmGjJV7zxolu5GP7sCrZ6pySpHL4N1KXi/EL06hv2z6n45xlTOc9Q
aUfRQ0f0MtvGTZSCuBaCPSdLPBr6SeEbY1xhVllw91cmZvu467SiGPsa7sL6VUQe6CQ0+iPuHdwv
+/snZnnW/juY2c4VtDd7y8LOpZPfTXRnOtSrrOoFmgT3DS1AiK6nbXZDIwgcWazibLbICtb5vqEb
ixu+bvzRUB1Tkj4gxFcy/XXK6WZwtqzrX5DOaoxxM3bWV4Pqf8xU/X3/qxYdxsVayum5uO4IHkuE
mphoh3xL0gDqLZ4xPfTpd668lORFT0737S2ltVAvQ17PAmETWgFmBss2SzMkDXCRd14TeWjXGNkP
6zfVPEfzGvbG13BMy27hwuLs6qHVpI6DnHeeRCGra8+e3C3Lj+kYbw3lR5U/9q22ZZVaebz7YoqV
HM2i078wP/MILa3HxIpaCQtym23ikMzjcZ2F9+d18cCgDonsAmhScNNer6NQwMGlONjGBmg+RxCm
t44WKuQbZUkgpo/7xuQvu3FyF8Zmaxi3gqWTixllFfvO26L0nYwQjxZF/m/uswtLs7Xr7dHuxwGW
JlOE1DzmTtjoO249gseasclHrmbF4qI/uLA4Wy6X9jTrbVi0u3LrRLux++AU2Pluc38O5e+5N4cz
b200GinMzwVrqJec+myrCuh2GLGXp3VA6D8WngKVPsL0/79B5gm1aDCyXJgYF9RrOagTjQiC1+pK
ZLuyMea4KkqqNBpT7EKtd0OgMXJ38iL1/f7MLawQarC6JjM9eGvOw2fau3obgefwVDWN+egCIfoW
Vab6MxmaLIh71/zneSxZFAfmGdG6q8+RO0amOyKpYa+zt6N5GNBqrWjlZlTs3f2BLfnGK0uzi7V3
1apBwoygQzeE2m3tEq8sn7LAqL/x4gVgGmRe/3kYjJyZbYJMV77g5m100K8gQwUFtBMrp36vNqx4
A8qw3Lh4h4WiVac30N0W6JgyjGEXD8YaNeXCjpHSPOheAiUWiEtnrkTpCmFVSJCceMqAZ2zCQkBO
chThytSu2Zk5EuraFdMr2EG5OTCT+KWtnSB2podaf2CC+DnoIUxqKh5aWV5Y7+6dPH9Qk3yb40lC
xrWOmYVr92rYMy9DocgRJ72JYcfTOTYeSDU9paDzHol+SAvD56UaKtmaBtTiybmY7JnPyfIUpY8K
Vvui3Qgr3kToN8/B2yi6cWXCV+b7c6tfxBWDUmWu3ROCJsPU643pw+bPkwEChpV1lYHgzI1eTuTn
+/fCTtdlPfQVMCSV/qX2R9cUD+Bt9SZSgdQJYVah7BL4VdQrNhXa75DY9a2crQx2ZTU/I5CLjzB5
1VVIuZOTQpmX9uaDMzTPRmYdTNGBOKfdQ8EkFPraHC897jF4lKal1C6qpLPDU2edVaPigElOHDCb
4MWTAocNINwATXYcKn+aIJBn2v6gqz531/iflhJxYMyDjqEhsU83mGzXzU1Rdw45lW0P0YfsqUfr
s6p3zxO3kLLut6jH40FtHfj0aPD8NGaGN6U7S5m8do0BdXENLr5FbpSLNWgGIgaSYSPoxaZXM5+D
+iqwxzAD1RZ4MfJ/cylINC/Kb+BJnD/l1VipC24pePAO32rd76cNMbyyXYkdNenxb7b3hZnZqDhx
eNmDA/RUFhy4eppC9ZY1IgHZR9YpaK6GKJef9eiDQWNk5FNzYB4XrA91p3ID7kz5A+gloi2ohYaw
08ZvqT1AE9Ll0QNtqRFO2iRArFhNQcqN7jmmaBe8f0IXwl+ZTpPsn6CUJObM5/RIBFiGEWunPKpf
RFOd4tZZIylZcjagdJN4EIknmjdnpE7WdjbJMEvWOO5SPbb3Dof0M8pBawjKJTgAMqgA8ILsAXnI
eWNXBU41TlKmnexc/44uNTTabHvtWdMzz3RPeaoFhfojqZE3zHloDlXsl0Bs3Z/Tm2AfRJXIgiKf
hxtTIomu9zpA6lOU2pyfVZN5KvpAjTQKIv0vs+Ig1t7uG7sJVB1AlpC9RrsDyokQurg2pqTKaBCl
4+cuZyel1o7pUG1iJlqPgd1XmRj2vdqr2/tWb32LNIsWdcm9KOl9Z0n+uFb6ieoDP/Np3Dii27Li
scmPOGjI62/E+NEUj0w9xyLsSLftOZg3toa5Ru7xycZ5dQDxGcDqAzwl9YbQoXg9+pxnST86Lj9P
6fv0AuE+CAAU3dZuvcj0jHDcxkpol4/tXwgzj+yQWhtKwvbIWJiYD5BOUXuvfkzIFtybbf4ISRBC
g3Y4kMJrlRd+WiNwXdgZ6NRBKQmxFBK+84IDbac6dgFGPQPJNliV32pfbcickQq+Al5jZY1uLl9Z
j4MgK9hITILlmk1Ozcc+AsyXn7OO7eyyOZf5N7T5ogdRbEUcP1Y5ugGIie7R/q9Q/rTO174gwcpH
3LhI+REGUCvoRHPw32x/ZpHQOoVZ/JwDBw6Y7F6vs2N8NKsgMzR/FCCbgliU24VR3dsecIYfKx+w
cEAkcgb9OKh+gcR9FlpGKej2nTIVZyP7GvXC66s/YMLf67T0Wlv1bPbC8mQ/fOHNvmdPrIh3TQJy
Pz0w44+U5D7TjJVWk9t0LOYENScd3a54t4Ax9XrXIrFttjXVxVkHP1yjPwK/o8TbAXERSJ4rF7xt
7d902FrZa60OnkNZmOvayltQzvvs5OjQs1UBaJdnaK7ybfWgGwJRTXuOq5p4mTvqHjo2B39l9uVQ
bsygD1GXDJQ61M6uh4r6xqiqpGvPYLzksU/zMHe+pPqzXYNE6RxVgVoFbft7xertpnM/eeWx7Nh6
kIybWXWzNlczlNcgsTLRzfg8Dr4xdJ5pHqAsirvQs7xh2E2rcfXNAZc62Q7eSiAix4mbt16ChUFo
Q9q5p6Q6O9pTrYBOv/mWsqcCSfb7g7xZQEjmIMErWzyhzodGwOsxTiSZ9NaslZOtJV6d/aRrose3
Y8GhRc8XSPKxcoCdXRswa5QrmqZLz7pgnm5yz2Ebx3V9eDifxGvqj0vWUIIFaxL6zZEJmQXLhoLu
ALwVYM0BGAsFt+qb9tUAj+Iab9CiIbkbAaXDzp/74MIYu6oUenrWnFoqDtAzw1Oz3tXpyjG/CXkh
4w2Pg0IiMn54us9OeYuHu2kraXa2T6Ad9xKjCKtIeLXiFyivqFo41CunbWloFmo5kukB+JfPS/si
yLYywJcttYBFb0Ry2PYNtDuzQ96c7m+9G5eKkdnSfwEeCN8x3xncGC2rzEV2NvGgcsrE4z7K3p5N
jv2+WLszF41ho6OlEjTPji3P+sWghl5gn6dGdu5a18ucnWinQNRkB24rySZE1wAZN69wDA5VeqDN
Ea+CDn9mT3NylypdnZ8rbu1LMJ1X0d5S7Edl7fVw+z6cWZL398XImrbGfTnAEqBe+iauN3W7iexD
UW+NQEHA8qGugQPXxjY70knjMl0pGcbWTl6WvLbDc5cO3lpO/bacjNse6TgVi4ZYGB0Z1yNLaV6S
Kleys2YHTXugxTnuA4SjiZ57epeCzVrzxunQKbt+m5+Qcmd/uBvc36S3Y8U3yN4jnEC4ZEu+Si5m
V536xCRKmp+tcdfYL1F6iOonjfy8b+X2yMH9YmMC9oRAFDWTaytFEfcQGRjyc6Jsoifjmee7MZKy
8P8UPyIJ/1GfR6QPCnc8Oa/tMNalDfh3y7OCHtzJOerFkzm+GK3vNu+SETxbmb2bN9vM3mz2mNLZ
g2nAnho9a10R6PUhXZXvkh99FRzgfgEUBhAVZDsQpM6OWmrFo243anLmzU+VfGVr0cfCINAiDf8E
vQTcxXP+pa50qw5g6uRs2r8H8aqU2zRaS9zfBnNwuEBuOIAcAqmHAv71yiCYK5WIVdmZxG/VUHhO
9kqKJ3XcVuZvR9tUZyM+GI/mD7ejPnI+97fffAZxuBDg4/2DvnO06dyw4E99yqFrVp1jsAzlJjAj
a7yU8zn8fxZAG4Thwcr8usyroWbDmFXnaiqCQTwWCa7n7sv9YSwZgc8FRQaS3LJh4noOazfHXrDU
6mybKUofv2trn+Xbf2wD3EeQl4ZwGl7n84A3LpW8rhSlOaOVKStcT0XVKF4j7V8YiAwtUMZBBgB9
trPNkOsFJR2UrM8p2WdogMiTLTDM3v2R3C46biYZ9yGsRoP8fLbMwm1qIC6RX7BBXJsVlgJauKII
/29WZkNRW6XsKxVWjAQo78qr0AN138JNEgHThIFItCCCZkDkZ87TrJw04xFMtORhMgDHcDeW5lvW
5MWvIE8fN8LvKh8KMYru1eW+LFdgDIsTKfsoQdkBvzqP1klu5aYeU34eOuF61K4plC5HsjbMZTMo
7qGAA7Wrea4EXDvROMZI0TQkUE0QUPqg7Yb4m8Y9pL21DzX/3k3fWx4kXUDWyBvm16CcY2RqJBga
DTtIRl8fLchNIj0cIUPCxmZnql8jKwtH7QvP1nbl7da/NiRn4eK+JUiDjrI0exYl3nkG8Tr2aq4d
4qWplP15Ep6FBrN5X0oyVSalhIkzaDCSN7QNusE0JXx3f2PepJU+Jw01SrBQgPUCwfv1WKaeDr0K
jekzZD4q8dP+OvCHyP4Qycb+mhk+SeDm+SavPU62pTKBXcEN9UAtf496jQTDIwj3LLt6THMlgDaC
j14TdJ9SF387vbXxthr+mCNEkaHtVu3cNRnupTmC58H7RrJ2Ye2vP5614A2uFbU9q+2PDnospF9r
ulraU0iomBIjAlY3S/78YqlBEW7YQ5a354RnxcMgqnLflE4DBnPXRdMCqYOV9ZCBwGWgINcDkaSU
oURFGdmza4NqwyfTbWmLWM7LnUNmI1P0piYbF5Gz4ilIlB/p+7S12Bksh+1HmXsVHgdebwc1SOgD
g4fiXc8O5K8A+Z720w00MB88RmOQrMVNn8/ue586mxtt6FRFi6r23NPtmG9R3KjUn8h8xI0v5XeO
3Hxw6ZH2LzWbPL0/QLYpVX8ySCdAsxrhMcAMuvIxOX7+ZDeBawWj+9ahZpKHBpAjxkOvbWjvK/1f
tm96j5QeUbZN/lLlIVRo3Dwk4JmF3kf0mnGvZ9yP0BWAf1hwr/uT02376LBwsjb6Pv2VxenBAbIV
LF1DtOb05okfLJkEUSIqgW8HKdf89ds0FA0fI3yrvS9U9VdqtU/G1+yHrewsd1M24uy0X7J/TGT6
adbQkLfAfQKfLr3UxdbUq7SIJBr53JtA2vCp/m5k7oeaxU9uOqkr+/IGESCtQToUZKZg9pIv/Zm1
rEnL1oJz1fQCqNgzN3nAVCOwEZFbH5n+Ao0Dvk7qK93PbI+BuUGGtDLYuJFs6+2UGUqH3B1YJ1PP
dTZaFgfiHe2fYDoDYouEiG9eDLYSQS04Fjx0PvV9IfGEHunr0YKDkBqNGrdnxXyqtBjsyWu5mZvy
jZzQSxOz06MktaNNQyTONdkyTGJSor0x2XbxJlcemF9BCNbrf3bbuP9y38V8FoFv5lQGn8jIoooy
77cBERsY04ykPTM9tAs/2vLime5y9UChu6d50Ytah2r/e8WqDKJurUKASDbTQl1kdtE4ihqVOodj
I7+GvQXoQ+wZ39XQ0DdpvM/9SH0l4yMI4NuTUZxb7imB5ot85W25cHPLIs5/PmLmXXsOCerEwnZy
irYPE3SF+X2qV35nsa/3x7u4g2T/F3KEDjqHZ5bceHC1ipmof4CmonpSG+HfN3DDioYNJGMd2TYF
/P6NwHZWouRdgqT5LOon3MeJ1WzN7L0x3pt62okhrKozqz23QBoOLf3qDpByCNB7CWox1UNDI3Tf
lbuq3EA05f6XLW3tqy+TmYQLz9T2jU6gGYNMeLbT6oOJhH/3mmjfyjwwpudI2dTfxNP0UGQ/7xu+
2WIERTqkVSXyEP54nhRsnKQXba3XRxS/3HzDLF8z4rd2fIXSSUj6CHCetdT0bWCPxKDsosQKALyK
FbkeaxpzYzAsxo+J8hKPx8hVgsF4KYXtoZdt/Aq6Mt16rNqN3kMpMUBHktr+uT/qm9K8g0/Ak99A
byPo6JAEuv6EijlJkrqCH1sbGAdPEf6ofi+gT5xU6oaYim/ZuJSf03Ff1Hs7CWr6qil/pxGY+K5+
caFH+ztWPB3KbsrKgswTmp9fhqIP+KZQutRvgktTtA2K1Pyo8yTojMda+Sv4uR8/hOXu9Gitk+Lm
dMuJsAyolCN7imz+7CIG8b4CsB66mkBV6xvJwR1S3+Kv96f7dnfPrMgI7mJ3V8BlFyO4Po89/WuL
zhPCDtyuDqAVYikQh843mbYrI+rX7a6c3oc0XTlfywt+Mc6ZK0UDjWnGwFocwWyaJeXWVgR4u0rf
VsY9n6qApL6RM6gTejT/9m2oH438uxDvAF2GURJE1YMBzUw3e0W5j8TlyoticRGk9A9qkCYIZ2cH
ogIDUWplEz9OSNC08W6IuF+sKectGUFUjjoburJB5T4z0jpO2gg74sfOUX6CsL7Z5fZUoNvPXcN1
3T6QsNzQaUfiSx4u1AGul5vrbSIgHSCOnSq+W2kUxsPTlPJAGFstht6UgVj2QPRdSQOuv3Xtmz48
mO0ufa0PWTRuGRWPU3FKICqPwsj31M/CHsV3MBp09b7qtpXt9QD9gf++XstnLe4TednKxDCUVOcU
QdWQW87k2uKYK+SQ92ao9JAGTsa3NLY8ozJ86rwq/G+EhUrQfUjtn4g1PZ6+9ikqDrTw8mKjfbRx
4AoWFIYaKNjV90/TgsuWDZRQHUdKGWQIM98lSBabVtOLY+J39KlF4lAZ3vTx2Fk+KX/0q+VSuTGu
ohCspszYox6B/NgNx04KZ4VnQtwe279CABUDxp83Gr2Nr/3QeIgCdqn5DzuG4QORwybohwQhrkyY
Xe+fQUfavDRBCoLXwwRStT4J3VjLfb6uWyRDxtngpKe18RQBvAnh67UptXKbhIzTcARAImAaRNLc
2K/qXRuvNDgtHL8rQ/LnFy6QdFrcMKEOx05s7YJ5IntoxzVA8E0EJSfuYjSzANnhHPcdx2j6/Guc
/WTRShx8O1tAE8mjraIh1oKl60EYWlvkNuiWjlWVVtvEZPlB9OoYONNYoZSjxcH9rX57GSJBAfQB
XmvAIYDy+dreBMLoLtea4Rin9k68FADYRxEPKdjCwOXaeHG2hki5nUGkgCFdg/5xyEDgkF1b7AzA
qTtVG46F48YhWB8A6Qf9z8q4PqnYrredRgheM0g1S12GuYcc0cWcOKmJiexqe98U1NkgE6z5vcry
oIX86G5QlHxXNBb3+Fj+7Zx2DNPB7ryYDnEIbHPsdU3ebZDZj0MnH4qtHqMj5/70y8HefKXsdJWP
SfB4zLZT2pmpW+vJeHRZ77lu6qsUxHG9Ezj9JltlA1yaeriY/1ibTT2HHICpjQgIu7oKYm7uDF6u
FN2XBgTqN1AA26CPBRv09eqOeBm3vZGPRx3FhOg9NbGNniz9i0re7s/cJ8XRfOpAgARqFzBNAGA0
c2F5EYGDhLbjMWHVJim+q83GUZiXCX94aV7teNi4ztfE6YN6IH4yfk+zNxpvM+jwkADyAUX3y/xW
prbnSGTcsBJj3voioOE+c6ToyEYiZjYNvW1Td6z78Vjn8WNqIpnu1miaTcpi5apaWlIUJB28uECb
iiN8Pd9W1dpar4jxODniOTaanUaT9/szvWgCUAlMM5JJMHRtwlaMlhs9xpKQBLF8SUwMRp1WBnKb
AJAAQpTQcENIzMu8PXWsLFI3ljkeqwjUfRH8wja2iQgaNOb7iWy8NlPe7UolaXw6jjy0BpM+iKbh
PhWZtuI/lhYQDxdbg6wLADhzhpii6CvWZGQ8mtx+MbFxipa+AGS8vT+3C+4eT0JA04FRB056XhQr
Cht7w1LHYwoR4hIIvXwqw6b5Ma5h8JfOpWSUwuUCVShrHgBDBM3Saj2fjrzL/jS5G5T4w0OSMNAm
9wwtyLXc3G0MhcfuhcHZCRBCi3Wnj2GwFdueZD5hv4zyXKj7lHma80vvwvtTubiBQFeEXWSh1Ayn
f71PJzQiUYpSz5FmDwTEiBp5iKBL4nXCi/HejI3fIxg+xil+Ab/fnpfx7v4HLJ0TMKKg9QfZSDDQ
yxm5iD/6jNQ6eq6mo20Xk9/oMdsqmr6mPXfD9Al4NbFRsZOcVjaeGrPjODaJQuvUxqvezneEBd0Y
NKmniSCilpeddHuLbiZg4bdMQR9nWwf6pB2Ar+VIbqf5997aZbR+aIR+uj/822Ss/DBAI9ByRoD7
u2k807hoShMfNigvFntDfsJPlFCDAO27zjap+b1fS2ctHVJMBMpEAK1JFpHrGdcMkCDkhj7h9MSh
EukbVEX2ZbHGS7B0SCXeCs1eoGYArenMjFa6Q6FO03EYugI4sowgL1E3oA0HjLlPft+fx4WIDJEw
ENVI3WAjz4mBRcJydxCxeiSVULdVmr87hWKCY1YXj7TM6JY2xA7/h7Tr2nEcCZJfRIDevFbRiHIt
qdVm5oVoS1P0nvz6CzZwty1KELF7WDNYzGwXy2WliYxoIQizYIFvrCYGRqebDAQgSLFm3kHCJ5KQ
RxjYgFBFoag21P3sYNAO/35+yLZOTQITLOjnGv+6JgNolWQvy4ZjyWxD/ULRkpb8kQHJxuvnaqmP
9IYZAoHTdEAksJhd9QL4Qc53kVEOR42PLS3wUQiEfptuDuhj5/lTmiOf7Z3//QzhwE+F34nsew6r
EcsRbZYQhD2WUNeVjwOHdgtLSdHiZLfRAoz4ljlA8wEwFdD6m2A2s8MJWhAt0Qt5OA6GZmlN9pB1
qan0ke1FqsvibcRZJSpR3UEJOycd62cOQaz3aah7XqEhsq/HQf9sxo/7S3Djylx81cyvhQhEx3Eh
HvPeB9BNb10x6swOiHtwXi+40Lfuy+8FmB1bT8eh5RtE574ox6RKGyKK/ieS6MTAmYo6LH65MOSN
x3Ri/0VLl4TmnKtXe0h9aDmOIexOzR8938k93jICt43fFdW6v5C3LuXUtCPC9MACzQWgPGFkbSll
4xFF3mbVefpgczICmkgaC/f+UDeyxijtY07QPMS8QFV7aeeyQa0CfszHI4OAj/icsK9Y+6gf9MgM
x31dPsfcS5pv6sREtb3b1JFzf/xbU8XziYo5gHYocM2sOa9zVQdyNKyq3DMHBCAfejj61lhBf/H+
SLeMAnJnsHFT0IW8/OVExUArjEHAu9H1NDlJj9nwIG1GMQSu1faDpQN6c16/Rpsd0LIfc5/L1PGo
FB2p0SU96qFVNP5C5CXeunOI4NGjiSI9klYz/6Me4Gb6YEU9yq0Jtg4Qehn50TD+pGUO/cqQjLkV
KauWK2kXfZaV6SHGZwdPIhFbF5VbiBGJtj7EY8Rxr/TnMNfB9KPt1CWtmlsXFtk16G4AdYjwfLbP
Xl/Iva544xFoEp5IpXRo0HtPW1YK1AigOlah0Zlmev0fch3AGiHvgFQbKFV/FvDXy1MMVV5p6EY5
aq8MHf5iZeo+4CvQ7O7N5OX+Ebux6fAVQJsJjwg4mTmcnnGNPyCE4Y9gtDAsIUjAsVNnoVU28RJ5
1E9MPYuEUcVQZFiJH/mbacF/zSuKjK5TtU446pp/VmM+MTMP/l/cCyIdh5KHPiMQpH3JRfY4qok1
KqNgNyWfrHwYslMZ9umWqSH4dxqVbXT4cLbWtp0thaFPythodpEop6YeC+U2Z5lupWWTx2RUPeFV
aqFLhwSmZKF4mRzigQ9OfeDrhI/bzIwbP1iwUjdOOSDNU1iGTBzqKrNTnjd1EQVNKh2zZpvU5S4Z
Djp0JxAiL0SAt8zh75Hm9gjkZlkBVSXpmGj2WKYAkozwUUorSLOVEO61GL0lbUhZAG48347+Dt6m
gZCp1nN/7p+lG4HF1NGIyIYHFSvS/Zf726C0UxoGPoQXUrOSkbNdQhZcAcZxJy6GmI7zryNUc8nY
GymTjkzZqNleKzPCwZeYmF+0HtKGe403BaQG42Fbq+B9LEkcTSL0XnT6L3OFUw+XBo/eHFspsIpV
tVpIR4XnthLXUo2FC4HK7eX8vyHm+yq2QD3GCYYI24YqUFACKOn+JG6EQhKAwcZU+IVE2NUhlfoy
H/WUk49V7/bqdyW/1EQevhrPTj4KEM/Y98e7NjYYDkhOJNgnIzBniahqcSwDJVWOOCh2mD70yYqP
l/izrpcNMtK8JgGagRwicJSXRwT6HpXK0KZ27AK1JkNao+EadQPz/lSm63tpy4Dhhi2bqgX415z0
k6sSiBpyqnKsbbWoSTtuOQpetlJ5fRKipdaWG+uG3q1JGhjQD/AgzF7mmLXgMg195agWybYA9IIz
U6ldaFK/UZpFoyEyEsh1A4h1lXope43vJK3ClLy8tCuhLkEaUqPNkR/YNu2D0FLlUbcL1gmrLtcS
GjdasNekOnMKEbp1ncKihQMzTWy+ygDDIkuBNxgv1OzFKMcI/SFtrhwrS9deIYlYyB+dslI45/5u
XhtrwF5xMlRABtGKddXLU48qus0r4TgGpsJLJPtQe1sZlkB/1/sINQ7ElHCSgSNGivLyaAZTE8qQ
qAJCrSJ20IGVEbGUDAtJmnJ1f0Y34q1prOleS6j0ANhwOZaBF41XKkU4CuNLWBkvUh9ZEDlhDMrO
ldVqIW20igBJXOsjQC5OqIorJhOwNIYc4DDnUjYZ0A7t5/3vuqJPQzUF6Hoc5Gml4dVOW/HLghcq
OvpDFESOHVqZao9UTXfIi9eqGN9bELgUSITFLboxfZ5K0QO0IVBNeiiLl4zvzmBfJWoqfkqjvhAH
Xl9noE9kLBSsIdLHc6MhtF1XgsVbPArcWksy0g0ZSSuql4Gdjc89R/LhdWEhbh0GOF7gOMRSTK/a
5UL0nZ8KEX7nmJyGFppUhWdGWRwRn2eUq/GM85FO2n1hQDNFegg6i4esu9dqrl82C9fsJ+V4ec+g
OoEG2AkLjBbR+fnXi4y13RDIx670DIgtgbmuALviqh2K6pjJOU/yjPOAzZFb4umZuuJkPwU8vGu/
F1Zlss5XX4LrLijwnAD8msV2rKwS1edC+agJUOkOLI37U6MxotIhCcWsOt7XlN8UkZ1r1v2Rr08A
luDXwNOz8utc8jXTpErGEjADspTmgFb7OkFgSRNjzbFDFSyEQTfSwAqaSqfbgBQWLsR0Pn4N6Omc
AMhJqR6DbRacwVeKDneHO0ZIqHEdSesUVLKkMiSbzxeK6jdsA4aGuQOXx9RoMEcTMinxOL9t1CMo
pUmYSMSQ/3ZeCTZD3gSzKQ1jjoh2mVsShFk+YCay0srjleHlq0HehZHr+7Fl6P3Cd11b++mzYOzR
Q6RP4jqXKwKB2DqN5E49coq4kio399HzPQpmmik2ZKDu7/eN5w4CpGAaQYeMjKM274tuA0HuJGXQ
jk1MvGJbos92SrtFgx1Fj0NAkoey22WyG0TDRhMWfLsbjiw4rXH7kcjA/gPSeTnXpkuRdzda7VhL
VofOWNWDyMM2ah7j9jMuTtpzb9Uk7SNnnODZL8DJDP1CV8v02syu2sUnzBwlPgDLQh922hECoQJn
i+wZSD9kGXd6vYnQBH9/va/N3eWEZxdb0oUx5bhROyIaVWmXgx1Lywd0tujZUvx8c2tRdYAfCC8T
Gc7Z4nZpPQZ1ImvHPsjpkD8HqOeoG2Ek7UbOahfJggjVfM2MvR1rDvfnee1KYJ6/xp6tKmibopqv
Je1oaE6YHzIPUpfbbsF4/NzQ2d4BLiDhmqB1FQ0oM+OBuriSVrEUnWSOxwkpYg8Uo77mtWhPSquo
MI1IQHWyLiQABcKasWxXVEL/EuZ+XoCtk6u9Vc9X4VsBLqIXzjBAGITMfbqPkh5NVm02gIbKwB+G
5h8fA9fchkHqrWoW8SBvHeNRBw8KkJNm63faV9M2YU7RbZ4lNOyF8kkHC/arHAyg5Ryn4By3YNSc
SErwuivdqKlr1vhcY8tyjqydEAKBRblUnn5ozcW0Y3X8Vo8VaKfQiJeue8kDA1ZcKgJqGax/6fjG
68w0VFt0T0hCQkECDCG7rC60lDI1yV4jrW88M1YyDvJ6nSiSClU3hQ7gNdQPfQnf/UuoMrAHQPcU
CQXgbYf3MumqlPSJp6T7EbbupQEn5khkwJ63TIjjguall5hqFnXMVBodclBdUXPbkZd8RjokvCpT
xdowE2KG3buqBhU0aZMWVa9GFDPD4UZF9t8SA9T1hG+UrLDDTEaX85BkrfQEibh4O3jAIC2k3m/c
vEmVANRNE8M7MDuXpgYvUBWIkC05oen/ECGn57M3TusXHLvJOM9OJJL6+PkgGVKBXpzduURJ0J3p
G9GJU5QXzqv3eheqCzbkxt1CLWaSN0JLEa729Pu/n0xJaH2555AKSiLagl+8W+tGb5bt+V/fYXSE
gZJtstAGOjcux+Ekr0bze8xOdYR8lB/YeriRPcB/w4WtublovwaanJJfE+p7+IDQZ0SPUv3upU9j
+XR/Igs/X575mG2Yo0lyyNjJ0Ni7wXPEUJt/jWaDZNE/U5g7bL7KtSpOLjv16HTjofBD6rCxewOE
NPfncuMYY6AJBIhs2iT6fLlWfijD3+QKdmrkfDuMxSpPxIKwxnPvj3PjWUSmHe4RQm3Ma85E4xU5
6qWeph9h9g6jyIiXK+C5U9dDfayTP6D6WZjYrU1CQXMKP+CGQJn+cmLokks9JCCNo9Q9CvoafNn/
ZQBMBKcZmEBpHmmIfAtQhd+ip8zYyvrD6EcLA9xasonMBlGMOlHpzI5xo9R9XGqed8xqkXrCAzcO
JKwSu5FA2fckF/xSquKGpzgVXpAfR0c9JMdnAwpgOZXEIuAm3y0ZQPYpm034XHbPeTu44NztC7Np
Ho3M1odnHglROSGeYStFTqMlaYbrY4mszJSmnxqTUSiYXbEsa1mGznfuCMgFlcoekES0WkULrTfT
hC6tK4hVf+oQOsom/I/H88tQaPKQyoEShye1RlwOquFidNJD/B2Egu2ndsgv7OiNzKAG24fa4U9S
RJqbc43joTbF8GiAnIZWQeLIxovxoSA9ItBGiNejFuxGhAn3796tYcEggLAEXo0IENDMwkealGUq
9BZPFfgGTACwEzuBl2x5UtmdgAdJXc3oengmXeCCYFl4Mli6pDB3vaOTMgkSlADIANo65+Ph2gT5
m2oMT3k46Giy1HCY64xzc8Vbali93taJFm9SkQA7CAS+Zo8meJm8OG2j9KQJEIEFUS9B/o2k+nEc
4w0YxtBSaN1f4VsjTsEOugsQd8DGXRqb1g8TPeTj9FSKqCqR0SCptPUNM2toK0NhXlvY0aXxpt//
dXAlJRUkpmA8WTcTfgTNkCUqFvgsYUb1+Cye7k/vRjEEHJX/zO8n9P01nhfnY8hCjMcJVK/fVMjA
N5sAYLU6XyVoVfNoG7p1keGqyjQ41iEFa9r9b7gRXgNcpKCnDHJpyOzMuz2TKuZbgKPT05QZVrbl
sG+5N8/fCc05yTZN/lHl7wbUL797AeVylKkygVZhTKQ+3LAMjq6frMdyqd37xk7gq/CAasqUGJ8n
H6M6FgpNjbKTAH6kGkpfsFROn+N9Y9si3mkL0eW1r4ZFmORxUMAE+mse4KZNE6klSIROAdB07CTq
eLOTJz9f6vS/AaCG02kgkkWfOXhB5sSBVVXWQwTZl1NXv8ky0BTepjNxshPrz3dhGd+hB93Bc6Vs
tTAD1n5TLPhw18kzEXYCrQ8gDJk6mOd4MkXv+wJJXfkEVmbSVo9hERII9OSChl8OGlQi1OjBGFKi
tt7CUbu2l9PY6E0BpSdCQeSvLq9XB3xrwPkYWxV2cv4mi2uJy4jEu0iRS9mpVmzENwtX+urxReMQ
HruJWQSqriixXI7JAEZlfsyMkwhy+NaNuU0hU3TOSUuAhJsDATEMdOb06M0Xlg0xsFlebJyG4Ns7
opW990uCnomgtO/f2GurMU3p10izZydpSr+CApZxyiFInr2ADFRZFSppTiW/7WVqDM9i8DdQZKzs
qknQB7DE/XF1W6YWVPxl6MBMYk1nZlLNWBqOHGPQkmKk/8zaxwH8TcMi1+eVrymj8IBqALJrE1W7
JF7uXdADWtv5rHvUuSB6aNAGZ4oFaqb31/Nq4yBECCAi6onTWEhyzUbha67oglSG8qHZKpYCg7ep
s8MoH++Pc/VST+OgJDxhseGDzduEZWWI44hrZJD4boUaYTZHQ/3P/TGuO4V/BkEbPZAgWLWfs/Pr
RUlR4weN4yg/1nbP/sp/05bAkBvSR+IdGHOVvCcx23QJBXCZCEeAukg5kYQaClGRuN4uEu7cXF0k
yf73g2aHFckFIRpiQX4snpPBysBfEcnbLhZtSILfn/vVaUHqTMW9E5CHR/PePA6WWd2jbCSr0I8H
PUj+gkzW/QGuAgcFiDjU9ZCERYcrwOWXBwVMZahrg0P/XKFKci4zGMmy68G1HGiRrYNUkqJrQT61
RrAk8Ht14aaRcRcgnYknCtXiy5EDKfTbEQ00Zy1z9WbFFzvj8B8a5n5GwaOEVwGe9Py6eR5wnVGE
+SlFAJiKBdFzUqOsFDlyNbqqxszYEWrf+ferOkkxAMuF2AhIosu5SUhe1EBp+GckZeiogsxOonkK
xtjAEaIPCTmt++NdXUOQpyLniQZP1MLBLTYLYDkxrIeqBvNiqmyr6DAon97wr4NkjIHXBnccKEOU
BmaHfjBqX4LKZnxWAV3ppZawJY2a67N4OcJ07X7d87iJoiISy/jc6gwc0PtETyl4X7mJifCEIvfC
ol0XQjEjbdLURd8NUBHGbJciUYuaSpHZuZKOfUNrDjGd5XcnTtrKqWApcCa8hHczQFtKxY6qgaRy
Y2blsc+3agDemsz+99uIGwFkNb4LXKSzbSzFpOlEeFJn1YMmK+wpGi4hBWQB2Pl2f6QrLjzkCOAW
o3EQ7VC493OuzpxFdV6HRXJGJnkAu3Pm519y14QcbQIu+9JqoIXNQKvHraRp1esg9oMKBUev26lC
DT0InTMi3KaKiz/Q59gUCxfouoAw+77ZUqAFe/D9ok7OLNv06QB1Go4Eo+z6fGiK8Wcm2MBwp2Tw
0bXwFPTwuLqFp+3a9GKFVADCka5BA/I8Z6PwIdclYzyRzoIIqG8hzyYvEX/fGAPgfWSeADyHnMjc
kcvRheJD2Ss563yeO3CifQoiRGPhWN3abPgB2qRdKSDunIdDhtdr6VDm6dlDrf/B4ErxFdCK8sjl
TUOD6fuIwLeqTsRey7GyeSUERERwD5Z2FebTqfUE6qcVxCeRXQqMKlj4wusnHrxuAPGgWoSkA7J+
k4H7dfVrTxv8XNfaM59THT5mUIYdLcZj4X/Vkd1ltmicutaNxPCRCwxSNIE5VGe/CSgUZXzPlDgL
YkYkRxVxSW7uZxMuMj/Tt+H5hX8oYvHmqS5+5AsQ95XdmQP1sC/YufcOPVqwVp2gPEO9cTWklcWU
Ag3odsiFrtfGDtj+0qQgXEaT1954RY0CrmsW26piBckqDr4biLnoDxAStvCnm3IHQY8QhQgDwEHI
i6pDTbLc4jSL4+Ef5q+cbFfKrsgrCMt9pHxmBfvwK2nBJ/WuRq8GytRIsN03EdfWGAjrCb8CjMgE
TJ1ZR5iCOmoFpTsnRZeSVG1Vi29i3paj8LuSi0kFQ/9sG44tRFQ/D8lsvREmg49kejnh8M2eASH0
VKDl9e6s9C+eAlgcb2e+m6WnITvx4UHSSOg9G/1zyEkU7nluCFb+IL2rrsitky3/GGlmpEPMY99D
2synivAQVAi3XXkj67aimsJuCDVT6I8QNcmt8CAathbVJC9Jv8tUB0DNQnoyvkTDvL+g11kJvDTI
a+Ea6ug6A6f15SFPlarTvJLrzjwDXQD4TUv5wZAhwkY12QnGXVMAXBOa2lGhULzxH1VtV5Q90SJH
3ycBCdhSsk+a3uz5Uv/+olnQ05fAzw+B151bMCYIdleAKe/ADPC/1zQ3QIumbgfflJG/3aquGry1
z15ASu6g8OikfOVaU8uop69wGHdDYI2aKSa7VMbjYEI0RPJWLC5wcqAdsAHrVbBQ571yepAhRCMZ
6HJQ2ENv5CzyZqIWynnasXPkcYrbAwVMy7HXzQ5on4W7cGWnp6GAToEzCdgUeh4ud67SoY+OjB6D
NALSdHgVGyrqdUTvH5AfZ/RiOzAMLtrUVjGFb3M3DiTveaKJVQaW3Z5bpb6ciTTnQ485QqFmCs0G
Dbn0uJZLZ4ybpqSxHIc6irUDUOptAfAg4cZQz2mK3tyBpt4AlQIv0LrW7POwipyoaVow6XDQliY9
UuZoT5M88bHIJQMbCXKplibqUMUkb8YhpWht72CTgEgKbWA5u7fY4CLPbsY0kCjABO3fMIvAks6X
g8YtmIFrD2AyuihjAooCK4BfL9e8GUqWS34wOUP72u4qG2mVriONXbVWnT7Lm+oTQBngaBb2+oei
cLYLgBQj9Y6EBPKHczpqHx4T36vImSUBjT9LMzSr3GrNMnASy5dXTbnJCtoCm7KGBjQoAXqzlShv
gSvUJ/2fLCHaJKw9gmn9O1lrVrGWbMAM9ZIkO30nrgHx878KRkrQ27yXEtC+JHrttikUZzxQXYBU
cBcnBhFW/JunO5AlkF90RoP+DU9GWJ7r0WlTK4rdWiWtv4D/ubXoqB9PGDysPphNpovw6x1WODSP
BUWNjnzAvZSutSXpa5CPBjD9KW+WYDIsTbVddbVjNG9F3i5Eo5O9mS39ZBunrm5w5l71XeAY9hkP
efKzpDtV9Zw3B712lCc+fuIbO1kqsdwcDXTWMB/geAIC6XKyA/I9qZHKuG6Q5Vv5oGIkXvPQVSu/
2y+1LP1Apy6nBuOB+j8AjgD5ga/+crCUJXVo+AqYOKl6qgDxy56O8am2YzDFbT+3zUqnw2YrPdcK
1XYBNBjRYhMtnu0bG3zxGfPItBONUevAeHEuiGsaxO1N7p2RT2ZltFpxxC3t1rQB5CiIjDLXfmcG
RHE5yw3sjTtQ30RuRXp/UPavdUobcXPuTdLa2SqxdgrhwaZu+bm1GleN81o5DzpvSR/qUUC44Mj+
2nOMrYSoiQQ6Calu9uvC2aEIsRNOAU2IDxqfQ+yioFgf1G+w0pouLhP+ADS1Nj2B8BopnHj78g2F
qN7U96UpPFapGR1azy32p3Sb11b2rNkZrfG53If+pkQE8mkEQvedI9nDqa9otvXWGkkcwQns3SHT
nYB+7Xi3tp3c/jKIYmbExSmn/LqwduA8oyFb9WbUAJBIPaq889a46R8K0j4+6FZAzdS2DKrSwMxt
gEVf3YJAFZSAixbcEpBys5FDdG3FAQGtAVJxAngtgX7L29ZZ4WafAFCyLA2pTrYzjv4mT4lPjvo6
sRj529k5aSkaBRGSgU/UBDeF8aVtRFdGSSMhubM/BGbWE1cNUbOCxwDm5yOwmafOMz8V2hGdFB3d
vvHvibN+KTb7wlSeH8TWasmjb+FGJ+eUSi5nHr11/qSdoYBldeSzs/F+W9zRs5yOgBsYAiz7tjMh
wGS5zfopg3oJVZzApHrjhm5oa/uYUKsGlIwGAHRBL4PgjESgahnNlnqula8eOyK5PEm/PztTfFh9
PnUvikRIsDZR0nf1U2/5a5kEK1J+qR1x1ioRyQjw544S6Lr70Mag0ge8pbMmEbu0PSf60qjhRnsZ
ZI/EekSLiVWYzNxmdksl+tKCD5Fqa2Z+NwJk61YlcdfSjo7HfWjzRDiVTwGJyTnB/gq03e9d/M92
R0Bq3xGClAO+xfQpVn+lfu4VkhOq44diJTj6Gpjp++jYKtmn+E/B2iTEhtvzwsXW6tOzsvfORjaS
JEQmnRnmlhFb+9ULjb9k5yHb7BuKmRYx1WhsOmFlaefcMQ6CsIGMlcmevlwQXOHkb70trdf57tNZ
oR0kJ5/8CgCq1ajZaydeZ+RkfPopCb5Dc3j17Cft8JbZ+VOTmek6q0lk4qLxpLd6OqyI5KxdLjUh
daDTwGpoutuLxKHK5xujJ7RunQDYIuvGrCpKVjHB0n7YwD+7+xjp74dqE1slI2TlWuD4Mg3T0qhv
iQf0WpjsISergXpYm++vgDAHbvbm6fM1eXiG7vYx2EVvZtrb44rHZWji3VrF/O+7TD/2am5Wp3rj
xJo4kSHNHqwBRBtCJentWUCdejAzzRI9+sd3+coyngfP1Kazd3/Mq8AILwX6BJATEJE80uYk4TE6
T0RPBvJtoNVT0zzDC/BzUw2s1vu+P9JPqDObHTCG6ORC9ykaauYxWBq0Yh4HfnfWezMMX0IJpxRq
w1pnZ+0qUJ0GjRKSGcIdVEgkPIQDGRUagFKCp3FieRF2GbA9UIREgRmN6zI/VoXD548Lnzm5YvPP
nKQNkAoCkw0c5Mu3rWUolpcsQ8SGTlCpsiSQ+aH7LMkl0vJvvW6rnAFFBRDEQz4l23vxn4RbDdpb
FADWmK8z9ItJadsSFe1ygW/q/NIpmT7g3gfO4hw1SlsJaYXuLD1yD8U6rnCHKtDvwl/2XlXV3Y87
I6VgsGuxfLXJL8XS12BjHR0N6LzE36jJgL7tcoXUMGZJVonQ0XLqT7TJBXtRc6vMxl+FFaziXf+k
OKM1kG4JDXvrhqBogo4aEJ3gn3lhS2Iq2Ks0RJ1QicJN1huuHdGcyMYHNVFkxA1NZtQmAo9BQlBa
hAWp41JA1+ugN6rlNWL9DQSG8HH/zEjXzhdWBJ4XSHMUCFqKsy3hR8ZlQsf6cyyCFpwKDXKM61gi
fYMCcgDcEIQfQdXEzKkNIdJP0fgBrvZCOkIBNo9fodIR41FSivcYFZ+UiMOLMWZWVe4y6RuwNIru
5FB8R7sKQ+tEj4IhBcHsULkRAmp1wW29YREwFyTwUGWA1zyfS6ZEvNZJUX/OYxqpX+1jmgVEemOP
0tP9Vbu9mf+MNLc9hSb4pShipMg1ZIqUeOC/D/2aiZTH7v0NAycaad4tWDzp1v0BAmmqsYP144qw
RkdJm8Ft7FGrIQz8KUQdrMEqQfn8GK7HbW+Q1oXas0yVVzFw48DxcvhzColREexXCCUqKoJ1H2jf
vtvxDbgdsMkjgOGu7jvcGkFmq+5j3WzylbEEjbtOE+DQT41FAvoFofU2c7xrjuXJ0MrdWW69GClt
mKI+rGPKjYho7m/PrTP9e6iZHewGDyJ+DTJXvCO9AkZUaKYGH4hLQI1tj/LCaNeJMhgV1HwmqVa0
v6Kb5NKolEVXSZyEmcWgnRxrKsiBGYOzI3CaEfBuM09jK/7skx0YAmnTmLXVja8R8KEdO0TpWpJ3
Bqg2vJik67ByFd8nQFijtcmDVtHfxjjH2cZTkZ/8qIPXKt8ZwefIVlK6GpgdsIPsQyG5I6WnbDv5
ga/2Ub/y4gWc4TV32zRHVJsA65iKIlfCQLFSFryODNXwJAWk5lx1zYVQFqBoj1D51+wAabbwT/1c
fxcDekcQItvGeQR9/R48/Sktlziar5N4Px8E9nHILiEjPH/rSlVNDJDJ466bnGJ5Go8ovCW96Aoa
PNzHPlilBcnXEAcAJ2IBHxwCOSEt135ka0v1olvRHFYHfOAg0Ua6Yp5RVMeG1+QCH9OXpv7WN5vy
AFBVUdLaUs/ZUbGhgyGL7cLBuz3sVLZF+g36OT/m4leWALysUlsxnHPGVpV/1OrH6DPxJUdKrBSN
dPxWCVDkpLKSu0tVmVumdpIT+d+hZzlUPU/DUh5wHjpjzzWo45J+MA1lM+SmsNQseo3tmfYaKA34
edA8gtm9vGCsARRynBK2eLiliPaM1g/y4NTJehi2WvYE+N59A3LLzgJYDzUQOJbg6JMuBxwCnnnt
lI+tlU/wNDzlf9ORtk9GXSy4bLeMIpiVcGKAmIL29mwZO6GuJHlgw7nmW8livFeabQga0TbvjIU5
CZMLPne+VBnPPFit4SXOiR4VdUD3a5705ybbyOPf2MOzYA7Qcrd0z2T8QQXBMnMnGIzJy879Bb01
Nmq7qKmiuIQq59zLKAWpwR7itgYnaaJzxEt5f4Tp+ZjPDlV+PC0AF2A1Z8+Ln7FcjnooSqQdeiKb
jiqIun11BeaLhYW8kUJCgQwavSqIAkRgCGebJnRVKXloUzyrjsITb40GUIBHH0cTd80gxjtEaMFQ
T/NtaiAkIfWb/5ECClMRudi1z9FSs+ANZ+Tye2aLy9VjzccjnJGMGUqL2KswXKFRIHjC5whaK0FD
XbYUiuJsDK2+n3rb0VPbNWJIPBkKeaSTEzD639+PG5cWzQmo06HdxpiUNWd3SBl4ILXbcjij7Nmv
01wCZIgVMmqD6FcpI7Rde3oS2C2flI6c5/LK69gSReWNV+LyI6Zz+ctCglk1bP1C7xFwRIYbpxRE
661MW7tR0BNle3+0gaLXKqb5c2JC44DZio7SHlWWmMaFa5/k8ksmS/DrSxoAcFAq0OC6FSa3lXua
SY6WrWRGVZPv17sIJdRhr/luWG9iKjo8Hd41aenFuDbbl18xO7rQeugKJhhYD5HAyReFnHStFbqV
RgdkSxJG5PEgGC+N8Rm1thqeoAIN+HlRHxOlWWjd+7n0l1cWHwMULiJr+GMIyC6XhOsG1qBhH0uC
BKGGtKex0h619G9tgN4VjL+2Ettt63B2wtAND5obW9JJKT5JwpqLiJS8wM0IKhtVV37caDnSkvWu
Zm5eUn/BTN9YNkC/EFEAzAzO5R/k7a/NY4I0KOXQD+dGPKZcRWJjL5cCaWoUh6COnC90Et04KxfD
zXapqHyEghGGk7AwnK4ROT02UylVyJC+fPGMhubh8/37em2hwd/xzxTnTixAlokRs244B34JsEdg
lkOw+v8NMQu+ZXB7D2KMIZImpGn5juLJfxgA8QUcQmARsV2XB8rQsspvpm3SGXKxiJGqbOECXb/X
WKVfI8yObCzpjQQk4HAOxb+cyEzEuiREOvT+PK7dj8tRZrai4prc16aFUqBSqjeIqj24PKlBjfhD
qRau4dKUZsGSx4l9FoXCcOZHSC9JH12roFvWW3iebx6vXws3O9JVrKRqEfPDGc4Q4lEf6VlVfL+/
bDfHmCDSEwYPVmW2/XKYNKhoYSYeImJd+gyapcrwzbX6NcJs+1GGLZRIwyyM8lUpXtLUWtQQv2lq
8PlTIwzETuYeIYRDFcih/w9n57XbOBas6yciwBxuSUXL2ZLb7hvC3dPNnDOf/nz0xsa2KMFEn8Ek
zABaXLlW1R+C8SjLw285DFaN1TteX/3XFGK9liLe8G43LMzO1X4BqUG9Bw0AFIfPN45aIPAGW2Q8
lsWdG92X9aMkLEkwLrUxWwFNVktBVsXjMTR/ZU1rW/KNsMi/W2pkFgqpVuzGohWOxxjErKLs21xa
FxCiv19oV+doUokCa8AjaD5H5igIfSOW47HNn1TvpUuLWzE/uRqMnpZbwV2iKl1d2NRjSfhMDk1z
OYha7Tw/GVLak/9kwnOpHr/vz9LvT6P65Xrzgk4V8jZjapKfkXnShQViyLXfxySBFxXagaI1z7qW
oQzjvtbHo6Fnb4pfvlnZP0vhwreEXgMHBMAAIPhZtNlF7TgWaGEeyZza1rBvtNdsWH0/TNcCbSQN
eBJiuQaCaB4GiEaYyFnDAdOFcK+dzkLUHEtci/yf2qmFC9WmClwnUcZGOuiDZaEQIhnUUftWdW2U
AeJNEWfjEmXi8rqA0EqpnqI28FkSzOfTh4RYHTdyig9T48Tue22XwwOJLl9ZoF5eyTdMDdFz6juw
aOevuCG3AiUXM8KgZCXCzkOYWtvF/W1svSjFSr0r1G1aAw+zqWEtDP3lxqZpmDYKhEhcueaQ3C6M
OyHiKDyGMTRPnPRatPy0rdzuVUqJ0k2wUvSDW7+dhPER1d7OXAgtLslV0E2/fsBskMcELwnkDfuj
GuxNEZRW5DRb+Xf52gA6ATRY2P32Rv6vP4xrzX9Db21hAKYFfB4sn7U/TzHxoo2xMOYlU64aYzWg
YvgMWq101y1prlfrrvLtZpctnTyXJx2tGoBBybygPDZfWnHP07CT4+GIG1isrYtsrfFwCPdhfkiW
nOiuLWMDmCG4jAl5qk6nyJdTiIkXMrdTh2OhbIN6K7jrYS/+sOqFVOaVPAhUhwmtho8yap9zAL0R
Rl4JUU08uk8D759kqsi6f5MVmUE/++hc2xtXvC9A4lk3g7oQ2l/ppI68tU4Wa2LrzNMUQiM0oA9p
PB42lh1397r7IR6Mf9ZwwgkJAh7K54RBkMNnY0mhICmL2BCPJa9baT08B/1TLX94E0Zsay0xHC8R
/FNz8HAYUGpqTOH51BW5KJcdaqPHxulwsdrlj3ni5AXIWWvlJ4d+XLdkqDHTW7FF5ZxpVcJ1tlRi
u7JYEadFr2DinDK1sy1q1JI49CzXY9ncdNtA3tSI1W7N6NY0FjDpV24CA1FFyqxA9z8JZOcdzoSk
yhJ3lI9avRbL1yjcGr3tC04JaBX4I36YK3mV98fvD4HLHBdqYFz/QBKnCtc8DvDUdICIXipHS0JY
fp0BC+nEl2IJIHsldQPkl0Q2Yrhwgyg1nfcOlw7Lc9tRPA5uNa5jjr53L6pz3w5z0bK7MZBvM9Ma
doGFuxEuIPJ9VQ3lwm1zeeLzEUSk0LNRUiDMOv+IMsa2RBBk8YgpYhhPlem1mf34fkCnbXB+qJpc
ZBxw7EfENOaCEwYiOGJWFfKxj46I09lBoy5cXFdbABULboC6wAXXOMrkQEubXMYTHhYlt6RWLYFi
rwwUlVs4R2QBp8rMLOb1TNlTm1JWjooKDKHdtcCrFl8+V1Y88cWEi52qj1MN+3w6Qk2sx0FM1KNS
7kNr13S6I95GlRM+g5zRb5vBaQxbXoq0L49LRNB4EeIHNYXa4uxgkRq1F2PkJo5Du0r9VRAf+oO6
D7SF5Mc0RLN1cNbMbK2FtZp4Db59lHObcW01wCVQZP6o+wlrtrCJr6S94IGiQ49XDTAEdZ6lECrI
OlnnWkdlpdjpNr1N+tW4HR3vJDzU+/aHtq1OIbrFmm1odzhQ6ukGipfXOM1+fM5/xnZZ46h39LSt
++f77XB5gKLyjegnsd2kTqvO5lisey/JfN89jgWI2tvaSPaZCgQWrYAmjjeGvvq+vcvNQXvkz6no
QIZhE56vqQREaDSWlntUwUqHOk/qhTPkcl6RkuAEA7ajiiLkofMGVBex67YS1WNkA09MqXw4mmGj
rx3pD/oSbe5yrdLYpNQhohViUpA7b6wcFPR+AJ0cI/9JTm7bZjUIjibYC2v1kmXPlvjazjSqX+Kk
pM4yuXU19VhjB5Q/mH/b5ISknN2n6+o4HBrzZlEE5fLiOW9ydrNa5tCmFdHvMfj7VsWvmXDTmAtX
6pW1QODAzQaNFYDu5/nzpVeeWOR4GynaUdXRgtWQy+l236+2K6sbkj7c8un5Arlvdk6K6NPXuMhp
R1gDZnGfuDfjhx9vrdWSuPOVCNPi5uK05OICEDcXEeWxp8kuvLjjACrvI8k38rHdib7jJR8qGDzd
zkL7ZSi2SrD9votX8E3nLc/Whhl2nh77mnbMf6PiWB5Vea9zdzZ4BqSAPt/Nd8tyRPeABLoFgPGl
W3imfOIAzk9S3Ispw1lwbnmJfsKNvkxjlRlmb3WVcDQxIO+BXxpH81cpbMvgUctsV8pvOuU9Gw2b
8lSSbaLmCZuRwOrtQMztXAbLfqeFpR0yTPFNpe6i8BZUSpI+tKbT9nsMbmB8HEvh3h/XeLfHf9A/
WxjDaZ9+0wV1dioNeTbUuV4KR2DNf5V6L+Pql+wb6468Tv4k7MmNts1xodHpR79rdHZ4xH5i+LFF
o2nDgf8SxeLKe9SVZ+rpWVHaufAsp0skgysb4utczXMmBZZI+DrkwlGTnaLauKYDQtxq/rQHyGxr
5U9R7pvfrv3b0OxRtaNVgY3SQrenG+Ws26wTYkxq0pB6SNrPDmhNzHpdd2X3WLxagW0i+dD+Ep36
V5GsSutFEBt7WTn/YqintQmRhVgJe1PCy/Pzc0DrXXAblmgV77T6Ry+i13joXjzJBpPW3Qr77/t4
cS3wKKLYzstEpyKBuPZ5c4mIirKlCy5PBWpsr3l6EExu83traQldGUuL5CChBX9DcmLKIHzZeplZ
YCaURsKxwJX3PrRudHctO72Jn/fv2kELLO/++Sk99W16+kF154aYo4IkKYuattCEY+ytm/w10w+i
95DXtm9tGmtrxo7e3wfvJLC7dlst0Wkvboypcf4CUYZ8E9Cr8/6mISohmCkKx0x6aCWEJLN04Si4
LB/z8yg5QoCBLEj+crZUpNz1+qFp/JNs3nP9OUm4V6KnXHjTVSwV0o3gJGssvB3Xe02Vd/OgjA6d
HfIbTT5o4RrtzIUD/jJ4nDqssXQJxQn5P8vMXyYZy/oyC1zDP43Ck1/v++JJ7U59/6PiUoGymzly
8SrDWlWqt1YGa4zv2GiPr2H3YRhOCw4QwU/85ew8/iN0ToB/6ZhtOv2OUnPb8XxdzFtdhA7TB08O
pjzmMDqYC3t5Ru5Cjmu9E15v7kraxG+q4Rg2os5jg3m0YyqYk2wLzxk4crAj8f5+v/0+k/GzIwaT
LRhkE/SFAucsqDXqDhmqQvNPyMHa+SMuYvXKh0i77z5QkOs+xhpiS/U65ndS8V7nuQ10j9D7V5ZB
rbNRQlhpm0S1041ZO+C8IcCo60z4GJ+LU2I5QKZF/ZkgOVgjkSBqa8jHQEClrXtrmY6FUMpe/5GP
zngf7BsX4QnMlFfZja9v3HgT/Odytx3rO9gVPK4TWxHIEq/8j85bhe5/3w/EJQIBATfGXwaCjNQ1
tLrz/ZLIvmp4g8piHu/IewUAVB8bcHNa6e0KkCl3AfDF2M5eTPgLwk5zXyC9ts+17jRLcKBLCM30
LcB0gO9ZBElzMOhALTgdhzA41Twr8v0greIPhrL4o4WbIertPDqWniNLYPtuplMZYnU4eY7buRes
5XgjICrjpNFaan90S9WKK7sepiN/sGg5sokVZwOVhwUg+iQ4+XvhDdl797EKd+JfrM29e5dsKy8i
4LfC7/FPEv0MxTugssITzJCFx8tlMMcgTYBS6vKTsPFcEybre72suzI4xcOj9cI61W6TE2FkMzwJ
E2993EDUIbgbV6K5LV6MduF4v6Q98AF4nE5cAnESsp0NRIDHTCn5QnjCCbdvnWp0MsPJ/lTuj2wt
DIeuSFH1ae2yuefyFMrnPtsU3roz7eyX9xBpd67AjbepMC94rktHe/x+QV887mZfNzv/y96vRmX6
OsovUAZCME0ZZx0UguzZBQ5ar75v77IEALMFP0IFlotOSmJu3FeUYzOgp52cQvk291f6h+ium3BV
iIfsznU37OXgKJY7SbH9UxY6Y4GDwULANPXp/DCbbO550+IdTEb+Ymnqed27YZSeUvGvxTHP83Kh
k1OgedkCeePpOkeVZDaqkhuEke6V6ak1981Tf1A29cG6IST3yl22Ug9Cs7DKpjt03iCqG9TsAPJC
u56dz0is1IKi+NnJLf8Ck+3r1zb7V14Asnj4cn6KPlNat2Z9cq3Ek+u2zk5cOXiGy6Odhke1Wkuv
whJ04zJPNmtrFjLkbRHG2lhlJ+N3h5IBdLWD799G4atQP+hvVeNgmBln6+9n7fNNMh9ESjRkvdHt
kNCLOD+ywqZQUisw8pMP6W7knsEwLd23wiZvHV+5batVEq3FR+VvgeYRYXwdIdqxE54861bQfgZS
CBTMLpDZzGwdYfIQAQEnTneGgWTGa1PtR2xnqn0bQKC8GbjAcAsbCCdCJ2te3CVvq8sVQbKUo3da
hERdc1u8HEcfP+i64uQHK037maV36pLPx+XZQRNwxsj7AuG8MHuL08oVXGssTl5V233/UsJ0DJ5F
HHWGffqkP38/PZf1EdQ72Lf6pGAzqfjNFgV0CGUQxao4KS48HxuN93bvl1u/uYeluiqfpWdtndtW
FBGW/KcXW2FhA1zrrjUFYOwBqmvzDZBXratIXV2ctHGVu3bXm9uoV1axhav0R1A7WrVE9dIuX1l0
mUItbx8kNsjhn6/I2FJqt2iG4tSulH6T8bpP0QqU5LX5t3htSKzCxF2nguOKqzhdS8GmQVZAdcbn
WMb1+IDK0ST99FGEdr2WgZaHsDkjpzRxb3PK2Bk9p3rs/6S506M11+zz/BdMpWa8A/hfJjv9l1w5
rbCjBJUTzj1mC7mkSyYOsTe4Vh6SFPHIiU/d/xKHS70cmGOrQWFVbBEWS1z+CBPHKzZlNDhKhyDD
VkQdxd9E74P23KsrtXtR/hjkPbRVFzqpZVcjcMa1lexCHEQq01bLPaXcUV6JRO+yExo7BN1949BI
q8za8B+1euk2+UQqnx8b572Ynb1SEedIaurlCYGBwFoZ44ti3CFVbY231d/xF1loHuHuNv2Txbb3
Ppr7MNxIxtYdHMPcVSHe5zeyuB1Wg74K612Xbq3xMRZvVQExvk3pOv6zpjxkj8bP4FlB4kX54XU+
gYIdDmvvQf1du2sju41xHfjRC4dyi7S4bj0ZxMF/inCL07kQvEbWtooeImkzCjs32siaU95nPFPy
+yHMUeQqHNSgxi1ZT59f8W8EGJi6g311eVsV1OY2UusM3aP/C6miwpJ5ifLnY0eO0V9S6bzMzLIo
4AxMF/RkIjTPZgxlpkSVYJQnESJ4Wv3FtcjWX9Jnbcs3QtZZeAxeCRDP2puz0JRU1BPWYXmSn6JX
79Bqz+O7eteZTlWhuPg+DnvO9WyFW2im8b6QX74/1j5rPvPlo08wKCq/ExZqltrQYjntkoT+Wofi
Q3+qnP6QrspxI+vEhAd0lyBwoqywhyvb/BV/5JCEVgUP9fv6PzF0rN/GLkkSW0N+IGvXeMW5Ntha
q3AgallYYjBm0QNyT9K2G29dp16hoXnvyXbzK3xqWRAwy90llebL2uc0h0i+YLUGpgbJ3tnG7obY
SoygOmFD5Pdcin/1zHLMNN418q0oFg5CK/el8c+xLK1yNxDp48dOxH/eqim2iRZobnmS1DVEsOa1
72Hx//QPXvuiL2ExL/PTUx/NSfXRJJS9cI8oVJkkpxBWJ583V/XHr+WNXt+V2Q9SrWq+G8PfWos8
IzAM7waWYBovkTUuMo+zD5hyZl9OT+xA/U7MouqkRvtYmnQokH6I8H0+LKqG8UsXS/RLV2dLlGKJ
MiQqXRWjvYTwdYiyd79wvV95MHLD8awmlKD2c7EP9FQXXb32PtdMWL0X2jHWdtpDElERNU76cCia
rZBvjMEGgMHru0BVzF/X/XtPMW/YisECpPfKS2X6IINokM8hPTe7nQrTi4dWZ3wNDrzGv+83WClI
3DHQH2J8WnJHQDrKBIBSwrx+jOGnxzep5nx/PlybZYJSSolIpxJ3zILSxq31vNBqZlmlIl1sXP91
zH671Q0Jj3+2cGJFUXMzwCqR0lXnD6MijyIsdf36FCLp/ZtjXyCFwiOZBBeple/7dSXGpzGyglSp
cAsmL3i+fH2javtsLOqT0h1M6c38K7QyePONRJbc2yoauqbeuqiiGzlaeCxdiyTPmp7tHEnPkzxA
1fRU/pZ+RYriKMNKRZGqNm1suJ3KbtRV9qJr2/6+UkHZBxGWZQdzKUS/eoR8HYLZvmpVHJFEqapP
Lgot3SqS7wqBtE1Iiu2pxsG9cZC1FyXHaHfG0WoXVtbVm9ZChvdTbJwjczYDljK6mVA39anBDTbJ
D7m6VgvH7e/yWluXVuhUkj0g9uLqx4W5v8xnknT90vJsAoYUykpFJfEUVohgTX5lRuIk6JWKpH7/
RNVqrD/S4ncyvFTNQbb23vADpFz/vvAZUzPzc42XpqSSB1AAfcyuKT8KGqXIONfa6Odw1yJesOnN
6WExdDfpevwQskOk7g3fCd6kBxNHvXwpAp6upIsvoHDPmwL0FxvvfBPIehQocpVUJ+kNVOBjx3u6
llHJEtdicAjXqbp1qy2FvqrfDAfXLrdujDJN+KcmQLspS1tcBW/Ctr/Dak7rHSPYUvNp/5mmyrEw
oQv+9yOnI+rLRZO7hWyFGsOEPfIAQxlqUHIocpLhnrOoLnF1aaAjOknCs0TmKiGNkUa+BrzjhDmY
kxF3+u59Gq5CYyHuunauArUD7oyG+eReeN6pOI1bI2/a6mTeSA+dFyO3t06dsHmIl4B90wl9Mcdf
WpqFJdLY5Vbs01KdgvfpUkHbeFXxY2EtT2v1u1Zma9lTQqlVwWmceJWehF/637DYpd1GVm711Baz
vX9Xuavv27ySYgBDjK4l/DIN0+rZ+dF0gacarQbQpvbXIRs0yt815d/niSmaVIQRg54MTs/nySq1
pEtCoTrF3Y/AQG+ofUJkFA0/hfi8a/v/nz59aW42WV3gx8UouNWpSP80WAlm5q88ChZO3qsDB56U
u4+nDly48z4RA4VjrdOnxnIiULOIAcTRP4P52bJ4TnGsiWAsuc/PG8mlvhGGMGxOnovSn2b3NRip
JT2Ka1cp+UaLFNAEk72oPRvRaDWpmjYnQ3oOdCeLD0J3g2XKCjK7pyKcBUlFqDYJcrxKdzO+yVvd
CTav+rCQnLmyyUAEw4rAcha44zyt7CqF2UZi1px60sWjdFfD1v1+tV+5LCZdgqkSBzUK1Or5eA6j
WuXJ2DQnBdEwLsk6P7jNLq4eVXfzfUvzo4mMCBIfZNYACPK+mGv0tnHj4twrN0fU4+Quuck78c4P
LWTs66cQQ6poCWszH7z/aRCI11QowXZrtlT0QJTDujSboyDz0m6NY6tWC/vqahMTWGCiHlDoni95
cYzTyApa5D3Ijso+MIV/3FSfnUBYapIlmhLVs2BKt3whTYIS8axR3wjWY6FENqrbC/34zDJ+PWen
ZhAzwGyapBU6JbNmpNGsRu6V9kgaJNjp6sosbDT4hHUkHXxxJ97K2b75lR2q9WLEPD82aBr3iylV
AH1mcng7X4GNGIdmaaEypJMZCdbDXSY6WXjfPEfqi1Yd1Wbfyne6/KghqXlfonj2/bKcb4DP5il+
onvAkQV6dda8lftFmBX9MQh8p4DL0JgnckWVCvF5ITJTFH5rNsoA9CBrmRM0HDWC87ZMuFSd5zW0
RW21dHFAe1JbLGlsC9/oqUBFbspokxX68sSO20RF7ar+z63WulLaQ/nDr26i/LVD8A3MmHKIpG2W
IiFm57WjSzfgCl6k+kbPoALKwNjUhcPoIrL+n6H6v8+fzZRWup1QGgxVbezlgYjSJh/nPUfW3ziy
LQXqsxMvcCKuLUyGDJQAWqMgpeenRuCrbuT7bX+MzFVd7RAuaw75ob2R1XX+I5NehthprH0b3Wvv
DVXY79fG9daB4hLHchOAFTifsLDsa0Mca3QxymcV/4GyOviDixK7YbuUlxXJlvNdOunG5nshXCOf
lnWvkrnk6nh5zOAaynudjAxiyqAVzj8DmqFF3NiLSK9HgpPLCInH0ZAuHALzGJVKLlVDEABkrbkQ
5inDIpOFoddM+Cd4Oyjx3TBsOvFRCtffD+rFPfDZzOSfjiXV9EQ+70xrtCJAE0s8ardefxd06zx4
byXF1j6BB+NCaxeJ0M9eQc8Coo37BpXq8+aGRu+JfWhOyo+FtDOKXQU1V0kc+PMB2gb1mO98dXSq
JL8Lm+YjKKoPUOVOOGwX2RNXR5j6MJJEUz1znhRVxggXs+lbehQCvD7ejuEdUt2RstjraRDPThoG
mTowdHdkFDheZ4M8aoVKCjiQjlq1Voen9Kimjik8J8/ylP32iZjKYeU1D5O+NOWuVRQlC+mIa9M8
edMT3/IMUT8BBF+eV7rp5gYG1tIx7v6O1raOn+SGJsV4rcY4vSwZt10bWoYV3UcoTWyVWYcTpZIt
D5+EY9zfN9VreSgA8iDE/P3avaA5TquJ7TFxxJC74l/PV1PaUefvo0o6GtW6OiWgWGO9dBRSCiGa
UjIu8TJX9VM7vidGemM9LjR/bVoNyoWcg6CUubXOm0ckzYMPU0pHxUe2FOREuSv9mALSk9X+7LvE
5jnbYx1YaxhkRSsFRcFkYgh8/xlTMDBfXBOUXWZDYSk3L3AZQOsiX+2lo6xvMnRdO1LTH/mrHG3a
7hRwf33f3Gdefd4eKBf2DcwmEoaz4KRsNLPKI0k66tl9JO0mv3fk7Nz2fvRXdQe4ZtR2Ch7E7sZy
V1V+Cl8JRG092vb6EYK37t3qmtOngR2Oa+TT4U0k5S+KbfE+6+9G7KyHZJ1nC4N0cWaTr+e9b7H9
SKVzAJ1PVdEZpZIXo8q50+bOBCV0YIvlSzfUNOOzscGEF+Y3BHBoSnMcTlmhzzCaxnjMq8LWhh9h
/TKE20LVtj/6OHDESSUyXVoAF5UQlh45Tk4wnPX4pzmbkVit81YuWvEYan+9D0S+WnNrjJu4/2/4
r3Yrx/CXhvMisUp8zXKboC3cf1BBZ6F2lLSxoYys6HykKBgrG2t8rXzOMVLXXurkbfnCs7lS0cg/
+fLC2+VKh89bn3U4r4umL1oJ2cB2NZK4KSASu1lg5+o+r1VHN3ZlJB+A9Xy/9C+y9Z+9Rn8TJDSs
G3FO1uzioTEHMyPkGjZxeyMYlT1m406ivqlG9/7wt7Q2oQcErT9oWkUV03jm3bqtsQpo/6ubhZ14
fRJAbE71rwlsOgtgVc+TjcgqkeX5jXjsWD4V4y4TfrZ/9ZaC7wsins2uXzr0Lm8Sxv5Lo9NO+3KT
BCoQAkkl7BRQuTClao1sV9vfFgYcl3A3DG9CDVhnb2bdr2w1hA+dBIYUBcIx/RjUuzo9LczJPLv5
OSdfvme2s8Wi7QJWfz9RoYb0YESSbWVrPaVw8uRJj4Mth9lqMQa8wEX+T7MTC4uXAyD12diPcZcV
Utv1R/EGDyJDfTaqfuvJUMLyn6H5rhibQk/uQ4whhBeL3H6f3eXVPhr3SnuH+lhSPPZSZ9f+URm2
uvpgBsXCiXd5OU3z9H8fOJun1gfpUom8bsJOecstwd8GjX8QUnlc2I0XRbX5UMxmwMAQRQB73R89
+LXui4F3gyTXVI2jfCPoR4PE/7BSCCkZguSmLBzZvROq51B6KuMXCQ9A731hTcgXx7A26VVNaUMu
KlLK52tUC8bcVDypP1q4ffTrNMmh5amR+mEN5rhJteJPTRbmodQKdy1K/UFAKsaG7/nRxWay8E67
vHmmb5nS7iwTHi+zkzK0hD4NKwT14ihltrVURcJVjxfOgmu78msrsxORfHYcKDE91t7CbtviJyvZ
osKj/UPo3hZG99rK+tLWvGaph6WSCOiEHCPhVkjezeTP6P7Uf8rpbaA4HoVLP9qF91n/Ig/3qNJr
C129EoAwolBQJOJZOAXzaLrlf+qVJvdHU3yPzYdaLOwsbddZuIOV0oUHQ0cVWgoemqheldm7Xn8M
2D+N6V4k8DApt/h/0JDWk43aH+qcCu/4PKbbqNLuTcHdVWbn5MJjVRcYhkg3ndphM/H9CF4kObg8
idjIOQCMRaV89gjKB0uLNFlAhBSwhrrKsyJcmwC+QQrndQhUYsDaaBzKhYGTr26LL+1O///L0d0X
Xq2rkd4fK5wP3HYVkLvXcsVR3UcjdiIVTX/hh5RvvfaOV3zn4fcMXB4v4E5b+fpbEmVIFMNFYPum
hyXBrst8xjQqUNHIK5B+urB2i0024Niiu1equFAE/8X5vRavYpK64R6bUqMT7PLGRXD3+8mQr10g
k3QoaT3I2XzC+ajEgtppocdsaH67CXUAObp50N3Bzk1MABBg97wYwUhEnA8lZF/pLs+PYbWSkJ0Y
qVsno3IwvE2qPw4ZWdTFkPLK55GpVVHPnRK25PPPP6/VuxTkLXnTsr+nSmHnwbPsOz0l46jFjmI4
eigDDrfa/vthubJGcTykXAkAhUNrnq6NjSKNzUpoj6P4WknZdtS3VVZs+jRZK93CFEyH03nUDLMA
UQpSjpBK4ZSed9GyErPzVCwJ1B5JbN9uu1fSz7p825oH4ITq8/dduxY+8nqZ8KqUL4iXZ3d3qwop
hrRKe0TWMHvpe09e57S7YZWgukHmSKH7TwGT+SJ7nXETp+lSAH3lvDZR3ES2lo/Aq3bW5VyNY7kM
rPb4bCLp3zSqLWbbTPgvHvGoWrLS+XSGnQ+wjjwELgwTnWSOKo2pn5C31pEf1of0flQ14Tk2aqRT
isijWohT6E3fsOKVfMpD1FiWpTA40sFq1sEwyrfCaBZ/BF0ZnMFtErKegAYbIzSdhkj80ATmKZJ9
ZWXIgEFHI9J3rZvjDoA04oqqUb1WSvMD14l8KzS+tBG6OCANUqt2Qwp4o4qDVthVo3DeaEox/vth
i8gsTAAEpyAWqbPt3fti4QVJ1B3bOP2hyfWTKvwyuqe2uK+U08LCunLAmryKJwFukj0XCys2a0Bp
ftYdVXdtqfswc/cWWcjUhzHb/W3jbFUlyY+h6pzEEOxhjO2FD7jMu5CYhKJPSMY2ghByvpPytvFG
AyPrY6FuXLDDDR6+MvdjDpWsGw/luE+Dm0QAC6H+FpuXrIEsVegoQr+lobfwUri2xPHrJtekIScI
rOj8W7R01FpVy4EFuj+L5vdgPeAtUOq2kd1n6ULHr50glNl5l6nwPShGnrc1GBRw/bTpjnId/hoR
8ooM3ZbG4EH/3Qo5NqxOIy9Bt65O9pc2Z2ONNJGcw+9H6NoVfmO/FbrbLOcK9W6yuNoKI2Dbpt8E
mDG46biS8fpemOwrcRgdZohZ16gZfOZav1znY17XTSzV+E1i1Bjui+ZWi++i5kG8k+p1gG4txlFl
fpBCjtBxld6NSxSKqzP85QNmW6tskkIdptUGuWetxYnda+nGfURfbdsE0b2Rqguh51KPpw/60mOu
cD0MdaY5HKT7Xqr2RWLdao2+xOe6dud+HdlZNC2An8iskJEdhGonRchsF1y8+j4AOZUakAaH0TZb
fxNqdqJtv5/W64OKvAK3L6mquZqO4Jam0Fb00UjeC3FXRy+pYQvDswJIfSEgvBZyocZHIkOZWuOF
cj6ege+BjhfL7tilf7rgTvcNx518t+Gg3MaVnbmbv1n99/v+XctaTBKA2H7Qv4lPft5om9WpWLfs
G5RoBrNbKxtN3caYRzWOgC2GtjObeo9gr//n+4Y/c9wXt+CXhmfXfl5YZpxpHftl3Ev+c+D2p1GM
7IlJWnI0+XqOP0hoiwGyGd4hhnfagVIzdxbxVod35Rjk+1A9+sVjIb7IuJH28hbsXO+SZ5Fx91Z3
Zvv6/TdfPc+/fPIsTKiKru6bjLHSW/KjJqwor9vVwlJZ+9rQUJWY2KaQ0ieH+fM58fsua0alIllg
3Wkbf422gVKhuPbqaluIizE2GR4bIHmKf1UnqzwKCKqC7LMzy32UhTveenp2B3fmprzXm8d+3HbK
rucl+P1oXNka8PIpYnDAo8k2l2SDmuZLuTCNxjYZb3r3SVP2RYCrjfpQaEvi8dcbA7gILIgLTJyd
NW4w9pGQaOxDKMjpzlPwPsPaLfot4uGRtktiFgvNfcasX462sNe0fCxEEqpx5RSivh7SD+/G22pQ
m2NsJb8fyWuZzEni4H97Nw8U1Fypo7RVuTDDFxfrL9mottik7lPADKVar6r6ASM+o96bLDa3F4HX
U+Y0yofSLW/koL7DQXVhdq+F5XwT7rrUlwE9zAsZWtrKeHvzTbqYPVqGm5NRjTHHbWvZcEw0yClM
ahiBesYNQEGUgzVQnQtBy5VnDy8QVtgnCEKc051ByzaWrzDrefHky8+i07nYT3pY6skLD6xr5+BZ
U7PbMyz6zCoVnQVWGA9FuqvfikmJKKhuReEm+F1qqxD0NVyLpcrydGjMzsHplUXaeLowOf3PN7sS
uW5ZSph0oEJh2oLVqbbVh0sikbMFjS4VRWUT8wWKUiah8KwV9KmM2vI7+dZ4SNlBvk1E0r1l+Qoy
+PeLeXZIXrQ0O7x6aaSOqbQyMlgPGMjs23jlLoLQLhrRIANOpI+JJEcZaXZVDqNXipEMhV2Wn5Lh
pi0noIOoLZRpr7QyNcCjCPt0EoazQ4fVZ0air/m30pvefyD4rxao+j//43jxngdDAcNQIX5E/ed8
/rNe1UPkZPxbxcDVYBs4knGIl0ASs42ENijCFzCTpakORl1q1hMTw+SC9Rzc5itVvkvldSHszOFP
JS3kDmaLmXZU7HR422HLMpViZ+10/pDEuVf4t9Zw24graUlZZBZyTr+PbsrkfGDyNyCO54OlxLgw
KIYf3Ib1etDh2xGRLRx815qApgCXCXM3C6TAeRNS4ULvDKrgFmQR0onDZqlGcmWM0ByG7TbVyCfU
83kDlhTkPnWo4DZtt/Ay+3+fa1CzPPQw6pssXeZ7I46tqCmHOrilAtxHH8fUXBXVsf9H+cRpKjhN
ZO5+gCr/j7Tr2nEcWbI/tATozSutDEslleuqfiGqurrpvefX70nd3TtSiqtE38XMNGYwAEOZGRkZ
5sQJRJXUMjpZzxadqxIfsDA5fOD1TyZ78cpREMQCTgKPgIowntqpKTGkTCoTv0W1lnur0beqM+oB
txcDfr1Mun7QeQhHhrJWZTKURQuyEn/St8WwG6ddBoavQ9K592/56lKQNJQAVoVNoXdLFYc+m5o8
8TUzRR7H6Hs0PzByKywZ1Fo6Xk5UtYUMKdjp46cA4Er19/dbkjCIjgwsFQh85fpEyjROJw1uOUAD
bqyZOs+I9daWcPl9KiiQUL/G5cD3++Ywo8tXtUeOlZ1YkyGTNCqwN3gTDUpGHqQJz6Vj4kf8YXoS
chuh8t8fNrI9vEiwTOiponyJ1liCKkma1Jd3QmAVP/+SfvV89cAijuQhiop4OKjXrxm4slNCI/GL
/LGJH9vI+evfD65cVCuB7oZbSvdpBfOo12ES4PfPr90mU16S1/sC6DYosgL8bA32iVh0gCUoPZry
aAyVOvNTs8e0t8b7XbXWLAJZZ87PWgXiPftP8MkQevOcQyzK4QAHIf1FrPu10KwIo3TWNJSZ3uXd
+MBhinH8Gr6mD/IxOXC7BsOh26/56b7UFaGg6ECiF/BBIK1pmo4qb3GbCmnZg5oxd5bA6byERT5y
o9EoleAhARIUkBocG6UPedIWgD33y37c8af5O2CoM52YgOcDRAsSE+AnJJ2aZ86Ci2hobHqgKoth
2cs77b1+m2LC6oTRzehWK7esaSS3i0ECHrtFchHIVNKw0iWsdTVRMZkoKA8j9wd0i0zOTHLQFy43
1oMyJb5NupsggLZiXQ8sbRrGYBjhLDKFGFlvTD86ADGgnu6fPksS9UjKaR8L8wBJCbf7jSp8KFnK
7FScd1/MjUtBFgSaXxn9JXhh6BLKyBcdaonGsgcb2aZhXNZbDb7+OLWGXBbbcNHx8Y7bpeVTFT0s
IJkYnPtLuHmIyRLgmpLOIoFUBq4vpxhy0VTFwbIvmk0AulluD66BBH796N4XtLYc+CsoawqgI0IX
07Wgwoi6uo4qfh8XjjKAmm6fFE6Rvt2XQqXAzyqGxx6RAxIWKPFQVzI0UglA94bfh5tMOKBgqs7u
4AScXXjMvtq1FRloVkZGBwoNGOD1ijAMNkMxg+f3mEA8Y7wjbwU94CWMp5lOCJAlgXASzSKEfEyW
ad+bn9vWmNRg2JefwzaznxZvdj8wK/Pj/s7drga8WSQORo8mYf6mHs+oQoJNUvNx/1PeHqXj/Y/f
ahkyVvC70dCDuA6G5nqriioplLKcxv04OeDrQMfSpHiz4gwsJ/z24hNBaN0gQT0aTakSSJDpQY5A
eNzHwEFY5S88NFuUp++v5lbJIAQcEqCvPL8AlCdTyPlSlRGEZFuMJVYt/bEF0h7jcFuGZ7ly9teS
iNG+eAH6NlNzTV/GvfSee/3v4CO3pD/yJtbNlsWuSmX7oWbXooh+XIjKxKVDQABRybE5SrzJOb2b
26qLEbSFqdn3d3BF2a52kFK2BXat0iYIm638SU7s8XFkkcXQsOibBVFuR4KxZ4HWkL17jI5DZ3Zf
w4/ejna8229BINX/uL+kldf6egOJ1lxsIHppm7YsIK9zm9gF26InebwP/pgtUP3BwtBBuh2QXh7N
ExkPfWfEvDDu0bpWx1a+QXIJFbZlL2J88Q7GDjA3T3d509YGJ/rJ0kyi49dvOVZLIkRgFs7IruvV
GkmexxyHOxDuF8kuf3elPZUQ5Q6ja6BHeq5xyyNnxniJzf2NvnVUriVT56pxImp5KSTLqaMnXqR4
+jKzdndVQfFOAdcLjDe4ca6XV+V9mHSDCGtYbGUPod0elEKqlTyCzF7tzRJTaHm0W57kxrq/unOe
g95YQIr/RUSBRAj1giViHHUNhsLvE19RN3pkudk+OqA6veEepJP6bI5bybsvc81oIksF5xxoSALP
u16shqxh3RvZtA9ewWi16UzjMO0ilmmmCT3PGgtsC2lbAs4FyLVrMWI15sUiQkzmq065CZ0WYzQP
9YOyM6xmM+ymnXaMvxZX9cJHaXt/iWvneSmbOk8tL3RlWYppr3oD6LExzm2nvt4XcRtcwYIiMQPA
OwYmIINPycgzwPTkFjIaWzCXjb6NvW6TeppVefITpoK6OsM1IK/mjapcCKTeoZxP5amrIHC0wGXB
uALi6pZdfJ3SiqkJ5mAa8HXu2a2fqpfWCT9Lc9kOpr5dNvGuttOduq23k5dtxPfkoH0Eh3nfHlkP
05qlQcqLsMOgVIOE+rXa6OrSVhJZpeHGr92zvNOddDNsYr85tNv+b2tC/9LSC3GUeZESNS3Lopr2
7Z92Yzx30FXJjR1hX23G4/geHbLP5/yZRdBGoxJpsefX5eL1mBfCnqmV036owTJl6161VWvTLGzd
Vm1h1z7LJnoM0iOGWlnSadgJO/0/sKvnVjsgwpA+oTlKogW+Ttl2075ePH2w4DPPvMO4IuQK3Ggs
aef7HxnU5pZxNSSzDhn5CQw/xYeC6VzFQzE8YZDxb5U3MRs3Zg1ypJHZ/7O1/wilHmZVC1Uh61oI
VU3M5fla/PlT95oNZwLs9sD/wuuh/ko2O+kDryZXmSXrrby/agT01xosd/2UGm2DHzA/Ali5ay31
Gw227Qgv2AQu/LOvGJeG3M3/e59vkUBtM/AxuFeR/XB0zotjp+0YxmfV34FKAq6oadDNm/kUQT22
QVtP+/QNHC5bQKy21SbYVFbjpS5Db8gdv1kPnijgx5EDvemkw1iniFcBrt+DJPxRGtBvYkrv42H5
YYSm6mu78VvtreAX4Y4zi5D1JK9aoAvpxFJe3M0wQN0AXS54knNLA73hH8L9vw1/p6IpZpb+XH+j
X4sFPaWbRP+lthdSKbUtY2RMF2HA/gYOBjEJMEW1tR32zX5MTICQi41f5Xb8YjCeyvV37B/BtGfZ
c0YcAfcz7flT8EBo8jTHsCpntHWztqddY7KYo1f9jwuB1EsDqwf0YzZiFqHbpZZxCFx9A7LgmuGh
kw2jlUghw1TAlY25LTQX/diMSG8JIiYypaaO+U+Fw1WOWm9r1GtKC7Oh7ivt2uuMggOw60gRIlSk
tCapWqEXSohDG7ZVMCzp2gW//Dj1KE6RkqDjER9PN2APfecY8fqqF3r5fcpQE78YMwfxffEhN0/T
42QDm1Sfkk/hFL501h/8B+uOrwSgGIaqYVAA6AyBbKHcp1qRK6B3JXHfF97curUXvbUfxmLGIID9
Vr+Y57MWIF4JJNf+4lp3HS/0YgCBCBXNMHeELy41s0/1GdO4pc/wGEo2ocBnrXPFmoBHHrBUBWR3
KOFRbrBcpZrQDJq4H4PjAEjRY/qg+oPsYniIcFA8460/Niwu8BXVB5QOdVu07IFuTqRumNSUkd41
nLAX2t38hmEGBO3wQ/XVbhe33n29X0lakOI9MFQGSojAzlO6uTSqYiz4//sekxOeh9kVeGuQtuOw
QdtCXtlN8vcPLHQGqWUycw2U3DSOfOAEte8qXdlPoR0+gfoAnU4VyGlCs5vNOrean3/AJHN/mbfX
+0xMAn4OkLoREtVr7VHieO7HfNb3vAzetLeZxZZ6axRloAegJ8gzIVii1zT1YyNzHa/vJ24xg+/h
1D9Ki9dVwAkykjG3ygFJ55Q84nmQLFAKWeSpkoPBCF0G5UdQgEfI6kM7mx2rwCQD5a89E9RjkF+E
YQTCCU3r19uGGsPSdGILdzp+qtQdmuCUhOWZEH/q2tAjJYHLdWbMJtDOaxniyAPgj8wD3pPGX8Df
KG2izPTSFz4yWeNZV44JzdSoNp4LgzI9W1uoerWOGshqBBst25OLgpr8XSMEVBkB2coxXUqiK1rh
NI5pO0CSYurAWHu95hy6xeq/x4yBv7l5XEAjQMqn6G8H1AAF2+v9m/tCGGr0Mvgxv41iJ0TTvv7+
l7eHEkFu14Xt5WqDL9Jxjnx1V7jN0/2P3/5+1JmJS4qwEeA1eoRRFHUlAtc49o3IrxTNVFuvXhiX
hrzeVzqmyyijAh59zpvcIG4EDM4euT4r/RyYZADz3se2wZAwxm1ZkwJWDsyohdcCR5voxMU2CWnQ
CmlTln5rYjBSxptRtNGG7f3tIvb4eilnEJwkoTcGqRk6wFaDgPT3JrlvTG7IP8wW5jVgIDXPAlrT
clBoAnEYifxI0IBxc9eLGSWlH2dQQPtkrM8GnvsEvs3GHJmxNH3/AVBDKzSQODgeMv6CsjGLWlec
yAW5r2q2jCk3FvfYO8hMgto5Ouq7YSs9lUAqD2abuVV5WFKzZgE2bh5B+jdQd6iS2iZuQi73O/t9
dCIrdcz+vTuw1nrW5cvDo+VQz1DcdByXd0bu107vCO7gd1vZEV4Mt9zl+Cs9xbtlP+y7jeYcUeR3
OU/dgMl/h/7Gxz+b/Bnk5qa+GTzM0HFyN3ZZmX56wh6KPWeaIuDTAL9RMPyKOnW1q4260DE29Am8
2tvHEEwJb2pp/W5MwSpM3cSkbkdE+urHR2g1VmqLpmJVYK7DQD78e2obduAEzn2Vp602GUgJBjbU
IQHKRL8jvWu13hYBP5b+eNK6XW1VGBkXWcF7GjGM9q3OXwuidF4X6yLRZgjC8Eu5t7nKG1RXeeFZ
aWP6cTgv6Ly/oJshkwyudznpG04O9Kn0Z80KkSweXJBUY7YN+tic6W+ZJ3CmWJUKuhe4sAimaDrK
PDQGLhgNGL9DvAf/OVozXtNj/4x5ugsrElnbQUKShGYuHv6rTl0kfpGrQOLAuz/uHjGDwST/gGjD
fC9NV8S0hV31Gb+zQsWb5CdZIXQDnYmYhCzDqbzeTyE1VLXR4tonwsJNtw034abZjrhiYWtixMC2
2uq7cN9t0w3oPcB48xBmPm9PzuhHLMjfuTv++pKjOxJtIuhowz1CCv361xih1smcWtX+XiM78Nb5
g61gQHm5UfDfP7+QbjYjOwSp7r/+Sq3fg7VYsy04GA9vKRYgodbkzLhPGDHOOCH6jcJWoctOFXBG
wA8AVHT94xJtFKthWFqgBU3RQwUqB/MY4xrd3FdMt0LBAKTlgFoAAkepdyC3/QTy+8iP0JWhOOhX
0Qw3cOXsZ8giCr7RN0oU+SkXT24p9nmPHEIEmKgZovX1PfwOhp3+lxR/ZGIXJpvAJAJGjQQajbEc
2q7RFE6I/FKzy9ZFGP+gcUeO4T8Q83KlOJACDCf8eh31Vuzc9WJ0nI2YtUvsx2ZgsyZF3r5x1Nep
k4eXHxXqQL7emMsPTJTb/NLdzFHNzX1rTTcJnDcL/aTAQpEnHVfyehmLKNdKFQK6Gx05XDkZfCLP
2X624dsJGD9qDqzG5HMYQm8cLhoo0QizK1CL1xLTpmibuuVjXzyp6KHc82CKfg0dgJacdJ//VE6y
m5nowPvUdklobuvEZbXf3Vh0bC5muJMhw4Rd7wYsFaSCGiRG7GO0AQcTFDqLrx9BnZVZ93f3Jj9O
VBGz2FHzwNtB0rnXa+V0I2snJP382Zme5bfipKMI1z+Fp/FJ3cqutlm8zE794dSAnP6LSUp1U/qg
5VOnG4MpyuAkyAdlCsJBW/k1HScbNBAnJCrin4K37A2Hc9BwNAQHVJb3xTbbsKp3a9ceugW+FNIS
Ant2vQlGPKJqnSaJP+/iTfLci9h0ZlWZrITWKoxkA2sqiejxx7WQsgqboG0wI3gmsxrTU5nYxXPy
vnTm6I3HJnTjR9Cyf5TP3Af3MbL875uM/XmjVR5pIBCM39J/aWKPJhEFQGX1NG1jTCN5wwSn+j04
BmZdvH/fV6tV/SXZeuwmfAWa9VtrRRTtjAGQ4k9t07+mVvkINHm7ZzmYq1aIDN/6X0HUU62KPVeC
wyOBp/1nkq2XwO795TAcRpbJvnnoyD0BtAyYe7B9Yajp9ekV3DIGFQEwu9OX5AFU+HV/x+iw9Xw8
/3xfp7RjECYgm3PsmOSm/k5luLzr1+zi89RbUBZxgnINfv7gzk7w2bkyPPBt+8a9Gyg3hjukSBBg
zr+CD+2nLJgIBN1MMcXau7/Km/LCeZmoZhIgOzwHeplcEkELyXktdrj70Dazpey7H7EFYpFT/Fw7
LN6HdbW/EEgpiMI1gyHpc+Lbi2hiLGd+kr2lsmtfSy2lOjbMMcPk3bu55hcCqXcRzXMJL4dYIRgO
nPlkuOGu9b8XCxGv024Dhv1evWgX0qgQo5TUAbfvLK3yRUsGFmD4o1h/7h/bqvJfSKEeRKnHLFa9
mRI/3+hHzPDYsyLZm3oXrReUBQbReFFEEiT0nyhrmP0D6qVO5SS2hHpi5/X25M1PKasr4ZwMuHdY
1K1e8gJT0yJoh+xhBEL6E6Nz7dZuzRSuc7ozHDQA1y+zHdk/OI/fSB8gZPbKDb+HI7ABIZAZWLPL
Siqu/ijQ0KJRAg1dBGR1bWrgmFRyGqPTQHMHDo8DcPOYOjV8Z17mT8/hvvAN+B8tYDOtX3ndn/K9
9fIXyemcftvb1SH8VXksh2TVC7v8UUQRLzxjKRDjMJvwo7jHxgVZjN1aHeYIR58kXpfd+/p2U50h
6nAhjWb+ncW4AvoxIOZKtmIrRuD3qzBzpAwybzY5+744mgb77GJeiqOs4yLOOIsci+udwh430/u3
4EZQhOhx/JQeeaf7Wn40Tr5TPGETPFYwjskDGKZFc9yEXveqE3yWlyMiY/yuNQ/+8ndRxivOMDgl
4PG7bP6Be+S2siVtJTQxYRITwDgv8SZFQUfaFJ+cI+xUcDCZ2ilygDn6DV7PFk7US/hLsvgj7wOE
eGAVKVaN+eXPo0xdu+QKV6Y4JQmB6FtN/tasjwVu+e53yjgjlgLSzbR6WGW1nEAYvwMjlyl57rtg
ymbifDI9tTVzd7kuyhj1HJ/IqU60D6YgeuTMAXmyyJ3d0J6Qo5LMxHv7c/+oVw3gpUzq0mNye2K0
M2QazynC+9mRNr2TexhxbXHW4ACP817sKtamEq+Ctn+XUqlb3WNwaTQuUDDei5+WTW/FJ9nO3dru
ft5f39o7dSGIhuaDwj1Q+R7LGx3FR0+LaXiJM5rR6b6YFS+KUOaTMiDAYvA9r62UAJyGJpRj7Muj
3amfafAVsC7lSqyAXg9CNoNgAewB5M5eGEIhalqOy+TYFzqLjx5AAoX6gguu5fsrWYkWUFwEZF5D
DCoDH3EtRi1bcaw7FeG1sAXoi7dqsJIsKLwzJ9iyJFF7xsnqLLUYyOtj7KIQvjahiWE2iTN3+4Lh
/a1u3cWaKHOmY5hB2Qv6WVJaOG280wsrSF/Hv5yYQ+w5WgwJJy9Y9JDCo551EGuNsSqkQAkaD2n6
uxH/tvnrLACtviC6kpAgoGO5pq3nblDr2E+lycKOsSWsmH4UflCsRxcb2sgpHM59XVrZdwx5AKoC
aVRk6s5o8guVlUKjyzMJusRxdrw4yr4eXnLJjlg2esVuXsqhoz4e/QrK2GuxD67ZEQOyAjsIdjWr
9s6SQulrq2lVPkfQotzkg+N7qr0FEuPhXRdxbvPEAd8UxepIi9Ihw5VAu+2EGSC+kTo1q0dhxVaR
8wBggbBX4ZZTNxxthXPWxDCJldVWx/ZjZHV8rksAhh0lAaSz6d7LSK/TpQIZMwbAj3YVDTYXMlKM
a/E3FoG2LjDLiRK6ualF9JmWlDySGuouN5wMQ1EVK5APfQ/6Dm4rsfAzq7fiQhw5uAtNLpdENyIN
iZroaPaMrvTVQ7/4NmU00DPbiQG6C/wS2S/5sdktH/evIUsA9dgWmSSBtht7FWQ7dN/qkxe3D7z4
+v+SQrdy9mXPC7mEZQSv/UE/xi8TAyCw8l5cHjllmf5L44Yyq5Etg7MsxCaGcevhJvoaO8dI3u4v
ZdVu/XMiBv1eaJEkLjkkCZkL0GevOzC1oIjlWWn/1YuCvm7geVAURLfttVq1XFiUBTiKfZn3Mh3O
JcYo1KwczOq+IaqDcwL+9BsYllEHQV6WSMC1uZPEDqp0JQZ55dYcORUrC7F6Ty5kUQuKx2FMuB6y
AIcCoC1iXPu1/RLR9QhIHgJUtNtd71eitKSsUaIXfvlOwpeJVVxY2ypkowW0DGI8NQ7k+vuRoOeV
xhM37rVPwb1r6t/8R5A8pqys3opbCmqrfwRRb8k0SAoYWma843+aD4hKJ/Np4Rw1sFmJ9rUtgz9H
qrSgbL4BOOpxS7ZSiP3H5rnfjgwQ3O3XCQU7jkRBnwRw0tR5L0CbtlWC7GH+pmaoZpuS6N2/i+QL
15EC6aYHJOhMfX/jQ3C5OKrL0iZ+YrwKykOKfiSHCd5YWwYhiYDTgxz1zXSjMpT0oCW5swLZwMwr
MMeDpbo3rXNwg9CMqurn0i6AiFTQqmbVWDdtl/jp229g8XeNrfhfwUfkVm/Grna5nXrMn7WX0L6/
fyuJyGu55MpePF11PQuzAtoTP3wL0fssW7JsgnaP31biDmMEkNsqWKw6K0ElZJJ6BlB3hLCJ7PeF
TLXphiUXsNbS5ErzcVC9yJaP9evEm4Nqdk+1jlkk4Co3xx/z1/31rukLpILHDC1l6MimloupXEuU
9CLi2UessniUCoeFVLs1cmhQgmuM4jj4ZHCi16ur0Yebcl2c+toPAdnsvy87o2oKAicyOZiUbSjb
oKglaCtifL7/I6FeM5nzaGKSD/KQ93dqTekv5VCvHN9qaTzrUeqLzgdvMvLDKzkacOxg2jTeHcJH
RY/ra0K1UmNpIrQiJnCJSJlYxg/hRfuR/uZ/5d+CZqPfv/3byfSIwCAW5w/ZOCLwUl2fjT4kcs3J
UurPKNf62lcouOKv4ZM3e0yiaM37O3jrJ0AY5imC9BdT7G76vtu5VYqq6aEI5hfy39YuYxi/9V28
kECd0dw3PZrhICF/Qwd7fuo2i1VtJOc7wlwHztaRGbq/pNsX8HpJlG5nYa/ME1nSiBy4bhdbkJSB
dpOxcecpirRVv9w5ykCAuTYPkhZiJtK2qADbAtIELzbDnzAPptv6u9GO7R+hg9kCSLvW2/BxcF5/
L0xM1tolwMghtL7CP0KdjVrv3OSFgZc484X2NFU7Wd8aLSMFtSICZGygtAIoGOM+bxpd2yXL6nIE
UMdRfqCtljUIdkULwW2APloQCoJC/9xVcWFsYd37Ki6nDMBZD/O9h009POBuiSxmmNV1oHcB/gJp
paUBzlFocHzWq5k/Cp7SPoyJo7HoIFgiKNMX6pk+NQlETI3TFjuI4FiZupV8rgjXDu2yBEANZBcl
Y0nVjst6OESBp+wDN3HB4Q844Lz5fmW9g9LKY3Qli3rz47AvuJrIAu238UsHFHIfHgaff11cBQnW
bP8lbDobHEVO7PZ2/5xY2aa2y9feK2xpP7vypnEGUoZACe95divmPbzNw15vBqX+hdpUGHeLH/gm
2LwzodEWU0+RTFfNxgrsH+WRRzLuzTBZpFPnaZWUAbjaGaLUF0o7xXopYxAAspl2b9aHfie4+la1
JDwTpRVZyVbYpIfKXWxtr9q1JRx+trtmGyEn7Uk2Kvo2b8tu6QKJ/syXpuhmJwHYs2iDrkr8WAkI
zhi9z6wcLNkO+lcjkYUpxBpcUtzn619dGcFci3IEvwao0c3Mgnev3WRRAI0YHhNwd9JJjbltEk6U
ED1VxwnnEFrpuEkls6s+7xv5NbUEiR+hxEGHGJy062VI3FTPKSZv+FXqR8oWEDCgkXUW8mNtswhR
AzDrSIjDobmWks55GoS1hmqGb3xhWO/9Nax9HXTJJMsK6AzM6vXXlSwVxLLmkcWCg/Q8bu5/fe0k
0EQH1AUhEQPlxPXXhzwfZjGt8bLPbtp8arJfhDZSdjazIWzN5F1Kom7gOAAozIk4CLE1t1FkAtR1
fylrhy0jsEGUh+oB4v/rpagZx/d8X6Z+1TpB6pThTiu8ZWAkZ9akoOPXQDsUeMkwo/VaSrqUAerK
Suo3kSNPD0ZgGfIpFZ37a1nbrAspN+lvoaoA1IOUcfCF2sO0UEE93hexpldIViOtiOyoCEKn64U0
mIAzYao6siWO5rAqfCveFerLcDbQDwf0G81GGMWqOqoJroReeDzAJ5wpCY7RuslsYZbj/YWsnQgK
BOhOQ18CYlpqIQkYyxtdwLnXjdmPdgA+OmXXCdv7Uta2CwPZQZuLWIjHTbzermhqCyTGcVGW2DSs
/uX+19f8X9hDWA9gxwB/oi3i0nHBoixEeRcXHv27/jCbQ2iJy6aJMfn3SdnweWLxvae8MiQT60Sb
ek2FJcYzhSjvBnfFjyCkDgcszDCF4YARK/WuKRyV2/Wq171vDMZS11QbuQEDNTfAIbHU640E92nZ
IXJJ/Q7k9pGHPAeLTndNIRCHQSXOYyvoUmhaxaToqqW+LuzqzyzYC5nDCh9WZRBWQjCTIfmvUHaz
7DFeqktz+Lo/ka/pD0AGpDJrGPXaVmGajgpIIS47noDrrZIxdjLJDYSW6EdDMrtuHrT47f7xr1xU
MHqCk5BkzFBdoF6XseSlrA85nH75gQwGaCMU5M55K8vsP/clrSwGxBSQgJwF3HeV7OiFIxTyZZ2n
RZf5aAkBbwI4aaOBEYCsHArJKECAhnj8BgA6oS+Wm2bExF1vFd9Vtw+NTcgq6a+tQwBSWgfEFLkL
GiahJKh/h1mZ+bm2r75A0M3qnlmxNLiL/wggP+Bio9SxmmVMjc58CYBdyRxZo1zXdkkA1ws634BL
vuEkVNVAiGSjOMceS79Tyl2R7VB/+/vjBrqaDE2WUGGndZfT5KQJF3ChQkQwnjiIGE/3Rawv5N8i
aAxTqhlcyOsN6FYL8uDno7XUrsEaQLMmBb4qtgp05qTn+vo4qqHTSyWTMl92UFNKkSqXrFhjLGVN
qQh9NrrpsF1gv7sWkgll04VoJvAXKO/w1vLI4TAy2CuVRORiDXCAozkUHgrd6hOFWizKRZYRDy8I
dzOgfyflVRXNGRiw2W5GhuNKfjP1sIC3kySbEYGiv4R6MetZLqJex5qGd/VP9lzA9d6Ax69tfvwH
TwrhCkT2DTyOaPygJE1jUw1GWOQomAW19dXo9n1FWzudy+9TN7IqBk5v8iz3eW3flz7cynBgeGNr
IlQ0YcDOo6dSoVOtXawoGIWGJXC9p5U7UF0O01/XlHDsFyKIol/alVpKwonPc5IBQsIhix+0ieGK
sVZBvSZqFgVGo0MEVgH/G6uQy/9kFYiHADzBk8XTyZkqi9VE0Wp0n/I/sQqAW/6zVegaxiKh4oMO
ZCqQyAJk0eZcyYld6cTUhO3SWLmytXdXk4EcxisF40IXSeJiMbSWk84yONGUazN61l+G6GFkkRWt
1UUQAyMHRAoFoEeiDNgoKpkMhYOoP2DZW/xWBKHuESzHc2BmP1UWTTg5Y+raIwATCSACbgtQttdq
Bla/uowE6dxv0nD7eouRKr+rhGFczuUNWgy64kCohyZ0FBgpVROSrBLDHOCO2pG9wec26I/DKM1t
dSyt0SsScFGhfYnknswcfXup8/H6o7Gk3evgKJvwiJQ8wKVbzSusFCmgdJvabygQWYmXbYff983H
WpUIfVX//q00bCcY07CQe2RTxJP2rsVmv5jtT1A4pq/64/AZvHef06EGpeQJ5pEheu00cPIYQqmB
wwPMKNenoVZxKHAC6pblYo3gdzLxSLYPoRljzOpL98eYbOFnYs6hOb+0L7p1X/rKC4DHDAETCDzA
ek3DY1DkV/ReDFPfEG29c5fPLjPDwYp/6ZDHeN5WLhTpJ0Oak4xPEehsZ5uOSx52QGVMiiNOp6h2
pM8y8nvd7Fm1l7U9vRRF2YdEFdMqARU+GhDKN8HPnis4mqyDWwnLrtZD3Vq5jJYU3TDAqIv2z340
qxx1l2TBoFoA+piwzjUVRcsIigMIQRE70TOJxjCuZkWB91GpT7EZW6WdvqRb3gweS7+yBlfZcWBF
Z8EQVnbySip1iZdpSrich9QZqVDN/K15LMTcyosE1j2ezBRAo+HtHCJOTccwQUhQSWb7MdRWlzj3
lXxVAga9EkwsynE0jrSvK8xTrRBtgnx5KAkJT/X3YQ38qH8kUHdYl6qwRYMy4tnZ+jI6N9jnLJVm
LYJS6WDp6z6MsIhA/MAg0Wb4XP6jk7hYBaXQwzIXUd5AxFKh7VExHGNz/yDWlAlYUZF0/BIyUqoi
qlZzZMwxouUQiNG+MoP6IQ22o376vi+HeJPUyyOTPCwK4yAfw7jba5OqB4pRapOIDKBga6BSk97u
f3+lPQX8MASbitAJrX069YJWwVKWlajjvB/A3+LzG/1BsjtX2Q8b0VZOKdqe1Of4oXtcvpDWtoFy
QC8654UuRtYAW655GCFXefd/1FqC6vJH0Q8JigVd0MpQQu4x33CoWeS7wBV+BBveF/3E67fx832J
KwZdRg834MWI6dEET6lkTuDHXIRdmIZnsbbi0sH9Sjfhtuqe7ktaUxzEDWioJr1AMp2sRG606yYV
6N1oq28VlFOs5sQcILamNZdCyA288L6XaIBvpiqx77L6t8/0YrRCXn6acuz7CgCHinx6djI7N9O9
5CXoTvkp253P/25PxXHZC++Sm6C9JbdQckFvhzC9dkCHCwxjuNLoI2IU1z97SV0Og29gbA38FgOM
CfvoO7KUdwW1xwmPZeYEO8kX3DzHpA0QOXT7ycMk7vQo7/OPySkfg1/5Y3dIXcy7fDXgKjDCuLNT
fW+jiMpdnMEQLXwQhThoaK+DPCe0ygmRuHNmMHyHpr6rPozOBDzRsOZtvJ24w/iNiiXaEDba9v+n
c9Qd19AQFS9E53I8rNlbbCfb6O8rFRdHccOLyvFVFwHIFvsg2nsA0/wDYzvva/QNC2qsYDqDwuGo
ecdhkYLev5JIHlyfVCEHY6mQk1IXC7yjCyg2WHHRmSjv/9aGm0mfAmhXw0GHDBszWUTrDzg/PxI7
PYjOS7gfX+Pa/A1OYNFNj+J+BjWpl74Pr9mGNVxuLT67OidKKxeBD5u6R7+LjPiFFHSFt85LH/pH
bjQx15BhyNde+n8uKEhfrnd2xDBFqcnQQlCg0fpHzxpYzfg87Q1JatQ2IVlM9z0fOGt6Tr0Mntds
ilb1PGZmvGmqw1g+zKywc9WDvVjYeZsvLrcYNeUs1FhYaVa2gT98NCOHG/GjBYv26BmHQjVHnzkw
juzXHS06N1peiK21CTz9BcQ2NjIF78Mm3YaWYLFwBKtiMOKDgHdQraMBu5nWG5W0oCejgV0Fv1Ru
Sg4ANhj0vg8YkdQacIRw8vxbFuWpafI8BnyAixE8ZPYChgrelXzdh12MwfLFyhmtXvULacTMXGyg
PkuTik4wmCngvhB8bzW0UmjufXPL2j7qjpWZmvAtWVL+B7PpvQqE49yrzKND/76cNacFMAPwvCHe
1dGrc72YaEB0BTcKxwT6nAkvSlOZTigep5EhaHXXUH4G9YyA5ha6ClHGqLDqE8Curobi6uSJopPI
ZsjKS5/T9LR6I32PBBFSRAhuqNOJ+6gcZjJ9TzxN/rxRd5E3PoQ/xydtNPtTfsK8cjP+QvvXAgb3
4jS7JXzR/rnuTQweszGFxry/wTfUucA9ggzynx9E+VHdmOhpSH7QbGmu4aRoxi29Zp+46avspo/S
R3JamFkUcmz3doHysKJslkY0F5DW2MhLjl+B3Tict1iC/ys/siz02tFerpD8/4sLoTVdrjXcecsL
9zcY3EwWvfEKWcX1JlLXYWllEKyOEFHZ5cEAFuNgtJYv2+lePDZPNVjGexBHpK6wCz7CbbPrt/wP
xjmuALKuzpHc2ItVZjmgByppoMi2ii176a4zQV2H15VlOddepIvtpN+FNo8XcQwyZMAcoLIlizX4
9Dz38I5ynM3pxUqGcGl0tcBKpMcaLcUTQrXAqj7kHcZvlAd5C2qh3eRJz4o1urMde1lhyk7xlbjL
YbanQ+T/N2nftSO7sSz7RQTozWvRtBm2Gb/WvBCzHL33/Pob1br7aLqa6IIkSRtbBuhkuayszIhI
YMMh/A0xvh/RtrC5SucrmaSvM3152X35vqkN9b9oMbI92iJJbAPsYNPJdzIx3furuub+vs41cziX
YqjzvMJU9K62a864/6FtPnNcH88FXCKBLwMK1U4ZRNp19DD9Oqe7ibRkcAcs7W8UyHfWKecENbxR
MQdykLq5jiPY6xzdtYBfpOPikRWpC7m3i5gjqYqVGVsDjCwSEY7LPoWN+4uzokR1depZhXZtiCUM
AyQsVODx3KlOePaUe9nVHe2tOono9mEPh+I4vZVwb/2vT4PnR9deDCAqGKgNoG4OecPrMw8pzXpq
pwJQeRkFTrRSLh3OEFcsaJdWzeh9C1AbC8VDj2ipSzWAmihJB403vwebAE0vtmjd/Fy9hEi9b8xH
KXIFi4i1DdF1LXJF8VwEub0tSPidp/a/4nxoS0aJSlKB3MNen0phgT7RR4C1E8hzAs/DcaO3SorQ
rv1qgDlxoSKM0lSCQ6EDLpp/QpNyI33Lt4YX/exEsnkpkTN2Z1/bRE+arSikdtNjskuRHjhlnMrc
Wtx49S3MOZmWQSiALUj9A+UkfDssjTMvbhE747lrU9JG9K/7C76WloJNSJ7T4hYVRb/eUmUjKHoa
UQ6JHXkT1FnQ4kBCKOnFEBqzoPHQBiSeY47ZtWVFKRX0OagUixAZvLYqADY+xCkFN8RIzHvF9KF2
nIIw/QnGH6DkDFliAxLI8g2YXjNHtTZKwGW68rEmU+BICYTsS5/SfzmK3nRdGFPoC4761IU4CRnI
69GMZVvUkVTlflM7SLOlUGt9F7s9UFOcxVpxpFRKDF4IHSKAP2ES2XGmBkMToDzcJtsiJvKf6hwg
SRXZJhrVPIVYvPdlM/3RY2jUbrPEmThzuuJjodWIUgAaPmrAWTCHJdXRJ3EI5tz/KEvbykmYkIwn
974ymVc2GB+nF6i41RNsgISKKmQOXEpho5exyCNn8QwxF4bYDnMelDCEWjsIHZS4i85RJRKlnHPN
M8Rs9kDWa2FUYWicN4uIDonVxzg7+sI5UyuLQxuYAqAAEAxafTHjqYRGn2rJyv2wTgiwzmW775sD
Nw+7Zgb4YAm4PaiLWGw4WIVSVSTQzvNr6VCOj4rhYJ9zJT/WfCHAgTJVMaG6sixc1OgiLTJNVLbg
IeTE0T8FqHGjPZJITDAkIAQnkCLb1JDYvH/GVo7YlV1m+83dEoRiIKZ+G6EMjvyVDgpBu+Nhe1bu
2SszdM98CcEgSZglUSih6LX3eDiV9d+GgiKYyWg8wZY/SmtqgbGeUx+MQNnnYYUuwADG2+HT/+/n
Wfp+2eqDFGQo32S7+VXd5L/zvWVnz1BbPjXuvhTs2bV2nc0Dpa7Br67sytdTlltt1mQ57LYETAdn
IlR5SCWZyyNCr9wc2HFA9AK5gjQEq80iFGInhSmw48GhLRyBtoNOWwd0VPPIM7W6VH+bYktuoRwJ
OAPA8oIplXYbYbTv7+a1pB6gCxAyxK0BLWzWKaBtbhsUAcq3hmJb/lP1kO4F1/hRblryU6lBsBW3
qhc7962u3O5XRhmHZxZoPTAYMNpA9Pmp44xpxQHR3rbA3CIRpKOQeL0PAiOSpCgB4tYAASqeyI8a
p1TNvftjuLWC5gyyQqFFiDsxg9dWVDnWe7NAhDJIFpS80bVUSRxeheF2+ZEspvhnDUqT6DvA3Odm
I1fo59eAKBf/MvNDMHMW4taZ4ffRLAP6PADc34ASFnUsc7QlAxJ2IHG4g7OUnlqns+vx9/3Zur3i
rg0x7mxIBPQN0sBcbKbfg2rrPppntz3J8GD4b4aYxU/yeeqXDiNKwIePZnBbY2fhuZq1tQeSFCQV
A5KmgChfr71Zoue4lQN42boCJP0km/eOW52uLwbovvji/QekE9KJolWrneQgyQ4BQZGThL6Ad6/d
NJbkiw0mVhNEI5tKBTbKvU5eVYhFgii2P1tutUVvg8wOSE9at7F/FfAEtm3aKHDWLro3C5wvuRyV
e1/CbI60KpukLfEljS/PpH2oH9LP6Kfyp53AVmzcyhtsDT2RnoRnE5xGXkVlpaJ6PRHMlulTM8ol
NHZFTsWAZjK0jUm+h/hTXtlU5k0AibH0ch/BRfJWuQ2JsaXANT7FnrQpPpc3+Uf+Q3IlZHt4fnL1
eBrYZhbt0XTDHejzVEl6AchoaDg6GoJ2X9rqOyPe3j8zKzcn7ZMDgUhcJcBEsYhC+tgK2sgAYP1n
/4H3XbmpalA4pafljYvLXDs7X2yxtPqyS9Q4lc0L97eoKThek3aixinNrtT8MCSMBzRpMG/QTOn6
BJVAlS+DlOZIwIozyfzoRYZqwPAjRNfj0Rl49NfbG42aA+UGlygmkX34yGatliGF/ubZFk+fmcJv
7i/SmgWEHOhagVIO2iszPqcqMmC9FSn353RfqqQRd/G/uNG+WmCcTtcXHWpFcu5H7aFM3aGx82BX
8PS2VlwbHsDYYwoEr8GMofvji2sLM23SFAGvEGB/+8aeh4OJunDtF7yuEysbDWQvoL1hg75GGP8m
y3MuJIGAV5W0AXkhKfeD6fwLtqJyZYUZjlFpqdQusJJLe60gSAnJaDPI214rk4Zee4B4YvkpmZDx
kOGkNpFVIQlTZntxIoLySeFdxrnn3J4rcwYMHzB2oC/AmMicmlBdYlOtmtT/1lmbsT5W+reZly5f
iWmAIYULAL6LUjwZd1uIldbJOoK/eVNtOaHf2jyBbYnToUO25aYVgCYN7dIFeAJ07R6vdsjdWg+N
+fDn/lFcmyUNyQ1gppAFRa7legsrU5MH9ZBCJuEJPKtZJXKz5xVV1kaiqWBZAVSMrBErrSekVSPP
AWxI3wzzR/1k9K916IOgfn8oK2YsSBdQsgoU0YD6vx5KkVlDO/UBEsaFgxYRCqS8nNz6x1EmWg1S
phKWBmIJOvMwEzJ5WeQGu0rexGj/HEIVW7Kz3/dHcvsogxEqQ4geKzT7xGyrPMgmMQkjsIiANVlo
8kn4TASXqpO9qLwkAMcYyx7OG7M0ASDO/ADiCwtZkG4YSZDZyHc1QMeHnFW69f0Q5QD3HW8aNEEB
aPF6ldQw19H/si58R2i3P6R0d3/qVn8eOTtUDpBAhy7H9c8P1gg0J5qGU8Y1hLHAvvkXpBKMgJIx
4FoQZ7CvJT0DgLcNpcKfS9dSqYmh+Lw/ilu/gq55eJFZ4PFTZX7G3/eSUC1hrxe+RL7zsjG3J/76
t+l//3JpxXq+qFFlFD7Ou6AekG1s8wOURe6PYGUdZIAxIZeKpn8UDnBtZRHaVO/FpPCnbjM8C9L+
8f7vr4wC6BYkfCDeB/fFlvVauV9KnVJiPPmP+u0759fXvh4kDMgWgwSFXnnMHZXr0C+quxRzNGik
/Z2IPRqYcnbq6giQd0GcBdLbDRPd6nolB8Wu8KvQ6cZNrB6X5tX8eX+a1gfylxHKemeOQwIm7wy+
YEGreJ3lxeNzl3BM3BsHNcHcIKKegLGSYxwIgpBaLtRDBQ4A70TwBsK4DS0RFGMcqRX5EV7KkvbL
4t6fq9v7A1kWuhYQSLu0F7neslmYoA+mhbmaRF+CkhTYQJB6+lCDl/t21iaM9s5CJQoSg7hGru0o
Y7kYVd0U/mJuq+SUPfSLl6YcIyvzBbA5wmtsLOg2XJRmvpzyRteX2hiRF42Hjsi7ADSQhMM0WDWB
sAEdhpFxg3AjM46579E+BPdtS4zAURGb2vcnasUAAl48QJAyAjqK5aCK4VSZfWgh+RVtrOSkt7si
eLtvYmUtYAIZL1QEQTtiq1lpLzdFP8a4acWNnoNk/tm9ijyJ5BVvfmWEiRmytoyKsUxoimU4C3/+
2wiYVRCLzooKAdf3go6h8mHZDlCBUDhVndWVQH4QdT9EWCiEXC+1HqJGP8tYCacQj9JwLnktn1an
iPJNUc4BqZmVfI3kUhgyHXnOVNymtt5v7k/S+s/TxwbCKdBAmRXoo36yUilElAvXceif/9uvM76p
R2voJZuwiWpAdzj5jLWZBzOeivdJiJlYbSUp6sYo11rEzkDLxcf8JeVRvdfmBtVplDghbg/2PbOB
inRWg6pBEkMcbeSkeFDbFa+K5xeK0ygvQB/SYKZe1BDLxmpY+pH12gRkyXcJWmOMW4WXZ1yZKdpf
j3Y9BLP7pnX2lOC9KSsp+vMuNu5TIyfWyMH2rHgLDbgB2gAAwT+SpdfHoArzRM+LpgQYZT/L+/yj
hZgm5zyvDAM9EwDURPAPWs+NR9KCpCiNpPEVRLDG8joMr43g3t+wPBvMcQazW26VJG3Q5U2xNzXY
E1LK8Ri3uwoVJbSxu5SVIB3BRFBtYujdrAwlRK6kmXS8xeb9PH3UfLne1FqPw6jHz49ua/ecyGwl
4Ya4zEJGGRo36EnLFsWqacwnHfe03wy2iac92uu8DjXkrqFHGxcH6Z92fQbb9ZJ7B5WfKrez6qzS
YBZBGBiDnwLqkHlj5Y2avYQHQefcqHRarrLT6JAAMUTcdmgTSh/jzLRFLRD3UI/ws8zT6u3HnG6C
bavYo+rGvHLfzSZDKQa6Nri7EYZAOZo5LGKhl8nULopvaa4+2m2wGXm+5WYXoCoGOV0cd6wXthuz
C+Y4jnqlLmTfW0Bru39GbvwW/W3a7oGqhOnYC9dT1S9hHhRjJyP4cCvBSdBX9xxlD6/3rdBJ+Log
WAhdo0KpJhDYVBX42kqViAEkqQr9IXwzKtdDRyN3OAzf7xthhwIjyOZK8H64uwGko27ty2ERjLTv
5dIwH1I0awqdg9A8bTue8snNSMBZx3sJiX0k96kYwrWRXFGnRUs0Ac242vp1QKf3rSjZQrIJePqy
Nyl+EPg1XCRwxZcWkWw+vGoBzTERGVI59c6rjzUpfsyNs89PPPmem5IyTFGJeLzAEUTjuc/sMBV4
ljweIRwQBURSd1IIxvhOVEl+tvYSOgN9tr+CwPGCx+K3lJ7vLxt7WP+yjRQAnCjtjM3Y1osgaiUV
pO4+d4TAbkt/eSwlYiWbaSQ1r3BFX4JXOxGyEnBCVHvFuAi9X6+fGcShnBggwYO+Df5NfchIbUc6
6DG8gOPGvWJ7KPB4GB8ygpDlYPZjgiRzMzZhDOc9+cFet590FZpbAipRPLm3SymBHRaedSYWEeoC
CG+uh6UncxuXRYvmsZv6SfkmuklESGN4j/WPDMnnMw/gfbtoNAb52x51WV/OWqrNbSK0sIfOLrHr
5Rr6PjeP1m+V0x7jBjNEJxHXKmSAoO2HPcoYqtEZszJyQICNk3TS38xfugPum7ht7BB/3t+JNyBq
agzJYXoV4o9b2vqoiWHRLhTUbD4mZ30foq74lD8NL5JfQxK1hF76vO15e5LGIeziIQMDCSLITaJa
wGQvjIQ2NqBEHLBC9RmskfGcgRja7hSXx6NYnc+vtpiYqFqSScoE2Bptizbybsk7Xv+gGXQ2LwPH
Xlt0Nr+aYvZk24hy11EuYetq6Lp1f63Yaxc/ruI6RHoSDSeQYmDGMWtdhWhbRJUwsxVXLrgS5iuO
Apc6FZqjHeCxLNc7vGyzHt0gANw1U1L8qk1H/21+r1CacKLS/ce6xBgOFTmkPAGk28Fvv7aW5X0z
L6OE4VA9FN/qibgpTmbxKTv9ryElMw9af3uPXRtkvG4lJo06pNTgiwyGtPAKULKr7O4v0soVhu4Q
tH88fUzQXlDXw0oSs6z1AdVwUye5axZPqYcOhsbb8jtMbQiscMzRNWEO0pU5xlksZShFmqBSfbWH
xci200cI0Nrodmh5ktpD+hAnXls5fb1Pvfumb2IPrN/XgTJhVAWltHyyAEjQD1XkQ7D5F6Ay5o//
ZoS5UECqWeLQwGxO7eYj+Uy/A9kaPN23sRIKIAzErYVrEskopAivlywCjWzB/3JQRhW0wVycH/l+
Ir/BJAntwtXQiZDXCPMGr47Nf2WS2SVLGs6pOsY5Lq/BE/ejK7roHtORM6QqdxPUiDTn/iDpRF3v
E7x3dMCuDWi7QLWCMaj2VtYJfQm9rNmWOtfoj0t11HsOhPzW1+IBguQ6Xul44NL0HjOVZikVaCQx
+MNPVX5U7Z1kkHBXPJUDga431JY4x+3mTF/sYRviTYq6CluMMPNST2tTGrA/7PI35IRJ6VS9swjk
/vTd3pOMIWYjKr2ayIEFQ2Xm1G+5re7i35YLspob269/RCf1OO+Hm+PFGGSi7jCMo3oQYfCw/DxH
jrTnXf03O4IaQMcKVNMQUdwgoEVdDduxlgd/+VnG0BIvZcflTNrNdciYYC4UscTrpNaUwY/ip6R1
4uasqqTb+sFAqowMb+H7hLbD2i/B+4+GGa9YaXW4ZCEMayfZQu8XUO6i2n4fPUXcavvvzSfouByT
N5cnM1ZmvUqEvnlOpzON0JEvd6zIVr9V6HDsdE9WsQlkzo6kJ+nqQMOegnwqSomobeDQXZ+0NgLw
Lwnj0ZfRA3CnP/BQXbcuijHAXJeRIgltrUajH0y7qtqVk1tHR+VzfAEW5ig+vMYnqPc/3p/F1UEh
MwO0Ch7nKlt4qOJCzrMCgwomWyYIcRpevLu2JcH9AHyMlgZuanNRkQXygKS9P0sfIs1geJLdkIj8
yYAdVD8wJI5FOk036/Q/g7SKdr1O0ZBOXWNQg3aFFsGxbfzoDLKA3L6gKM/x8mvu8P9GB2PMTSbq
fTqaSTniJpv/WIRMfz45Hn7FAgBkCBINIKPwbGCOdFYmYxwr5YTHyfDSgr0guVVtt+jbk3Nc+20k
ZQFHZiEORWwIuhDbF0iIcPNr8TD5HTqyQl0kKDeisJ10soAxsSt5Pcq59hin0UzTaM1KN/lyc5TQ
ls42LHs4ivkhaomAzsC8N9CKh78aHz0MXx6UYyDp46j1ExjJg9fayal8NY61E4DpLdGWveRXDqj2
P5XHokVQqogNTUsR6TU2m7PUTZr1xYhZdepDRT73vA1/+zC/tnBJEnwZ1xxCObNSsW6An3oK8Ljd
D1/bz9869HoP7PL9vsu4kT36a0AXIgdQCdBcuJ7GrlG7XB0xjaMdncfNsMORRr9qbdMi6aY6kPZ5
aDeNW/rHZcI+Eh60Xe6U3q/7n7FyLjCt//sKAEiuv2LOxCYNB3xFtqteRjf43vsVWAn3jay4xysj
zOELkGmsNSDh/ZezzQPVrexG/DbQ+7SoDG0RJsBBFXWYOwv7ohc37eRAtrW1SAdFZZ42FM8Q/e9f
tkejJ2ZTjTO2hzcKZLfvtzzs3trVdTUWulhfTAiTPIxpNNE9LtsJtoPkgTPgRJ9DBslEdP1OOE7+
NvFF9zzQz0ANwTni764tKnMkN0svTb72LGxfAoTxYPKfa8faxZz9vj64L6aYSF7O4yyqJ5gCs1Dy
XgIHvO3N0YVb3GRHn6dCvuYVr0bG7LmijosEsffkCxJovLa0OLov/BFyp3osbF6n+9tThNIbQBpI
ouAJDf90PY1lW01KWEqz/y3zOteGtggnalo1AFARAl/QVfBiuDYQzCIQ16Ey+8o3cAunxEbe/Nyf
El63lhuNMTC9IXr7tyFmQ8hip4rzDEO4vGS7+xFCbW07vyno/hXvDWjYxbvW+924hk5qhDmOdR5/
POv/+LKmH2FqQBcDjgc11OvRWpCXn7QG0ynreMo2tvogOAFn69/IFF5GCggzLaXgB1XmGhOkLK46
0Zj9CYJtptt5HdXxIOPetOcjWWzNBQgY+g+NW4CjkEJ0Ryf7guwb8FEMfM6/WGJa4kNqERhOsO2Z
PTRLuapUbY38MxR9XwJwex8CNBm2zvd98Q2BENUvAJABwwEMDrQHtmGGMcqLkRbpAnlGgZyKXeeJ
buku8DaC+7v3lMiefYnL6lu5Xa/MsiWSMNWFsejyxe9+mq+jbiflVjC8bWc3VPlxIrGAbiGcU3Ob
IaFjxXOelvoRs1jM5bBki1zNXbZAGrF0u8gpo22FuNkNnqMnax/Yz/1z8Rj9Tnm+7vaNeuHNAjAL
GiiSFowjrwwlL42qXFC6GDzdPTSnFCQj/LlTSUB+oRMKVx3w1kNcm2S2j9krUEoZq8UXbelBdYw9
+kURXir3Rnnnsnkwkf9/YGzPgsYIU8gQwkrvFifZfllIZC/b09OPgXwPHckuNoqdbUpweBSbE6nc
6H9Q26gQ0yox+nqJLNC5aLQAHFTYnjy8Ud+W7USqbbfNHMM7FUTZS+iGpnvFXoNI/zvPw684xmvr
zH0yhn07CAms63uk/u0aUpSRFx+arYFMymTjA+zAbhz1kByEnfoApWrCC7zpEl4/yfAJKE7h2kIX
BOiDXLvFHOoUZdjWOEIeqHGnyTPd0NOc1q12YHZJDmraeKIh/JFRsScFMo4ux3esbTJgXFFMkgCw
w0P++gtSTZnbIRoWv3xDj5L0qXkpzvKnMTjFcXyXHzpbsQe4y+JhPHF5p/S3b0f/t23mmWNomVmo
Yr9AMb0m80beNJDomXbBn8FvH3G9q04FYdDQ/vxe2W8aXHRv/5pJ4r5ujq+vJjShLfspI5+h/X3z
ghZe6EwO8llru59+CK0a/9gcZU+zu83z6/igP/G8+5pH+DpzzG3TL5khlzlmLgfPrHvI/YzHyKGr
fz0/AB2AioNWWPSBy/q6DJ1WAzXSTL9T7TMERfxiz9NsWLk7UPyl3XSxAxDnXPoofglQY7lVM2NM
At98rd9EN4JcWmtn3mSLnryDqAJxIzDCR447XTn5MAtQAtBmAFUg2X297bRIHIpWbgLfqyJ3ec9r
sht+qC9w5Vlrbyoy79T3uSNi4EA7TTjzdDdWvB7sgxsA/gOag0IP/tq+kIfK2Odd4D9YGTpCy2/C
Mf0ofoHfv7M+rMPolC/1udsk23YLlZqzeORRYi/CP8ziAuQI7URa8MS8MxeK1FWSVWpGgMci+qye
4k+I5nnWSd6MrubFTy3JvHSjg5W/kJi8POlOSM7Hd528HyU7P487CD45sjdAWjkhiyvjdHA8w+0T
D9kV2o4HpEDIHbMPiVissqCbBMtXN4KnfWs35WvlAqP0DozdsXwuNtI54gWrKzH+tVEmToQUSwAK
ehj47VP3sGywN1zaD6GweaiLtR1ogZCE1TcwOJC3rndAUHZjB+a74OczCQ7RedgpDxBdOFQiUXfi
LthGR6gUvaoP4Sk4Cj4PC8F6fqTE8LSAfgA1jzcA43enOawaSLSFh+blZCZOfNB3KXY6BvuDs47r
llC+p0Vu2trjeqAVGAxFFQkYAhLdPlRPvcxJnOYB4S/UT3HDgjNMQNg9Wed2y7HNerDLKMEpRYoT
OwmO7Np2Jk0NWkBglJD0Q3B6Cvb9IX0F90fdgZvnJ8fs2O+qQywSbk6LvdioacDrLNqNg9LzmKsV
mNYCMldVeNCI1BySn9V78L06oZeNDXzNflE8SD8JvvI6e8KOhwi56AZ9PdyscfZwj3U/mxWM127v
5i7azJ7yT9RB7fQQ+1qEFiCf88Pgis9H4TwIhAtaY+8m2AfLAIAeBYlLPIuYNVeKEcqzvRoe2j/D
frE5uMsbKjz9eQVZccpNQxcPtv4fgXeAsA29YZKduak8c784+b49aNuD4Oq/wIZFh8C95SyH6jFB
w4YAoeN2izcQHmTZwUIq4v42u4nk8D20cx+4kcA2ApbADLfJI6MOyyk+RGgYZ0Nv670DVgRgjojE
KuDAyGNWrnqaXERyf+YH0UFb7fIhaG3Ofr9sqqt1x3Me+WjUGyFWi2lnNp2kyXWVZvV0yEmJaKS1
IXYDwRsZmHzdXr7hX3/8OH+fnRQfuZD3BjWZCOCPyYVgPh6oOvkt2AN5X1AEQ4py2xPLGeHfbUeE
E3wInQpRKbSICNfvXnpfsV+OCFQE5wyN74H5uT6pfSeMmRVF82G2Pw4Pg7O1vzXO8rN3wy1ic9lG
l/X3mHxAzJ18U11y8gpno+80sP9PLyf0aSRk9/Gy+zmQyHkfUIt8fnxUiLP3B/v7n5zsR08lOjnn
docLLLO3NKNylDb428b5M9iff3o3JRpUFEb7j34CQ9RT8I+/KE5sP9qN92ySyTZJusvIEaGgdsJz
ZOMrm/fR+V6QVz8jbm/f31UX8OidKWHft8JQjr1qhPPh4fBxEG2oKb+VZHf49bHbPB2cw2nXuPjL
d/f7z43/u9l823Ku4IuYzL0vYKKkPJ6SfJTwBfpH5zS+bu8+Tt5vzzu7Dgq+FXl2B7LRyYa4W/fo
229b3yXkTPZk8+mY3HTGjTPH5v6yRViqjD6ramgs+JoUon3fDMg43Z/wC+T53nCZiLoYggBtiWDA
eyuwtQ7fTiUKpg8pOVjYZy8oItk2xv3N8546HGl/4573G//5HWobD6+P2Ae/eDH+hSnKfBLwA0A7
0bZOVPju+lgYgpGMmrBkh28CGRyn24UPUDA6ZqfJKUyibSHPbteOtGm25g6f1G3MkAQ4JE6DdEDt
/UkO3WsxcZIgN1cbED0X4L6I3q8QymNih9qwUJC3kvagpwDVv1gg1EJlzSQ6T73yBmsAOCqIAho6
zoPyjGCZGX6tF0Y1WVV3wJN0hhcI3dQ2ncDJD/kOl6odejxfvmYSZWR4UViVDDTqu55xrVoi2RDK
/pB/ImNWdciuaC6CsvmXdhi9gIhbKyGR5EUWZ1bZ7Y08PfAHiI/AywP54hKafnkJSejY1wmDnJwG
3Gmd2/Sk17dNtu16zj7nGWKWT4vSbALoG6w81W77kwJq2+w2sqc3nPTCTYyL2igSv3jpgNcDdCPb
KTKfI6kphmE5Nz8taC18X35Jz+LeQvcLcOl28m4IiTgS6xMSdy/9CyT7vPsn+kap5vIBgMXS+dQo
avB6MVVhiWbVnJbzuA+fVKSxcB0LRw2vmWVTvR3jc47oy9q12+SQa5z1vCzY17OLJB0qi6A7gNgE
wDiLyKl6a8rFVJDOJS6tej9uytFNTuj4ldRexoXl0FD2xhoK+Tq4O8BCsKkcZZYipVoC6Sw1zqh7
iWN84AWReaI/vE48a2xMT1uMAh0JwgM0aNC6lvGUaJTdREthhY8VRBtC3LnguvdODuBi5ajc4IB9
CYK1iAQdkE0oiFwYN9erqFlxIJppnzyWb9H3sibmuf5dv05uv8v25rZ7DajSO2fn3Ewn0mIo/wGY
ji72COqYSEqcsaC1oi+H3u7dESKySCbvJIgJnXLOKbmZS1iiyG3aPB2wY4OZy1wrcyMeQvGgkMmZ
dsIxtk1P3PJQLGxIDoLKlRkmRp0tA4LNgoAB7Scn3aZQYeREnzf1uL9MWBRVh+ZiSG5cr5MVG7ko
qLF46HY440gYmKR1foZnew8Rav/X/RVaH8//GWOjo8hS4qRcMG3pNnIsW/Z5nQtu3ORlwv42wNw9
WZBMyixe1mV0ocjqyw5PaOOmYs/MGHvZ1KK1tOMYiQfjuStJXtu0IcjT5GP63oMT2sRjZKMTn6OH
6Dj+tB4DAJzQyNEzoO57fzrZO539EuZS6LRQrvMxEQ8tBL2pWWsfO9ycDp2zKyfFzCnjj8dMM9uc
7vXOGZFz1TzTUX8SGcQm3njWT9Xfq8ecqjIM8n5IMJ7ZDh8SCJQbj/JWQAb3/rTdOnlmRMyxErJW
LZoCKwjes7M4EdL48q74HDa87XghXt6bO8YjAa89VtoAS8GjdVHVT7cSCR/T1+rBOso7xa49+T0Q
8WTj0Z54J4F5m4VVG8WxDMsymhJWDwp4LNx55O0/xncs0Oep8wnrtXiWl09b5UdwTu0Cem4UldbY
+tE6q61t9U7IHd8NZuGy+enzHeluGrEwaaK6gMaZFmV0W6Jh8j5z5F3tGBsTQprcZaTx480yfrHF
uBVZDua2MFMRcKbend10a2wDp9hGW8UtHZ7A9O3NCaf/xRj9mC8xZQFVg6VNMLDd0/aRs/N5A2E8
RqOmba2E+O0B10ns5tj3ozO5QCuGDhfqsXYdI94wkC5Fxhx6DNcDsZQhF4SiFg9oKoT6HCSJHtJz
dQhsLn6FZ4lxUaowIGhUYIneki0JHOAU9wUqu7xTte46voyJcVFSkitiTcc0usOuJYBnHXpITDSb
8t9EGF8MMT6qCkQ5C+eK+qjJUW16XRr77r9PHeuhin4uTQ0DGpxhN+0SB/C9PzZaUj9xth5vjRiH
ZE2DJUGyGrvBK0mNRJd1RNLNVrc8BN/qLfJl5hiv1Gd6VgQpRtTjVszw8EQMaHePImdAq87vbzMs
ByyohB59LzGeyaGXr7zDU8jmeZ4VLy7hHWTqoF8bOtKn10eoMgf0WrcuGzuyExiZ/fz9ny/MlQ1m
YZZE1cLevGzpliQOMhKE9sjl3RYr83VlhlmWyko1dO5o6LK0YHCKuPzGLdcT0JPOeOqvVliEVChm
c7zErXioKWze7lC7kFC5KLaxPcvIA1CcNGf+qBu7Z5K5HPq0gaZOj4EpJ/2R+lXBLrZZRnpHdPZ/
eH5h7d6DGraF1w1KvEjWM/MoBV2YlINB7z0g20Fwm3CKjM/Yybjx2G0uAATHL7bYUsxoJalRdRdb
+XEY7PAJzFinxdsRUChffg5Okl3+QtuDvfgQPHGd7epi/j1UNpOU521jKeHFPHXrmdMe/jrNtTcc
GjvCO4+zliuxLi2vaZRYTTnczFlAxU/KksHE5MZERdiECgASiArAZ5nNe0PewJIQwdDXKgDieJpD
RJO5H6WojtNYTyTcJbKdOejt90OuyPid9o+qbBMFROCNf4giZ5A3hSbWLnNbLpMmFMoIuxQ+YlmA
78XI/C7+eMSl5stvtI3oZuzRAi04dZ8U5tZyikG3OR46dIrfplh8hAbMJh4kGb1UZjQv6PfaqYqc
6CV+ip+oizPcFjrAc0lilAWeiiMtd/C8xOq+/mKe9d1Cm4VRl6bSIQLFpnMOja/uOz/eep503Ex2
9CnZ0p8F685l865tadTWUMBHyUnB/187dEkbS1mcW6z5I7pLbdtDhAs32NIzLBMZ1Rrelr6pu11W
+4tFZqpFfZhDJe7QJyKydTjf0Taexw2NJ4ptizYBeNUhWyIR5WFCg0n6igy2kHbUSfAz+InEV+3x
Hyc3UArmo1jJ/USIo05YMA3WVjuZj8h+Pfb7xZOBI4mcTIRuQvtzdoZNhfLWgNd0zZXHv8kZs5/A
uO0xiJO+VPEJk5M5EcKE8hCc5d1iQ+rkIOBACC+82/yGX8jaZEJ7vJVaXZh7bHsXAj3pVrm8cltn
djTQoJ55ZIm1aJU2bfrfbmM9jNEo2qiYjXT4UB4iBMWUllTZKKZuOX5z5V1xZYhxKd2C7oqZiIEp
OE7lsbUFFO3QwDwjYApxo6K1pNWVOSYKb/rcChY6rhGl8glrl6CWPGB4+TmAvwAEcfcfB8iE43jk
GOjVRlcOh4W+AQFgt42nYjs7aP7MC2G5G4WJ+yxjClQhwOaE7IWTHy3vr9UbQa8R9jxFmZs6Lrst
Gac0dcos9AZcRI+LaNglJrG8xekcgYQuJPq2AZyA8Kghvq1sA5sndDIkmrhzTD0RG0h93a2MpzJD
OQ4bHava77tLUiZAoWw4UWelOsJBstsz9QOWI3AzaTc1O2YK2LhRByvByunJNB+DfX2EK3QVoh/D
9w4soAqzfkKO7YSqy9aywdMd9tmbjlq33bn1QIx972SApYR29S8TcF93O4ucyOvRtLQBm6F031rI
SgXOeaM90h6InE2+Fv1QUqEEdST07GIBbhXaRySg4EkHHaxd4+Ixhv0AUEGy5WZRebaYHd4I/ai3
8UCDkMGRniePcp8Gh/r/YhueO2KAD0KvxQQH2uCmj+iWvt1rfw+V2fLGUvZxHMJ8v7cAuUDWFpde
8k8F8v/aVX9bYXZ0oitBXBSY0NFG2GwXp/iRukWoHJz+1TPky+KxVyp8vTQVUKRAtoUmNYeX/0fa
d/Y6bytb/yIB6uUrJVku2927fhF2Ve9dv/5d9L3Ia9O+FnIOniRIEMAjksPhlDVrXKulryeOTyTy
fxZpYTYUuHTBOQc+Y+b9jKUY2Z1B+J/bGqKNYERziGfj8BYt7oM+m2Lrvuu1wWUEXR64tSCTObOk
00Dn2nECEETDX2+JL1K9ONFCevHEDXaQk3m+zmb+OkOUxznKlM96T2PxlgKjgwohMo5MwrEZXMNI
cl9cG7gZOjSUEiwEeGzgpU8kf+4+3JeymM0tGp2PaxW0mYODcHltmD3QC0DyTgch9J6xF+FSEuOS
iEHSV3KIVYGuZ1Z9ticN+AQXcy3rv/Iz3RQzzCLBCoeJ7Mld9+tSLhP8wM6ERdNihaXl7rNNC59U
WWEi8Z8GqgDplyc1oAL/gX0D4RjtxlXBFcoaedd1hahUGhHvHJAZ22zpARkiOWNP+NVU8HrPwFzK
Yk5QULM6KMYa2jKnlcjgt1q0zlR98N6LeSmEObxWQXtUVGBB9M5T0wm33lHg4D3euCkxzFkpZdW5
XnbetwiJ73bZWSJxbdV+LOZuauNyOYwXWQ65qCVpK6Kq2m6rvbTy7AxpotaRX4MJxsypJTEeZC12
ojbGHRUF/x+zDTFeroe2T53Q5JoYxzHAG6crQG7gTaX+vmdTs9xj8I+wLv6TTN7l/jFvapRwRSZ4
WFRp9Va3CWwfuX1/Duftv1QIxhJn6VihrQmLAjHaE00IUbuPRU2ZQXoKN8bp4sIy72cGWgrwfGBB
zZK+adFc/hw2NEitUaRuEDaNmWP8TGjhnUQ14C//WAmW6FRqXaGufAil9U4eiZnEHJeDVaKx57Gk
e343cKcYDgZOAhDB6cx5acnY+LE8iKjRdZtoDiTBk2R91yjBA6Hoks9nXDS7OB49a7+f2to79ulK
NnOEFYdZmLwyiuvVW74T7WgFPgcATAG9BHYKvEGhncxiZ2pvqaVgDvRKKnOgtVZIudhjxejfMcUI
cYaLc6yekl2/UeFkSqfHW3wvx3YpkM30VLXeigr6/9YaWQuWt8pn28XOzjfV7nn+M7Gnd2zKlSzG
5IejjpmqIRbX2DIyWQFSpCFBf/jE5bvnB13JYay+0fdBLZdY01tB8nfe5FCTHxeLX4rLf38XZ5l1
ph5xAf+d2M07LhCmDoAZDG0wgPmxfLABEDECer/ofewRoQHIuM5X9YbWrydhB/IdVbmUxVhopYqk
VMipLPOcH0UzQAgUUY1pc62DaqVlcNMRELXGrH6CWALtt2iLBf0689I1SRMlQiiLa9lpEf6i7oaM
1OIQIc4TZ0jQWTzevYlNvXcTL2XSjbio9yqRnMowA+Ja2Lr75NAAx8rbknVqybnr+CUGuXa9kexu
PiH4nr5eCmbMj4sRomjFFUTglN1ltPqKbM/m19TetQQj4KzO8uf9xu8AHZjUpKlFM+anFRseA9Ek
8dzsEG3QSIORItwGPFuYKNrTkYLqTMJgPFyfKZMwJZqxQbKQi2mtUcv3tf6SLNoo5Tg7JJp754iW
/Skjf+/OXOzy+TZfHC8ovjI5T7HLg6k6IGcryPYjthZodYaxVWHpSxqfrTry899u8rkQcCHaryWt
FTBtDO0sA4puHBkX25Ozo1H1Z2YpSAbup8LQCZ06J34vRMqlqPWohVELAQZsEqIhsEH2dsojvWlB
RGQtgkWSAlUpfarO2Fqt5IIiSxWqP3FGQnRYb2fbgPyCk6C0VYE2eP5NXBdqVm9sw4VIxuxKtSCF
gYfdROENtfJsWSBtUC/LgzrPzckKyT3zd7lAxhL1wlA3foEF+j4ynLP1yTtfDfGN/1aWnDXV2nb3
obyUx5hbowXzY+b+r67IJni37czEblL9jEHe+teAcffxjt69iADaGgKmlAFEzdgfDgF1UXOquE7f
PIwxb638FQjHQrLVKZ7Ju1p5IYmxNlGTdYZUQJIkkAQtMwoi3ADG/Lv5CaaImO4+IReyGPPCq2VZ
iqkurgO0HT8duhzNTP/VvrEOalV5o6wGWE3emL1IhojIP7pB58DnUyZkYuPYfk4l8GJF8zUavQQJ
qdYYwpUPRPLMYS5OHdL5cb25YKC9QOMyutvB2H39EKpVlxqJHkrrqkA1Ui1I4plFQPiZjj9IFG67
1ykVvJdox1wGg+c1dKWB/Ia5ZgrfxbkQ+dK6G+xk3sEey3h2q+8CHIkiYjTjfUrk3S2VDUwsobSF
aLS7XmUVFqXchJG0NgpLjwkvW6lCgp/hFD73U9MI7kWfYNZHXwS6yMDpyrJLZUGlgy4rl9bNn3dI
5u2c20ib/iU6RTNZm/AO7y7sH1mAf18vrGubUemMFFuJ7smMCCdVIt7J+8msf0urejb+F5IY4895
oN7XOkjSdVMB+dh3/5cXJBZnj+/ZvRzVxe4BoH+9okguVTGicjjCr4MP+J8q7liCimS0G+blc/Wl
LToQyj8/lju1kYxD6INcKHdjiM1K4paA5880VMF34aFccrv/ThRz5fjAQONhCP3gjtEhQj7MTUl2
AndxZv93gqjVvPALXA5koF6dndekvwivLkeCgHB7wTOFqdTbnZI3HRlJQb6UYxJESdfCJACAarB3
ok/YHpzBTGyCSp0VzjzHswWLsytLt1CcJKWTwKVHv6ejzkB0OXsWfvQJDqM7Rg1MjTAwGAKNDlcw
7lx/i6y1nhpXWrzhHeW7cUbwE4R2n86l9WgbitlgCFZuD1N38Y5/BFtG+5LovElYVGa/tSrKO91X
803wOc7S3RdndjsZ7ZG2jhWLK/jV8bNmTZ3ynYzGtVjmoa17r5ZBrZxvuDlvSugZip7FReD0K8OO
YrMO4TGNyH356B6nLakglAa8RbezV7masEZ3ICbXn8LY2XHIvYHPsQPhYsQsBsxmw9sPzENr8m/G
ungK53/z1OR2OqZKP9b1O9l79FKATQ29L6ik3aBbRolPgHQLig3I2lHDBI0f2k29rThRXrqn55dy
2OSGp0qYcxZCTjuLT/VpRD5AIOGWswurBfkPZ0Ph1z7w+i64OT4H4h19W58ns9RpvryjsZhq3Tp7
99cvONi6oO5oZtbRXs2SaRmYCC2URY2ZtgtMagAddTTnbdlWVj0BvYo6H+34kJvPHXDaz/EkPcMd
e30tnnEoZaVLyqaEeHGZnri3AFh7DmVSywHM9AnA8JBk7xM5nztQBMgUaUe7RnFMEmNBFU8p9Drq
i40xF5fh91AQ9121SrsCe5a7Ur88K/maUC+6jJtdvhDJ3G3AZuQgq4Zi4y+Ub+kNy30BN8NXugoW
Q0CMZXigxTegPKYi59vMKCVjo+T6IAkEQQK71rTy9QgOzAYcaehPn+1iRM3Lqf7Zu7YLF4cqEAYx
Y2DAtcmMMSuXkwZMRkYF3gFyfMbZgAT5mDTyJKEc3KykH8ov+hdOdcjdM9YoDf0j+XyxL16pMkkH
TKmHZAW9uiVidOUQr+TtaH4aVrPSJvbz5hwVCeRJuCgYNoJiFM+oqxDIUSh3Q7kZXmTMBTbLXSHb
jTHhxdxKQckSKGFACBTUvDTGm8hTXq3CJgdj+gztSlJKPMR2qAn7E3JuojmYoks5jHKArkSp5Bpy
9AGWn7f10AkTpx2JPtWiekcSnnb03VKOo1seoKrwvBHwwnaTWjOasQ6JPPFq33hg4AO8lMA82o1a
GKGvQAI82VkBCo5goc/2U37KLRATFpLH/EiqAJiny3rnLVCYfJ60Ay5yKhLpLTqEp+YFvJ+7ykzA
4xMTbxfsdJT1RswWEcnPZMXtzlYiMMBkHczyRhzEJnS7OlX5uirHzYC5AT3YbPIjhfz0gNyl9rAa
SLBDIiV0xuNjG0aV4cqEYeWXchllCZKgSXmuGDdv1m4i4XYb8zC/zZhHWQzRJ13itw0iO1/tqkZG
UTH3EfgdHy/ihkIExPNXq2Au8FBqHEZnQdJgfiVOCAShvpAX6Xx0qrfK+qzmA1iQ1A2eWzCMoM5t
Z/PHX3D7+qC35jycDe0BlBWPMZWcnBadmoTKpm8dbdk9bUBnSJ4/N8cf67Ekje7a9YmBNUChndEK
gnPk3q6NspZLqhZ1krypT1FPbOCiD4b5dPDI7MMgs28nIEgjL/Cf2oazTNt+Wr7av+Tz6fP52KxA
VPLjk+X8aDtP7/P5fj5/O/3tj6DGsFaWt3lboVVntR+mzudWu6+/mdEyz+XzvO41ebN6y0CUhUgA
TQGjlRHRiUGLWBDUveye6ECz7zwi1svqCWqiWcpkvvs89YjdPox5RAOyIIA1kc1tDIaXgjAiVjez
xYIzF2BM/FUtmXxrtmb+utbvLgAlBIjTQFNAjnNtEb+9gCKODIefqejy7IQ9+hRGayvV84dUw6ck
ZFgm5O3NIF/bL/TjkPLp7Wt2WujWb2KCkgJQ4N1395aCTSEnsLNAj84+KfVMNNuvMrtZvTSTgz7O
LQXM1+Fa0TEfsgSTxGYRmtz1GyHh1U0/Swiqdhp5CZ0XAIRt2jWE9KC59civZjuH3e59p1sHMsxS
8gT4tGV2yKTP/6aZbs5B2s1HgQ2XzkUGjZHGbFkt8WUTgEZoUy2HJTB4DbpIanyfAobfBkQB5dsK
1CnLNwl0RVC102+Gohw+HpNzCGKAzDz8LsA6GC1URGCBKSP3r5muDyiYDNqbaBG+YJ4ZeW3NakZ4
gorhftJW3boB4DMATYVAxwbSka3X99eLdaUsgkTbvNH0dQn1fwmQlo/RUYYgGHWuGOhGoGJAt6QD
I/4mAhIOdol5otiPLYlMU2rsZmKsJIj+ESDBoWQ2s+yavOJCSds0Zjvr8UeBdRxAaId7iaAByP9D
uugtjEnFgW9x2j2JwL/V2pThKCY7z/n1bPIUmJVIfKAxl/t9YxoTY8wkas9uvhI0dnTMOnKRbO7H
H+M8HhJDgwugkXgRgclFmNEqCvhlvLlg0WJDS75j8pQtclTsKc6ug8+vmD7B90zs2e17CYZeCcyR
4L5HdMXuGVi1MFAlxdeU2JeMvCEHZWlQv4RIBAeGJIeBaEs18VUH98mzf7918v1N6ZMKbBy4qPlv
qmEDGI73kZWC5gdNFVMl29vwD9MPMT+Mx0hHjNHDe3StY4Bd5a7qZTruLsiEQYzqm/2cw2ignux0
8priC2g7B7jzNghGramGmhsuIHSagtuGl8HJgn5TtNBey1e5FvOKq1Df5HRi3yJc8KCfqUCG6IE7
joNJOxnYPF/E5mVkRH33y8M8F/Vph3GtFHDx/OmSZPH0jFpcbIIeHHcRGTjwSj3/PD5P8d5tpPyc
CDV4XQdPxvWXdmWX4nVSlQ0tvuoopmPO0DzfSTOkp8iHjDZ7FfUzJFHJiVIGt+RUmaNm8bWdTrUb
3/GXKF0PRnxiFjhyVCzhSyeFRp3wmbaJ32re+ho9IrkIXQHpPHgv8cfjld8CrXHndcqjiZQ0eL1Z
O0QHtCVN7Wqb9ZtCrBFGVHRAzqWRt4/1V2h9ZdDqN/zTIzCXJr1ZMv44amy2zxOfQk3e9RXHmtGG
hPY8tF/dsAapSl6XQVoZGzR7HU6+KcBQf2umiuwgZ1IOTaTLbY98jAT/iVNwyoM1rCi7Wor6hxnp
ExHUrYuF7wEwER13Ih2cyKhvUPqKEJacsRl6W8H0gsTx/WnA500QDwLlCyksjFUeBzkac0gZXdPF
TEHZ8SQzev7WQP7R7AZtYlF3nGTI0zXAyiGWRjrXqq5oIR8LQ+JuIsIdedgp/wTsLq7lCfF1jbPV
wEYGM6otNy381sdnfBvIGah9gNAHjXY4ZIO5Zy5WmkVl6cIioMMrx56ScTBdAR1tSjPhjNPfYtUJ
A23xF7jwwLDDyMJ4vhSj3EN3E/uYymtNUU/fJjRh0GBagbZGVhsXiPl9Ue+KSuUFbhM+0aRujzZq
jgjzCkUyE73Ujr4IbC6xxW6WmsV8yrjeJtcgHtuIlAUdPIvExfU5JoEremWeG5vWKkD3XcE2BUSz
c/v9OYdHyM+nHr3bkjTg7Cjk4MUDyxYAR4yjgMJc5TVS7G+TPxlskdw2XujLxI7W/QFkke7Rg6eK
esxk2efm6Ucuhib1kNCgoQ6bsk+HoajjAXIzGzS2826PKbsLv9pIjjo10Mm4cYaoLE3E0CgoKuID
Zo0ep+gYXNL629XbB0i77e1WIKBG/JkBpzaDcQSqgRzsAwIrcjiE1uwXOIAMXpJvnX7t3ekD9L6/
NZABT3hRlxvzfWPvRnPj2z9/+xdjsV8N5lyDi7qEg/w+P+5/EFrszePetJfW45t286IxC2GMV5zl
SArThXgbeYfBcnNwaE7l5268oLMMA6OiQUwL0g/2BhSp2kZc6W/5pWClnxOp3Bvzi8uDLAyUG139
SJQx3ouaYaSh4OpQtwPZUXDM4w06zzC/sg/09xFE8DIG46LKTVXhIrnYIYMcC67hb8dvPC3kpFun
ry34UiJAzMAUSP3cltTL16d3uzftH91cks+51DuPP+O24g3AqQxrCIAbMqygr7r+jGjUNK42mnjb
DaQY4EHKGIO1AZl2CExQ9SpO9m3ckOCAJFyE6cCqgYPCJA/mBRCEkmsb3Uu2QBDoVu0ClCyZNd52
2sx2/Pn5S7bdJBU1q4/Ih2BapERr7CAwVs6p3ovdFsahUT3NrddgMHbBWoRh2CRRF483kyrc5ZEi
/SiB6AxscRiWAleCqtSlkMZr22gMPTBZkH+LpELXEN4t4CDOLOuIh69/e8jlSPNyzdvkT+Jor3uA
nhNHedZx24WJN/rGthso2WDkNabKIbmPeilj27kyqBOt1SMksoxZtsTkiEXxi+5kSj4MtxnjLwV/
WUwWKVkHjIoFyhJXGYklqCWTvdJiMRsSJYqpa0B4O7W2h+8cxOSoUE0EUDep1rMozJBRQd4OmWwA
5bvy2ChqFm/SRUHb3C1OQOCE9tFDuvW34ru37na1PQKPEZAI2Y60N4tkwgIIrOtFPwLOHdpxoZeo
BjMXoeLLYAjVBIBOgJ8lVEWTt0QkCdorf9CD4k0ycbLeD+ShGnee5guiOgCtrlUoyWJfV4si2wSJ
9WrYLY1YkeraPL/aA3ITLw2KsOrUItnXE0Lh5CGW0KjPdYuoyTlfSsC/sknjWdpiPIMB3kgrq+aY
q5BYApgAp/aVNdwYQ4KYj64P1Eh4ShnDXRktyPgKHgNhMXbZ29fhvgzMspuott7ESVQMoloESggt
JbCxXO+mgK4wMH0I+aZ8iqK/BkT6GC0dfVcYGwy6gOeJ6ORsoK5tC8Ij0ASocJ11zDpixEVK7Gau
rxWbqCSqhq7jjMTfSkBSnyyyjrgNCSprnJqVc2M20fiJJwr1WxHc2IikrxcpBjGGZiaQmgwqEh4g
iOqwPMma8BbYlxx7KYCoVcYjTinmWf6HoNVc9KaH5cYYXpR4Hny7U+WoexJgWjCjG2dFxyVcL0Tl
EhezGtpyozstBoFvtfbr39p+mubA0DzMANcx65MRAGBc3lWSUG7G2slyR5LeH//+Ha1GFQrD0qFu
0AOWPavStFDKirjZBGQETW+wibPPiVNgRGA6CJI1KPsAbodZ3/B6rveol5o+0MZyXHfibAD3k79u
y4+pd4y9N2cpyCoIBmUdFjFX+1pKLDdlX2njuE5FS3p1T7KVINMtWjoxw6mpwIz6QhbCL6TKVOSf
cHvYhyzAWLPEjwd1HQZ2hzB+sxGH1yy3/9XRUCk4ewUEx+A2xZPJ7Jsmy2nSIN26FgyQOPTaWlvq
/kQCktHf/5EBZ5QShUDU2Y27cC2KvFWSvpbVtQ8EpMGbvdISb5xweRn/5X+FoKYDmApSIey861xQ
Od9LFHWtwjKP88kXj1UwAdrFY+QWXgJBo3WP66OXFE+NYtDArCX/04+fOd9UAt98fBjMI4dJeAhM
MS0Cb84ZlsA8cqDjjIwCzUyboJypwrICxivolmHqpHbGTzxurHoJqHDjjYEsZK5okH+9nqrMeCXE
67BpPosIwC3irnqZTIXaNytipDC7FshJApw5pPB73mx3zXMbYliZ8VsIE1vH6hi7HKoeFzom9GIt
JyMESRmRLf8l/n18NCxACbUumUJPEUtjv3BSzMts9L4b5Xw0IGcw2Pm7XpAe+DPErzJpZBKpoAkB
Gf07SoSvpcMt4w9QYdZOMPMx0+u3/833+ZLmqh9/1Zmg9eJlpV8F0iVUvWFUZVVhCVwVLmkCXuxQ
fH5bB2S2RjGLfCBzjrg7OdeYQAkz0BgbiRXPXkTgL8e/EH/29UV56wSaULZ3h9enU/aG+QKtTVPH
PpLrIhCF2SzHBBpkREiAJtk9Jlhw6I062uTgPD0t//YrAFd+/h6v6AwyerQiRmNKQ+81cNKOKFZk
SBmsVu1MBEdJiJ5gYwbU9qqeh1vDdp9Uy/ionmpHUcxgW+/NeQf8Dsr8c4lMmBY26qO7jP5uEVYF
zzv8CUa53FrnI1fJeAwjzlAeRzXHABQrQAXn9RlVRJ5s5MPENtyYG0Yk1fcLfU4CuR07AyJl6V01
KeckpaFJzBPqJQX5CHB0IJd6k5xksTH/9I208AFCVO2GNnbNhBhk+EQEx/LsvasnlI71/YGWQviL
wUjAM6F+CLbv628rRhAONWOEu4bWqhf3r9z2CLctX3QKHXOFH+/EzUZAmATNRnhP6yA8/f8XG6F2
XggAeuBuNNGKDAspwsRf6VNI9rtrAhoAzzoykyjlMUdcwq3oYg1iRtRl9+O8xgCDBPxJKJbFpnd8
vCYW60B3EJaeAnMQcmtAtV4vqg5jOUK/LLdxn8udcJKFmQ787C/qFcMwW6oHpbUFIFWUib1k05Dw
bumgPTDCYYACBg6ym8nrXadVuZhtlaNGGZtyq6YZt/5PMnvc8kWGEQ4zYSpipfmyqysNqUh/IoLT
0DYqsZ0XAucrKihu862IKaMvYW0KGikLM8VYxSndvHlvqCkEDRto6OCU3xDux/AAQzfW8m30ly/y
XYQ5qFYBnqOTP8nQTg0Rsyq45HDP8HiCYI+NoaLMa2svwqoqjK7BDKfCzFEdfAqI+uOe0oFk+iJE
NWAKDHxnM1HhQlkFZwgKfHYz0WDJx0i/5VsFAPBTLC8ksAlG8xDsGs3ssZrevKnAeSOXgWgQfg/i
ROZOeFyGoYmCVmEuY6g/x91TPpUzvnFC0GMLmwqKexgSVIVZS9K7/eiHQr0t/rx9JW80f/bcgm/y
8TpuTAiVAscKe0bfSjZ+6rKqN7hErreyI1naoXkKnx8LuNW6awFMwhi+nAEOEAgQUb1WUXxTMZ0H
I0MnzoONo3F9kYxAKACILubqYjAiYzYGXu1kT2y2/gK5tEX7zS/Lk+fUywgUJ+5b6zxe1q1RZOQx
jxCfuBwosYVmi1HCC28pnuRFbku2sqi7iSO6uzQARzE7AnktYDuYpTWjFnd+JTfbfCahXmjVOsnB
rpvNGuBjYytAhwPAHu/V/PESz3Nrr28x4KQqbJKBZwZDvRi5SVMMQcRhS6V58FGhCf3ny0c1yMac
ZhldWzD/q3Yew0iiN+ZN9Eg1z3+zL6TUVLzGGMuqE8yyD3+DKUN2f0M0BAQYj32GulyftTCOhpZJ
2JAQLbVgFyC9D6jLt9jPmhb57WghTrgcd24JhqT8f4H0/188tIHUCGmgQuCwjBdAPZidNPH83EpA
Fhi5NAyo1g0Ker2WIESp4mvKOG7jeok0Q5KvBYzWdK3HR3oTpGOiLO1FQ4imaUg8q+xCsjZpcq3k
tyloN00DHTINZumKVrqs1+nHFOPcOXq91iAUu3jkYUF6gUT9GW14sW+GXosaRpVyW3GP/Dz3ptRk
4damd0qXYHZdc7PHy2OL0HTCmwyKeFh+DLSB88XsYlXXflxVQrDrgE1u54YdgzBHsCSU+mPQVnFw
8Tlz1kE338XvZNcIppKa3dTbcBsPAYGFpATtkVAQtPNMrDoMQa+lWZbtWoiNnsuj8hXtMTwIzRp0
NG3mqGbylM34VQLq1eEJvSt27Iw7/iAeBqeeKYup5MzNa0Vhv3hJMMz0nGyi7/XlOVQF8KvZCOQJ
CGlwEB/Td5K183gHaagMqjAk3jHRkTEWxZigagz+/N0gz8Jt8Cy+q6dg3S7dp/QPcxWXgMoBBYfJ
YIvYW4aT5S76Gl5qGgqF6CIAQR6N+jD0hhGPDIXGKUko7dSlaqbgUdyVoLQNZsWEUbxRaSqIksZg
yDj6E4Hrud5KyejAnCel0k5CrJHYBUqU4exbWrorzOc8PtZn+tFXi6I6jOwd8pqYFIBS17UsvQi5
jjN0f7+1J5Yx9cvi9S/znIHxmyiC7gEtMKdCQlbbkM1CHRC2DIykwLmwhcDa1w0/NJJsn1teBSiu
qJKsNPkI4TS/AGQ6J1lDfHQ8kmZiw+5JxnOFXB2GwNNS3fWyWn3M45FL8n0/A7h9ihnuRsewLkxD
PneOwNVgiemE2KuyqBfzvfAWrWJAlnRww4VYxuNTZx0/eGLnpCMyKVAx/H29CCCnulyQkmKvqqux
XPaCIxtOqJnSVNvw7W7hulCcKwJWGvEwgny5aXJFaMp9+SZZ8q45PV7HrY7h5ymPDArDdFQTYwWL
xtOFoenx85ZMJvbo3qfTTiwFaUeQBLK8EL6r6lnvNdU+iMmIakkb+8QfJw78RggeYwTyokwT/6j9
Mq6rUehV5LduvscA+uinHE/wa/7lFiEfj+YWuBYow8A4M3Y5SzmlrQO12PeihVbZorAe/z79wisD
gt+nrzy6jxCI3UzKktzOGOLRK/fca/IcfRgoBSaWMumg3th+iEFDFZB+FHsM9AajsSOfiVyqlnsR
o3VizsLURXk2oNe2Bbo8A6iuJBia50hHfXpI/Y2W0ZIGaHzonGSQa5399IunLfcqaGHgV3tFsLKP
4jl7Hp7DrQscqAZ8xfAmIi/XLh5vK+us4bAQYNJkCIImFS2/1+uVg1iU3bjq9/13gHor8k+NJUy1
Dd0RgoyaCmtG+0sR01wLUdBin2HspbLvGydtVm2FidOdvn+8klsVR9HpQgijgEjoJkFUQoiaOGI/
D/xDG000Wd1ZB9JTIF2gVo2GmMw66kCvfK9Q96X4NGhPWrLqQHwmTRzJraaDyAknIVDoPlr76EIv
1CAdIg9M3xkWIs8U91NCSpBv5l2zDOsJJ/PGPOOawkLDHCBdY4Db/VqSUQmSFqmJuhdItEZWCuHO
FO3NrU5jBghiL/gZoL+5maEsB+mg5oGr7rvIduLOfnzmtwdy/evM26+4CieoMX7doyk1JzLj0Ymf
/70M1ILgFCJ+RHqYMZ3B0HuaUBTavvRtpTUHoJ6FddBMqNat9uLXNcT68Pop8JQ59EF1s6gaeqiW
6vjw9Y6T9+POYcOtxEujArwHyAHdywu1yqumlZs6MfZrr565/LwtTZ2z4tj619sFtAgNFlB3guPE
3PW4z1t3rHVt32W2x6+axDRaO+ac/04K4x2NAt+FwM1oewH08OMhB3mka+bZxP24fQzQqgYkJ6Ah
FNHAPs1VUipJ19XGvmxMMSblAqLcyh6RP/iYLNHeEwaIOSWkg9uPAOD6fOIyU422FYx9G5BAM/3C
3oRLYKe6ozdVT7qJndG4RefO/iOLfsuFLgyRXnpDyRt7Afy8y/FLqIlxCBYYYGFzka1PTfK9o9zI
jSFcRzoaiUaDOa1crsFmxJfuvgS3ADLgqFppp8cKcUe7URbDzQF0AhgKFjjkhr6XtRnn7rveNirb
hbWpvE9vqoBwZyXwChCUn30pnNT1xrmpDphtrrn7egSpUER8zpskmbpdCnBtwE+oaH/Gim5A9WA3
Rt0ldfdaShTUWyzFMZy+/9f3VENUD18KZgfx3zkxdaECSqqpHgIEbt+BBKB8dRtHr0xlKpi9fcsg
BZlMgA0pZoOFYDdcXQqlF3kHrzkEseNo3XOYWcMxUycc3JuaB+bDok0M6EYAmijXJGNA1cT34EDV
3uElQN8QmByI2lnJvlkFGvEjJO1xo8zSNZ/MpJiQfefAaAAtU1Y3+CDn23axlYUY677btt4BCTwX
NczKqcFP2Dj9MGH1brUPa0QTGlJr2FP8y7X2jZwo6JwqeYe43Oa5rTeO370/vkfsiwrUJo88JCUr
R9iLQdHXIlxjSLloSL1DzS1xiXre7jMnUiYWQq/JpTMP/BHSnfQ5Qq0PMS7zFpWBi2FkgRsdsn16
mOL0YHcJP05LJxqiBUGnmPjrJQTiKLQGuN4P5VvRbIW1PPX1t3sESwMDig5meGfIYl8LqAU5EbFP
2UF3QrN5idHlNOENsOBPlHzOLQsI2ihWC8mZaxFVYyA6V4b6oABlmjk9iuESHeG45O18ASIikXSN
o66O2ReY55SFpU1geW5yQ/QDVAoup2mbWzCaW7ahm0dScxhMYSZ/6sjzZRi9mL8AB71JJ6tsrJ2A
lQAmmU6wwsAq+o/r9UZCIgv+0ARHCU12f9q2tb6w5r/A7N4zkA9hthSJbQzyCEm/c6cQhDfP4Vk6
qtyAueNywcm7li5KfdoOPqS3bz2K6WCJNewgI+1fTvLnya2lZ3el/HStF9IYS8UFcSq2fB0cMdkI
o7o5tG9h3KgpNBYamnT78X1mgdIwvFQafHwU8VTgfxhNklwjabyuDY4VyRfRytsjyls2ITAgvFWu
uzl3qi0ln0gG3FS+IZUShKB7Ck8Lwj5mjZHki96Q+uEx++ty00f/Z2rp77/ij4BuNSIaRJ1XU6Da
W509CwWGHmEyrqbCmEchHdFCgPHTx1Eyk79sk6AtsXPGhWrm0SJpTX0iO8h6bOdFajBkgOwjIGTd
wwQ+cGXwkKea4zz0ARpRSZSS4fXn8RneWgO6sAtBzMIKF7BUUYCg4GX4y4/aSv9NPhuPdHa8FRLa
0ist359EdIj2Znqg0N7HH3B/Zy8+gImtK17uw6GOcZzogj0MPQFl3oyfYcrVqXa0hTUhjmoHc0Ou
1svcx7RD9ajtIQ6UzbL5If7u5C0qkujNdZ6MnRX+ThFU3z9JgFwAhMTDynqPlVzqJXorwyOfrERk
3ftkAS7jZ2/HT2VE/4+t/EcUm9fNZMPX8w6iDONZ1OzoqUWDsYRclv4aLv3fiZ2kB3Ozk/AV0JsJ
FgxMS7+2bF0sx1Eq9uFRfs4+4mO0L9aJ09vdSX7199GRm8r03DOlwAIinYCkMl5I9m30AhUjEXgs
r0rtEQVW7lMzcwxF69fteoot4/8QpoIbANkrWG9GLT0pqpJOb7GX8RP8IW8tHDRTGYgK7JZsBcdh
qjR/55mCVwHvHH0nKMzxzHaObi+3naiGx8ExfCtBh+/+GE+h9umPsGcmAb+jIl0CllmFCQTHLgKc
sxuCoxu9NP5fctpwKlnyNfGGHw5kUl/7CSW58WdgXij3oIyoHYZGZKLBUOC0nBOM4Ih6/Dd3zHoL
vUe7BKnoeWFFPxKGLbfmfNxNiL3zDl6KZVOPUZ+P/FhAbGPGoKHYeh/SgZ+NH/wrN9WGd+89QtPT
OfMNRUGYeH0PjCGJg0KUIsgq7K8RZOG/GKFEvj0TtH5mNGXAqLvCHCFSeAh34EVTc8L4t53a5dXA
BckRiAqBpFbLmeRX+hyfm2Pik4l9vCeM4lXP8F5k2phbEDaJhvAawspFe0ycpiDtS7w0k224LCZe
PGp42XXhoUOWH9lpZPsZUWqeqh3giskxnQX7bIqHmO0Xpr4KfUf/+XnG7mteMAypWyTHYDC1zApL
J4xOYUyGVfpbfGUYYvY7hjgv/nWYp8/6pgO3vTexnfceW7hJaJY595bdUFz1hVuUut4nRxDbH2Qb
9EjjV+EEQGBq+9Z+Npza5L8MuPzZvFo1Ext8U2+nW0BhkAhgkZ8BwutaUZVKAhkzPybHHOX+Dg1m
QUTiGTBNpjug3bKxoh23lOz3Rb1VnvqTkx7aDRjv58ofwmoiH4Kvx9rFcu+cz+Tygxhr5KNmVekZ
Pkgh4rL6zGdfdMBA+INxxYAmYZC9giGQnen+FvN9tgJ+hZQr7vBdYSyq5xjPOgonwaKee+uYvEt2
7aCdKh/RQd+cwskhhGdnltXPy49lrnmd/T/Svqy3cV3p9hcJ0CzrVaPnJLYzvgjpdEfzPOvX38V8
F6ctysfEPhsB+qUBL5EsFovFVavKxhc7fGyCMD4x0qdQNZNzY3KW+GoLJ8Vu196Rf203jbm+P0/L
CIJ0/UV1BZKOiCF0at0KKc66siqa8+oZwN3mC1e06iVldoG7ET+gugo6FCopHEOumALq/UpOSgFA
IHY/T6iqjvdI3hjTFoUK1sDw0cvzbg5GLX7YZDnI9llzHs0Rymqf+kczQpns5f7cLcO9OQq1aqle
YZgeUAYnuAQvLDrs0mlBEgdmiscHUvhK3YD+6afOf4u+p/KpCL0YeTyrT9IviCO93v/5GxHN/PdJ
bHCVSlLFwPe4EL8vBmb8Ee+C80avjRiaAc8p1JhYz+a38PD4hzQDHrNUkrWf45VVGfmanwtn4Zyg
aWKEhhaTZkQv5aV/kH8xw9HlSqM6DAkf5NNxO8QdbQ6n5QPuTFkrnNWVKT5vZCARMvReRO+0BPGh
yZ8YE0ombO4RZoh0ACxywRj1VSOc+af6M7NK9+T9rtZf0bGMTY8FtjyJyUMqeSlCfgjpQDL8q9UT
/SBqiB7GOX2Jfpe1MVyUY/+WPvJ75ExYSfUbnoCgoVgchY86DJtC88tY5rSQE87F+9AYSOF3xmRu
Ozd7gqh+b3Tv96fyJwycTSXJIYDRgesu0Y+ls48o7JTquPTqS7HRfqV/QrtDkUlqT+iv1uz4x8qW
AF6vK6dx+nW7r+z03O8aa3rgj+M6su9/zTJWoL6GCkW4XI65VajXFxH9Bku7RrmpD9WbCAQNotf8
9WeE0sa3bzH8/IKwqYGRi/QiqoRRJ7TUHuKiAdzHUlydLW7tbH6F0OPD5JumumMg0bpDeJWfI1Gb
JRGVRhEqII1usa82mTUYfzIQ3ScIr8pmg4IfR0CJTwN96GDd2aG7slSIhAt2aAXbFJQ835keWTdl
WhZw8VWU1eWK1JJUyAqR9IgWodHv1TbbZOhmQpScpZ0A8dsERIk/BhQ1IFve449HZxzOFR3NResH
I3FjFBwljBz84vylJouKuKdE4pGLwWT1JsgTIEwQ6S5Sx8Qwu8WJSOFQx69Q53qeRz84+QvRBiLh
PRROvl4/ifBWvfdAovp9H3QZ1hBQUF5wpfgprKYsQee5PlUyZXWeHNKWVVor62kdmsI2Oo4oTa2g
iPcAITxri3l172PfmFd4bPR7QyIa8Sjd+6GXOjWoooJDSG7kpTnwho/8XWEg7YTaeJ71viYu/DUa
TKCpBd5aEUURKYC5C13FcV5EsR9dGkjXtYdf8nY0v9E26yFFGZaPF37UrvFW4yKngKI1FlthQYUH
kxgVLEQDADRfvPySz7vy4Cu54ZtBSqKL+oyOHlAhL9a1Y7aMY14km2TmSikYynn1QhlVETKVl9Tw
XAX6YSP00wITF1NxUyFulo3g2EIRLoTaoWQQuSIfEp/3V1ZcXPupj6CmOgFrQ6tDfETx5q856Fmg
kzYuGLmJvA2KKwfo8qASDd3QjcJdGTDvxFQe0OjevP8dPzEGPRlQIkCGCl11CKd7Pudl24Z579XR
pf6MbaRUHB1Kdx409kVo4WlOauOrnALijgMaKv46NRCrRZNgM3TzvWJW6IOJ1orvqtFuoH3n8i7O
A/Mbt3o0gcXNHn3eBtIXnMlD/ineWnz2CpVq5FkTG5P67CCKuioW5ejSORLE6zcosSTCRU8TChlF
SB+MJo+m4MWmdNHG4enUOr0D8uiGdyTIuxifKYjqw2CcQ4t7ZApvLZcWvC4eZDkUnoFFTqc7BnHI
1YqP48vg6A/Se2mn38VjZImoDNXcZl3ZUA2BOCnjtrB4g8Ub/xUsqJLzlezBnffzEbDNvnXlp/wJ
LS8d3Z62LZLFxVazsLYP4q/79rOo7QAqYkke8T15kVPp1xs+RGKk8PnkMu3rpzcikgt/HNqRM+Ey
enIf9/tX98/jnz/eW/8QP3CF0bHCaOL056ZAQj7UI+DJDOIHdPo4TfUIz7ZldvE+Mof7FOyYuVuX
8Q5GCbYW8jyIPDDN1CVpLITS66ohu4xb+aX9gGrVR0A6EK+50/i7sfuz9wqTOsRohFJYzLbgxCEt
RgjpAMKvFVGKTN17ql5q0jKQskuBjp+yPe1891XAo1wGd4DAnRX6EEO5B0e5YWGMuyRGNSFCzXSd
Pg2CmZr8Rj9WO3WDMoS1ZJXPyrF2GhvpGDc8Z8/6xbMh6PaqoePikXtPnlnu8kbghwW4mgLKZ/N6
GHGFTr7JwiMslEtLN3AUdBsTrdzxIJl936xv2BROIFI0B4MiJcnzvTQoqT7Iah5dHkBotk+iUTN6
ci3KnbFvrhAWu1UZ8lQURyDIH35p9i/xHzTl3CW/ess/GNJ6jGx5E6K88hlUClZj6xsOCuMCXQNp
LnIZpDyFnGVSK+HyeUlTo8fRt66emIzkxZZBnwLw9oCCbB4pcqAOuKz1tMZP/fyS7ftv7gtgL+WL
+JlugzMeli1lG3vG9A1to8f+wjNMeHE7+z9wcO0Il0tEcmi+fl3VV/lqjAB+gUb9a2AGZ3Wf2Nxj
5oaBwdqgdFhK0CDNil5/SNiBWUEdRlGnT2Ur8zmMc6U65XOcmsOEvGnPyE8uAiQaiBpW2TdpWpRT
fpFAdTH9Xf6c7IRtcVytWU6ACUV2yFUspk58sRLBx75wO+9QbJIH9IbZByekDf/pi8vPoPA8Bl0Z
uG8QR+ZI0BSRYk8Q8ku/le0AaeZfxav+HJGGQ49KxFTLWGRdgIcEARLMCKzxJC1Tk1jhklUQh3qR
HpAs7E/10+ohvgQ76Tt8YO20G5Yxw6JmsZm41g+4pLzEu3DbGB56a7evLFV/2lnRA6KcVaCuBggq
ACTYJI/Smn8AP5qxoW6OAykV1GEgboUo2XyNQq+Lxbgoy8v01X9Kx+CXVBniq/d53+susv8YCZ4g
kOaA/AfJ51KOSYS2G4qA8/KSvOG5eXdyHWfYGTjnjp7xaj6tSXvk+5A35u6HPICyLujoovhgPrAU
VVitz9flJT350Pd/aMBgZnFOFrd2ZNxA/SDFV9AzgsAgBcIpQq4GuVpfiG7xLwhsDL/8P1ltquj9
IGN0PLQ/Cnet9Wg6UFlPorENjNZQLHI3IZ2Lz0Q1/v64F1e9n29agQ5KasKXuUdtGqdgteIaXIJW
EPBLTxaqUTNH2KHDgItMVrJWd8gWQCVf3zDcmEhc/3WAQWNT8Uxbdihj0YENRdpXiKdEaO1UbdRt
91A7CM+dfPOZO6n1wlsrJ7FZGr+L+x8NTzmcpCskofX99jI50IRwUeWPqJV3i42XGLjwOAoYX5rZ
g2BRnMT9cMy2rHzJDe+KcAa5SlJhikdKuuOc0kdqELZde/ELMyz2tW+r3I5b16/ZQd+zbPyGxyOa
aSs8baGUDhQvasD1GGsJl6QtzifFOERn5bBGj/j1932T+pHippf1GoaK0VBdrmVcBJjRjfbiVjkr
X8LOcdBHXX2s1t7eVT4MF7q0nXHa6Hb0aXObpyc0avp4apGZOhfo+vH9T6/ZZK2vv4naelVaN1lT
J+1FjHd1d5AKcw0UH4KROun/0EPL5ntED40IDewr1xRP1lPCksv8uR1QEwOpDNyuUcWIiJK+mdV6
3QWT2taXt4+HX8gVcUazKY3sEYLyoVHjvk/u/LgtcWgu4kOFh/yh2ulH4pVDLu143Npb3th+Jutn
yUaHMngMtGYLkGsccQX4v7+edKfbPN1f01tblRRAI6YBu5ZfBFKlVPKVSBK9+sOLbhSPMvpmntH4
8Vm1eqQUJRuNNAxuw1sCYjpuU+8yt1wHjBDhxrmA9h64d4GWDTobkmFzL60WkaiDYtxeUITtVGh3
juz+TzsFdClAxRT6U1ewIN9CDzOL1Qljca+GCc3AqeNVlP1saoOgvcgHedudC3TEsv0tNLtRGmyL
b0j3D27pjBrLQ9PXMBqXunP2kDz0V5zXXGq7QhIlIKIXyDzGewW5dinFueEZuZOhP4N+0QyRQYJd
kDYoePos1lPP73IJ8Nyu2HNH7aifhlftqB0Gt/2lPwYHlozZf1ll0nQMgTsI1tQqV3g8Vv0hai/e
YKQv8ak4B8601s38C7r2amCAE8O9S5dzbfM+KFvekUXXXEY5WGlShweHTGR8KGehS0WrRRrfXIY9
JAbWSmygcPZZZc3szYW9gqECUGGqMlCMBDRG+pa+uLf4Dx7q9/K5fMhyRnbvxj1oPiJqSqcxK6ZQ
AtQEzaqPCXN4SCBThnT1jt8PB703mvf7HoPuxkdan+BtBv+opIAOfJL5XtX4SUjLFHYDpZ7q3duo
7+lWUba9hTbC0EtAV7z01c8MlaXZs0gRUMB0naNc8xzpuNhcZBzl1V519Td9Vx6E0eC+Uyd8ZPKM
yLE5c+tImaLkASoBRD4Eod18pPI4RmWq9M1T2VuBgMRInqHLTOLZIBWWZ+03sm0j4zxbHuXQ8wfB
FlEDdPL0pcqzJ6hh5E8DqlQNQVt3rRmMDhK16FqiWugs1r10DHMl6zUfJemqhDIBIiCEImxqlAjZ
V/JYB/yTcBahhNO7Ym9OkPn4FlqG6dxCQnyMPB4eVJHMo8JCOU0mHZyH8Wl1SMwKEmEvp1wxQTxl
6jIuNjrhZKK2DGE5IXPQXbwTf7XyEl0YoZcIJhFunKvAEHc5I869sVgitgN2OopvEADI1FaIqpYX
mqaQnkYzk6xEdVMzT0zNrbZxZZeelbwx9t4isIZNIBkL0QK8SROFzrlFFsqY4zEpRWtmY3Wo8DKJ
P2EXOGqPBN6AZlJmKSNMYKAu/BmFSoWXXqkknMTl8Un9QNO0P96jvIn37d57nf6xgZDhofcB6BIy
OK7U8EjFRIM0LNoeJnicQHttsTcqCNLvMxfMNMaoiLOf2/0cjBpVFyhZNEUAK1YP6Wd/RK1ZXVqJ
jt68yrYBpTZzR8NixuokSJ7DoiERUlaoRkWgjqe4+RImXKmVXhb5p92v8RS9Kep2cpXBzjfhl4yO
pgVA7w90cQMmbH3ooaJAGNz9heam1o19J/BRdtLOfm04A9rB1qx6lhsY2AWo5wfvhHCAqIO1rZI4
XMl6doJuLOfv1dU+fRc+JTPQDB6dhVGMULnKod/UjrhndoFYxhWQqMcehEw10CUMcz6lYyvxoQoW
/am0i31+TDbyk/qEujuoba0205P+EZz6i+J6jozHXH3Dapq5eOojEvnX+JQHrQo/G7AC8kk0s03h
xNvUbXbZGhqbyG6gVt71N6oTrf0HZSM+SY+xkzviGi0HXdb77jIcID1tdIifQ0cDbo8uDy7VohjK
sFROoBN+Fzkez9ODv0/3/iNCyQfW6/XS/6GMHjd5NESDKwJDnLJlflypdSty6ukN6cMPGdKs0I9/
KA6ryZgiZtnWMvJAQ0vwUnBbIa4PwPN1rruyrto80U/dGoJir9m5PIjvntPvV+v4IXJrO9hnf5iN
wxdnCbwR7vC4IUHQkpQGzlG9go+0URq8U6sYIfQe0QDBd4/q8/1duvBGFArljYTEK9IemqCn1HBe
/7EDp36c+KSrXO+qzTmeH/Hj7XFEiurh0j+C1FgYIIa594exDNIIFORMUfSKExhadHOoMonEgesl
7wSt4srgvnQnO3vv/EZSjCg0vVf9kcl0J9tr5lFRbY/qK5TSEe1ndJCYQ3oj78utIvhnbu3vws5C
c3ndHsDRObdr/ld1WB3zV+TaWJHa4lQELOwBahIo/CDiS3NYpS+VKZCD4JzKTsIZtQm1MAkP5iDb
26VTM2KNG1YI2SxISmFzo50UnWIEaVov+ywMzhkefzU860h4svLQv/Tjny4gqYmAiiTabcKTYnPP
h1Xlnlr6dZCcfQgXueqfCgmc1+CVg0fZQ4j5j/J7YDyVLYZGIVITOYiejyYLfnIWvjI8H7+iIVe9
zyAayJKfWZxSFBBlKHI/lD7vY2gh6a2jnBBUi9L6/vwt9jGFQfmoUezQ1CfGYLpH3Ubq4P6vL7cX
9fPUQQsBeGh9Sfj54JIfQRS3tGOsrts38JQUZJ0iEBVZzoN88Wx7UZDU6dZ5kufXEyB7+1f/nIgo
qFSe7FWDFr2/nzyJ4UAWdwQKjazhlavS+W7SKjJAyACukCt+jFoHZO/poD/KrFZ0t7Ag/4WjGyXN
pI5yjiWIrV4KtYi1Qq9R0BshCv01opXrmkP7IWb5Bdk483nE2YzgCI4RhyVqgeZoaTrJZdkP8vkt
/sTgwlPgJK/Zi/rVfcav981kmfxHsRFoBESFAmRZaGvMsaRiams+VuTzrjfRztdfo1ZzQgVlAL3t
wXyvL5+fyIri2YFVobbcy3Ng6kYE9Z4sbgJJBlE/VsGmjD79TcDYYssoZzY6vHLPR8fLGXpWTSJA
DsW52PzyNrGrb7kNxM9sVk3aj2NdLNt/phJUwTkYyhGCUAgwlV215nOze9BOko80d7MN9yr6sXdH
1bP+eaUfouWrFQS3cg6b5JM+8REmMn6RLiIYqaEtPGkH7gC6p33fWhbnJwVFuUW9KBMhgtGerfJp
071wrMsB6/cpl6gJQxs3niCfxSf0OYpEK3gcU6udTB/tAmu0kkIdx1b9mkZbDln+8samw/aG9ite
Y0j/LMoeC4nrBz8LlHO15wxt5+0b23uAnbj1jiUfsYyGSWrxLxbNuohQuVWqiiefeXfYR5bxhaZx
lZ3vWWUjC2oJbGMGRJlkHYSTzIWafNbO1cWRIDe+49/lx2wHQhh0QyWzegZ5EwTdx5pVv3XjAJpj
U3bZlYM0yqkun6HX5O+8x0djcrkPxZ2gfu4HBhPwhkOZjZUyzjLQ/Ri6YzIKpCY0EYZUq0taBt/f
ActcODWjlImmBfqOlQMng98cbbLH8oC3Ys+qMKGS2T0H2/aVpZm8jEXm80idBiDaVajFg2Gu3NzY
DzZjTy99pIK7OLgWkLgRFAjlU+sU6klKQmXtXLzx35qD2hPN5mr0Rk8Q+4BBF7BCk8WAkHv9kSYk
gjQgR1IL1UhSUEmjGIBBx+P5xN8I9j+nxxAM3Clw39QhEUTLp6TcEOphJ6OMaSNvh/0Avlq9h4qs
zaJDLN+EKCRq+jypHLVYVoJL5XBrbo3ex9vyUK2hdGN7a+Ep3IAdvq2YOSnys7PDhoKlJjHmo7Dt
J8D22+AxXMtm9ig8vaOcZrNyuA3D6BcXGAqMMvosaCeOA3HhEh8vfmzI5wlijNGhXLP4KzeMcb5u
lLGXIu976P0RXLj1ytUcf+v9VmxlK4BTGDC1nW8a4pWRUPFqn66kIMkwrPD4ILxmYBqwxrOIG38m
jojHayBrQh97fjZnkp4oMS8FF8h72+rWXw9ryfUecGVhrNDC+QGIEEIJ9RVhI23vyPHkaqxW4SW3
wXsGYz6xlF23U614M5lEUZbI4/fgzLwwgJemQXoSgquPEnmICdGRcZujd5dXiNGP+fsnBTms5Ftz
5R2LP7UkSihzJGq15AECVkkHpMbqQPJGSYD9Ktn1Lmc5RGLN8601ByJmc3WxCPo89CYyJCjj+8eP
7vHLWVnKYXSCk/+OtCAr6mFNIVnbK7xijCauaIA3wlMRjdHWaS0kJYR/vo0xMLx1QJ6XlGHSggZh
ksolelRF4GG2pGJVOK4eBDvACxWrn86SWEMW6wqKMvw8BAUEWe3oUtrVPnFKM7E+OjQlTtehPaz7
whgfxYfVQ7lRTB6NhcfT8PW7xDO2ed88Wd+hUheAKAW1t2zwHT1U9gXsjGa/ekK6kzdHO3Pweu+G
m95p3+JN8hIddZd0l40dbcM0qkVoO58QlYrEglW5QuiAD0EPGAtPdLXJnZrXr/fIqA4V+lZ5tmez
yKjLNChAQVWH/0HbYwhOUlsmTsW8U3pYVueolSHtA3PaoXf7yuIfyn3zuTWjp+JQvgos2aGlY53j
UjsohbASyG/A9T9lMMpEAdl0VkXp0rXOMahdMxRBSGh2ZNdwYM38Ui3vnDr/WP4fmVy0+oKwEOTH
QV2mNegLTyiqdkR1Ce/KW8/lt2gQh9eC2gnxRNG6nlu71VrYTqDKqU4OBnq/ZunQLq8L+AaUBJMI
DfQ8fM/cQfTTapWrfZFe2u/6CIKeufc35ZfwHB2Ex/v7ZRneEgmlH7EoiFOTcpo5FF4SUXQ6pdml
guzBZAk4sFYbFV1YM0PfIiu8ZlIgyMdT3hZy7jKUUJGZhegXdeJnUByDnF6WXWqjxNXVt3Xz0f4k
HMhH1hFyw7EDCooxuOWRBtZUGKNoXVk0Xp5dYvORdTVeLhJk3CFNDlYsYY/iAXI+c3EfF8MkDjGY
nRbEB0c0DrHsM6r0wY+5v0gLyydISJ1D4QCBBSoT5kilt+qScpriS2xY2uh0JjKuFdGcuA+ztAXg
QF4ED/1EEw7KWnMcXq6yPtWFBMVLIKkdJatGoQXa49rR8VNeJxDBYEUxC1ugECnrU7u2mzpfTFB0
WOwPobRNexNqqGY5OUQ7wjsxn8EWZy9phYSjEI//KHuDUu18jEKx8kYhTFMwqzRD3h7ALto09nix
7s/lwiFSMNTAEi0Y06ZNsIPN9Pn9/M3KVy+DIwqA8ri1XgSJXwDAc7VdY+yPkh0Z5j9/yaBgKKfL
a91UFDUZB+okI5jeyjgGyA4yju1l7oDCocIHJZy8Wk+xLI0zOBiS4/iGvFkZvqltI/D77q/Orb2L
hlggN5L6WrzQUjuqq/hVFUoEDlIvzUb8U1vQ7kHzZJaC3CJMJ+O6AqLMLRimaOyLML28lQZqt8A1
TR2GqS2vUAQDAr944MJlAFY9N2lQXHAhHXNgOA+Yts0+3p+fmLHkja06QxHnKNGqLMEgAAo0BQXD
EdagrSLP+YwS2e+n+8tza9KQyMILE1w3GC2UMQzCCrUAoZ9duMB4ywewZiLfWK/vg9xwqkS7D10N
SPEJpBzm48krXSplqcXZYHgf0kMG3Tm+cc2aUR5/c6Ne45B5vQr2QfTmOC4DztvkGfrB8C9NYmzP
TKnnW5N2jUOZdJ5Ig6SHwPGeROgEqQ+4BNoMUyNea3Z0w9KuMShrlssA3T7UJrvsPNI9NPk9sIrv
bu7MawjKr3G1lnd6W2O6ko3o8iZncx+SeWY8md466mYjIbN5tSr81EhKKGAkEWoPnGqvGNlqo1Un
OQO7+pl1W791GlwPijJoQYC6+FhjUKkRf8ahYbK47mTi7ywMzX9M5ExQK4iEXZqNbEVbxrLf9M5X
308XoRaZTHj2+Hl16xWGYqvGsTLXv0eUyJev97clywDot3OtUv2uClDSO5qtqRnpljNLK90LqBBg
Br+3goHrcVF7Ux/4rsu7iqwLAgFHjIzYCR3OYlgbY2vSYWjUqwNXTTA2dNg7d4QEaIaWz1oklg1Q
mzNPhrEfY0xc+R058uaPvtvo0Iqw4/O4Fnfizrde7i8Va1hUjNNHnOIXIwCt8PQn3W/XrCExtg2t
uJV7Ce9JPADeZNDf5S9IMmzuD4GFQLmBvii5duKxMVeH3eQMBqgvrL3POGfowyyQ/QkV1Vj8HrzF
0q1sFHgFBuPEvBkD/LVkkLzm/mxsE07U6o5Y8mh2+9IYf/fOdr1CWcjv+1PGcAYofZ1DVf4kp5WE
TYOyhEh/2tvP0GrtDfm1DlCQwiK3MM5PNISYw7VS7Qs8R1ybYykrPFQXUHBItoXJmsJbAc71FFLO
wBd9wfOLH2egQNJlZVbOZCnraiejX6ZpJiZjHsk8/XefDfLOfGB+vZLzSiLbJzY+0CsYGkL75/iB
tYnun9mLpjaNV0Z9M2L+0N1C3tTQ6lgzBnLfi4JTPR8I3/ODGFawPdwXm/PqMdiZtrli1cQwDYHs
5asjOyvqpucEDIT/NtCbezJN0ked5UXvewR0HJujdJkkoHEOwqjeRPpnZeI5+iEwQ7Qd7D4zyKFo
3+2eczObdaG7jUte5pBSQBcsahJjvxp8jgvgvVHxc6hJwcvL/XW67Yj+IlDzlyphz/N5kl2Ec35C
s/OthARW5N4HYQ2Dmj6hVPqK9wACm9ZPvbOWHv8dABVK8eoQInkBgHQyEtRBrb6i5/sI/8XQ/jNR
dAoZrYanfhwBcegh7GVOR1vK7C36DzFuoWQulg7gLw7lSL2gQ1yVxRlyBPwLBOgfnhObsTcZa05X
f8LWVnLZwKp6CGah8ud1sLfFgQHyX0K2vwOhPGdUdMpYaRFcDEpqUzzGc0bs1lZ0TNas7Um8/b05
o5xm0leplDa4Gkb7HRRQnZUEQaL36ZCZa1Zy6rbj/DsqKp4SyqbrIyVEnnL7hqbjZ8ZQli8VP5ep
v79P7fhMr0OharE2Qr3VDEG0BMUQjtyxtngjdSoDUkGBdTrFf0JTGwwR0RXDIdw2dAheo5oCzwU8
LXkrKp1SBC1Jj0KBatgIhrbGAwnqKkzWWUcsYLFsV0iUWwCZtE0KBVlm8U8J5WekdALoQ+2GA2py
GcH27avdFRblIbQ0S9Kww6hGcLB8s99/mnay3n6/SIhSRIbt3wy6/4LRrHrkxvop4wAWbIKzWTr3
XdFNb3r165SHWJV67sFBZJcXUr93Sr/O93//pntAKpRUBaD7Fd1hrQSTQYHKME7uwbLSNZoepgYi
q/sgZG0Xa38FQq1HUUCdVxgQ56xcHKTuMwhI/w5BooLfigMfLvARYgdvkGiEaTUuv2aEhzcX+u8o
6H60KA/9/1HvyX1iWOzNVb76aSrCFccQb881Jkh8gazUFu3I14x1ZiFIWKKr0KloCj0GdxauDO+B
jX32Tv9yCJRb9vAyt+J0ACSPHYrBbeYV+ravupokyhujcKofAw2m2trp6VduPkLdcl+ZjHEwbPVH
eu5qohK9koAElPHp7Zf+iQjz97/aDLTLDaB8IbQiAIILyrldNPCu3PsIN4+tq4miXO04Nmmu4CXn
kmz8Z6iLMNPNN+8tVwDUfl7lBVcm5J4kuy+VJe1QPwmfEULJ418NhHatmtxPUVxiW5RH34gv6Iz9
z+MvcKAh+y5LqGTV6OeutPRwoWikHGELbua5OTpG5rMs6lZwNEOhjvkCjHUd/+R4cJKcX4KxiTcD
nmpGVnh/Y4/PcMj/X5mukJfZwJPR4P6/IRM2smz3hmWh+hgthqHRgysKzfyJZSkLINSW4ybuQD0J
In8lY8mXjGrwBK8hqMma0MJkJXCA8D7Qo+nloXDq5wL9koQXM/4dGIzdfuP4m6FRU6YXuTA1hZpf
3ryDw5emjMKZDtFP9ee+JbNwqC0JJeG+SWqCA14MWvgcTe/IunixMKhdiTOEU9QOMzeaqosuiTjR
wfdBMfrl/lhunIPXc0ZnmuNG67WY4FhVZ+QdM5lww7tAgAEXYLAfQBDgqbnSm14QuAlzFb70kPpY
bcINeixFyCyxtv+tRNYMipoyj+vVKBcBpYCSreHS4gRQO4QFBPZo8K+shM/NFfo7sp8T7mqD1pHU
xhEZmWLoDmd25jF2vhnHy21vcwVCRYwQLBnadgBIbESb3WhPR+RJnhmxEBOFilhGpdG1gAdKacvu
Id6Vpv8sfD+Prwwg1pRRcQv61MRgK/xMWfsprNWznX1837dn8Ub2CvWwRMUU/BdIw1GhS94LfdVr
Mrkie4f4WGzGbXr03ItnhYfwAEbC/n14Gfe5BTqCfR/7RrSBttnQPEPVN/g+9F7qsgxV+5WAG6Bg
FbtJMZ5Dy/p3EJQ9dBqud5Lek7ywaDrq/vPMIkzdisxmo6CMQeJEdRQbPrvklfFWQjtY8o1MQT74
iVVBdGvHzqAoe2gbOV+pFUZT29GmSMw31HBXZpmY5O1B27BUaW74uhkcZRp6IAqdnwJux//pQ0N4
v782t7bR7PcJ/pVHgOhG0kwo3bxMD3jp1ioT+iyZsX7J1+LpPtSN4GCGRJ2rJV7vJV8A0uiK5qF2
V1/rfwdAHaVyrFSRpE7kIYU3f0HzizGAG55gNgDqWBgg/55lEbYK0qMb2a4S43P9zQgHWNuRfMPV
cpR9KPZtDEMOwZV1xtYepTUr53J/IaCKMMeoYq9Scw0Y7fchd2WrePH+qWYLKQH6j1NB0+c5Qiyh
B7jHYyW8Z6ibXHrdMHPLZJwzrGFQe94r1U5YlRjGrkOy+rn/p2W/1BiofZ4I9QDxMbwo5MYhNCLr
pNsxq3sXawjU5m7lIvOHekTug8fDXGKVVseg7d2Il2crQW1vj0PPLiEh7iPc6ib0LZh9N8laUqmV
GQK1rYc4rEXPAwK347cH8nKAatXBeYYaGoOzfn9voLvo3Kp45KmnWsOKlKWxMkwfr/Hlmunfb5zF
s/FQu7zI0cw6brAmb7hfiCZva2a51162jLDivl+HhPl8MGhDkEuZjMFcNo3BCsQZM0WHediZsh4l
+HG+syCEjnYth6ZkJlQZM/VztFz5qjxN5boP4A97U3I+CB9aNcLHiHXlu+92oVY5nylP1gLFy2Fg
iuE4/Nn8ndsMp3sTAb0HIGAP1Td5Ee+rK9Q1dRI2iQZGUT4ZypPR/2ZEQRL5zsVGuUKhVrzOpCn0
dREbZa0ZVp2sS9zAnQYiKJCjySGm15idy4PfmiOwiI+qu25QQtO+ftuf/MOWlUu86Xr+fg1tItCD
CSWOx5hjI/8orXcU6jBm9aYRXiFQh0Au5rlfekBoGkM3ucddj+16/8S/6d2uICjTiLuqyMQMEC9Y
NhUouWfcR2ANgjoFIjyQcHIDG08qywmN1T5Af3mTYRoM+/t5TbjaSEkblGLfA0Qxgs6o7c7SH5xI
s/LL/cGwcKjDQG5XdVg2mK7R/KgmRzerybSV5/sgrBmjzoNqWIW1ilW57Kq9A36eVb1U5n0Ilu1S
B0HY9UOc94DQHpxuF61Zno1lVmSIV+tRq1qulzXWo8nRdqSBrs75/gBYAJQr0LMJb7vw/5fp/Kag
OQiTW3zTNf/dGD8XzqsRyNEQxGmACyWUrTa68RYfBwNPe8nWd+6PhLEUP9pXV0DtIBUNdkh2yb5y
4wE7PfzN2ONLIX8SiF2NhdrkNde2aitgtUu7gfwqbyp4W4HWLB5bQ1SKdJWpPdmVcf7NIoQzLFmk
9r4iBy2Ul7BKqSFYdWS8bntD+X1//hhbktaMGqeyGIsSGNGmt1cvX4IL9es//86//LwCXy3SsGr1
ApKf5KBWchRaQ7H2vTr+SxBq30teOSYol8S+L1/gwI7pBqq4JouicutldWYN1N6HoTRjRwzOGnS3
bZHC2jSX8i125F87ec2C+1njO4c2/ToZ1V7XdzWM763bC6od7g+X0S4e4wE1Q8NWejHNYbAwTiG2
v7nc/B8zG1fWT7mKqPUTRYzwAaCH+mt/K59XxlmzVv/Lje0vDP18KXdDnwXksH7j3d34Q9QYfSv/
dd/ab+dprmComGAKtKwoPazegKMBXLDfn56ZuYw9dSuDf20jP5HYlb2jsVc2agHmDHzK3lYCy1tZ
SKXhcSUQD+imCe/BqvlkjoxyFqEXavlI9pjVZEYeGZ/Io4XOGtKC/3IK5fnhFPRROcohphC30vQ5
dF8/M1N7ZGXUGL6PfpdKeM7TUkH5ob1CCHzT2axSSuaMUQ4DZWZDqgyAOKRrx4l+Z+i1xlIkvTkM
6NQSdgl6o/xIlVxZAlpElgM6sSBSgG7Sew7RB3Ud/i+O7wqD2qFFHKqckACjEq0Y8kXCVn4bd6wk
6s2D4i/K4kQv0beiFVUSu0Xv0hO46ITwqjHGcjsdeAVDbVB11aeThvjtYo1m8Kij2ST6W26bI+NQ
X7TtQgEhBEb+szA/ClFXCwPRwpXf5MCJCxcdHz7QfhZqAYZpQ9Rksz3Wl1204ZzVtjbQVQ07FjVL
bMIy2ZML5371EdSezSHeohYhGayY7/ynVgfDCmfIa2BwbmqxzpLbBn8FR+3cKfCKgRthKLuDWIHd
K3SEKCK6jMwCE4cK88M079O81sjVLsX0vXWWv52+v+/7IcbOosWnq7RLQp8HCEqxyped2Bu4GaEg
4z4K8QH3Vog67cPh/5F2pb2NIz36D60A3cfX0uHbTmInneSLkHQS3bJk3fr1+1QWOy1XtK59e2aA
mQYaMEUWi2TxeGiFPtC00JZC9593QAz9q1h/ciiUz4kiDnkWDmVLFVHH2kMx4mUveBww1iGSa4z4
dPj9HvMQ+5xb2qfR7w0JsY5bNuthSDRI6LtU6b0HbrSy32L+ckweIcYyhJ2MrJgARmhtX7YPI92L
kz9cuD3wHM1ivXfb6/7ZD8BRRoDEZTckvH9qMCgrHMI7AKuLixaVUYyuGKfbusaxsCxOp2B2OS3F
0le4dRQO7cnEigk95O0QnmUPIAG03w2N1mwTF2awLrCvFoxO81RvktVjwt9TO/v8m9CgZzlV6i5K
hK4DjY2+yLfiWsL24EGx3/7unWlihhU4M8AIYKfCZSNOoiCKzjirJ6xg9MQnLF/UgO7BM56z78wJ
Icam6W3WVKWIhWqwaIAyxYQcr9V2bnwFeDJ/eGHikSCXRikdE9qKIyE6HbBV+rO34cudkPCyzLO6
NqHF2LW+7gdAIUNubWLvgcaBF0SE3SE8bz6vB39YYoybNZpjYcQg8zw64/ZOPzTbey7K/KxhsETg
W1vQZlVnLFzVjkMaCzkt97fe+a17Q1yKvazDmaiejAUxt2/pfITyh5xBeZ7odhUD1VkQC6xrs0dv
eAK6CLnDzu9nyeV4uHk/OqHEWLzSyq021kBJBIz9IXRUQBJnYIinDLO6PaHD3Na+zxtBqUu0swAL
U4CfE/5i/tcy0KUAEFE6ps0W+ZtObZMuu0DdgAKj2zTuoOlmfjf3nLebEmJElvt+r2P3Br2myT4C
WHSL1THb956UjvwbGlFty1Nt/81BTakyAhSF2lfHAQJUyPic4V1ZA/WvRU6IR2hO1aeEmICxl1qh
H7LmfDKQF0xfVLsiDzkZ3cu+WB85es6jxUSLaSwGeV3izGoPEdzgSvRWeRUWMsNWeLeJzZmjKV+M
ddWGBkqo49hainKFlfIvZwf4iTxzxNMO+veTq2tUilXoIchgieo3WhjwiA6ADoXKt3btAoA7gBnk
gr3wyDLGFn2iklFbFTVQI7Y3Ac3GUd9UF/27tZvu+1fpSecvpZi71FORMqY3SdHCm9TfN2E8k+Zp
cA3P8Kzn7i20AxTKDNMWNTe7447bzPqxKWXGHket0pvaBexeIGUMcdnFBmgmwHwqFlxABqqEbPT5
h9YPqFslS3U5VanieDJFPNx60la3M80lw5GnPXPObEqLsS14ZsdCjVERKGn6IbsB+d05zcrf3N++
C7MOZkqHsSZdV3S1noJOlZL3zA29z9rN9zJQPf/jhfP0FTwlxdgTa0yKoDuD1OipKP/3mCbDVmV0
/nGDm3nhqaoG+EtsFWbLzakRRZewGmjjn4GaDLYKE7fAi5u3jGVe7f+h8+1TJ1ccEa8mBM03neq1
8yQ3X/xFD6OFXXYy/BiwB7Fs4dqKCKYq1KnRUz3A/B2VmbDT3vgA+lSfWN02Af+BWjkWtmJ/5jWd
oLOEKlCg2zXukZfjdO60xWPifXD0bc7QT+kw/GhSNYStATrAn/xdkZZEq8GzFhKKv4HDbTidU4QJ
NfaA+khVM18GNawiIe/95vf4tOYh9nxXLW6Iju0MGP3uUobULHRAYc8ItowdWkfHhjw8sQ8Po+Ph
9XgXrFTV7b/i5dpa8eBrZ8sEUzaZS5xGopy1Ir5gbNfaefO4uQ/2DdYW7rsVwh7Tvn2Gcx5mSo25
x/7YJIYwgpqGyXckEprn+u02hbl7NaVADfHkXvXq0ENJYdSDN/S2taFtrG4T+LklBrZoSoGJAQx5
EGutAg8XR6bAKqOToxfZINoqI8+74B6bxUjn3amB0z+6zts6t794VmruaTz9BCY+aATDGgONhjyY
eU+QSJXJFw8TkUeDCQaMKMO2DBrqNE+rwq3dt8DhsTHbIjrlg7EcZZXXg6l9q4OBxRuniESu77To
9ngUN9bd7YPjMcSYjzAVpXNGzYdy8CiZ3h5QeLhNg/7GjfvMJp/r4OxXQw0/hUSM/KaSDFj2wCTl
eHiOjrO1ZHkY5aiPQKWD2vXQwNDef/07RhizkKt9ZQoChOVECDZJYo92go4lXl/frD3AEhRTB4qd
qrFPYisupPO5xfLyV8UbV8mdurzNxk+MTXpZ/xBgH8GFkORSRBexO3noevpat3sAEWAh2Zlc4NX3
+cXm4sdTE/NDCSY0mfgrVtIgNkr43QRG7kx0DAzT6FJ3Wlv07PLwb3lkzkouz8UlySBExM+qLWBL
hPyYeomtn1r7LcTyXpEOWbYLjhZ+e8CffNLZD9xhrGinHnRiatsO65lLHfvgkWl04pfKDkVyPq3j
nvAizVlfjD2A/0uJkaigwhgNCihp2KBIag/LkfuzMy4amTvSwiPFCLMz9HMvhTL1UF7sJLvtmm7u
5VZB6c/ckh3jCLEwMjIzBWdWJUuka7F2SCXqb8m1u9Hj6QePFuMSEdDmRZyCpdFrgeMZh4A1U+zq
cB9hTIKXo5mtKZuTs2LcY9VpeQY0R4ybAAVIcbOtdcFDvF7QVwFa9jbnJcpVdrjgXHSqAj8FSpHr
DSxn0b8jrYkyJoUhCmKiIONwWHloQOt22x79VH9Tw0Q68h8yDHeiqhQAvFNp3sYijUqkTfGqv/Nu
Fo8Zxr8nNSBSpQDMoMutJOEzHRHc+sR4AubdbbnNOqwJP4yXb8RaGCsLzxDRzdzPlGzpo4oX9c2+
FKdSo655cjgXq2iCkh6Ok253uQMkWfhexeUp+rw3+XM4rIf3DVXQQ5DJ7xyvdxq3eixX4rF/60hs
X5zmL/o2J1yxFSUhrc/G2ce9eh5zUuwL9DvmXOShbyv6Q7FVLM4CNCXdbcRYWUkAJGVYQuMowJrk
PUeO/dREdrJUlqEnn9CrvmofUtfnKeGsZkzoMjYXDQGqXqSge0GO/7V8vCvv7m/rHj31W5wxprZA
X1+sVaCw8XcYSbNhaTknxOOBsXxafgmGUgQFxUsd6UEk+eKeNxdGb/w1Fxp2rGGaFzvrAM3MpoxV
NajTs6U2J2fFc0b082799PUR3Bb2z5jx+jMZYWtjM4TBqDTAvqi8bNd5Nq8syBME49I6gPV2gQpB
vD/c8boneb/NHKTe15neGPjtzOai0M+8Qq5Fw9r0wBIaScOPK85D5QBYxd0GcFHHj+PT7TOY6Wy/
psTY9QLWSWipiBKyAr5sRza4xEfdIZ59fMgXm1cHd8B1XAzIuZy+te9y6S1lYiy9j7m/5NJCAXbe
a/cYPZpuZn8CJnjntIeH0BEA5Wwvo6NrN85xucfWdjvwrNXHbQnwzpFxBNhmE4vtBR/hPSCDx/Fl
P83/tXQZ89+05oBNpvjxnnzybvlMsnj64z9mwcxG06og0JrTU+IK+2xRvKcEoNfxoyPw8PlvX3t2
KOzfCPzHGk9Z8seLJlOB33GOkveVzHUvhcr3oxK6/K9/mVKeRAvt2CiWT00VUH55gfdtBdTZ5X2D
IGZRN+CrNUIIZ+zq57Y+81pHmCvWSf5gmFS7sX3KVkiCbRreluZdK5IvS+/5cSCLpfv1Lw+CuVOD
YeStIIKlnticn1Z4h8xcqb5AY2Ci47fxaEhKktyfF2v3sB3Ig+3cN2S7fLM/js3GXjgU/2qtxE7J
i+o4n8DkYW/fhu/MyP9tBH9sro9CCe3+I/jZvDYEFdDY8Xb+6kJk4n4CKf02Nd6XX9+Qf/dblNbk
TvTKWY7bAh/uPHCi5p8x0pXSfr/nJr8cBpV0MSL8Mrp5SOJqew2Ypx3h7VqSeXQY3wf0hrNQpaDz
7AGLgpDdQbBfd6fAVVHKWQKn/mnjiuT4tORB03Cu/HeKaMJgkFSllFFzghwMz5zwLgjbN2uYfdEJ
1J48bVrPC51TjPJHTn6dVljR/kCW7kpbrJ9CYgNl82Ow14HDq/J8tw7d0mnmjvqqnJZ1D/6eHWf3
8HE4LEvyciqJtzmTzEXt3fMA/nq2sXDKd4DSD+iMgDgjcnr21+K+t92ju1Y3x3S3JneR8/AVk+Vq
/bn83ItkYf9SyG4XYiHP0nRva7R8OyLV2fSRYLUV5vzgUSXv4Du71c7p8KmvnrasYE3Q45x5Ctli
S8f5wEs8c24mm0CNR6nCxgmcWma7PHX7hjq6cR5sx67ehXlfUhvjnAKyW1FJL2z3/YRKTkjQuJtj
uaPzEcFFDAiyMLxGNMf+3aDUDYvKeQB9I6De+phrG/RfSqGnQiLjYwBZ66yeH34F9+rqebFzVqVt
3tXEXS5scsT/0XCJbLjuuvhAe7E8xgsT05VLnrZyLiObphFCw9RbeugAo+FE17NxvIU3MtZqy2jl
Uhle5XAIsjozWuRmdhcJyzS7Z3OJ6QLBqbj7zuas2ZQWY4+1EOVQsddbWM0Iyyx/++RIz/L2FZnJ
m2jKlAqV5sR0DX6UJb2uARjA3iUP75mdvqEJjgueOTM5dk2Hsc1WalZnSwMdA93WnfuqvF+Apgyg
sByYjwI6uUJky93Hr4t3m0GeFJmAqaliJCbTbyli1+SrAd9zNLq/QPW+Zo+JkMLYGsaoAHtO6hMl
I/7vDEqR4gbeZmc2AER/p4J9ndb33prr89JCIzn7vdmenncSen7hDy5LAWjEIWpal2WNprgAG6iM
VfpJB/NKzmWfM6hT6oz+S4VSDFFJqTcPD9Uqdz9uszf7BqKTCCJdYagZrLMTRz8RBgsXbGdhwlxf
x3g11u7o2vnjv6TE+DTBUJRGicGK4z/Fo1M568RJnGZJt9Fx9xpTubA2csIW64iAhJhf2ghsFY5G
OqzOkYi/EtFsCiRSA4PlhMPczxIDVcd/xMh6n0TtxyCTwFz6Mi61/cKWkTkM18HxNp2Z5oJrOkzK
R/LDylcjqz0Fm+K8VB2l9QS32CAbL28y7BlIdz58vF2QNRavEn1fGoR3wWdqRNffwOhkCBDrKqQH
OaCPLXHrpbmV3GP5/q+FyhhkPxYEDBjhEAdAgaMFEIjg3qO5/4thrGuGGJMcy3JptcM3QxSIJMOs
XOdhScCCyxG1SrfUkjHKEVZ6DmkPjujaIwvoBy0mjNAAvacN0FhHCPOVkAg98VzKPAVlzHIuChds
I6b33AP60J3uCIsAFKW72wo6b/3/3APGLMdqmAthEHTw181TskgBHfcWcQtSM5Op1yfG2JJGMS0g
x+PE1PsutDGFA9VY7JB9KxBkWrbvRUCLWrS+/bJOd8IqOFRLXkl4hlMAh+mqLCM0AXoYI9CsG4rL
WcAntN5zBfSFC1rKjjzvI1GFYBTmigojT72xxjHA+rnTk0VCO+lJDyisgFSOjFpL6kZecBzeuVRn
rOcVVUa8apYqaqZCWVrvO+rCa05yiW16ay6s78yNmJD60URZ+XIUlPRGZETE0IHmys6R11uh8Ihc
J93/CwvoyyAAeg665qxN/pJ70bpeqm55bz2M96lJZ0NQyLQLuPLz8utyLy+3sKk5WT8WCwwmoLff
wViwIy4tbvfUXJx2JQDWop+zIc/pCUPWommXtoWS0Lu/vfssNr8KlHaJvhyIsBp8pJ9uX9Y5S65J
qPJbKroiDWxiu45tck0MkjjGbR1sNFn72+1bwQ2gvkeHfqjwhAjjLrIu7lDoB5HSzfbWXj00j8Fa
X5ULzY3uEwxLUE+1z93lpvc68tWgrveV3wsO/jSgg473vJ8LwK+YZryKlWh9WRn4nou3k11RJYve
bfc16ny8uR2ufBnHkglG0egVSDn+gqbaAC73eLReeG+KWVM0kTDjVUQ0UqRaCDK792B9Z0JlOsLb
tjl7hSY0GHMnN6VYqgNoFHf+9uKq3j1euZxgl8cHY+wSXYoDsfbho+K7yP0tLC54pPyNJ7w6f8a4
oT9Tji8iOCndyj27jYvuGjjdjL+tbS64npJiO5XSQOo1uMMOMGqY5d0om8A13P3Zqx+LHY+vubTA
FTHGyFkjmlxUAdKTDtKzCEOyWxnEXEiOhy7uV3U97IJ16uiwJ85Ls7LzN215tgV76yoqgWnziV2u
1uFOQWuMjLEO39uvl+3LbYsz95q6+kjGGMT4RL2uhRZjRf5a+xVs+ppoGVm44gaQZkts0ATl948S
I5yR98QhPq/DuqGgLQ3bb01GQr2uD9o5hIQGu3t7DteYcq4dGoVF626XmhgMGu1iJG50Ug9wCQ3+
NiHdxnJ4S1DnctaAIUNDOOIHU/6x5EaUBSUQsA8GcWDcIkcrkXKRO9lnubrrlxGaP1+Qmz/GRN2g
b9jhtYHOm0A05xmqogL4S2RMYK5cfCts8YpQGjv5xLqgbAXt5w0tzF7nCRXG+gVJoUt5AHGL9uVD
sJMXJIR5SF7zJnZChLF9KYbYZTMGEbjoJx1tjREeP91JJPe3lWfmIa4BE/kfkTH2rxFL8aIWoAOU
tAf5qODBs7xNYd5aTEgw5m+8ZGZWU/WEt2gPny/p8ux8cWjMPAOu2GCMn6JhGOKSg8Zgpx/Ssti0
6+rDjhc85NbZq/aHl+9jm2S5grAFZMO3hkG7+5XwoHst0iO3uZl7DU+5+dbzCRU9jA1BiMBN7yme
dwa092u0p8NGqVNnxDzoHl3zZ61syV1HuO2c5AmXPhM/SWOlXFIV9+jpVcpsaROdTggtBbvxYEDv
zqsC9XblzsIMbb7jGDPeHf7OnE55z8JYzE3QLgfyerKA0BnZPkEHIE8t6Q36Eb9NjpIxFqIYGIA6
hMl+diJ3t5PXyr58RqykYcX8/+OhSo3wLXKs1TDrdNQvONOiIL9epKeYbCRvyW8Kpb/zk46ClbnI
LOs/M8tFG8qtD99sEUzS5KJXOhpgIs93wHGIgXde3nE3BPwfxuoPTUaUSRk3WWCCJoo3eQhThd29
kffVcY5srgyDe2EoKnYrw7l8V7gmuhGpYpQ3RdIhk40pYf/JSmxlc7ZrvONML13aL/RZLhPBUZEs
0p4uiw/n9s2cf9VMvoA5RRW7setRCbvTc58TgAIF63ZjueV3g35MxE2+M/dAlMIewXzBfb7Sa/fz
aP+wz/iEwVJUoU9AvG8w7rXKib91Seu6x9tMzrX+oEfM0DUVa7ywhJ5hMorDRgm1Swffo66B9RvB
1mEs1u5zbBbZRUt1XRJtdOpfTUyqE3bibIoS7lyMAfuk/0qO+O+y4NX3Z73u5KMY5lF9M0Y9bRGo
YwNBmtjq6RHQvdWv27zPq7IpKWjMlVRFYlHbA83MoxRQ4KdhPaK492I/cms/szfURHgkijq6JNnF
nT7gjfvQ7ykn+bP+ulHv04O+6h/6jOTYPPd6z2s2mksraRiuU3CcyOWqBnOgZ0zCaYKfdqfoK3mi
W9Rosj+yt96v33sU1gJi7KT70cY65HBRxLzXOI19WbUFPBiKXaaMneHsaprhLJ77WMw6hBgD+kIv
p8QF+tRWxCqyfnHkzTzNTIlpYPYPOSbciM5SEZlJ2WFwHCjP5d7rAcbrk8GxhYXGAzaZjXhlWRd1
zTBwXdiWyiC/dGVuQl8uTu/FpzqzA8PWQS1duvb25WXE6+P8ImK2iuOkZ5rXweeEMhP11/7on6O2
6v4H4NZfxFuaSsNCtw/Zk0mJRC8nVJy7gVOCTFQQDIp/FhqwGvpkp2xToqVE9GpO8DPPF3I3imHQ
Y9SZ86vkc6QUVFmhqYaXrAMS7D59zLa+BLa4TMu/wceCJHHjRUvXLU03mOAxjATFGGIwpgFXaftg
oa2wt/cCN1k9fw//EDJpFDvxX2Z3GcaaSvAJCKRoVX5OiOpaXn6UgLG5VrHk1tm/yZvCbnISr627
esdLGc4+VCe8sm9FpZXbRCzxCRuKu9muus9yV/zKN+MiW71h2gKrSJdu7C7jhb/n5eXoyf0wBKqu
Y+ZBMuQfwG1j6stpWgzIUJQ0CRm6DbeBZmaICmc5ocGcpWqmWMV7Bo1dfZcnNk1NreGWF49I8xL0
7AgOL4M0r7B/SLI1OV8qi27oxg6Vb22T4e29THaWewdg0XAnONKqfOdtl/4Ogm9Iki3L+X5SDH4M
F+LQ9RvVPbYrAhsDIznQGv7Q9KwB1xQstNJ01VJNRqbimLZA01bhsFZeJNq5gzF9/dBt69d4PXBy
ZbPxP0oP/0uMNah+k2HOuAKxJwOpKxSjJawZkDFAn/LinHkpTkgxBs1q0kHvMhnZCs8gh1h2AXWL
7oj0vkYnhhZzm35ng4spb1TQk/uf5WWWANya5s1iCWlTWBlgchABbwFOGDMXY8iaTre/KKYh60y0
lOA5PGSWRmMMzN2iiYqGqb39W3aWocvvJpjnDKPGiDIwXY8B/mvOqDEPDDPu0S0uoSsKdSPFXtfc
zPNctoLuCENB38IyIoPxDXGvjKKASuMpwtaecV/dcVNIczE2VEIRFVVCG4nG6oTSiUlW4DJfnOxr
1wq2viqATezaxWe7E7nAn3MmcUqO0YgxV7uLoHZUBWlstDvlGN833F801W26X0ek67jPiDkhTmky
r7XB1/oKL98Oe/aQwTpgcv8MLGR9lWHQbps4Zwf+Z6nxxmdnnd+ULBOE5kWTReMIsmfgvmFS7IDh
KgVQD2oHB6861DqLyw5dXOXmvLk48e7sonDFecDNxTD0WYPGF93AujnGlJ21xs/MSqR13PfUMdzR
fksXPIzp2VfihMr3bZnc8zxGmBSUSofbUJL3g0CQFbex1qIm9THZxhuj5KVsZp3QlCRzAc+1nGKc
G4wNrvo5nhzv1Wm3qhPctQt1mfwOXY6BmfMJU3rMPemFXET7GujtCmCRR4X9Oe4TLIZDjp2GaB+8
xNtsFlEDaodqAI/MREn/2sIEtR75oQq/4MALVQ/nte8gq/2gb2Ju79Cc8ZySYqxM0w6ChA3NtHxI
1xcPJfEd1FWR+8pdpzoKK5RLefKk58N69ClNRjHFcuwjND/SGFS0m33g/m6cEUXjnFu4nHV7NEgy
Fdk0DYjzWpJa1ZhnK/YRAqKaEpBmH6LLWfYCO3Qv9/3i67amzLUdUzv6DzlGU2pxFHO9BLmODpj3
ZKenJENviKvY0pO4deWX/QWbJC7E3hq2+0jzRlhTnTiokd7+ku+erx8ynnwJY2zP53OudYMAnTUN
59X8TO4tr/fJg1Fs7Mev+m3Y2v+PutysiZ9QZcytlTZ1mxWg6gQPXkaqJcUTkd0wJ+0XUWJbbjHq
F+4MzoTHrKWbkGUiAKSQw6SqQBZQLTlZiJ6JnEzBgypV6dffkilzLSvsv6vaC8i0TjLa+UpcGw0J
9khvvrUuBXTUDh1qPQ/0Io3EsI3XaJHt5Oe96C1erDfMWy9QobPbL9HrnP2L6Cn2PQ+6ZjY6gQ4i
JyDriIp05uD9NEuSXAxodNIiRQmwLrfFuzzgAq5wKTGHHflA6S0GUBo9p0eDfUqSu9pOPF58N2su
JhwxztRQsZHDj6P+1FzIa7sqNiqpIoLOw+VfgAtBdBNSjCIpQ9UUWgqWdGwxbPbNbtxbCzRwwG+S
2xd0NpkCSgj+aeraZG28lWMKRjagTMV2Z46Ah6geJBQMd3fGQM7el7lEFbVaxZvLrltyAoPZW6rr
MrpFTVVELoAxigHi2r4F6dpr1qOT1qRcZc7HbQZ5RBjLq1o+MEIvMIXy2l9Ym5SgDpBxGKHH8eNC
ThhhdH20Lpgqb0CjdIsPZS3ZCs9VzdXacIn+ERWj4/VoyZe0BgWNOOUDOnmg5b3bLxLvtrTmY5oJ
IUbJ/UKp1FQBIXOhyehdH3IkRuwXGU2gjdP8ohEyL1U6mz3Euwk2AoUGvHUZb5UBDiIB4iX1VoCX
97+0iIQviXuXvuXFJnP+7hE6JchIM7RUJcnbsD89vwc9AX6h6qBC2i2rZX93W56zcf+ENUacVo7E
vhlbcETarwi7qR58u/rPQUlhKiY0WGOBAXa1ppZW/EoeQ+zBAqpzswkcgXOTZtMEU0KM38nii1yP
A8QWfT1nbu6tSqD7Ik+w4VyneYtuAApZEqk+GAxHA7qC/dw/93hJJ/tgeTDsX9kJgw23z2be9E3I
MPy0SqDWsQkyjUbM0NZSZOnPC/30K/mo3ey5Eoi+3WJXaLsQ1l9WSMrNf77fEUc3+QJqvCaPlna8
yMFFwxfECNOQR648aWESQGnd5nT+5CZ0mEgXfXlFbZYFFWhox55/Zzrq6iW975Z/0bQ75Yi16QA/
iRW/AqWzG+xD+8FfJpif5IWVs4HWH37YjOp4TuO4uYCKcgxPOlJWpSN6XGj+ecM0IcMYJjH0Y2wt
Bhn/UzkAfHSRfVouVqB4wn3qFjtkGznnRB3FD0cyIcg4knNWVIGegWBLs2PnXb0MFsp6j5bS1YaH
OcqTIWMExUTspCYALWuZAEu1J5q7VZ9FDks8KowB1CLsaTboVZZ3QoOaZkDEo7Ezga3FEd2cn9dV
TdaAvYOq2/d86eQq5drYpmKY9ah4BZv2rjhYhROjgmEsJBfb7HyiozqzMX07fP2rcG1Cm0V6MUwN
04IpaHvpITz44V3rNr9E+mL1uckyeiysikxpMTpZ+0aeWhXScecvf7dxdLtboJYITMHerdF9at1z
5DoX20zpMSo5iNh/iSbunhbbAvc5cgVbXGn3+Sb18Z5Efejr7Nu8aeDZMESn9VMUL0UR0em1YSxN
P2rilJrmh52HFb6q/YCdmK2Nju7jl8DTnbnoakqN8TeRkiUSEBv7U+oM+wJ9xIsAL6T1OPBc9dz9
nhJiPM7lHMSJruf9yVFG5+LKBL0oyy/f1YGpyTk3qgc/9GQiQca1YDHMRYoq8PScbw2AiKtvSoaE
X+vyFITHE+NbEj0KO4kKbwOYy/aXsYlW9esSo6sNN5k/Z0wm4vserZ3e8SCQhmIAqeApKIGBLjjc
euFsHnFKg3kvDFWYRmkHGk+d/bxJ9q8Kml6d6BEY0wWxj3hdP90+qe/cz42TUpkbPQYmUJJbWI/N
obIT9/29JCuAsCihe1KdeHCbrS1ujoGztPudDYDte231wU1Q0wt16yOYa+6HWaL4Ej3FXeElgR2s
+oHYy2XgfSxbXrPdbDwyFTLjey7lRbk0I1ge7GfAKB90R0fNKUaZmVd85akMY0g0P63FsgSlhDjR
HslZTLh/8IqsM1uYEIEbtDiCPim8ZRkDYnZFmpYXCfdafasPqew2L+27TuQt3ksPChrol86xOhzt
boOntTeg0AC58vITs0c4+QjGuNT9RTobIT7iydldtuGd5HnNW0na1cOvDC0SPKi72ZzmlGnGwiTn
9lIZMegVzhOQ9Uu7/L237XseX7OO3VSAnoXZEk1jZZsNQ6UUWHCGRYUnw+1WAEvgDT3Mu5sJDUZ0
RRJHwzmlNLK3zMDAtuXqzlZ6XGPifneObd6zcDaFhx0p/zDFyM6qrUsvRiAovr4aRF4nAeqFDw8P
IyntYJ0tDqtT6JSBU6zL49fy/vx+jxqi/WgD57l1AzRI2cd72D6eIlM+f1iByWcxtjxNzFJPSxVO
Q1/0m2F129LN1hMmXLM1mjQ8a0ZW4OflCwkW6nGNbcz39xxvPnvj//DwbXsmTiJrDam8mCDiZKWt
OhfgMEErOZzMCQpTzoZkWJqqAFLyOj5Bt55pplhicXrevIq6fe6I4tr3lvNV2Omnwx0QnPURU3rM
wfiicq5axQdTzwMmkC0EtE+YM3BWD6sHw75zf70gXWdrdrpc14uBZDlZBgdgcnzc5vs7kmUVxMCE
F+aTZUUzVOY7zolf6rnZDafnZ7TSjMC/ByzzuMRAUg/4FLIl7luMmaF2cUTie/EVoJgIFDOO9Hlf
wWIetnLZVDrKChhSUvRFRAyMzn8+ZHboWa56twCcxlH89XV5TX7bF2y8++qwMntsXV5n6mxv7EQa
GhMrNHXYNmXbQxrODtvbyCFZA6JaJfgUQbQBj4JtuoATxr9f6a4jfevyRCH9DM91dPfJABY0VDpC
yvjtLtbDVvXr7iSEJN3K63abuSpWVGyibe1aeBDUCxkzf7yc3c9Ldk2WceC+fmnHTgNZjfg4AHO1
NUnK35X285qBjKlrIlLTug5cgetrlhmx7IsGKp60r1AA/tD6IhJlLx/QtPWV24/t7oia9a/bSv7T
4VwTZUQqKkqr+4aEjPGifKw8/3BEWLK8TWNOfqqsyhb6h03zB2onFjJ0gl4aVH6Dm7ihoy0ws4TJ
0dtkZgIttKNP6DAammZ1VJUF6DR27UXo7rv8krBRuMDSIl7y4rtF+do2XNNiDktKBiO2zqDVrfPt
ycrIoUT10XDCxFVWz7gYa2AaYne23WxMu3b0tYwlUO75YbUIQid+GzEIiDXq0dZyY98x7jvAiGkY
X4c12TncJztV0Fsfyxxy0ydqOjSoNyskXZXuDkvqDFde6WRdLHybcwxzGjU9Bea2XMRRS9EcQU+b
2swdNs1yGfr53ruWPhPo+nEzWoIK6dNz7jD+HABNwbCFnQCclv88/3ZNjIl3S2Mow677lh7dVr7x
PSw5qjgB7Zxpm0qNGoeJI4enOaP5CUTKnbRA2ZBXopy/gyjGY+heNvBL17+fBl3dDdl3tfYQfLpv
X9Xm6fb141FgxNRUWFOa9KCALmw3doqlSSFeHF7UNhOJ0+P4wwkjqaHRjYsAeNWT5h2eUxuu2TNf
2qfM4wbK1F78vDZ/KDFxT+BjRqFPvzk6RIsY+BaINDDtzG8qnb+gfyhR2U5OvxLFWLFKUKrcGGhl
CIw7oh514JFgxCxwyg1vkHKm6nAlRTaLN5RZocUWpPhU3ZforbH32SFw7NsqMRMDX1NhLHIcqklr
6ajWaFii9R464ouPHcRowTCchOPIuBwxFhkbeUPRp6cFBA0XSy2GD9phvfw7yeHlS4F/RFUWGWOq
i0JQadg5gZfga3AP/1xgOkhwEpHwOixmXmoQ34QUY0q7vDfKRPomhcwB5vTCX74Te8I+wBjyIqvQ
8sU5sFmVn1BkzESlB3JQ5Kh6xaveeU92/XpEy0rgAY3tNqVZazEhxFgLw6/ySk2QaS3d594g2JOV
2rwuZmoJftzfCQ3WUgjtJYqtpEep9TnFbUrXHHHxmGAMhHaWL4ZfIMO5SekCPJKsUL3gdW7NgHBc
awFjHCRl1Bqhgajy5wuaOF/D466y0Q2DaAPYH2vRlrBs5wLovAINMPKH+kLnQ1TP9NwXvcEfsFXz
LlmttVUXcA6R8ndDwOwTt5H08FyW0Jaduh7xyMUOGS6k4wxW5hX77BPX6uumzlQQeWpzsnv17RQx
C2YonZ1556sYpBBJ6O7XDwSDnAsRu00+0wX30nNO+tvQTQw0QEH9NLG+DZlFxB0wvwB9UCxfstX+
0T6vABb4wIvMZ0giAwTwNJSEDewsY5TLSvsK2xwbTAKOANO0awyLnY+cqGPOwtASEv7RFMkUWb6M
Pkgjn3ZAZGirlpzCazfwBRhkSt2QfPm8GbuZhDPKKxgGo0gCCmboGYdQJrkqDDl0eVNh4x8eUzv0
BrcOAtIgwqYjyc6cfGE+ZDXhgVWpM6btijTjHwQ5j7RchTEtv1pHQOqp35qxQ7/gOdzBlmMRAxH2
JeD97dAx7M6T79Rjb78lx36vbjDgusXKMap5gZcujDtO9DTTO3gtGcatyFp70TJaeqIIFBKeDgm+
RnM7YK55R3Pv7v29tuKVRWe6AihVDe0oCKkwNcN4mFyrLmUewYIpoEj3ZSd7zIAH7n+T9l09bitL
t79IAIOYXptRosIozIxGL4Q9gSIpBolJ5K+/q/Wds4fTptUX+8AwYL+wVNXV1RVXoW1QA1afNt+1
JJtPLAWobB23p3jE7flBnXltlFTUbtcA+WrBlVxgyogevHj7Ni+Idszc/JWHkzLmj+Dhpq0W8IKn
hso0YSVB0dTBFOwq5DoTrdpF3ECU+QQov6HDixsk+oYx5nGqinS7sWTAhimM4b6e61uTaCgzIOTS
fAej9hLWH8Xrqw/A09XELWzb26A1k9jmG2Aln7muMpXfgx/AsgunMj9VtM5RIfYU4TkAqt1Plkjg
rebZhchAu1lxe9PpPWKJagJ6Ien+B0Fk80S3Xk1PhawjeyfNOxvwAkhZrZ5QYQzfH7sQI4UIdTqk
xNzoUtGEOKJ5wsS7oV/hjCewdy5IzckUzSLcZ+iN7E0g4tiTY4wFflJIgHJtetpe5M91jDgbP34M
49BcKympMY2LtxBMW9hvZZMFXd/WmKqPx2rDy6qPPQ9D5hnnJkuv01jPNHq2OR7f17cGqVCLI2Ee
U4wGJwKq/eeMniXWaS1T0tcmgCLi2TKbxbPrB0XlKTQrmmlubWXkTXEly9ZTkzshJv1ZtMZRI/cM
0C1BEhUWcGsSVEKgRGGHwcbDUV8eUaU0MFixsgh8HervUJSKx8yPTPr9pMlY5CKIMX8Qg6awUaA2
4o5OptuATH06oVu/xRwC+soDbvv8qMwVQdHRW42BJxYfrxRUpFkvUYc9LVhgZhrzFS+w5VFgPIu+
KJHMb0/dPvViyzDPK9P4eCy7McunDXhg9EYU6s4QrpQHIv82by7vbEaV/5/vo2kCNmjgjgWxkEtV
Bw4sugO3WFfkzQx+P+bh/vYxhgxLbDBEL2lINYt332lA5HyhYAG61O3LueRObQWUtsnCMD9VNNg0
G661HjmWH/QYC9JPK8zDTEDP2NEEJhKKJZq91FnottjsqqHDXkA1d8/hcsRcK7TzEM0nmNbQ7x7b
gMsQW+tOKOd2CGfzl9qtlylczfdyIWNEkRfKjLxHCpZ1AS8P9U0NU3w/j02fRNgoHHTdPkTr4clq
OSc2Mgmi/vg+I8GziKnEPhW7ve8v7zUKpFL25/d9bpIZeV809iJZkDeMAZiZPd9dlxkwnT+QiuBY
DnlUpgM+GfWPjQjLjLF/Bf0FS6fdRgDTCImxupF4t93KJR6nBaaGyS7KSLrefenbL9/Yf/g8pM2x
lMhAHjp7TbRJlTS3FCUbYXN6us3SbbMWvfQjRMYi5/A89hgDoExErQyeDrXTP89WifVITTvI/urQ
RbDLdT/bZ87+5iNMcl170VoFGoAqeDs7Y/b18cJR4xFXEpAiBjASBAU7nu9HMlDjXiv6Wuzz/p5p
8nV3AmiwCfBMMzJxc4B28/IXY86dImrwm7H+Bu+RyviubdJ3dOFBDxO3bODqGKRZXPfSy+91vnHI
xVpoV/J23aZPV9LNdpnJA/AaF/jgBzDKPlVu1SU9l/3eP9wiEmJe4qmzl78Lx0nNbWReLLu2igvg
6uy5BMQhoOaskbjktejdE8eslRzKgVq1geDLaR+qcnnp9y8vy2JxLMnvLjdD4k5MF83Z4RN2oDfY
d0jXaMR4Bzjnzj0G5qrdBCPACmKQ91Fu6Ozj2nB+l8sbmX1GpmvHiJuuZr7bARZzw73mo+bs+wRY
lEKlTupUMiht/6C7x/jjOH3uYdlmgOVr7NZ6m//azVvvaw5g6TfA6DzHhBvAjz0a2DYKVAkMQmnS
vfdiIP5+apRxrPQQv+KopnBGZ/V1t39NJUxmVnYLCJRdnRKN82qMoDygQjkFxIKIQixGFphTj9T2
miGvK+K6TSTzhLqSc1mmS+x1iNeTZ+SBYjI35hi+mnte7b14nNs+YmCBiCJjVgfTVoLKAgbIepSm
ITZXoENgOTWj+cWCQf/acJRrrKA4JMNCBVz05KorPbgEAitBoSE9Xu3wjZ/+H3FnftBhsiKBcj51
aQs6Ew+Wc7n+fcPMoNm7NrSX7DYe79KOuTbIXyO3TE2YAQD5n5dWDsNL11wUca9lsNWn9czFbQFg
jj03H5/UnxlCDdqBPmVMQxvCH4CJ+lmVLlGdwFFzStK9Lcyei/7zZ2jwkwRjiAO9y27t9YxHbt77
xF7MV7uO87iNKMJPGoytDS9RP7loYIOCqlzMGVl0ls0R1Uhy4icR5k5JEez5qQIj/oRM31bIa973
SvHM1ohX8JMO4/5PBFRO8xJ0XpYyGtmyLW+khXfojE0Ouiov6is99HLTHXbq1vqflOrO4MDmGVg1
0vc5vl/CpcoI9unuHhMYqTH+EBGbc47kBmnKBhQUIB7FTmSePM/74J0ER05s8jUs+vTSKDiI5Jfx
C2PJvOawkezuTzaYa36KJ2nVo1UBfigwa12Iag6t6siGN9w4Auj4kxJ1zwZHosQ5Ir4pKPXr5aE2
D4fjyfTWufl7vXQKdPvd0I69xjO84RzUnw/BT7rM5ReK8Foq9PKLh+NTgy12th2TZ87N/NM8UyJo
OjIQI8FaMhcmi9UqCq45OrCQIYZhhkdH+rfHnIygV/wkwlya3rhIk1LM7pbyebumu7O87TZc1pW1
XWyS3jIKQOCFFDaGQ5nD3pQJpk/AawquEiifFvUWifhFCfAMJ3KxnwIiFbcL8mrnM/TvP6P4rb19
hT2aMXVT5t6HkSzPDxncU/gDLSomkmZcBQj6RX9+wb4F4szIk2YCNvvVXpk8pf2LIfznXNle9FIv
jfCUgdwFS8KwHbv1N9a/MlXfJJgbeJuqaH2l0bUFFPPcfAVYejzlHOBIUeWn2JjLZ1SAxWsrHODS
chznU3pynxY27QONzRceTAb3jJgbd9NOmtYVEBpi295ZOyIOyb16mbdAVgRLkrAqi9d/96ef/ZM/
5vVthPO1LRQIsfdrxzT2j/X/L1by+4yYd1dpMjnr0hIcHZLVEmMJe2QUyckrVlhtwKFFf+rPaOkn
K4wpSVDwi6Uc0rOWN0xsxQ46sUxi7yKUvQyL9wCM9Gz+JMcYlTyeloEwhWb4fkqsJY5rNntqTPez
8rbwLueYQDDQdcZ72P7iL/0jUrZntRPKaZpNwGYamspxDlXUUb0qPU75cvwB/SbD+M05djMomONA
ziEnwkxdW17LTYH/WTb8IUIWr6lLu+hqnKi+WwenNFFiR3CLLcVYDrcrXLR084IOHlOMyVC6U5t0
l0u3V58VRHPODKuJp5aLnlNghZo8EXKPijEesipWWq5ARTJghlnhsjzMMX6z2XCOaqS++VOOjN0Q
T3KBlcGgAzWEzUA+DOV6Fxv2PANwN9xBI957qjBGI9YuvSEADHD/gg14x/tbsv8k78hEIaYysVSa
h73Ae04Uxo4YAA+K1BAUE4L1jcvSwZuy5rwnPFuvMAYkDpD7qgtox8FCYW1PZsiuoecfwwW+bvPu
8Uh25eehMfajTEqpFXWw5IPcEfROzhb7pB3XzlC0xL3+2nx8CJzt3KPmXpJ05PMAYDu9B68DLwCd
nSX8e2iKVpP8APCWxzZYGr3Rg+8zmggsxSxQGtxombygrep4XM+QscE6kxojgybGwHg3mt7YP4z+
gCCjijeMMYliBIIU2BDj/TSwNx3d5i2JoFf1ER1GAc+KJChNDcEpWHDWvj4W20g5DLow4ILRvEK9
ptrkfBebpf/C5MFCnAODzzOegA/P07xRIzggxiherXWl2kxSVArOSBsgWc5LTIzbo28Kdz9noGVh
HU5yLQY7BXJIa5j1T2qOkDzAzCHP9o2mKAa0mHeqkTsgAQY4GMOJ14WHrD+wcz94zgXn3txzdgOO
qvN/j1/eRa7iPj7+kXTzj+O/29vB18NSaOozdZZfsEqXltmPiefsL+7MRaZ10ZutZa9WqZU6HqI8
Hmsj+caf1JlXStO7qpIMSNBHJ0U/O4sY+rhi1gTowGb5Gzgj3oe3exZ8bp8iRxHvFnLAtpFNsiQE
4tJeW+szBdlMjm6M+9MD3WAu7VXsJ0mVU84sJJHhfa4R81TIILeWOe+8f5Ew/ilJ5hpfG+BUAayK
prIAB+k4/2f8LFsx59bmsc6MZ7QGvDG3WDGyqZbpuMUwfLZmiu6bOd9sqjcOGc71YnuZr8pUKxIq
wuhGhLcKlYYAm7BMSeMFWhxDzgLbtcalOtc0UvYtwVa8YL6+HJ6bI3oeefaP90ix9axbJOZieqGk
UvJyIdXCURZ47TWkaTGZbSeHOTccHs2lfJ8WmxTuALkE4B2cFrJFxCqxMe+6M5ZCQ0pe3+i4FzMg
xVzn8iLVqRLjViEqoUHJJ2AI4FTYpvflb3jjR+PJqQE15sEX9LiXlACMWcjhL53URkF4ti0t921u
zzuy8xA2+B+PlXLc/0S2CJODUx2w34zNl5qbWhUiokoZQCDrYrefIW6QZgTbDk0PMwRfX+09E8ch
O/4IfJOlhzywV8VJnhS6dCd7OKwxrAn4PxvOtondqnC2zS+jJQU6hQQP5ZIJx5iN1BWocfmmzsQu
UV1rZ+ladei4rhbx/rickZsJ+vvVijdW/5cb8k2L0aFYTqpQ6UHLfwHUOK33R9gy72J99wK204ZD
/Fi0f1Hab4KMGl3CKVYZ0aCWRoIwm8AVUi0XeamNuuLQ4moP4zLKqVGqqkZfW8E9oAF4SZ3UwHl1
7dUvG16qbXkc7ugX/3Qev7lj3qFGb+L4Rr1ivLAkhcqghu3+urpcvL+/vOXflJgX6JIKZVFMYNpe
qneNyLgdMzfzenjgrwDo7LGrFvPeHPb+8sx+E2WeIu1U/ifJWdqV5Z9QqtcXxEVjfG2aH8psE1of
L1ycCaqCf5cpOol+XsaqOk0bg/qYV8vCZrml5q3RQVRaN7fm8PcX7/y//GkCa25OWpqmNMY4GuvA
mpEpcuHmPdLltVrIVFSPuGJMTBW1mIs60aDQcqw1dZ23qetE/hHJR2RGwN9iYXuiae48CwAJXmRt
zs+81NZ41u4fU6OxYzgw6Vp61e5vMZps9hFBnoT0c8T1XNlS2T1imLE0zUTD/oYrVViMMaErO/MQ
+Oorzouh8sgw9kWXQ7m9tiCjJ8Q4oVX10Jnye4pleucI/6N98nC7SzLLdPyM2bvrLt7mc8QrO9sm
s5MTWO/vr+iHPKDLydjkC/MjQDA7n9sIa+ucF0aPJ44GB8CYqIkalHFAs84W8DCKGUYiJnAbNhyz
NO7bfes1Y5YitGzfApoMyNGfb06OgmNuPN5sO7U4jw6YsUiamOV6SEPbfnaxAkJBih6zMZ5IGQiL
MT9NKFVSeQMbCUFSb3NArwYFvdiiT5hUuKor24yegAmz2/hceKlxr/UfEbLl0rhQAkOgkdsSVEvT
sIV3cx5WHOeYY9a1u74MPI9EL5P4RnNFQGShPha8VbehIAn21dxhgoxXWuGYdI0tn+bdDRFpjFSY
f7zQuQ04WNsnoOkTiXzNgeG5izkxME/l72XjAYt1cTsJ/b1Gp86Dlogb2AGlRbxhPVYXLiHG4lQn
oegqGu7mbvCG5x5wnd6OqxiPfUWNbXCNhVuiyzcoxotfYGDSWAlv0e5sbu6+4WOORtrEhp4hRk1+
PoXNRAojZUK142W5FPHkpwDhc7E9xUPNdmd6Mpb7cqTIeafYHqVE0VvRyCBE/4RVoVh9E+43PPP0
2GsCtO9PtkJAM1ZY50BLbxGWQl7X6eHr8goQV4QUXNyq+yKrB3bq7qEO9O9UyW0mZtD4m2MdfbTh
L9f72TZafu7P6y16hjqZfH4SYpZosgTsgLHwd8mu8zyeZDmusMYmz+IS0WlGr97V8g/HtbN/alKc
I1I/2uxscpxh3m24RwIDtjs56s8XyvbEc4oTCTzAz1BQKc5hcl4BNn+mRHGoAIyVRmwqFtMt9YL0
Z0vgaOVfEo//mGM2kRbXwX8KIQ72mKDAbZhbYv6ao7aOu8dzQTl34B4aD0TXh/81JP4SFejgCegS
jy82z/G8X/wBhaZClqdUccs610JCaT2Lncp/h9Wnrb68pleOxWKzcbdzofT6DZoQzT8vfMxfngYw
zoZSpHJ4obVtC32s9DlBH61r05NBRezlfxQcYzpOt3OL1xK8YGzpuEc+E2vk7+UHP/3NSydxGGMz
ZFmTiEIjgpbffklv19UX5+qMDOn+MO9sZqyuo3OcUd81/bVE721iujNnOXUd6MM2dFGbJSsb3e5Y
U4/uI44KcokzAUkxQW/stQR3uX1ALn9/dCx/uhQvVmv2hR3UG31tdq/WxvvanZdxDtvh/48mis2d
VXWs9jraCGA7LECawVVFL8QZfzi8jhcZvx3J+wjE4LpdM1nEch16ktEv9FhppnRASxeHCk9dmEgE
oVWc32gwecnNwlNJvu86DgmOYZIZf6A7aXokJOjpQGgczTXX45kKTi5KY7dCipkRK2EJCodluhLM
IymQGAKcnjuZcW4yxyqx/WG1PK1qtQGl1gRu7CIkibt1n1bXLcraHFLi40jlHpsPjj9M6qRtYdP3
ltWqpEeDNfmFdOKJ4+lyFGDKJC7Ok0tdRT04QkSXA4gKEcOUU+XlpLgA6PXTdZInQqGfO2QqWxOj
qNYa+0pC8omglmBAZ4WF9qjRl8Dg50EsjscNMuD3Day3lPS74gxkKIVioIX0nTe8Fyex96r1iWyJ
jZI2TVnUGLx+fGijPuKAHnObgtvkVMYZzkwh/s0znpPfj78/HnkNCDB3qcKayzNmuKDpmIFwjr8R
eaEkdybkbYWC1cb/d1o4IMi8k5msJXodUAmS2cwNHLQUkcDuto/5Gr1WAyrMA6kXaXbLI+pb9xaQ
HXgmezSzMPg8tVADNTiF5/PJuNCrpG4i90zueXmOlePpGusoA4/1Px77wcdcPe0c/0RMvDCvprdD
eobH02io/80T6ym3vayfWpqiPi1+42g0bEHyVcznGpb4VvLKYaMmfEBM+ilARTAySfo/Ytby7Ajv
nsXjZ9TcDUgw9YSzmhhGdE81Tk1x+4pUO6JEno88AisI52VAZfqTkfrclGkkQ2pn6wgw7M8bBtaJ
Hc3Q3xIW9mOl5hJjrMElbLtO1kHMOhyui5T4rTlF26QzfRP09WXmlbXDoUh//h9R44A91jxcMgnA
F6BIl8XlLkGKlqBq4SkznrbzjouxCwCshz9Lu11RycYUC/qFXAV13wUqFogNjVmLMbyXx9zxlJAx
EhN0VmR5RW/x9EomCQYzuHUfnvwYQyFHRtEYVAmzWbS8+YZ5Q3PtF3XuYvzlqPx4ouT7tFhXve5v
6sUwQO1lieQ6RAjUJ2sLHAH8QfmHDq8C4rImWBXJEeV4nXRAmnmREymZxJ0BRcFqSiScsWkLycrW
NHbFOiTd03vrNPN+Li/DBC605z0+yPFmgQF11pwkl7xJaTOnf0w/S0eBhm50+4U7Zs1RUtZVn/Zd
KOU9BCyTACCUKyzUlRZzbxfxMqLjWZIBR4xdiaTKaOMp1c0l7Z0D9mOCuzBHcQtgtRzpjXpsA1qM
WZmmcqoIJ/gAV+tQ26g14WGuCGBRMUOGOgyHGufW/eG95yHWClHTb6Ev8HcIx222RTUC9XssgOPa
Z85LzXryiqoEk6oDtdpcXkhoiy7goTn3bryeNBAgY0g0MFRfaPq6np8XACr9kn0lJSG29a6AQP3F
9aF4TDFW5VYHghBpoHefHT1bxnHy9PiUeH4h68X3iUyZAglnndrINDXkHf2vOlkh37rx5P1jchyd
YP15XQdWshxQhgDVLK4yom55njTvkNiJjTpqO6miQkMLGtl+0j59G2GCvblyHk16XR68mSzScK4a
paYVILTEXqRZtH4sKt7XGcNQxLIk6zRr7KtAICpnj7/Os6R37NqBZ3uWjCIrJXy+Ntu5daO75t77
+WVm+jwXfdzqqIikpgbdZsbY7EhBm9IlRgynf9YW1mgDfZW3r4T6DH+exDcJxgUMJqqU6xlIOKIv
PZ2JxDUvPCaY0yh7DMOmAbwW9AMvl/UxtuTCll47bM3EHgO0JCFfxDmh8TfomynGWut60l7lDiSl
4xnLqRZP9tvc9B4TGY89poJAAagAdcUOYYi9fhKboqZ+X4qNoEv4Y2haqQiGgzAkh2eI4z+MGoAB
PcZ9EFs5regc4L5/x+ZjU57Dbj5mafxFHZBg9E2+NtGlMRp6VBhqRy/XGoMEM2QbkW/Dw5rwSgLj
3hgQuWVDNgCPZjAElbKb5j1FWarNlEQl6T0KbkC9suPJ0iM/eJ/vMMAQOdlSjv0Nr4tsVDUH5Bnl
79Qga+oTyK/DDVwUQMw/Fuh4EmZAgNH9yUnVGzEAapVMTovlyVw7sVU/z8hW+EA73s3dYTLp/MxL
wYxnMQdkGf2HsLWw69Xb/mb1JH2OXDS7lhW8Wg5/oyo5oKP+jOwy4zYRUh2bJ15eNJyabnXry+tj
EXJ5YYIe2udXaRfw4lvBfBKiBwW1Z+Xtg0OGnsQfdnDAClWVgVHHdqPraUq3dly2EeCVt/dGQtSN
dh2PIarTjyhRoQ4ooWbUnrUUDMUNgGuq0iRO8hm6oTLjhVb3es3fSUlsg5Sk6KeL2kP9fHRmqp+J
BIS6aeReQ2TP8xMB1jLF5Ts5wurD2mgxBpd9haMi4z7FP4KV2M6pLKrKshPpOhTrXBCCLruMZNvd
jguQzdEUSWCMSZE0fWIEWNbhF42P8lUK2+Fps83/pCl/Yi7I1anPYirUpWAWb2W0OgMbo9OQogts
reCFjaMP9EB+zB0zWi1Q2ykw4tKvKCHR0zzkvWTjZn9AgrliITZ/aWWMI8LMKTBeEh8vGQHqsjb/
Jds7izuww2OJuWuJkoWCdqYStNpfWFBFs8OtdbOvxDM591ri0WJuWxMC5VmPQOvFosCkuQ2wYitf
LY91b+o7ks8Wi8KuHXWtXDHYjv3LnDeVQ/+utIPbHl3VVKlLKGVmVb9XNqzwY3XkMcj2BdXppWiN
hNrgwyGYzyIb5suRZqhb0Qjfyj3fm6uOZ1rcSJ9q3gPrwjYI3YDfF+UGXY6zLD5mN7KvP0PiFF4w
NYEW6Cn7x5yO+93fasq2B2EbKLpcbnd6OWntE4Bck4XqZMgScSg9ftcktoRRRAqW/tRQGuqWdCb2
Fy0K7/1MaNfn6leO7WkWx7kbb8IYMMc82Xmu5sU0wjXP7ZfpVzUvzmTOnfN57O9I9+TpQBnPRlTW
0x7+DqajJ+9T8zZPGywVeyy90ehrwAljTW6N3hcxvd3O9uvxl7kawFxm/TLJs6bC7z+d4GwQF3YD
jUBIMPEmKDiqzdYVavl6uyVUUMmveNf/+t9sAltGkDM1koUOEloGrqM5KcfmcU6ZbbTRteQSTamU
0ASWoMD8BoSqxwfBOWK2x0bpJmJY5GAgmGEUoORstuREBUAS/ukhiU3ddFpL1fSwbOe0NbdaZJFT
nk3ArKHvcLMzTftttXULhXfzRyPHb+Vl220AYC0ZSkVv/vygb+CxF631wRtYHA8dB1So+g3u4bRo
MAuUgkEAKYrOkU6hu8BNRBofSMkmt52MyuuBob4/IQNywHeI2iih8jxb14qYEoEckbVEgYzr7vEE
SJVzQEuchBjKmcCO1VeCvV7prvDilz7YnXixB89iskt6k4laXWtqZ65OuQwQdF9dPlrAaBrx+6TY
coEk5kEo1xBdB4ju18vy0hATa+Z41p9zZdn+nuxWSnotISZo50vV1J8Ss0EdCcM9nQXJ+fITt9mR
55ezE3BCIgvndAqSmofMpU3Q2u6Z2CTJax8aB3saiJAJsg1FiLEQF+fUKlaOBUyr3YfygcIOrVfx
fHOOYWLbd5RWFvpLBe1LUFiJXhrsc2isBiD0HYC4rkSv5rbgPLaFd2fgwe2SmZc7iZI8DM6gKddA
eNieyXsFPB3gw3BeDR5vjNHIa1maTmLAcRsViQJS8oz6eKuhgm4GoIvqxpQd+bhETZNJBgWBxthg
5ky2yfLNxMaA+S5yLC5I3nj6fECOsfK1lus1tt7RhDYdL9sk/l6fTd8jLLkwLG8eE2/nbThP418O
65tH5rDqQhCNlGIz92vfmTkTs99iwd8X18JTpf5TKb7pMIdVdmkjNxMqSx8IiutZYKF/mMIGXYHz
D7AzLkEa3D4iyHhdFfAGi1MAgle05dFhKEzrUZRD6rLiXcGzgtlqi6P648HNN5eMsRcwoFLLOlTy
xQdJZ9m22NLyFOwkSyDn0NxcfN7Omb9Y/W+SjAt4ES7VqRVwgEABKYn+tKB4ZEBi4nA2/mT+Q4YN
206APeuvNAJ4OS+Wndk7yFvkyy6iC6q4s4EcZbnzPHgzjXIiK1KMBaDyznGO2X76K0lI4PzKa5vD
F+/SsTFbmAhVNqUw+hgiCX3FcTCH7M3IHDXv3fOqnsnwDHhtJlTXH6gmG7dNCjGY6jm0JNWsAIvL
ThGHK57lYuM1LcDSMq2hpgRbeiRymLqoML60uqs6SOtanFeGpxuMDcmNJGxRBIIh9jH3Fb0+Vr37
W/9IXIzpaAI5zBLlbqKsgzTH/jWsp/lNcZFuGD+IzAqzxot0hh6TMzCSrLPL3ZLMlSdjTIpqWkTJ
DRwWi3T1O7NgQ8rF4nWB58DjtXeOxtoaVsBiugMrclhn/4IFPVJRxOhTLAEyldkpVlpTCMXHUh1t
YlZUbDcFxiC2KrB40hgVv5zUjo4zW7Abze/cBO4TbLKx+lStJ7Suhk7th466+giBFKnbnJLU2B0Y
kmcONVMuOmogII+NODm6dk6fHP7GbMiQAHNkYhB1/eWE6pC/dH47n+qs8mizJ8peGRTk42XiPCY4
mm0dEmRsv6ilmdqmqBUB4MWf2oUXPXm8nYf0G+xVGNJgjP3tVk0NIQKNw8GxbgD2iS+cSHY0pTAg
wYJMJ9W1jWV6MNhVv4tfL++o3Yel+cFdcTX2Vg4J0cBpYOSbWmz0iM7To4U9mAfWE5pHzmRB/URP
tV8enw5H3dhdt/qtvsnRDcRKG/O0Ns+ijwYP2HWpSEgNo/bJZjDEsBaB1yvQEriGkVmxIjoQq67g
ZTMpsJWVlx4bU4QhPer9DIUnocW3jUBPjkj8eianTQZAyccyGy3WDYnQKzYgEorX9tZIIHJ1Dj48
qNo+Zm+RLb2VBolmlYKMeAvevrxAwNrIC3dy/55+Y9V9+APowzP4AW1YRaoy6WEkEuQ8lr8vLkFo
Jrqktz1P5LSvcM+QecbKdqIg6w92QcxeWgDFVvc0odaBS471G3W7tamEuqOoarKk0zB7wJksiZP+
0tLzA2MH8T9GMF6R7pVnM+4h+R9SHNBiLlqH5vM0KEHrxcdSx2PxpHnx+haS0roC58raBTYaxHam
6gBgDQ8NN8k6LtjBD2CUNUkw4tSK+AHW4RgAQA5evwcPVeP5IWOXfChURl/VMM3ltAAdH+AcxWu4
e3wfRu/cgA1GG/NkcgtuV3z+jNhFmNWW7V254Lhj+ZUhD4wS1qc8B9qBCFmhE+g4I5HbmFNr8Zph
3NGsiThrOc7baDpiSJFKdaCKfZjnlyAHRZoiODjOxC4dsttx52N4nDEP8i2athJ2J1AMHgzkGqBi
zqfbx0c0+noNmWEe4anW3cQzcsnUq8FMHdYLTon0yjGMo+7gkArzDLeF2IcoLoNKgc7VHuqAVb2+
az/PvdDhmQp6O/64vvDR0FCj6xghYYipeYYZHEUGsYpuH7BFVAU9GESO5KhiPSDDJvaMwIingjgF
GdrrcrhZ2mpK0HmMwtW/Et83R2xyr7ydlUDvNcqRs8ysm99fzSeTnODmftz+P3q2x63tgCBjgMKT
lEhKKNHRH4wXHX7L1tQ6oyvxi8faaEuzNqDEmKD0LGABbAIp4iohA3B6KjF23qO9wH8SUNaFfY12
gg+6H6rNu8gcRWFzfblelDr2egOb3Aqeenexm3tfykw3ecdH34tHmsKYKEB3G0nfgI7fzo37kuB+
I5obBe1sj3Vy3AEZSJMxTVEkJeXFgDRfEuTO0Xzl3DDrZpiu665w1742Hg/6masqjJUq1Cq/XRKo
inW1lHvT182RLWmWvUjWnCfJUZM44I+xVvJJCvVThYtgNXTQXF7lh4kCK89t/uVdbsaGTHv1ksU6
bLyAREAzm6zOfvm++mqRT7xw14vwjm3KODfNRCzi9AYZXo7yK2aCpjKpbPJsYwHlGf9CE4o+dTdI
fsPUXLhZ29Fn+luobF9wcYunkXgF9ZfSxgrBcOUsa1dOySUi/eZNeN288LpSx1+dAUnGvgTAbMwE
kZroQw6juX2D1fwCfv4L9yA5d5ztEz6nmCO8lApEa1NczKIiE3v66n08vnijjhSabLGMTsa+VoG5
d/BYdb2XdLSLuv3K48/zjXPx/X3mkiWVIKmNiu9fbAuIuBT+v3Y6C8ODj/kY9zwHjDAXLML4fhMY
IITOZNNKtuE8XPaCqdbkutygTL5S9jdOr/VfLMg3c8xd05rrORZl0FQAJ0wEG/vtULF918n8dCEf
H9xR8LE4WlNl6JcgQm46I8xp0nZNQFUCG6onv7N1+qygGb5C3rJ6LrCFtH3lz8lRHv54AlRD19GG
jUTVHVpq4DNK6CWvjCDq6QQ8EI0nRPFOoinNbles/OhI4nibsykJJuc4pxyyzD07XfvGiKS4hwsJ
5Rdj8/XZ9Grfk7kWU6EP9SMOmYdcrrBdRIpBylKPOZGdzMI6BWeLzvbXT1Qjn+zXN7o+OiDP8/kc
bYIHGnPAt0Cp6OMDKFjm6g1BzgYWgPMojuvXQPZUSAPZh8iOJ3qOX7aUPQWmZoWdX8A44K1q5tJh
nvlaAECVQM8YrC3zpSSTcGYW5pf8lPuqzTnZ0QdqwBRjcdppo16kM5iCS3jAHhdE+SsRAjybvF7g
UTg5LKH6R3eZ+xL0p0ZXO0oK+CG6e5CBsh8mdrDwKCaK55mABa2I2mI6G/PZ1GHDqhz05Nc+AmVu
4mjU1A5+DWuhtFOonIUEUraOvS/XjmHe3+XT8zQk3DGTuw/4SK0Z41RNtEqUZJCjJc3eOjmz7ey0
1jMT6aootjwYxcDUJa8AlADUeDenO3Q2LzxXdfSN/uaaTTIKrXwSkwi6hSNo7SP2jjrBQnYxEo1i
IN1M9PHv4psBSerVDq5NX8Z6d+7AeZAQ5zIXYjKBc+DaEfYPeMpbzS29c06WTTmGwQkzEhMQ9Kcu
vAIxRYFiLvgRduoAZOCDl+YZj+MHDDIWaxpfY6lvKD30Nse7bu15gEHkWB+O4dcY45MU0S1XNBBB
tTEF+CJqmtzEMMf0aozhQQ5diusqpJsufcdwFMG08ZABMZMHZMAzcRpjdeoJ3s5JCW5e4ChiS8SN
hEAWp5PKHLHd878P7p3GGJ201Rr0pAa0zN6a8ULDMAmsDlKp4koA6HE5+9qgxhKYqs11GTmPpsZY
GCWoS2FyhTgTrB+woo28pcNymBkwswn538y4xpiXeKqGuNiU1pX4h6WUmcJHgXo0ljISxfp3wdq3
yrNZ1CLLKi1L6CN9LN3kOVwCum4HzJ2WTBa8NMy4m/XPs6Ez9iPKTmnR5jBZS9gs53eGUDTzgQ4Z
7Tz/X3rIA84YTweDlF0yASQK7fg7rXvEupAgb9qHp/86YzJuN0PS85CaYSvZ3DQULNBNaCGQ5+Hp
cykxdqNuJV2qr9B/zMXc838ArVkgi+9z7fxobDGQHGM9tCRM5Hh66lHpQaMJ8IQofDH8Fl6DCc/e
6ozxkLLiPIll6Lp/KJcNybyCAERG4g6hjrYoDBwW1sEPpnmWpQ1k17mnnMAZi+yJrRlmsMgqUnRW
cSUqKRfwlj78U7QyGvPxrb53vj0wXjpjQSaakQdxBzVBFgZzfaop+xNAEViRDeyrWXAxA8DEOi26
KKXIDk3dw4sawpeg8Q4f3oarS4yRqUUpTdQLbn03d5yLaXTYNgxU2skMpQvsiXvM/Hiu91uf2J2s
SY8tz7IAfULmcIkVODNg4y63rzrBNiZj9sGhRpWGFbU+xQIBVdYlLIFntPdSS0rTa2e4g7KVL2VM
d7letM7Mj3j5gTCHQ23srgypMSrcI7uWNwaoYRaEZFZkvnbwTrgR6ljCcEiGefz6c96ghSO9Ow0T
kgBJz+t+84o/o2oxpMJoaXbKoqxV7v4PuuEjAG8B1htlJm7lerRbeUiJUcDuEotJE4CfK+p2VY8l
VhhGNmlXIOKHL8QsBhYo8s5qLEIaEL3/qIH/elayoDsp9KwOViPQle4nCm6HAOmDp4Q8UsxTp+h9
BlwMkKJZ14NlIH3RkvIwTUHt5eN8+N+0kG3P10RkL6704AL3tJN7oqYouNIyQMwDXRhtJRoKkXnw
rsCPDvXy/7H2JcuNI8m2XwQzzMM2MHEQRImkxg0slSphJgEQ89e/E7y3S1AkinGt+lUvepFmcnrA
44SPx6HZ6FcYfNp6GAc1sTMAjYER0SynQsu5LW6peGNtoB83vGZjuaQgi/7g/Icw72EWy13c0Jvn
BE7TEEjH4mX894WcATKjn88cB3SxO8VUTQvRnYa93SxxbFwIWiKU2N6uYOwV1vofehzOt6S/+0/8
+hbDXI3IalrB7E7AL0wkYUoaHGdPtM7C88Y4ctjboEqT1Jj0CiIOiR4jLHpJwFBHcHC3FVp8fGfn
dv2Qs2tnxKjURwoUwrvrUXqcYTWAQRvZPPrmIC2w5SVfF6cP5yIpas9Elho2AJk5RKILGPwj74Hi
FRstaNciSmQJ3lXnto6LLaRzgcytULpOMPue6pjvKhDQrh5HnyOC973ov8906kd1ytu2hE6v011W
EesxhbdEmyydT97+FWn5Ef3bCNmZlVzVM1HsYOvPr4AsR0epHpw0K4zLc7Si1nzD2q/jxjOtNFOM
dDmpaPzoiPYuts8VqVfq0dh8HYw3uuny/7Drkqcd85oKmqyDfAdCp90zmPBpijl1ym12lx1BhsHr
E1ykD54bB/OsRs05OeUStcZXrzukoQM3D8uOUKx9+fz64lKeL7sk39+OARDxEqE0rEIcJZF4deBr
rgy7P3IBZNEnMRUZXNIW/C2RMcjxUgx6rZpIJYNyqn/UXG1jp7KX+9z4e1GjmSTGpWvlTI1MKIUD
1F5STBth0khYY7icA1VLVSgN7aKSaqD/zMTyvZ93TI6LUxM2Kq6x6h/LD2vfv9UV+nm20cdtu18q
8P2QxDgIQ60LwsnUIGn7uvM+js3L3nL/+k0Q6YP+O7d7onE944W7hpkZSZRMS6fFFeaDhWJ8rs6R
NR115GqeBXK2q942wYDqVs7ToQxK/38HHz954LXk76EGJoFuxlBUER1+Pw82GcdCytSzSHvEw82R
Luwlb6Nz/wv7E7iEbFc+MAZUfkhj4D8qT9gvPrTiNUV7xjIn3PBflnchHxFJvT3IR/Lrtra3X/W9
6WE+rrRBmrHaItS6/ZmXQh9dhuIyqAMkQ7+awQzekk4r21Mfi6iebQPZrVRUqOFVi5C4+rLWdIUN
RyIFE0b3HxKZj9yIYzIMWHpwzB9QsTUMkGQiHYxmpPHlEX71Mz/RsuDr/pDI3M6xE9JoClORliID
xQmPlK4K6RbuutYlT+KHJIrrs9M85cUEZtYMVtQhP7ubJkf+fFnZ7co6fuIdlCkrnI02Tt4rpS48
GLosyRZYTsDLAxP+Kbg+ywrCvBwGpZHB62DE0x04UFws7zYIXsjUptVRZGXQVl/55puJcv1H/mL5
djrY/XaFNSHgMbbj53JvF7uD0/HShku96D9+IfMRurjoaywTwi9sNyhMgOQ/gL1Ntd+4IHjD0djE
Nu8KlWh0S6H5ARq9jteQvgSfP34E832qTM2KWMQxgYNYI5h0RU3CM0nKdbfoef9h5LPvwTzgaRpZ
59o6QVtE3d1BfiuO7tNX9cEL75cqXT80Yp7ufprg2sXQqN04zspqwBaNam34GGw1opAYU4CllwUW
2v3h0fpYShtgwwMMQng2spXNrRovBT0/fg/ztssZXmK9o5/ZcT7Ut+lDd05EAkVhQzrMB9Kc0Ta0
OAmcpZhvLpXtRhEuoXzJJSp1G4z3yaNcgcstdh7UtR/dDUgTYKdR7I4ElPvoq7tsPyNn3LYfPGhb
BJrvr862paRGFA+WiZ8xooiILAh22IfegP2UWMP+yYFR6rDfsDCWJq2Pzrml55WI9xnXPUydbr9C
YoI7FbaMaTOlmMhBbmO1FtqrIA9p8VwhUoS0+GALmLPApIUN5aITd0vT9bBuKchAWgYGHfHclVDw
TEY325ztaRWRj50Xl0RDT8x9npOzAye19A+bwbfvQbRjtwk4jCjC0qAeJXvTzl7+TfHqh7UxUFZe
zpMV67hzwNNXVK8wEIWtZPx3a8Gr/CGHAZFzaamdGOIEkA4SbSHx1E81QQPldPZ4lst5P1QGRjAf
l58kgx62Q5ceuhGGy+9oQNWuYp8HWsswrCi6aJmSrBkio5gxSCHUgkk9e06YEiQQRPS70k/2by7J
TBCjVq8MvRVfaqoWffuyTeu9xQDK22KWOkLhOX3rw4AekmmNFoYQ09qN4433yjYEWd0d+b0G6J7I
qgmuQX0ecPMIiybyLZkd2UxVM+q6FpIH7Fp6wRb16DMl02DnuJvc3U6Lj9pMGOMjtzo4FSSLIoHs
XuwEkB7iBmIjy4Fb6F4I3eYnerWgmSOVl12MdRHQSyHBVkLztea+1T4vtuedHgNtmhFqmlpCirCD
4/GGqVq0gqAzgfM8LWV7fmjDQplVg9GS2rtu2I78V+iAH1gtMe3argVn9Um7QJLd4+Ntq1xqjPsh
lYEpUz5VeZ/QM+zsfGfetZ782tw75dOX4HzGPncn7lJ2/odAxrsqzEKqSwMCMdwuOZegbcnhq/0A
iHB3GUuLgDWzRQZCLpeTaBYalYVNN+8V8dYRyUHedeCmzpYI5X6oxYCIOKVonC8gqnQaj65OTCob
A6oW0e3MFfZFsp3s+vFrelodTv6XQbtqOPBMJfzxFM6UZfAFW1Niy6L2Q0O0s63/fuY1Zy3Fv3Ml
r/8+u3Am2ByKqoGI1r6uFUUgKkwYkf5agQ/Q/uRRpix7FUjJmAg6RUkymStRZJpw6TFfcdQ3dUn6
4PxXFhRPv+PVpsmcQ7tDOLiltT7OSS5fiplc5lIMRptKZQO58d32tT4iV6NsEOPbB/TXcS7gQjZD
l2eimOsgRkOdXASIykh+lO5RCT98cq74IiLPRDC3IAujujRNiCidYNe9GC7Guw6r3Oel0pajt5kg
5g6YlZhrrToiaK9XyNkVJPtCwQSzZrS9TnZrk0j72m2d7Oi6JWaZPeGxRwRMnnjtvktXQZF00VBg
M9i1wiTAEiMWQ02faJ6mzGylIg7XO6GHxt42RZYRqEj4P5WlBr9kWXQRG5PeNm8fdm6Iftfat78e
e/RnYGyV8w154pijVbRzOo5niMuI8/4+kZ0PNt2c3D+tuM00i9HZXDUGSIRRwCN+oaohPAxed0cP
9L1+uFLBlIG8Mtf/Wvxa30fJxmU5cqKmlv/PUer2UMAZQhB6jPzB3STgmIp5aYZr2HPj47EhWK6E
U5pFBu53QpSPbNoIkptgAfTG3G5cHyNpf5G7kNxvCGWr0fXNo4Ms16e+B73WrwgsFw7n6y6BwOzE
2TBNNmuhkuiJi4VbX7a+v4/BR/r7zR7RJfhlN7L3rwZP9blMxq0RRiXV8gvOYPv6GiN/Sl7uN/Iq
5C4UX3LS5nIYLDUUPYrQDoa7eIwIXbXkWqm99n2CfmUBbr2d/gVUrbgMLEtvvyKje0KSaOZSZ/Tr
UDjDZoIQ4YMA7lbyCjoxzMydBzJUNuoIvE+45CXOxVEQnj2NRYf34nKBOLg13d2Q2unKfgwxDLW+
bSvLl+VbLeY4Q+N87i7UVIz9Ad10mDu8/fcX3765IsyDJId5AiolAYo4g2zHB8nXXzfqB9Zbr6Id
d0Ro0eudi2Mep6iR9dSklx+7L3PHKdXV6EW2O3pv1XrTvK+4Q8hLHHow/O8TZKC0SHsT/fxQEFXV
k4MFI9hyQskA/QfKTm7TUm5PTLcluss72+W78C2aQdZRziLZzGPp+Dz6eCCxHi7ric4zfY6JsD3V
9dm8KOcSR9ocegcUB6iGc2KixVh2doYGVXRm7dWlL8cJiyTgUlASQlAo23Qkb2/egYIA279+HbCR
9ZP77ZYK1PNvx7ZSK10yDtiYjQN0WlfAl0OKyec50kuVzh9SGOg4TbJWdydYyLPznqcE61ijB5E8
iQSF/sih+3d4Dif9i38+SH8bBlvTGsyhVGoL59nWRCLheipoYwHS3SgQfnE+3mJiRQEzP4oAKtpA
WMKXdKr1atAK6diOtiM+SbS4cn9+sE2PR8y21Bqpz0UxYNI1jdzpVi7RR8YRo3WC0Tu33W1GyeX2
RS0i8EwtBklMOW/A0H+Cbbw6mVuvFNsBIxXHXV/0w2ZCGPDQ+6GXLy2EOGZFxN/66lC8cACYvhR/
2MJMBAMSnVpOeVbj8/SwhVXkHi+kss218S7Zm0bnEohcPdUb8ti7fDqBDl9BYu+4vbiYVC47XGc6
8NpG5Dn00QlPTh/7PUqOTuppYAfSj8krJo3WG7da62fSruHwcjs3FpHy+xDYi64Xp7LVxlQ6libJ
+tU02ci6jORLLzjvKc9EDeayW5UGGxVgoifZiS0MH67ix9XmaVOVhEtnRj/draNmnAQtb40iGXHU
NEUQBOsU/FEd8e/u3jYbLvHdUqfX/PKx4xOJMBXIakJaMCQEa+xSW30NX3isXItBuqIZCsJ0UBPo
Mnsl2qhR2vQMe7Wje8Wp/HCt7E+rYa/SfZo14jtUVZBlVz4zoj/dvizLD9FMOHNZkrTTQ/VUSXAf
wBgb7HR7Bzdz3yDNU7uDTWu4K0fd/yu8/hbLciSUuVQ1WHQjHbVydVrd20Nkq1sU3+negH9VJpwd
8LWuNXtsh1BqlBB7z1FJeA4670ywWcfqHKTCt1zuqkUL1VXkW0A5htYO5jw1BdwB4VhTwPZkV7cR
++2xU/uy3hy+wD15++stv0Tf0thjTOSwbIvxIiHPQks30Wb4oIOMWemg2syRtYjcM1mMy2IVVjlp
CjQLgjRy9N5VZbRaVt5T837IsPHB5z0Vi10TmJr+z1myPLJpHZ60qYZ2Cum8k2zfbcAY6g6ubKGO
4XxOh9sacj7dtZ1kZiZpXYbnSemlo9f7p5XqHUTO4lzu52LgKymySch7SKgFZ3xoQNmZYTnGesub
LVvG5NnJMUHOKU5VpT3h5BxkrBIXpUQMy6Gnms83TcHpD0SeSWIclOaCCXftMkjIq7w6NEQ8SuRY
PZ3ttXnn/7LtbLc65O4Bbh+vG2MZN2eiWX+l1fpM7hsouX0P3r3jWBEsSSN2voqJeF1XvuLBFu8O
MFA9ZUUZqg20xblqki1WJHk6bemM+GFsyCHdtB/nj9tWuZiDn98CBlFiyYiV0oJM0UdojCam3k0C
q7YF376Um9zm55MWHcHvg2XzSa3Sn4xYg5k+g3slttFVPfnV+vJh8uK565W6YT1sHimt/3Oe2hnc
BUj2exSdn7s39K4EJ8/aa/u/9kcsjGufhpUQo43kvNZ7FHJ4gSU101s/hB7J7O7L50atB4naEmb/
613uncDI9nr9qJQ1EhV/zlfl3BuWfsKI6vqcp7ihDfq7vfdmbZELMtjbHp6Gt9E/ULDiSFwMkWZf
lQGfvG4TSxlaelOlHXbXjtdGJfWIVeS88FbhHSeDP/IltkRzgqzKrT3Ks/96uhttE3S3Z4JRK8kH
B9fb4LovvgpGGExgYNclqiCW42x5B80zZgagNFnV9TjC9TndURv7uNj6rsaF5YZqVKdbJsTAkYRG
6SK0oDO4wVUfrHcgzUpfSryRJ9f+b+2VAaImlCTs8oawNLeDrfdRaXZZ+ua9g97F1E7+DWmxPgMh
lQGhM6Xe00WY6xbeIQKqhFg2XshViDTPbTu9urs3zpFdfldeRlU7J/RFeXbOm3h3STEbtF7vTljC
LWik8W04idvcjgMQJubBJ7d38rq04NYvYDydqAhTXW9HPNNesMUijWB3sT8Skm3WlGfbzVebksje
29OBO5vEcUE0BoaiYjBPXQQYChx0bV5eeA/YEhnH/Dte/32Gc2EnYSuj1OE7dl6AjibFK73zU2+5
lov+GkRth/7jZNudv0GjoP+7sx/2D4Xfom/xKQbTC3gc/MkXd/edi2XGub16Hnp/eLhtAYspTWxY
1Gk0hHZvkbmyyaUxhGoUKVIJK4y55uvBuWSOlnhCTvq19bypsUl5+8hL7CyWZ+eCmSs8dLHVSNFV
sPiokVNCMBbwGogjRvQ37ZtYBRjA5oHlolc4l8rc5SrKLakCJc0RKbnXXVDss8iWCvRcqZyrtegW
ziUxt7hIGh18OlSShW5o1T41doez3CiuFBhvt7/iYrfgTBjbNANa5FY9ZxC2xaBKVHnZe7zTj0Xs
tGv7bODNqdwV1h0Vzr17r9ibk7vCxdYNwnv3aK2Svc3z38HcZjFG4H2uqdJ17Aj7fCR2uaFcN7f1
XYyk53KYuytFp2oorAn6Ythot6vsPRYJ+Ybtkg3eNjrFm9q8KuoSXsxlMrmXtjl3cTVBt6G1P7wU
WXi09W6Kxr6tG89Erz0pM9io1Ox/TXTbHBT/DYxxj6bNe6mpA3LrQzFOQ5FOkY6PhQO0dkGQYWIX
fZ2xRZsfP/nlO/o5bkljQCbtzpUeh5AWYvt8am82nf+r3DxyrG/JzZt/IAZRrKRrTk0kSUc5Wwt7
lGan2A4F3lzw0hiJPhfDQIjWWnJ3MqntPaNLZ4cunfWePLxghTiGaQ9bPp8w71sxSDINUnpJc/qt
to3jaKAHeEIX7q7yYg1dmtysypLvOtOP7UcY+jzHnDDEgWvH8k5bNNJjhQf6BDh2vuTD6TpmY3RN
lSWN9T2kSYslBQR0x/O0MmgaN7Wnjz52njaoZqfwPbgZnCVPeS6RQadGOgvxWVLgNW7rkEQCavcI
JpEJe3wU7m5rt2iLM+VYgCrjqW17aiQ4RfVkazjE59siFvFoJoLBo1rvBJDFy9JRaEkVaC/gZWnt
xEPj8m05yy/ZTBC1zxkgnSYxT5MOuvS2kz+c7bomdNpyy+Xu4lkEA0pNFBtdmOD7bLuQwMve3GNx
a7Z7PFCOGW4JZtHOZ2oxoCQoQpMOgoq3yvhdvkng8y8kJxMdJE+47Ho8y2OgKY67RjWu5rD13ncT
qWAOKN1iCJ4bPfDUYuCpEs8WxuBxiKUDLpvJOfvGk7ABTPAqc/S2/AHqs/NjYEkEv+/ZbDSaMQy6
o7TfyM4TfXlvW99i5ml2aXWmPepcJrWZnCAGCWXVfw3e33drNOtjjeOdi1Lgk72N/dsiF7sK5iIZ
nOgy4dSJGSwDPIFBjVBWduPaS++3ZUoQDP2XB6kzWNGbdatYIsQ9vwpEXaOsj1aJ2ypx4IjtL4mN
amikFCLilPR/iWhXsDuZZxHLLyNKtQadvDU0i0GkaCx6OQNhKyKq0MfbuPbWfz0kto+HERQ9NnY8
8vNnix7nTCYDTliKpzZxpOMWY0jovbsb7wUwtPN8v6vT9aexf6vGQNPQDHJcXagYulG9dydSeq2C
Djq0zfC6WigY3JLFAFNR951ZIHo4gktd2odkww36ls3hWxsGjhK51qS4Mij0ITZ5DSo3GGJwsiqB
+lrsSv9rxfdilsH9WyaDS1gbU4N+HFoh3fhay6SJieHmv6KSHJCv5ryNy3j7LYzBpklu9LjJoSAV
FiTr27dpMU2s/210OruQe2j7NM0U6GJ4H+gq3u/XpxXNhqMF7oyVWTZH3KL7PBPH4FFpqn04aRAn
wJt47d3ykG/rZzB+OBxBS5BuoDhKKXRV9DEydiH28Skf0QaBYU8nfHsoHFC1YLqNI2XphZpLYSxh
QEN9VrSQglKChaS+SlzFxYoxjjaLraFzOYwRpHnVK2MFOdc1IKCkOK7RGoqp0F+/sCSa1xe52Kc5
E8c+VJk8gUW9gDgwtDheBH/i6O0M0qJ5JBgf0axgkB3t6if7y9v4UGrkwR3vauyhxODo6hQ8Vi9g
xbl91ItJlvlvYiynwJbdKr7QDzo4wRFz2AQbNtGtA0QGZeWndce5d+oSds0FMm+ZNhiZghq7DO9D
9rORqO/wDoovVBh6N9iRJNif7dw7rvd7sKEPdvqMHJ9mg2C7sNDT6UqueyL3NmpnPC63JUSY/zDm
bSq1QZDrM37Yc402EIvPSreEb3MBzEM0ntpzO5T0qL3gYuciUfz/4b+T3niv0WL6Yy6LeY06azhd
RHpP0S2K4TZkQE7O+ghaVPHtd/qiYx16iaHs5yrk9X7xTpH++ywUUJt+0Dpq4wr2aVv3uXvbXhez
kXPFGACSizy+jNevtH19j7FPd2+4d7DWFFu0+WmJ5U9mWbKFbWIYMme06cS2GU+Y2ThuwQ/3/n5y
wEjiWn7hYOqUA3pLL65hfItiFANtbDxoJ4gS/efgQz1mHgftFhto5hIYVJ20BiPDOSSUh85F6zsl
A+B8nWXg/laCAVSLkqsbEUQ49DZjM+UabTP8ltBFl3+mCtsTOkylqqRWR63M88bgGO/+Ir9p3xGG
Kr/G1Sr1eZ/nH4Dyb9XYvrIJ/C2DOLV4K14DD3x5QCj/AY4rnSzj5SEWqy5z/RiQDGWz0wcJ+oHU
4Hh+jEi0yWP0mhNU6HzssLMPZUW+QFotPNDm3k+OLS5mGOfyGSykYyjpJEP+6KOPAFCF3k345rwX
kZoD68fOxTCIaGiNEU4NzAWDGRcSBQ2tYnBs8h+g8PvDMVCYm2AKSCvoguQE1gOTrAUhYEoKzyn9
xt58Yc7r8SsBszvnLiz5ZHPlGOwo4UHX7RlyYS5AXvOtW4kflw+eGN4ZMrgxDv8BxK1jPr5aJGh/
NSu1Qa9Yiq8G1lif9rRwdFuKqea6MVBSSEOcywl0A2F9gA1qZxL/4inGOz8GS3Q9zMqSPmFnkj+o
qEtcJ6t41rHsjvxtHSzVrlbXWWsqMEHYueatP7INmuinOzhhlo3rHe/vN3a7VbfyFiMDnFPkaMhS
7+onTQDiA1K2nrSNNpZdeYm3BU0eR87ym/ytI4MmKODKrTThJLeoLw4N6QXa2uAgwwT6w4+iQY2a
v+RucTBhZiMsCe9kDaJotdCOMl6hI+hKMoeFUphO+P3g3725sXudTbhwwwfOlWDnLMVSG1Ewpuc6
TI63RsMfGBMOwgNtdwfbMLdGzvuODMJk/TQaZwXni4YJLOVUVlg4fbHR9P5GefYjD/1WWLZ7+6Py
3iOWpjeXjRI5ByiJ4VVQ+OGtPf7lg+7kzsXMOO9IF6WZkmhqiiohztRVxq2z0kIIM6piMHlI3KAH
gFTOi+ZvoCGaYQlHu6Ujncv740gbU81pWAIWsw1SehdyRMO2MypEs+9Fb2Njks5Cewovs7LkhWE8
15A1hXp8GhMOyXkZdyOW18JovfbdQNt4ybv2S9Y5F8HcRi2tEkm5SLBOx9l99N6BA86LztFcAPt4
T1YkazkEIBNFXX80SyCqxTiQixEM7KLhyFtC0Lk4xjSEc1c1QoIjM2vSRegA/4sjYLHzdC6BMYZW
iwdMQ0ACarmop32QgnpAIIC7bXRcOcyLDSqpLmw7yEG8/QrWw9g++sYjXB8M2HNE0Z/Mej5zlZhX
O07GHMmnq0oOgDH3JB+MZ7hKvDzXYsA0l8Q81W1dxVjWOVFwQg+fdAG9ttpQ5I/JBqysDp+pfMk5
mEtkHm7T6M41Uh34XBVRj3Do+C8a55qymZRzU8aZ1kNES9vm4DvCG0ce+QWdC49fz7e/Fce+2Z1A
p7JSUiMZcICjGyeeKXG37HIQgc29n+vROvVUG/A6pOD22axsHiX+Yqpr9lFYAM9PRV3BwGlC4PVV
t1X7SIAJd25yvMfOWa7ZLWb65/KYO6u2WWZ2FBWcV+lV/DqTer1DI2fhq709YfpmtTlL5KmKyePh
k2vzy6/H3yjOhu3aZVKnfqTCnR4LcCjtHe8CL/lUc/3YCzxUYy6LuFaYLLjsL1jVfiLFw/0KizLR
BMwxQR4y6cwl7sZwlPOYWshrMIDfzjuazt4ng//0yfErFrMEc8WY23spT9jJqcDcQZGtrC6/tbfP
2/dp0TGcSWCD96kD7zw250KZAA+gskoIhlYPezqYgao+Gtv8Q49Vklte4ZODuWwEf9KGaZJSHGLi
P3J7BXk4y454SUqXVWKLv/7saL+38RrpXBTruqOq2XkOzjDkW7hFp39wy/42dHbaK85DUxOiK7gj
QYW9EGDT/IjcN7B7/HLty5r3RHKwkB3sVMDfPBgpdS3qh+ThwCPl5aEUO+OVSUado4+F2vkZD33m
FqsLCUgSESUiagfS7TbDa8y7zdxzZF7+MssGBeQB1CSxw3daxQ5dS/wLq1RXj2hs+S+vM7s1R+yG
Qp9K3AA4GoEnOccK21Q17EFeA6o+eVDFeSzZRTmh1mtVKl/vm+YF7/Fn9Jg9ZMfzGlj1/+EiMABS
6nJUVAMV58Bbew2eRf/V8lLJjs4k3KNelGB1321I4V0+Noo36nACz+YVjZEC8XZ7Xz367mZznV/j
coJxnhc2bq/MRBlPBjTs0XPyGgQhqrBnd2Wl7iNviQDHNTCZYKEqmmZSleu3Cx/Od4jTeWWPxcL1
DI7ZOL0zz6jI03gElNuIWkFL/YbSzwHZdN7bspjWnItiQoWsqMpRPeGaoeUJFFYIkpFHjbBJ8sG8
I+TuDcsmsPIEC0/odhUe6QwPXEzGJUGzbRzJEhQFUYGXO/XK920XDUQIJWjjASeauNLP3nDx2QC9
09JOy0aIa21kjJGjxv7bgWAC8cEnL3enX/C7DuPLIX8sKb05dyBrkVxgftiMh5IXhj4YBuRn5IQG
FdUJE/IFb5yjJ89hYLfogA0lEQSFYidKz4UboxWdlyfm2iiDKaMuGFhVQ20Uvv60UvwnNFY43Eec
55qwS3Ek5BwTqYKc2ntFbwUCwGOOQm3o7NcNUR2C2qPt2qtMsHlZAZ65WEzmoQNr5JQpEP1K21S8
jzU2SeFVGFZ0Pac/PIaer5MBiyfu7HvMBZDLVrj7zHvCTb0s1XBmdmMxkAP2sqzOu6vdILHUrTGl
sz7SbA94Fd7uNYzqUHPlADgnZmQbgwRFKi35DKHxunGcZFN/bcD8fVsIx2W3GPQZTF1NFXohnPeX
1e0/vVgwmR8agy1SYyRZSHMuXjCsdxFatNDNFLocMTwIsxg/pRPk8GJpEPMcaMjt7AYEcb8f7kA+
hAZch3NevESSxSBIE051bdCPskUQ570H/X633mOoU/DvG3vwwQjEMQPu/WPinNHM9Ky6pq4wvFqv
JwclXrRkkHLlohW3cxX7CfP3lL2K8/3o7boB1hYDMJMqjplYU9vonO5lgpFjhzhPu9tCDLYpKNT/
o902v8ML6B1xu0GasH/4/TJ6ti28cR/cRU8FI9vAeRN5W7Zx0LwMLehRBIBKg0rihez2YAfyEWiV
hO74BRPYM687fNlGZzKZ9GM79qcwTEP5eFqLk38/3r2BtsA9O5cddccOB/DO8Bqdl+PjmUz1Z3o6
yftBsVrIdOJ1UHb2RNRPaXMGLyzd2EY5FTn2sohXM4HMfQ/7Foc+WdQFjFQiowIcYpeZfVvKYsA6
E8Lc9jRSwO0kQ4hqiw/h/l9FIbM/z1xv46yfUlPHn6esR042ud1x+BjTO8ql+GTXT3QxwW2FFqmI
zJlI5n4rfSEkjQKRGD3NSTu9/rbtU2CsQVFi16X3yLVGqsMf93omkLnXmdXWsZxECtZdf66+nv9V
Q/pMITaXYUxjrYoJDG8Ld+GCtYxn23+THeRyVw7PHJbd529l2ARGnUUitujhNmekt7EtBF09OyQ+
dfTQPsAv+fULYjd0WRSvE553p9nkRizEF0WQIHn7ijYx2nazfiB3JnmLMIPII6xajsZnejIIglG1
y6CJ+GjgKwU9JBbKYpPZg370G0yLYRtk9ME92kVonolkAKSuFRDRiToU3GLmfdcdcufix46cEgkR
K+g7MlrJc9BXwnsUOJecTXnU5lnJUXCTQaLzHATxQ5CtPLicaJxx/DvDv7Oxfx6LIFe8tADnZhgM
uERZpp+zAlfx40gTcE1w+6pzPyKDLmrS1PmJPj0BOgs9D6wB/gOhNSjsguN5Ksvu1+zzMbhimEUS
nXpYzPb98mjZ5wese+SN7P/DJYCXCJYxSxWvQwGz1rYpSaVUkTIFGr0jfpxglOsHvKWbFItjHrHg
jueKL4c96rdE5htJF5BbjFTiNl+/d2tMCcHx6gJaJuKlAZadvZks5nvVSYux/AayMEXhvCMn5e2B
LL9BbJm7mK1+/Py8bSCLRF0YA/j7OJlvFqrSKar0FNDsfLR7jLwUrROBG6wasMdiTeQ1uSOD+wt7
zFcH1M+/YpI/0tBjNT1kBG8UJ46l4v58Kb5/DvNSWH2pStkF+jvZauxJsS4ODi+b8w92+reQ66WZ
mVBTnUJ03ELnc7YqX7TaIytMbz6jKeH24XKUuZryTA52EhvNdIYy2ge2p9ElAxoHtxZnvmaf72pP
MxGlWkdFVMQK8t07PaWDrhunJ6sOaaPbuiwnMr4N5Vpqmkkq8lM8lSccGor/+B/a2xFjSb3j8LyT
ZW/5++uoP73IDmu307iEoK1wiA9hCxbkVXR4TETC4/r/h6f8WxTjP5ZDLmdJSo0/uPZ9jzbUQkpM
dN+Lp3wbHZEV6jEukN+jhyTlYTNV5Iatywyu9K1ZhOIloVfv1Xv31uB0oZEkQef7hjLTUcpQnr0s
v3PfGjP40hnRZTKozNZ+1jcXNHRt4K4ID9tP7iTJP7w937IYaDmPbZVmJWxzS/t2PQFNomsfzHQu
Akiw5XNU4102Bjn6qq/G1II0Jw6J9Ng8r754DhgPOFhqMU0yWznC8PxxSxti0FyLZW3lNgebicrD
Dq4sJhOlncVpGCR6swNPt+sUO1UjTzjyYijee8oSio1NqJf69Sth+7buB+8f5Igx6be33gFVFe8r
cdVivEprPBWxnlGjl+DimYgN0UREuxNuw9UiX8kMGK+JvhlctVacn8TrQ/IalOv3D4EgxodDh2Em
H4MVKM2BvKO0R7TT8nLOiz6dZmKNoKiJoC9kVNQU4LGinhUECBd3Qm8H51mhlvwHbsz+PgOQujIo
xWXM4ZhbiEBAydEQ8XPkjeUsZ5RnYhhwVIHBoUbVeIYzbARIlCO4vv2VFic4zZkMBgI7MwkvmQVV
sNzCo7VTdNB1WzMBm38axH7pcEfqFgFwJpEBwCGLQiwLP9GPI/uNgzqVlSGhe53l5L1k9EPc+lAM
ACZtY6SZVSjIY9cO/VLDXZ1jneQKLC28k6QndUsWA3/mFBW9quIkW8hxvNjRUTpFmMZ7MznGd7Wa
2b2iWycmFStij2npXI4H9I7y9n/yDO/qicxEaOXJ6MsCIp5RSq+eOpKPdmV6XDTnfJ4rVM3kyFnV
m2kEOaO/fdX992IjDOSE5pGKd2jLztO31V3duJkoy6yLc6jh64AnEgsuXXgVPaHdvty832JKbCaJ
Kj2TlIdCVbQmJFXuq7O78mdfh7BdeLj29plXhV1+PmbyGJSYLuEkdSUOUblu1A0wa7I37IcGmyTe
MEaALWi8pN+ifziTyGBGVk1Dg5UxyjF51gXMpqFx6tE6Fi8Z+Xdv40wUAxbnHFsGLgoOM6Mer4E9
XmjhxCwNqjCYzKM7nzl4uOjEzAQyiFGdw2QUdAgUff19G+w8FLym+8tvbET9P/QI/HmSJvg8ZNXC
ShNZVtk4qAutUMNYNtyZIltNnkHUx7hyOnnTFI75wlHtT+D4KYzxZ/q6Uzspq3CrQds9OEjsYF+D
9YiaCf7jvJALmeifwqjms1tgCV1VYPMVhFF2vemujknsrNHZdGlpSYgn7k/w/SmOefGri1p3Uw9x
l/qucUZb3lR0g7BjBHeJje7pgW5ycTgH+qeb8VMoc/PiU1LkA0iy0NuHkKW3sBbtMnrgjMLuvEng
+qN/AstPccy1k1LBkvq2hrGA/Esnp18iOvpWt3Xi2Qhz3051l0T9qQV49Y4Hlk31QcReO9u+LWUh
ofNTFeaWjTXo/lUDqmACWLSzk3uOMBEx7tTWbiV4AjzzoJ//59v8Ux7zNhtm2ujCBfIcZRfUx0wg
U4BEFRc+OGbIhifjBPKeWr5+ouKv+olncH+C0w81WMroEm//pFf4OpgXxvidiJsFl+Y36OBUt4j3
Bkcex77ZwETAJM1U0lMLnpNfsdc/nHhoy/kuVybWGUp0UXaRyhYKYex7mx7V3tEFL38uEfHzmNAW
PN2fh8e8y4KWGMVkQtZz4AhopgvXHcbfrsu/OOe24D/9FMUAgxGDVcEMcXCCRbBlrH2IIYeXpllI
HP6UwuBBXJzV5mxCynPw2j6/j65FpnLTOrVOI7qDa+vkDWs77oW3bbAVdsHWsasd5RZZOf/CJfj5
Wxjc0JNzj95waviJTlr/r2yt5ARMerwywUK67acgBjkyMTfbacSLSTdaO326NmzLsE86cbitKBws
vK5fnhlnK6XR5f+R9mXLrSs5tl+kCM7DK0dRoy1LtuwXhr29zZkU5+Hre6X7xt1Siq2s6K5T59Sp
2BECMxNAIoGFhSbokDw01talM7TN+CdhdamwLkqJeP0rKVPNS2LfE7VE86eluTpGGu6PhuvGCjDA
rwzHe//4utk+mto4r3xMKOdwTuchsGWj2oBzMQDwypafu3DLLkgQo3rgeOkRWLWAFoiwwB4C4hyW
qw3KnKpp8U86GtAYVjeTub9dGxUDcKVQcynZSVwq/gdAWKAwBgPSwcWAEm8D0A7ztmTdYxLlU9TW
b4Kyx/IsuOP91si2vWcyY1KGH5YodxLUpeY3E6RgjvsqGw1ko5rMMBYn2YWnRAWA5ZYZkYZEeZZ6
HPW0E6El0/5Vey5RQ2qZOZqZF9ntcVEuowqLxu/7mkTaZ2tCKmoAF9I2Ce3HKs/aPMphTLkQNL1O
vCRoDtc549dZrp6mIM4uYcV1HVaRvRaKoa2ii1lrHkY1F47+ri8fr4UljWYCzDEXW5er3z3rLO5V
d4TvVjCEZc2e4MWwXLoDENO7VF0UIYoMhUYdzOG2tVO+4yZjZetmOtNvNIHmF27HKpJB1y8eFRTz
z0oFpiXd2KP8VBtesOJeqtwe3BLmC7YlRmTIcho09XCZK7U4XnCfiKg/bDEcA0CrCE+VbKuC4KIF
1F4wTmYL6qp8y3DGjPtFppyHkCdtkpGrLG1saTKPCzPVLHliPlNYJ0m5D95HSNpWkENIDKbQwrso
dZBMRIjFWBFPHMMDdy9TjoOvpzETMfQKUJrXrY6u0YO8mz6QBQtQE2NmwljBAM3CJHQDnpnkAQa0
wvbypRkvRAqz/MxaFeVCNFXKMk6GmN58Pat7xxLsvrVRJZpse9nIrMcR+blHm0g9ViqhGBOFvGVf
ZR7x/Xq6GJwL0oYB07WqpQk+g+VSZc4HZfljupcwSKWsGwWymWFnXHwTFCKJ9YPWCOuxE5t3yOC8
EwXwZnE0+i8phrjqkxHBcUvIfxbPUm0yrPp/WMs/GVSqo9P5dgybnjiv9fBmI/dgsFvf5u33nxAq
xVFqWTVMPoScCTyzNr3MBBpoByjQKscUXpbvJ2Z6rxb/xFHhjZr0IlePiALWW4wY3Jq1Rcb9sraO
JYVySoqSi8oEOrDj64UzfMwKe3z4M9Un4uv/rYJyRl0jaAlf4fcTTD0SLX6HVjeAehhifiu3jzaL
ckRl0Q3+MPwqQP2pOxPai/AfoD+bb93Md2Vk9BtzxEgWMh7vJz4xVjkfQP1bJRXbjGrmS1UL8c4e
U3ZdDEdmpn1ZB0U5pSgHUbQkkxWecUEDIbw/grXtKQC73jv29GWFuRU/LLuafa9jFhgnCzBfhfYR
i0Tqm0ad8CQKjXiT7NJ37q+0b73cTtDU9BIvWcBCcWaZgDxoAg/CfUkAzBNWcfU80mTA1YWyEhCK
osco9ZAC/ggqc5+iYBXs9h6/PixMDEbavCmYS3Yx0gBDENpNvdnZp859YW3AzFUgcxLH8ZwqY86i
TO16msmcGjQBwoXGPE9WHBo6SC4vGGaHudeY9tYvh9hSdj7rTpjZeJnHruuSIGNICY39aIYuDcpC
x2nvy4/uzd8sVqsfMTbkJ4Z3nrtTbyRRDgDt5MF0CSGpcjDiOz7qdgKyX3AbtoZmVs5jQ5kL/QDT
l3UeO4qeI5W664q0lHAZQIsTdDpty9zuBGMK8AgWAVU4dKYEuHs97RbbQTE694Q6A7NvZ+Y+AmyA
A4kjxjpIokx9whgMQyX5C4RHK2H3NSybyIiWCMZUzs080ERj2uS071nenNxAlIPCojWBE8ENw/G/
nXxXes31SbZQfV4/Ihtpd2vBK73QEN6eWQY0M71d03kMfcPmchwcL+WKskWs5EMpQpA1YjBo+cmR
amv1mhp7Bb01k7Ewss8O/yZu+dB8iyNkzcUVRzgYNNXgn1iOawb7fPtBlAnFvJ436ULQj7Ud7Lap
E61q8yNYLgx1l6ZGt4vtAt3wLJwW+dW7/b7aBuqU/T705YDDNqSRoR+SDTT6hXWmM87haqsVjoo6
tFavaz6Q9eM69lp71M2ud/SdZNRH8DbmFplYv4oLlmt4vDKFBjvkQSJL5UUhByys+k/R6msjdjJT
VjDqXDRt5VxYzEQSSyjlJcI+XcRThqValbfARMYd4RR67BvuwyudA0pDkxRJgqXQ5AUD+iObokz8
45mzj8fQRELxzMI7/9I93KrFrRDKOhRApPRLBSGv5/1fx1lrJuneQysy3xnZsnC3DjqTAdvde+gB
C5bh/gkzPdHb97nb7cRV9oQg+RmjhI3VKnIwrQGD5Flvqt8s+6NPJEdx5SmCCAMofBmfaAGR+vVF
2no7dI2ee3QVH93dCiCDabXizclGh/YqAMXT43OYCdmwR7Km6RoctQy26tsPmKJAFqrK95Gkn5yu
M+TltOzfL6ORLov94p1V8515RN7Io4lGglJsir7TfdxAuRfVBmiWOLtclaZuhrvg/WIMr5UpMIx3
JmLUOR2MmqooY2w91nq7yqi8aENe5BJp8iIjuSQTfDSggQU5yPsGp31CAZh1tjMAPVwCuNUB/gVU
CZHxrdCgTv24jnrpiLCGt4CPQrW5tPz97rM3Cru1VdyKL5+Pz3Omw/JWKBUbK3no8+AnleAwoNSY
B4Y5jH99y3O25zXIpL6/i6XVd8sSk5dWK4xdelYyQ78Yz6+Pv2PunG8WT9metuC7RVPiOyRCYFqs
Uit6Dp79J88Yz7mtvElfi+Njkfde63bllCkJ4PUa47KVjpih9HHBaHqvChxWiEgUhbLXm2VR5hLE
Qp0WMoRY+v5D+XuYUvCTIPX8/Hgt92HLzVpo6EBY5+pQCZ101Nxwf3gSV4vvxwJYykmDp8foovqc
DgnTnvto8HwSLQBkAY+VrM2w6s8paCh6hrOZAQRjWRjTrgqaLnAqzayRjFmxmNIRu4fOR0ByyaDs
7dFYkN6X9QGDi1xTNl+4NegTcgxAFD3Gome39Uo+ZZELCfT1mTwQ48gIXx9pzy9NEEJnWy8xn95I
y+Du9BKuQhu5JsaZzvA33K6eMs0saPMoTrD67hx9KitY5rAcjAN8rv30tim8HfqOQ1bxbs713ew5
ZYh40OCPyZ6TfirL2cvLo6csAIUGpzDhal/9jF9kx8H8yMz9zlrL1X5TJimOtZK3YEMgRcwACfTX
9MUzpmfbzp4+pQ2hwTH1/00V8XafKRuVRLVTJxWnXNtObh3h/EAoa9jvKkufZ8p7kKRyvIRABrku
umNM0aM4DzQeJwrz+eLXnotxHOirBYvnMrJGg1WznyGcuhVIXpJX4UIRBWrDTxAI2hHQBXrQoQNI
khQLfO7IZedubuIpx8yRzrrWq3VSAWGBIh+wqhCLquz24vCSl+6Ezbd6XD+nHwTDz0ojzsVFNztL
Wao6ZYWKAbQSqmJgkU+Wpdsth7fC1A9/UXMHBaRhf55O1TbBLuves7xXPc1ObWnHcPjz5nO1dMpo
hSbEjIgMH5KgTrx1Om/AyCT4yWiz2YgYyrgqLNTjuf+gejF/hV6Jpiy3jJWMlxOILu1XoEAAEy7c
akQ8yoGvh+UnZlIDt6pFWY2AQUDF5cJhoZPZ5XBN3Mv7qgZe55mk9xnhP2ttNJeNHILRyfcnKPIW
AblmdEgVAzNOEOPoSWd43hkU5c3aaC4brcLQDbGCH9K25Qo8AobhAq+OdgnCmprbkaUybpqZWt6t
RCrgLMIkiZIGEmVkQj8cN/GWj+8ylu+hGW3qqcm0tIeEi+XIy8Dgd2SgLR4ICEZYmZz5q+ufKmqU
A4hEuRLlHMfVWdqqNgTTOv5e2U8YN7hw02XmLKyFxeIpnY8XrsRSXiDUs1jgE4glDMyE+QshiuNp
lmH8MTa9hccRphw630sW3Jtl9TStTSqqWjoWEPx6JpMFHIeH0RenBbjJ/2xsvMNWLwsrN1MzNlm6
ep8MvNUcyurjJq17qYdo0E0/KSZPaE3h3zfA+9igO3tB+uRZY02JJ17sLqy92mjqos5GLUaiDkI5
AtrH2R5BYey5oGPZCYAHMFSXtUTK1cRhkupSC1ezXiu9CTKkJSmpMIlu5t6215cITXTTyJWWhJog
HcP38EX4VlAMWLxjfgKTUPcXx/Ng/2hem0HHjFsuEaEv4UbeJzt0723b12rDW18eaM8a43DAlbXZ
CWj23CkGIuyNrbrvvlFFpLc8+fq/7TBNbxMHPT+1xF4Fmwf5lAGWHXAmi2ZoS4fHomZq7Df6SpPa
NJhJpoChmXhysANwn443GIYRmVDXE6gboa4/LBO5L8DciqS8UQfgQsrlMp4RFyfdy82O81CYW4Jh
Srf6NcjgUZHW3xebOjMeL/YX8vPonCmHFMeBXKUNFptggrlqcGazsA7OUbRat/QNANUAwCPJbsC9
YEdra/2yfDHf398QLUzmOya6sEyJCHz0QVR4EkplFV443AIKpld9LfCY8Hi3w8CG5U9rfD9ePSso
o7PNGnepw7HGviegOm1tpKgcsK14kctnhvDnnTTEqBvkFzBi9xNpQzjKxx/AWizlpZQwafMxlnCp
fv1JmPMdecZWUl6pFguxx1QP6RjDbA0wAIE2zX68AEb8jvnst/H7MDUR5mvA88nB2sGUhgms/6EJ
fPQCNZGF0bcu3kXNAbOvS33JGfmJYTpkh+7URedUhUPVDdTjZA+u3g+c3wZRrOsw1nwjf0l/wEvC
kDAf2V2JoJ4oi85XQ3GCknCmYnK2+/T2xoNsj8x5tJhB6+yD/koYpf5VGNc+n2kS2mPOhCqE9Pge
TpiYzaTbZe0cdS1zQxMo9YhlraPcmtaSNWmWxYyzWOuhNDzH3MA05FUS8JwB+x4wRe1rsNFCHFk/
/VIH4cOrZj7WyflAUlfxTFdEjDv7rTFd60Ssw5lKoQz4vJXuYcpwpT/9GmH48ptZjyNx770C/n9h
NIa+krtF0SexjLjY2lqphnSTZpjo72VKmr0k/i2LhtOXGlgJgyCSf9FKAMIWZybX1fyb6UoGWe3V
1o2VLoFg3/99F390mF3j6i5hn19YqfvKOCbWzlF2VUwNr40+ZOnLrSWiQu8I3mBn77uW1U4nzkaD
V8ui7ldUbPOSExbkzWttSTniY79t7Ytn1aZzPGBmmY6h3xtMt2g3O3T6rn5+wKLEhPzOv6GuPoO6
bAfdDwO/gmJi/DLptPM9p/WENQvPMcPHhnDiSg7lRJJIatvYD2AA684q4YqRmEQnc75GkgEFCVBn
5ubzs8UiI5npWbiVS7kUvu9SXxyxvtfz9qw67XZ63p2I+pjM+H7Oe5EqvKIpnCQIdLt213al6Pep
fKxXKIEVhjLigb94jTzpjFAB4dI3a4giuS1pQxcxUEwRUHIROZ06PDkP/ELliETjwhuY7/fJ/+UY
4djsdXothDq5rg3ThdYV8u946Y/6M9mBj3qd/WzPEUAGSCVY4+Y/IPCbM8VrsdTBSVKh+JeJiN02
VhiR1kWQvNr+sTFqywWdhY2RS1AZRvw1+wq/lkvdDlLRTot+zIhLUw3Q8xC6B7BibewTmHmYd+tc
tPVP2l2s0tRy5wsCWeUZWC7xLdmsuhNojViCZrMz14KooKTLEjlsiSAyQwfUhA4ym6ANxDAPA3Af
mU2SQH7wf9ZNYFNu3XYsaY3Ukn3E/JOUoNTMn292e+usfV+vi/LYlX7p0hrvFIiprLPmqig8qkBE
XNbhIYgNy2Lt5G/TyqOFUY57ioNWFgVIRNb0vJWRNDwvllxpTLql/DGt5SshwRtX+Nt9RqfQ6bSy
J/MtTwEqM9E3z/qe2fvxegcoJyCK5dCNIr4H+X8nswt3OGAon9gbrMtx7kQlNMjJJBePUi91ohWI
Ztoh6yFokRtb/SyAp84JkKl9YdngXIR2LYk6VKlbaHrcQtL0gphzkZoYHex0cACANsHLkfylAWVi
XP5z/vtaKnWwujBm6lAO8jHWjTGxMpdrkDGZMBfvmdBsCEj6fbMy3+Q3aWWSFDIFD0heXqC7iboW
/S/VKMvg6uXB41AAO2TwRujIunVZlpXlGxhZilEkZrvMfBCRje7jRc969+sPoLY6robFYkjxAXlt
la+oWHHvurnZtMj74ZY0VPfN5AD0CZ+nmLXfc6esErgYVs6rPD1ygNNzyJ1CFUk4UGbst6/FIXgO
U+N06t9ClFkYWjVDp6Ijqv8njzrfLAMos1Uhbx1fENmFvKlYHRiZC/PyBpwacn+js1n1hr6RwQtW
2KE7Ar+9FP8X8HSMARUFScJYKF1Q6Sd+0HMJocZRjynAx5xkhOpz78irhuSVx2X/9fwsTQYZSsU4
6xkFv5FLXW1ZpYY+IOoqHnJgfUTn6xmDivnj1wSFO0iedPyTg1dvNX2smu1y4f1guPnjL5hBrt2u
nHr+Y0AyyHMEfEGwlN/QS/SFxpTn17O0Oq/r1XfgjEvGoc+9lAnkU5UBDsGT/Df7ff16uKA5NgNq
5dgnT9FRsJDMHteZQ17Kz/U6dOX3x0v8bbilLPpGILXEMc2jIO0W0DJgBfkMo5/2gxUtuc5enDLv
c/Xi715WthG+/ubWUcNEBbMBHWQCcOjjT5m78yUBKq8raLAQUDu8vYLHSeF7LSsXxwVnVbgInfh7
wdvyesLd5JiGtjf5LXc8cSgRPzMxSDORzY1wytqmdKHjNQzhomDGgvn3sCd59os9LGyA+0Hfu2Ss
llw/NxuPZSqiqPHA9vJAOlNpH63VuAVXDf4x0ExnW+wuL5IdO6pqpEh+72yzs1ExNrM9Y5fv09KU
XGqXq4sWy6EAuTXvNW/VGiNWwblZm+ISbyrruOWQHU4dw60d95hbjhu4MYKCOPReUltXAA7K3dQU
nx7vxv277verMH0OG4GWeTrhoHWNn4eSCMyb+kdc68+yuTqxWr/uc5W3Qu4SDQVojzQOQvB2zZbw
KKpxXl+sLrSVp8QFMlZ7Un1bHg0OjdMO3Buyxz9otBMm1l1yp23kS4ByFBReFnn8n1tV18uxS4Vc
wXJFH5Wk/deezECPayv3AYddhQPj1O8TOpRAysy5Uq7CrJP941AtmwbAuu673arbya52u+w42RjA
iUe7sGTIvb/EbuXSNMF5d8l97Lh/XCc/63OyKwwMSsiN5MN33pKIACNQviLxkf70jIkQLywPPmtl
/zZapbRdS4sUMwc1/1jIBlcbDWc09uI5e8KVAS/yWInvkddksYqkSjx4a3mVrhC2Qas3nBQujmvJ
9Z/jp3zj26MR2yiWm9IKDIfAFIHPN3AnYITfs44UfgC8fvl5/B33lwj1HdRblAf6vSj4hY+GKzcp
jUK1hY2ZWJEVOT+x3WCA8po1Y+S+bYOSSWm0Fi4wYEQLFkcrLUCGNWyc9M/RiRIMqNsa/YckGp+K
sxTWq/HteblMbfXzc7Q+TwghWGEDUWXasaqyBCiZyJNgjfLkelAGtT/WC3SgO68BXv/TsduH52wn
mclKc/ttzxur1K4RrEpLfdV8xJi9sip5w2JB0HkiivoUHSw/CNTItwBkemvmF61vwGQOqyNDNXfw
a/YAzlykbkPkUVmhw8y6dSRWeB4DPEWsnhLWRHFblWq8IGnU7NB+dAnyD8pe/vkUrNTuTktkrFRm
W9L9e04HU/o/sTRqo0vUoqmyZIEEhJVgjVJsbEpHcRA5sFjU5wxMF2Qwv4v4h4BL83Y/k6HXi7iA
rI4U1567pSMu+1PycSR2ZaCaCnZ/+0V6K/ZIt6Ku+QX16tetycJc3T+qyaKvPoTSseQycsOU4ENe
1xhLd/l2nI+P7Xq9Xl5AUlHvc6ieYu7Hv8e6NNqTnR158k4o33Gn5OzcBbGtOzWD58E7HkUc9Jjc
bgsmiEhh2/awPdXwtzlgzJEZxFbvCGCx+i4ICy6L1G92B3RRlzTUjHRZpx8FYd36Mucr4WkRm+G+
NOKzYGqr0EwtB6RuZoo71EbBNzee9pKVLhPLvhxWifOpfi5VT7YaR1/2ATOGvC/v62iuEUmzFodn
Kk9riJ9XMdeJSX5qXcz+0Z78dxQvJKvH5K3WS09cwLjJ77eeyJNgdUDMKzKNuBmynFcDPc9P6GAP
MK3jp//6D7B2d3ULrErUNRWEYcidAip7e8BFRGY8lGFxunjnRjC4eK0cFy63rka8/xiXh3inTBpy
JRIg6gpe+Xcdf3Gc9RkfDeUpIDN40O8WICxFcas3uq1fm/pTu7xI1mOh911h+q1Q6ppWh55DgQFC
t8NROH05X/FLOlnpmncnc9Wgeu7Ypuqi9+JF9sy4WzLEk5zwrQEBiY8uO1VGf7LA09NCoqYWlUqT
qpOwir3t4rxv3aw00sZEUsWa7DQ0lMjgjOnvBZzgKLPYuVu5mIjKiJZ+KRbo71BQcYMCA5rO/0ZT
V6+/sluEaCnSqpO473/UP8Wu3DVe6PCA5QbHbONg0ia8ijk5yS4w1K3sxjtQNOMSPaXGm4kOSHCe
cSA5BNSEM19BFn5ayq7gRPuYkYe5fxnrGKty9aXUZVNeBlGsAnwpv6+cGlEOoaieAJzWrNDxPd/h
d9I+BVl5yzqrGf28lkzX8PpE8UtkKaqTvhTMKDAHXAFIEJwxZE8wIgeRpCV6xTo35XffrFeFXaxF
j7xXH+vMjAPEDoBqFv5PVBWg129tUpnyKhS1uD5xq+1iHx8nh/vcAziumNmyITVn+L6GIMTMtxZA
7syDwRqpmZuN/XkxSucn9ZZgm5CBdQocJjp3bpc0krTBE0OFXlNfV+R9ASrZujmBz9U7xi9yYNTv
qvui4bm3Vy3h8Hg37lF50AcdaisqsGRO/M3bXWluwoeDnKptcxqhmU/oiJUsITfL7Rgb+uny8aPt
nmW4/cjhzZPsZWvNju3WqJeyJzA4vu9T7ORTdEFDkpLTecy1uj0Ymc/A01dX9Wk082OrGBimVJiT
21rjOTmOXmjrVsGIOe+rMJRMchxXy6/auADp7K9MHQigy6ZF2UK0cCPYSNmRHp+NSEiX7Ryc9I+3
/vfVSjkNNJVKPK/wuizwEhXtt/6gRcBE1qd+NZqS3f4tDU42Lla7LO3GSp+Ctfg1GKnBm5zTmRH+
KZq919mcN6AsNeySF1YyZfaTEIsgR4oJ24JGj/lcVIq0EOW6PVVW6g0Wb0l/Q/QZTCh4VEjA25oX
mZmn7ROvB/XKAY1+gDCb4h6hhC0tMfXDYDyJZiJHpFlwp3EAsqDbmfaseu9relkU7YnPjdItT/wX
h6ELtm7WTgOvqZoXI0cpS+KAqrDkzRrZTNWRzHWHbOtglOuUpaX30To+SNSR4sUdq6DF/FZjBn6o
tK6r2tM6m4wJGECv22ME5WHcjyhvTQEumszoNtZlxW8r1kOVmMC1yujoZ0emjUcDGiJG/Mut8Kjj
NbWVgv4U9FZzHm0utkW3+FvnAD5vkUcfNwFwLJrZW0uemUengxncsxLSPAgaSX+/Sj8YpqGQpkta
dsci9s4TtKH58vfoPes3xctj07iD7BJRCANlnDhyqRyNQ2yVlu+mqOrQ26O41UZztZW26l+1VbDk
rdxa2KodoQ+79HhTdwvvsmu9cClg6o3OCnDudhyVdpLLR2eIIMJRUveljG7KJMIfH4e9/lJURr0a
vNosTenob7SFUQVGt8o2m/feG9fhKuIZTuLOPwNVgFtT1fBEQGOKQoO122LMk8FXOYCIULYxQAhL
EBx7zDfsAJzevLXWBBN4CZGJYY5Ev0s5/grXZDT38rwErAEJv668YxtnUd+oOX/cQiowWZJ7FlD5
5A0HQ6PQt+G6CZDF3pE3EnsygCE5iTb++0kyvaPxw6xB3vmn//4g6AbKgsA30QMRO9WP01LxOQy9
AxS3MI8f2w/wuSXmZLZO75ZWuqvc9fLlZbcDZ2jy9lgt79ICRDxpreU0TuLhBKhwfhyaQtUq7IdW
GeF5WkfusJOWPOquL+AcZqgenWqEMBXUFXg+4EZEaEtFAgh4k3Qh14DDnfEUAiD17+PV0I6M/n1K
syclKHMxagCo/tZAT4H8itetNdllxH3kFrtxWbfLoHO3eiuWcTdiGR/8OrRGq2UcCmOb6LAyU8eg
LBf4fd7yLX3Lvz/epTuCImqbfnPTVzbQyCOmbHX4fQK1UfF3v5NWnWeEkVkwZNGvGVoUFYzoYn9R
LzpE+duvyJa3MeP6YG0VdXVdIl8WR/L7wk/oaLohsDoPWALIn1/tVTQmbSsTlSIc4Cq4pDVMfbXa
DXKlZCYZ/nplnA5DiX/Rb1cSJz/Me07Fkmq7Rhc2yOgwDB1/BcYfvKzs0Rl27NkmxPIeqTQVuMWT
KlZZhmWik0UxF59L7fDNWBc5akoEfAzuW8QYoiLRVBHJQqmTgTS3brlt/sKbxaoDOW2MJu91z4iB
Zwz0RhSlFXEUDaqUA3Wevydr1QYhorBmYdZYMijF0DtVw7gZyOBK0G8Z4a5lbdhdcALiCZReVZL7
EPGQoWwnTFWuWaQ8UT28J028llyg/UaDJWcmHriRQ+0W2kIEaaEAWB7gvSR9eoEnuslTZfg7Vmae
/NKdClytiNqzRXLxqzzCigDN9xmP4NnzuPpt6mKPpknGDHX8dlYbyJT0GyYVBWufKBuRCrm61KTf
8ZgN1gEtK5IjoiE7P7De8zMe4OZAqGtSyXO+mkIIWgcH5ysxRQz2YgRhM/Z+I4J8wpWTCWRk1eIF
gP7Kahusfauze49jXJMzvv9axm8odiUjBmZOwQha6RgdWjd91S0WbcasAMRNKNUicFLpgp4aB4LP
gbnrKBq8FSAN9thjsX6e6MPV96OB8VJIGX6+/omfCncaQQL1WMJc9KVxVyugoi/N54XGhwMg2XLC
QXs4DMbfle4Sbr3HoliLoZyJOhZ5N4Dt5mjJo9O3ZnF8/PtzQQVQIrIuSch1AE1AvNnVbqVJFnaY
xwulJZRwkfG3tgRm3/XMbXwjhDqSJh/LLu0hJLQutr75Py6BOg1OLeVybPHrBR4mgumgRCqjY5UV
Bd8VBhAU3ayCOosgjrqkzgGVB9rx9fk192SHX2KWHmsazKwfuToSyrH3k9jDaWE9JHbJQLl1vLgW
Y89m3e6VDMql4zy4IoqxltdXFTI4E/EK+J8aMOFtnv+DaZyzjutKHtHzKzXTlagBtyLWFC29rXoA
LBQNk+vzztqcfh4vjSWJcvfFdKn6KEEvkvCcOpK3mYCBYeVGWbtHvuFqNVKYFLHWYDWxVxvRZsVq
RWRaJeXnx2pqQXOD49mug13uHY/o85QK4/nxVs0rmg7ACrBSYGakpEyJlleNLBPmkNw3ir9taJ0K
FkppTgjgAjLYoFBRQ5PA7V51RavGWoF2hNHU3NHm8TIKALSsGHHEnKO8FkMbzaUd4QTQXKK50dJ3
dDfYP96sOb26FkBZjF8H6qKZIAA50p/yJJz/xKuRZZZzscq1EMpM/KJvxoGDEC414qfaEJ8LT9nz
q8CqlyxSPdaOUYYSl6i7KwNkCS6/8ZeFxwrn5wWAwkRFnhJZU8rrowYPrO+AVqkJQyYiQ/LiCTHR
41O5S5sTpwyaT1RP8UJBVZ9aRaN0cVL5IplFdxat6i1fy+ZgXjBD7fVZhItp/zcPPVCLAnYnIhGF
zCelCBMXjE2B4UxH8LVvjWBVDO6w6nbmkssIBeH3wmnNYc86rbt2ot+FXomlVGMs/NhfxBpIds+W
zBnxCwYIXoBIsn6egcn5+UlBG5Ca9VJDUUQGDoUV3d5nQslOX30AtdNg1gs7tcAHYKcnB1fg62tj
JaA8N56eDgd+9/IT2qH9w8Kz3nWC/y6c5LlRUia1Msqy887vM+4Sk+sQkuPMzE4KQKQXYJVXO9Pm
cdz+Md7JaMFvDeaq515zv1n2/yedOm25E6K4ESD9FbMAzmuHT0zfAwmm+75C0fSlJD2Uucsqf8zG
GtdiqdNGCxLfKDXE+oCoaN/5CuwlpBnusfXM+eZrKdSRDtFF4oIKUjjF2hMUJybZBh4oPR+LuQP4
0EdI3Zdq3bSLtIOcGnOOMYBo2x/arZxaqIs8fzN86G+xin6tXi+KutWSJmkWcgphEiYDIEmWGuLS
f9IPXwDYfPR2/OZbCNcJMmHAirt1pjwVPAElX8zogn7YBoN187+AbQbWy8/q9HlC/phx8crk0rv7
RlDHYmgc8ukyTVeIIRaKnGj9f4d451+KYhVpKs0lGM5hSY4CxMzS08ij9olhV5lt/PmTAL0Pmp5q
ebEbFONqK7Y1qP9q+Q1od28EYJ39ubg/P99MnzfvfFAEEcF4K8m4yW8vcVEI0mLMkASqbeH5shnQ
V3gs3NAJ3yrPqd3aCDz/T+6K5iraAxNnFRZQ1x5Di4ip3W3a1UdQWhQPWZFMKT5C3KcbEdCG9CXb
Jid9W0Ja4ITr8mnBkjl3IYu8yCE6Qs8tQGO3C7/0WqFxXYn22HNt5t7k9ZIxVtbq0tsMnbjDQxAj
uRZFmbzQL0QlUwvpiGra5MlvuReafOnqHz8q2EIRMvnIXWpOAKroxxs7F9lcC6YOt9MAbxWnC+jr
NpENu0BfSLxiuZoZIcASiAJw2SggQY9uNzIfpDHumo47rnXZrl3/j4/rc89gcphxNLJEokycGHoA
gCW4lRJGWilOuTyAYlYw+MnKOtvQK0P24u1oSJrz+njnZu6mW3n03aTkasTL0nCU3LR5kSerW46j
AyMklGnA/C/HL/y9jNDmMaK/JHUtVm7uDqug4/dVlGA0CQg6ZFQoDfUbRWnbUAXoKTQ503fJX5Un
OuR/Q3OonEFwwxXDyc7cTwB2iQi4UAsnmRwqbeAPggqSqLY/NqmzVRQ0buuhqZ3t6fRSLxnCiOLf
2j16hqAywGIQSmoaAqvwOZ8VrdQfdcye8l1HHRnXIDmlBwJ+X2NXz7lycemleoSAtWx0rLvv3mvh
60Xy9NWQM+Lo86mH/BKPmt8fuXGpRaPT1evCHC6V0b4HrVu1+3atga8D8IoRY9jyTyaZ973l3X4A
5VeaCx9XqRwOR+AonO7YJsjyJHbr1mbztJcd0fnAZEOLTLgdrV2XLhtzcEljllKw6EfvWgigqwij
JEn5pQlBAu3WPAN/zNpRTaCrQI00Zlojfh2NBSAe1TmOXSWOjVo6lOembgxxMv1pp7eHxmz9d4bd
zp741YdQT5MyKYopi4rhKO871JOx//yhBugK7Qy8myE5nOJEDmpsdgE4aPrNlBz4ymkms05aqymd
CfH1PuQDE7DNx582qy6waFUiXUy8QplzHceAR6EQchS7Au3m5ffYrMPs87EQ4tHvFF5GNA/LJchT
SiU0sRllPsY55AO/MIo8MjWfiywFvWmF32z0mNU8MrvfgKhogJIBxM+RP7+ysHxIuj5r4wEjQvN4
JdZT8jmGcc5w/7N7dyWF2rtBF/1U5UvsXdJKG7+XgvVFDEOnkBv95fEOSvcRHFRZlUWdQ1QA3Np/
cXZdO44jS/aLCNCb10yS8iWpSizTL0S5Jpn03nz9Hhawd0oUV9y5wKC7MQ8Kpgt74sREll7zSRFU
2EK1MRsbY9C34kpc8SvX4WyMQH/FbbG7T5Nt+C2wjf0xXXn7l3DT28af2vY2mVXbwqq1k7/+u6LR
st7gz8Z6CuyR/O3+t85kk66/dXLcktxJsppBAzDRJyk4GgSVdO7By86hKBI9X7veY3VYovC6acj6
ee2/tmjiV7g5kwIVzEQXLjsE/J/UfWqkjZ4cFTD2x6dMgJa5v9DZ8/8lcOJjpKEugJgt6i5aE/SI
y7vCSuum2Kh6oCyYjJ8ncvOENEDXwUWh4p1OFleISRV7QdFdUqvdVra4Sk6CyX2qT+PpJn/TvWon
q3J9f4Gz7/aX0MkCG65T0e6bQH9yrbtjrhTQrEjlfVH6CvFTySNhiKbx+0LnbD2u+j9LnQRUcZqU
euJjqWKbWt1aqTD/oTsW6za1iwRhnCW6pGktLl7SGvPn+R/B00KRUHeK4krQ0rxSHUVMaelTS+fa
BWX4fzyPf8RMjQGwLVFdZd1FN059egoNnTb8NnCJqH15b03iE0144pYcA3H82ZsbhOE0KjoWgfw3
Jq8ydsVQqD2IDfi1FxtUq2RSBSsxD0wo443SDbRy7ZqHk5B4JvDDpiycyuTNKN9zbcO9e9xfsdvJ
KUdVeclbn/MqgX/95+Mm11souCYJJTyl2LU8tirrc8Uuumz27Sa2tJrqoZ2aSrhjtU4qzLEx/jUU
ACrrl/zJTecCI2krDkefJR56kOJ0H2pWlRVUy5YY2sZ9vj0HwHyBakPh80fT/7JNnJQ0jVzAarjy
q9iv1fpN5SLir+6/ov/juP8RMzGBruolYGgroYQ5W5Zf0G+DgOSpio+lgkkFzFTg8gB93ulmhLum
4ELoMqDf8D9ibc2nx47DoKJgJ4QNFQNh4Y0v7cHEmgWcnOtiU3WXBlGEHPo0cW2FS891t5RQm1ec
mObyv9s9ufYd+Hsaga9hFcLUZsE+NB7ynL1lxslg68TLdgP/Jg2PMb9l1dqta5Nx5ZbT97nB/ReL
lkHbrQBUyKvadIRkoPtVp6Q91IuWd+9y0Ixy5M7sMlXYN3GMSXr378B4aac37bfA0af4ddPKypCZ
nyM69R5K9STxFQkxuzywg3Qbi9GCsDlbAZAsepgQdQs3vXw6hkSKXeriBb976Ufpb/hWJ3WurdqP
+6uaE4TwcwzuAY7W5MmBupzS6mLW9pcuz02kEUjF1Q6KcOshDY66vKStbxOymEekY+IGCvAyoKgT
zdCHUSW7jdRfhlRbhbXTdrEdDw3V661k7IxM2ErBXyMprfurnLNFv8VOjKAnVBL4hLT+EohnrdwG
+WsY2vdFzF2PXyKmg1oHpUO1n1P7S1O+ts2xKAB79+0gkokeXopwybrOnRsgpALQA2P9RJm8eS5w
c3Bzc/2l8gEjDhH2aWexXuttvfaLpcrWrTAVqGX4ygKcZVGbYhfR5tMx3+eRKEEmpLAb8V36k4pE
Cxfsxq0iu5YzfWI6mA4DD3I4tOVqfwbtNUtp/3j/oG6jmWshE1VeNZES9UyE7y+LORVll99yac8v
XIcZwDXEYNIZrwFzOzJsXKsLIxR6vmESgtQORQ79A95PB2R5Zw2c6ZWEG5pN+ioGX1z/HCs7rf/q
kUHIfM5UPHQHyWztV59+8C27Y5NfomdrUd6IqenB0rR1S/Olbbm9v9ffO9n7tA0CRWsHaJz01A/n
al2ajUpS0VS9f52xvJY0OYDYU9qyzSGp0Da+vgmV3Aq9F5QgKc94O1EXECYzaT7Ig4FAul7DDZ52
x2JRnB92BlYWRgep8ddlZhXNUyehr6OtnxJ+leh2W/KkBfWqgX59maeeh0SLu6r4Td1QIXlnybsv
tSRGu5K/UJq+1U3o2UUaED08mLhk/Djwv+xK2+i62pVif6l7wbX0IgeLT4am2iZk3/dv/kwRcNQW
GAs3dgmhRXyiBqVU0EsNVIAXuYCJ7qjQ2V5qaf2ToTwOqpXlx0b1Scg9FZ5CMTFHSc8Zd0bDqRr8
ZcqO+ewz1r808Swnb2r9qkqUqz07rRYuyIwa+P2Z0wYRT8CI7d6VxUsjh6ItqINVaXmwNRQ9PPl9
FZj3t+UH03lt2WH/AMRHxyUPozSdBFDAKsWhJoPUDj0RHAjZQP3y8fEh04/T/uXl5e3t7eHhfeuM
E/JQq4no1335M8cC+cjjCOO7gFIf9+PXDch8VW0NYVAu/j4GaEhddbZilzQ+eKtgVe0kUK5Lj/Fq
WKsbwUqPqsWvUFSItsyp1/c/ZSbq1zGBbSz5Q2XxAMBef0pgeLoaGZEKDoEMNFdVbrmelVjcW7le
zH3f+gK6hJY1xOAi2oAANLiWJfhMC4paUy/81n/DxNY1SuIPGAO1LhYyCzMwA0hCOxp6ATUZXZsT
Y9nzEpMw9k0FxgzdszXYpF5RMP2WMXkLs75Ax7AIKJ+pY0KkhA3Eg4b/Nu260GqtzTJgMcEfeihO
lyMmG4HalvbUCMiHvRlb9MnFJlArj+VpvV7T9dayVoRh8Ri5s2BXZwLC66+ZPHx/aBOOTzP1opHA
ShuzdMDSEFzYmtIcvPMRsknbxRbhW8V2JXQKTsSNFoyuwxYg4Hymf/qPPLKkF2k/PCSo3D5XQFg/
eU/3L/BMZu9a6CQdwAcMIbifY99BJfzncLSPR5AYHX3KjVPlPsZNB1JOl0i6KR5M7PsTSJbeRVSz
1mflVJN/PfDNEMYPQvMNohQDYw0nd69IItXru1JFM0b9eLCLfRTY+xfRNqzVAISx8A1kQPi332rZ
QggxnulUq/0WPNEqPrBIAidC8CCYIk0PxlPRrPIQ8b9dSa/3t30my4RVgkYWtBhgBeSnYURn1Hka
8BVeWIx2jcZw2oG46qnzDu6LFlD26O/C/vm+0FuvFFUzcHaNkCv8N23p1DrGtUHn6ZdsnH1pOdlq
CbYz926uRIxO0y/NnARGl7Suq2EEhrw18HaYHVgcbcjLi0flNehjFmzRosTJSx34sJYiD3RsHUhP
W4opqQ/FLnSER9FMbVzQdXJYaiD+UX+TmyIbwAWgFogkCmqC16tUhbwHRKDEKgEkbXY+Naycfvim
b448HhmJ7RTMA49om93mq/LQYtrTuAfxyiO8/YghfmtmgtZIWRVgRmAgn2RA8oxfX+Nf2Qptz5jm
9tKbHm13yiY6cJsKLe8u9Te5BWI1bpFHYfZm/FrQ5OqrcREHnFZo4ywI7+ykxyVg9w3bEV71yNAH
9CUI0tH7PfGWNVQ1KzATapfKlKm0c0/cY2aDoxEtpcM6/OObw9rblivhpbQLou9S4Bt8Uq2qVYhD
dB9F7AMPagT3oV22q6PsyXGOYHC0WSIfNlJVXh8n05sg0aNAB0K/Ry/Tn2Kj2cNetIiHUbjUfbn/
CmdSY9iKX+ImbwTi4mhImH6prWZfomptaxbyQMSw3lP0+7OVP3JgLY49m4HxX8udvBTPLX25kLBM
FV291SZ9CAALakhhveSbZtU8uNb9hc7o0xFBgxACsQQSGBPXaCgCvWRRp1/cFTOldbXDwdr8Ol9w
wZbETAyYpOcCsqYQAzdw3W28swH+vYxqb/dXM1PNBXbp13Im8WmkI07I21a/vCZoAfbt8OxujEfv
oO5HqoSEaDCRSGq+LTZCjj88vZ6SgboLqCIMA7nE6+upwpVPI6XXL9U+36qYeRiZhSWb2qp/Cj+V
0/1ljpdvKgxM48heyIB8atNGd565OSjVfeMi5VYgE2goFNG8hAyLtDkz3uzIaf4fSZP99CrJTweP
GRcDcyKp4nsUM+klM6yfVKsVqLjg0o0q7HZhKqiXpJG+XZ/c/hJ8Y9UQJ8Yl2bMn9Uk0h/9q5/4j
YFrtr9Je6N1RgHrg1oLNPXp73pYXLvtcvKHICDSAYFIMKJGJHlU9z9AaNTcA9+Pf8634Vfxlj4kl
Pi72lM6dD7wEYFE0HUHelL23jl251qoWQ7Mx6/eRfWoVQZY8Iq1PhndtYfNmldNvaZMcRxWqTaC4
tYH0HBF4IuYkxaRbMDnstAc+pMUfiRExJksR/ozhG12h/yxyYslZzemuKECscayO7En+Er7rJYL9
OQX1W8bEuBpppglB2BhwaP2GtO/Kg34s/qZ2tcSQMXfFMYT6B4AOyoIp7EAIXHRoxgk4MsMSI3Fa
ZyOeehPDYMu9YAGqGDn3dcVMogj4RNS9wRoGKijE4teaKeKbhNMrCOS3oGUHQHJYK7sa9tNHVRjw
aBDPx8AASCBlzWi9az+WeofmAtWrL5jsbVJVXteDMRN8FSnxzkSzfFv6KFfq5uVBNGMMsIoctsr/
tS4BDmIsngFTAr6Wac9grxexMGhgKdT4wXbFTV4I2+EvV7X2/Q2+PVBjHPSLvdVBYYaazfX+Fmpe
lnUGYkbeyLbwQz/zwdPWcQKcXyZ2/IIrPf7alYYE84chIIuBCEHALZq4Qb0UqgGfheIl4qCEw7ZI
zNRVCkuUaoneX5h88yaQhlehyCQE+vCip8UoDBCuWT9IyoUbHoR8y2c7nW0yg2gYWexyL677FQRr
gx14wEy8p6E7KWCzFh14aVSTVt0X773Xa819yiI6OAIq2Pj7u3hP07WhP7UF5fNz4O36LiC1a7ue
WZdmhdknQNIXpRXFpH4JI1I1lprDMY9RA3O6cCd5CwidG2OKVcKEwq8Ef790Y3PkuqjiZIwoE193
rbzsMRlFQxqRZTVnRQHL176YeVZe9+7CzZmTDLYOAAjRLjJS+13fHFnpJMUFq9AFLS/CSuxCkAhJ
YrYpO2wyaFXilVaGyVkx+qVC/9zRKiMAEG6fAZrmKSi15YrcY8iKAX4DnIRAONclfLhVEkcCPfQh
9u063XpAd7PD4G2ZfkyMkOYgqm4pL6x9jg4+UT6MfjcMdlkQTz0JtU/V7I/orUPdkpoAUwm49Dn6
G+SHuHIp0s519ObFtFFIHVJ9J74mW0U+8/owcvS6rV3oewn/un+Hb/34nxsMzjlMp5cVkJpd77Eq
BwpcCqTjGC+eED8VgGpGGGKXZ946K6veLEBZbIaFBMoUpTxXkcqbYZ8/eWpcm6Lg6lQxXLONk7/x
uELZS1NaSbEGHgAplkhuKDJpMMJ8c/+7bwEgI9bOADIN/uyI8p74k5Ivturg6ZEDmt9oY4hC/CBy
6saPohwTw2vadKDMl9zONjK8NbjEma3ErFzYvltPBjheBZSzCAbHTPJUuTWpVGasGNxLxuKUVEJ6
ZniyctESTNAlOU4yVKuTrz0vcvvcJl8gWkfkjnHTMliOpr6g7KpSzhe858Tpym1B5N0KdsOv2soM
nLbaAo6puN+yuFC3uIVrj2KxZgFsa8D3Tjms1TCVeLTUeg6rDd3iOZSLWpcH43Ha+KsyANlM3pTl
egCJ/1b0ucZWfY3UbMhMXfJdy2jzasmdvIktZPRtA6MORm1RRjZ9coflpkoClZWeU4QyMm2spJjA
qVBFMxS7kNLergEpNMMq11eGxw+UsTKxQZzLNnqP8SD3b+ZtkgBfY+BOwvaA5AuDSK5flMf4IKsB
/3GEJ92ncXjo//Il5vtRPl0xxFmgJW2tJLAk9yjIVunZgOakck74+Biln+JelKicrWNmRegnRHXs
q29WCtumiqUJO0UyDeNZczyZatzSPo7u6bXtxJdjdjdmPSC/gTzH9ZfHitJ4adziRj27KvE9xLvS
Pj7X2kMuG6SsXtP2u9+xYRWrS9ToP0Q7N7IRfaJChT/Bsnstu5dasfGGzHNE/QHKwzW9x54DNI74
2bZGJ0WzDuVTpdi8a4Io7j0684/ts2z1namwnUDBPCIS6aRcYt1swbHAjaT1S7DsW0dtPNpfHzk1
SHWuaH6eek4HvXLkylUnWZK29Q4K6obVUbDkXfwyvEreWjtz0PqFCfY9ZeGYfgpDk61C0wBe4Qhi
HfEb11slJZjpWiu655RtaKXnPn9OcqvzVm5KVfe74vZNtsrrtwSzUCR57/efBW+qwkoDLqhTiJCs
kGMACQXb5whH+MyKGlPmVkO/VdhDFFnMPaUg3CgsLlzXBhEiSzlLX6iQuk/GY8U2RRkC80YZ9y2r
Z3RVk1o41NuhetMM0nnUCzbBU9jXhE+2aFReeF3qzB29WvxE78tc3MhxIHuOeihVu+dyUnaPgXcw
GtB8B+wlz0myjsOXNq1htEkWvCUnlq5DxRz8vVfZqvIidmb/pXobj3uUgQxPtxp4paCxjfKouug8
Kx6hbUjSOZ5ooZkrl2nQnjTVlmSi/XHljdY4UbjJkyNQhj7UXb9XQRo4HJJsFwFXGpCG22C6Q4bC
cfqcFGamWXm3A3Osds5evXzB4Z2x4Cg0qQDow0VDbkWZerzo1PN4TvWcKrTVnAIbn3sb8G82JsBa
ERGDlV7R/pBWKyG0WnC20MSMvK2qU7U/yOXC58yZpavPGZ26X8nzKDFSry1dz+kPsUxCzS5Ds0UR
3edJ6j9X4KqULZkPTV0sFkTfuuPXGzFRX3UkdkMsc56DwU9xjM7LIqNGqRFFtcuEFAmIFaNkQeZt
yA/fGN4/lD2aXEYW6uvl1t4gyUXh+U7FP3CwPGzoDr6nkzIDniIhnZRZYdkT0MJtBTjNjY7n6Pcb
Q1+ipL4F6eFLpB/8tjjm16YDXWOWiblcS76T6kpLRFQxHpRa7FZ5owm07ctkX2qRfkmF9uRVfLVL
DK8z07jviOoL4muq1gbt+Sg0xVxIvzLOXYJ6z34hOifBnC3yIIvRJlejdX0tiEs/cGpXWhcBMw2t
oICyl9oqK22/bqyS2ySsMf30kXHPUbE3CjvUAFf+uG+jb+stKHaP7cljNwXgW+pEkauZLPUqWhMd
dRUC0iS8aHZ/gLIKZSq6G1FZI2P4Fh7Rg+bcl3wLEBolGxAOCwsIozLxVRpgMcTS8CNHzR8Swy68
naau0xATSBxJ/WTaAZxKLtot+IdKtUp9HA3Cv2bipctS008ECn8GQNPXFpTmfeRSPQu2EJUQrqKS
8uXrK6/xFwLAm/TS5JPl6ysuyJHMwe8KHVGNJaeDGrJZW5ZA8USiFRcsoXKX+gsO/ngCEyOHOh88
ETSuIok7zU5wCTC+AV9ETgFIxL5MF97teNXu/fzEjARiWwCnjp8X+getf26/NGmbPTQ6XUrsz/jL
yEKgXwdgpJGLbdp1pxWxm0oYc+/00bD12EHut0KhHdx6nzv5IFtt+pb164bCtzA52b3cv28zAQpi
Z4AfMH9zzO3rE78qxuzW2vVd3ymEsb+SYSh5T6LWbqIDSPNJXKz4pd6V2/tyLXLyuKJe51yhMXxn
8DMaijWJJAENWG+gDfvmkGS6v8JxAdcnCcg5qC5ljUe7HiZuXN9ONBh3qE5rgSP5bWT69VASPuUp
12ohvS/p56huRCHS++GsQKpwspdpXnqdoDHmpMmuV89eM9BORq+Z+I2MjvLeNFaUYKQOuHPbvaof
jcoeDh3MTl2SRNyFSxXcGXd0JOlA4hfqHmy+08GqWpUxJnIRcyru0HY0zUQac4/K2bW5gWTJJj7q
KEn2pDxJjqGeCjSpZ0jzdURLFrbmtq6ELCLI65CaBdIXeZPJe8r4Li7SrGJOIX9l2aUpziV3kmKF
9r7lBUR1q03NHKUzJdSK5a1rwDsL12ItEjG17h/T3PUbFQbwl6j9wNhcX4gwzbtW4FvApDB0kjZG
DdZ+iVXA5abDmml5ZMJJWIpf5oSC6BesyiNMHlS/10KVsPRBQB6ETuTr+lpuSn7T1m9C1eyAQhoQ
4jFjwROeyYAANDYCIQDk5rHUyTPrczfAwBvs6iB/yv2m18BdGSPekEsSP3VwxsvAEmpLX4IFzz04
RcGoCBRDx+zYxM0S2zpjCMKZo6nNcBCiQxjG6HWpimFBd412ZfrcNGF0aeBi4e/JAqW65XtN90Mk
OHzCSwGU14KRmVPO4m8R47H+clZd6GYuVljo+KVABB2TX8GH3H6BmZx75pO3XiKYzlqGe4YW+wW4
49yN+S164gypnmTAHcpDR88U7UFLOo6ySAAkKdMQ7oK0hUYsjlf//m1gTtXYuwRKYJiD6/UOvi8M
vFGGTtUzNMxeXCk3fcmjrMvwHuOlK3prZZHyR4sOCr/ACd1QULhpE/pDijWiXVWwU/QckArjPraD
MDxyQcGRutZC04OvuhbqDMgwhlZdDLUJzIor0DmuD4kVAmNv16X6pbFe2tUBF4A6XRSXbsKooG4u
G8pNSHSjgwot8tc7U4EIIYsHAccR72oFaVe06hFdeihTdDVv0ZrKl6twiZNs9v5hi8BVMY4hQTrt
WiqfKr0k90roGHFpen25NvInbqBxckGuWyrsGhF6p+9K3kTPL+8teUHjU50uGj10Y23U4DFJQLwW
X/GumA1ihgE5aRMcuFRHC7UeRScm+07oBvwxGdJhpehuTPusffvXdxH5C9TdgNAEQcmPj/7r7SmS
F2ZdVkVOHYTott1JitnmlozxGdmf+5J+6IYm67wSNdEkXJcYbiiVkSMe0HO5edUiu3Ktl/o1oDIQ
K5GNJsxtFlINRPjxkYWkX3tHdbEaPYqZfsY4FgGW8mdyw+T1NW4sDWEQxQ7S06WZigLph5BE2r83
gIAz/yNmPPVfG5vraRSzNoydeGDoUt7Kg+mLuwHToJZynTNxFDDM/4iaOrdi7vl8rUOU9CSuBjBc
v+hvmDmim5yGgSdIgQV2B5abp+Fp4UTHm3mzlfB60MitgZjgJynya42+xLGmCLLYAdzMQsL9vXfK
A7O/2REDw5mpA1zSmuVJ3XnIfexgP5acrxnjBLD0Px8weTpKrwbAECaxU/AJBjGrRmR5YZ/Y99c5
k03BBv8SM/ErPDkFcj9LYwx0Ud1T3Zo5yURLT0im25y4Li9isVWT9YLUGdt0JXWiDFW9LBTZwOK0
41fxCfr4VR2a8mtHkQneFFTaUqv/ON8XOmMrIBNzOAWg8jEfdSKT90QPHAZV7HAhIsou9z5gNJKV
W48D7ZqAW9Wt2FE5SZcApTOp5zEcB6YGgDbkVI3Js0QFx0OhqI6cqM79I6u6TIAp9uSaehknAIyl
5IP+NObenj0+7CvSRWmh7LM0rVIK1vL42fdY8xVyRtl8Id4re6Sim5oDJYehFz7aR3LQYheCnBUm
z1RtOHjKAB6RoCgzFcWI1vjkJPjKdhemIIz0Y7DtCFHnf0hd4AVm3bEiPDRl1CU0TVRYBFmpkta8
v/2zTxlQqZEFe5yxNwW6iWmjKHmWRw4yCRXXmHpJBA/0CO5ZM2i7V1Cw1ilmd0Z+S9Hfi87W+x9w
M6sF0Zv0+wMmIQTwQgmLQHvi9GxdKzwgpHWgkjjclh6RJBrmRPvURbuzMW8gQ2nE9kui7Lga1D3V
34J79Z+xy1H1CD7UWAmIET/l6gHVlv/iMwF1VlB0hKMP/qdr7dqi8bXP2BA5A/8dvPNrtud8mQRi
YQe12bS2WpBGJwiSaO7VtFBeOfchBhK7oUYR0Q7OebhxXQtlylCkRbhpuk2BsTiYT6Nhwttl4Wvn
XrKM8jkwvkBrIjK7/toaCXJu6ITISft1ru7qHEPVMLe9RWUAgF3pu24Dq0Juv2ECacLXHjNa3W0g
dvg4oqKAmW906dnoqdqim+2lZ4894A2xWeQcaZeK7nMaADEUAnnE82Podv2tnF8Ebc+MyEFVvzG9
Ws3MPO5dYmDLLZRTVRJFcbouCm6JTGgmpBmRgsCpjA05oLu5lhwVqZuHqoxdUnlvXXYSyNGkfnhQ
4jxbMM5zPgAKjxrqxWCth+m8FpVpuacUQwCFLgkyqJ7q3mJG+owyz5YP86Vyyaz9gFMrAtGHFBDI
aa7FcfAvgxo8Lg4fo81JMGxWk6qkbnVRe/AiWsFLOJi9v2S2bmB3eMu/xU6so6v7gcvyOnZylaj5
SVMONb/TbTxQLtxl3apfIhC/RXGNEkfbAeCYChD45Ag7JS8F3x9ip2+QgwCyiLjlhwiweklq8QXF
EP3kwxtiFtebTUk1m4clBajfYBtx+Cv0W1deiLVmnGt8EarlqgboDCrU11vP5wIX1BwH38g3mm3b
A6ogVMqTyJXKAdSr/k5Ic4/yXBzQGojdhfByLj2AibBguVGRrkJiYlKYCDXXDxURIzG5Micqe9V6
VPfkNadtJWmVdNUq8s6FXlpBtaTIx4VNfTMIBWnUOIEJk86vFy4LMVBEDSS3Cunyc8knpjEAJMCs
sIlpwae0VF+aao9efuLFtqJivOQYC2YW2uwHAYU8346MY548dMGzHpm8S7V/TSCB6Ri4LmO2BtEX
EgzX38j1lcKEWEicyo0oJ228sgEnxsFYwtfM1IcgCBG3MaYnVYBErgXlea3qWSglTrQvnrgNxsTS
kbIT5KuPnwURS3pf4c/lBK/kTW5dOyRNhQmFiQPGTt+W/45NG4/fw8Mp3KvkJSMSdUr2/7DeMy/+
Su7E0GCOQqkPTEyc5hNxQCjvEv890VZKmoEyI1jJhU5c5QCOLr57Krmdi8/JzCi0OrQO1bs0s9Kl
WWsz7+/qi0ZN/CtE4AZZdRF2Jg6K5GOXACa+8zFufUcE/7vsFslCZuUBqsYrmLk1Tt26ltf3UaCV
GeT1Hdon1yMj6AZ8m08dzhzIesoTmmH6OCNWk1O6bon5Fe/ckjzfvwG3vJ/j1f71HZPnFzdoOfYN
3IAdaEjAri+hIExKDKRE72P9tirNfQJIK8abOE/tx/m8lH6dSwVfyZ+Y8TJppFzIx30ngLO6Pi32
iFpSBsbl1MXywb5rB+bZ+7i/7rlKx2+5U+ahoK/BMhFg3TXtFYImewTZNHItf1hhNOh9YeNZTlTc
laypWZXbINJ9rFHXdo0QElad3P65874XgTFzKaIrURNTGuuhnPYSliUdMTLQQCYGncHNrmwR2pJC
fmB/WkAUD+5SRntec/1zj6aFFcXz4FT4eNG9sE4xzzql/IF/5odt+A1kzhCaHGhXUit/EtWFfM2M
j3S15IkOw/Vp22jA7vLSWRUApWN211Fx0Tme1VljKhsklQBOTNk0ilblZNUDplPhdiPmUbFjAc0O
IkYQcBjWp421ndAu3sUXXqkpr9sGe0B+MkaR0CiWcHXjlbm9Uv98zERdJbUQ+Z2Ac2bZofGtDnEN
R0PORht8BNzOLja5pbzY/C3+R+REY41BL8hlsM+SsheYXfUhkV+BKxYWqURmXHuc6D+SJjpJFIeC
GQnukp2YaGsE5+mRDu76/qOcq8+BphIVkZFTHlCyyRa2fJQJYSYnzrOdEnb0zfIQdKSKCd2Oamfk
c23XT7QFBmrB7M6AcKB0f4mebKXBaZ4XaaPSNe36G1U3dI0m9kD0ZpOsk4HSv9Eh/WgzcB6HJTXv
L3ze6P+SPtletW7bMKmw8OKztDLMVlVgVC9UeubNrVFbhX1uyRmJdnOJ5nVeSaBGDxwosjdot782
eoHE+ZjyiHAmArkzctVSaqrgV2eYHRA86vpzCV7FKkJj1AZaqojAoMoWHs4MokJHyAj+AqBgUWCf
wuE0OWr7hC9ip2sI01cA21TlwbOA3cLzpf13HNo9M/lwNcgbYxUeimORg+dXtlV9k+yF7yG2kEir
dixYJ0uNaHOaDOwDyCtBkaKoMLkWLfMasQ352DGECl2iKfIXeZ9ANMvA9FEtARRn4lgZvL54ZzKY
2PgprKVHjilXDQWZ365fD3GUEGCTzmhSX92/cD8TGqbKCruOJw1ZgNFOXprUI1PVqFXiqOhR/Ggy
knKn2CMGyo/PwpubE/67zDpatiTLtuGm8G0Ay4eAVp9dt+IzU2MmLPMQm5G89VD8Ebfhi7gHjax4
Ap2eC2X/14st2Bi/Pd//9Fl7+vvTJ0fitlJY1X4N062a4KGieUvVFIiIA1+gu4djmyQn6bo9Lg2L
vuX7gF+mj5dBw9Rm6IqJVQvCXnM9DTrQVam2NwSCGo8ZNOYppTJVwPG5qghSWvlXsCodl5G+sURg
uOlnVJJyH8ibWlk4xrmg+eqTJk47fFjfbzp8UmWbvQU07be9UU+rBA21n9lfeY0O1NjGONZVTcXH
++cgjcu9uUK/tmNyhTArAVBaYYC926jn8P1V/nsMHrWduon3AS12IDCsrL+0NOk2BsOqsnkQqHek
EsX/t0UzWNAic+GyDP1ljLOD0Qfxk538FS3wIIOq+jxOHdnvw3zDtBqMfpUrxa8NqO+eq2Dse5GC
Pi+oKwbJUz3E/HNf6fFrKhmRt2BP5vQGyCMUUKIrgO/8HNyvr+kBIlAQT6VOXfmYMF+mCQ3l+LOs
eOWpKfiO3D+M8c5PzgLFfNQBZeQr0M46cdmNTmO1Umqpo0n/Q9p19baONNlfRIA5vDaTsqxAS/YL
4cicM3/9HnqxeyWKKwLfYmZg4F6Mi52qq6tOnSPxS9lj8D5A/kKTKEVQuUyOSJiHc/mRR/J8wHVA
0j8ohgMXBS90f3ewHRMwaVUmFhtqokBySCOIWp4suGOOLk2T6Y68lm1zcc0xCyklQY7YTJ6Z6KnX
ChTtAHsHJBEUZ+NWYa5zO1ZIq8SiFiKzZXPSgB9mk6FhvwPJslpp9LLg9VjW2croU5J+STNPiamd
ByfKSsC8o5wF6P39NPCuw0qukCXW52cABoboPTmXamZ4n8/XeAJ9KcOOAlEEZD6kh8shjVmup12M
FLA3goEW/TlzM1JiN2VIRfMZiUR0sAhq4CAZkztq3+vCa6BUaiZ4c9M+cVOBmgvpc1AvSQLzMGhR
qlFhibH2IF1OVtbqRGkrgNUJgpTv15lOxymfD6IQgGTAbSRKuB3vpzivXTCGCF2CJykCE4QA6zwi
YqwKu8yGAI0UI9Ymc0HZxOsCPVXoy0Ekiv7K8esCGTCKqWg6sRo6heBc1kmErRh+kQo2+NOTuCNS
zTk6AEPnRnFss69nkXh/ZCijg43DhcVG6CFD9Hp02dVM5ts4+fgG26YvKCdR33EL9JIWszYKSUye
uApBAAWe/qbxUqIkoArb2YGguGZm10GgAcARA6vVhk4P9rmq8jcK5wHSTXcBe4lTjr9ILTTGVdot
moLwkFbAnSElzMZpQlohCtu4r3bKCq95XNSFEUkUb3F1nMr68+09dZcBQDHoO7EMoLVjjskQIiO5
raSplbiqL+pMiunttQS9CmmsUtkn+4bPoVYsCA5eGujOV4wqfjbXzBCBogVA2gcFF9g9n3/VVHyM
Nil8D0oaCAP5kWcdEOk5dIEcS+FTU9IhdQ5qs50oma2rlitn2WiNZIO3Xu+5mQTwX77pfu0h8oCm
SQTnYKZHueF+02eVw8tBG3uWdn3v9Hi57bVyCT4ksJ1hIsh+0KEfVNBdTQYVxBch6gm6VAd1ZZNG
22wGmqwaRDBvyFVBXfAAsZ3TKVZPKWQGYoh1rVYr9TT3nni893BgBtkoFGPw7eN7D4zOUcYptn1m
sre4cdBztAzcF7edCXwe77t7M9z91Lh2IsgojdnnihZ0J9wVQMKCvVSN+jUXzancTSTk7q2NvI+T
ZLh4AlhzGq1T06UElpziN91st1so8qjLny8U1dpVq5JN/xu8CDMA2YmTcW9/FOUxSAg39GBfE83S
I1vjc8hBIzvJv7xcaGQCRQRUaHhRK1LN+PlHN39vehTkyWwgS8FgWrINPv1lgn0giDM2HgPJexuj
fe44qRPBrdhngOqzCt2fc8SEEzcnLKAdGNXpoVwgjBaQalobAp8JdY4gSvWDPGa92qFd6HsLsTpB
mytGPuZKBmuIjIdiOPoTRnNGZ6JTc3lFncH3QNpyCVZQ0lE7KfssxUsjzAS+kys0dCrimho6akfR
h83mfE91NawJoFsozEh65bpkzg0+JrcUemiQHzpU8HNMCtf1DTBoMUWBeT/QI1PeyGQFrS4ACmYs
TTkQzAsvSAPXAB5a9ydbzBpZKlqbOreoLLWgtys4UhTbDH3zzz37lAu5NTSaN66A3KuXwhBIz/F2
40jN04RrwbRHf4XhbDJ2ztzIYxVFxRd2rlCD3E1wbKDoReEE4339xahgalRX4nrmoTx1rBCSAhCD
eAngxNFM5lzGhT2PAYYKGAYotLPj3f58Dif2HgJAZqhXQAMB5bj7xUrDoqxYL3KsUMwvuZdvMjQr
ENeL9Od2Jk4U2qGAVcZw8OT4K5LfvKZkyW/8ukd/cFwkK9Zh9rYQXJXY++TAuppFtQE+35ljNZGV
Glqw/tkcLVjLt67LyWgV3RognfQ1h+AHFKd/lsRcEly20ICzdyHetKeZaPevNWZ08d+ZHrkrJkdF
tWxg+nql1VdRf23UDiR5AtEMY6no+ITP8+D/kW/IHRKveU0klaaWJrKExWKdatrvTGZ2YvfefdGw
EW4WQKI4xRfKzLE8T1mIva3XAr3JWkaL8lItirke9UlzcDLDqwpIyzHowWdS8OFEjmMFSOKzulcJ
qigvgnININ2MG5i6XEE0wgC3AvQSit6jobGQly5bHs241SqT1cLBhHIklkm79PflS6wJtlrYpAxx
wTooxEFozwYfKf/RZDlJ3lD+e77VJwAfQAvefM/o9gAKn8kyinUsrdKZ69bnVd/gtu0vqA8c1Z6J
MYfodbzTbo0NC3Gzrq2TC0FdKOhE7s3sWG9oZv0hIJEkbLt0JoqZwKdhYCx6mAS0YA/Cnve2qLak
oywI3aGsue0Jw+jd9/f6NURu6rtZcHPQ1qmo7c7eKKfu265Q0x7sNf6yLteMZAVrtzbQmw7VLc9e
ID/g9QCwh1rochrHr2tvz9DXSFmy5brRaQDYqJUU65JAaW28CWxpJu75e0A+zP7NjIzeFp0b9jbI
xl0LZIQZUQwUPcAvQxBefjsrdce8s75WklL/Oe/3xnFDmeFOPR2063a9OPGf3h4iqOrC1r8lbZCi
XGSX51tx+mj8+74xN37MSWkP2W3XYkEiDeT/pUDHJ7S3gXmUVr6wTFbQk0ImYslq4aETt9kZTRjt
R3mkYrVDr7T78vyDJhJOd1tIGN03yI14XlNgSQV5W9pvDAXBS2XB2anWlIolJEZSkIZD7onOtRy4
w1TjNEn5yeWtXDsktGdbdifuWCBCkLDHGx0dlGOOcroT2yymIxdyofIKXBBmf2FfPJW+NmB9sm1o
A9MzJ3bqKry1OLqWuphVotJNXEvKF2gW7woj1OLuHal5UNf9J9ONQgQ30JxLSGfen9gKGd5a6DDd
GW9wkcpGGn/Kdy7Ajore7EISa5K7R2uD5Ju9DtbBsFeV88w3DGHYwxmBVivw9gPU5y8pf+Ohqk7M
IyWpsOSl2YvgNKC5le98NI6ascjvxv4SBXaTtSUS0oUqzJUkJ5J7f+BtaI4hvsFVNPJaQi3WcRjD
fmcKJPtNgMQiCYB4qhoYM/f+pIfEZCPXgxa0QeHsfr7r3nWwnTrXiqjIcIrXoNcj2wXq5cB6a1/k
cdurHgcGqrcsJQ6l0RIoUl5nJnwqprv9iFFc3KcK7bZR71qVdAJvhyIvGH8jt0ROtO4QuIeuKzQm
8TQeVbkliye+iK7U598wUYwFHfHATSPiuhj0kO4nIkh7JuxLfANKoUYUakxJ3jg13sU7y7IiIwCn
rjtwus9qJU4Ofsgkox0PYPJx03JbCDK4GER4PBWKS+hDoFR7Yda6/iGo38nnnLru5B2FIOd/7Y1W
3AOtf9YKsFettHaTn+OXQC830iLZipr7kS+4Xb+izB3YD1I1BOF59emAjXxuyafOGDqIIFiA9yoa
vUbnPHfyio3CwrOo+hTSmneQcp1JCOusJGUXBRvnm1pxc3DxySj31uro9vNcwW/zGlZdTjWu71v3
a5DHRPfHcA9e8TKPl50qgQtX9PQXoFBJB2UDdWftZDT358Q6dZf1nATXlHcF1loQeASdg2zu/cZT
0qBUIgAvLS813fKcV+uYfZO4tdsmczCviZz2QHOHTD5UJ0GCNW7+DSC71IccjfReo3uQtO+2HgHR
h7qDQougMv/J3QnHAs7jAdYJ9obR0PIoy7mA8qykcnSB/3IkwrF6Cjy7ohiV+AJUp1foVPJbZj/Z
JvI1F2IWIq+iwTxU5h7fg7GRV8fsCsj1ogsbL/3RPKMMlmWegxZUpTTFcMHQhwb0vMLMBTb45gcr
HDIxMMAIYL+7H3IL+QAu7DjfqssVxaklaF31zn2R++/n/mr4PSM7gKugTxKQaWjljovpLA/4bylQ
oRVUqdaC7Q8JH75aetucW3gsmh94X3tucWL+QGEN8QsQWgMqSI/9BgPBj6AF0p5V9+WqM+ZUZaY2
552BkQfOC7+z4woGkl2/jjX2B9Q4OUG8RxRNOc9TaE4PaOAlg5oGku2jpcpihAAlD3s8WhmKCxpq
434F9Zbn0zZRTkFiGiwO8O0gIUJ/1/2OYKIoZ4vMj6zXQgdArNQk4oPQuN5khNngTd2TYw1U+UsM
nYE41stXKL2vTovnXzEYGW+X248YvThdAJycusJHgOxF5/sWenOfzy1MzOZAJ4SNgdh06Mm5H2bD
VhLTFGjbZVpc3P3S80CYmx2cmV04MZCBvg6xCsgxoJEwfMZNbJbHdph2CQaS19GrRJeyweT5XL/F
VAR2Z2U0mFpheJcvB4SSsq/rFbexPci1RteQ2XbJletNQIFJMReLPRb/0M50M7bRnVjlfO72qYu+
CzWQIDL+W/QHH4wvzpkp8B5azrayTzgRRLiQR0baA3mIceiRJ54C9Ud0YgJ0X0Fkww+OXfuWQ9CW
rUjqHube4w97BA4RhtDBMtAwgg//fvFqiQ2zRExiy+t8KAqFYPpwTPTYeGoYsDMb5cERj2yNlpAH
U20L6ePYYgpJ82sFXFJGVNSmZ7daRX893/wPuxLGEEQPaUkFTRvKyJUksdQVkgd8UA1n5dSfdV58
P7fwWBQcTAzAB7TgI9c/LlWmTOjXDFMDpwhghYuaUH29MrbqC4bzwq7X1NxmfAhLgXDA8QLEArzK
gKeP1opLM98LQj5F+RsOa1lrFPDgQIOLRDJ7tdEQDD8f4ePTf2RxtGKow4ttQHGphWaf9adDPLNW
PfXHN2rSd7p6qMj3Qg2+tFnw+cTqDUk/XGpgRRl4Me+3ZeLZXuA7XmbhdaO9K2ubAt83cVjtozQV
X/ueqzc8HDsMFGAKGYllgOHw2Li353iJKNttk1m8maDYDeJmwVXR1J3+tDMZ5YfYcmRp9HL3IwVp
RgmWKu87FLVTRZNTN8ftMTecYXpvXLLgU2xcD0YiwndqzC9EhViyrR2e7485M+MrTKQCNrcZECDp
0Ep1fCSiFT0AZ/qbcPY847mxx2BkmDn026HIIMNh/d3qN4NCnCgEOB4Ztr/4Lr8b0btS7KrlR22e
oOtV6/+BuYFqnoZECA9y2tHgREgzlilwlxZwrxJZex9ZYhS8dgFJ18nRRNC/z8Spj3ktDBCW4E9Y
BJJwLPerRtt8WnhOk1uornUErHNpaNAg8NxLyFqhUZY/Q9ct0SQbDNOnkjqGP/1cRPmYdx59w2jn
1F7U4wlY5hYYFipnCw3YNCKlq6opgAKtoD2f5CmPdjvi0RynklTbmdLmVm44i3Adzq3hlBu5/f0j
j0kXrswlYpFbmbfEuSba1pAzQhdvbaAtuBfpnM9t0iHkvovqRvM38phCEQRs4lS5FStbQTTrK8Vi
9/jRIbNXSgHYLJlLBc5um1GM4kupEJQctg2XbBlK6yPATy9onYwM/ytlCV/vk6giEeQyYwADCUMF
KvcGqIwwe2QeoiUMHmBi9GAgaYPIenTnlk0ABCIVFRbjHKNWC8FvIIGM3lbLZuE3h16fq7E/IuZx
C9IDcQRA2Tj7f7m0G5+AGL4D7YhdWG1+BYk6a4UXASnJaICp+zuZSNt43TSkX8kGh0TR8907Ec+g
ORb+CDxZPLpDR2eFpmvODxWlsNLq6oMLRBPrU5QSmZ+xM3FliDQIQaFEh4jmge0HYL9IZpKotHz/
2HMLsAbnW2wkcHG2M9WZP7Kp0fb9490HwBDVGXl87yInklUUcucWrYPtzPgEzkgynJVnnbc+FHPI
x4pF9kUF3yyJTWcfq6p+POU/62tGtIA0MwOfij/wOchF0cBTwuOPzm+fdYpgN2IJSgfVjQzKiDI9
3nhrqf3Fyi5CUpm9sg7KpdAvWAgBIt9OafxO/g2veTDjTB7Tkdhrtx8zOtpO7/l1k8slLlWwRKw/
G70GzJX0Bii6CCoeBNqboMrWJYKeLm09l7qZ8GXQWsQeQKCJXld6FKIwRSrWVNpVVi5SUA9QOPAL
pfzsKIdLZrwDgHTEq3hAGiLAu7+E8ibi7IoazPQ5YRYUC/7OpWcqNSki3QdD8wK6IZJEnF7nGzMD
mBr0DWgZqT/k5uKCbolfVyDCdt+en7VHdg/QNKC/ix20Poefo6sCj3m/kiK2BQEiEY82pXdmnevc
V6BJixB9bI4J+oYuVZts07Nak+gMtw9BjEgvpFhrgjXA4JXZMVpafNtgYdLBhO0nut1/B2w/c5H/
EZXfz+H9t47mMAqDJGAcurUKNO/inJbaO6oGA3KgR/+mp5/jdboT1FOoIpL4fj5Rj/wbo4kabVNk
GT05yfoWT9b3UN12OnKWYIzWPofk6XmrkPeLR94+BJNRLXV3+Zix/4jEhn20iyOrh0I6nl+jpBSl
8G0sZ0KLMK0JSQBFtQjwwyBH76xjOJoA/U4b/8yYHaZ0POW3VkenI+KUUuYFpbXKdtcJiM9CMDMp
iwhNnc/nl3s8h/fjG0VprNDzvFdgfEZEjL323qngNdN7tIqVgF/o6gZZ6k8WGezIVNScgOUcPcNr
Fd6azOWpH3tRRnM9fOvN9Qdqn1bMGLsF03u84S48+Nb7xTGEKRf+KFNLbDjnG93w2gFlA02fZUV9
vPHvJ2N0KqERykGxCB/gZN8MuIghk8dvgooHb/Fb4KcD8DN05m79yfOFnn84QmDPwYg6fNXNsCnP
SViaoTBswnwZ7unlfUl9lUvfEEn68cFJQMPae3vHkdAEvy4FfNrzPfCIChrmHXxOSEcOkgXjPS44
nsL2stNZMN+FZAtB2HOwcsjxh/82j8vwZKJXUFDZT373vfhVc3WuKP/YuTV8AaBJYKQYSGzGPBkU
6EJ5O4o663V93W+99SdnZLs9SlUeOaZr0zR3+qkjq9VHsdxZqxDyRwD9Hub0UYflfTh1N18xWn4m
LNnEZkPMA6vW+QWELySpvJkTN3XgsJxgeRhUgIELv19tQA9SCRRLneX1ul1Iesgo+vP1fAywhlr6
PwujI50XdiK6eQbusQj8OJAV4zgc3MB0GEkToF0gdnOCc8Jj7HhvcnRymc5vFbBDdiAEe91uUSxI
yLo7XK/bd1fdn7PtGVe8Bp7oY0uWPVnaS4ecufUyUk1CdN1KGGK5K9x2RHlZnHyy0uMdmmOt31j9
1p5PzpRn5Tj0eKAlE+2h4wwhTw0F2giHrQGldSMc/P495XUvkmeWedIO+AvxdgBcFvrm98vs233v
R8OZSpELH1KfMoIrWgSAovx9PqKpXTsU1tFCA6AXuMLuLaU2l9adEnTol1YaIghoGBTZhtTIgP6/
DI1J5YsGcxcOh1SJ3mx2XdKgjrk+NzE5a//GMibsRY6nSCve7ywpgA6ks4nwMGCCi5PO1epmJm0M
MK4rwVFwm3ZWxbd4YMU4h3HSo+XIXT4f0dRxv1mdBwpeaBdSnQRDdoM3lYI6fzLHYD81FmjSIcSF
6xw6iu43QCWzfEKHeWfV4CllQoBHnR3kR56P4w8MPXaOt1ZGgVAjtQ2bxbCCVBGk4fE4uW73tL43
XtJFTY7t+nis1bdaf/vgWfJBEw39Gc8/YTIWvP2EkesEdqK2+RwbMNWu4I0CmTDoZAxjf8RVZYJM
hjvEZPOhJ9ppARxFqM64jqmlRPpdQRsPKwPfMDrSHYvOwb/9X7UAiScxkYMZionplfxnYfDsN5EA
RJtEx28xwCIAZsHVROc1ZeYQev/HSv6zMnYYQsRKRQgrnr+IyOs2GdAJ++URFJmedWxevngCwjgC
MRZth2hvmEv0YMz4x5mh/vGm3AxVanyFpmV8RDn4R+VHsELHeL5fpkygiIe333+zKY/OBVO3WSU5
Hc4FureLWDDsTF5myhxefOIljWIhMD0g90ZaA41C96sWBj7PVWzdA+9SglsmAcoWzefaMtgSfcNC
aTpfSR+puphrLpvIbt4ZHlfXBjodUShhmCO5a4ofXrAu3umXrAa/jZlBEPwl+Xw+pVOhBYJEeujW
xKX2F0nerBrN5H7JJUVvRQAxdbHOAxTgV0e8k98DfyZ7M0zb2OHADnr50YJK45F8P61xl8VZ0bC9
JYP/rwpPFZNqKUfoK+UfFC5dRdlcz87kY+/W5Ggl/TJOkqjgejz21h0oXAEXgur5O6edDcciUQWK
ScLNYYb+tvrDQFEbEpGhQE/DOBfQsHEA4Wq5t/rAUEIja2kCzk0t4i4e+AzpTVVBzmkOpTVRf2AQ
MvyzOlzFN0vpVJCTVzK7t2owE4kkrnWAiCVeratfRlWiF++FAQVAdLXZxfM9NLmuN4ZHbjQP64xm
UxhmlRdvxbAkDN7o5M3lzHwFwsnnxqYC09tRjjZRItmgPYwHY86hoRwi/KSJGbaHOWwJNwTVj4s4
KMMOEjLCuNoRoLHWiTiht7bbQl0byCIt6nNmUbqJLkbVM2jNYtSvztA/DhFcRLVIzV9fr9aHmUtq
csBg2xj093BQx721TGZzXqMovYVMPScb5YJz1VidraxMLuKNmfG8FknFKx3MxOAF2ncZaeAIYqKo
svJasnNHZPKJDJ5IepC6Ry5GGq7mm81aVIwHZJlLWwxZLin96Ojn/ec7hEvf95/L5XEJchXDoWZx
yY83vgQwG0pmyNGhjCqPXlJZVcVVBdpZi+5ZixJSVeDmvNyjMB82INLtKL6jHjioEN0PLYFKU5ZX
fmMhosFNLKrKJ7PGTUzi/fInXnxdIBAO/NygnHhaWDZxFx8r0LQdJM25PD8rE/mX+08ZzTIQBqkU
OkFjvXKE24P8gzAGHnCAEEUmkNJLemle3tAjtyv2p0M2h1N9xDGNZmK4z28WWaakKO4CmJeta/eL
3n91zxCQoIMukxzFzdeF34vkbbcDdzZx339RrX8+/unV/rcSI4/YB3whBiVWIu0uUbnPpJla+cQu
vp/fkecrwR8mOTwGmGq5VhtXg1f7ofuqdMiLDnWw5WalLhbfsq7MuNwJZ39veXRc5YpupDwJGwSW
BainaLxINcXRIsjDhiBykUDxH5ous8+FlzBeR+lst/Gje7z/gNHN2pcy3TcB5pYj12D3jmKMq525
xXJJeM3UaWOVrk7wiHNR5kRsdmf3Icx0+zZgBrvrGqEZeL5C4/xz9C+6TVaqqy+olwWaZZ/vo4nk
/r3R0VMpoiQ/YhMYbVShIlqrvW8/69M5OJyT1XJpCvolRPI6JrTxhuCQVMxQggfz4lxkOnEp3X/I
6MHUCU2ceH++JdOH49zo7+/lWSHQ+cXLSVTPvnY04zWJNps3KHnu4MMJ0Ad4O5nfM1tw7nT/bdGb
080qVZYkMTY/tXi9gu8iQ2wlqsbS1sq1qx1/JH2jS+jyh+6ZtToo2mHmdM9+wHD8bz6gausuilys
CrstNTCRIbrD/YFJ8MiyJWa6eIE8wEXXV5iBcHtwzZkX9OPNfL8YI/fWdbIQ1RTsu2gvtJu1nFoM
qE3sWPWzmXfkI+fcvSv96x2/GasvK1WrDK400yOU9La8vl/q7PJFZ1Y7lcVFos1t+tnpHTk38NWn
FdRSGguoBMFgtKV7ckg9xAV4Vx4Bd9psIg2Oe4WO/ss3tDvF41xf/0Qa+X6KR25OCmzK89jhtIPU
YD0AFYBWoFf5BgsdrOFr14OaxsvlUmkyKCR0riODni100fcpAUQdS79YzCz7H4PWfWR4/1Ej1xfE
Uebk9fBR20bfI9eIux3pz6P5ReD4vBf4fAe7fY4M9O/Z8MTu3x652QO94lJRMNgFf+I2Ilq52RoS
em1t7XhsjxtCHbAVgLLDu3TmqM3s9D+nfGPZBrOOHdCwzIGpHfkqo0uTtVdC0CfojaRm9ef+dgI2
cTfDY7hbnheJG6Wwl2vX7GPLbRAPErMxUKJ7wRBPjqHNLOrEm+3e5DhqAwUpFYQwmWr21jYFw1vZ
C35vr7s5v/mYxbi3NHJbYfQ/N9jQq7Xd1hsQGe/3sRapDrE35gtSbrFIdpx+wjZaz2kBzS3lyGmV
SlskynCixMgsC9NGx32Uq2G/pIK522qiDHU/0lH8Fch2muYKbHWm5nvkiisqIwbKTxjo8vgiqV/y
6S2BH9Os3wPoDdYz25Yb3MPDiQEjNgfZIVEA5dj9DSF3YeH7MaIkfru+VkhtZqpxDLZH+ew1quki
o3NYuka55o6oWkD4EpTBanwYLquF3A+YvVkg5wRkBHNy80mj1c8cT85LH5/UHXjogKlbuHKylHrg
R23ji+yQojupeAvMTMXkst+YHS07WgOjLOKwFKCn0kQ1ld8iL1XtzISU2/PD+4eiejbpo1VPINsX
1gruDYF0hxqyLiiTIPhn1c8YXaBYevzHrM85dsESp3q3YzUUf6GdgzoRa+SvmwsHGC8NsqCa/OQl
ObLLS2W8+TthpYMkSDugTYDdUhuxm5ukYe6fffnoxmNDl215PmogHMvuqoC2KIabq89Pv8mwFQdA
O1RoxhWRzI4zT5GHsAkZKWmIWJCNsnH6Jb3fAZGGrg4dPSyLGMWztfO5yGbbxx73AoT8aEWUICCI
PqtxfanP2KKGqCNKJXSo+WW5rGwqV2k72kGDicS0FGrPtwQzxMf3E3tncVxoyuKaaXw37iyNYknw
4/uqDw3zA6VhM86YevSu96ZGoXoHnqoAgqAdQnXaFPbrtayut+DCQsziatnMqRq28sO4UJeFhxny
X2OEHVMnZV63GBfox72MoN9VmzlNE+hJjAfOa4CJKqAxHOW8vQLdfl2PQizoNYam+/d3ZwFagp5c
ur1ckZ166OfUoCZ8FJDzg1YbuF0hszuuPymo2bV+6fSYw0pvABj73B/7hagVBnC+yZKolq835NdX
5+K9iVsYaHoejRGgCULbwriP2Q7woqAqobP8atU1eiqJoCbaFSUgXeB9lcovEDaQOJ1LKj7eE/dm
R2FmzbIu62Uwi8ypjt9OIcjc+FAfWj7fnY9cCsK9oVHo6Ge5VLvoVrdekWSLtT3yIcH6DJ489Pwp
60L9LMy9pxcqg2xjCF7p/XKjs+uVp1mgGzatxBAXtbla1eYuM06lin9XiXGiCU069N7OAVmmtjco
jpAuG7qMQT5yf32KJfSHUsHtoV58itdZZimeETTuzBafeGhgUm7MDG75Jrpk+CJT8gbbjV1Vhwwi
R+ZXSExd3w2Fqt9TqKuL0licFh+BFprPF2TKFSIfCFfMQwoM+/3eNJulURpxcW85tqOWyt7mgEfz
1xQXoR1SnjE28XCAagMLNXCIgIEkURi93hXbRxUyQV0g3lDrFCR52AIUHg9HSf1Eje4iYxVtQm2R
PcnNOSzUsLXGvurW+GgxWbvI8ypEgtcJF+JrKiLYkZDlZX8LuK08QwBSzhJPTPn9W5ujlYU4s1I7
EQbMbFq08KYLSVI9CvzHOUc6VEMvmXR4vqBTHgQNSNCiGUjN8BQZBTpME4c1FzK1JV3g8kFpnBgZ
r/HKtrbsaIk7/bm9iVm9MzcKdqo8ojKnpWuLX/kaeuLAuclEKlW8OK5plzOsGhO79c7Y8Pc3B4UP
e6EMC4yNVyXK6GIty6/ZvnRm6nSTc4jIYEDyomSLxuR7O0pdir6clI3V0lDpFIVgKzeQZnDtTtCr
LKeWjR8xhAeDdVS5iinwHTV3jQ87Y7RbcVCgmAB+tQFRO7rGgVAVocSk1JbXQszOFNKByZJaRRf2
mHxmn1xDos/nKylORA53JkejjjyRSWsbJnnaTPO36pNiPnlPTb01HRMm07yAeMzSbd9oLHOrCek2
iw8peGxjs1W2of0adfsScEoBnLc/gVKC73Ult2rbbRP7yOP/hnYj9M1oLJ5w6N5BXSC2httrEYSK
MtWTzTA2q5Q0p37FoSpZfvtgzV3FtJqVFzf8EoWvuDmKlco1S6GAWr0NaRu9lZbeKvNrcJyUKohd
xW7zfFoeWQkFUA2wcFZoakJvnzDyG3VboUaSo2TCp+v+VDAqZVT8PuiGlqrEXVUtiJx1TgY3+0uM
FuwLhDiff8HE5Xz3ASMngsRDF3Kxh7RHo/EdiX479xcl6qg2K3Fm50/0F2CwPDrx0RyCoOtvj9yc
MI5OS7bEZWSxmSGQdFNr6YbTDH9fG7kRm+FyLbuqa/TryLKNHjK2W061jQhP2JP03qo5BJ3NHTVz
b0zFgHdfNXIyYdpSNdPhq0BveRVssgVsdoDPUvqVAlFf4a0r11RTa8aXTrgbcOpAzw905dBx/svS
3ExGJKYi6ITD1op7EVuUVuMKwRFSyhna9vzr81WeOPAcxOUBmZXR+w4Zg3ufgwKsHCZN1lpSSXmv
NV6nhBdbe2Y3T5QPZI6BIjU4awH+Brjj3oygJC5ry4DpS2EyaGUaoa0prauBqimtSS5ZPcqrqNJD
RayJNA9q4F2jho2k8t1JzFdFAe66nFqkrs5wxvMZmDpp6KtTAEbCWUOHy8gB+bLDdEEvtZaPLqjW
yKMNL6TkkLk/LLgwUKwEozDe0oVmU2qWmQ49c9AmnqaQQ7z5gPFRj3wPDhnQ8egVDF/Ge6NfNecz
IIffBSorC/C6QkmOfatpEnVr/MlcDm7ipIMFYABMA4sFJqfR/cZmNfTZczyncmDXkS2yG20bLIx9
T+i9uG823kux9FeL59M+AULDqG+sjrZE2fTgc2IBXFqXRgjEBAl2GeGMvXE+RuZPSTaNsfmSVMBa
m+Wq3VrqzAdMvY7vPmD0KMBcIDzlh9cx7gHGAKVPrbUfrAOI1mnmXp2aYRS+oZUO2BvE+kbXapfQ
lOh0NCJQ9J8JKFS0r3F/7qNFpywlee6wTdyokGSHYgteD+iPGj+PRYQKcdEyveVGKnetPgLAKJB8
eyGi9nW57God7bGgTvw55QFGOjetc9aHv79xX5JLZXIjwXqZbcHBCb/JofGHKJCw6jiQzesViF2C
heSq7NnNdq7+fF9NlGjBzATYNiRrpEGgcXRvhUEgBmnZAVolGdnWZYjs/AIIsHbxkg3tjSPs+3rh
lKSjZyxPLPKd4fHA80YCX1OL95S/YJmVIxJW3kh8TRJWdZOZ19vEGxGdNNAaAShVgA7k6G5SsrSi
5BzPipLb1J+88pu3Z2VOanwCjo6X0ZAWkCUo4kL87n4tM7wQmVLB7cCR105tdOHqf4u/7YYxwHav
CkZG3nuj1mi138hm88EY27MJaEOvph+4pbNNrW/e0Oaw0s3NRv/olozOQ7ZpeenVzdtq9XuY8WRT
K8BLIOOH3DOYg8aaZlJc042fsJ0VpgfQVSqZpgTotCkhOIOg+fk+mygLQUrkxthon+VoaqUlD8bW
2734EWqgW7eIdCwXX6apoysaBJIUONfZSzPrsCdeP3emRzutVrgKEEzmv0i7rp7ItS77iyw5h9fj
VBEowAXNiwV045zT8fn1s8xovq4ynrKm5yJdtboltk/eYe21Rk90K7hFEflw9r/Px0kFMD0b7u6d
2yorN9jSbXllc7bhhqbM/VaBzYxUZ428xtujcFee45XrYylYl4HAhuw7KJMAVJrZSeW24ViPaS2Q
AMutwlQRc4BSmt8igG3gf/lOa+uvmVXdc1vt4bfyDNqL5zU5n4VSGFb34jNmb2Lvx/4YDvgMEMYL
4PG9azG54o692vI95/Uf6LWkaN4D5+v2SUA/obKyvabdMwvEAEHHj4oWC9ANzJZY9psCs4CTNxZ/
mviu0R9vb99vMO1PAwguRHRn/0SgspihmEob6gHO8dZvJYsd5LO+A3ZfBZwgtVAucGs72Va1pbne
E0ojhvU1iQSAXI176NHA2EI9aETqZO0ULw/975fN3mWEwBWf0ZZ6kcY3+yRQ9DtFT59uj3+avxvD
/8Z2X7xS7WC0klDWMOKLv0Qx6M5VDu8SXUv58balxeGg3Q1Q90kSep5bDUY0LnQVJjqMw6dKR6+9
tPbgr5mY7sWLwUhKo/Sx31Hv3I1mBgEILOl96Xxjgg7ZFu2HqmT+2j2hRn17bIunVbkY3HytRMox
4dvyq7g7OhL6zAr3MXLhuFuVZf8SsT82X8Y2RVVlLbO2uIR/bc/T5Wou6X3V9dTrVWUzQLvS+OBV
Zt8e4dI7ezFAbea58S1HwU+EzRgUf1rf0uiLEDlxmFn/YAYtJ0jCY6f8UJKjDQh8eolSrywDU28/
Asnpy6cGofdtO0vBDvyFv4ZmWyVjCXhUxJF6utDYWY5ubcWvCXZQQXI0bocADicRkmmx+CXFmlmC
ea/vUZ7yFdmpNLoNRPls0GxlB09Wf5zGi6+abSNJARje4LGUDEXMZ7HREydMawAlW+BPwrBKTmMv
f9ScLq1ACRdibUwHqh7oIUTfpjKdrIuTk0EaxFc4dEU3ZXsaxMiuqtPIzkou7qHhveKzLcDiUd1B
q4GICBjtofNENM05RP0V8rJ+A7BMZKk1yQ0gxkkDET32W27R2rdLX1owuYCug36pmckkMB+u5DMX
3/KJGGOqn+GNnZ8cRekNCNcABVx9ZcGrL8hWKtlFf4yld012YgoRHajqMON1ZfNN7uJ8mScSs6mo
psuo313PdhiKPe/3AQ+wB28WSBMfubuSZA/+S7iSQ1nKpYLGEnkzqNiiSDiniMhH2ge5mDHPEl4E
kJp8uB2K3TlpXrqVO3DBGcMLCiEeFAkV+Mkzh0VKVFb7OWoZ8bbtTGo1QMDRkaSPa5ENiKN/zh/Q
0+h4VcDCICPRfj1/XdLIbVLC6TegWHI0KPNVu2mRDHZAbyzoJK1aMTQr5svUSUWN+6io7L+OBe05
l9dzqpJgCgxJEuJImIUUKqCR7VWu+EOlsE2euxzChuiR0OWA8AHA72YhQ2P+UVODBqCjukIeIkqL
Mj3orRaptlrKRmEXGbK3v5M08XkHanKcjgSrXkSmLiv8aNVyz+f3NMyUSXIMHcv21FKaO3kHJCsR
pRakCwZEISQSJOMYWXQIYnU7sME4SVmfSveFVtB0L4+FGBzrMKo5Sw05XyKZIJa8ywrUUfYgVhDj
+yxvlfpVK7S+eOjjqDa2tAVa0q2bVCrxtKsRMKJsSGXHoKkkQJZ8HOudmKn+VEMQffUoCnyF5pTB
lwQnT5vgGXdgSJ+yMUqbY6gooWbWEyM0qZUKhLNFHcWI8gwZpOeGKkftQ5INZewwIMY6NysMvbZk
Vo5ozRgzqN9FPpeAiUdM+c5WfFEKN0Kt0wi0ThWfeIWc9vmnomRAspOQIUv2kYmlCC2zxC+48A71
Abk8qdlgyBuNgpj/pFVdiJ6ysZY4IrZiVdhpo6Ujpr6mETP1ISuytxyMVaodIWHQfLa6GNSfctNl
AdirWMPlm66QjWEXcJwSn8FoE8Z2iC7Y9LlIYjGpSN2gkw6KBlms3vW9pkQe5BcCtLGhBoQmeiOh
Jeo9dW8gKR8EnTbJcqu58BgUQ8esFH+uWlIpHf5fGjlUww1o+NpDGfTBvqmRGPlKAyFKh13Tp0p4
x3WdqvzCrykBj8i0oX9rpbZtIV+XG88pS8eRUIgZinbVZWlh+RUImW0RM40vMmKN3rU1F4Z2N8ai
6gZFGsWHTjRC6ISJsp8oByRouGjv1z6fH7kUCTEXF4iOX4oO873E5I4jWd8X1B6jIg9svvCbKjOb
ulASU6/QDwz6qyYf6+cA6oZSDOUUY8ifyrLU2CHXKgiOpCJNOVPm0B61kfJElGxVwyQJpESyYrDw
LW2wbaGvmoOtO88Fu+NqKdtXBZ9j8sKhVaCWCq9GQOtbm+iUoFnS4EjfDFm1zbJBqB7AQJBqgPeO
1Thu/Ihr+CdFp4DMMEOt9bdg0LT4gxV1qbjByKkNCh9q1Nu9nxqjKYpRHzqCGiQSlkqi8h1TwZKE
s9FVOyEcVZBWlGLHu2lTpzkYWyrB+OTyDIIIfNAFisWg9/bHQIondKBiGYT3YV2G3J1Q50Jip1lQ
tTanR7RwhEjky5r0PJcyK0Aziv415Dlng66FvVBQ+wRQPRron9uPzEJXJtR4J5oRtPGKuE9m2dS0
irKCtuhUQqKnI75v6zsg/dKn9NBv2CtXuc1Z36qWsM90Uz020NBwKbU0FJcCV292LTrMS/scOgjp
4tPaY7Hg6ACwArIeiMZpuqBM/37hbwQFBcwn6nnPr9TaHPoK2WUhAT8FppCI1IcOJgP1X0S5asWR
XapmQCASfK8KuCJBKy5emzZYleSDMPCIQ4h4YvojbdBfPH5ouzpxDcGJZJN+UXcoTaTi27voOYxW
/I6l52sSykPSCgzTPziEZLGqkwRBnZcq6WCxPhuJWKEtt/T7tW5xYSEkgkQMKhrwABQRLUHXo+UV
XI2AXPLf4S3SVIAhvjWvJdmV7u39toC2nIRc/1qaRn2xpE0HFlCJz3gkRnrQ2IDqgkx/6mxqBRvV
hQCjiVoiQTkr6skOQDPFBRdG9zxaX7e/ZHGFL79k5olEqZarrYIvQQ5/+ogjmrzcB3Q9NdZhF6N7
bSXdtpQkuRr6LElStjjsufTfBie2ZKvvCfJg0/h6OzBNE/qHK3mRnzIIWNHLQc5OUNwEohR0WFjA
yz4+jDt3F1gmyDJXk2zTPTFzVq8MzWKSaNC6juJaRseLY7F96chbM7P6o7Xmqi5tVdT5DBHnEjwX
845HJc5KvQd21StIEJlvYW3XL+wxQZ3aJ1OHVmf9jlcuyaVrSBUA1JBRYkGZY7ZwaewXYt1Q3nMU
zhQeOWbuTuKaqtmakdlKqXD2lSqFkXQLAcSDgVNhoqRvWCvbfiGGA+HO38HMFirVuIaKAu5UCJEU
L+kvSByfY+MU3gMZCDqKPQQ58LKmsd3qdqgRee0ULG0UVcNrg3S8gbrt7AIYCgMP+DgIHpphWp8k
kNYE5Vjq6K93npmstSMs7RYdyVGQgSIAUOYk5WpV6frgy6PHFcK2aPZCxju3J3Qps402/L8mZgOq
NDVTGCeNHnvyE7CEvb856B/c1nvQ+z5CyIUYRwi55eQOxckTnMDfK/anl2h+8i7tz+6xIuF0iLph
iLqn1Oi7sd6eI7twdStyk2E3NXzhctlwuFt8W/m91uq2NsGzs8ELdMhSHVjBMqV3ulpsOg7R+u0h
TiO4NcLZ0WhKHMuh1pDADxzwyUJOaquXldP41fM/GEKJSAVFIZqY5wK1Sh0qMpNiIMHCqbxttF8F
c2R5e9uKtLRiCOyRqQaCY2qHv34DozSiWaH7wFdKBO+A8Dqar/Wr9QqcJRiLMlNA59LwKzJtuyQQ
mB33T17zYK5d2dO+nM/q5VfMVq5KtCyuYw6kN+UpVI6cuh/WqHuWFu7SxGzh0kgAnh8c4gArFSTR
RqCCRlJ34BaU1pJFU2bxx2hQdQMKGYTXAINcz2kbSWIBfd8pr6C8ZhthD0x+/JFtQSWaAqz5sbKE
C7kZqIz8x9yPnFA16CG0XEHygVAK2G2AM6iFPs9tYSKbewCHie398u9fPuGwQfHm6dSRVTmntW+Y
JVuHLAoymYWooI7HSgNxUXnidStATWJAb6fSvEedzSWrauVLDwjCXx5ZIggiAJ5yPdMy6xPk7Qrm
RS3umdjY97GHE6lFHlCNxFCONH/r9ecq+QCCn1Rh9EVpaRn+nyiDMoTxdXslFlNX31y5EjifAZGd
HaY6Yzmg6RM4NnC4lkDmWnABQNGJoFh65d62trChgcPFuwWUGUY/p1XKDcHnoNTAe7mqZ47E6WdF
j5yc72Ir5sfMuW1t4W5FkgzCt/CX4RXPJdqkekrZ96A9GWOlsvI2Cmwg7X/dNrLk+yOpCcARIPQg
d/xuT7rwyKW202M+BOFJyoGSCgW8rrwTOkxfCziP8qwwtG63BKWa1k4DkPAZtVXouqWuMtosZdtR
woRjh4ca4rvzLgIAZYMkEZDwze7UczChTLqdVu8LJ2ZbMBCgT5gbTOOQ1GRcAwEvlWYmKh3cHqjg
qyjxXe9qLU1TNa463uuDdyo+FelL1Mp4AYjM3rMIemnDQ9gkuzCRn9qo38ac71YTM/NrB2hb1pp6
tKnQH9O+V2FhKcGXwoAHWuuvXXg44IACEyYJSJ2ioeP6IxlTUzGRgZmQj8dXQDPf9vA46Cd1EAmn
8IIL8IPeAfwE9XL0dp5XNsrCfXNpfZ5PHQPI9yGbwzza7LrHQSOZ9sJzDpVOUYMW23pNdXKBaAjS
LlgSBblp5Cd+ZKULve97QUUBgJJRi00aGLYf+faY3PHI8cjhEajAHf+cibYILPzKcBfeRzBwACuC
WGMic5pdLLHKR13YchO/UmO/UscqRjflbNA2A6fQoxHQvm1wqaHlyuDsQWZjzqiuBLxHK6A6ga5t
B7PocZUlFv3oEkb01KyBbCz7zyBwy/KOE+45yVIROavuILt1ZCOxJ1PDDNZqMQt3vorOHqSgwdQ9
qX5fbzxIm3Atl4F6D+nwNx00Au9NslLUWjQBDAF8aSCRIBt2baJu/dioexzAjHAGYRvDo+fUW5ni
hSALecO/RmZrCsXUrlWRrkPXX22JYDiNdpmLJ1s1LYc55SHfKgdnUE1oZGBDtS6ugOop3PH7/Bg5
a9mt5f0NLXB02EGrAGxh10NGRb0XA63kvUCTP+MussVmWw+JzaVfEMZVByfm/nSRA/0hkq8iVBbi
MBX3nQgWaJTWfkAmtCKnscQq3hsoR2j3GhG+401eJUkKuDQjSDqRMBecImSEK89p/HB7LZbKe6oM
OlJ0b6GIimfuevRdyjI9D7EWfvzUqa8lkvVud9YDMwwh0iA/SSgLyQ0PWU63CSHkYLXdvQQupduf
MV2ZM78RSE4Eo9BJ4dFBNF25F68fHJ1SjVKV90SVSPxDda4NK9o2oSVD9nRcQW5Pe/inMWQyJXki
85vzmGl6w+QBGXxP0AHTxzmSZCTIVyLsaQ/fMjJ7JMaqEmncw4jRuFQ9g3FewLvev96etyW/CxP3
n7HMH8ykrxpR5jjsn1EzNeNX25+zeB+GJ105ptTu4YMJ29s2F6dv8vEkqIei9D8bWUE1AcnxUPAg
tmfc9cHKr/8WI/kxc39//3xIbVKhj4AvRE8KAnUkDS9HJ57XStEJeDXNSRSwfCR5nLN3YaizJw5S
CjJBbSavrBgZAlQfDOTviRxA2tsZxjK1Y8UH0edgILNj511iHCh47PCCxQJ8Y7/tECszKLUqhNcr
aGWXPtgm7Wzgkt80S7u3ELX4gdCa4UVAspIFRKeZ/t6OIwPcKxiTmETNIOSuoPRDa5YIX8GlzyHF
YuZlptzzPXwTO5NS+VwIuS5bI0hjQaqtRG3hliMLnVhloOr1lYp7rYeaUuf2ki1vk4s5nd1xTV9k
BkquSPe0DRJb2gacTsh3MnMMIX5w29hSKgbp6/9skO/A++Iw84M0VlwfC159ECyngZhEumVOtNH/
OKLZ3rNHCC/fjQcdtGjhvnuO0Rmx8gVLPtLlF0y37sUXdLyM3t5q2qL8g85BYRelqHtFOlSpXbIH
VN9oudFz3Uprh69eZdWwejW3ZP80hk7SglNBfzDStW7upVfv8qOmOOPio8JCQbFTxY2QNjYuHp6Z
qf8iriKMll7wSzOzF3xsWhRvS5gBV3ksHbTQ7g1XQg4za1ZO6qK3DtiqPLXcgA5uHocZbFISFrDQ
ClEgpoV6wR7tGNAmyHChxoDS8gd5ExJxk+7i0/ABwddqqmWsptcXsg7YcH+/YzazSRnmBVrSBS/r
rfahhWLlXj/kjNioKb/c3lpLqfwJ3YjSyURM+UNvkQ9T2o1FLng8ZFxd9EcKPaphlnEKXnf+Z3Nf
QsriabNidCniuDQ6W1OfVdk4qoXghVt4ZQ3J1WmKa4BRLP2+9+rSSdfEMxbfLwnqHNoEpP6B1RaD
0IdycCkgnyruitzqGlsMV179xRNxYWPmewRB2WSlABuQMuVPam7zuVcgrCXjWmfa4psFOR+8VojX
0Kh0ffawZrnSoAvU01PXTz8Udc8XK17F9Oz9eLZ0aRKAhfP8AwPcFmyQKMJFryjsCrIF6H0KDqVK
+AeFbqM1Bs81a7OpG8OgS6UC1mrfpcC13/tTgi1Bm3e5ktNbvE8uxjUt4sW1xbM2CcQelvTUauEC
hw9VbPf9BzoOb+/ypd0AGJ8Gd3gCCs0xp2I9BmELt8mLvpIAXIhtBETfr4IHCbj6L+/hpa3ZoArk
XIe8q0WP3fNwJoyIcMKnhNYtozCL+3pXruXrljbgpcFpPS9mUe0iRRsNGEzQWxHnG0l5Tf/cnr+l
LXFhYp4M1RkoJiQfJjowt9rs8Nbv87MuWOFK/mMxYLo0NHMmygFkakoAQ0oFKqBAN0N29kE6X78z
rBn4x6n81D1VYUdopG5vD3LRk7k0PosUdFoEfVrkohcaUOOysHiQEhdQXzkBm7KmKLo61Jkj4YMB
qelFDLWpnbQ1i3QblA9csysPUfHIeGqmrRN1m2ZVInZ5v0zMFiDVgE7E9O8X+0Vu5CoT00b0Mmg3
TtkdSwfnp7ypy3v6nDpKDphYYOulBRSS6rBVyO1S0lOTQCcC7fRvAaBr+2JTcD7OKBJxrVm3TzkI
IyxqKrZU7ITY5dVDI2+pbBkPRrQSOC3VZUA389f07Khw4li3LQJWT/l0ko3isC2OZ32ALhL4Gx3I
1+dmZSYgJNpqJ3kDLqB0J+5Fnoj44VzOlQ/MBG6ydW/vvKUH8e9nAYd6PSOxAkENlD2gewDxPST2
0Vxw28DS+UUHCXDUwJpOgJNrAwFXldQfasEbkFl1y9AaSoJG9uAZSdcVB3mp3wytZmgWnLIwaJOa
3X9jAXKAQKbwRS3hw7fAqrpDbfI0iRn93weFxwN1X7BmqNqc+JGOdZoEgyB4wDQNSb/xjcKiYmMP
fWLVdUUAPwRtyIrRxWQ6WmEUCTVXXvih81H6Gt+PpY7gGxz3DCjE0W4elLMP2K6dPO2L/Zpvv4RO
VlEegOw96umoJU675+K89pLUsxE4wYk8vD4cBzfVSOWYgSU/3p7QRQcUhWaQBSOW5ZH7v7ZU0ToB
uNwXoHL8NnB/OG07BL/VZpvbpVvHphhaPG/XtRn9iod9Jaw80kub9NL6bJyc3IyGX0zW1X1XuPJ7
Fbwk+rYO7hVkhVe7jBeuIXTGIS2ELm9kf+ck9zRq8E9jJIIVLmGmCE00g1TsVcptNHAAgY48kV0f
82STfTaV/SSnNnhuAQTfKFvIR9LgKw8mAuxft9dg4asm0WI0xqAYAuTv7AFsGGieiqmVzUAUz6oI
xO1rBf2lE3plY/bOdWPWq2IOG1wjOwOXOTInH9TGG7oNrY9xcKScFda6WRaDU1T3Qv3//oLZ2we1
D7FjCRAVxYiCV+/WDJF6I9sU3pnA7Vs/2PcVUPd+S5qBOrKRbatmBX23ONOgWACrgCYjFpltN/Dw
NLSj/OiNUv9Gfc3k4nhlMReImSFBfWFj5krrWlFqFcNMj+7oxodwG24b+w0Cd/hxW0IfkVzafrNP
7546spYBXqo3wDzKmIDFfJ+s6/MMYDCkyimgG9BL+gjQsMeZYFvcJKYLyIg3ETWBRmATuqc15a+F
B+3S8LzON7ZAAKkGECsdBOfVO617H/LXVF0pKKxZmZ0VvWDF0NfYRW0WZaZRdQ9Npm9YjJQb33HO
7YP5v0wmYOuCAawRBNuuJ7MM/2cyO7O1jsf73GncyGbkkWA2wV7ebcGFdfq9xl65tE0R+AHvhu77
SdH52mxMeWUEUxcQK+ouCR5F6CrfHtj3RTeLLhET/cfC3LkXJBrXyGqhKEuG0dSPkONFD+T9MzYn
5JTPxtE4UrMln5lJsW/BH2+JNt2Cvh1llT8vhNu1rmIKJrLrJieRYS1/v0SMcPV9s2Xm0lYJ8gjf
Bxgn8ovI+qVO7BRucfQf/Enqy74DEVzi1G7mpDbSt+it45zchNNxe6aWXuKrL5ltgUwfDABqGJpo
go1sgpTjDQ25R3Y3xv+y2S7XZHZBqlotoNccdeAMQ26mSceQ9W1o9QRwL7B7g08bXuKwBxnMiofz
7Qze2g/TjrzwNxLcJpmhftt+e2awDX4lEm4zAreDYNEpefjsnNLuSbv5c3gBaxdBJ2VupsfAavar
+LPF5woFHEGYCvcgH5x9jyw3kuSHbOq0rtGGsSlOujXUd7L0lAmCBXBGp5MEHJbbldVeyPRCY+2v
3Zk3BAmcTm9T2BVdCCi+Nn98g6DFd2P9P+1M19zFfPfRIA1BAjsJaR1+ZykMzIYD+b1iZum21MBZ
AEJDDXX8OSNZD/0OsVIHHmaUz3uI57kQy+Nji53RBgbRZ/9uJdpaPC6XFmcDY+iYkoQBFqvyIVfQ
9iKbQ4p0Iprx+0N4NJQ7fw2PthTD6/Do0Oggol8dZcfryeR4Wa1kCpDtsbeQ+nuLIE+4NVTSoV/F
XpnRpQ1yaWsW6UTIC+tiMiJs68jxddDRnK+xo2WvKoYvEP8j2sCIRB2nQIC3cj0qPRx9oxoEoPd5
3ezcSjsYOIXCLtu65HGSy3Uax/zKjzooPdzTXno+y3dnwyoaXIVrqzodt/n1ACEa0KiAkw2goHmw
2jCWCzJGfYxfg5NmCjuzdSf53i8c/pVNKy1kCDHwv8Zmd/+gpf4Q1NNy7pnz8ea8de7g6jsHW/fx
0TB7ku4fnv/YL/Z7Zb7ULvVSc5PahhU8rcebS/B+Hd/CT+rWuqLMMRID1ZPU4FALaHs5349JZtVG
qmPNGdoO0bOxU8QutAxGi3ueCyaKl1HbJ7lanCM157cKSnNuzDPtri+iqd2sHFy0WGn3Df4jURcY
KzfYosui6yDuQY+tAr9ldoNxLApLxvlTXsHyXY0nMkSFeSveWHgbje2p+PjiLOhUbDuim2tol6Wl
0w3AHlDBAdpjDuMHfYAeDgUy8A2zmfAhCc8j54SkVMaVB2vN0LRhL+5PPc6k0Eey3+s1703uSjPq
TyUmtFyjlF505y+HNJvPWJUKDAlpFC0nUAqEP9Kh9GvXv0KdKGjig0gmSR70fWlyHPm9Oa/cN0sn
b+LenWom4EGdL2eGrsIgzWC+rAMz1Y6K9EeOQd4dReiv+/omT0anXV+h4kiacicEdiKz59sfsbin
kB+Y2m6BuUeb+PVst3npp3rSCl4euJP0gfH+0jhuC6UZUKUGv+52u5P2C7eOsKbVJCw8YOBPB20U
MKm4DueesJ5xksZqgAe7XUIg2N0MNhsx3+DT2Zykh46suHtLyw1dKA1pl2nS0Z57PVSa6KkcTfO9
l9ArTclL/TVpJkHRgaAUkpuGVe1zU9qeN5vbkzz59LMr1kCSDoHGRHqHdq1rwxXF/SPVIkCog2Pk
b1Xw2Q6HFOI66NyQYgs8KCsxwDSSWwZnR0gRczRMItHmxZ9CcdSE2lL1NbDfwjFFoC3wIMxEQzMu
pOtBZSI4v4oKNrL+OPY2MyMGxOsKf8ES5ujKymx7ymrRlGEEK6wxg919dEo2vA0eu0/RCCAJpG7w
Jm6y4cyX9sp2WcoMTpkEpOiAmxbxTFwPMFJDOTJ63LZ6DiEO/ckQDkVmZ2gCzUlFO6vmKkL/gEp6
5My08dYkFBeGjssBXE9T5xS81jl3Q1TKQtazVgR2VDxpnxMUI7FdQbvjX/2IbIBCaGzfZg+39+qC
JMy12dm6MjnkcrC0il5en9QxsMQcoLqj4ejDpu6JDpb8UnMMC5+Qhe/KI488h2LJh/5sJCCOXfFO
ft4R+BgRbekYPwrpc2G1PhiaBLGsCPdvG5Fwv1KIXYhFrn//7KAghS4NaQfRNsAliapt5Sg0kVo0
FbbP6ydZhVRcczRiqxq3BTu2/doe+3lQr+3PJhtJCNpn0/jEkRQv9KFRnv3E8rPHxH9n74l6rw2m
9rsAywzwq7cXesG1vrY9O1qlNvZSpWDsaYoOcKdvSsIVD/SlajY1cNK23KyVEiYH+vpagkUZCD1U
LoBhnLfldWI7JgqIvTwpaVOgNfk+04jWpWjN1QZVfkp8kX/qmqi3qp4xxRzyUIGafQ1OFyJXPKCF
faZIo0MrPdqzLClL0D0P9CNhw/he8Bn7XWhBldm3J+rnRXf91bOwgIEcQTRUIIRqOQRNprqRgNtO
wr1CGzPW0xVrCzsC7TATbnfCev7gEBGEttQLtOF5kfIiV1s9fs465/aAfj5HEBKEOiKw0hNzyLzF
rkv1QcrHfsLAQN6qSc2xarZcmFhaeZZSa0gzsyjWUiA/nR2kuwBenUjK0fAzV2nVjM7oOlkGSCSp
Y/DwpO+0D7kV13HBp4AVETUVMKOAzu87/rjwHfNBzgI/CkVPbQDvT3dNTSL52IWQh0h9p++rmDQ1
s/TOibLXOnW77JSBOk+JP9fYmxaKL/gUSVJA0YiMNNpBrp+PoEk6Nekz0fOP5TPI8yzFBqdyuW8s
WyfMzmUirfhyCyVomJwQ3+iHw6MxTwlwoT52vIJS3XgqCKicIcYoW8IdNe8SS/kH/w1ZaLT6Txz7
Anh/ZucCQZOmRUMKEAEkBWzAGMvf/LtoZib4OQQoC5PuVcVfPg4vsXt7Ay9EbqhGYmaBOAK9GxrQ
r+c2GlXO5+B8eGFBUMcCFeHG37Z7DSx2kKlr7d2fagvYvYfQcXvb9MIVdml5LpaFht8sDcRS8oQ+
MbnS5cHeNwC6aTNQyq0x4qyNU5y5IJzIhoLjME7+q7SqO8naBrvMRJ+xf1/bMhoPfSQQWzcJSbVW
T1s8Shdz/B04XBylVmdy5iewXT7QlnRubgV7Cd2cJh/aJgdalj3m18xe/iHlc7W4c2+5hQffJRoM
a6WVvMtmeq/Qg2Lyz3Aw0jW5+qVXEHklyOYgNYg2RG22lfIWyTXdoECo0D3tzd4gvwPFKQ0L2Ogh
fGfNGiRm6YK/MDjnHBWZYECfvsezCwA/mFlEULdY6gHkCcpuOLz7L7sUMcha9L5mdbaTkOimbUVh
FdxmfG42HVjO/2lkICRREc5B4Hx+xXOD2LVJLAFvI55bTt5KArNakEcqoldJROe2Ga+/CflX44O9
yRHjDedvhmblCZjWa+ZjKGhxBMQTr6gARu7rqyENk6Lko1zyBpNu049uGziYzzXfaaoM3LAyX8QS
lE1oNYWVSTFPfqNW5wpv1WuxRRl/LYG/ELfivUfgOhEogF95HqKPLZ6ZFHSAGJKVbcCiJuYmhdjY
5/Cpf3oiMQSi7sUju0creehIYDh/zNeivYV77+obJifp4jagDVOSQsE3JGi/McwoepB2PoRCP1aZ
fxfiruvhzt6VKOVjrZuGC4Ju9bcbuOSFSLuvAmq3zVoxauFYTKzg8vfUTunY62Fx9ejHdLJ1VOzf
q7tk+bcjhlPVCaj4DYq+mLROVIPCkAoJxOP5s2g62QbUkY3FO3bxC9vEuv00LQUzGMxfc9PnXJir
E00HEHdaI1I7zdfgAliN55C/7w5P3aaP/+kQyBOeG/gZHoDZa3uKLlRlkncSFFBiMux6yRb1Y/wR
nUAOROSHvn7k2aHJV7W4FvciVKTQVommZtCOXtvtIHcjDMkgehZIORlCldi8Cwn1hickjk5reJ0F
kNmUo8IrAKl0UJvLsxix1ZNuDNsSwJLMLnkrMUy/i6yUT9HDmNhBqltoMMYcHMoyIkNZkFA6CRoc
sHCw+9ET0n3IdilIspti0wIEUh4SEboaT4NgyrWpvkkQEBstvv+doo6ypkS0QJqDr0eVwZjK3Mhy
zyYrLIGaHpRO9M4gZiP9ZpuY/YbH5YgID9y3+aO4txoN+WJQNd3ejwvMQdemZwc5HiolyQK8OeNJ
hJh9bbWWf+otgygRkV742rZ/IfdmyhH59cu964/QplujTFhyiadAQESFDH1zCA2u9woN0NRliHje
JQKpyKAwfQHEvugHPQ3/EMtfmZrNtOpHwAkzmDpb1qu8qwKScEQ48nDQNht5Be2yoEGJyUVW0ZiU
1BBPzawh+6YFdYKnVXlt3vmztqdW/yzdJfazZroHAeREINk71d7Tk+R5NXQoX/LNAarou6cTZE5v
r/RClubqW2YLrdFRytFaDzg2Gk1B9uUoMpZbXstYLJ170JiCxAHYOaiHzSpVvVJpyagzyWuVx9gg
We4GNoVrmNtR4t0e0ZLnDcLLv7ZmD8PIUdEHex+ubgvNMcYTFNg/Io+zR+eQv0PafrcpzS9zxepS
7u3K6uxG7VHtaOJBlLypBACW2oO/U3f9M4QNHuzDoYaO5TtjZrhRzOb37QEvPVVgSkJWQAVZAiC1
1+ck8tucdYmKSEM3+z4gw1M8/LptYmmXgPABCU0R0BflO2C+fJ5YBMa8BoNLR4ByDbDydoc424Ur
KcOFnrIpbAFNC/LSU5ZpthvFNtC1jMNQBrSTjefgBa3DDw2oPvoNgYL5JzYoQuJPqIBy9ofUkHB0
hZXZVP+Lsy9bjhzHkv2VsnpnDzcQ5LXpNhsuEYxNCi2RWl5oUkpJgAQIruDy9dcju3sqM1KWmhmr
l1KGFOCC5Rw/ftw/epw/XsNFFNoRl0H20XdOikDaMrTLTpB15SzBQ9Cw5tSXaobEIqHvXhZ4Q6yG
DN3irsHoYcoX9AIGje5l0o8zBBQb0cxOSEqEGKFXl+arLV0Qc5RGUSlsGqMjkZNDFRJ9JFmFvlur
EMCpclJ9FZ4rxcrLJE1aY3hd0HJyNbOhhtt2uwxP4OMPm8WahiaWgUFO1O68eyjjiqOtWg3Iorfr
JoLUbKMip/KcPOnAaMrx/2x+KhRtgZVadZ0arkRg1tMAhHNW+IeSOCKtBV1SVnv5m01Q840Gl0C9
v+orK1yk7rd+ZRsbUUMUMhRWTXVU22Ko0C4vzDGpWrRhhpASAHW6Yu2LKcbWDL1xHLIIjbrlq8Sj
6sKzV5v+v0Q1f706mJn8vBJGrtHYCeeNU3Hf+CA5k7sAqpy2Co0N22VJkK9y9gkg92HI++OYl7uN
73VzhZLrie29iN1dF3F+Y60t6EKIRKzJJwvxg5ofVggqyGigxmr/pWPAH0UVFFWG2ZmwfaxXB9jh
NCAmqfCRXENb70XVUCSNPRFFhlrHn5wWH9+tB2wTNZWzfMfF4iAuz2Zvku7J1bE2bhZ1U35x0SjU
huYGc4o6kMLqDsN0NX/GjTt/82Xa5vw18uUJkitb1gvh7il4tOuoDJ12bau90utOHz8JBz7cARBb
QAkaeyq5pHigJxQ6t1PlIuF+DObDoEEa+KR68fFO98MY7s9TVdazzYmJMdrVYQdxEahRsfj2PVvl
ew1joW169y2lmy/+p/nvhzcHyqRrgVON3On8+Q9bueEsxmzli3vacQzz+2PiHLj88o5++O6LiG0A
dEyd83fPp2R7YiAA/v77PwwJz3zPf1/8ReREyVRACgcD+EWarRmIhY9Ko6TnopxH63BxbtTghYHa
j/0nQdv3aPN393ZxNDWQhpV1g6FVcjg8X6/A1grHBnwf6Fju983m6mprh/EdLUJYtP/+tj+Mxn+8
7YtVN+VFXeTMdM9tB4f52zPykdBN0CC0uRW7df3t4UneX21PYJDcpMAQ/k+L/q+nfslKNazadMYC
t64frf31OQHIYhiUztd3PdiP6+KTWfThJoOEDXE/0lOQ7C8e9QThbMvi2FJLsB0PsI0gcZ/M91vo
7LxlnymFfhSZ/jjYxbMNprHIl5kARnCTcksjcZtaT79/fx+w7xCNgqMBWSnorUJH8+c1V+ky77NB
uIAqVvXOXEXpzVv6mVPyh1gTUnrgFbDzIrZ5GYFiXfiEYofkbZR9W702YZXhXHgNdtebJ52wW0h+
X0XQYj7pUxnf/f4eP4oQQfQ7C2jByRZX8PMtCjpIB2Zt7qnwXpv5ZVb30niZ7eT3o3xAiMWT/GGY
i3s0HKcSXudg93o875os0scCjKkmfL2HmzfWgxuGe+PGD8d91EdeCVlUDicYAw4xUIUbUHH4/QV9
OHvADQE71QKj4vI8rJndmPZM3ZP5bFyLce0NG2XH6KDwPqntfzyQB+O0AGkjXu/Pz5fa0LpWPiOn
Pva9lfNqZmlVJbpM689E3hzng10csg5Q3j777sET7uehjDw3aikxlEo6GB0Zd8tqcSKxeT7Azqm+
Q9Pue34Gp0Ro3YhvCVw57iHSKo/oSuYxRCNPv3/EH1UzUG+GDhJ1AA1Dm+3n68mkEVg5w9SKD2N0
aPcqRFk/ah/ETu7JlnnwHP9sxX5gQI1Z/MOYF8ezTzJm9AJjItAA+gH5rfAZZ8zdCtMsXH8N90nf
REl6Fve9ib98csMfvQA0HYG+ArYT6LMX20XXu2elA+y3xl0tgpUjHn1260AmaKoS6J4VUw3B9zXC
LwOz+zMQ/sMz9sfRL85Yl+tFuf58vvVD3B6DB2qi9Tf0i+gbdBXTT+71PJkuj1VEBd6ZJwx8/BKh
W/xssgzuuSeJdph+Aw/LNqoYjctCoy/cj6ci7tnX3w/64Vn+46AXMdDA56qrEd4iZv/ymB1A5QoP
1124eR+Px+OD2u+d6CpK0+jLZ9vFBwESNAPAD0D8Dp0172IVl02RFV4nycn+BpGSETBvDK2a6TN7
2PP1XzzUn4a5WDHKzUXZw/0AaMtSr5fCxzM1eBHNGSoQv3+WH6EtoHYjkoWMIJSOL1P2HI6GZNEN
OQGLDM9avLfr4zpqQ3b2b9x9sjTOy+6nG8PhhtGwLmCggkPm4pQpF7MZBcnHU+WLPGYDbmwY2fDJ
KfMr8HoeBhZ5MJU4H6eX/WgjkHjS5r4+TdfllRU7qTwAFn+HXNeaR+Tw0Cdu3MWBvvnk9oJfVsPF
wBdrj3BSVFC0GU+5d5W1O+Ou3zhyw9kKrFbdv1D7Tc4Ri7w9mm7UqmSr1+BFuAn8okXwZHcQj4zl
LXypD81pHjYlf4A+hbAjsWfrNgs7je6MLu4QNif5vbpWItL74GQVD76MWAwTylZcT/WaNFHHIQeW
1ndec2ytPmzRoGaERVq9wLfwpgtWuY08101rtPluOUigxV5a8WjHMipRo4R1UB4SPxkd0FHsHvap
07l7/9AQGaIxCMX23niAmglwATdhB/e16D5tbT8vpV+myg/v8Hyg/pDnBBlHMdqn+kTQ0P8FNqpO
D6HtvQUxP1wMvSFG0rHkM++6X47p7y8QNSkLhXDIe16eGyWbNT2/QGvFrimwqgyerZ/smZ+NcbF7
aYXiPnwtxtPOXaP7rd7Zn63pj6fhX3dxcQBBQnb2mxzLDDYIcXUNczH9pcQUCZtd9vLJ/vHLXnXx
xC6m/Dg3FdHWeawQzYJEpY5IyM1VFtahFTWrcWdFd8H/2tTrPCgoMMiBEbxBS//nySFnr+l6s8Sg
fTeshkyIcLbKKVHjppVgHE09XHCZ+Zli1a+80O/jIn5Fjyuoqe7Fg5WqkHACxasrimdzQb+ajW6Y
q4pbZz5xZ4YOFCentffG7X39bl63fgzDitAdjr9/6L9gKReXcfHMwZucK7MqxnO1v1oZKIO3uOUs
4ajnNNeSfuZj/b1a+stiRBHn3/d9sRgLohZ36vG83WbVs5AE8KLgxaZ14/6rIiFdYE2hIPkWeUdY
x8tNSVP11XrXcFhDip2YbxZYhOrh90/h07dxkfp1jA+KwuAHU0+JtBxuiRWx17y+DyIJX6HN8Djy
fYlHAm8uLy6NHZ9vf38Jv2b2eBMU6gwI9WAJg+LqzxMRNmAwPKrJeOq8HfeAER+rY+BEPZzI6yeS
VeGUkioUm4bAtQMtI0UY3Fr8YXJWMzy10PyJ5hcCLHcMnWLtjAfP3ZBPeTYfbaXnc/AsYIkg/BL9
n1Edc+3Kw0W2obctJrxA76ZyN16/zqe14NuSPHfBkTh3v386vwIBGBQSCGelDIfCEu7iBTnIKjvD
g8Mhw8bNb7tlipYJwuYNPxbO8+SZkPTZtvbKgje7AQctL3huh0+Yr5epAJoc4Xzho1cPXqcm0tuL
uVsaGe3IgCarR3f9iBniF6H/hMRyrdZyzYcITLU5LVdoAzlkt2BWxd6hApWEfP/v9w/kvD38sIx+
uZSL52GAUgY2/2KeTNDanXIMS/MKZO5MfnLPlznA5UDWxf7oQIJBlwYGaqFwyK23KTv6TR1C2y4h
LVn1MpI7Z4A5ev88D9Xq93d5sTv9MvhFkJfzRbuqM81Tr+7VSybvFnPLdcqt2OpXnvEJuHZxmv4y
2kVIbpmG3xszXm+JYo53z8cRhkxDLNtrCY+x39/Zp8/1YrnD5cqcFEEbZrUxk7xbNWZawZgPgjtF
1GP3T0kyfSqv8f1tXU4b8C0grGB50Er5nvD/EApZvJ3pYuNtohyq/TWMf1YF5LThQwL2pfX6mcLN
h3d5ljTCVgFLJ9A8f97UhsKEKCqo+KfCTYiISJ8Wm8BJm/mIIJKJb12wbnHiWtnXTx7vR+8SGLMJ
2BBqNODv/jzwUjYU3shoP3MGln3xhnlcTzYqavBLs0NHsvl55lp+gVdnsbFMOqfSmNGGJ9STXNpv
pSXHdUdddSPAhbtelA3ekkle6rlQ6e+v9KOFjEI4Opkc23ODS67zJE2mRIYL5d1qwGnIrLWKHb+K
fj/MJVz2fXKfIw0wSLwzV+oiHNU660aUMyAI2saoE0XFESqdR3njJcXbuO5hoGAkJNnTFd+Q9RjL
jblqUCqDuOlNGQcb2GEgXucr47MA87yEL2fkj9d1OUOUZWeOg+ui9rsnRapXfceTCbBOnj/TEWmM
U0Xkn6P+x9fp/+Xv6vjP7+/+8Z/4+Sv8EVsOIbmLH//xX0PXty+Cv1R/hEP7/jL8ob79cde/9Lzr
+dfuP89f9t9//PNX/WP9joYl/OaL+CN+6V/+SN54f/kHP/09Bv/XxZ1//6cfEhgI9PPN8N7Ot+/d
IPrvY+E2zr/5P/3wj/fv33I/1+9///OrGqr+/G057P/+/NdHm7e//3nGJP/jx6//12dXLxJ/FvJ3
odoWnRkI3P/5ff/+o/eXrv/7n479N9SJwNR20ECKnv9zSjO+nz+xnb+BGQetRZA6zkJWZ55Lpdqe
/f1P4uEjJOjUhnQ+cugz4t2p4ftH1t/OrYqAfOCCYKK+Fvz574v76RX+9Ur/qAZ5VLzqO4z5T9WN
v+bS2UYBBogYBf4YZ62eS986PTl5CadsElsZ9PoT3gIys6aGrtEcRNO8q0HZ9+ia+IMVt4Phb4jI
r/XYcCdk2SJ2jeB0Xbno7TMXD54ZC6TYIJwVFbOxQQOxiM5GlzF8bAI0XJg3VT5g3/CVuKOGBQ+n
0V1CptttU8KVzy8M6BWZLQWmU3TQ0RmMmMx5h5J5u/YkzHwz34B5yIJQP/O6GL8Fe86RezEU2aco
EMWymnteA9Lu6wWa//CGYJTIm2nJx1TL+ql2u5s8K6A+MXToNsq760rAFLgc3bjNmLm37KWJG2OG
8ixcUxKT9iuc3PXac2rmhPPY7eBc2kR1gGK4whsK8yYfd5LPbyOr/ETR6j4XULWXYjzYZtUdCw1f
QjfP6aqyWrWt8srZOGxwVlXnlKkXSLXDHMnj1mzMSDbCSMsMDRy24kZUmWzYTeXgCBjSQGncd6th
rcYMEqMt6pBRwGwv0m1TfLH8rIFW7rjcC6jn7rhRw62KDSqGpPq00c4iI1/DBp7w4Rs8NNI+4Mtt
leut6wGIZdLqwta39kWD1qNJ2XvHs+ZtARJ8F+L7WZKPtAda7r83tS1hcEx1HQ2qnsKAVdOpKd23
oOTtrqedWgVt622XOqvTbAleYMF8XXW5jsBdsFe6MtBqhYPmmlWtmRgTAZGWjGC7LspJeqs9To4u
DwZVz64ZpJMLbatQOCLYzI3qY9bBuBoCR0HKl2HjCKhbZcagQ3Shj3FdlgQ0N1GDvcF3vLWeA9YY
SW3wWLkTlMWXAJ7lo4wXgxn3c170x8IP2mfLFOjgzBuRsrHJdnlDaqA+GexXZ1+vzd57KWCj7ML5
braMfS6s2BVNXJZwOZ7wHknd7UeWR43l7aFevM0r+eAZ6FCon/AuYJLpLmmBztupQ3LqEoAAEoaQ
c9OGEgiQhvQD3G35HFmttaSZI5vEJKK6riY+gOkytGjE9gNoL1uZ233pJ0H8MKDK3Ao+Nju4SbYn
PQCaWRpgJQMEwHoXUl51tmvbtojpAhBgQetPMdhr3SIfBHAL9Nv1067i/nXn5M7Xwuir0HDsIury
oUtcc4AjnjkWVsiaGeiPbfR7y5ycbUfOleKghfeasmieSHOCi8gYEbOkZehWhbWFwokVdo7mhyJz
PEQC3QhnEua9jeV8FUDfeyi6teKOiithWHHt2zo2SWHGdia8RHiLPLkKbiFS5e1jX+fFUdZ1EyI1
nrdjCcFRiBPAXdMZJkidDagWD4M2w4X00xGTe087e7hbcoQrnjJUlwRd8WhnXRd1RZ/2xbAV8JSO
LTVna7cxVBY1vhahHgTZDpmlonJBJigALLMcaZow8z5iuui3Dn2hXkN3aKMyU8phVAT9xemAg6HH
nKJ+sKJuDflfqy3DwFuMG9C9hrDX5+IaA2cdrXpZ0nLv5IE/tHRgLKFWsw5KmW1yTZOy8ocQooe3
UC/WUZFRqFsFpIonIikyVRMbbDHle94ZUAfys2DbZFktQ8hkkytVZ8atzbBdMDCHjqpmV9TG5kBM
BaMXz7gqWPCt1ohEangQal4+k9ZzDouGTwn2j4NJR5J2lJ3H1WRv+BmH+pHEzDWnioSuHoZrLT21
L0jVp2ziVaQbeVX0GlXBoGuumE/EyaLaj4yzVcCU9TScjHrctgGtQbR16rXjdBaMtAhdmzhvQDQo
3TLRsh9oOLgUlUeAsG7hBH2kZwrstFIKZjathsRK1r10Uob2KJOSWdcQaH+agc2yZbkvcU7kLd1O
tZkUlRdZgU7cgeIIm6MCLthFj9r3xMDq87pw8LpXsEnDOaO4bL7PcpgHufaVmPxjjjSYgJnb6AGr
Ut1khdHEvW20IbGKPK4Br4WDJiHsh54kN657/TC67I6IAJDofOMOLWCY2Rah8A2YzeIGp0AccxCh
rXGCoAFknLA5RfPgvplFvSlgAAyu2GwvfUhYv0xYZ5zdUOaY14FSzr5eBHqNhJpBPkNjSTxPaLQK
Juiqzt4Y3Ne5/6bkJOPeJKesnkYgzgEoRGSUOqxGe1rPpNE7bYHMWOgxT3qTfcMM89OAFCBgk6bm
V3BDkImN6j2U/d15CrGCjAe3qFEfK9vs2hIagm6AusduIiFq09ZurvqDzTIg+VY35imCfH6wmxkK
8IAI5ZrNI4vp2Pi3tfLzF8MrrS+ez3FWNQXt124ruYlUm/LD5FjlNqiy5rDAUeexL5x06mfnldE5
j/IOFfC2hExBNzDMnGBEzOBMBk263iap4Q3YnUtzDDZ1a8xpU4nmHt7DwdVMzRr6IwV2CzTCQGzK
86p1WcsGc+78b56NkKkdZcgDb9MOAeD63mfesSzIo21080Z6pAyxH6AkSuwnNXRurPKJpzODRq8n
2uGmbesl6Uwel7Da+bosExXYmVqoibFB7pnV8ecRW/9KOf6dymYWZX7/mlV5D0cQBicDUYJNpxdr
k58tASncJRPD8+Sr1iw4YGI9K2JmIV5RfjYfI+am4QKtUi3xb5kc6JUIbAsWI4uXapNfZT57kpnd
b6Z6eaqITMXUt1gQgxm27YwW4rk070eorm36MhDpMFewZieTepBSEajqL2Cj96w5GKOG/pfgS7ZZ
htHfT8wMEqPGkVbT1ljxeezRr8zypK76ZZ8r2a7HhVVYUfV1EVRoZi5ztCcPwwiQMcix9jj8lUnd
pr2ENRWYxmGJHE06VZjT+YXrTD1VAW9Xbu1P26z3ahH73VxGHQvyuHC6PB0Ccm4x8G/KHl7UbSfL
9UBQbkDYtWxsUfH1YI3yC3ziNdJjnF56lH7CdZvFXVPLddCKmJtbhHjtoYNkLKagMcSjC+fAfi7C
pWcnWCrG1CZ3DXzUG6bvRAlvZpOu+l4fYQ+fTMzLjrmV8Q1eIgnRG8FiC46cCTPn+2UpycMwkQj2
8fM6EKr4CsDfiyUZqm1XMX1UnX/tzQpFn5L4QLt4/1os2Xi1dJYxRqNpAaWvkbAKlh/7VpcP1HDJ
yZHKuvZqmE5AbnhC5GyidsRzdS/wFPdBbvcxWG8NCLC0jAc9t/B7Hu0yIoFGeMmMuNfZ9FZmvrlr
fGMFSR5Q/hm0PotMfs2dKextfYaP6xUtx6s2sONgysBbHyObQ0/CxyQldX1Lp2XjlvOjyvONNziw
uDHdpPP8iFfu1i78Rz5NDyOBkioxr0YKVwNnyiF3rB2sTPBwUf1mYT4E65kpncqMfSk8kswL+gJ0
M9zAPh5xm+y2hAdbazZjPxuzeNRcr5dluIXJTVISsepGI2mqr+ZA446ZUB+aRYiLaZ+l4T8PKtsw
cGgByKiT9uU3f7ZXKA5DvQ2rtRr9K6cuxmjpjEOlp7Xj91v0DSdM5clSqbvC4DguLC+qFwvanPZt
PuYSeLnwYji3TNtmGMi+LgczWZhX7DqDqasOJinY4d244LAw0wW0MIycIkiirDsYuQeRBhOqBbn5
ZHQ4fydp25HrQuBEYa/DJXGRqtx9qHjbhJ2FXWwJZpylXG1LC1go7I3gnDQfxQS930lsaM0TVBkA
9bMuRz1/Fgfa+06qa24d64qjmkjr8jjBF2XIxytjJHsnD6wna9TquSfuVT5NPCzGyV5nkqEvilfQ
27Wc/BZW8+bLCM3h1VIWQVKYw7vD4EpeTRRFTmjmx1Y72DgY6HgNtd45CYoGEjELca6ldK8cf7iZ
RA/Qvy6sFxQA6hUCKPZecE5DbDfFa7V0qFhq7F8US0frBxRLqhMI06vRLWKvYmurYpFQuCj4QoLf
bUHqoaynK0mbN6+y6sRx2v6qWnCSOiYvwwrd5ElLvHdmKcRbGm14Zk1WY+PQw6yEj76/uiE7AlRk
yyv1ng0djZd5tg+Bk586u93xzIWB1tC9FsXcbyVsARILGMiaW+XB7ov8JSj8GnLYY1cskXJbaG4B
Wk/E7MkXKNB2O6JbvtL+kpQOh1rPQO1Iw6LreuroaqTSM0IcezKdWzftiDp4dBnv5hk6In4tQlo1
N4qwO5azRyr6g9f2E0zp+SthAEnznCejEaRGobY43lhomANweZzAB18jXsB2xHfMyavQ73ovNqXp
hVMh9gCnSBo01bJ2tYXtr/DBLITCWCxd5b1UjdM/tS7K730ZL44RFzqgyOD7RDUogtfki5S9HSEN
St3RSQXKIND6D9IW589aECzqMXB1OPhq5475SYNuv5189DMJ/uq5GWwopF+uPV2/aIWe94G8+6R8
6Ue0tdaTQ+95aZsrQhBGdzW2oixAY9ygcLBxOe1Nr/TCphRQifevs8yEN0PvpJbxoqURSkOvyOh6
Kbfr7SSNI6k88dJP2gtbuxAb3x0RzRpYf3lOvBD0iTLlI3Huwa7LQou0/spz+l0LyCoPadOjv8sy
I3DDvg683Ti0kRBCN4srdwF5JKDlEBUQXtyNdnsXlEhrSNaBEE7rZ7gxB6mvfS8tg0og1QkEThIL
e2uwHB1DnohV0US79YHPFModcCNzePNlcBWPWkO3KdANVUYcSd1uyT2kVojx0YyxuPCLxPIMA6ct
/NA3JYJlkMIh7CBOtLM6hF9oEeg70T24sH7fGxSemm2nKVoNZH/TD3NTx+6yZImrmcVCLpChCot0
USVtduR1noeNxVU8MoQcPan0XuGYfw9mWaRzbxYhDAPnvSTeqaFVnTq2kK+Zstr70vDspFl49d5K
Bw047lyt6OSW8WxnqFoABIY76iBjx3Yy7DlOuVJeVT42ogieakcOLzb1dcg5eS/swdxAd6oHHESb
lVHUwFR8wCZMQpBJM1OlnSuHNZ1w6qiR1VvTn9UqE+gsXOSyvJasNtaN4UFQf67HLMyEUd/i1ei4
E0EdncUuIhNseh0NQ2OEZqXpnTvAcKPwXHYzFsq57R3KYY1mTDLt9YRUapjQZ2HMbURcMhwd3dRH
ZOP+XlVQMzCDHr1kBpsjMZciKv1hiOZisiB51CEAUWqJDVbnSbW080pQj298bpj32rf4IRM2HDUN
Wh4Km8eztOCymRXdtshyn2FIeJo1Gq+hn4J5A4dhczOb5I6LBiUwzJZc93rl516NtTNia60md9wN
lX1ttxQHth4nN+lpAYk0c+6RNjfL+OrSpl4jhAFdxDJZCp3V4nZgkP025SEfh+bKFLUPK4ISMzOn
E4xme+utydpsBDMMxz+ayGGgWlZZhRx/6sQdBJZfa5StokA2+Z3oIIiSz8DG4yDPnizDVvA0zYAh
2Mitzzl9A/l9A7JQlUIxdekAwUCZn17NrnJiu8yfbO5nCLeptlGG5ofAoH2YE8NpUawu7Ccwers0
93qNHarGc3P5kyvrPuSZ+ZqRWYU2Hs8O8SZgdHfhL30t7lg2Pxljuw8yNDOOREvI5dhdmHvz1kCP
UWx21EEoqi0XOVW+bGfp01TTwnzwS8MJQoj5w8muNdxpAyZUHoSjP/phVuQ8tjorj6cZyEWvTT/1
1CAenMFiacWlhSdmLbsWk3uX9Yxfl7k73fKCOQ++AM+gqV24DNUZNuZmAT3G70xAkpD6TQxSZx2s
0uz9aC4as3CZrwgtCXK6it0o1cituTgZbNgMKEwENs5EEhQuFkT/DpQmi9GktGzRHmWn2WC0cWGM
O69wjLXZ2Nb1LOmVjzC0qfwV6gETpN2m7L6u1DeFMC3OBsQJUTGiwaoNGIE2uV0kw5zDQ7EcztXP
zti0FhLf7+h0CGJwE9lGXkVTl9XJHFhIJKcOSKiCPXtF+Bjx3h/3ThCsstbLIiCDUeHgnk2KeLsU
Lgx3HY5lUE93wsryfTdl9mowsnyz2GJc1chDnryiS0TvLFBaYu1Oos8rROh7RCn7qmRU3NekQ75U
c8An9ehvPCIQeE7UOWRe4+xsN8PxOXXmtu/n6QB78vlazQgkkYTaa7vuZVzYOcBPt4W7+9JDF1zR
FckoXrDUL1Cqf0OF60kwjgi3MkNpNk+WcAzwgD2sJlSW4AJtAZfoss5bF3poIlEKCEK77HmySWRn
94bF42zZ5qOKNZjkHc7ixbpxJ7WZmm5ZqXLyw6oJYCdm+WClWM1NwHvA0v1141UHc6mvYbGXh7OZ
J27TIyQC1BI0ho19qx4STw5fMKWROzJyIzW0ubLAfERitg1GBOEURtEWAmXlc/UNGEbcBcZdJWmO
uLXJ3zIPL8IX3qpiLoxJl9YOR2zhDyAebqFac2uS2gkrt/zGGCI/YO7VF8lqGrombAE9eOOEjTO9
WlWRrbKxvK2yXCcthEsfvNYur3q7MUVUCDRNa5nHnsWeYCIBBw731kBB1JFbZRQ7E9owNBDBt8ZW
K2AjkVEudmQOng2TiW6H/rIWaX2trzz4l8TQ9JFbB04Mi0/2PkPBPCgGI2qG+W5eLPQt5POj2xIW
I7P4ZrXdSgkzW/Oair2Y7ZAZo78eAUenvKia3VRXRqJrtp3pPBxmmJGkqGViTxnyalcG9Il6Y/Zm
A+UcswVCNm1zn3uCn09Qx9qNsntFam6FogBO0EGJJSxmbq0aCH0qxL8VJCm5e2yzAB+3HJKksWOQ
at53g1m2AG+L+ivSYEOFDu35tckXbDntbDndoZ9Ntep0Ow+hoCUFEFcOVpOAJ8Dkq+dXZRfBbgk2
LYMaHDuandz3MPhCz4C0zicogfJlnTnEQFYwZiSLlkbUb14fuFeqyI1ym/lFMSSZz/0nSztdHWKL
VF+noA38uLFb/toX1bS1uxy9oYaF0vU02Mjpy6r/MpMZcknL9NznBQsxVx5MqgYrRJLx/6k7kx25
matNXxE/cB62JHOqeZRU2hBSSSIZHILBYHC6rb6EvrF+0jYM+wfcgFeN3nwwLEgqZZIR57xjdRNb
3gv6o5Q5qbrjyABrgyi9s1lNXvtIlZm/evapsRqbd3VKHspSd69LT0rY3tV0UltJUB2sirDWuZhN
5lk+7E3fCAqz5RY9JQ5rXmyX1a09TOI0hCKE7HbyADtlmVq1/2x26zaI/O8kxrUgKvvNjtKFzuHo
tEW/Jp9XaXUkWNhG/6zovhog5cdI+0VqWQzjnumj4zAR6xZuvTolmwvtQ+tkto+cZ0k1xBk9gNXJ
1sv3JQmeJ2cWl33o5KHclvIlsWCgYLjSwOIYsvq9oaNFMIwMU3QsYMlcJjBO10Wc9kAfmqi/GRu/
vZkbNj2nRJimBL5/x9vo4mgFfDo8R9uBcIupiPNAqBdHhWBu1bOz2snnPOv1h94s8VDv3H+p2IM5
3XYhD2HPK+cu046UtS/Mc2e2py4QHBvedVhpwge6CpaDLxfe4oWCD2Y59+TVO0UNpXhnv3nnIXWz
kYZV6dkflVscsLS+mXi/jH3y3FeL9wfQS/GVEQqR24o3qOqb9mCsjseiCMa3eFujC+LiX+WyARnN
MXD34omz9Gv+VYWN8i8aHsQa/PZ3bmNlGe9xhOLxwzoEA7UBoIudrGk60dfMxMH+HdSdlpK133i2
G9zATCOpdq0+D00FZdM4wdmMtN2Fes0qf8esQKXUaE2XQhdwRQlLM8e9l6JLmA/DWiHm3SNxspa9
7lIl4/Bp6haTdQVRcuFclh+g4ORnUw9z9Nco/JZYMuSMsYs/pmkp7NWd9c0mGoX7hOscH3pU9y+N
Mu03aLc+3xloWZH7e73Wf/aBhvnW+nQGiQKFqMwPuxXfgebNaZD9r5inm2s9dQWlTCq8tG4Ne9L0
Up0LyR497So5sfq/kS9GFfbI6CPr+BfXX3uohyLrnP3QxkV/L7xguwV9Xw+jra/RjI17f/0Gp4ju
7GD0/HRS7Ytt2zVP2+6niwUsubSFm5ZWi0QBwjuNCzJyxNCfBq11Hs0hfQ/lfNEh0RCyaz5JNHsP
1/5mwarQWs259GhaJVEIdK+N26Pqxi8x7NCh4cNmZBbq6CUF3KyynlB8dC4vhN89ums3s2rX56DT
W1r63pYSc7t814sdvTreZH9ZhAjTclJR7rIgvPRdkzCMNPQzxHAbvltVd1CN1YvaxJg5UFTPlG+Z
Oz3JKMf2fVZSJsd+LZ2srW3s5f0+tG+aQTHvVJHkK27uSzwl4nWKhT7y3Bl0QWJbMyJqtmMXddRe
GtfL7SVsbstQTTmD7Se3pXtSYuF+HyEz03gA/khkcZpU/erFVnjrdcHRCsfmbqhmRdRJxTzb6i/l
fkXf3CHXofrtOtPFaXfu+q4e3scqvp9sTSWZZH4JiC4arFwWeP8D94cJQ+8wrjFRW6Xz4Ja2/OwD
E6Qm8tqM0sI27yN2wWmw5YWHsX+Iwzq4LTYu/MEeU6L+Xgp+8JtSJ9nWXDksrVs3t+GOWS97/zZp
x4pLWmSANF8nhd6ttSPuL2+6l6tFREeoFuTnW26tU//GWqgzf3HfaE7HoxTIp97R8hDX0ANlgss+
YptKzQZbVe0tz+rKFecVYLudoR+YUZYrpmBHstbP0Lj1lPb9VDyHsljTwept1PPyowmtX5YpO/5p
Aqe1EVMqhEru3X5U+GNw8sARq/XeV/C44bZ8mYz5PS0T2taeHV23rARSfovLdePaB4l1W08/VYga
17G6SYrlMNFWPGsHKT6QcSaV+6aqLusncatUSD2aI5b9udxF+MClLw+7S9yAsIe8apY7pZ0aNRfn
aTFqkU5deXFjU+RRyFPWTPARowXKbXn6Ms0tu5l5Tuawuam1JMBMPZQqrO9rIgphRbumTwcF6rEs
FJB22NtmyJJzuVjisVC9lUcj5Rup1Yygor0X30wrmHLCerTW20cHZVHyhl74hB7jxXeyKKZQfLa9
rHa7hCx2qD8fkua86MI/OZUwvzYxsU6v5fTSJPvAzErPykEQ1ZUat5gOQS8j7LaOWNN6j74HAIK3
jp4BrKfwqMljxK19C7DtZQQOu1ksR/81lpWAvaYD2J9kSBlK39/GlREPqsbR0ArdZLtlCyBwcg1s
BfY7OXt5HjrnSfXJeEs3ExaTYG3zpG6vAmVtx3nU+9PPwGn8cyLCj+V61DVFW6ZhZCAsQvjGDk3v
xZfteCAAsbwtovHG2Xvr1FcAlE38oYdp56equFnFfJiawhxUzSnbbJZ3v+wt5391Lqvxl3YjPpEt
m1Z1ElP7EoUmbeZbALascrc3T/GK19C9TjjkxfDN4Quq95rps70PYkwfg/OtHcCTY/VqBaAo9cbz
aWn2M9DfKdxB3sVxcUFXlXuaJPEvs/MwrTFFU/MsMzdZvvK63iz29LrHRqXb4F4aTX1DPB/sbc67
uT8I3qNeNYfBnU7rQio2GsQDqOKhn5rt2HQeSAL3mB44pXck7rQdXoaECkcL2aEgJIE3RcSQg6XN
86l5KZ3goBwA052fnJ7Q077UrJVz1sfehXUAeMG6qZD1wz93YPsQhEV7chg0L7jWnEe3MxPPTCfr
dxmtBLJbU31oW2lnAKVPM8vyqWna9aFC7e4ugzmLAHYIWInPEMXpvlinSq79U2nVU+bgL8oHP64e
XaNkPiTaS9HebLk7GftMNoc4N8CK987ifidP85rB6zQX3g2/uavLTj2RletnUy0IuFSGyV9ym9la
/1zDwDpxND7ufe3mFqQo97b/PsUQJ0Ndtd+4LRAJ9HLP2GSSUzU2H1LDCQ6qIlXCHvY80vbvuPe3
x5rK9KxeSQV0h3rLfceUQNZR+HXvKF4iEPauAktXm30KJf0wImIF9z48VhQp+1PijqnLftHHABDe
MuRG0awO8Jw1HIuHQDrnIlI5oaV8HHH9i73lMCp5irwtOZe1viH/Q9Fzve55WZt5Z+0ULlBlgW8S
XIz4BOdC2QnM9JILadigYvIZ25nVcWwQfV3PRfF7U8mx8ptsmcOrUanes9327qOlB4NiINK6ekWF
Epxc5dL3bNXzfRj6x4Bu5kS6L5FjOc+arY7tJn5p2vib5TdL1q6gsoVhwnCga0TAyDrWyRPfhPU4
sCh8eI5m0Z6KMT4Zv0dx4+vafVjAe64sDKS8ySMUX8Mfj7UOCrFb4/M82zpDLuxfGmFnJqhA/tek
llcC+B0m/FaXkPiuw7UmvM0cqjYu7xKrfU2Wors1VL9nQRizKxlKskVRW0wxFfBFe1uy4UtRZLYI
n8K1foxq9bJb9ZfBmk+rLk/xGD7VfvTi1p1HDAv5u/TN47d1ktfSVdBV0xweHJFgCQ0qIrBpFqV7
i+8rXYPK/oMa9eqotKLxqyOr7mA7lZdkpAmJ997hLjvNVVWKI0S0SR66GNR7V96DDdEHSB09S11m
xaaP3WAAZBxuvcTmS1xEsMsDI2gi0iqwAaEjJSs/xUhQnWKcSg7JZWoP35Jxo5+p0tVlnEv7fa1X
IXL2/IBmFCN4nQNZxC9B2/Cm2yEpVNM1WiTuyhsmSaRniXfFsGzOpdlxyt9VVCDXK+J0IxFYYtS9
sJS2+ayoxI2uwKaDxiCTGwOR5c8PgY7Iybadx0hSoIcKZ0h7y85lUrw2Q3g9YjGHad8tL1FVjvcV
asdDVCcbOJL4ijauyttw+op8jJXAM/tFjl35vJG13MewDiLCliun37ZW+b64OOeseDt4WgHy756H
K2EeDnEorMzVg33qnOBtk9WTzTG0Tsuz4IHLqoI24lY+2Kv7GDXy/Yp/HnXkyAsmpiTzFrs9Eplc
pImZ4Lhknbxv64oxebUexsblUAiBGAxMHgT6+ILMDDpzP6zA7XhbyqNf7o9xU2Z7eKWG593LpeO9
ONZ2ABaN0Nq0b02PXMEO5CudsDsscZQcIosoH9dTQFys7ITAzQBmndLWw6Cn6mRVibGI11+rvJLb
z87CrEs0eZKpwBA1VIGsiUndzRHzaq92Avc0GsQl2uQL82R4GxnbcPv01p3T8Xa37t9eqbk8Dr5y
j7IXRA8l62u/sb1NNkhzvK6HqLBVZqoZYZ8LUj9YJRz47Ce8UguKJ8fYpNDUNObunnvc6vWGuUTd
DoO0TmMjpzs+kSitvbb7KMmWvla/UCJfM/GpYfk2hN5yFr5Na0ihZW6XCzLBfdxPsHXxQ63V7xky
Ie2HknzAlSRNa9ZuGnA+H+DfDzopPrveMNNVJcmCWp+tOVmO3XydXH2mMgCa4i6xl+8Qr/qMppPr
M7I86pHmJO97uzwvewg2vy/lkwGPzQVRC3lj4FsK6dsPiOmIHXSH9Y3QITqHevNee3WQ79VmPRKw
hpcKFKl42i1/PASC82F0R/sYRjMefbdZsw3oOHWBdZ7Gqh6flbw63wZGIbYP/2c52sstOZX7fTIQ
ZpWF5LsfEpIpL344MBolpj0Jxxio/048e23g3tqJu9wPqDQ9HGQubBZb4zWiQI0ZyNf23Olm+rV0
wcD+LIr4LZjdJ8bIneTFaW4kA+MESWqXcCPftmpcJ4pSlNXm7dbauQUpDF0BB5pb/PT5PAYi3byx
/yMHt1LfhyK+FjggCv7jYkHmUEPKlVbJhoZvCHyUvFW1Orfa05L5aND3iJfn+jhtV9VHy0Map7X0
yqfGlfvz4PbAMmTTMozJtUzo5FXVoPGyhqhpPbdmkKl3cnCvRzTa1VEdBo8+Bd7nMTfJ/kmdDvV7
BASnYxeh2fBrpja/EvochGVu9vjJ7dtjFbGv1GZPnk3o6Bzhq33rj/BjB7/uZ+/S+IuTsE2iB7HA
9/KkWW8Lz30bZNI+Vgvj0DY3d4ufDM/O7JqjaM0PqfxH32LDET4sMU1Y6qZrOuu8EiqGlc1l1sPN
Cf7An0wc4Qct9s69M9WX0sJ2V8TOkyfW7TzTae/10WMfA71H87eKmbZIzMFL1qOe5lubb6cW6odM
yq9ihMKuKp2DBNwVYXJZTXuwyQuD0gLIIJl1Sp3Zao6G21GnqK5KYhXNnEVrULPkbNbtrkuVi6ny
T0xB8SFsF++2FAF/JwreK2c0f3f1dhykXezpvkRHp1qZtEtGoAQO8GZey+BFVRCgqawK54eOhEHX
MBTzl11Y0f3SF+IHTg72o21Kwnz0ivYwejalkQy3FZKRsbhz2mH6xgD27MXKAAGvZXy2SnpQGzaX
VODY5GYzApdC3RwAuF+k56+swNtj5dq/MUTBRFsXW8x3tpBHHtIHNcyZXkZUfP6dJcfXog9+EoTK
Fd377I1j4vnYuQvavoU1vJNEHKJHbveHRpDl4KpmRKrbkarTBYdhXrm0EdmHbm7itY1/tGMEMeBN
3piNe+/9GK2x+1gnJruqrH2iKtzZZ8lrL97SBwfX7dcn2TuPZhnNkicgkHfhAvScstyXH9V+fUpb
GX5pFprumrVvLyAmBL/XHvMwd2K0TI9dZbvvXdMy2Fc1Yh9lqtuoSnzIBac4epblfgCzvthwQTdR
y+vBgmD96kxgoXyuZfLeDTwmpOZ1N+5AbtMa9MSwdt7+raIFD8mR0/5GQSHv/W4TbzVyWWgJy7r0
ruLzGJwfc+B+DgnTb1z34tEt+g/TGv+edWX7Sn5GcUZCPT5viH9OGhXLz5Ad4WIGpR5te/CfUNdT
HB4Kcaf5cB85leEu8B+BYPNNNmO/XCLRND+nMUERjDIjWR3BdwDK522juetdqqUxCnWHshvzLSwF
vctOcpZTYn8Va/RTVPN0Oy/gzWGLqnvlA38QwZbkweo/d1PZLOdGtd73stdrHtWyeuV9zWBJezbL
0L6gjr5ruuVPHyyXfSqn282esY0Hs9jOrRnG+RD46++lRwFWY9wFZNqOsjBjjivxlxXN00HXg3xO
zICkv5lqbiynfY7mDWzRjp1jIbGdsaZt4auQ/MELooOstaXO3aj5ilQz+D75TbPlBFjmeorNr4gD
Dt8tAmRWaV4vQH5AKgqRh1Mdue7DsDC4Op74KUvMw+PixzdhpX/rlizKMwBUd5SWiV7ZwNyDE5bz
UQo+nboevosZinGxal6bOLbzoaN3mEgyxI51kCVBcHGtWD6AB/m3HpsP0gLe/U3sH1GFIBPyONEg
Lf1r5DRcBboNt7Newu+VSZK77kpzxGvfv3ekJ6Z7iWlgp6eLtRvpSRSVnN/1/FuG3pbNbvcF6BQQ
eO9t9wiyhxTLbChHvGKqcyJR9+OibVT3XdVG50kGwC+rp/sDarHu7M1zAKHuwE5Fe/TB7gFjPIUX
xzO3k8I9CWPqm3NoB8Wt0yj/FE1WQ45DMoN+OMVl63yRGcfMR5WI2wCbzYMrpxh8YiBBYYlOuo+j
bLCBdYKmadJQVPFTsU8OMpPIOvFG7FBQe/HmtowcfZwQylghq2RcaM/7TlbLQjTCyWbg+oEGECWk
C9Ybgaoz9znbnUIvdQjGiluwdL7ORViePDdBzbuAMnJu2+V3MBMGo3C0XzvI+6y0yiTTYahfWp3c
YGeWWV+v9zKqPut9MBlkJBkQC8Of0yzeQaCWGFLwEHIXojE8x6TKHAZkEdm8Np9Bu3wZavZgUzbI
5JS56CBZzwTPm8O6B85R6u2N/szty1pZjyiwAaSj5N3Ubp8KaX/MCZUVBbNBVttX8bBKLmHfP/St
/0pIiUbPpPucG1BnMyYgsPXgPWSIOPV9YR9mJV9cruln+on0qbP84uBUtjh7dGLZKfmjWL1xv7y7
/fCM2iDIBAgiqtkrA7uBxtpiS9LSax6gEA6Lav039beHo++DF2LSsLHrbT/IiknNdUGgEgHSmE5x
bGX7Rs6FPdoZ3ZjHoB7DPDFelBKrQvINk8mZWZtjJ9zjLzixfO4yBZwnLXVWSx1nSdj0aA1rfCSW
FZyDUQR3WOD6Q1xiL0BxOxl2ydHrP9HPROe68T/KTrMyyebetmr7wRgLh7vyCz4Xdzt13D3HxMZi
IQMmGmQhrOWT4bxBgrt6qsnLHVuVmdlxQ9IJKuEMT4urvEcdo7T3yg3q3ppW8wXZ+LVialjvGL1G
GDXrc58p+OiV42U81I+DVsw6m+jAla6zVtmtp2T3FrrOxfb3qL5/WOn+zST2T6ve//T5PQ6/+9dp
/P17uv8x/E+T3r95/O7rzxHs5M//D1Y+J8Io+Z+9fA91+Xv8dx/f337H3418jv8XPj3nmkBHMEmE
l/2fRj5+Ieb/TYgiILUEx+4/jXyO9xfZZiFR1RQNRl58DTD4h5HP/8uNbEoNYtILaDggHOC/MfJR
y/ZvntDIsz0QcvyA/H34+aj649f/xaUctdr1hSlg5UQ9rKfNRiLI2C3t5LK39hY/DBGClHTFAVLd
mymaMIlO7agvoqQNNBuHEAvF6objW2T6WmOnWsoFP0JQQcMGtWIxL42y45thQh+AlIawY/C41W1Q
Ujt62K/OJl6TY+MC4Z2jzRcBR7CQ4b3fQwCxz2DJAUOy4Tm6iRTNVIZmIoJuFfh4VsuBpgo9h6FC
Iw2ld0U33j2GKes7OE4YpMqwxafEvG/3vk7K7wx82L69zt0APUJaMyGyfMRN/tJAnDZxGQFdWxOH
NHAWJ6coXFEDBYjkOobQCcILyYCWTnWlvKM3hzCByOIGGDPVcDH6vd9+Yzp2H/zKl85hKjE+jvuU
/KjYkxBHT/EvhD3JmOktwB1WIdBr0s0YJ/yGlXLpvpaOQv8q/GXtcHu0SXezoBnFoyFdZBOGWpb4
4rf9Jl89SIkp3wfwDzjkPdFZNESITe25ok1IBCb+IqX2nNdAVma/DwSDVRIW8cp3aF1l0LU2JO2r
QulHrQu7vbiCyud0CN2G4c1b4Rb1sn7ry4ICKJXQZwoAsPbFF1D+2T8uiVV1Z11UIxBtqIQHqK7V
T1AnSWixiqPPKuwL9Hbu5n9hHZ0+7HqygoNDUNbJxArKoRr6+FMXUiJSWupFozZqgiWznU6y8eMQ
4XKIyxEiM6BCxwnNFhxHEUZb1vj1ted+C9E34mX1sPiBsYlToBH3pSPQLwOEZf2qZqte0nWp61un
0NUL2LT+gzD/HZ0n4sJKOzZZTVM8INMWcf1qFtnXfECNOrats+Jq2sfR4npwva+uXBsHlZBNRE+0
BcGL8We4HwxbNrdi1e5sQojurbRwFyCKae3WbytB0Ha2sud8uvBkYxZ7k9Phjg32ZwWAxM9G7mZ3
dD2JGqbt573JKAEff1duV3wWS9c/IrRyftb2LpC3l3LFVhSpfs7DuQga/lsv39lVXKycxnbHU2Gj
4IJ4oEgjRbm4//CRkz3OHps36dcjiXbNLOOJK7HAYBFXCplG5dbIiN1p9OiNtbGRZmWgPcSNxbLB
lde7s39rYXE/u4V25hNCB7e/xdxbUihHlIp+xeuP1SEqkromM8ttnhwRuC+Ippo7B0FVkYPW2L8U
urv9WNaEGacaN9M3EZTh84Qe5ZuMIqS58wB1fpGtN8lLBYz+qGARCCRFJwlfXUdiyJIpLn+zotoM
66OKEWO1C0ohreKtSwNPEp1drGv7jruySjjKqt28C9C4DyOu3w9u3xo/10TWcg5dyNG3UleHeCfE
KUUTRaw4pJxS3Sf06r7bLn/boYjE9mXfFq/C06ZH/MphaJqXcUXxnXvUeiIOiWGxIKIVaZQuihYA
wXDFrSEWbGVGEQ6H6KfteKEU0x0aGR+LTlJ0pU4bQ1wSghfD+uf3Ttflwywq+1j3JaaEUl51UDqp
LZlbvoRG7lrUhtpyYfAleUsNFtUY0Cpm0w6PW2TNHxZCnI8OOM+ky2INc2opt1zyaa0Z+lsTY2Zp
TYmYPIx0+Njqfvmp42m8vcJPLdQtlj2YsWG9EtS+98IDuzqHrehaRjAcLcuh3tRVMna1h+co70JW
eG/H0sn4TYTAFsZiAREehuoRdzToc2MQE+5uVL7Uiixz3H67ObJqciYrdj7gq5aVpiuV7u6LPezl
7dS1AinGJlAP+NxBAMh7ILoj2tApOcAC9d/rGPSM8l9Co7NJJdGLLsBQsaKEVZi3E/cdj/Vaf9S1
TWDMqHuYRML06jdiAidqRQpP3hQdrAHyhDggBMEfiquGcLftlDsDU9+mXHyzk8U6yUvaYu9rS4m1
GB1q96XWVdHnEW46pL78Z8vs1R6+uCzfVjaahodvrvG1kOHeBR/VVAEEt7IAHAzFXsG3DRVhW1Hk
/4LKwJ3DXS8+4qAI7f7iLzpYli9F2PFCp2E1Or+um+uD2Xd8Da6zR5dAN918Kmq3+SOI23gIoLfe
XaveP1rjjp+VxVmYbVKGvxz88EW6Sdv+skqRbKmnR/nHL4PqtO6RvG2dff9eO665Z0tStLEUEgHa
oAQKGoVPHym6ks7LNu3O1zAgEhluWiLAWPjd3wrlAaf6ibu/NLW1/2msab5xIo6BbKz96bRgrje4
YaPk0XcB9VNBBDFU2XhlT2yF0wer0excAly5y8EsTcjRyEtDvo7BYcaLModvTWnZTQZ3HdF3Tpqi
OvqiHEyOPxtJ3UzS/33VqupTr1YTp6saPD8L2naLn0uPrZxcvdDzHvSEMzgjwx+LG+rLvksc7vi5
9n40iT2R9bey6hkE/YzJT/veBeuQuuFi4jsMMqB/QJQzwBAHaNG/If/DILHEwucZaKK1OJvGAshN
k7KznctmBa39PG50d2ZgR22Xk3uIiL8hEeA+lipub/upCkdCuITziaBqWX4521aqOxJKWivnBO44
mdqE4pxtaQrv+ju3HYl55f0EtsWk5NkbuDZHEdrWXJm6QPW7TnZx0WYz1ddwZ7E7aAv/+Nu0zZQK
tYVg4SJWCrgmDTnlnawLNj6YZHIRSVS7novvNE5q72AvfeKfpZExbtQ5wVMSc3C1uEaOgOGz/Vs1
HGMpkS6ufdogWZY9n5PAn5Y0iDs/vkO7Wmx/pmS1mwfNATEeJ6+Lx/u6KeV4X9g4iC5V0jh7cOiY
LdYl3+0etqWCHY5uS0rRUAjupSzvgNba8qcEckvyalptviYRdFNW+wU/qFuZYgFxNT42tW4tPf+X
WSfT3pTNvDVPBFjYezYyTiMF0Ar4shg2ihrsjWf33CpLhaQB7SjheEyll3l7WDtftI2I7lQSa9MS
dVUH6zuGmh55bhAsNQSiq1T0kSyO820tqD05dSg+/kDDeeEJhWK4cUo0iEw7uG2cdjsPMxwOFDmZ
EHM0nXv6WbcLnzk0LKAT+GM4CjU9Cg4eqo8QOP22GKPvYyILvkf9hr2Qpbypj+hYNVBJPGOuWvq6
d7M9cgqMRyDdsBF7xLbq77N8GGJteYfNOFAqMgzK8s7iH9ZmkB7OlsaM2ms6QiH/5EyozTGYNV4o
17GplS29ZY4fp8jwmiN69+TBZ+xQTGumxPpYuAqxcRjbf5RnN0zwSd0zfzfQlgckPCzOsq+aIg+d
CBVJvc1Te2JAIOlOBSvvW4GsE5iGe/PdT+qE/4l45036TNNHA4cRZOOy+DRxFs4aHoaoFi/DuOFD
Bkps0KeEBovu6m+301B0V0NcjERK9hFCejnqa5yfChfUs0kXxjdOVfIRj5FdfSVNPYJUCsvGzoBx
2YgRThEyN6vGrp48M5bm0geyXhlvN3P1LrXEH2wYB2SGPEH052SRQ5SBtyCVw7Xa9PdqHaGs8ZEp
F5Gw3JBgeaNVHWYTzdC1Eolqbtl8C2lUhU2AxnLH1NHwh7W5bVRVZBN0vE7FsBFHRXHzhihaVLiU
bJ0sn7O1t0zRupK/y6Fu0V0XvRI/h3bwtxFvBrKHwwYGuec7lAaiBSWjOUYqW04ozjB7TgZP4B5E
gwMUWE6YY/MoALPAVbh6VnHYNg8nV9P0UfQYc+YXVINNYnyIxm4VX6NgWSkP6UcP/AHNPhE1b4ye
glSRchy6af97atJ/hR/8R1Tg37CD/yvKcP37/hWf+Mff//8yCsi5Lt3/GT+4+TH87//1b9lBf/sN
/4APAu8vPlnvCkH8Pf+HX/wLsoJYKYeLkoygf6IGfvBX4HokG17Dxmw7isl/+gdq4Np/sVhHrA1A
B56NTuO/QQ28v2WJ/Uv6D38+Qc4JyfqouimW+lvG47+gBv2mZwMhRmoiAMVtTCQGjmWGMW6V9ShX
Z4dwwl9tpuU9TpYHdEjFdho/fLxlbRBe6kXeGftHiBrDjszvYcVWklSoEcObpquPxx1iZvX671jx
0qJ+TmAbli3CQmRzUu8rAdyD7ta8BOhF0BmhMu4WsOZA/PDB0LlTkbsv5cgK76OkIFad+qe9pWU3
qYhUJ/Gkbr/tW7XnvXB/wZdSC4vQI43LRw0RwCb0Oe0QuN2GJHb38PaVw6trQ4yYyp8zKAsvTxb3
ayy3T4YaVGnk7DxYLRSZlnP7VTNb3JNdgc5ppGv2STxh4DtPSXm3d3elP+Yxqvdkv6Wg4MVq9/gU
LcT89UiskWKuV3FK+U3Zzo6VBVNI95kg8I+WG6/Ft3XZIN0T7ygqlWHFxzP9yVk0HEmO9zk3FnKt
PfzBAadyURxwYsNgcAxFIkiXGuJ3waqsLNjsT4FYZs5IecJhv68esrYVZlhpxEc93haTRpP3Z/g/
hJ3ZjtxI2mSfiIC707ndRpCMJfdFqZRuCKWU4r7vfPo5rBkMqvT/qGqg+6arOzIYJN3dPrNjRtc9
xNvIaNIw9bvRGT9KEyWzdIA+acwdxxJn5AmjyK8MBeGAt0cFnCIpYGf5Pimx0NkXTZCwJ4yN0Vb/
nEb8q6zsvM9Skm792hb+YrftodMWNB6XVyo7gfSunPs5mGu2V57Efx5NffuK8JQ9jG7vnDYYP7BB
pwQXJbxWOeTvcTtjUTaKj6kQ5SHPijok187AkdN5uEVT8Q4TTuKRk+U9VRfqhmHV92JaeR2uVeYj
uqy35rw4bEjqD6mlPLIgfauKGHNH7NZHaBkqyMxqOToovqEqrBd+vPQIpii+DugAR6e1l7PjOU+r
BQKjaIooaDUmOFyV9UtERvS05N4Xi4Uz1OVAs17GuTMeK+275F+vmO6iR4G/P+yTVeMlmuNv5mw5
AU1ji99WknRgZ3nE1coxxQscO8E67Tf5mGscQJV9EEXhwjMUxLXitb5mfeVc+jICpjX1NvoUdoG+
LfF3zCvj46wkw7Z0cESUQC9oOIf1wHIOTJHQ7vCS7mNnvJVd106/OdhPdyVGjfQwbA5y0xzVgezZ
8Lpw7GQYTvOM0ynfIl+pJXkw+CFpmesS3zUwyOfpvvRtdQZaynDC3nB4XvcUFIFIynVxloacbckT
R5vLssgGHSZO+14kEnIQCKbjKIb+pJyiw4G6dIGd7Z6DdB2Vj7tgxlWHNZ/rwMnaxs05JQsoMavg
09MC7ItSkFEMVneWNMAmcW1eiLhA5EZvIDVTRsiMHKfzCW6LE09f8KE1ZGfMN9vA3jJIb71ql7dY
t9hf80HJ0wLJ6Jg66W92Hj27O8ICs8XXMcb1oeoaA3wL8WyPeO594vAk64rzN26AAq6SlwUSigBj
Mds9AXtwcVjU7V2B6nHpPIyO1rjwNMoF0soUycD1OMcnEcTXqqZ6vXM483RxvAVrOeO1bHl+q7wl
7xGvDOrL9MdsoOvkuVNfY74upYoET13RVWdoSdOlHLdvrgYikYHdoEVzS3BzY6XJ5y72XdOqg67p
iT8q8mBtBojlb4vb/xsT/J0d909aJIo3SweIBEQQVi+2Z3/SVKsmb2fMJI/QeW9Kb/QtngTRcDQn
Gc1IjFQpo7p//8w/2Jh8qIUAz2d6Ns02ij6Yf6rc+dzkol0W+ahJowK2Okb4VfPs1zBzZSSN5P2L
MAPXeTJ5nkzkg3///B2s+I/lkpGju8P3SIujzjp/sFVXw/G4KRzzscuz71QCvLemHnHumKd//xyg
gH9+DmNrukupmKVUGsjfP8R8QjFR3Tqt9zgBhFm9nyJ5+PcP+F++yN8/4M9OorXE+dkqPqA377L+
PtNPWQnh8P9vfv6X+2MfOPxxrVCNuEEEPWvyr9HH3wcSWKNtFFrtPo6zg25wozFbM9EX+nfzX40U
//PbgMPhVAqQHLOS0Pt//7ddTMbvtY3xlD0xyQ0no3/x8NF3s/vx79/on9hRbj4bDqi99xqwOdP8
5z8/xuEMj3s0SZ/U8Gxub3GMR2f8mcC3/vfP+fPraMcif+5hcHeYLP3fUc/fvs6K9UOubpw+Ongk
VfHDSF9y/V9P0j8h9Q6WGcvbC8wckMz8Pn9SqSfdxREb1vixQgoR40gg9THzntLithLTtXTG4y6l
ZdHbv3+3v2i5f78tNNz2v/pReHHwB/z1hP/ty6Vutq5bkmWPC/NPEGlTfdeBMuWNzLlOoXgHJAo0
onItgrnZkWC2ML+rkedsMOp3Jea9AJJGRdVm1lNZlRNRevsTM1P6iGJXHh1i/BROCieQk0XVi8GL
uE/gvGS8r2JcMGwztv1g1eSuiefQih7ciUjDpEnv2mVknWtlzf/Rf/bnrcO3thQ7BkXNB3t+848H
umk9gG5ErR/r7C4xfxtgGBcqwAb1H7cON6T647nTjqN4TTF+UxK8vf3HOyqzzUzAPHIwwqoRzbIi
J+CQbhhUtpzrpen9gmX5XWWEjAee3dPcZyisKvEirt3MDEbGOeAUP57aKcBBFR2wgaQhzvqfjBLs
Rw9T2zUpsigK7Vl9QxvBM0Ow3vTbNNWXrp6iW4ftJqeDWd2LFDInlPYV9WZu/bi3XCKtIMFA9/W1
uuCdpfWykPP9VA/la+KlzWmdlyI+gjz5vbRLedoqWD5XBwRn0FnTnh1xl7CbsaouECj8GAbitnQT
pBHaOBk9sByDBa23+ZpvugjNvmxYgJPBB8byrVk86zQ1qmQ46fH/oBbvPhVJ6edxlwJCgNB3ELv5
Kp+H6KuZYANHam1PpqOTu75oORuZU/3gLkb77OSiDqqqd7/b+divDO0iaizdrf1CkKm9S3RpXx07
7oKxrzw/r+YiBIimP0CQqatrVRCzmQierMJ1fvURsvvSO8KPm1kEC6ee4+rKODARaS4uCs7FQNMJ
O3f9iZkO9041YeupQVPmQF28AhYoomJ76tLRxbCIpUw17zEJTmTixQ4J/2FrcbPlJgaJ5Q/tBIVA
mQuSQltwpSLd3AEEqILBRldb3Kk/sr2y8e0DJ6sLvRH8mapwsJBTxrLjz0QUPbcxcNQxhQ6aZrrB
G9WN53rKk0A2Jo7JakDvB7TIqXAQzl2rc1j8BUFKzy1cqsIFH4DonZ0RLN7kIAhUGhmeFjAqB2Wg
pcetS6iuzLwbiWntVnazuO3sGaRYYW1XVhfvRNdUSrYT7ueGqMj22jOy0IBbqz+z0bpjd0gKsUTA
K0ReP9taQDOJR/1JQlxRn+J242dfbu9U4kSXxe3mK212+naDwopM5W04Fr32Ziyr+Xc8uh9TiUGD
IC25KY+XjZk0S8iFBgo4rNsTRkDSpbGdnGXl5YFbL+aDay+S39QxHzgh2ZfM6SE9EGg9ZKSn8WO2
uLst/mcQ6d68BbfX2tvTsR6WJDSlU/7GG6yw485ErUZnDpJosW/YAbmXTXbFFdULra9cm0u1zwno
GYR9OWgr7DM9XSpu3+dlXMoU92pvPnXTZBPFd7ejNKzyaEcTCMwyboIChGboOZBZipx4/z7RPspY
/QAgVAWViStu0E1/HgXsFBkbgMOMrDxxWI8/nakg1FiTkEMxZpqak5rb0vaHuw5uUFniqba3yrcQ
ri6wpep7Y5labLrJhO9mtUDruB4wDnO97TbJRrWR5kXaVcw/bAtQnQOyWLfr3OtIGlFvK9lI0ymP
rF3zjdc6DHfkmIUS8zXKYUH0ueEI0tTlMbNLNPthTa9tr21/jNZrZKAU/CjtLxx67tmdMGGM0vrW
ZrW9zU1ydbmu6jDmF4RF3MMFenVny0eDDOIF+MqIjyiYzPwXa+fLYNqDwRuz1t9VvGcJ+unLDPON
7GMkLxpCeZj0LiD0NInOaUlyQvZrf7Vyxwhs5EGiHON6LuuoOVELPdyNa8NYYAaNOheY+w6GYqRI
i9r01DXjT5AyqT9Hg/vIIY5zpqb8ozEHx097aJ6UdmcXRq3ioM0xO4+F4QXwTWrGvk5yhJ4Mt5yw
SMKIdGkCq1yt56XOQS3tlIRY2Jdu4E0mB0MAbrT6m81delzI7nLqEgDBsRk5xyxZeU4nL7nUdluS
CiubUJVxHQoOyURm8/pRzpysS9IB5wo3yR0uvy1M2vbXljXerZcZBnwksKQiZdYJ5dW7gnF7Hy3v
O271b3O11Uc7hTctizRFy5Yx+iaz9gnL8ab0hucT4pSVF/nHwsTkvFSwOmUL12gTSZ4cTXieR2GP
0yvGr+yG12J7IRKa3yOcNg9xja4yYxo5rV76DOKjwVBX0DC0Gi/WLKdztUOa69GCDGIANOx39WUE
k3Fi7rwERlWn4Wiu2T3gAAMPJtcV7JD3jTK0LgDBUF5Wb8VxYi/xN0lwJLBrGiYiNWaPQCHBczUR
Zr4VnNBmxeP9Ok9wIxvNIK1ViXGMG8hF0JGd17mx/5ov9ude7csgqBUQu7CojoxWh3e55pY6pC4Y
QeZiXKN1WH6aNlesEDgFxWjmL16dkVO3ijXlRB+J69Yu4n4oHmtOkxmCjDP/7EtHvOYbxzZGFvqE
bvPcinoLTew0OMWhcstk/qxqrAM7XvOK0o7ZB5HpTo/TyPus9Y4uwYjjkCWfjZdxi+O7IxxZibOR
VFRZwTw6spCmj8BbPhi2Uoc9IaSbkFUeXCLAH1nPIBgwJ4BmQy3NvZOZite3VZxKc+ov0GklSNk5
u1lcwaUb2UeMkBbHRZeEp3tpWn5p9/lT4tor144i0hOzItJyrOStL4YxxaKXxY+rNwEyqxgGEc2s
h3savpPAqUha49aFDel1wM77OgtFmfzkOL6CCWrVNTP017mr5V1dxx+CL+GXxNlgFyBI4aOMupI+
v4pE58D8+UVrFCp4nazhVVMTU4vs4alycBR2gyXuJWGGmx1zEQjXApfUbyR5BaX3zBTKQV8p9Y79
fnGMx5pZMZRQ0QPZY3IdR21zD1KyPbku5WOJFnEIbqQ/4ookrFVP6fvMFvdC8J27F1/6obfUdyhR
8Y2wSZ4TDzKCFLZXSMpzBcaXzDCTxo4MQfY701H3I7Hk57z/eyaIwY0zXJN+8Bi3GK53Z8Xzj8xG
1ZWJA7rEVcV56driE31asq9weVhN8VNnyY96NsG3ORbAH+2OATwQ9bpiUSLlV0E9wTvS3WfQpQj2
EGYs8JMCvy4zxEkXrpCXiOOcNv0x3SMpPegYLKMTYNAOavbYT+vjWIgfMeCoGat+9yHN7VNblXFp
YC7DCjZI+goygDcLdFAgOgiVsz19UIHDdxZA5o8DmfEjyVOWTGOCflWQ8zRXFt9VYYTyDfB9JxLd
D3O83ptIwQPMy06/dfG7G3tBKglLGTOs4nnSy4NekRYw5/w2yu2zM4wBgQZfvJCmfeRxnm/YedRh
6dkuRyvAN2s9j36fC7rebQcLtt1NR+0NbWA5mQHgQXPj0+R1Zl+cw3ZYq3sUcdqLViSVaWMCfiDF
gTGN4q1vyIKCrZUluxPTrvk00dXmcyCIgQlEK4ERcnimSdMO0/TvlcyL85qNOeAMu72aOV5goykh
SA/U/9BkzWWDnHQw09UNi8WCJbgRPl2KZArTwv5pZgODqL0vx81G+6bGNXySVOx9MbyK9JjJBj4f
crryOqafAi0bexVe8sRwwIvCVa+rzXiLi1UHI0rsWyoLRgWYsz1IGBr5K6tAzIyuDVQ4X23+tGW5
xqVsj22r3efVRYlTprHcFcUSw2UcflYTETAIohr2k/5hS7Zf8LmWg1syGD2kXVyfU7egqxa3tr81
uvGH0ckpehqtc1zawwfgreh+UW57m4CVOyqMg8+dZlNLjNNi0U0upLKfuOM0NDHPfcjcKd+JsDCA
l/rLknTcNv3OVcqM7sJQ7WvjDjqIkhI8R1T9Is8/BMAGuE2RC06uQvQmmp3ANimJGxetjbysd79b
k1IqPEfrRdZL0kOCbdVbr80t9LTkLINMi7OQgcxNovJk4TkjAp2bRJpmOLePdjHNd1NsxXe86Mge
7c0BEb7AULfQINgZ1qEEosX9W6RYbjKwWWnbxQcTo+clxw/jkQetKtBPg9c+971pEb3Ls6BscH8x
hxhfy1VoVs12OpVO477W3CuBKydWJG3RsFC5yroQ6tdHgyPTlTSHdep7HsNW6uEqhfurUrENwZWZ
TR2rhCUmSfxlMuOQXYIVVIuFu067JtG+1PPXDcLZ1hXHNK2pvSGSc+dZ9B8qewymtb8v1ED/JpRy
7OppuLTrR46MAEGiWc+4Cz6t0iV213PvD3WCJYEU7z3+anrSJsJqeOiFb+rJCJOSCPQCYplsTK9A
Abn4W9HvtxfyiC0sygmhelu92Z9GLc5j68U/TewYoQml7tQCPj6CdMvOxSqnjxTm3J0tgMrigh3P
LV7OR9dM1reMSNa13SYC5cYGSiRe4SxHhnXpVk2acp289wKb5ReDjBr4tQHbBJ70/EQIguhUmQIx
98AuJWsNk87GJ7hhEHw2ZXPu2KI3yCUWGsCBY1h9YuuWXC3XLN8y0bLF66vofULNDnl/VifLxDNf
9RGWiCpFYJmN9eBt8AiGZI3CRmwvHMdsZlardeDKrTth30vOa8SwYUvl/KPqKzsYTZoyAOcCU8GF
fkkl52Uh459x670woAEo55ak1DD9nAszs+4occye8eRScha18Un3rF9sVGFuWpqI12bpUJrLt7RH
+6/YXQbJiKHes7sm2Db0gEkmJO9mhjUcrGHQAIG7zuBbfQyHPfgEcHDdIH/bWVNewPJi1TOIRM6p
LMOOd6bPYf0pBdt+SdwE9Ekxdze2WPJw6kFF8W5Ttw4TPWDjcXJfk9J4qoCJXCUZhGC1x+qoalv6
RV9UZ5DfGdDPZYAoSAiDqQSJiK2lA+Cw1TAvk/TTqAVOssayzpCJQc8Z3vehbKcjUM6vNpPHMwFg
eRC5198oM004fHpvHLcY0U3spKYh8QLVg1v3tlb6EQafI442HaiNXbutJ+uSKaM5ajXyknBxx8iU
61JpCr1qRyuGndCaksRmuri9Eg1iX2axVsfdNt9lHkUdLumQ67TDPnU6TycLts8p9fAi6raewQpC
ncxySqUWb4f+bgZp69GwvixDqfwq3eLjPMtfTA3zI/xtfVtmxcdKnPky5TivzS1aHoY2Xk4inz9H
h/j72uCvy7AU8o6sl0tcVlTF7P6uBMfETW063rlUoKpinme8005zApXJeSohB4XlQr/Pq+n4S6qs
b8ob3cuaR+UzFy7mkpN+aRdjvy3K73oyF95X5j3PiY3dSuWhMMQQqMGyDoVpNsDUbNPvgIkckqbW
R4CapT/W/RCOLge5lrke59KUZhM4IjA4x4KxD68YhQ0VUd9g+ONsPYUj4wTdY/iMCK77eTPafi+4
H7Qbu0E/euNNNI/x2ZPV4I+xnV3reM5DNyUFhzSMu6O/iLZSZx6MYzrrC2M+68HM8/LVcCFaNUPz
lnsdLFdy0QSfNpsRepqFwBr4BoD4kaNqXJhGry8Ql991gn+nYgtH9gT+x9bkU1iU9HgvuZjvGjyR
rFTqPcfrHIis7JkYmfMJCViFiKfQbJyaigDkMOyxu8fnsHFavswi31+wRgW2MAf7OzD+nRRvO1ns
O1XwEvtGtQ1MzGXUGgiLOPfAC7xW1G9MeKosFRsXsHG/TWxiJATH3O8Kh+SP3ARu/D0WNOn8uc7Y
QzltX53wx7QXY16JHdZzdS7HOj7b7eSGpNG7oPSm4Y6vABtg0cUdXlV5u0TL8CPL5DeGffBVlyEL
LF2tfjyXIsw0rMY2cQhWtrAsAK+uZ1QsTu8pLb7cxuWt1yfNax1n9YOQ8jdJrvggW4xFNvm8wzAz
kvY0BiH+Tgp8cmzYFRJqMM11d68a0q2W4/WPadfnN7MePxz+xesNBQWyV/7AOWZlOO7G9+m65WyI
DCgXLTUxYWXM3pn4dH0TDzswbcAMkURc7qJvs6ujSufdi4X6MWxQ4rplGfEKkazroVufm4wHM0uw
eIH+bQ1qK/Y02mKhqvFiPuhm+uICLTpiKIKL2w2Kxqa1JJGZyQeUcp4DN+tOImvlUzO4DLu3XrDB
jNLTbAOVM6SwwzgavXAa3P6gHZNv0+rmhNeT/F1cTGELULDVAGoqdLHHFiRA4KUEJhbFvYtDL3nI
rB1ISRH5KZb7UsXZLnTo3wmYiHqcdgkTsu15n7quPitG6IeSs8uxrNbkKdYgGkxGzHcMyXsys3N7
2QihMO2l/MMdwMqrhMll1KT5JSpyVIjMBX2/Ks0QNrXP8d5dUZdjE3BP8lYcShk2K7JD5Tbdrzlq
kxeYHeDkuFEPTNVYSNNdROa4OB+Nzgw3iCkJfS9G47OYpcce1JhPCOEw9yPGSbNQt/lE4xM8LkSA
Jgbg1e0opNIi9xiP8j1PKG6KyeZjMh7GQzqTrUNaiQ5JAsUhUR6uOka2t0qo5UrHR3mKOArhiKub
W+UOPT52XZ1qwrUH0j102hYCg7dj58eWCo3HBMfCeSZOT560+tzinJK5fB7BOyDYwaihpkkTcY8H
iiydGJMeP2R0nuL9rGj1nt9slvFugurzCdWzKTXt5YpHoQZcZex8LN7Nm0GMULsY1WcAmIjnAgVm
g0zhgCQC7bPFOL4za6+fqo+jkcvTqHMKF2eHOboqGoTh7k0UWC9WzlPBusBHJKHnXGJyUc+A5nH3
adqU6IQ55OygKFNoaGZxAYRwjITAVnN8LzgVfy03tdw2pvFq00cT9LAqjqAiBOsD9oBYOCX7jB5h
amt/6gLtgFGfE8yilQfcfN3jrvEfPcJ1BPad9XNOhhL5iXA58uSagX/P43MO+91vYSR8jTgx3Cpi
4Du6li0Dh3vy6yQLO7S65yx/FCBDM218uCUkJIPMEQ0+OddWNgDERqw8teTH1aax3iUyz0NjcrNT
743OZSmd8dVKMPtiCKfCKxX61GPnCyOw+NifoTt4otiHDwBqTRfchmeq9jj1DneHPaY3QGsNfypN
+Eza7t7THBtJV8juZQT1W3IgdpdjU+TjHQl6PMZ5TrjFqNUbYxjo2/COeXfVLYhWYuzIpWUaRCUm
Aq8GZVYUj4vRfwUkwxRgpjcq373bmwKr7EBl8Ct37n7ljTc9RDJrH1TNcdYp1Xxyt/SNEgvC2lEC
w7mobGLzwAZQ6VO4SA4iblAptjp6jOsvWlfqt46EO3Cn0GeOwxZrhYvsNli1uK8W78cqN3vH7kmE
KWgureh6Qt+reyPnbSMQ7EDuUtkUzhzsj8iu4tDTzBaCWsxvl0yRSaIaDL0DzOA6JQAg062IyUJ4
cfPQjRVBkbw27keLXdawbOZRRN2GrZWWJHA4CyflQgI+shsA3Q56GSJC7McJkBxXL9bNkNrzPc6H
PiQAuX3tuXUfBtGAozaU6+Iwar6C9MZpIbvmVXeoRgyDKaUkxlyy2JhWWvxw6fK8SLrEHmw2XJTW
5dM5ghvgW30qv7teKX5zTPxm5VSDMH8T371ly94yux4NlqzJu9qxmx6UciAiosXBtRSvWoK1b03O
CETEQglV654b7w1Ihzv7ch7LVzE2NCIkTXEiFbbtRQ1beSpaRpQ+5lag4FvTrGx1uFdgziJrw8+A
x5D/4oU4PkRmKo/VMjwzQ0zOu+sfcZdtw6QYy0418phtDnThWRn524FAVZfpjDMxDfbtZue3BBF/
CdoubjheMt1po+mhEyTyZEvnRdIjI0YJdNamnT8sxqZBYpXJaTTlhIe4oGFtZfjguzjm/J475TGb
kRGm3po4S6MBSDAfByPrzNsSUsYP2FQVSkJsfTj2zut0yml5IBlM75uZqCsFqwgcNI0dSwPNukcY
7Y5lwntfrp74vRGCOkLdLp5VXmQvaZu0X2xtDXdmXm4ndhUTyUZv+EbvRqAcSGjfDXDcZ4Pyq0si
WrMkOgEgG0JZwuqUjh+DLHa0VTo/QnLgtnRnk7R37wJodbrkq5fmzdXcxuFmZn08tljVfaLpxl29
jo9LL4ezsrfUd5l3BRzGOsQpA4CGVVcAiBtl3jRT05+gQNAwagrC6AQWTmXVEYaP1br4XjGvX0ZQ
VaA/SXVzWyfNBfcnBkR3oCM1ZZ8GX5ikYd25nwam7hBG475Gc+ZS+39UKaAfkCN8X5O5GSn074As
5Fmq7Ndi5tuVCeH74m1vblb/cgyBVD0mrkkJL/kuzE3QXr+4o/dS14ug9EmmxYmmKXmclwGCq0Au
eGsNqX9lpPwx08fKvY3yxGT7gH5Vpza5IOqEbkmAmhCitpL5VutcXZvivvEudRWIpWYz7vibNrD8
eJhPqmzzo+G4ycnMcTz2tOxwJuJ+YeCfxSY5oHxZTwM/0ckGZ/0tyczslv6E9j7vGdFUEidWWhKC
MpkR3qNybE2Qg4olFs4U0scPXjKz84yvtW04RwTnvxIpgNLjugtTRsjhJCvmiInYfAIcSeAaSQK3
0KuulCbF5yRCQRnJSHKicfIjeF7GLlXOHck85AnIznRu2pWDjC7zZw5k+NZaPYWLZ89nS7KL1mRM
g0xrUDlDBKKinIDFTbwDRlJwvhYus7m13s7lZJIdmxW7/liD54hJ9To5AK0xj2x/mlGWFhN2GgT0
8ikzvk1ts7KSJ2hvZptx3Pa636kBPvKQxfSVk44QzOz3/ZpZxWCOCvKHbUf0Ly3EwP/f2r1MHZ2X
4wjMN6+LIUxyYiPjQNJzEUl3N9AMTKxzBtHnztRIAC+/cRaHRjR7UOz/UMmXPv3FWVv585ZhXNs3
ab0HJiSNkS5MZjQYypg6iWH94UIZoEOL0i1mgV6cuocc89lxGNePWdIB0HWgMdIphg4S67do9wKj
v+Zfueryp9cS2Cu7FscC/S2c18ggMCTl3VX3PwvbyR9NpkxBuRT2MQcC8byOnvWew6x7M3praP1p
QYP1Yhir/dQ3h7IBoNUOSMhObr9bPewgp9qZseB1/FZN6gZmZQ6/xcgY3TgMIzkQgaIZqAmhoiwV
R8FA54ex1m0SZrXhKADW0AmWfPk+RzzgRKfq4eL19kQZxJxDh2ITcj+aVLrlbBwaBcVZSNI4yp2H
M2m5gT9gpGyJIqMr7lh9tCtHva+UgohDltDHVHvU+YxtY/mmvSY3dmyK70ah2TFZpHZD8MIKQsJs
+gudcxeH88srVR7WMYlL92YdLRwHrqy/eh13MniWlQy1xsZKRtXnEEHBXjJn11I0isEj7tmNce1x
MEwatbQpA4P2iRN/zXJajZF+FhGJr13VIo+LSF+zVTcvhSv1a1zSjRhlcCLsOCaJO1OgBpwRQ3kF
2aMRjY/TcLpJmr4KMzmUGGTT5Gpsmt8jU2yaCPMSHknHjjiJ06zFq7EW2S8mg+5HEkENEdEy/W6a
tA45yM+ncpH5SwZi9yxFm36AIkbF7zjPILjNHCJprNyiJn91mJQ+M2RkpDoZeIGhA0uV4zMVDxBW
WQfEhKHW3NKVzrKcUa3ooTWOESHaBnWAG7PDvz46JbvE1T1ZFgVw5ERF4KJ9jIE0zPUGaZDwVeIw
tBuBFVtmcW9m1fRAmaKFV938VTqVYKeIfj2b1XBjbiWocpRdxlBUbrSpYf0UY4m82TggdwfrY80N
ETjJvHV458UnoW/qVlcDuBzUutABVURY65AAqJhS2GMT5TGcVhd8+EQlFfV3UfaScONAhZyzXyhz
IxmjZksfGSritOVxOU1Q3In/FTHIsQ5apCfVCl+8S+4LhnrI8Ju4FAUyuQSjc+Zq908V2WFoRKN6
TIXJgLKxHya2PU8WB7cWB05BGnLkUd3gL+2bYEi/wmwvdQ4UVnZnZVg3cUpMIJ9XHpSkbFbfNkUf
bJRSIY46cg8kMrO4JVjFGxsG8NUco/qXdpDRFzixN3at7G8J4AHcwgX1HMW+e2OTEjIIYGBHh1fA
gNi7DnLQPu25nwT8iLXqcaX6t+N10hB4aglQUpkUfabg95FSTPXAbEJ9Kzl2WX63sXnvFwQU5hxY
Bwor1bDn3Hl9a5qhPyupER3gDUSnMjGR7Dtp3OfpiBHLSegFHKAuzzZW+bq2uBaRucPRuqH4PUkd
vUe92p6yLLXfPPi57Id2Aq7RMHkonGeI7ASv2Hr2/2Uu+5+eQby8Ulg8sZrBhfOHAbIVOhaDFbeP
YIzuHKbC45JCOylvrHZ90Gb1ZYij7wIXQt1Mwb/7Bv90xGpSKgTXXBeTNM7BP2uqi6US80h4/EEs
xV1OCdBAS9S/f4TanXF/tyZawsZMBcqTsC6GVe8P51w+risp9q69V5D7EWYMe9fjhvmm6Aa85zZA
HAxlWxBrOtYVY/N7goG535D05yfoi8+RgjDOfJQbXad4tAKPCjZKjCn0USIeH2u8Ht9ZUZHRHZjW
8j9+nt1D+D/+fM/B8wSNxzT31NDfXbCFEl2zOGV7zxyOjoCHfgY3VbP1e4MFQo0v9yMksf+4Zn9d
lH9+6m4k5SSPKVs4prX/cH/zcwojji2k0gGmdt/h8XdQHHPJhgSPwjZ/CIl0UWjdHKuM0ZHKkv0K
4d46sGqjW21sgbfGW16Rbqxzira9L0Akpk2H3EaD3X9UuxBblLyKUCBCQ8bFWViWxVggG8oLdgw7
lKnabldOTEdrYAPEgHH0txLUQuX1F2LRtl8pOh8Y3VKuMlY+SajG5wYwsC90zrk2VmS/Eh0BHKZ3
rbrqS7RQtTLNpI7qOAFNrunE23dSvEHIx5yiasN01lRRUNAvcuOkQx2mTklHiinlCxCQ7t6ZuUur
rX3NqcR9SKXobyoTt5J7kU2EN2iJW1KUGdUzzWL4y9z8ZDmmJB1u25szG5i34mXwO7wPfiZy96Lc
7souk41vktbz1dDFJ/eq+5RMgD60PW13jlu2F0d683uKoI+IO9l0Xq2y4W7kOLVqNrwgLghY0Fj8
ey3o08DubPizMuFRVEgxrdX3L/We/VooL74vsEo8NTQmWOFS5ttlhVGEsEB5nrnY5dXz1piGvo4k
PiEhcpHw349soX4qu7Uv2+4SWkmzXcmA2qACaAthsrFQEsk/Q8575QXFMYBVNF1A3+dFcTGM9f+Q
dl67kQPJtv0iAkwy6V7LG7mSaZkXQmpJ9GTSm68/iz24mFZ1o4Vz7stgPFU0mZERe68d39YFjvDe
Ed3aLBRSP8zRH64NFbuvrkUpwdIj7ScwZCQfjrDRDNsREUU3Iy26D4M0Mg4jzKbUAogLrrMJxWZd
284erct4ERgGNJAcQIXSILd4mieX7Hj0MFyq3KNnt+9IvM2TFztqXzsTtbEgjENMhO9CRHUgpnvZ
lmMv2/mYALQGtqIte6NOT3FdjGu9Lpkpu8TiLuvO8uVmdOldLoSVQTaj8bcSjY+3BX8R2EL4DTTi
7QmHKP9ezvsHxaQHeg2zUMlNO5HixOQiUjTXw/bJ7G22H2dKttDBiyNshxemD9FDAEtiGyeohKRj
BFeYo4dVHFfRZelYtM+1Tl9NfWOS7VCoYmHFJiQW+HUnpT2P9SMGbAMcGnpMzDBVGD64prrRKqj2
nB86gjMuo6lFWxemK6RwxQ+SbM2XKg6Su6CsAYx7QbhXggS7VrThldfDg2XzpTvGXzAxUUgtLMqF
Qyj92Ki1ZKD8WCDqe8hNCoip3lWir2YQQy7WEYrwOd59OOkO87Ag95+rcfiJPVy9aZXrLzGwMo2j
1+deaagy0GFaJmOzgM4Dw9Ylou90T7O1P+hOODL5aTk313kLfxZbxxaSjA8BriYhap1WKzvujEe3
Q5yJqxkXCfs8qvIKHzQ8PQ2g4+T55oa5iHEZdmNwCMgvUJ7BfKHOPwIUOuTQoQzhT/A/UaKozaAF
JK9oVbs0RjyKo1N+jh1nNzt06BAHs6iTEIZdqkB4g6DrDwY7DI86slGXCeMe7igMb3t4tSl/3kUV
kO9AVBC2uVxeAguujhoZNusJo/WFX/RgQuveuyhq4qlGr6zJQ8NFNBpaQvccU1MmFQ3XZoqDi3+v
+edbsaVjtrBdYc3/CNxqNgb9tuKDK7SpZAvjEou6ex1N0Jq1IvFf/ldX8QiNZmhtmgLhvI1saFbU
/3YVCCcEHFVhfRdhd9YGEhMr9/jvS5z5LOipGjbiWQsIsIVe3j77ISH9BhN7a3UC9sgQaN2hB2fV
+fdFzpT/XITLCHZHahaT23V2kaHM/EiHlX/SrX4NTb/sYFibPzJUXv++0C/nxG87MVeah3jYYBws
Kqg5z3biXOVGnUyJebLhKfJVi0NlIbO3GlQQRZtdz4NtDq7HukZtPg1Xk9f/QId7+PefcWYLo/IQ
Du+EpbsCRY/jzvaE359bP6AHkS7nOVWutCY50o1Yoc9cYkbc1wm5Shq9i//dNeeHR82GK4sHSXF6
VvlEHmlApJ+KG2vyj00YbC3ZHtLOmac5+YIAM0Rnw//hmpLoV8MzsANhZfn6O6eq96vAbsQNmTXO
sEaiN13rfh7dQZ9x3hrXrh/AVRDFgO0h+ubaX7/AXy4n/FQSE48peL30s9+LXmwayZ2K2KqhPgRD
X17FYxd8Y0L7+ua6wnOFIaHWSVvHhOQ5Z0S5OhG10vVyumHGOwOYx2SbRFW+0VEnHDSD4Pd/P8Wv
9et8PRNsHV70X8+RIvbrHRV9YLlMG7JTET4iAp/6J6+m9Xdj1E9+BJASLeW/Lyi+nmf+uOK5Cw7l
DpQGI88wppP4W8v4ovKIMxzD96SH+jVAR4CDmh0guR5B95++ufz8mP77wf6/y2OGclkaDEef16ff
PpXRjBqECAHduLI6+EP5RDD20mTe1UVRtOrgilLCISgflU0wcHyv0eD55k/42z2nbMdPaTompsqz
ex4llSkamkknQzOvBq257NKYWY0xfbrF9MQ6v7S98BVU/mUxWCurioiO1Yh5lvFrrNmEBc9iEUHY
tbsURnVEmPPN8vnXPxCgIcso7ztMhK/3qO0C/Bso+k5pxsI2QbAmWnHRSCabBOmYNhFGld38RDf5
zebw15eDRpmYtwgxr2hfr1yrmpyaOM1OCTLqeuSEThg3B7p1Zj0o68nsXtz6Qhu+WT7PVvH/vBS/
X/ZsXRnpsYQVgM+TLwdK013ZvQ39yxicrNBbRcMT8XOLtL5mYoYfJPwPuwOURvBR3Pzn3fvd0+t9
Xb3/vPrZ7daLqEBqnmUnLaGniU3lmDqlRZNlDt7I3job8wzBphQbIRpGZgQ/abJ+gHO5s1IHIJ6+
KSfnQiGmtpRF0C3N2oHc78Qsf/ZhpTEs0G8sivyNaPO16rlGNWU37jxK4VC0heuwZLF3gbS3n0WG
YNnKA2xyeCI40Ykcia5mr+McJ9isJw6JxSUG+Qnx6ZF4BlSgvcJbUa+yIiRxM1+ZAMkXAZtPbwy7
1ifqBdn3Q+oH93au3/iJWuIYm1ExpM5Z40qo/OCWYi3H8q63vY1HLi7nFpfspMwmpqcLMZPTI5PY
eZa+RabGCOu6LIxtZRsfXSlf0VxjQembdZWZy4oqPUIfwgAK8VMQ3ANVJGy6Nh5FHRwd9yOh2c6Z
74ctZ1FN223VxOfeI4CAIiOYe3YXYyHvB62/yONyXSB7WAIeovALbr9ZCP5c7NFd4W6l3vJMxzj/
zlgHOOJwKDnptntDKxc6gAc2DvTNYQiMbTiiVc7QGduQk+PpKAb/ISRAUTAeoOn1mrfaCaXpdyuk
8ccKieQE87AN19R2/tgSzILGcCQLdUrKd4udgOckmSNp4qGMNx5jDW18bbp7s6Xwrb7Z/sSf3wLj
R5pcFtusPf+zrwsAaYVxZ48JlVun5ceJoSy4dgMyfSMnBCOD/lkxknybvAYRplOp6yad3hhyhIdJ
6PpaS0370PZec12VI+LxKGgOkhbGRu+T9v3fj8/8cyfjb5WSeAWGwZKp9Ne/1UUXiVLCKk6Vt4+6
96h4dCdMnOTKFN6NZGIUt5eBDkk1B/91ZTr6WwVIxJryi2q49rHFInxdme5rnjBpzz8HiGmpVvHt
YmcixMLC4hmYF4MecbZObrz4G3vsvJZ+3Qnp7wlK/vlZY189W2sjIHB05kZ1mmRDzF1yk0RlhJtQ
S75Z4P6yqkuXchymjkcj0zhvkoFOAULC7P6Up4il6PmE70zQUuDZzvuQD9l15MnhMobRdkQahtwv
GuTm3w/rL+8VaXaz/d7BESx+tSF/2/ZtJ8p6v63VKSp/ELFzmwOnzZhCIvfy0p9ST7/Z5P/cQvnJ
7J9UcBb9Ofdsj9f0oNBJMFOngCyOn5KQNGZfsDUCghZ3VjHM8QTko5qDQHnYMGL4P/xck66tB/gQ
U/LZs9X0lul9CQ2cERuOKlqkoDDz26jJIP6N+l4G+ar17G++3vMSGfufa0jP4lTAF2EaZz+61kOf
dst8k0M4QTVHSGf431cIX67x66P87UFGjq+0qWvUifRIj5FGM8qlsn4gJ0LYTtyKt85FtB/b/JsX
6C9fi8tvoiaXJkfx87pRmfDjhO9yR4V337mCqW/3MDEL//eDE39eh1McXFCLXiuHnPMDALl6LXRY
pzrVwrqu/fxBKzo0S+ku4FiO3nalO949vtc9+LNN0U9U0NWaGTOU/kzd9on45k2aF9yvq8TXv2f+
sH6732mvsnFy3YqK7NqqWZ14c5A9LbS62vTJ/b9//Z8b4nwxQNo0OSiOz5kSg6XrE/p0pOFRtNcL
dGZts5/cbIfu7ZtzyF8uJTDa00qZGyv6L2TCb78rGln/RibKpzaK72yr8E6JUN4miI3PwIcl9+8f
9penytXY7CERmDM36+tdBL/Virhr5qtRbKl6QzDoOjO+WXT+XOQsAVRiBnLoDGzk2VVCD7l+Ew71
SVnVus7aVwcjH3lprAIEwTT1BVLRbz6LPz/5+ZIAD+aPnkPr2SevjZWTDoJLJmC0cbQK7aiXWv/4
79v316tANOHQpOtw28+WM8J8tAzrTn0yVX7KO3lnmuE39+5Xv+LsRefobZjMu0xpIdf/+ogQd0nk
2FN9crPPyiiWJSjBoHwfXI6AinHJAF74NCHdjr3wm7fjbz/v90uffWMmktnAdefnVqtdKRqm/h0q
3n/fw7+8gqiOZh4GVnqDTtHX35cr9MxIzawbp+tKQAimfYlrLDtOJIV+U1n8+W1RuekWB0feRfuP
x6XFnVfDNY1OreVMvHjIq0ITesFIN3ylymT6ZtE8W6OYREuPp0YprRvGn8tGEghbtEU3njoBmUnL
M7WdWh3MVjqqtccUkENFbX7Tkf3joqh8DFYqy8SrN/NVvt5PPzVStMetc3L9ut34wuPAE47JsbOI
fRq4v4ekJ9T53w9RzP+vv72lAJBIQpj7wDYWfXr6519CSeskHXTtZKC52uuVSDZNgyWTYBcM/nUg
rjUn6h85UMIvoFQ+uAGo42XVJcnT5CTYI0B6x0uv7dNTRKTkMUM6eDMFEZXKUISHgonEv//ks5eB
v1jwtnnUybSU58rg632SpTUl3pBrp95z73Slijs7RNPcB6FGoH1hfrMg/fFYKLYMrsNSwbnK/VWL
/rau60nXpU4RVCfmjut41oO0cF3dR82Yp2jf9X//+HHz1VyJCWGek6MV//rjFCUYKIe6Og1ZvcU3
AWOH6JKn2h9P/76LZ1+vwfyfC9GLsQTnDbLrv14IFcoYizquTgQdr5yOjlB5nTmX/38Xmdep3+4d
qpjBhgJRneyIQMPJuks6Z4WR6pt2y99+iwRexpnA0ymN50f422X8tPGnLqCEs9sLLX0aqqtGfFMm
nu2Ev26XNAA6QSxzaSSdfSauR4Zpl3GMxPF4b3jlhaa7V4yvAc4EhzQicF3O59p/376/XtS2mc9Q
BfPen60IU0YLxpADX5JrgcOutq6A7OkOCwuTYbKzzLt/X+9s2/jPj/zv9az5fPrbfaxVZadjwvUI
DFpl091Yim9Obn97vaXnsK1brkvxe7ZnkNxIcxEs2knDnjAYWEreS8tZOPt//5C/3rjfLnO2RHRl
YE0O4MgT2X+olbdBtSXfeTTjFYb5RcCF/329v60R7E66tGYELI3YrzeuzOzCytNQner8JvHfM3+d
OORLkfH7zXL9tycEGg1GGtspK/fZhYY48qrAyngjwJyQE9wZ37wCf3tA/70AHY6vv0RigHQ7m3Ne
YMOgzpBERUi9ZQUtSH5z02jB/vW+IdLhw2LgZJ0fah19sMkxMIuTTsAIQknPvSJnoF0NZe8tatwA
+5796SrB0XqspfGa4ndZCwehgVVW5KwCy6GLzf8A7pW7r0qBNjCrZylfqqXRTpokBUgltQU2M5jU
Y5C7n5HI7V3RO8/YtssVwOaPRNOcU4xoaBWPZWmtWrJv3+vItBo4AYa3y7O0vQHHmKxDTAObqocp
Qs0xq2lJMBeDcBaB1TeLCl8HXqGHlOHxCI9rhVVObVEY/iTNIcTwJYplUEYvCALee0TBJIeXzTqb
w+cRJGP5mHr7A+kN3R0jwTLMjHCbJRCpLHogIDfi8DQN4yGfMkLjG51MKXCVaIcx/dq1QdRvmBOp
V7bqnvyT1LjER0w6glYhS0BXjn86ks0iMrDxG4lNBL0ogeVb2Kkp8Dw4DuAlEgN0PqkC6sYo0p9m
Fsg12l3n2cFJtjWhw2zzMmyvCQBAwmcgBZG+wOOiN/2qdjNjXUeUKXpC8nQY2fFasxvrtja7+qgr
nFd5y5EBxIXaJwBoyTEp5U4Iv3h2mqDeWsT9rh0DuxN5RagbQtM55KL1VlOaausKB9nKMfGU+lX3
UsvAnpnh4tOfE4uNyuofCMEwcDCOQwv5BvbLKCvK7GkWg1bKR/3umsk66kD4T2UgoBiOfblA7GLB
lodI4nl581A0tiT5LPehYEHZuUj70LgggeCzFASc0F11913bFQtkkvammmL4ZzkmVETnxqIa+WSI
KBteos6D+YGDca27vr0e88jcKYmJB8XoDN133UPWV83O8ggVRg2U8ihtcQyD8o33wtmQS2Y+B5ON
ht2oUXS2gbMvUdWRbz2m67ga343+2MMS7fLxvnR88C8hXXYVht2V7yt/a8V+DF55snYD8YhoPwk2
c1yeh5uXKxuDdboKU/BIChnV1hEiXrt13uxrG3FHr/xrEV10ySEqFxBZUX+3pAVjYzO26B+DHTlQ
cucXLSAe3OhIY1MT40RPdLmZtJ9Vr72Uo0WPqHL8re9UxlUtM8YEtQpZTEbnCQjEaBMPRfSjPePq
k4Fs4ZpQT/SetcDwFuCnjkLtJu8L92iootk0VjwscgPhcdtGw7GHTIFuC7pVE5bBZe3ID83T0am6
EOtFibGiS3FNysR5IcaSoRaH42WObHOTar6+8Bsx7Mn4GaivzeiySsJuX5NIeOsHU7SvVQF0dyiL
a2/EA+dNYO3wG0FSy4G5aga+WClBJyQYjdZZGgmMcSa5yA0k/Qg5/NYNrZ82yDvMNYhvktJ9A3o2
w1ulXAL7R3ye+TQkClUd8YlSJevBZY83fZ/7LgMaLFz0TMMbV+8GIqXd/EeQ2c7C5F9uTNlaqwHa
1KaLJwfHR0GgYKdhsol9DBBab5AUi0nOUrlalS1JW5GHlzIyZp/RgK4/S2cAVUYnG3VfcGHzL5dR
DcwkbIsIRlKlfgYaFjqIPXDRpKPRzWxLwsEtB/kswTJBPYN/XTeE3BykS7MhJKmJkwHdrg0fznVh
FXdBQTaEbiOab+qj7RPwg/aoo0Iv27uAjvqmmS1zrZqKQ+hS1nQ5fm27mEgQKCdGgUlJ4nYz+jdi
AsGhh+o5biNzmYwBzu86kvzJFQ0jEwoOJvMG+pNgmye7naM0mG3wvd66iNAOTaCBNpmWlMxlcvmW
+YO+LDE+LKPSealwby1llLz3ef2hUOYzjIzfO0t7NFULOG0wf+Z+5sOL4od2qDAICS5/WhZNXsfw
1VK0APkdkwz3CaQomjIV3tGGShbkokSLvNHuq2TgzyztFM1TiLwp0wl7QtLBd5zx3WQVBiw3N7c2
9u9FX7LbdlIGDGmBleTdiO4A/3H9wH+RLzGNBkx5UUUjgRXjIXJqRP9Wmf5wsuzBRiX2SLJhduzx
2hzGqQiOAYcoom2BkG7aWV/nzAZp/CTaTxm43ioj4GOFRwjBmRegK/M0fAj0B1ci9OxDHjgf0iVY
fsJ+d1E7HsigvtYWnJp1hmb1gDmUnlBQdYhUbBVvjV7KdRdnGN35TjZYnO3buBX9FmlCfQm1qLlS
SsaHKmPtnU/AFxytk1UyhD1+NOuTRYjMWyjaLHcQ5TubaDc/ceONIl+DhEpgkSGnGV7tvqXbjMUD
xwc+LGmOS/ba6WB0pPtORHLcqTi0OySSbQsPFd7cNkIQirjfi3+QUsKublCt/dQUNIIFhB7cGLLi
Zup9cIqHmadpdFhtPKbiXuG+ejHxSwDtMO97E2JhYu3gkQDKXhiYoGD6yeQCAvCTU1vPVtv+GC1w
DpWZRrdA6RJIFBROVkfJYNtkZgLHqI5pqwU3pPEl2IZjoEa1SQ9vSBCt9/4wszSqDA9BJKS589OY
hzAGVnXIlWRYi+AK50YQXBs8NYaTXrhxkhzOPHXhpknxDOQzdiNP+fhpzBAlyBh66Tgt6IIwTxcp
+PLD4MhhY5Alsa8x1VwRAow2IZCgJH35kZWMx2vcRAe9aZp1L1L3yQcZAxgrK3YpiSFL9MnmxsUq
vULOYzzVUJBAlqBCQSw/WffT6GJYbGWM8D0Q3W0GWIR3Xs8vhUQw3WvpJ+5fSOcxoppatytAiVp0
Pc1RtJnVJTtGqdO1Qu7Ef2zWwYUksJkID1s7jvOcBXBMQJ716N/VTSq3gVXLbaPD7klxlmIjaNWP
vKTD3Wali3XAFBsNicy2ybE+LQutqaCqdt41JlLe47H0froVEmu30sQKwJJ3AwDTXUu9R6g5EDcb
pBRP0FZDHGrqh5FrzauNbQhTRTJnnPlkE+GVmljsjaTFeix7/STK0r/32wBIQFsO2yQX/irw8nFt
B0zhvXxiVfZdQOqWlrXbqRmDex0AwW014HboTUWLwWPoHGa+s1dB56/pP6l7OXurAN6660ZjBYKo
goxgMOMNMkh3G7l6vIrLDqOex0Asbt07O6/BxfjUkGHv9gVZDOWHifwffF7an3i9eSGE/aFLZuZl
TklbV8gCdPbgYJESTf8GXtHaMPomRVlDCBvFE2kP41Rd602H7jH2+MGoSovsGEeiuS+98dWu9ZoS
qH2H3BNcjoNZXXaVoa8SXbwP1vzkBhrytjLwvfQufHm86Tjxx3A3DByhmWCj4CbbkMZeKK5CJrgL
LWdFdZto2qjKYqSIwW0jRzHc+cOollrIFxmmZMyhvcUrHzcrMlfttZFvCfL7qfTwXkfUBaOUZh46
+HHblwD4ewzkC33o2y0KUBT+8Zgw87XFBsLSsIbhlCJOJi3dwby9tOsAlIRL8XscLcG5IU6bQxSl
5a1VZvGuHGxzCUGmvwQ627xys8et0SX4UHpAyeuYqGbaamXNzx7SI9EFMfbExL/HE4pFFW/RlnBF
/GSBC1GS2kOgZA6roxGL9rEpXHiMuE7JLs/dSzS0wcaaqJlMZTc3oG04BOhAkV/qmAPHJqnG/qRw
nVdUqV35DKT/YhisFzPue/M9lmYv7q2yiUyEQGaR7iLYSv7G0qviBXvc/DLS8UKubZqYUq1uXdrN
DLPPLW+ZEmEjt9IduuFHDc/k0u7ZljtbOgsy4qu91eD2yhwvvElyaa89VxW7ZIrshSW057RuSA4s
I28zlRkhX6Xg3OJmIWmes/1tGUT5bOyJdaooT48W2AKahZ9CeiYO0iQ4WjXjusvi8EYQyIeexK+c
uzDyoNJV8q7r0c+TMBjP4n/3xo4Q/vsOcL+yKnF8gPx1mmdhGe24YDjqHhSV394ki3JDdta0j1N0
Ohol9So1a7WKuv4dioC1HMMaHXGdQOKRUAPpS2ZwWql5dDvxsKYpcx8r59FD+7rR3Ypf31cY41jN
FnnoP6d+k5MKLUm0HI14lfTzOogRjEjPOOTERFuHE114mTUO6DzD8bOrDLhMvPIgRVHVuxp/qUip
YSANsFxa8XgJuwHekoit6dIV6oZU9WeyoIhksTFRLVoTe5SWehXGZ7AZzqBXqxADMUnlkkRyHVjP
jMjEycTbif8t/EEZQKcZouC7HQbDT0f3u5sRcc+O/4MBzEUTXgFVQ1sbTJaA2Op0PguCKJ6aDIuZ
kbsmoJLB2ZEQby40H0wPJUe3N6LWuU78io88n0lpHbBumDxltqrqEXKG63vEHNVAj6z6OXCcDy1l
QmFwAjkMhKQ8Ii3WttWoFa/e6OPOZuy9ktJUy7DBt65lYYN3ydfQSZg4vlgQlpZWauQvWzTLUQcs
dCjSq9IPqgu7R5Ktm8RtuHSfFopDvUGENjUe3DFtK/ueSAwbFtONXg/ugj6lsRY+QBAriKdFloAq
I+SED9h0Jjq/VHJemH94AQQAVcD8FXlAOCqV2yqS6OTjMBpXIRaDVWlpclV47XRDNLWxnyJIbXC2
xsvATGzOGJ5iUaiqrbRUcFHVFm7ZzHIhdkXtdZJZLUEuRvsC4dg92kOsXfX4p3hSUbfJ4HM/hSwz
R3zFySoeEuiOvE7GDUUttvkiBFjlFe0diKaPrq+qfdh03oIR+nRhhHdtuiFiJ15y9OFRGIl4pnjt
WF+oeZRmNcu+rRGVNMpZh1xvZQSGtRCN4siHwy1ZRWGYrIgj9p5kYeMptTBFv02+84qbo38IjLzY
N5YGxVvPxiLaMwMFMGKRsQglKmzszzCxhn1SDebKJ+B4nZJ7tlTKR2AlsKats7EuyAc03m3T1A7w
sYZFOnXEbtY4ifiuIkzGHd/9pDDBJ4P9ktsEuZlpQYPEkYLSr8IZWphIEvKYaT6Wwh+ePj46mCCo
q0YoXbWiutNSbeu05OckGS3BPqdaRbgJyyQp8BCAGOe7g4qAY6/G2zydaF10KKHRlqFNsa/NDqdP
5KAMiEtg31Gmhzty8IKdW+bVbWi4zh0/yiTWk9cycpEZ1v0LLCF8QhJ/pU4BtWDog8O/6dp1n2Ty
sY1UtB6b1HxpQsO48uKExOayDtzPqUlJNmE1PZLA57Ak1jA/dP8R0wpyqlAj4YZldEXyDayQtDJ2
tdcFK4zDb1OVdGuYFdgwXXL8RhTjm9hzfJw46m0A6PNAawkGBXklGyZ6YJYkj3gcR3mbO+ED8Y9k
O2k6cBXTLbCTjtkqQ9iPW6n96MmAWSqRqF3YVpKFh6eng4HbF6NV31pdrh2BCRAhCMPnypHptMkS
N1lPYEtpcip+hphP/NqzV5jFdeIMVKlNXtHUk7QtAp/P0vrJrvIB4B9sDaqppRxxuzbagNGlt7yV
PWsLgyhy2DzBQZM3V1w7kYaFKsdOnWP85++zQ8D3RrkOdO8VpUm50dp84GBo1a8E9J10RPeUVXW/
MWSRXVERdo9DDvLGrAhu5sBIcm9hEeWbtcnMFeBAMCk7eSa6JNjkeSdWxmhla44y0Mb1ES+qatKY
vGPgyIFjfOLRR46rpmmpSgsClXQ/ldJLgKlpcmCttS4RG+Yr2fQoKIPArG7LrB04u6cNzqFKAqvs
A0hK2BGXGuTdjcJNtTDj7I2pVchnW72HA5gIvMnCPNg5b387iZ+zH3cR6oreHARYSmnA7R+Jjz+m
qC1xneHHXcO+pREnO3PVNjMFMHYvyMAMDyZi/wMJ0x08PrclwyJxMZbjSEcuA4lHC7Uf6Vjrp84U
4amqzfzSS1znCXsWnSlOpAtuLrjmCYcyrAdrJ516XOHVM9fAnLO1tEGy6QaVmha0BkCbos6em8b2
j2DEql1I0NDOF3V4A2WtXuVEDm0HHsuyjXvjaHY8msAOWMT10loXPUSczI+nLXGqxtHAtwyAS+Bp
M2E3E/hebH+FAFRBvZnIX9bC1qHhqgZ73/Qy3CBWBxtDxbYRNdbqWmn9jrE9QBw35HGkPZEDkbT3
/SB3roruSxuXdVjU7TqVDYcxPYyJSDbKKw+O8YGk6eY4QSxkS6mE/GR4qJ5tt3nyVRoeBRifbVKD
Mhmi+D2oh54/n4avJLGRiLCmxaMX1T7wB3tYoZKgRVUqKLNOol9DjOb7trApj4Gnr7PCbHZ8nOaG
lAKJ+chQB60a8jvDj52nYXLfnHzgfdFZb3CvNZvCgd8yaDlx5VZZsJaU+X2tufXKkBQUek5Kh0i0
6LkznOaCMLB0aUUadFOKPkK3ybyKFbGHdqaphylqYKXTkYD6bDe+f8fDIES7TZVHABe2akcoSKo2
WmFR29bzOFndgWFnC2xsMAC5Vnr/wFYn546usUcBpl+HiqYEJVC3Gztn5q+xRQKFRR5BwuwqU9T9
Fr329xgpnLGgH0dxHQZwE/I2zT5puaIgdStW5LEd7EuXDJBbKvBqZVqJ/WOQVncbwx8gYcknXoCI
uI3GmsiD582+rgYtXQXOUNC3aIgE98cB1n7TWZetTRduMmCREVL2hBsOGdFQfmDy6ncEdIBHGPoG
PZWOqWXDYAJuR6/yjSnM8NKoih7QowPS1IORXJWGfLRH+cS0XadQUy9WEtZYoUvO/MAnmr0sUYZr
hMYZvt++myTiBnRxcd8heVDNwfUgyuQzia3Rm+rJyAyQFlVWrzo8oEb+NLO4+vrOKCRbQ5Nbny6L
/oWT9c9IvNWBEA742fSYaF0+RxkuhSEgl4OWQbMkeIOTJBkPa2CmrL/Uvc+xA+LGyHBVto0T33Wi
qBgNlLQVqtzZ+HEe7nolDMYOiMdIVsgOtY0ig0/OImM+be0C5lHrHZUn1LM1qYpgaeYUm1FGD60X
cjwx++dQzfheyf1bsgPIO5cuAfDTNo1WuJomsLVZJuG2Zqa/0GP/VoV9fxmSGxav6UOX9QP5uVm7
iZuqecBa1S71OvJAodRgy8vQ1A/AB939AMPx0a/0esVni2TBrv19MNIsNrzwBxMEfZm7ASkGAoOh
j1N5x8HG32O1EisSlklNLIj1IJyoWWpBnW7jtqdz53XFzKu0VqWr3jI9f0uKTCxhB2IEthw6a8eO
g2S1Tv32JnXByLUuwFoCGGJOS6GxLuG10NZN3lrBstipLJ0TEhmi6K3jP5b6WFBED165g0u/9uIX
+maFf5HnrWNeAp+d8926Joq2FZqRqwlXIQpJGW3R4BKtCC+DGLKKBlcmQH7bmv0+JdA7895scB0X
P/00mLuRP6rHLD7a5UbczT8Ai8SqKDa2fZRwj4B2g8eRA/5sdpFFzAC/LLHOFz75DcIsxdYWQC0b
hkiwY6DtZrnCSy1ZJkbVNgcH78sUdNpijJMHjGZzo60Smzh1rVvyZt5GQxzHJLmf+OC3Oupn4gno
xadwockAupT9KMgUqcH469EHhFWcb87R6W4yXEsWZDqanEZmU7Jnqf80UY1dGhnznaUzauGnkn17
H9tu/SIgSa28EVM3rlMxsb+7sVzHWdOdHN2cDq4Rvbhm/SNQOoDnFKt7Izq6X44GtnkoSHd182jp
gWm8Nwtc7wsJaOq6VXp/lAW4JVrC/aKINDikGo3oPKId0eZFQNe3qYiG5FAKQ4XxiAmEz+wAWWNG
7xdpThBIKujo0ydKmWywCo/crSVpt5T5yujgmbfRBrIOpoY6I0hhZJydmXRoiAxgV5NOe18PzFHK
KHSOaTw+s54bW4dRx5JlT7+GpxyvyO6lasa0YPPhY0rlfM2MKeRM/iqxZzIgNOa+D3vPIs26+iNz
OCSZiVusi5paDds3ITJ98DE4Q7gmSmfK14w3nkrWnyWDFVA0/vAKWR18GJ0hhjA6JQlE142hSY6E
kRr0d6HV9VE1GPFjojMWAb2bRdWRukfjCUgzjYKTORbNbRyF2EM6XZi3jpHllMaTKpdj3r+YLFOr
FFTwEqjJKxmnzFsNuxzp0bYSYm4sX43AFZfMa4pLi6WEP8R6KzgKH+PAHkFEWpKBiYeHoxYhVkLB
RDbzSTEe02c9CEro27F3oOX81oQtzV7XnSeUPpYydDI+KdJN19yV0FpB2yQVgCIwdFFKfKPlBOF9
p4L2Os+qVwjWxlqWHlrlmK2aOo5oO3CUHcBNpxoZvrSPMoNyDkUvu9TaKlPHzEj+h6PzWJIU2YLo
F2GGDGCbQGpZunqD1ZRAaxHA17/D2471VGdXQsQV7n6Ki8oGycaK0k/kc47pNhtB8Si4pLna4/I8
hlP4qJnhk8JVUiuqQ/8qAQ37RqpMBE3Xa/y7/laZjPRmHV/xYFnpcbHd7CjUtdxu+S5YpNI761Gz
baIs9lu377ftaLd7FjVgcJoy3lJz4OCvXJ2Tr1Q3LmN1P0ytD63M39CDOrzUXRwsSajvwfNYe3fS
qd/CfnK2rCjnp9FAEtrb0jhg3J8C2XXFuZpacvs6Z/FR3c3ECxLDlBmRC+VIoJg3xXRRFtc52RH/
B4zCf1VHYNqUaewBVB3ea9fCdYCa6tH3cmYSffmItTZufTUULXxpNYsuLdnI7GRsfcManTDdLrxz
mJjgbULtKLQ824+9mezX8E6aG0hiWurSIIAQCLKJ6FnMM7UnZyZYpMCg+7YQGGDtadkAQrSx4ubT
1LRyk6xwmIkp7raPmImPKSHPLnXKZszq4qhTGLHdiDJv0pruNGGJO6lWon9lYGz4I/hbZEscEYmK
1d4xx/yhUZ/tonR4ZKDvdqloiK03c+3Sp6vLwzRGn4DE5YTfwjwKYdUHU8EaVTkhJKI2af/FSVIH
TOdyz6QSBUJbgDqvuAfIsM+gWqjjszGykCHIojsRT46IKOy7wCqXVRqj4QPRLPhN9dLzL52BvrjZ
suxdNxLBOJrxTuaSFfPyvjRjuwcwUAW4+ocnDuuZdRFG67QZ8r2hhcm51tv6RFAFQXDG2DxqK3XY
as0DRd7CNraJ0lvXymeTwnOvTAZDsV4x4YKt22lT/bLctrvMJl6s0u7FoZv1+bkeB6ZNFBieTVFT
EmdkxGlxa2PBa+HKn4TAhI9IlmBq59VWLzLOhVpGP8U4i23mJCHds8xYaqv8D+OaYlZK80FDEX31
llHuIFOBS+nhfpsRIMostccrZgNSudVG5T4LG0SfkXuEReMeuZL1Q5SlNQaBgnyQOiPFnGt56bJ5
Bz+q9anxG7CStbyUWpHtOUSGtUxUPBAflMqDMu81pS6RNAjq47kiClfO8Uak1mteD+6OFU97rEW3
IqEale53xLUlegL/Qpckiyr0lERO13qKKhJ718hgw61gjLh/Sq59t/Qk7Ke/LQPyinCU/F0aZvYY
51l6Kkz1ANO1eQMVaAbZyGpXt6LymLqZdSQpKtmlRfaamnZOI6qpp87SJ34BPRkYZUaYBRsb1k2I
YIVEg8v2aj4AL4/es2j+KfvmEw9e7GlUAF5RdUzMRkoBdoK0fkprbdascRQttnqLQjwOrp1128pa
9A0cC91POIkuZd7Fm2yeWZCL6XWscgSQK4a6Ynd6lSIsiNHVlDcgNAek29e50pItm4ArWDxnu4zW
v1HvY9+auWkdjUecrKr47PKt7ujTtKtLBNkDsXvmmRPpNXAg3W045M4PBZtGIKFdsS/KiG5RnPYw
d6R8GLP1j2yWeo8gHTmJG5IOO0zGpqQ33saQAHkVjH9OyoKvttqGDMq1N2vUj8WUydktQwB7tYMF
imV4ssF/JpFtMR1IMOl4mlnyuNSp8YDzlF20mgTAJcZRuMRxE2hJDeytarWbvq4O3JLu0EROu7EE
iLR8NIuHiISDi1u+N5TsPnlyLaKAlaKiddZ+CV3W70Ix/0JiBtYXAaGJnb4RpTh6i638WEK1ycOr
P92JZI1YDsMl4+Tepwr/mshgAFR35hs6gng1MS77BcSjJ5bi4cilfxd8Mp/hFF+4qocnBXqbn/Xx
JwoeUlxNFJJjYvtaFMsXp4JnT6YbHz1jtkQITn+oe3vZdkSmOP34VoXsElMJ10Vrh4QAD9f1WXuE
ntOOReDGWn/Qh7y/D2rY77osKV+IZjJ8sBi6p0UWuDTyvkovbKT4Z+lqtx+d2fiItLl/VWonIqOv
goXG1sTBP5pb1LZIpTpaq8CJmRXOzVoRtYJQ6VoMj9Yol6dxHDEkMosiMX2Nw9SyiyGa7gusUXlm
LGWy4rfDF7JqeHUbSd5dVHqSloHdJlswms9W/c46h44Hq+V/Sx/CTtacZT/Fqb01YoPpIpvHSjG9
ykWc1ZSk6qW/fSXfYyV6gR1EuP6qz5lyxoFkpjho0IR8cyL+BpLVqqDpWCDSHg2+CYT+ZqWy/U/t
m/GNgKLRS+l2N3k1ke6mEmyj9dyynaOoV5rFiHzvwfaGTJJqmRXSd+1BCyIX8cEUlhFBSUJ/0Qbj
V7XcFD8QGM5JN1JP05rw4WKT3HRWpQGaxUfdCxYYBMBD4NCpehCrk8vKumKvGTXLfGVMb0YoeeBS
qpOuaNNhMxLV/IEMSt8mo/3qdEJ/Msxa39N5oc4RWcMBX3OzOFYIErtZtrMsUmAP4XNC3OCJVWHx
2lvIKsrZyc+aOKKKAoiSKek7wf62V1c2XMKK7sd0EJOxoFCfjOwf0nrGOQ8inCgHPBDansrwOSEV
JmPpL9/SYqshJ2J/eGnK71FLr+ECi7i/Q1IlWkTVT4xpIJZSt0Q/pEhzVTL6zUnoWnf6Dti3V4SM
W0u0e1O8gKYAM8RLaT3X2smyznZ5i+Kjk+xJf01YIamkY7rO3mqo8s5k34fQCNwCBnRsborkw4Tg
Yij8evdLvhfFj2s/aLs2iUrn0J0ZRGoLrZB66hl9lkOQtFwqZMvwbX2V9qNSXw16qvIWJ7vOpoi1
DnMF1yP/LeQ+ZwjVKZ7esaCqzjNTpeSgTfeeIdPAhjEfAXUj+cq42tr+j/AiaoTfTvHJ+W2H81T8
DJim9fC6RN9a0cKzgYTholaJ221UvUQw6ZuzVqcHi0W1MB9242659c5VuKprqqDmN0+0qw9N8KQO
26n7mZlfWBkyRvoqVb7NTKa6KJAj8gIaI6K2Sibbudxr6dGcT07MrtXMfcvcq/mjrF9KXp2WRvvi
9Az6SfYb+9yvDfC3juf0jl+NP+u3JuI/mkywgUQhLETnB5Zzq9p3lfMyqrNjpu+kdgLncShyMg5p
ojkZBvU7jYHEIULVCFydSR6Tz2GE13Eg2XP64QTaFCTMDczizPrYSu4dcrMzglHU8q0SB8EkAuTd
JgnlpjGOMUojnhjuEZ9PncXbRrsrgDDNz6i659qhj3/WUGjciJ60+AVeFB0izMUt1u3XJzMWaT9c
EEedBdj329Re5ukNz+SGNUdnXkJnV7PGwg+jIMbpdyn6mcIKeu0nR6VYcKuSUJwsCkiiSxVeExP4
DVqt7OJwjwvgM2anNtuKdpfgbLRfRaW0bHBH8zUerfLAdPdLz/TsSrZfYC90V9lFAnp1oGpRfPXt
hBTKvDuW4hUG2NUc9iaHDjHI4hzqzSkmXU/L9zmgeQlRiTwsItgBchBDgjiX5dLqQpguBpwYkyPP
fR0bTl6XvVrOIDXcmOMrEcM+WSZeQzWYZjt47fRQ/FSqyTlK8D0/T4B7iouAiTHR4FvdR0rgb3xs
2e86xiUjW8XNyJLqb9b0qrpPTbhLEWAu9R/zyZ3SvqnLk+6+IhZf8j9JdDwLrKrR1pyKvTqmqNF2
K5RAt4ibnj+T5jUBzzaq+zCaDkKqXoZ0o6mw2LukazO0p1hgg3CYUd2YyN9cQsfb8rnT3jqD8lLZ
U9seKn1Nwif1P/k1B5eNfUG6NzZeIH/1WG4K8d9E6lqRnhe+rSFBC8JIZw495ObMk5Q7oiKfoL0J
J4Lr/kDZ4vq92+IH8Z8XxcRm2+SWMXBf9N1g8nvjuJ3ZyR9WFSS7ySK+uLNGRcKByDNA0+QreRkk
nfI2Ij8jf3PjhI/Muk9xts+MfzpK8LkkP5Tha1T/q0ZsHeMLkW7rVTitIwAT1buCEqDeuBAk0pyK
tNCQprwAlVTpFImfL+eLCRDOwEs1he+WizIjDo8hqah2uOkTEqkhIRiBkp4auD/OmhE43jWS0caW
TTgLI0pWzv3Gl9VyakHgzDDNYsuPjLeygmTMb2Si4UEQUAkyo7csPfnCXkTUYY++ki5q4vWPnH+9
vspQp2s2936hhP91Y+1nMUuG8iLmg1K8D/LbUvdzsdNS8u6IFHS/KutOcoCXEAaaGcQyimNLn1ha
uxLEiwSzk2nEBTy4VxMS3iwvl4o32d8LZ65svlsyaK0z7cXGqj+j4RMpWWChGkDBgOTyuqRo2PdS
uTjTniiK3uF9uA9AdYoPpfpkauXXJj2u/aV0zxFvSp9si2Knp2/d+G2X9W5GYovYAH3bswklo0Ff
WCoDsNKUI5sIpeILUrjdkeJYHdjPEP/x3NXvs3MqyGT/f7wBWA7aP34wKsbxv9q6r/gzV9lb4imf
/lh+VN0P+to9YcP0z8VG1X+KGdabu5ubc9pweXKK92TZ2sgUjXS3FC8Dc5RkuQnrzu22pZ72CEMJ
/xpGJn8kkQIL/e2VXRm9peNDnT8KVCJaf1IosiLb7fersBh5RsKJJIhQTREuBaBq+mMOcmXHt9+T
6lgBcDZEfGqM/C6xU/LFx1vqF0/IxyhRDg7MCIur5jKBTDGvviUSkp/1bU+/HQKUlEBgayLDdYlW
2EvAw+DN6a/C3sGByNKjrZax6aMgnS1lx3ARwMA7krJAhMsVaMhumcQtBK/LXjvQMkItUDnlYvic
NWPbRYfC+WBfQCudbwvrPQ5/xbV3IagW++7LOTT9TdT8hxO98mYsdj0bOexMBxkfxIjAkCTWeDmv
ep5xfjU4VbOCM2M9IMyfgnsqnKAYxne7wEwKJ6p6csjbrzO+5E8OMRdUGJCpMst9AXeVs8XRsOst
n5H13A3n1P0lHz0fj9F0hjm2Ef1lfdPYSPMSHVwqbv2a1E+hzkLesgPYSfy03yoPZqo8ZiWy+89l
IsYShaun9dqICNvkK80uNdoDclIWEQx45ayrrt9m7dB2tLLq3pzs7ci1YThHTWEf0W3N9CrYkcjl
gTgVXfp1bp9m+WVrPDGfefJPiaFFOwjqIX3UymVofLb/AQmGnjp+Svu0VHeS/SoWg3V8lgnEvC9m
P0oJLD0/FM2LaqC6/FLtkzCfQvkKe6SKDou1beNTUTzBCSCKwDOLq8tgtpK3PL2bKG2T/l+e9DwE
J8t5Ha3dxC2WRBhVXi39JUrvw3hWI1DTqKT6j1QcyZAZFod6JUhwtPOEEl/55OqQCh81U/XR4n38
WLSbOwQ0cr7Vf3Mfsev2DS4zEf5OAjBGeXZAm1o5CelqHrQEVdLnm/0jzghX1MldTc2Npm5Fg0UG
XVTI5ayuJKFLAUUnqg6D/ZSq8jzq/6Ih3OW6y6ga3FB7paPxhN3S94BXZ4MxqTtcyCDW6oAynYKZ
2TUdgCJUIKq0JfEVKMHG5gJ2yiciEhCfvsLO5bRLjxMp13n3naCaLkCSz+Wh0H7j0d40+nvKAaCr
KYbx1GMmXVDAT2wTI/k7zLGvJDOe//mWdgWxQUxxGaoV/PO17g0UVFfLw+DeV9I3AI7tAmBppuKY
7MAmgbMWz7oAvy67pyEi7XsxOWUivw0/JwvRvnwN60seWp7SgO9hVLVYf2NX+Ev8LOsvqO41afV1
ynlQMcJsFT9Rb51r3Rc3O/c1SEOTGysqNqGCUJpfuoQg6uroEgUn3qC/Qv4OhioniDr6Ng02Vulv
M4Jmt5DsI6fhRgQgPRxHXLCstjlzyehm4FzyI0u0LSEAT5vhUdo+j+MHfCbR30i0RnzBiR1u2/LH
YMFOdiUrz7/KCcRg7rQwJMU2pRNvDrE9bEftp2laImfBiq3BXkPRHmpGoCq+HNKM0fMqH0o6Hapy
OCA1Ybo6RX9tuHOcvYa6TQFEMk9cZPHLrJNjWrUBg79zT17Bzl4s5PR/tQODr33rhfGmZ83XogqY
651nGj9N8Rdb9ski4j4iq6fIP2Sb0KGjd2MLyK55GWF/3WuFizd+S9zXWNeCoUXTu/w3oQsJX8r5
z23gB+G20T4HIjoHPnG8N5dDic9lpkvMxb8IGmPrp4u6H+3xPIgX2WxFQq1CXlWqbDRWwnQ8avsD
h25ovizj0YDyZd0WT6em2ubabbAJZD1YtkYmvY8LI0A94fXUiKJMdgMwPYmqT1cffXsazFPLWlzE
P4VheRMj5F456GxKawa5qfZq25dR0XYIPzcqvRSRNITV8s3jVkEZ4CVrR8bgZnibDNLuB9CK+WNy
fmAF/bcQjG8WJhGe18p4Qai6SaqJuc8vZ7wZXlvlpNmHIt0NGbA/Phtrc2t5cq2/AVorW4C83Rbx
u7RDb5GcRtiQjgpPERsDeAVn9s+G9VtGNUrRF9YlCTo3jCskO6X5nzpd1ObFQqtanrWUhzPlgVav
okb2tW9X6oFzqjt6H+s8Fn+GEH4EnaBlXpW8iIFtE8HwdXMPxWsmLW+cr30Tsu6nLHvXUH7NBAnZ
DNpp+ngAuvBik25blc/F+KY0z077JOfdiGG6dDymv8zQj1bOH6jvbfep08GY7qlL1EPFNCObqYCg
+hT5G2TN25Rca+WEIxC28lNunwrxkRJ7vcy9Zwu4jTB4YoJhAWEtGnt57HcGw9WCljqmrlPTv5Fc
/HrYR/UlhXiXVLS53N5l+eOSjw/5eJdoO3hohg7nmUTgaPabFCpbVO+H5G0kBR9nG8vr70R+uT3/
QlQHivFR6v817biLjdk31ANR72i6eI4XZ3gMCshQ8htFhWCDeOO+xbRNqvkCA0Q0+C9MSDeZ/M9E
2DerGZFswxlX15FxQ7jByvcGK8BbOKnRUmfH0GW2rzhXDIPekpXnvJrZl+NyZN4DxSGZA33sjh1Z
f/w+bMQNTraSc9q7QTrUoCnY4ZqgCIkCaUwvi9Q/p0WSpE8B2cSfboR5iFlsCRd6LModwoqj3c/7
HrCEuuqaIAOhje9Jxs50FZH08q2F+q1Fh04eMy2YuzO6HoryigAY/aY0983My27P8uBU0ccwVR+m
qezdZQwcoZ6rCoBivXiMwzZizu/MMwNjnI7M+D8tCkThjkdppA/QZ76U8zapIQ/rdkUSnAicUD30
jnIusugUG8q2ZPu/YZvx2ypiOxTTUzSrLPJZWEndW6zu0PHWJC66+cL4RPlCLQGigtu43SSZ4hHv
9WzaKMBicSiN5t+UOQjEKyJG3Nw9aly46L09uOubRjGChUhpjyBe7H1/c/Hou2dhjpTIS7nR3bWb
yz9YD91lkm21CauAPR+XJdqjhrvnruIlhrsrW7jn6I87rbuUBeu9kiX90O6nMLzryUhIExGNw9Jd
h6U4lcoIrrf0QxWICsNleKcnhwN6Ey3hHUXhZSL5q4ysd73uNyOXZp/pOP3Q5ejRCXuSP8zpq0aO
3qQvr93SBS5/RkUdOcyR505pYHJwNIDYlnlBoANgI3LRVyw7xdLOXVXsjY73FEmlhEDZOnbA6vKz
UZx9VslLq01ehb+yA2zFVhP2KmDdN9T8e9FOT4wj3+U4HM0s9I2FdE8NwieBSrQ9a18rK2q7jrE8
PA9nrpDwmjd1+BlCa+fqyj7hPolVC4K2sVKsmBWpWxTtD8XiCha8vf28nOKc6j3DA9cL7W6oYyD+
D2Ah49PsfNRlXhy3+6brAc70u0GdAI5AoWLDB5zyYOuVL7D/Gdn6/vDZuZjRM/+60KukZh87bfGJ
druKiopt1OXzyBCpt+ttpDCTU5n8TNbk5wzhGU39qrP7BNy89qwRDjI13G9b8X07RVBbXFFIbBsd
0ZlBCQmCFRivGc6BNSEizdF+yD49ZDL33TY/qGqJuzPdNVP5yVY5B2IcR/xrlG3bsopZNYd6SdQ5
sA3flhPRoeGWtTEIbmI64jQiarwCdxRyGwj6Ul0kp8yRkESiXThOIItdBVFRE+RTfaoiznJneTVR
vo49BXFDbDqAKtZf4woqdZkGqmp7Ql90yGaS97HyhW5MQwKnuloOKIcG2joAmsJ4BoHlw5m5wXjJ
iQdfdkUbvTc8vGTUE5U1PErDJtfTLGpS/tNno3/LRrq8Dh+5JnAG8uvkyGjqZ6vPPtNZoAUEN22V
+6mIyOqnshpqyjoMoQggS0RnhT+xVAq1/NyyDat7jmSqHx6PlPujGerbjGqyi3kptNJzUEEgYMW0
jQR84ZQPEyhFvAl1Q4FBg2O18bEM+00a1n5ZsdvG3QBSCklk7bUVFxFZiMiuGc7XQdw6e50BK/mu
QTpOQdbbGz0zdkT0+7pVXikzj7h86bQoinvFiwjac3Ss663AK4TT0sYEmZTMw0zogCwIEBuklWfl
GLL65ujCNKzWni2GYVpo3d6k6m2H4o/8fvBSxvKhSdZt43wZ6QwXxrK1jerZIeYapbHTE+dbcmIK
vEPlkDHZ03H5EWR80V0HnW3DdKU6dTSEXZV7miK3nAyHVXk+d62vo81zZf5WD+lxmFLVQy97W+IQ
GJNZPFUWMkVUFHSGONdSs/zoNBNVCAaa0EATm2rqpRkZljt8UJgV/JGe9Swl2UrHjXfYsgKZsvld
+BYZjGJN8sNw8sgq3BqhvRmEg5oAoFousJBB7ZRIw21G8lltMDPBj8r3OSNxSmQqNwi9+HJWBvMS
BjV5fvkiC08oFnONtPAFzuS6Vbl2MQ3Fjo9iy4umtV9vPKMsz6qDy1jjZKm6ErGSDplX/BhYS7w5
M73YRACgOiinuUpVkF65wKzfdb8VhXjN51UWyRdanybRBuGiBgbjvVozLhqj/wb68SYaiRmOWv1U
msuLkRp71N07oBfPBAA/2AqD88WRPIndoASTWzETTeU+Biwb9WKHUcrHRxaEbvpQe0pV9pAOzkBS
ex52oXzWEo2ow+ZPUxcaDmwYImZz7PowND2TGi4elCfXoH2T5aGnYgdkB0TOmsjOBj3dtViddXvn
Tv+Z3F4jmMQOc2SHRhfs71j4vcDswH/VYPEkPaWwGS1o383vmVQ/BPdfPHscsHiHTdTHvd1/5Cgd
jTy9SQZ0/QR2cS7xdkWnpG12+PhZ8fSemLKbaVYHbcAOV407XaRPeL+Zh7KdZXF/UIV+0Ez3rxEJ
wM4M801cPleEEa8rdkN1mcnwUkxufxhYlxehea+03sc+z6fsCkiDqA0NDiTL/pgVBvF9Z1+pPT4l
UkLYgCNDHkRZ2foDS53Fkvue1eF5GXCmyR5VZRy9uOV06fMB5yDif6smY3yY+RUZY7VjxMxaI8Em
CHkySVkxcDmYGBMRXq8LFSWAIg7HVFaAIOdPPYVp64yIeiybvE2c27qX5AMldK8eQS2wCghrkhgs
9NwtG9Yg7idgQAjXQppU3V32q3RztrsLpNkdaWcne5iHPSu2H2cytlaSniemjIWpB3Uk3tVo3A5h
a16lrBgfOoRYVC49jePb7JRDAXNlJELXbhw/WlvHYqaXx5Oq0k6Itrs2eUgHrp2NOvmrDOfXdZZL
SyRwDc7KNDvqwvIoW9IuHIOgQLD0sFpWNQw1rz87CNLWIRAzJcEgRtNbZibTsjGsCNogA/hK4caG
oN4zoIzWy1DBbZPQrprtjPgIVm6TxZRy8LRSQVJG0UQBoobtpAPurSHGsbbfjjmL1w4zeTm11cGM
TU8nTaGZLIpuk/EKcQmLwUy8H3d2XqKxHJCcp6VZBAOxKU/KjDc/xU13rWpB/HCacTAb6sPlBa3z
ogVe6axrolF/aE5VO1sghf2uSGLsnGPufKed85/aqu5VtRp2EBqZhW+LwRpLt85dl9rta4Xu453I
nnwnZ24DaQ1IowVqIYMY5H1owwHZNFUG6NrIb5VABkZ+AfHUuzCOyrM5kB2Kk0Gh27E+htFsTlA7
vpesG3ZYDBMM46XADddmQMni8OZoGtbOaIkn3qBYR5DHIE8nqUJ13uq61T+0OXLuujkXmTdMrb4z
mWl7cOzjnVYyccjGMD2OunWsXdIwzBYz9aJL7f9ouz0+l+LSkAOy6xYTjxu2yz2b2D5oMhvNUodo
bxJYinsskYiH8DBhTusuhf4LpQaVbQqfw3Bs/QteIKqtEU18VPfs+tIoPHYJTX2RDRM2VFdn9YSJ
+gllWnxIWzwGzEiShmlsk74M2dA+is5CzI+8drolLvNjzTWIcNGx6zxSYjgc4ksieZd1Yn+LwiKl
ZB4YezpwJkmWsm6aZYagYDoFLbacn1n9b6MIWJ4920Q8dLBiet1gmZ2Osvh2tGXZDinfnpoT34E7
6WuYFBmhjeoY7oyEDWCj9FPYJ6wVpxlS9zjHD3vpq79s6elxk6qkCzV14SLEtgkawS+szy8ZYolA
DupzMcmfWm3TY2lpl8LKCeaIberBtMyeRrnet72DydgiXOXuJrW9s7Qee2QrtQ/Wz+4LCuXpjZQX
8A+gOXgp5vHUdu24jSDLnFRXDK99p7MKdovlQB+JrwdZ1oNnxbyXpBAElao3PyqCyV2zTOO+ZHVK
jqpIeFfSkPVOGxmU6NJQfmxR5gctw4Q7JPQV2Ar+/9iX5FFwrGVpg2m5Ufn7avmdqWShrAlse2M2
nhOn0cluQUFC7VJnyhGxispwumNgbUUFh5TGUJh5YP6Gh3YVfy6ltUUyl5yRxeg+/JThWJeEp7AW
7afDqBfIPsQwvI7TiDPDdZgBqm71CpKM8nRUOKMzrC3qJk9NvHMppneUjJ2JJMTqd9W65qmla//n
Jm0erAYwsgDGBkdiRliy6CjL8tqaGGREVNRJ7HgaxEQGthw/JTF3z/wVHE86G/BKLYarTpgOB+i0
7qJFhMuOwcKuG5Nf0uoT5M2SsVCZuZgVGvZfMVlQrDtqKHB5xafRjM4hMBrkYV7MXLkdSQ9zjOrW
YRyapsN8U4BMJQzQj0MiAUzBljcTAvpTm8rCdut9XWXfRri8FNmEj+UyJuLuxKRGYskkjsOdZpR+
SGv2UVtxlOv1c0odBTIm5igtHFPerNAqH9lkOFxI4EXoSM3wAO9wzZTQrFdlGphqQiHcWivOPgtd
vCGdmO+9XUBPqkYH0S4jBn/SwY26tLAD9e9HNmsVRkt9PMhX0gPicctHbw9JtzS8/sxfqQiHyi9A
MMGWzKMfw43+UZ8sF20qq4+cwZA5v0Z5zcAbzDqhGiF5BjjLIw/LKQdcEYZ/LUzCJ3Vwwt9+FlrE
UjxMDnbo3ELuwGcpzfZkKsgKCwWSE4mQLufJel7kixZMFhz4kNAvSlrTwYGat914IN+NzX4Ea9in
6kktT42lqxHQPogh6NqcHAPMrvXewFDkEZ7NiHWOZjYkaaO2OHAZtaaTjtaRwRXcsyje8rVGBwXq
MMAeLmYj1XgAF0WzTpI4B2RPdArnvP0o2o8t/hFfkkl2aUy0xDr12eKAfEdtzphJTCpgb4WiWTTL
h7Kw7jalYvBMWP/miael15NgJEIJZSxNC+nuIaN8hRmanCj0iO9nXVx1XtOa4a5TWpPBT9psh7kj
OKRxQsoNqRWU3Wiu+kTDuVLklHX4JyjQ8faBIlDJq4pDgQ8XtQ9vvZpt0cfy/gwFTiL23JtWT7iI
QGKiiob4OkQqPUxBhRwp9teC68HP1QEIcAauhgqOMjVzTaaFfdh5dTKTT6RirwhdzLfo7Bqvi9sI
4YJ4RLhGIi+u0UsMbY9VJCvTKlDzMGz9cakvtex/VXK8xydBRYYEIUzvrTTyQ9eaLIlwKplM0eMr
AjeTfkLR5V/BNU7Sl6H/B0ruhxGWG9SyoLWi0s88N2Tr50bjcbT/sxyBtqBoiHRUFV1BWUtmObd5
8V42lv7A3zB84DhSPUlSAqoD/V/fV6kRJLnUKPp6AscisswOLAz6g7OgtjFJc743q+gx1RlQ2fQ1
gd1nxTaPuIExZmFQNjv33uQ6AsZOO+XZ1N1wCdRIK5OGgY1Q8NjU+Yez5GTyOPUXXeuAJinKal57
qhKb3BDTc/OO09hJ4+xCTgH1h5ojcbDM+VYv4i8ckrWutaZvtL0/9Yz4aWrsmyuU6RLGIYZezaVL
stVm7APC38yIOAbR8WysZBg3Zag/TWLdlruKujeqVPtChw6KTkQkzc9uccdDaZ2LgbyGjXRlzP5T
n6y3Ag1sYGnrAAx6qXLRY3SPjgSZS5IQ62HcEl6qEldwroRI3UcSueyqTchzcyQY8MMGfxbksUST
+9n0yDXJpkCEbSW3iKl2M2hepH+EPW0EQ5awilkNTK7+C5HwiSiwp8YcGA7W492Qyrlss+YtDK0U
yUPDQGAYjRcDxTUbkG78KfROZWdsvsoeaG1pF2/gSOKLGUfDq0X/QQ8/Mag1MKcDmH3MdfWEteol
d/BPmXgmub45RTdL07z3pF1ei5TKzxQKMUYJiTqZWcnPxkCV+o0d52XBIljc1Dp/a6LVJjbbrLNK
qWg2unfwzUQkFV4zLCwGHG4Kh8nEphj7v7wsCOlIS4ZRyIOExQq6IYCKdyWNhtGrDYUMBpXHNNxp
STgEADJNBP0GhbbssU+P1KNe0yjl/0g7kx3JkTPrvkpD6yZgE6dFb3wOd495zg0RGRnJeZ759P9x
/ZuqzEIKjRYEQRCEooc7aTS7373n7p24/2ZDK9nDz/BPcxdeuld8zAsmAdjWRAiHM6ejNZQukGmt
Vodel9j348Ev5WZKci2ZsRpJx0bS/qQaON9m6QCjYcFwnS3uZ4wStyvK+L2qChIlMwefKrOWVQKb
Zd3Pbo14sDDr8CBebIs5yj+rXOQf8NEuJu4UVXJrGiZmbuhiw3dMxXqtKDlf6d6tHqgwl5zqRVQv
wNWSJ+QMTpy8vbAjtDR9xmU01Adr9O151zepoXbRm+QVzXQjT38gcRk2cwBIJ8Qg/sLZw7lqqgqw
BKXvbF7LqdhKZ4j2+GkF4EOKQu9kOPafGY92urU863Wcne95yqQXaFyxA78PKsod7K9BZ325LtR4
Ow7t8GJLH9ez0+KPutBB8xQkM8fD9onx7ZMgI7nJAsslkKS6XZ0xxmfLHRFyEC86orvogHHEULzo
fQ0eLwcOOu52yDk572pgTFfaXkgAZ96c37Yz2lvt+i3/J5uTk2YuToNWch2l7f3SEO9jD6fYkKW1
uc9BBDJunQVzUvZMq7ToAQAQyGD8xG9CRV6+idvORT+pn2dn9O4t+op2QzTkp8Dp1ZYNTY3OSdeE
Z9OqsXJN5O/qwG++0guUDdsJG8XBte56eFI/AGNN586Y4aRV21xNvYsaHHjFd8csZmPlouMIIvoz
T1e5zgy3GTis8eDgR7oefKe+ir3Yu8oayi49kxBcHbsStUwa5htTcduMrCr5gK6GQqkvWjFxowYS
CSqeha/zsmaAdxre4NdQCe729k1ZqPo9FW17rBs/vW+nJLhWekhehUtnqBqtfj2m8bwb5pRxEyir
o8sYg/0gHeukT5r5aGzxuWBOs6C+rURJ00Ke+NbVQNT8YELVb21EsXXi6uqAMoJPQQlWco+PFkRa
Hccidj56AVl1tuNxo8AcbISVPKf/39GFM5DQArk92nH67RRbSGu+DHZykF9L3705M4F7kYj5m4di
c9ITyW0G8OWRNoz0cRFY6UQ2TWcc3E63JonCuLnNnxY77lhNkCaNhXvMcpLvlaF43bDXWrV+Z366
nc3jyO55TZHx/ECAS60n5lMrQmZyxQwfaTU/xv58IQZZ1XpKaWxN8Fay7i9jtG17llyqfBoaMskN
tWEld97ky40QTFT7dq5gIyBd2dhZcrvb8uAD+Qgq99S4Uv0cFeHmduo5DnWxtexitt0/UhhMdzPI
300Z1ez6ofac+0neZcJ8ASmjLj7qGEyxtfXZL6QOiLULy2ZyQ8P0obYeKze1N6kzkY4JdEFZ36gc
78Ppq+iFPYb/RrjwW0yBBv7qUY+vTW6SfUmAhpQfMWL0n7p8jequZUCXpusWDumuH6TzM3YeTJke
Asce7+sMUOQuDxkKVn7IW0LNzbHWVgIUQFgELtljQ1LL3sxYA4koyUogK87xK3VeM8cOgpC06vZU
US+oN9Ca1cmxCjSUCFcTu2yO2Ogkx8Iq3gHrpRtqSp+y1nqVPuVLmKiHM3yq5hnPc3vDAFoTPQxR
rGQanHyifAQG6/ATyYYmalDPJNiD5rOeYYgoinBXPYfF97JcBILViK6yNPaZ26sCaaG/srqx1+zV
8kOUm0WdbBWW3Y/JtZx4WyZee+7dUKKuq/jUYNg6QgEZ9/ngjHiYkuIp7wiRuhl1oE0yoy+JWQ3s
cYktBWufo7U+FMBmCXjnKe4NVJUh2zU56+vWNpN3E7bJiBAt9ak2RB7nPJgPCw74R8OEFKN9m+0o
RKPViZjBWaYLQ8zEKTfKtySFKD6UU7jM22yprM3iuqOLniQwuTdzpVeu50BlSoWNvXb2XrsY5T1V
Okw3hV5e9KIZGMGM0sijQYjPc8Z+VFEhf+ik/EgjXkxzNTNpaOt5YdCZVM3bQu839nlVYhXIp0it
VdWDbHKlvvNkMyCyK3MT0dt6HwjgS9OAJWbqmb0B8Fq2edQ2+2QML1fwn90u674rib7WtsQAFB6z
DQOCfN31xt/mS5r9oNe0OadVQnF4EWSjs241c7/GdeTtYiqPMHdj76ou8bYZx7VjXkUdkz4GUK1T
sDOIpH1DpZZ/Xwu73/hORy2GhT43Ys6bY6Cn05Itz1B2y8NSjvJOastZ+17S3ZHNLnaVWvL13Mrp
gOKfrivHBN+zgd0GuiR7hUWLPdlXzBotS3xMxfl6LPDHBZAL95lXSsoQUNLJjOPP8jxJq5fNhq0d
P8akrW6TIrc/AQcAa7OR7nOgjgsfmcneMtXWPmrdaO2wXdiQ2x82ziTz66WaMSrolNsJfiG1wQNI
mZRei10xy5jwehhsOtcJn3XC9I2XhqVfRGPlBNc76+x57PxHXg17JLpyP7Ui38VTIe94Ci7TJlTM
PEIBBXRGYcmQ+5CC+m/U23sri6TZHvk220oRR6+TO4tjLvrmKe+5Q3BY5NgpHeqMLYuZaGaEhVsz
qgCeQjf2wJpAlWUAlhbNNxnF9Y9xzqdHtPeeGm16N+swr26KYfoUjhPesIvIua9wMPtNXROKWoqD
71Tj3VIVzokkMIA8Ro4bp7NBy+iwIC1IIG7wWNarhvlGOdR07YbM4vwYjSvuaN3NypY0Tg3wFwvf
MuI/ho0Md5jW2WJezaAcdmHLwyaR6DeyEWwp0/ByA7OQzTPaRUeoZnlLw948txEbNTri3HUxdA50
R8/fZbbJDwKhapXE8yvbTvRvDsKwOByBTkGJ0sY1qnqeppQ3E9sUhj+QXwjQT3sDJPFnhG2MOMsY
HEROctTO8dwNcD0Q/TnPyJheDeOkI2K3H++YhOl9P0ZsMPkpby/r1solY7kqeN1uC/pUCB6XoKn6
5tsscOLGdnATOMTYg7lINg1gKZwq0c+YrerKkdPbPGAmbppAH6Ixe2aX1K09YT1mmg3bKh9N/do7
GRYfOcpznzZfhioeGAnE669dRUDWm638RmlCn1082bcuVRZvdZWhShuNKa6SjLai+CtfPAbCdEm+
VLxBNoqenCsxG+sqDAxHZ6at20YYQHmumx/h82EaiZZQXd5rvLDsyRPfObqiHmkLZ8rUabW1uD/W
kcOGrTbS2XslB+BRy+ElTIrgxmv75lzGxbDlQISLb8zjRwYZJMcb3MAxkOJotZCCWi1N/N3P4/I0
lE12wobBRwedxJE/xBZd9p08Z2mFrOJ1kKN0CK6QLYHJHiGO6UO/FPKeyQ9+7rbAfTYQTMChc/kd
Qpmw+1g6u0VerfU3exTFDfccqIUo+oKdgVEt1uB8Ao0VIi7ps4zjTm9ajVSKyAFcryNIY1eWWlEq
z84cdnTg5Xo7EcDeDzUlc2HdMFd1S8R0VdRMhi59gn2r4TAqdVoEjhod4TXGr4n1qyuJWGBHWk3A
s/Zq6R4y5BPUkPxx6s1d1ofVVpThuAfqKT7ci4EcvJd/eXrYNxq7wZBri2tnsL7LbGx2cWumGqhr
1WyTRA5HsCMjVRnJBwHrYJ3nAueu8kjthrXY+X49n6LFICsMsIpgyw27uleC0xYoXLePPqDa5LsQ
OwVws3Q6l0XJwaLzMTBZbP03kanYxwucE76j8n28tO42nLOm22FDYxi9+NNaOxaHRoVfy2smRpdT
d/JJxM5nby4AeQXGjy5Lf3oXofF/B6P/jEBF3Ktl53SqylLRpJl1YMsZl2LmhwjYHhQQsy/ZdtF9
7HjeXRDhHG5oXLulNvGCpCJDz/soTVDFk7kssanj0SVtRIomuhjJO7wdP5gS2zdBMUW30iMBWKAf
AzEBwaWq7EtETFQRq4nwMcdmJB4SqswX81LT/niIIJbsCcKS6ndCAW+EBuixAn3qhAtnKHbme0uR
/mklUi1eWWdjdPgxckY/mKEa7yPwSJukIQdh9XW8HlmV1+nkO6ehoDbOnYrXkC7mXegT66WzfSQZ
FHnbTs76qSkXYnAjmytpddlOzePFesnPmpvyPQk9TMCexf088Ehp2f7gNMsQdVFkaJKFOCmEkkc1
dD7PtriEEPDd83zAKRrbgcwG2x7bIBZnAXDTvNMdKA+79a9sNHRcorkLyylkDvKkycQP23aJ5zdy
HO3ab4k1w1EcVoFzoZTLmb1e4+Gh0BWbnDFL2Tt2Y3L09TSvTdE/FjWCU5+xY3VHi8kvnKiDcgfv
PBoyACtT1sze6rLlpklCNTHQboQzn/JYgYgdpuQpqPIfLMDQywvnMgYqk4d+DqZHO+9LViWaU9ae
iyPcidTbDHDtbKY5ZWOPt8dntw5jMoqfizqBv7/g3QjcKdpFAvHeOIHA07Hoco/3gJ2953+Fbv7R
cbrkS5HxfqlleaqmmlbT0WWfVzWAZCOod7z6YswAaIziOQREgVUNS68AlI1UuoQbPTnSWyXMFDZh
vcRoyJbuEFDrXK6F5ivrFlc9EuSUDzpPMHpo/jlJ/A2twOcUnQ+bjAJp+mRJ+6AMBYeFCAEeXxxz
U4ViZwXMN5KBEa4IWLCz2DrkfRN9yyyHKQHq2EFZU3P0KZjZ4K/AN10AcTxmuex4rVrdxE/DlhZg
YXqm1xdHytDaO74kilFt/4uObozfdeifMt1wxuaZgRheLRy5YwvR1s8aXvsBLPAwIJiKcj3Mp2yo
QefHZbiXHLx28zwgV07hhQEy0QYXOEkNiztst0a35T7xEvtx1E72OMchMAW3Si6MCr2yW4KV4chk
p2eH4ipO9lGj3geqM29n8LFgsyUJ48Dw3tJmN5qrQH2NqNQbMfQOtD0nlI/hFLUv0ktxYBLgQStv
OySjlr+qtbA8iK5vjo2xkifjsUdWnXZQSPp+2xTYySydZF+BlaT3ZReC6uT9/eHFBFTTgaMhdPBp
jTJOLMu0CnzuDMvaw9ZXDI7eo/2zMW6gRgL1mZj1JdM9qGh5tBy7+whq274gxabmbpCwQCwvbdcy
q34gLeivoZcs50zbto5KODN7gBoWK8WuQVaA5ItxVkHN4Vj2Uf7hZKne9uPUvRU9hwoAJOyxR+9T
QnakRzfQO7YQOFo8u0GWb6f+Pqrd+FT2qKQSa9qkh0uERY8Rq45M3z0G+BzY8SZ0c23d1ZGX32ae
U98rBCwU1IsCLA2JHmfBdTnNDmb4NKZsAVI+sY/RLXae5vDHqK2nqGJ0N5FQy41vs5UgHYi+E4I3
KQ2rVV/DZgBw1SvUvWT6wk1eHDyrc3eEh+c94MHmMNR0BwjcWB+ZGscFo7VpDyUrxsYsLeupmdLz
POL5mIWkmzuBQx/U1PBlGdqlxs1xzWkZSv1I4gYiFatfKb/Y+rBJs7PLa7hpjq3FhmKhbXILJpJC
XQmF4iEpQs52bhXdSWLlMPjBtF31OvH2vTvmxNWdeh/USwduw50/GlogdmTiWS/gALL8E11lOtC9
ZNEMOsvkDur/JUvC9uAgGSs9TR1WcTGK5XqqO/qCKUjeA3kFASx4/Y5SWTfUOA07jl7qMDZd9L0K
lvZgyz5fL+X0fbDp4ezKPP5ZwNnD3zi1O5mM1W6kj3pno3DBrwr1Ti6Yc3PDBjcH/L8zdG/gQsWD
FpWyNftsRl5MYrWfIHCvZk0aewhtEAtJ0G0X3br4SSnHKLvBeWuqEWnustjOZPiuBm0FR29C817F
U/MttYz3zcwNk8PSqcorWL/NxlE2vwekgDB8z/sLPLl2ii1jh+DgJmRsAupQtoUoE2gQrnVIozDZ
xmFvsbiGxVbP2JBr5f3sjAUA6oL+Qt0B1xOlUEtkwpt9qdEIoWvwX5EWmGy21kMoSnO61IE/qDqP
thDX0xVBE3wJvS2vgpR53ego755JDrUznvPOzkKd4f5bJweUIJsUmFJrDUh5QzD4i2ncxS5FVdg6
Fi6spbakpSNNe5iPqZ9cZTZu7QxmmuOfMFoSbMuS7M0tLNCLZVDR/kfSJgLycrLSqnq1ezAzDgGz
bc/tdKvZAh0TMv/rxsGBkiVJeO0ygTqP3Pq8pLoRnwPu/yKlMWkoQQVG9nfmQfqOkPkn5j70OPrO
98PodJs61M7e5/h3pG1Cnjw1tzvev9U+W1j8kqbwyXfmIyZlE+/itPXfmb5NK86RYkUrGMZRh4IK
irvaddwgmXADrqGVoZfkeCcr+CArRi7Jd8RWGEiY/q/ZIqZrTuOkzCxGg1NZ4rG0BoR8rzCXnZz7
BAiAJAScIFBzEA8JsUSXEPoc7SNnpNw1oVstcaxPXvKxASfGwjQmi9klgRuecbXi+1vQRlmNMdLK
0uyUyF8RvMJtjZC4ngdlseG04hPKXbSdLZcNU16Jn0vkPzdEXJ6dzOKRCgBM37v9JK7JEjc7P4vZ
UxFtIzivqekGUrxaXPx7tBF6m2bBRBPlk30IFVaSEHBCA8nDZd56o8ElvMoQTjSnkuGkBHfHUi7V
JkoWKF4R6cBChA9wRw4LNZoktGrmc5QGswebM8Qv8orKKrJ9mpOkZmtAJqC1xLbNoP9GrhjXpSjE
FQIvEIosrk7CZR1a+5deHT3O7q0lcAB1KEKAvwjspKW7H6dW3gC29FZhHn3lVQb3h7ndGd72so4l
OoHvxOXBZ4RxwF8L0ECyr9nlCkLAFBcvbcF8nJU3utLwE12c/TO75wqi5WryOncz0kmz1UUdv5pi
pvkD1RCjJhr+0bNs/Yqvyd61l+3FMAzVvlOoz0hi5rSQHz8kgLh2+YR5No4HOBsjjuHJ5OVLGrvF
g2UTtOXsPGPUQv1Os+rJnye1Y7mAAcfk5dClwr3PIqvcYd9wX3ByAvDIPCZROBIYdZaSvCoDminr
ociDXd7RqYdaOjEn3XiXqZCz+HoB4priWS5kjbWj9RGdvY6XBA7SS8GpsJ5NmgOpyKLm2con0FjM
CG8ARPNdd1V+D74dGIcBH9kuVbsJ7LECAC7Q39MmOwdZtTyV7MTOFNTfjUAqNknRf7G6cFb2w56N
IVj4gCYTQCJsd23sPSuHHSMNGcjMsNcQJ2jK6LLhqoIQeA5y5JumRpzky8RpPGmJfbgTe5Dab5HH
+2FV9BGgY4xfQTZUYuPa6U+An+U5rrye/VDa7NsW1y44Dnk/heMHaZJvLViLq3GJ5pcOsXzDPHbY
zSHgurjofLYGkXPNRK3ct8HAGYV4NCQF+nFCWo/+7cQiFg2QzUe8WMOS8VdpylAxr5xyrVunhjHM
u6iZcu8zBf14rr2Y2eHAxlaIJbrmcFdzTMHs9lB5ab73Bt9sghmdaJQwPqpBJ4/Y+8b1yPrGrhmX
z1B6E1hO9My2iLGAl4F7nlRFQDY9L/V9K8CcQOwX73bV299jdWFnuWSBHDgr6wTU6bUMRnft9Om8
K5bA2XnCb16TsUVTcDki09wOD96OpjMOc/nJKkDItBUTM8Jiegeabq4BN/JCVWFLNIfxc1b4+Rm/
aM7uqmQHUlfWJ0sxuy7QI6QyhL+PAKCfGPClWzVpaElNCC8qQFFJ0iDeyToe6Gm9gC7TAQc0Zjdo
1hpJa6j6lxg716tg44bvlnCpO6BarfyA8qGk6qNnZsEBW/MsfRhpEbn3QdDjrJ+7N2zdagdujYOJ
Y7DZ8B/Jy+hqc7BxRFzVPaLlOkWxwfqeZfhf46ypz3Va1OgmdX7FkrU8K11ZR8Xcfp/VPesMOxbZ
s33CCMMRMXEJ2gXiAzbNK56A+x52Owh/RKbMf67G59JF3JMoObf15HqnEIP5uu8wzzF1jbhVyvIz
kVO2TcO0pDvdvSTGaQJ98JdSXKm8pzsBwXavVRo/qUsETLgyOiOapV+5ZggtMI3diBJzaSP7aet3
U3biwFHeLVNudhbtZjuALPQROOlLbOm6XLeHpKTIBU6cj1brIbHTgrKxQ8jJh9zbagyO5irKr8mr
AiLpA0YjVafIdCSIER6EnwsSpXuJhwtWwwNt2ow5bhK8nYwCsO5NOl6g6jfllpUk3nYF9klyGvaO
e4HyWGp4d0WjG7z1ZbB8BmVmuAUuho4iro9hGyZYWy3I7IL/DTKyubeXRTOUncqNbzp/72l+LqeB
QCACUF5wfV7QmMUHLUb2wUnKh2Bamp1lpP63X45w9gIUVU4+pUbp9O6NXnVNrin65BU3XWMFwagD
DDRHqyRC1dMMsKHFJr9DGJ5fh5K1gOlreRgz97mup2bVuPxDBhl86kWqmoYbznjwpjEPmPl15iy+
svUU31vMZfaLVmALso67hQftlPR8DeDgaVgheNLzeBgghpdKFaSo6hTin1/FDvssv4u2PUTigqws
m/bo8j9A2PGjcd25d0Ma1c+lAb8DizcKT/6UmiPmvWrjzDNjT6Hn6zrJPV7gnXcjC7Qy+vqyfdj7
3DCD6+MCYu7OLJCejdlvzjXK8x1DjRgcbPGdnEq4hRUd3jlRLQ/TAC8uYXqIlUjlRy8MydvmqtwP
Gppc0Dfh7VQ7nxDpi6MsB8K8evQA6wfLaubodkOdFMsy/nHWC07sciqDB8fBEhm6FcpKAcwxZYyJ
FtIwPeLccze55Aliif6gR6BDXVJ5N83Q8vr0zWWfRs4jmUSKcsivNgsCS2lKdQI3u7WlRjE+xB5u
Ko5v6oJ4Lg49jyN4WxarsfMpMY5JnsDKaB/s2aNpipfltRXStYR30SJ6AyWTg2vMm9SrvoeXHXRR
18OXp4b+M3f6cJdR7wVMDvpKZAXDHgGzeBTDHNL+YjoGXLBmkwRrjqvFjGQNajDAXHLqXDLWNAzT
I6GACZiZP1I13al1yQbYvplfWrdWCIyBOWLDIQvuyHcPfkSSIDkBOOxscG1dBKM78vc2VokbkF0x
ISw8HHTZjRtKu3pcFxVyWoZ32CI9LQMCZV5WUaRQBBOcJ6g9nZ8JahClOVY48HeOHvyrOl+qvSUx
z/SL1Rx48NhVt4jtXeLGm1Dl3inDALthe8dq1PVvFS7CQ4th5qH2Fso+e7oRoSYkO/To8QrGJ4+r
27Jvn4X3HEjx4Gb2uEnK2ZwX135Tgw1BPuOt2hUMKTBYeg89Abpz2uV4tzvuj9rGjZ1ZfXRgupIA
aaAZY/YN8de6gu+W1zwkqKbsuSwNspa50zXtVtFmTDVpGxjbnG1IYLdzO7Pet+VJ+iQDdE8+FJBm
D+6hKA4wtARO7z5hLGrXH2xc2eVgPoX/kmY9S6AR3RVMLW5ceEAWViXOsPl3YxpmqkM+7Cq/qW64
r/QVhWwL4KjFJTgYtXTxlcUPtkAkYt2uenfTgaTwYPXuSnJCxaGoiJY0WD/Q9Tilu1qyVmIxmtKG
/FFKUMbCb/6gebhYAqXZOAsplcE0xKrioH1tmqa9Fy0djmHtpftwnuQGuJq9wZD7weSfsSCczXPJ
e2frdCGg9aqFtkAie42fxz1kCeAA3fss9rP61k9ufW4Z3RMqYgTUSpzKGQ7u1UA50WaU4wf9aGJP
ut7bebnpvygmco7ST5ge+eLTHXS+a0CtPvij/xG5Hma2BgWBAdoP/Lxyy/SGg2qctWhJMN28asQL
YnoqswYH7U+Ue9tAjpLkvgHT2MHOnUkAGpq6Nia0yMn7tG+Vkyp54iudH3pLh3fK7vIHw7kRk3g3
IdwjUR+5qT7rjjlFlZccILyIF1EwiO2oBA7SVoqV61rFZiK0uzJzAY+Q7dt6Wghh4gQst33Im68L
mDjRxhcRh4un/WRFitAPggxqztxRjQX00Lfd7phQc7Hhp+AoHol562XFT0Vd4gamU/a9mxG6bbe3
PmoKvRAbdEfi0DzUbCxvGLDBnBLB9I3d3jvuMgfRlQgMzabTpukRjsYBr0KSlD/443iky4lYx6Vj
pEyYRnlV1B6nzJhV29TNfcSyc4gqoJj4/JhQMFdVBZF1LDi0qDDIUMTfUju5sWmK38icwKyJOUG5
E00pKxXMwZWi0IQNljvjIuadJhZQMz1NH5ikcDK1brMcfX+Abxx56WsXoFx7iqFDm/JqsMVICyvA
xHUWJzibkYEh6DYtvpzxnW5JpOU0c4GJCND9pEamqTwwprHWaUrccZB63mKd9oiPEJwQI/1CS0FS
0qfhadMNnd6rtCWN3swUIjBrPJE1uU3S1HvGBpSs66J293hbQDlB8Vgj90fEBHpe/fjqCcgI/MWu
1Z7tzqkZOmCwYUxgOF/0cxVuvcH9Gfr9EDIhnabLcd8CW0U6isSMvSnH2SD+BjiTweDCmEucuT86
+NJDNoB23zX0WYWscmvHYz/JeFS+Yjd6rc/URKJLaUp7WnDg2BZ8e2DUasNctC6KX+y36fvYdyBB
HQu+OcBCvGqhfWyrEEUFw8YPZ5z6n6EDpdDA9rWy6stDmN3jvan29L3Nl0+X/2xlbjaDZpgfKZ5u
oBCQAy+cUsECvI49oN15BONHPNWAMldlw4TSy8y4qR2R7htsuFeGTRVtiOzaVi2vWzJubnpoqHYC
YQrQLPbIqPS+AgicOs2ZIdby4tCF8Mj/l7KCLrK2eR9bW9NHM7E9DEg4EMUPq8d5iSBX/0gdHXNK
SOkQmGq+Gn1hHZiB1L6jPd7zhmkg2fn0taWXNuG1Hl7cwi3hlStOpgPZgqS9Snv0HlDy3lYxvwMW
ol3IIIl9VDKN6QKddromg1wxKoVXPwyWemGeTSbSKBRKx3WOJmBnyeuCQBPbw22Vz8019HB72yx5
DRmCegC3icmzseblkwYJZPMPCZq2puLzAv5ArcaDFsdr0/QwaxwbH2doW3tPDvEeKw0TBTLuTH70
8N4a0z8p+FzQVJGZ7muNw6ykbGi9VAHIZc292MQzdoG4efGYiu/c4NYnxMAe71JJIhYsrrWFnQYO
MrM7Cl+2IbEwXJ+XsWnRm28he4W3umA6tgyZOI9RYd9FOcqshdf+QVQV6bTJ94nWY2nFDNkgztsM
eBmCk7nC8O3aUp6ckagkkPL3pb/YJRUcWhETI+cg2W+7Ln43vBZX2YBYgcZu9tz8KHNmNBBoMKzF
cMD3gOxwSwhYbBceq2WxB0mEz9xVkjdiL+df21SQ4I2ZmhdOwXI/kAknBe0FwbGWkucmoW0ukMl0
ULzAcMJa042LzC0OU40HmYqx1K3uy4n4boCnivUIsUwp1B0vy6A+VB4/W05xT+zbAPDtIn/FT/7i
dg5LzpBTYxxTIez4mAWA9OJ84vTbQo910s2Sz6DEKCBe+TWJ2DliNbcm+GQdH3Sd1Jb9sGCQwpQX
N69Uw6i9V2XjYxrZDm8VbrtWMVBlkrYwUwYh48XKnJTCzc67W+Ja0T2jVSQtc4EhxG1R7pdOe59l
0lGtCbN3FQY4p/7cjv57abmtlfaVrRnT2Er8Uvre80RxJJ7Le/LJT+FSrUs5f/vzJX6vLecSts9m
WivHNuKXXnSEMLdP6qG8l8t59l4Irzkp4WEyiX++zu+F5fwR0vWVkazVtE3/67+qz4+HmB37//xL
/nccNYs9535xXyW3CAumCjc2q2gfv9dk//58rctnLoEulsXVj//5l6eE/fdrXUru/3KthsRRfOkt
vJ+n9yL86YPz9hlPS/TxLMcYdsLC9ecrSv37JY1wXUfzFPg4fi+/5F8uGVIoaS5bkvtyhByAkb1f
7kmE4s37wvK67i1UVLT78YfvP04pomH7H/7mf/gdeag97RoOxYxIfvkdswkhhEFzcf89K78NJMgK
n7fb5s9/5j/8iIRuFOKKxE5Jr+Lf/0om4jqHTVPcuyCxcf+llb8NOR1n5WPgn/58Lfv3b/Rv1/rl
3k8CXy2a5op7Dz1pJP1mwEvI+e3PV1H/eBlf+47Nd+fzCPz9T8Jt6Y6i4zK8wmmCuAcjtnN+2jQm
rJ9q82TrYDv0z5F9Ra0V4yDkTEN45dYvr1mw4oAD1W0Gkmu6ouvuzx/tt4ffVcIVfM9KS/vy779/
simrO8uKfPVgD+1bo56x4f788xXkbzfN5RK4QpTD+8DhLf33SwwSFz91RfqB0wtuAlASKgASMuAv
7cdPS+HPCdt7NWXfJIL8ZNePqBd3YZLt6WVCYqG3bcWmav/nj/Xb4+uyuZDGka4rJJaTy6f+y7NU
l1HCZ67bx5Rp+m4qUB08kmT0PCzizk/7x7a1oS2RKmfPm7N5/t9fnodIsOBKx3i/3hHoUBGGP9Vw
6kfZbBZodg7VmDeVcrvbpKJcUCxxwshB2Fctz8P5z5e/fOd/W7z46w3/cnlhClb/X352m6j2zLy+
eZzkS7M81mDc6KEhgOd7/dYKr/58td9u/8vVgOkTLFW8A/69rv3lu/aYmCC3eg3FhqT/kGxq+0tX
+X/4Sn9bNy5X8WxX0NznsAv9dXHqCryqpd084rwNhpgi9q9xpESz37JD/fMf9PtT4/i2jeTp8T7z
tfvLewb9sa69cWoeMTI+NE54HG19/edL/NN3ZlPNqoXCkiB//c6aIp4WL2loMiEE9wDuRd2lsgMa
kwAK//Ol/ulmcJXiz+E5lcL8sgiGnKREosvukZk0HcT6DV/MYXQIVHfMLTNX3oIe3/75mvKfvkKX
JYE1wRj/ty0B5teeuTQXzZEd2bU7uwiVIPsJFGYXcv2hH17HpL8bMUoNPgyM+EDb467u3Ic/f5J/
+qL/8kHkL6+brh6biH1y99jBqXCG+7kkMlm//vki/7Ta/PUiv3zFYHBazOBN99hTiWndpvPRdhHR
CJ2IR+r8Wuvtz9f7x29XX543n3VXmssf/ZcnjoojO61m/iiB9t5090kQrP9vV/hl/aTcdZAGd/Yj
U7aQXTSB0in4D4/Zv7/7X5cp7n6Ees9z6S/85TnzXV+Mxp7bx9a6QxUvkfJjeefX71IX/4+089yN
W1u29RMRYA5/OyuruyWnP4S1bDPnzKc/H31w9+4meZvQOssLhgEBKs5Us2bVqDEOqn2AvgAMe7Lg
SGYX68LqcF4uJs82iihG+Lk4hy1Yh/ouVr/YsNr1kEPxSq/CVUaC+PZsSsMGmIxUUwwRL6npyvge
tkE9QPPklmdkNjaidBehvWa/pvYe+o3Ivas9KljCb7ATC2Od3SgXdoefX4zV8aCFSh0Pu676Qurk
q4283MLYJmErjplbFupxQ1RNOCGubdBQBsaJ4w5Rck3OAfIY66gXr3L1KFnGWir+JMaH5LwI9bub
Pkfu7rb5Oe9mihI1XRVXjYu7tk4yNQgDoMznqiNqtuEa2WSqA/2HIZXraKgPumHnnoWel+tty3Nz
e2l5tI9UF96M0OSIJHA292g+RMnCxToNrXSLgdGjplginH2jK0/qgGxG0Ged0SKw9C9mwf0NYeyv
2+OYngdDhM+I1aPswj0+ciZoqhAtpBrnIfvGEwtnjeYEleLwMSoOXfZsSku3w7Am16eBoEykGUaV
VNHk5Xi9Zr5PCRk8D7sSnhQfsvLK4J2hySsZ8vg8XwrGZk7flT19dAe0ILod4Lzl2XVONgvlCfdi
6kDFsClNJKlyqBgesva+lRYu+en6XduVr8dZa1VOiQM3jX9r/e+O/+jmJzbo7fWb7kOsDK9iGdom
RdFHl0+SqIlIg2x5hjJy7SbPfbGwQWaHQRnClEyR18Q4gKBGonTUOfOzQadj3H/JiWaJjrYVcMfb
Q5ndGMDeTIuARZ7ca5UpZgLoouIsNWR8dGcn6fTF5DKMsGVFbS3sP38FMXkWwyLBJXPIRlsxKOm2
83UVTuAQoQ61gTK5hnxqrxj3gYHGwsA1BShbWLA7O6W88QmNdFHjCFzvDIN0NDQOvA+aAJ4WUNBq
/RxH303t7vaETqMfTjXPMktBAZVoYeQdHWgqOjrOeAYFRCaqvUV05S5o1QUzc1tQNmRSPybyFJY8
2oKCqVVUxJTyrNPmAKNOsw+93voXm+PSyOg0pcAcSwExqXPGI6YCO01Rssi+J5Te8oXoZ5qK4UK7
tDW603Ijo57tG9iKX137DeQ0NavdoH0tiGfReCRchf6/C0W63+2NFy04jvn5tEhzDS8QXRstG+0S
ZANzqTxrJE37onoCWfX99s6Y24FgwGXR1FQV3z/8/CIycNFLUgs1qs6G4q5D2H2F7NmoIPLf37Yz
twPJ1Jmyyg1jTh6HYWaYlJyS6gxRE4LJDkBjOAarZnfbzDQMAC5vWTgOnCDN/aMFq5tWcRx6FM+J
mq51cKG9dNcgQ+49yyiIpve3rf2NTEc3mMSodEsGqKeK4mgv0mJohELdYw7GOcV598GqxdpJCI6q
8Sw7Oy1xhw7zVeoba6jQNyCf1irJaZqEoZsnV337e2YWU1JUdXhQcgsQUl8vJjgtxfC9oDt72oPu
CvCjUp227tWlp+TMYpK04/VN8k5hLUf7Umx5tNal3J81HZb7fzr6Rnx/IWc3/I7x1GoGs0ujkcbz
eDSWjnJv3HqpeFaLQS3z7KCU6PsHw7j36nZh18y8QAxJBzmu6rxVgVuO3H8OOjhxuBrOjkpnFLMX
B5II/lCBQoAGdFTNBbn4AK1z3/v+wiaam0wiVo2blUUjnX29aMC3lRJQQQcVq7+lidb2BUQSP3/R
EJH/18hoNsNOhnolzruzxfmWUuCC8rHUIMxVFpZtxmVhyLToF7Y0Ux2XGRREs7MmqDtU7OntlgtU
tDef3uSEN4ZGtoRQeHJVw1XZGmB5mrMoQ/yciE8K/Elhq23J1Sz43zn/L3OgVIVcPGmg8f0cQTIO
cj1rzq1doFpuAQ1LEsq8amzSOC1H3hr2QmSpBNr7MjW1jlXRZm+yDitbSyAL7lps688f8qtvGi1l
pyEkiyhKw53krcvoVy2cMvnZFH/enua5M3FlZ3TIkZWPMlHKm7NCIawNjqJP95a3atPXzDzWwrYp
31XIHBasDh5zdOxlrgnCWJOHnCYOp+XiPtIkotccFdZzAPcdFMahnNOcuqFOlrZ7wwlXvU8NOn6D
EiZX0gXrMz5HVgApyLSai3zE6CgKVthYgmlUZ8n66UOARKIYDEKcPNjawqEfFmkyTEo7POfwb7i5
62EWAJnJ0sf1uZf/hCCThiRRCrrGTxdSwDPeRSZdSnMBSejpvWsoEIgnbducK1g+uTz2vYRAjLL0
RJ09KXR3cO+QmjVId18PiDpsD1qrq85hfpa0rVPfKf67le5r+ZHq9baU9w4SN7CbNBS0fOPL7W0z
c+0Ph5TtQmGTzMrIf6eOEieQomVnmZZuqwaFCfFr1p5bF9gPvYd9sL1tcGancMeydLSh0iU2Tlnp
FKv5gZWepQiEhH1Q3SchB2UN7QTQhoVtOXz9aLNcGRtGf3EmMlOxwQmbKXpSAAbi+7raCcXRCX8F
7rsR0FjTKuvbw5ubz8vhjeYz5BhWwCLTsx2H39DNXlWuvCuL7h6ZaCAIMDH2zfm2yZkToeLUKZLA
MyBCW3c9SAV0BoroUnquQbh+6Qx4MPdW/H7byFwK4MrK+Nw1Ft15Cla67tDQvaF6XwskSSrrT05q
mnZ4od3baDvATXXb8syMUnhjv6A5J8nsmevh9WXdC2UfZucQmNIqF9T7BEVknz4MmA83OeiyQFiq
487cxVc2h59f7JvA1CyLTvzsnEW0aAqbgdDh9qiWLIy8dSSBT5cbRpV2kAVGSNzGCxbmriFQBfpQ
hOGwyeM6MdwiGcRwbMW8uCsLulCE9xA4mKW/qvZLVEMO8qrJS/t/dlwE9FwGukkZfrRagSxkYWWq
bMa6/JYpyaOd+od/MXUXJkbXa5VAKhA77MRUzVrKVw7CnqVfLDhGacb/A2D470hGJznRSLsrEYSk
FswpHpxETQ97B9LMG1nxUKA27XTbo7xpi8GdKVQrWH6/hp54oFON7jr6UWG0/X575NJwlEf+7OKb
pHGM2GeRJ4YBs2uDs6flGq4EO3WqTVB4zcpNw56eOu0UMD1bWNug8vbob6ks+j4dirf7ha8Z1nL6
NYaK21HhWdRG3tVKU6k3Ix3KViU/GYBWPBX8FrD9rJC2qgyOXLV2davdN3yFDNEaN+g+z8Tj7e+Y
8X9Myn8/Y7RQvRj0vHnY50n1aNR0okKQ1JYgiIAr3LY0f6T+a2rsagM7aGI75j7JEvqrpHc9ec6i
Z098UlPaLPaN89G53cKFOb8P/zM8feSLHNks07Ae7jDrUSmeI5Or5PX2uBZmcFxsR8xBh8wVE8C/
t8hYHzXdGUR3d3lj7G6b+v9s4f8OZ/iWC9fao3vTtpmWnl33uUR+UX03jC8DC4GIcqKV/lPL71b3
I9T2qrW0fLMzCS0N5WKTYtnYN6Vy5LfA3tOzkh/suqY5d++AJbs9wNm5vDAyGl/RBLCRDUdUKo6w
SRvud9nZG7Ao3TYzE0ZpimaQFiKbQN5i8BQX0whkvKR4T9xmIo7U/AnivQbxgWz8AKW+YGp+RP81
NXLpNU0wXqM52dnxD536tay/VZTZCmMhsF8a0bB6FyOSoboOYp3AsCnp7IMSH8kGOo0LE6Glf+Mx
dJrRVYn/JkndqEkFpNKGYwznhqM8mvFTkj3p1QJuYNZdkJXTCMp4z1NfuB4SXPFW6NtNyhPiMYg+
qmQfooDi1afSOGoFUP8QLsoFo3OrdWlzNI1Rqft5ERbcjpZ9jkqaA7J8F0o0RQdx9y/8hkrSkDwe
dSiC+uvxSZnYIqysMD5df9TS9AQ/6R4q6S1Yl6XH+1xgcWHLGs1l5XhQtPrc+ugrrMTsZwFy9vaR
mp+5/4zGGs1cFUFtrDvDaMSDUH3Rg9c8/fDcl9tWZuOKy4GMbk2oVILashlIFQSot9ESFHxxSQ/E
6YMQvapttCMbtTKND7VF8+DJtX4rsGxo/8YZ8vBTDB630AWOi14iSDSamXJ8flSToRhkrPMPO5UX
nMfssl2YGS1b4klypytsxyJ/zb2vtraU91gyMPJOXgdJuBsyjga0ulH+1pNvtxdsdlsAsBBBO0sU
NYafX/ol2p8Q7OwJo6H/aqVto31P8E2hsRQ6LxkaxbVWHXtQEDJVdC9CQPqmxm81uLqu+XJ7QLMz
xnFVAejyvzU6tV1TBkbvs897CHzpUeL5sYSamN/k/G7TUkmgsMGuJw2m5i4Kg4zXIp3zGeAMvXnw
9OfGhf/Es1ZQuCDeeTLKj167D2yaiWjIth7JUCxsv8mVb3LdU1eTDY2yqzG+8tGskJu6K5L3IBW8
g5s4+oPbGMZd2unWgvuQhjFdhcN/bWkW97EBrGF8otoAlECY9Ml7VMhr3yfr2aIpVWzgH62Kxwo+
mAQgO/1k66QMTuBVPfr+JA85lSCFikNeF15AKltcmILJvcpn6Zxw3qzKUEIaHZA8rPpOSOvs3Sno
UtNLhMnfErJKEr0w5kLObLKFR7aGrXdxVsI6NzMjgnvZNL+6kNDSsrl2ffRz6IG4vYnnFvZyVCNn
3Yl6kGVZk73rjg0ZL02NTbRtFrOqs5Nnkv3nxgIdMAaQmG0baVWSZe9i/FtEBCaSXjzHWXW9gPra
ErB7cjCZPfiV2KY6/5pkAjPDhipH6dJ3ILdftNJ7oD15YZMumRi5Y0COuioYTfpul8lHQENrhZ7j
7ZWZRvgmwF26JYAhKBRIxxk+qPBDLzAChtG/aLTY0ywKdRceMy82fXKHMtYOieWNErr7iu6sIF+o
Pcys2ZBBNMHGkM8EIXq9CZH9kDSIggZGTntf+zIMFk1Pv6jA07CAsDQpgoXQdWZWLV2ko0I1gUAo
49Q7LZua6sO59V6VP1BH2dbWEgxh8Mkj34IFSzLIFOtTBAkcpLTRJWLy7tGuocKQqXv/xFrxUIZI
8sKeK5nbdgmVP3OYr2yO9krQlkoI+ALfSc9kqZ7oevNoXNLa/e0NM2sHkV7ye7rBlTH8/MJpRPBS
UBOtkneFTEoD5cDW8VN326RGDVHU4nNmxnNY1KN0VQEcoJJ1vzbnFlUYZl0YvPeQdetWuG3IomTw
/N4e1dyeAHugSSDqWLnxA02m3b0CiO2/p2EO1bumpveIFC29zaaD0bjI6UviNauTHh0VD2h6lgUK
M+572bjQMcZwuqnbXKoX3Mb0atO50CgtqWC5QfuM5ixX2kQ36K5+D2G7RSGwC34YCKtpiDjt4vDj
9sxNz6/O5Qn0nwo2Sd9xNqI24NhpkB8lDwAzSvMlCR8hXYBn+IfRfL9tarpImGLygF7S4DXJCDgK
9HYF2cp3P7KRRhJ02A2glf+0EfBRwwUsgiAC8nC94QoScZD89u67bTfyc97G0VYzvXThXTHdCSYv
MG4qOhYkXRtne72gEekhNKP3uEM2G04ypYP7WV4yM60DME9YUvF2Qzg8fvPFlirbutnIZ6hht12j
PUR1toYS5hV6/60O/ksQ7J3aoQBPrlkU1M3tyZxGln/ta0QzlOU0dYzsibPe8c0sks8t9A+pJm3g
YQ+7jjZcdNHhYXCf6u4RYmi6lPY2AJLWO+jlCZnV298xcVp/PwNAGOwQVO3HXiTMXLyxX8tnI0Fz
Bshb4YYbo6rpyj3ctjQ/40O7nolUgDHJVmiZUJgmOj5nDYZ7NBNXycB0621RiU3otJY2qY4Gi4FC
xqffiMMgLyyPoni7hwAi7FX5XIj3ef/UOA+mt5CKmWzbAXXJVc24SGTJ+uAMLpw/bcSK6ymxehby
5g4VpEdPgUom63e3J3Fyfw5m6OgxRRrMgMuPzmCQu2Ipibl61pLvlXqnKX9KMsW29VKgromkO9Lm
n/X/tLPx9DFEC/ePkuLIookUTpgonvMmNPFJK9v7AMTF/83G+MzHlP2cosFGR6q/gYLZSBbmbeL4
eb/JBlsP+RBKIdroblZkL3bxN+YZnftGhn85EtdK9VwOnHZQhjn5Qiww8f3YG1BLPKAMRRfHBQ67
bwunR7b0LPeodndQxSEnizK5/Uzf9ae3HnEqz3rietqpGeH11kNDKoTLqbTPoSb+gunsAM/coQvD
37e33nSHD/cztyY4KbDF42dhnYD4cVAYOIdO/Byo4aOsVBCNWAsx6NQhXZsZRb2a5sL1K1vqOe6R
SvKgTYQI0kHcoFyq4M8OiCII62QScozv55I6rJ/48Oo6fv8hBtZT0aNE6y81IM6YYR8oQPeBD0lT
ZEISprJYevrZsds7wbDpjMhWcr2wwac5Wl4IMo2O6gC6ojo2grYnkhH2PejbM42NWxGK/fhBzJ5h
KvGkYG0oG5E7xEw+v1iMSeJ1NCBYGOb11usUUXB7cB9nIwCaWuVPUJ5sizqCct9ciD6m08hRIpkN
qJN0D/iva1NmIDlQ85fpW2KlP1FgQ95oyDSoP27v8qmjoKlQIsQZokMUq0furrIi0+lF339rkzcT
fYYS2kPoCFe5aWy7Nl41wqfHZRGG6Jxd0L0y+ZbrceUp/MGanohvjSgJ94kI0wV70eQyLvNyqVNl
fLgkAKqGyXsSRBsP9DEGQZe6pvfTrH8zkVt5Kd2WVLcQFns9EwG3h/BBLIxualDi8iBjA+5hyAmM
Ngg0zoXZoW51Kuv2R5YW6MEK0Lsbu2ixT3+8clSRL02NDwA4BC8naVOd2rxBpUBYka2lG6eAt/eP
lN2VnrNwa419/GBw6HVlePSvTN4snZ4WfeXk/il1DPuHZLagt9x0oMoL7e6h9bPuPpSacBEPMT4J
2B0ykmCd/rdeMdqiQuqbFtIL/gk9LvVFyjvdXvUWesB60+TUs6w/aOhVUCLr2WNaJ1CBxUKJfEIL
y+ZOyCvo2G0fQfXApBc6h19mIaScYKL5QN72dDOoPKtB0o22tBVmUehDIHeCsjlDGDqEm0svJR15
2QbePnmQYjFh7QqztjpkJpmAUJJo8TDs7wrIoN912IP8EZDdiW1TXPkhCmENZF+/bx/1mXm8+kz5
+uRJPDIgweYzi859rtT4t6BCE18bd582Y9L6KvLAJbHCs/PaDHo7aTLkbk9qUdyFFcg4iy7s3jjc
NjNz0ui4EGk+JXdDK+jI//tZ3pWJqOWnWDv0HkqI+cnT8rXlf9y287fYd5nCYXUJ4AGYW8QBwJhG
RzpWbCiTpDI+8TUIxZWok0uxjpBnEso7V/CsdWqgfReyPR5gXIDdOmwhciFD4f8ifM3Phtt+V2xY
ivrO81/AVzRviDXBrlc75kuGbO6u8Dm2IqQw8qrNFWPpBM0sPKjhIaPBYwSHOLpKGgHVEMeMw1Nd
NXcqyOhDRpfKBm2Zb7fnas4Qz1gNtzvA5Me9CJD3RoaFQNapSOP6tY9j8QH+re7YS+nSw2C6/JQG
4BkAdD14h3ECBeIsVe8KlFI08RldlYMJ70prQMieV7vbg5r6WVod6EWh7iIC9RyXItBDAV1RB/XJ
V38n3ffC/ZXmH6H4I2r/aNLShTVnjBwyt5WOd+epfn142lREUpMs68kwEEL3DrmV39V9Dlc8XeLe
LjG/3x7cdMWG9vghyNX+vrBGp0g0MwjpJKugO1B7yQV706bdew0p920z06tDJgnFvSFa7EO2xvWw
1J6EguDY+UnMHwtX3zTda2U+6ulLmZULyzU3IrrLSNwRW0xxxnGq2pUjy8WJhK6y7dVEXrlDg+zA
jrgwqpk9aIoAjQf05gABHp0rBK4ToPlNdWrIR32LUdLdSu7XxG6UjZw5S/XMmTkkIhTpDiS7xlyO
rOkNLTWRzn0vZISd3qoS7k354CJ+sNTkM86uSVxiQ58BOUNcK82P16vl+oarwrBNZOFswxLJFShy
b++HYb2vfaqM14bpR5d4n05vTB8ewUSIm1PpRDSTBSvDb5/F2j/UnfUSGMmTrsBRKTri5zfH325f
HAePKmXcMy0jqd4DMatPkBytjOpbA1mc00kLo5vOH08DmUc3byxtoBS6nr/hTW6mseWd6jp48Azn
AbXFBbTIdJdfmxjd5VVSmHaBRyC5D9Y7geBUMJ6ArSzUBeXh/F8v1PDKwaHLMlkelut6KFXWqp0S
Ft4phD4UFBG9Hb2NGI7RV8+Gldyp0jcnKzaFDIkgfCGPCCN1Px3Pjz9MMAo7KxiIzhtJ3ee66gxp
PzgokljdVLHpQLavfrYpfiCeoUROkpGDCfvNMG8XaSnkZBq16x3v5PnR3lHztSnt4767q832Tpe3
FrWk2zt5ktf8a5HHIDAD9tPkVV3VWWhRcfFPMHtLa5UeikR+XG3KgY1eTJstimwNxP6WsvFNvVsl
jvJPnqktSihBvW3g5lhwSpO0498PMslXGCoNVpOUWV9khKskEU6+/97BOMkLNQseEkQ5micXBZ1Q
Erdl/mHpn+1hHgwTZECJwFtSn2TO3F5u+swIgpNGsa5P268BcfjKbcwcfXnlGCuL5BLT21IhBlQJ
zP6X4WW02rKcppEfS/7JpCegKx76NIDP7lC72kZtv1bmThWenALOX/k+pMQcS98QO0PGeuD3RllA
jr7d3gwzp5LLFFitRTsPVYmR48xiH9VYOBpPZXYMoJkpqgz12KXa0Yx7ubIyukzTQLMC0ofByfG0
bZr9lBahB5NSMEs5vPKge2Q0U167RkMARBfU4OR19w2ylkgtQtXE34Z6iKNgE0DKXh3V/ltrfz5U
UCgeDSkq/I3Byl6f4FiTWw3a6eAkW49asPMQ/DS45sQX23I+fRtgimc6gR2Yd+Cl16YoLiU8LDT/
hAwTom1fDPTjmrvbW2IaI5D+R+aQqiUPRJrer23EOb3jvVTEp9561yBU9IhTnbZbDZoTty1NGpJY
NIvoXgPVTeM8FGDXptIosj3DdJKTH7rFymjU76FrguiABTWN37IqOehkCQLF3cdpuSozeHMVf1sY
9kIdf+YUQPxL6EArwcBaNfqOIGghmEYa5iSH6XNq2/8EVnkXtd7CFTgzs4R3JnuUkwYPxNhMraDK
mJGOsLJD0W7L+gkRo02e6AvzOuNkLMB2/JltsM6RKkCT0PdPevnot+5dDBthA/YUdSQpOpmLvU+z
9iipU3wmAhPHhbKipuSMgoB/QqUI2j713gi+yu0rcjt2eicjyHV728ytFqQTA26FXO3kEDiSWEdt
HfqnLko3sflQxMdePt+2MbdUcBoN96NIimScICmKVM3dBBupAYc+AFC7fiNVBtutsFBmnI6GnnT6
wUkMEJBTwb8+A3CDW7hHjrSMzokcv1eyRBPQn9vDmTrgayOjjECno0+BxBk7Qm/XofKmIvhx28LS
MEYXid3aQqG2WAjrBiDhi2WhjZcuRAqzRnT6B4eqs0acfz1XUuf0BfKK/skQdn0vrRoy5pb87fZI
Zufqwoh8baRFvZK3E0YaHz2gX7m9EKHOD4IbA6zgQNE8ugx7X9VAMxPtCHKwzum0NMG4sz4LCzIp
N8DmBrT2P3a00WRpct17kID7cLLCSzoIA2d3dfQo0JvrGPtE2oUUeINy4eDMzZ5OWp4aHjhInOr1
7HV5aThlIvinsoE7036W3H8+vTzDC8UcAliuDmv0/o8i8rUIOTsnR0LJyX0wen1/28J0gWiNh4JF
hDnBAmQ5WqAMsLmfRUl49s2fcNysNLSOLG8JXjD1MFgxQNKQCuTONkfj8OuwTYzQDc+BadS/OtCx
JzUDXaAVqb2ljrREnzN10kPDvwIVBCQzlMCV64VpVU0QevK0Zw1tF5w1ItD7RPtdwBYXK9/yfqlP
e7oReNGIQIUwxj4YP/4DqDp9IMbhORd+egUdFuXr7WWaZhcsjQTm8G4ig8e/rgfUp2muxgE8zwli
DlCs/7YM/56q1AYvhCKTv7ltblj163fl0Ao+FGVgLyG5Ooz34p2m+cNeDPX6FCdHRXTyu9bLn6GH
/00l9g8aM/eVWrr3lvvZ80RmcqjKSLTEalC2jfyqK8OLL7VZcQJCiQJatelcq1svDG1waVdjG/In
gK4gCyEHqo1xcZRYTQ+Fzf6ENHl/J4hpupMLOdzYRe2gNYpmhVuYe9Wsvsmh0PzK5N5HIb0ZBOOC
QJZOsInHa1UNJHULRYdLVcGkw6oo/Dvfhfs8lfP42S1c71cqRFa7ClSxEXZyY/Wbymj0e7M36l3t
yvGes03lv0vCH20uhy9e3ECD4XZ9+Wy0VoFmn4HwjNnQeKjIRXmPoC+CJdmmVLpMWyOSbkYbI0Yr
0C7QdfA7RziiNqGg1iu5e1CT4SYVG9rNUQIPdq7jOR9y6zZHu9V+CAUC3hpP35Uv1lW/RSOQPJWM
0iVKT4feynsfNRdfeqRVXViVeY/WJR3CxlcXdYet6nruQx74JQrlYXFMk67/5ahK/ZC4DW8PBDvX
pie5a1MoxF1u5+maLEh2jkxIdnJk5QHGS/XOj1S05CMZ+S6Q47so0dVTq6R9s5IczV53XaK/6Ogv
/oPkeOuvkUbPjuwZ0dkYyBRoK8G2rdfGb/1dZjgfCLDQRnB7p0yc1uA6yKyA1jRIj46fOg6wg1QJ
tP4ES8tayneB8KzJx7hdgjROmIoB5RFPAnYaOpqGy/76tLUIWbqB7tunVuqdn2gs28fINNBOFZSv
Ue0G60BJZLowCJpWUSX0uyH9t7J8+cF2UfSUxXWdCb9zDXhHZ759dhJwALw1h+LKwGM0idhawZFa
TT312u/QVFaDIif6Y6vS2P4LQzDCUHvGX08elrUqFVloZ+opMM9Nu1fs9677Zsr+wqJO7ruhMsqd
bUqUJwYs0fVc6/WgSMsFdEoIFNz83ifl4ufvt8cy8daDEQPIHg2LFNHHOycLgL3keauc+lbZ9Cjy
JO1zpt5J1TuqaLdN/a2kXLszOOdBPdAcMWBVxzEI6mCeJEGKeqpCura7P0HW7FWI8Nzg3jJ/ycW9
nz02orMWkH1PkXAs30mHrzI93/bxSYpRBnqOM6TC9tliS9bkFmEa/pInsLutoY5xPdeiWMGIw5fj
wMS1Mag+yiGKA2+SfwjDYi134SYTngxzhyrIpm52YWrSxvLbpmbnJD8SCLvzwyIp9PRUy0wVuFuq
OGQWxh/lDsGwA+seDPYJvfrduUxTGLnKHzl9CLfXZs6U+dfY8EJly12Pv+Kis70q0akWN88oHO2L
XHFRWUFbWHYWttx0X8OqcmFruPUubuw8cRDNCrFVCV8VFhhQYbYU7s7ZANZDqMuiUfAfnZ3Y9aMQ
TU7t6KotfcUQxNjNlgW7PWuzVoaDA6gLdoVxqKP7amFrZY+VKgS8I24Cv3irhHZhcaaJWJhZCar+
Y2e0OoZcm6R/RO3omYPKNHmsSNoq2RnBsjzc1nW1RrltVUTfFPPLp0eIygCo74EkGca8UZgjOHqG
tl4tHi0FTFm99eGnRzPmtpFJCCxRSb4wMgrsaY8VShEhkqPXQw5of6C0sTb0Vynb+d6hWCKanlm0
S2vjRctzo5bEpBWPjZe9GLH+02xQmc3dhUFNHevVoKzRmnU52YumY1A9uvb23itOovcko91rImN8
e/5mTQ2QK8nkBQajzvWB6mVBchREbI968KeLvvZytGnaeu85J3TND7dtzTgKYJk8ksnCUHAbp+RI
iBeAPmLxSOl5E6PVOfhIPIX089/Y4RLXgMsT04w2nhGZcSrqpXgMnb1kIMTkb131rPi/bpuZ3Qww
BP8/M6Ot16mdXMllIR5RKltHglegXCmsGslZGM60/MUeJ3PL65hsJk0no1eRGup5JleZdCyL+CFD
D7esCGIVo/lmZPVBNykm9PHebsuvUWVsfLTrcG9b0UOBSw+2gVoizBhbtNK1G1chsi68QT5wIQUy
t7iQCEElboKsm3QxoWIcdnnsyMNpv+uhoe70fdXQiNPUC6+2uSNPtYWyLbV18HSj6ZCrQlOcQmQb
df6dYUVbKR64Y811I0Gk0rXUIswlDuPZ0V3YHB0TLaKNFzVe8ahI+kqw7vr4QVaylZH//vyeuhzb
6H7zbT3qQpS2jl38hXKtpv1wnCXyh6WxjO63WirKrLOxQdzyVDXdUyXZ0J7wGLS9haWaVgOGrXsx
b+q1e4mCyrC7uhOPYuvB0PmSBI9Qynm6tTE7CHBQYnT0HHrOb0n7JRVx2Ofb8zm3VzT63ojQ/qJZ
Rq5ATZAZETzsN+5T4L/k5ZNQvxXuG4X/rVh8vW1sCsFjtJfWRh7BzxQbyjesUYa513pr6wEkaNVs
jdvbSmJ6l2n1IfHSjZnna9Hsf7RtuCkz5yAqEo2+/XcnN9clumwL3zWciOvg+eq7xg4Ecb3SRY5e
PBpBsrKgBLDvAuPYZbTYhAc3sFai5G/tZoGScm6fXczG+GpxTdnz7IwzI6vdJnXVL3ojIJlZ0KC3
BFOedZGXtkZ7ukFQIFNMYg1bCJ4Qct7ZNGMhPPko5faqc0BkOST6ve6kxeGuDOPXotXvuywA9Bbt
fCc/5Eg6+26wUaA69P02X2eRc1hYhsFJTJaBTB1uEqzz5JHZeKlV+NawGcP7JDkYKDdK6l2VP3a5
v4oj+xF5uXWE2P1An3fb9uw5GNBPwxMcZuWR/9LJjghcvpzD8I/FlRhFMIlA29CWP5T2p0vX6W17
0zcR3YmwLPL2pGAFCur63LthQFOjG4nHXO/+5GaPWiNyVqZ3Mm2RvrI62pCu3LVCt7ttd/AnoynG
Ltc+J5HE6LhvkjAb1ncVu/TNrKXsa2UvMfQsWRjtNE+scyOIfM4SOArq7CBJPktWwnsSdA5/D9QD
Q2XxevJkx3HCyA+JyXx5U/dbz1/irJ8JXbilwYrw99A0O/z84hlV1ppbBZbSH+NM/RE04Uaoxd/x
YqJz1szAkMOLjef7+CXl565fRtBFHAULXew9GoqrngLF7SWfu2MswNmEejCYAukfDcYXlYLj1nVH
X5YPtoigZ1C9VKQWa9/Yok9xpg1lHxXVn1IpHgxfXdd5tC7Rwbz9HTPujs8gqUMQTUOIMrrqXEmt
yVAb3VElZR1uU/WjgJ88yheaP+YedCDfqS9QYVeGisz12pl6Ucq6JXS4unodGv4hU6J1YjwEirCj
UrPqpGfdhrVfexWNfz4/RNL+Ehc6Ai4klq5NyyHKuV2lqEezeentn3r1EkokTv2l7NUU+cGm0SnU
kunh6QpD0LUhr3EB8SSiekzkUNwXWoUsBhLbKyrx0aPi1O7WBmG0z/Tkp1w00ooAIF0XZEJWlltX
CxtsZhcjLccWHvqwaMkeLWxVlg4JjVRDVSX9GarOo2klQGK1hf0z41iGQImaO7f9lFZK92tbrz2X
yTWbDWLlj7LR3X1+/S5NjLyy0UB9KKAcekzcxHygsblAFo1G2wI0wSpV4yV+77kj8beFkQoE+1Uc
+UryXYVeiTH2SnVD38NKQWmavpRN4S90P8ytEWV9kQ3AiwAU8fWGEQB6OJT01aOCaG4HVYwkkYrb
356+mUuUDBf9H8P7dUBGXBsBZaKWseKrR5hWatRVIwqJjvYhK19S8zWolsiPZmePLnZpeMbCVzc6
BIlv5haYGfUIyoWazBe9FjZe49NRsrDzhl80ujQZ138NjSYPlUYtzGQMddTf7gu/fUFAGYyOG36J
uNs3ZqYsnfC5zf5XFBHsPL9+rKBV9Q5ATVmWjwHgmZUnKf3aKrOlDte5gQ3wn0FfAWjkuD4qeqmi
tIUnH8Fdbb1ev7NCa6N0Au7fzXeK8em+K47toKbFasGizeP0eoPIeW71nRTIR6Nz7C9Q2SjbPMkH
kflOFdaW1miH2ztybtsD1AeghvTrALq6NpiLVhqXkSgfQynaZO6r7f6W/CXo0dw+JJM8uHyRJrZx
LSE3KhmQtM6oUg01cn2j2OJODV6UYuGdMmeIwI3wGME6sFSj0RS1bnWmRwqhqqVwjcbau9zIxUqW
SBwqyPOtPz95Az4ShtuhLjUGU0h49UCxBOlYV9+M5ofd7/IldNhMGEzyk7gbrjTALeMNkaYCMpAC
GyLKyu5O1EPt7IuFsdHsSLrTWotYP8safUOQ5IvIcLbG5vYYZ6cUMMLQxQG4ahzoZaYZ2K4ZyUfJ
qZ6yPPhoC9TN25L2tNr+VxPKxT28MAYZguFjLqLKMEBoJBJ9+UjQsirkX3l86Ky32wOa2/HwJvzH
xuiIRZ3fFxa0PMeCbu91q/VfM7mFIiqpv/7fDI2cYg0xsC/9D2fftdu4zkb7RALUy60kt8Qpdnpu
iExTpURSpEjp6c/SBs45EzuIMT8G2DeD2bQk8uNXVgmxO9CY24QlvGutMa8uIcWWLX0aev9+nJMr
hZemNnDWcQ444VUqhmgLgdgLx+rLVwbIBqZny59T9HybdAXUA7CG21515K33q9TWlxSpLy1y0rhi
0m0d6REcpuDOFgkkm1Z+FV44see7GcUkuPagkcFk5Qxfw+F/IqRBWuixqdgX2nmC7BZajG1/TER1
Ibaefxp0aaAigFgeANJ1iumCb1jCOHAwB4ca55FViX63TOlfWOWL6gXZHkaoANXgv2gLfD40SQei
jZSTc7AMzNeR6AKA82FMhPP5zAMfwop0I6qrwdxNkEGb2a9WXcidvnirEM/AXOM/nbszR+i5nwt0
AkvnMDnTuhiGlYHcvSusFSEXOkLnrxR6WkhvAWf+z8/s5PAWJWlHBuO+Q1s/kbLOBvnn+0N7/ihY
AIVthKIWSNlTXZVIBZjZRdZ48Np+jS2R8T4frHUbX3iQS+ssf/9XpGMBlU4DifRDgUgnLKjIsDUJ
tvTi+O78WC0PBPIOehnIX07vXunANd707oiRSZcLaf8c1SLDdwmAd2mZ5cP99TxuY5opqJ3x0El/
7Ylm17L+R+y1H//+eRZ416I0BC2VU9a90+EmnplSh7o+RNAX6nua1sGUD+LfZwSL3cCCxAP+24ct
1ecHwmBVhhKOaNCi3nTB/Zhsw0KmcfOoi4+pfv3+sb56ewES6CWZALTlVCQBBkduq3ijDmXtp8w+
LkVxzFb/vsiiGQ9FTFwYZ46+dmmNJajS46FljxI1W2ff+ZeqqK+2dYwuygIdgZ36acirhYIpUhRp
dMubq4j5t0kfrNkochbEu+8fZ/kAny8+FNRRgD9LsnCWKkPijyFras0hnlUa0Z2uVpC/yj39WF+0
5/rq+/y91slVTkQiNZqR5uBrEBGeASKAqOjj98/z9atbdsCidQZGx8mGcwowgCRenQ8nC6cY/5u0
Re6tPdx/v9BXMRQlE3oiy1zlDG2iC5WUwhvMAfUSWHA8bS8p83/5uv5a4eR1BYYlTZ0IcxDeT9Nf
kRpji0sWGV9ce6CyQ7wEIo+ANKNF/Pl9dUSKuJ06LGJeyumZuldzE0KUqkW3vk4VfZX0tei7zHKv
hLsXim++f41ftNHwA/7zW110QIDC/PwD4iIu6zFy9WEI2esYeVegcD00jN/Nsbfy5jCbuHcdLGl5
iHHCHIq3/+kHxIuyFILUWfnBgAkZtYsdE0M9wP3jjGMu6JpbO1u9xPVKsa109r53IRn8ap+C1vT/
Vj3J0+D4Og00xKpTwFI+HiyeT9WP4pLi5KVlTjo/cOZVQT2F+sDj17B7Y/2aNVcX7QC+CiJggwLn
hv4FhhonUV7QuS/qSeMbipplthnyYm43VhKvKrt4A7D05ftvtuz806CFVuB/ARjQ3dNqyiM8mkro
mh0IULIu3y0mRMrsHA0FC0zR2v5CzD9/voW9u2iRRlCaP3N+nWkw69LT3aGMppRWTtqMb/CTcZK8
R9Lxr88GUUvUVaBOoqMApMHn8yDGIGrKUfcHu2pyR10N82sQMVyZalV1a8u+pA321bP9tZ530sau
Q2WYaYf+wN0xddok7YPqwaeJk9qMbgtIH/9zGxc5tgu4AG4wVEOn+hNQtk+Czre7Q21XoDLVCKB1
NrXJ+vv3eB49sQzuaNxsKPwB9P78Hq1xojHVVneI3ThNdPTb6QCsNkRfGkR9EUKXlZAbOiE2JZ7q
80qecdtyLuseu79NJdtZfAeScWqHZuVZ2zDcDfRxVg5+RJ+65q79VxtpBzOXv9c/vSf8Sqluxvph
wz6E7+wpqWWKbtW6EN29313SKPvizUY4BMtcb1n2dM5DiBMVitbskKhyHdpi1YR346VteX69QocC
bxQXEzpQkA/7/FJbzQaOxJ4d6uJDQkBFmgu8xEsLLH//V6ptj0MwujEWcMMX7v9JnIfv99955P38
AMtb/Ov/Xw9jqQOp2WGiJB2DjSF5AqVV9vr9Ml8cX2gzo+2ICeLiTnHynnpNxx7oxf5AbQGZTOFD
Xa0rD1CueSFj/GoV8vj9gl9+/RhNajDqsOFP4xPGUX0rY6c/BCPccxIDcDYvomsrEf+qvYh9vcCt
ME1Y+BMoyj+/wYQ0LQVJnh0K5rArM1Fz7FV5SQfvq33w9yrLd/zrO3XlNALLj33Q29ZVo/0bpi6Z
A54vEULFOgagHWMRyHWcPIjvtZHm6N4eEmgEeXAOB5rqQu/g/KssY0jQXxf6ACRwTmLQVJXSpko7
h1hCpSNc1ZG97sJL8I7zPY1VQvgAYLOh3XY6LeBw6oqJxd0Dj3TaRztrWrHpYF9SoftyGURtIKfh
P32m0wZ5/2hK4FR/6J1uaweIpXPR3iKLwRg3/vdxMao5CEahsPchdOKdfJwxGSAe1hfOoQMmR/cS
4xZ4HTCaWZdgl198I2Dm40U/aGkmnELBea0CGD/X8wFaKiq895t3Uz//6+Fchh7IUjCFcPACTx7m
P4cAqxfo/tUxtNB4Fk1XvrmQun75HDj5NrSwMGc/5fCVPqy6wrYGDNIt0sYcDGwfovHxf3gSoAiw
ocHQPZPuYF6srFoQ+8DoHbggZIRk+aWG25cPguIDoy9UPwDIfT76qh5wawZouIXuVdHINJjvtHuJ
bnOeqyI4Q1vVXXh6S0b3eZGyrcEiagG2BevVr5+tYZfQnTdBBC7gaXdp0PFFqEGkhNwRZq9fVFO6
aBKIUQKyQsZgFenkZVKXPv8XFRvGoMscBXCSBQd7klmREWRAToV9cO3ph9DuStGgRAnMti1qmTLg
29j4q7APVy6mUwJuwP+cQcIZd2ldLjJmQJ+elIwchBooSCXzQVhPwXTjlbt23H2//b56j2i9IHdc
kLT4dp+/moT3pwUQ7QzoT7T3RnlLkvHl+yW+iHILH2C53RBUwT34vIRDnLAQ7bIE/+FSsBsS6GtO
Qfo/dJPwujATRyMJYuxnEqwSXyFgHCj2xu7nlHWRn9qTycPKqzLGzL+HIACA/pOZx6ADgI/PjxVX
Ha5CHtqHoa+yYKzTtnogVZl///LO054FZvT/Vzkpn+O+sgKIadgHagU3tFep7BRW+7AquQntp+8X
O48T/91CaGiDkoas7iROSCEKUZlyPtQK4ifCyRyfrlzrQib35SoueuXLvQc3gNNjVYZdTFvglhxi
FcDPzPez7gBy7osL8fucvQ6OPdKq/7vSKXKpt6uJYdKJlRw3pfSBRC8J/RNUjwOgIbbCLLT0spn9
c+KIeREEQ5cgiKnyqSAJcUODmaTBfq8EmmVTKsR9Uv/8/lOdn9vPi5yc20DxgQk6Aemm7KtZ6H1w
UWfofAm0zNEnWjJSBz4eJxvcGyvNelsKtJf3bLrm8yXlpK8WABF0AYIsfOjTG8Mt0Roq54Afy6nJ
ofGWlsOFbPE89MAtAWiPxbkZ85nTmj9UrOc2M/Q4eVcs/iirR8yLMfTafv8xznc0SsRF1XcJO/A4
XH7GX6l1W2sIgfu8Oy79+LiqgLzo4V/+73UClkFWjVPzH2BruYH/Wka0YzTz2O6OJLHBnG5XbX3J
vfiLI7Osscj4LiLwZ3RR24WN+FA73TG2rdRR2yAmecF+13W9orCDLpGaaman7CKp7zzQLbIvwM6A
sIsOwyl0E+RnVVANaZmQJpnTe+9R0WzmoPsVczdNin+HDizgOuA+gOAC0OR0Z/iyHvphIPQ4+mHq
sT61OFhq/yyV6GAVEP4hMgNaPBLJz1/MFK1VgzLTHRW9DggcZzlNB30LEfzN9zvwi7eHOw+bHUZC
kAX1T5pb2vU7tIam8iipeR07J8eUCkKCFgR5x5XR0cv3y32RGuEyB50YlTigTGfU6qKfsaBI2LEO
fxRRRg3UEiTNmnEt7U2RgDtfr/rulsDN6PuVvzjRnxY+OWoijIY58gg7GkvfyFDnkfH2PSU7QAGy
75f6AhS6PCQUdZbxMXB+JxmtDVI+9yObHT1AgYr6NnZv/PGmZm9UJasw/giTRw/cChLKTF2aXJ9n
00u2BFUKlDeIkadiipiKFY6A5+eR+b+kuE68PUwhVhFMQvi20POlR/0iFKMZi+wMXURUIaeljuCJ
YYXR7NjO9xH0AxkskG1YvxUNVJuD32Gx9Tk0s+AHXwK4ye8Tb9Unbxfe9xebGKkOPI6WfNcDjfPz
aakYZPR8V4sjLNTvHOiZpii/clJWa7fwHmFuvVaD9wrDaszwaEo9ezVaw7qYyD2dJEVm1OVOBfCb
8PqP73/a2dcA0HsRV01Q36DwPL2pgs6dnFmE4wOcOJruAXL7tthoC/KxYdr5Fw7X2bdwAZBfkBmL
S7Rvn3ZRrEG3I7JbOMh3b7IbMuX46399nGUEBmVn5OToTZ9+7T5gs+VUpXgokxtjENnDvfZ/edH1
NG+t4dK1dXZkEY4QJtBPQXMaxNyTY2RBtFjHfS0edBmmDpVgnKyD6IlYFxqdZ9tnWQdiRAu4DoD1
01KG+QmEQogSD7aMc9MXd5zTzHEoiE8dpB4uKTicXfowFYJVJABC4FMvJiCfd2ubDFApmo1+QMsr
dfTvIgLf6ILYG077+W4A/xyDSzQGoU17BqbiQs1Ek9B7GIyEW0YBApWpfKhFRMQ9ov/d35Ea1BOX
RN5GwLy032l0k9NkpoZmibEnmDsmId+YgLZ7LuWPIY5ggxERyJK2iVw5tIg+Zqesnmbo5Ik0Kmkr
Mt8jZOdr72fom+7eUO7toE4RQSkrMXVeC4uttOqsTSJCcyyNMkdrSsKPRXKQp6qFtJZ0mANoUfGH
8XKtorpKqwpFEucwlUSbUmRjESFJSoyzq0j9o7aacs0kSDuJ37Rrzyn578Y4am/EVF530B9PuXCr
97IrhYKaC+TlV6XEt24Lfz0LDK4yXgbvgkpYtpZR9Sq4DJvUKvoHJ9bPrR56KEbMzQuF60yuKiil
4PG9NaMQixkdMm8rUIjSWDnNihEL50A2T5hKF/thsuyVp6wfMyifIh3l7JZpVMT0jzWZMlXA0K9g
iRnessl5AjG8eRKAYW4dJtwsDlTUZkU7h9BjCzGiX6m0XlhCjUxeNVLeYRWD2rNxmPpo+PjiJLBc
c/rJvY4TvPS0S6AwISQzbzXrI3ycPph5Sih9mli/uNRbCdlNnjdk1K39+6jSfp/GoqNt3nVefPCV
q1NplTQjnKLeaRxR3EdeP/0Ereg38OvDGm4N7x1kS9HQ8CBJkvp2GUAtdYyfNWufzRC/uPMM4S+0
pe2DhE9iio4YwLLWVOT2DHP5lI4FkGRhYnqRKcvqfoUxqvu2IEU2DqQ7VsiQtn4iHtG8fQ8ccyi6
unRzDfXCarB/S0eLlPShuUuGWct8iFXQ3wxWrzZadH+gbBuRNZeOAHF7DB7DauQqIwzDwxwAQOAK
izGG6zZ8GaoH7U6vXSi7POit0KSTq4+NqN4dDvJhLdmQWnX3qh3205Tcgt5K6WckMRgndEpnxK+i
tGJlvB5YKHaJpUKAuCvWrVoGn4PcRv/8Ws5lxVPm8Sd/MV9O7YqMqzCsq01fzwXmH5LlDuZTf1hj
2K5p6FM7mSK1+8ZfwYLzRQ2W9xx2br+bpuEXD+UwpiEruisI8ViZksG7Krw5yq0ITm9bWs3OrzGo
SNoMsGdVtJIrF9hQcYD9PMBmHLgcqmHvCwnYftVXFYjWBe7MSYbPFE4q7hYyp0W5myCc4t8RGzK9
8yDmlAeyzyEG3WRmTMI8aqs/Yc27PBpq2KL1cdCmASwO23VsxhlbKXBTV9v7evLsLoU4I+e7YaJ+
Cvybk4U1nAm7ggNW1fb+PnLaZmsXrMgwV5G5PTUHt8T4WvrmR0U9vglbWmSa+EGWuNxz13DZdexs
mOJf3mwNdK9hsdkAxX7T6Q5mrKQXTy6l+6m2Dm3UM2szj6yjYN/YIzCL1SMx7ZsT1wg8uoLqaB5U
+pUBgKOvYIFc74NRIKwp6A47qcW858G4eHVIIf075tnay5qk0U+dTQu9k4FVbHXAiocJE3ArF45i
uEqCLm2swtvEMyl2XNKuWtVWpMgGO/WuEfZGEjhiK7d5jWyMXUGBgx0CfkA2RGxRjLGUSovChaRC
bMp7AfXYXI/jCEO6QF9rm+PwdRWzIURpTPzTlXG8NiWxfxIB1an1KEizguQE9n9lijtTw9IOPYWw
SDtpx7eicmmVN30gXmLhTY+y5D+AJLavqRzvuxYfw4Ib+ivaHTE0oKqhzJIm4lCl9jFwLEvo9c4a
tpywHg73RRC3a/hLmQ8lBdl4Iwz6bMs8zV395tQj28UuD/ZuG0IIlGN74DRb2RiMJEWfB7apll3l
qFNIWpluWkN7ftpbDbG6ay8cIY3V0vkHYCi1tfFQ67m/+BDFQBpKGHI02uhcIdinbemHuYvmVK5C
DjE79I9nO2vDPkm19mHGHLc/R+7prLVGxNYOI5SdYaVDbxrkbvZeUQEX6oRGQy5ay++3fReUyaqn
JdSVXJBBKxfq3JY0Bz5XcDImw9ZT01s/tXEeUkxgmTvT62KGZL8uIRgLkVCIR7c/krhEjGTlnYxm
Nx9G4a3gYhU/2RqBNdAjdGV9Zr3h3vgz+VVlZ7LvVR67EClI5xHIwbRTNmN4dFI5mwjXX5PPbWua
zTR1FNu0LPrUn6UHJyJVtWnZJYcphEurPXHG0mhR/fAkMbmx+baOrGxuMcdzui6tCvxE24NAsW61
t+ktz11VJayZKhXXN55paNqqdsOgT00cfBc54ofhplYPGAzY964ougwDSJxRf+SAYNRA9qe8ld1z
Fzjtmk22uwqqhmDTkuEhNAbIUML4QQOdtvWAKN+j81psWjNDMETqPxNeZYYLl2UxmiD34QQHsaXY
yWni6VUx1gTn0ZJvnEECv3KJfuOtU63BCb/vHU5WnVXLN8RD/dY205QjVPdXfVwOxxgEawSJCAR3
EunmVrrEWQG9p4YMCNJO9vBEg4vdjaUc/a6o78IeRXgZOrU4hdIhb0LQn84QBusQkQIGTJWbjcYl
GbNUswthtbpJIvXL9+TR1s6zy3yeD4kVP8Ss9taxKkORVablmccJdLX9kGwdDzbBhJU9zMvsKvPB
bdpPZVhDZqAbdojNXdrVcb9qKhE94oLjt9pr1FXQQD2mcXFmlNvD+Ywiz9zoxlcb4jb6OoF9XBqX
JnZXjS1nEJk7fhMSx3/zxvpFunH5rGXdp4GJ+XWLyJK6dY1B6IBsikUc58kgxbuPZ56wlTUaLy1q
r/s1SDsCMR66rTCpaWk6EftX0cqmy0dmP/rSDGZrhWMj70YfmpsDhO3S0RNXInEP0qfVns9TS3e+
qpsmdfx5FBDhF3u7io5QvIcGJOCcaRiItyKW96zm/dZKaJW5TblBEhcHBohis65LshGDGncNtLZz
xzLhDsA8mWHWwVNhjzBNq3pg4oQz14Bp4h73JgpZqw7DcRXQ22L2ihXxS7EyFoT1hT3kSfEBKgPN
FKQ2V9gvgBCFXl4xBvJaEs8b3MF/vMn5oZmG/1DRYTSFpkWTbPw6zjkJfhVeZ6dzQzAbwxAbMhvV
Ys5AUe9VJRThNB4iZBIGa8u4GVjvRfEeIVSXv4Wo27VhDdi/7vDiNbzKWjd8m6egumpkcKc9t8yj
mP2hfRff1oWtfsFT3d5DHUk9zjEhG6eFGmRg6fqpg+rpihJ72hYs1Mlq8lu7vgEvhKfQPCyubZ7M
wJZP4XUc6T7JXaECmYK6iaysAZRhlegJje0YN13Qqf4dnTpYBAU+pa9swjWY2twrH3xbmimzKu59
KB2JN7cZ3gFh/9BFuAg2QUSbjvVbGetHMvXmyIVEQlgi9OztQY4MUi5ha8MxXkO0IMZl9cvEc7wx
cT1+IJsQOcq9IKV+hd5PLQVflYXFVwFpp1XSuPV14pbizqXavh9kWK15yAJ8irBpsrqAt0PKqok8
NZIBSETcoY32UkW9mxYQ55vzIrLcteXaf0gpx7sWUsciDOkKIRm1hF3xLTyKSJt1vRPDQpsWUA3t
JJJXEQq8nSEpNz1CVaadNnr3LdFfo54A2XG2SqP3nU+5+9iysOu2QFhXbB0i6c3akdTrpuXQYKzK
Ry69X32D9K8P6swL1IRYqFBoJPOfJBklwnuAiBPh1zf4/CvaxM1LC6P7/czcemVqTFeg6yIfZDgj
te8hkFa5gXy0fOuOixFabgnEosdiUpkdKByFmqD0YbC1fMTXjOXGmeqqhit4NxbWtTvRrgT1egSp
FlkrGiBScY5cEr5fhbYXsw8rfBvxgd5ImwTFTSDRsYiGQm/tyvT+jo3OLXqKI0Cvo9dn1Ff2tq0D
T63KWKCuLSb0fDAW8m95WMV5XbY/3TpAngtc562TVBrAZl1ejQUa7amDAvzZUn2xqzxS6Jy5AM5Y
XQioHUaM/VUCwzCaIuiXLyYs4tSKWrwHNOjXLf49ZpuO168wjv8Ig7mxMeVCbuyb+J7JgcHhqOSZ
O8xV1hT1o+1MkM8Q3QO15VOP0cKVnzCkfsUscfeDZkxKSu96m3aZmYl46cLufmaLfYytogwcYZxq
iG7uHBdo5sqBFk3hSheH2YtzDFa6K2BlbXGE4J+bxj7h3U2hS05vgcs5ytB+BytxUHtSSD8+ENsG
Hm62VZsS3v6kgXq0vfbJ5SLAfvXHl9IO2FMMwyGWWu40vzBfmduRi31MizDHJQooJ0vi97GaX/z4
R1d20Mpglr0twsB6r7vaTqGxn+CujLhbrqtI0yMBNO0lLPDr/b6PfoyzwjXoewewXILVNLHnvlZV
1tU4F5AS+j2MsBqkTf/iawOdCvgDpaXhfRrBlRCs9rbLBg+DdGUS+xE58VMZ+9ULODrRhxeU5dUM
yydco0PUpq0h/S3pXaOyvkVx22K8u2rHdtorwAPtNaQ2ybGPu6TLwZ3q2Hb21XGAc5jeV80CeW5D
1HtlAkiF0uS3M06/G6muRw7NiSGkH1M0P/ShSxvUUgwWk6qMf3qk81PKwQFcQeENlxJMFFWfhjFG
LHHUcaQdACei4yx7fHDwi9xdIvsII3mf74Le/mGb4IefqDrrOwTIgNo/3AEoGBehKJ0rvAyI0lO0
rk2Jd8aJfJ4xZsmmGDpFkWrHP9yf4ZsID71sEtEMmUdRFnvZjeoKNlnKSxvN9mQurKwaAkxKaneE
03NThC+GYQToVNO9acMoR9WPKlBDiCQET1HY5MVilZVGQetv5gqO0NPsQSdWx+W6r4nCT6v4IdQd
jOVdtowwSS3egb+Cn8KM7LtrGAJ2OfW3JvbwDBpYmGZuITKv5/ajAVX3FVicbtyiTSTu6mhpGODq
GTMd+Q8zqeMnDvbtNtKiqjO3tJs90KnBE2sgapuOIQwE+QAKaYpc0ntjoefvZhe+TznprYivu56G
m1HxdcA6+wW1ss4pZmC3I6DYq4H2Q7KhnvPR9nDx3I5FQ1LUVSB5F4gUuAWTNJE2hIriZN4wE7/i
1ZMUWQmGsjGS2Gm2H/vW19umQmMgGrcoEtdJJZMrW0Q6q1soQN5K2Qh/n/SQ2lVB5V5VQywydMdF
7mv5HKGRsQ0t9y0pYUZi+uSpHPFgkJ5NwzLYk9p+0ASS6XNT/IwG9obELFrNpZfstEBtmGC4YKJG
P7CilHIlhN1mwtaizSzb7nJIL1W5iFHryIn8iNRIssBqaeb57Za27tbl4ba3Jiogd+hCuCucVxzp
VRK2W0+8xt5WhtAinoLfrinEeuDMufZKCNikKiC/AzRFPspIojTv7ELBW2/hKbTdHcrQZ3coILI2
QtKGsKFe6yQa0kYN7d7X/kM1cfttsip2TWkUQVuPsI+kk96V047DSpRzeEt8Xx+0KAjKTRXmdlQ/
Ujn/rIs+2IygEk3p4JWom220ecaSgZjfDoF5jNvkqbPstsRYMEQ3rq1GGMrMVtZIJ9nx1qJ5Dahk
nxJcLD8JbpEnTI9GZzvX9U+GFOG6MJ59UxUhzw0k/1IbQeZ6jpl7Jx3qo49DLTsdfQICRGy9Jq6+
96HPvxGdr1d9Lau9dsHUIAB3pJXq/sTlos3bQ4EjrmFMC9FlhoQ5jyv7ByEdwPFkNDmZq2hXBFAV
uDKg7T/7M3phjrKSV6NE2OQjBLDiLCgceeeLegb+LmDIA2CYhI4qjVLljGzrDTV7qrpiEfuIXsbE
HfOxjZ2j1h77XSk+0pQgcs4pMpRXhutgIz2Uu2uD8hB6RO5iixgy9nPwGjfVAz8KR7pgeIANAtPZ
UsvMcbvHrgnNFW5ZdPynpDX7sa2itRnZD1M0CEbhqNVBDS5/5YDWASYv6KoQVnJbdhxanoVq8xpw
pSgVhBq0D5N3NAdgqSzp8DJjAHoXGuj8ZHFMZjwWUpWr0OWVDaE+Eq01mXRmqxpcPDd+ngZR/U7Q
Cb0HZPQlhMLTdnYnL0NneEbwKCd/NZPwxUErr50RVENQ34D6LpufSrgwvUzqAVpY/lhXeTEo793p
Sfg8TWgiVUQjACaF9y5RhF5bc8x/EbV8cdu/x+8eciPIJDOOxlnuJmpcEehsPRKYSqbOmBzdsSTZ
6PdR6no9DmJHddr6lZ8ZBJy19PvioyY2P9KIy6MzDPPaneXNGGrvHgPfWqXarZbywmp87CTPGIRY
VMd8FPDLqmb0QmodQO+QoVF1NXuh2fg2ne4BwolvfA0y9kQDCIwjUBylWKTHa7uL0zaxRvhNFQT9
FTlDYwtjrDDjjtdcmNucT1LAJ4D3HoxuMCA/o+TxHjlbWfYRTnlw05g8oBsf7W+BTPL7AdH5bAPI
WiBzYg8eCS4QAZ9nGzJ0vJGyBAHSn6v9FHQPaLgEd0yN/oWVvngkD4y8hcQIOsjZcKgo0YB3m9h+
cJzfaMxl2hD0JCuADS45hH2xEqZqy0B3GVifEQB1BbAeEA8QJp5cxDSuxXiNqYkLOaoKpVQZkwvE
OW/BZn1i77jAcy4OcmBpAqR4Ct8TXoRQ2Hfeg5OgEiisoM1o1cYYpYrhZqZzYQBKYhDSQGepyC3j
wKYU3e5Uzg6/np242aHPWR0djDLSApf0BplsdIvzMe09OtnWZgqhiOSgFXzrmfep31ejDLeNE8h1
axfwBheAolQ2g7MqCerhzp6jYmUC24JQVOMc6xr7+/t988U7Bk8QCBWIkWCQfMpXSsBWssNZeA8x
mklJ+zi5sHadN6gVvl/nfDSPV7vINKGtiMEsvuvnDWoaCDmpyvce0BxPPX2vgCRD6jwNyILRbi/M
XqmNS3e4a1DMXsAgnI/kgD3GSB7yFsA0YtL4efFosnUbElY98l7fdg698pwLo8zzFWDtCv2Exesd
WPdw2Vl/IX3gI0XMUHfdIwaQMPOcrkirLnyqU6QPYK3oCABEBtDSsjlPx8yj48NZA9z1RxlBDNBd
wdf3ylLPEeixSu3mZMrR/MPNVF4AS/0HXfjrWCwDU5xBfDwgs3DqT2X54ZTsOQUx3uNk0F8AoqDx
0wJF8FMyT96m6tDXEqR/rmSgfxPqqt+6D5PrjmnyhyYhhaSEDf0jv19TlySp5UFCOA1GtCc9C59e
8oGUyJXK+FhC6TJLlFvexcOgaVolEoOyq9HLIp1rXqAWNU9WDBnnjg2rpBLJBpUw2zjKQ4MSXend
gIYFeCaNwfiSJk27x/ihPOokeAQiwc6/39TeyelZXgxG/0AZ+BAiA2vsBMTj6aryGLSPHkFGA6iZ
NM1tETnsyZF9cW8HvLmyghkMnp7UOYkgZxA0LLhBTlwE6agjuK57KrhibhMe6dDLDQKK+yfU+oag
a7e1XR0jtFp1zmuL7ZJ5cDY1/Fy2TqQwk3cGNPPiga1Hib7OiEHoxvk/nJ3HctzIloafCBHwZguU
p6mildkgJFGE90DCPP180EzcEcGKqtDd9IbdnQUgzcn//EYPB2+M6N573Dcat0w6+a2qeBedP4cn
jYN2AzhyjXe9OHzm1wAYDHGSYCNyC5akqbL1bSezfe2ZNq6rczUZhgNNpMsv+0/myWIWYrc+U7Mw
B8CsZrGIs8lqh8QJ9GdrtFZFuvWbr85WsPnq3wHs6BhpxSr5PTfHcMsZ30zlwbS+CyJJJHGNpjqz
wD79FDRGMLfQm7HkP6521Wl8aKKF/qx2xV1dpeteD09kRwMDIaQKp3v8jzyDyEytUNZqcc2b8cy0
mxme/xl+sdmAPnRdHDG8aIBbE5qhJ6m8CfRrNsBL0hgCf1yxIPagHsRjEr7Rx+ecms4hPFjR7zmK
jwRZ0/hkrfdlstHSKl73cXKs7OjrIK2VJjnJ+jVz4KVp6+ww8L/suNlNTYdY9fEHJD12uUCqwVHt
KAuLzlE8VZJBFYvyOavk9A72ZbEP40SfT2N1z9xpQXNZIgmGAYa86+w08ALhvE9tbKxiLOAAFQfI
YLXod7TFroXqLCWXf34xQcFQTGZaJq2zj79YrkUywF8Pj00rGetoUKrHqB7GlUAvvxEc//djqeT4
WeSWG4emvfK1flMCjculeIvyLrmyRy3nymx0Qr3Pu9MUjbzTxarRYjmt0yyNHvpAzfdln7R3lhIZ
XtrRsCAq7JoEc3EQsiAYD8EfI1JD6fZibsZqOU5FV8QwuN8csD3nmsPPcrNZDrB4wTUJWk0eMUDt
07W0XhTxWIv1lb1mucDnQTSIyHM1KBOQsXhrRaOENcyO4CHqx5skKu51SdtaEoA83iTHgR64Yvgr
P/JPlkIbMbdfLv+Acw+J8MdSiVSb95jFQ7atHYESyMFDGnarINK2jXUsx6+XBzk3Nf4eZP6Uf9Us
FgweTYF08KCORMBGMSQdEEvpAf/rywOdfRo0RqiM8JPFp/DjQJ3RO+DbTvgAQP0zjIo304TH4Igr
J8SC8/dn6rHeZzc/hIaf2OlKPvRFlGvhQxxFmduFYtd0IGCR8lSmPbcv7b1Sru1Q58aEkUHhjEfJ
XOJ+fDQ+T4EENg4fHPOnY+zi6DmLDoQ7uhXusr31j5LQ+RFtuKVoFVBUIj1efLIA6kveB4J5keZb
2kg/rDr5t0r2/4aA/GfqJDCRUf3xiYTsiwzJZvBgjuMWtOymhidyeT4QZjb/0L9PUPwxeRRuxWhC
GWkpohYl8AQt1ekkTW20aUjjpgefWQFXc6UGHUtqzyfWK6N5ez8lebWS4jRdFYbTeglFGTzTTnhD
2Qxua/rkdgkHFkcAtjTlNHABgcgkTRFq7wR9bDfV8u4p6DTgjy6td1Gm2uugb/R7feyxbxs6bdVC
oLorBlvsUiV41cqm/5Lp2vCWGJmzM4JIek1G/U2yIPGroo4fzTDJ1s1Q6StLNAD0BsGHpEr8pAsG
xKHJU5mtuqLLCVYYMp8osTLbIHku9lU0mLtAr4Xbdua0ghGd3TjROK4rGeqA1UB10atYhw+gYVKV
DQYBZJlGJ3/UdkVYlnfdVDjbiTN706SddfAFIKVS5CWNb0P34FTKcDZlAr2r+U4nWvpvqi9xcCrB
+GhFcfTYI8g+OjrAuq4H74Utg3YadXpMB6MlCiM0PV/GiDlICi4ZdFTuMg0yFMIcZzVoRr+qwDLX
Xd3+iDVaarqRKeCqo7LC3rBwixCbcisw5ftMzeXHJtOxYdP2JYjvmA90ffxsHZG3Dl2iDvZ4Lo3A
q8kdZYiyQV7LDhvbb4aRTasoRjeORVCwSuNIXseywSvtY2ntdE3ylTZgcTsYucz+yCXd1c3BUm7b
KHpEt69BPxl8TKScn1qR9LsxEaXg1WMMiD9l7uwkvQvhqYTfnLGmrQ6R+qsyRXYPB0QPOq+up29Y
rhuNh/ladpRsCcNdPHd+ohJq9FVvq873yA7kb2rbNmupr6XYk0bLelFHNf/pE6DzTE+ruEX5jAhd
dX7Xct5+mTT4FryaJybGuPaz9jd2YNKTn/jTbRaMyXc7K3R7r0X0CwyrG8yVbkT0EptehShRxO+h
mMzHvgF/jAIH9N4eg12em8KDY2duOTHCx1yObciktBFeHfzcf0ZlJDxZCtnia7X/4TdO9sDVQ1r5
fRUGXmyF8IGG1LrTqv7Jwr7upo7ElB9peQVbeloTL6eJIGiKYD9kWX0fla2+Vtp49MJ5kowG7EwS
DU6lXgjec/Qr0cb4ex7Y3THUyJfMeRkvMfWlufeLNNsAwZpPo8+7d001DB4sWBr3kpIHz2lVflet
MvvSlOq3xDcNEmVhtAt9As7sIY7TtPk6SYOx4SMNR96t80UbW9XL7URZ0RRqV6AsxSapMntVJPI3
Y5IMA2pdo7pF1GH/bJT8o+ZiCYfCedVphwKNZ/lKDrRmbQ1yQ5aGTkyfY2XBnV61HQ9q45yB3fIw
/rTin0INvcDP4Vj8DlJjokGSYIXSY5VfqSX/okFL0WysmMTluPHs3hGryfSLldE68aaFHeDlgNFe
JkfKRhN1tdcKRwcLDq2XRo/lg4jgYKbBGHh5o+neyJxz+wmvbrj+sjdVTYXJiwW/o+slWiom7TT6
mrQ5IgQqeqJVXxqhSz/Bd4U76cC5mVUKT41S6cYMo347pXbmZQD0UCmF7EVGnHlq0+WkL0V682Sl
EFNVP7K3UIoLr+6s4R06iXxT46X2syuidA85wqARVECmUBOo4WMdjDs2HtlDr9yvUlkorzBXmsJz
0r67zaIq/GlIkMzdqA4cT4vraeYgi4MWV8a27CULc0ZFfFG7hEvtYJcKTvN05YOxt3clZn2rqoih
8cOMcuOkTp7VrI22dcR9T5givBHgJA+D35Vs4xLdGoeUl1jp5PsuiY1NKknNI70EnN/Tplt1rQ0w
l2NQ29lJcRJSax4kxXZ2LWGCaygcyVc67dkuHkcFhBoWYZvKkOyjojiYDai3n7R0W7pqKn43kEpc
OGjxSpIxkVPo0sa+8xBIir9S4+Yt9RE2RD3henqafqGcJPwukAAQUZ+sBGyLjSzBI5KcfLpPegJ4
JBuaT1JVHAw0ze+aiqY4HHPhqilej0UL2bnW/XwNZxP1U0jf8lBX6uwJm7S3Im67TdQm3d2k0seT
C7tea6WVrWGFjZ4+SsUqNEZ9FwSysvHzwFkPmpN5VaB03zl90/UYxtF6GrLUtaQSeD6S4nWZMKdF
oZv7WjeAIkwdFEaCAhYOinNXiS71zJrYoMbR31PHnJ5qO6gfy7jMto3GsFZXGxviHHLkYMnwmrep
tap62FEz7e8eQgjcwC6W94njt9tSasp1yK53cNqoX6eZMDc1fRzyN2RjXyewaaU6Mfc62M5Th6ME
QX4k7VAkVyurZO40iaWurVCYqykDC5FG8iW8vgQ+GbQmWAUtnGf4QvptOtrSDghb2hm+RdM4pL3r
FAhMs55NY5SS+gA3WlnDr00eieMIthrdvse6SMt9Vk/dS0Wi4UoZbf2hhiKw5iAjJk0S7Y+km3nX
9li5jgKIGRttv81JYqpXMS/LVZ0gXxspTYsESfU+VX1tBbe7uinnjrg2OgSuMYlZ0lH7pA969AsP
pHhFnITYqbiLQq+RsEOcurcC8agLDBi7qsI0G5JCuWHJ+rgqKOpmplpvLVqH7tja0w7Eh0Xm28Eq
pq/oQVOfXG1K9X2bS4IAIS7+By6CY++GMcQZrTGfkjjA14ReMR16mTlrTuEq9YtiXXayeSgDTWyq
zLBcW6jZHW2XwDObEg50YWTgflRXoQUCog2Qaf0g/5bk8uT6+kTyozpzw3Hw2fS2TriMnNrumJsN
miUUzGNpOOtygH+SV+YvexK/amuwvgmBVMwnpseLO1Xe1qKIXfhBBBlEpb9r61K/Iek6gIIeRlvI
esVrMkm+pxpdu03SXPOyBpZTFRB/LGehtTHkot7mYGy3VAXMwVEU7tBBhagL4axBd+a8LsdwFUuF
GwYrZBv5BXAlyax4oc2HTdxieRjPagIwKf1x0AtY1okk157i0GDVRZR6uFb1SM2SYe03TbTLm7A7
TbTBd0XTNffZBFwl1a15zzoaoRkFwbFoEvm+zgvSuYQqbWJF6rdFD3gwAgBabga3bKWqSrmJk9Zv
V11ndU+jGvxOjYJ4d+NYzWw0koP7Lya+MaNXTFL9XbPG5qRUXfKml23y1ZnMYG3EdMJ6OfyVKAmk
LalHHuBPGkwKR/MaQSmrkjyyKwzhbKAVy2vSSEKabrMv9WQPa+iug+dndb0WkJI3sWS27lT1+s5R
YKOnEjHWqY65lSKKb2OBYVc4ONnR1qd4peUhKK6Oc0pglrY7yKq2DvRCWocQhNamEYQyZK9SNbY6
iT1iU/dI6nIx+K4eBl+CSQ/doG1rev9laKz1DHlEqMfi1gDmTA+xE8/MW0OX4Ga23SrWa+1g1E5z
7wTWW18nvVsWTHodAugGEQxFaR/YO9/pOXbI1fEikiPXYyzavSWr3VNfKOHGwmXwm6ZCbAP+b5+t
VkoPTVNMJ1MKIhOiP/H0N3UwGVha537lxbQxFQ8pYnxsBjaEUMWHusMClCMF1CwdExj7qZGcGmB3
pNQ5TDi/TDchTpi3+SDsF1iZfunFfdkdBprJsdv6co+4hBTN36nIu5MuWdlTCiH5pq0E0uJYBJHb
28mAbb1ZEqXYW1u/aCUcbke2BwOf5WqCKTWpSr9LiyrcFU7frPTE+t4yF+78smzv4t7PXofKjG9F
CCsgyXzDm0YRvYRxN24GzUSGg/Whq1WV/GyrZXRSAwl2lxGFXIeqbquNub1WA1G8iLQi03yC2+OU
yVz0wOEKhOEcwnbKSYsuv0hN3azz2Mxuc7wLbtTIbO+48QSc+Vp1NNJ6eLLMKtjLdcxUoRGPxWT8
zn8Vr8Jew9xUZW0aWCRtHZhLe65b1akqKyr7WrHBKPXeX4dJIE7EPUqu1FvxWlPbFJojV4wsDPoX
zTfUjVkb8tFhYT+3slmsw9DPVnnch6tIzgRptZW4wVMm34ymGB8jPWsf9QSTZW3SYYf3XbOpE9+z
Y3sPk/c18XVp1cWAlIHaw47McnGvDtyVGrZDT9bzZqOqqb6Zu4ue1sj9NjSEsoLS8ttPamg6pqgO
RR0p94UKEyCFJzuYMnS+qRfAyXZ7i8qq/ZHmdOuhTmp38OhoZluoh5O+Mjmqh+QQolyBRBCWq2SS
t+FsNOvk8NgmdTr0ummvWz+uDtAPg41mwOsOJoy4HE2oHk1CaMhtnd1otu8QQktMtQ236VYp42RV
xo4DgBlxrNdF86wr+VsctfZR1tjmTKekbOmR6ESSlu7HILJ/qLWSgZ353Upt6/ZoZrl+o+ROe7A6
+bdpFWzQXa0c4kEb3AaNhAvSnm4mwxebEOzBgwSju0ZdjGuzgxmHSb25loZB2cLbhm6X2vG7rnaq
12sBTEwziQ9R0WWbBBolcn4jXDc9tAu2cGkNFTHaRkYDE0BuKUJxuzrYjl3DXjcQjiETc8OktFcY
G8KOccJ0T5fSuBlmAQH5oYShR0H5ra3icY0vug+rSmTeJKfTwVHH5AeIv7mxa2W4xdfhfYyT9EXX
JN6lkbz2Du7SRef/6rCweKq1uDy1qU8TbVDVU6FawqUcDdYCL5othficPK4Q6VSqPdzNQnPRBAX7
LoJorZqVdOgCDMFckBP5XnY0H/0RAqyU9OJQ6ZW9T0TDOnBG6agTBInORy9ucr8s7oQe9w9ZhDAE
otLT1GZ0EEs5c558Rz8SwCq9SA7mkazVInKr2AlPYdJDwwqHu0JzCi/W/XcnT7obPC+HgyqqfK9z
ZHkRLFy3AEzHlcPu04dchfdd8HIkhu9ka2/OtNIkjqFs5Bhw5pFsQ6ipA8+PjPJGqxR5K3LZ9qrS
Fpss9BOv0oxXBPP2Dn5d/p4IlGnTCOlLaCSuJwa+ucNYV0cILCiUVGcy3KJUpkeTRsXe7JTYo+KV
tzCp3us0cXZChQY8BKQZDFGj3RBiT8S6pNyGZZ95dlDKpwoTHV4hUTqtIzmrSEt+ZFkSbVMuX5u4
TjtABXRXKEpmjR5UZlDn2jgAnw4vxWASJDfJ3CiHOPuaSFL9xR8i84C+rN22Jdq/onLEUaKeInTK
D1Z2VQFviUzZFb0/3XOkVq6IMvOhimhicHP1b8h5V9dZOUg7vbWg15FwEVJdWOFGDmrYoWnawjbN
nHXeUGQGXfXbhtPkpixx6Psl5GpYRq414M8+lWX5QME8uRJtCbeSmVGBY/SYtw/Knd0N6W2Y1dHr
ZXzvDLiHwzppKhYORRBfFiilX/etVAtTPkm1+l3l9g3AcMUn5MwQf7B5/C4I1GaUjyhlQZGSlE1p
nHw5O+LDGruIVt4vP8ZnfNxxZE2FV4OXEwrv+e9/4eOdXuixKRfGqWN/aFTryUgF+GT63SK+2708
1mccmbGw4WNAE6LCEkceAVmqqcSHvE2HXZKJw+R3D6iMn+EO/pLHDijmWtf2E58ADBbSgg6SjNsK
pIzFOzRKx0lz6B+nXFjwdFXfAEytD4YPlFSECGCgwY3586BJ6z6HuHr5iT93ylCXo2aHLzFTlpyl
W008qbXcIhE+TeC5QbfN8lNe965VHqYSjiosOAmHZ9nXt/jgbcnA9vTh9+Xf8GkW8RMUmpv2HLY4
C7Y/fuFaGvxaGhv9VNbhirRtSpYr8/TcU2IerWrYWs4xMkv7Q0MEwMN+OZ3CtFtlXNjicMudwZWi
Q16NiEDuo/Gpl78Fxrr2d351Bc3/3MKlX4DanS4qAaeGulwoAvlxjRBoOikG5Hh1Fc5F3XAzceGE
PHGs6xW90WD/z+9VowPDga3Q7VGXrst+3nM26fJwStU3RYuQDF35cEs6EatRZoQ5+o3GJut7bjn9
tTbVAO5lUPUDX45wqLaHp+XRbezbozSdEMF/M2JzbQxAu821kM5P3ax56NlhxJ7ddmhrfRwa19lC
JqF1OGmd8yrG/Gsymk+AZKt/f4cql2/bxLSF1tKiaZaNSpjg8jSemkoWK7+L6n2apNcIivP/5UMf
hodhXujQoxgIDtbHh4kcQj9FLI2nP3z0trjR5d8y2K4hAw6Nj5cf6fOOM49GzvvcVbXIv1qMptR0
7xzJGE+y82SnMPfNdNtV30qlB5wm2HSkh9Js5OZKFsfZh6SjZZH7NnvzLTY6gYgsgb8ynsKu4aAQ
5vMADywxASeMbksG45VFd2ZbgXULaUqmg4y/1GKGJHJlcHVzxpMFKJiE2e2kNf/NEFjckl6DESkM
nI/freT+wf1ZG099U77LtX8g0nx7+Wt9Ov7mj/XXEIsJKKNvC1IMKk5J+0PJFTfLj0OOytXYXB7n
3NuioMNmUMNzhLbgx0cJ2UhitATj6Q84FeiZOwAcXjlfz009sjBnfzc2JUqTxTdBkosGPoOiXjfI
Cd1Rg7VTDWjM8thpyGUn4BYdVZHejIMavRRopzbYqv+8/KhnJiIUqTmIFMYYC2HxIzIJIwXkKWwd
3MotM3Zt3B5UmM2a0ngiucbfOTscoyj4TGETv+Rcxg1o2yzzOGGHs9YKGPSNm4IqN90XvbgSOjoz
cRYbCZo4DnMD9+3Pp7lVa6alFEN/Ggb5VTWCDTK/Gk8CJOxc5mL01vkqMtNfynTN+vfsyDhocYDT
FZeXm0qva2XtKwqUUqhQfWfhsYHFQb73tVtFPDRYrWAMvL78IT+VazBc4PZYzFk8XqigFnNWENEp
FBvBg1pgtzBm92ZWemFRrQq7Nd2RCmadqeo1RvS5YQ1yrQh4gmXKNPo4rN40CCFqZzgZJHQh5iE+
Ewm/yk1LwY5vW5RXPuqZo44QLdYm3Xp2g+V8pcOBKhUz7VPOLcx2QvwLQBrba6XgmR1Ah0M5GxdC
boDT/fGxmKH059VmOE26tRom46gk9f7yBzs/BNsLNHmTKmi5yeA/bCW1GE5JWXQPow30aDZD8HR5
lHPfx+K+Y8H6NzjeFqNkjl8bhlQMJ2YMPbOdgeSjSg9l13mdsRvEt8vDndmhsWH8/+Hmn/NXEYRM
S4zkpw8nJaTnP/y21Wc8fTbTNevK+f0v17alqvCRuJgonyKmOrl0wsDIhxNYyKPhl+yRI/42+qvV
KC4R7p4jrPsMWop3+fnObtpMdyi2GFHNPNuPD1igUoQWHI+nqEDE5EtABwiTjQZo561yXgouKIH2
U9euTJZz0x5/bw2Qm7vfp5pZkhyjbSJlOJnTC3pTQKj3Unq78mzzXr94qQbUUQyimCw4uS2ezZQj
Gl7YUJ4C+WiwQapNhLH3sfNNxMgIzXAjzXfIr0L1Xer3MCguj39mQWCUPe+X2LfxjPPf/5o7el/U
qRbJ6qnKCQ4BJQyia7zxM6+RVFWVpcCa46632CQjoYO1R8p0cmquNtXYKS8VVAas7BXjykZ17poD
M34uulRIjuqfv//1OGPR5JNSyNOppamoRN9IxZmkaBMWr3r4hqsCwD7mz7Bv9CsXvDNL/sPA6sf3
GBuJFgxGN53qOHiSTGsdEm/Qn1q1WU3Rrkuv1H3nlgTjEWYDHxfXtCUzEe9njdKlmU6lGvw0E/ln
qZZr4Hbw0ZBc8zjfYu7wi9QnvKFpyv/zpCH6gq2AYHh84p0F313kSTSGeGufqPIBttat/f5fDECZ
BjDArQRU4OPbDJqoie2+G09ZIL12A94v+HYZV2rB+X+yWHkwKv8zyNJJtBVyLDt9xXXAZwAuc495
gpZBct6GENBUlr/hDYDCwr4mtjm3IGakQceOBULu8pwrzLFN2vBPRc2VLrXD76na3Cv1tZzwK+MY
i89k4xGkTxjxnAxqsUFt7wO6I64R/mPQ2HwJJzaCugsCH96Efxj7fy06J6itoMIX+oSW0Z3l2Ua8
vTwfzpxwnDkANDo15ayt+TgfJHpdRROb3EE4APIebRL6V7889Gr9X0ztGeoDEdIx714eNZaQcNxv
hgkLFvqtcoupjm28/PvTcKOCVznH7X4qD+zU96NACeQTZiBrJ653sY8y1lHWdvzvd6qZsM8Bw43H
4eT++N5gAlG6SiPWoLUttkqqZhgbWPIVHcS5r8PLUgwZBO0zt9zM6MT4kzGdRg2WSlB5qWWtu2Jn
tle293MT+o+4xKYE+ezrrza5oYe9P5zoH7gi+ZHTTsyz3eWvc2WQ5aqB7NRoXTkPUgReWX1Btera
10rds4Nw5M7AFfaQywoxcSZsQPDV4d5ee5n0zlhu1T5dfpIzZ7vFiwLwm2/VnxAqlatYDCI4nGwY
SYdmKtWtH3RXtuozl8sPgyymGEFnOHcSfHfKcNJJq285HY5S+8aXcYr/Zii6CbP8h4vVspDodZE5
kwXHMEZ/5qpyffMnk7uY7srYfKkhXP0X748cB+48YMLEqn5cPWVa63VS6cBUBvFmyr4vtSu7jXJ2
HtBSUHQZfQ1n6cchCA2h467zSKT8NBwFd72JkVrafCF4ob3xu4qGGhgS1/WMqKQOnQoZ7pqbYTe3
7fAQLEKBejy7pjE8V82g7yNfnXqNDVf7+LNEkSp434HFlFn9M1OiO6PsQk+y2shr4Vi5TiaLbZVn
V3CRcxP272EXc2kMyp5qIxxPtdF7sBPW16HHs0PMWDFfFJTxT13111llORGpmNBteTJU33lLvzof
sRAZRGPeyKPS3Egicu4hwMG4jGiTDbmUreMsqfaVU5W4zRSVJ3V6/O3yXDs3EVAlgSQj7UShs3jj
2J8J/OeZCApMkQS7Ul96KZr+ynw7t1MjGSWNDeE2HtWLUSobupdw2NvSQVnlU3vggt20kCKtK7XV
tYEWXzKw87zFLo6r4kj7Ty5wqqyOQzYgMHH0L5df3bnJiiaNyoOKn273oszpo2BinwMDzSXpTu1H
DK6lrR6RF6gApaV9/EWWo++XxzzXeOCgnMOWCXlEIrEYVHbGWK1H6oQEU70CGm9DP9cZcOpKXq30
Riso/Vkn8UGk8r5s1dXl8c9NY3Z2wsY5QECzFx8ySoYqMjuVHket4kGEHZ09Qo64PMi5F8s5C/FP
o7eq2ov9z44jqyDlCoITjp1bTZKmW60KfM/XWu4aSWqtY71PnhqcbK483tmROR2pJ1D82UssT0vh
jfPOuU01u9mZogbYmNTnCENtxzwp1pUC5sziQyrEKUxjQOdKs/iYemtiQ4EP3wl6nTfVb/Dt2vD1
8ss8c9ugvUjVp7PzYD4//4a/Np5WFmnj60I96WlirToilnwMn6S+u9EGY1cbbeLNxhQQspOvl0c+
sxYRCiHhtBySIT514bTEV2JrCOVTKneRi2B1j3GH74XO9GJq2b9X6uC+eMADnOjzK/34mHrvIMyk
m3zqGvMReerTzDR2pSw+jva1PtKZWfJhrPnvf71SqYH5rg4JdbT4nqbflZrglhWoPf24DNnV5bf4
uc6ZI4hni30DAPSTQ4KiYowT1rF1NCL4H8EhcL5G8PNx0VwN8enyWGe6xQD1NENmFRbX++VbdMrR
hAyPCSGsp7BGVjMduwDfLYJkjX2JIafZvikzpVy6UeDbKsPz5R/weUF8HH/xZh1EzbAKMQ6RnJcK
yncdHbpMufJGzw4CrjwjCYDoywaqcPq8mhIeUokeqw7WauYm1sPlB/nDHvh4yZ8bb1DWaArgu7Jk
FxQTkGLMPnrk/lptapFh7jsEmvEUdlH8hbcMK7jIHp2xaV+7UtXYzcoodKVU8fFpLdEntE5zM6hW
fd/HIGhQNOPoSyd19hZf5O5Gj8LgRLRTtic5L9saQZ1sS40+izyCq8GfV1siarsGU4Z8HA4DeP4u
oPByG1C//Sja9IeoouAhU7UBa0Zb+ZJMg/QlGA15gylHeRIhosWuxrvMN9MQD70Ju85YSTwrQ//e
J52Sb1lvOCoXU3kfQwGFtaFrL0PsPLVF+x71kupKoZxCJJyidtpQsYf7ehwDnHPt6aYe7W6Ph2wE
oi8q832gofE7VfFQvvwlzq0friA2PXrHIdVnsTEUBb9j6ALzKMs9Pj67qfpdZoTA+ocAauPlsT6f
jnN99/9jLabvULV6GtSMNQr8Aelkm+qVo/HznqqZSOIh687Ax+dEXVuXyjBwzKOC2/cDNo2oXYxK
ep5Srb83hJxeaV2rKnvZx3mso6Se+Rs0t+g1Lc5iv+sCMaV1DkZcVQ99Oe4VG0LxGr/TCbGfjf2Y
kn+z5TJZ91PS3FstkkOMSEKX/HQZRmPRHBq7cZ4Kpq69ts202oy1ngMw25an4T3xw6Cd8TArBbwC
D/d/3lF0k/sNXcFZlGsuPz+2gZIONzE+WnLlTUD4jYnLqHFlkn3+8PMo1GUcP2c26bwOCzUms+Ao
iRvFCb1+ujaNP29ajOBY5A6Bc30maIVBMA5EQydHDcc3w4LDDgm1H97/dQLjqEQ7Hxol5d2nt8X9
Fq+aYcqOap7eWXB74SlcHuHz2Ymo1+GMAfgnN3w5nyLSAiJHw1tIUZv4Tsh2+CxLIjwkhlnf6r7o
95okW+4Q9tcobp+/0TwyjAXTVIF3jcXixFYeeUNcN0f8SDyz3Qsn+OflzyVSBhXnooPMfHmwaIGi
E/FXNMexvpcwv9WuPsJcEH5cjYZqUhjLRKATzLos5hSsaZLADjDAY6x1kPeG59eozTw5zSxnF0xd
9NxbNElNJ9cxqUar7DmtqFQY/GOEl9xgSD8K36m9VvZrrxiNF165QnpDAI0/D81uIwHdPCRCtVfY
ndqbykklyO4jZnEpcrFBU5+CvjXubd+QdjFmuIGL7H16GTDKIqylUINdA8ugRCmLv4xMxsFNr1b9
S4YJqtubeL+6eSNhRt7U8rjK69K61qE4M8PoLKH0Z6cEQlhSs+KsRaac18qxlpPsIMc6ZL5OiAd0
b8pamKmGgK7JSNozhkLeQeQ0DzHGnZumCFQKm9G4NSan3dSxonEdH+s1wsLgOTCtaFNWLfGklxfE
5x2dOgFmO5cNWQM0Xdyo8nisAoHN59HQxLhqtUq7V/Vo3LIy8luCUirtyoBn1gE9TchBFCU6jJfF
hSChEgiCiUZUGWoPytg+TlJ+5ZQ60w7jTjNf4BSuiWdE/JPZ+hUu0MewRKWayvrwC6NVY9vHhFHO
BeaNgYnaDtILSludYA6DyJoVwGR17Zd8Pr8ANnTUQkwEhNfL/aZK+7EuFUscQ3z7N7XmVy9a2mKB
7BRl8qglofo8leavcfSLjchg94clmaboQjLJLRz/WnrquTfDSQo0blEp8BEWb19uLYkmstQfYz3p
VsjZ0nVuC3CXGvE/5RGLQnVgg9qh0z3B4aHn3DaGG/gcrP8+Eeid4OmlcTKy2y+O9pgsxRFJ0nAc
8/uZECSJn5en9ucza2a1/mcAa/42f92TzJGfrib5cLTl71l0MsNtXjxeHuLz7XbmX0P8sZz5Cy+3
3NBvJ0dBVHGscf/X0TVmuB9knZy/VaYT/DIb/Fvr0pm8AUvwCXOo8d9vE7OFBKsXUtVMLVy8RW3q
wzBqNVxZevg2DjI6Zfbcm2itXH7UM1MHIi8RKHPtNwNpiwOMZn1bTFrUHh31VZnWRnjTDC8q0Vjh
1k6aVWVuo/aQZtmVcT/vFx+HXTygNJpd1hgMG2vGtM9C0ziMGYZvl5/u8zZoKnjKURFDWsT8cP77
X3MlC+phqtFIH8dEqryklIQXiTx7kbKk3yQ+gs/L4515Kgo2vhrkcwxu/tS9f40X1WXf/A9n57Uj
t5J06yciQG9uWbZtsVvqLbVuCFl67/n0/0cdnFEViyhCAjZmBtiDjspkZGRkxIq1Kn26SYcPifpJ
1b7e/vvXz44pIfzz92dhvW6lME1UQTp1cSA6XVlXTxLNMLhBxFZhpsKXA5gAxWIlvbo+clNFElS9
SbOCsDcza8apkClFOp4iEZ6INI7uUhmucSQW3m6vb9EQfIOUC1RApnPUZCTHghVGw3gyy5x5JPmh
9RgEDodVSeuFjeQZwcsN8BS57/x+bDTSCbesWFHQ78zxraKEJAfpk8psFERat1d1nTvQ7oUsgFYv
LwbSxUsv9F2/6qaBI0cHKe8pvzT3pa8/681dwLgYhCZ/fbQuzGnypbkevl+An27mCNpdZ0Kj3H+7
vZ5rL780MHOHUJeKWpZ4zQ9teKjqPbPwf31uyVnIXgBw00m68gMm0ZjySrIArHEnwsbhM+KvdLaX
G3tXhbz/r9dzYW0WAlXUbCpoKwIn0CGYMcNnX1vN4q89G+TV9PhREJaFV3FWMGhSUI4FTIKOaIiA
ZO/LHOm8NVq0RSPTG4igB8x5znIkwleHaG4bOLxagQMOz1ImPFMdLVY2bMGhJ+TCBNJG1PiqwpwG
QwUoVgqA6B368MGL71AHQJuK8su2XCtnrxmboSX8olUaoxK56dV3angiFPiIYlA6Ejeq9tNFSOq2
Nyxv4p/FzY5Pzgwxqm0sLoJ0wYVPjo4kzDQrRfqFM8QWcu8q3L486mb+kECn4hHrAyfWy+gNkZry
3kAv6O32WpasQFhn0ZQX0QCeA+pHxZ1UwoLQSWTxRU7e61j+77aF60AKaAvkz0SABpvh/Gow2qDo
k5bdKuuPdfoAWSjDyLKtI2kFsPcf/O7c2PTpzq5XaNiMDorWwHGFDz2qFmGPEGRqJ3m4RTmSKd2V
OtWSK5BQgzegYXR9SxhIdkFWE/vOCEeAQl8I6Ql7VNbwQEt7SJ5C/qUDcKBRdLmsbvB4fbe+74Tm
wbLuJfFVkbqDIMNqEf64/bkWDhOPVybTKPYtcF9mYd/5rjJ4Tpprtu92e5iG7sW+epNyxGYU8S6J
yjWe4utdnFDWkwr9BN1Awv1yeXIfmIKuCo2TSzpKmH0B+3v70ZOTla91nexhh34GEBFJlK+GIZAX
0jsq262TIUL0THe23fJkQqeyzww0Sdtuxd4CanEyyEOQtiLItzkrpDaKrVj2TOMHFLVcpC98QE/1
9wCtoPxUev1OqMdNLf11jkkKAVRepB4B2m7eA4gbxl1VhN6c1BiPZZaekGvY3faShUfBZIMJKq5g
BqjmiEXU4oxgCHp4BtLW9ph/h/lIyo8ZBArom20ayB0ClHN6lCrVRFgJwL+rp5f1qIlcnn94ZNOh
ms8hWKZaFwix1w5TB0994G+j0txKerpHufVeh5zQtpgYLhRlN6TwuHhlU9t6IiB/CrIyz3/mAXpe
urgtinbl+Cy5MrSjvA6nYtDV+JqA2mQ2akUNvFkRNokWag++b9L+cMu/1GynOM4mEA0Y5CRzvCr7
haYSV/TTKidUtpkf2Q2SW9K2XaPLvL4hJjMTaGuqqjDGc3k4fbOJIUWSKyfR+zuAMq+SEK9cdVN6
O/+clKG4IEQC9JUgMkRSEqUzuXFcDVp0/2ePdscYfM1U41CIL1LsQLC0clEsrerc5Cyjg1XZQmFG
ahwll8BLSB8TpfmHY3hmQp912XO3UV09ZFVe+jNRvufyv/x9IJt4GngtUoXLD1PjgJUqRq3Twt8X
xtE2XeODvb4LQIJNTRjwQ3BPz68dqSoN1S+UhmdJcExU0a7LhoyufUxi981Xwq+RpGxXAst1qRmb
wF51hobhMp1XVgJP1X3U1bAZHaz+c+w/g/dDjEcFnuTtgvo9KsqjWh5um106tkwWqUBhee9xPcz2
cuJPU0bcQS7/Q7MFbZvezocVOOfidXBuZZY4mqbSSIMk4ufmEH9F81O9S1xP+1gUpfCcjRIobOgb
7WD03wOr8k8yeoIrv2HpCpzCEqO8NIiZ9LhcqKFFgSRYQ+PAAQnf3i4xo4Mu3ynlCmBoyXVMRRch
hp7oYecgJQW+if/nOqKZ3DddfKhk66RH9Inz4dnT5JPfrMXD6afPogi9CfqTwJQYnrkqcY6ZW8Yw
sjiRAZdS+xKWdw36v2Ljwo66Vj5fcJiJk50qBIkEUXa2j1UOMyMio4VjZequy9uDKPePaa7+fZii
Vgt0nvIAxZV5AlGYZePmzVA4LXQPaFaG/fG24y/5JIkC5AvWxEZwhfOofG/SOMoLRwpfY/DMdCfQ
5HxGrhzd2qfCjxEgeEf3deWcy1MJYP610KMn2IMFnbKIS0d0I3NQYqusnKCl4i2ntg5YrnDDnd9/
Kt2H0TtI7udW/+IijSmidQwxkBR+MNu3EZlEiQdXXBmbTv3Vxz3qpaWdF09qu4JLWfrIZ79xzhTh
x0qS6yAlnSb+RKlBKUK7Et9uf4A1G7OYYNCU9kulrhhWfZGzL4lSo1m4clMsHEYKCwzuk/mqDJhM
//7sVSQwiNo2RVg50MB1z0hFCidE9xTUlWBAQ3lP2SK38DbApPcv3nVuefaVZUS5NL0OKsdIYKhR
j2r+DL/Rzo9le5KBr/dR7oz+59tbuhDjJmYPGgxg5jXqapfL7dC049qVcwfyy01QfKkU3e6FfRv8
uG1naVt5TkjGhJJigGL26QRQPmXlEnDg07c16dVEYxuanvI/P7sL1r7hUnQ7NzZblDoEqN01GJPy
Fyt5H4qjV/2oYA9QtZVsbPpLs5NJ8OT5R0AAdDgHY0FuJRqwXjGhF3wqoEdHCPL2vkkL+Z4CUQ7J
HuACkwzj8gOZEizFSaXzDkPZYB+o5YfCrT4pfvHct8bGCFq7aspHdxBg0gseUK76MfB+QhbJpuV7
DCNrg4TBfZCUP3JVd4AAvdz+gUs7AHn3dIvwKOXldvn7oB9COxohWseAfnACJ9fRyhYsfE14PJjp
ABzEcOk8qUZxGMXlUmgZtYQzb9CKD2aTHAv0kwwYubZD1W9vL2nhTEzEIVQYAfRNWgWXS6pkkBVW
G3SOWzJKVDXjt84sjE1QRnd91f36e2MMy4G4hlhtwgxdGlOUvDYTdPwc+GRPhp+8NCEotDF+7bO1
h+jSusgVDagNGATAly5NhZVgVvqYtE6ohp/RSd/WYfzR7E2obZV/CGaoI9DVZdifHHGucWExPAo9
UdcxlQUNnth0T71YPEmKdyyAJt1xc+5bKXrWQlQh42TFJxfuCYbnJnJ6sg1mMyaPOovhgCDEMumG
zqmgAM78r6J6csMVDMPSZnI/gPaBBY7X5Syg5SNTKBawGLLg8A62NKgpoq9d1H60qKPddpGlAgIB
Gi+ZqLKuSRrgphUBeBWiMxpF8rmzEncbq4Z38CD4s5EST3e8yob7eoz0bcfYyDZJy+Kl7C1p5WQs
HPZJI4sWPQAauoCzjU1hEwEBC7RcGsi/rdpOyt3KWhcuigsTs3jnQ55mgH4endarNvXwSUyUvQGW
ZZIa9fdMsIKIeYURfj8R4RUKHPjVBo1rW9QOXtsf0tjJRH3lRy18a8D0RHgEFUyQorNlG2aaqUiu
cXDk7DExsmOtfy6g+K76+L/by19YPa1qcBnQD4D7MKYPcOa5AAD0sI8FQo8HZ27NtFS5UYInM3tA
l2Yb9SutyIXLhcYx40swBloape1LczW8eswowA7g9ZIAr49iHCMfZWF5hN8ZYIoA2nVIvAdvhPJ0
jAp/5RBdH1TgilweDBEAmgL7cWlfULW6S9qsdeC6fuxbxlvwdOQQzFUis2vPBXwA2RRNeYBZ0rxD
0MJ2WTaWUjshtGWD9pJrH+Pql9Z9ToajCMuwVxcwIUebHN7MZii3g1vu4r+vQtAjpTZAm4Ljc1VT
Jb1PhYlX4iQUnW2axUbXVkbNFzaUqW8GFfTfn3T+roPLpeqbpjZOcg4Ja1Pu0kx+1eL0r+MAz1Ru
YgaUeRhfNXzFrrHUPC6MU6JpGylhqrOvV4Le9UmAFgmcLi9HBj0Yxr50DbjykcxxfesEsP5pUIUI
UXKUGXRB/x6YzbG0hDugfCtGF7zkwujs+FEKFrOqjKxTXwCJFkS0tg+3D/h1KGFakEKsPHV5gDzN
rnszEEQ3hXbx5Kdpaaeetk2y1KlqZaIAXklOF23Bsfhb2mkK2pdbKOlBrCpVJ5w061vVvGvKh1Z+
F4KVwv3Cnk2USf/fynzgX2YupqsSrIyIsehwZYv53e09W7LAwAitHIpdZMGT058FxSqu80ppc/cU
+xlS5OKTl0kfb5uYIvhlHg8MEbiXCbye1p4++/AQNxdy6lvWqYjoNyCpuUl0aaehomLIHgzJVbJS
ll/6NgZYGguXQmBpHnmhg4CmVGJNkqBuqg7Jc/hDldQp/JXPs7iyP4Z+1zTONm9M+rhpewwJwavc
vfhZtWVEC7Zj6yS4a6DCBWP0r4EGERdoUM0vysZFS0yAHvukmG9hcSwA6Pn+5xANEC37+4M0gewJ
Q+iSAuqaO0VhCl74e+ZGQdgj+Z6k2T1kSxbUt7ddY6HqM2GhaUlZv/n85qmsbNRKbOadfuqhOYKK
N3yI/PS+0fWtH/Xf+q4TGZpS3mRUbzo93f2D9an4yCN9IlmaM4xqHQRkpstsUSmnu6g/aOj5iY44
3GdFjrp2brfN0V1DjCx8R8YH/xidgvOZ0/Dk7QXIdI1T3wwbMWo2NbeynyN5Lan875XDt3C+AZrz
uoW1CvKlqweeXrq+BOUeLnrShS9FsIawWFoO4IBpzgcGT7ozl8tJ097M6K4JoPJ0O3ffNK+zNa3f
S3G6j6Jif/uTTX9tFktwyD/WpqN/tnlR6JowK5vCyZMlprM9pHe86KG0/n5sgkqKDH0OrW4ZOpTZ
VZKkcJPEQLxPeTneNXn1GNBTj+K1jHzh6wCCmfrb9GevsRXiWCCElJnmCWTjXZnluyTxV7KW6zQU
AgpQAcw0TO2M+QkbJZiHW792T5YqbCz1LddfMn2vWI4bf3Gr52pc62gtOARylcR6hKPp/c5fwly7
CDXXkuf0JdIPTW3ahd8fUVcUlHxqaIwrHr7gEhM6ZZrZmP57jrId3ATqK/QEoBZDc0Ef8m3gtjux
VquVa2Vh9pgKO24B7Sn4kauMXh6RdTAq0A9Z7+0rI39kOv3YoEWSmPJjnBqItSTalmo9UgFkw76E
wgsA+lUg7JSezQ7B+e+YXztIVTTK2LqeA5d+dYKbX0MYRJFfLAuy9xxlgx1ZbP6g9lwWZq19jj29
fhgBI9t5Ocg/xMJcCaRLPna2Mb/f2GenspiG4wyE1h0gMXsRats6/gjE2/NQKAD7hOxSN65cvQu1
u6ndwaMNBmWQd/PGR1aoSHjqie9YZi2AnPhCj8k2pOJDT6PYVvO2Ohhdlm8ks/D2TWTltpwFTBk3
TWsXZdJvxSovtoHXBFtSFnUbhkH8wEul3Fvq3xeCp9/KVAySpHA0zvPtGh20IQcn7WRm96LF3SsT
gSdPi7aWla/kpYun4czUFHHOPoXUenok1KHvFIZCbPzq88KH1f12FF5IsJi/YfJ/IriZOBgvjehI
AomJKbmnTn+o4oGJTHcThS+xutaQX4ol9F+BS1EUgRNjtprURctINl33pLlPgnXXSeEWnWVmtU+u
ukbuuGiLBVEM5REBfvhyUYHSi2lbqgKL8p8sn9pv/pLXA4MSaAivTeks7uCESJzKHmC+ZzuYF7Fo
cVKFEzinXR4mu1x1P/mZ8KPzisM/fCyufhNkNLiteYYftAUqiKronhIY7hTvUa4GREIeY/outw0t
ud5ECg+AioL1VaqRq3WnWm3nnkbBv8uT8Ilh2mM1eCt1jYWKHVyEZ3ZmH6prqE26VuOejN766EfB
1y6gNN7I1k5JxichkDcZo1dZpexrUTzUSvL59jqXHIX9NBjuZFevuO89TYhTBhS4USNITPLOFnKI
T4W3GO3K9MNtW+Y1DIHFnhmbLTbT+zqTB909eSnDaTGCkUR44wcijc294rbBochrfaMUgbgRFAnx
HVQdkWErkxA5yGqw5bZGjYUC0c4Y5OxH4BufBHRBTFcnUI/Vo6sjBm8NsfyoSXW8LXll7OtYQB9d
pLeZUe/eCFwftjbW1jbhWmHGJPVe9Shy7/KqtB4S5KM2FlIrNl0/a5NGlXssRbfhLlTdZx963407
SNaD5SVf86gvH8amrrdjPYaHrkcsLuqj7q5I1ewZjZdq56YICpqJ7j6VUfyrb4J9EzQNevVdUm7E
UG+fhbrKN2U0GDatfBeG/Kq+kxuexpQw1QGxrPghHK0WnoVB2WQufMmeHnoIaXrJMWqDz4NQ+1tG
WfnB+viNG7RE0w/JDhdyq/04qpbdVp1/UMcklzZK3/1C+aXb3v6sV0eFphOVOTCGhM/rAozismlN
jVFTcLr2C0iwpFnxnCk0XiQJkwmmz6ZOwXSBzSJMHTLKp1iucBIDv7FHFCYFs1yxIV2Fsd9Gptkf
yEkJZdNRObttRreSKSCEZCI9c0cMuKd7nsvuvQlRz370Ov8rexfbZl3nmywJh30qyuWBMdRwo0l5
8F3Ma2mrBGhpaGMUDbZQWGs87lendfYT58+tNpXTsoo9p7WK7/Se613RDC+GID2NRblB8XvlAl7e
9z9bMtt3XezdUYoCzzECf6ea/ibovt92nsUVaTzNeTVr1xw0co7eV+4LwknXPw2WuKmTB03ytmP+
Ck7ptqnFxUAoMjXsp8Gk2WK8Tg0ShGU8xw2HtzhRPzC5t79tYvEo/DExL1NDBalojc5zQfMfrfQ/
Qd/Ewb9s2JmJ2WMOit4y7DIRFzDBfFc/GkS9DRCjwedANf72EpzcjfQBWhvylqvnllHrkLzUlYe0
EUCR9F4eftXur9tbtugAZzamr3Z26nLaI5qSNfBf9MI2GVpb6r5lZW5X7QP6wP+yoKnLyIOHQDJ/
CctGHJgGIwAOk8FbT/7SJfK+EN1/sCLxsOLlCBJHNpXLJY2w36pTyDqVCaJXovqtCvqvYu/f3d65
JWfDi5k4meaCSIguzbRkx3LeU6xo8zbcDEJzlHo0fHJtbdeWAiMEsZA3EYIBRs4CY94hyRc0nNF2
sJ7RBjkiIn8PeetW7NTNP6yJMR0ulInhaP7AJ0oADXJ1Ar30rvs/XOOIatQ/mKC2PvVHZZWhnctt
KwpJ7QEHCacqD/27gVnFg44k4CGtirWnxRSOZ9eWDJSUW4LbkSfbzBFikzHSOqNdLzXDh8hKNLvJ
vM9jGnwgTvwsR/Ly3pTW5qoWrYKOp4MECuTqZY+YnThqUS2doNvbeeIhTHtbK/4L3V0xPoxgmm/v
58IBZjgS6mlK4jTR529XzXQ9oc0s8eRmv7zUsMvAtTtYBRXjoQB3edvY5NNXOwq4Y+onMQA+93lX
HJhgDVPpFKWd+2AovAKGoI33pQSMTEVmdkiNSclRD2w1ROz7tvWFE0dxdXpPsa/XpWQQ1GUXeaF0
aqV6I8qfy/LV9YWVJV6XkXkPkI1z6/LCpso1c1AvzH0rqCTpZMov/ijbTXcvZ6LttfvQ2HouSrpH
K/p2e2W/vX62saA86SiT+TAPo0xLPwvDtUvuH8eFdlKzqNgxYM3MiCL4u6CoxWMiVsoW7qa3aEzK
1jbKsTq0dZ1uxrGufpql2W/1IJOerdwvbSs3GjsS9fogl3753ipV/SFFA91WiiF66orasyNVkF/l
AilEySOfE4cERy364KUc9Pd+KJJjb/TyRhSbdk/WnmwMcEPxNouDbKeXor8XRpRQq2JQoCKzoIrv
eXWc3FFADb2E2KKQ8rW+z4Lj0XuZ5D7A+8DgNbum6sIfGe9vzVOMcDyvB0n5iUJ1X5zyHMrz4h2Y
2u0vcl2gg1rg3OLsi8SyIGRVhiiiG1vIEZkbI6TR5Aa72spsN3mQh73Cm02WvvXJrtH//nIBvjFN
R5ELX3PL9oXh5bIQm6di0i4s9Ac3qD52ZrByopacXYW8C2g6oGagODNn98sBMTqBTndUoPKNvG1R
QTRFwBIyW/e/ytF9qmo2kIbbu7twki/MziJzMAZC0IyFeUq87LsyRN/aPtj1yT8kULyJCLgsEJbk
ebgyAprT+SAbJzA7di6/tsHH2FyDMy9cz3Q7gZuAe1ugcRQ5ZYbf04NRW2WXDkhSjvImT75Wwe72
pqmLlpgOAnzKRXzFKKdlSpOGomec6OPW+z6E9Ckfx/ZNSSywEnpQfjbUQNi7EmRcdR90e41BzmOI
EvBhgODRs1kA0BxBUO67IC3uoPnNN42CnGqu+dE9+ojpvY7IOwUIVd6MIPXfNT3rN3qRI5RYc+Ca
vtL3YWFqIW/6LvXsTAvL17od9Z8hUrQPvRabqMtq0b5CTNgh19PA5bnmox8IsKeZQbkPM6N/lsYw
uBssVCf7qgmea5SPec5JmZ1XuvAUlo254nALlzJB9c/WTf/+LL6qYymMgsBHKro3Bi3U6rHUwQpX
9/n40iX72x9q8TvBXYbTATmlfHNpLIv6Tifs6qc2ZGIsOSbZVxZod9LrbTtT0JtdGoATqPhxF1Mj
m6fTdDDKMKxU/TQiGu1LX6y/56sgCE5qd1RN+eeK8K2TA44Wupangjk/PXr2hDWat4X0hUFCRnVh
nkfPa57ctiXK51Rr3RPTkZu8bX8QDO+yyrQVn9ulzOuVb7Nmb+YIdZuITYWg8EmIm2elVA+p1xw9
mQIS9NpZXa+1FqZINv9G5+ubvRJK1/IUoRzck1vn5Wbkbfzi+sZPVLLRiB1Kax+UMUTBkpdtRaP8
1QrpOxMY3nE0BpgjYaZ8u+0zS5HXINoTPQiKuM2lb4ZiWGl9TwtPs06d8LNtgHP9fYYPBu+Piclt
z86ajwqdkYiYqK0nRXqN69fMXJn4WfL8qWI61RLo2cy9Rg0DU7eKwD0FffElFCCYMI3geHunlgpS
8C4BkmDin72aD2Qy+F2NqW65pxZqQCY+GXQ9bhiP9+HkC9Gmzu6rGF8NwoMLlWM+WHe6UO8aw/0U
x+rh9o9ZXDB1mt9vWhCzMzfqUkVslSymsuhLsH6F8acKVd7bNpZcY0I2MwJLF+yKxkWoy8JTU5mj
oU1wXIQ7i0bt7REJrn8wBFCIRzoVb55nMwep+9xEbRgHMZKnRlL2UhQ/66O/ctRh3l44fMxe/s/Q
LLsxVFHyumqkut4qwUMBw/xeNoP4EHfuJ97u416kLBsKpfKEMGqxHwfFvaubNt+NrqbvU78qd9Bo
of4itYXd5JFkM4P8XaHyfIihGrtPR6PZ1i5Vb0F2kx04GOamkj47oHSCWBpgeGzluvWudZnBVLGV
bP0qo2xNPnGIDTHY5QPyeGUdl9tCDqpNXEgM9seUwlOrbR/ioA/urNrqM7s01cI23EzfGsNYbtpg
0PZpnqX3tadYezUYUXUv+hgsoZbaQh/DwQb28BBlRGwvrLqj6IeGTRNufDMHg4sb0d1DXwbaMZSg
SUWa3LC7qhZfVYNqxkh5Va8i5orF4Vl0PYbptPEt4f/1XLVWuhuNcTxUifpu6PG3MVKNvdwLOpQY
4aMqJsgtR+1OKJTkFKRmcei6Pt4oRZfafa4wcDl67WMwhAJw1XjYxCZzkGbjDa9iQe6Rw/q5KfPQ
3erGyL+gIrKD2KXZwteXvWmpX24b1IG2jZ7Fh7LJ1A0sPf0GSEn9LASKfmDmXt81JvNVgNf7bVBq
FjqR+UcrMmHnG3H8XdaXCWLjdYM+k1vQhqhyqjde4D0ZUR5si6Af7R7giB0r489iMMZN2Ujirsvk
AmhKWdtpRPpEo7F5btNM3Kk9nH7DJGotJ2r7UHWBBC6tafmR7heUFeQ3N2yle6s0OmsDKVP7tU49
SdumCKxvNeZOrTqCxZMEc8+U6K+kbXsbtH7yy2uEr3JXpk9jTPpWW2nw2gwCE1tN123oZRqbTK3F
Dfjk6DMK175037kf+tS0HF9ARG7UapffOhgPyBE3Ww+Fl41n0TTZZs2oPUZpkDwlvjhu2ia3kFfN
662cJvmbLxuFM5pokU+ulN71nBpb7HqRh09AkiaFuW0gCE3XA7nhvRiIQBXK6F2N619GWSbPZtMo
G+pZ8i+18My9mnjeAems7tEKFXPblGq+79Us38Y1ilVA5KtTXNQhp8jL92lRtfcBdEsMu49VutMR
ytsapAYPlQa/IEVEFtonwTYW459d6TaHtvODFyFEvAy+Ge9N1jtpom1vqWd7cDHeGVk0HJK8LGxo
Jf17KRSsoyzW2sYYfZ9pVck8ZJXUbzOpa3dFXqo0oBEQHtPOvwuUKj+0468WdXofv60oO24VQLUr
ZYelvIQqIlR2ZDsMf8wCvNi1RqdnmXvK9Gzi9mgKu0p9mNLFX5lbPyLL/uN2EF6KjVMbHEA5MxhX
E1E9uI/SY9TrVPTWUSkAnGR9dcxKl6ggr8FMlq4vdK6A1QCnVknzLiN+U4ZyGgY0+RO12cml9FIx
fbmygws2ftNMgdimk4gy4KUNQZTGPDHH0AmSyu4MKiHDx9tbtvCN4MfTgEDB7EF3f5Y75V6J+nXA
0GSuWfeB9R+ownDsN7VBTab+/g+2eFRCWTIxXsw77b0pmKY+ZKHTxgZ0m3v+EzmEPXn4Ns1XLsrF
dZ3ZmlzlLGELUkXPO2K3owAZg1k7/Dy2It2NWo83cA5qdh6qn24vbyHXmJjsKTlMicZVoVkQB0+p
hzB0/DQ4iO7jEGT3gft+28iCizPvA+aDYzVRlsyuf9kKlJAEMmQ+DBZcgn8tfpfcbudaK4Pha4Zm
rme2gWnGOa6nSD9M83MqqLZbftSylXbgwne6WM/M/xgWktIgFfHw8UtGCzuHlydhFkPzXir56z/s
HWVzILW0oK4AGNqQ6KnPyKSDRsQA6D0J/Y+wI/ivRRXAMaLka0LLCx6BgKFOov2bYkSZfSyxgbkY
Ht3Q6WQX2FT4HJriHdJbKy+HNTNTFDnzdUllUbDBs4cMKuUFLVX1sbJWDtRS8ZDFEM8B+E28ZLMM
N4MYu4a5NHSGXIq515j2lAOKabE2Dk9NprQbrsEIwHqiJpuwScSt2lvhNvGibCXXXvQZRN2IJNQz
zbl6WNdFghx2rLevXpLoSW5e3chRgjtIj1csLcRfgKF/LM2iSJkI+uiVdYhEJBMTrqpGm4h7/rZb
ThfF7DmNEXoAE6OSRWHv8vMNrdC4FXyQThKTdfUbX/g2Nu5uAnJVXms3yY9qTX9twWOmjgDbN31P
Oi2XJuHaraUuFnxHd9V7mJY/9B3vTa1c+1KLduC7Z3RtYmE1ZvsnKzGTNCrcrmJVbivzZ02SvDah
sWZj8pYz70/C1kjHmBus7ktbbSEoCHKetCtFj+mXzj4SpfopcGhUa1ArubTiGb7qxa4SOJo20jH5
FdXFHpWLEqzNbW9YMoTyBKxJ9Pmmds2lIbk0qIhC40rc/ZbG91nwvWy3Rr0G1l3w7N8dL24qrqqr
e19sSi9RR9jeOnnYupZvZ8lagrS4Elh3pxkqk4rG7AYZpbgU9WjwnQBElK2L+dEM0zfFEI5C/tc0
HwwBoRb+P1uza0QeiiAquTecuEV3yJrUgPJBcLey5o672x9oKRAyPjfpW5Nnwqw1OeSZwwlx6NWa
3/rICppbi4Q2yMafZiXcy2m21Xz/l1yJu57apu0a1q51xZ+R6v59PeriN8wOVlpT+oUW0ndaqdU3
ZWruqiB94SWylsMv+snZYmena6zG0HQzkUhh6o9xzfNjrExhZUsXjVDJpqjI9YxCwuWOSlZTirJX
+k7CjDtAteCx86w1MrJFdzwzMv2Is8/WMJYsdV3jO2LhKMpXX1cOspxsJPnDbf9Yikd0ZiYqSEZK
rurLPAbl3Btgasz10E40idHOXZJ9vm1k4c5AheePkVmUyMSYUX1IaKcrUKscMbgXhEchP0bx16b4
VrcrncO1Nc3eOnVUVF7oYS4TP7rwMxrSQVNWspiVJc0jbCKMqYliNkvSpO0g9Edo646F2OzMuHmq
1OS17NQ9JZWVeDvt1Dywn+3knOg5L0BrVH2EWeGLpzR26DqW7IRpd+irwgaDcPvDrezkb7qdMy+0
uqHRRTS9HG8QDpkw+kDxZReSlWblwlozNHP3rnF7YhOG9OyH67/oJlWTNVKiRRvTCBxDxdyL8w52
aaReHeoCl4iq2kH/UgyfUvfvHwiTONn/bEy/4WzDPAjL6950Yai1sk3a/hy1j1WzF8eH2Pt1+9Ms
pJUXlmYxVTEqr9MyjzS629UjTEWgfGWp3YSUkCp/3N+2thSOztc1O8HgGrRYEszA6aXH0P1mhv9B
dol47Pd/MMNMNoklNP6iPgutRdOYhTGiBCYnltP52UOGzEchjJswUr/eNrW4f8y405GclB3mxYqs
TYa4bqzAKbtk5PqV68e2ptCOkEH+0JYe5TagcivHd+nqoLRkyAqV9+sqTJTVaihSendMf4QSYhA6
W02NlbO0aIR5aVI/hsVQN7/0Qair0nKItMBRi28h3Atp++321i0epDMDM2cACZ3pYQkdbuAZx2ne
LbL0D8iK7G6bWfS5SReKcRFAGHMiglFrjYxhB54z4w9ZGzY9Wkyl/ikdxRVDi+uB9ACcB1R9uN3l
hlmV4uXcjaFD3x9RWMqrkbTRujWY+NJ66D+Ag6PfChhidi3lTd+5UdIFTgXtEIWQBBj/qG2bSrZv
b5y0tCCF0RcRrWrgOnMtDCXM0bPvJ9/224Pvph+FCpxYK4QJfU4q6xkz+xGat6l/6OIRGcXBLhLj
KXL7A5NYB2NtYmrpsqTSBBoPZjsErqffexYVLV/Xo8A1PWcUlZPSdMPWdwcI4pXuPq/VrdXkjuc2
703bHW/vxNIh/823D2xehhhpZrgTRASAJOanOCr7pOu3Sibve9k4ynL9oezWCPfXzM0caZST3sxT
zPmADfKu30e6sNUVeaMlw4mG2/b26pYcCo4MaHsmTinmGC+3NWpzZiPHwOdVFL4XSkQjOaI+Kdha
89c0FmwQ9M08jYAo8bKc+W4daQnc9Dxbh+Ihqj771n+3l7LksZSlSUGn+Qkek5dLgWw38UwtiJy0
4BpT+wdVes3Ntf7qUmScOMmhbwNUwZv10grfhyzXjCJHc7+l3ud+ONxexVJ2dv73Z9/fa6IwoYIb
wVLx2DHKX4Q/YwbhveaBp2QurM3mLn3/c3OzOAwdyCC59bQctbLD6t1HEHGk9RmtfJy1bZt9fN1o
/DKoWJaZ/yrHFHDr++19k1YszGdgU3Hq+WRxBMmmdazbh8h6ENw7wX3Lgh+h2G/a9LUuvyvWXSPt
FUm4b9e+3LX/TdTd0wAGdQzkXWdLzIaQF6oxxk6ev7fDa6ncy9pfP4K58+HAmnoXXDRz2HXoBZ1V
CELsBHFl10LKYBK6TenaE/jaB9G9BhKPgA9466sHne4V+hhpfkzZ+CVxd3QLX+Lg/0j7siU5eWbb
JyKCQUy3QM09VHd76PYNYX+2mRGDJBBPf5Z8Yv9fFcUuwv++6RtHOEsilUplrlzrZQSOvOqPhJ3v
f7mFfQNsCFEBnHNAyM8/nOtqU9aQvDm7/NilfsB5GmRyJaleNAIYOfis8ExFrLs+ttTNMg2ShPTs
Qit6X2Sl+CBZzj+TofWj++u5PVKolaAECJ5gtC0wpnptqjBAnAJa/+ZME1D1OgcpzxQd3zW+mYUV
EaQAuJp0SB/d0KMCwuu67Qh5a6Gh/9uiEmwbXRf5k8EO9xe0aMkGGRqyKGVqllHbel7ZFsg4zyYq
PAWmRMF9GA7Alt43o/bl+l0K9bULM+qAX9zwsZthhN2CmaL50nYjWlh+YNrPsX7StLOlsXCQK0+F
25ABi6DIhPCbGlsms4WBZkOn1UTqc9b9TKwpYt6v+0tacAWlI+YiXVFl5zmGEPOLo2syoT2b/hvJ
MXvp/GBuG0zD5r6dhYVc2Zl5NwAnfsV72CHOENDyo21WDNxmJXjhYFYfMQd0hjc12jqBbMoA4WNU
Clp8GC9sIA3Y90aICmBgdWsl4QVEM+yh0wG6NPXKmQc6Rnuit6YS9DUwSdsB2VJtDQx4s+bz6L67
JdjZ6k9xs8b9t7iPqNuq84sw++eOuXDByeSV3/oF5sIK8LOaCsfy92cJFwR6H2iQgZli3odAECry
MsNYU1np4Kv30wPmW/qDUcs1VpmFU4vDCkQ4FoMm1vzpAyE7mpIix3M7ER+M0U1h+Sfs+EpgXdqy
SzOzBIJVA2GTgJlWMz9ERt4kX/sqS85nInXEGBiw/FjMdWDouZVTatkpVCPUfIoZdbkf5fRI0+xg
WG/3j9Litv1r7EaBXqeNX1MXRdOp2KSJ/RUT1oEYyK+/NwNiH7zgUFXHQMTsxJojq3U6ospM2Kvv
djtAIUPgxFZC6tLOYZYMZD/I8dHKme1cpmdC9BQfxzWBf+kwFhpXr0wfD7mvbVItX0scljZPCW/g
qsDxvUF02nwqCTdb+JxX5YHD072pNY+evTYTthRXUTxQfRYVvOf41ynzcld6Izyi06J8iANOXviQ
RkACrezgsiUEPReTFbdMyhMpIS/rQnQmGZBC6n7Qor5N+37njV/ue8QtiwFcAfw4rgfiXTzv530w
GlPJAKBKzhKxtcbz2uq2Dma0gmwLlsQ+ylDDov9FFgGjmK4AiNNB0qe+6EXEMxoNQ34U87y+/5hB
brVuT6m3xgi15BaXRmbOLnTp5CWDkan9JFyo7MYHV66lD4tGoNMB7VgD0c6aPcxAN2lSH5P8Z25l
z3yUB14PZ4FB+pXPpP6fWZoCUUtQlIE7CzfiXJdRk2brAQUOO43Wg8kSsultvLW04jzZYyilemmQ
kAoO4m0MZsRD5JT55v6PWDrXl79hFnRTYmd+Z+E3QBgopx8aqbfu5EQYow+ghXHf1tK+4iYEqQug
freFILBGQoYjnyC7ZFQvw+g8aiC269GhuG9m6R7BrYuYiHkp0A+qn3HhiO2Ee8NAqQ5NbdlvC/Ac
/jY7GyTf980sJJk2UOWK/8pRL3i1sxdmMBY/Ak6Hu6QjCLjU2NXNwYeoSwJAeApOOZu+cXttgmkp
iFwanX0ujZkVM6Ekc/YU0rhOUTT7aNM4TPX/5mPhBaoWaCmU0Szg91VcJzTtUc7x6GOq4ZXo0yzM
fP73mTMy2v/YmdNQAjgwcUugtQhCgAh0tlG6Rlu0GA59WwEpwI+Ej3XzpbQxNvspPY+6c2qm5i2u
vOeaa4EukjOQgZ8wYYEKq3MuIBus5e3KEVtye9SMUWcHkZhpzF/zuidkrBex+mbpE57bZ9Br7WLP
WiM8XLTjgokNVVa8gOfhBJizEZXjAUxZjQzZ+Htkv9xmTXxuwQi8GpNMmEQEenOeB9A8EQSqp2gp
mWAzsrXD1EOkrRgP9w/Xgp/DjAMqNFzMIHubfbIEgOHKMrFn2ehi9GAELMsJE+0l4T/vG1pcD7A8
gI0AwH0zSCGadMgoA8pG0YEnwtoxww7N3llp0C6aAfALGsNgpr8ZcTDTMWemRPoE3fjAlQzzKf8I
86/1kpGgYSn/sTID2tTD0CZZkaGmb/e4Gv1Ac4BDr9cu4aU3FXjvMQeGEXNUp+ZToloHfPiIl9w5
5199rdy2Ig5L0kSg/w4EZkWM4s0wWyhCv9z/WAuX1ZXd2cWcQJTStlkKIBHayylNgaf/HNNDPQGe
n67F94VrBMVw5GoKi3BbZJZinLRWgB8XFYtvZVWHfTZ8/vv1YJgO/V/8BSZl5uWcQarPIZP2bLD3
DqTPev8s/R9ol0RaucIYvnCgoMSML4YRKbB2zw9U63bUE3mbnPMEaaAHVpd4M/Fs305TeH9RC66u
opzjowsA+CaZLYokBO97SgBIkf2mmIw9R/3Sb+3NfTN/iO1m2dOVndlVWDuMNzSx0jPASo+xZodg
3tuOer/L2lcgv3eWUYYk5qFA+xnVmX3vNeFI17pbC1nA1a+YXZMsB2EKhhtwfYEKmjAaVgVqjuOp
mL768YDBewARp9f7S1cru7Nye4YmzXujmowcmYfr9EHGnxLoBo2cPfLO3Nl0ODts5SW7cBRcpAE6
0Oe2QnTOFjnUecvqxksR9K2oaPqoX3uyrFiYLwnCPZawmI9sI3tEFzFw2K/7e7bolSgMY34PM22o
0V1na83ggxjKAk9PLDeJdXLLN7LGVb8QndQjHDuFkjpKPrPo22qdBj6RCumt4yZ7T8ZfmpF8zgRh
wSAZOeRasvZSWTKJPJcgAcWo7E0NaIBsTOOOyGJ8u06ePOknUYpzoQbF2jAXk7/1h4L+/vutRMzy
dQMllFuim64nZg/+BRgFpU7T/UDh7UecrMSrpe8FQnwwmCgELP5cf6/eANcCxqgSoF9/MF+DKNhn
DCKspPBLXodPBao0gLLxqpv5tUvR76d5jcxM/8i7Y9quTTMvrUIRFioyADVyMDPAAAzlNRivn1sH
6ELZoBsKvPkDH+K1aZel+H5haV5solNqsYSCkk311qf+RVQsBEtbUNorPZalPQNQBVqcAKsAhDNf
ktRjR0gcJC+hBVRRpXdKoeq3ctMvhbgLK/N4UNmlzyv1VHS98sO0xBPl9h5KTm9J4e1xm4Z+8fO+
Vy9tIDCBeIiDShC6PjOHcyZaoDOCOrHJp8DQnyoD0dvtA8/Y/L0hVf4hCuZzy0IktHLIRwpDsd0c
Y5rEQUq0HeYDooROa2W0hVWhZovejuI6ANhD/fvFIzUBtSLzBLTQaSrLgME3qAn1qUT86vrv99e1
lBWiSaWSDDCBohY584xqygseOz10qUX84HX0l93yMMUILDAWUK6fzqLLj35DNoyKtcxX/d+zK/HS
9tz9nXLMSEJhe0JpyxofKnR9Bv3EtGFT2x9tB3bSYcVFF842ZqTAsopOE1Y8n/7q68Ef/bgDCMG1
Q0TegAx2VPprBcpFM2gEKzonhNx5NQMDe2OmFxMeXJZzNLgB2eh4nxJ/pfi+cOAQopSigXqioPR1
7ShVK5oe3xSlp6IK7XYXiz0AvsLxAkobQHHXsGcLN5eH5yMSRSQWBtRCru1ZVdvrfW0VyJtoKPMC
JV5AFM29myb7zl05couu6RClIOOiQHkzXkZZ3LW53xZnnSagVG3CtPSDVBghhCEDEyOsPgc7wa/K
XssJ/iBv546Jcq/KukG2ij/X68Tz1U17sy7O6Aa5J1D3l0HadeTEynEErl+H9IbVeCj8URrGeIli
PpwXgbAHefSc6o/g80OcdTn02VI3fwUysAdCyfE3LfV+pa5sjnwgoPlFD+rvn6yeajyDBBswgRtu
r9r0uO31TYGAWHyiRKItQ8AVRdd6MkuJ/KWheax3CtpAwQcfp3X8MaB6dujb7MEtHnUKUjixN0jz
0A11BMrxCLwYW80uDz0IYu6Hr6VzBs/HHQraXRyF2bPF6lqrhLNWZ15Nxw76agCrJeZKsWvplIEI
xiTob6NTMw/HWUustCni6tyN7ZaXfAOxswEiPONvlK+OQ6dXgay0NWTWwtQFiKeRhmEmBqQqPpkd
thHd49bL/RKDjzS0wJqbOMAcF7/srA6YewQVnS/A+Flu3fZnNrIVR1r8wBjCxRwzXrkYmFFbf3EJ
oXUINcQ8qc6W3weE13uQWR3itAX+rzQPA5LWQtW2iXecTPG1lubJG/NHkFD+uv+Jly5Dz1ONZ/ib
4h29/h0MBGq8Kmp84hYQJeJ3zUZLWLPJgCkK0sSif+9SkMlS05LoYSGuzmKqVkPotPchE8TGOkTv
LszcV0N8+utFqaqP5yu6OASMWU3E1+tqlCMCd5+jeYU+YMCUAg5Y+aC5tFJZX3BfmAFkUj0Cb5nF
LQ7iSXsEmie3XjPD3sTNAyt/t+Ujr76B2ym8v7JbGn7FLPivufkdEfOu65IY5jzzBTJnXXswwLuW
lo+2Dkq78TGTGAz93ng8kPKNJa9yHKMa/GvDdxH/rp2t5v++/4tW1v/nnF06sgUOhE4rSgA4oXcx
vTAPHBUvgr4m8ZdS/3bf2AJu9nr5M/dxa6MXjp/BGoby5PTeJadGftO1X4136mMWaPGppH0Qg9Sa
5s8lO6DAE9RkJc1ZODT4CIBroJiDkq+r9uRizdJ1wCnWl+W5sDmYlLWtrZf7wjef0efc31/xQgi+
MjW7KzkYOWy9gim9PFV5DyrJA2Mf920s5B3I7m0VBUGQDTGD6+WgRdlktY1Y1ED1KnW++YMXyYcy
7JMVQ0uLQacLIRfaOHhczvat9PupodQsgNgiUZk8UnXzrxJyLVrBDY2eK3K2G+gW4X1ut/qASzqp
MECsh6V4IM6KCyzdH0oAD9w8GBPAZOVs03TDFLJO3AJ4RO+BG9mB6gK9eAwqYJAeD5rQbDVwqCVG
kLf1W+fUIdjTV4Z/lvwQSEWooCpu8xuEVUsguDEMVQmGAK5vwfNhbzDPD9r1CmQezBFr7PjG0mFH
5RdddCQ/Sm392lMUsMPyx6o654P7MFRO4CXVU1mkm5q4JwVu1dMiqvHISN3paDXmQdSYWCTiu83y
D2aWTzxrNo3lPDqttxLzlzpa8CgAEIFpwsTIfOhPPbRMXcblGZoi/zgtY7hJgabjIKM4JoUuMAtD
ILyny2xXG/mD07c7zNWtSQj/Lz8DDqFAb9im2YFNEYUaq7XLsyXzRw0MZnpp7KwUsSmvG7AqpU/O
SF47Vz4XVf3ZkeJw/zAveT/ayTjJ0HEGlmyWs2W0altGihr229BiTzVQhXq2/b8ZmR3knoAlRy+z
+izsHzXba+KfyVy5V5eCkpq/wUQ5KvM3Zby2l76bJE51NlGd1NsHqfmh7ox7rTy2nbOynsWvdmlt
ljEw0Y+krd3q7KbfUMsBJAkC264eCAuYzzwNkw7zW9WRkEdgDlfu9KVDdWl7dqc1LWn0yoTtnING
lLwJPw0xHBQ4cNc+/9yDqPj+11t6+qE5/+/eqnrWxf3lIsHW086rziBl2449xmn0N2OsN5y/eJBX
ku3GIFOA2daVbV7yTdsBHziOhn6rMC46mril0hcuRyf0rKMsvxt8DQ6w5DgotMBn8GrBhTtb3NC4
fSMTxKh26t4mG4oZtXFkIPsNktE9ZDGJ7u/m0qJUh/HPCwYFiZm90mE+mzI0GIX9KuhB61/jfCXO
L3kIwruKJ38IM2ZJejxmJk0FTNRJinEuO2q49oJkHtiX6Wx1YlNN1ev9Vf0B9Mwe6Rie/tfm7ETk
pXABNUMTGDOZ27KGoKPj7hJFKtYXmwJjWAle4rwqIwC4trQFZ6qTRXi24rGKzMGD+mM5hZjP23oM
OsMsfQBo+1DbTYTVhClLf+ak2GQmP7G4CbWqhdAQA6mlf7Ji99ASZ6NX08qXWjzlSpEH3NjwjBsx
dBMgsESgGXx2bC+wrYPsZGCzcutoL6W76fsXpv3TlSzQvTXTi1/wwvLsC1ogFACeBL1urmEWtA06
91Mynpv+HFMW/r2kLR4Jl+ucfbsqHhwzMQFIqJh4Y1DSE0WxVlxfTMUvjczCljOiBQYdGpQ2nWJf
904gOjsonC7IMnJwKgKRmekdZenPxGy3eeW9lDZAW7YVpiNGRAbny32HVcfsxl8vdnh2DEWBgpBX
4ue42YPNGApHa5wQa9/QuY6aDoPUkcuxqzkVYUw+Saj/JOVBFmJb0H+gxfN/W9DsIu8LZjeQEsvO
Gj9ZVYI0cuUxtVSHg5ug/oexGjXYpRZ8cQ0koOhMJ/DlnROwM4ruPc4/ITfX46fReKnFk2e/alMP
8a/PovlalW1Q0g0B5xuBlncpdrR8N+gPNoKMbqXuusAqqvz33x82y6Ey6VZJK/HDCudJUGiQATiR
dGddHsxeRo0FaAM9c/PH1PzU6++i3abx77w/1GLlvfK/+Pj//JAbjiIAlGsjK5vsXE5G2GrO04gG
XJAZ9daGBtXEdExIgr6FdJE2sh2Y5kOCnyuLfG/E+tHW+p/3fUK52I2Te+gBAuGO0vc8uRMS9BmN
BDK3l1AvYAcATvYDaEn6v9beVhHkwtDMNSaIfk3GCNwUMeWxRlG4r7sTB/PE/fUsHSl0M4FnBqEq
NOLV3XrhgWOuxWla4mKTf7S3X3pnCBsb5C5gDxqyZFfGa4jjRd+6NDk7xZNMk27qEInLXoQZ3/re
txG1BOa/FND0GnWgdYo0Gvv3MdsC1BWa2rhxhqeeImPx1yTcFjMxkK8qomH0vzAtc70Bhg92y0ZB
x+rpq2x2ILgKqmHPm2cbIrWi+U7Y+1isdCsXN/3C5iyw1LSPjamATXtooJjkhXXz4TtaMPUsMsgb
T3b3P/JSQobURUmloOB5M7nHep6PrsRH7ppsJ9oxGmIbRarh0VHYnsLc3ze3lI9Bl9TD8UAnCpOq
11taFxpe4DrOrJn3gS12NrDCWb29b2TZjS6szG4/uALhHDX5cyOaoJSvxDnVVbHDIMjYvdXileTP
sfkAaj3ww35qKB6j/evItlW18txbDFGXy515UM91E1xb+CFp+l0rX4T9EzEhy94L2YDf80trn5nc
Ofk3cMwKtwkU5hc8Uyu7odKXeVyC2Ah+B5rggHrMdmNi9aRRTN6crfpFZ5912Yc52+e5HYDMM/Rj
MLy4JHCclzxd+dpLhXTk+grCBRwrKMFmpr2pmbJkUtCqcmg3jBjeKxPyW243VQBZ71+O05YbPTXi
re2APtUs89+ZNLs3ntU/hrxfe1stHi64HvA0ipJyPlrlDqNb9QqO15Fu0yb6Oc28SEPKnHXFtuyK
iIu1VH1hNhfaoBc2Zx6PyNJB0QTQQ1e3n9A524jC3JQ1iJl1udWYiEiVP/dV/33M471Os8gQcdSw
7EFY5kqKvbb82ddwPGHWg8o8CbiSDRfgaOdQgGfUycrN4O315ut9z1s87BdLn2V9hiZqTZiILXqf
7RtA2x0v/S3d8vt9M2vLmh0yT6SDnnOVi3X72vKjkn9pGMJK3IaJDhVx+Np9gyrDuTlQF+ua3VJ2
3TJZqfGyLKnf4rb+WY3jIY1pUEsGRpKGhLwWG9QGV47Tol1UrXQLQGNcybN3iqdZQ8kwzXtmKX80
yv6h1psPDOtvqrI46Vp9yIoJWm7/BRLTBwLYhGYRnmZw5uuYTV2HakYNaLPpF/tsoocWTWCGJlhj
rymFLXrMhSn1qS9SDpoaNCYpDotVyo0wtFdj4pHIq5UG31KmhlkjNZwKDCsoz6/NVCPLSKvDTFGz
oM9O/18Dp1tr3yn/vvGTCzMzP6klNxvNhxkzZt8LjfyGdMjKSpZd4t+VzL+NlcTVMCGiYTD1MbXS
B7OB4DPU6aDYqwP6WHZfp0JuqASP1/1DsLQ49Akg5QIiPhDuz4IJG7TcEBMALEBwP2VJ9wIPWbnH
lxZ3aWL2mRKHQjbO5rjGWXzyY1+RaINmTz5XkocGKX4hhD9rYFu/v7Il7wC9laqkY1r1Rv+MJmAB
rVMAWOIMFYiJbSyLfyFl8gSkxsoKb02ZUEgE3TMq84pFaXaia9BP2Hj9g7AJICcrz74pEvE+dl8o
9ZyV6L9QYIExTDIDBg+OA3PeFNGgXunnis0FPABQ3voJxvlgkiB3pbt++KobTRC3eDs72SbX1jL7
xYVCls9BEuIrFpTrE+dyNplE6dKnztCEDUAZoT401g7ZQWcETuM2axZvQwlWi1YIXkroMpvzGZoR
EkBJY+KR1EKNGGwBYF0r8HBeKf4trktxN4DuFGjJOT9APExxC+4LTGNKMJZxu9uUBjmW3H8w5Zq2
4e1xwIoubM2uU8fRJt/uEIcLNz/mtnYqKjOCpOK26eIoq6qNztqXrhIrwNbFJSLuK49RjNezUzgV
TuNgfgJ67ZxEXT0CoZsMgZ+xY9GC7On+2Vv6alC7cEAkrwqB8zf0FI+NTWuMi5nNTx/M0AwnHRyi
943chi7w7uI592c0WL8BwpldbLRpj4e6LacRRYK2AJHyGrvMkhFTgZEUaQl8cBaZXZPLgTBc1tR7
A2wssKs1JP/SXl1amF2Ww2AXsWsh9k+YBqspGkrIPLLY2tzfrcW4AZYkQEIcEBJgHu367JqZneig
RUYdgObB6Ed996XqZORANoYPwWC+xOxJjn1gkE/3LasFXN+fJhA4/xqebSEmqo1yspCv5la3aSoS
pPpHCkRyM4HbHVeBAynA+xaXt/Rfi7Mt1ZiRdMKGxSazP/Gq27WQDcwx9rpiZ+GFer00ddYvEp3U
7YHskTBUVbs2+aTndejTvWH+TtMfXVlEbXkayBcMCAbEOlZgtiAclNv84KZv91e8dLov9ng+zUjd
DhO1BjoJLnTgAn2wX82aH4uu3PLWPNy3tfI9/dklkEFJwx8sVdL0nwz5gFqmD5b+GAUeZ/pw1/DR
a37rm9d7nPUiIdTGu2Dyn4vsl252gC7CYZt/OLik4hpjL7VCc/1jrCFtV03PkqMMUm6mOahdbSOd
fh3FNmt+Df5ZeLhu4w9regRdT+AM5cpZXfHfeXvNACixSDUs2QcNrXhpjMPIX+5/RHXo7hzKeVGs
zf7nUCJl+VIQ8wAq332eGsHIy4i72spJWQ6j/zmR/iz4TP5oxcTDTgrjN9hCAine769n6Va9PACz
IOOlmp37HajZNMsJICQO3KpnRCJjmIpJT73mPXHCzgP/LzAqKgTgZYXaDNY3h0SMHc21StGyW166
KyCKNRnVrhciHGoaTs22MI9lkkWs2ubWyRtWyviLnxGTJFD4Q6J7Q3E+GQZk1CoEIF9/GiFVFBch
lW+O9kkCFHN/hxePPcgCMDWt0NrzEEPcTB/zDDW/GGNMxpeGimDSKTQ5H0zy26Wv960tVG2xrxfm
ZlGmtau8sGvFtee/lTXgCeA6JwBzNEfd+tm7j1W+H9qVZ9hiFL2wOQs1CQUNCUWVAxxB7q71HszW
Dnr2aPsrudjaVqrTcnFtkByPsdaEnW7sNrwxoYnrblzhR9LXDlC9idIOfa//44bOjmDdEq5nFYqY
9jQ915BwTWr7pbeyI4a1owqPl0bXd+hh7Y1RRvdtLx5OTMChBYZc/mYQvgbIXMeMOw5n3Ydu/ZCg
Y12fi/QNclRbL/5B/54rDc6Dmr9Sv4YG4LxWCtSUmaKvDobZxNjSyv8+VHmEosSv++tajGoojCq0
OtjS9Nn90BgUiqMJ4jTTqq8Q2wwqJ/lx38Siq1yYmLmKp+UQWa1hwrZlYGWv3uTtEqjAUfZi5F/I
uJbSLB6BC3vqarpwzbxwp6SHwvK5NVEK+JQOWjD423V21qUrDm9YdSOoURZvdtSgHsbTQnqIJhjW
8bmHjmezQ03//u4thUfgvpVes+crwNb1aibeuDmrNZBd63Vgdnwjhw8t6YOJWGHRr+RFS95waWx2
BVG8UHKzhzHMT2y77Fnz+Ob+chYt4MmjdFbR5JlTb7G28bvSc3CL5n5QcYzZdytRYsndMKUNCUOU
MoCdn3n0RITTjRKTiVn1q6macICYGaadgwKuAEEIK1/pky1+IKW3gxcJMKvzggJEH4bMHWBP4qvE
7bfGIGHuvVOD7KABfn/3llwbcwCqygUSLhA8XTtDG1taWRZ4LzqDvdHYGE3EBbtNFrbDz/uWlnYR
zA5ICCBvgRfq3BJ6HybXEWpNYYf9kEPb8bGmp6YbVCn7KU2Llc9mLlrES/gPyROo8WeTFj4t47ii
eXHOJdcBLivRnEigForzhxL2OExRk2GMFRX2rwYICr+JGiMfqR23m3Ia8AxLxBQONjN2kOgZNhoG
VAPAwBvMLMnhOYMsVzAlJbJt3/hJqKSA/DZNBPqNPug1f0RHwNKjUuPeh2jiacVHlrwe5W9o0UHX
Gtx9s5DU5IzbDvglzloKNi4ddH34gH9fBwUZB5IbdMiR4NxUtqza5yNk6wuM4Tj9UW/tJgAPQ77S
xFtyQeJhLFIR57k3SmBEdiQBngAjR3p+1EstqES9AfgymJo1OfClAAsZOECwXBCngffw2ttdTzHj
p3Z+1kkj96NTUhAUxG6gu82aQu2f98j8MYF+P/hZQMvhgFDi2pZVuk5RagQYaQZooz3Be6rRtZ5t
UoNLKvUGL/CsekTbPeYb6KCiyDD23ju2+kOXrA51QWjUYxbw4GqCBIMlJiiKNJD70v3uySdeF1m6
hgE01g3vZUaLU9Z18ghQfRegal5sSQ1AnO/RdBdLXcQYiezIc1uyD13I9OSPoorwDCCQpciAnybc
e/RQUwyn1HPPFYJ2CIm7d8zTjK+dXk/QyeDveK58l7osXo0E2OscPdmT9JxiwwBuxFgi0iZZ/NBl
m+zYlKthMfSoaznhOWiObyLt8r2wuPkwunYMmvPMDkAs9wSeFGcPDVY7YAMtA7essoCJ8kP35bcU
M1ohWlHTNi2+VOMnb3qhZ2iGMneHQVq5LToO8rR6CtI4H6IBrV5QmfYC44QypIkdxhQsf6BD3zXQ
347aHthri1qYASB4IlOrpGFvMu/osRYRDyXVbd7Qdu0YLXkdWOpRd0euh5G2mdf1I9V5KYCWL534
nLjJoyPTDS/XGkxL5wglVLSyAHXAnTu7anlOE4P7DABwBWSpgY8mUUrtrcb39yP5n/re3LUvLanA
e5EPOWCOje2Bw5KTPOd80AOumYcYhJ62zEJi5lGhCIwhbGu502bw2VNqWl+ddAwt2exZWUXaYEbD
sBZJli5OTEUosCoGxzHXd/27asuQ0BGWJdhOvrP+LfGfzWYbF68JBkzvb8HiJ72wNNuBMiFZarZD
ebaJDPzqwEYFlw7vG1n+oFiNCosAy80iSD9Bj6mse4zg4IEXjyJ0myTI3AMKWyuWlAfeftB/Lanb
5uKDao7eZTGFJcCv9BDTMl2YZxOYruM828ZWV4FTDbSpSYMDo0uU6+4vdGk3fbye4bRQgrwZ9+S0
nHgh8NqaMChnwtpEvlKxcmMuOcelkdkno7w0+zJJIVhj6iH4qr+Ypb+ZKnAjDskWIXHFQxbwMYrW
FDTOJiBINsaqr/e0ZFgrKyG5l5tMBHUWD2c/1eiBQrX8RBH/QyOV48bVTP9kcD1961tEj7DRx+ER
AyTO1mrz8jjidbpjSbkmUrS45ZhBBUEZCiU3N6FjQQRC+m1+Hv0pLHUaZTpQ1sXn+x92ya+g14Kg
h0sQynnqV1z4VVnHUCft8KABY1iplHOHT8hu/ym9CaLZjDjPScXFzkAi8+A4tb3iVgtfHNgcpdmL
oSwMZM3OTxXHDRhTFOc+KBsDUzgPU5wf4tretznEQsia+tfCjCRGTPGixzgmJpIwAnq93Njys8kX
yYieMag+i/HkpF81aDDn/RM6aBpUyPv0vfW7wG1/D2QIM/3YdP941hsyvACnE+oi2bPhrQ11K0+7
Pt3IPkDe9ke+TlF9X/8syKdoaZLE8qk2voqi2Tjtu8wsdJt/TT05Nv7r/Y9+u+3YbqLyHriWIie5
Nje2TqFpBGrkTfY6VD/a6qP08e2NItKN7/dN3frXlSl7luGD6aWjjpzkU1HFaNtt/XxTABLjuZ95
cm5lhMHu+wYXqt9oZoOaHTUfvJZuGugltVs83TX5xMdnwkAfZx40+bXzngq27cm5Ir/K4UXabCWa
3F4FIENRwoCKSta6YX0WmV2mTQ40VcG6kLSnLFNw6J3WfVlZ359kZOYsV5ZmYctxJEfymANFCKmg
wELZfWsP+g8r6bzPFWh7g2KiznvnufmhKhtyKIjTRBzT3N/qeOp+gLweQwY2fp4+uv2WKWk3Ji25
rfT+C5Jv+wn9yymcssLZAGbkfk7i5GfBXZuH2WTH/0y+LsFTMvZbr2z5u5W5n3JOzbDpnXqX2ER8
qowxHzdJ7mfPHTXN39mQiH7v4No4AQzYftZE14YNWBm23hB7D1nVjK9tVXV4tmnsJfW0L6lb+C+j
qVUbv6T6rpQjXnFJXaRPQ+J0O1R07SIAs5K1cSsMWYZQEBYH0RfganFSDVk7R0e/NJMkEMCO7CxR
AGvGNZBKJcTaNn3MT1U6NofcsLsgacV0BH97coCKBQ3ziaU7yEYSkAFh1qTHfM9WlK0ZJcyMzwai
P0pLAGuaRCI6sr4PTSsDYz63de99qCvtOc072Qb2YIsfgzeUR33aeh3/HfvddwIkzJBp+ym3Imhh
V69p7nSnXhcvqcbIrh5bfsgdOm6gZEDAYaHEgvtWhqIhLHQxxfkci6Z74qhXfthmpv2kgBVuszEX
b8TXtNPkt1MoLeZ+a52ch1rGqme7k92ucGSOL2xMMjSknX7ruOG9UGQVT5gn+znZdrztp1IPPYdk
26pp+43pp+52ymwa+m48HGPBQNJqVfF+SP0Gr4HM3aDLhF48NcfQMIr8AAClg/9lEGE3mj849WpM
7MgpmmwvjZBrslCr0aQJP+uZERbaWLzqzK0+T7TzXguT5o8pxmYDClL6U+0mxrOIS2+XxV2F9gvo
/hojab62Fec76ZVuWIKDaOeWsf1oWAnQhIClgYgIzzVpQimVg0Uc0zMuCwy7dKEcXFvfdWlpvw2G
7NPPMUEE9WFy6KqCbwTV613GdWz2UIE8yxvyDfd0beNJyrauZojItHt+cGJqHDWLdzs3KSkwfnjW
aNJow7aPRWjmublzSItUrPLslbC2Fl5mIZvEWuN2XZE/A2a7Nf33Ntv5yQg51X/uhxd3IWCjnmUA
cQFqVMWEdH03uF2WjEX9/0i70t62kWX7iwiwufMrSS2WLdmSYzvJF8LJJGzubLK59a9/p/3ue9dq
CSJ8L2YGCBAMS71VV1edOmdKHyeTOu/MdqE7lU52t4tNp8cZwMu/t2Jv5epcbBErOhBVMPyocVi7
c0nuB1OZa1E3/ETKI7TBRbaf2qwMjf5HY+lg13b5qk/RgDMKLp5oqY+/vA47xnDSdcdHIwRdmhGi
R9t6rKhTbDyOCCwbAf6HznMXsbao9zzm5gn5RLbRDBGvh9hi0WSI8SntNS1quuJt9rt2m9p4YmpW
5kYDxKkiBzwwm6xs+l89L6p16fi/5wqErwlD0cIVqR/WfmzuZ4Z3fut7a8Puu5M+QzLC8z0GfEPu
DM8Qaiq2aH52Vm3O/5YdmP2tFo1L5qz3m8EpW1xyWkvDssCGmGzPRp1Ex+MqNiFy36X8L0+JFejZ
MG7iDjK1NAdFNSu69LEkfRNWHWXHsZr1hTjrPBcFPWR0PSILBUpCiYR2HeX1kDd605M41iE2CWhe
kKVLAcz59oQBIEKRrkZLgIv8EJ7r57uGFWXm6gzsaVW7IfMQjXfNVERIfN3enRfjQKBoSTYSB+kh
RKzGuZmYVAiEU+I/MXM3VmvfWEh0XX6f6EgDeAiLYAhtouffN2KQYnYZ0540ElQispeyW+eBl5wm
oPqkPCKEnYFdVMk+G1CcEU3k9dEkUcnXPl3rdGMiX73EmqYaskDcJOGRGAPyuZBPOx9IYsaiHlt4
Otrsi+Jx6NcuHGMcdkscJ+qMgQQYjKxYfBvrASUXxRCtxmbKHSt7YshJ/6kWoXvy//93sANwJzYr
1gNII3AYSBG684Hk8ax5DXMBZNK3Ptv59YEsNb1cGYIkSnDg75HfRBb13ERRg9F9dCDGWT3YWugs
PZ0vP49sJkCqIP9DohYU5+ef78psov7I+qexFoH3za2/BlKQU3RuQNm0SLZoBZEGJj1AQAgJ0a8d
OtB+4DzgRgB20pHNd+cDGHymo48CIgLIPLYbf0nm73J+0FAGwiV0aUhAtFpLoSlhmm8P8SNACMiz
zktc0qprslG/lTBMcJggcwGncf7zcy4omefK2LctXbEMWc1IT6PZ+JroM17Oih3lhu69otYSHXaa
qgooRHp+a3qg9UtZC2U4WAS8LxyI9CCPiEDcVlwgOCRik+pF/IyWWdBVg4Bgdjd8SedAOXZomTHQ
o4LrQkfnHQIBZU9VFtViHfXvEzeiIo5sN5q/6KJgwgTPC+rqYD3W4dSVbWUwHHgaT+wUc7Brmej+
prt22mb402gvdf4rm0waQ48ZqLdByoPOG1WjwmR9YXlNX5+Mn2AQa1++dELk12XNDDy54HhFyKQ8
37URXLwi1stTqd9pq0r/2q2Hz4M8SkcwBo0SOFlPDu5Tjsa2J0tDCKadhtEP0mNVxQtv18vVliwa
yLQgXENiVs1Ls3QsBism9mk95686Ne9Qd16AKl8sAGgLoWCP7icYwUlXVptlpWUNRdodPXScrbJ8
9cUVUD6v7NfOh+69Jj9vDmt3Q5eQ8pe/3sVbD0Al1ImAm1Ar2Hlj2WXHpuGUbGNtU30NEoy0MbIG
cNNgC0LCAu5cueSIxigfW3s4Gbp4txv7O2VfCwA/LACdg6gAZXJENsoOLUjHkgEUhafcnbY/NJCl
fG3+kaNE2Rgzg8QHHId6mEE/DNnSDIFNUwcABXnxF3+/+n1lfS2jAf9Diu8XxRGJurjZ3P795ycA
9WcJ1Yd8JCTICNgx1C4jXYtzT0yTf2B4CI4rvVjzpS167rilCbBAo7Auw8oPbvnzU1z1ZUxmPvgH
gTfSP62I4m7VD+vb41gyorgKURa1hbeGf7DmsGBRSiIzDe0s+u+sKIcZqkVFBjFk/4C+ETEeYiM0
jCBfkpVXxoKUNzGAf7FktQjlYLU9pdELowfdqXYU9D2foz5H/+xTPn8p5PdAbobvQ4MQSyI7c9VO
olzXTIYcFjvips5ljLzgW89dx+X3lRVhXVESpvvsyH7yJrSWupSWPq8sRTOJ2i01/HxrXrnFpo4X
llptor2YH7lKny4fw9ZcPZljdvTFk/fqk2MyPIwpCuXIsoWDtcnqdecH1pvQTrc32dLIlLiN29ZU
N73Fjpp9R6ao6RdGtvR9JexvmnKkeNZgYcQKemzWUgvQ0veVeBA5b6HpAitTiYNlnfSlboGF76uZ
ddfvuVtzfD/pa3Q/HBrtaz7xXysvoxoo2IEuUxlAl/AJSVqNHT3vmdWbydqQ7vftNVbcrmriI5f/
aXN5Vkf5jJzlUQBNV2+hx9h+kYPpwoQSLwNB4CM5AxOxG0IezCAP/RKDz/WV+P+JUnEkJGsTUvkw
4SSQH0MC6D9yIf/+vrT/aZZiAq6RnOP7Y75ty1X//N8tguJCiGalJEfX4VEUYL2IyiEYl4ojSzOk
OJExLwu0eXtoEPtmTPAX0e0RXP28ZNsEkhw9ampaxes0yHw5bXv03UfNqQD6WghvpK/5dxbiX04c
mSdktqDlhDbC8xUAx/FgzbqJo7DxaDg6ISj07sSSVsDFhSevImi6IZYF2TEaQM+t2APw/pWDWbII
SIbvzb+CR873r0+VxN1DvhhpKNDXnNsoDbAfIkBoj5q7H7x1Uyxh+q6txWcDilt1TM5b4cCA34U9
+5myJazntVkCkTwSKkhKXIJoSrtNMIOiOZbv3biqpw2B2HO90KBwbRSSKhEYX3DQoLnyfJpo0w8s
0ermaLu/A8P/dXsRrg7h09eVRQAFnTmWQ9EcZy9ykrs4jXw74v3Ck+uqFUBs0PYAslOU18/HUEHn
BuFBwo7ziqaPHv1t5d+FseA8rk4UhJ+QQbOB7lVfRiD84H3TkObo5LtmbToL0dm1CwLQhP//vOK9
hddBPEPTm2OV9EFmHOGfQGd6ezXUno2PK8LCw10mxuXJUxygy0th8D6uj6275c2G+ne2t+7SIB0C
lJ3KX2Qpo3Z1VJ8MKrsrRXFPlgrqIzeCIXukeljWCx7r2rognaZL4Ui0H5tK3d11hhH6qbQ5en/T
+sG0FlpBro3A1hGag0ZH4pKVU67bZUlALo/Pm2vP2QLUnZgLI7hqAgh7nBPkPVDAON++ndXSwWOk
PtYiZNlvhGjlokzvtSOCntL/s6E+i2XFuML5r4/CDC3rbbYiZq1ic4nL6epimB7guXhp4CmjnHev
LYq5Tf36WI7A+0XO2+0NfDkKG/qdLjqXkSqCoIg0/yk+sIDMylk6VUcCsZAUeiEHNJOJpUHIJT2/
A8HEhWcYLieZB1axOj1p2tlOteqInlC7DKZ01X2f/W1hbBeB6JfzBVOSpQloMIIrXTkfSYzelx5i
QMdy5+qrsVrYWVfm6+zzynL4ZtO15oxkgt48pAzVuI2W7BpnAc12uX/PB6EcERQNkfSGnNSRlbsE
CsnWXW8tgGtUpml4Lht1HvQ7gLMLX1OBPFliz1ZnxtUxf3eDP4ML7OGTV+y6DHDPndUfJiA1/Nfb
u03OjrIPpEUQyPhg4NXVckklXAv8g9gHhv/alZEYI23wQT5ghJ5YuCcv9oFr6GCnwAE14WeA2jnf
2FKUWdOob5zM+lj5T39vD2Tp63IBPx2boUWVjmb4ekv4aswjzfdXty1cbDTl98u//2ShjR0CiQFY
cMkD8AJJCkjJfR7dNnI5DKmMpCMtibMpywPnRvI6noCCauhz7785zku20Fy49HllG1si5/lo4POt
s3LK9RIp1pXPQ2UWZxxsbAZKo0pkzfK0MelkxydHbPtpA9zQl2dHqtj6iHdlQ4Ga2k6rNhlijcSn
1A0g8eB99WnmQpQKGE2Ux8CajPD9fPKNipHG1Tv31Hb7FpjRhfDn2uygHRApc+wkGa+ffz63zCwh
8xSf+mQ3r9vp62uL2ABuFslt8F2oVyxparvJtCJ5dswa9Gd18OUThtgDlFFAekMTB/WX859vUqub
Cs3VTqmWhEn9jX2t+ox3Gab/k4ELpZbeIXPVetopmYMs2VT1V8McfB8le9QnUXmRlDznA5gSpA1N
XifPPkBHJsRmgnlJmPPaEqOmAJIYlHcwV/LvP/kIIDMyEHd22qlL/vH3xiKpxKUPQnwGDQDZv4N8
qop4tTXOtbmxU5D9RnOyzllgiu0XgRMfC3FmRTkHRJtb3ppm+pxWKz6HrPr6OTv7vvKWKWbgrboB
3+ftHU/vtPG//L6yCvjliAdSK32eX126BiHibS90ZRHAwwIaG4TM0BPyFCea2l7MxWQWz3UVAURc
3IOSRUvD20YuLmZsUUCoTWjg4mkMQ+c7qQM2aoZwbvGs9+CU9F7i6iGFDEyybpaEIKXbOQsB0OxA
oI+HLi107yMGOLdUpmhQdbO+ey69A9pyci2w/IXHqzIYE8GFIzH5GIlkUFeT/12Jlx+6vtPHwnT3
dUwrMFcYr7MLCEhVbBIaH29P3jXYMNAyuIZk6RvCQMpFlE+srCrdpY9w6PWDk/LpgeG2XY12b6xE
ZWe7BMByvAhrw380uePf94JqO3Rsxl+c3v8d+6efohymvLcFJ4NDHyX7bF12O0SsJ2FOC5eLsin/
ZQbYETQau/A+inMjvZ25Q27TR7wsQrxHg855YTNaJsfT7blVXNyFIWX3s5xpc0ks+ogIJQPDeQHK
h9sW5Bc+bcgPC6idguHho4yt+mlf+HWX6dgtQgPg0xPQSqiCVtMCdP9FUOoKjSWlumsWoSgCZnaQ
RQH8ph6BGem1tGsweYXn3oONxH0Qti5WpGL+gTaOlwd60dFnwQ17YbDXplN6XMiJAg53gTQnaV1o
9kCwU8VcQ1YFRJ7V/MXqwseMgpcXEFj8dBTs5Y/4dC3FaaYJYHfpozE8xlYaVOXS20UeKHXNoGlo
I2eEmw9/OLdQAZVT006jj8wUBzrTl6Ifhy3Nxr8iHY8xtdGCaexBsvfQ0fFPw6aX23vmIzhQfgB4
FjBABD8frF/nPwBCwJnVZ2l8cEU9pwF1Sn/TgV77xTZKM2DQHI0c3hXbIbPnqOtd9tCWRbcam7F7
GiaW/QBBNdm7ph2vCojVh8JpkpeauGXkD1iYliTTGphLf9vGnlgDnvwXgD22Z37R3SU8aVpQWZBi
ndtsOFWFcI4UTIMh6Yr5YaRG+4y4E5s3dacIParouBR+Pv2YsSrHeB7cIxSZkr9x69XfEh04/tuT
c80dfrzuPsAysjfnfHKKech1LxbmwSBs3mSjabyUpq2fXEOUdz6LAeNAqxa0bJ1mnWTYfpSl/toQ
JPl7+5cYMlOlLJPvQ7UH14BkiFYpf2bcqWQuU+fQuEUegy5Wc8E8n0IoGAyyo8tWLqTo8Bj1vHnD
Ul5HaLltdloMtomuTU4eSQIgkcx1Prj1MdOIvhrQwPWes2r+wVKcgMBgsieS2EukFMpBRdoVaD/k
XoHdQcL6AjjnVeiajq2eHPp8iuqsewAc/+327MhD8mlypAkbDyfAFtDogjheWabZrMnsz6V78KjR
Bz7XKPA78Qg49dAvmLoyGgmJhcdDpRyPcsUU2Fm1Edt0QMNA4pdBQa3+V6qhTeLLI8LGA/GmDVAg
sFTKrTQY6AMG0ns49CDGK+s07Ic3SpYA0crdJ+dNek6kyz4Ex9QIJmVoIbCrGdiFyVwVEKLo6crR
HzhKqbeHc9UQZDIBp0dMcSGLRVoej7rg44GQvrprmllb0RaqGJ1HfxBs3Oi2ORnjKfvBh0dFQ598
1MGznh9bo6/cHqCK8TCMLLBSZ+PNKD6PQZa9d0jS+lYLRod8wVlc2YSImPB6x6YwkYRS7ncXXNJT
1U4wOrXBZDw5LQOg72vptI8Vc2VTAihEQBCgCsQlrtt3I82HA+38tTnPwYyY0HL+3J6/a0ORgqPA
Ixp406ulgBYs1clkp/2BZi9G4kTF8LMsvn/VhuxKQ6SOfwDSVll+mkHPvax1+oPP613Du73TndC9
f9uIXOjzjYCUyofKEVymBdjr+UYg45z3PXgMDhYIvQfnb48mHyp2sTWsCqtYyCNcNYY3LCDCgJZd
pKA8CnyinpTTwSfVXTnvfdAazHoa6NwO9G5hZGq5BjsBZBrIFElVQuQ8L3IuwqyKvNWmAzqunkwD
j53Oa0IgvE6g3IMYSuu/WHn+rA3Jjpvjy+15vdwgSEcjsSufCdiOamqaAeoZa2U/wj2lYaUfWuun
JZbQepenGDl2YGIBNwQzCnJX54vngaG+L7J6PmSt1jyhE2kK51ZvwbzgGuOOAhP1lltWcjKdkt1b
EGheYt26MkrciejnQFOHrFooT8lpaBOrN/v+0BPjtWj0byAk+mN28YLjuLxS0JPybzNqkcpyWgE+
pbE/jKX7V5/BFo0H1u31uvS/MIE8uazh4568yI4SNnBoPvaHRPzkpreemQ/W2i4CQe+C671qCa9W
NI6gMgao8fmiJR1gCAQY40NuzvcuG5JwsFlIW8uMiqlbqE9/OHLlfMvecADBUX3Dw1+u4Of43I8b
ZrpTd2jqsV7D0hjqJWuPI0nce380plXv6KGVP4KeJAtar0p2mWM36Fps8+cZeu8raqR+0DSOWNW9
YwXxMPC723N/xS2c/UY5Y59+oyVqUlTD0B3aQl/lFNo8xVjtBHiYLVK9zWWzum3v2goAKYiXFzim
pZ7IuT28mr0BzY7dIWEG8pmJtjXYsALB2Z4Xi3zW0oGqC4DaBF4OyF4jPlUcbNvbFQDyTXcgxh8x
/km17675MsxPBGI4FVrBdnqu3dkt3gHsn8lcyEtem9nPxhUH0Rqa5tOedYeu6tB8ZozvzB1fplz3
Q1E5W3NYooxTK03S6RIXiSukSNAho6t1/imXWr5m1x0KvepkGx/ZAjZpR3j5tCjM9tl9U5jZY2+A
3DRt7ST0W3TY2y3pQ9yFS0nTa/4JTwIJt0dX0EWYw9FvVgxU8EM7gqa5a7THfCj+THSJdePajvps
R4lsplSSmOho4KvYnvRZpBVamBU05FW14D2uuUKZZwbVoHwOq69hLykaL45bfuiplvwC13EX5HlG
/7l9Qq7OGxJqoF9BW9VFtcUZOjE5M+EHoMme5mreus20Sju6kLy7agbdThYeCuBYUK8PuOHOi8cE
g3Gqbe/Oz63vhqMXL0lhXF0eG1x8aHdD9KE6QQ1tna4/9/zAfNogM1ffg8FhXeE9F+itu6A6euVS
lgEh1FsMiRFR699+lvulmDJ+cEs7QjfGvh2rp2QiZRh7yPagtWytV94/Rr3UWHQt4EHXJnAQiHkQ
NKrTmZPY5rPhdwfLf9a1LXr3ccSqKNbyaK4iqr21YwKPsxBwKxmujxOPYB6keqg84Z2keNM+Z4WL
lGd3KEkTof18ALkMRK8qzU5QxvQ3wB3TzRQvUUJfOwgyp4bgGMjTi9xy7mdi1BjMDnAsNHeeESL9
un0KVOKX/x2aFH9HaAwmEDW+6lpu0sIwMaFiECt/rMQK3S9ImnPNDCqHe1GCnvcwMZvi21AV5Wq2
XIEyd0vAvdXYATMISNurhu/KXv8ip5D8cagVoM8ej0W0d6kRC6HWxOc07w6VawTIfAdmstOM3WC/
3Z6FKxONcoEnH23oTECC4vy27Gx0OqcD7Az621T+Ie1Szebavj2zYJxbmMEBmo1FCWqVad2Ai8+t
+2BIS9BOPbcEDGvjK56OIB4T4e2RXbkdz+wqV3NZohEbACvcjs0rs5LQ68AwvO3yUxa/ft2SBCLi
PQr/cxlxxFXld/IetvN36J/S6TBUf7rxoIvTbUPXFuuTIRWo5OsdzawYhia041v+gJ70pUzF1eX6
bENZLmSzy9LUZFDRHGbEhm4dh2D5X5f8VRhVhKUMc5KtZ3dhbFduC9wUsgCNm+9SD8ewY60HQ0QH
fapyXvW1xVeSZfgBTczNws64Zgpc17b04UCUqTF6iqZ0vyZwLr6fP7jU2tL4obUXgrMlI8o8VuUI
WEAydgfU/CCF+9a57ykY/25viGt7/PNIlD3uuJ2vDx5ia+rdJbIM4Gwt48U2v1lfBFd/+KPPluRw
P0Xxgyk0g+oC90A83+uJfXJz89ftwVy5x6G48e9lkX//ycRU2CVYTjEYBw/5pPqVmiQ0wFmyxK98
7RSBuwypHQk2uaicGJy5lBXY4Xk227sE3drRpIl6dXs015YGXf5oqQRNqcxOn4+mzBHoOKl8hhSl
fxpaJJfbXK9BVmF6EU8rtuODaBe8+bUp/GxU2XR0zOgUV9jZpHhACYWaqAo8aNXLl4eGXmAXUQiK
JsAqKDFBS3Mv8cAIdkjnWhwNwaatXtTenQcW+2jwZn7M/H6JJOza20OyAKAeDJJTzKmy1wf0H9Uz
wfYQ2tHp3lvXuW/RpAeF6RDEbRvmDJFN9zHN9nE8Ra24uz3oK+cZ6oHI3wKdASev1knr3gdvUsbb
Q2dWwZhYEAt/NcwFI1c2DYzgX9wmQJ2r9RbobuqsZGV7oMTfpQkYRJr2oUdH/1DsmmHxalaKb/JQ
g5LggyILLGAof5zvUSsdeZknWXtoy+xoF7EeGFm7GWj+bndJEdV5ngbJYL2UQxu0Dg2nkmXr29N6
5TDK1JKk2kAAf8FvNxQ0bufSZ4emyH767Ec69ku0nldC2M8m1BYpvDvBjd+57JCTbePxfTY70Ep+
NkQWNA4/WdbCIl7bKWgSkUsIOB5RyTDMAsyliWWxQ1o1704/vQzASGgTwp7bU3flsOPs4fsIX9G2
qq5eP9lGK7jDDiSz8Pjel/23nh+d9MdtM1eGA0CxBM1JzeUL7SWQCzf6jJLnoSzsXad1oeihZJwv
QfSurBLicIDEULXAGVdnDSRNecWKREf5YPrTUOtHzP1/eO89lKUWBzMyXQHBXy2EApdWZckMzJ14
WLmXeI/U5f48NbN+sKFCFoleeBEztMBJLCiB5kk4x2CrBZXNwtJ9jOY8byTtorEQaSrA4i4iubHC
3dQU+gECPEUAVa0mnGnMo34qDkmNPFlpbfqR/zbS+jui3Pe2FetGQ16JiCrUii6OBLHX0+wdRK8F
PjUghmA9ZbG5zbzp2Aw+9oHR7QvBhkg3+xcInX2bkiQ0kmZTe8OKGOw5rxodBLzgEU2mVYzUIQeF
l9k7ry0kApEeQHtnzV+r1tnmox06mhkSTu7zYdjgVlioHaj1XbgiSWOBlx6ymfACF+9qdDxlTj7q
h6ah+aPIvX431p2xryYybBNqkFMKAMIQtJNRPwJc9VvTePs8J7nvBE6/iZ29+DnSvikiLfXyvR87
VeQ03u+2aZHm5f28un0qwNMD53i+hI4utRMQH8CHXjSLuyyf6Vx39r7ynDJkqbeys/l714vQJOMK
crdpQFgSsdhZO5W5BsHlzm5NiKmw6g7SLu+gIQu6iWcR9NTQh+XdTVa2rar2Dp+Lagiz6nkdgvMZ
ccPMjRDcEi+Vl/fRPOHV1HrJo855vgOTJTR0C+uPMXv3SW24gTDap75JHsrCP7K6Te6nut33tEYm
OmUrpwanW5ZuMnPu/yYmA9tUnHVR26d10LiVE1TxuJka763KeIbS+nSgUzUGOelWGinuDXnzpeiV
DkZq5UHvi+6OpdAaL0cLXSxeMa4mPzWjNM8jw9X+ek0WTqDO89IKlHp1SLnGAncAfzsI9dMgn1O+
jpGDZkFMix+T5zwMFX9LbT8aK+/OatijTbq9nWWRadIT5/RuivU7i/v3cWqHadbtoN31BkrnO2o5
W3D7QbWqj0Qnonws1kBM78up22Y1++bGLXr1kgdBi3WNfJfgP+qaRGNnrwZX20OFF55t9Ff22DxV
ybytZ/cbceJTQYdhO/qtHuXCeUhadPCmbHwHafdbbY4RcrAHpzRWbPRBPlccqnykd6U2RObgTSuD
Yid4Bjqv7F/Q1N7pCe/Dys+SsBJ+EkxzQdc1ASLc19KDMDNkMcfslE5dZHLrl1bZ7tqCTnOEhBMN
xrH6aSZuu2NptnF6iLojCeE0YOYz5ygHtcnGTso7C43gUQdxmxAUikgPefF7ltJ2V7Q+iVymB+hN
GSNwa1kBKCFp2CfNz4lD9MGJ7QVomaeANnCoHYIQA8gyyYuChN95fAGIUhMDPmXvndatgPgCcRDY
J56rjq0INUMfbGum3+eR0MW49klqrI0G3Y6trv02unnVmH0U57RcJT0YyIcBlS/fkYf/btDyE1o8
v/dTG4F/b7wTU1Fggyb0IeM5uA8nzlZNB+LGXLCXqR7NO0fLwjbWfuisOY6aDvrW8VQK86jNFfQb
rId0HPP9ZAwl9Ljnk+NXq6G3NgbOT99Y3+O8+OmX9K1ISjsAfRwJSdvCKfrTe5UNP23CHwy92c8W
idKh2btFc5eMIsypbwYe+M9nnv5ElhSu2rYfUtRb1nOS1CCnNB44JUHeWd/02YYrYKE1mKHetmuL
Dng7olxPB3IfW8Y2zcQzKUw7GDP/AcmI59se7TL2xGKhRAxxbuC+LjJOtPCQykwHZ2/zIYEvYE3Q
9POpN9JTrWtB7DgLl+BHxlLxoGjURWoRCifIwH2kIj49+PAGKng39fZe9zv9gCEmkLsZjbdZq6s5
BPknPL9tRkRfx6hozNHj0Bp3eprpq7b8C5qNTQW1Lw3qbdMfxiIOj7Cv+w7VdJM5h1JvQYzoRJU5
D6u6ZCKCLKV4zTPSPeSQTt7cnr3LQEJiDlEDslEGAnev8vLKARwuh1yQvS8qMChT6sW7uZr485j7
DD0faQyyezrzfdXN9UIM7ciPn08kzquDDgG8NK+gZTwD+Ue3j8c9hfbFAzNb9uKWvLzrOQM7A565
G3Af0hfUzLQnSJE6vwrgKHaE9pDJSXRzB8HGdmdrnfcKnlX7oU15vvZ4U1iB7VLA4SaWNgGYEwGM
ropplSf2r7o1kud+rps8NJoueZoyfTjJRqWVXSSgIEcOVX81GlP/3cWQYrEGDpeMQ/1EbAGsDXRO
fsS6DfK72vVfvNhA+DprFd77bHxwRRc/WF0z3DOPpntNS1mEFBTfzgSsMkMfc1Ajk/S+7yYIXRi5
+9QN8fwtjp3xZagabAAELX+I0YHXFscsTMFrGgeMOloJfgG052fx0K7QMWNuoNK1lJO5jAuARrBB
IYcuUsnarTyqxiHNOdMJBuSPZcBySwtIn7zpDvRfb++5ywcALKE2D+a9DzSWsufwOCfNKKfONdMA
EvKbwvzBZRbIfvmyIYBqbVkCkLQ+qjBCQ6Ze8JoM+9x2h3/SUhebHBq9j2lmGiuC7PJSSefSF3mA
dchOILy30fklR/7JM+i2sOYSp2c/dI5xJ/pUbKqmYf+U1J+eTa5noTuNQGveHublW1SWHMCPJCmj
oXIif9Unq2Y85T3TimFvWy1btbOurwd3/iKhBi5FWAHc1fso4gBHd27FNtseYjHNsCegZnxi05wj
oE/Iau7NpXLiR3VGcQzIciILJdMmQEAoF3CukwSAyHzYUzFkh6G0wBEC1u/H3mEdSCGF+Tufudi7
rp0cWiG094zm6RY6SiMgEmX1gwsv3cXwBKsmpiLsDGC2y85LTv7gI9yrSYyXBPQzzUqIwCltow8T
XharApKDwVRQ8CNPHApcrGbraSi8aGxF8gAn0oeNz/UAh3Hc0qn7zRtrAFBIg5vpa7aaJzCN6BOi
maEBL6ZZQUMFZz+YnWnVUugBjF6ewrNNSQCMSthkdrK2JhuJmcL171KT4+AJakQGA21MX0FV1Mms
4g2I3j9k4vYffxJO2DWcr7hF+p1BxniVUs42WcXyR73qUaTskQj6I+JE2xceN4rAJBk4pp22G488
i8dq4SV6xW1Aig261HiMgu5S3RZNmRhCBxZxb3E93o913f3MQe39QHg9Lzy25Kqru0KiK03w7oFy
TAVXijZGt92Qj/tO66u1AKHXYx6DepFpkGkHCb25inldPLhGEf/BTUn/g5FKHlrJfAq+MDXJlXe5
BtBaO+49Mv9ue6CsnQxyvkmxxL1zxT/ihS3FxvG6ROpQ3tmfznMaUx1wQXhix2nCbjp0KTAwzbOX
0NVtx3FlQhHgIicJS5KwSnEceWaNyNB4w97s+PfWAMGkPYQeM6MKUW5ps7UY0XpYmtFts1diDvRh
ozMQ/TcSvy631KfxeZ2reamRjvsa8ME+/VunL5TfFRTIBDQ81Pb7bXPXplP2+mPn+EhSqqMEHznz
tcIc9qM4IvMKbZ/7ynoj2j+3zVwblS03JzLLUKVXCYdmtCJ6kxsPe6d2wzixyqCcy+/ulP/Wc4tL
1vVXAe7pBd9/bXCS4NRzQGEBsJiyhLQYgWzOBrHnFPWu5FHYPxOSh6JcYka5MAQ4HcJDF9sfeS7E
2eeLBrSn77CRZY+W/wBJ0Jh/r1Bcc3/cnsRrVkCYAWwYsnaYRWVrkBho8Nyx08dh+D7lI4AQBM1g
LmrWS/1mVy1ZeC5gNIAJqsuV5Y2FbF2cPma2uSMF3VhDHfRFvSscb3t7UBcuElPnA9+BgAfYXEDs
zqduNhojLgF5emy1as3c/NuMh7fTiQXcykfi9Mw/SjuSBU7iHoDWViZv8nU8HSeIIPpmGZkNBLqQ
KXlO833cnwCmzvhzA4J5rSqCbDqB935hK14EPx/mgdqVGMJLTJnH67zkOk8f2ejKFM1zM2k/e72L
srjZCWC4/4NZhXf6P3MyKvrkRQBmaQpqg3s8N2xw5echAfPkEhD5IrRSxqRMqW5NY2nPQ/pYjV3g
mju/W9jwV/YGfIUJakvw9zlYufNRJBS1IWvEKNDMEfolCUvrtazvbk/VlZVBzdgCohr4c6AtFSeB
jaEzhDfZY6PjIaIhq3xfJdbw7jeOE2WFm518aFksePmrIwNjJChB8T4HwP58ZGPpJWIkOGDogQkN
j4Wzf0dpsXApXznGrg6siQSRwrWrNXHHZlozJQILZNKgt47V9Jp1UldkYQovvDuuD1iRqBb8d9HL
bpXUKFLbzR/5B4rAm/Q1b2I/0kfrxYNnDEYoiIZW1tib22un9jIB2gLL/0Paee3IbQXr+okIMIdb
suMkTiuMpLkhZAXmnPn056Nw9vYMm2hC3vaNDcOqXosr1Kr6A2Ai9L1FnsvLtEMoSwAhXZS4Shns
kTs70o04YBb5Osj1ucuLX5WmPcb6tFPL7EFuf98Of70BqIKpjIBiv8bfc6nszS7LZDFVCz3MXWrz
2oemLLPvQyx3W59xLQy/+8+zCeD4sifUtVZSTlVWuGqE8lbUq9VOLPotiO3KXM461xjs6FTAIQIt
3jDKIEdxJVWFKybJkyfKGC8E+9x6UaLPWaQ+mJO0CyQdXBp13Cbd2BBXY0SclSY5f4GCuyaljb1u
TmUkTW5dd9a5joT6YGX4Xt7+YPOB8e4SWESZf8WbDybMLn2pObtNe8dwpAs0Rbt0NPdles6Tozo1
NjfD7ZBXe5CQPORBpFBJmoXW34csMS/WUjkTXaMbvIeMR5WbDl60k5Me+0ilii7/IR56EhTfIHlS
93sfz7Kyeooqb3KHKg2dvtD2RpY+WEX0owXceDvW1Sk2j+1NrMV0WnmmKJ4ViC6eOq6p1MeuGlD7
2JITXw/D+Y/kFazVJZxNKHxaLGxiNylH2Z6qxkkGM7PLqt+4NVe+FfQ3EKAIHtO1XCqWqEMJ7xZb
AleRH6biS1w9Kc33Ogo2pu0a9QD/SORMRrEeIAkAqfffSCmbuKQRKLhijoCMMthTDFZxus80HOVT
7P86KdtV1aA9oNVenzraH3uzE7aKWlfH9vwzOLVB5yAkd0XEF4Yxh32Kq9HUSrbo7/1834UebPyP
WdzZxZZ918pnJBzXLGhzNPWXlBCrDAVN9VqBi/ZJiL/K+rH+6y79nxH9G2JRPDPDnAVfMbFdnNvg
VaBNJrbcv9xe9mvzxm0KtIEHN6WQxUGpinkqpILpuY3yIzATR7Ke++YsCffWiA2Ev2UtOu+ixaE1
F5bQoeemQdJlkaBkUSArviV7bj99C/GqK6stHwtpbeG/DTGP+M25OApd0coRIQrqdg96qrzE0Dn6
CAUBISnSUz0Olh03eVXZmjI9y5Yf20M7flcGbYd7keN5yoc81LExN9tiY7esLRuKhSi5mbMxzJKW
VSlRofqe57nJdJ9DxR9o5lhbVQXK6iuzzHE5H9FoaKJ+9X4KugCNkJr+gysPpuSOCRW8rMMOrejp
6dUmtaJ0KH4UkWEdOlPpv+Z6me/rQTHOHZWIHan4NylqMVKL/J81ucJOqqG2iqBUHK20ol2Xat1d
Tog7mVbTqRTl9uxnnUDBq6OU1chGdxTEOj9KKfvDh6Pd2qbY6rYKGfuMp1u0owcQ2uOM24lxQ8DK
tSgdWQ1F29PCV6PTpf3QdhlFNU3f1TQFE51eZt2awk4NVUgzTimBOhY/9HR9zLHLHb8aAruYLCcV
E9zCIl+wRz837KbC0jrqevlJwTvSjmWptgtJKXB4H6qHPpLSB7k3+pMIi+IYWXr+EDZW6gCnEh6F
LPxaZkZt2Lk5pF/rbqAkOIRJvqMeOkLoGyvhWE5Fs++USNs3cVA8o4SknKCcGF9SP1COdGKU3diG
zV1feeFdlusJFA2huRNMIbLFNBzva5SZ3CAwaNl1BYgOBC+OsMdfghCzTq83vP0oG9mdOtXRKba0
6timYrG3AgCCAc/mXa3g8Yn+RuICh/Wc0NMSh/SN+Uz1ZpcJ3DFe3Cn7SleyQw8f6NAYAv7sJuZi
w+D3D3kTqHehQg3Kb6X4NMhesafSTF0b5WkbsrGFQ98g70ZLxcajGIbdAK/IDgZjfCjGquUDtf2D
Z8bI7am9fhQnsf1kCnOtNDI8tzIi79Dz4HdrwwhtLUSXO6FYDvGXbqQqCuZB1bwnxWuSfe3FILmA
EeBpKoqfb591aycDtS/yiFkn6QpWm+Bq1zWebro4WThGAHqml9IdoJ2XqJW/3I61dq7iAEcizzv9
GsMZmlrBFex7rjVkps0mvVeT+FGQBzrrZg5mNN5JibVBt5tPz+XpSh1vtjmCl44w7Pt9TyMzsSZt
wKMmTe58JTgmZbTLLO0ZmYocJR/9dHuQa+cMSTZvMsqkQB4X+Zlp9NHUUYt2rSn9hZfhvorCDTrL
2pDo68Bem+tt4AHfD2nkDdt2Su+5+N46jSo+GDlemdLPUmv2gWD9LSaaOxcWPIZU3Ic8nxfXE9BU
L0pzycK+DiIFxK1Yiw7JtIXNWbsG3oZZXFFR1HcoV0yWOxluKJe20J+5MzeqNGsr8E2QP9iHN/dg
0UbT0JkEUdpjb1z6/IOeYlsYKPZU/K61jZrUxpCWD65Jb4QqrEeiddZnRYiOjT7ee5wwt1fc2hbG
vFidFQsp0C/DQMItVHOapY18z+lED0nlOzOPHOBXtwOtvK7ogqGCSi0ZX4cl0c1D7SQrDIy/BQAQ
/e+Qm0kJ7ypvb4XcnuDfgCD83yLOQ3/zvTB1i1ovIKJVl4cihypeXAbtFSN2u89PgYzfEBLSt2Ou
rpE3o1ysd73n9q9GYpZq6sRZyoX0olvApor0UCel0w/q35Zx5h3Gyxju4CxtsST8j7S5RD8IPJc7
a8LJ19fADXnfovDH7ZGtLhSLMsZczcAlb7HFxq7xY0qxGLfX+m4AglYWr75VH7xmA0N0XWpgRABD
aa9wvlIGWx66mpooVTfoLhRqNyvVY2rqn8p+YBK1D3U07mk/J/ZsmYgcTHC0IuXn7aGubD3qejSE
Z1ck8onFESnEva9JYaq70ojkTNr5uTNOERCqUpj2t0OtnMaEAjkMbgrI1LK+GMe12OY8X11d+DIN
J78nM4r1U4iN6t/To8CqzKOaSXYUZ5eXWaJbZR2alY68mOYEnrnDZO8oGN5D5wFbSOJNrsrqPDKL
9PRpgFBff78BJanxh2ZqdDcKTTsRpk+qID4Olvb79hyuhpnbBDSqaLMvjzCxGCMKZJ7uymop2IIk
f21lpTnmslac/kMkJHBp+AFeR4D3/YB6sYzrfJR1t44a2/CUgzUah35T6X5tQGiRzK1FhCZoTb0P
g09XXeRmAPCtrd1alDtbAV5+6NTAP94ekPRHinOR4bDVFLyngAtc+8DPYDwx1HrNrUx0yUfBaB1a
/pId+hWQ0yet6xxcmgXKlkFZ7Us9pAhu5YktVMWvVOzyL+A+h9KWm0o6wYlDP0tLK3B3knopY7+/
J1EbDkKZhzs9SnvHT/pisqnpN46m5tqOX/VrjCUa01LVffS7fNgBss3OfdkW5zBIdLu2Kv2oq771
EJQeFRDcEhzwD/Aj0aQun3zBUp5lLwBk6aejg2wWCovepB09uQlcL8fOaewbf4+SbbXT2rzb+5g6
OD7ApQ9IsevnEuSQXYlqtytQ/rJ1Lc+cSW2nRz/q/8nwrwDNZ/h3PSg6p+Y+Bh4n4oWsDvEdpA7D
KaTZ1NavrGNRispj09U4W5fdJ78Xh+OQ0wL2tci8N4EkHAMUrh2AacO9n8RNYWc+2LfIP03qIaJj
l0vlvcZrOrTBTGb7EGoUzxXTuCuonJ9ojnbHCMDAvVRMojsa6nhJq976hB67fF/7mrgXBDFDLT8W
bXVQxLtUH4xfmceA4kqZ7gKQDrsEm9w73I7/oO2sT3GFUzqg1PqYZF5xMIGAOEZXSGf+abKVuPWd
tkB8P1GaDMyi4tscGL6tmDWgXh+58aiZXarV2S7QIAU3PBxd2DyZI+VRs5NAo/9uBwPvNC/UHVEJ
zbsUJu1jV2rqHcKV/ZM+ADfw0bR4KCtoxp4aCae466WXOBAbFpYyDAjym9LnLKm8jatm7fSlaogU
DyfjdTu9j7w2CfVEo6idf9N7b3K8fBhtLxRftKomQYn8jXRrJT+gGYIkFMABwHfLLm2vmYWa1jp2
3sG0z5LPQvurG7BAjOEV9/8U9Sbh5wqQy6H/NuAiCVICTRUEoFcgKd0q/TYo/2TeUxicNOVCQcyu
xcnpttAmK68YRKjYhHNVGwjSIgkKoxZal+bhySI3u44z+W9t22CrArvkNcGfQ8Hiqncf+xiBDKxu
t1N+Sh5u8BMKvfoW3eaP2OHycNR0iX7HjPfXll9rkFuyFDAtbpxpwgEH9vxUFQhPCG3+z9C26j3G
0cqXRNUjZ0TDztF6sdolVQTEJjaKHSOoL1HamH//NCARgyNORYqGzLIrXsRakg3x/LNK4zcQB/8B
75por6Bku5FcqmvrleySRitUILoGiwaFT0UrDqbJdDEVKXdBD2obh5QvYpvIjhgaP4G2pjtPTrH+
QyIJBEwUH5ssmvneSLFMluo/6S2uAVRCEUoM8/BQSZPwEJLeUVRGraYbY+uQpjEGmmak2EZZUciL
9JxCijU4eZhK57yAmkPNRL/39Vo/WuHg7wGfZi8hpPy9LgjtQfVPYtpo0G6pNe3aLOffecVQnIkH
sFvAyijpDJRGBnXPSQbKT4TYr4KX5+jpOP9rFMzMCp7f7ft1Y/qWRDR9kJUx8STTNXoNIrX3pe8w
59Nl3zZ141iNnSNlaL3eDrqWPsw6WZhOkxVdoXZyJdcbSBsE7caHschf9FL/5EdIcdyOs7rN38SZ
B//mfWX5YjlkE1CynmfwGIa2isPh7RArjw5MfP8dymL5yVYCjYTkzoXRLyf3tcYqVz8GpAC342xM
2R+u0puhGICGM7ViKH75grY4N+LnvHu+HeNP2nZ1mvw7mOWzokTOMiHfMd0ihwIUZp8SXbBltX5q
6/BnnOkfGW0JT1E9xUr4GEWireXNbtSKjVtvfbAcPjTo4KEt31dCnY284WrT7YTEESA2pNCBkEDZ
b4x37eoB1jVDldEapmT3fn1oQ5DFidCbrhh7Ow/6c5JrdiepJ3VUvlWa+rOJIN1M/dmYwvPt2GtD
RMFdZfHA3r1S/5KrfEpzqzBdPXsS+5QRfsjq19sxrtVEuIS4f6BFcxGB+l6sf02wispsRipO5VMk
fEvNFnbXSTMexPjJ9PYthaHeOvUt2tHaY1s8DnFjt/3GW/VavWHxKxZbpEwByw8TdS8xfRKHyI4C
0xHUfZxDRDWdLPglefB7N55ca1v/zdCX+vvxIIMF4Ax1jTR3+0R/qRNzY0uuDww0GzcsL5QrYEOZ
BmonB5HhRkPsluV4bxZx7Kh54UKf+6qFyXceSujCez8i2dyY1T+N9+Vend+TSOHNddjlHgkM0as1
KSeFaZVSdBokaB1j8uqz2artSS+L0NFNP/uchKPnYmYY78HLZ0iJQqGTPR/V8kL4UXc+XyDuul3o
e8FJ6mTjgNtsv0tGI90Xlvx9HCudXhAGJK2lR2jpiuJLp2t0W8FEHuLRHGwvU6rU7mWAb7fXr7K6
SSing1Khzwy5//3+zMyalnpgGK4cc8y0v/VayB66XpdPhlxIhzxKY6fNIYyVU0561VTYxqVyzuto
tFjPQnpBRlw4pkHbXXpIjzQhJgO6VRxq+6hu4Q2PXmrZlJu9k09y4aBLKt4Ng1cdJd6HDvhCwaFj
WN7xrFIfLLR+7QglgGfPa/N9IZTKQ6nRDEn0sXyxqo3tu7qEKZshtzMT4eXF6OHX1VPFpeiGCEEo
WrvX/9LI6k+SSjnifyPMv+DNpRI2ajZqEmmw2Ia7NK53QgqfLdtoUayOAwUV3J2RpGO1vo+iBQHq
gzjdumZRfpLT/G4y5I0Q61vx3xjL9mfRS3KVtZrh5tgLJa1O9U2ffplomNpD3LmqFO2HQbjLumw/
BVts9LUcANuB/xmgtajGqY1qpRFbxx0Q+fSVr4Z+yakwIGx4ez+sTeSsDwPSj7T6SucLrW4QvHFu
ulLlwW61EEsT4o2rdzUGmuest7n3ssRvC0XgB3qnGBSQZFvPoR4KnbxFall71c730VztmzP3xYoQ
SxGeXR5Yri+eLPkfIDr4rt+p1XSK/Y2VsXaEvAm15PMFMJpjCsOWO/qPkpHZdWs3ysf/8F0obIOS
mrfUshpWWmJuol1suYY4PtOleB4b43I7xOqMYeQDYA/M5VWbzyukXtJTD1JECdEoTiyWV5+IOynN
RaeqWvloyEhJ3A66OneYnVFkpsYNdOP9xu20xs+UZGZiIDbQafd5dz+YG/f0n5xyeY9xMtAhYP4o
WC7Wgt80Gjzhmh5IRpmstP6pRunrpIGUbfIPRhNTmvUuotm4VOQuklABDFNQ8518bIEmqnPK11SM
z40SdXaplg+B+TvoQpDQytZ1v7YzgFfNaun0iLiP3s8GedRYFUpjuVE+lf9YZZMcysiUz7fnfO09
9jbK/E3eHMmpaubgCpgOLVDtdjLg6T1b0ylLUNTQEVXYWLqrBydgJuD40pxMLNOIngylBIlGHurJ
JRcn0BQd4cRdoBmQnmMg+mZS1/cZpPqjJJfmmdmuPt0e89rifvsb5vP1zZgpcNVm2LWmqzWdI0dT
wJe0Zo8FmIryJdHK3e14a+uaTh9wHEQtqc4s13WOup9QJKarlvU+i5AE97xdhVHT7TDrc0vdmvwX
71weu+/H1YgUSDqPOIOfPfkaBu5ild83lpLYnRI8t7nxPc+H18bTHLVONyZ1Xo7LfWW+Cb7oBIgN
xMncCkE+TOZjVEVnK0o37qM1ICDdJ3hzSE3QcVgeEHGpClmM6JGric9Wlu8m764fEF9y45yKc7qX
237vyZYj6f6xkXzn9vyuXbtkvvJMh+BEXE6vZTY173uiAyk6KFP627Cqw6TBBkzKrZfx2kvxbazF
bMY6QPe8g+lfTdSVKZ8eG1/9JGfTp6ZBIcEf8nNRtAdjEI9To9QbK+l6waLMwv7EB41xXtW4qDhR
mRl6spviZ9b0aB6dNOHX384mMUgzDXDaM15m8VbURzlHuKTTXSUQvmVyg1Rx/iDI9X2pFxtn3PV+
n4VmRAUcFB3FK06rUPdQnNWWlmKKXxK7fXodCsXuinvF3Nrr19vgfazFsMp8CqPOp8MnZzOTv95p
W1aK1yf2+wiLCyxAs3MIdEYT1ZfA2GVN49S8PijC6u2vzZrF2ngoViCRxUUEenNxpkyJ0QTGEOlu
F0kPpWcdp37j4EDy/+rogDCIlDLnEx3uq7KIL/Cqa9TRf9ZzOCWH2FSyUyoX7a7huqidQWu1s6+Y
0z6V++pTb3TBLgL4dC5qsMCd5U/Pg1BqZxEt5OcsK4KDb8bqlyiMBlzGmvHIFuq/gOvTPpBexKdO
8pJToeidPU2A2UqxjnZVCLAOfQdZ20MYLvcxBbCPSErzDb1APXoD8ohlU3ZovSbdKcnkZGfq0JOU
OjD3WW1EBwUyqT2JcXAXo8kfQM5u4ztspb5Vlf7bIPp9LSXic6NXUN3k2NqDzfo2lWJzrJKo2wVV
XDwIrTodBi9W7yEAa53tlZ1iN10+usmg+66W1rDxQIc4paUqBy2I/hnGGqxSHkiOX6AUopae8GSN
Wf8QW2G8pxjT0RuLi4PVi+oONyEsdxEj/6jABLbLBIGUfGg9Ww6DYG95kYKkpVx88NogdSDHGi+e
oOcHL2pS+NCacMxRRLsvykhHx2aQz6Whfi0oatG4NFUbHTz/QpWgcwSfZqZUg2IxKym9R8P2H7+X
gl1WC1Qq2+mXtaXSf300s4KAVc28J/QGlv2VtgOnGVRIMEReY+ci/VTTd3Avs+O/p9AgmUgVzZhV
DSmELNFiFpIJ46A0/rMcSScroqMZePeFWexoOtlCJO7qtL9Uuvo9btJHLxH/utPxPvziYmj9tg0H
6v3P+mh+mzT5RQuaY9/JGzfA2pEJx3VGxMHqvfLDNBo9VFUU9J+9TjtYSXwPOB9gK/yksT5mUvfX
rybgHjOxEZ4ypcPlxd4YtaT1kuY/G0FwSGE2erV/nxhbWKS1e22WqgK7D7LrCsHvN6KOfqfuP6uD
1Np5Fjywm9y+1Q+377a1QxOHQ2CZvGnhni4OzS4KUgXNWM/NzfyHqsHEbyRvIxlaizFzI8EdkVZe
cU6rRk7F1qoFVx6pmSuwupONp/lKPgmq6d8Qf/77mzxZalO1GjUYCJ1e6GheW52dp/HJb6zPctle
9MrYtfV41gdOH2FLOGltS2PgM1/XiDJfFTvjaDK10Cg8dzCSQ5R8L6goJuP3aNqYx9U4FDiwjpgp
ycvkHHdDpRXTCeZ/NtLP/4xji90aH9Ts6+01sQLiArsiIiNhYOZNqXjxCsAgyjLp+Qsue0tmSpE4
ygQUraGq+Y+tEiNSh9cjAjlNfQJTL+2yfjBPdOrD3e1fIq9kEIgNUTiYHWrAPy1+Sa5WvTJARXLH
hnahHOqTk2tW52gZcpBRIiVfxx5Zf7R78TbTjcKpOi86FqGocch7wc+GW+4wxD74wbqMwHu0yVEp
pm9m5QOhovt80OJ4RDlP8PdJ0f4OLe0+7LRfbdyqj1Mtt7suClOqnVgs3h7aygZnZHNnRcKdC7LV
+xeQWtI8jHBrcwUjAbSg7P3EuIhZfrod5lqpj0cAF85sYwpZFHGv93F6v0j6RAgE10MbMcNJdlAp
A+eK8ZxOmmM2Gbo8gl2hFY0c0lE12udOM+9Hmh++np11rXWEoDqaQ/8omTVCh+FJgn12+0euHOF4
52BS8UdaCvWH978xqbR+LERJcMf2gycCFkl2sljSgdYO6fjhdqy1FYXLEs0fmLNk9fNveXNS6LEK
6D9M/Oew8Oy8/CGY+i6Ij214HAXZ0bfsVFbnn5eDjqbpbHqxvIR5vuOBK/eC2w+ahNUBBi+BpkD2
LCLgPhPYh7Sx5MtEWfTBM8wGrqKR7PzG+8oTwUfjUvH26WwQq3uJ92NIIEYUqdrZvSE0B6XsjHvU
b/yPtydpbXHCzJnvBPQ4EN1+P0kl94zcJxYHgPnZR4FJgSSDGtv+dpSV80zi4YaqyExOvaL4NqZW
6kOWQcqrURAktU5RWoaQ7VWpBCQBLbfb8daWGQ8SzhLeivPd+n5UU+L3ZH+54Aq0awpqKb31O4mf
mhIKtbixzNZj8fSfZea5GBbLDPnD1KpzxibMCWqLnWHa7nJkbApJsFFUtG8PbW1VAwL/33Dzf3+z
qhM1lwstYWhTpNm+dLTg4xjWSyNfwkqGQvL3G5ZjBYTv/PSe397vw2nIk1UwKj0XI6iT4Ievnacc
eyHcV3V4LJJpI+eS5j/vfcUGMDE4HvITUlljieUxGlGppZlaMdbqT9nYocU3HbWOg37Pvg1iGx1i
R+j1vZhaH+WofBXTztakhIPbeBn6/qEsipMnhhu1j5VZn0HOiBhwhkN9nBOfN7Ouj4Mshjm30+Qd
Okxsk/JO6Fo7DoLT4KcOcN2Nz7yyqt4FnPftm4DSGHUxwEXPNQVkr2LrLssYt8UtNY67SZA2PvMK
6oFwlJD+OFbyBy++M1BAL4tRw3HHThtpf7WPypQdxPpVxxXbLh1l7I+K152KST3GchqReekbh8Tq
HMOmVTDAIRFYbqRRaAJTxdYWpQjPVoWndjh2xUFvXMv6kmQb597qOoNPQZUTbMVVJlcVCMQB/mJd
i9lOTbS9KT34w88cL10PaH5qOp6+kdSpq990dhCCNDSTdRcnhdThxNjmlecG+od8AEqoI0rZwEtR
JdtoLsbwFY9UQQ1s/l/U9Cy7A2hYoE9fS7kjZLUT/yGykBFOj7Eh7iy/t+nQPkWmfsyHU1NVDsKZ
Tq3J9uCdhF52IhWrs/tQHDkAwcM1bp7AdfCOpvYUkaH7/VMYfte8kxafdfm7YH0ZtfNUngOa37dP
LWnt47K8UGKiUskELNYzHsEkbjCTXX94rbt9OroZ8mRGMNnS9EMfM7uVTrLePQvaU9ZHoOsD3qzj
XrYGEJe4kIgRskZbujXy2heZfxJaz380gxf3hKcmoy6l8J50H4nRZje0XyzTs8HYwyRU9uMEmVI6
FGDdildF5qBFUFctvwnAMTVt2qvRP36NMCjYsGm4dBjTqBnyZbOq6G8verBydeeVW6/gFUAAv1cj
qWHVzkj6xVZtvNJoo0iz6Ei1dhYV+4AlU/q/s37aydKd0L9kakPy/KUpHnMgf7Gy73jtycFREQ+p
GvF0Vuw6fdX0zPa8e0lIjjBHJ+NT0R071a3zS2299OppGl67Jjnr2c+0hDYZmqciOG8sC/n6uJ8f
vhbgXkoX6Aq+P+ZMc8qaoPZUuh6S3QVPQn2XxvdjdQHVQeL00pS/1PBM1TLeFGmcV9zipgFRT642
+7HitLNYkWodd8hSl5ob6eqjNQRHTadogXzE7SGuPIln4D4wrrk6c+WOYIDesIqy0lxTjpBCfWik
v/Yx5r58G2FxNw1+O3V13QKPVi++VtuR8uX2EFb2LnUseUbY4gSANcf7j2S1o9L5WakjkaI+qkML
1Mf8HA3FJ9jmu9HwT4NWpxsX0trX4R2DCp0OSPnqOWj0ci91EV+ni2qO5dqoPuYdiNKsU7cIg1eh
WHqgr+fHJ3cPtZH3w4t03kxh2SYXBFer7EXvDlO7webcCjFvgze3uaznQtcVZXIJsrE7w3uhDNoG
iZvL5lab5OpIYzQgBucnD/y9K1jB5OdZ5GOjchF7NM775ihGkWHD74afDgWr9bPj7dVxldvPAWdc
PlUZKljLjE3qSw0BkSK+xOGXQEe89ntVJ0hxn26HWRsX5I1Zfw4JbLB876fQR4YxbVsrvtCFqrBr
Tw+FWQM263+QDZ+0xvh9O97aJ4PdA2yb9OC6J1xOSu97lh5f6lFvbDGIP9W+6hay+re1U6YPEAgP
Ro5AeqGL1ZcAypasaYovCfzDCvmV4kfZfLk9lqsNvIixWH6RHwZq5InxhRz/J860XyZFv6PPRasG
JwM/f4LnvKV4sR4TbQ34qpQDl7fURJ1uzAc15iQP7Tr4qPfFrlFeKdyp3b1ZbxXbVz8Xkg//P9wS
+yTAK4awosSXvvN36YTWblc6/taiWFvrtB5xdQX1hj7P4rrqzdGT0LIoLnFtBB9Uf9K+RGWAiPOn
0OMsvP3VVoMBZqKtO8veLYuAo5b5CS8v6F5VtctVapx5eJ6li9Fj3rik1kJhl0zdDd1KmTb9+82V
qIUS4upeXNqaY6J/GXM4J9MPssjbQ1pbFHRwFXYUR+7VWznV8jZWFCG/YCgiHYRY9B1h0g5mJP3U
5egjCc2D2KjN308kJwdMPeR2ueetxQXZVoOStVGVXbCEBcXR+MKDEVejbeWysPPHSN6I90cF+V1q
MUMV5+ahPkveXVWetFEKdaELsgs2dxENpyESnJ6ehkNnzzSK5yoQ9lHeIy9sfW5SYY9lpJvEo4bK
RB335bOsUeksQinCS05uP+UTVLTWRLjBlju/+MhulyZ7NBPlTJzB1gtUcoouFR8KRQt3RamL+yIL
K1vnfzl7GQbzet2G934Qec5Q9fFzXer8WYUQZU4hYGINyaOM8I2tArCjuYPLyi7hfa9PsJ94qXR2
kgwJ6a5vnQJRnB6qzhfOtKu9HXMYuThpZdJB6eGdSV7k25SZPGxayvS1N1vJFUvp1cy9b0UojPUB
pg199TAW971gQLEwzBo1lNRQM4hc5m8Jd9wXRRBl2xp85FBIsD/pBe6ACfySiygFVrKLdGgM3hRU
50hSRjuQfOkOFXvvuxXLMjhuWBSOEIeyk6iZdpcm+CroNbxZCTTsUzqMyq7P4x5zpdRgevpq4/uv
nEXAXWhQIYZGoUafd8Gb2x5bsWS27cgucfUrLV69/skr/v5EfxdicRCZsYSesk6IIvyuK+E5sY4m
WvyDRTvaP7TBFsxkZeOCMUFPixbBLEKwuEGCdDIzWQizC2QEu5kACdeAItNuV3VuEfwQoo2HwdoU
knOifsltT1VtcStWPmZpuN9El74v92bbX6S2BMBvHG+fR2thNPCdlGx5klN7eP+lgtaSByvouXy7
qTiaeV1T3Ii8PRRK8T8sirehFl+s9JJIG8oxvjDiZ6MPYFSep+7D7fHMJ9ny4NFo6FCtm2ftTwXi
zcorBgTlkJmKL/Dcfk4COpGe1G/M2cpdgRckHUsEjlFyWgJ9tcbM0lhT04uPaHk4vUrxY9jfdWzf
22NZ+TaUo/gogMYouC1fHVE/tZWHH98lGQcbP0hYHHT2NgrFK0Hg5wFoRNQP++xl7t8FjZIaY5pe
0slHdClzoRedvEF+/euxEIYeGwB2WJzLVgT3G3rnapheAqW9UD6z+14+Fdp4uB1mXkOLz88zbc78
Z4mxq461Dz4xVUS/giDe27IFWL6P9qqEyLyrQ4X3ut72ko2nzcpymFG/IquOB+KV4ESptlISJV5x
sZLxY1fsxzCieS2Y6OHtb49uZXFTGeQsmMUt0EdfJClqW6aqjhrqpQ6r30rNvShnGyW6lcFwd85m
K+QJKpyk9+cBal9t0MB9v/RBfY6F/jO5Hv474Yk0feNbrYyGd5OqIKNHc+oKXySEVRoAyc4vqp5T
7qRfIFjjFsdwdTyz6hPq9Yh2L5Pw1GiFXPdyxqOW+6muX2tVPbRNuveK9O/XAfLPWNRoLL659fJ+
6mTMCOIgZzxl1oVPQy3/EkIvfG5iH1soBWXy24th5UIix+KgYxJpKC0XQ16P3YDaQn7pk0x6nBoj
cOS4s5Akbw1HapsAsnZoviZKKG91YFbODEKT2GGNyMmxfLFVVP8sywuLi1B/FYZmZ+QfGsj2t8e3
tjzeBlks9kCYwCNrBNEVWIjdh3izw7A6DNmYUxRrdu5cRDBwz0aHbsovbac/aGNxh741YLqtQvvq
h3oTZh7omysp7sjM0Z7Iqa7gltkdJ9LgYWgRqXtSpW9h8O0/zBsSf9AlUDojBXsfLkMeOhclRtWH
jQOKw5brj7cjrA7oTYTFvHm5xiuiFvOLlJknC+E9CaERYAeD8ayakR2mX2/HW/1OgHZA1VA+R9Xk
/YhQjIh8ETexyyRHUL6m32NfAlL3hI2Ua96gi8uDq/bfOIuUKxzKvNDKNr8Ycj5igNXpe6keSycb
WmCpRiPgytWnf3//civOharZIOmqLaANIE6a6v+Rdl49ciNJtP5FBOjNK8t1t9oUJbVGoxdi5Oi9
56+/H+fi7lSxEkXMXGCxWKCxikpmZmSYE+eQEMbgIPtfyI1GW5zIwnVdmFh85MUBLLM5k+BoK72i
QPfL8CK4DE3zZ5j8VOL9/a0SmVpKRWTr0ODzP65N5T5SUNBf5F4XOju1SF/8rNgjuNEwcocgQ2bo
G15CdDYIk6lIwN6D513tmZZLcqpPVu6phYJOSkRWiVJdsjX1sWVmdalGfJESWqxLUn+St7pa9cPY
CpGE3+5iKatrRclmqmrdxgZsXw2sX0bqRX3ltpDamlt67aJ38fK7rZySFDB3HKQsyGFv9PoLDPj7
Xi14FjcCCpEbR3KWGQTmhxjwW0X9sprBawKBqKfmxgeAVc9aGG6YEG0OoAoNFg9E7m9qN1ZgThT4
OAOJU7ja9DZLXzpnI1jZsrH8/eIOGZOp56FisDkR02MzpNd9724y/4p2ZRnuUhGwhrZpDQHrKU1V
pjlmnjKq9EHf6rbca9mPYmukVuTBzUUYYwmTweUuR/FiNXo4BqNVFoUnodkalg/d/E2rnvqw31ta
sNebrbf879hn7VrZoEU/iFaGtV4YEKwUwHVaeGNszB8syZh3sVRre3lUpFNsQyVg9v27L8NGW6rG
dICxJz70Qye7dYE6sVKZ027StBpMtFTsItUpnnyGFze8l2iT4X4EfLHkwzcAUchnh2FqHZxJ/iVR
S3c2v6rdhr8XfvoLG6tbPgMDDzKH+9A45ZOlDjBnz++Fqj1VcblXgQm5epxsYEqE64Jgg4BNR9Rw
XdyEJIyR0YrIlPnoXdU/hv13ujD/wRMvpGb/z8jKo4ww0lvTRLEW+sSdLkVuZdRuE3++/8AIl+IY
MgkXgzg3aBxLUhapBJPPV3yA5eU0qwS7MEDdtyJyxTzItOuXKhbJyfX9iMtK64bJKjynZ5wp+uwX
p8yp3an6HKY/75sSLYj7DmQd8laHDvC1KSs3UivxtcJrg/Q5sNWjMgSPUmhvwHeWr7++gKSMS6IF
Z6Gz7lFZPjqJZj/nnqyXgAtk6SzZ9vf7SxEk30uWxVQkHV3+s/IqThFL6EtINKjK34P/0JrOzpGg
2s0fozLcgzGopo2DLfCXVxaXy3bhx5KEeDHhw3kj5FuJ9lIFAFdIJE3wHvfXJtgmhvcWXlAHFN/N
FYI/OJOjhOZbK8F1HB9rdIEze+MhEy4H2uCl4bYg3FbHTsuycLYQkfPU4KuRlScIFuMGcrJiOPyH
1YDihjAChDVqQtffratJUYvOSjxd+sMyQaDYX9vq230bosUsATuTHwtn3zq7Mgt0p+1aX5rKYG+h
FEF4ci8npdtNG+fOFBxuuqIQxFD7oTX1N3fgxTGQ4raf665OPUePmnNldt+qzM8LOBticFoIM52h
932L0ugoeTEEhVJqHAseq50fltJDOyuIeClycnDauXGrkkGaxJjzr5k/RQ/DrCa/Uy2sjg7ss6iw
1NpT3wfTyZ6l+mCURrO3oA97gKdv9PymzN16GMZTIunxnl3uPeaIhpcewCDiwYP6s0hb6YMJMhJY
X6M5P+Sy08edmtvdXus6dT/P1fC71eN6p5XT8Kue5eg9yIz4R1AUzkPhR8qTAXP/3u7S/gTW+j3u
cwYAgjl4iCRzPslFqB9b+D12vYQuolqgeaX49M7SJMp/IeS4ECMy7BqYZnKk+7ulIXm77UyM8f+j
CkeLmq2/Plom9alcbzha/lT8mg3l0NbpH0OoPGcIgN8/YbeDp8D0qLcs4F1y55sjhkj2XKVKl3jZ
ohHehA2PDm3rXV2AYBjap6AYP4y1/G3y7ec0mU+Mwn6V42QjbRSteCnSLiWfRdxglYLISV7LGXP3
HphOb4ziB7knpjaK5sEGUX5/ybfRw7Lif2yp11/XGAufBhdN3m6ukedu9+b8mMztsaw/2jUDvluO
4vZmYY/kipqgCh/r2qUPXW3pXUnfPOv9Yxkoz71qnu4vSWiCBI5jA9bgpgCtJLXT2kYPekLmHgS/
GjR571sQbRD4IMavGSUhQFm51UCq1cLoaaXAAPOWItGpxInvRlb8ubatjXdWaIsSIPV6sH5cgusN
GmTVQVXZj72YYd3HrIZUtLaacd9bY74PnarcqAKKvt5Cik2uQDR002g1u8qMC5jRPX0MrGPAnOCh
U/1hI2i9jYfQ+OLthuKMGS1i4+tVFamiJ1GX0yXKVXDHX4zquz0fFSpyAdCQ+7sltGXBBkcbh3tt
rGw1bW22RhsmFESy/rNJUrwzCJoLpql8/wTbmPV9htV+4xIv+3IdH7HCC6uri+XwXih+FvO+h+PD
4vh3ptYpO9nWio31CS0xmwLyVkRkG6DJkTRxACyk+DMfAasNH1VzoxQtsMExh87BZqCBuabVKZSn
QmbCp4q9ckB9vJX/KKf0RQ26jfBL5IDpsXEmaIlS2Vk7+3HKmllFP8MDVTY9p6r0yVGM7FjzYAEf
5b23xuJ7LRnGi9kPPZ30Noe0PTWfS+aWt+QrBVeBQwPCgRoeVcJ1jplLU2UPox55I6CGfkRZePDf
759NgfsFlU0NcskRb8tb01Ar1SQ5kZdqX0wz3Keyfgqb5yp29gqavuUWpYxoHwmnnYU8AmzZusYf
lmba51aGN/Hrj5lRvyI/9ABn4tf7yxI4LWbJZd4nCjSCIhqzs10LAMar/foh6OVvYeE/OgB6o07/
874p4SbBAIVwElBDqoTXnqRKLWjKSr4gzLnFfpI0gvU4dTbu2JaVZcEXAWHW9nXR2FbkzRYymfJ4
Nopgw9GLTCycgUSvFB5vElGSx7gd0X3x+lk69hCjMbe0AYy7nU3UgAqBAMDxMpYAUv96GXXZTCny
l6EXKtW+yJxd0ig7CWL5Ih3fzFBimK8bf8F4/xLo43tZbiV0ovtNh4fxADAIgmlWrmraTl0VeEGi
vhn9uWy/51IHw+WQuC0D77FmnPJWOSBAfTQD5VOi/IedvPwF62HX0ZD9Ss/5BY2pn+XCf+8jZ8P1
i1e5aGcSSzI4uB4bNCOoh5hWCDwpc/I/VQvq03FS+gfJbqVnuBuDk24QRReWD4jJIXAPIaYBCQ8C
KNHq+nD/hgjuPNEsNdGlr4f6yer9G8pCreXRCL1WOafZV6P6FRQbeebtCLFmM69Ohg5akE7yms2/
gBCdRyiPPO7IT0pwP0KkypP2V1t1RwimPqBL/q4laueGLfzl99cnuDhwlzFBjNg8yfv6zbCTLm8b
qY88eMv9XaKNaK2n2VZfYMvK8vcLD9DGupaXA1ZgZHN1qujd5hiC4DFgIctwJSVnk8Tz2gSsnYVj
IU9Igls1cH9PUvQJVZz6wzyHycNUKtObA3XwXrPGrcxH4LABGqDdRkWHwG9dv630OXZgdo88qeqe
zLF9Su35szr078Gk/1thnOWoXJhavsLFh/RHWr15gykaYL7bd2H5qsKFurPlOPz3cTqngmEEmmHL
mPDqg/oRs8tON0fepJ3SYny1tWcl7XZVs0UEIPp8l4ZWwZ4mz3pd2Biq03cfdmyp+djmIxCyrbq3
6C4DbKac/H9FQVcfj6pIqcRTGXqdoQR7aw7K9zEwhmezBkB2/1oJvRiwXGeBINAHWRd5y6ls4hKx
U29qJHS/chpwY4L4o+W3YwmwUHFDREhGM9oTyvd7I0ZxrExk85c2dFtyVMJ1L68WYiG01tdXI8nj
HkJJO/DM0f6gpBBu9v4+TDcyR+E2Wox7q4QTpArO9dEMszIPUaEKPblof9hxcZpm51dSUdFpm41I
V7ggyOkYxADnA87/2tRCFWYMdhx6CqDxw1BN5VtnVIgLMj684R9FbmVJVReo7oK0Xj36kwRv+RSx
j7AJjW9NSlfAqM5GY077YFTUlzqo9L1WV9NWtLGc+lUKxAQk+KKlKLgUcK7X6KASBqvgGNKjyc9l
6EAQb7htOrlTCXCdOldqoa5hQQK7Q7MC1dn66E8oK9w/x6JNpUsEER3wcpiHVs3+0q8tX7XTzBu7
UzEw2WoiJjc9akO8cWGEhuBSofuBA4WI6nq5JJJTjShR5qVhf2qqr3Djukr7Bcqr+wsSHR0EUhaC
YIX7aax8QKAm0tSjgedpjPr51OXo70s0E+5bEa0GPg7uP/pvyzDPajVjUSNjO2Qeqk5ubcDuP/4V
Q6qVSz/vGxIux0Y1dHFqixbwtSGfim5tVk3qdUqHMmmdvRZa+60zko0YRWQHG0wZkF8SZK2uQRyN
mjNazCTlc0PspQWVqznFac6a9/sLEjrOS0urDaL829eOMqaeolVH9ApcqCqeBwmp0NR4jCJzbwby
EWmBT7NpuGUaveuF8un+bxBFK0v2xWmkCmavq0ZBEzcMIc6pBynCN8B5Z1hRj/dN/J3+rq832GX1
757WUtO73jgFSqh8ivLMcyrjs17NcGBE+6FieUmxw7cBN9Ab1xrGZ42eQzI6T1kRPwJj29//IcKN
JV5aKHioJa29th3PauaA/fMKtWr3jVTB+2Az6xr+h0ILNUuqw0tnjSdxdcGTLImiruOCD2MSf86N
KDjCuxFkrt8x4Xp/UctpvPm4gHQXQBwV0zXupY47s8/VAEhwOf+0yicHMGOWP2mzcRia9nDfmPAL
2lSrCM1gO1kXnBUnaEcmpnJOyxtwGxcR0dTaml66ZY3/+1/nbeUhgtdhzcjKuASC7VmTe60O945T
zG+Gb5/sKEbEoj/q8JiV7uQilKure3WWXmA7Q8YofGjQhN5w1YtPWX9dA3Dy0n+jxLMmJYRXrxzA
bIIqSoETobzZ7kJtLo+Kndt7y+ozSJYr+IFy5x3s7BY9lWhvlwlpBpEgCr0ppmWQyQS5UuWenbYP
zqT8WRVwakzEdocRXROmGLfIQkQbTLWHhJ9mrX6TIsXy0Cd+A/B7kp6zskF58Kuu/vXvDxE4acch
nEH7xlwelIu4HoFDKUwR//OgczlVbXYaZOV1TrdYjUTRDGPaiKrBIWZTN7s2E/kKEZPjAC9X/nSg
aPeDX3LTu6H1tTMzt1O2+rQiTwr/MkktpX5GWlfPU5bZ0HPqduJZFTM/iI2X1bxxGjdMrEsS1Drm
JLBpc+dhmz1OY5W+qmEwbFgR5uiw+lMiowDDJV89gNyiqZZr2kpGlFl/Tv4YPUiRlMHq1w8PY+In
pz4LlUcIiH0aGpF+zLsp3WqdiE6iRU7BnVOAqa5f4aBnKrg1e15haYY7Mf+aIP6Xp+PGYkUXnDLn
AlelcnujX5RqBUPOCH55vf5sg9MH7rzrqbzjUkLp2YlRLFI23kNRwHRpcnX+AyKcqHDoGbe8CHYx
7rL6US0cV+sf7l804cN7aWm1kbPe0jjLWhrhkfWQ18lDrpuHLouPXWQ8DYwwuSm6bTajKo7U/pHn
5j63pc+dH28E+KJzS/GaUAfuQCoH2vVVtAILgciBiEof4VNLBwTO5o21ikwAMaGGxnsrUFKpIKYs
MxqyoL3Cz7af+R9sC5Xl+19U5FPQkl9eW6DbALauF9IX0IdPNgPDI1JJYfCux9QJXgrjuYWc05I+
3rcmcv+LNIsOTy0djjWOIZDnoBkzOmyaiUxq2TsPWeo8hkn6EiTaByftt0J5UdkXHNA/FpevfOGa
HakxDDOm2zbFzUtfZuEul+snZINBnmTdBzhWj1JvuhMziK5t6QjctVtsJcKNZAzWZqCF8uA6xDB6
jWE6pcKNBh/V9MfMgOT9rypyLGCF/mdg9S4YbdJKcc1XjTIIsdEyfOzk9Iemb4HvRdccICDtRISB
lnGt62+ZjhQCQ4m+XiBLimvM3UcFSUEtSf/SI2P/H9ZE+wSaO67YTcpi56HVyVBhe6SBL9akf470
bG9p+c/7ZoQH8sLMcj0ujkcy2lNmNnw6w/TdMFDRiATVF0iHJMmRgzjetybcqAtrqwdVkXNpNHQW
tXD1hG3oliFM6eYGWOi+FWQHr9fU4QGzFBZLT2I0nji9fiusjZ6o0Gv8byHGeoCzrLO6RQUI36R1
z2OooINU7evM8DTFf7OC4VOjbiG6hYcP3kMmb5n0viGlRZmnc4oQYoi+VCku+P1jIBsPYwd4qM4f
7++T8FRc2Fp59yq06fFm2LJ8J3arcNy3tf7cz/Zjghfup3kr0hIuzqBtQnHD4L9XXjiz23KSa7B3
Yf+UAhApp11tSdQd/kMhYBnOWQCFzDuticesxATkExLR1c5fsvRRK3/08Zf7307o7RhUB90Hvwt1
y+vTVwRa2gfLUtos+IWUxqGQjB/3TQhOH6k9xO3w7VP2XSeI4CZ8WeJNX8Z4H/kdKjpFbe1Wg/Gx
Ge0XK5e+TDFqFvetCuKqK6vLHl64ioL+nWkFYA1oYL2CHXvirO50o4NDe/6tjtJfEmz1RbgFFxHc
Zgi66IwyFYms4/p75qUx9KmdMOlrf6jLxIU12KRjeH9tgvOnk97/PSENBmw9HQtUFk2BmHY/vDYE
cAEjE+HDFPFGVltwYKEpcA4KVTxzmci9/oxRNpaVivibZy08U3mwb9Tf8hi4o7rFZCQ6Jgtzpk39
lbh/TTboJ3Et52EX0TAoPC01H+SWkZ3JYUajlA5qHJ3iodk4/aLdYt9ZGqWn2+LTnGo9JYAy8tQ4
PY+O+mFo6vdh2vIXorAGLCjoTBJBFF7WSOfMHioLYfLRk4zHxDCOpf46qrumtuGLfOqdz0H9dYZu
VdM3nmWBZ4RWhjSafirZ7jruzXKnHOJEG8Cwpa4x/Ei1D5n0OOQPZbDhgwW7Z6nwe+JGSDJviKyt
rNdyOQgGcPae1H2YYhju5m9qfa6mP+Si2t2/AIJ9wxpNCebcccHrAo2WoenWS1rvZU74IsXmucmN
96jtD/fNCJwjpwL4KjEUrMTqKlIbK2M2pL7tvTTt3Sn84myhiARf7crAss4LJxX7dhZY8wBStvgs
D7B3pC0n/dWU04OdfyjzLR4CwXm4srdyiq3fhoNhjr3nSJY7qaRfvI38gmPSnpmwv//1BJsE1mtB
z4Hwhw5ltbjAQR3Arore04ZXpc321fwlULcqEgL/BNs4/SKYo7XbdpuaMeOj12rn+ea+L5i+0A13
qXFO9hb1gWCQB3Jl+sHw1VFcuRmwn5I0U5RMbT1b74GuIftXfc397776ZUjfk9r9Ej6Qmljn8Jdk
70LzCGDFCB7uf9Pb5fJWw2OzkGRSn1RWG1g2Tkj5M2w9nd+Q6o9xeJhbNHQ2AsabrePphOaIpdKM
hnxoObcX59Kku5+pTovMX13IR2QMChd+O/25JL3ecBw3dwxTC0Ee8Eom5KCOvzY1BWmoB1UpnSOr
Cw+d0hcf0lza4ikTLYg4FJoHoIFU31fPWJ8lSTeQPXp2N3rAWj5Yg3ZSmvTfHnkWYzNZwFz/wsCw
NhOhNpoNkeqfCd3OTj+8Us90ndzYcH83p2AxA2+7sSDy1JueSamWlpRpkn/WxhpHMeyMNnoFmL6b
43zjwIm2h2mjv9ndiOBu6GzqVPf7xAm8PM/lT6kc6O+G72zNmAqtAMdZxpwp+a3ffp2uslkpdeDF
02gfnN4y93OQ+4d/eXn4bA66McjGmLR716+ho0RT0lpG4Dnq72b6ayq/lfK3Mf/+r61AhwFmHGwM
LClrLGaKPkHc2mkIwGgZP9i1LSgco9i38VZsdvN6LJHmhaXlq17c0i6ak1EGi+I1aMEAx/F6dYpd
owepZkTHWLU+ZaX68/7qbluGi1GKT8DiFsr5dU+3tGelUWsr8NoxAeDjmAsUziwPjS4ZnyJJHdxm
KuNdpOTMOcoIIxcLBXeawqjapVGd/ttQePk5zHIyCAGx2A30w4mTPAvlJvAKB9xt/pGpTlfT/9Sc
3/fXLXAgwGZoM4OVA7+8TvmUdlKVETlATzF9iNKjTDnBsRLs8jJqj/dN3WQuy5IuTK2cb5vaptOX
U+DNE5S405TvijmFUQsMUlrPuxm91nlGoLavN9r1wvNkU3jnQYUNYH1ys7ic1EGXpHNiwDU8R+Vv
Ep0lx3gDdP4F+uJvNj3wjQ0UflgK/dSp0N0i070+xGMV59mgl4EXadUpG0ow9tXeR3v3/kcVuMxF
e0AHTQof4Q20pCy0TK/MMPBSkNu7eWqU12RCVqmrpglq5cg+3bcn2sSl9EEaCKSR+un1soqFycyc
8TWoS0JrC2EFKNGpeO27F2k8xNUhVxhGrKpxq+Yu+p4wcf5NdwczwBqkkDPoqIapEnha7p/CKUrc
yoSsWA/+wwddetgLkBkNgTVkhkCAmkIShF6F9HEV/GisF8dA5Onz/e8oeBlYzD9mVqWWlphPGkuJ
7xhKKNmmyV+oWm08p8JPthSdl89F+X4FD0htedB6G8hWa7eH2XqpaV1n3RbET7iSCyurZKKq0q6b
aGB7WlFP52Su08fcpoV9/3ttrWV17hpfmct+8llLAKXohK5sXxAqtuTT9w2Jl0NbE9dLBWydgukM
ApIeLfs/Ot4gGyclbDb8kWgtzILStQENDE/0ai1VYsVzA1L2bBPxuEqTZ4dwmN6sUZU3ToBoMfRM
bfPvtZBRXt9WFGXsEBYF/5wG4SeIps5ToG44BOFimM9YJr3o468XE3Y4A6kt/HNWT86+0aefgzYF
HxgA2xKlFLk6glxrweYv7NarK5MsqHG1DP1z06Rw96u1cSqQnpxwrjszte2N50q0MJ55Otz0nXmF
V7tUj2mvdTWetR6PbYY0pPnQk/3fP20iI+B2GBtCQgeqk9WbOBFtg5wLAq9LcnWX+U110EdzdI0u
tw//f6ZWD5I1SYnhF1HgyTgaKwUA/0suHu/bEJ03XtlFDAWJElBe1+et7DUjm0uT4VxH3sVdtCu2
VJ9Fh+DSwuoQmEGtqMHIWz4nx3FQdtFcHlB52Gnjhh8Q7Qz3E16CJVe8eViHzuiRrTbIRUpp78/q
a9q+F9EWJEcUmjA3A6KJ1Jdob/kVl6EuS2ijKCc0yUs0P1CxM0+Bhb7ONEkNCwynUxr1A5iHwc42
msfCFZI1QAQNXPLmRU1ipF+HOpHOpWWCzSxk/ymNC+0ha/x04y6Jdm0h9Fn4qwgd1oz46DeWeV/O
0tkYjf0gf9XNfh8lf3Jc/v19Ig22qdiRSDJsuHry1FkZmQmBamFi7lqap50/a2/F8PP+MV8O2RV4
CcL4SyurJ28APC9PumSB6dO+ZE52LJAJjJwi3QXZALf/sLEqoT1oK+iVQChxg4CpZADftVnYZ9/w
j04HM3ifuPmC1kcy+1FtqQ3dX6DgHhPfQcADKyHA3fUwgmFJWh6GtX224uGvycn28lT9cd+E4PTh
2Rg8XWZ06Cqs3GvF/WrtubDOlv+ihp/g+OmrDTyU6LMxRLs8SxRvb2r8jT/MU5zHztmUitjNU+VV
Cpnq6PTsD8Pye/KpLYbXv+tU65NxaXL5sBf3uVG1ClqOyDkP3XCS0uYUGMUhzOzXgUaQEtLlj+1T
GLdfur55k+fxMJTpR3MKn2M1fTTg/mWyYCMGuEUdcVoZb1RAiMDvxwFa/aYxnDXYafBkQ/CplCJv
yJJD3GdPrT/vx778pcA0QA9k2GuhtnFTBP5NNci88G8WL9w6ah8x5TNu6pw1QEcn3fTbXaum5Sms
A6aaM4SIS7RVmRbcoq65bU0sq+ZfBjOGdXRFrlcdp4ltm77knBFe0p9ncvSHscnklwjS0ue+MmLU
ZZLwGR7t8mMGo8ChpZ/yCKjn1/1zflteXX4IShOcQ4rteL/rHzKaVtRGdeKfzQjWjDppdDeYS3Rj
40l5iKyk/5ZVaeKag9+91U1YP+c1s6c5vGGf/UYtEIuC0Novx+qksI2jG9ZS9cL4XPL1/g8VbtXF
71xdyE4pAZtHvnOmHh3CIFVObsFb/t5OzHSVrRmehkY29k5YbO2VyBVcfqHVpVEq6O2rLvLPLSTW
dviUMhchJfv7y1v+kZubyZYTm8DAC3rxehsSC3nNIQycc63pRwdd8THaysXF6/ifiTUwZSiDLida
sM/DnHzJaP8qKC0Mw2bQILIDVxJxPUyr1LOXv184mXywJdNsQ+fcBx/BmbvVqB+D7te//154Zgav
6Y7eaknFaqens4InyxH605KFhvvjfQuiAweBGLeCZAuhnNVbbTl5btSpYzMDasHvUbqx803pfoIl
P3DIdlZ0uG9P+NnIUMCJID1wM4UZO7rvx4PsnFNbNw6MYZdECDW4LytOt3zuclnWpw3E3P9srS49
2pRBWSuDcx51+5cROs9MvL3ozoR2UUlzw/CGBo5zX3WHQn5Y5AOnXj2Plvrv465l0gL/o6DgSBpz
fVL6sIGcfprYRFhialdPNeMHIgGgMMsk+zEr8ZYA/N/P9s3CGTwnQDKXGZwV6icPojaJYVU6N501
PIKM+DKXqrID65q+9ElaHOQmmfZ1ZRrvKEJqjylMlkzRgXLtmfM/R2GfL6pM/UM4Z91JR2To2Gjd
opjqDDunNfTjkIT+vugr9RlnWbi00MKH+wdFFDcsbTe4DZfRqXX0E7fS1Naz5Z8TLT5p5oNhPBhy
dUBjgKG3DbckiIx5l/+xtVySi7usDIj00P3yz0FhlR9tJfUfuikIf9ph0e7KvtqaahDVuVULGhN7
wQcsQvPXBu1mVMAf6v5ZioLpk1m0yfNkQfE68JjutDr8q59980WaDOtsW7n9fZJkOXAzWek9WAu2
pl5FPoDwDCwQhJK0O1ePzmwXcWtUoXQOpeJb5aPyVeaHtoAsE/Ydt87K35G/BR4Q2qTYbQJxWp6d
1Utg9Wreli2ffJCew3rf6X+UVbaTeiL5vyr5XzNZ8vwz0StTBibHgirx+nuXVHYCy+cwafN5Vn/E
feza6n953Gx6gCZ6x0g526sXlLmtkrcm9s/hqP22I+uNKtzGQRV5z0sTy98vDmo1DLGfBZiYlDfH
eAqGk96d79+7LRPLvbwwEXRaFFtW4J/p/jwFjf9tzuVXS7Y38l5haGgvcuvMnyzOcXUAOjYfyoHS
P9d5/hrqpVvBM9eP4ydeqtatbB67bs5+dfO4D7pml5bKxssncjAXP8BcOcmxNCSQYvyALCcvCaoP
Y248D7n2KQ3GPSLIW8VTUeyzDIDCRQhW/IahI3EALBQIP6HRYh1TENWTuaXQJbpUIJxIMBbGHTLV
672bIfFEOsXGRGSmRLSx9k5lTT3KVqs8BV3SPpBtxvu+AkJ2/9Qsu7V+cRgI44YRSoBtXlnWUivO
QpvoMe/jr5SHPD3W9uUIQicpDs6UqTvJmt282cLeizw3ZVXKGsyhOTdTrU2rzZrVzdRWk6l/SCUN
p8U7xji2JO9qv6n/w1tOHMbIBoUUk4Lh9RdWWjx3HJHGRdrnIPodOq9p8Lku3+9/TdHRdFBFAetE
pwMBiWsrVq/EaTqo9pmm4EHBEQ/F21C8x1XmKsoGBZXwIjKIQpTACDZlsNXW1aOl8dQuEaAcPBaJ
slej9gm43ntTSB9tZ/ig6NlHJenNfdGqX+V8awxMdHQu7a+itLrR0pZzZZ/7tnRT+z2bT05tuX3/
WiKqHA7eMP28/3n/pvpYn1YmsZeRQjJCQuvr7+uzgVGbp/ZZkqsIBeAafE9QzNFHdEH0n46a+W9K
3JMPlpEfvrTWNJ+a2o8pkSQd8rTh134aEljotOrNJHU99GU8v2Whz9REGv5RwNJ0Qh2hJs4cxg3w
jPBoAPJbQEmAGdb1975yUOq2AvtsdNWRCthp8JF5LU46A3zA4t37X0rks3jKwN1DOw6B8uq9CQut
Uvo0t8+Voz36dfPO/MKP+yZEN/jSxPL3i/emUdEgq6zIPus+YlHpD8LBne5/aMfP9+2I3jWHWAuZ
FNNcKnjXdoIOAnOYBbAjWfEuNQ3pVMf5eCgdKX28b0q4R2AYYGhgg4C3XJuKtb6VKB/YZ7VsXsou
OxJgPfVp+HGe0sd+3CL6ux2EIrphDpDhLTg+oJpa2TOkWjaitsbtd1Pya6KqtisspKLcUR6kk9I6
6tNMTjzTSWWSoWrR1cwTCsFuFTMnGDYler1aKm84FuEHp+0JjszgpxkrV5lKRWP2JoW/WdWPcGUc
zXJfbw0RibwXOHmGdqm7MEy6bhCVRa42yuwQJyvjmxGHPzVmQ8wUjtBIglSYFqiVNQe4hz5WufZc
zFsgS1Fhj9YBPBkk6bB+r/Wk1D4Zq7IwKUObtmtpL1oa75r2E1PSNEj7Y2UwU5tbO9naeHEF9+bK
7sptzuoYlFIKz2JhTd+dYvpaKvbDiHCg22rxFreQYC+pnAHaYEoXHMV6ZnKuzYmpBCr6ZVB+MlB2
ngy5cRs5e7h/c4SLIm9F2HFhdljHZEAlxmKyqOkj1Wc+hvFUu3M4+3vdGr44Y2xuXFRVEDCBupGZ
Y1r4Km74moJK7azOynAK4B4/G0YYvKVqp3y0Mk35Hc1Ou1/o5P9oKyjR50JVaxeqrOiFIiPb2zdK
/Vh2kf1iR9qwjyMreKxCuduVUjO4Za13u6CSR7etE2sXNvXwHBqz4o16Hbh91jY7y/Gdr1VOKEhm
l/I5I+Vw/3uK9m0RyaR/ALnyDUrW0eYgM9vEPkc9ClcVv/6QWP/esaIDxGQwzXSaPesbWPDQ+hUD
42cbfZzAGY9Z9WY09sZLJPCpi9oQWI2lkH3DZlrLfoc4SWyTwdXuEOoPfqC/ApU8hkkkuYolbZxE
oWNZcHaLvAJt1PVDO9uR3sDsuBTGpG99pH0yo/LDmGTeNKuobmQhnt135Vo6RLH+MXXyjYde8PSi
SvCP/eXoXryLSe4ncgQ3znlsu6c+CT60hrUxASS6bYAIF/odoO435ApD0M61wik/+02uPkmOWn8a
i46pdTOxH7Vw1De+qXBJoDA1YJIMx6+9SKT2va6E9CEU+dVIQPAFW4LLgliSyBzcCJgRAY+kas9q
W1TEkqn8mvlfVAg5IJir0Bydiq/D/L3b+oQiB0KLjnl/OrgCIknJKeQx45HL4+xIYv6sStlTkdmj
q9UoAbSJbxwk+i33r7XoQ15aXf5+cTacOg+zRqKMPmbKZ3SpvnYlRbj7NoSfEuJv2InBmhprurzc
1+MoAwNy1udul/gD8kOxK81/Zq3X6R+7Jt5P40YoKPJWKtQM0EEsksXr0n3VNgOYUtk+B3H83emU
T7XszG7ob3EJi3wJTzVT9yi1QG+1/P3i8xlZpJcJzfjzEJU/NKN8zPsk3Fma+UuJ6YH5pS6f7n9M
4TFZOPmWGbWl6HVtsSQN4Wz29I4tfwSC3E57x7ejgxbG2U6GSPYQEEXsJ92vNl4AwR2HmgNldcYX
llxnld0BEdcgGwisc9+PJyhI3VExDvkIwHbDmQg2D5C+RSRGsZtobOWvanqswxyrxlk3hnOlJZ8H
qf7cplvDA7f0KWC4KZ8wmUbH4va5kZDaKMtg0M/KnMmvoz87f9p52ritXvULMXm4twazfrZzXj0t
y2XAwopzQqEpOtmdjTOotfxUOeb47AybIzCij0DYD5IDvNKCbL/eZ1oalTxbrX4OBvuTVMkPBuzy
8Nj7WyB9wRFGZGYBrjEUtUy0XxvKUjkufTPXzxoSuhhxDdBYNa+8Ep0sdUt9SnSI4I+geU+NhSbG
6hDN6f8h7ct25OS5aJ8ICYyZboEaekqonpLODUo6CTZgMDPm6c8iR+f/uihUKDnKTaRI2YWH7T2s
vRb0A4USNCJaROoiNDEV6NKXiTz99TVBooBiIti2ZujD4mK6btFQKMxbEfGemCN8oj9M+ktG70vt
rtPerhtb2yskJtAIA83kJTBTsqy0Ky+3IisZ+kCbkcEW70DbVDn/gABEbvafqUWs7sa6TTCEbUXp
+ETlI+R1N5z16nGYCaPnwt+lR0NNrneH2qPRkLsAr7mKh7nU1U3qGJD76S3nfgaSbDi1VaPeHIxh
phK+ZXEGbZF3LsjEcON1EsZ5ssvojlP3vi0eWbrxNKw4UJAl4E0HhtukAJGfn3cLmXSRNa4VFaT4
TZkMCqe46WvjlbrtdzUUz3FFtpSJ1w4IQj/MmIFkEtYXpxHiE2rwBE4jBnmDSkQGOZpOEV4/hStP
OWppKIDjCUB4uwSHFrEokqGyKIYMP8me+/aWTtjKOw4DGGdEpR0D8xcEdgavnQn106gD14QSmq9x
J+yb373zqS/QZ0oO3vj1+jeRuXS+qK8h30CyOOPp5kmv892SvGs6ASLVCNLI7edp7NktZ5l9oAYo
Fi2JgqZtA0QxpZMeTL3d3NVu13yqS0UClqW/pCPHKMM0sM32JXrSCBRj5yCHBnBzAQ5DH3hqzHhf
/9GrGzFzrMyFNeOi1EX7tEBTEz4uqVI/FSilUSh5bBhZuzJzD3iupyF2Wg4JER268E7V0WjSvyiC
m+p4fl/9IDX67ka/cT/XvggdfdB7AXaFOa7F+W1yJhKNcCvSJH+poUqe61ugkbWH4aOJxaPP2Ki3
WhPTKKvJ5Hu9tmc2HAACgV3Si42rslZqAUYBY++YFzcBIFk8Q6ap5XGCJD5KmsQOSpWHptbesbTY
DZ35TcvNBy6qHSn4azcVG/2q1S+FK0CghicXN3VxpCehGUOtw3bZ1mFdj81Ow7hXVFJj2Fu5qjYc
3przQZarzxUXCF64i82TFm3bXE4OStQGZOfNw6AIsBnjxhlZgwrgycC0JyogoJ0kCzvGBEkZmmJN
c2HlFhQLUxFVk7I/Q1mapnMB3DxUmt5B9EenX5tYT0PPFrE/OEwLKl3kBwgYs72TOUOQAfcZUpCs
fbXrOj2pbkTtq4yz21JBYiepgK01we78VuYsvrl+e9e2B8g2hESIscDcvGjmpUD0MSNv3MirtBOL
7afYkscEsNOUbHUPtkwtTqFjxhrLhAQsU5QYPbPCyZVQK0eCpH78w0chNIGjQJByUb1RRV8ByYjK
SpdatxUG/nRn17XWw5hoG8H72vOKJO9/luZv/pARgbzY1EdoJUVN+70oDL/33l06hpjB8M3mZ5rv
rn/Ymmf6aG5x6NyYlbyg6L/kNgFJ1+zgj9ctrF6f/z5oyXYLDGTvMAYL0nsZrW86p76Tb3VH1mAc
IIv837Ita7+iqt26UYAEm82Il0q+UDp9Td36vgeTqe62T9StfslYO0BbaAfxpoeSbLEIrH8ofDye
WYCMltW3HBSKrUtGB5VZ71NaOYfES97k8NfK1Mi6MIPxPzPzjn44IEnGTAoYEwqzoCnIPPJODW+P
5v7GOVz9Ggji/KnymRejuoY3SuJqnRPx5EvJv8nkd8432hKr1xdF2z+yqeiaLM5eypzCZj0aaEx7
sEpMlFjAgqTPJH++fgLXCogYJfjP0OLFyGTXYvQQtexY1WHVjIHrxkHTf64g4UjUF3Catp3jN2Do
UlvCzqv3CyGGNfe5cCoWLsrMMaqdJA6WMXbeZNp/gcTPxhVe/zy0BGYrFgr25vmJsBomDTMndpTo
b0nCRl+TVRtA+yD3bd4AyAsOLUd9FqV200NIawQa8/oCrwW2yD0wcA0GOeAxFh8ZS71wIAbnRAPR
IYOo9/JHq9HiS9k6w6Pm6d33YkqGXaqa1udpPG0EBKuFCFyIGcgIOaqLamaOqj5JhXQiY7RvWZkd
0LYP27gLDFI/e45zUEy9yyT9aY7NDfDHpzTvb13RY5C6vxWd+/v6cszndhlzA0nj/SmuzpCq8/0Y
hmTq+jK2o0nrEj9lbX+flFxEetqox4Z59JAQ+Q+9+z8ynpgyguu5QI5hPrrIgXOzIwLSI7CXSQBb
aOenRf849ZO+U6TcJ0Z3ZOM/oHcgsgEYDcCBIABfjlUmnsv1ekJdqy2+tfQdjVYbDXHbOyprwyet
jRPAFOidkT3N4+CLbEaP82nKO8OOnFwK6QuNu6GhamAReSO/T6x6xROQ+aTSm93A9PwWzIL5/WA1
8tQNfX/TpkwdK27KQGnK3lW5fbq+9Wte88MPXAY/Nks1m3TYBWWmt22JUK1ofGn//cAkNtiYe+c2
ktVlUpc3VI+ZCd8MYplvDY1vY7v8GoN65frHrJ1j+BR0zz0QXV5IHOToItmajQfNA62BaCRA8OpT
bcfvRjF8NWu5hZla85Uf7ZHze+O0ntVqo4HAftJDqKp/iqut6u/q/gDpiTcHYFz0w85N9MrkyoKE
eyQz17fL77ZRBYQerq/b2rsG5gkcT/AxQi9x4Q5pBlbQhDdIGORNCXGZsaiPVaqBd3UL3rD6OZjl
wPdgqPViqF5M7aCENaDzbI7vUqEcODlPKAlvfNCGmSXNOLje0rGqYcagKqooPyLJ3Zn21ju9uv8Y
CPnTMpqFBM43hxfZWHNMaEdGPP5K8vKe5HSjlbd6pGe+jpkM7HLGL0GikCAjQhzviSCbTB/suJIB
nuEmtxRjJtcPwsq64VU0UbCC0B8aU/Ov+RCqgSXGMOQcy4v8KS8Gn/RI67Zwd1tGFsGNnmRdn6co
sRMmDnQ6qB59X28jiF/ZGoBdkZSixoiIfel4hV24pJHAdnh6/wKuNjDpsy0mvw0bS98ZJxhWrCfA
KMYifkpade9m08v1DVkJVDAp7SCCRrgEcOTCw1SQGZaGKOyol+UeqnN3fTM8joUIexMYb3f6Dijy
G+Z9Nt6tlVMHTzBjUmz47QtsAzcwq91AczcSg36DzI/6mMR6MFS3N1l7NCe5ARxeeydn1wNOuFki
ES2n84NXsUzvNLe0o1iQR0q+SPae3Nv5FFaOzR5jPWG3bc6AVvM6zCULIxIi28eQ2dwxmuvfu0wX
N0Chbe3w2lFFsxS3AZccYraLC07qrpIEzZqI2Hda/DZCOdtkWxD61cWGUqMFpZAZAb6IEVhqghGn
xWy/AXTMjKY6THr+MhXOK3bh1mrNjauxdqaAekXVfa4mYkTofK1VZWkpAiwranLR+o3thnxq3gAb
3BV/9CC1X4abWcDTb0UBK88MYt7/DC9W0xs85LpEoRAPHp4h64LeAi8aeR/cOLx+bdZuJgaVcfNx
lDBktfhEuyFtr7rBjKhTu0GDLubBAsXShgDR2vcgs3XQd0af9GIhDbcbjLwvSSSRsIymc+MKAgJK
rQnh3baO4uwVFzE6SjnAm85yUvOLc75rKbq9I7C2JGqUmQCSAKpw0/lSdeUb2DxNP7chlFUja7i+
kGtnZab1RrkZCN9L5p2MJiPNRhNtdXlX6cPOlcAqmOl3sBwOARSev5qeZvpdDn7b65bXthC9vBnO
5aBavvQIgG5lALknZqR33TMT3l02iQ2vs3a7kWVDqncm2YRa+fmSFhwyAcxlZlQ0R9AZ+bEWduzt
+mesbdvMlIsa6awXsHyHMKaACq1XUtRYkFL5xiDeBbSIfVLYxW8CqqpjjqHGMC5BiHLd8urXwW3h
vACfffGWF2VjmVLXzMhoxv6bdOvx1YV2aSjJsMV1uGrqT6cIrQLMgi88WD7ZijhaRaM4Kx+4K46Z
wW7jMt0ov6ybwT4BpQNdnuUVMFKnKUe7RgekfqjUbRd/d42Xf1g0MBki2gbcAliB8yPhagVvytQz
o76sXy06HD0e/6w69//PzJ9uxYc4a0JlNh5q24wEpFfDkkBZSEFLGqkh25IdXntd0Cr7f1/0pw75
wVRjZB3XVQLMA7cr4iOd0I7CKelONV0W6ALNiMEct5L7ta0CSgtEIqhiIf6Y//2DVdkpTkeho+s/
5V+HuPpk5mJngV3q77fro5lFdmQbiWBWadJIaaJ6zjjloSWE9jZMRrdlak6Clg4YSE/kr3AVEAJd
JEmjoQvTZIkVoapB/Z7Tft+kvAkqx8o7nydpeS8mpfZlUZWh28R2IKU2Bg1YChHVKMAEsjY7tiBI
3I2JYXX+oOv5oenGMiCl3ty6YP3yU7sd/Mnp+K1dVqcU4ODPelpn4K+x4mMCiNBex0xjqMrOF5nE
O2AbcFu1/W5zd0jQRmj1R7x+0AYahi4YGLTbNUGIz0v9m6Xp2lcEfGSnMdXcN2pEoxLFbiCsKdCj
KIgZfmbp5pMVJ4afcsZDWvTtTW2VfK/38Va2vvZ84i6jLoIOtnXRvi4rPja0BfDA073QNDGfAmkY
TQFQnm0p1q5dAiTq6FT90SRceuE89aY0d+A5yr69BwgpkmWcgIDK+lz0LlRarK0RtbXXCwku6psA
mEOJe3H+O9omTadRM0Ku9d1x1B7Zx99XbmZiqP+ZWJx9jydx3+cmXi/DCJVhPXqjcawhmXn9iq09
YPOkOrJ10JMCnHV+k6cyG7Wic8wIVBCvrSFvp3o62IICbsAgQYjJMD/PtoAHK8sHRlv0FGEZkcey
IAmqSsj/2tKMlO0Gg8v9OuYb8cXK6UNwMZefQQ4EycHFdS7HuNPK0TUj2/XeE9LqT50p5E5Ije7o
YNgbseLqF6HaiwYFYrgLlq2hbfqx64Hucsx0FxMrrPqNaGb1gz5YmH/BB5c7QKvOG3JY6Fj8WFje
sdPYXd1BIqgr/lopBC8jYiagIAG5wqlYtEwzWyGEJ4gtVBp/T2w0f8dBfnFHXODrp2++JwuniyY2
zh5If6ErswQ9gHRpqPM4NqOhlb+02GC+O5nMF6T+J0vYa1xW3FlMQJ4vHzhROwoxWBrRpn2labZz
RYHGubuRfP2RRlh+0Uxpg+4KqIUvwOiUTHXL7YFE7QgJN6ULdYfZK2vnuk0X8daywqLsdN9rJvPR
5E33bOmj8k281pBgqlOQO9tOhUS41dx7aKjwY8pn8hEe93titePX3B3tYEwb996UNZoHrgYGb5Nk
gZHE8gnrmd2JCR6D8sYKlFmxY9vHmCCAGqbYk5gWd3GGEqrvSEyeOIzaR2h01J8xKJTfeUnMQpUd
p7a7qYGbdJPQzUMAfA/JmIcjyLy0YEzisLDduzSp6ANeDWSyQtahjqmMRwa6tqDU9PrOcHvrBKR/
8hsPpbuzvLTZ1+kw7Wvl8n3Rlw3gj/oQyAHPY2dXPABSyPmtSodD9i4lPpGdFlLajDszdvM9akj8
0cm05Jgbbb5re31LRmnteqHCN0+Bg74MCN/z8yESanKJjDMCgaxfG4+u+yCKb1n2fP3Ab5lZBKCx
qqbRVDDTG7VvkUfT+TTCxRoJ27hZK0+iBzjmTCIATBzSn/PvwTxm4TAuSZSCHk1V4lB2xlG6mDsp
p8qXsXW4/mFrDhA6gWAHh34edOsXLyJUfHllFSbByHQbjhb/1KTpRq10ra0263WC1B2SrnjpFzYw
KNa0XdUYkeK29RyPXrJzylJ/ycd6CEtpZ68Q+LNDXVL53GsquSkkUUFKujgUAiFQzXj9UlS694Dp
Hv5yfQHWFhxjuR7K6wiy8PKcL3g99WYypJMRMTM7cE+4oU66BxLXo59KcdfWmyWDtSUHkRqYmwCo
m6eczy26Arg+rUZ+axdoFjs/WEaCv/8mjNBBgRHa8YBYLh5R4Xgt5dAGjrQxSstvRuIGEi3Tid52
wxYZ6hqEC4oz/xlbRCL1UIwKbVsCQQCobmkK5PJaRWJ8mUWAi1f63mqL4limSqKqBTSXYULH7foH
ry0p+ljz9JwB6OXyPeptKkVCShNgl+p3Z/afu3KLp2HtnACEBC5nzD+C0X+xa1MljBES5QR5RnxU
bih151gWL6o+afoWNGN9TdGPQzaN6iYYPM6PSNkrEOrkwowkaXcIkp8xurPH4OUBPcOj0fWfU/Dz
UlskATrVG65ubfYUZtGEB9ckUnprsaFj22Q2LxHBmlVWQ3SE3rXMPRA88inolqcms3wjk0Ceutob
GS3bZ15yQKI1+mKeRri+s+tLATwbOh8YV76QVSSs69iEpzWys9sa3e7YghtMfgCFGsbgWSNGFjL5
wPUf1+2uOXyKEjJmcDFAD+qF8x0wysyjGrBMkZ12tj9wQQ+tMsCXo2sYsnXbLSqJ+fgs4w/kDCBy
pChI4Tqd26uEM9XFRAiKXlbIoLIhEj3os931r1qzAtQ6WLrQ8b2cgFOJFGSMhRW17Af0lALQXYXG
tPGkzE/U8lOgYzpfEgJg93LpHFknDDBHK2LpC5M71uzAJZqlQ8BHsPLKNnSBZrj+XWu7he6hjokG
uPCLVxMvGB9Hr8d36ci+eYWaOTOP05C+aTTfeM7WfM0HW8smJjAJqUKmbkWZboBNie8AVb/+NX9u
2HIFwYAx11nB5YEs7/wwNKNT5cKdUBwaCvtzWziDPwKXa/lEmzoJYZ7uPellcZxiffKFspOAD+lt
Zj0MJgV3wAANhsCuhPUJyrWYbCR9TAPkIXXll8pII6sX5ucGdcgdZgNRD+Gq2WW9Wbd+bCDSxpNr
vyvdYTcT63ESlcr4Xo22/VXqmIROhKcCi6py15sVeZR92vsJkfXgO2X8yYN3kJ0MkuSgtYfc0btf
DPz+JzLxn8Sqk1dWGMXO6kew1EvIlrq5yu8QNGT+MJXDnoxT73t4u456nOYbd3rt9GNwHdB8BCMo
nC/umEg7b6jIiLLUlFh+TsYcKCIV6ibbuAFrxxGPkI0S9iwzv3wrNIlgzUKFPvIwePZo5lBX6Ic4
/T4lSfJc1dM/TBygq4KnAn8wkrZMmjG6bCmDQkIEFBfQm27dejcMdbmRI619FTgf53YHZpQuSg6I
oUBLD4hHpCUY2NUoe8AUwEFPuntU68PrV2DVFiqUCO3xFMH/nt8Ac1Rgm0ENM9J6tw5QjBC33Ijr
w5T3qMQREGqerhtcOxuAfoEC28AnXBQC0t4YxoKOFqB9blg3GmAJ9k0KwuDrZuabe36zDRT9AelC
FDwT3i++y9DGdshzjCTkZuLceB2aNAztWzUBf5237njHx6ELazlYu+uGV8B9sIy2Ayor+AEXLtKy
8woo+NRCwbk/lDoNhkrz49rBa9a09wLyNrgZug9OCS8w+uKHNv09aR4s44SgbODMRb/lk6qbWpcO
No30Wt6YeF19SNDt60I8xdVf675jbn1mRSZo8QCjs+RHxUgyo4KhvzOaQzBLn6eJsfemLc3ny6fu
zIy3KLhwoWOCaZIUyNO8dQ6VFQuwwRrF68gKEiWcZKgF5y2/mUqpfjvFyF42tvXy3OIXIJJGpIJ5
tMvIV6TV/x15i8lz175itAmwQIwA+XYiAqFUAPVfn6NwkOLx7Y19ZzP/U7rFa7xyrIFWxmSD5QK1
aS1HG8rKAl2UA84mjpcnN39MR+0bOByhOAWGkn4rR175ZsxiAkaCQwTCpqW70+rCyklWeZjriUMZ
HwpX7odY27iq83FcXFU8FhCnm3NjDIAurqrbFphKdTtxcnl/g4nlgBoRz0+IrgJ92m9s4/yfXTO2
iLmNYaCa0bbi1JXvWGm/AeTArB64Sm5tNO6SHNW1Xsm5guQ3vbc1bLjmHYD9wmKCTAf13aVKz0hT
UcoWkkB6tbfiF+LeWxWw1MeZcqZlN5LuLP5At0jnV5d4Ll4TFN7wLs8b/aE2CoElsyPQczml2kNv
T0FcPIPc/qiDVmZMNrAzK4cG1wMIKtCy00vkUV2j3MxHFxsIYLPRQrSjxRv2dn0f14ygHDpHbaCF
Qwv7/IMkt2qVYurmBChVmA4vLubgELZdN7K2ah+NzG/nh1WrXAFJe0VzsGh1QZn9bEYPAdg7Tw+2
u/E9q+fio62Fz9aVB6k1DlvuVKHRpe801Cgxe+4r8FuzTu1bt/tOkipMPBVpORpU/3/fuoiEHeBu
PZra+Uk1PMggE1G397I+JNWRpht38DLkAC07pa4DTRdcg+WTkXOgDshg5mBzQQnV/FQ7wWDsLXvD
zGX6cGZm+WSI3CgNPPs4Ioz4Xlr5LdlIUFYPIaTeQNWPpvxFKsmJxgSrCNZs/Naa4CxyfxB9o2+y
YgMjlZhEnPuEs5nzM2g2VYlpwDw/9YUMHLBvFdOzx/4aWDDLaP5nZHGbgFfVdUAx8lNZfsr4z5Hc
llvdmbUDDhsodYCODjJdS9B5nYO/N6sktgPpj9V9LePbNrkrkJl09g/beWv1o6aHOttdP9crDyae
SwRi6J8gvF2yCrSu5E2sQGON3IOoG4feNMP32pMhB763mTYSn5UwBdbmQHpWkoG+1PluoZLaiNzB
QoLV/WgU32j66mF0WPY/reJLnt4W8b8cjw8GFzs3KrdHkzzNT6Cg3kn5vWluCigbXl/DtTOI6qaF
Tu4cCNgLP5h5cm5H9tnJGr/07E0rf7ntRvNuy8TC/dgNJjbB+JedpmaXeAb4um9a/g/hzMwjgsRq
Jq5C6/N8d0xbGQJZSXUq3GZvKD2U7l1F2o3VWnFvcG2gxAKv0zxaszgDvRZLgIibGlKufWjSY4Z+
TM1/Qgjl+q6s2vHAvYwaIsaUl1E+04ZqLAuURalX+63yfJd3YZEov9G+Xre0sjkYFoKDA9IP85RL
EK5ptSKNO70+VUUWyvQ7RymyLcjGuq0UICHz9cHMYuGqsSAuawd8kCFDlqYompVAE/ZBYu4y1R1B
kuoPlemrv1fyODe8uESq1qCzASb1Uz5lwWB/EpT4Bbn5h0Wk0OIB3eAchc2u40Mw4VRWYpcTtqvu
x9ueD4dpfInrDUe+8uZBaxFTvKjQzQoviygCksmmNzo4e0OmbjwrD9Hg3Ajvtkwsbiq8qdlxDyag
uPsOdORPgsrVXy8VKh9z5ZQAGnMxHjdx0glXsuqk0vxYN+ITUdWeultB8Z9kaZELnNlZ7HueE9Tq
8IJDRTpTt2gV/qx7xwFDizDvM4cbNxNoyAOz5c5OWUPsZ7HjPrTU+WX2unWqEt06gh27f5mSrPRT
rQCxS0XT3WA7vzSZdhjYVlZY67K/o5PIb2qa/Eo75BYT1Z7tqqJBY0IZoxndV9738EYOfZr01Dxo
leMdwa0ZP0+lTh7chOWv1Ch4YDceCPcthYq8IlAl76oicKo49o1a50FqdF5QeFN5ZHZR7ysG/dkm
celRiWpCT9kaA9Q2kyMBsCTsCqvEqDJnz2WaNTeTgHQbGwz66lFIXQNN5jznndMcILDTfemrogti
2+52Cas9/Kunf2aYWbxzDYm5TNdIvnh6YqMfDW5Xn6IvhAbf/Nckpfmu5DtW3oJ2IrsFyt8CSteD
UEhJi9ssr4Djwqy+Pzqp7lsj0Q6dbjU7s9a6QBUEcPC8Aiywo1tiYiux/dnezz7vw3W0kyKdvAJ7
X6W/imQH9Rpfx2iRHG6Yt/XurMQgyIX+8MvgZl5UhBKnMfQqjeWJNCSw1anSvphT6gO7dJN698YW
THTlhqKwhsYZmJRWkNLSo9AfoLQ8pbUTpgb/lLZbuMN1EyhRAvriAKG8WD0x5SAhcTJ5Gqqp33Oa
avu2SN3wuh9YeeFASw3qGnBnorq0LAwwbmid3mEUMGlaK+ROCT3LFioQZazdI4XYsLZ2IkD2AVwK
UHJgAl98E8WN5RBYgTVoLU3kmIFqstVPsUgDyANuuLh1Y8Bdo4iDgbMlQJ/ywmzyOpenorrJ8xcL
UUjioalb1X7jbs7az4HN0tGhFvg/a/N2fjjsmjsmUFyBtQFAEhZPfqKFrfvmVqfEfqrEWwJC0l58
v757a6ceDTYgRoCbB1XcoqxjsAGQncErT7QACUN/U3fCj6kWtOORjwdh18F1eytRCmpz0ICf37+Z
+vv8I1VMnMlQcXFqpmSnqfsRNPxkqzm9YWQJ/GqTuu20EUZYo9/RJL0ZNOOhiqe/R+cBJPHfxyzZ
EYyqHUtQeJcnp3zrs8/NNPoVsqMt1kA6x1TLk4GMBbE96uQzceBi0ViSaHheypOgk3OMKZQVK9T8
g6ICsb9ljtphsrgWEjCtortVcR98CcIfuW3ctnbdntJW8KPZdvxegL0t6Jg+3Y1gTd1N4N94bIWZ
BqM0acCVjmo75ChDkrR5UELF42VsLe9Q8GHySVXhCajkd9nyX31XpIdh9LqdprsiTCo3CWrPqkLd
AuWRVCjtovjpgkaUFIGBXMw3yHCicav8oqhdvxE925hXXyFlmkF+IHME8B5Vi6W/k1kiEiN3ihMQ
eMB8Cc4OUnFQRXMbeN0xVsMnIyvdXdXpb2mfCbBw2yedpXk4C9j6RlFoN8DlsFAU7pNOaRaaXZKG
GuZB7/qke3Hycqugs0Kwcf6bF1mbQURjGcIqTkD7HIpO++K17C6ujC+exve12QdFrXyPjkfgZO7T
GDCzaSvmXXsmPi7b8nR5cdZAEaM46dObpt2aEOj++zuPpATcjMi3LsG5tueKViI0OpVVEVrTgxSP
nfX382n4rz8YWSxk2SnXBUqkOInhW9rdgIhr11X3lJV7oIs2PmgFE3JubLFkrid04oFm8UTVt0a7
AxVPkGmvxTjHSS+l91m3yn1Df/dg78XwUZrsry/o6o4Bk403FwyMmHw69wfTVLq0c234N+cl6988
ZyNBWXv30LlABxUTx+gPLx4Fj+UJ+Evw/0v3cz/dxSCeS8tX6ECMvdhYyrX3B8h59KcQuYN5arGS
tCNmQTO8P85cti2TcNSfk+G2Ue9lexTWt42FW2ksYMIJHI+gKMWs4NKTVhPPgJ7FxuVx2/v2IEkf
pNAHO+K3QZthBICAWZg4mYqC7UfTbUKEigOE1UcbEwxafvQ01/BBR8D37iDYrQ3BwX1muXkAXHoe
aExS5nd6JZ8baQ1Pho1XLk0951MDZv5HvameMV6SgSmn/WGpvHsWOXeeCxuSJUirx5vR4E7Araao
QOnrlmGXeMN7zdM2KPQqPig7hoh325d+LafiWZCh+XvoCGIAzCNDlwNhKapk50cLPWi7JVpXnWAq
wPSuKl4a7yWm5ca+Xx5hnF1AezBshr0ABeG5nZLj/SrtnJ9o/jsRwveSv87kzw0szvDoKLv2koKf
FP9iy999XQf6FrBwZSB4NgIaB0wDAx61RDaoVDGpVRpDANAjM0FDKjtW9kNa3HTxi0Ba2kI31fvW
sV+d/VPzfhX8yLp9VjcbDmGOms4DhBkLDrEWXFYXEeTiFg1uXkwtWH9OAyv2Vav7GRQPXOt7R3ed
c7L1KC8fr9+k2Z1eWETXER1HsMCianu+f10JEHYzmLCo37oT+i5+P4AI6utfW0G3ker4g6khDCie
W9FprGfIOxAjDiYg3Xde+uQMR9FVG4H+pReCfucHO4vQ2zA1ty9mtbJc+4byTKB5J+KVoe1xBDzf
SLkRqVz613NziySGuMlIvATmdPOrSKOYHZR4AwlsaqqNa3YZCc9zxcjXbeBRLvHMRltzrShGYI0T
e99l1iNYbo9auUXEePlBMIPOMCaZgdaGGz/fJ5la+jRlrQGJiOIYi/ag1fKnAarnATx7VdNtHPfV
rwLtI/rrAA1fJLaTHJVQ0CmKhNbfWjz23UL3df39+uG7PBTIv8EEg7lpOKiLy22ZFUg1GC5Pzca7
tBoeG6fO8TJM70Ns3RXT9OSyrZf38lrBJuil572aAeiLA89Y72HAINcjXUjmT5mALLLz06yGY21m
W+nLpQ+GsZl5EVUI0GgsbxdUiVSi6k6PivE1Fm8CKLDrK7i2Tx8NLK5VyQ1XThwGXHUYZi1uDVTg
W6J060YQXToUXF3o1p+fPeKmYrJbT48ULcJqaoNJe6RN+A9fgn4BFBpQub3AlVgOqUyQ8+oR49z2
Qe9nH4AawFAsGC42DvfqrszRFzCjUFtZjnCgZ0GSqXJx7HT5xNLyyTLyrVf+j4rXufvG1gOMh6oQ
UB0X7Q9TH4YM7J74HjtNQJ4CJ8f0+6pqXjTwVzjGRIOkbn5hyEL6jPFjb5dHdEz8Bv04u5K766u7
9skzlhlIAbh6bOL5FupKOX0XW0aUmkwc3dESYSWdLR6klVxr5m6HK0SpAx2ZZe2BaVaaMJPrEYcy
t/FU2NmBAZZLPhFe3s8ACKuNwz4fg3L63A8bbeg1FwlIEmR0wZICvpeFi0TxuZS5MU1RNkJgxUe3
ug4sLeteR7jnfU/04sYyVb/x0qz5EzDKGvMclw4OuUW5pUC1uekM3MChAPMCxgCmB6tBzFu2VneL
EL/boNBaswceBh1ZA7CRiHnPd5Ir0CjWSaNHjWEfROsem+Imt/dpfPz7E/PRzuLSK0ykWaWq5u+K
v05ZfQS18ut1E2sbBhAprjad2QmWsV2VxfbkGWoCBLI8WCx9sPQYlMn9+JAT6w5T0dnGW726dh8M
zv/+of6XMyNlrg6DRfPV6m/B3R5K9dzTv28Uw1Gh1IcW6wyOXY4Zc8l5Yk3zmRhkgKFFiensNPtx
ffVWvPJHI0vWIaD8aidlMFIOxoj5bbqTwukwK7YFo1w3NCsWOgAyAQR3vmqpPcaZmB8xrz022s+4
vauH5+vfsrIxCJ9AoYIwClTFy0NdGlCR0TQyYXjooW6+gqYlYxbQhI/Xzax8CQCac4kPcL7ZG55/
SQOBCdXYdIpMCO5xMTy0Y7yr6i0B9jUz0PLCM/ZH2nvJnmVrXpYwN0VOINleq/tIgEEW0PmNG7pq
Bk7HBr0V1m05uacGBwXtbsCi9eSgtH6fyfYrONI3oBVrTt2mGL4F8gHsJaiInK8amHOy2i4S3BrP
i/2YaCowc36DDHufNWbrg5vwWCTGjS0nSN6X7zXxGr9Lk6frm7fiLfAzsHtoHGH2culoR5splFPS
KcrBEzbk7JNmidcutb+YMfs/pF1rb6PItv1FSMUbvgK248RJSJx0OvMFdbr78H4WFFC//i5yz522
y8il9D3SHI0UjTf13o+110IMNn+/bm4FqIOmerCE4xkHe8UF9xUDODkC+JuH5phpW96o2a+hc9lN
iqpfkLQT28wuL3yohBbfuwHthHVkjCjK2GiSuv4pa6cDnj/q5bhQQMYqLEAMhmCiLF+yUKR2IKiZ
IxddEblvZ+F1SyvYAwwaWvGfuOmlZed8rWcTZWBamDzUrHq4T+L8LVcmSIPwfEh2hQVcFPRRrVvS
GdTv0bEbDIotE2Ba8VVQuoBzBuwk6H/F3jqoiTd2Oag8nGiy0Z3mqddlkkurM3piYvmEk4egGrOq
ojqEnOFcetYEQXcl6OIcHNKyROZKiLNg39EoBBjMQgB0bsnN4HUxLZ1DtWiQAvsnLcimVY9lHKND
+lllT9cXcMUcFhALh+Zkgudh+fvpwHSK/uyqh8/V0l2ndWjgZYHrvGgmA9tI6zMtDq5bXFktuNJA
gqsLBwWcqnOLOWsgvmCCM7Liv3KkDVJdlndetbCwK8J7RaQoAonUCpSHTlXbIS/eqfLbbb7uUS3a
HP/+vrAZmnZQrcStQLLsMH8kGwqOFki4NvOXESMIqBd1R8Ch1AUBcz5TbTRoleGAwpP0zltSajd2
NPy4vhgrT8KZCWG3ZbNGICOogKfOtd9blm/jis2oy0w3X7aDywiUGfgHJUYxp2yhNbqizMQ2a5Dd
zVo/6Q46e/mqERDzAk1qoRaN61e89rgFTSKQyqshBdwTKapNreW7OLEky3L5rsAMaJEg/wmoGvCK
58viIBlcdyraiecJyk7K1rKfSvXQ5zuNvF4f0OWtc25J2GhJb5G87mBJmY5ue1tq6GtNn+ri67m2
czvCJd5YmVLWhauFqjX6hv44tIXX9OhMqSA6AWWNzdeHBXdnud6AwLuAdTguAD0FiKxDSL5DvyOB
ltQ9s1VP4xL37fIiQLXkjyERt1jPTeGQxVDkaJtp+KdDGvb6UNb2AtIpS/vtwkEpujojAEPopkJP
SwMlJ27kmadl40fT59uU5R8aH79ft7cyogX38AlT0dFSI7zsSgvunkGdptAe7V+FVe4HW0aGcHkl
LEQI8NwR/uNlF01ExkzVQa+Rgoo/nKRCtjVg+e76MFbcBpCYINwHE8zi9opXW1HoUTEwBFZNcz+b
8zZHFYVUFrSY9/FwH9e3BSv3Tf3li3uhTgGXHjpzwM3pCPsc1VAnmTREDTR3/YSzn2NrbEhl/IN2
QoljtDaLYOhDyxHSYJeMElDAKVUImMDXdm8q9ntUH5Tk2/VJXNkLWKE/Jpbb4+TpzkDjhWRFCze7
V4J8nO8pzSUVm1UTSEUh/4l6wgXheauUapsrKVzajEE/tu4fNDJKbCzv/XneC4sClh5oIyBcwKY7
HwbAdjqfKIahjC7ofIvHsnV8q2T/FOidAsEM81LaSi6G5TcFm8iIL3yAKJRoEFs9t9mgVKx1ptKH
UOeGciaEOjK19qp+fmgz7cGJW8vLVcMD2YakjLsyoWi8AYoaESU6fC+KnVPS1clQDbj6gDFMIh98
Bdd3xUoYAppPHSVVdIoAFCx6wzVRkNRSkiHUgckb6i2h1j1RbroefVr8Ru2TAAT6u9jhW3eS1XLX
phUXoYWEIWI/Ee8868B4unYxhNwCfmXBdhbt12MbLBsGCLI8MC5cUI5DKRka1Dli5LZ0tj12pTpY
ez12Al5INsnK3Y4CF6IokOuioC/GjzFgqmNZViwc6fMi6pA3P2IF3n8Ub9Pm/fqqrVwXoLFAJhL5
7AUuLtzrhlFaRtVj0bTEvrGmvvbLrP4F3g7JxbtmB010AOTgwC1ylucbf8zTklWUDuEwF+EUp09R
2z3bjqzGtXa+wKKvmSA8VBF6i8Op00Id02gISRXW2X8M9hbre3U4NKbvZP/Y1fb67C3HVTzOWCNk
UODxA/EoemSK3lWAIg/QFM68KgGx7c+SI6Ug88dWQCYLqfUfQ8vxPrly3XGhI6SLofJBhxqtUU0H
zqMb3WpeW33wSNw/Gnm9LYHd8Y3iVwZsLxbBvz7clQQLPgPsPIvK3YILWHbuyWdQ0ji8J7hFKg09
kH1/P6YV4nvid6aFck4f9GX5Rkh+oKyC1huhN6mjv1z/iNU5xyFEJAeU6YXn04yq29VDhh07GF5Z
3DjsybbRnCTDsn5u/YvFBU0QTgfo7C/8EQaSuEmJcDTM0UbTZXVXz9NLA/VMmoPRgcxWUGZGkFZv
Th9/TCA7q83Shi9Z+R1xfqKjINDq6WFw4gdbzXeNXjzapbqhRAafWDtaC1fvUrpDq7P4jg1VjGRM
igkprJu6PeRAUDi5LFG88n6AbgDpJRNbHY/y8hEnK89BzBmZVT6HdZ76LRx2lBCur+vK0V1k1fGA
oGFlIRc/t4B+8bgh7TihV1L3bUBq5/apn3/q5ktCPqL5zmmP1w2uDunEoPAWx03tQkYCLm2rHBSq
eY5MmGjlHoeXhGZXYNHg+InUvLHWO7XdEhbqXfZd4e625z3I4ID5z2uKpmUzkQS7K0fj1OCn83uy
SIaR5n3aqQzaLWgwn7aAf4LC5Ei+3vu1uH//DuzTEzixM9U5OlYK2Mkd957Mzm2XgPHa7bbXF0g2
HO18R3TqqFXVyBn0hXNv0B6s7qVi75O9uW5m5fygimsBv7Ik9AGQPzdTgwsHwN1hCg1omFNt8gpk
vKjknV3bbEh/m4sgimmBbuLciGXM/91sFZDHNH+u668nB9CkiZopmH5XoPeV05uKk9RjaJmgiTFS
P7ZmL7efCYf0xiAZzdqUgewL/gmwc2BaXc7yyQYYwYhoWODjCAf+3uTgaDyA6OH6qqxdBycmxGZg
lETRvO2wMeQ03QHYOPXAXPhdfVc0B8tK0Vcm2QZru+3UoOA6dJWh0pzDoMV+lMXdmB7q9r1QJX74
+syhLgAiKyTWRJlSiMoZFUfJPVTQPDBXKCImS1errKVxdfZQ4kWMAWzoRbdC2aQQ+oi7MWw7Mt6h
Wam9x5Eu/AiC1nf2BKKGciDsxqaze5Pksym5iNZGCT8Bit0Q0gPAcpnrk/1Ba+CCUIIhoVq/z9C2
Vd2jixLm9R2yFssvdAXgLljQPxdMOE40zlHDBxVx6E1sth5oUKvhMBc/Z6jc1dYPw6k8O5UledfG
hjZ4Aq4f/P9FJFXryWwVGidhD0Cmj4NdPEyWwR55oyiSEX7GLYILsiAz0HICuDTAfMu3nM6jgqoP
mZAScdi8pfQxJU8Ivbc1OIbNLuhV7qMlxdNH6nVogVHI1ia3lgJ2r00F1hxD/WhGCFT/JAPK7vm+
bWV6jOraPkPHD+ZjUdO8iPmcxp2rTkeNnxu7qLf9OlIfdRBnwT8FWv1gpDuLBqhyAjD7wzT2efuU
R4VvTLhh9SeohVltEjSFjPl8RefVBVccjhci0hVqXGpXUe4UhCzuslEe3NTx0K1OlPGprD+UKntC
Y1yLdrrSPkygEqk/eFKiusK8hne7SHdvB3CJKV28cbLHccieHKr6MR0ld8H68mL6loQumpjE4Ivm
VcQqFcvbouvcSbyZP5D+mbftVoUX2TgIxqJNZ+wj+tOoDqV+21RhMoFMuKjA7tdtusLyTXsCIDvy
uIJRZU/Xj9jKXkc5CP7YkiJBQWN51U72X9Q5IzjxHFSfKHT15lqLD3GltxurmmW52ZVsDAIL1PwR
qSOFIIYWWcwUs6NYskahzSGn5bydMjbfmjOjPoiE6IuTD81zp7jK/vogVy1/Is4R/iKVuuzxk0Ga
Wm6qGUpU4ehowWARaBo80Pmh6uLtCPgn7ySn+uKhWZqdQMGEnYnedWz+c3szV4yR5CpyQLWJ9s8h
TzwUwgbf5FF6AwC8rGv2YhEFe+JlDDYrOrpjH44L2THa8LyKJPcFAlXJwC783cXQkt1CYIbjJ+LF
C0cD7nOchlBtmeVTK3bukEjWPUdJXzWGdnpAe2U1kZXB6QgFIZqDwARzKiwetfQCzfu8C22eQAi7
LZ6rhqu+7kbq9+vbZGXZFtYsyJLATYQ+seAmOqWFalhawVJk/aio9Yim2n00FhtWDDLS1pVRGYBL
oGCFhxL1UWFUVcpVO27NNiyNp3pAt/Oe2C/XhyMxIcYKQBjZIDaCCVW5pXHsterDKEOArdoA0SV4
NZHDxTN2vtNLpDKTtI2akKbgaWRmyTaNWhQPZcTtr+895IqBNEMnKGZNXJ0yahA8WlkXuqw0S6/u
1Ql08q2GRmv4cHWfFDfWwFNJXv8yIfJ5LS79EUjnuheSoKAgH1I9bjpAPW77OWyiu8Z+tNVXWj8a
yHX13/P0MWr3pYx9yMDMnTkGi10NbgEgW9iNYszCh2KcFa3uQnTu5ftMsbkPigtFEpJfelimioaG
T8FXnLCLjpzWLqdptHgdxkP/UqjaG9NUH6zQQVTkAaodIJgdmkBtzdl3EyKJAC53j/bJKYycK6r1
OHjnu0eNmJ1PZCyh5MSCnMRAoRKvHyQb53Imz6yI58DQyxq8AFBqcivyOiLKjLisc3350PPFOjch
HIPEtNCGMaplaJXgg38ewEMPvPDOGO6H+J8mCe0vF2iwVAAJwD1FbAaCNiEt2WW1YelKXoaTGnSa
7fFEFl9cXvXnFpZZPXkzS40xlOrKMoQm8nYqsCnK5KbJ7J1qRYd5Lp+vX1YriwTKwqWvAFVv+LzC
3ZukgwVxqLkM+xqMInru56ostbnMibBIgALD14FQDpqRxMeLRLUzZtOEEeXR3eSm32NeHiJzCPKS
3Ck9uqCtYmeow22iKhuVT/7UQjnK6iUe14UzgqU7/QxhYnW7om4NbcCQmyz303R6jOt5Q+t+Z6MR
BUiD32nH36/P7mXr0qdRE8+bDcalC6RunRjUUSgrQX8LaUi3uEloekAT3rbTsjsQcG5MBkbTZPZU
0DDplPv5lCGzm4FSgvikyzct8GWSu2fl9KugSQLtEnhO0VwknP5hcKnFNVKEEB/2jDZEk1sARWKJ
lZWjCSsLHw9YwUDzJ2ys3q6VcbbtIqzSw+ygu/ExyZ6TCsy/Xe7143P3ZR3vZarhHIHTb8GNiQUK
gF4UXrKsDLvq0WYUFKdbcId4aXLfLdyGDUHYkd9cX9/VqcS5IWi5BV5OhF8qSs1Z1uM60NubodjM
Kpg3I0ksI7EhIh7iuhjK3sK4kkVhHsKlc/pPymW8HCtWUCBdZGUBfViiu/Nrx+FIeFilXYVx9Ta1
b3n5mmuvX56sMxPLJ5zcbP3CN0s6mEi0A2jlbwzzh5INktvm0pcESPJkHIJLXjMtU9FSVIW9+taT
cqeXIHlOZj/OJZ0Gn1e9cK2dWVrum5PhGKml87wyq9Dig5/nv+yi9Boz8aJkC33JjV182C2C9Mrw
nbHdVRb07MtdNUY+rx/BwesXePPJgZTcs5RDy0HdWL+D1NAfme25bn4z51BY1Fpvor+Laq9BkCXt
X8DqsOXuBm2unqv9hj6KV+VvBZ3R2FohdgxaWw1isHlBsWvnmL8I+5aDiifPnmfyMSE+6WsNNYZX
N7knquzlWnlKcBRwBpe0PGoNwvqmbNKioqyaJetvafWGmpnkuK1bWLrfNPjwFyXV2oTUkGXmTaip
E6SggGpzN9f36MojsYTl/1oQxkAsc5gMDRbA2neHsMuLox2eRw+K9Ioybtzh4y/soTcXagsISCAI
db6J1JwUCtG0GmiM0m/iAnTmIbG2zRgFmnIXfxmoCfZqXP3A5yAbD31ZwV8yEZgY/RjV4cT1O4O+
F6WMhXx1iZCGRwcXSOQBoDofUD+THvwaNTaB+d0oPupc4q+snG8T3WdLMAJer4v8p14MHGreGhYI
PWj18Jxq34oWySRZx7zMjrAwxgifJY1U2MHBSu1h1w53kfPAM0mcs2wo4RbBeEAMj+XAa/wpEXVy
i6hlqrtxjfGAAnzblDwAt+CeUUfyGsvMCPu64k3ppCC7CpVo5zSQ6KqCPuN/YQRjWDxJPIXYA+dr
v/RlEWq4TehUXcBctNP3/a7L0u31M7NMvThlqJCjcU+DDhioYc7NgOQxcow8bcPIarx8eHQS0P7d
djPIkmWh/NouMGEF/XvInl30stlWpOeRWbTh7EBoVwMTY4WiQsbcPcgbJP7p2slBTwocZROsCReQ
99nKWmbEeRs6/SvB/W7qfzFvpwaWDzjZajyBShuPshaYeiVw2J2avRvQyWl/N/ru6ytkomt4wYMu
zRrCRmgjNpfxnLRhrCOJ3o/kJi2iADxjSGZrdy5PXq7bW10mG/IfSPnBfxGzvYqVFKRmVQs5pZ8V
+amSGtHshxr/vG7m4nFAw9AiRaCpSKIC9iwcorYHtMgEbWvIVedgV6oHYTEaFccxGnZJodxluiPx
ZlD3Ezc7bMInQ0ICDL6oBgh+WeEMM28wvlDL0MCodpbq1xRMmrVll7uWxdZGKarYT4ao2kezDTqh
uavfnDJid2M2glZn4O4ttNbSrVHGPGBwW/wqR+eG7hbZFnyFPTAVDH91mW9NlR0YtHjL4xEKQIml
oBnCYZD/VHQIVmTakTV2vKGc9mjO7cYNuuba28LKuD/1KvOGaVbBnsEsj/dJdUA6VtloaTo89Flp
vxd46jYZZDbnvtf8BBuwybcUdB7U6b2uONbTQR3z566292/JhifW3rFbv3hW9koxPlmKtk+ZVmyg
uc43DWeAYqik8WzgufxBM0s/JU3hcdwkQZ7ge6cJpEIpEEu+U0AhdaID6OibmXiahqA6KWvqoXdK
32VocvcZH191RekDpdUBPnFps6WMDxhRrPlp35l+C2zeTsvil7zi1jZVuIPuTgpFpiEafaLGv+2+
mIJ2roqNUveV15S6gkpgEnl9GnVbhYFbXZvwB3NQsoAmc+3Neqd7TQOas8kC2qYm7m9wKFVeW87G
Ft1pULNyjGQ/ZnA+ujgyAj3XNQ8tBFCYLdR514xFtyXGnHiJlmr+ZCapTxjUMZQ2NdGsz4ubZuCR
p5sYYWbB88utoggqfPJ30zaT26FkUNMc3GGb6rryCNgXoovI4cAZpVniKak17ajbdxsyWezOpUmD
o2XpXpZx4yabO7pBbhJolbrI0pC2+s95Msk7yuX9vs0gvZOMEJucECVK3MBLzBYOBS5KG2l+nPeL
HB1roYWkTVYe2nO7d/o7DfWE+JDWqQ/qD1JXW9p9N7vXMTuUw501yZKvFzf1gujTUaAHGg4yD2JB
BemMamJUK8PIDgc99Riaua/fNBcX2rmFTw6uk6t6cuq+6HXkKmLtNgHPZZskXkr0oIYA1XVLF46B
YEm4qumss0lPMZZE4WiusDaGWSM0kYGcVgeEhi4wdyOVe6GwShDCQpAR2YAMAAOt/tFNzzX5Ncia
O1dXBuVJXNKOtSBpzp84I4op5eBvD4f4mFUPGLtkYT45Xs6cD/w3Kpho0ByHSxkIjXMLHI1pEYNU
SZjQ7mBOrQe97qeGvVPTOpim6WW18tRY+p2dPTT2DpSquz7qn+d2Rwh0w1DTgMPnlVaGyye6Lzs3
yCho5hA2VgnEnpvU43MejGALyC3iOdP7UP4aVeKNxuRzvGzVbcPizeAUHrj24vwhHk28rYVnRC8x
atBR+6glpmfQXQoSz8Ywn9WJSk7fhfu1zMCCtHGAdoboqnY+A9VcIE+WTVVIm1963/tAn24i/hGj
GVMqsbe2O09tCetp93GLW2lEVmI4aAPxZtzGcyZb08sn9mxAwrOeKAZUn2oYoeabXRypLUkCrm3K
00EsZ+PkMJNeTfHC4vfRV+kN6Q93evn6GT41IDjERTVZ3TBjTw525Dd9gyokCajycd3KpaLm+cJ/
IhZOxtG65YAGfcB/s44Ym9xQwNeL44BX1dE3jkWZh7wA9PhsUiKNqZjQecUDXQPGuwE++Ueblz/V
xPkOUmbZCq5uk4XuAYgEsByKEPzSaJzGdjEBcfTAy6dGf++0r2bhlsHj6kKSEXxtF955WfNkMMB0
hT5+JJSixjPc3lNrGVRzda+AMACvCsJnFOvP90rfGkNuK1kVpk6yaaa9blUSl1Jbu4qR4fjXhHB+
6RAjBBnSKkQ4YwW0s+a9Qw3D6zRUgEDhnOx00JGNlZL5PW/GeygAlzfmPNJAyzpoLs+Z43E1+cfO
AUTmJpr/WpqAjLKIQduTgp1rbqd0A7fV2tgjEJmTE82BPRqD5zq41yLVzv/mAJ+MSPCRJ8gupbAO
XDpSyyN9HKgs17d2Q6DDHlnez0S+cMBslhdTDuBsmJk/+hkKy/WeaIVkYdaX/l8jYrmMgTOUokKG
+oSaq8gJQvEnNpjEyGVZddnH4EUHUHJRLhS7Baq8HtuZKmWYR/VdWkZBbvAN17PnslUDcyo2UHC9
zSNi+xqfNomFOMCoN9dvktXjevINwia39aEfogaqVUX7aCUZUuavIyrL142sTqeLtpxFL1xH69v5
SYpiwEtmq6pCM0J0g9dQN78sE77M5YkJ4WI3ilxTctZVIYFzP4GWMrJvcXglA1mdrRMrQiYK/B6s
bxgGAh1BH8JlPktdaGxvr0/X6q1wYkXY4i7veqhv1xVYqt5yF9AL49atX/JE8hZKzIjFjMopcaVA
TjwEO8bDVGsejzPP0D4mXZJXkyy/CJDAzlfa0cB4Oj3CbKXIsCs/r0+ZZGFM4SJNI+AyaIOxdGqz
Ybl5k3UpGhccCffGuhkIwgLVhMS02AlTwsxCQVkB8XnPeQwJyRd0DF8fyvqy/LGxzObJ027lY69H
vK1Cplle1t8riu3HxbwxRlmdaX1d/lgSjmXaW3EzJxhNxN8zorz1HDHn9cHITCyDPRlMbLvdrAww
Uc98RNGvee5rW+IEL8fhIgxw/wxDCAMqdXYLw4INaOi+xl2o2+NmMt6R9WCp4btZ4uujBIa+tkag
EzLQx2GvtFhHFTg4cg07Old3UV14WvrgVpu4kNHJrdtBNQJdcij6idFt446xa1UO3GGkeYahRHme
QcL10KQSFMraOi3MNf9nSJjD1lD6wWws3NDk0NnUr2ZZY+Ha0TmxIIbRUUfQ56DBQm//JNqb3t51
TLIRlo8UN8KpCeEt01K1bJDdwn6ut6yEC9y6B4oYd1DewWfgt8Ovr2/uBeGObOcC3nGEzc0RkTIb
yb6QsTcTItFGJWn4XAvv4Oig3RMNkugFE54bl/UK2G3KOqxUENmYO5b8SFgeDO5HBc2B64NZnTyQ
hiwBNYgXxIQqQtWWu7VVhlBnDyI99osmrKqPGY20yngj7a5e3Q7QbwTCC/UJdEueXwzGAKG11HTL
sE5nr46fiVJ5tYwfXWZE2NVa6rgKOl0BQ5i7V8boQzGbvgoR7+tTt3YBwYcHK66BlpcL3rRIqyHR
oZdVWMzZNkeWsP4FqBUQDzWU0UufmtVmziOJ0dWr4cSosPnAYth1GstR8nbDZC6DOQ4aEEqYugzv
ujqJ4GBEcyAaRy66PzvXZRFbNkavPpgUiYVdOkhun9WxgDkAySgXxFniNTcZfd03BNCxCjFr5B66
tvfS8tFxXq4v1OotBzAuANjISNliVZzEc4RGxaEMm1Y9TMb8ojizxNdZnS1Au1EQA7vDBZ0p+CJS
o1YAMmLuB8m+jVCc6d+uj2JtuwGICaJWoBbBaif4OkpCCsuJ8d7NPdlbdASg3g1c9dts/qceX5P2
wRyyv9hspyb189OKPJ7SZ2iqCdO4PTAQmlocCp2OettN2ev10a1NIB5WlFmwGdCLuYz+1GMA9xyD
kixc7BRp+faHTnVP+TIcEtEC0FCo5kM4DKdWMOLodLZojSl0ovqJNNY+dtCkdH0gF4yjEC7Ek42b
FFh/QOHF/MGkuLOrj2l/347qo9bE2zmKX1S92hX5jzIGlW4WFu4Siau3ivLN1N9R5QCVOnjEJB+y
bIjTd3H5EOBAkC4BXTaIy5YpP5nSIqW1OtnOcB+17lNJ3B99FQ1enkaGN+TZDmw8+8kwbsos3tkt
+dATYPVNbg0Sx1bct5+fgQKkjncROpsi9tChbov0IT5DjdkWKOMdo0YS9PP4OjUJ0qY5MlkOCM88
nTsysMVnjHE+B2hJNMD4C6ondxESOJ+DGIQoUKsbunuOcvYOLC/lrU0riMCiOd9Oo51iKd+g2u7c
NzO9jTLzn05nv424+6VOwyuLkU1N3ehInBRiMVpJHiIQTW87lAY2ENl4BjpfC9CTX6FAxQMwUO8T
E7z607StbX6ru/wBN4Vv0ygohhR5l6naDVa//EvvoWfyruV17aWN/RuCegeTqVkALbPMd+J0yxtz
l6K+yHKwIdM23pKM7F0Np5wMx1KzE18BvClWhzy4vm2Ey/JTCw5zgeIKcutg8hAemAqSKQSaxN1x
207f8y9q933+OogscAZRvQXoVTiBCQp2o9JE9KjP2866B/all/Fkrg0ArCrgSUT3JkpEwraPS8Xl
rV71x3kKyOD3Mlon2e8LE+Rk85jGoJU46rpfgI9gkAQZl78PnCpy+8iXfOplCd5L1mNUc2bQo7pV
dBagEBRcX2HhqsUaLAaWLj8w9F66fNyOoZPXMhiY3voI/Fqdx2T5wFUbwNTAgcA9CO7G83NnjMjW
aUlMj2O1gwxEoe1GGahZ8B7+dxiQjwYZFfqbL9wvN54iZigwUTuB1QckDriyyWUYw9XVOLEirHap
TXo3GEp3LI3vmf7olpuvLwZUqQBmgJLpSrNxXpcclVZ6nMcmUPQtiukelXmqa6txYkRsN1aZPtG5
sOkxaR65uXNZQNXn6+MQ4ojP1UDbKKgNPjn1xJglAvvcxDKcinQMlH5jdj4wCEYWjEmQNpITsj6c
P7aEE0ImJym6ruyPHYDjGgjCtl/VehOHI74bWdRO+F+NQ64eIHgFukbD3UnbMyQDsQT/qum1dAD0
rD8myq3rBsCuAIdxfV3W9u/JuljCQZysFt0YICk+OsYWJWUqk6mT/f4yxBMnoxumnke0xRCmtyny
0eL4F9+/tE0iHAbnm9gLpGQJ+slbnR7L7C3ZZs23v/h5lB4h7gECuItW8m4i2cBGlR6NydNbX5Oc
itXZOfl5YfYNjesOn/DzRFM26V4Zyu3Xvx9FMXTbL317Fz3UOly8XKflcORO5oURitjXf3/tkoXH
DOoI4C0um3jJDC0ASIkOR1zBHpQ13NnXNI+mg8TOykSh2gaKB7AuAFnqCn6Bkk3gqSj7+WjFvwCH
qn58eRjAuACahmI53lbRB+0yawYhiT0dSRGwccvLfc93TJEMYmWyFug1QlmIEuP9JudnoTYIqMz7
dD4O5a7mG9DURNFtJkkOrc7UiRHBoyW5wdSRZPOxRejyWvO/eLnPBqGdDyJlUZabcTUfM7ofYx9N
KXqx+4vVOBmCcO3NTdybTC8xhOzn4u4eFNNP2Rdz0MsVfjYQ4exlkzLz1sJqJPRmAmiBSuIa2WoL
N5/RT2qMtilMFNqmkDtj99w9uDL+lvXlxq5dwn5wvwtWao1FM0nq+Qigm4qKoAzJK/v9ZZQn9zf6
htQUYKr5qHLIgN1kheT+XnnisAp/vl9I+EWFU+q22s3HmG8idduChaDZXt9OqyYgCQUMNxiiAH0+
H4LuxGUB8OV0BCeM3mzG1LPUzXUTq7N0YkKYpVbvppICT3ssuweQufL2+f/3+8IsJZ2em8mIIbiD
b7MA5+Hrv78wMdjAhLuLfO35FKm0Adpy7MlRHe8oUXwKOuLrFlb8P0CxAMxAZIeNKu7T3jQBFEoy
9ejSzVjdONmtFt8WxtaNNloksbW2Gggi8e6BJg2Ej8KCl+k4Q7M61o6DQQDW31hdFlwfzdrZPrUg
rDcoa1gEnK12HMcgfsi2E6TbJEuytmtt8GSCnxDszRdP0gh6HG7VhnokZQDMUJXfZPHN9VGszROo
YBEfgckF8HlhnuwoMiZuJvxYa4pX5pUHDpO/sIDt9Cmxg57ti2dbaRIOYM4R5AFe0mfer6//PmL4
hQIBLyoqb+f7Ft0fCJ36Zj4CQxvpwA3/xbk+/X1hhvpi5lnrwu3Q411PgN+V7KOVFQCTIIFgAmJU
cHQL85MVlA+mOrDjCPxx6SVc8v3L952kt5Y3DtwQCOaRR0IfhnjqiD6jwdtop2NaBlC+pcazqh+v
L4HMhHAUui7N7XiACchWpmAMUYGvkJxnmQnh9gOqHRpnHCZ0ZTundxP11EZiYm0hFrwkCqq4OBBH
nG+kpOT17MLK0dhlJHCUr58D+Jb//rwIHEo0u2qIjp8fvznGQ59//RE9+3nB5zOsvpyiAT9v9ptM
uatsvxold8XKjXdmQjufIFLHjBBEvcf4W9d7vEbZGX2Nf3EcTqdJPzfCId0ICHs3HQcbAFvImme/
r29WyTKLlD6pmlBmL+fBmP5RPorqP3/x87aKY4d88iIkfv79CcR9HVpP4xFVy2KgXhb9hdMKQPsf
C8sAT9wxzQBdA61gIW18ba/nm78ZwPJEg0xmCbXOf76cNRC0JXQ8Nrz1SVr6snh0OaoXFxJIrf9r
wBbOWesUzDHQl3J07IcCqixIYIJqIFAmr3Ykil8raw1fb0lRo8qBF1Q4FCnqCu5E1OZYad78q5Zc
e7JfFxbC7CZw4kz49WbwB/itf3FjnH39cieeLLRCaVvyFr/fcr8vvVgWUK/cqVDogVINbiUshugj
RUnJeqZGENVz3tP2oIHGMv/48maCCVDzAnwBon5R+apAwQ7itkVzLA4KB3Dx63fq2c8L60vsTE9B
ttEcyewx9p0Nskh3bYlxBFASxnuwqAudL8EwEtVQFL0+zsaDS8OosySPzsphQGcMqtsoZ4JmV+zB
q2aqM7PQumNa13dTmm37jHq52XgxdTZaI2NcW7nCwY+Jo2eDfgHnQXhGEWih2TOZuiNznpU68iE+
EQzkaH8NDLf4HCCsgce38Hwt3Gnn01akShM3EG4+pv+JO4/+1GXrsjJtwKKge30hVQJSRFiXcnTA
gNyW7THvQCGRbgcoDnc7Wnu29XZ9B68ckoUwHtzTIPhDl6RwW4EXxJ7GKG6P5nR0ULCNvMHcXTex
ssnQcgP/D60a6IYTC17oibRybmvN0XCCyNlJm4ckvy+m9tNewxFBM/axcO4NPaDT7+vfv7KpTr/f
FU5hwkC5a8UGBDr7JX7XnCDPDyWTODgyK8K7FCesHuNUhxXgZpK9oQVR70cyOjXZXC1/P7lzkRFq
/3csTQJmBNRsJTeWbBTCyUgVixq1jlFwepuyjdLexorHZZtWNgrheERR1JOWwIod78rC15rg+oqv
Hr8/O1Zsr+powy1W4vdz6FSRg6Y8p2SbZZAslRyN69OF7L6wHLUaRVmFJ7AuN0nl9/SQv/ey2GJ9
tpD6AMco+AjFupSaWG47tm5zRAcoKOSlkJL12fr39y1hEFWij5bZRVhz4xtP7kB3WSU3dXwnLTuv
3lUYxn8HIro7rh11w8Cs5si0IP8f0q5sSU5d2X4REYAYXylq6PYIVe22/ULsbZ/NPIMYvv4u9b3n
uhBEKegd/eCHCiuRUkqlMleuBB1s7KAu9rHmtxXyRwSb6935MNuQZujEVl1b5YyugrL9UgTHdGdP
67f7A2l5xDJRx4NOw9z+BQE62I5Q1nLVADiNvaTvD4IdzMw254QiqvJHAjcPK9DVJA9hE/Xmye4v
WnnQq1sqneroGCofJlFpyuYWuxPHpSMJbezeMAccGMOZKofuBxywINGf6XC3VJWBOz4G8upap+fX
bhKcQsFi8V4cgmmpPClYrEhxNcNpgPX6D9r2muXH8PCeyN39VAh3m2RmTIETwlR0NXJGdHuOvMdb
ePOU/Fkrwl0kdaZordFP1VXKTihA1eUvI316LEKgbj6XlKLvZZT0WLCymRyfJqPAa9weXyPojoQC
Hdis5SnUx9JGw3J2izSXKfmK6tL3fP+f8blbiip52xclxp/0kx4/5SJcxrYK/ozPnT7TxqPPStn3
h8dEB+uSE+6kUvk/EwKiLECUGAEnt0SFqUSDCVbMaxt+N8qDZHxI09PjVdqexR8RnJWa6gL1W2+u
oe2A3WbIAYd+h6JB66nj7cqw3jxlxmjmZdUnIw4DGqeOZ9kUwCS2zPn9+GS5kWqwdIyxRauroZ+K
wgnSk2oe8+b18UIxdfLG9l4Kpws0Y4tSpYf1U6XXejonOTJhp1hxZxGui5nRR4I4jZhmr+dlB0Gg
to7SQ5A+ozpOHd1B/mqJeNJES8ftYWUMEZCkbXUFvm+KkfK5zOOndHzHS+p+6biLo+jllkwZNkAL
0ilwD0544bzjSgek9g36iBw+/zwo+yAcFWZwm6fwIgNSi1I/QVnulr26F8HZdKmYZhV9YqurlZ+V
7rOlvcNe3Y/PbeN57MY+iTC+eSWzo/x4vH1FX89t3x7JS8TbcGHkJdjcj4XImm/Zkfuv53atHhl9
Apr76hqWX/P0mxz7koinXjQFbrPGoHgsmgnbaJxOITkM13+3Qpz7UbbArpkhtlAPBowOQNRGIGD7
sP13jyI4v7RTYVX1JGR3tqp4o4bGzqcx+qIk3/7NNJByW0oJcF/MZQ4pYAsxyYXsbCv7dif9UTQI
HJfjK0YMLpgKboFaI736hEYe7/h+Qlhvdsaswd95s9UNHR1hkvLRVWYUN73HUjAyCZRiMFqXlVuQ
gPwIIMSrkh+SxsmMM6hgwfrzeBabxwGGCC2KkdZD4G25SiB/zeJgxnGQbTiczhy8NjtB/v+riDsR
nKJzkwYZIuy4J37NudP95/EENg/b3eicmgPW7H2cEA/pQr92klRwFkTDk+X6NFKj1WoB50kyzwW5
CB3wzbN29/mcuQs6ojaxicNcGGfrVP7wiOjBLdIwt4/Ciua1wQJSenaYks+I45Qig7G9SIAuowce
mMb4J4s8dQhH65gEYlLpcEhF7+DNKegsJMh60CJ8vlQCGbo6a2kFDzlAsc3JaL9P74AwAAMPDBTr
eM1K/ZYiiiToCp0OOWK1ysVGxwutFWzUrUncS+A2ahnM+Wj3NL/O5J+w/KzVT0QWMfmvFAFgICK0
IIPUCdAYb3QldwEDtJSqdQl0oy9dCvaJV6to9xolTgB3e6p5oipSUlYvahI46fCMKZzGAeSru88d
gIcgY0D3WpByIhTMqRztUkxaRkP5QubiCYxhaS8LvPGNtQJ1HFIK8MWQNeErHy3JCqMkiKqXQgIL
GMrtRaZ1dbTR8hmVFYAdosAJSTHOdHQp7UogPsoXHReo7DmuEu+9QiEBB47VbgLNgLfpctNKfVpI
dmAnL5H+NLll+bTTtCJXBR5WABkAUwIWlPNjWiPvZyNsy5cJVcjgQQljwW5aqwA9m1DwgFvUQnKB
T/iMQ1x1TWVWL7nhoEFVLcq5rTUAikoQXwNgYOE88ESBUlQkqM3r+hd0g5Wrk9Fc0ArIanbPAt04
WUwep062ZT7iqMM0zU1Qg22q6XTXPipNq7l7NbEUwSnakiNpUACpu+mRn49XEX3VWg/L4TnTFEjp
VHchhq8+JlruZKmIXn1DAOpnbDSgQYhRQ9ub5UbVCjTjGLvaugW0Pk6fw1Y77l6ghQDOLqEPb0/R
gcy6zaABa63QGQX1pOuthBN2NwPuLDQEYEQjxQzGsnUR0HJ+2TlqZOdyt6aZsQDACmTB4K/iOTqm
cSgnFADnL+q5jkZXk3cjoCxEeJEohEsJKlJcqEtVkEmV52aw0xegKRzrQmVRFGV1z70JgDOJhwPK
O/lubIYeBCnppfRFz74gTZwoP+P++ljba2UwFmXcdIbBkni83StapcxTi6YvxdS5un4otUMHaihb
VLG53rZLOdy5SJQgm+wQcgLddqq/4sR2Hk9EJIBThoXOllU7QUA1Bsdp1A5KvDcYgBoBtN+AcVJM
xp7FHYw0rMmkUGO4AYjbl7VrzSIo7krfkACybmwXZmNR27ncULlll6OVDeNN690udEPzODTnncu0
FMEz5MAZSAojgQjlRPQvtgjNtdpO3PCcdU26wAytAcMHynP/D4jvHKt6LkVpvJWumRSYPlzZMur9
eDRApqegOJwgJX6W5MwZAFd6vEpb02CeEh69MCErHMAIrqw2JjO9TR41nmjwEkyvfbR7P6kAWsGv
QVE4kud8sL2elUaO6km96q/o6CjrAlax9SIth2e/3zmw86CgUrHC8GQYj418jrp6916CBEAZiAzE
FZDXnCEHjKHuy0hVr3HrUPOQzu5eLQB+AxXAOiHmAAdtOQOg9oKwgldynfJjV1+yD219QXHwYyEb
y4QYImvsBqQM8qj8JLq5KOyC6Ncyjg6N6o3118cC1nsJX6+pCD7AQwNciYuEzo3ZjHUQGdc28gY6
O+XPBuH2Sr89FrMxD1wQrA5IA1BdeWMWvVO3TmbTLDNJv1L7pEoHIpiFaHhuFqlq13itYPhW9nS5
c9J5bwwIhDMgLmEpNFRJrVrZNLUdN3IQ6FejKZ3fZpoLjvTatgJ8iKAMa7OLDqe8nlM7AJVanxnX
dHxpQNvcK4prm/uPtI7ibOxadCNkmljuWDuf00oqR+MKomTHBtNt+Hu3lkHvACcccQ7G0sPUdKfl
SS3QH3aozaumnPrI1UTlSxtqxusBqy+D8APgMe7IFao8kGiozGuO9Dge98fkuHcCqIMD8ROSWxCy
amlj9HadjSiyuJLAbYtDne22eovxV/dbAIuXmYZ9lZUP3X+y8vT489eHmdgsisjOsYr+Ztz6F/bQ
mp2hBNchjx00T/psj+1nk/40td3bdSmI20laY0XUUCEoCY/lszQeRbx/WzNBjziiqgaYnlbw+hE0
CzSss/Cm2cUBXP2G9hJSR2nl3fYVIEHIgOcElOCK76sDLElJtCq8zdqhCD5EmsCBXe9YNj7rGYvu
leDr5hYqq0a1bvsuvOFJndJLIgKPr8dHLhEOPlqc4jzAF1+eODtPbKmwFevaucjMdSI9bw5vMRIi
BqdE49vl8F0YVzVVY/saFtbJ6OyTwCKx/7/ILOJZgqvz/8dn2+DOYBjo79UW6GhxnWYUAbtB/0ne
b7mXIrgbVJ+ynCgpRKCjnNQ5lbo3doIpgIgKoSVg00Esqi6nMMZp1oxTKl2t1kf0wS5iwVnb0AGi
lCg2QSU264bAOa2BSU27kvTgan1LUKopR7srNADBVeAAAEyMly8aVyxnwIhWTd3sgmv7XGo2+FB3
9uBFk7WlADbDOy03+Vi3TdAGVyVJz2FvPpf0pOduo7qG2l0CYgnM4NaKaYDignwHBfjAGS/l9WNd
NHEOeUnmkfKjIYgQbA5v49AhZkZQBsTdQugiFCM2WgUob/1R2CdAqt6hcTReYexmCjpt8BofYqWt
DasIrg1FlPpUq7udGQ110jJSTox6bvWQi7V+6o3W1q8EnWqUA9oiPL6GthYI/eFZXAMk6ehXtVz/
MWrKoQfh1LVpXfmXLMKgbA5vMLovDWH2VbSSVl1v1kNqXBXaHdryNGSmYAIbZgn2DuV7LI6FNvDc
BqoqJa4AT8YCzbNbVzVKZo7oUPSOVboTwhkmTc4zbaAQAjIdRLK8PN5bpoFjdz8LzimuksJKwxAC
+gn9QsA7vv+1vhTAHQS5LeskZssERLlrfzLt/e4Yw6GrOGQIS+MtzV0/MnpraFFgkisp5ye0mT7O
leDhsKHphQRO06pG+4CxI1wD6XVq0fn8IthKG5sVlbIaHg9oKwg0IadltY1RoSAHxrWKPmpfNLrf
Ful4o6McFwh3RGe4rG5utMFI1cK4Dsk364tEXnfvUTzXQCWk4iXNrPjyJEelUhZDDw2D4pn8jKe/
Hw/PVpe7/k20RsXb3ITPurp5QmLn2VxJ0tX4aej0oKDvfIWev6UtitxvqBm9Phnruw3+WEREl/OY
1UaW6nS2r0P4Whv6UauqSxbu9vW0hRBusUIiz0nIhBT6l/KUiaiQ2U7hFgs1JigAYeR2BridlnNI
hyad4z6wr4y6zLT/Ngw/yJ7It0TZnYUF9y20Dcw2Gi8RMLUuJckGmv7AKsKlodO5gdenNOSUt+r5
sfbXRwNPXtwOcE/BGrZ6zaFJgj6XNO9uBfmdn/Xq1/7hUb3MYnBgqkLV4HIWfRma41hY7c0ev1rR
QSn/5fic9QuquSRNi/FD62C+7KbHsQ3UqINYhn0/vD7OMA32PM5jYIcvk/zU6Kd2992AmmUsPd4O
6MUN52+5OHYeIB1nxs2NXkwjP4I0+rh39d/8F7gxmoJoAx+5l9QpQBgor2+mih7eRznY/ZJejs/5
GJ0cGoGG5nRAl6efcicuaoGAtW1CYhqxbvCKYnngZixXKALphVzQrL21w49UI4dJQndTBO7zWhRI
XJ8DSGLN7BVgUZG8ZL/fucd200SDXnXdLaLn2nZqUXGMaHzuFo1bKsWkw/hosD6aTvx7r6aXn8/t
1FG3ejMb2u4mdeFB/znpIiDfxvcjN83IJAHcYF2Vl+tjDG1VB5bc3fIicponBTxtu2eAIkG8GJCz
xFblISFlgcZw89RmtyT/3h0L+mP38CaOgc3CblAw4dZ/NqzJyKsqufWW26KMXGBG13cbWE/vhufW
Pw4l3Kwlhncz/Wf9VPT/8vO52yDLWxJIA8ZXAfX+q7Ki0+Pl2fp+3cbdbDCiDERLluqdJkWdZylN
bll01KazEhxHUf+ajR1kETyhDbQxASUEXzip0TID72iU3ORBRq+pp4beHs9hLQANORE0RNAN6Uq4
ecs5DG0A3J2kFzeaeoGjdbu91OXwTPydhZjiNAGgCcOj9dRJH8HfrYCvGa1y/90suI2KA9iWCGEV
t9opE3cWdVtjG3HpwCxnwW3UOUgH+KsYPtMmR9e+Scep/45et7tPM+IkFmjZ4OehhJWv/UVKHKDl
OBtvTYkOiRma/O3lAQOVBWLEwL8htLBOv5WZYeq9OvY3AxSkXqZed2sBTBkIoYPHDO4q/+hpJTDX
0Vwe0OjiY5nbhygs9uuZeapIjKGhD9IA3ImOi6iZptaebnH8HJ4je3d4AQQHd8NzjleUjGEUUgyv
Gq99fjOO+9YHcXkVoACgMEBmD4+Yc120DH52XpP5VitPXzPlsnd0jAzK5LcMBvKHnBPfW+YMcud4
8KPvpXUMawEWjT8DuOIXw3PGLgJKKUGnlMEnE0hduu+q5irlKdoblOTFcPYolaNGCXWIodqhQscq
Uadw3t7x43MGCa5raLcxxi9sJBqmD20m8E/5SwECgPnA7gR8ZaPfhxKkkUzHgfpKfVNs15JxDLzd
mr4XwediQhJJaYMIjK+oTlMfdvYCR5sKzACWCE2AwXGJjMzSZic26euU5NTv5bNVfLT3hubZ+MgU
IT7IUjGAAyzH76VGKbs4oj6CMKiTSpz9y4Mc2BtiEvyN8EyX46thnFkEPAB+ghYBsZ06+a/H68+s
zP11gAkggopnHyMqRoqbW6Aupi36UYytr1dPUgCAKbqvPuE2SKXbY0EbmxXtilmxF9yvNQ06ECUZ
TjQaUcaGE4SuIricRcNzZwGt0cBvVGH4IXuVhp/aXsz12zrdfT53K6dTTIthwPiy/ENp/MR/vDob
Jw34DgSnEKRDIOatB/Odb5GTnCAImaOZfH1S6G/0Kyx7EbfOhtVbyOD2UqmjnQX6K/e+ErkB2jJn
R7tGh12BI7yhCHChYMsagJoircSdiCTpRntSsUSqZyrH3bwx0AMaWFgMgYuMks2/Eua4042xURu/
O0nBza4Eetj6eosVnSJijiIJ3keNVCWvtbZu/Iwe9MzVh8NjPW+Nj4g2zCksBtwi7tLPB2rKNU1b
X4s/JJc+f/p3w3OXfpC0eklaDD/pNz1/rQWJwo2vZ5B6Fv5CQgR2b2mNpjyWuliSW78hrpUcQ1Pw
2heMzwcI61Yq4ijA+EPqaoEzCIzpxgFAIgFpWgDFwRXMx1GJNWZxXkmFn46XPn0KK3TK8iYRO/fG
JFi6gpHe4C1i8kD32SqqcEA7Jr+KPyrWKRWhhzdMxWJ8Tsc1leAPlxg/qT3V/lQnn61UsFCiKXB6
JjXaqJMYImQ0U/9iNO7jXbq+c8DXjNsMGHqYvFUDKTRxVaPOIKMfa46q/UBoU1aPYfT3/PuxnPU0
IAdXG+wEIexZuNyu3Rznpg5mZb9MLvExbXY7qSi/BiMtAO8gf4KDtBy+VesYXUvb2R/7f6JLsxfG
A34IwAoVmDiAF7CXOFMxUp2mcmhTvwVPAHktdqe0/1cAKleQMYcXv7LUlALGqmeDP7S/VfP3zmai
rEMYdIylARoWYCd++AYcpXktTfDhw+CQnlHHLrCl64MAAVh9PAPRJA75i+X6D2YaIitfj76e6k7Y
+JZ8DfK9kGHMArSxLDsFWilYPC5nkQFfmJhoZu93YBBDj5NO8Ixd2yTQLjFmcRwERpPJ7dG5zyIA
8nLD1z+28jeryo6pXR515fXxUXhjYFz6eZCD9jMIosLLwN2zXKw50IIuqmPTbyJf+YVSZUk7Nf/Q
6TdKcS5hKXg4bJw8SGN1Psi5rZMKQxHh9TlBWh+hqNsv0ab38Xw2BGAyCMwjIGkirs3pfg5tq5TH
ovMzxXA+ocPOu8ZHuArRMPRc5u9pCn6OJoq6zgcc5KAewT4j2LzMOHD6YOlURNxUIOqBX1jqYyxl
MwYMuvONCM3X4y9d/KUtP1gvaMeTilhSNxfrTha3x4pciuw+gCypxBsrPkj1XjAATgnqNQAzQLUJ
GHd5yrKxyXK4fA2eQX91xjk0z/u1DXcS5sQG5BAVG8vFCocuksIkZZ6r05tHo93t1+Dz78bnFqhU
olnvg6T3i/kDek5npiA//Jbl4rUN9A7i2/AM1i1ndCoNM1iEe98Gi2yhHeXk0noT6hE7+dXIDnb2
VGTP1d91faimwxC4SX5t5k9wQYE3fryUCjvojz6FGaS7l0ZZ2navSqT3J7NyaukzlX5O8c9E+pxm
jCVD7/w5+qLGt8diN2w1djrKRwAigP9lcndlSCrS5GmE8/q9/Yn0B5IUjwVs7XHkF/HyAOaf7fXl
tIYxKWq1mhsfrcWk6iztBUFgh6NHJDwrhLvgu/AYvFYJ4jyazM4PysAZTTdq9iLMIIHd83g4AUfA
UE3LGTRjF1BS4WUTf1P+nv/auzwsgwzuLJgywGl4AESaA/Y8BzT1zfTUhpdQZI/X+l2Mz7d+GPPJ
CPWpTf3JOjTl06ieTVHgeq1hiECBEMP4IRvLe+8hGU0lb6bUp78T62QrAhuwOYO74Tkb06Lmxs7m
ASukOLRwBlQg7SV2RGEkykSgWoRckLfkU1CaSjU10WrMoHLDwAWhZxBc0sCp6O531FIQd8Z7Va8L
rYIgTfGs6lP7tH8zoWEMsKiosEEUmPOJxqGhtdplb5upT08iHk92VJcWCl9voPcXslCIPPJ7tRk6
IML0JvUlNBjTz9Jn8hdoWwoRNcyWwmGO4KCCbhixfs6FMGKtrjLNTHz0STNtV0WHYXp6vFCbM/kj
gqfFTkolV6lhJH5YHKHtUvWs+ECDYyY0Hms3Emt2J4lz75JgCgZQ/SW+rThdcsroaQKpUi+4x7aO
4L0U7ow0VVtbBbUSv4udYXDQHfDxem3OAmXoKOtFzBa9EJcmMJWtQZKNKPWD+UAUpx2dIn/SS/+x
lK1ZoF6IkcSiEd+qcZqmpD2Z9KrwTYICwBPdH5bH/mTUXDgbgHjyFZlxpqWWkeD1rAbHxjxZoq6k
G9/PcvAmbiECyDMf01bzFomFpM19Nfr1l578vXt1FqMz6Xf+QTw3DSAvTe5H6tfU9PfnjfDNdx/P
3XJkRAipgS/g2/OrfTSyl8dfv3GoUTeCyh0Q6CJwzhOgD+D2CKeuTXy9hxW/SfptLyQIRnwhgZvA
jNS72tZMgnbMtePw+ngCW8rF3lF1xOQBfOFz2MmU5vo4R4nfJKfAQVzk8fDr9WHlTXgCMjwTgqjc
CTPatjCKEEaPNJeoeprLD7Ko8HLDw4QMJPnhJAEdDH635Q7C5dOj6Bm2qPue9Ohv6hb1eexO1mkw
D+1rHDvq/sj2UiJnl8g4zN0wQiJl1QtuNV1MNFYVEXeuVaMhGYxE0hshMDB5y3lJWlP2USxluJci
Rwm+BpH7WDmbAtBQnQDNjp5mfDH6HAy2pYH52Zeq58CWXKvoz48lrC8kTAFQV+wsBEDRpnc5hdGc
VDREMTK/79xMyw5W8rHqnuckPtjx/skAWIgXOssvAXbLibLDGV33pCH0y88NOVam4GrdWCvgVNCx
DtEFBAJ4b1lK6mSqqBz5RftUHqp0t4uD7gAoekJqj9Xc8EV6hTbHigxud78e/spQsSIwshvHcDE8
uwjvjCxoiKqorTB8Gh+CxD4kxuAae8ljgEVG0Raw5zqCGIjFsM1wJwSpJhpYLS2vsuaWReVOReTq
yaVTd3sFSznc204b0yqXesgxm+tQOdPw+/GmXavaAmKbXXRg2kEIgJuHbeQZIsZpfO1+GcaHuRO4
A2unAy8jFkbCVmUYT26j9ok5yBQ5UESJrR+GPJ2Sr1LUnA1S/3g8j7XSIQjuBqrQsGPB97bUR1in
1hTnfeC30teiP4XzydjvGuCBgQo3E9FcxNf5uaglsdFUWgqv4Xis/i5FuIkNTSyG5+ysVmh1qdoY
Xqpfrb+rThA1XFsnFNAhXmgBRo83PJ/bK5q2UBu1za6g2CEEXOjf7exqxG6w33gA6ww4AIve42xo
3Dx0pMnMQe/ya4WmRLohOebetnU4eygEgB8Cc46oj84dcKqR2Og1q7h+Qb21M4LQ5/Fe2tDEYnzu
TFQ2Wv9mVVBctfmoDZdiEKhCND53ppFGHIBMx/er4yUdT5bADdkYHqkfeCEE4CrADjkXAYyTRZMr
VXaVbKf8tZchHou/GJ070anWWmVuFNkVUE9wpLba7ssB4wP8z8qSVOSJucWn9YCVt+PsOgN2k7iT
CIq8YSgW43OLT5SgSzM9yq6mdmzoaZ4PuYhqRSSC8wPHWRo6tFrPripa1KFFsXVW9rJNoTwcdAnM
/2PNqWH4luau76OMqFWNVWo8o36qh90ewHJ8NsW7603Xx7CcxjK7BvMFpGXCoPN6iZbjc0e4DJN6
7m3s0TB3K+JS+3O2l6oRSwTjwC4ftC8DxJ3bSEWgD2QCLMTHYxex11LUY299zDA+3tIoWAG/ERyZ
5RKZUVjmYR4avtp8ri6GCB62vjnhCwOBifpwFDDgJC+Hz+qsH5U+mPzMjf6uohMtDpPt7jV0AG4h
8AeqfDx4gQdcyshR2Gu3OpX9tPo6jkdi7zaky/G5S7kGG6SaSRg/In7VfVWJYPzVGgEoiaoqFelQ
oJ/QInL5/ZFC0YY1UntfRnfAUnP0JnJk81tIfz9ep005iHsDHgweKINvON+QfpQsGeCeGKCelrp5
7VZaJYKjrc4EZoGSW5X5FygI5N3iYOzNOk/K3k+LM4KYkekSUTfT1Z6FCHCtIC7D+ABQC71csIRa
mWENGjIFwTnvLt8eL9PG6ED1gAAPXF+AZvBVw1aLCgBpyid/ekaMLKyP/2p4nplTopS22YzhB+uj
cu6Tvbcygxv++Xo+iZsUATEaiuE76RQede30nq9HgA8V1QzZwC19llXIEhrq5NOPSnmh4dPj4Tc2
D77+z/DctZypRkADE8NP6dFCt57kUywi8d1QL146rKga7jUzG8vNY0jxFCdlLftxGzj582SL0mcb
c4AAlP3hpKFRCB+e6cpRrYYpkv1CD5xQIs6Yo0vMIHq6bc0DUuBgsLctYuDLeeg23lM4a7KfG241
upYovb01jfvxmfy7u3Oksl1FI8Zv5S95/LUoT3N82a1tBl9h2VoCm8TD21W1Cms5DWbEio/x8BQS
p84FaY7NWaAwFrVCAOpb/MMw0otIU+p59uPirIYHml5292VHrpbRe7F6JBNWnOdzawIDHcZTY/aV
xjV+zyIOsQ09o6aNoBoCUEnEpLkjEZfo8RZLDRAS9WHOXGNvTRU+fzE+d3vWo9VB0a3pp/kRTWbR
ckQT3G9rHSB7AjGIMGC3gpJuuZOaOdO6isaaT7TIKYKTFh8D49fjrbRepaUMfrcOfd00yNf4Suza
n6N6t9nD8OzBjAcbSjz5GkMLuemyHE3iG6P03B7KOhWkFje/HxEwODKobMPTZLlGklY2RRcamh/i
RrZUv0/eMQOkRYEsQG4X0WPOcLelPHRyPyg+qW+j9JWeH6//lo5BO4OSKoTCGDvJ8vvntrdIaGP4
OPlaz86Uo0e391jE1hIxsBAAUDB4AIovRWTGmOTJ0KhAHF7k6cP8de/wQHGhABmmgtHG8qEX05gt
o0W8xJOT5uCkQk5aA5+3SFmCB+N+fG6HVgqNkzbB+FP9z0DMo6Z2xyl7sjoqOG7rdVoK4tepDohW
DRBE0HCagkg5np39SwVDZ6HkiyVSeBcvtYdBC+JA92oT9GRd58jvEYAUH6NVQc6S54WRpHGaU9TR
eXYTHWRHAu/G7hlgVEYYAoZ9gCk4k2QrSaQr1JC9OsQV7diK4LStjwP837vxOWVHYTca9Yjxpf5A
bFdLD/Hr4xlsbKeFBE7LZpzacdhBAtpmK+hfSp3wVyICPGxsJVw98LNVvExUVFstjxzF1SZb/SB7
pvkli77I71gllmwwWKUVoujcKkFiYoR1rHimdQlVt5od+/Z4lbb0cC+BWyUQ32rodxwpXmfGjl1c
2gCZn78ey9hapHsZTFN3jhJoH2f0qYeMVHPMyc1FyLPNOeD6BDQTkcKV5Q4nuGGgvVW8WftLyz7a
wIJRgSO2OQVUHDAPA/cbz8CQh0Np06hQvCqjDr1Y2n4nBnnuOwHcE1ct5FTPu1bxBv21P3WtACG7
+f24G9AWGh4SyOmXKpiGOW70ylY8Gh2t0M2jd5gLZET/Oz6P8A2LuZ6C1FC8WDkn8VO935fH8iBO
SHBBAGvNPznxSMhCGqC3CzVerO728niDbpkKEM4w/jnEmgG5Xa5OJxcziWoie5Pu5D3Ieh0wPVFR
dfumFAXxchWRBdaxgZOCiLmRpbPsddOpGL5Wg1vWF2HrjC1NozgfWHG0fkPmivMzrLSPjWGSZa9p
j+lzIh0fLxVbCu6SZuXIqAhAChSPQ+4spym1W8lOZC9GV8fyJP9TjeeJnHTlFopikxvHGmE9iEFM
Dz4xz7thVEPUBHkkezQ8G4mrR4fdrcwZI8a9CLaYd5YpK6RhUCfMJkivLfqtivjoNlTOuBhhmEz8
Q3g+DKmowdVok9mzzMqRys5BU8RR+ZjGAq1sLdW9HPb7Yh5DkdipNnuSdozag52fSxFlNts3vOJR
oQlODwSj8ajmHIIRXk7ZafbshcrTND6jnoV+G0RUypvzQC4a7iV7Ca0eo01nRCaVZ29Szk1zbopz
tT80xgrewKKMondUPfBvLdmmkqWBYNwzDkmWHrS53O9dopgF+FkDIASAXTldBG1YUfh/kzd3Bzh/
qfv4AG5sKeCV3mhvLXYCOT30gZriqpCJ1xqnzvplVhFiAicRC/GGthH1RmcckOsh6c3DBymCTHOd
KsRLso9517jNFANJ9k9R2ochFLzstmaEQBnej3h7bdj2RtWiLBs1z0rao6Y/o0k36Z1sNzM+DjuK
HP5fDh9XbBlfLVpEa95gfTbj2ul3V3xxAjhnsJI6vFIJBMjpMzAbWSJQ/cbpwKZSsKlYdStcwuUp
z/WAlGiqoXtl97FWL3XxUel2Eh68rREic28PF4BnuM07pGE0d3Kle7HWHhVrcMd3ODqYxB8J3AWS
x1YXG0ape1lyG4+jiHJi435CLgJYB1DhMngtN3yszFFcVIrmGeiyEHzQ4mfbOCXpB5TdCx+sm/q4
k8VdtVM7ahQZKc0retXJ1INVub35jqfkYkKc0vu+mZL2TUh3+I+8P9YLIwtmKJSEwCsBF8VyS5lT
NUp2VWmeVF+q5HJ5bKs2fBEUlSHbAaAUuLP4gERKjCzPlRAHInOkv3IR0nVr/e+H53RdlL0xxXWs
eVRDM6dD13y0NEGygPnF3K23mAGnYivMg4HmmEFYnBFALgs3IpdCOgK4UTqjsd+LxsEG7A+KYH+c
bS/tdqjSMdW8kfG8HeNeYGk39QHqQwbJQmaCf62W6QisoT5rnh6dq8yxRey4WwoB8hg7CszsyHFx
1gNNDGorqyrVI8OpL06kdlIR7fjWZXEvgtN5Fg1DhhyL6kUo7JndUX0uo0O6uxQLlhwuJ4N4As60
opUdglAySiVUPT0/RK9UdIdv6QEeNCFIXVso5eHWaZilUtFIq+LB+tGsPusiyvGt2xteM54AQHoh
sMyN3+m6keQ9Pr/Xf0TWS5afAtQl0Rdif398wLe0wSphmKfDrC73pKlVxMJnKiE+0TzF9rGan7T2
SRGxIWwdwnsp3LFQitZK8hLTie3DPJ7CD+CNHsxzHDjknyB4xyXLICmIouJBuKqrDmskrCYpg+qb
Y/O7SC5CgP6W9lmSGY2A8CqweaLzXM/m0mabi+p+jL7AohZom0oBMPGNcwmHkLNZOZ1IRRHnxgzc
8JMkH5pPowh0sXXSGc/Gf2Vwt5IJzkVJsnX2Hv8ZjadOufT0n8d7a3OZgHtBQIf9GZzWk76Oc6IH
iqdKX83kGa029o6PZk8IlsOZhiuFKvrl1Re0MtquDzoc6TJzmr8GWXQK1xMAaBdMeTC4gF6gbdVS
wCyreO9L8KHHD3NlOEW3G6jISqBQ5cMg6AxhywV1AmUaGynVYc4T+WiN6SGaBdff2pCgJh8gQoAh
4Rmuiv/DANzUaZ9rXt25c/oDtdvINsvhT0Lc/cpgqRcV5SRgqOQtYttMEdqSdJoXfBqN56B4es/w
iA6iuhHYSD6aPXZqS/UEF5+cfqCg2Gyv7xgfPjPynKytLg+kbgrwzkgxMgrtdMjouVO9x+OvjxvW
BU9vxl7EsJacmxaZ2WgldqQjn4BX6wXsP6nImdrYrYxpg70sUdOw6gEEiE0V6poke6dAk89lvJci
F0875gWC9x8k4MgTcsdZr+ZGKgtYDK2djp/7ejw+XqKN72csdjBIaGyDFpbcVaRoRVLGQ0o8yfpB
vb7er2G4Lya0AFAqXELurAFGkLOunMQD/241fNP2x+ERj/gz/upxGmaFaTQW8Ybon6n8mIylY4/n
/UsEg8RIYIGqBehsaZAaHcQwujIQL8UGin+2msh/XW9ThAoQW4HzhEOAvboUIHcjyFmrhHpSdspR
qhc7cSgwFFsiQAqDWxNUD2QVXWn1LkV9q9R59XyJTC9LL0REKLwpwkSfE/AKoySGR8u1fYwO05rW
eUp20NDOUHF0SzCL9RUNG/dWQwzYxRpi00SpOga1OXjh+BPVc2PyXM0Ha3+SELQOSIjAfiNhDqjK
Uh3qVOqRPBmDZ4MxP6piJ9qdVYAAxjJrwOOHp8mdOTsnCZLa4ehV35PgRRNBFtZ+33J4br+iybdq
0RLDyxWw/pFrhgDLqc5gqE7XOLlNXVkSoGHWimHxfxgQlqdfWxHSRLFiSGHpoQWuPaiOlhzjkByq
vV1w4ZPjLkJxDCMcxkuAUw2QSUVPNaXwSscArv1/SPvSHrlxnttfZMD78tV2VfWWlKurs0y+GJ1M
xru8yPL269+jHtw7Zdkow3km00mAAKK1kKLIw0NnE9u+vLkxOFx/FRBD1I+JTz2gJcmQTiO5xKjy
Ppj/OKOrKoetLlZLVeFSPrJu4OxfNJlCViaekg5SMiAyXa2O3a33Hl+I+QN8JkGsgyuzLjfA3U4u
YIEChU+6xX+zOj44RABbAcoKpARzHYmpRlmF/OQF1YKFp0W7L25YKbQ7BoqLR1dEv2ZAQw/NiDNy
kfqrlV4sctiEoa3NgN/ZH4x3vGBwPgMdvTEKBp6pSzkR93GMtxyDtT3mvY3QZg2FYooYUUPT7NSm
Y0Qvce4Rq3lolfGh3g++gVG/ESK8WSaWMZoMEEJkX6rd8HXvzWd8tK9E4gK7ATdqvkZ01FgXtkVz
MdxkOOiS/wfDg00BcRVEuRbea+yAkzkkY4U4VwTc8Lfyrz8Yn9f7wnNFVkEkyGykMB3SBuOH1dfi
JKdf9g+PtxByCQCmIicivITGsqpTgu5el4T54xvp3d3DIwoK3wxmCI0AROSTboYKOqCp7UX+MdCn
geyGJfFKzP+GF75+qrFecYLhmenHwSTvdpowPFwzgHnBMLV4xaEAPm0tMDVcoh86+0sDdf791VlR
L7AXIRsFKDjg2uLeppUt1fGYs4ssNa6MR2he+tZWBGXFRkAIYDyI0yDqJOLBrUSWUHBTsEthVF52
CJOt/PzKvflB3wqEG5oVorJnrmBlCWIXZoTtZTSfh+opGZ5H3sNtQ8/W1goYCbhm4NK1EcScS3Fa
WkephLUap8KNyG+q/lalLYKRtbW6EWILXkeHuEZpdlgranyvPUY2dHllDhwCy98RQD+DxHU+hwEp
nIbJCr1I4SlVvWbaf+PMxufyb1LBSiXbRWlgfNQkS85br3nTFr/nim8Bpw81WwiS8bZYwjaoceEo
g521F4odbpTR19XvlLwO5DVi3+5rx8pm8DoGcKDh+oFhFe4FmTYKG0jVXL4rziUfN9ZqOTovf+bI
IVQyooO58F5haBzWqomsX5qjRh/CdoMhe2V43DYI9SGzqfHyWGErJtWoYjJol6iK3KZJ3d08EPzt
AOwZOPVQorTMBcuSNaTGiPBM9Pupi//eu/YmaCYwuAM4yRIzlHd1qyhpZ1zGTzn9HFYbL+qlyUBp
LaKgqCOBkEVv6ZQYNNGJol5o48aG1zh+2DwYbMOhX9kDUAJyAB18F1yggmGy7QjUgCGVLpZLmm9x
+PX+Gi21GUlGvIFkcJSCvHqBPe9ju1bqyr4kXfuFgYaINBrAktKX+2LWZnErRvDxktzQx8Kq0VlN
LV1lcrth90sOG8EzT4Dq4zSJHaCZ2aIUU8Fe680vFe0xNr6fr/Lci+ewbQR/uKeNR4lglEItVU1S
qsalyH9F7bH6Lpcvg3qUp2My/LN7qbDfHG4DXhoAQAVRio2G4lmtIVR2kKOn3V1K0RoDugbKBJRj
muicIKDEJ0OLp06WzAtR3bR6aLdeVCs7PRtfMEl2IqejrCTWRbk2YebaEdvwN1YEILgHZwZIbbxw
VWECaSYVdKxq+UKf0i4Ix90AAnM2vPD9nYo+elJG5UvmWqELoPju3Z0NLyhCpaF3dTFg+MTw09hL
tqCkK0YJzWFtWFU8Z7FEwulBIVKYhhkAYTL5p1RfwvgxlI5Os6EOK3swk8K/4uaOlkcLNCg1kG2a
8buUgyw83l+l5SwsPGURj8RM0FxCVDeWSbKeA9h26XOgXA41AwzJnbaeznwt5koNKQh5ouEwj5SI
NiPpUzahCcp4sZxTMZ2l8cy2iiaWC8Uz4WAkRKgEVG/i23PK1FyhKS1fz3aju7Aru5UBdXr4dh64
58ZCcC8AZUSi3InLVyMkrq1k7v4UDaJJ4D4F3xE8VjC4zHdabYy0KOyEvLIc1CHHePdBmg0v+vVZ
WONytTB8rH7hVBjx2/2DtLb+BrLFCPLhgYjWdvPPT4YmUVJbKV5BDeSqTHHL3YgE9Es0jY8UFhww
kUpJjYq8GaOieM1cGn4vy93XGmI6wBOiQRzaAuMBN//+SSaVZQ9y/aoSMNBSF7W9/v0VWt5skMD5
Z+HH4OoUHVSiD0qrlEoNriwvlt3SeU4VVy5eSIoun7uzcYjcI5+LHAeirXCZ5rNhrUQmuZjqV586
nx3HZ8wzXWXYrROQAnXgFT64RkVihgKcujTq0RRAL2Q/nByP7i+om0sQfLLBzvGoHiAhZ8TrE9nv
69P9XVkaQEhAgoPDCeHWq/xc3xhYB5TlWenI1WudPRUlQrgPlD21W3CXpXbAXcLmfzCxIUEnmPFo
pGY1QUdeaVuhxMRFOeuGIV+TgKzQB+Dvo9Z6Pg8rTuPBiez6VUu+kDLYzUEJhj2wGyFjgyw4Xo2C
+ZPCclLyJClexzAYUo/s126Mj5CPhQMF91vEA1XIBllOHuboJg5OMUNzW+lh90ajnTi8GRR+8J0Q
HuuKkUzm2HIuLv1YSZ/M5gmA27ze8DpWjhOPfKKWGAWanG1/vg2hqeS53XfkVXKz5vfvzPnVbCjd
ihlBBAhtXThuH8ZWOLAZgseD0cKQS0b2kvaGL/W6X4PUf5DddHBr+v3+uq0crJk8YUZ5XIddk0Je
F48HU28P8lbyaekdIOwNDYSjCVd50Qqyk9NpyAYQOIb10Q5jV7fdWt9Q87VZ8HS+BR5KDkURvMEI
nNOEhEr5ysYfqvp72kJwrM0BAVd0soRPyAM2831Xcstiua2C5PKqta7TPCf55f4+rJ0sbqOABcNF
jRWbS6gz4H0bEM2+lsVBJ4GUXpFuVDaO7+oygeAddgTBb+RT5kJQ9V3ZRZuR19r5XVxZunGW1laJ
J95xftfQbHYeg3RqMorXavqtOV+U+qs6/nN/mdZEINr0b8mgsigFKdO4y8c6LF7r7sW2Tt3gq+GG
J8Jt3dybRYYGoSaYEo6qEct/nbrVQL1M8lenuMiYQvqlUjV3xI8cvt2fzcp+ANeEPkjYERSgLJR9
KHCRdwaMlvXNRAHqxn6sDo9GC6gwQtgG8a35dofjFDZtAgbE/C1h3mYHpMVCqajFQQIeQXH8DbGh
+fBRYXfxFMr1tR/OCCC5o3JsmoMen+Rot3sOARZnPsJtzoONfKY317g2VD1rGlZdtaLwTlW0ReC0
NhXcTfypBy65BVu4OUqjGtstxlfAKzz6INTy6S9av8flz51bzpcK+QO8KKEpmNR8JnmWttpA9OZq
AsF4KLYajy62HBUB6CmLND+vzl6Ua6hM6hvNLJsraR4k+UnZm2LhHLnIIwOXzPt3iMlkWmRhp+dx
c220f6KDRja0e+3rUSsNGJ4BvxbvyfniTD0x7cxUm6uj+r/a3eRE+Pjb0fkhuDlEFStMZiVac62L
d8/UNl4YC8skjM4v9pvR9bSNOjQsaK4/0vFV+tGzr3sPDiAoiI+iMhGlcMjezMdHKMgpu4g1VyU5
lMlhiyZ8ufTz4QUNG2Q5pyTH8Iy+JNWXfIvAZGV8ICyR20LRFW5psf9OP0VZNhTpcO2t3jfKxle/
7V4f9GODD4BachBDibisKKR5bCasv8aOS+NPsbR/fKT4eP9GXDtL3kxTMevRRsHVtT1Sp0LsdSse
xw/37N4BQRNsKZLrCHEADixs8FRk+ahasXF1sh9Gek1QyyUftyDBy1OKkCXIV6DEq/ScRjiizivR
r/RV0wa/pcUh3qKCX9nqmQzBy+haq4WLDhlJovpJ/7XWtt6NXJfEpUIGWUdIiL+JxPevXjJWJAok
VLFfaJ9hTY45+S2Pj6h6zOTu8f7JWlkzeAGgP0Ben4NS+b/faLYMMtacgMbrak/yQyb74ClEW/DT
fiGgMwHFJe8yCzlzIVWlK2HUj9rV6r5N1qHTHsrdZNjIx+JNgUsblcdLfAiaOoZWVGQaVNBX0oeo
de9PYWXfkYNCNhZ4P/wnPvIMhKm1mBLtWkgHanjKbpZOnjRAEoo/6NF7VNTwIpNDJ6OOfW2Nn/17
TPON71/Z59vxxYi+SS30PUEo9ZpXHe8loYMG0dwi115ZpJkQwWlSmmi0YwIh6IRcmw/SxjFaGx73
Johl4Pch3Mj//easqimdgL00Lbwenn5H9oYmLEcHfB2vLNDtgtoHuev56GgKqklawrRr2zxLj3bx
cP8ALS3gfHhhbUo901UaY3i5enGsx2567MeTle3O66Oc8XYWgn3Ki6mvcqnVrmT6NQ1vyc/7s9ha
JMGOqxWtItwO2rVqH4pPRNvY4dVFgj1CuB22D/HS+R4AkEDMpDLw9fLRztyxcvXfpbM3YY0lwvsQ
0F20N8eDWjB5YaXEWZXisisG3XXG0iX1hrKtrRIwwmiAidAinot8mjcHFQQ/pEhSx7iig4ubgPx/
d9M0PoUbAdZcgJmWU1ohr39lWuf2th/K7d7XNC+LBW0A3uzIrEDWXIJUdxrii6p+/VqhY7QZbgUd
1pYIWQmOxEfgehHlBX19lmgVM699mXtN61q9tLEJfA3m9yj8ALRzxAMRsXe0ZpvPgGV6jHu6ta5d
/3mKfKd47E/Nq0P2a8RMjOAaS0WaRY4NMVXi6360uzUiXCYkuIDSRkQDYHNhH+wpHFEG3OrXmB5o
d2i3CpU/7t75MiHog7o2aAS4d3Cq5suk2cQhxJbDq3KmluGqJHJD41elf3GS0pMqT2FutbfhPG5o
1EYgXQRAJ6CcYsQpZGZpW0MVXuMoOoWSdLzstVIcL8JrJJC2AChC0L+yaB0KVEryxka3bQ+SuRFF
WR5ejA8fk/uaQNSI7COZYcYF07LkLUWzIdDx7VcOjI/eEeCN5H+KoSyHVUzOgbO4KmrjWsUJuLw/
WKAbAcKpouGgV2MNAZV8pG+yutt4wI/B+xxR0Y/KTGF4uWtRw19F0hXxvqwCHnIjRbRcf4yPHQDS
j3uUYnAmUyKpLftQuhbWM1FO/VZh7NJZQqvQD6XgELaF6VClFlE0xcje7OmROG+peSTj7ktoLkIw
G2SoDZm1EGFIPqJvRbQXoQB3m0eMQYSEq27BzRYBb5kZxM7edPmxeCq32CxWdgAQER3RHpQR4FEl
eDNdH+d9MUnpG/kVt16xm7sOX4/LGbcPSmxAtySsTlYXalGPTvaG9imoTyi/7T3+8+GFiLfaNWZr
dRi+IM82+9RYG+d/efXMxrcFNwaUfnbW6RhfYV5lFWBNcLPSzZLGS+x8w69cOat4UCFogiwgrmwx
dDKkphnnTkHeLPNLyTp3GE7KtDGfpVvGwXH/yeCn4cafqQuK5H4FGdKh6kEmeFCi1A0PuzdlJkRw
y2yw8Id5CCElKuqn9Hki+1UCwVxcPGhmg4yvWGrb09AkYZiTt690/DSkeyF4COBiTMSCFfSkWAD9
srxrhojE1rXIfralp+1unYLxgQ5F1Rn2AukgYQ/ysstRLhea10H2k8fNbk8rCj0bXlj9TEIzS3Rf
Nq9dMhzz5Fpm48YhWpUAeBzS7bjyddEfy9XEnLqpxwI1lpuAZcLoNySsqAKyDbh0UG3ESQEEo5SG
aL0p17Z1BRdiVx/M7Bhutelb0QSUPsAvxlP9Q+XmmlAmhq6WtLOvwEt6evq5lJ6rqPHy3dUEKlIP
iMuAXxuk/kiOz+VURZInms3sa5RWz+FTsenCrJiomQDBwsZqHDdjN9jX7J+G+rFzNBLPyn1rqxpT
WDBApzkgFU9qZCCQIhfJPiLV6QqQXWlvifH8/VSSl+z7LrPxrwDUuiBxgiTK4ibKKW1Bc8+0N7mL
fAtdizvV/98kqPO9oEUL6EWMKaAyQjqFfzABFQUFeNDBlYE/I1xGMcFDq6QKhtelU5LGD/ucVb5A
CE5zDlU8tLBEomanSKXE5qC/aeo/znukfb2/OuIGo3c3QtMgM4PDxDVPUDpHpqxoojK9xLFfKW5j
XrTM77WN4Iyg2qj6wksRhTU8iAgcnohYpKVG7aivYxQOPyrNW9p8HbSd6/Qhgt8OWDEb5GOCymVK
X8Mrs6NL2Bxt5UrS4P5CCfaPT8GC8QMbBsp6uW7PjxFB5+jRmaIwqNPIVfQ3dWfLzQ8BcLmBMkeS
DISCwgRyQpikUt0Jiv4gH63usP/74bOioBf4ck6APf9+xa6sUYkMJ8i7zy+dsa8z2MfHIy+N0BXv
5boAcw6yRhS5tBw01MLN8K0vNl48K8cU9PII4PIjCkXT5l+fmlKqjXEfXajhhukvzfRUx22iDa9+
XQq6V8NpRVxDfK0XETBS0yBHl0h90tCVz/Bicmq3ns8rysDhXoj/IP2NxLGoclpX1R3SpEHeGO6o
AXvyuJMIgG8HHnCA78Iq4SyJZPaKHbZTg1Rs0Lae3jxsttVaWShUoyDMCqcDLr4YbC3kxM7GVsZZ
LUH31buy81SBo7rfic/BPLDrgBsB4GdioWzh0A65bURqEznB9KvNzvlX1u0+txDA6Xg1MOYAKiBY
18iwSWNEth2Q6AWMsOY+r/Lj+wGawVLx5nz42/zYKhJFGCNX7cCSjuMnI90wq0ubxDcaRfMoP0L0
R4zyNUNvGpNjTwFTHk31ZSqPe20GNgBMs7zZOpo7aMLdRmhETYcMU9Cyz0P6GG/x4K19/834Yi/x
PrQkW0kwvnPOQ2/Y6VBi9fELWUsQtvMqAtFlHSwbseghnAIEKV1NfkLOcky32FPX5nArRDii1CiM
3gQRZZCB4ktyd8aSFnMQtsCZEpOiX/wUWLqnl6ih+mv/FiNfhZpaG/UWyPDOT+ho1aOZVdIUFPRH
QLX3+6MvTR2qjjiIiFOlItwsfD2eEo6WEGYEinNWaNCQ5zF5uy9iZf05RwHqy5A8RKGcoGJyJYF1
Rq+NAG283Pwpjv6+Pz7/xJsAK98AVNQijwsThNeJCFTK1WwC7j60ApX8PbWnIhldcFS4aEfmyooP
73gj7r02H35kbcwKxlvMko1h23K8vxnAvnpj/5SaW52BtyQIW941eRb3qHUKIlzWhe1S6+3+ki1v
B0DxEVyC5QBF2aIZWWk7xK4QHQvKwjiYzrHXExcpGzdiO+mxNFxCaDyH5QJyA1QVFv+Sm8jGiP55
pLeYFlDiePHoSnQrgL84wVwCkPmoC8NTaJHYHQzJDvOkVgNWPuu/1f5Z2dkh8WMOQCXif9ynHMU5
n4NkdjaafCt6UORuVzwW9l4jjhwQVgbBpY9uT2K0tVckPFNDdQhMciDSc9Ze7+/2ygppiMsA3Iz6
8GXqnuWppBesGgM5R0vmTzp9kuK9vjemgLIFRNMhgGME5ktkRmWukyqaArTSfdAKH+n2P1gkeK4c
ZWeh7ZksWHE5yWy7DNUxIAWITqrES/W9es39JSQTYUo4M7WYVMydoTQbSxsCLSrcgpTuH5wjQIuA
QoQtRD9ukcXDbmvFaY1JDeyColnVSdri9xJiDvygzgQIu9DoWs7A1aMGqLZxFe0Ys8e+irw0/Yup
+7Jy/4oCLBtgYx4VEPsNyhPiBWlOtMAyf5nhe7Z/t7mm/b/hVSHAO2TOZI8kx/BupabulO++tYFj
QuCEkxqhwANcXPMDi2aSBvhO5DFAMVhYudnGpb2icjw3gM4tvL590ceoaYYEsbJ0ChT63exdsz1p
O8mf+A7MRPBL5May6tQ0h44WU5BYvv7eKIeieaBbTOqLm+hDCGiQUTmPJ7XIGEeVQtXoBCHa5Buj
R/ZGr/6dxH/jC6GfcJTAEh1VcACrY+ecIuXYtw/qsBGYXt+N/6QIBpy29shIBykaqnk1N/mubc1j
VQKqGAErA9PhAqAYEgoCYWaNgVF+Ip030CDZuufWtgKnFdFphCxhBgXlzlo7GUdJhxtruK1bbuER
1mZwO7wY3LBb0yk6DB8zy1d/d5cOpSP37yH+hTNHDYcJ7UmhEAgQ8ALo+YkdKeA/Y4pKVZTxJJUX
PU6DZ+5s+/ihFjpqtsEQCO78Ra2hbEloIp3IOFH0KB2G6bB/Doj+8MwZ8FELBHYGZ4ciiDMGjnVK
JX/KP0X2Q7ildmubwd0BcKPCdQJgbb5SxhSWMdGTMUj75/g7q305/oN58E53qEtB3Biw9bmEqO7i
0G6mKcjDc6lf7Fx2+9STtlB3/FYWt/xGjEiNUaDaIpRU7AZRfJBaNtO3kj4phl+o6Lz6cH9rVm4/
uIKIgNvIPvETNp9SYye9w0I8xAzpAltSjMeqeUYQytyKeaxoIg91IUqHluWIdwmaSGVlzEaLyUE5
vYXT0egf709kdXzkJPgphsKLfkJVRoXSDbUSUMcbRrfeyr5vjS98v9xMEWFargSqk3oZKj/r3U9u
5JU55hXxcCTscIDnWyG3sVrkoyYHcpy5qj85O4GQXMsBquEsrADOozGncHwrm/ZFgWxIYH8aU81F
I7MNZ3DFVnEeVqSg4IYseUwZyWQi8Vf9VLp975lfJeeAyr37G72i5ijbQcwdgT6evRHuJc0ittVY
eNp3NXxaFXyEuux28Vaj1LX9hseJ8AHIX8HNKjhTahbqVjhRKKHWeo5DPbI3iIbdwAOPRwBR4A1A
zXy7m0g3iFyZcEVAumY8p8MWun19Bv8JEE6sZk4IJLXaFOj10eyf2t/794Gj89EcFVl4BK/n3z80
vdWOoTIF6V+j/GRrQbhFbLU6Ad5YHBWYCLiIfpRj9fGUOmyC6/93RVwDBG/3p7AUoKHCHrBOzkUN
yKWgcSVo4wwlGc1zqTwlz0m4e4fnwwuvLzDimspEMDx5sUvP2epPv1QElC1iWT4SE0guC+pskVQv
5cIwzkqN/ndHK3lodmdXwFl2I0JEvmo0bEhcQYRzZNlxb+kUDBLHQaL6El4mmOLEN7xSRkSroetn
pTtWByPauNuW5gh2lBdXQwQMhkiRakUAoyqRYp+V4cpwodUGRRHJg77lFqwcI07DAdcGOA6enphr
Ak2TqJaUzj4n8o/umdjf75/S5T7zGA262/JyIZ4FnA8f5UrbScVUnLvSlY3OtajmNhspouUUwCTC
qaAAzeLXhKjM5WjomVbm5zHxysuY+PenwD9x7tHMh+fib55dqdL2cW9g+ND4a0oOUvty6MNL3Z7S
9qTsxDnjVCHJZXGqBsRX4M0KLg2o/qzUbkt6rlSfSqey3DhWy7Xi4GD+mEDJOFLkgtWI9UqleVvT
c/t3l7s7CSE/vh4OEk82AmW5SDk6WV7X6ZTR8+BK/eimKI+8vxdLjw9lkKBrwbtrLXgdo949B924
ch7Lxmtjt3GYX0YHikag8uG+qJWVgigOFsXvfGbzbaeIrdBJ05WzZj7m5kXZiUfhI8JV4gFG3rpq
QS0/OYk01aidOKtoPS2r6GS61XJvqXs4Rx9eGdxjRLgE3QvpSLUm1LSzbhyn6mmcjmNy3L1IEAGf
FToOKy6mc6YEC5hTUzun3amM/XEr8r4yBX53Yg9gypcZfiOLChWNzIfz1DxKzjHSXrStGN3S0H7w
lYBwD74SAkSCr5RNaaTIBCJQSRfCH3uwJs/p96sdJ0X5/0IEtVYNFNoOqGg8Sw64rdx0q0ZluU7I
pZnouYsCa0B4xXKwcZomIwtVdpYUX6n8MT8OW2V6S9XDKURClkP9VsD/ho7ajh7kjWcodpd5pPAQ
wUHjBbazLgyKgWZryA1yGmoEZkXfUlbiRO+Ump1DvQRq8VuxRQW/NOi4kuAZ490IpDlQNnPNtm1J
ybKshYAv4Rel8OzxhH5+xNPIqel3u1GowAUxB1xxsDkuOvZwIiRpsjL1jNZraX2KnY3LaXl6eYUv
gv3gMgFtnYhVrfqsKC0Y9XNPX9L0CAidQo/jz71azoXgcGHJeI8mYcFUqYtNUsTqOVb9WnPZfi3n
7L7g00LBIdgmRF5QNDWKJgL9P48yGKKfC9W3tqBCKwpyK0LUchrJJTVAKHzOkCOMvEQFXmjjbtoS
IazSCFQbcQqI0Ibn7EeXPjZb7Z+WEnAVGXD4kTWCYRc92o4lU1nUThmw6YeZP5Zlt83itCVDmAWY
34fcUKUyINKnnDzoKJDWvt0/TtylnDtUOLCA0HOyDLiE4r3UsS5JosSKg7HwSzvoKPrQeAwuLr2M
0Zf7spa3uIUEIfIvMClwTMQQkd7FjOpNlwSt9ng1wt1mHU28OU8N8JBAWoklrEnF1Fg3wiQw4KQP
nmN9v//1K5sxG1/w1uRSGxDywPhR8SinD5V8SsrdBopPAb3EELnhtfB8AW+8W9uQcPslchLIZu+P
pe2Nv+7PYW0HAN0ykNlB2AZXx1yAGo4Kwc0UB+HT+Fe+31/m9W7/jc7t483nq3JbJgCKx4Em6e7n
qt5S6uWtNx9f2IF2KsZecfD1CePJ8oNa/sjk9y4677/B54K40txMZNJJYVdc0LmXftlHKX//37ZB
cAZTiVhJqmN8orl1520xCq+cVN7FBqWNcFkRPxN2WQmJXNeOEwVS5Es/bXrafBCvnCPUJsFy4FXM
1VkwTFlht1IyNXmgGNGXQntUEGPevUQ8/o5qX7y7UHEgnCVNk3op0csoCJOn6MkZNjRtuUTwxZHO
RqgaGUikdOY7DMh2I6PKrQ0k46CgsUpHM3C2H/bOYS5EWCU7thrcQnkbOPlLp35i3h8Mz1+QSMij
KZNIS9lmRVgCPMcCefqkGE9kJ00rfD98PsaFIwCdXmBK81w2ahOR9iBtLo4X7izy/RieU9EAGmHx
X0KkoDetWJFTmQVGfo7fh5204IvhBVsaj4aSMmdiQZj7afue0b3ISKwOUh3AFsJUI0Ig6LBOQBvY
TiYLMr1z86MBlOf97V07ojcCHOGI2p1VWlGus6A0/VT1VfukN6f7IpZqPJuDiLSVrCiRh0Fjgd4m
B5VKfvX7fxOgztUMd30SZzXm0Fo/jZ+h9ifDo1cBBxEgXSPiXsB910qTMbAgelDUzGX2FlnJ6gIh
IofoD49ziMULZg/ESs2gAnL4OXmSq32Fnh9nlJNQW+gjBDSYLGyxA0x7oxCHBc5DAoJONu2PS8Ot
w+AA1KAAA9Zuvv5yHatsbMcaTuqjlb7Z9Ua0b+WMgkub50gVeMLw7ebjU7vsWpO1NKjooZL80npo
s8PuI8T71aBOiBvqhcsS53VDwBBJA50gxPSsVH/fH3/5aEMqi4PNAUOBDRUbebYI6/aRolWBrh9l
0y3Ml8Q5KclG9cXaQuFGBjWQzen1xFdbhR6YRV33VdAwr60e8+kQ7k+9YyKAsaGUnmfexTRKmMq5
PNkOJjK6leJlW1XPawuFN60OoB+Q/7j+53vtNHjZhqiHCbT4HeyyHsFDITV8rdnto6J60QDZF0LI
/NwKhluthsHuB0qDsJVcMF9vJcVXdBqpRewEWMrw6hErDbNC1tG6NR2D7ruqPCdbLE2rwwM7pZoc
bwnWsPkycS5IUKGVY5C/xOYPS/92/7iuDg9jxHkHUbktMk0NSH/YygS0IrjcPAkQC7rlZa9KwBsK
rxDczehkPZ9AHMkKYgxaF+ga0gRV5W6FSdYEoBQWGUsQb/AS7rmASK3ijJkSA7qsGV+ccjfcCBhC
9N1GKyrOaCSeHy00qlSnNgum6kDSYy/5Ojvu3wQACIEvQwSG2z5hBnQswlGeuoCiAfehwm/7x0ei
CSFpA49ynNL5+FmZ93gosiHQ1YtpvO7kM+fXDgoKEdvhDPnQM+FW6BpKxrqRuiBqTf+n1Gxh49Y2
GHlQngBCPRiClPPPLyuWR9OU9oCCvHfZgxpvuC0rxhTtv3hKDkcUKT/hACWhMsg2dbpgZC9q86wl
Z0Yv+3fgRoSoBFLcNM6YQQRxUlePC9fecN5XrKnGKY95uTMwu2KYrRwlRRpaE5C18GgXn0f1c88e
5I2QyNpCoSIZsUjERZZF1VFmsmFo2Rgw9YLOYDQ5NfujLki9gswAiQfQfOIpON9rpRlrVA3TMZCS
L5LHhuv9feBbOQ9PAdrA40UO7zeLuM58+IHR3jYHdQrq5kgbD5wbofKSwSYxt8heetm/L27l5Opg
7EEcDPYJnH5ChEGjSJwWegh/tUFnerD5JltYipUt0WH1ADoBc8USmho7GnJmFqxTJNlerX7Kpc9y
U+6fBvBrvFyFd4FZ1Hr2GoV5pFkHPvD33C2777tXaTa8sCnpQKzUyhM0HgFijZ7K/A8MFIhPwNkM
OwVYiFh00wzdYCSl0wYAraVHZWepPrd/s+G5bt6Ed6x01JK6wvARSiLkc2fspLxdCBCOUV6ZiVXl
YRskk+2Of02bHVRWThFCz3iQIJAKCysW88o6fOJ+iPvAjL3BdlPy3A77XfsPqnQ8bpFtMMQg0oge
Z/2YmV3QVMmJINMw9YfyDx5wBh4PUHEAgJbvhzFJrMRIoiGoUUrqErJhZFfUeTa8cNFFrZ6PkyP1
gRL5JfH+RM0QRAIqhPNuLPAUeQcUYq9muKbbylfws3EJre0yL80DvQ03FaLHbcXlhDCkMQTANLfo
SVl4k7bf08DTk1eeAzgDj5t/wo0qdPEQZlY/DQHy+O4B78j944OwAhcDAMFwhsVHSWdHOuvMdgjU
wWOo/os3TunKNcoLF/nT1kIfBEv4frwYp4GGYQ9N837K77Rzq61+2CuHCMlWND/g1Mao6BUOEYhP
OhmQ4D5o8+NUnHZ2f4GtwDsBrhgCkRwiJbqrmSNp4cDd7T75LSvuYOyPys8FCEtUsLY1gAKGP38Z
1ed4eNx7GWB4FLbz9zNnrxSWhyjKoNEMzp7Vh+6kf1ONjS1easFcgOBNsg4FpCHQxYHeHIfu0KTn
YWdb+3/3AOEj/jrnkSTBXvdJXNttY3dBVn+OpLOxcR2vzAAUGggjAbHOScOEJWoa0MUZDWVBIZcH
q0hOMn6GsTjs3glQGaKCCl4xVEIs9nNGmhA9VtqgPZuDc1Dl/c8eMPTcCBCWqU1Vmei5BgFgoe3t
0I21jb1e6hrcVBTmI1CCklW8DefmSA9tGodOap8Ls3LLQvNyeSMQsyYB6DqcVRC4IW0rSNASp5cl
8HFz5ATPFXYbiYWt8YXTakllaDhd6pz10Wtzn37bvcfwh/77fG2+QIlsdf3YYvi+8oaCgHBr2m2x
Qd5uAUnJ4QVokccneHMj1FELhlVUzZ8b0PWj7ZXLtnpRry7RjQTBIDXNWPa1CgkxuUxfrS2qjRVt
Qzscns/Gzcnf5/MJtJnajI6ROecpP0Ypuss9JvtvNfBu8nQ5L6wFF4ZwiIY4zShFSPEMkL1ryKXr
fN2/zRzYA6imwntRCx6qo5W4K1honXuvHN7aaONVtbw1sT43wwuKXBn9ZKgdhidjgs40D7FxrOrH
zN5/lFCPBVwP6D2xTiJsNok0Le/1IjzLpacmnw3yvnuVZuMLyoBW6bLCgPI4T5rn1Edtv/sIh4fX
vH4AZhdQG51MUt1PTXi2htfULdLL/c9fOaiz4QVTkUZ45JAOwwPqxphrT/4WrdCKps0kCAuUoz2J
PjFIqD2bHXLleH8Cq8NbSDCg+QyPwwjvwA4P6ZRYbXguDNl91LP9lT6o8QLDBrqrIMu2MEWDXkiJ
xvrw7JsF82xwtez//tvxBUsxVrEhx3YXnlPwMEbP2vQHlk43uGuESi8cJbExHnIyUtaBIeZMpHc7
ft8CQ68doJvhFzyMVKdhn8EMKcNzbvyMjJ+qtHEhr1gKTrUA1qIPkK84A9WUylFXsERaezAP3UM+
PY/W3/u3Adcx4pzg8EIVpxBCqsOIAR6L+wB1xvCw3WraIuhfOagGkuTgf/9gyhHzhCXL7KghnXlm
n2z1arC/7k9gZZFA5wBMIdijkA4Ts2wRQfOHpI2tczeQp1h/iD875TEqdhJ7cy8VpYJ4bXJzunwO
IhOpN6yEGKacogNjp/uzWDlNs+GFS2GiZpmGDYaXzqbz1Xbt/ut9AXyAeSwPD03Am7gqg/dChP3V
joZOIo0tndUkd8PAbs/wvvrWRfJ5/8WDXB4C83iQwA0QK7sks89yqoNmYdRrN2q9zNnY8ZW14nQw
XK3hKAEjMfcxmJNbSakXzjnKfcNxyXhQxo3tWDmzMxH80N34YRapVSOpCBzJS2ye+vR4fzNWhkfg
Ak9+gLmRjxTdvKScBhhf2O72OwWrN07rxh6sLJGDlDzPOqMwahE/iuBiVHJL4gCMQrr0gN61krbh
xqzN4f9Iu64duXVl+0UElMOr1Gliq8fZL4L3trckUoHK4evv4hzcs1tsoQXNgTH2w8AskUUWi1Wr
ViF6gYIfBABACCeCx1dL1PW0z3tdB0bocbIPbX7avkTv/XqQ/AcKSX62lepQD72bxUHvPA0+1bY/
nJEBQ8Ub8vMCyi05kYgeJYPRVnFg23+Ghnru5/ufv6SA6/Gly7/IgdEqM4zPDbxE/Cz16408xsIi
IduIhYePiiitzA5mj5MS9fUUnutc8830VORru2hJxdcSpFNAwsEMOaIv564NunFPnRWbtDa+ZPSa
itE4tTC+8iejO7P7wBa6/nzJQxoVCzjkCsPnIbx43+Dbr2foAJ4XwvyIX8isBL0J8K4+KSHqVh4T
LffS5qEwG3+wV17NYpkl042EBWiqBGsefHlpmcpWySkF08+56zxjuhz8Tvt5f7feKAIZZ9GLAQYD
SJublCpx8Gyr1Ymc09QvJo+zrZqQxpcstjHChUxMjE8+DU9FcP/jb46agBwjJw+8PKLZeO/MDZE+
Jk7mMIOcHZUco+HBZEcUGq1cCGtCxApeWTuSdBNXSpOcufNlZKh+f834VpMk5oHOibg8RThezrsY
Op4ktlHBATgO5tdcXdHx4gxQoISqQOQjb9JSMXxJlKZXUWCwY4h2Eto+4vv7mrjZqOi6gNJ9kJHh
RoBTJtmLqNGVuDYa80xVfVerh7jwrYz66lo/uoWp4NEjQENoNSmAGHNlpK3hFkOFilDTORXqU5Ef
nLV2gAtTmYmQbAcH6i1LC4ggqqcDJDw8xmiS9XvzeiGPBNqGd3oq6GQ+DzpxxvoEFacOQ9uhEy39
gnku31xUIgrHBD0Y+MNFXE86IBkKuyrWV87ZLj531ZHGvhuvBN6WlutahHQ82qwubDXiDio+vhXp
qWxdT1GOvb6ywRbslAH4E2KswDWA9EyeidlSOraRc479CrU3LhgW7mtkaWeBaxhMUihlwNNa/P7q
mGdh2xjgH3HOZeoZbEfZSVljPFtaqmsR0iHRXRAaGkJErV5Y5NmKH9Ln6Pv9eSwuFDI+YNIAf9GN
LTFTOhoTVexzZb6RMKAf0INrASWGtANOu4yDKkbdKRBzCs8xet8oPudbUUQgzEMIFGViosbupprE
zplTuXVioUbpqCABSvdkjWhkQdMzEZIaurIFLf0IEW1xcHLN0yLi5Zs9EBxu9LAAmkGwPgPONd9O
qR0Wqh4nNHCRGXus6IpjsKBlwbCq4mCjNh6MHfPhO42PwMmYNMgc39pZm90/kfoBPTya96FE6eaV
kqkktuJRTYI68qsYQazD5k06G186bIPKmxq92JLA/kaNw0C236d465p4aAEwKXzk+epoGZg53KlO
guEwGp8U5W371wPkpqPiF5sUQubDh7Y+Kt3g0sBwX0204Vjz+hY2KOAFYHlBHQl8M0f6fOIAqMdU
jQYtD/Tw2PEg6bc7NTARIIjHOQY7lcy6bcRxY2gcU2DJ98bYU/QxV75tXiUktvFWx3MXpXpyeMme
7LDSppoGlbGfvN5YMURih89cYySrroeXLoQw7uqmjxoa1JPnhD95coj5IQxXrOmaFOmeTkZQ6Lth
SYOJPJocvTI/FzWWyv/IUqEVFxZqoazHrQoSFbFKAzvc6eOebGaRfF+rf8eX1qqJYzwibIUGGvS8
G6vdBz4fMAMD6XrhOkmnGfF6tZ7KDueB/Bk7b9qcbxCfj+OATADe6zgT8/PGtdiM3CxjoIj3dPOS
GyvPiAVjKtxJdPVCSAmvLen7s2KK84m5LDCOqLie2ErFytIeEkFW0dsD6pVLPXkdl+4QaWlQmb+M
wu8Prnaw1tqiqyJsIZ8HON6ieRWiocgKzBcpZX2olSOkiNhb9WmgO4s+pdFOqXcEnmzfTN5I/EZf
K5dZXDzAuSHTFdk5KZwCiAs6WvUT5NbP4ee+2m7KQUcPTCtCHoLoWNIN+upYaCzepwGNgKo7JMlf
m/cumKABcYTi8a3y3hojs5kcPUmCsH0zfpTl1koToN2vh5dWh7Ex76mL4WPuUSPZxUO7/fAJjmEg
oXAX4fRJZ5tXVtKrKk2CsoSVJZ+VzWwpmAIKAnCbAvgGqihpY+V1mjVTY8SihKL2mzVA7sL+mQ0v
fn/ld9vWOERoEITiUmenwtVY0a/YH9KxwC2N+hKRDULRmDR8EY+ZWfco+URz1LE5dq3mudT2tm8i
YD6xOMib4cElCbETMEs3JRMF1v/E/S5SVizI0iTQiEbEW3Gd3tQ29OBtrVPqYI3yfZHu3GKPQpYP
TOFKhKTlOM+mtEkhwi33ETre7D4yvGABg4kQftlcy3kxgBu5ojRIrQdmH8nK8Asm1kVm47/DS1bC
jjS1qtQYvka0T5JTyV/cEgyChw9MAoldFN8CqnFTiUOjJLHsoaABAY4oZHTXrAW0xEaRdyugB/+V
IOZ5dRhUoucZb9Ejxi641/+oss2FaTjM1wKk+Ik1ViCUJowGaFuRn7o1gMPy9wO/LVgKceik4V3a
WHpUkyQg9skCqG6NMW1xfPCZobgakDdcqvP1SdK0qscIn0/7g+J6Y779tsEh+3d8If9q/atkMoox
xDZlX4GMtTejPsXqA7xivbeUugGk1bHdJFWd0WBk34zmODYfOcRX40t3wQCfmzWE4/MnP+oumMcH
DsDV+NLya0PNLSeGN+z0aHy7/8hVgMozcZ3h5YnrbL76UcT7KHfgR4796UezmX4Ii389urQ4el5W
XRcO2Prf9XGnr/UFXrLR18NLa2OMhFcRGynK9A55vRtzpO5/3F/+JSsHJxtNhxF6Eazw8/UBN3jW
9yXQcy4zPP7Zfmozf6jGlctMxDdlGwRYOA6vYJu6yTmwQhmaBjwJQRihtNd8bexTzE598cZdF5Tk
m0t9hVquxEnh1sqqhhHJIBqoyReLemrzdn/RlvSCUIZAU4DZD0HX+aIlpOrNpqvjgFm7rjxO9Niu
3T4rIuRaHIWDQK2xRcYv/6EWX+vo78H9fX8WS4ZPMKygUhawt5sOUDkn1MxGPIEAxsWDl1Xbo7go
jPl3fMnwpUCQh7qJ8Wv3Ew1BvPyPovxtsZXg3tosxEJemVeE7p2oiXMGlurz+Gw2/+MkpNuHjLyz
tQaTGFq/Z14RvpnjcdULWDqFV0v1/hC7moRqJ1OT0pQFIffHYRfFp2g6qNEHbiKkFhHuRhBIdDOf
L1Wc2hrptYIFunk0zpmxMrxYCvmQXw8vmdqsdqtSszF8Vvyi5oH9qdg+VI9J/GPrvgW90TszK2Kh
yG1Jpy8e3TTrJkQ2WAHAiecq3Yq1utUGWFAA4gdmE1WJuLnn64RdO9ix06RBosFjSr7Xzb5SHod0
jZDt9ozD5QDnlCViEHD+pANi2LzpFcGhBH5kr0B17mZaDpDwXguQzkZvjLle5BCANuOelaJafTPC
GI9EU/RGQ1AXzdfkpaKq0zVTnGXB08i/VP3nzZqGV4ZME/LUoJuSKwZJblVm5cRpwE7ma7KWyLq1
HEjNoC4X71AUJoLFbK7mQXOzoYwSHhD0+BjenGZ7GGMuQLqGiq63e6uBAIfu6mo3tPv7y7OwT2cT
kA5CTgZbmTjGz/n3wXzsMx+VY9T8tF0KoHCiHyTyfYh9z5cpoUMDajRaBrDi/NTpD1V0Yvx0X8iS
LuCcIeUuCuFvSJd5pYaqi0K7wPy7dL8a2pf7w4tvnJsm1NVdDS9pou0TpRhUiwc87fyi9rN254Rr
raeX5iAA0qgNAZwcKNr5QmW8NE2aMB4U7CnQyEp2ZmkK16OLzXB1RWTWlFomw+iN+VglHD3euFf1
KxiUhSkg1ICPx2ta1AFLN4RJxtC2kX0NDOXC82CNZ29teOmGIKhERdcqDB9C0TxYO28LSwRv+Z0A
XmCY5HxuWed5E4HwK2BD5g06WNfOJNt+GoRjqQICL9ocynV8DrFylgL7GGj8eZreSN4ek7Y4KX29
cgktrdW1IEnfdkYdgkIkACz8hDVePqzdcgurBcQayvoBOEKUWpeU0YHwF13sRgBdtB+KfQCPn7EW
KFswUMi7IgyKADXsuFzcXyD7zXIekjNj3yrzxQ33dXzM15qhLKwUrk9YcIHgQK2IdF0zGtFaR3em
oLX87Mew1t9I2AbJdsyGl451bSrMdSsgXZCkAaNwcSTJNyX2Wr4P/ftWanEiqBvE6ROPMTnsqtsF
GdJKQI+qg878lK+YkMXxoWz02kOHdiQm5iZEHxy1NXsEvau/leGY8N32zxdQYPRfQNAMoJ358KFt
1lWbNyBVLJ7G6rTWGGjp65GVBnodxaHo0ikND3CiWqQ22C275vEPVVac1+XRAf8BYzRCTXK+xom4
XqsDItKjtau7F7IWUl86baIa8f/Hl9Y+R/fVErRLMdoafT6Q+Ju1PV4sEjRgv0NNGSKirrRN+9zl
uh1i9WG+vNc2Xkvf33r3YnwUY2HniNJHydlQMiU1klLkv5tHq3tx1J1ueKG7S35v30UQhBJaRGtg
ZYWiru45osd6NZSYB39mneMl7eYaYGgYHHj4EUEzUHXNBRTo8j5ydUC9YBXvHRRCUGPlHC+ZPdEA
FJ6MMK1y+iqqVad2mjEKXNXX7czrPAbg9CpxtFhx2TCBthFBCDjhKPOTJsJBEa4NUwMxaHein8z+
YKjPKQ2sFvAQP6w+YD2uxckbwCpjGtt1FOipz9Md2dzpBnqB/4c4OIDsSJ5J46Njw9AzGxdeYf1o
urfROG3fWAg5wLkE2wxCvdJyWVpi0sIs4wB8547yNHbb4+B4SKDqBW3f33ufSBdqO3Cbo80vzGtz
mtiD/bD5+3EawGUCkDm44WWKyEw1AHAB/CcgzimKj2tvxYVrDlcOLgdAOhFLlikcR6bzHtdSFKj5
OS3BOL+P1J3LPpf9sV9ryrVgSyALVhzJV8Di5DL8QSMxi10zCib0GKWHlL0o/GSc7Q94BjM5kmdA
WjUyQuFD6e5l4j7P/rqvkrV5SLYqTfRCULZA48ne1k6V5de53/1xt2OPsKewawVzjoBUS/Mwc7AL
oekAqH4p2l2a3FurzluaCNwzARVBcQS67s1tIpon1aSr0zgoPHt4Stwno9zR4tvK62Jpi4HsCbhw
vLkFqe1cCu9do58UFGF01u/E3keZr7Odm3ta6g9rdfoL9zksIp4BqHxBgEWGa7UoGnLbJkKGmTyS
veOsHMaF6xyt5gXdKWhbcCAljZRaU1ajZUSBjTbJceNFmq9vh5AIR0fQkaCxCBqUSDd65FpdlGYu
ojeq5kces9WVe2phjWYCpCeGi6Cj2SlOEvSm4kfDrug+oAVIAAEAmAZtBWj0ucYnHoWkiIwkqGju
ESX3ft8/gEszwLaFu4YM8C2yM4XBdKM0B1AhibxiPA7KZvoiF3F+AaOHQwKskKwEYHutgghUoW6f
ajDPrHFILc0ArjJuPpHkR2h2vkJWXkYdJ2aG/FRz7GNyirejawXo8l8J2lyCPfB2am1ISAuvVp5a
47hdB8Ds4rkNSA2ImKVtysHWmulOmIF/QfNKskvXPMKFs4a7AkFrUKu985/OJ9CmXW6aoY1wLH8O
K3ef6dHBqbd7NygCxJteVByAD0A60BMbzCwMHRao2cFwvVXGzQU9Y2hBAAC0FgK+kp71Vp86hJTT
YOgO00Xtttuj2fBC/JXXXKooWS2UJA1I/anlHpqiTZt5DESnDcF9glQRXDU5k8oG1Lg1jpsGqOzl
3mpr8AWneTa8tE1jo2kqDf2ig5KeknSnOC81at3WHpELewm8J6JBHYpWcAeJi/BqnUSNeqM3Ggt4
vFPSh75CccEHdpKojcAjEl2XwaQ7F6GAZ9voVZsBpZ3Yz1G6kpBa2kjw01COKeiqcTXMhycObRFk
RNFQyVtveGUAC98/z0uKEJg7UasPaJBctNAZbm5UPM2CpHs2xn1uHrv4O1ybD0jB9QmrB9Iz9Lec
T0NVwknjNMRuGlG18HUC8cZEaq82vnxEDu5qtGIDyElmNU7jETmpyEwDd/ikD2+R7imVr7GV2Swg
JXE1oGwVyRxRwyBfE3WqkqIH0CZoq0NSesBKTKhZco4JQ/mb12mX1Do1HwgRIqOO5IvoowYaPGkr
oJdj2+tTAYgY8dmx0Pb3l25ppyGYCjw3nuNoGCSZLDc1olqz8FAGOYeX8Zey3v4iEw2egcUUuR0k
tOd7oCmagTo6IG5a/pR13+zNRM2wWFgZOAe4u2+ZV5xunKLBFSGR7qEFW1NxzLaDeyACdx7sBtSO
gMV8Ch1JqekkHDGvdodrg2xu/yCm8O/4Mgy6GMJOsacsCdS698bwNDVv+mZSMcgACFCU2ItghSup
wdLiFKwQUIPpJifuxVP8AT3j8AGRAboDNKOXvEBd62hraICTkgbFPSejW/FAFt4VouragRfyXvIo
2RLEvTQSNmUSdNNz9hWdeLvaU/R95Txb9mH7mcArDITT6BxpwfGf6ztC9L/rayByzIr5A1KSYbky
maVTBxZ5bCW4tQCASo5Iz1uqdoYoY8kfmldO/8fhpbVyK0KTRAxPsp9j8itc85eXLljcrCIbjOpQ
mKb5AvVKnuqtWuHMObvE9LPOj9emcCsCay8Yg0HagPZccgom0kKzH1uYvSl8LMlDbnlDv2LPhRsw
D61BBNLagBsC3gMe7vks8ojyruMtXkbWE9f8pkAzxGNs7czt6L2ZIPllP+qxEgNFhvNt7nvnazn8
vr9fF9fq34nI91I0uk4OWh+cbesUA98I7gB9d1+E0OjNWqEuDaWBoNy7YYYaaGN0Tp4m8Au537u/
+Frp0qIAHAnwKoK/9CZaFIcdcugDUAy09Unhhc7KkVhco6vxJYeNKA0dASJJgtbxo/4NmcntkUEU
jcEbxJbFUxjPgPl2quMMazfamEFi7Ytwx1FAsV0JImYOqm5RbiqnjniSNlkJDqrgszt9ofbX+6OL
G0BWMWw30DCwsSBil45DaHc8jpoJpXteQU5j79umP6w9YZbUjFJcvONBvWOii+B8kQr4MuaQD3FQ
qt+bp3b8fX8OS8MjSYiUJ1xyuGnSHNrR6coyRKigyHdo8rJWbrW0iQCkQ2EmAI7wNqRLtBhSUoLz
CLX85FQy6jlo2dlv5gBDvcS1EGG2rl4vo10lLMwgBMWlzmFYexwtLREAmkCKA9ko2rvNh+cpeA+a
xkInqPEbPMrwy30N3F7TGupX/zu87AakamyYU4zhx+SxHB5D82Cbh47v9eTvPFkJNS6pA3lOgDEE
8Bpqn08l1hTQaYUo8ansvw3jp9v+MTf3w4Gmhd+NI4E3DG7quQg1JVpMzRjUDfqBdrs1NtxbZWB4
oJPAr4Q76MYP4Omoj6OZTq8VeIkK9R89/HRfHYsCULAp+kGJrp2SV8YBSzc5o9NrMfiW+xaT7fgq
1KYh0YIwqShTk63eWLrcKpw2OYNW1iOglYvX2lvcXtMYFr3vEHtCRgScBHMVaGHEWTFO8Vnrd2Dd
ZeZ+AvEL+iOvZW8X1koQIIkmaQB9oNPVXJDqjHoftaP+ylOQs2TFY7vZRQYnC/xU4BoRmcCOnQvQ
ypyxaIzs1/xZNc95ulLss/T918NLxyHryZDUOrFem+4xTU/5sOIv3R63+efL1g8NTFR7wudr/JB3
v4n7T725JQ4kCAZQhHRxwYHner5CodUBHzsx69W239hDVa2skDQDEJkgIIQwNSJbeAOhFGc+fFnY
zaRZTf+KRtseWLZ2wxTtDfP3pjP3LgWtRuECCJZ08MzMpRhoq6jXFu9fjcT2pq9hra0Eb5amcS1A
OhHWWLZGp0GA8jUGEsZASnitoYl06G7mIG1VBGLHNJ0gIjopYNIkv/0pRPD9r/srJbkc/5GCxI2L
Bymep3K2M1caJyxaSJk6j7jHwWusg7W2Wu827sqxeZeCDAuCD2CwQQRC0rrVOFXJ1Kx7zetT7RwS
VLJ2pz6OPTt9YuZxcL+OG/kLb0SKW/LqDk8Iz7geFd3r+KIX+34j0dnN8NId3hstLTWHda91dGmm
M9to1N/HRwRVhJ2QrEfp0fzzOZg61LjN2lfuNF7Md62+Mar1HwniXhWeDrQvbeGJ2SNQAqx9rb3U
scGzRbYZq/8IEHlOXK24/mSoT9OHdabZSveaaY9h98DcQ5Mf7+9eyd7eiJCMVVsBYkRbtXtt6sdu
PG0kO8XwQNMh4oebAg7VDVp2yEmi5s0wvPLmkSYHZzps/XzgxmEEAX5Hslk3ZSUDyuDihI+v0S+u
n5yNNY/i89F2DHg9EEcv1Ee3GnLy6djWr5X2HCbPycrX3xooRB8AVRIFcYjJWpKBKkeza3ja169T
vEtsH/unNv2ofqHNtkJsMQ9EXQXuEFXSMOmSlju3SgD3qMrX8NKYL85apF/897lxQkvK9/Ao5oD6
AOkgjHnbaxMty9eE7Pvyqet+1bZn9vutuobTgYOGWmy4HTdMnukw9SXJU+WVqzvjS6duPgkiBwtE
IEwGzpvsBBKjRRv1NLNeRud75Xxfazl/e9BET3uwjSDbgjC4DBrK8kLt0RzHfDGI+1Mtim9xt7I+
t1pAnRfOAEoIQc9yE21KtNrpnHYcX7IJPK3nLnug+pPRrLgft/OAFCQHcQlBhCK/V0q7K3nk5OML
LS8o81u76JYmAbANfEsksoFakN7WOtUye4j04UUdPjnaIa880Ar22w0rnu5XUqQNS8qYjYWiDS9K
8Q8Fz1LxpKwRwNz6N3MR0tkeNGcwmQYRzAViQaQISb+SYLs1H0IEalkQmXv3C+Y3XMOMUG0yiLBr
7lls18a/ysavKw8F2veP3oJW8LQTmGUkJIFhEF9y5QqkRVEZLQeYMgKnRo3uagak5HHlh8Max93C
pHDE4XFiB2gomZJEtWoa6yZYUF/i0AsRnYh2TncZ6bnLD/fntKCgmSDJ/wCPl2k3+jTguJwK8ge1
WfHGpgAwu4JZ5f/nAnd9vmyAMHfgEsdcktGf6GdeHsq143h/FghGzUVwsEAPHHjgF5btp+5YkJ/K
mnW/OfGqgQwuSIwQj8ILVlZ+25lTb5UWPY/Zk33g08ouXhgeI6OPDgpRkHuRsd6E2XGrEweP7/RH
aH1dY0O/WSCBZEAgEAVBIM/BLTtfIGXUU6dVkuKsXOrBR2VctEZqvCgBxwIxO7zKEBacS6hoFOqx
GhXnYTjkv4f2j+VcNm5V+P2AY4BMBjix2/QpMy2CF1pDzkn6SJ1HLfzSrlX43WhhLkKusUjhKJtG
1Qsm1EOfH9ha3vnGgmB8wLFhpxCAgimRFolVqTHWo4LmFdF5evgcPulr7+KlGQjwEHaqKKmWUR88
TVrWpeCW1n463Mv391WwNrrkaFa6OxWkwOhWkfoaRfCmXTkHN4YPKyQQpsKDQjhK5pVuMr3H7Q1C
ejU7F/1DhsKp4Zn3O20NQHSzX4UgRJcFFwn8BTkWBeLtRrPTwT2Pkw86D6RZyEYYKFxmtJcEYhbZ
NcRncT3NjwRauTKiK6F75pXiac4+acutTyMg3AxkvFBEgzmgm9VcAmlTQqO6M89R+U8X7aJm55Z/
Nqt8JkI2rTxt9MGFCPO5dlIvGTaSbopVApQA1wJKjxBtlss6w2yKnJaY5hk3UNTtKtMzra2XnAAC
WuidjFYH8Ndkz9zsmZYOIXqumI5XKJ1f2ugEvdbbeGFDCbJyOOagGECEWTrbjZLrHcKNDnThE8U3
Es94264KGHD45ohoCpqvubaVsFE6O5xA64n2T92hWas3X7BOACwLRk9AG3H8pP06lWM4qqlpn0vH
7xBTaV6LcqetvSYXTrhoKIpezCJocENOatcxQe4ld87t12LiO8vy7RKUbvmOfmS5rgSJ6V65a5Sb
Vtf2mXOeDB9Rj8HZbgxnE5HUEVdW3SUNxv/ejoU3RoV3X91LGwogXDA0gjcOxlA6eaqB1nQRE52C
6p2SvUXfm/wDKyTeYki5iK7fsttUl22NW0S1z3WXnya9ObjW7v4cFi4MQVsOiknhNcGoz3WgsTjR
MuY6Zx4VB73+FUbOyiotSnivHsV7Ff05JAlubY2RaoJFGZl5j1TeBGTxB+ZwJUGbzwEpFzutoh5z
yPw68coPGCecZ3FFwLm86WQZAxTGsnByzkx5GLo/VXLSNmJU3k2sKFOEnUXcHI2z5zOwrKalpom7
jowHxQjGNc/sPd0xC33AwAq6YSAwAIW54WRSOMhctbh2z3nmV6rfgz7ZeChHnxmfEJovfyjFgete
k/iKtp82h3UgHNJRIKkhBoZ/5rOL4zBsNEqsczw81V/0ZhthyfviXQ8vqV8J02qiMYY3SuYdTPy1
dXu9Z5EEpbWCkyhb9Wo0m9G20SCHedR80DaWUeHzMTz6N2GB0Db9Bo1B9UnTymi0zpPbeDSNPfZ7
+/cjFgKUBNo3C36d+fLTEB7IaKJ6zvbQ0dQDoOwDC/TeDu+9RQFSt3MBfEx5jY7K4TlM9zp7YRvr
YMUKCZDBe1AQRlDmAQCCJelQ/xKe2+zN8fLsbfP6ABgmeh7CkAP8KW3PfprqNtcYOXf1zn4x11J5
t/YPX4+XhGhliiC5jC9GEYQ2ATBEzsD0e6IddLmS6ry9hiAADztYpncUs+TXoPVRSSMVrYM6/mI5
SG1HXjluPmNA2CMwiPVBWOUmdErbvKxRSkDOw/hK6alc2aK3jg2Gx+2DSBrCELCy8x1kjgREDAna
NyjqeWx9+rPtn1aJ0SS4xPs2AmUFMEPwnwSqeC5E71WX1rxGi6X8WMYvquMx1zsaZuwpG5sfC1HY
s7i5EdAGekWeT9UjpR07Q4i3izc1r232ffOWnY0vTSW168weLYw/FR6Sa9laif7CnkVJO0A9Ajl0
i4mvq7GvusgxzlYIfusXftn8+YigIEaD6nYUDsuI+Nqw8mFo8KLQuszz7Hoto7r0+YL7HlTN2FW2
XEym5+jVUsMknrPaa07Z3x/4+qvRhfQrt7WqaldvG4zOy8+59uqAfv2+gJsDDdwCnHsk52EybkNN
HWERa9MqvaTA1eeDfTFHlFv2G3kaEeZALScywmD/RlIHVCHzecSE1opNSXFptGeVPLvB/VncKEEa
XvLuOUvaPCkjfim9nu7sZnd/+KVFuv562WWiRU00xDouzs+i1HzaAXSzNR0lzUDKLFOzSltLzGBK
9qQ+6P/jAkl2u6dGlYE8lF9a5URe1bW+zeK/z1w+fD1g6PAtEO+DxyctkNKrcYfaKX5pyHQssseh
P/DsOy3e8uFkakfQUB/va+TGiOMGRUYEOwnxLTTLkeYzVFMRlu2QX3L3QD/hov6Tr73oFpSOVoKg
WoPRgJGVQQx1xnIKjqn8MhoZgqSnKkXldrZy/BY2ri7iTcjVAhV9kwIbQeGiW13ML6PpwbPZ2WOx
v79SixJQhoB3owa2cdkhJqHTW3pcFhczPETkT2+vgPXWxpccMsoN1uRDUVwMpnva8IdNK4dvSQC6
BwJQhyIZOJWS6WjR7bpoFUIvtu4jHpSuudxLehabSLRYBkpZvj8Tpqgkryd6QVYKiAJC9qW+1WvC
bkUPVjCVAayC0yEdj4RbiWKj+eWlifYugskoO95IWyEMLJwN5IcEUhlUXJIFLDvHnapOYZc631P9
NFkeSqXCv7bvJeTW0NYcZXjCls+tOAgr1NxUaXrRTGShUB+wcqqXVA0zgZtCxCHQnnI+PrW7IdVx
ReMSap//ZLW61bPUBQJdJLKFCExhPn6s6mGv8Cq7ZPFD+Mketx8FUKCJZzv0LACH8+GL0ZxqtSTp
xY6+9Cz0dL6x6ZHQMuAzIGEFAGPBV3I5VxIS5/klKX2z/WqNW58n8/FlkkmeJWMWdhjfcPcu+FW2
6/f68+V23ZHLQlMZMbz9hBhcQ1cshThG0i0kErKoJBLo4RtOlXpMoypmPL1MFpjpefug62eciMpM
HhSy+amFpboWJu1Vp0/BjuoW6WVUn5zc07VP98/awg0HyIKYCvin8WKUxjdYNlggNkqFzShY7bW0
8DJ1Vxzui1k4ckKAoIEEeuEGWU+NHCumFtUF1CpZvq+KD9w/yJMj2A40GLat3Fgms2nl2EVRXnR+
VgzPzFfWaUHpgAuJCnlASWAEpedJUrg6Y43GL6a2y97ehq/VsFuri1paJFgNBKjh4SB8KR1sO1eN
kg6QMWTcb/Gz9Y2CpwnqHMGYhFrE2yKZscbC5QqtLmOc+uNuGD8yAdH9SFSyOOCgkTaTQmA1zCGu
Li/MLncpfrbvImRtcPPgSNyWf6Rq4dp9VmGBwKTSNvFBVx/uS1g4Dni9/StBMt2NXaqVA7aFyxSl
XmRrO6SX96T7q9gcQoYuRJttwFYtgNLlCFacTGM1DkZ5iX6V8cnlHzhvcCpxd4IwDFwFYjtfPehs
0kXKaFnlpS6+jqWv2WvuzNJevRYgqZr2jLexDgFGdlSVY7gV6wTvBSEgEzXyMLLINc6/30n5pPWk
5xe99bntDWtVAQufPxtfOmr6UI+hGmP8sfKU3lO/3N9GC87ebHgh/mr5i3bSiopgG9nViTheiHjD
ZkyeWCH0WwYgHeVQSKDNRaigH7YSzeEXyp6nU7tGmb04g6vhJf1aShlrrWVh+Bo0Vcq+Vvd9xVZO
26IWroRIzyvVyroBZUb8kmcHBw7r6b4WVoaXmUrhw/RlSm1+sXKfFeuF10vj41GF9CgMtnkTJB6q
2EGUkvKL2+zLwtM2Y+WgYgyNMAaen0AOSCpOsqzLssgpLhl6KP3gtcdWHO0lJeOdYKH3FIKIoCaY
7yGzY2UXWUNx6fvMK49t+Bi1K87qmghpHyVloXLSQISbEM96jD5TvpGsT3irSAUI4hf8wbUpHbZK
7Umod2Z+yYYdr7xI9bZvI5wy0f4dlWJgOpivUh0mCfgpWHYJyVtiPoRr/NgLdw4uAQQ0EB9DJt+R
tKBnfe0mtZVdlOnYpNxr48Kr0uPv+7NYUgSwLRr6OODdgEt6Pgur5QpRFZJfFO1CSnTpxIFYu3XW
ZEiayFStS3v0JLpU3zP7tcp2Xbn9aYVeWcLTExzQyD7MZ0FBAaRaLUJkw/C171717YuEBzoGxtsH
r1u5vrQqojwkus0urPk7pftSPTD7AyLQ8w64O/FYv2lrFWkWj6Y4Si/oADqRnR6flf7PfVWLDSM9
UICmRrmbaAF2m55JtSyvXaaxyzh+ph1QJ16OatP7MhY2LXwXwW6M1K4Dwoa5ImpqsDSJG8QayqNC
vNeBeFt5CMTBRpIVARPRoBqEtNLBKKbU1ssUMjJe71+VvNrfn4PYjvN1Qm7mvbEVAFmCw2Q+B7NA
wXiHhsiX8Bi2iMhsvt0ElSQoM2BbRbtOyYfpYpInTa/TywSMw2O1Fga4PWxIr8IiAYuFjMxN/pt1
Y+i6PWUXQzsyB07q3lqr8VgQgYEFvwGiMBAmKbkfHH2sYje5JNpBnTrw8Gk7Y62F94IWZkLE7698
pUgEDil61V2yX4YDSkG6OdcKvmcUBYIHAmBaRE4kLwNxjrZOUg0Cvmr1F5J82ryLkBYDHEBgEPC0
lXaRo3WNhXB9guuB+dZJQwbuvoAlLQh4lGCYg77lo+bUSW4WiZNc8J6ylZ1dvPa1f1/Ekg6uRYhP
uNJBNVSREpU2FM1Omv5qbvfE4L+I4guEDk3QtkoqqE29C8sshAryfVbt6MrD9tbgOQDb4Q4VEZlb
Ko5IrzUwjTgE5DEnzXrSnE8u+LeHJ1vf/KyCIHFDCK8byAlpnQDEaFxh9y7x5wLUXX9t18L16NLl
lrpoDo1ebzH8Sb/In+Fy3x9/YSMhbgsHQDwZREuOuZYjyyj7vtKii+I+D+QlQyDAXdHEsgjRkRAF
C7jdpMMcO1Zpp7oVXRLzUGePk/5IwpVZLOxVADYR3xaBJBwK6VZonJgynTnxxekSf/g2JfHKYVic
w5UA6UCTapwM9DiIL3x6VtlzwuEsbX7eIsaDCAlie0gJwOuba6JV+lBVag6bMZX7vlG9rPx8X9eL
q4RqaGCjEMm9CdRPZqETmhswGu0x/8Sa0/bhAZ4QqVaBAJEjuGhn1tC8IPElTI+Vdhq38ePh5kea
Gy8fnDC8bXEBzddnjFKWTRzD1+5r/yUsP7BLwYZtiyQGsBlyZQKNC4dPoK+DReUe0/+PtC/tkdtm
uv1FArQvXyX1NjOeqL0nXwTbibVQuyhq+fXv4VzkpsUWmtA8ie0AGZglLlUsVp06lfrJn+07TCpv
QK3yVwOCqyJGRneHUSOVXlxVcnbMwNnZZOJtiThBIa9GBymieCuAUbhCoJuV124+LnqQuRdwx5k7
if7+nxRePgcCNhDriPrMVLOqykQtrrkROl1APT+uf8x0klxxW6cVJaqcyx2+xl3XAbJ0CbVpVV61
/uS90uIdx+l2eEGjy9iJrWHCfjPN9kfAQYdvj9Xh3hsG8gO5Q7S+AU/dHd6qsZeEsqmsroZ70slB
S4+6dzJ2st+8bQbvuAuDwc2rmPgxDZanYNLFKhVBYf1Gids7toFfbmBoRe7qPrPEEIxpLVJcB+2S
Jc/WbnQADwrbSIkhNAyHW9BqZ0kzbSmt4prFcTA3STDK0pNb5+hWAv/5jR8DRudMMTNIaIwAhQMT
eYfZQ9wWyDRkAFBVI4xvxb0LDlWk3hb3QxEO0zuuBUAbkH5GoQ4gzMK1oJfzsmRLiewqii+NMC13
B2PA14lSbcuA0QP0U3iRgJkrKYsa4yMsqY+n/m/9PfaCt1jB3czrSEVco50WjZt7E7Jhnt+kJ1If
U9vv9yf4MA9EADhTEzj/xYMEyOOouC1ybp7ynURu/Q5t5i9O2D0OkhZraKaKuqU991gmI9Cnszn6
o3Vol92hDEwCdFlYK966TPQBEqOmtt6WxdWdLlp2LiRezJZJgtFGfT5WCh1FBGWLm6YfigzD0zJY
rEte+Kw8L9V7pHAaW2SjcarEqJISZ15GHKTqyRzUqKBffLTfTWV2acMjA08guj6g0h2Qcltfq3Uy
QadLFwGN1jgty6vivWayOtsNy2GqMB2ck1dDKbewXA0digo9zcm1KNBtnM2SdZINLxgOEOw1RI8x
/JKhauOp3Q+PQVAPtXe4HlwULIr5HsrSuajMMr9SoFfmoJJUyG19/u3wwgU6AGLaTzaGT8pDkX+Z
nJ2NPfjVBswNCOA16BvqgYTl1/S6cc0sz64LMmLLq7F/+TkVicGfJYBoiukktqBLYzXo01Xvju6f
2c7+x/zroWZ4VyHQwEOHwtd7HtXnlg3s2tX+UB9NGTZp4/yvxhdOT48gmGXy8d3yZ6KEk3pwkr8f
ezAbOwwvHqEq1DIgJiYSr2XeMBYI1aN5c/fJOmns8+Ph+QERQm2r4YWbZxhUMy4dDD8XfklOOYoG
Qd5iBej11e5GEmM3wPLKG5QgZnhHUae4JNfVJhmuaVr5mflr+fp4LltLdTO+uFRNpTBzSorhSqNe
C4kMaL212bfDC0s1Gk1JEorPN6xLlj8v01PfSvyAjbsBYEa83dCREz69GFjt+0mlDopRr5n2VGZB
YZxrUNTtfwGBegYofpQNwt+7eyN6Bgp2lcTrseeO39atn+0unUbe/FaCsFSAStReyyWkjZ9TsGiH
e3eaE6LxoJIOHiNc1Ot7R6mctlZzvb9mX8FTMNU/Hg9/v9MYnuMAUMbCs/TC5+tt0bFGzelVz89m
FqC8eT/UDWEqlCHgSQUOP9xqQrCE5XTG06dVIvvkscwvUWL5eA53ysAFgD+RcxTgHSo6fE2cqGj6
ReKoeKmTQN/NISAMz0/yjUPftlU5MwvDg+AQYVw/V/5OrL1xekGGsEb9kFmExnkcxYPhg7PZH/W9
1w8kIBCDClS4rZxGbD0Lz+gTxUgGL6rnH7F7KFNZdcDdSYIAHorhIW6ejBZOUmUoEyi9ai8ytQ+a
WgctXojj7qAMhIArHX3AUf+BwIagDcaioQ88S9NraPa/jP7X44N0Z5Nw8SB0y4HQvDZKTHaPWW7r
yGgk11lPggzuKrjV1PlD5shqBDbWChNAzRVYaoEjEml00L9jhE5AkG4dLfbaDT8pkzwTt0QYWCq8
hHREA8SM9GIq1JjbNLkW6BJiv6JrOmHHx8u1JQIgU4ADODEIkpXrI2VMNbFnLcMs4oP9IyZH6593
CEAFFqIAoHK7Y0ctx8rS61ZRolR7JcUzjGAvUzx+YFZOAbYcKYH/L0LwKhd3easTTK6lF9TkqWGv
XvHUG76Jln6o+pe9iDZMFcTxJyNvfgi20fWSVYY76ZiQEpV+3aL0eyr2XheYDyrMuWrAgcIrfi1A
j5UO9ew9BNR/a82veb+pRbibHyk8SkESLXiZFlELqtmFEpm8dYRW+1YuObdbKwQfFmacY4pAK7Ce
QE/rxW1zTMBIDw7oane2esIlhwW6GV/YgZ4tKapDqBJ5yYvT+0775fGZlX2/qBSNpdAabcqicgw9
BuJJ98/HAt66iYtH9nYGwpHt4t6jPZeQuYFW+lrm51+VX8ZV+aW9/WZKqJh+99to/DnzY+MsY+Tl
W3D3AUBvoEca3PQ7hIKSgWY2i5mCy+oAFCdIoDQZPdOGJQZ+FiEoRD8QihWv9CkdY7uYsjgqC9/R
D6l7rFmwOJLwx5YUJEwNXj3NUzl8L29udnvpVR0NJXAnLufGPbf2z/KXIaPO3xQCpD+2DDgIKM5a
SJ535uJZC4R8WYzCr80fmerLilU3Th2vK+RoRd7RVoz0KzXTcjAOxBHKkbS/GrI3eI2MJn/FQOlx
9VqiE2opTVHVPdwTlzzbkUb2BmX58Oh0iVQaMoNgjlkvEU3iamnzMYbOh6oVECV8rDKbq/PW8hI5
WDQZE2I3am0rWW+5caRS4tdp6e9GovKMr4rYpQe7y/2f9QSqfKTGkOG4zgfNuLi15K209f23wws2
y/FIujQahu9fVfapSyXLv6HPq68XDEoaVz3q2JM4yqpTbITxEEibU2+K4O31QOAN/JfoKnh9ZVQJ
czxwMISucmZu2Jv7XWgEVf4TIcyiorSjfQ8RaXoajSCTQfC29BhuDrQLlQrgmRL825LY+TQxFkcj
oMYJfIRjt/zVyujWNqUgfYPULC/cFuHrRl56laO2caQMQfpHafr9p1JGy7q5GZxT1gZNE0Txn9+Y
vZz0EwEW0Ito5g/zSVkCQ5H4CdyoCVcEGmBzxxOwxPtWOsjZabmSGy6uiJ8FSoR0v4mDBjXVYyu5
Drd041aSsC16oo42GyGJ6aHmBt3+Z9NqIoLpIGNnKxQg6Ch3f4zt991BQRgO7+3hCsUALEg4tAop
cM/GthuNxE/QgGs3QlsYn7u/N1vNqAIeDAXja9X3uCr9LJf5U1uH6b8ZIOGylgCGhGQcG9eN7PrV
sE9WfFDjd2j2G4WLi1ow+G/8CNxMoutrRIuW3I2s4WkENjU+7r8eUAfBe4YgXofw7Hr8LDbhNTPi
RqR8ysmFyAIIm0cUODwkr8ETCADVevxEUYwiBYIhmpxLl+9nWeZ7jBoO3nmGxz8EDVCcJO/zvvAi
xx38V9rsbP3JPWZsK3fGbcCn7poMlSZlrdpBw9S/UG5ZygLLGxYPn41CFM4oi+C1sPqlO5j2HJtO
5I5BV5evhxp/OLJOSRt7gHAsj08goQYiQmGR1Dk3NJZqTjQGavLdLf7afYSQz+RN6HiAAvQI6y0u
GmYqLbYpMqajbh/U/f4XmgphhQBNAFhH7EKYTtPkVSliK6wEzfw8+L8ff/5bbkOw10hs8aIsNM7k
vZvX3z8rSleP7uRFY3Wyk6fht1M9a+Yhc/1uPow/4/nQ1EHhhIrEem9YD/RaQwISj1bQ4Im4yNHJ
mNOmlhu51bNJTnZ3KYrD47ltXEXIpSEkBZwTAkdihDMu2njWJxMwoeXS6cGUhtQ6oYwE1PmPBW0d
MRCg4L5D6wckhAVHf2FUjVnTpVfdDUZwL1uS18rm+KgyMGGnDODOBTNSuVbfFTOgeWb9rBShJ6th
2FBE8LACCoaaKry4ROIK3BWd1rLRjmI0lqq1/KJOy2UwX4p3xCgQ0YYriDUCMkmcSGa1plqr1IqG
3PYb6nugc9m9FYhDovQZuw7bIgYRJpMMdEHFRpSPz51x0XdzGSBPy8tVEbpDWBt/rtUlazXA26fM
ipgRkvlU00+Pv5+bC0EdV+MLW50npNGtBeOr46H+q+zJoe/yg+uC3Nkb/L1NhbmFB9IDry88UcEw
K+K4qG6TBZAJMzLh2Z4rcno8mw0lx7uRN13jRPd3MLEBKDhjShwzavQQjGit7mee5ArfUHIwySFw
i743KM0Udc+0mNE542hG7gQUuk+Ns+cEqeMzM3w8lw0l5FS8UA8QRgInI9wjeuEMjjouZqQuf7jO
ZZLBDLbG5+1mAWwEQSjaGAsnq64MDaxfTmS3Uax8KK77P59TBIGcASQc8M/Xw0+t4aQFuIkicz61
YSVj0tw6txxRAgQ64gR3aU896XUvS1s36sdDWYXqpfyugKemDwC2esdE/pMk8htolT4pdd650WyF
WeMrsqjN1pkFTAmln7wkHXm39UJZalzO3gyfsCbn2T7q47dCtlibW30jQvDNk3zOOzQFcBEp/OjQ
n6as4fnmFDgNylvb3bvOXHaqkaHJMjeq4g9LecnMIN9dwgrDwXsp/itCOK060eysphABsJjFTmkr
AaNtXUnAksBxAxztHuKLggkXblfuREPrt1Zofy/ghdSSo7RlO8Aih2p0/ALQV5iEMoMXZVIJHFD0
zDKeUf9B0sA0z0tx3n9m4cIBOolcCdLewq2RL3Frt7Ni451xMmKEM8P3jA8X/a2PMKBQ6zObEo0o
KNjFBV7iSgoNWZRrS7t5iQM6ZCAqe5dbgANJUT3o2nDWgjwO+/Y42gcUterdszRqurUpqGbBqQWB
NBIN/HDfvPlaWiGwAKqXSGO+bgUuOSjKSzcFjS65areOGCfLxdWH9Pd9wEXP1a5PZjdq6rOJPkrP
GThfZKw4G0IQvwNmk8cI4eUK1sTOrGQwO6h6kX7Rq6/U+USrr7uLgPC0RKcd5Ed52gSUpOslU+xu
yJFzcqIJSwbUoEQXN8yVC2I5aDxwpw7KHtbDJ0mrLi7r7Gie/GoOa1sS5NxaI3hrLrSQV4eInN5A
j01j5w52ZOfApym+0R81lD/KGq1zqyq4VkDvaZxdifPFi/GKpnXrJW9wiBPy5JahCy79hgS5E8xu
7mcs6Jb90Qu8CUAWwRmFQZon7H2JTcuoM0HrnRBUMLu5jLFkt8MLt8hEiVOpKoa3hu/Tk+p83G1T
cKHzlmMGPERwia933a1q1oFRxo5K59mrX6Xg/s1TdTM+twM3ej5mfTP3McYvLrp2bGU9lraGB4aZ
szjxQggxL0Kq0bSLwbVgsr7m6tU77V+dm+HFEpSxLatRbzF8rpKgy8BEJXnzbSkF6gYBY0aZBc/B
rJeHpkm3JI1iRHp5Kpbj2J71/ryfMwVniON0wVcNhCuUYi2lnuupa9LO5BdHC54CGbJywxPhcDhO
9YwX+F3CMLXVYUkr14gaGqQgBs3szHdsyTW+JQS3OGw5536D97mexNLHBX8zwTMvD4p5TpMPOZGY
wE0RILBDHSpeMjAjaxFpkpqtN6ZWlHhBYX/o6kOqH/efKDxh4IJ7oD5HEH4tYlESnbBsMiK7/Ijs
rTXsfwCgQRQosXmjKw087uvxPQW8IGhkaEQO81tHOcSWJpkBH0EwsCgmc7EFvDsv8I9rCQ1e/os+
Y7OV7zQ/mF/7HIKCIQ+b6rDICpA39BvvMNRDwqSD5EwTpkOSutS8ZtKjSQ8A3/FNYu0PJdxK0AXd
KDvFQVctVY8s9mmiXyxZEfvWDFAHCag/nhp4iQszUEqdzHALMQPrqT3SnQ1b+dMeLgHQMyjGfyNT
W+/GXDp9Y6sJzlMaIM93Lsrd9ShvEhA2ggwAy0TjoTT1zFifG9GsP+ndP0nVSBR7a4V4YPtfAYLj
UYylQUkDAeoYxk/2LDmvG0rNC5uRYIDScfu0XiGlLi2t1WY9Kt1nfbkk9KlnEtdmawa3IgS70TCt
WawRp1Stv9APaEG/22asZiDcoctQNa3hjXqUDt8N5/v+sOZqdMF/sdpGY4jf6JH+1ZpoaCdG+L99
vqABhjkUM8r5sAHTGZw/PkzgO04QGiByak2QvyFTImwx0ROSOAinNdphDhMZewDfPtHiIXcHHAn8
pPvuRt3YFGleTVbU9i9qeq3r5747Z6X7DksEG8chnKB1vKPiIU1bOHliWFFhBPbkN+r58T5sKYKF
oBAnZwELm3i7sbbPSTv2VlQ2rw79sixoXCDxlzZXivdwQf4cQRVTOEtmiz6RdoKVqlEY97FNwio/
SE7TpgiEz4Bn5jFmTdC1Pu5SE+gkK7Ljg1MC8I1btMx/sebHO1brRo4wFRQ+GnUNqF/kjcfM9MF7
kbwDX4liVKTdUG4JUl4RjqprWYsS6gUilsQ36488cgC01+N5bNkmuPWcHR5+wR1sV1dnqi8NgrO2
eWzaT/E7nnXwY/4bX1/rnlOPEzGd2IzS+QW/FMSX9aOXSXZdNgvB+UvNxTQon0VpB9XHwZEs0pZq
wD1GcpUTzSAksZ7EhAfWolqYxEL9yf5Mqy9pKxGxOQMXjwm0CMVWiE+JurcnWs6dFVnxZ+uDMf75
jm2+GV64RA2LqsydMLym+dqzLuMH2fx6xH5gY7HZAFmtF8hcZq+2zNoCOOZidudcFnraHh+RLdAi
ukhNCfur21UDVxOGY36qlcTvkn/esTzIe/47Ppd/8wzt9blSQRGG1UdL7Q9eLXnGbZ6fm+H5z2+G
pyrVx87E8OybO/uWeiomiWXdkuDglaiiwgy1ryLKMJv7Pl4WnNDGvTTayWjIaWgaiZCtXbgVIuxy
Hs9WYhkQYlfPbUAmiaexOQek7VwOx0QOVRi+qZwY5B2NFRnuH3r90uvBbB727zO/QEEAg57tkLXe
CPBdIG83ulbUuRc7aOr3zACJKMSxAMVEb5L18LG29GS2GztSq3DOvmT167KbjJfDooFjQIIZkdi7
ZJpRDA6tG2JHOX1yvaf9rSD5+Mibok4RHjeCVuspgN/UoJmFS0dtg8EM2W5+NmF8QRUWvSNJpWN8
S39h7NXSr4Os9c/9OeLJM9z9AJ8hESXibQprcjVSwt1bVD+2ACO380O/u+4L+etbIcI6LUUJMEgB
IXl3KssgkbWLu9e19fjCOrlZUxoxH1/9zbpPpP+0VxEAOAPzGJ4lKMJHeG+9zWNGjCJfqBHR/pK5
5/33MYbH+x/0OwAj31EV96WSdnmJuFXshmo1BVU/h++YwI0E4UpmCkuZkThGlH6eUbmuX/634YUL
J6b/TiBfcn9qgqKSYRT4Cq9fDeslEg5Q3Wi5oy62gdBFGhTtUesPE1IQPxy2//kDSTy6h7gM9lt8
oTdzTdKKlWZkeT/dS6rtxj5heN78kadKcZqEo1SiCVbbpQzq9qsy4Rh93L8TSJZxsAUoL1QxL5B4
bVbGQ2VFkxop+TdNFpzcUjSeSAa9KdBbSFuvNYGMvZP3sOjRmFwqv6/3HyQMy8lTcSFw+oD18Orc
mIq7AOFk+Kxt/Wbcjy5E9hUPNtxnnJBajLe1oPpvhloB03/79dcs43DasKU83skLT3nNj4jOoxna
G5NqBqtM7OssrIy/PPZ59wavRAiXZl2WeWKNEGEdlTIyOkm7mQ09Q0CYx1Kxy3CvBUPBq0gyND8t
r0p6AIegUgbKDyf9QI39FhWZUVzJ/GpGvkFUg2melTLpQeiEFka+M0imsXFMAQAE9x6KPPB2Funr
4Pq5k22V5TUdn5qDs5vUFMlPG88ONIKz8A4U6Uy6WmsbtHfHKZoCdVB9Kx2Cx9u8cZJ4OTzes/At
OMxwrQiF2rGRZUZxTVmQawHJwkWmyvdvf+CXbkQIdyZp1apsS4iIixAtbxFzttBfSAYl3ZQCPjML
GV0eWxUiDEbpUdTqamBPTcPMCfLsiN5qmmy/NR5YFu4HlD4h98aVA5KEyVR4rTVmg2x0Q0+286J6
PlSw145pFjjes+v82eeSI8YV7V4iyKOQDUK+7w6fgKbKTsz7MPS08Bfd91CGPAX67I/DgerH2JQV
bm+sJDo/wrjwexwHQzgSxPKIBmgmuepF2GdBPJ7yJbB3Uw4i7wqoIZJoyL6iaFiwwOjW1LV1rhCw
3f7W1C8auCtlBTobZ3slQrAx1Vijf3ANEXV3HLJfeXlQp1+71cdRTdxDMPbIdoiZQEVjIFt1JzTh
sJ6r+MRM1a9k9XCb07iRIbgkZdH3hA4LTnYRVI1P67BS91sBILA5Szaysbwb29oKVBrJ3BRom+uU
fiwqpN4/jbKw2dapAsqGw7B5a1yRUZyOsw58JloQeUowZBe9Pdfsj3ja3R4XxwoZFfglcKF5B9j1
TNBNjiF4x8jVQmNtdi5Vid+ztRm34wv3Car5RmvMZ3K1nTAfXssslMJSNkQAKgLXhGPiEfoVNKO0
BzuJrb69avSp1c5me5nT3ZEPDjXEi5gDopHYFPbbpBSkOjbtrvVXVcW1eI0Rk32sGRs3I2ruAOAB
XxkH8QgLlXdZneksrq/dJU9eck8yA9nwQlRi7tOkmTLQfXfWjxev+vn44zcOKxYF7Bu8sBIOlmA5
piazG1Im9XXpD2Xpp+RDOgf57tY3wLVxkhI87PEKwMW1PqsWg8qlJejph68WeFCIRKm3lsgBOAFp
cS5IrKPtcregmapV17wMZjtIZW+9jXPq3Y4vqFpWN3VfmBjfdIN8Cecy0GVtY7b24VaEsEKTXpuF
GhvVdUQE0DgX+VNBwmWUJAI3paCmGRU7AFvftRQBvVHcgp2+ui5FkOuB1pzI4FvO4fGZ2lwuQPiB
0QJVBkpq1rttx8igTQN2uy8PANV47bHuJYGurYm40DaUbZgGkiyCWqORUo+HR49We9kf5nQygmU6
dbkEbnF/rNDYmlcGISEFDlMxM6vqNGVKl+XX2g0Q15+Z5Njer9N6fD7Jm6gssh40nSqMr1v+4h69
6eBVu40HROBRgKVCHscQM4+TlVdE8UA6nVIn7EFdmu4POWKX8SgAohSOOzLY60mUdqMClVJl19Z9
zvJTVYWklDCvba3TrQhBN1iiELxJyuzKhkCvA2Idkv2P2PUshPM0A8NGjRSzsPsjLQ+ljH9dMgVX
MLNu2yDvUmD8oQ3U+VQYT+Z+I8WngMOKsleTt5xfb4RnsD6utDi9Lno46Ec3DW2ZZ7M1CwdVZKAq
wI2BMoe1CCVm49xQMNS5Y4haSxZ/6vLTXtsBr+lGBNfJG51wOsYcQtLsWmOhkstAz8r+V9paBJ/l
jYg4NftO6SAic75rwGpVZ6cNbEsykS3jcTsRYTt4L4QE73GsVXzox3OrHt+xUKDO4uXg8MjFmhmE
yGeU6RhI96uXNj801UnKlb45hRsRwl4YuUtZX+jp1aE+YHludX48hc3xeUEZnhRAaokv8l7RSEsz
O70mtq+oQS9zC/gSr9+T2Oib8YXv93hciqUYf/Bek9LPq1cXyF4ZxHNTKW6kCMepQmgw6xDmv1rF
Uc+fCWyUe328ULKJCGdpnKnddSXY2J3vLrDobuDlT9UoESLbDcHKomedliI9nF6n+Rg7h1xmn2Tj
CyaWGYB/2RMfH7zEwIMRyS0hGV9MYCtZ5bmZg/FBQNn/U8jC5bLhhbeKQXOn63IcJgQm2u+2xA2X
jS7cDzqhhgvLl14pfbLaI5P1Ht88QZwCDzE84AfEW5qOvevMxpxeQZtktacye80GvzK+PT6nm7O4
kSIcoWlMnVHvYJOIG1jlOfbCx+NvqtrN+MIR6kEzVicOIE79cmFRXl4mGV/BhgQ8gpCjwGuFO07C
LreUAI0+JcmV1n6Lao/mNFFJlGtjkVAXCop3lADA5olQhZnRzGzSAaRicex7zt+tOh33LhMAVHj0
Ak2NIIQrBpziti2XmcRqZNlnOwmc6pUOkp24nwQXAQ/fRGXzvf9tJ6lRj0alRZUeOIl5oKnMEZBI
EJNGi1vkffkmIfvTs4NR9oLYGh9cu/wxhN7j8I3XXgAxjM7K61SLvP5Clz8aGQPJ5vg2MlJAzG3A
Ui2bWRoCA1pEzE9Z9qvA0/HxLm8KAKUoEuWonL9TabQxATBSwQRMuw9pPAeWrAbx3mjwKkp4kggC
8yStoAx6NjB1mBigx0bQflU0UL1Gray/0tY0EPpBBgl36D1TC/HGhKm9qkUZQDvJZwaSkP3rdCtA
mIXbxIwB8KFFTv6STc/7GemwSDffL1juzrQSgm4pWrTE/piGMh522fIIx7RdmMVqFcMrzpk1l1qV
mOzNPQZnBKDyAGmjE8haDYZmqkg5mFrUmAHamPXeH572ou93hrFIN1KERULfI9QkorI48tocHKZZ
+Hv/HoNVA12cgaACN4Hgg9V0Ae9B6y6R61ZhllThbk8VWRAwawG6i04yhirugq7E7QjUXKRb6Ers
BeoiYzze2mfUG8IiITYDrhb+85tHibHMTaa5sxoVqCa2mlOqyaINGxKgYHi4IdoHjgUxBkeASMkc
hRhRaX5PvH8KmYtxf3UCFoTKbt5ohx8nYY2QXNZq8HgsUYYmnfQP+zuAVI93eUsCSFRgJTj7I9iI
12vUaJ3pzm6mRovyQV36wFnyoGskkaWNZeIF/CCI4m3rAXNeC6mnajEoaDmjuH5V59fin8dz2Bqe
6xpSEJxIQ7zW0sWb4kErlsgzgmTyC1l+Y2t8XjeOix/lhXdVkmRcUGWwzDN4Zljy6qgS52XDXIC0
C13MkW7i/LfOenX0xUm9Ku7m6Fl3vh0DJdlvjsBhB6QCvw2AoBJWf2jNhVaEzhE9J8D6p6+L/pql
x917wLnNsM1oK2+DaX89CQQ2JqdlM3DNYAX7nHdf3jM8kJxcEcD9Ia6RmQy2QkAvUpV/VeAv9/ZD
pnmdHNx4FHNyl16wpilxx1nNCoAIgShITqVEA/gar5/NaLyOMmsbxCIwd3d9FEbWVX1HnahO/AzH
6Frl4eMVkkkQ/PghS/QeIlBWHx807aB2YS85R9sSkINDBg7/iqAUIzasmjMxRWn/BAesJi+6jAFi
QxWwTP+J4J9wY7GVqlXnfp6dqJo8v1S4Kpvkr+rL46Xa0OeVFP4VN1KswtWXbsFEMvXsFCddFr3g
h/Fus8Efh7QVEmQgnl6P79l1NVFWOJGV/rDrJ3c6NdkP889ukUVAtwXBdOBpBRMkajbtJz1jrAYB
lobk8TlOQ5Mc45/ecHi8YJvbAvvEW45xsjNBuXXPUmY8i+xIsX4WStC7fxAQT7xjV2CmkNwFbgsP
IeGum+qkcPsZ7ABK7c9tmMT7FQRssKhFf+MuvCvKaxcv06aZgerUO1nlZfjbSfZ7NGiahico8kC8
HZK4TGbP6Ih20tEAuulfWSbZhftji/5ceJvwDl0gixKHt0dcHuaU61E/BbPhe7vbgAGUYuEaBRgJ
sUP0xVkfW82ozT4vzCnKrY/p0Uw/Pj5E/K+vtYJ3lAOXKq45GEFDGJ42faOnCYZ3vpHhpUs/FPsL
CtYSBL2znKGcytiYopgQf6CfZpl52tgBDcQoAOR7+M9d2b+auk5m6NUc5dkcNNT2WWJc9q/SrQjB
jKMtO/qmtxBhwPbRJQTPjlPI0E5v/abFvQDcBJMB4hk7LuxFUs+GzoZpilh/AWtJZfhVC464U6IE
juZb82GwQ1sWOt5YPbwkVHixMImg7RPu8IR1JekoVSNPHwO3H8JRtnhbEhBAseEgIGlzNy2i5Lhi
q3qJDJr4VkDjv3dvDpxYuFC8mxMMnhCLq220BrWbeI7q7IPaEn+qc59lu2OuAKAhMoB7EIzpuGjX
ajjGk0tAXjJHBdp4590SlDJzvrFMKwnCGZv7RcmZBgmtG7h/DjIitfvbAk9GmDlAMzkKTPR1jNie
zWFOB3TNHX2rf5mV0zT6hnd4vBmbYnDzQVt40YdoDsHuicJ6gwxRlX1RFhIUw9M8IGJT9P5jQVvL
BUYi/IPYIvZdWC4Q2mVO3hQjeMu/KcR3NMmG8w0VlBGPC9wboGIBHYQIZl16po2DmQ9R9ttO+g/d
L+MvOtYf2l/B/nnAG3HwHgYE8Y7+itZ5WRjNRCPCQuqbrWQ/tpaJ92GEYmDbcZGvz62Nl7A+An4U
LSQN/0m03U1z0L8QuCyMbfGjJYbbgQnzrMomc2SqHyrtpP3YvTqo84Vvy5lXAcoV1K5OddD5NPoU
ZXXvN9+seX/MDIXEYAAEbyVyc3dcFnhyAF+cqFNkmYfOCycZ5RW32cIxMuE38X48Ot7YjnD7Fa1l
Totns6iZYv/V1b+0seQRs7HD+G4gmjhbJYKwwq2h24CHDH3HInT8WayXuP+8fwtwKSG/CAge4KPC
BeGlTacWYzdGQ4rTjxZe/9vwwg53rjHk9dKPUTuFixMQmQLce+OcUee/zxfshJr1CHKMGN81jyP1
4+qkaU9Ncxj3u/0rQWL1xNjVtpabEGT0YVf4hXv1ZjRuxR2+uwoEgjiiE1AQ1IGKxOUtI3GBkBEE
1eFiQeey4fJ4T7YOLSrfcWcjvAUQm3CkrJnAKZiQVqnjT5r6ZEwh25808JAJR3CI/7qPodlTW9ll
r6tRBXh1OKh77QauHhSk4WXB+0Cgv8Xa7AH8mptNXlJ07njW5+ffj9fn7pLjAEIOPgHlKe5SkQOz
9oqhBFSBRtr00puar6BxW/2ll2Gd7zRbECOohjM5lOkTxBiVFaomQavNP3dPBLbJ4ZhI3A0ofl8v
k560s4caxw4+x2FxL9Zy7tl5Kn4+lnI/DzSpwpGFBUSQBY1c11LSxgAxeqGXUWoEYIDxFW03MBXH
CFcQsnQcEQRKorWExWva3qWQUP/unou94DhhcOHzc+pWLpkxONGfZy1k8cfHy3N/mtYfL1zRAENO
pM+0MlLcp/bzbJ9LNIhrzo+F3Kn02yRcDkH28KdIm53YnpJYvVFGufOUdC9z+mxbEo9pY5v5LYSY
By9IBC/RehP6yqvQuSEtIxWYCp/lh8cz2Biep3pRGGVymh2xXDZbTIdoo1VFg3r+Bw23H4++sQmr
0YVbru26bsLMqsga/NQIE+UM4upSxk64sQs80g74GtiMOVR7vUTJBIWrnayJau0zi0/Z9M1S9i/T
SoRwmgaK3h9uVzSR5v7U9ZeuCncv1Gp8vk03YTpGO7VRCcYf1Q/FeErcywxCDlnjjI3NhvONRwQS
1mgXICYPZt1IcpY0TTTQl9zxqSuZBTedK7eMt8W2ERfHgw7IBDGFo+Q9MdXYbiJi+4Md9Mu50vwm
/6bUwSILQG3JwpKBsAF16vADhaOF/582WVuBZdjytSYcywMgWgagL+A1ziRZiztvB/NCBASkLJyJ
DzffenfaOK7VWIUs6xMZw4YFSX2Mh8syfX58Cu72h7+KUOiD3BGuD3DkrOUMZErjhS0lGHJCPIbp
boMujC9cTEtTx2Y1Y3w1Z+GyKL5W71X4NwmIO4IgHeUlolubq25rMRsGceiPLbsm1jmP/UJGlbe5
TihRBFsr58AUExhA246UlF4RLd+VPGAyDus7e4JJ4A2Mwi6gbPAGFo6Wao5a58W0ilLvNLqHuUeG
QbJOWzNA7AYFNkgjoWZREGGnZR/r4wQRqClZ/EaGr7kzvHwKN+MLJ8kyiZk4bKyiqQtd9rEG93D3
ubfOj8/r5kL9J+WtBPDGajXVMtqlAimkDfr2I2u/xqZE9SQTeYvu3YgwqDXazgIR7W/N9Un9ogyh
LuMqkAkRLhDXIbVVzNiNIvYz46hlfxRdYKs//7fVEu6QBZT7qTcOFW+NZOWBWfuKLNi5vSHQCnBH
vcFh1gYECUs9rlKtisY0cOtAmfxaDR/PYvPkoowPvWwQG7yLC09UnRXCGE5uFpLMTzT/HeO/UQ2j
JBhmXdCMqhuoPtVpBbvO/D9UhNUej8///uqO4ppxM76gGXkc07zpSRU1+PjqNLnHOByHJ03yBthc
phsxgqlVjXishwTTGMqfcf5ieb8fT2NzfARPEZzHVYumXuud1pPZivW0gWe1hGAjHWX1RJsnCZEP
2Ca8h+Hfrsefh6XR+wTLBBoyVANk7CRDMsgkCEqXqEvWz1pVRajymf6Ps/NakhtJ0vWrrM099kCL
tZ25QApUsqiastk3MDbJhgxo/fTnC7LPTgGZVji5czE2nCTTMyI8PFz8/vv3uDl3d1PNcNQ4hPSM
QewIYfnmDKbZnvqxtIu3nvVimnmGdppj5B5vVUkOkaQmSURMr9J6j8ZRY0y6xW3Tnce0PVqJr3yN
AuOrru8AV24d9lNB8vOnRjBJqzHVEcQAjRg6j+V0vzJRQSCzjO9BGkQe1ZPvJxmSaWXhyVDSr6KP
Tv79+e+/deeefr+0v0++PxM2jHZFiF9DMk05FOIweeesflNl/5uFgP2gYkhL5VU85tlplM/lLN5W
yuFztpeLuqWxErQK+Z/NLm1DsTFxFq2OO4HbocfvLXxoe+eg9yRsjJ86zLW1VEjIGOgL21b/0r07
sSkvBfea3KYcf7rt6IKNtAwVbRTU0V9k4ms13Buv8v3A/CXBI+U2GrrWZ21HfZ/ldAm+zXx9CSzj
/Lwq3boKpOFgF5b90Vdsp50Y9KTDfYIL5oPVv7mbJJ5fLy0qSRsJr9rm6AYBir6Ha+Ztm/ti8rM9
SOytn//0+zc3QZmqPM0jFJRmD7fw7Xv70Ch22LQbYusYpkZqeWNUC63R2tgeu1exwuBZ90/6V3au
mPyFT43eVsLG6Bkp9GMalZVX2figVq9t72PzkjHj950y208CUF5kE3gV+rpWIq8PF8Nd8uZV+0lE
L4zoVxvr//k2/Vf0o3z76+e2//pv/vytrOYmieJu88d/vUq+NWVb/tX9t/xn//PX1v/oX3/8KJqk
2P6V1b/gi/8WfPzafV394VR0STf/1v9o5nc/2j7vfn47P1H+zf/fD//jx89v+TBXP/75j29lX3Ty
26KkLP7x90eX7//8B+PYn2yx/P6/P3z9VfDvLsX3svjRJiR8f33d//ybH1/bjn9uav9JbdEgLUBA
RdTDjo8/5CeexQeSfwkELmgGItN//EdRNl38z39Y/8kULx1jQqAk6/gSJdWWvfxI0fg+mvL5kNQV
5oD68f9b/Op8/n1e/1H0ZBKTomsRulI6EtlApOVQMlxCks9E4mt9sBrXDK3es85CdGQtbC3qY8yL
N+aPoNgrcW6VWJ1ej9qYiIc6VoVycLs8Wg5P9uzvn/X0Z2w4TX79DrwtQFvQfshq7Pp3xI6aTlXY
m+fByB09iLNyLF6r9pBNvpfU6l9zIRImvYRd/m0xPH6QNSflUc3r+P3zv2R9C/khYPeofQF6px0H
92xzzyc98tp6as2zXpffFDy4b7mVjV+UotNOvZfueVJX+4844MksHFAUUb18t5484KHuKl2XTeaZ
NmD9dZY65mOs1wt+pxobrxV1GrxDlinLn06hWQ+2Ge51sK3t5q/1Um+iNV8yjVMIX/+AVo9zuzZH
82wyKPJMpSB/Z8JVdJfZ+VsKQHN6UnheACKvpThG0bvzqLGreVN+Lu08PEV5l+68kOtH/qcUcheg
tAGbS1atzQtZorxRNNbGuRzb9sWotvOhV8mRTFN33+hLKQqUMLxIYIUgjqIytF5Q66XzUlJqpkaX
Z49W09r0WKvJh+eV8XpB7JUEC0N5SVvvtkZXjFrlDY0ynEcn7U52qTovOsUc/BBP4Mvzoq70wJMx
rJzwR8cNqcYNhLuOokzJrVY5ZzDDH9QyEwd1qu6jy2XbSI9KYK8kegKDuyXyNBZvtsB/hud2hjjj
RGsAke7SumV8mBNX+37vmoAq43fAwUJ/ALjr9SFFaeJ6g62F57QvzPgw1FE5Hoyx6z7eL4cmCsCa
ZBlBdG30bpiopfZ9E54rLxa/uWqu+46Z7TWEXJ8QUcQTKZvAtHGsOjKrNjz3St1fysyaz0Od7gEM
tirHOyAB3hRTafyVueb1ntVxCqiL6ShnR1Tzq2jIhkO/mMWnKG6qy/PbdkMUFBQM3pSkUrxA8vMn
ti8tIpGBtRrPbSh0f4qUvPYbtVd/Bzpc7F1YY2tpWRgFVhhO4M4iB2xvlEEIOB1itZvOtBGQimrj
kgRq7FjhY2bgmX4y7UZNSeapqfkiFXGoP5ptZQ2v+zFvxMGIe804uu0yqn4S0nzlp+1SfTbNoR8O
dloV/aekLcv6fetmXuw7DN/pfUEb9eyb1lgtJ8PJq99KoSTusTG9qrt0tZN80fSiHQOzA3F66Ju+
mc6jWLTiMakqL7wItbWDJba8PqicUROXkZHT/ehng9rUD7OeFZ90dWhe2lpTdH7eGcoe8e72NZSl
N9440Cb8B2q5jTZoSs6iYmU8zw4R5rRMr9O5+h6K5S8nVndwAtfqgCBmzPDuEh4A3VirQ9+HehoJ
dTyLMDXo8TSMo1kn7nlK8z2KVvlV/3a1KQDINVGlAcAEBQcC16JmxY2LSDdHQmVNeRw6tjkcaKAr
ikZ5q1YuY1SZJ/nuXnUHASHL/BLXxj3eKCAhY036rZ3PdqaotAfQAu+rZqg9OH0l9gjUbmwm5hxm
M4YOI1Hdvk9RW8Rs8XSexdQfpnCcLnIffNAre7WpG6IkSI/EAFZdPu7rzWwzMv1RHc3nWfHiIK1E
9sUeJ/Ew5q2xoyLrvNDPcyMwRQjvEw0W20dKDaPBGKppOitWOh69OfdeVKOzPCSF0F+WTKP67PVu
z9y5OVXuNlbkiQgBqebSpXXFhp8OVe64opjOjWCk09EoAfOBP63n5TB4YhxO9yoLV0E+/qwXFPvW
H65dr9FLujzPRVfpJyO2f2sW6rwiK8SOpO2zQksbNKRgeOmfY5Di9km23STJ7NBbznpvfW87Kzx3
ypztgL6udQQhLES2oMmIY6OOOPx2582lei6TKvbrxu4evB4iyUjtnd+e37mb63kianO3ocuvomQW
6pnhKqY/uTGd4p5m360OLAhPhl50OZ7H3rjN+ADCVTt3OS8ztGWQ6PdBHleVH8b2Ho/PjQUBdpGk
0nS/SR3c3K9KScmOJeqZCZXGqejt2a9MZl4+v23Xlp6ZGHR46bz6OADGxv/zGqVTW+wlTBlpUfqD
PRq6X1Rq8mejUacz5kVJdkTeUApIwcBYc5cBwbhy4U/ef14uWxW1rZ7dVv8YKUn36OTxH7rTNvcf
FiEuHiejrSSd2kaQJWaZcO/Vs10k84dhjvoXw9LFwezE885turEmnBlGXRI8yqr25sE0jTHNFqZc
nc0oDb2HKHYqPZisrnH80jDC6eH5U5O/fP2QAQYgaUr7KMkpAN/rLRS9y5Si0lrwCb3pUDf1F0C/
e0XhG6qxErKJzVNe04SkERZCi8fM98paO9bxdFD6eflgNNkeZOMnK9z1qgDcEcQBNd5uYtFWS904
+nJuDAabg4HMx5F5ZMMy+bUW2/3BEIXlHua817l7FYM1D4kZM6zRcer8faip2aOZ9OV4oo/ADv+Y
zab6cu++45FB56vKaNZiZNp632cjStwKx+7cpmMcMKrwd9uAPeV+IeSTyYeoJByxN2shjRJVZWpl
05mSYf2HCJ3wA/9XsiPFuD5ebAu+gJxWDibt5+dPrqE2m3WmxtF4bgo3Gk5QJvbKIROgXF9Pem8u
/hCLcgyqqhXlQzlXdvlyEkP9qlEbRX8blVmVvxZO49ndoVeMZniMsrJufKUIvfYw9eRkfbuxTHHq
VQvd9IRbTZeUE5wfjGKZrGNnq4keNIZVvc9Us3ujkhrQIGOuYu9DVsP7ofrxmBfTi7RLluK4qFky
fNcbu1JcX2R1840AozKYHeipjK6L5vSd1UeZfvfNli0b7BImC7TKltw3aue+zB0TN8c185MRhSkc
oqZ3YOLDnqjrW40vRtCPudfo1tomFyrG72Hw6/Hs0QMYzPOgH2sr2Ztfd5VzA70vBxXAtAFNBVwb
m5cSYsM0qnpjOMNz/qcYl+m7PrbibEfQoybzUr2M+plhG125HBR90t8UarH7I67tJVUfUo/sqCTL
2Pa+j47RZ1FVD2fYuHM/Sr3+czw4ht/ZYXIXLlI6j6Q5SXECPmesgbHFVGS2VwvRFsPZNvveV0sc
4SXy9siUbixIAjqZLCrpS0jdrC+taTRKkdYsiGim8FNr0d8tC/GMntb6r2T7Ktf+NGl6WxQ0I5iH
n/xya1GqkrVdVLWISof8XZQngy8j2S+qMt7XF/z33gHQwkLIZpwtjyeEj6NSJdVwrtukDUp7Fr9X
ILte25Em9hrwroMzzgnsC8NMcEyZHrBZ1pS6oWf1yPK8U6Il5z5z33td+MaK9ZIhPGboP29nb+2j
NHyOBDoSXMjPnxjAxWGOo2dLgaUaHYl481OhmtNDQYB1vFcU+TWyhSSYMetUztei6sSsZ+ZXD+cu
DlPfzevUF1bsQGs47dG3eHzV+hEFAcWIR6w6OQ/u1lqU1zh9XNWTflbbxVH80Wrq+jThqda+2te1
QguSXhp+qs/J61lbXP1AL/Iy35mShcqU+jTUEADz6ZlVN79i6UxTgbdJPxv1okV+qDA8zp277gIh
1bCzuddmU3YOQYRP/7iHS79RHHvKo24sVOPsdKwGtnfNV5V4rxJ+rS0QTTHinIwVrwHcLOt9Ldo8
b5WkYlTZ3Hzw+rx5iAtyI47lRcHzynJrPXJwJvuGJ8m9W0uarY5elgl+9UnL+7e53VoHupv3+sxv
SKEpg+qTHHRBn8YmvNAKw1XgyVPOIJ+KQwQdZiAzxXdHZR69zGwZnEhE0NsxXYnDuDplbKOAQo/o
sYai0P1IKcc9nOT18UAZhUeMysHAQFJ7vWmWqLwstqI4aIsyeWE3Znrq+a9HewntHbtxbagQRVwh
uzYkkfxGE8ysNsJZWQCm1IVuHqq5xztQ2pzcJdVL7VM/QqgTzKbYXeT1mcnin3y16e2k3LFx+5Up
CyGHSpIgxWdL/bioE0avM87lfKcGkvwj7YcCcmRkrjYrzBiYqGWL0KEJVqbTzKQ73wnd+/hveFx4
kMnIAjqQvhIJufWRDVB0J05LBqKYbPfQmYwWGIm5d1IQV/aQQi4+O90vkn+AFPBaCi6lxyxOKN0k
lf1wULQO2KOtdmpxGEU6ZBcSjp7yo9PNgvlfud5r/mR5C6ig5/f0Smv4HfRp4h0Ab4JkbrvaqmvC
Icv5HaZ4SZnXOo6W/Sr3tLdjkfdH22vLHYlX2sKVw2TRcOLRl4ivtV75QMTfzTYJBGNy62CY3RFE
mBHtYLaupNi8MgYxKDkECfHYSLGLQStstbCDXtTqsXBqbsQ4FjsaKXdn9aohBSXh1rEQ4Bib9yQp
B0A83mIFFc3BfpO4zgFiw+9FXirH58/pliRo/GWSR85r2xIOjoJRAcVMLdoR+ncbn+Rz6bQlLOOR
u6OZcme2a8K+S0ZUWBMgtF6fT81AKd1rcyOIS2Y35FOZHCfLof4m0vm9UCz70VDn+uXEPOXT/Wuk
Q1wmsUgsOVsfoerbdJjK0gj01s4JbCL3YZhFcezTbo84Qy7iapEMwMOfk0u0NoucYEsxehVR8ahl
r2ZvVA8lNaWPsVLnL+xlyL49v7Qb6kjxgoqZbLJC3uYdoIeyMFOrNgLXUOArGsBCGpO11y77M7m9
WRYGmAwDtVOq+FtQbRtNQ6gb5Hi6UGnSA5T9jnqa3bpvfAjzINiYxyLG+8orLz+rUW29XhiK9Zlp
9KW4OELoro+FXZKDBhTgWznWImK2oVqW/qRnwLBoRB/2MAc3NFu6MJhD4n1su77WN+Y0DiZlWD1Q
xNQFVZjHpzhUo0erNe+bTIxpJ/SGGEzeVllU3gbNs5e6jruMehAqfQ66YO4eYGBSL8+f9a0FyX5o
FEvCGLZN446etbrm1iaJGK3w+0h4fmGROEqGJH34X4iS5o1bQ2fg1sq1RMQi0Soz8Aa9OOZGVvlF
YijB6I33hqtsHdcEQTTiUDfaROfxQIdXqAszyEt7eVGbiXnIck3s+GW3tg4AElkAHED85o2UNBMx
VlYxAnMeBz8bHde31Dg8enGu7Ji5n/mE7V3BOcc1Jy6mE3Xjtcxt345em5pBWtrdeRxt79Qts3Yy
Iybc6dpUPEKCV7602yX9kJbN/KaKx/LoKJg9xbAWJrDl5o6Rv2GVSN7zELPHuDjm5iq4ijdHIW5W
UBYt8wqsyf6SK/XEXJgqOhSL0u08krfl2Wy05FuijLS+eoWea3UWJVagZZ56aJbide8oxz7RymOa
JN+f19VbJtBhfAvuPfAHShVrYV7v9cpAG2UQUxOjyB4b77rUC3eWdEuDJGCU/DoY56t3P8nGYolI
IgaJ1YjXw2K1x4qs7YMyRNqOqBsLkrPmoIGDqIP/tXn8I68YqnlAlJN3diCUHN0poLt/ftuuHDQ5
0Y5XCiAaxJIoxXrb6MPOLWXCmhSZ0xxLZ5xOZpyID4shyksZm9Vjapd79b4bPoCsg8giOw4wUdJa
qJUyB6tsMjuYsiWtGOvTV3/CJJG2vjpODfNrcjcb/GnWw6+qky5fnl/yjTMkJJONto6k8tni+Utr
ctNJmPhuekemvYqr98JWzCB24j1+A3lGGyMAW6fEytCnz83b+gFlQ/dzx0I5Tdc6tfXCAI+soxz/
CCFBKGeLhebkN6neQ4EwtlNQV0MWnZ9f8M3tZqYj7TYUyCk0rLc7LouyK2fNDuy5guYpzcM+P2b5
Er9SNfpL/Map+3c46dXRmYo9pPWt3eY4aciXlWwyXGvhgBjrVHEqJxg6vQ3apgLvq9j2WTGW+5qQ
f76/kJH8W9RGl9th6MjVtU7QF40NOeqk+1pk3keR+kuK5PIzyB7gRm4D4WRcBvigYztwwnR+MLXc
u+ip7h2eP7Nbtx9vnJZ5nio0Z7OWxBuL1s05M0+Y86U10t9l2mrn8u8JkWf3JBc4GovTzNVkB1Zs
mGfVmt6rixudnl/JLQvDcAheAQm9ZTDhWogxgzE1JbYnG7uX2O/Qn7P6JVmx2I9GSP76rN/R91vL
ksMC4ZcFQ0Yov5aop27SNAXBGTjg5DO5/ezlSAVrDyR/S7MZeCEBtFQMr1LshRInRprkiEmc6YVN
FO3XS6icY7XUd1Z0LYrXE3S0TPPQlrfVuagwhDOr6FyR4ExIRO9RkLfyl0V8f/60bkrCX5E9HfTA
b6EYU9xNk8gUK0j0sT7ZhaIcZ612jh0Ea8fnRcljWBtHFsWMTbDiPEIEhOtjyg1tSSde8mAe7fbj
xF07xIsWHvteY8qi3SV3O87IQxKGUHaub9HfednQC9AhL8rU7p2sEB7JWoyvBxDBOzp/rYE/K1kq
GCEgBrSBrJfmEFaKXJSoRprHD2pNH5GX39lDKS0RUmBdgFoNVPXVzXKWSm3ahQUxgWV+6FUxvIKO
Pd8pvFy/YeQ4IAdhbJOEI22r7mmqGq3M2AbaYhi+GzuQ7EGWHhRpMp7zcTAO49Q2h7YZ9YdRI9l0
v5ZQivmFnCADJ7f6iY1yOoVMrTNio/JROxTACX217etXYRLWgct8gR3H/fqx9LhksGZJeh14OzeP
ZdmIsiQYsgLLbYDwTKVa5qDyo+x7M5C3OgJ3cH8DpRe+bqk67NmUa2MppQNiA2ZAR/q2Cq7RMeF6
3cj186x5uGSe3YyMl6hNEYRNbOXHrvfs787cEoo9v883VFaW3WmXIUCi2L95p7O8ZYgakUeg64V7
9ODsO6pTtld/v2Fe6Pwhd0b0IXE+mztvphmNF3lsBS1LRXHAceiFqR30rit2FOeWKBpbMWTy0aHL
f604Q1xCjUWzYqCno0N7fJkXF2/xlvfxXOXB85t3U5Z08chgSgTDRlaSCQLBRthBHBrLIVey/GUy
8uRVybTXPHJTFIBAYDegidHQ9bIKpZLY6MoO6kadjqWlE8jWuFcO+Y0dlbh1FQw4Xcin4obQ+7oW
1Tip1+pGg6fTOfMrPRr1ox5GxmEYXfOjaRbVA1OGFz+pdm3OLWUkW4w3QD6SGGizn7Mahvow4zcv
ZmKdmrIWQWqr9/FY/LSf5IfpTAZ3QBiy9YvzyhHJTKUj0IZlPNVj6x7HMdsruN5aC7loVJE8FKCl
TbBDVNHHdW5ZQd6kyZvGNMUrptga75/XwFtSLC4vuRNKWyCY12c1urFpYqpN+EgjWjTUMYGNVG12
jOMN5ZMdn6gDTw9O3cZIFH1leKVqpYGeOTEjikOGMIO8RQUYO3HngnjSJKs4fggc4HjA6wVRRk2o
Lrdp4JXQKXhjnJ6NYtpL1F5tG1Jga4OEAGcH07uRgouv86A5cYBRqh9GZ06P3uJmO9mtq21DinRE
ZSkVjNe2zSqCSq1onDkOcLyG3J/ysPs21pF7zBO1vbswLIXRKUfQyaN9lXUZxqylzQqgVs3A928M
1SDLzuDTvcrOdYILZAS7Rj1QNvbj268PqAztwcu6LAkmmRX+WLupo1XMNavn9JNieFFzFEqX1n9V
VeTArTMz0uDgWZ1Rn+rSnqYHawlV5ZxOg528mS1Iwn5/XoE2jL1cb7J8uJfYD94ZakEbZVVH0eVK
i7LWkyhOwkjH4ocxO41x9Jxp0JpDDMmM+nHhSjXnqlLm9P1cqInxriumAcJ5zS66eOdRukb7QR0s
iWrRaFAY+BHrXavT1BOemyYB0NlkOvZdnQ++WYbh/I6EoWu/S9x2+NaEwtI+M4h8qJlf4TAUJdIT
J3kJpDONTkzbCe0XS4Jf+Kg5ZbUHPL/y+PiN/DJDghhI02yxQ0rt9nFpqUkQNV1WnpIwYgqIaw3V
xDjsaSneaoWwLJ9ERTIA7We3jk48qntjtq4hWwTXpGsxM8AcwIVvbJpOy0fdiCELyqzsmmORoNW+
a4Rh/iWM+sn5oDGvdjR8RU/SOPeZ7GLlX8tSrf+sC5CaewPUr+IVfg7ZXMwBUxswsptANktUxcjc
Mgt0mE6pQ3tacViWUHujJdH8quvCakdZro0TxVv58uJRUPreJqoAffRu5fL2eYoVvRGdln9D0+/O
Z8gSMR1qALm4JVTH1hoJGpL6c5wLEqd65+ueKA5VqnY7EexPv3kV7VGLBuUkWR/lJFh3I6ZMoYjr
CjUN8AHJKuYwBM9+3Q9iXnwzafTowZqdkYFteahZj6TCqvxiclG+9UW1FG8moRvLQ+kOXnWIHAdK
mlSPe3HUO2OoT6mimRz9mKrC9Aejc5o9X+H6TlDtZY9kdVkWEDcPxez0oW1VjQgSOyo9mBKjGeIX
EVrqIXQrek1IojrDSdHzqD7RSKTbB82YTGVHJa5fEuJWkEVUfkjlUeBfH5ZH6tmc8WuD3pqbh7Fp
v9VelL6gUWsvErmh7YCZKFjxhuBPbFtlO3VYUjD+WZAPtvhIt2d8rFSRfcz02T4ufaHsKMgNZZeA
JmYEc7vwYOTnT+K8JRN11SxRFqRqHL/t5tBaTnaqLfnp+WfhxrrIDcmqPa2f9CXJz5/Iof6cRmNq
icACR3KamRYe+2mazS+ntFv+GPJsLyt5fWQcFQSP1GYBT1M1WAtUOqPQQ3Mpg5qBO68nY1ZOVk7J
oPDaPWK+W6JA7TJ8l3vMzLeNko66h5IuaRn0dhKf7NmFS2YpLRr9hrS41xUEmYD3TPYBfmb4FTbG
uY6aIXJFUgaLW7T+bPfJqbPobOwIJI/PH9nNZT0RJe/mkyMTTHOarSZjB5fCORQQnvkMeKy4cqq1
c7+utYNVydlaJMCA1ekbGz9NhAul3ZRBZuX1obfyF5k2NHQ4KpqfZc68I+5a6aU4qBLkpCeqIRtl
NFtBDqeuyiDt0gXyHxD+RKjtjvt54yFdi9lYjX7Bp5iggqA3qImP7ZiGX13mehwXM6r9nKLcwcBj
G/3ITucX3lB0f4wid3fWeusUJQk5STFJKbLt7JkzrVeoOaIwS9K/yWdQ8LOiDg+NqVWn+xUGAB9s
FBQdJD/NWmHmuASoGWYyaEzf0vDaBFoDzHqYXO/8vKRb+gJoETofrgM5o42kWiUqJmmWB0tt137l
hpDqL+0LRQXSr4bV9+el3dpC0NZEEJSvkbhRF6+jiGRXQgTKYOlHNZm1BxU6jAeYiPf4WW5p5lNR
G5XJusgJ7TKW712P6Z+BoYrj0A65vWNHbu0gMFb46Uk7MSl0Y7McrfF04UYioNc3+kCiofmrg57j
rCvt9Kilg71zYtIurf0QeKGhTZCwZMqr2z1kjkNEywd7WOVqeVSAyV8cRom9bT01+oGLt7wx+mF4
USWdtZNIvbmlVCQAbqB+wKzWWjkZSTr1ClrZeL3z0pgSCEemEUE72n9LjmRZoW0UzDV197WcpVCs
2IJZJJjj1jiYTggOtUvnnX2UCrDdR3xzUqWEfrK1aC2lqUoSsIJZUMRu2tFoLfvDzM1/p8EdROqh
1R5F5fb3zRyTMR09SDjgPN4SJbKd1W1Ys0UnsZ0HmgKEsqGQeWoIoT/cf88oSFDoJ2bHWd2sLc9M
eAEy1lakQ/vVGvMp/8ocHrV8S7Y92ZvSIL9tu5NAd8l0wTQGzm/zvHED1DqJ3TwYbT3/CCtF/pB5
VnOGLrb9rItUD55f3VoetRZ0gzFbIG1kiwhY9fXJDX1eaWq/ZJclrvUP+jKZdPPr1Z+u0qfv6Ya9
D3P9Ux5ZCEpkdFMANrCkVXvyfFdh3Rih0uWXsVUMQGOO+74qiuLr86ta28a/pVAfwAaTG2W0xVqK
XYTlMqlKfknUsMuO7cyoW9/oqnjyhUeXiv+8uPUlk+JISlEXIdMGeY6xTcNO9eSVSpgnzAJaEu8U
e33zhytcwo/n5Vwvi8QULh18KEAWr5IYZjXXrkEX9qUraFSK4jY9unqenUSzm5u/1gs5UxFcGbAI
Sh9bBE0FpWWndWN6UURZHzPT6z9oWt0eSdAYn0LP3RsNdWNpNL0AkQLiIgP9zdtJrd7slqhPL3bT
j6d8AT/rh3ahvuxEoXx5fhuvjssibocUA+PLHC0M41o7IqPBN1f65dKbCZ2SXqEcHVOYOy7OLSm/
MLSkk6EH3Wh6PIZ2ovGEXAZdKN+qMJt/182w3+OVWZtedM+C3EM6pzKOBs+6MfDWVFCcJUFzCRke
46edV1/6fAJHIops8dMYajh/TKLlx717KFEzsnBKI7PkYVzvoZdZtWsn9CvPndec5dNzqKo8+e1u
KbyP2FxZJ5Kc3GspnKHR5+nYYJ3yKminOTu1SnYnPSxbSGkB8I9EWFDD37a0Fkm2mBmBy4WOnf44
951z0MywPT6/luuDQgo8GFwoWrHBpqzXIvI6a7S8bi9qMzmHtOGxGrNHyIceXW80Dnlj7k2/vbrD
TFyS1CUIpdUcNVlLtBOzqmhAai9K2s/vRFN3gRdNzRkWIuNCMm+8PL/Ca43nTaa28RM6DjJhU9zw
5qnTSKAOl7T1GPGuGKWf9QD7n5dyvY8YCd4qsuey+XvrObF5hmgtp7sAtor+YqCcGEn61RER2oBf
+QAJtvebVpTmHsvv2lmUN42kjzQXODl0MmyTEkMb4m1M+Xghfp//UqHjYMR8sTyqsyYeZnDY0aGG
u/UThHFK8Pyar3dWipYwOcJsIgy5J09eza4Uabq0yXhRvdE50mYzAzMy9qq+VzZYLpB8iARGQ6Cy
RUfHGWh8yDDHS9Jotr8w7emlUVfqyQOWeu9LhijY5ij9SuaoK0oizYViaayV8aJXhumr09QAHU+c
QxO6ez6+9Jj+7VH9OjY6M2SNSjY6bn3TOoTRS63S6aJrefols6yoOonUVqZDb1d2EYTgdN5oTm99
pTAy5Ac16vZ4LK4vImw7EkNjoboq8yc3x9eoWTrOyXwZYxFPZ1imxuhrrs7iqyNoUHkzwnZX3xVg
/Fq2ZH3C1JC8p2dvLdPoEr3rdWO4uDS5v1D7NnlQ+sK5+8pTdIYdlNygRDZuHS34zXXcbqQoVTSd
yrKpjnrevX9e+3/WQbZHyFtD1oyXgPmBG9PpZADg3BIp1E+Xzi+IBvGIrXlcXpPnN6GbMjrtrZVW
s4ZhVSkRzrZdVMfciZT2rI1D2wQhFdfYj8tq7PxuamiOrNVJS+/C6f7adUmEi2rzHmMo1rsOU0ht
ZnI/UOTxXazZ7Y+8HPbASzdUWnbLgG7EHvEMb852aevMjst6vLg5I93eoNIRSFJ1EsnRCEmmPzCy
ev426qGWnl0Y+mg4AWrX3n/2NDQC0icVjsXYYoG0tJ6cLpnGSxgW7jmjJP+YV2Nzev7wr809mRSw
btgj4nOgYesdpS8+CQXVsQv+hpC5RTXRDlOT654f10s1vYpDRUlfObg79yXkfh4moRFrxAUmzb6N
xTJwB8scZtPF8Zruscjy37xUNPffU7wbHG2AaDDcbFt3C4Ok0Ziyvryd67Mba+JUK1je53fx2rRT
IOJxxgTKyEvf3KBwmo2cqaXLJe1wBo9uCK2i7zRaaJ0cd4a/4k5xMhoCJkZno2xZ2/Y7mGIwpozQ
86IVQ1HR7R1mp2TWzRcQ5e/O+7x6lxFG/ZRAFhWhnrq5c1kRDsKJDOeS1m71V1LTxhj0HXXvB3XA
2B/DpVKcd12pZZ8MYTTGIVZTLT+ILqqrYx1Z2ZdYsSqCnDmKxRueA6d6Ow9Z9VHRzaY71CKL3yVV
403+HBZmDStIRyveo95lWXFIeiP6AmIEcjvdUsT3uutyccm9PP9sANGq/DFKWuXoTZS7jpYxj+Wl
kcxXJz2EzOODaSlm8jpk3kVxbuzJi35fEiv7YS5drn8LFVvkl76Yo+E3cFi897XSaP1RKZXEfLcI
ixtHJQr2iFHHfT31S0gVwdRGYyK96Qz6zqleXUU2WpaaTAIO/K5tg7Hoe4AXiWFdIEz6aBAxYU6H
QMngtQpJkxyc6j76Im4gErGkoD05Xmi6pCF84vfA/OEuQ1fbl7KJZw22jiyk0NakQ3Iwlmi4282i
dxoXESJeWfHmWq7FJebYMLJDWy655c6npEryQyfCb8/fjStnACF4kXDi/8JqbpwBHoYuHuZKvShl
7Bz6QmsTv6707qWZxfVbqmp7IwWunEcEUqNmHBflShhIN5s40UpdufFAhOjRdWOGo3doQ1e/9zWQ
UqgM6iCFsZrmRsoYZ9DbjJ56cSHOfDuVnvpxHqN8x2+8tRZS3tCoSbYuiq/rE2qXKC6NLNMusaHX
D6la0BtFzmVH0a+sJawDgB0IL4Dw8bZtpOheNKJvsXWBtFo/KWFcHHKN3nYTjpOd5+16QeDNqLeT
w5QDHLelZEeoGpdfty7NtFgHYxqI2atyr1nzekF0goJ+IRDEH7zKrhBTaJHeMTfQDCGb+aB6WZr4
lpZW2feRUZjvntfw6zVh/KkSc2EpCdLmsT6kAbgLnTs188bwsz/3iUg+5dms3q0KSCGiBhAC9ovg
aC2l6Ou2qsL/S9p5LUluJGv6icIMWtwCqau6WgvyBtbdJKFlQATw9Puh5uxZJiqt0mqWNsaLoXV7
BkJ5uP9i8s6D7g3f2jEZHnSRqm+vj+V5z1/lnryFAEWsaGf+R/n6OoxBbm7l0eyf/Q7UUjjGKKsf
AAo6bRjZjWleXHP2/u6Vnv8ZiXbMjkms9b+QC+qzgxsjabpzVhTD4fWfdWNCsZJ6VuCiXvZC64GO
XOy1UemdnRz2yQcFD0WeSrvMl69z3cd/vx7txoSi3Ilc7XMN3N/KFGCnPTbtpIjmpHbIfrGRSnqj
0s562DOXJHgrEWzV/thMKKKItZZH0j9PUTIEupZpZ4WY1alMhrepoP4nFGURqtBcZLzKNpO65gtW
sTCptpWVR48ELFgaX7ukHdAJeIPa32Z6dxPe+IqAd3iDrmL46I5vKnV1A+jfq9roPMQA4xutoCs4
TPfanS+vl2cFd/AgXNErUup6vSZ9NfY6sKhzMnvNU43E5e8p80UAuGZ6AB+i7lxnL5MC4tHBWpNk
gFDbt1kzqciyUxGd+3jwA6EhIaTROv6iUXPc+XoHuW0au+Xtmx+PHO5pf1VQpuR0PUrNlmMS0bo+
VwU3tedN2tFHu//OLrs1Y6jwrSAbaKR0t66jzL6xImxkdDaX4vcwQBBMWu/NT2gHgAurkF4F1X3e
t9dBSq1zc3JzcaYjbdCFN8ShKJz8TWpEzyueDAreFSWB1Tth88GStqQg1iXirCwjDTvDLg+lsxQA
L6tfrx8WtxbEvyNtPpqGVncTR0TyG7PYuYtTPcSazRYeaq88uIMssU2KhNy/HvbGicj5TCVpBZSh
ybtZ90ZVtU2i8xmLMY1+USzQZTgNXbuEztR2P98cbO1QU9WnAAn0dZMgkAVbaqAcf7ZIQT6YOpbn
ejWXu0Fq9p2W+I01COmezIJa2QoZ2kwcwM7FKQc3OqcKmfUC1uhOKueeDdGtKBTHyBFMiKEvKgqp
D15XglA7i6qxd6mWLTvNGe5pdt6YI5+RQF1bOXIv2EO9yGsHqFx8iUxZhDZdpX1Zd+ZjTcPiw+sz
9PIYpPPHGcsDAqgV6/56Vw1DCpPLWebzoJI/LRX97Wfmp0UDrRcX+fH1WC+H9cwABZoJcod0cbOD
DZS0tXic5vMq6hk2wOj2phBeqND62L0e6uU8EQoTIRDM4JlfsDDm1Em93DaoJBbOFHaWtHbp0t9z
FHo5IPrPUAypSZBkkzdefzzEN8ms5sk6l2gFwQNPfveL74TWoN4m0LMeS1R1KIm6/EO1bMtsFVOt
GjoG3PSVtnywljS/5L5Ud2osN8YDVpc2D/UBms5boEDuRmmSzMI4R31iHRrZWpB/sEoq9MU6v3WC
VhsvUMpMEI3TrdS57o6VW3bKPCOFlIbV6OWhrnL3zQ8UF+UG3iZ8OrKJF2xJZxzxoXOcc08vZDcO
3k+8TN4tmXWPnP9yvZH78gxCJALND8THr1eCb46LWbuZe5aJ/k9vx+nJyrFsef2bvbwxCLIOAz1T
UvltnyqKp6bIG+meZ2QhUHJsRPXg5s7ynWeyGAJvoHNGZ3Ou7umA3hgd1+GKaUVwlFfRpio2AeTL
u240z6qT7Slxh0/a0ER3RvcyiAfSYRVuoA+MCNcmSOQVkLabnlSl4c3QKRUFotWGO2fQjSg8WKkc
UbCkt7hNnjmZkpLyUnRG36bajXaNoB0amXfSLsoUTPj1c2jVuuIIR52FSuJWm0UzZNNikhydi165
/g5SgqtjRa8nvzIMvL7FrbL+qiwE6Q9m0g9eGpR103p1INEbxc/HRrYzdPPRKN4ZKYWjT/hfi/HL
2qwXiHlGg/nOoONb7QHcVNFHHques5+0SO8PMXRPsfMKzRzegRVo7INHDyw51jYqc2cUHSFrxVUu
p4clq6b5KG1r8EMU6v18v0A7sXZa39lZUKf1IC+9GRf6Iwii3imCrMa9c6918zAfh8JQy8kZdYx6
0AeyILcJMX1Lp66EuOKMs/rYNJwxp8oUybRzu2hqQ202ywIChxqd5VQsemGfTUXRJbRl2dHampNW
fsIkOTZ3UdnKf7oSluy7us7oGRpdH3+dRJ/4u1GLlvh9P5kiDUs3a7vdwkm8BIlTOeXObTv7C/u+
iU+OKQzK/klWhzk5pbWvXKu23yvXqD5KgxG/g59n5gfHjZ32NLgWlDY/LVR+QofF8s+jldVmtquF
XsxBXQmn3+kZtlKBW/bD1zEd5z+zppcqEMtQ2OGY6XbxSZk0eYK2NiFedMpxYglctJTlWelprU6j
ZXIRcXMBGnHTpfSHoHXG1j7MMK3Kj7Y1J/67BHhkSTdCF+qJ0mXi/jW3Qit+ykap5EHvGxUfrcaZ
tR+Gu5h50AvQGZcZUmcb4HLiUf6bIjtL0NBJJ3Wi49teWuqj321Zy+xStbZOdmnGogSzYil0bvtJ
Hw5ZNfB5p7kr1FG3kEgOSlh41SVDnLm9uPWcJTsb7YM2rAfVixNEQ9PdJSCIqmNWkOxdBCo93IAW
0/LI03v+ewB8Zjy5SnfLQIBq+dlpdudRH7Cd7rQ02JLs3UrGDrXZDHdv2zeXj2kUIfPnyDZJn6yR
gsOjvUh9uJCTD9nRyaRqdwlIGA9Is6ZmO+hG2ErB3FiVuxtnnP7OedTm8kGV6CCGc2n1bZjUxlKG
3RCJOBjQhlA75WS2DHpb9GOwtFLjygPYXoSwKIbiIiOBu3Xa5GZ3MjvQU7vcmXu5504pII67YJBD
kvZ+5CU8ZvH4yfUV0xuDyVarVZGnHvzOmc3DoC2x9S6bh6nfT8kIC7yO7Zp2LmB2Y/yAy2xbndQE
sWuPmmTj/ojwcZCP/ph7P5I+0z73deX7YYroSvUYj25cBVqRdFHQQ8TvwnzpWE9COKIMPWcUUbDE
ysDLqE70NhS82iKKwI7KwpRqyBw6xTjmJCsWgpBdLP0+UBRl3lezyD4beiM+G/aQZR9i3W/0r920
lArqUmvXpzZ35Xxx2ly5QZW3svwDYys57EagamJnTYVfh60Te0gnDzaezh2mIil7JS0NNRwTc/J+
2C7SKcdUWa0Z6Bkd71990hVDCOtfdh11w8n6VPRJ8edgN3pzHDtzBrWYa+M31ZtZ/gn38ap671ZL
MZ0kRY/ui6Vm5j+Vfv2tXfWEdnPm4a4T6xOWMG2VxO9hKCzawTcEu8eei+idHhduss/Yx+rXPOpT
CwSI7f4won6K+An4cvk49POgh8B19Bpjn7EYj3DPXWffS1ufAnYJn1DUfuL/wTEc5UfT7NBz6wsd
Rf/Zjaz+FCWuL9EzwzwjbF0nLv6hs9EgXjkNsXFESGaMDmLydXHoKAQuj26P59nHtHWKclfPU2d8
dMQUL8chHjG8MXNDfl8it5/ex5qVtftUa4pmNzKVMsBiRO/25dhgvpPmyI4fkZg2AYblcS+1HV5Q
wtoNk6jc/WB3tfXIVRtVgcLvKD0k9pSrC0zslV+kZD+dS1f44r0/NLkVdMnkGo/5MKHIKnHVk2dv
iYz5kaTbNn9Hhq2+FcoczU922/ru17zxRPU9oqapfdaLZMjPxaClMkgQcV+OJVZGTxkSoSiIo0ft
fxXVLO027NvZFjsnGueJO19FpvOBZTLrj3lWeSO3Ttw3O82oknI/xV4nPhX2PMSHqrFkeijbKJ9C
JUVvPCWzxIPAm5qmDvsmnllYSzPFR68ZnHyHPa10fnBi9fWvRWulcMNaK6r5U9dEaH7TFeu/uGK2
sIQDk+5epKBdwPEQL8mZDa5/dBb81faD6nrj5He6K352ICa7A4ZYGhYVsKl0M5hyEScf0tlm5Wtj
Yxc0miyxHJTNS3tv0miLn9I4Xv5I7MzyZWDMkch3dse5GcRpVbfvffq38uJwEr5HXKCpfmmqi6Nd
XUc8bFPyiL9pX/Fs6nNvqU8AwlqMFvp08IJiUZX9l5XGNN/Q2Ki7XcHZTMvU0hJb8p0Xs/ib26cd
3/kCZbNg7ko5hKLM9DSsoZqJB5llDn94pr+yt2s0eAO9JilDNN+2KYpILybFtMXihn49G18au+w+
pAhi2wGf3nOfYkRrsvPsLlm2XwpLjDtZarLZI1/Ua0cHMbUmzGrNkkHMLE1nseSmHfKHvOKDMOJl
PniKkubOaRP//awtScNOUvoAA24S37o0G6wPLrQIDdLsYv7o47hPP2bCa9mWi0A3KlCiNeXPVuhG
mqB4a1Xj52UUrv/Zj/UlDhq6h+beKzqaFTDKR+r7DmpdRzS1mu8VDcPyA43EJuK6T6A/lFMMPS2Y
Z1Gh41EV6mudSgA4nL/Lo+TXaOe5yVKx6yMvlX+lU1rHod+N1U+dhnwCZMc1fylTiV+TiwzafsEU
LAsmdzA4j+NuZMFPRpcfUi22/8J3JFV7oyGz+2Qnflo9lnHZGiSHY4OweTHl/bxbH38N7rVznX7L
VJZ33yqV6Qm1qrFHFpRyYAfz25w+0GvM0Cmf1SI+z45R+3WQcI99taulbj8pHvztrqRHm2FS1M1P
kNP7Yj/ks6zfTeMYD+9cmCbqlIyL9uh4ZZ2R+fdZwWcW3SepDRYd4kzM8bGWMnJDrI9yLYyXyisD
skt+UYFg38fYBnb5UbPayDl6lrJ/x3bFahtkUiXvo6RW4mILGBqPlMJG6DxwZbtTExmpeio8xIuR
pMpm94ihmj5gcdmUH8qltzX0GzCgOdaLno4fzLEv//GkJ/VzZ/X6NzH61vDbj6LW2FeSwX32+L/a
YOqyeP4+lyIx+JhNeoTyKs668hsbaXPNnsjdMs7KZmgGdejLxY/2EpMlEPlt33RaFzR4evQXswGv
H6p2wVYEtHTEZWtGdbqXkF2/xB5Vv4OCBg10YGmtDve1KvfcoBTWqjgDP5Mj2xd1H5pe3Cd/mMnk
mZ+9xO6bb7JnMZy7uVIa+lKTJ3axzBcTBi84uvLR6YqyeZRxVlKbZLHaH2NrcPWnmgXXfvHixhj2
bVShy1Zx2gPDcGb7wKvQjHZ6XsXRQ1U2rh+SBafjQ251uffY8gHrk644Kf/G5zMq9rL3hMN6Lvp8
P2JiJB4KLUUG1IkU0MvKAdgfyAHFkwP4Ydd4b4hWRPsqxRBvhN3ZacNjgzamlgdKi8vpuMCiEv8U
0Hz6Q9njEBeO6Nnmh6wePCuc8nRh98RaQ0uPFhPc+JYjrQ5VpqKnoWmtz3ErlR7YXarkO5HmlXOO
hRWVWEOJ8nvD6imDokNiAfC/leoYE5lafZzwilXviyR2yyWIqOhNQTbiYPrRdpU5lUHvqIh9XSXD
+OiXebd8nG0HPRXOS2P8XmpVC0o4qtokjOJs8QMjLXMtqGt3aAIoIr5zov0Y/2ymKYKibzrAh6PF
T3bog60Hq96TdnG5OfcEoNb67PXD0qegz/OVtyXv5W3vPapKeJiR71OBNGMUb/LmoHrHfDeb3jme
qu5j3SYyMAWORoEWWd3u9RrEyxIRRU+XmgrFFDoZ+qbQEff9CHe+i85ARsqg9gTWAFNfn70U4drX
Qz3XHjdDRb6ZhgkdZhQHt1Ru4WWT2wpcDrtx9DOMulT/K4aG8bn2Us0NeqPJf9Z5skxByR3zyc9j
zQ+XXKR3Wjc3Pjk1sWdtcHttuG3GXDSQWAAGirOdl6juunl7YNL7g5rr7iCKZjhj6hnzGJLJLh+W
T69/hvVv33wF0MkehQTUg1d9fP77v7AdFXx+LtYivrDDlvbQd4sbBzEpzfelGYcM5IVf+ffqF9uY
PGfWJgFQXhAKLzD52IMoi3M3Ost45sXnRu1h8XrryZrrMew1fb5TlXkBTSIeGAJASbCiYA9vmhI6
z392O6uqSulM6HZj/e4LDtRMKblz4Iy8I0Ef/8ic/p6Rzov1vEZG7H0lZWFqtrUmRFhCSAom1Gmy
Og/zRMzvcanLqH7P4x+vT+SL8t0aih4FbVQagTTkridSgvGdqokOIIjM+UdeuOVh7Jz2UOI2dkx6
nm8AxMQ9SvqtT8sMrsROikOcS9dRUXTQek/RZor1/Hvh01/KEjiCw/DbrHnMZrRkcqe+59By47NC
u6EivgqKoKy3/vd/LVqJqbLgZSXOrYsrNioP5IGFq4LIsO7V2m6GoodEXZTxUYm/DjVlRj839iTO
bhN5e6RB+2AesU6ZjPie7diLoh6iKGxCUNIgNjh+N6NyhGsVQgzibLRjc0jGYd6bi1bd2Qy3olBM
pjK+UnEpil4PSNRaiUy+xoxREtlVkMBCsEj3Ogo3VuOzuA4FV5pZkPuvo6hJZgq9oPiSViL72qNH
9UnxJc1LZ7WwxCdkVQKuk8E4vb4LbqzHlaZC0wSpSVSHN3H1pUF3vUJ+QRtdqnIF2u7ZoIwHDBHS
YKj6bB8rffqUJ317Z/+9XCjUlldcD4qqlJi3HUJwC043Uwe5YLSrwi5P1NeBt3dIwegeyOslGoY9
TkeI7hDwzvVou/66kZj7MlV5dTFbX+bHLqpy9TNWMk6fEJjqqbr2vW5fEnDu9kmnVvxl5sEjD60X
9WUYOeacByxErf/2+te/8Q0Ml43JqmJnAoi5/l2OuXaq1Jhdnk2M6WqNcSBpRfLOJW08vB7s5RLj
oAPtQMdqxT282C5yMjX66TlKG6bxS5dj5weDcvoHBSFRBLGpJeVTk5XRfGeNvdxBaG2Rm9D4Q47n
hZpTwnO56yaRX6qmFeEiFO8CspY7l+TLb7kqelGyROMdeZatLJ+JM3VteFlxsYpOfM2rNNrjgTns
AULcO3hebpoVx8emR46Ytv2WZSibwmvimKKkXTfaJatQSG8K2XNCLC3SyGm6I1v3Q0oYbz6LCEyJ
EOIwXacXWsyyMGSkeWVxMTIx7HWZTEFTzNFb+44uUVB7Bk5K2oGJ6fWqdMdVTbsai8uMqulfiGhT
yTSX9kfkDffk1W8tDcgtIOSBPpDBGtehNN4tbFxCRX5nkNTQafC8/K/XF/6LlI3x8PdrzwpBawPo
OoiXLFm36qZe7LzwPkxqMJYdwAXKwnkOJBf3aOTfXg95a1w8BgDHrNblJKnXIaXUHTlPRXEp1VL+
MQ3F8uCi3bV7PcqtgYHjWHuQtPBhe19HoaGlt3WVFpdm1NxDw1ss9OeZf0kyb2vMtbfHY02AxqSK
Bbhoe0nNHVJOZZqUlzTVFLpRxTdJrzPo8/Hs69k/rw/uxiYDcKax1oFsw6HYLA17cIZewzH6Enm7
0kVzo7aKz0bCM6cxjWg/es1MVe2eRtKNiQO0DbCV9hMw7mdT+n9lSrMf91WOU/QlF6X3oxk5DFmV
6l4aeOOwWr2gKERSqKZTvbmQWl1maHEt5cXM4cCO1PIPSWXmD9Jd7hJ610vk6sXiIllCwql5K4bF
25IokPdCS2SOmks72nBrS5U4fYAAosqp8LtOF0y0Gb5oXSE/gMHsfk7ot6sz1t3dEHByZ3IHBWT+
XOXRlAbpFPvmaR58s3jocmkaJ89eRBFwmNDmrOh6DHs37fNpNyy0FS7cow3NHsUWO+Q8oLGr0Fpn
WY7cRsJ4549D3/9K0IvNzm3PhIQ5WBHsI9IcKercbOv4UlcIeYS0B8vsOKU6DsCRhY0HWt+mWyO/
JaL8JECe6KENs9cD47mQUOh+29UPEIHrO+/gGysEM0poY+w6eERbZe7IkxZrJKsuNn2aH3bsqY+m
Svz966v/+TW9mTX6+/TdV8TRSzFMnZXnFUNfXabWNJsHMUae/z0TGd3ZfKHUHmgGZkAXGoK06fqk
nfpHTH/jcgfffU53tTOaf2td2U1HL+qalvrsrJL9EjflLwGT1j63GZD+P/pRS7CBpQAbn18fwY0l
Dt0f9s56iwBw2+zfckSShNpbdREiFz8K1uAIpk3T97MjbHXnc10fFs+aGrpGYWKVmAP0vIU86uVQ
ii7OiiP+flr5uS3nuvkuMj9D467olpKSrQA0I8elSn72TUaF8fXRXq+K//kBrKbVopVnyVbUDIEs
CjXzUBxreEkXLZPNk1XV92QvbkXh/GUbc+iTBGxu5jgXuZVmS3nEaeInZDmerDTd7+SJt4OY1Aq5
+lnpm7OJ3hapbm2g0EOztQlNSBcXLrmovjNn1wvkP5+MFz4I/1VbjLTm+vYC6xgZCWZ7x1wDVqeM
2XjIU/hxMm3zO2vx5pAsD5GGVb8PwMl1KOrAwk3kVB5j18RmKKtrNYRtHNfx6e3LgPoM3Ryak2sF
4zqQmqvGszJUV2TdRnsRV/G7mkL6x7dHwcp6hVUiY8D74ToK7IVixoAMFR7sVdj8WXOoTPdeafPW
R1t9JrnvV3LRFpoKNE1WpobKUDqWyZMd452IVdM0yTu50nUW8591QAWGFzb4eZ4lm4OixdpUzwTv
dpSY5a6kNzHuUstqkjBWDcp2SGyIe5ywW2ODGwCkkyOcwW2+oCVbb8ob1MSkMDQ8rxHUyNP8HkLs
ZhQQ2Ah4UUcDjXY9T8pOwREia3jURrQ/hYG03LR2W15fDTdEYsGBwZFETwMUGtTp6zAATmq62H11
7NzhcXbLOYSJiUHS9NmI+y+ilw/DaF1q0z4t85yHnZndK1DeHCglO1Y+qBjYk9e/IJNKmmW2VDTe
y34/LujO9Ylo7myuWwcGTwSAy65NQrPN48vFGzQYitWxYMAHukLyCX5Hu6+d7J5r2K0BsbVQo6ZK
uIq7XA/INlTGndwBo5kaJxg6xw1UEr9Z3p0XD4V7BEK4IdnKm+JLZwxzNo8tK1/mnh0mZpT2TzWN
8uhBgIf7+/V1cnNMVBpsjlzCeZtzfc61HO3dCqE+9LqCZky7x6Yy79WOb07S/4uyVe4iX2qkbiEH
2Fr1eFh0Q+0LW6UhsOx7d+51QeM/Bwfl8FX0mvoRnPLrSTLLCkShVdRHgy78U5m2vQpIbaJAUnoM
anSVP7Mt7onX34oKpJ0iA08vCoObtV7MZk7LV1THxsRKe9+rPpNf6rFYvjmgx/6cYTN2gRo0vf0v
Tn1U+lbXX2CnJBnXwyVMLpg05i8Do5NimzGC7HH7ey65t9YJkGPaWiv50t/OoJ/kCyBJgEFdm867
Io/lHnPV4b85tTguAO6zk+HJrwvpXy8taAO5cM2xPoqs1D8MVl7to9JsQyp0zhdRAo1S6aSdAVpO
f1gJ2pX1Ms7H3kPm5vV9cXNC//VDtssooSqW2IiblvP4I45pRgK4+ZSL7jvPmCZQd8l5tz4w6H5a
DgZZFiai1yPnMBgzFlANZLClQym1MbABd+9eH9bNKCikkSdCDib3uY4Cdrx1Gp11ShVL4Y+b/6EV
fnp8Pcit3Q4f+H+DrD/iX5PoYLblZFVcH22DetsE6yjUkdU7da7+NmWQ/+x2rjh3reLgpLI1XR0A
WKSOzsFiOsL/ihxoHlAHyP5+fUDPn+X/vbtehllXy79GFIOMaPSCXTYO0099ccLKMz77Wvqnq0kk
DuLHXg7vE9XTO+mfCnOiI/BP7dzTWbz5XddkiPIH18P2qnME2FGh1+QngLAeMn8EKgy3/zKMvXOn
2rcu7+2AKT2zHimfUvvYXHXaUNsCRkp5LMx+lQcSQaaNKCCob1mbZHf22s1gayUerUBkgbaKQLqj
vCoB63Nc3FZmARBN0Z4n4S4VaN3UGE9ZTl72X+QN5JcrqxcRFqjy11PqdqPXd8286oAuS+iiLRXC
5or38aRNd/bDrU233uaQyjX4pNsKGZAdo7FGJLZL1UhcZJd66ELbrabk8Po6vbVA6Bis2RZlJCo8
12OaHUyACzurjoA6+4/Smsx90cP9nE2Anq+HujmmZ84LhK41d7gOFbWukdDvrY59T6vbrGJxsJfi
HmHs1oBWZohFOwhtzK3wT5f4/agMWR3zkYR5BFcdpuPQ7WUp7rEwb4eiZ7gyg2F7b9KurJ7pZi9N
hR1TW1lB3OJfGMZjC0DcUBZcqzd/Pz7aKsW5KpnwIa+/n5a3SWJ6Q3WEkM2ZPxtz6E3WcueJe2NQ
vAhhEK5EOB6Hm1tMn5bJpYqToT3u+KDohqluznKoTSPUOpXf28jrj96cGlScMQMBJkCRYNsCUWNi
l+kCb3zJ40K8Q5zZi4MECHATgloyi6e68Z1iBSmDKzejxJN3dtqt8a6+7FjkIULzggsd29iJZ4aZ
HbVyHj703azOKejqk0Hm9e3NE8hD4LlSATaB3tL1BFa6EobAZPQITL9Mzm1l1985O5J7LoM3hkTj
fK2wo/+JWMTmxp6AXZhurhfHfsYo1QX1evQ6xwwz1PbuvLlv7GlC8fplq9E28zZDKvTZKdLCKo7K
sBkReP1T7au3taue71Kb9UiCR6IMiW3zsi8Np7ZUR5SsaMpwXKGl2I31u7dPjw8nnuY13jM0Qq6n
B3pft2rxEwUbrt94AJdwNCP3n9ej3JqctX3Ju4nXExfJdZSMdoTWC1R7o9JHYlYhaRoURjecCzCX
dzL99etvNhdJG7khcTAS2PoWzORzA0yR4jjasnlMqo43bs1MHlp/jPZ0qjGBMX2UPd48RDoe6FZS
WVrdejcfEmg5yQiF9+OCeGUosyYLK3DrYWOqe4TQDZjseWmgvLLOGCL1tKQ3x1VrVpUcs6jgkaH/
Ejro36Vxfo5V98ObShegZlA86aH1Jlby/0SF3khNBsEXChXXk+gPLYjlWVGeq0b3sDjC2DuQSd6e
UdG0wvAYUy7UN7a1YD8ZqFWPXXFM3SUPtKWugslfzulEAc0so/9iL6/KPKsmN80kACTXg3IHdwTx
YORHLfHqD27pWCsNy/Lv1dhvnBmoQFDRXxNwWkmbewxFqNGzsPRG8j4eAkyn6jNGIf2dc/1elE2V
AtkSFfsYkR61pjZPXhTlD6aTT3eExW5GoVZGEoDqO5Xa629WJrJBjbPiqIVcFOaSLmZqD/e0U2+c
GetJ/r9RNl8M0hs/XS84M4aI5kdaO2GmpnIPsP5tDed1Za9SYmi+cfWvpefN3THOFRjMwjGxaldU
7uPW/VaZyvv9+gnx8rPxAiO7XUUTaa9thW2bsU/ieZLGMS5ZAtliyn2apffOoRuHA9A6wMqrWiDq
ie5mMMCcpnwSqX6MNWhZYv7gFNVh7rs+gGdzzI3snWvlJ+mUR2y7wteHuB4812cvNH/K3qv2FAfE
VrsLtkiNlZ4wj4Xw3OGQ9+aqvwYRIcSXp7pEZR7bu9dD3viqq8cZRU3uSEjLm2VigBnXypiQ3uD3
p7LM1b5ckv5Ogvh8D16PjJoV6kYMDPHDF2ve8zOkToy0PfpthluYv2ZlYREPAKLoqlcAS5H86Y4K
VGh27LNh6HZmPkRdYE9mAYCvicUcaIkq+ksNtUZARUCiNLB6I+9O1jSTD6WTlH6QwpTtHrJUa3+m
9Vz/M+pzU+5iofjzpaVHMiD/7WZIG1WSBCWlizwsI6OAn1VlHVrJaGX9bmyk8N6//qGfARGbT8BD
12ZuVwI/Scn1th9I3QbKd5R66NZlcBCdOj6L1oZmpXrIK7sco7ApbBHGe9+bDZyAaVqWL1FOD39H
WhDjEgaVLdtlZpX3O9kOg0kTvYj1h2is3ZQutdnfa+C/PEWQX+UyWbMB2uhbLIklajONI5+K6qy5
D2B+0qAax+Sg6UN+Z/G/XImrSDHlBsZCV25b+rN7DO2q3qyPLgq6u2JYhrAb36gduZ5VaxR6FSt0
CiDJZr0X9SQa1Yn66BR9c6S30T8lUfM2oa3/iWIi7AaSaYXHb+baH0cec6lXH4u49B9naOEHnCui
NwnU/N8o/srFB7fJHF2vKDNrNL9bGEuVU7GsYSmF9JhBWVDju3NMvMwK+Wy4A3DA89yh/XAdqvDa
qh1gVh/TvujejUrTP8suG/axDW0cTUwzTFNZ3UlF17/0xY6hjkH3insFnavroE3ZzgYOGZA/J2V8
dricT1LW8RNSVH4A40MehpoepO8K+3Rns655yzb02kyi1G7bwDfWxfqvShwERikiDIyPRlQUzSmX
dR6HtL+ppUx9K39YdmT/UaKoZ5+mUevTEDZp5uwVZEI3lLQgnP3rv+jl1cAb3sYnQUc+Z6V9XP+g
3nKhvpmsKL1ToFNKP8L3UK/6rxTKigNqEOrP/7+Am8xO0+HwZBWLS3Pzj8NY2e/jaBo/aXY+P8XR
PR/Rm8NbrbDAm7DOjPUc+tf3bozI7rqB4SV51X/CVnH4aGmV82XUBiQFpuHO/N46awzySJ1twyvx
BWRjsZKqSjjWvLGOvkusc1by0XgnY7l1eJIUWUCsANvT/b8elJZBxIk0jhmdLuEeDLD4nCtTvpuV
iH+8fbaQudFI+NCt50F6HSpKGwvKpkeorpn+8juvOolE8wM+uHcE2l3eASLdGhq9PAdvYegobM/r
eH6LTSn68fWxKZ3iXRO5RlgVtbmHr2nfyR1uLY0VW0PxlKQMR/nrUCKNRmF71N4TuhoDal+Lr44D
htEqaHwo8BetFn5257a+tUCesXhoMq4i9pssEIFkI+9L2nulOUoZdKXbNQ+Tps3Vl7dPHEkGR6pp
I2W5VWWDmzXNQ142R09AY8udOP5iJ1qxE8iu7tGaWO4M7NbXBEDJde49N9k2E5ctSxuh+U+DjVpq
WNIlasNKd2ron4UD6Hac7+nWv4zIbc66hP0BzB8pzev5S+YFUadqXZpVL4Oo9ecAV+rfgzN/HfCL
vZNF3Iq28pRYnODXXnh7dKpNenOS7XFcjCoL3U7Zu9Gf3b9skXtfVSacD69P4MudsCK++ZagVDRo
J5vhNVHd8CWz7mhKYe0tCftMNlO3S6Z4/Pp6qFtjg3SCcjycISCVm/PEMaXFkWw3xwZ01OeoUH0e
RJFm1YHBjXh2QaGXd8oyL/cBXFewbatBMZiErYxlC8NMS9GIPjoiT/e2svLdopa3wefXRIYoq5Yl
Ar/M2fb0J5PHQvr/cHZeO3IbXde+IgLM4bRz94xGsmQ5nRCy/Zo5FDN59f9TY/z4hmyiibblM0Gz
p4q7qnZYe614KM+BZRvQI/fD+CMTijsdfMOINz7Y2pJkLQFhL1nrXx7t3MpgvaD7eQ5zRpXl2PGh
8pJwow6zZWVxzhw77KpYKcTZaJrwkJuRcQD0usXtex+WASgzGWHRKL7gFAvnGxgAr8Qw4O2GiK/J
qGu/tlpkHnu4HX4aFa3qAf34w8Ydsro2pp4oxTCKeQc0C3vbkTQv4hwUhRA7rbPsdm8FyB4fHjv8
2tmSUrf/39Di6i+MwEjMJhPnjBHkW1FbyrGNiu4Xr4Hv5bGp+1iTnSQjIMICGX3Hyem0CRSJnV2e
rVGDXKJISqa6NbjicsiGw53ptu6pTc3k7HTZtBGNrH5F2MJI/vmfIsf8hrQ71OWMIBZnKHCvmaH+
LygVZlzH5iyq+BQF/Y/Ha139fh/sLR63tnW8KRLYs/2yPZhuNO4Sncn1/2CFugJQZRRuqKnMV9Xl
BX8cPl7XMbpPHRkumMB4jtX336sDFAMfDKwUnd3lOYsm3WAqtzzneRtc6BZyVQVa962i+vbt+QV9
NCW99UOM2iLOM2Y2LtJmQQzxNMgNWEWE6f/8H+zAN0o0TIQFOnVuR7MqBxxTK84pifnvACwTe69A
8Ls177r2nBB6wHMGFIzW4CKlUKDeijOTK0otxPiX0sKvowRww+5UWzhnpUL/YOOQrZ1nIgq6TPBZ
G8gqzFcWaHafIu0lKDZF4cXIK+tiFsHwote69fXxJq4sjo67yRY6krx7WU1wIt9AP3SomNwoG1jI
1K5+LVttig/0mZu/ROEzJPXY5MqxQnBI8uvCZghGSl4xH/1DjVJ6ROD2smywf0C20QY711TycGMX
V0qUhFMg9mTMSCq0TMYdteUmMoccHYHW+6qVdnSsGLp/MVXhv4I1cH9JahGfzMF2z8DuvF+sUYm2
RNRWviWlAHJjKhzkUcvkJjCMEXwrsEs7BdIZtkpxGrsgjHaK7wxPZxss+P9sLed6c9+OnSLS2FkG
N/ajl9jEkU2xnypErh9/xNVlvXdOJOoYsPn8Ixp5hmJCWBfnMaUeWllNfdWDyP/uh2W8sao1f5H4
KJnbSPT+4oI0CojiIDRBbTpilEh3/OLrUHrh090GJtw+WFk8LhFC506UtVI+O7Yvg1MMv+VK524c
t9W14Iu0guR8yrsc0QffHyYnMaA0AYvldP2O0VXj2Dplv3HC1jyf0UDANDg91NnLOUsTXZG61HE6
s2t/himq+kmnuUvvIdy1dn8TVX/q4cnbMVO6n4yq2XioV1aJebBKhPkg05ePTQUzIbRv+KECY3IN
IVzvHcwUYpKNda5cXkR0ctiNPwzsL+7Jnil2261BtoH/Cs+eO4ljWqsu7F6ucfWr9HnFWyQRSWEM
hrUY51viN/qOIjOaSTm4bS35McSe+lUdJ+fw+Git7d5HK4t3DVlRp6psPz+HnV8eoXFndiir/nne
CJwo8BpS2aHPujhU6DgqVhE4+VkXvv6aq519xBnS56N7Qg44a2lUM3SzbMiLrO/iNOeq10CivHTw
1L1ajDNvBBwrMSlQcz4JyRfF5LvJ8WmyIwqKYOsZlPgziePuN01PvT86ZHiqr05hKNU+nhL3hci2
986PN3LNByH9AOJFx0KS8M8vQt/sHKuPM0rYnvGST36wL/PhTdfb3wqYzjaMrbkGQ9qoOWEJ2YTF
JeVYzLTRkYEPMEvKlyywzVtea/EW0cHK5U71mtCKuIBK6rLZxeRUV4ZdTBE1D8c/+kox90JNE1gr
I+/5HEnq9VFlIYaT+iHz7fMYLkxqFWcvpiD7g/Ef7ZpZ9pZywdqCXDA0wP1YFZnL3IqSWWkWpwZ+
2OjKq99X1qFHSOota91g405a+0SUjOhYAyejbCj//sMNL0qNMqKBKVMU2SHrs+kAX9tWhChLGPO6
O9U26r8MqErgzlIHJfSLPg99DzUq0+0PgxdBp+Xsytr/bDvV/8iq4x3dXzhTx/R5KIM0DVcAoZWs
HS320mPQUwuh/zuX0ITtK63T/1DaINs406vb+MHKYhuDSQknGKqYIxngZN2JyIxeENQINqr3q/tI
eAhMU15PS83oXIwAA8qEomle9sAL1JFR27QMTlHYDl9MJQzfbDo2t9TriBtNu3WPj6+PlbtLlvOp
rrOjBjXpubs0dquNUFrQJU8i71MRaPGxUxX1p7Hq7U+MjYdH1ymcM//Ye44F5j0lBJNCYRvRI5gR
34OID54aRk4a1grw1MZzqjedobHfMm2w/igi+zkK6X9NoeQnCxSyt7uEslWKJUSjRGBGYTM6Rq1e
vKmxbn9/vJcrPsMd/H9WFndJHSShoSWAYOHIRf5WFYF1sb2yCk7/wQ6XL/cVI12guObfzEMAoE4E
q8l6q9kZDH1Uu2REFGUjgVm5tUjNIKhmup6i4pIQuyzVAhqiRErOFccUqt6j28e/lqJ4HjVEm5eQ
QyKGgI0sdW81HUpAJ8VQFObeS1iLzz5M4BsB9tpqmPY2TKJC0r8leNglDIjaiZFVA205synbz5CD
hoesjce/H38fGSAtLkc07iH9kEVgkr/F9ym6sdOLWsOS6PbIYvuw+RaqcUyYY2+hWISeH4h7OVwf
m11zP2qzEsfoMQ+wrAHbutpyl0TZObYHe+dqZXIw9cx9/n1Bzouhc9o8xLzLHC+dvCRTHNDrVpzF
ewGf8SlyNiOAtbVwbMHT6sjyUYqYuzgUtETBokHAKHD8nSPa4ktvBMlGgW3l9qWcQm0U6ib4/pZr
gR+9hNldWvHS7hUCINU6WgwH/xYkbYEIvXC/K1aQ7K0Q1u2dK2JtYzNXfJLCtiSSoAdCNUL+/Ycr
UKkmjYwcQPs0MWuQtczAJUY3vIyi7TcO88qOzkwt4sTCQiUkRkLpzOyfc3Ar54fBC/6fjIBR0nnO
5E04X0+bmWXa0C06R3oqwLLXPzoUky5P+zmXBGUpkEo6RcuFb5RarUPxypuZqyFApZ7XQiPKPz62
svZp4NmCBommkXym5ktBTjNzg5j9qtMgL3Ze1Cj7zkqb16hS+u+Pba19m3/nzjlUDO0tkqHIECbs
q6TLTSPoK3pyvEwNym//wYqkgpHwEIhZFsG7UMaqBIyBs/Ux3KaaKdIz2nXTn4/NrBwqgH9k30AA
Gd5ZjsWqjTnArtsR66Jr8WUaQ7sVuyrpGVg1C7uqd5katuPBa2shjkmItl3XwhoybByttT3lJpQE
gdQVibzn36+syyksej+TXKZ/jnGkvblalG3kl2trpWPKNcjEJmi5xZZmNWpChsHD5bUQvuZD5+4D
p/vFspqfQt14NeLuU9fozS7Rpg2U8pp78pJx0FgfqJtFrNEzRN1pWcZxLi3nIIlOj4h7gwEXSbpx
ElYX+Q74pucCLnqxSAb8p1KzmcfyreZvgRZEUTvVyfH83yZnOqFL+Nlojd8zM904FSuh6XtPgoYB
+S2l6PkXbFo/EEnC0Jmf1yLbC1i9fzeEXn+DT7xyvoWNGtuniCGd6kgxYZw2HofVHeYZBQVNvQWo
+9w8ZCBKJJU/z0yX2Dugl0q3V7W0O1ogUPTd40Mj17IIGdhYEJ6yt0VwsrhtIrNIhGMQC2uRah1s
NTcqZo46YxeYpPYO0u5b1em18yGPhywckGov4Rqjb+pQ8uO6QyHpGkbF6g6ZrxpbeoSrdkjW4GmS
D/pyGxlBa5URvt9zp3n5t8zuJojCouD5Gq0DBowMiCwbrdbFxzLb0mA5gH2LiPE9NI/L1yAetI2T
sLYWeeYIhnmviVbnLmFONYoUDS5RKGpySKMSnnozcb4+9oU1x/toRf4WH4KCxK5ps3dGdvZqL/67
KCGf8Lwg+CP1kQJ8bGp1QTxu7wq6aIotTFmZ0pbUcfk4bY2IiCiDwwRg9/l8BeQ5xxh9SP5bDgeq
6AQVucW20dFN/rbLzN/ZhWv87/Fa1o6QlMij9CFxo9bi41D1CCce1+wMcOYPBiy/al3t7eH5Q45g
2EJCrIT4LIlSmCWDqjvWDiYCVDeFz+I8dvVb6Jb+JyWzx594EO1vTAoA8jC6jQdtzS2oe8B9AnkM
FfyFi2d96Si2Q8WUjpbYQyNk7VAFnPYScbxxG62t7p1qks4Kq1x2PEIt6QQc+jwuUdt+i7QqT6Fu
toIjgsT+rw1sZUfYRJ4+XYT7jPt4pBbg8Jj3mfv9FHcD0hV1fnHcuvxsJBliD6nznCoxVxBWyJo9
yQ7yjpGdW6GkVKlja2aX1jWG9E0v+2b64th++pww8b+GQMxAg00GwzzYIqhTOjDgdZSmF4boKuZU
zXDXRHDCxkm99XrcHWMEUSXJBVMqclBvmS3VkaL3MXIMF1SmPMjTCEtO1WDoz54wiqTv0+aQsTpk
S9JtPlxMdJPAu4swuRD4h7e8t/zfh7ip98gDWIjaaJvSjXcuT7+N9gqmCCi5hxZbGLb1YA2tiC9W
GFZfPUXt//JF316ZfvA2MNr3BDk0n4E1aXgFMStp+3xxuTU2XRhX8UUbmPQ1Bqt/6WJ9/NyNavt7
VRguehit9+J1ff2Sl01yKeo8+hIAUzo8vsfuPyZXJRNHkimHb7lMBrrMqn0ry1h0nzU3tUmKUxTH
2oaVuyNOBZ8sQI6UMLEHfGG+3C5E3KQp3ehSqToKutbgfu29btwH0dT+WQ3q+KXoJ/QAnl8bRxug
IRA8WbyaW3WhIqF2MEYXtR2rb62hDl8rqszPIsdYG6vTqCRBRX9Xf1EQz3VTuIkvAjK0fSIa5Loo
Wmzs4N17I63IoA2aXGltcV25dlZqQW9Fl6R3si+VEbo+8lChmQJ5F/3/LBOI6OPde5eMnEWJmISe
mJwGL8U1FgcwyroWqvsyvkx6okW/eEqVdDtbqwzjs0LleLq4U2lkewO5gWnfOp37YzDtyj/QT1H9
o1omVfOi0/dXzgaf2NxXSKIlu8nvkIdouRX1loJ9XGSf1daNVcQ39DFXvvmm1/hvWu/1/Uvq+4V9
0xoY+4+xH3XV9fES7088ERwtErmflAKXNxnpeDWpRqicFTvsiz3sMskPT+QBkFsnrn9/bOwuwZBx
DwdM5sI29+Yi6A57owxIbWKYSMry5ExN+YIUSvXZLeru1Ux99e8RIBg1Y687P7Z8f8ZRKuZdhc8J
LBnIl/k5sGHTjGtbjS6akrpHu84BgCCcsnHa7s84qem7zCk7KcdZ51asxBW2Vtuc8cCbmheSRD05
Md1Uix3gfs0/gKtokwv6VSDpnlwgORNtDc4g54/TsdjazAj42ci2XTzF9lF+6RT9kPY8ts8GRciR
grGVERjj3UyuzZcYDUpkW9UUXQyk175QLipzXllXPzVdA4bo8aLuTjzGqCTI0Q4Gd5lJmBsTks2v
NNroAjv1X5OChJs5am89yluTUm345t1BwJbLAwApD30ZrM1tVd7UFkphh5dC96tjk/r2hatZvPig
H0+Pl3XnJpQ+AQZJ0l46MUD456b8Aqb5rEm5yMZYiz/VfWRZX/tEd3/kTheiUtQqwbTLGyfb6L2u
rJH6BbNXpIYAhpeGQSzr2WCG0aWrO21vV9zTXYOqLKohW1QUdweONUo5IL4b+P07Lt1q6ENaDxwF
N4b6rk7Kaudrvb/h9WsLwu/J4GnzygrYfCdhmzPdKUjiC7Op4TENFNZiqKhqJcUWWv9+QWwaNKLk
bgR+NGLnpnplmgpvNINLmQ3dcRpd7WvqVVsQx/sFEf07QCe4pqhLLjtAmS2CqXJD/YywUPInwnjB
m2eU8fegouP7rBdiCuoESddBS3nJU50T55XIzOk8TdbPWRXcyjb6mufaH2LM3+qqfPp8QSSM/jMX
sA72cAmbUCOqu0w1aOcybNwLukPTPrb08pb6xdMT3h6mJBeh5NOn47m4oyqAfyHwf+2s5s7Pk5tM
V7DmyU5DF3XjWVn5XMwb0JaRWQDX4sIpWiazmEvWtHM6ZsZ+NMt2b5e2emYwXNn4XPd3IQkHHgiX
Lp+MUbC5/+XVmPa2C3ltEXRwAzMEo6XJX26sHCq6ABvGVpxd8itKwiQAUOaylmsbga7WAMrONX2B
z2rUxa+NWozHxx64aoUEnZFfsk91CYTWwNGWzPRo56a2x7cIjpyjGsZbWe7qNwIBTegoWWmWgJOS
+e2OUrJ29nLmh3bM7FLqE54f/SWEXW91VtetSUI0IFa8J4vPFLoBw1+lo8G02Dt7rdeq02R55Skt
n+eSIwUlZiOwgdiWSvHCzWvDRN0MWMrZDSvrJRJ5fMnH6ml2Y2lFJkYQpkoNh0UGUUeem3ixxfYh
A3qtc7M9+ZOoNjKI+ycRNwMfzFArYAGyz7l3h74Y3CBMdKaTJMmhmqlZfZocK3vV/SFHryxj6mzn
q048brj6/Qez6GwBhwYRIfmbF+uDA0mJ4sqExDAOvJcMkoZdM3juLZzKp8n/eKOAnEgcF+gPHsj5
IhXkup0WMdZzVdHf19zG2mvu+JzMOmUQrIDXQQ2L+gSUOIutBPKpUsf2xnMWpP0O2vdyl2bjuBHD
3J9dBMhJx/hUugoYZWGlDLMJ0eJwYown7Pck+PqhbNyt2tFdwsAAOHALCF+pt8jUb7FjpeJ6dToM
jEqYxovr5/Y/ZquVx9wtot8rxDQPdejlv6XFk5pXche5MZhTB2pKvER+NLesqj1DzMy9nOtgqC5Z
F0yEZY44ZmX8NCJImuKt4oaCJ4QMaW4q9SunDxmFP9cuI7HM5lrujv54eh3rGvnkqHVO8pfJ9g0a
lr89ewWDkCNKJxjlD//PbZt6McH9Ftk8YJr/N6LD0z7QG/H301Ykv4DkR4e/A/KVuRVHjZ3Oz1sL
yqnQhpHMzbrvTVyiQvXYzv1ZBisgJ4plaQm02iKGTxEjCAXC6Oe8DtUj06/doRrH7BCB7Tk+NrXw
f15HicYDaS1vD/myzJektMUYqGYIT6IT+tNuNLoA3Ud13CpCr9qxHb4MK2I6b/GBkoqrtwBMdTVG
V9lrYWgeQ6YoNi7BxfX772o8Zl4oMyLucUchU0zTEMZYqfK4/Yu5Lic5x37QVQc108d/usxNjGs0
ula2YXh1eR8MLw54wPMCJsguryVsbt/Ql8t+bmgib/jFmhV0jlgcC6TOJ/3mQx21aJi+HqxcXHOH
ZC5HDfASVsr443mX+GhlsRbFEWVRZ5m4WmY7fQoL1/sSQ6GxJYYif8yHmtT7twIjRg0FABcX1MKM
3vvF1IyJuMZh92o3/becle2ttp12Qwnf3/OL4mWkDU2EC2RmYc0NUn+Km6xBS8YzhwN4tDJFj3lS
twZq11yQ6JabEFtUMRZnF/xWg3JI0kByWgOkyhV4I2j7FcP4U9iKLv+k+mFQHo1cN7eksFZ21ALC
BaiA9gvwp8UFXCDKY1KFa691Azxp36lAQ07OkEGvXDW+Yf2ZZGkPwuvxzq4sGGdkZgJ2IdrQSyb/
wtbEZPGkoKoYxLvEsv2zQ4QQ7YgU1b2vifjFVcy63DC7chaAYKFmR+9WSiIsCkUTOtlJn06Y1VFV
3jWFF71k4aR/fby6VTNgDGV7iU+qLsx4bV4mXhRWV8uv/XY31cQk38NoDLa4UFYNASKlgA9lNeWG
+dmG+Ck3u8jmbHdOtBuQd90r3fCk7II8dLTKZI9JcmPwXs+tVGOpU5RJqquhF6+D4rQXS5v88+M9
W0Q7GGE8X94gnALK9cuTnbSO7ouxFtfBapIXp6z/bIWg3hy42Yub6lP5xQ98KzykuY7Q9GPb92cA
UB4JOpUNZkR4p+cLLDwdvXSKs9e47OuvZZnm9U7R+hHKPwctcaaY6+LJruf7eiVeU0I+iO6Webpl
Z6rTG6zXLAhE9oJi/tcyY/TlWKb9eDWdrjnQ+2z+fH6p9O8IkQGzMby8CO0qdOAZKdGrq0bjujqr
wwhyNDMJwyB8SCMdhcXCHDfOw/1pB9BCisPzI0suy7UyOKq5Adzf1zEeqrfSa1vtpxxigvST4sFv
haqSqUTIJU9e9evj5d4fEFmyBeso3ZfK1eKAgEexh7rLimvQ+NmLr2QZHYzyyUkp+S2p1YIZoo1N
9uHJ9X94YhkPrOyx74trK4bkrOhCfOkbsdWqW/FSOR7L8+BAeIby1NwKOGM3j9O0uKrwhb3YWe79
kzH3fiCtzDPAQln5dHzCsoA3oCoICoDzMTfomim4fF0vrlXQJ3CjtdE5RJL+8PgTLeLWfzeP4ISL
BY4aHtq5FQZTLBO9tuJa2GOxLwK73ek+kD2j8LfKSKvewLiKRJhzyyzv5Ur1NYPBGHawt9qT2/b5
1UiHrahhdUG0apgzBlF85+08qKEGeKK4+jHxUBBV06Ezu/5rX0X16fHerboE30eOuVOKW5aqRGw5
NSMxxVUPe6ly7SNZ2JUDxAvaaDmvml/qz1XR//1aVLUpZEK8CFZ//rX0oCBORYzpOhiJ84cFCfeu
UJ3oa+Y5yYZjrH0t7kf8gpE6HrhFUITKA8JV6ohj6Fp3hOnKPoQAunaPt3DtazENwAg/0ZdUQJgv
qJbDIsjWl1d4U9vvcVrZX7vAq2+BULemz9dMgYvnQHFUgXAac1Od0tiiSjEVknLvgzpBCrTJrcPY
5uHGi7a2dx9Nyb//cCORm02Cll9x9YxYFAcq3XZ8KAkEN56TNTsgQDhSvKAUQxbfSMu1SRu0oLja
mTGcktCyz5UJ2+vz3wi0BFAjeiqymDlfTSEAMgsRoziQl6X/ykxxbu41Bhz8lz530V/8D+YgAqbR
jpM7S/rmWO0bN3cmHG9sy4MZeOEl1kW2G/Uk3TjAa/tHjPjv9KHsLc5XxuQGZB41dzq7Nh0KI5t2
VdmIw9MLkl1RnkFZ1oGreW6lKRoPO4JD2yi9hYpJ2/wCea/efaKiowUb1lZeeyBIBNjUTuHSceWl
9cH34tgKcj33uFt9R73EGfSbgT7uxsDdJalS7xMzSDbc/e4epCHL9DXvu8ReA1iYm4wUJiYghsuv
TqaoX+z4rSz3pTo1hx6i9OPjzVy1RXuKd4RGFaXMua3O1EulcnF5dwqJmpS0rcpTkVd8tTqIjS+V
4vQbl+6dl5BEkBgSnkr9z7t6XJlaoenTwLmqaCZ+SqkM71NEP356vLC764lAQbZzaCdSCMHOfGGK
P5ip26RYKaxgr1eN+VYUY36JPTFuXBtrpuQoO3NVYEyYrpibivpCzd0c5vphCIodxe/qVMqrvYmj
4DnoOm5BVZ3HHpEizjNv5NyUmnd6nk51cBVZal18RfXe9NZJX6vGVp8NNqUpXn3Z06Htu9xAo1TD
whmt4BrETngYFfFLnoxbWoh37ieVPAhlgeKDbqV2N19Pmqe+E9Wdc9Gt6S3TtFvk9+4O6ZKfO8V/
sj/AnU5ziAYVuTJE63RC5sZ88B65gYrHNSa8P9qNH6Y714/9g+CfPTkz9G5MSlIQQ/+LO5obM7Um
kNoy+TW2Yv2Qh5O3m4x8Cyj5XpyflZDIMIHY057iBSbgXDwmzDH3hQe+9erqjd/t0ryty33YRpl5
SS23Lm4N/CXDCwDf9FCVvG67vI/CNxFqjbWBI7/7ljLZ5cLSARIDmlkOaluT1KNxXbZ3zD2xb31P
vYD7s35342r4VEMcM248bfcWuZSp2sqIUTKZLl6CUnX8JhdNeo0au/qtdjT/lfnfLLm5beJkB+Az
kbZh8u7ygqyIuU5ZfvSgi1tOw3pN41pVaabXignqXRZl2t4dzK1BwbsbBfpkZtBBc4G3Bem08NSw
xokH3+qu/Ug3hkil3UHKUe2LydqiJH5/TeYeRM4OrxRZmEyLlityU05DUIvmGrbB8MnURnR8RFgH
WFTjVy9FANDVrHZnoCZ6LvU8fyVvc370geXsIt+Mnhyu4OBQS4NBG6Ir8JV3E7oMcwAgFVl1zfOm
+h0cob6rvCbZcNb770gODTjjPYzQAUDNj6daa/40eEF9bTuzDY+DbSi3toPO4NlgT6bR5GaS0Jb+
+zKknPwIYdQQ7XpX0ZrPWWGlp9Gok98RzdUPj1+8+yXRwgNfRTWQhdFNni+JsYA+7ZUuvxYxZMk7
e1Ksr7WuDj8/NnPvm0Su4AloIaPPfIfNHlNhEOhNmGlsc08EA0d9S4YbTZADPzZ1d74pDbASScgM
vpjEfb6icXIFc5DFdBVBL3Zh2QW7JDaSA83K6oZm1++Pzd2tDLQYaF7ePTonINUWsVBtCkBcntFe
kwld47RsNBguod3hcd+CEK+YIsBjpEPe2hCCL9xPtIHqjtbYXYs2GA8OK31rM028FKX/dNFIoqHp
H1OJh3ecZHe+iWGd25Dhxfq1zWAkgN6tZArLzjYCE/kLz24R+loMQtFDs0Eu3kEzJrv0SqGlOtlg
E5zC3ncQQ02iH52J9JiVl/prJrhRN06X/CJ3VinE0VSWtEzL3MYYDE8ZvUG/qp3hH6uwqo5T40Yn
T6T9mzY13YuTm9lbZaf+3/B6bBUs7k4cBR6QcZKdnI4eiuXzrTWLMmbowhuvSmWrBwj9B0gG66cT
OKyQf9DGBgeFzyxyehCZbpponII6H/LD2Nn/WLXQD72tbdXklushPCJRlDT4xJkSZDtfj89gf5oM
tXpjMkf53HPOb6VhbrXwlq7yboXKIrRCkllo+eAMhLWZF7nTzVfdUsJbf67M/icdeMOuCa0/QDGf
Hp/r5TUiDRKdU6wlaOY9XXwmJBni0YF6/5Zm9rALnNA+oNXu7Ewj/aXOw2+Pra1sohy60MnfUPC6
oxyshFXaTiKGW8to/8GsFH/fRI3YuBrlp/jo+YQ70PvQiKdAy2W87I8rMqIGftffgiQv/rYKzTwU
w9SdB+GnF1/Uxm9pHOenptgM2dcsI6BFJUm2OPD+uZM0hi8yy4n7m6nF4jDUU33QRV0f+HXGk5s5
xZd6gM/GF5X3/fHOLi9NuWbiIho3cEXJwfK55Sodysno++6WNLl6BIqv7BFuUHe5Pz17P6OpRVsN
ySveL9LVZWQ5RMBQ9DZvbm052T9DdcDkt9DCn0tn2Jrwe/9Z809JyYkCuKTglwnk4oL2mlQNo05r
b4Nhxyp6qFMW3mKltrvvPI5pdAjNPot/dvsqCC5jZ4TTrh6y2H3TOi/U9p4KSuhGUBUoxzFVh+Bg
mWgUbdy093tvUGWWCDUerfsRn940+14fhvbGHBW4D6QDy89d7BYnr023oEJrtsgLgUngxPRxFxti
dUUU1yji3qLMLvYtpbTXPutDzlI5fH/sUveHFUcGko6cPG//HYVmEoRazsQ5LpWU9TfPbfTvYxo/
qdNGuwj4KvIisLPIAZQlaEH1s6J2A7u+da3n76PUTveBbTYbn+guF3w3A8KJpA8r1GXn50PPdR+A
MfIxk2kUP1T0TP8ZAig0myZujklpjy8hiiAn+tHqUTRueLXC3r083tCVb8eY2ztTEK0xpvvnv0Pm
W9MQu2p9S2I1f7P8Mv5U6c1AKSsbNggEVkxJIRViGlYM0dmigxTZWVy6xejd0m5KbnoMlEZYSnu2
m6exLcxI4Po0QKSsMBss3ehDEVCfsqbu/My9qWmp7YKqjk9BUPob79QympFWeN654WSDmktuYcUx
AQYRxt9Cpw1O6DS7QJLi4gKptn+q6y75bhLw3Lwsi07laCfnx5/u/mKnpMpgm8wFydOXfc0pyzuk
73znJsADfhpb+1UQcV/JbaYT0YI4TZ2mfTaYczg8Nnz/PvPx5HivJIBiOHfhM7rf1JY1xe7NdNLf
QgFHOhy2CeSW6birA3Ur/rg/8xx26OW5xWT7f/l0QvBTJWSfzk2JEig8g7a/1Tw4x8eLete6m1/r
VAfwGsmMR8lgWRWkti8A8ij6TTdQpwNtGFrdjThVbQ8OKGYubm8I/1fbRqFBfSzc4nPuNkZ1zbKq
iEBJ8vLQMm907XOSVU50BaHu/9pHdA92ozu0yqWuCv/TlBZwQe+YkrCCXQouINgx8FJvEV3f+wao
YWIZaNh5qshp565JRXIkC7K0Gx0fpkxGv1ENBLuGtP+sUXHpT7lSWwAMhELJybXHUtuYMb33EXJ0
mhf4Jyo95LjzX6D3pwa660C/pRoy1TskWBv3e5C746/u4DjTPmRf2o0L5s5RsCV1oZgEsyWac3Gf
KgQGTLU28a2a0uGceGF0qgFBXB47ypoVsluJqSTFvSNsHE2/sOgAJTezVEL/avqiLfdQJYzpxvuw
YoiJYGZrcH6Ws0TgMgDWaMnUJ7fULZmeU/PmKIIq/Pnp5UjiH0BQeIuc8p9/qCqqGmUIo/QGLoOR
WGsU+ziC5/Cxlbu7n5ofw0iUjPkx4E7kWj9cyGUVWebQ+9Gt6GFksuNS/1To0GMYevqklCExiDRF
YUziuxhMWjS16jRBhdyO4xtooumgiMHfI0LjPFlXfLcicR3gLSgsLmnc6rwKC7o00Q1jgtRESwux
T4aw2Lr97rIvlsMLLRG8VDn4TvOdy90uzb0sj25dX7k/NclkHtNYWOfBVINPvaOIM61R7cnqgFwd
bWmgXZLsl4RlbpQKuBhiRN9uIRqvPxjjGH+kbhe+hk4XfxOG3X+Jbcg2H/uI9IHZBUz6JatHfDQJ
+VgWUVWrG00tMeNbpivZyReRCqqX2/N5K4z/MQAIAhAMkjFfmje5FGXNKLk5cWQczQCuS18zt8C1
K/6OnxNGgu+mj7t8IsMwTNoxc5Kb0Ps+PiMRZk4nI6nDYJ952SZ8bc0c1T1q6wja8HYtjpcDHYhr
KH15E1Xg3/qBJ9+ttfAE2CjfuGTvXhbKvFyyfCUgsCTni0u2GLuybkQpbr5n9OXBA4iRfmYgws72
YJd1pGojr9QJt6a2OwdGCQHg4w94v1aERQCuUbOSUd6ywduVutW6zMHcjM6aDuz03ypP9z7spq0z
fn/0sMSGvpNP0rlYXI1BUOXwFzbiBrmK/6lUFBMxdsf5iVjcOCSD5V0sZ4qeo26UKRQKgLzbjFbC
BrEskYUdSGYragoSt2k4M/BY78UAFrATSb5x4FZ2EuQwDMdMcNIxMxen3E9U39N8u7gJDfFwaiz6
FO97va/ro9aovrIRr65sJx1XQmUGozh3SycFIYB6nUe8YRthf9L8ZnwFYDN+cZh6/GJPqfYFzact
vbO7GJ2MlNtMKhMQqNMAmh93pHO7JPfr+OaQErzB1mYcnW4orozYacEuL8M2/jZlwgveylSx6nOT
Zc7GNt/faySRaI4wsy0bmctfYWTk3eg7V7nCmRYhXu64Ox6Prc7iihWePK5qT+rdU6ybL1SMOk2X
qPKvkwjCL0zX/cIca/zt8dlbMyI7T7IWziOrLowk+tRYwkr9ax5l6Skf02ZvJJCzPrZy75cGkxBA
RCXigMRm8c0SrpRQN/PgNmpwWkywVt6KjKnO0FK2uI3uTXFpUjaS6T4J4xL67jEVk1tGX9wyRsKG
vY1uEUTOlmJF8PH00HA/Xtm9N5LC4PrIScHUDh5m/pGUVHSjXbnprUxS/ZClhnFLkwlofTAMnyKE
406aEzqHsg76Yx/0T1JzcxDIVnkimP7mQqaSMjefpfLdVdrphl5WqhwK0wA2YlLt6HYIT4xbZHr3
3oI5ijXMR0rJymV+nDLfHjVOMd2ydDQvYem5B6RHouPjPb3/hIwA0QYCKkpNiCB2vqiGmKFPx3C6
Bb5Nv6QynHrnNRl9IB+Or63q36o1hxIWO0jN66643wwofivOeNNUUZ8tu0PlR+ClNRpNvzxe2P32
8cahb4YAMrgYOvXzhXlR3kOkP3SUwQ0RUAePY+aDTBDhj+3cL0m+paZH2MxzA0/Uwk4ORo9MrbsZ
fqfuEFEsLin8BKemVbdUpdaWRIpGZvpe318y8Xg1Gk8T+JHb/yPtPHvdNta1/YsIsJevpMpaklyS
2E7sL0S8Y7OTw15+/XvNynlxLEoQoX2AwHsDQTya4ZSn3MVR+uJF9cr+ECmI3j6ekFyY60BS/v0k
gKZ0Mbl518SkTAbsFe3kqIDpUQ4zSky6Ypy50TYfp+FAsK4+yT7mbElQNLEyyA6SqXWH0CljbQpd
oZ0ykBq7FLPsIGoSJ+i97Elv87eh6OlKAWmJD12zj5uiWNSlSLSTMdHHnYe8OMTYcm+cq9tvJe9D
Qte3OYHFvt4Wli5mtIAN9TRQKd03kYaml5i37NTujgIEET1sGcytiztxoiHVE7nqycnC/jDX1uIb
XbOlxXRb3JFLJTV2JE6DvuNqMvOyoAEzTOppcZpoOrC/zeTnlBd6eS4nvTOODhUZ82OnzEMdNI2F
Rs6gIPmz5+qJxw+52tfxiyhF775EmQUuM7bCWFF8tahbC95mkbtftLnMir2K7Dr/wVDiVZK2MZGp
1Qpvy5Pg3rJJ2rSGFRd6ymtRnXTSm4bQcKbknk5fdHj2Z4nP3zpJt1cDDCKqbwCxeDSo3l7vgYgg
Ne/mfj45oVIe1NKTbaPMDYyoflLklU0tyUoELoCgIWmvsz8+S5hgxsnFalZgycUI+QzVKd+om/bj
4/vhzuJRh2avyTYOeN7VxWoKPXGKNp1PKkFgMM+17juDG+0ej3Jn7UALUE/EcRv+3vr8JPkcofUy
T6euauqXuUGwJBFFHFRzt2XgcDsUKgGsH91FIqcbaW3LVLy+SsP6xNWgv89zVfuWepNxhmujbOBw
7g1FqZn4BQWdOwHTnEyeMxnNqSVsf8GNpQq6wUKVWrgbgNDbdAG5F9iPjEW7hxDieu9hfRHrad/U
J10HWuVnUaHYvtIMSu2DQqyKwzBpcXUAcpx6T7+I0vGT3IhGItjytSZk1VWu1XPkT3U1a6/gE7t9
q2jOoUhoBz3eJbdvFR6j4I1kJQKq3poTGGHGZsbCbk5NqRQvrZN7L51WlkHRF0Mw9Kq9kb7f7n36
TLz3RH9UZemaXq8qlV5r7CuzOMWjV7yC/Tb3kTJ8ejyp203CIHwzeou0SnmFrwcZs6Iw63IpTuWs
xl+9aHR2M0yVV+oJ4/75oUhIZOse+ckbgC3450QltypONK36IM5ry8+bMNqVVRz/F0OB8YbtSBZL
xW81q0zqyI3hWJx62/phLI3+Aqss2kWiMzcSoNtNQTAGyJtWNr3zG/Etb9arHD/i+jTSCf1eOGZZ
nbDw6OeDqrVpTIeCSuHGdXVvTDY8uaNEXIDwvf5mAN9MkeKpcIqWuP+E0lq7SwsjOUSpSL7hxuxt
jHdnj8jMgG1PfwARmlWZNrIqVV2UUpwmz8wVv9CFs/hmrdYZmZcqfj7eJndmh0Y7ZSP+oSe+jnGH
aaRbTnPgRJaPyrWp537tal/CSXmdlkkcHo92Z26g8+XtxcRucXB2MprCQNSMPhVWWQfRl1qzxy6g
iV6AYXZbfqN3zjQQQtpxZMtUGtaNVbdvF0/kCdgSN58+qREp7Cia8o/Hk7qzhDTEETd586+8SUfG
2USmpQt7up2Vd9DsJCYIEtaxA8P8muE/+vQrDRhHilaBxcSnft3NMcuE6lAfDSfABa4fGdZ8skTU
brxnd9ZOSuQCn4K4AXxxte2dsawMHZLmaUoHcHCF176mNKteHq/d7VsG1YC/nQtKxlFrDE5Ko0BP
lGw4KaBYv6jLPOzMJbOPXehUO8zc23fKbGjPXvXsCUlpZhm5QtCUuj7RpZqkdoK842lsNOOPRDfi
j03tfH08s5v1YxCo39KUjTiU73U9SDS7SVfGynCKZrAJc5oWQZnFYuOyuDcKeTDxLpUEosRVE6TQ
jdlTiM1Pblblu64wB9/0lq0S2s2xlYcInTR6+Rb/s8ZjoKbj9BWqYnTsZ+cDvqHYADh1+mEsi+j5
b0M9BIQx5VD5+suf8ks/LI2Vvi6yZjwpo9LqJ9UrumkX42v0LK2B64d8h/Iu359izLos2JnKyJcv
xxPHzPzDUYbaN3DZ/fz0Lnij7hAtkStQirmeDowGLO4btpo1RXNHwbrvXzvbtpKNzP5mH0iPTdqu
4JhphSF9fj1O34dDx1MynRL29o7kcboUsWievb4ZhVvuDcVM29VdzQYuszfQ2VdP2pwnwTK2sV8N
Xr4X3aa04c2Wk0NxSAnawfRzgK4nlEZGP89arp5s5MMKv3DDgSCXD0TAG1OE2T/+Tjf1RwsuDe0o
/iS8pe55Pdy04H5tJcwMlGN6UNte+TaMvfmpK5L4EBOUAOvUpp1hhD8apHBfH49+Z7LEF9TBpWMf
yaT8ur9seuoy5QQuRT0lsWae7crxMA4rkyAxknrj8bi5cJmoRfdSilOA5Voz71PbSnsHdsBJpTIY
zGX/YXTNvaJn495xistSVFsSybdbU5INOdCSxws0bZUqJ0ZVGDNoiFPT9FPt24r2H2h63rPgYmkf
6gFJM6TmIUTH9d6cjTTlGKgnxRAgDQeHk12pw14TTrvxaN1+LqSpJFEHsJZsYa4SsBSlhAxXZ+2k
lmX4Y+ymcV8KpwoM0asb/eY7Q5EkS0VyVk9iBK53hlcOi1K4TXgKpyqp/USdrL0KYd0PI29+VoaF
JZQZOY0YiY6hZnc9GGaOXP9eGpKYK8lPuzSKk6HXT9rw0f3lvedMA10CJ0Zd9XqUJofQWISZc8qS
sdz3Qpfi0021kSnc7nNoAgAqJIaPXb52L3dBncahmtknpU6qQ5ZEWefbY+buYZQkr2E/TgEFg6fL
uDiW0qCHC0G4yf9f7fUyirqMZ8c5GcIYfXZPdVRMMW/M7Sbg5B2hCyQHoKbKgl6v4GBq4KVD3TgZ
taHvbaOOf0tjeieRoTgXNzKqZ99kWWkHpC3BkCQLazmbWPYhiQras1FjXA53skKUJMz/fPIS5H2U
SGVQ87wxELiuZxWG5ajgsskoWRR+62az9L2iGS9Tv4wbC3h9JXGeuPpAKJFjSbXZG+Ac7cYQPSWt
Pwh3KhgGJJ3hT9qobLFCr4/vvwMRQr/5GkpOzupLjWVIdrCMw6HxtPIQTQNYgKFOLhgWbTVT7w9F
FkKrQqL1V4fXiNKYXsY8HMbO2E+G0X6otG74vV+2ANT3Fo8XEoS3hFHTGrn+TlELxyNrXebUUcUf
vbTzi9nYEjmR7/v/tir+XTlSA3iYxII8y6vpxFj5YLvEKG1nRudoMq2DkhhtACjMDnJgB7/ZlTKd
O7XfyOauI4G3gcmHeajYHsAD19uwxjso1fEgOUSaoRxBVMcEhp1Qj6o9Nbs0rdUXMIPaAQNab2fn
5paJ0Z3vKANg2UHjQbvpLtQYe6bLwvhdqZS+OmZZ0CblfCpKkW6EHSvA/v/Mla4rrU/ZtF7rqArF
bIwkF+NhLlEoCUPdOyplMxwNM2p3Nnrxfq8t81l6jEuzSmefaDgozG7n+JY2VS99gXRKuWTOp8dX
wZ0tBmeUAqPsc8u88HqLxVkDPWJIWYOu1PZL5Fb+MJTh7vEoby2U1R5jGEoflHYQt1p/ai3O7Mwt
+/FgNqCBSmAf70244th0t+EuG43Mj/LWPk5W2wVKi8NY5OnpPnWa7vfHv+T6Qv/3O3A7UNEC2iLR
ENfznTKla6OiHA9OGNt+7rnKuYYpBUYv7A6DUJ7jj/87no2gO7kC6rboU16PF6EzmI0UrA92koJU
imjE9VolaMmVW7IMt9tZUssI/ijBu4AwVue4XRYNoXyDqVnj8sHIM+9zUeXZPkXcq99Igu6PRaMR
rguV8XUTFVHKOY0ndzykZk2u1aL44IPCwAXM6YbPjz/Zim0s15CJSS9hpE+pxK97JSNNYC3KYQrZ
7RKKcz40Uf9+ho47HuLY6Yw/58y1P6pL6CW+NQI1tkrNqoNI8RYRGHGEXJqvZxVxysYq3B4ewGQE
BgjQu7zWa+SGCSJEGLMzHkIrz35zc8zqYs97Tvvi3+mDAANfACaRJvzqu+ZmoTSdxyhLWfQnwy51
X6het3FE786FIoB8BYD1rvUIMycabAD102GZvZ/IPOeBZ07pRjTwhuS9vgd4M5E4kLxEyZNaHb+G
N0UoWj0fvDHtBYqVYVwHJrpnnT8ZracEyN7Bt6va0RV7Uw2z4pgLI2qOIZpi7VmbZ73Y9WqcmR+J
Res5yLCZbl5bmxK8P2tDu1VburPRkfaRLIM3ct46zByWRY8bgbJPMbl/zgu662Y8fgW2ueWscWf9
CVqQaYPcSAi47lcYIzgB0w0nQpdK8UXRZkERTluj3F5/0lGKkjfCNHCl1sjJUasnu82a+TDKc9Is
QPzU4mxEaNhanbGBv5fhyepjE/4BzySglVDX9d2H2YSYoRAdCiUvAqd39dJvXWPZW9acnjMMzg5Z
OyRfH18Xb3n19bDkVeQjSEfQuoBdfH3lDqmXdT1d/EPdVeHPEHJxezTNdEj9yqs17yuPz/gFwZzc
OVfJ2Ec+8sSZdvBaLfH2iR2Z/yjA0M2gz+dSelfkRvg+bRw3xZHKbLu91i525GvSSfiH2+vLhQZT
/qVb6qw7mVUaoRdtlXhd1GrhnvUCx3VfNIpRHZNQt78saai0/jSOsf6hEGJpae8vsASkDZF40fvZ
xrUxFKN96icxR9remLLih4p8WngMC0MIToeVzM3Gybzdfi6IMEoVbw1VAqrrRUv1ZbChRBqwdpby
JQaOGJAMPwevllcZiQBMIexuSHrtdS8/NrN0cvTZOWiFmr2v4A6dKlVssSNuA1qCZkhXOl0/IEWm
nOsvNZ6ubrTc6RznUCmi+GgWk3IYlWh+H2PavmuaIf4awuLZmfBlNqp2d0aG004Zkmxb5lWrykiF
yEXlDrZ7MLXhxZ7MxJ+F8R2DsVcEu95PoS38MHyyIomVOwwXCSSXrjzU9tfeEFrp6lNpN9ZhzBt9
t4zTfEhqTd147NY3IaNIwqOkz1G/g7B/vaoRV1dEn9M6aMih+kqUuN+7vvBoSFvxU1nw24Sw8LBN
RpN/2Ku8ZxZNlQ7UXw5qhqUGAoXDX3PqLt8eXxTru5AJUeyhxE4Ig/LMOl6KekxfJQfhkLaNZQf9
sjSfwmrMRr9uJ+9v1xLqlpz3nTWU1j+IiFAroai1uprGHLbnbOc2AQNihX3SpIeRa2YPwGULOnVv
KOhqkEcp7IIGW9VHBrtsNGdmqMExej9d9CFIVZhecbpsIUrvLaTcekgiSoL+OqbGJxj0ztLZh3ia
8sCNMv1bJFqMFOwp/DgulRM8/eHogXODSEtYqjLy9/xyvpcyt4QmsRCZOUZBVCMkb2vZfETOtd0Z
ZIv/xXgEXjSlCaspQq7G0+Ey5CHQsUOdJs6FUcrDXCziaDv9vC80pfz0eH53Ph3pOLIsUlhEglev
52emNiG7HI+8tfyzqnOkqbVy/tq4WNE9HuomL+UQSJUPqYQLKhg39OuxNCQ5h67Ow4MzDc1fOCqF
VYnmb190f/WuyN3fO9NtLCSvwkp/ibUWMSgBf3Z8tbRoPlc8GQM6c3ms7vQyNRtZN22qjR+5fpuo
g5GhsodojHlUgVf3uUnhSNSm4hwSa8l3Zj93u2JsfzxeiXuD0J6C+ECARBq1egDR1KNFhuDmwUzx
DYAhqfiz3W3VWuTf8mtsIqciay00XGTBdD3KHIk8Re/VO+Tz2L6OeYtfYtyr+8nqh49zFUav5uKo
e6fXoz+cQWv3z06SN5Ha1JszksS3X3/tLBViyPs0OqYjOWgWGdrBFtn3x4Pc2VPsTvny0vzg/lm/
v2LJ3arypuiY4ERNrAMJCZ4p3c5k1/SL97cWNqp5HMbO034PzUUNU9Jhq5t3kMDRnY4qV6EeMaZe
d5lqvf/h9Mb4nEGZfGIwVJAYanCYUEHWdxZW42Ham1F8bKfRPhppYR37phBPyRb+zyisBBQ2zipl
yev1rkOzMpIlj49xl9SB2uYxpfC4evqrMhfoM0QckDUpD1+PQgN/duaqio+GWxm+PaVlMFI33LgF
bw8IiGLCeSkWhZ7ZGlxcAHAXSMHEx4KCOH/UbjAZXbnRhbkZhVoJzBwbqiHf5Ua+aZi8MDKrhlE0
L9m34H+DFO+fZ+fC3wyeFHNnMGKyjXW9Yq4RxiJNlfio5HaI8punfKu7ufr78UFY+Yfy+d+GoVVG
pZ2sS109HIti2FPfYmSgDoX9c/Ema/msO7GwfAKO6GMdenlzUgZlUS+pMN0f6py19kgkgu20n3fJ
mOy6CSTl96HCDPEQeVr2h0hNaG5D4QzvomhaupMRl2PqL9ZixccBDHYSzCKNWl81SpTsVDXqf2vd
Hhb048ndPFLMDTU0ydmF3n0jvCwrk3ZIysTcagQCTbM6Z2W6nJQq26JL3huKlrs0JMarGpjd9ddS
sxRLN+gwRyu38UcosDRKaKP4qZds8RDWKatUW8OuQD69Uvdn/dSUqWOPY+vBpa+Ll0661ViD9Z3r
+Pe5tD/2mEE8vYpvtVcpui+Nm1ZTU9BUFK7ZpkcrtWt/wRsb0cMQAyDatofHQ905WQScEvhD7EkU
uhoq9dAYTbM6PYpMz4+e2ow7KzOe82N42/Iy6qSPgAGkFE66/laNaZIR6116VKDRBujClztHa8ON
zXd3LuQ7lDHgtFF7ux7FmLp5UFLKUwnZ334ctTFIbXRUH6/YOptjM8jWBJEYGStlsVVsZCEpWCeJ
lh4Hh2uoNkvz3OSFBrXHVNrO1612+DFrVv5qIn//9fHY92bIuFSeqNUgsLi6OqpijDKnYWyyn3rn
jfq8U1CBfgp59u/XIgMiISGzYzC5Ar9E0lU9VrWqODitIFy9q2K4gcuC69R/MRepTAnahibDOp3L
cyNahkJNj1lhqYGzOHAWFtV79hUkiqWNBBGEYjFB1upOz5q+G7Q4z476osQvXtGTgbf558dTkct+
Fb9B6aGZzj/g9mkgrAYZE9OYh6XOj13dowG7UI3pDKuYfVBBycERjfbP4wFv7z6qMkg74xdH74Ru
1fUXcoohhBBC8ciKu+HD0s/GTihp/Y+d5RtX0c3UCIIomACio9UIYkvuyF/2woi60Kg2enbUJqVV
z+bYa6lfRojOv5g6/eLLVA7wTB5P796gNBCIj2jJIF29ml7UqzDyYi4lt46m3ayO49HFDhJ6M1RI
v+Mr/OfxgDfrySxBIxIsgS+WKev1LI0qd8IQwu0xn3Th7cPYAXlUxY577MzS2HKNvTc94l/2I28X
F8hqegSyUeKoM6MhdOYj4t99Fm3ofueKNt6Fiv2kQwYHmum9dYq5fIlt172Czoa9EiGydiyaqX6n
hJr2mwIM/W/RkJRrUbFlKXxvgtAiyMJpGkilr+vl7KggZwt4oGM5z2kNd1UZjF3XRelLMTrhb1M9
5q/PfkBKQ+QWRKIcCNCE1yNGYZ4rGrpKx7Bc6Aoj5nvK3CT5oMxzdXg81O3kGMqDqIrACqXydWO8
jaBx5ZNRHh0+FBQMVXyxnIS2RTZEYfmizUI8W4aFFiGZiXS7KH3B+ljPjspTYhYdoM9+jqideJ+B
y7UbWcntGaAsDxrIlc8n85L//peTnrmNPiX0kY6TRkLtKyJMPg48dp8WM1p+Pl7Dm3eMCYHRgX/E
pXlr8gMpqM7npKiONHbMoMm4vHdN7SlbOgJvotVXN7McSMK0wWmzG9crZyrxoLP7xDHy8vSP0U7a
NggXN5leCIcRg5tHL/MrN6nbU+kmbfSeqy76LJzEnQG/1PWH3s6M/vtgp9RnwzyycBtXoTL5VW5Z
4QeRlvC08riZvoDKsaoAEme0nKDkLcZpBtlto/E/NNa+rzXtW+X2fVz6FAAmT/iOOVbPVtLlRiHp
wzeXmE6aA15/Q69cljlv3eKoTHTNhizU3ok0WT4//no3EdBqFHlCftkpQJ10vcyMgq/npUjOWm5Q
FT0OK0WR7d20y1nXWHwqa5EfH48sL4715+SiBjUES06WEa5HFkAp2iiX6Gdcbl/giE/7UO/rQJuE
/Tu6IvNLrUXJJxfO8Lto0NjG/8X4EOYIAHGSvBE+EmY0KmjTltJLskBrq0i/xUo2BYVQ8vei1ePA
wjXuXacM3peEZ//ZNJgCBbwaHg5I65SmVw9HD4LEXsqMIxpm7qttDMuHPiPMeDzJFSVVPhcAcCQN
H3CRRLavvm/r5TTgsAPCsdoT3au65J3lJ8ncGq80WsXs25muDP+Je0OJfLVyluKVrLTWTkJvbdWv
tNGFYarYsUC1KVNSnC30qQhECRHWbx1nQlc+r9UkGHMT5nPrlbP9it5emZ57I2vsje0qN/31ppGv
LO86txt5/bqHygphqQDKhkrwUPlznjtBrvSfkKVZ9o9X7vZpkMVueZ9x4ehIfl1vzyYbGxNR9+qI
VrGl+V4yK5eqNMtjLULhG72WP+fS8/apKCOA5OQsUANdh2cIDLjLhEzCca6ifL+kySevUbzA0+Mt
vMXtlU2IywtL7Rk6tOGsEsUJylRP8lYdI0j5+2E01YMqhi2s8u3VQhGJ2AgAmMvuW7eT9EW4Sx8b
4th54Vde+iEwB23PPaoGCFvpgV4pH+fa3Ige7nw3udWRgoBERyV59d2yNhJiRBP2uJhzcjRT5Maa
eqgCcymi/bAY4svjfXJnLa/GW11juCTHgIdHccycVn1djAEva/La4PEod/Y9cuDERNARCKLXu7F3
CYDScZYyELWX7Nomd2asHVVjh16Ds3Ez31lCOrhcSsguSnVS+WN+eROquKw6o6jEsaoMUGvT+HMy
oi9JWf5YuvD744ndWT4uf5pXXIXQ/dbxM6qgSpiVRFmlUJsgwg90V5jeVuxwOwpEOWojEgbnsrtX
eT7GNaaL/0R/zD2nlTq5neKH9lA9CxdivaRjCYBRYFNEK6tse0iLzHUE4wx6q/m1vWgvdpQbu8dr
drsZqIi8AXulaNuNAmEbhzbmTUt3TPRZj4Jw4tncD5aemkd7KdwtMsDtdqDxK6tX7D3aVWtESdc3
ad+aU390YjhKvtu4bflCzJAn7zG/zaqPotWa5xi38jKUzX1aYMwTmcV1H0NRndxuNRWTc80ud26T
KEG+GBq1737rjbxdTontktqfdKIpQK4yHPpnQq01RT2G3TAGcZgkO1G47WsHIWtDdutmHxLMUfEm
gzPRA7phm2ds9nKiKn6MmnradVFdHyRmcuPRf4MsXb2S/PWkMyAk3gQk15oujRb2GS4JeLePZfOn
ZnPBH7UyStogzsbI3Pel2fw1h6beJUGYNuN8qbSqnV+MDPxqtPFrbudMY4T4hqSHxsWNPaVZ1KNi
9JF59HpE/8POUY+ji13D4zPxRv66njOgMzYne9Tk2l9rbzhzXNkq8K3jUFjZsm87J2rep+aSlDt6
VIrrJ3acd34/ppNyBg/qmYTzQssuLUW3hYxv0nrts5o0pa0el9mpB7gh3az82fUqdHmXoq35R2kD
UtgjLjN651hUEGTyGny9qKt2Ihmoom7ZZY5e69+8ZHG+NKBF88Rv+lw4QbxoxXymgI4AcoGLyZfC
TSEID/YohC9Ku3X2Qohae6lVkIznXk21bD8Mwu7fF54AWV9XQxohZmxmw26pY138UxVt98XIW7P1
h8iKm2Odttrgu7UCY1wIDUxA4NEIPGGp1bW7iPJdCTPJFO6L68xh/tsSxZ1NmB/O9j7UmrD73KPM
4+zIpJLxXQvywDtAqMEhYrGcrtmXZZ56u8kZlYVSzjSPL4Opo7ET5rH+2fCWReXUSLn+GnfIn6IC
0v1XoSIF+3dohLl6yd0mzfdN2JfhP4+//+0uk9w2onkCDXBha/T1JLSpTWkDHluvFTu706IAkxrx
8two7C1uCKqPpLsU7NbtnkIrawQyzfSiAikkV1Ty3bhEz3ZD3kaRTRd61Chyrqup9FQhZUVWekEG
atpTJFmCHp4K7Je62Tic67tPDoVpkVy2t5dx9TAacTXruVlllzh3tOw02U44BLadLsZLWYc49T1e
v/VTIocj+KEAKXEPN1j0vnDCRVGa7FK2No/v0kJ1UBrLeB+1dJShPvRbZjHrffHviLzLNCukq9wq
1KWHEWdZPWYXlrk5tKU379Ow27KivLeMDoyv/z/KKugMyaHUQeuyi5bpnl/rdrKrhrrzRZ1syZ1t
DaWvgjOlrpokXpiQJbqLi0DEB6Pu2480iPuNKtLdtUP7SYoZ4YK6pn2VjiiSxmCoKerRN09HMj6l
21Kwubsn0E+RzyEbfn1xK0By0qpTs8uQqoqfJt5x6rB1Tex3fbOJzri7epKZJ+FFtBNWb71CLSJt
hZFdxsRJAq8Y5n0Y9snJTcetD3V3XtCuuZTkU78GQldTNRU0WLNLYiyo5aQ7YypPfaxZQTOEWw2Y
da4ltzmXAk+fVPgnz7/eFf0AAqOssuyC7Gz8p9O2i+Hr7Rhqfqq1o+EP5VzkvjcN/bRbcqd5TuGQ
MqMcnyCeuUqTmLXyBbCBTDOKPLs0tWKw7+2uoVLgjl0AAjTaP75F7uxLwFpk5XD+4D+uVb+7phry
JuVMd6aRvReRVx1FUm6Ztd8dBesiCqlvrJ7VQbNjl1gzZ/dTB/R2SWUmL1M3PCfo9rZwJMjuG0mK
MsOaNgOZl1aqRhgSV3m/S0JnOakomO4LEAIbOeRboP5riMRHQueCyjNdJrKhNRwyRpAnj/I5vwz1
7Ol7zLSj7/RK2sWfB6+agl5UDWrIjl16hzoOs59lgxNGoBUO6vSprS3vKsVafvZN6b2vUtdTfLuK
VHMDU35v3QkWKX3SiIPEI8/VL9nn0qtar+Rhdsnm1vrb6tya9q/Sf3+8h+6cTpTtpAMo8hWwCuVF
8csoBIF1Aloyu8yK/Tkzkhe3V83dkllY5+hbH/nelGSdle1Kn49e3/VgdRwXS9WU+SXW8Uape5xM
/Hqe4+eEC/7dTKD86GdwxUmxketxbDaqlrl1fqmVMN/F4Tz4sZOYu8dLd+cOpQ37tmxS7mENJK/j
USRdL/JLIoz3k6kox0hpFn+Yoy2E6711Q96f4iWrB+R/tW6VRQFsHMz8oizZuMN+ewaWGU+Hx/O5
PwqJJpgQGSWs3oQceV46vG5+QXiu2BVzPlykkM/f/8UoPC9cjmR/9vqg84Iace/a+WVequoANwOt
nh5Q8v9plDUmGOF0VeiRkl8ACVKTHXAuBHm8lWDeWzFwaOBlqe5RH5X//pfD40RMMaZMfunqJAyq
ATyQXdXPMtC4roCrvpGvSGXhFVyPMlqlYvZVNp/mImqqXd4Qm75T6VV8micULTZ2wZ1dTe4o4w+J
GATifz2aEyeJidrQfGpHIf16S9MOQg0SQZuY6tfHX+neWKTE1LtYQEKfVVAao22choOYT3rtdkcR
T1nu47icf9XyeNgo5snfvbr0sSkgH0GXmm74OjIQ6jiXg8DmDF0qZQlMu8u6y+BCRtpnOKGa+wy9
YDVwcy/bCkput4kE3wFugXIGq2197S35UpmDcHU4M+P8pzWKcZdaRvX6eDFvR6FwQzmFvcKOAUVx
/eGyZmpYzzw86ZG9HPRwrl5VbRAblZvbT8Yob1pbXN8QnlabUdHKZonMHihhsRgfgWKK114R2qGh
nLNxhm+/GERAKUsNz8OS0mzXE4rcZZwnJwlPdV446GDYxXddqc0PgFndnTYj+WEPxlZmK3//9TZh
UJQ4pEAP1ct1N07X2mKeMuZn5G6y+Hbv9TsoUoMIhsS0AmcYhi1L17vzBMpAeY+JkrVfz9MV4Txq
GCidjGRU/Why4oMoqmoHCL4+jHE0+6ltf3p6sxBbIKAC+kXS4eVv+uXmKvrQ0pvRVk7JZI8XZez6
DzzEyZO9PRQDJD6JSgrsEhN9/etR+KYRzlYqo8TKtC/sRH8xQrU+Pp7L2zWx+ma4naCpzzwolq7l
Zzw3KdVIyaKzrACNf2SxgQ4xCh1N+6mILDd5JWLQUDnFtm7ww8YY+zFYUlOPfatWo9QnMi/CgE6r
/M9wNFHfe4k1W2c1rh3Ivl7Z5HvcELsG/8rZsw6gCIo+SCiabT1bd04XLyyRKU5adKXWT/DitlFl
OsykrY2UAkQXmT+t1qlbyHkLiOeNhbtzZchMCcwfKEZERlZleo/6kxdbZXxerMlW973lVPWLh6Sd
e5SIV+0yjBU/ZtDM3vsSjXUZvfILCyow2E7EL66WluW7xbCUOjCQ4zUL3wrnJTpwh4+f9N7plcCd
jbB8l/SN3r3vshB0e9Oqk/oNf7IifLXNuhob38Up58vYVejqPp7h7XqSAhLik1HzclJQvt6A1tws
tdqq2TkTBXl0h91j6UX5+xZZnP3joW4vDh5NpL+o8UJQu7F4tcvSAKjZ5OcONrGfKwv1vcZVfU1h
94TV0mzcjnemZiOuIKksxO50ma+n5goPQwl9yc9D2DTFbrHC3N118KB+1/UU8OHj2b1hZq/PGBxa
HNCkhTIB4pqpA5/P1eqQ4QoTXcLSX/ra6P9ygYY4O+zEjbL0uzLxnF1cmxqu123aWlEwoholPhpx
YWrnVOuTv43GrsRLZsB9PmQpahiXeKoLzbeKyCu/eAkqGTsROfoPAOVh8aEdMMc9VGjQxHu7S0X5
OddJxg6KsfSJP8Wk9u+tcvB+UG+qob7ze7wz0EG1PeYDOoMb3/jmvCAypEqkBI1VBNHW99lQeGU6
V7T0h6kz/dlR0l3m5cbGWt+0LeA3AnfhBpCNH1Q0VseyFd2SGWY6nRvq3fu50dqzapWw95qwoMAd
676R2+Kol9ZwzvICZse8JE/iZT0gdRLuRm5IlRJS/vX2ilu0yyJLrc/44Oqv2hi2f2hx3P7xeFvd
bGLwdMgi0+jHDI7CjXE9Su8h3DVqXnPu9FCgATKLIC3gXEC+2DKyuf12vK18NJiWIOpoil8PRQu3
LZbFbs4i1//ugLTsqsXYaqHJv+TqlDAfsk5K0ciuIWSzio4y5PHcaFmaM0chM/cCxo++wwXeMpDd
aEfrVaVyYO9HSh3/GLj44eDXGsrWK3JTBONXAOV5w2yQBq/jTfodbe3Yc3su6qp6byVDepzSYoQz
UVtxUPdOdCwnN/+Rjbb6JNOUbSNpnzQPUd+ky7VagJkaqtmES3sGefrnkJn9h7Bvv1i1a5zUNN7y
bJN33Gq5pdISLyZZmAR3X3/TEUkVU0mS7qxUjf0SqgbmHiKt8tBPqiJsg3ksB/Llxl227sOb2x63
A8IaQkTiDQRW5Mb+JX6iF2ypyhgO56JJ6wgjyozp1jomUEM9iPzUhFX9nKkxMYocU7ZDiIg9npn1
YSlqkXbp/+PsPHojN9Iw/IsIMIcrmx2kVpi08tgXYpJZTMVYTL9+H85pmi2oIe/BwGI8rq5ihS+8
IZ7O3TIQtRRIW+mPso0RUI06vfG7RxDUc/Vc1yJ/qapumQ/vPa3ECWTsxG0renorsiYtdzbGyR3O
WW04f+VFoN/Z+pI8uBY/6u2hrk8ragZctejGE6XSML1cX25Gs07ifDwXZjp+sVU2P89xecv96fqg
rBZ8tGFgYlFy3yKN6GFprV5wi7pz7mi7GHmbPtSgJJV7WQ1ze3bcHmxvS5KIZwuV1vLGLXu9jQi8
ELBhB4NAwr/8cppKGTai4PN89sB/rIWQ3O12VeKW6eMqnYE5gteL4d2fcU0ySG1gjKz6rpubEHPx
EWBbt5yTfKiiRI1BGOjxHCXOLUzQ9fXO7UMR3OFOoIS5BS8ky6Qm6t4616Hjnual7vYWYMajUU+3
4E7XVwGAcFp3bFBO5JVyzir0IvO5Mc5e4cRR0CuzC7VhNj8RGqafLGOQT6NmvE+kfD2SjEraBtF0
5YZtBTgcVRDv9oF+DsbOPwUxWTcO1U37UVTDLdXG682K6wDLCZV/veq2V46XJUSXjWOel5JCeojd
qCDNF03dHxo6Af0uwQVPPeN7P/6djJVxq4P4ysckM0E1g6Qc3M22qOrFJtpDhp6c7akZ7uw5NqIY
OwzMqaz4RpHBuE7p1keUK4B3jMyYGOPyYEAfmOWSTOW5loh0PVfakKkw6RzAAyGgHzpVSTssWZQY
RtfdcV3q3s7shK39r5BplnxplGaVZxuh3y8DJvZGvRvdRS+rcLRl1kU9lnbp3gtSkR/SIBuKFxdn
trAcirCTJKiCXfRCWtliINZLTLES2wuVreUHKaryPudx9w/51HSfxwSf9dxtUv5y8o9viyHMUwv8
Kv5SBWxBwkP8KodGobPugLtAkqasduXoelHnzj+b3KkeaWV6+QfDTg3rXMkhe5K9N50Cp7Dvut6J
syiu9YOHxlO3d+Y8UxCL+i4IKy6OLnTbmGqtXlv4zfPjW/9DW9RDi/Fhk4witKaq8nedFnj3jjXz
+hsYwZWWOc47pWbt3xY/CZQF4Ld9G5s2jndTagRPeO0e0tE9J2OCugEgyeJz21vkd/4CdHDn8aCG
CdiLI/A4D90KCgFu2PXVNxkbFmQWPQdWNjp7n5BxCpda6nM0Vf4UzrG13BG+1FEKLuUjApPjiFCI
O+3GKZvVrq/cgzUXQdjZUgfuFFfazvGHMj3KzBTxD8Vf+GbPTY2AXTuvEmOBmcudlQmR7SFGdQp/
XQmzdC4UcJIhXwLvVJh93IYu7ttAxZKlbCMrt5p638smMU5UmeKvtj6JNuLjKE6wVGrip4plKUPR
OfDHO1vX+jtlJBJTABQRuhu1u6uzBeoYLjAlUCSRwLStz+Ef4cSiHBRwNHs6z50vaD2BO/hsZl1m
h6Ond1/e+bb+Zk/ToQSXB1F7C94IRG2Yo63ss0bVco90718FWOIbj8xVJIyqibcy4MggmJC7ybwT
d850vonPfZyiJLSCc5LdYi8dU4I1/1Gf/Sre+fbQ8q1rLZcfcCfQbxkzX72v66/AO4IfgKUvzj2X
61rBEtdoXvrnyfbpcCc6Pb+g7R6dOnPv50Dc8le6/o4EuECXYc2tlbWtxsQ4qj7VUuVTMukaP/KS
Kf0hZBzUEYX25uN7v+OqFreSZ3QaptAaLyenN32jCyo45wHmws6DVhtNsnqffi9PHOIGDLFqzzLO
FciSWrKTJFwY567KAq6yJunE3htj+T4bmN8D0bMH0w4OGxDKb62FP84AfLUhBvXtnLXCaJHjtPPk
ZRis9lfvTOmHt5fu6jut4AASeCRO1pB6a803O9UAA9S3zq3ZNcsO0bvOvZuzwjQiL5ZgSd8e7ven
uEhUgEhR6gCZRTRLuLA5Ddq41o1KRUkxqQdFSXEI4lDPSzU+B7GYqmjOyuATEJM0PYGao+btLH6J
wHvpDH3Ujs3gPlYJMds9ys1VeuPnXcVO/Dr6fajJr1krC3O5kfw2yVsefufsUwze13iPPbatPsmd
o1UUfCavfixbC9b226tydTjXvH8lNq+KEVS+N4uCsxGChebinudJeND4wKl9Taam8I5oswzVnlx+
eW9PnbhlrWZgworc8dVmbvIUc1KVVNyzEIlQ1fG0e/r+Nw24r2I1wiOPYpFPXx2P0C3wVNlS+EOc
zecSTeN92ltNmI3Dz6DOgy8e7gqRU8X2x0SOt3qFV3kTsj0EpFTD6eGucjeXn9LK8twb01o7D73t
njukRe5LrXl37ZFKDZ6MFj2ZlS24LVApJ/XB1mbBGfEMk33s9C+eauKnJehvIdav9yasLySVwaHi
IMaVejkhyM1dL70mIBHMi09KQV8VsvcPjT92kYdv7i83d368d2MCqFkzFpRGwB1umciq79N6pkN0
xsTGeiJbKgwiNsMrsHmetfkotLa8ZdBztWOortIU515ak3t2zuU8Jc0KaTvAaR3DqP/ql8k7WWlb
7oDfJOjbJ0VxavIi/17L3rgRfLyyZxiaNhAq46D1tzUbcMkUYgc7OMd5bO5TItZ9kE/WfxmFjhrV
PlbU3vZfjcVLO71zgnNJ4ToctdiGJOW++wFmGflu8LuwHaI8vtn/kz706N5qwXky42o3jIYftfXY
PrgVNfK3d8lry7YKiIKhw7UREM3lF/PqKRgWN/XPXZkZ36kt1o9SluLft0d5bV9AkONqhq+BwP0m
gvGwLu6XYN3/1MCXb14R98/W0snxGy6sfrfTPOLfg92VmhdWmlF+e3v41ybJPcsxWCMprpbLSc51
pfRKJQEPZZzuunKc9vqiphsP0DqJy+dx7Yqv5mWMsepFXY6C3A5SfprtnwtY0HbkCg/RiTrHGitU
hR5kINRt47tV981CrxLRD1AC+XgLZfPKrwCVYhO6UXU3mPHlryAGryqNNOvcqcF39qaa5DOmrLMe
CnsMHqxOiSAs0I/EB92thPmXXQrtlivOKwsOeB+IDxkTW8vZoO0MreJ2UF1wDuZU7u04rhGIlv2N
Bb9+eumKUUkAgwPh46pOrcXeWJutz2H0Bxlmcf13FRtpaFjV3waQ/3c/9Oto3N8oAXKTbwPVGTXQ
bEal6uyKQX+CBZqcAOn2T1ZboCRhx7ckyK+jO9p3ACF+W58AOV3//I9IEodTQdkti8+DpE2TC995
yMY0CL3WXW4U8H5X9Ddb93dgjBQMPgPAWy/HSiY9QxoqFQ/d5C9dlPNm1qEtEZELk1xaHyecVouD
uwjzX2hWSf3sBsJPQ60zir8gCwzDTlhul0SDMdbDX5XMuwbHqpxIW4yiKPFM9+Eh6EmQOM81yzs9
G1UpE1h93vSNsM4pj+UgVRYNiaz0B9Ts/CrKZ8QCwgnat4qU2zXDqRxQnQitEaZqZA6c5XBo2v5p
7LXE3mFZkRlhHqgk+2Ar6YGLcVo3PeKfWU87I9O8PhrATPpRUcYWKjSQPH4UXmaXxyVprYFDasMs
DDTD+YoRgSvDMejtJtKxpgJ5p1UZjpywfKuwQVlThex6LmcjX6b5fpSeStFCJjK7scevb06yTwBM
a360UhQ2kcPQ6gooeuGe/UR/GL3B3CGSYlHkMTq1y2qg4isw55EmdnWjfPVKzAL6l0IZYn4ecpub
i4RgF5BozemqY7JOfIxGSWtSzx+VStU+Rxf4gwHZ+b0EIxq04BhouuAVstbMNts+HxuAxqLXznob
pO2L7mA9GSajqZU3oujrlQWyxcWxMtbXhvBmZZumHoXRDsmD8OPmU9kMcRo5Yz8Xp76N/VyEJj3L
PnSk33gfB98fm/d2B1A/gA9CrQRQMrPeXJKYCHiDB+Ho7CqVvVSzbu+tanBvfMZXrmJoJ7xMayMP
fPVmmlPuuq3NUT5jt5HsUzGlO9vu3t1UYS6rJBGvHwqwlA0uL5AgaEhYOiM+d6htjqHpFcsJs8Yp
2WmNTG8wGa53Jk8480GhaNWN3uoVojJgj00Fna9LJvUwlL4bDRN7Es9zcUcBqvpa6FgwvDeGgDaO
vgFtc+Ik2haXM2yXKSgqHH8fDPLJXdC3CYFZ8240LjuRNg6lHvpxLt3ky1FyOgzoHbvJQ4p59p0N
cfF/Ab2NUJgjZde3Z/TKMhKR0UzGgW1Va9vMiMJzAtLISh7sfNlVbv/DQf1xB7zozqWKFfnajQN3
/aAxN5o2gD95Qq9sqFK/MEQc5+IhGH0db/oiLXZ0Ce2XAN3FG3O7Dg14yugaQxFaYfjbXZ/AuVua
tkkenB6KsLZMX7PG+Bm7+hDCwhpujPYbTnr5flL5gicMjJq8nNbG5WebvCRz6zbWzqPfGKhjrmnz
2XWGROexSDUdDfOBm1OMsch3CXClNBwBlSFHEE8YiHSiMOyjkTtOv+/pufwd0342on40qzEaqt7X
dq49V/XPtzfAKx8EhjMFJJaKXG3bi3HLPPOsrnHPnhWPZzrsPzPAU/epWdyIv6+vWipGXHbc5haR
6VWhKuB5HILcPaMSlbthTV/pE0ECavlC863noc3VeSob90Nji+7H25Pc7nLHW2MnPg5JDr2Ybezf
ktEL6MDucR5F/SstXfmQtW69VwLM+yIsY5/LJtu/Peh2ZX8PShC+UoVQ69jGblkgZq2ubIRKlR+f
RrcyjiUulLthBmH09lDb+/33UGu9kQ/IK72N94VtUyRJYMpS8BoeJPr199ag6/9hQiv8F21qquBX
SMu5LkST5rF7DIZkddF2i32JHc9BdvPw6f0TIr4mJeWOIPbbXEtT3ndGLX336GVd8dRYY30fO8Et
BPDVskHSAbFN74BaBcWKTUba6G2htGrUjkNRmPgnaXHkoVL93mWj0UhGCLyDxJNn2Ly8F4S/YNVE
zeVIPOv9hW5pHKWNExwmu7lFcLracgzFNgCvQpiICOEmhNeHjtpkUPmQ0cf4uxmXc0bHz0jv8x6f
5hub7nowCGJMDWw9ul5XBQq/XsphmrXgKPGEOg6u5v8oTZ5F0VfWLcGC6y/FWNSUCAtR9aLFdLmG
rZtobpe6wZHdX2M70iEXVTXBLauT14ehgAvlHMvY345If6ZbtZ/hMGEFx7IcMdV0syrsEqhbb2/u
VxcOXDvGDauT4BbenmoBpGsjDo6j3evI/qJ/EGVDr6I6b9pbz9IrUwIhAQKc7Q3jZnuSsB9LddTr
mBL99RArEdq3Zn6Lq//qKNQYUQVcYYVbnVJh5WAAqyQ+DpUd51FSyeQHAmzLrWz/eun4NKtmClAp
dtwWhlFMbqPmMnOPcZbaYWZiRCXtvj9Nen6LtPbKUGv7ktowNC/D3WLZdXQT7BjhkmMHMXEPbmre
GWns7gJd3aJsX68e0AvQiWCB6CFQPb3c3YM3dlCtuuBYd30Q6hQwd4lxU4F/WxSiNUFZ1l9TDVzw
aCFejtJ4vmobD1Kl3/lJ/DXrKl9/rm2L+CSOR2WE6TLUZdRraf5TaKtU5uKZ2i11xetlJd3BgpQL
cbVvCNa1+OOIOXOl0d+fgqM+cd3WqbLh5FjBTmU37XhfW1bUOdCfpwrmcgIuh5KOzHLQAsHRKDu9
34sx18u7yaqsW8/vK3Oi+8ZAAL0INLdyKnHrJK2nV/HRUWW3K3wkpcq6RPTTnafovXcHhHTgc3zM
FVm7NSvpuNjpd+va0awWShGN+feog2soEV5//0irvhgaPuxLvtTmQ1Ghb0EsN8mpU0V/MILa2ze5
9A5jpr1bGYZrCVNQTjTj+YGzru8fe2KIh0Yqw0xOud39nfuYeUx0J/br3zq+vXyvbIlVuApVGIbD
Impz0oQm8XZJ5+SU2G23a51F7exgvMVm3iYefBzgCAQWVC9A5W2f4WxK0VwZjeRUwwvU6NuGgXB/
QtlAmYSk6t1Twnd0TYJpRawb43LxHEv2+DUpcRKx8kPMNZDaU2DH3x7limm8CvpxN63ML28lImy+
kWYCHwGbqh1tDfTMGA7BlObPs+5Ww4fFtGMtVFk7uDttXEDvVG6mf8raQMkw73z06VDJlsWxEm5d
7/Q+7utvqpCegUcGlZcbwePVceSBICJZQ366dhjYX66IAZBJ1nT6T5Y//lWvIKlEln/LEmjO24ty
tZtY+BWNgRA4OD1UjS4HiqsBk7e8lqcpyEXkVZ27D3qruvGBr3bTOgoNLbqH7FyqOJejtLOxyMrB
4MkazXba4d9c9eEyiBXgGS9Dcb/wI2/lztdrSAjES0vuzNuECsbloMoFW+4aqU/GlEE7dYMRYTID
dNNySO0+ueWcfuU1SfWNW20teEA4WcGcl+MFkxEI6S7e0bbL5TEtpwTgsVH+q8+D5+9x00tVGPRD
IE9ZJYV3CoK0GneWponuYDU4eJ3e/rRXjyWPEykbNx9hIOSyTcBZxqmPxqLP/NP4Wz8vUBS0e+Aj
fycT8gGt+5fVeIDPbknJXhEmiAbJsKAj0mSgkbQd1+8sGVRJErAOtWGEwLSs0E9jf6c63TiV9G3O
RtCl56Iyp4+G0syvsV06X96e/FW6vP4INCx/Y11XaMnlxyAzt+0p4Y32uzrVD8A4/HYflKXlnMoi
Joz0RdV9yAXYv/dqxDOyt8JeudBWw/fNiVowDPTMeQ6OudHUcLBqb0bYdXGG/zIOlyUJ80oW21KO
EJaqzEz1wdHpW+97ki/qow6r4kax6/p+oGK+9m9WcBNg982diQhqanTsrWNVe94DarvVHeJR8437
4dVRQKfRlCLIoTx5+bUIVAsfomxwXIjZrP0oc2OMKmMab8mrXt8JZHpYoq7kKWJJfbMtJidBQXAi
yCdrTnfU+WooNaqJsgIE4ts78LU5kedB6qSURvSxeaftINdUWuQxEoxt+tXFWPHo5JV5+A+jgJmn
RLOq1WzTPdm1sXQcER+tIZ/3qZXpJ6Vltzgs1/c3y/bHKJtlqxH1hgtJ3D16qXyWi1Pd18I2D+Dr
zEeKzd6NtXvt9KJEverqr/619mY8H7UKOF1cIcDY1Z27+N/yZph2SFLD3Jnvs0q9F1jHpcX7BBSC
B3cto2wuS4x+MJs2yviYiLk7+nqbRWIKlo9vf61Xth9dKAYC2IHKzpZiXzQxoL6sjo9a3CVH7r/g
NJZC37M7nFu9UI7Mn6Xc3xNC9ZFiDWxfrvnLIzX2I2GDpeKjlzv/m+WEfJyXtcQ8srjxzryy0Ve+
BlkKeBLaIxvkGDhsmlPGFB+nTm9DZWrWXkdE4v0bHR/nNTxE3YP7dfOaF63rzkkmtWNQqAYRBDeJ
H2xrtQF79ycCIM0GoPNNV217oHjiRxlIkZwgpZXPGkytc6bVwW5WnXwnPYtPRJl9BTdBD0Oabbvn
inphQZH9UtLUz308+3dS07pPfuH2/zhe295qoa3HZrMn1hj49/xIvLabvOWd1BctFyejMKc6HBvL
F5HZCprkk6u1P4hmY/9QjY6Q/7Py3mtDuJtd+xPucCv3yNfq0DprEO7PQHmt8YNCegk4FPIuTihb
GqvI9Hh9Ei5+PdjfB1fF32JtEj3I82qivpbMfR11mQlfSs8X1//uNl68Wp0auniKR5MLxqg71R+T
vtB+BPgP+zxsrawORteLYJ/lMKt2doKDFuaWg62HOSI8+c7qJ37BSENd7QDJZ19l204ymgM9LY6+
VuDV8vYmeWXLIzUDEGdtABFgrn/+R7bX4r9hT66F3ccoqk96I7MDQJH/8CquoTlK4GSJBM2bg6UG
r0KOfxbkYMLZU10pd81CqeM/zOWPUTZ3LR5prkXqKk6xkX2zAdtHNXWM6O1BXrn4ViY2CgQwSFaK
zuWClbPXCor7bPV8GPc4z9ZoppbGXlTLLdDlq0OtFAcATDZ1os1QrTRm0BFFejLqvDhBvu7Doc6M
46rOeWPprocCuboSnPgH1bNtQilBfhapa6anTCQQWMC67emDTQdrwbzkvQsIx5lu7dq2YCG3zmEF
Dq8uaijpKc06azc1nrMPEs/52Nv2LQDy9eZedUvokBD3YdKzVVLK4qKzGgcrDYFEaMgL3YSGCm7Z
5ry2djzj9JYIYWm5r3/+xxFq+myQVoqxZCxTZEGzQO3MOf1LH/P3augAiaWWsSpDUeZfiXaXI8HZ
h+Ge6tUJ/QiamqDr5n4npDEOkV4G+q2Mejsxvs/6vuOpBWeKAHBznlCyzaVbBPGx9GGjhb4JVvaU
JgWCnLOuxHKjHLQNldbhVglJjhd9WyAgl7NzarPRvZZqGrbPSJiXaX02BquIuipVR0BlA2zUQr8R
x2zjwd+Dcph/ryuao5szplGroxlvacduNsRnzRu6/ey09l2NS9EjUe4tk/h1En8+XIy3tgQRd6IO
ylQ3NyHdZoQsFh9NLyOtOM7dL2kaL0XXfhj9Attqoz6U2QjOIL+RZL3yMVea+qq0sFbRt5TCuEGP
OKmW5CRMCx4U2nTlpxlXlm4/Lm596yp+ZVkZbeVBADq8BrE2yo6B6gDIM5IxQ49YEtHD17mvknw6
jEMwTzcusO1RX9cVxVP2DeLPKyrkcvO4ngA9LRkwaaCDBX5bQ4wrsxuX/+ujrEavq5oZmcTlKDBn
ZTkFdnKyZ5HsQAy3ka0n77V0Yi4sGvEn1TISvK1UlmGR16Gekp5WahkmfbZsz62owEUBy3PB/znO
+1fPwSiNxAEuOP2cTUiqzw4td7tjxL4vn3sjV/d5anhf3nfz/54XnGvuSW4yooHL1SvSYPLnrE5P
WpFXe10kztOsmebRVPmtou8rdwkNSlJJ7kq6G1sXQq01UIDLdd6zpm4+CeQTTjUX5N4SbVyECB9i
Vuo0zg0Y1PXh5sthp0xbdA2Et4fbmZfArPQlO82+Xg3HtB/M4YzSsJEexo7/3Y+uKn70cYqeQG60
yosmgIS3AIrXm5QtA6DHJuhn+2zF+MdUc41elPmpd9Lq8yj8+bNSff3pvR/z97rSdEZFh27Z5uJs
tAYbdrilJ73p1BkDzWWH8bH5lMbSuxExvDIhIiD01ulvU5fZxqidUHpfmR76oHL6WVV6E62iGzde
n9cG4UKm+kQAxOFe//yPV1x3+kxrE+bjtwukQU8zUVmVy7e3V+36XlzpGJgjcxNTFN+K1lJgaWyq
qJh71U76QS8S70VzagPslTCMu8BMlhtb8rUBKZ7S4EafhOLaJmSwWxfKxTjnhAwIXptFYtw3IrPv
C8TID9Kbm7u3J/jKMnI9AmJbLZpXxNflMiYz2jOJ1hcnp5btwRyVuDNTY7yxjK+OQvNjdbyj8bZt
s2T6ZFilzaxqHwW1NCszEepjm3+9MZmrSjh6WXQs0TznrtfBYW+ea2VOlt1YFFPyScr2aXEgEx4C
La2HL7Why18aZTPt3DdVdjfFrRmcGua93GULvqRk231i7bUeV6mHsbMhapYKOfA2JGSF/JuCA3X3
AlQ5kswMU+/nLEUmOZ6G4MfAPh92pqzHJsQBzG+OZte29k4fllREqGc18qse97AaEjde3M+xM/Lu
JebQeFGPAvF8l1jm0D4YC0JIYawWIT7Z4Ifz74mM6yxMlG1oqP6UmtmdTWvxxAuIGyAxmGv78zHr
fK3/jG2XYUVOo9cKMH/T6//EZjLP+9Yc524vytQrkJy3y2mXY+71cQiMFBtRU1PIjiNeT2KexeiO
CRpOkzKx+4QDOIeiaMf0JCuv8X9lSW0N0QTs13jA73pxdl3tDjIaAY52j8iVz/oxL6pSh9KdW20k
g0kfz0LqQXHMuWO9aFgpTlGgOaX1JXeDKghd9re9oxOUiHDsh3lSqEapMnmilmrpDw4eTTiuB+ac
78Z8lN8h85fqOR9q3wzHSa+cXS/b+teE4LNzbyzaXH5sfR+jepqIWnmvIfmIEkQ2Ya9YuthaRVM+
Ld6+97OUO9eOO/nYaKWnDprmauaJPGosP88JfaO7GFWV4q5FBneMRvje9ecJC2TzAbeBYjoUXZ4b
f1dLD9UurAF3zU+M0kINx6eo/aHRc3S/WSjQEHoAy5d7pHRTGTqZWRX7uVOaEEhQc1kn4eAZanzy
HVp8+xq7dvGBQD5pqG3w2AqQJ46bfTD62dIRonN7HOs7SP99WGAC0kdjZ3TeYzbjgoMbW1KbEeWW
fPxQOFUS/MIdNAk+Nk1t1B8Da0DbQPcGCxThUmpdecpdzfZ+dMLtm/3kW337s9WcCkmkGGnZzNih
KKBVn3uvD/gAft2P033VK6u7L7J+Nh5aPLuqY6EFabKPa5XF4i4ncjVfAAGb5s9xsjLvCWaDbp1q
aZjqf5NJffrQalkRH0QxGePXGReE/q6gd51y1nQ1ZXuwHn59lyXWJHZL1cC2CftEcJjCQWQVzTSz
raZ/KaONZtQQJ3WfKy32rQO9Aik+amtl/FB2uDnsBeiCbJcEo0WaN85GdqiQrX5pa6Ot9n2ghLtj
zwxtqMcBt1K81HyVoau6/JA3ypL/YCfj8rbYk6fdmVrRf1xcqbw8tIvFjwFq+90QPC9VJ/1PUplO
8kFvRhMj0UCOOsqR7eK7FD/xzyJoTwfpPOkD7d9T5YrRfCmdYpwjsxqCILRVsf6XemjskZFmor+f
pJ6mh9ruHT1E0q3zj4OVesGeAmEsPyOEGZth11npP9CzeqvZOZAkrQOqPeI7lQOZ7hejy+PTYiyq
3g91Mo1fNadHIcHXC9sB3dYqu9+VYhjLvYFSiodJ8pjXBwG2Knu2TbTLRUi7MWkiNKPcDL0xvx+/
j4ghTXdmmSN5ZnuypQ4gB7M1ojRNK2M/xnhFHlInL9uXQQVG8c2f9XTaDYsI4iUEreD9MspWlSCJ
S39E0iHtjd1gdXcOegRh5jezv7ecrvlgZUQZO9m7TRJVrjsEUZaLBD2nfOyaj1kp0zN1QAhgZi7U
cF8WbpY+xIj9peGieXkGMCxQ/UcERDWKdKUcNOzr4uSftZALgNhtx3bZ8TDG3b+ZlsVflNGm0/0i
VVwooEpwoorIS0thoz3hD34bJnTMe3Q+5okYP1RD2pd5yF2W6Y9GWtjznWEXSffkzmaq/6+N64kN
EJfFsESuzDVN8u9mDUwrw8519wMray53VYDZ7Wfsr53x+9Qot4/k4OOfEvadQEPYH9CxOLZB6Vo7
qfpRYirnLpZX7NrGKvLIqtIue8iWeKoxGa7b9fo2pYszHfDc/ENa4I4Qeo0svlcjLp45Brdt3yK7
0dfZ3eLU/LZuKOshwwaqcY1zE2tC3S124bKKdddKHdodglJ+CCXO9O/1xayM+yAvqy8B4K7hXhhz
J8M0WMR92Uy6dspYVcQxJ9W44ZgxTAQByvjaBXaudlNdtDSjbaHSCAJh4z7mPLraU5qwI6aw0TF3
fPTt1jHvm6YfUChDEsn7nuVxtjzNkzl0vFiN2XYndEL82gqngWD3I+JXcfuMsZr5Kahyikdysfu/
fFxCfsQyzpNQ8jKhM1FMI5wHVX4lhhAf4OCjZdLW9OBOWqq7Xx3dHF4aKadpR5V+sR8EItvOPd3D
IQ3TaRr+zZrF+RWPEyGhnakmP8l5YA1BZHc6BYLAmaz+KffsaX5pjQErMsB1iX9AJTfhFFlicT2W
yY3Vp8KZrfTs90Y6N2HDe1w+j7Ke3EcQh0P+sxg6ehJh1Vlt+WJMllfi2NPOXhXmiXTNIeTELeWx
BtxZfhK68Psw7+PFPipZOObyoVn/z0tRZYjShFpR20qwbwnWD+iYqmGn+yr5Id3YkbtywCsnRGak
19CgsfoPRkeV/l7z0iZZwyEnDxE3MxWRhUSNBc1F57s29anssKfInB92XJX5bggKUX/SYqcuQscF
L/moYpF2ZuSkmfuvMWbGF86TFr/IoS3T/WyYafZvTgI2oXMSiPf2W4kEIS3AWV2rNigmbap8RBA6
D+IsTyavYlQ7qOvRSQI0V1hudCPsJEa+rBFdDrWJoQ0rhSxp6fJUsniPkyjkP7o/3qr8X6fIZOCo
FqwtQiSm3M2EtGrK6mkeylMKsfqudBQNEWNxPs2+bF5St9ejbMrtj++dGr1XEnNah/ST6U5dpge1
0tvBQ9311BpTJqLORDCYkE+/Re+/rnatAjRUZaknAoLdlhqaIdXNsrLFaSrt4p+hSNourPXJ16N5
0bX/kArjmukTqa2GQluiu2n1jbXMMcK1eI1rHCsr+VIRU8+7GvjVLfT11dRWWCpwZZcyDbbAW+So
XGrCXqOuTuhnIFSl+cV3TqUVqrRcPr/9ta6SR3YHBHT0WZD9XtHRl18rr236NZhunVTMK2lrer5L
g/GltdLuaFvv5migUgTv6bfQJfw7aiiXw7l12k5jYDIckuk7MS3dCd90Nywc8LBvz+xqESkJsS0o
r1ErNImxL4fS524ViXWAGOSztyc7cb8EY5HeV3PR/3r3UISHoPQg2kA92G75AFsxTy0M1QfsiFzB
0lVFnh6rrB7f2fHFZ2qtGQIxR0iRtvxmVtpUDUo0vXEy7FgPJ4PnPF2dzQYnDQ5vz8pngS7uKIZa
yYtAk7ApYLDLBTQMGFaShsBJzbbR3oEjNr9JvfPq0EyS7MUSZvxRJEx0Dxk2Lfdvj36V/6+j0yQA
EwAcBVnby9FLI+lTSzB6QvZ7IAX3eJLcW7Cz10YBrkynhTFWhuHlKOQgtUPKaJ70gmaA3lYK6rHf
3rgSt4eMeiiVEodSBq231ZbxchSuxHo1svRPgzT8u8pqlrvCVr8U3rsHWNO3lm678yGlrG0WNiOD
IWq4mVTvZK43yTI+AYOpDtXiz5Fute1RBBDh3veVGAqI6u/WMroHEA0vZ5ZOCrzQTOmV2MDZFSBS
71TbvleLi1Esk09EnRcxCXAil6MELfpR2uT6p0m4f/fCeOj+T9l57LiNtGv4iggwhy1JSU11sjt7
NoTHHrOYczFc/Xnos/lbarTQAw9gzGJKVaz4fm8osdzj6fgda75LjkunUwK3eaBORm1TQkE1PflY
aSXVGXds4wpmAXELw4JQLqjTIvv5+dCdfSWsH3F2gjqr86g/u20I+uJhG5pF3dIlXIuyugw2zsOT
kMJ6/GpbQJHsTSypLWvE2Pr8P8in5Y6lXTZmEZG0axx7Dq47EqpRTkKcvjAjTgFyoOKNCsx+C9YC
GHlSpcHmfsorTymidihTbSfzVLf/TdsYRGPVY+cbniq5eq/LOM9uJIlND+rQSHn15f7SNuWBbbvE
AOVkWq4bvyzRCOI2+kbsiK0cX7QBdoyfWUL/4kZFhyEuYTdLl/8azr4fW55oEM1FUkUN3rr7ubet
0JlT+8JmrJ/e5bZmMGyHIopPDSX8k0Ud8xNsvdTLqJ54qIZVzc4cLqUqswCgxX0aPPyiIiCLtPUx
xp+XG5dAy/U+Lha8AHljrurVurj2s4bQnxjn3MAcYkDclYZ4j2bzceh6t32JlWxSkWIlGFWGHmaW
8xMhdk67s9p5qa+aWR3mp9Uc2+kJnwJL3mAt6cU7s6udH59/w/9HXv/3AIIJhnCAqj6lOOTZp0eA
PhQ8RDw3iXBu5+qz5+03qVmkWmW6QVFL68pXy2zG9Qknttl8mxu9woqE/5IaeIUUuRXaFqmZdynu
bPotkQViDqx45luZKnag30qRFfnVCEwEjuU13rirM1PBZhDmZ/VLFhB7AgQAan9PpqmYo1pQuN1p
TtamgdTJ9woBmITyNOiNWwZVs9T5DptKRe5qHhqZ7XuFOv0ZqZxgGV7oJc/svHWtKzlJZLh402sT
bhxjn92uM+ajN3VDdsOBzCbuRm6+GiJoFhhxiGXzJrlzksY1d9YYT52fFqqxXFsF0p8icFMq9fdO
77jlvehLw/7GQmvLGxw24jLQpiVBD+Dy8r8WZdUqD4vlpeZx8+Srr80sS0p/NYzlJ6/3Rt0J6VTz
nbbwPIzgAUC+8rWOoNYri5Tp7g/OG8AYQKKmt0srJ+6COM/zco+boJmFK88ybYc5mZGDAbvOH9Yo
vZ5iHDUiNSvbcb+SDuUFEpuTf0VRlBUPXJssr8VVrMKfFnuR+3TUJ/fQx7r2kyOhKpns+Kleqas1
4oboqAqP374Y1IepXuwn4q2W4ttQxJayS+O8/tk0rvonHfTkASPJbvFHLOFBphWvVY8W+ufeN/Ba
fE7BUr3Qse32IXPW+VtXKyNCTmtWboZlsKZ91YpB+GnK9c7XJcahgVNWxMcWVuKIoNRl4d3khWP9
UksQ7h0FikJ7BaUxl5uk8eJ/c73I4lAj9W4IvNwTq/Dt3FndIJdW/1TZDRYD0yS6LlAxBWtDTZsm
cF0kmak8zA3WjwdbFWrzJFRvqa4dO56SMEmWUh6mFoXrtYhN45+pM9fiXzsRbnkFLNcoV5a5GMUD
cXSr68OC0xW/bx3vW2ev0lgDqSlCe0YcrT+V5WJm+0KbwdH9mmtD/A+5MW72H2hs+ZylIhsPap1P
1v2SUEoNVbOBtVGtGZ9kWdfaeai6rE+CUrEEjlnprK28jNSawHOlUSi/6sXg3laiykfC7hT1HxL5
OnGli9oloaQwEmf85s2d0/yaSEd4MXM7T+7lXLWPk7to2mNF9HJHoT9fgKmyebUjt2sbglZUZype
LC9frHDpPS0+xmC4f2ZK0tJf9HGag0SRhoo3taLONzUWV+1N7sj0yVBWNYX4wcz3jWyJ7ad5Kr3h
T6rH8KrnpVCFT7Rk9TKZaTPcJYPU7L2tjqp6cNvcto51Cx/7BuptZX7P6ri7NczGyg6GTSjvbR2L
Pg21HnUmYFILdmdQgVi/NeiC8yeKA6zGAmRa85lewuGmxJPs1krc5t7C+t9ibxqw3xVGjE2VpvZF
uSuUnDjjeFrqNQTKrqMpGdtyR+SBXe4cFVVrkJpViXGuoWYtrsoChJ/AOveXSs5gfg2oJ6z9wuVT
BEPp6d+nRRRWuIpyKEgD14fWBzweAKOw6+0CY9p4lEA27v1sFlQ/bGexZQBLrUEbMeKUEqR6T23J
HJVe+tZQgjE1id0ZoQspXgkcx82zaNLb0t0kSAYhfbY9XDlujO8EUT565Y/4bTSHwdEzEXSUTH7r
U6cVfkdqMiVz0LossLJkfcREeBU7w+jU+0SjELgztLS9Q9rP6Mp86KI5V9pfdg/XdmcaqfmNkOQ6
91N1LYtgmdX1V7sKCvXW2riRbsi43InBc4GeuBj4yoJt7s7JmmZXx+v6moxJoV8bix4bB4zTWQM4
9XVBImtpsRcbsR0qYnZeZ3j+bbBwLGl+UefDLc+g8sfY6M60F3omgXD19rtGKe13l8r136GS4k0f
qA0EnSdaI+idwWbkNNI3wknneACkcQBXU9X6lXdp8iPL3ckLhgGpfpAPupxw0kCnHFK6dsX1xHn+
H5ungVWUYU2aX5uzRvUNXSfZl1JtXq1xdb193q8replKvLqOEpdhOhM8v8tGN4P9Kot0wkKvpDwt
zPa72Zbez8noaj2Yraa87qk2rqhgRHtMPX3UwrkYWmxDCn3tfc2Lp3TnZZ3+r1ZwbAWABJvZsack
GEFlnrf4VgdoCmEXoslhojoQ82B0jGmnd6nrBVxRVhguui2bsEBCcR0vGUr2aZXAVGkmfUYVddeC
+dHvIlVLM8ptbcyDwa5h69Y8Me7xs3Dw7SmQYgZp6ri/Hb3Rnx1zIf02YQpThNPBusa17EkIwimL
DbhNFfi2XmxZRIROsveHQUyWj0S1+SceIeoAOav5f94w6T/iyVqyXdEPJDPIjgKsbBzvuUgW59Gp
xkLshVyLm5ggmSR023HsAuwGuEIRfUJVSIHF9KPHXY+/TnUnQjKaRRJiGD3fIqgeinDkenqFXRsj
g8KT89d1On4jkfJVGo6JxYEBhNVrnGf17PrMEPV7a9rN7z7h7IYdlOllEFccPrvWVZbvfLnpdegr
S/G1rGse9bXNW79zwHD9rkuM24xosHnntX1WhSqkrdGv4Y4v+xIt5mttmInEZBQN8ra1UtKl6NKy
McisKXYwScVdNw0JqbeiEw+qmQ3iwLvBinQOdwORttNaPkG5tthjVFs9Fk3nlLhuFFQO8BcWxN0U
AxvNnIGXPXRlWe4gzJCuWbiV9dg6VBR9Lp9GEczTYj2kvTJVoTNNvbtf8RXCPT0ujDdyo1SLro9N
Gri9Wr8UCzl8O1eJtd/1UrtdgCgfg1zs2RHlaCMV3OuuX8qfCi8di8Wieazb2E3V3eL0BiOszMtP
o1S12MeTr453cKRz9UAZE7uQedap6eWp6HK/EAvHctuY5Ug+vb3mgdZWzZEqw5L73VSIKoglCG6A
R1L/QIzGQnEbuvptK5i3ANtW6/qb5XUe9mvrpkEzOlZ/WEfGbJevZtYFHgbuZTArw/LHNGvruUsm
5a2kfPytMj3ZUyuT3eB33maEtsVLcNrKvP0PWHf8TwU/IzC76o0XsrKn4qiqlaofhCTAz+hX6Ovo
Bzk1186kjIRZfUoNuKnKRy5ezXOZV/0PK9aRvRlaIb/HcdVWe9As57FoJ+2V7NLU8eUETOgjrOGa
m5WL8uhAN3iQ1YzPj9flWHhosypIURLGrOzAT42bNTWdPiytdcr8Wq7VQD1rZZC6rqV4EVt2PG/1
0PaYcz8e71ONdC0ffCp/yNQBV11rLnUc1utiKkPCNuaW5cHZFxjS1n/rC1tg2HTr9MP2uvhpcyus
2dO5U/nDqqd1YJqI2Hyt11r9wAtlUkRgz9ZSXmWGO6SHUalYjXAA0/GqkVY+/RpN7PJuuYCbSpgZ
QmpPMRGC7oHedvFV2+YjkQmVUZSHuUxsPqhjcRCgDe/iH9A7xHLPxSGrX01L6ZRd5c5mF4xel803
DXy5/jvaZ1y2bVXySmt1k8R430x6Nm9/rLPB3dWqnpaB6HqRvM5N1lJM5zz5ZcfeGr+gtZ8o2VSx
Uu0GVZ3Q+8i8GxBJcozcQuvDMi/RO8d9iQXP0b3R6EO1K92hzY9jYvPmnbDVWPc2MevujUmBb/hp
DW6v7Mjv1b193U+9/QtB3cgQaMoCWalqxmJX0UgUZ8glfliVG893XpIoa7Quy0Syk2Mtrx3zp3s2
nVVrEj9H6oThM+JZ+w5WiPkEDKUrOwYpswXxhHE1klUvMy8aY+n113bf8tKZ+Jpj1E1alV8TtFG4
fo+sxb3pLK/SA/JYLXufksm7Hdc1103UH0kWqNnYzFdcIpwJgLJpqlDjaTX9a+uWYryYOikQu4SH
rXvjcAF9bmt0KluVs+KwrDVeH5lZVzzaFOG0bwl39+RpVGKJSl3h+ULOAjE49YuFiloLKLC0nHFJ
unI8meowYnU9S6X+uZQjklQtXxocf3mtGqSUS6U4NIsuZqpyZqXcZXrRcCXWelNnygtcuLzdnNZz
EVVsl/JOm0uufobSTu51muSTt4ZuCQn8eTLmfAlbDVtdX48t7M3h06TdHr9va71CTmRVhwqMqvpd
6mkrvo+FNq5+YslYC5C6mOWeYLk0C92JJ+xjYTb9gi/N4th3ed44Y7jOgzFtTIZ1+a9pCW8w/bla
3BIzgMoUOxiQrnus5Jy1OzKqu4euV2rjQDWy4SXj5n2hHhsBFZGYKE/jh65V5xGvtmRi8lUCz5qj
XdXeJZfTc9hsw0Gg4gO4YH93WqTDICet8MEpo3Ssxl2VkDvBwn0GCP1qssKGuDgICwDMkISBnr0H
dowUN1XwyDKatFrc4nT5AyNiAI9uef0c6fioS1gVIZwB7SbK/ARoT023JhylqSLKp1MQx6q7q8Az
AoGs6gKMdI4iudhZ6vRrc+UFTXrfp3nOuSVXRR15lWfdIjfxgrzoX7xmmCN2FGMHyePP5707x1Ph
ozOM1BFM6hVnrEsuVDiWG2WE6QmBf0YysnPISx7R52PIW4m6I5de6gXU6N53LFcVrEAyp4rWtkhT
4ruG4ihAypbQwJrgAsZ5PoobkI+6bwN/sJzYfsz/wKmJhdYkqXiNbVimGyp2jRNEp439VbL2Cc++
ztIKDIC8pbzQ8geDSTEBXwLEKOCAp3oNs6Nj+TzWkcN+lvllBzDtD617MW/9bDy3SidrDE+rbaWd
SdI1k9AbGDLREi+Lb8bQONzYqwIF4Hb3+QQ5q46Am6IY44wGqGWtnQDuJG0Ci9jqEi1zrf+Z59IO
yrG230ZiI9kRG3mhGnPWNYpJSF3wd+Bf2PAnawDyor1oVVofIdyPV8Oc4dDpGM2+yHsl+rxrZ5+L
Wh1PB8SZf4P9Tqt1Tr9ZokuH2B9ltY0dmO1ocPyUk7iwrs/GcJNkYmxCY1RYMQd7PyOdzMs0NyU9
bh23l0RTFJTBU8Pw8xhqnt+4Wn/hq52PogG5AC9Vlhyr4RRir3kSdvliF8d6SrWAE7kO9BKnJuSh
2oVJv/34dzgwnUKKt/1h0ZE18b5zgIFlF5tLedRaAnj05bZqqgByFUSpjeaG9KTcYJ/4QgH5ozHF
SRB3N6IfbHjp75stYOckMD/KY5LmmS+kG6Z2geVxa77K1U3CL08VnFU3jxyMY6kXnrRGDLGdValb
HolpEGHJk/HaFMUludwHXw1zka2JzeGYiIX3fVq5fGncN5sjmyV8Q12tD5l0QMr4nBe+2gdzfyuL
oEVifbNNnpxqo0yAvJWxOcpynr/BQUyu4vxiYOUHHwlxK/935ANoGt3tV/zPVuxS5lHMtGyOfbMf
NMmgVdnkm3OqhIZyYUJ80CO8WagTM3gM4emFYBZ9r9U8q46JPlX7Fm+QvViK5fHziXB2uFDIIV4P
AQ0uoTCSTmb7ZOD2EuNsepQL9j7w/XID4+mi341WDbMVcnQT5PDT1gvf64OpQZ0Faoa7cU+oSL4f
SaKiRwxhtObYFZ26n7l9Ea2reCFF5EvMgg8GkmoOAij8ILdMypPaPr4Pyej2cX0U2bRCtGqHEI6j
+fUOsW65UeFvA7H/1IR0FdAX1k5vjisp3UGJauyx1FfvYIwkOH3+zT4YO5Q4kC9RbboUaU8WrwRw
hWvStEeKGP1u4BIflG1mBosGlf7zpj4YO6qaFHMNaC0mhbH3n2nTz4yZrNujwRPW3Je2p3i7xWgx
7P56QxyO23UKFsaZoHueCX+lQNUeYfxngaNM+k5RlEuq5I+6Q/DVdm5xl0JA/r47RbGY0ht4K4D8
qfdCWcknVBbpXeJEnO8TGHZxh0fXt+1Jpzynui8B6mZ9PHpxlhCQMi8g+6k6JNMOS01eUumCLfiX
j3+uo5wgVPn/OiecfCvkGn3sLPV47HuvOEruCtTU6jrNL7RzPv02JQ4Eri1n69yGtHOBz8pZHY8U
QNo95IbR1w2jR4Df5F+eFTQFP5KgcqzjqES//169bo9ThcbtaFsi20tDn/e1o6wXWvmwQ9iOEMbC
RRMK0vtWzDx2hrVJ5LHQpvJWcQi1BmG0DCrPCpjr5xP9fMPdvPA2qh1sAZW35fvGpGFlfUeIwlHa
fZWHOMl5zt7oFbHsLKfY8iKJCPcOS1Em377eMqF9DmeJR0n51M9sNW1oR+2qXOWtUdlBBd5YHcza
M5dgWbSkuOkGeL+hbs+y2n/e9PmdijN5k80brGyNvPD3ndbMQbhumncRhcTOdypjfdYEyfbaqiZX
aytt6oVGFwDlxxeG+3zFc3KaPHXhhyDkPfP1MNq+ncu8j0alNQ9Z03Oy6ekluev5emdM2bm2I43D
9PT9Ms9aMyhArBEK0UeZleiUyuYNa4//bKuPrz4fzPPpiggVz6nNQmvzcDvZxLQUc3+44DLKupRS
y5os+5x3hV8p2nzhpNHOP9zWFoxGDTYPPJCTYzpJMR4xTYF+nDg9J2yFVa0hVYBRDecmNfOjUy9G
DNK8umsI8Z4ACw/O4OPG90buYReSfAVTzEaMVmIeBgom1lLsU2Ui4lQmxqaVmFo5BZSlkp+fj9Nf
W9r3N3mwB44viHa4yfLn/aybEj2bMBprIvyEVwFI25XGN9OQVbMrisptUh+HqEJg0VsXzjG2cywQ
MHiQPQ7Oc04BPiMMIFwbMtj26A6TZJcPOJ4U/pyUmnvdqB312O8llQb9FVfzUT/gypL9a/F1VtJc
2D1htiAQwkILMaa/Zllm3eGIBW1/arKy+K5DLJBhMs1dghBhVTOIHknRvH0+Dh/NFy75Fh8SZiPP
w/fD0EuCYs3OzKPZbPWduhSv3BYs32mar9+BHIhzEFPZ9KG0neI9YKSpMa1jEUkHSdEwmfKAoAy/
T5msu887db6u4UH95Zlznm+s2/edanvP42yLq6jmIL7FQ6cMCyIpvrx7cKVzuRtjy8J7yTzZrHms
9I3jorMbZ7XYzPrjK70ptcPnffngA23Z09yuNumpdmrSXyqlHCwxthGp98Vbp+nkBVOzwxRNr3GU
/7yxDwYOPAe6JojORnM8mQ1y1SoDZ4oW6Mp9m2PDjtCnXJICnO+H+JBtZwxPCkDT0wy1Ueq1hXdC
F0Gbm64AMteVskw/pJGa5CYhDcp4KWrlfBBdnpgb9AeSClh8sisSwg7w33DEiCITT3NnTq5vKB4G
xDk3y+nCJ/ugg9upAiKMOJ8X4cmzyZjalrsjIDBZZxNJypbddo8eGaT1HsWyMA92tjTywmz8qIsY
p3BzpY+AtyeN6sritQNUpKipmuabW6jyoajd9iaDr3HhrnA+S1xgCDSMSDm5TDono1mYZQOXYx0i
E2Gk5ndl7i7R1JFkvP/qdIQ1vwXL/JWxAxS/X8eKBqm3RKsTzdqg+bOR9wFyq0uGg+efi1Zwi0CO
u/kYWCcngVsmVN0sc4igB/1MrBbP6PluagYv5CS7lCJ2PnbbvZhLOIgHV9fTTaNFHqVaghjmwRiK
N6woSPywkunx84E7nwy0gnM5BiVbmPzpxWbLdUKT0o7RVM3VtUrOh+8mNg5VY3Pprf5Bh4Bn6RP3
cFbzqQWlo0L0AieYoqnJlaAvHESdZCt8eWOiKMEpzT7ITkvE9PuZMCsVKLgp0W0WAzQZtCH3irau
Fy5PZ31h0WLjsTnubkT/U8OVDDqZI8UwRTU14LuB5C9qZbV7wU/5bL5tfkNcPpjVCAq4gL7vi4kz
SQozbIpywwE/GTV1B6cUxopSpIcJ8fGFF8yH7W01HdAN8NjT+7WqZh5Z7u4UQTf1HmobI7F6mpvf
Uhf5QdHixL7Q4Nm9kA5Cld0cebYL4ulW1CkFFWnPmCKrXcxdmqCLWtO3edIOPEHvtVi/WUs0859P
+Y8bZWXpTMWt8fejSn0R44DV5tup6pvnrEGFeNTvG0hAQqBbd4b+fiovWUOcWTZwo1HRHGxvUCoU
3ATeNwtJNus3NXfUJerelZoarnJs/L7U8+t4UBScsBv5hJ1DmqCl7cwHuzXN33NsPX/e/bOXI7+D
V+P/I/zAZtuO8D/gY5HhB1979hwllWmHDqzo8rsCJz4JhlirkL9OlfJdiIXXx+cNfzS7tqqaBy8a
kPA0nkObR+Ah3ZujcZQLzEv7X/KJDx1qAn+okwvOj2f7Gr3crM/AnNg/ebi97yWYuz2NabpEAhj+
foRJcBULxX6LY+v35936oCXeogb3FGvbd05Nqad4gOO+jks0U6c/wp2aD9qoFdEsdXv3eVPnuw4t
4Z3K2eNAIj6NW1+zcSmICV0iz5ytVwd1/s+8ay/ZPH3Qoc12jO78laCdThCh6RA5qkyNkMdk36qm
cK7LUom/6bIvL9wPzpsiHpemOOBQ+5/FrfLwLIyqV+fIzZxpl8XdFJLi2PsireWXx46mqIqza28H
+OkrDnhac2bdgg8vW/lIrqx85aqXXrjQnS8uDlO+EdgM9VwA9/fTrsEKIW3zBIH82i6BDi/5OUmN
2ZfSUPbamNpXDVlfFw6jj0bRYTfjJII6j9rmfaO22roI9cslSpNBw1y+IUieUfeVOlmfvzoDodih
cKDyucWdnII/Sb50vYboO0rTIb8qhhqBszl8Nb+CqbDhdFT8KZFQxz0ZRW0kVop76xKZufu0LInY
tR5GAQrMkPDr/UFjzC5BARITum1o/2czJMDMccRiLFE+Y5GQeMTUG8P05aIcZ6mKgTTcDO74PC7e
t7KiGJptD/8dDGgf66GJBiqffrW0fxpFv2TKf77N0hhLd7Msp1unVdWu0Go3Xvo18kZ3cYPZWZ0n
MwYu+Ub2qXv0uOzpF/CdD5vkKN3uKn/Vxu/7V9Z2b1dyWqPZdQaogjYJBC3mhVHr6f1Rz6rlwlFy
PuPx2+dNDZmHIxXX4vcNxtg0LEsrrciNqy4iWdXc458JybTzlguWvh82RVwR1WKdGtfpQTL16G3c
dbFQohvLgZfLH4jj844d6qsBP7zGWFUGbHPyq7YixvtO9fUSx25rQFF1lHSfVqMZDVggXLj9fNCf
jT6w4QScwuTEvG8lXSqpjWbt8sCF5SbLTvlploihEDZYr58vrvNpwaDx+oNy4lI1c08emnkx9lZZ
rW6E08+MvXMJCb4wjGSnwRJEieApz583eH4+4qu6kT82hy9Kzic4S2fgcwdZw45WJXNukxUOw7Ca
04XZ/lEriOq3ijRGaXyv9yNodQoc3np0ImNwK3ZZgrr+UXOccL/cGcDSbdJtY0dd9X0zaUeyLPml
brQUWA4pI+HIJbXoCyvpg85sGy33MgfECHbE+1ayyhtQLORxpKWIlfOy9XYjV7gLk+6jVrhCUvoD
QKedkw9TV5rYONAuT79F/LbK1b3HLiS/sFQ/boXJjbmiy7FxsoDaTHQasZGIlcUy3DpF7ZHposcX
Pv8HC2i7QsAf2fTKfJv3I5bM2eDgReNGag1ko6mtdtukBWKWOdcvDNu5fpKso+0YBHbAehOFz/u2
7CprlIR4sQgvrjXpb8QiIE45UEhgcUM1eimcX7Fe+ipaKJnVIeMSSJPoKlxkcM56FLCZleVlcZ9w
FsAACVuglupr+SSU17jNrhwswMLWmP/plN+fz97ztQ+xYds0QRB4vp6eQiM5p2PRMq9qgf+vUTTp
cWr0JDAaUwuyWF5it51/e9pjbv1F01j+JyPFM1WRS5bRnuHOUNyqOqQydYnUs83Td6UAIJINGARX
2KyHT9+riDcHpa/WOBr7RkbcyKg4pHPp+O1qeN/WpMmPxtC1NxCgq1deWdOFrJAPRpWWWaxAr5tH
9ckM95AQ2PpQJkeqCyJaEokwDap9yH0t5UjKuujzr3iWNMM+xz+Eem8WrIApJ5Nd7VPdiZU+Oeau
WOY/mov87CapSKILLIj14yHfGAtXKyeNEi7FXPy2rHIjtgizuJSI+EHn8SXecGBej5z9J51Px0zR
cJQTR9QvaijNST+S1Y73EtIfeO+Xos22GXPyrdkSqTRSf6fwfMq46xxIw5kUXdSzAe8GDfPleZ70
a6/N2qu8N7Ir116nl88H/LyPm4kPxpE6WKYFLPx+wUMqd7LB9oYIxUnHsk+VWvjcqlIngka5lGFe
r/2lwjU78VlfeYNtWUbMbZxVThPcY4Gti0EVNUr6kQjhdBiwIuw6CPY7HZKscSNlvT7jdNA6QTmR
UfC2esNo72ynSO4HCW7tu+gN87ASnqbm7Ecizkt2IGgugFdkUQV5Ok4i0JBqWc/4zMa1PyZceO40
XRqdb494T0U4tpr5924pauWtUihdUMuerb96yxoWLkLWLpysdKx/FfOYOBQDBMHeUd2MZR2KuMy7
x0VH14kqRgGPdQocv3bq5IoRGZFb9XtrVatnZRrc7s1KRY4JiJPgM2e3o+oe7Nn1BKZjGc6A+Bql
+xbJhHWdx1Jm/EzHTGCIe87gL1jlwb43tFfo5tDjU3xaHtJ8GkeI6XWPSkpmhZYH8HvW+qCniB9+
KKY2KVdas669vzZKI190k5di7sdJ4am7po9z7TWbPHe+Ey3viN9I+PI1ofK3zPmfyYg7caP3uIpd
J+uIOqXQcKsM9NTuX9cUH6GXLM+EdsjLtRTYf7XQk0By7Fy9FmrtUjHFRiybaTvPHRRYMxFDxt7J
HaeJRunM4hHXygRjSo9rhx3kyGA6f225PPlw77Tp3vMKnaXgzXkbzDJNcD4HzdUPXtY4zhXdxm/C
GNS0+RavQ64/QUOs+texxaxkP+PT1VwV2RT/1yrDWr5WIOn/2XmBVDJNmy65bRrNjZvAqOIZPXVf
5GpQjLVVBD1AFVKcse5bX6aIoncYVUpEiPVgmKFS96r63HPJHZ6gkyTa4wK2nD4MmM3IyLCWHt+y
KSnQm451a/giw/5yl8INbb/JIpf/rAbSk1vOMOnhV98nSZiphYeZYTxl1Q55VNyFuBVCtu3JiUwP
CCvG+XopawqfIM1Ls+dTM8eQzBbzlbHWnR12+WyLY+5k+bRXGXsHdSe2m/9QyvaS/9pZG7NQmyyv
3Wl90eUBCr6yvm/7VNTh6k5tedU2Tp/foKLWfyBntvO7TkeLF9XD3CJZ7QXKy1FAbr1rRUvqjCCY
eAjqWNEepInH5E2aFZz2xaRL607ns1MGHNA03KBetW9tO0Fl2CLa6G8Sap/afvVs6TwsZtuI5xS5
b3GfepBc0NwZ7fDWot2+SymDDU8lAzUcage70aOQmdnhO1jY2kvldu4/uUS3FNqltOo7RYUmsRcU
RpZD3qGOJ4TVjXXVJy+nnHaGyempRSNCEuO5GzuRPk2Wsmj3VtyUC+rCDpVE0OA3liq+E6NvRXsy
z92e5AdK4sBSbXycna6YgzXNmvy2Vqb2NQWjig0/Nsrstsm1/maeaom+rUSTdXC6wUBo6M7a9EYp
P57rwOsLD49Qc1jZ8sLRaUTywAMsSdF8pXnjhfgFO/2+R03T15tCRaHXSpLHewOWmXq3FOzOhKKW
YxwtYOOobHM3PWSFZ71w0ZYIYeN8MnzCtnU7SGuFlFQmpuuFM3glwm1FB3tW2OcXlmNOKkjheDVZ
ws5izr6GzgkBoIu7ZTi0kxO5yLK860klmtwQTPPrXKBU+dnivuFGioH65s1a8uy3Lsw0e8tzGXfX
vTbLX21Zu+jkqkF6/qQ2qhsobiLNcLWSBaNNDn3lmM7Z2t+pON0akWj5tg+WxNjyoGSbH1+lJa14
TWYLZA6NRzeHXbmijcSgdDAjrIdiA6qdU5W3Kgfm4i/2ZCHONoYUz0VRD1MwNUmzhs44u+a9WNPp
FxxK+SqnoVfvZOnm7g7qkCP9KsVm8M/nR+oHdxjs8TZomUkLaeiUfNhmTHNSUIzIE5m6wwduDpXV
rG6xgRF4rczmIXGp76qJ7G6l2Y4HeCCX6pN/mdDvbxPkEG2BR2wuYEGnN3lYdF1bC9OIsIFEKzCv
SV7uuM+UP6ZJoidb+Jz2dTv2CGunkhfUk6G1TvOilcryjc2oasMqXUcHb9K1QwKMgjRHfdnqTpUh
OHeHwnAIAlSq8ei6PbafAUyY/rees1anuXLHfdz3UtnBpJkRXtoczXtmgPeytEbHoe5kkLn8eeyH
OmjGdklwrs035TtmGkPT+fpsouz07UQ6yJ61eL03Kc1fyng9u/6QEQYGwvYCQEtCw8kVT8kdnXzh
Kj1WtZobgcLx32GeqgsiFocGJehoz4V64ZJ79nSgUUzk/o+z81huG9nC8BOhCjlsAQaRIuUgy2mD
chgjNUIjN57+ftDKpFRi+W68GE+5iY4n/AGwrUkiTHvmMuZKgNctylbZsUuMcYtCttrWiJXu396G
r44Cas5H1xDE6DVCWjaqWhbPyo6eSKeTj1bdpnA658a3vAhaQWOQLa69AaBWpAqX3zKhcEsVsrYJ
5EyHCEDmMdRAU5ycXOuOBK3Bgb2e3Rj15beto66AQCShaLpeZQljQF0imDv7IGEg1yE4FIoVEC1u
Gb+89nXQNihz06KkA7L+/V/V2sKiZBRrkLgBggzjlvd0yD6OMN2syGzgUx8GS/Tj/Sgt7ZY/ysud
idMm/UI6d3SvgaxeDu3I0lt3o3tIluzXUE6nth1/BoX3J03jWyKAr4+1lmXQJnNftLBlpZxmoPl8
aI1Gq8M0jrt9tuhBmDeW2lpUqr/+697k4+zVNYr6GD4bV0WgAPKsY6JVdpjKvkF1gPsIBx+5uzHK
K9tk5VQYa+EMm7lrla2pzbzViiE41C56I9sxRi4wrEyAZREqznoTqQ5VjntHjxexQRp44U0XWHsi
hVVr9zLLzPSuy5zE3qQidTIzLAIYqFtnkfO4ib22Uve2K7M4pPo3+geH2s/gRmZcLulBE52ffe45
mi7q/zRVRzVNZUTbs1siohWrezLyTOufgmw1r2xoEQ+QiMcEtea6QNtgrF2vgBreotc9kPhlD2rs
ZRXqKFzoEZCrEmHaQGjqiFrpmEVillpz58RZvmz1RsRfGlcTI5r5WCL/aw0PvNcKFAEsAAAG5NLl
3szT1IYKrAeHUSBZEqEzT6EVfQPjBhzh5foxDrWHtVwIOPUazZPMhjlIbAkOhtvlh6B3xL2wtfrW
NuHXXryU69cABqDsSRxkXauWWqQAEBCC4NCV7XwnUrQHbLSPNm9vxhdVvHUUzGvXOi4FtuuMV6L3
R87PXgSRVH2Raels7SzuP9RWkP7z7bjGHeiCUSp+BpJeLg/60GbfxshGN1YlnkysEOadl6X9sH37
k9Zlvpw4xEPR/qNlBqqBg3Y5jrKnwawnLT8udGlERPiuVRvCxkaBs7EXFbZw3RCW97QB7dKi7G/4
Yb68tuD1sDmIsNgctAkvx7cc2J1VS8kvAEsUTVpfbeCY3PnW8OSL8dZ7+nIBIQVTIYHK6lApuS6P
i2bsqqFq4wOqHz8MXSB9BUsoXHBW/OeXm0jQIiSh7Q4g8Lrohw0metLSJ8oXGaW2svzPQfzhRqn3
5dmi/Q0mwwUnt1LEr94Xz60zlGY0jaIeEvLLOBNAy/Gf6W38/udqMu4kLoW0q5tiyD1fekIlx6Sa
xU/gBPVxdsQ/iwsyCmgXQgIXsAKn+HIj5OAsSNi95KgXgjo1ElLBIe1c+a+FeLpkKwSVuu8Krbke
JlHt0BWqTI8aci0fHOTgDvjkzkd/zMx/vi1oyK2wHUKqZ2DE1Rf1Yliqzk+PAomWSKfFvuuCPn/w
ffTO3j7Fzxv38hj7INfArnGQIUY944j+CnJaq8vi1IAVO+W1PW6GwG7GsK0arlwEhyluA1duxQ9c
GHPDDQ0jLwiRRQ9x0ElV431dHD8VJ3RoZ3GPmWVm7NylQhCv0vTaPOAiMKY3qtKv7F1+LqdxJXmT
31yFZQCN675vjPw42NQQ7wzq0tbdsLSknW/PzcuB1igFgAMqwsQGzzSDv6bGxfW9bYtEHFu/q8kR
yuI9qoD/6hHnB+v003EjDaHxcp0PFIUd5ITQ4jgIPXmoZ81Ci74b9Q0yH5YbqjaWN27u174LXApa
zOBkaZZcHX678mskQVJIu8OildGQjBkqSrn975cMij3POGM2MWj3q4PZ5pnZY6xRHR3q80eqfwdo
BfLGM/DyYqYvAn1lDSlNnSf28qy0gfSQDxzqIx5F3Ry1/px3YTGYwwcd/Gx7Y+rWhObytKxKF9wx
hK4e7S3zcjSkCdWQ9XCD/VrZDw1shIVK+aCVO1S7sVQzQFOLnymmGMiYpOjKk8KiDXPjKnplAdeE
C3ED9FRXSNPlr0CsbHVwp2DvdW4SOovQTpNvaZ/+efvzEoEOAC+1RtHrzP+1/ec6k2WMOOhBJoVx
hnTSh5aKyxvrt57Wv2d07TWadDzgBpHqUDa5HCX2G72MJxjkMqUQsA/gVam7BM3WIvSzbpnuUt+r
mrB28Iy8sZhXW4eGFlB/ZFKeVUVIEa6y12ZAksDxhumE/aUeeg5V2X7Cj1ov21u37Hqk/vrK56F4
0VeyMvx8oEyXX+m2lMLcIZtPsWxmZxOr5kMuvpnCd4awavL5qzckcxcFWe9TeQZswO0q7RtT/Qzp
ePkr2LsQtNnDwdWv0GNUVMoxnU9g64qM/AE118ZNg7Njls4pS4zv1NjnMUR5J/uaF/KQ6v4nN7HT
Iiz8bheYpR01id03e7bGeAuBfnW2nueIgJJYgT8Bz13thEHlCc6uiFGWMYY/R5JSZAWl4FuQvleL
GWZO+8mUMdR/WxN4Q4kyTdSNo/XajyD2ekYXEVea1uVCZY5XB6PWzyc2D5VH1+8r7K0kgIV8cSM/
oO8gE/1PSzn4O0VqdO/ePnRXUe3zJLAjMTZYUSzkI5fjV/SKpI5m4CkbmoM9ivkBx78YJdXGplB/
K6ZZL4rrDUFY89zi5Qa9Bv2XDepLXp6rU4so5kGXcSMiiq+ZG9oqefDpfIINrrsTOlexd+N1fe6R
Xw1OdcMjeOeVXa+By08lVU1pM1XqxO1T7jD9cqLF9RWtI615r+HyQ4fHqf1IShtxuASBrcdA77Ri
h7Uw/ie1LeuTtUzdPhGITZmt+6Oql5quDlJrby/Kei6ufykoTt4Zk3ITVafLX+prU2fiC6ZOyOOK
3UDMFPaYq924JF7Zetzo633E+QR/f1UWsWhS4DORqZOqq/RBM812J6sEZUlMd7bDVKhtXzvy4zgU
7U/hZcOXtz/yOhJct16wiuHzUMOcfAG2LD1LBQgfMX4yzPtl8pOtiXJzuCJ5ti3O5Y9WEhSfEq7U
yHdgUviJhg6iyOxdNiO37SnPCtFRBnBRdPPWb7tbVKJ181+vA1RAoJOkfVhuXl3YHV2kNlaLOhmF
u2C2qZZHXOXiIUwtJBz3iId1X4UwbnhHGuuZfzEs8R+ADzIl4F6Xy9/Knm7GqNRpwgohcgb0Dsd0
mt/xO5F6NPxN39TVFm93mjheRy+x0cdPsnHm40jIF6aVdwtV98q5Jf5YA0f62zQarq7Kbio0FWfp
glkgUpOhPo0SIW1tMJD2w65mL1taSejwrcIvWvH09kZ5bRXAKVgox7NJUB+/nA5dt4bWRHr71OnG
+J+yhjnyrGGKOhl4YSOC9CxEEfw/i0CJBBAKGKWVpnc5qiYXYeUcgpPvDfpJ+fSAo6GTqA4Xlaln
oeHweiCumOnpjmszfdIgBleHYjIyZ0NNDecblBT9z3U63aKqvnJnB2SGa0zokExf86gR8o+9FFuk
U4JGpcKlAOYofTgPN8KFbvNszX134/J87UZa6y4U9sE9EWRfzoYVV3qF55w6LZ1v3WuzcD8uSLne
QLg9T+r1zseBZr2ccVqiHHE5TJ/xbRWe2acarcB4E5OAbtd8C73dqV6Lcp40P1Sysf+4MnX/aN5Q
08nJtNYKx8E0blE6Xj2JYLQRK0Esiujs6gKYHXsED9kup9bK3XmLFrtrh80EKiPqqrnY6QUr7GdB
8Suwy7zflYOpf5+8uTy7Q5vQ5LWL5OeUee0t2O5roRXlhxVtjT4CTaWrQ9EHk6XFab+c4smyP9cD
LkEhb8myHVGsnTeOocoTxVhsKMt0+FnYzX4ZNeOQBYknw4HU8MviuHrotIsXdtT2btRSrynxXO4r
T3fFXVpkmsQ3lyvZ6rMIkInXTybAmeE4BLH2OFLjxcNb2qAglkIUDxX3qBFmmE4+OjCDftdCc84S
y8j3ba+mT6Jvg3mLKnTO/9/14jd2pfa9p8HBC0sxxMONWOzlJr/8zevf/52ABKPrtgD6TqbqxJb+
OX2XQQSHt6+zl1kAo8B6JORcu0rXXR6aAHaFta1+sqa4yk8QLv1p61eNJd7pS2Pl0dvDPUu1XZwp
Hndg8tTFkI7CUfdqD6dcI6irsIe1xQOQA4APnWrKcOPRWfxi1/e0hftueq+hikIwZExdtWl1bXrE
ZC+v0aue41sV/XXIq58EOpvHZOVacKtcbQ5kzJc8xvDkpLpyQuGgqsR2kgMOd12ppfeah3dT1FpV
odORENnwybDT5seNeXmxDqtqFNPPg4ImBfX4y9VuAVFRr+j0U91k3mpxCLk9TKxyV6TOXKDhrY0n
zcHKoUczJipMb1U3n/2tl/bxPR57Oc5cSjzNKms2KfyUG9HZi83IzzNXajFXD1fi8wXw12aklz9g
INjrJ8RLjTK0sMVAjWAcrFtslBdv+zqQwxFfEZDICl7tD1/XigU+EvMwCUGgUf5K5vkLgrn/Safe
uCLfufotpZNr0AKJNxIQZOCrutqKHLgKKNxYzIk3LcYJaAnCcf2gDU9O3cbJRo2x1KJ4HvCBxPgD
V4M+R7J+wUIDRbkWvYjNjY2wLvTVboRJQkVnNZNbxUkuN4Ky0qo0PKWfWrsP5DssKCrviFXj/ICd
YxLsSvK+fDO49hxvXctqwK1UOIwSCg6BFXpWbH95+xe9svRExGsnVgfvS4n58gcl9WDiRSmxVLJ6
eR8H+vAhd1RwKztfT9n1d9N9pVsS0EwnLbocxhi6AXFH2zzRKnR/u32lt7u00pCAr4rEKSPEdmRG
kRvXz40kK4+jxeqG7wj2qwAohUpNK8wrE+eBrKv64Jbh3rP8wcXvc3lBaH+sf0KevRav8PA1JgoY
i3OO1JqzbSZDae/NvMxie4MaNYrggCtn9b7iv9laGNDfzHb0Sb3uvga3W2x1T1Nyi7AyfQ2wiHp7
J7GwlsD2QB1uyqYU0+cMc9ppZzqTpj2K2B/lfz46Ad05iDMPhEGOim/9C3JrwDsJLMFxuk3S6/Rc
aTFNVgUCv0OJy1VLMf9E9stKHmTLjXWq+qK8RWZ4eZXz4q8t5vW+Iii59l/PGnc2MbvIzthvmN5u
tFL9Nw4d1rd5yScvApQljdDuHOSKdRtw01eVqwQVVCvJy43ZG2n5GNsgBW9cVetGuVwonnl/7f95
YImhSF1uJAjeMSI7Ij23Xjq9A1HWf29iyVk2XG0K3qXerAN28YK0uXv7oLy4uqhvwaAm2LAMgqDr
yryuqC1BgUjPQ5q38k6Cw/L3KyKu3rq2FGd9Cvpz5sgEofvU6G9VFF6cUyRYV+bUSuKDDHAtGSOm
mlvVddOzFMGEfjpI1U+mV99qfL6c3lWOigsT9i3ue/bVXenVPDOzo1fnCjKCH1kD6lAf9GLupl/K
T6s/wAmsH2ByIOm/Pb0vXkieaFQcaQxxO1CGWL//rydItG5j1llWn5sZbgtm6Nq+RtVvbzv1P4qy
0kpbowGTsH81l6JnfTlUALAHuaShPivpqjt8gZZ9qk/pjav+5YKh+kZ7hWEoeCHwcjmKBiesBoNW
YyooHKScZ29TW21zI/Z9kZ5BXli/gZI5x+JFnakflzgosBc5D3ZQ7zV/HvbIoSK8jmH41jQ0wu63
1+lFOMWAPN0Uc5BRICO4ei9oHdaDsAZ5JtY3MQMiSwVgYsEM3yknc+N3BKJZ/THRimbe9i4P7/cu
aNNW3Qg1X+4XmuNA+8mTHI8G01WSOC6BJYPZa85Udus7XZoq3i2Wj03N4BnaLWfgV6bZgDhGv8x1
yNGv1XMcs5oo06byrLGltlVbtneVr4I79LLMfJWr6I0b2+eV74P7DDVj9UBb5Zsut09e1LZqOkee
IUm5+6bM8bGjl9Z9dTxt/vP2mr6yVYlHqG3otM1oPF6NRSNUz5SuSwzJgSkDEUlwKtBNfNhvbJ7X
phG+DW0zWuZUj65i8Rzbb3SoTHl2mkyPLC+tT5Sm5IM5AIEdi2n+R3Lrsw0h1Rwe9Ofjfq1WqHcj
InfImZ3riYTdAB6F/Wu5HF2fUPPtSXx1wRxy8vViJIi+inA8qAdYwEp5nuLALaNF6VazaZ0goWHf
e9PXt0ejaM4GuHgIV/VFzh/nn41JKHm5QcwYZ4xKZu4ZLHzmJUEkLaN+B7eiPNkD/DVUDcUX39VO
mj79yJE33pZLUO1QrLBhF63MhqUYH+YhKBqA4dX4016k+9+kKryTCi9KE2Ec0kEgYmfJCQi8ge25
ZWZFCDzQwEFNpHsJpGwM+yrIvqSGOsne8h6CAd3Yzta0sK5y/94Dx3WmpD3fg2n032Es326Jdsf3
ixhPY9OnHfBboc6qGORWT10QSsBH6tOi0i+ZMnBes/Ju2EKnALo0DBv+qXFnDto39Isf3Lia7xrs
GKIpizFwz6SH2RxY3fbcxIYBAwEs98fKctr7CbLGfTHHOo4JreKm0ONQKf9dFftiy6+azz4GWLsG
r+BmSA+dW8zJF5zK08dYE/NPhKfjYtOooMB61PeSCOODzn3wNGLzj16cLe6xcRcmK8jTMXhy2pEo
vjUUy0NqYn+aYAqP+EUJs7kLMGT/iQsy/jItYvwzlAwZFztVupSow7Q0BSuCl4LImG+7kmf6i8YS
HDMw9NXnWknvl29POWigeSyQvuvLcWqhI/I0q0+ujlHkXQ0oO/6S+GXWudGAU3rlRPpg9NOd4xXN
nxH4udz6OJDi7D4SmO97Y0m7SM+gye4WLLyI3frEJSPmaLXbWLNdNpTqIPL0UyqXreXN872m+vKH
ObSNGeo4Iz6OS+smu9SYzDnqvX7IoqlXs7nRc92vI6etwOIH6EkhvqRPHebFDWjtu150aXU/B/BN
75w+A1FOhlBWnyaR9zAkCvSWpzAWVMI/DLZLgJA3tn5CmNgx9qJC1HEMm7wxzSj2taT70uNBq32y
oAv86e3Wcp4qrqOujGw6bhj31HqHaDNg03HvpGAgwhFJ9iRUlg8rhqjfw3Noysdqa0wFZo79NPjf
TLv05AmWLGY+beM28B1Wn+zt6MjgY1PJ1TK7pXkcal2c4eoSJBMOIFPRDE92L9QC86RT2UcJDef7
OKbEHFJmKt+AQ+nc0KudpvwQd16p12GGFRima2lLMc1WOQmAk0NdasO8GHIzGozETMkIOyG+W01a
SZwG2tEa8OehoxDhBTo8wkL07SMaV+LzNAvUHEfBR79vcIq2REj2afYMEw/NJ6srVfYuQUI7PiZd
jPuN0zUeRi0eXjH9sXfKoTsvdk1FtOu9YsFqy52m3TzBKnuI8zgdnjS/1v8QpmNylQImjTlASVFt
Ee5XxQbntrH9MFuq7R+B+DSoiQkLQ8yzDDIJgyiO7TEsyWYWNCtzMKsLxjF15ErfbekcD0PQxWGu
m2Nx8BcMmTb+KDS3oaK4WJSf+9LV7guV5f4HKKsQObb4VQtvQ0A21r9trZiCpzTvmxRnErdxI63X
lU4pHcmcTTl70301J0m5V4XjT79jo6zFg5Yz6BMA3kTupskQj6Yd+zzwmZQ5LeI8zfPPSdvl5c7O
7XEMpdEjUBnXXfUlVYlsQwcw4vDONBcFmlVBY7s3rKCC/EGsrW3IEBwVTsVgex9cZcHk64LR9kLd
6225VaxbHwbAcvKjXXjlgHxiiesSr1ZB4O2IOtkK1x6XvZKAwk9x0psB7GTLlDgJOuZ0VpkpcR53
Sp0SfZPNTrjS/GKofWslA6agbr53QP0nURaXyXKEkgbPTddVUx6ouM9ZNCyUHkI3F+3nFV1gha6W
WmKvCd0e3oOIxFPR5HwHMH6CrjxVlWdpH1fnovYDP6TTvmKsRsjrGfGcbis2uHvnNcJaNtRSenPD
UgNkWtpi+eIkjQtxMceADmdCj9J35HW2ciJvMsuJMxDHphMBDuycTVkaqt2w6adh6005VJtGzdio
QUxssvd4KOO0WA9A8EKoO/60l7Ywu7AlCe3Dqsdz670ycNUKjTlOtLCSHXddxz9W36k+A8EP/Msp
71m7WdwtbUkFeAqa8nMyE8pyqCSbtWja9vOQ50G5qfVKOtAyg+67hPj4NfG9WN96vWPUu6KAJXKP
5mE3hmlicudnc6DJja81ablPFZ5rITlQhzxAXYkeR/PRRQDGsdORww2D7KiQh9bDHm3bb7psbTSc
HeH0d3o3z/Zm4prUP9ZxQ7+imGsY7JmgcRPio2bCOCkzsWxn5bbOh8LvVX7oiqGfYXqMmjXTW1Wa
NCMbV0+8sKAwFVggDXZ3brQAGy8urViGfpP6/c6xautUt4jdLmGu4ObB9qqGcZ/N8aLtuqa0l59G
7hfNzp1j79tYO3W3Af9NsddEE2UOZW/HFdhxTPD2k5tjv2pIvapZt8XNwg4GzMelWqpy5/ALHxfX
qLtvzWL0gMO1uiCD5+oQ9U4XdfZlNXSEytUvS/U+wclsrdIVQ7mhS9kle200CoAbEybk25xZWE8Q
okGhNjdtEOXYoFOAHvv5WwtSZtWqdlbv3hpcOSzFKTAfoUYM5YfRzmOoOfVqLRxhNzto+GkBdT7V
Tmt9XSbHhvchPfVQ4peLWDjaG+NnmH9zhyzGWAxfe1eldrgk+GJCZg+8KsyMGXRH6ztpt0UosxB7
E/fiDPVa6RYh7ccBERvRIdKmKh2jn47WahbFA/6NZ3RaByiPftf6G8TpAvXgWE3w5NlYcd3FjWF2
jzMVTBD5jRO3d62XtWXU1FgPI58o/PFDkk652BWav2j3PCY4XJmFaWwC8Pdi51Ik+UUZKU83HZNN
O9sZjPgOSwFZw3L0Ku8b6R8hgtV78JJcTGWHsznhwgy9K+PaWrpaatsZlDK0X9eqkzMohnLEGXnK
vbvBmXQR1XNim7s81wkF52Acl+1CpLJ2l+lpRX7ZOBCEZ8te9jZiBuKdaaGARHk+GbtD0LXKOAbw
4eNwqowxRpJ4DugqKFl0u1R3KhdKZdGMe9EvhC8yN5PPs8+2OLL7fTeEIKrqbe5ZQt3nSTfCdzTK
xcZ7tE6Lj7FlZWesS40mcuMx59qAGCnukfAfaiZnkmjKtmvfjVfPSjdmCSEUXqFXvZ/Qdi53mb2Y
5d42CMJ2yRCg795IotutwEdae4TSZfkbu+tSDTdSXx8J9GoDS8UlmsxUqB9J0OVBFmIunSj8dIpa
RrmQ2Kdh5lbLndY2tFRbf8kxHutlgo6XEWvaZ3uJk59J3pvmo5bK9osBbQ1bSd1Rc3cHzx1Ko4OU
jjpmGLJ8bTUb3Fc8UK0Lgw6zvR1BeKPeBaVd869XVfuxR1UhOCTBKtRHgNc1WzTm3WrXxEmKw7Tl
iICHqxk+O9T90AeI3fwQY+qabVtmpNjPgp0fjvqE1JionPKXMemVs0HUY7bvauCXTzoBmBeydZ15
MyyGX+HdllvaWZv1MttZsu6PtZWLeCd0fMOiuUTMetM0Gmg8gQmFhUMt3qRR4ugz5q1cx8HRNDq8
DKHWDtXBZd/34WK0syJSLcr3mqlw5rMDwt/zBOnP2giyPYXt8pQ4/FnPbjR2PS0W1aWBd0yo1Nuh
pgnzEc4OMgTI1a4yNIrb575ZFL6KdtNiRtqhGuntWakBNfZajsZ9XeJIc9+jIICYsm+lJZaGcuXV
ekvGlqnQhWXeZ1ke0eRq6gMBB3TA3I5jFRpxP/1XLKY37Y3FTpNdvMoxh+7cu+2ukGVmbSccHtIP
nIV83GM0QgOoKCTlVbp5S32CRTrjL0W/npcpc6ayAOjajx+szCjyn7FEDXFjdMjFzlHZSPm+Tgr5
XaW5bXDxZHEjuQis3r+vAbYnIUVUDSI1uWQe7ya7W5NDGEN6yjuuxuyh0IOB9vNEb/SoTJKuPbWQ
IH4XEFBZO3jEQYJ3arogKwZ0DE/kOYNd9pSCI8m3utL09K6vS+mC4kAZydo4EBPT8wgPXW7ysoe5
6+YzgSr/uYQ521YCC96xFuM9MaOfHfE3zj+vYh10bnHqth/tQk7V2c0nOW/hYWvpV7SNpa3oDWhu
8F9OJ60/W1nq6MlmGmAakIOUiUOilycaLEgQFPhEciMEnR8abjYWv0AGLvLD2zn6VcWYvAIdQ6Tn
gdx5aANfo3d1il8FSAlcTrzczyMI08geGCZWqpHpccJS+AJGOGUDPnoGkjfbt4e/quqsw6+hPl1f
2Jh4KFwVJGZ/GhVeq/WxL2st6k1csU1dJTdgFFcF43UUGgX4uoHYXaUU11/xV90WfmJSBN1SH4Uy
mm8E5lUVEXONvA4wyZRojUjlmfvt7W97ObWAuFb5RipJoL2vy9Sz0hS1kaplb+T/5a1qPhplOW/1
VYgnXrx8jz7bFPWd6z++PfDLSaUM7zqUqOk9QHi6mtRJtxJBX7M9ZlagDoNctAfZ1+aNdtlVbYdJ
XdGZlgN7gSo8tMXLSW20efEq/BqPul/1h9RHG2XojWmHleQUKdvK9//6VbSlIRsA8QE+8YIMOog+
rigQVsdOR+HA6UdEi2HE3/iql4tms01QTIEBxJdd62NRc/N9QLeSZLOP8eJ0QJ5FXAtzvfEw2Rz1
u2xRbXtoB7290YB/Jhr8VS1jRmkWQKhdLd9QrzPX3/bXNm0waR/wYGuP+NaaCfCE9ifJYrKzyfDp
HSGNm23iTq78+rYieXCLQDV3Oa7H7jFfmh737sQ3zBA1rCklYbPgoNGnW3wgI7zUu8BVgzjj4Z6o
JMRCY0zB52i+/WBkjfqz9Mr+RdVwrNFQ8PMxTJJ4zg+tJRwv0h0NLn0mnbYDiWgVpLY4ncf7eJaD
fXLoAD71ZLfoGzRlTGBhOv0cVnNeT5Gm+3GCaWcMhGGK6Vrfq1gE8ZlHmnccUDv5VOdMCv9Qjzra
3ZCTpWAFW5kUsbHeaT/NXeYFD0HsIVadASj6pvVt9seyZi/9r7aWfvlsaWQMd0j3NRK9FKexMCVP
x8emtNrqOGuqczdl0gT2/VTPeryxJDavBx10bx/6nZLjCTUI62mOA+atLkkSNsCDLcQkNFEQ7DSu
8xW8dNUdcR0dv9qd1fw2pQ6urc1b/FmLTil1n2IV7Yc5dQbrWFHANu/ePgCvbE3A2fRQqEmjsndN
ByD4CRIjlhD+RYBJKkFy5Ha98SSXXj8sY1y/ly0qViGqA/G/1Y3ZmbRT6CuAsVtxaNd148Krub4H
1R5hFuU+c9aqHyZVJrqrU6B4lf6tBv88Ho1+5JjoZnKFXUFRep+qhBvL7ihlXdFZmDSnBWpculSx
pHQfMcsd+n9r1qxj4u0EJp9HkG+9VhRLkKuzZ2oLR3JkLUrREcYkHcJcYS3V5u2VfHl1MhQwBnp7
dK7RVr086JTFFYE6/kTC4X1YJUno1ao5/VI3AY9+B8j9xgK+MmJAQ9Zh66xMvWtsT4nDyLIgd3BM
dbQgI0mpxI6ctK2sbZzYHbwLs3Zu2TBddRvWGV3hLFCs4eHp/nVjg1jONdPOG4+5r9kBuaYeb/W+
x8WywOfgBint5RcCNeExYrsg04cU6uWcOlXqw6SbJ6y6TUE3GBfvDPHpPXYE0/uhyG9FLq+MB3ll
ZUnY4DJBbV2OFxfzssQU0Y6jbcokzErH0MJB7+QcLmk5otvRlfEtydCXM+ry/hnAtAxwSQjrXw6K
kItm+P6oHyfHrR/EXIl95Sbpj5Zb+sYRfG0o4M3gCZhT4L5X82l2Zm8rfTGPFCey77XWzSXZYDEe
W6cabgQsL8cCJwFjGiaxYXCxXo2VSmMcoMlax8WahgNhjXGfjq69nbz2Xx04VhARe4QPYpM44Fgv
Z9CWYOTNLHVxphMxzK1BnarWLD4uZp9uyzntb0QtL7cJYp7cZMiMwPdBEPNyPMpfGb0VzT1OiZ+H
WorXWVmYO3oBH5ES627cYdeAGI7cGjtAS6NzyUZ5/vu/QgiqGqmhoRJ2zMdW4BKOIJCIBKwS7WM8
ihjYXhYDkHfTAm2C2UhSel62XVOi0t15+JzOej3voN97P9++8dZpvQxtSMtX3DBM4dWm4WrjwoIu
jKHC+Gnus/EeR2B7Z2pecgNoAPT65TgoI6BLQn8TMfhr2AQmVx1vVZ+ya1ME5mpwVO6dW9BkeRwo
j5NXtb07Vj+qfvH7vYrRvdt0uB0ohCZc2fyYqMYs26JpBm+Df5Wlf+h7nw5UWvnTp3oRvvlU+IWw
Nuwt+n6kHLOzm1zho7SDSIQWIeHhNvfNUMWoSs9ZJb/3tJGas7DSmL4TSkM1Rbvef58lSx5s42y2
5ZOLGNAJYR7uDjMoNf2+sBOhTkC3apvOlJZP90UAfgfo21Qfa9T0kPQh8NeiYK79p9Kb6P71dAo2
qkFRaVOY/mSHoMozN0IeKwGUN5gq2bez5fzuKKH6d4iXlsjXVctU3xlJiwNI6wtt2aQWlYbfAk94
+3eRjMtwGFOriDdoE1n2saShm+6WIeUO14e8XP4DKyrdd5hIoO6amsATdxZyVvJnJ9Iy2w96CWPN
ibmcj1UWL2XUo4mQ8eShjz4eBHY71BRyIHNTEoIgEf0dvEq72eRGab+j4TL076YscL9YXkVHlHY1
WkoFhQht58wB3ZQUOS0ft6gmRgbG9eJ401pl+gEQbRXcI6CmLTsJV2IOOyuZyb8W7zOMENFEglCn
25J8euXBi4uOCoucarmNh8nQT72gRbnFYgb1vxQTMMS1PVn6eEV0lqe2sQTyuqvo2T0UTq8bW9QD
NWM3Ipj/C2CtNkWSiBZAMxK5SYhWTm+FVae0caP72rJstRSpko2f9OlPZ5KG3OumkJ9VUKvgWEIF
/xqkhU2dO8vNdG+VgTC2roiL9mmZUX6/cWieU5qrswmlZiW6c33gEbReYX/dGYkB6NFYSHnyzPof
Z2e24zbOtesrEqB5OJXtsks1Za4kJ0I66WiWKFHz1e9H9QMbbdmwUB+6gW4gQGiK5OLiWu+AqV+h
J9WvRAuld2+lTfVndAV11CjU+996nPYPRsLy1qUo7D1cIxv8lZVV7l3fqd4nMwNZR72XtHhn5qb2
zekUFAFESJX+3i0HDgtugW149KQ2vdd1i9iHnBMpI1ByQE1rHrcztXNkWVUVGElRoBdXNi+2nfYb
D8QrEcZGsBOQLgLv3Pyr1FQDg5zZTSSC1kSI1Z6b+ECtqjkaJan37aB5bSgmtDzil9rI+oWdF07s
WDzxAmsayo/27Iwf5kzT/nh06jYqJFfiM7wEZFZJEBd29So+1ykFaVBMddB4g/mELZx2J4fK2XjB
XI4CRUMHU8NdQPKyZk0Rx/qmbPM6MAFzPI5wYY8Jueq7P9syCstDvgvsYG18XyiA2CcjrQNQetNL
FDWKP9c5Mo6Z6e5vr9C1CUE3gfXOYKCgVp+tiFrKeHHcBKLTioNb2HJPSriVil0dhScfdWjElXkD
nh9QT6Ggn2ljHdBGcLi1kbvoQzqSt+dymaksuHqXTMwA+QTA8nwUBQ642ciEqhHaMY9tmU3HScO7
Ymr0/iGGVn+8Pd61WXFOIcMg7MB/V+OFFsJWtEKbILVLA9hJZByg7TUbs7o6ig7lG9QTqeV6Y7dT
Xna01pYVStJD3RUIbQpnS4bt8qSC10QMAyogEH4k0c6/HVcJ6sFF2nA3d3R9nM47lZ5Gu3Suwo0J
XVYBFtbfIkyDKBmWD6tobbTAuuxkYJmQzNtBJn91+xSyqGb46qyOpCSlsUsr7dPt1bo2Q1ywqU8t
LkoQVc9n2OZ2Voa23lAXS9MdPvOqr+YK6JnI3dqI14YCPrzgh5dsVl99TKWbe5pheh1YilX5eXpf
o9Cxd4px2N+e07Udv8TV5UWFEZG1/JD/XHy2FyvmOBRNQIPjycFOFBB/0uFjXhREjHDrObzm93K7
wlwmvVisgxZuhX4+XtGmSiLRNuAtkKWPWtLmAFuc7qR4qnJnTqW3zzvSTIVX8+uAMvLzEFfVrqbt
+x0cRXHXIS21iwyaP16ddb4FUGAjQL+x689zARRDkNlZ8nQAiWs9wVGOeq6kUgZh0VbznQcGCzwU
zZVkxzOxRC9YbWjA0EVyc9+tm1jZN+AHv8ZymH4B1rMHP1acxvLTwayGA+VvewSq4xEYExA4tA+Z
iO1LbQY+MeJK1NJRsuaPScsLdk9n1qKJhHrtO4HOb58eUgesIX0pHq9VBUgPw1ZFzzSoQc/v3BiQ
Rlso2fs3FGQE2s6Lwzp7alUTSGIXphYwg2AK9XZvlDGAKtwQd2ndVD9wmucJ/e4djIwUYijQ1tFP
W2NVB3AjlhxdGUSqW6DwKqLnVIzmR13Rsn9phoYbueLF0YRVgFQAMFxiKVF7FbNrXpWowk0w5Vy8
h3xDF4TuuTGTaGdDtf58e3ZvpKez3cgoS0EHe+Q3hYTVAa0qGdr1TDm1ibVGfa5RABqQc64L76AK
E5kBPx4m3d0lWPo4ALlrq/hn9IyqejDCydbu6XmNzsPUuql2qOM0s7/3FT66/lTVMLPpODdVBj7K
Ced91Ya9F8wxDNuap4Cd6AhZ6XinPfQyh+dktJqbPGmNMvCeiQZtPMVd3HlHAe6nuycvbmnAToAg
wOmh1Kp+GEcRyt+xwpPxD3S+0ftaGhWPIVNVzORRj+2s+zg0rfPH0qLyJyX5pf+FUjGGv0medT9S
7k2572sj81DfyKfwkNq58zzWfZ1/NhIz/QcVZveLueiyf/Cm2bIeu7nNx0cxUnZ8b/QHkot8GAB+
Vp9ztArJIxLiSK/1WlADzT54XgtONEFOsZuJzBuLThA8X3OG8qAlLFkIuZVxHiTRrXftCEOOAIhT
+qUuFbmnhIfQc0cTfiPrvbgAllI6GSKsDpfcd03ijsZJADJotUAZTeuvN7TorHSta37GZjo+lpow
t3b0xeS4bNAEtmiZLQ71q8kpZqsgcDgbQUL4qIFBzTI5zLNMP8i40MbDez8lJBwTJwcedWh8rGtP
ZcLWqCtpBVkSqXsPrXDAvH3sG+r4z+2R/o9Scb5sjOWo9OW44SzEK86XDZyu5zV5MwdkkEr8S2+B
03y01WmYDxTFkMUOJ9hZO6m1tfzc1MJ5nY1a9kGRING+G9jgSFBT1dohZpx4j7IEQ1jsSleK5llH
LM9zfamU/fxBQ1J89iNc2cqPDQLc1a4ca/uxpn6fIYgMIW0/A3qxfQVgAJ4Zc4ZadTa0o3YfJThX
+cKMxAhWLI/SO7gUYEAlH6UEE9xM+qd5qmJn72qT6wLlrQUGWllrGWCKCvDBgIETZ9dywuQj/1fm
d6Nij+NHYj7Imb6zkGdX60aGP2LDjX9iDk37KopnK70LofSoR93LW/tnoSaegR6XVymf4MCg7qHY
JRLMljWjHprOXgZSno69h34/UkCPVe7av4q+K8LdAMYo89N5RBna4qH9V21p6xEnytY+tklSDnsv
sRLtXjOivkXNaUrJIQoI89o+dQrQ32TDi15oInQl/Bedac1Ebsga7b0ssRm9K4w0SQC2TvGXRBAx
EywGvL/1MCvzU16J/Flg7P6JLAasIrCVPD7kneL87Kn+4cAQRhngUavnddK1S4cqiRP3dzarYE2d
Lp0TH86B0O8kWz/2y1CJf8OZB5ZcQ44oARwmifYjUkCWHIAhdfYxbbrZ3XktqhK7ys1z/HAmCLJ+
ONrqK+lH673kUBLHp2ECN3UHZaJL710sGvM7NdZYV58LAlcDvdek/WLFetweTKX08p0J9q3GbGNK
Uea+fRxW/KNFxWVhqPDPIiBEi+f8MFCg1QUuEODtOwHSzy/RKcphLLsqGIC8tGn08PaZDpPd6slx
NPJc3fX11GzJP769P1enEm8xdAuo9UHCWP8QzAfoKkW2G4AoNtyP5ZzH3ilD6ECDqGCoAuhU5GgP
ruiTiuSz8dhUVmX1LwjfR+mhTcuxf0mk5xbAacqwONYAZcrd4grY7GnCAY/rdSFwNfVK6A5gPg2K
nn3m3QEtT/pd7rbFa9L1/SuXc1vsnE4W5r4vvWwEs4puwce6EihYtEVm/LKj2ijvlCmGCFDlYmhP
nFpAcKbg+gG2g/4PoNOy7BC+rbQ63chtLheNpipUOI2PhaLpOpcCGohRZJMrAVolTuZPVpk5nz2a
juE9OF74OEZGx3ufFPDDfchiLR+r6wqr/X578yx36fmaEapZsaWAAdt3nWMJVIiiBOJ1MGqKuWup
c9HRBTd0e5QlU1uP4r7Z3WBpjBr6qi8xesDYKql4QZ/1+nSHgqc82LOaRzR3rezRWCQZDlEP5H9j
4MvPzBOShJW0jluCvuD52Shp/o9NqWYPTd2DcY9ga2gge3OtvWfQGeQ5cguVmhwt0b7envNa8Ipz
uYxNzYwM3aWJtnrEevHodug7Zg9qF/ZUfPW+/q24avbJTiNctqJElV/TSklewROI/jS6cSx2ioLd
170aVtbjRNf0B7JZXrlDtX4A7I+iqjzgdT4OT3Gntsnd7V98uRdoYug8WBZo1KJJcP6xQIXlKcXz
/KEai+6gKvV4zKjPb4Sry73AewUxJyjL1P8ulH2oWZhzpNTFwyyVcAw8rCS+atSckjs7UQ91WB28
EVr57ald5l7UnHniA3hZ6LTaai1s0api0MvsQVHI3QE96t8do1SIg3X6zYTA8l47chafhrSBJ8Pi
DGFcIN0yy0gGHGIeNNwCBZjJpP2e5cqWpcGVJVskgZA04QFI1F3+/D9FBR7CKKq5Q/YgAITeTx2S
ilU0boEVLpeMKjcVBOoIGGSRvJ6P4uWTG81gFJZq/HTSRDS99NIRHybZyY9ZnvT/WGo7fn3vkvEB
aQZTdwIsCA/6fFAaAWanh1Hx4OZZc0xEpL26WI/+hjyg7ateaBvp+eWnxCdYpVW7iNMh+Wydjwdz
hOnQTH8A8SX8ZKb4SZpZ7G7PavlbziPh+SjLRv3PgmUacB48b4oHNTHjFxuZYZg+bXaQYL42NLSM
K2NpEOHYIChHUWjRz8cCa9pmsw2Meyhk89dOO48rNW6FRX9t7rJTY7hReGcLOlSHOTXj+mDbMlE+
U1jK3F1Y6mykMoGf5md5odm4RTn9V8sW4mfSevm/hHQDBy9w6P8Y0pTNoVS7egLEhmvTM/WzAShN
rynNbsprCGWtNIt8V5RhhHYckofuvtIUaRwi1at+KaKb5ceuH9LodxR3fehDMuy+2tE8ps8U7fUt
zM/Ft6GwiLYFLRyTpybt+fNvk2iDCYQsjoOGlGSP+qazk+icHYSwtySArg+FgAZFOGoZa/lWer+F
CUsjDqSdOBjdwxqtw/hXQf58vL25lmfP2eZaJsVlDmqKVhjV4fNJgXtO4byjWS0VvN+RU41fbSey
TmYK0WGspw497mF4gKbdbMTXi8PzNjJlfKo1ZBH26kFWzGnqDoLPOVqte+KEqccWnO/GbX5tFBoG
BjkEonD8JefzMzKB6we6JPduVLfPArbnU1ilznuvQeZCcd1lm3Mb8u/5KDP4RwX0sXJfKGPyXFej
eMhbUPi31+rKXCw6BMSZ5RYE8HY+Cir2pMdZh9niwgA/JlUtPujgeezT7XEuYjfAXPh9tKg0WmqI
0p6PI21jwBQtjQKED/qfaSfcH0ZftonfdOPkfB6qQvbH2crCrXv+yrYHZcOYILL4zxpfyot00VUP
FTwQmgVmlsTwOaICHrDfeF6yEeyufU6doiS5JYeZx+pqmhnv2BGUaSBbx+vvaJXpFTqANiHn9ve8
NhDFDRxzUSJQiSDnA4kwi4s8DBnI0wEG67M80WpOv75/FIrHbzLhSzllNR0cN8IWmeIo6BzlX6/W
00Omh1ti8FfCBT3L/z+IuzpOxHfkL0HnEi7s6QfQfwptVtj1J8jA8a86aY1drdkZIdLkJf/+CS4g
KxIKNDMuus0qnYm+cysgwwL6scON6MNgaDZeWdc2PwEDRWuMJBHqWwXECHe1vo6bOEBgSt5VfdXt
a/HJqp/NQphQbOyt98aVTW9jAr24fsBHRIXvfHfQXura0lKTQA9N85dnNHANx9GedcRc50l7f7wn
n6VsveDUqccve/U/yUQzRnPVevBBpoTK1zDjvta5udj3uUf/Rk21U0jZ9lsKSzd6//oRtAwcNnnG
chJWAT8qlVpqGXapkByGE0ZaPF2sKto41Vc+J5oOJJz0vGEvrFv4NU7YbZqg/Y9AD7Rca/xtABw7
iCZx3z8foHpIuHqsHsbbqzBZx1o3dJOTBsiK1c+ZKNWf4JHSjWD89oNXN/Qi80xXbkmn8RI/X7Gx
JVZOVZoiKO8oPXmVYQ/xQVpLZ2N0HeRDieE0vubIUKxo17fIL5I5AXun9zkqIwp5SE/sO92m9DbH
A87nRupSWNIRdlb3jSk8iFgibtt9CNEV72ZwP98q1yv/dkXdQ7nxEvPrDDjKfEIVIIGf2btibnZR
n1r2Z+yEyAKLrLf0O1RmmvZkF0Zefyiz2XiNIxVY/+0wcPEu44KFgwAEmgaDgcjR+fcA1s9NHA1l
oPQOkmeFnPayCSkbKupz0hVbFg+X+4nUA4k5kgcTrbm1VJaI6ZikmVYEsoQroKZYA4Y0OuDPj1u4
kMt7gqEwvKWriLgSb87zmeElEdZIIxQgdjXnrrHy6Ihs8J/bn+8yvtG88DDVAufI3l1rSDdmhZSf
ghH9VLjJwfQG+WPQ3fyxKiptj8DG8JzF/Zb5tn5l0Tyb8t6CDOAiXPu8tGY21dQ14DrILIfDlg3I
TDzrCzzlXklKmcZ+Zg6e96yNelx8wKRUmEANLYmJVamqYfyln4EVf1NSPZt/lFWvPMF/L3XkLzwt
2VHubr6YZo8M7Yi9A2QpF9J1JMtS+oMIEWvBXxHDBbWS2XfYq7iPSGE3/TGOlGLr6Xt5RyIitjg5
UR0DSbQuHIhmIEm0myawegfpwdit2odJj9WPsAunb2ovumPbpvPwUMSTNDbCxSXAlkyUo4GWDTUL
TV/nUJqeTcgg97R4Tfxw94NjStpFxqzYnwSy6NnXLsmFfKzRwa0+8emn6F7rsvJfAN2x8WrXctIX
CZPZ+nR7311ubtBb8JUW5Suql+v0xCNj9VpXFkFnUK9Br3V+0bDW+nt7lMvTCqvMAzlNw5nOmbdK
ghKnT8BvYafhTED4fQFkNNmNEY/aEw4gs71xBVxu6wWboXPTgBKCubeKzciGoIkacpggC4vyYLoK
7R4L+CwyHLE9vlqZYf2+PcOrQ7KsNpuLqLTG3Lkib0avjcqgSWcVpVPVPtTS7e+qUriHGkuGjXzo
6niLSyTYIS7VNUnQRpOswJGVoDQOobhLhzj8pmdl8ZHGL1dM0tBGef9XpXaDQKBOtABBtEoyq0bV
eOckIgAhLU9K3DQ73WjiU2Xh8Jvhe7iRn1/ZNHhKWHgpglAg+q5WETsDIWs3FoE5Zc2dpqGkNGSN
8yDxEt46nstL8Pw2X8isBHeOAsnl2sKCzpw5qnYHwlCPQJiknTU5sApcG8EUqGpBKoX7oTWH6gOw
fHoeWcG23Vlta8KYNwxsri1HtpNvUscrD7e31uXVwDegMwTiiHIANL/V/SNxWKDUWgZuXXTRzjAO
skjrfylwFbuxoRiz7wa5pb137eP/d9BVQmoVhZzbEBacagJjhzbt7bUSUUgebdX/sM4kny7lSFT6
Qdydz28SCmhMlflZyMHeldwXga6iENNgCbwBwl3rotsexXByeoq51FWgO6ynRbMLdItWBmEylYnv
qArO3ZERDs+cXz5ug7FM5euobP+d+srFcGWeoh/UL80GnaY8jTbmfiX80sxYhKWJVbRkVsmqEg9e
rYVOGQjsun2lpYo2I95+d3sHXRkFlNDiKYxZD1jNVQbTKsYQF7VXBrPMvONkmRKwplNvvGGubBlS
CHX5vCQwRMHzdbQHc1YGpQZHHUnlpJbRTOAr56ALibvvn9BSOeJJQQAk7Twfiq7w3MfIOgRIFBnA
FFDRMkVuvU/GfNksnLqlroPV8IJgPB8FcpSUc9PgGTXU7n2sCOO5mzO5vz0XWHT8PavgQ3GclhbI
Fdrd6/p44fUOkkXtELTQz1DUAuI+/zSgO8hHo4jKvNrNCtf391xmSkHHN0GR4+D2s97vygnB2M/q
rBniMIKZ6w82KnQKndZa5vfNoEz63yITxjdAAFV6pNqWmzs9zVQN+VP0XHfopBhfVDPn1SJBkrhP
POZTC4boWGvuobFqwETtPFn2KS5HrXloLN72PgWTEp0TlXTlxUbWH3ETK9VQ6vNlDdwz9WWZKvFx
cnRsUHLkF6t95fZmBZGlzGd/UURCItuVbdv/VKt+WnRV2qIMEsSYEuR3ZSwQRx16QizS3R1kvBip
jKmPwECEOZBV0eta/KkvC6c6tCSSnm9o0oqeNe6mblfijJN/iiIgWqXfj4meLFJbY3+XdJXd7yIv
NMtTWeeO/bsU+tTBGnMncZ/CFjE/Ffi9gpam0ev8TlFZsAMnrdTiAA8jCf8w28baGdINbfAioaFS
gS97+zFKOg/X1tnO8jvBaj3hwyOj725tix/hMEuK0lmND3xD2bw+6pU6/Jwo7Yq9haig6aM71ps7
JzGV+hSbSpd8dKYE+AH6n1Xe+EbE3XvURk9/jfoRljVKFyKdOoQQp1b/A42YqIU1boGFZ587X7pu
9qy9goqOsSsbLOqypIyGz27RORXaDLZs1Du0F/PiaW55sx9DhJiRMarmsb4zQrVW9lmHbvO3EW2g
xh9sQ84fwX7WDl9KQ/8GNOek/agNqrh+b1rJz9lISh1yUG+iVNTmrvM66WX3KVfz3ji1SEbNT54a
y/zYYr82Hqrc4aYE2dHAnfbHuk3b+zSqlPY0aqL3UGnziFTQPdl0vgBOgDwjudxw14lZ/zMY9hx9
u30Kr4TIRYyAsurSorro4pts26LMFMHFgFa5L+dePYioqr2NJOpKkGQcsKQL2pu6/iqmeB3aLlkP
ySAfMxjRCScAzSdkl2d0paiKbwSXK9Oia8kLGVYfoJL1owfCyaBbmVUHUNWQPY3r8KsOI2eDQ/tm
PLiKYFTlKOuQINLBXKPlTRHaY2zjHA5cwws/go9pfwAv1z7lAGvbXxEdufmFTLaYT5MoM7mrUg9R
fBSROte6x6vByp5QrEzrnSdoKAcNtyFqWa2jv+KkrMtnXCymdBc1ETUxOzGLmsdQGP6bRChp+V2t
GOkXq0XV5YUdb7RP6Tzb3X2TANj0R6uHiKoqLbb0CAW4yb6Co1Dc394/ywtm9QWoRsBY9hCX5iW/
So7RyvMa25wAn5tIRoYR8HOyBZeWoAUQXclUf6Ghgz9SserwTUux/9z+AW9Luf4F1A9gRfDqAfu6
2lkWxIjJk2oVIOtgo1Q0e+IlRCen8HPsAOSuizNP3U2Iaj26tpLOD105i2Zv9JOu+VVW0Bx0XKUx
eHxHJUrsSht2h8JMUdmcdauOj13YJD+7epxfCuDmWwaNVy5B28DAgFsdtWcANeeXba7W7jSgnwV8
BWu9uur3FdLtO/ROH8l2rY1c5UpOTbOGC34Rl2bcVa6SdQ5MwcrFHNSZUTZkVyOAmh1mWjfmPD9w
kD7cXp7lsbJeHTI8sM9AvChaLdP/T4GX10GM8FpGfMkmFdXTroSrKFGjm5EJ1bpEDSb0A0HGtfbG
zrwSAmwkgsn7QHQuKsjnIyu9HeEXnAumSr0xx9B6X4ftFl/malyDLEOrjVbsJWKsNEa1w/stMKqy
3ylyMg/IvCoI56XjRgi9NiGXQg6pPEQDfa3oLDszov7PUJEbohZvpKF2LDOz31ixKxuStyDCJSgN
GRTkVjWLESouprmWCLo4fIKgUX7vTPdfA+3Re3PMov3t/XE5KcgxFA901ogn9rpk4aYixQTZkbzn
m/w+B6v6NOpyS1j8ck5Ll4HyOCgmGmxr5kqNY87Yo7oS4LkU/uM1qQeExs7FsxaaIaLVodf9vD2v
y7i4nC6OGdxHSl/rumavlVM/ZGMXqH2BolVn1t1wKpu+MA99lkeRD17AqU+V4xAiLeka3S5TujD8
cvtnXJ53yvTMmWcJsChUzs8PQaPqkxqpTRv0ZTrcV0h+PoMu1nfU4t4MgpMfcYhY5e1Br33txeOW
a57CMXoP54NGnt6HUae1kEcQ9gxqnGjAqXmpEvl2PwzRCQSpEIfbg75lEOeRZmHLL5R5h3o199H5
qDUwpi6DRBNwk8bKJy/pGuUrghRd9wEiUR99qdAenICgldSoYCSjsjxrnaK20FvAZC5i2N1MlaEQ
PwE+e+n3REe17K4pTDP6MHSt7R55Tpo/VVSUE1g7FIW/JmaveHtrENheKuGUNBv1mSunA/SdbaJ5
jqIc1ZDzOWFk4819hQIidi/NvT3k84fFw2HjDF7G6KXUBLoecBQ75a1a/p8Y3ULRluXcdUHN02tf
kjHUOxSn3d5XpZG8WsWY30UIPT10sZO9v43K4DwCHYteA1XL5RP8Z/DeHtpuVGQXzADhjyVFH992
0JC6vTuufEi6p0AigK/w5lxfQzMObwqKzV1g54oZGKNWvKqiMzfywcvLYCmlGwRPhFUWdvX5XNzR
i3DCtPiQZTp9M+x+fOJ1qJ+ManqvhzyVa4bieL3BZXiwnw8VEysGXZpd0MM3RdYAwllt5Prd//DZ
KEEupU94tOtSpETRLi6MuA9IQ/t9JIzBn4HBbuy/q4sDlhIcL9hv6jXnc9HZfHoaiz4YGkpAi6EA
As7x/OP2XK4tztKkc7nZABhdwB4arUnj1u2DuWjkx7bXE+5sB21QYSkbBZTLoSg3wWijHwj+D1bm
+YTCrnIkhjoE/04r7wvTzX6HUocyQftu47a+OhToYAvICGUhZxUhYJdGvSfBRfEs+OPQAvZjq6Y2
0Cvhu9MPOJ+U0t52HBDb1SoBnJraykwWwSCUOSalyn0PjZLD7VW6vDv+D/kFoJyE+EKUINLHMB09
ZIm6Tu/mfUFj5QjPolI/JhFLyzupNtON/Xd5SZJRw6heOrgL1Hl1X4G3h3SAWV3gSml/mOx+8ruy
VnzUqrPANuzkDkn0raN1ZaKgplAMwjiOjG7dR++RJ2mwWBoC1WiBM8bqsMuxuvsYu3b9GFbIcd/+
sFc2Cs9hvGsoheJhs36o2c4EoaN3hwDTVTRz7QSVzxDzy7TpvXffWry8eXfz4Kd8T5g63/4ZqiOQ
n4oxkK5eneAwjPcwSLewP9c+IFQNqpVIxNITXz2cLLOH/5DFY1BXrV356C9b+FN0eoJYru50X4s5
19+PsVi4b1QyoduRTK6772VPu9dO6zFwMxC2IWxKRGuy3Mz+h8UCfMOxRueJya125GhWqS3TdgxC
o2qCLLL1I44X+QOKQfXG5r/yGcmaKJOYi2gVDafzxbInGh6h8NRACs06xdil7WPpih1yr4tBWNlt
jHdlH1IHIjSCLwfxvW7gdVal2g1Cn4FalfpfVO9B01WhVT7wALA27uNrc0Mii9YHiBVK88tv+U9u
ISsZ1ewKLRjrSsEiE03jwsyLl2r24vs6DOuN4HUZSGgAUOECEQarT1+DffI4b2uloG2mZ66F6G1R
7jXyje9lVlT3IaDTT/mEftDtg315ey7NUIdO0YL6JJKdT7Iawb7ZJXGZpFs9aGhz+1FYbRkuXhmF
B/wCeyWPJldc3TPQX9I5K8whMOu5mU50h5CeQDCk7t99zYAGQQGMMQCEUIw9n05rY3lSNBzrBjsa
qtt2+GFWlGajIXa5C6l4Il+4MBsYaN22bnJsqHGAHQPhktPwgjf3YebMflWZ+rs3PCVPrmZqEAhB
cEedT4ialBbDMx6DFvi6Dyuy9JtMy3eYcmzZDV8u0lJd1VzCL7hEa93NzSsq0GOrjsEMu9zvQiVD
C8LZui6vfTsqEDxHAIK5uH6eT6iUqjbLyRkDtruChPig+UrSj0e7CeeNA3VtKNj60NnJPShQr3bd
gGu76Yh6DoTj0vUl84g7H/LGkB178I9/bp+kK6Mhv4gdH48tjcC7Gs3TsdDhc6nUqjykxia72Mth
cO8UwPUbE7uyUsCqHJeFQrnWWhPEpchqPNEHNcAG3kOMnsIj6lbVxihXJgRw+c1MipBLq/l8pVrE
okeRzCoQx1Ls6LOjjVuE89HIlC15x4sJ0cvlfbBUcngtXNDQdQNSSJyqTuBSpv5nHJN2j39D9un2
Cl2OAguE0Lp4w/EgXuNposHMYtGgkNmMsjlS95+f3FbAPrw9zMV3M3hdEUoXa7iFwrPaCMiLu/mA
10wgFjxLkXjtLjNwSFIt7EBvD3VxRXFgHV7eNMKXo7vOYjqjGJve8vqgS2X4xcZ1Yt/ms3ac1Ly9
w3ZlC0x/OTWOLvKiNN/BPaEZc74l4PYjP5FrQ0CDWTkZE0Y4Qyfiu1GTG6fp2sx4j/AsWXS1OVfn
I03YuOSZpQ5B2tKspKVFmzAZqzuhVeLVjKutF/FbpeCsAMQHfLN+X6heXIirqTmdOkfYXAxB2MbR
LoYN/uAUCNV1VVjh9CSLH1k3WQ9o2nmwqnXvSCd0OM5A5oIUhzX8okrz0VDxmLi9xBdZAV/Z5MkJ
yoG1tpxVYSpOnK7qDGUMcgd/7NnEOWes2uo5FsWwa1Bc++xk7RY795I6RSWMG9QAP4T/Jr2Z888/
CmzrIIPpQUdt3vsUpt1UfMkNqLmfqwoK1I/Inc0cL4/Y1J+oW0wovLS1Kx+GGP3ngwxbK8SitiGp
9hpTe/EQozN34K3MmW52EY7+oIso/N1SbnV9qpy58q+tIMiPq4A6qlDpi7RodliqJd6pTTK3PnQO
EgCPnc4vfp3CSqR7cmCMK3ju5co/AulqvG9qTtsehZ848qsUnZJ+X1OdCncVRdLmvSUBvg54DfB5
y0m4oFBRYy960hkjcJEAVQEP6LyHkjr9PhplKjeCyuU2YDCQ4BC2eK3zbDlfkDB3pJHNzqJ17dm/
cGqoo091M5jlXo8sozw2phXmAV3LaYuos4T584PBS4xAtujv0aVYq+DWVulFKU42Qdq4pm94mTzl
egOUreuaJ9mhgbmzaiEPVWaH7w7YTBScLU9rOF1M/XzSCAEXo2sKI6iQDNnBmu3vC7uaNoiPl6GG
UVCL8sDQv/FazkfRxTzmepiYAfZME9YolZ01X6h4Co/R4KkjXYP91EYKeWU9gW0B+nXeULXrkqKl
oEc6DQzKU3DqdrON5hfNRqXEuUgflXaXI2YTgdoj/tzfjiiX8yV647ZOaQm4Jx/2fL4CMMtsDaYZ
gNeyjX1TpdVEhxNfgUNcxkXomw3GZfvbg17eHECCFsYhRWKHusVqKT23A5gBDRxck+feS4zhEOL2
0vu0cLeUKS837NJV5z3DS9sEpb+K5AauZU1NNwOFzd7bGXr4Uufi6zCj4W/28VepZN2u6s2NXXSZ
XFBmX9QfSAB5xpmrW3+R8BhSbFKDyQbqkUrEC/oukRsA1svPyNTgC9AXWkSC1nz+rCA/nyidBIPj
yt0ojOjYmhjZCKRKN1bskr/PK4o0xuR9syS1a5i7NHXQb6JxA8zjivpvO/E+2GVAroCs0Ot2joCf
w/CuiIrE2YdNZGhonNOOQJPFKqzjmEadeLKNUG++Wx1VllNphGSqRHFZ5UiriHH2Wzwgsy3qwbKX
ziPWUtkhXlJBAsa87p6NuFvmRV16ATgvOQaZOix28rBDs30+2FryUGIK3Oyq2bARYFCETA+yK6Ov
t3f85YYgYiKMigLRwtdcL9WAwJEDpSsMUrXqvkWZQMMPRsqX26NcQuQXZCIgSHrIbHku6/PTrLlD
uEC0wwBZWQ4V0LEm21lWLjH66SmHnvCPQBA3sxb4x1A6pvHB7QzUeyYQXv290jX9vd5kONLd/mFX
pu9S7rW5HwHnwZU4/11Vge/HjLxDUEwRiATezJ7wh7oY3g3WWTgYi7QBSOSlXL467u1UJZFwdFZV
p5KmjbI7Ymq3RS2+CJqcAXhLC9KC0gwVhvPpYIVXYVUiKCzQCn7x6lieBATmZ80p2gdF9O0WQfsi
ijEg0l8gq+gE8Z5YTYs8V5lLhXKkOXTeE37Brn1EtQr3xylpUbuunDL7azbzhA4Qm2sjzlysHi11
IOvc+Kzfwug7ny6KwlmoYDsYNJgKHrKSriwaLV5WbqQ1Vz4rNxF57SIFg1Dt8uf/qbFVZZHRXc2p
57UxPoI57prS19O+ekJvLjawHYzHrfvhEs5sUrLk0UT4XLp56zoseqFVS0dKDcYhHftdU6Z1dij7
2PvoaqOj+a7bRX/zMkYGBs8pZw8sUri+4bbpa0w/PnzvSeHnsMQWEZb+lbn29c6kiJ2CTDMwbAkH
werj+zC2xOn2eby4ORgFTdYFaUwMdtdqiaPSw8OUpRbIUGanViD+0SShF2An7W1snitbl6L6wloB
lcsdsjr6YTlLDIgHLRhGtd/jIeYgpmIhSa2MuO5iELoPNXV6wRp4iyB/bZKgBGGDwu5g6FWWkdqD
EXlNg8QcskpPwH6nl4WF9ru0h/699z2EKABNpDOAXRbFmPOdW7QT/pOTpgUNGNYT+AHnpOdlvkEA
vXIO6azTJaL8vBDZV1mFgmRKzTOG85EKcUwa/R9LhsbGBryyXuw64sxSf6FBt1qvREZOlSg89iK7
1w+R1MUDyNb/x9l5Nbdt7H//FWEGvdyCTSIpW7IkW8nNTmwn6L3j1T8f6OL5myCGGJ4kc85FMl7u
YsuvfAvYN602K3eIVOs1xjFol3pVf7i9KxeHJgSeNAAmo4LZ+cd2JpGE5qkTwCt+zhMk3c0oUd7H
xmx/yLgjYW7kCJDD5pry4cLNg//TpBkD8ooK+PTL/rh5RImzdCdG5ZjiOfzkBZW/b+s6+AuRxH7T
jUWxEvAvbE3SeJAWVMGhKs79hACBKcqkW48yv6W8JFLRbOWxCDM3asEK3l7VpV0zVcHZMXQkkYu4
nFtRezKlV9xEPExLMNSL/H3mE/3cHuVTEeYizuIIqLZGfRV+IK/87ImqBmECZdbVI7a9px4RlTiX
HjVfOsuy955Ixk5urX8LTX9ufOcfpbRdDDJ2jaFBb01V/OTNNXzi0rzBgVFHpFNJC3j+g5Qed7Q0
VOnY1OnGrEV0SqDyPtye99KXRE2GwgiZOGW+WSgg5aHfjHmBrGSYJK/YakdHLwyM3VhirHl7qKVN
OlHxQM2z0FcubLJcNEVoMZQMi/8nFar2qPmj+S58ET5GwqnvTQ3p5AHjIZjk/uTKmR3HWEiyPtqR
fqySJvlKgT7aOigQbjJJFnvZLKz7L9GpuEVZC51R6Oez+1oJS8XD2k49loCcH2MQhdtA1u8WoGFW
AERAKdEwJPedfbDSbMYAzgOFGkuqUDZVwi1uraaLptOayPXCDkScHpy6zD/Teb88ebmqCWhmeOv4
VVp86yzPe8jtLlu5NZXpcZmdPJoaILq4M8nPrjobbdHpsSdrR2+snQP9CAF5MhVfh2RoMXfWixq3
1krzXSmDvxG1jdh1Kj4cd+9ODgDxBC8ut9dc1W4sqZlmGdqacU8qRKW0EkcJFgcwn86JXQUD5ZUR
l5YXRVydOwfN8qtuWD9opZIhMQoqUAxbI7TVTZrX4/72vKbgdr66YFWmIje525X6emuVORbqnn40
jO63mUtvxWDgYFq/8Ny/2sHwcnu4z3x0Nt4nioNEBrAzydzlprGSRNUGLzfAIiBXeUBwqg0eyZ/G
bltTzPC38RiiNW/1Uf5I5ubJh87Dt28TjWWe/jL8MDEfJbspX3KvNfRXAHeBvcVANpA2Si5p9sGS
OutrDedpimKDHreJ1IzVYy3Jsfp3G4cIFREsN8FTNQSRg+ei5rwZ5jjkm9yPiZwqp+SqEaMqR4fB
rwzoAVJrJw/w/tvahboetB9aMej431Qt5s6SIsZs6/eV/pF3cWzvelWu7a2GAzGwSRhNsGERH7e3
aklq4IYSKrGubvk4lie9Jb7z5etfShL3uMgWSejvNBGizkhgi5pWl1O32scgbmJ3EFHyitm6+nug
Bt1tWlUfkm2PQQ2pgyykDzOHnvrVkHNPfcr8pDqqnpWnm6bQy+/+IES+0Xy5sbHM9bT4oSBP+SuX
ZCoSZp3ovjtwT8J/UqTodyy3bXTogl791Qo4YxsYQ6XDxdWhvpokTvS3FzuwPAs1SWTc3fXGun/z
m2D8J7YnLZGruhY9W6xtEuSM6xZkaZpbAH86c1x51ReOGPfFRDdHwO86GMxSqvtOx+b3JBVP+wFa
tKQPazoxS6PwUhN5kbOTmMyu5Bb4hDUCJTqWVeNvtba3dr1o17wNlkYBd0hSRXQ5iahcHqyOl8Wx
JcFcDLl9G+Wo+8Bv3NvdPr+fWqXz8zuxR7AZ5LNc3Rc95cUSjyFqm6mOvPIwNceeMrIUCtcImahb
PM8AxlQmjt+bsUHFchvidfgbA81K2yqhFVfvVq42v2VqNOHar1t4K+BHcmuCh4BnPMfI+0MGpEqA
WzXRpv2RGqXybQgly0JtxNDwMw0rGa9vTfk5lF20pyc3HGk1rCX6S58CCThw9JOu2BWFuDYTYhnE
bo9qmShfIN/7f6M1YKzESwuhGb1JFO3QiqBwMUdxj7YuUTIhAOTa+TWEwju0nP1N3LTNyrIuzAcB
FSpOcEMmVNwscoF0AMCkEOrR7zsIaUZqbxLJqlZeoqVRbE4i5wRyD4flcgO3hhGlXLjqMWgUcIQJ
3Lcu47q6vYEX3jtgrf9/lGtwX4fyb9mpxyTr2qc8SsxXGGaqm+Btf1KKKn+L22wt6Vycmg71injJ
IYKY5SiNF42JXyVMLbMbV6qc/qFILWNlARc2BEBQoGJTxEDRY3bPeJJf62rWa8dQGOq285wPWR60
bZBF/soiLmSyDkIlsKtNMnV23+WnwqUtNEuAa7DFAWNKRWwOu3qwo2rfVmn01SykVwzRy1NYCv3H
7e+3sJQMzezY8eyR+S7RbJLZmC7gsSSB3sVc4TvsEtYKktdUuak4wOQQ6iACoyZ5OcNCGsI+c2L9
GHvlszCU/9rElqDJNXtbMn46QbANpR9WIX3hMnwdaYeiZKO+2KBFXIKsLQ3YzPWa7ltQDS91aY4b
ZVw7/0srwQMJGgKlgonVd/kTNVohljqwErSz8CYeRnvvhfip3V7vpQIi9Xz+KGMSzGIWl8MQM9J+
chr9KKDTAxbQswL94nbUvwYdxtB7ZD295pyYXRo/qWNE7VRREbLZ6/QaFYKhyFpL3JYmTvoEEYKb
Hoj6LHEDW49MMizOY9Jg/IyLR7KTQ3tNDGhxlEl+kioi/oBzuElPJapmfvqxMPp6n6mtvg/aovwf
tjOFfMCQiFyS907X1R+VmWDsBh/VCJ3ybNzuCtlMDybm7ivn9fpmgMwxIeyB6jCfearbtQU9pCzX
j3oje/vWhlfrBEq9z7P6/mWbhgL5SymUVsWc0TQgkx9rVcYLLHsGpPoy6D4sf5ULszQj0Dlgtahu
TyTNy3Vr27gJJI27TjP0EJWOkIqMFxkO8avIVnKWpbEgEtIiADOjUPu5HAuSKfhzk/2Gkrd37gut
2uidLR2HMnNWTtv160ScSPxm04nUKZPPDlvToNrfS4ZxzDr81w1Pz76mep0eACjZPwNQ1G7R1vLK
HvysPFzGdIwKDQM1JGoGdJIvJxgkdapYlWwQOpKZfR0p0f8bBk6am9vMz3EhL0gcfPIzNX9REWkY
dyIuq48OmHC7GSq1LV0Z55wXgTpECMq761AEwNwBlmI7MZpJopp8b+RZ8ywcP/snLJGO2DS6Ho+b
CJbQ6GqJ472UWRa8GL6hvFNELUtXrULxljd4e7qq1IbSYeVmmxZzPm18FPiu8EGmVvZs2khTBEbl
mEd438Klj6s9lNz7m0hwo+i1QkIWmt+qNtQeYoGdD54VWGP0QZCcMc7Ltrd/zvV9w68gQpgeN2DD
83BOwvvSbNLexJ2m9Lb4k1owywZ7Ja9a2mDEjFAOaJwrzryMqTY4hkSlah71QOr/6ju12uCMkTyI
KgiOI9Rit21zZ4XhuTA1ums0hqEEgG6ZdypaRW00owmQS6q8vxRsQF7KNjU/bq/fwpPNZQ2xGLzj
FKTOoYhG1er2WLXimHqeUf4lW5IKzd5Bfj50YwtbgLFvEbDzvMBWDzzZuncsYwxvXURx46raFIka
Ba7j0WN+w0Y9e7azQo0erVDEHaR80wiPQTCm3jFs0thykV9MtJUtuXDT8ARQFYGHypMzRyH0fZfy
l2chWdhlW6Tn8CSp4Shl6Gjc/ySwXJPV1tSOu2oJjGM6RpxCi2g7NveFcKqtlGTSIcqbemWohc8P
Tp1JAbznnprbXxRt3GKFMDArUF+oz5Q0dzNrLWRbGoWK0lSfYz6EBZenuZZbR/X61D5KowESRsPz
pVVHsXJBL4xC5YrXkoSIXtVnsfKP91pNqjiv/Qk/RaNqX5tBfwC3tcaKWxqFrokKgZ1OEY3My7kM
uaMHYQBqKbUbfG2RKX3Is37NAuI6ip/glrzUfBae0bnf46BHFHc5uJTZEwqpcvSu+8ODpY2Qyfxg
GwhzR5/6v9vHdLpUZ5cuyCj6NOAIETqYQ+Jzy0RO3omMo8XNzvGU/JeIs/xhl6mCroTPZ7s94MJa
Eh+A7YG3A01iTpls2wR8UthKR9TSg02ua+E2qMxk5eRej4Jk7YQegDoPZmKOM4NQAqK7Ga2jhkTJ
3vGaBOoshbN75wI9wqC6QRRC82L+xUqjsmqCa+foUTx9EVmv7gNIE/ePQpOewGli3EFPm72Lbdn2
6iCo91lTfbIB//iPGdEcvXsu8GT5MgAuAPvOQYFBiKZZBQLlCBzAe+kbq9/HYxS9/w+jYAs/gSqn
Gc1uha40BvSeQnGsqyZ/GG1shXwS1btbO3RduNkoHJOQEcpfnlciAi9HRlscR6jVbj+CW+68dM1m
5ProgDGAywyIBBYavJXLUcyhrp2isRyIloEeHOWu1J5zz9OeBtA1yl4fHOf17tUD1TAl+FSZyINn
WTCSGVipUYk9gluzH4UctVuz0NZ29fWrB0CF1hhMAlCi8hw9hUVU0wZxIo7+mEmEjEO4b4c8OnZq
uOYyuXBMibJIgWBQT6zBeffB0YrM1iNxFNi7/abdGHzJs8JeaX8vjkKTGJoaO5vk7vJDOcLJxs4q
BCKFRY3zhV88yMgVvd3+OIvLRq1sqlvT4p53+kLbxxU0ZxSc7MROVj1/bwRj/NRN9df7hwJAAPpu
OkpcC5cT8lUnybS6FnySotooamtvUmFhrVzHa1CFpbXjWiBx/CwCzktLRl11dS7TXEvxrP9ij12w
H9VgTUtlae3oeVEq5yTxv7N9EBVK7XcSsaIvrPzByxzeHt/EqKxLm8fba7c0Ie4GAAqEWujazjZD
a6gSJNlBHCPE+QCwB8beitvm/jsbsx6e64lujgPD7AaSPSwZ7UCjJ+mP0fco7d9BN6srIfbSBYR8
1fT6sGxkK5fboJX0JIiLQByLXJMO9OmiL0rmB27QysmrJY/pw/1LR+GFF4z9Tb9wWto/gi0f0cG8
Apx3rM0we20tX3vimlhz6Vn6QPB7QJbCMZ+ApZejmGB52xAX1CPljH434thz1PXR+XZ7Lks7zqI3
Q7MctUgAW5ej4OFNX7LqxFFrlWDr4XD95OmIYBYYz+5vD7U4IWRQpqbxZ8P6cii9zFDCdRgKYLj6
T5aVwykA17S2bosz+mOY2aVQYlMVJvXIpZDV6pMcGF+lzPEPuYSV9O0JLe07DtDUCCQuYY9fTshT
BLJHlSqOTVW/t5oVHjyp79wya+sdYqyxe3u4pYkhGcohoimICsZsQwwDHipGovOaR7r1VjVR8SOD
4xNvBY5YK1ObFukyHJ5sVA2Cb9jCMgiHy6nVCK5BM2u902gZ5W6govmrMhrxMwn7VJ9mSGLatxYy
nLfnuLBHEMaCUMmVDhxljuhruxH6UduiXIna4C7l8nque0v7dfcoVNF5M0DWQrmeI14NqU5iBUT0
0fdHfNEoSOyCOlPvn8tULIPQO+kDU3u8XMOuKAWVGeaioFM1XUbdk1fIwQrQc2HFAJ9YoMCw8qG0
qV2OYvVebldY9hzFGLbYnvbyziyt+v6zi30OCEXuCPQT5uKPxpAXUUZt4IgSYn+yfewwBMqmK6or
S3OhSwTMEmoFf89WLBhDL6iVwjomo966WWeLXW2sorqvzxFib+QRHFgWTJ7nRA5yj6aCNTZo/RE/
xjRznujP2rvYr+W7H1n+fDjWoIOIVPlOlx8Hh5c4luQcW1Sr17ZyhWQHr3+2smxLE4Ipy82KogWv
4CwcrnLViB2NUXDZtV0fNZSN0+IcmmFWvbKnr+8FpjIFdRycT8HDywlJvdSpqs+eHhr7RxNJx9Yv
fntW85QMnKRkqFZKdItTm8TP6FBSp5nvbqnGiGTsmZqfyuqmt7v21S5U4xxrtbW9fSmsDTVtzj9e
9VxBVyyKpoMkycNbr3YYryd2eqhiP1iZ1fXDwebGfgXKBIC7K2S/UhRjkkSWicq/8WJY5W90pz+8
yq5cwES/b0/r+kxNY4HwmFjQPPKz+yExY8spp9pdIDmFC6Ko3DXVuHZvLywefaIpigCNQ/A624JN
0zuSo/fWMYMEP27QCzY2bddn6pYqpr1yqpYG404mSiCixG9rFrMgKGyHlWdaR8/rY1cC3OTG8fgL
p2rt7muPPjIbnu/Efqe2cbkn0FN2ys5X7eNASXojx1a7L+ldrxyqhU8ESnhaOQpQZOmzW6IssC4q
/NE+gtp3NgNablupzP69ex/QkOIxmgQfSGpn+4DHvgtilVqAUtaSW2d18hBn6przwScn/DJwIOub
FMHp2lDFnQf8Hc7lUoc52RGX6LE8pl0bfiuBsL91mOSZbqEOKOE4VhN+kSJO1jYa497f5AjoQxPW
ClPl0CX8J0qMsfeH3o25uiktMVau2dWqdWQH5i+K04zjPx73rvgVI3Yn1a4caFImXLwb/eDDz0ql
2oAsR27q9ipOW+vW9GYxGJJIk5CXTQpNLJ4c+7bKdoHWt4/dYI4vUSLeIdj1lOWD6GtVBfHP28Mv
7HwoSRSSp8oomOTZHaWntmh0o8Kx2YG+VxZ5uPcR5D55sfnr/pGmxhs4N8h75LyXO7+1hTb4U+Im
67hk2q0s7ahaW1RGoXXfHmph+xOI0VhEagAYyjxOEnZY63KQSkfJS7ydwDzswBrcLfNKOQKEPDoG
0/qBrbuckCjVUcrTQDpqeTns7SaHp1Z4f+m1vCbGuDQf3iqqrSadbSLZy5FaLUniZDClI9VWe9ui
oWGAGIJ8v7JuS5uBDzOpoUI8pMB7OQ4dGT+vM987WVaWbcekSr9btpc9jKPVHW5/ogW0BVuOniTJ
LgEzpf/LsbRCGqnJlojFoIjI3fut1LL3IVcxU43ha5uWL7tmmn6T0vqAoua73w9rtZHl38A8aURx
AEgjL38DEUdRKmBbjlpsVv8Zoi7+agZ53Noow+5jYTquIipxiJLS2na2Wr7YTa1sQm7wlfz/s+c5
uwVoVk6cFYoN07N6+Uus2ghlpOyL04jwR7zR0QRw3qFvhv5+6OVQ/0eOe/Ez1wdpfKwrD22QnAgH
60klTCWxJShEuApLYRWVzqGNpbcqGCRkZX0YONsR6ohyBJwpvUOLceqvONcWwWtnNlKzNWsdinhU
yFmxievEqgzXGqyiAQBcysccuIH6BYo9d6ksgnJnOIETf3R63r+HpVaGm9rGSMFV6l4UW00EeEOb
pLHaXurlz8aUaY2PclP20htsV+oAbiEV5XjGUNVP3oIkT9vnvBu9l7StPeOoJML0N0OSOm9+GPfK
Rqhe5Jw0fLfy7/EwyOkGKJPUubHmO3niViSd0bsBmyk9tMQM2ZbExccvRUR5vRGZ74BDVfqu2Wd2
nUpPWmfF8cHOKzM6DpZR925vJIriGpJKVqDbDY65iC1og9vRO7EeIFPUnu1SAyx/h7KSOHtah7VD
WKX0gl/XK32YbjI7oVsay2k1PFtDHBUvapml6XepL3sNQYfaGn5FeujFu1hRS+VrD/HJckOQ9Lmy
HUJLpDsgHn7m2l5g9YfKSPCm3Jq5Z+gn9LeS+MkOnCDfeupokMiOZqysafEvXDHYpFPYJzChuD+P
gLw0wXRCKOI42RqfMJ7xgCp4zUr087mPZ/scrCn0LCp4CG7OBQMgtkqxX+US+EBVOamxXr+HvtJt
AjFBvEFLtI/IVCovwTA6X8dcbt4wg4yeb989S3PF8RsI4fTooc16edjyXiswDXTE0UKSbaNQFt+F
atGtXKZLo5Ctg0VGDH9Smb4cRVcKUxkdXlYz9O1XLxE+bdoiW2nILFzZEwSJegDwDkrk6uUompoi
oqxG3ikRAmKBk6mvU3f7yVc8eY23tDAjUBv0SOg5W8DFZtdlWpfJOApJOgqZK3qjivYNn4Zyzc7w
MwaebRIA18h2kE8DEZlLVIVWHQ22xjhBOz6hS7ORTC90w9Q/czs+Vr3zEMr2lozn3HfBl0HzHisb
Q8mq8b7GZrwtgbHUynBA0HefJsnfdVzsMR3bRQkkCE/KNoPcb41qyNxA01eetYVsFrjmxHoC1MAK
zV5qZGqjHkFt7wRc86PhynepIktbrSqfEo3/z8z7WYEc2KlRTxWP2vEcv5nA7MJPvPROmuHXrp4o
wyORVrtSEFh6KhlgeqiNKXGeN/6cIjB70afeSbZxqxFJePDjGPIYWEHD/GKKtsNWxv5ZVinOhuZz
11grT+TS5mNNeSApS4DOnq1snHtaEviDd4JjovwOlKhR3KIEynX33QAGdmpiUA4Fczc7tdTHsVob
+YA+GjXbMCoV/CC8NS3PxclwjEhs0KW6apUMrdQpYya8U9zpHnWpDNqJq+J3u709m+vtSAWHvxCV
nah/c6hVhqC82cp6cJKL1ox31F9SjFDHCCVAT22s8DnuHP+bliJusrKO1/cSaiaQ/9HYpzJGfefy
XgJQGkOMz6KTamiPhAjRAYlPi9j1bvk3FJlIccksJmeHK+9ZW08is+9y+5R0gOnDGsqaSJ215/Fq
Oowy1SqnBGaShZpds2Ptt21hy/YpCCyT0pTc+a4jxd1H0PXix+2PdrU5prG4z+nSQEi9ep4KdIvk
pjWt09AP6c7DIPSYa/aw8hQvjgJMH5ySCY5jrkBWUHYv0t63T3kTNpt86NJNmOtr1L6ruhRzYckA
RYG/gsExe2orTR3jqratUxZ0f0vF+NLngvq43FQu1LK78VeMRi8DFiHbHVmP2eH1MY4wYNPaJxW1
vocmC7Ud/lNr8nxLewGV9QlGSrR+rbTUgo0i0LZPEGD798HIt7YVUyhoh+a/2zvhOlyaJgTMC70j
ZN3RWLo8RQ5e6VQ/VPuki7rKXU3GfWCL6lL9mBpW48G9g/yUtWoeuYBowmxPsawKNjL2y/bu9m9Z
2i/8jKmgRG5N3nv5U7oMJam4Ge2TL0nKznO8YYPpnL1yyy+tLch7jKcA26NnP98vpY8wXmAy4TZs
XYkKzSEWaePCmgxXan5LW9Mm/STkhe1DtHE5oVBofZ5rqXNKU618T2y5Pqmt3vyI+H0u2t7Oy+0F
vLqL+ZaQlSkYoP1AjD27Qhp16Iw4zp3TIOqxc82swOpjpKqU4e34GpmYuvlNXh9uj7q0oOybCWdJ
cACw+3KWQaVkCmhL+2TaYbKzRCM9dfgo71AU937cHmpph0D8IwgF3ALXcDbBTjTgtgWnb0QmBLe2
Gp+3Mbe3948yyW2zEQGI0de5nFARePiDl+xDNIEQLk8jf1f64ZqA8tLmQAUEFjYJETnCDGXgkcN5
OTJ1p5xsZNdBhX0O/Cx96i05fcATKv/39qyWPhP1YCCdXF20d2aVl1wtnLbwOOghj/nD4CnG2yDX
ZH++vlaBvnZrZ4RJfHOKCEiB5noKPryeXIwyWbXRa96WnxM/N06tKe44dnq9SSyrSb6UNNd9dLQ0
xBhV2gsoSGdS+KzKGCjWrYnkzBBF8ZtjhPF3TzeGj5yW4kcKnvhZJ2f+K9TrUN5klfRj4hvsExEi
9lk5SL53AqLJg17ncbLLMd9JNg1Wj9aOs6B86LFdy7CKwtoGQJsg7asgMb3SLblGUE/4SBpcFPtB
nnK/Xm4iy5t4qmS7ZKC+TRMD3rHcQOFAkWQv+aGhBKj9O733j63Gpva3D+MfojPmvhJmg4hgnuR6
bDDu1pBq/NYhP4YHWzt4D0qV5CHdUtzE9qIC1f+YynXlP+uxFK+8Ddc7htrDVN0EK0DlZF59L2UL
ueDGy845ZgRvaA4K147G8dxFUb1yKU93xEU+xmpRswWcQvADwHmW96k+olShx6Xco+eAdipqZKSy
Xf9QAh6HLRB09mPTD+1OUYlp3dsn4/pWQWcMog3dbs48qLnLTyVLujXmee+c7CwYXSe0oZulMG5v
j3J93olPKExMwCVi5bm4fhQZ5VSric59hFmcyxNgla6pNnWyDdMgfy70Jr7bfQEEDpExYM2Jd0U1
9HJmlpWUY9p78TmtmmCDilNwCDMsJvo8XUsSF6anTaUOZJJhXshzrpIspV6CxVNyDnXkI5RJzLUO
RfNoQ6LcZvhcrByw649Gokj5HagH346a9eXUPI8yYzVMyxljw+oPsrMt6fbv7v5oEPLQLcajGiev
+UfLlEGOhsyPz0YUDK5S6ochDsSmTwTmHP0auX1hDVFKJeabKmQwFmafqyNOzhw1i88tuSfV0DLc
q6nSuKlS/G3izLi/PblPwO7lqQOWTIGKviTp6FUmGvWAY4ugS86YOKrhobW9sdpJwKCqB6HbSXiO
qwzJhV73EzxTx8zTtt2ActDGn+rF1QSI2XVyVsU7OrSidK1yKL90rSjzXR6F3c9MxkdiA7IpsNzO
Sfrk50CgUG7trqn+0Wls+G6oNNabofAybRNIosG7P8b2+EwQM5TbIusieadGPg4DmeQ135rSVAq3
6Aa1RPCB22mjYZBILx9FXfQhavvZhKDeu4latG+Nrg8tzWPE2g6Ivyb+3WHClKVNiMepokln93IH
9ghfjXpjJmdkcP2Nok24jCy5W4seSCq04KluT6EK4vjlKEoh+3ljFOnZg8r2pkq9/V10Ivuo9aBf
2ewLR4qaGOLNNN6nmGT693+ACVQHDTu1aNKz7KHggOlOuDNqeVy5bZdeFRyCuYwwg2TVZgc3QEUv
BouVnnEgtfa0TIJd2ujSPmlWE4qloSYhcOYzgePnvtWSZAZW25Tp2Q+Qn5cUSzrpVhEdcqid/8Pa
GQBzQPRSvbwqKPqpk0i+pKXnLITXXJq22Ot1uab4tzihP0aZbYYipyGdJX16llTR/2y6tnGr1lIO
cAzClft1aahP8NSE5VTo1l1uhirAcKF1EM6Wq/pbNYTNzqk9f9P37RoMY2nb/RlmzIL6CI7j4I+E
GZ6nRieah8EmBpixUi1aHIV9TeuR1A/48OV8PFiXhaRE2VnDjJXWpi3juRrYh5UrlT9ldqNye3OA
6DpSwJ6HTEXbhkjhadk5jk2xk6Bx7co6XfPEWvg25OqTdTIIfzKv6R3546BSMvCDIlXSc+JICn0q
qXtI7PJbIaT4XqAekEPggOR1yG9M7fvLkXyF+lDd2BxW+pUwkIXiPXpRY698nOUJ/d8wsy0gfLu2
jUpOz5QQf6Nroj6QBHSupUXG7vYHWhoJxDVVL2RNtCuTeRlv9HJopPQcNgEc/3Gkh4f6svEM5gmR
jLsHQ2uLJI+bjh0+R+LQowrCuDTzs2rH7SEIUmefoaL9V15Y6spQU2gw23if9itkG6ghknNdfiiL
hi0ez35xzoO62fRZr3yt68E8FUOkbNQkAH1ml/paALEw6CdMi24etkPz8DLL4HAj5FSctQFdJxh8
nmiwcXLa19vrOF1rs8kBsCUyYid+lsQuJxeTFanlYKZkHv1zXxUns5T/ifLsFALpDDMtcL1heE1k
+/vtcRfujKk6BhGS/hdKmrNtaVfS0Ieiys5UrZIfxdAEz1oQr3nP6VNyczk94gi07GBnk5aDELuc
XmCOXexzos8BCr3qNzUd0YbIdS56aotpXh5sGR+Fly7XfP2poXnfuTU2ZPXG4a3pz5nfh/4XdaQ4
f6wTtXee0tZryxfK70H2NApVkt2xH/0KgGXTfgccUPxynDD0jpk+esnJpEhrHTS44aXbJkZOGOPx
oO6cAjVkN+zI3E5yGo7KRu4q0qKukcXffqcjhCfbg/ev1fYWom15mxWvnZWPL6qRxO1+jHXpW0yp
KkDcKwz+c4rch/IkQvVDyevO35YW8ICVPPL6eLOUk8gI5YdJS32WR0ooHNNxibPzEAMsthqz3jSG
H+0jLFpXTtz15rgcanbi/Hgsa6hj2dnXrGhXt6LeFfgG3n3EGGXS+KSEwSs8r6QUfV/XpkNPNxee
dFBCTdvkuSn+h1GoavNyTYSuK5/SRm/8wPSTgktiGK2HFvHkfKsMg7nW3zUXtjrX3vSokJCSDV9u
9Z6tJoySrS6gDW1Ku69AU3RZ4OpS2TymokPm5PYZXtoR3MAWOgCUlmkSXI5Y2XHQ1iS9Zx0Xzt+G
FRbfNWxQcD+mFbGyjJ+91/lJJlukqjcFaWC2LgezHD/SpLoszm1XGCWmpVGVv/R27g970qfyo1FE
k7/ZQ0DdqolMJd1WtT70BwMK3Y8CqAq+9UiCpMCDitBxu9Ece6zlS/+vuDIyZ2MXvL2bqGxUDaU4
x2g3UT3G3ZupT929uq0Ne++P3Ri7TZ0Ozjcg0dFw0IOgUDde49XqwaAmNoBCCQz9UHtm2WB3ooTN
tkvzUdp4uWINLvICarZNE5vb3bWpUDSPstWPEK5SP4zufvpB08jscbhJ5DfmbEewCOSoxsj3CYJ8
R5FS2kVOiBuvabYrwczC5oMpDdSXWg9dlXnmkfl+Zda5XpzLoe1PcdVmD2WltXSmRvkwxl7wfPfW
Ax2LyK3B1TuZm892g6f69A774myEafQTXIo5uYjlped6Es7AK/WlhfuIqRGqT2a2UwfxcrSgsGsz
R/gCEd0RXiGbfgOLdo3PfB1noJANag65IPrX4DovR3EotJQRofS5p1nzjU2afY+aAlhIbUYuItrj
U+k78b/3LyR5Nnrv9PcojsweSK0bIyUIGNSIe9Vt5RjX8tL+rSfdmojhwm0BQ5edCLeYytLnU/1H
ZJ06RS/QSSvOXj2glCuFZWF8DTAvy3Z40DrKyuZf+mZTP5Hbnc4yeraXq0m9KgxlVSrOo9wJxCrL
4qvijMbKzlj6ZjSgYO1zs8N3mQXxzoQCM5K8PDuFPBq/DKFgPhhXQRW7YW5nztni19k7iQhsTSzp
OnL7BK9Ou59GAFn4bILKaFZ1Z5XnVm3TvyPe5x4P+hD4oCt5mRK5flpBhS3CMEK4xrMk5GcjzTdX
3uqlzzopNuFNpZLPzjm3pQq1sq3i8mwomb7PSz17EZ2Ovifu34+39+rSJ6XBMhEkpvdtbiJTB1mO
tG1fnovIacXBM3zV3PciQXnk9kBLtxmSZRMyAX4TWLfLpS0bpRSNYfBVAx8haSDl0cYr2uLoqMP4
3bQica+tKV7Pk1ICtSEL1fd5bmtK44gFaVWcQ6utMGoNfjp+GgEoROkFOZ97UWefztJUkifvDB6B
2fQM4XVALngXMkkrXvyoaHZBVdkvjd6vBY0Ln2x6D2j2QTVgxNmrnYcJhnQd10vUFQ7mY3Ls9mmr
3/+9UBjn+QF1QZA1778lcaB09BV5fXjFX6l1jHSAwCh+MbrefM/lrt3f3iDXPRVqX/834Lz7PIKJ
QNoNW+c6U1DPNfyXLI5fxz79OgTpUzuG/xWOsdKBXlpKUhkyGboOE7zpclM28B8KFppJjhJOOQMY
y2TjIEN1fwmEy4QbE2opggpXGiEKOOAUG6jyXDpZvhE59BBRKOmmG4q1Ou/C9clQOiDyaUtSl7+c
E7qgUin6pDw3uUYv3Za74eyICKXlfADiG6r1LpHvN/VlMDJPahXAZ4B4zjalJQwLS3K/OqeD5T00
UaXsPb2r942qN2e9rYoHs0vWIpalqYL//1TJniBws5eiSyLP0WNRnlM6HI9lMbau2gj9sZHychuk
vLuIRK51jq6Bf0wVNCOAGm5NqiSzR0IZtBDF1Kw6t2NRlHv8Y/NHeqvVi0jG5v9xdl47chtd174i
AszhlB0msGckWbYVTgjJ1stMFnO4+u+p+Q9+NZtoYmwYhgEZ3l2sql07rLU2CtNVWwaWnZfHRpX6
sqNrZxcjButIWaNO3v9UAJ6An0U1ChLtmq2SRopW8GTzY0oboEY9HTugsYxJ9fZwtRsfG3EGUPZA
Kxn/vn4bw2HJm3HU2svYjvmPxFCj72MWiucSoupHz1AagpAqerjvFDYuKH0zOqxyvDczbFY7bNYw
ekOz6i6KuWSvS1k6TKGMyx0rb3n2dSJEGcFmUpz8jKAbVluqe2OBB+Ur2rVoThCQcubSNbZfWp1y
RjcgPbTohR3zLOmeaVDOx6LL5yNzUPpzV/Su6ucl0Pv7S18FAQBKpTYTDWbZyqacuWo8tIs92mnn
9OBLqawYoSifUiZyB9a49DumVl9ZmgLoSLbOrFiZtK9MJSLxRrdJpgDJP8UHBBr5/Nf2joPfsgLu
kvuKryV9XzmmHM6E4Uz1xHz2XD3EltqcCX32WPVrJAOLITDl0ND+lMIB69Kijlxf16DWFhgtVeBL
7om4eRib2cEX0iaIfV1jYuyjMEujONnlOP1IlNZG2N2FLuFHtPD+tfN0KT+VjKCIC79LOvtbZg2d
cTIY6nMph0VjVBQI8+bURqpT//PefQck+gZgB5Avp9Jd+2/6qa4mZmsOEASk8s8o34jf0IPKKox8
5+C/6Tn9dvDlx+JOA93jWeLkr0cYeVRCTbVLjUDYWtVHVMiafLjM0VhxDujz20Fhtnn6mFI00/1c
oz58rhNXrVGCSStYJVVq/QvlBNbCWAg7+RAhFJQdzbpkzI6pRMuDN89gazNN6f/u9LHOSLtyu0F0
uROucWqTrsn+HrSFuWymBZfobMSZa2N7TvemSdxcKLJpAmpuE3UE4wbBJEKbEnNP9jIMbnM0ENz0
O2f61i76nmj2hiXZVYGZSQWHlsdqC4vOAh1T6O2F0lHNC6x+N+uGVlGkHO+flZVPltvHDBhZcaDm
xhi1ld+yeytJRZ6ZgeFBFPH7PO2Oi6JGBwZ9Wp8GIyn+qaxmTz3zZnlvIGYs0/MnelrXmcc+GRxF
6EZABqbZvpSAQFRR3hWzTfeenVuvIV0GGqXgcpnAsx7Lahlt62XpYgahqRh45Xg5goVv3ldr4UPi
/yH34y44HNyH60vHHEe9Zu6uGcxpWT4xPjP6bOSm+2Il2vLIqINxRyZKhkPX944GL9UWHUCIbI2t
wqUk9yYGc1QW6OkQxm7bVyhYJOmT0UfgDcqm/Xz/oKyC67f1uSiNIN1PzQq5uuv1hRC0qsgSVsAv
ir8xgn48C9pVTxWjIfwqXrRX+vPLue2VPUWVdbj0/0y7VHkcHAyAT3mGf6tRtJXuohg/WEGtJI3P
tYwfunD61ZYVjN4kLi6NZiVHQUr2wKSf8hjOnuEPM9/9/ie4PbXgwmS/G5lIVeprXP+OrsyY00wN
MQgzVC8pPEyHMLajoyKqvRbxqozwtmRJckI8Gw1FNA+vTQ2tp1ZLHVlBQ8TmF3mlHpOiKo/FWKmP
etMHfY/huSva8xhX0U6VZmOvaX/CXAMrAwNAW73mBXpHudXpVtBXi41MgD48cIX4sFba+e4i4hOj
C5yDnvXz6f4nXqOz5cKvTK+OWS+a1maQmx00dT2eOm2OT06mWh8QBHfOCwj7Q8i2Pw9IbR3auo8e
zOidQKu3n4CPZ8ogwC5YFqttNpmzkQk3tQOmViFuqmn9IW7rPTmBjVNN8wtpG14T0CF0+663OCSg
r6xSqEGt2ZNzHpqQIkNX97Z3GpJYrXwnZ+yFr7eJ9sFs62E6Dh2ds0PjMUiTMciFt4emvt12g3tN
r0LmlzQOVr8o19sKPLqhBm0sgoWndXo2WueF+LkEwGq9pu2yx9S/9c0UIjjn8jtDEVo/P2Cs5xb8
Ix+hsPKTosaar8bN5N8/Vbe3CRdJgCrhllIZbnWbliyvae2FRjD31njoRT88tWCQjmUeRucKQPQh
1BbxY6pcCvLxYD7dN7+xSPm+SjyTQVi5zqfreaF0lRRmUGmV5bfCSy4OgIadq7NphUY4focU+mZs
ZalZRZMroxlIbtszXz37M40yZ2fM4hu4/frdeZsZIsNiWpnaurIoTBFqAyN1ApUJB0NQJ5kWJX5R
A2s7EUq05avOnGDrpU/nLnqBt+ZNvhmX0S93QQz5YysEKvIQdM0s73ynrbolPpjqVP0qZ2RfHxXT
5BHwiyZ0/ozBAM+HwSqTr4nqxsu5tqwaDKmSFarzsdbydvSTmcLTAbp0+o9qxIP+ZDp9FyYHpbKn
d4rB4hgkwRZ0FeRTmR6sfJPFmNNhilIzmGq3fK2ZXuQPtZN9u39abiMyXjA6NjRSkM3kIl77BUqp
pohN9rGMwulzkS3d58jtkrMz1MaJxjPiJkoxHO8b3bj6zGeR+FIyKylnd23UZNhTqy+zEwitE486
enNnhj4bj8QV5sGMveTUeG56iLs62xPw3Di3ckQCEt/0R285vXqOgngeLU7Qlt5wjEGKH7O+yA/3
F7hthfcMgiDF/bWjUTvOKVh0J5gG5nPSmWLGQGXvlajXM6blEaGYJAl6UvUGzM31d0y0RmEaLwyw
1PEShOYU8JijVj2IqWnPtZ1m3xZmDH2cRjX57LG1P3jr4uPQtMOPhEx2px+3cZRkqkxtnuI8deV1
vlzncZa1ihMkQFaf6Yq8tHB2RzfJocWE06unGOn5/neWrvTaPVDPQt+alw3yIOHw9QeIokhYzuC4
wYCGwkvXe+YpGc32sTQndcer324pu0l6xG5SEYX5eW0q6a0IOnisBDmIB9ufe0cgZOTYqb4T2t+u
ie20wcNAbeLWrwMCzQ0nmmOtEijNNH0ryPUz36kb/a8QpueOF7+9iPLo8FDIzhWFpNVFpEenlt7i
YitMSwcxo8Es/SJDTf4IECpufdVskvYwmB4CR02b6uZO0+P2qyI8S+mD1ALuOyig66+K+OzSRloZ
XYTH+CRBRf04TfXX954SjBhSVxuYKjTrVYgVMzSiM6MxujitYJKd6XR/QgddDmUf2zvr2do8wBdv
4ESc95qWomnsWeW20aWqCv2x0eb8XHcFMzLiSNu5bpummO9I9ASpmjTw+tMZEBhJibroovXlpyYx
xSOl5L8WJ693WkVbe8TMCclztgAmrZ8I4XVpHLVedOlaVXlBvL74ocVmeby/Sbfeg7cO+JmcC8fo
hXVJs0ewMhNDU1yYuW09Fk1ffm26tv4pPKt9ndqo+1gvVrSzXbdLk68s7gpUE9yUtcxQMVdNmdkJ
cEUXLBOMIf4Vlp3z8/7aNsxAueR6EeGzyHUHbILnwMvdiUtctfQ1cjN57XmSH95vBVE33gPuEXG+
/MK/Ja4xIU7KVG3AP3nfHQRQzEPOtModP3hz7AieCYrAsaM2Qt61ukxKXUlCj9Je9GwID7nN2xlp
eXa0xvcil8F5E15StOHegokgU7heEDi4RmQA8oJu6LrPxmKJ74Mw3gnseLNCuI4uNVUb74ZGTe47
zGT8XmBGyfi5XCr7vCR2txPJ3hwB1gIyC9EUWzIs18NMWgIa/JDLWiatOg4ijo7e4uwNlrjdHBJp
6k78RW/rRna91OfGm2uoVlVMjf6ULHb24BWeMR51Ye7lOVvG6JzRy0H2SEKYr7fHNhVtbI3QC5Jx
ie2n0tUnKqllMYe+DjN3x4nLzb566pkbTZTKJ+QigTZbuTuhLKJitHsYWGZt+zYC1X5lxSdG13+N
53JPdmHLmm7KDIo7S7d1dZemQenJ1pYwAMmif58EmoJexhTtjswu8i1kfU73L++tQcmtp7ZN/YOW
xjrRUfte9RQgnBdGdNTHOm86JnKXc3t2lE6UD8ST2nvzROoAhBkAtZBFoJq+ul0Jk+m6sQurSzIO
1q8wi5WPDXXgz/fXdXvu5Z2Ct4yfhQz1Vpf4zSkxzKbUaEXVlyI09D89EdZfoBfVj//FipxjaciK
zvrZZezraEcCiIEH2/6EsiUFunqsDvet3DxR1IfZHFk/IW8hcro+8HVe5OVod/3FKxfnQ6Ym9Wlg
UMCzkfbjIbPHmUHr2jsBlrgnskCa40QvKErAfLg2mpuNpSCL1V9ipy3OTFlOj2rTF4yGKLvj/fXJ
aO/6il2bWq2vt2h5IRDUX/TCXT4bdmoe51iivzWDESv5lH305jh/YnDguHP6bzMZLpns6ZASkptR
g7xe5dJPVqnOen9BPTF+ymLQdaadV8fezSJEG5neOrSLzyBr56FulUHzS/hALXxfMJN+7rbFzg+6
9W0EjHSziEMYaQMO6Pr38BHE0kz9eNHc0XoCu6l8cBK3PE15WezE+xunCpwfEGTZz5Wd8WtTiVBq
ozPj6TK0af4AV9JmVgFiPNrU5L4FG/s01LGxc2E2jcqBAuROLri/lX+jtzDmirJMFwaFl88RMLFz
JszhQqG//ugsRfMzdXenmMmVrM6XFDnSeTOo+90AgUhkoqKpsuFix2qRfkjr0kJ0dPwVJl78uETl
fMgje/Z7AEPaw2A53V6MubGrBJckVzQzVFlXv/7UVpUMreii8TJYYX+enDk51kNEltNH0453vS24
cvN1uCLAOSUleU0iGjxqC8xFHy/xFLWlX0YNU3WjPsk/aZlUtzHSKfxRssrF7zU9Vo55ZxYzLMua
ClPYpNGeBOXqhUHanBCKjZVuhJEVa+x+SniowsAuggSRPVC5qtbQAKOL9NGBhtT55cA074f7HmXL
Jpkl5EqQPcSNq2O2hGoL9jgqA4Fa0qc5pzB56M0OQYKaNPqDFHT9dN/i6r2Rq8RjospEH5PS63oc
lZO6BlM8ywQBPK3/Ftq1+pRpVF7fFwVjBneMbC52eG1uYNVIKGrdkNhlUCyjdxqXwUad1pseKlXs
qT3crgiSEyhnIMEIh6IwcX1oyzQztFlgqvbCsHqatSScHsYuK3a8/+pyyCXBFwUpJMG5hN0rP5SW
TcZsIB1tuGhWfMMSyQlgW3+cdX1vOtDtkgBW4lcpG6Pg7ay7+AwxVrSl0ZpgYBT9z9mZvQeXwUd7
FJKVv4E1RBaEJC7FPjnOYg3ZFnPdMRJyHgNNWYr+SLLsGi91rI8ZQJmo+rbAkE5fFkqrw0M/NmH8
AaltyNXvPJHgc6QGFH0XeGoML7vev9Tq6TUzADjI00TTGEnfaa6P3qD67jF5FMmlCW44jykl42tD
zqB4IkK/LlAzMR77KZ0/t/1SB/GiK1/ur+nmXjP4k5dKMu+kDMlass70lhqBJmMIYClFX5rcGyLf
geOuHnurR6KZ0Hov27g5M3LWKEka+TO1jhvpQvB6VVfW+hA0eipek2wp/UwV0/vSNCmPJPHixMPw
tPnnChYbustU2405BAPDOsSjmi/FH4k1mu9Wp8EOSQz+iX46dffVpa6zKNfUxRgD02gZNaAMnfkQ
NzmIlrRzOx7CeC9vXwV3bytjs8Cl8SxBNl254lEUAg6QtFh7/a9ca8vHYdCmh9yKwuNgaPG3srWd
Q6LPw16v6MazyMWCliINoHLK39cHs3Yq8KRI4wVWWCuPcA2TvxuwnQ9WU0c7l23bFJ4fn4wfW6uT
qovT2XM8jEEf2o3gkasATS15rl40kuF/7t+CjSMJRkCWxAAaEi6uPmmURFztuh2DrLKNH3qJ2k+P
rubxvpWtJTFzmZoOQmwo7sk//y2DQsnYRi1YGYOi0NPGj2M0Kw6hCRUQ7LYy5F/fb47HE01lCuve
DVgm1ycRT2aIfniEnuvkdPVZhOPXcdmNxjacCJV0WUOSNT+U2K4XFhl5VCRpBr4O+uRPZL7EjyGa
tfGxi6s8OesiLfeSqU2TwI84h+jhcCKvTTLBhlY+LJcgQg3/keazxEx6qfW9E3OR+3UVEXj/h+9p
EisAeaJHs64k5FqipraTToFdDsVPG9bfGfyZ8McxavdegNsHD5w9cx3RXYMUhb7W9fKw4tSEVFPQ
6X16SBV8tK80ZfzYA6/9NJXO8Jp3ZXNwU6N6qITYmwiz5WMQg6AgRKHmVpZXs5ZiIKDn8471cFrK
sHjoiip7auafZs+MEL91makiGUJ7qhdrJId0b1wN6mrk57x966WLsaiccubYTnU9dc8unN36UBnI
Ph2g64b/i9QIgr0ZNeXHqG2HT5pi+gJd33KnRrBxWymF8RuIbCCKrRPHuYZj2Q72yCOcinM9LP3R
UJJ/ZMKxk8JtfGwZfjoS1wb7Z82lSmKdadMOINgmLuYnJTGNb3HdVueimbTXMhx6RmQr+olYb28Y
64bfg49OBoVtGlRrv1d5qWogdj6RSYjhNBldeu6zsNmpzW99SWo5jPulXormwuqJbJqhoLlXTUEt
OnEqtar8ALoYlE4skp1Xf+P0UJinnA3wEx1msv7ri6OkdWSisMQUo8aepj90hHkcH0ZZ+jIVmTIe
2jBuSt+IZ/izxoTi2UExmER+ziMGqOycoNt9xfvinaR2Mryc9W8RKWw8N444yWrzs/T6v3vXfmrH
6UuDYoyPhrsfmv1f953U7Y5e25R//tsbk5Yt+B7qKoEycEEF4/8ea6dOdk7s7Y6+MUqYFiARDSRo
11ZoiyVDX8jH2Smcv0XdGt/NLIViENLz/HV/RZu2oAjTskXpi6L4tS0topYZDjW2MnM8qOY4QcDr
lMMYe+/38CwL6JoEYqq80quY0UicvIx0lpWHnfII+Th/tNWiPE+uu3c2NvYJ6LvUAaYyjb7x6pwS
189TEY9kNJDSzi1y3s95XkXvq0jhS1kQajuySsII7HVh353nFsT7NAYddO5zXla+F3+gn5T5E0qX
B7O09oZ2bq+Lt4tLSI1z3fwDg9fpKkWvoBt5mRLDVS7VUKc7INbNMwGXDzIMtGEu2fWZ4CDoRYkO
adD0iXUalAglK0hwh9Io3wneefuEnHOwH8Tb4HNXZyIKQRCZ1AaCrm96f7aYwFYzkOV0/5DfhjNU
H0wGnZKJkeauU8uC9EyUlTYGtTkwosoCLgli/dDOpGNFT4b0H8whYQWwTY7FXncMtHI00OPibUvG
1H3pO2382E66879B1ZRHykvzjr2tU+HKqWJUCBCIW7canQqEcZHBJQ9rpuj4oliMzE/cvn3/Z+T/
L1vA+Fzk0Ve+wqBpZgihzIEhHN25uK3nmcfcrccWa+OSPMctykZP9z/mxuJkWkTZhZYFpW95WH9z
ucyBobiSDcAfs4lRnmH9NYE3dr5vZOPEExcB2AeSQ6S9vsl12FJTdxo1MIWWPuV2bH/SSb+ezNpF
cPi+rdvgk6nl4J0ICNg0OjHXC1qShUEfUTMwwNPOz5OdYiFzk+VUUZE95k2ToKtijf0hTZTk29xY
w84P2Frs7z9AfvHfvijkJi0s434I2nowz06qpL4xKNNHRav2qrtbm/e7qdXmVUMRwQDuhoCok8Ey
Xmz4RpbtQY42IgE5bZNoGqYTrZn1F0XAbdQQUwgy150OghPjj0Ce/KKd8wM0th9pj4pF272T+CSd
15Xd1Ydkis4SNuM4BJqVMs3DqLMXRL32JubKW/VbN+DNCnOXJDcPqhy1kOvtMhRefTOmoANPIj0S
5MbH0NZCxoRX0S9FHUK/b+o97eGtT8r7+XZCKZati6nxYnjz4FK48mDEfZ3zvgzMdOg+pgytOfPI
Q7y22+gjMzLePZBRMvXRcIK9RDuJmOR6uao7VGGTs1yFavFTFA1f3UE0jwnY2p0AUtt4FmglAWbg
PX1Trbo2NdpFWiL3MQYp8hgP+psoAE1Y9dkoPBf1IaSGhtJogzE324ekQjbLdGPvIY0oLxhT2520
yEOvoJtVwu7OOaNctAdUeItib3YfwA2jLYkxEC+4/o1iTplhbcZjoBDd+65WFC/CpNTgZvXR6xA1
dnmjj9USiXNekbCPc6g/u4up+5PSKSeADeLP+/5ry33QrqEqQE1OEj+ufxHCv5bW9OoQpMKKHhQ3
jf/SF21+Xho41vdNbR59+iLYguOFgMm1qRkprQLg5hg4CyXMczIVRcUwoShvfNfqjBfVVsLxAD25
3omAtvwWTxy5G5waSTe8NlwbIjWdOSM7He22PllNFKe+NVmLucPp2DREoUUWiJFWWhetbKVVF3g0
Y+C6zXBIwZX5DZWynTd066BLWJWcgcBbuq54IwoVJbNnjswmsGEuT+ZCRNd26B3hN+P6ZDdquze9
fOuYcIPltvEV6RFff0KrMUbPlUW/edS8vwbAQ1yzZL5oBEY7r/fm8kCcSnIEDYT1MUnLQiuBoQxB
6ZXqq5GOVoX0ql346hCrL/oU77WANncNJDENYRklr1vRYrAVLa9SWbxYkvBhmJc884c+q/TH+xdg
a2USIowflkI367iE0eyhpo4dOS4DonTfAtU/+T3kzq8iNUxxrpRW7JQTNk0SlxD4k6vdjE7Pl3kS
SkLq5MUwupqxL/9MasaBDLFn/NHSD9q5AZv2CJSRKEcchqjy+pw0A3LJ8UQGUDTmUa3T+SwKNXpS
bAj+pjt+/g8fFC1xomVSKKol19Z0YYF8iZn6aBSx98nI9eUvcBIt07Lt+XFpF3XH3tZJoVEikygE
ESl3XduLlhL6n+uxgegTar4YS2oU0Cz+kxmeTSp7kiqwSqPKHl08L6GD17Rd9kemtdOHlpDuv2wV
jXpcCGwWUBHXi5lje1jESGtEU7rouxLbCMC7TvItH8fqK2rse83jzY8np0CS6YI3XEvLaGFjjgN+
JGjHOUvPCpNBpkM7qu3f9w/FlquSzkPm8XCb1n2XTK+8Mc7jiXkVOlr8ZSbOo5d3z0us72kgbZ72
/29qne/GuW4tFvpygWOghE63R4Aa6i8q4hZ1hxzB/YVtvZ98P7ImEnkOxyp4WLxQb0TN6WtB7z6i
rYZ6buvFT4OAADCjOxUxp0Df0zbdWiM5FP1qbHKnjetjopc9A5pT7pgbwR4b2y46tmOjX5YYXIXf
pW15vr/MrYyKGwZEmYcUVRv5g35LaIRVhcqwsH8ZCJHioJRcfr8atPxLF9b555Hx2qc8m5VPhVWY
jY+Ypfvr/i/YXLIEn9Hf4glaqxTHrqVMIqd54arxGCJf6anKAV3JMRitznX8qgnRDr9vc+vUgg7A
u1BgBhQm//y3VSsleDdmOU9BP0b6fAizzP5EgJS+VjnP5M5J2rqKKFbBeYeLhIdZBX1ZWHhTqNKx
UIdc+7PhjigHVXHGvYhv0w4tZWDMvHs8C9eLoi1JQd5uKGbnILIZhFed+nhodhzZVnYjpfBYCq75
BgGeNrFRg6GfAieah4/uMlfnvp4nwqE6XY5aZ1RP41ISXxZ2uFNC39g1VKTgzEm+mom0zvUCRaY6
C0E83QiAEFwOzzpYZhH5i/JebJ5MHG20zmQZVHKG10AVpYlyw6HLE/AZoi+OUcyFnyuFc0pL/d3D
d7Clg9vnDQf1bq4DFWvukK3VEmK8cIF46CC3UZ2VXF3iZ10bmr2i0IZjA72PBBhsJqnIID3Cb2c/
Gt0ZYFQzIx7QaO4hJIL6SbCg6X6vmv2/VuzZy4Pt5o75/sSA6420Os8RnMd100FVB+FqERddmfTs
sTZd6yUqq3wnXt+4BYBT5GQoaI0gOVYOjaZSoywdhwRsRfGUdXp0mMtk2XGbG0fR4dED8gMHF9Gj
1VEsnQLdHZR7g6qx7C+zXrYvLRiEL0pbYvC+s9pwkKSMEporQRXo0lxvWGa2UaNAOqWk7HQH5HZM
6+CFlpkzfRZw6tGtrT1Rw41Ljj26b9RoGJq3Pv6uNyWLaZB20KdvQz+pc3u56EbO9Kke2Mi3gdwn
AR8r4gL2etztjWjb+rxcOi6XK8VD13o1GlOsa6WZ5yDJRfHHWMGtOcZ1L2IGoHRTveNXNm4ENfS3
aZx0JZCnvP7AlB9Sd2a0bpA13iBOUdwq/cGpZhQjtUyf6ydRpQJsrtCinWO0cVhlJoTHpo4PUH4V
ZBTU5EBUziqjtI3i2KlO+sFpbWuHXLXxNSVzkyforRCwfmHTdIxpzlsqeMVGBIVqdmcrZjRrpg7u
jqk1JFU6ThIuybBi5ygPrb7lYLaNAQtUCxKLAp+/xFRIwZFEh8YGi3RR5FtxKsa0MA8UgNRvogxL
5ZgteccgkUFDz/L+5dn6wjhWGdczFAOhxeu9TRFAjqlIqUGDJC6wX3U46UqXH99rBfoGMEMJqZMT
DFerbhprKvK0V4NxGsvXXuncRyZVKDtruXUEEOPknD+Ke+QQ63304hrkMxXaYPZAFkyeVvxTV/P0
XdhK96rSuv333auCMynrDxolYrqB19+uqmOgmgYs/3mu5v8NiznPR4RI4r3A/tbb8OxRXaH8bDFs
az1pOWn1ucCFlpB6E+NlsPvoYpdK/JSnUf0pzUPrlMaW/mA0lnj3/ZPCZi4oQ3ZNgjuuVzj0jlaX
ZtkERRqmJ8da6MCbi+f9+d4PKfGZ0NGlVBylqlXmnBnWbJll0ga9XadnIKPjy2I4e6nYbSiPCB3M
Pw6hBMKtKaia3TSeOvZ1YCl2dyxyFN2b2foMEMuk+lGenGZg/HFdfmIb/rm/wA1wA7ZJkiTalob4
mrZiNanZi1mtA1cZwXnHch4z4tMN5I6E4UdV15+RdHeO1OG9o5Vr1Z+o8Bfv30359IM24YLgT1e3
0BgpBC1CaXmUl2Tym0Tts4O9tKl4vL/c24sooycZspFbU/1eXYzEAT3WFkpHX013vjAFsJuPdjS7
3mES5twf00ivl4/3bd46cTJs4idq7tQQKLtfH1WRmZNi1oKp6zRLPoK1qpwfzZxm4jgVtH53/Pit
NcJf6KqkSARrDEG/tkZXCGU1zXzrXFQPRrfoH3tcNUNZy906/YYtWReRbA2OLTngtS2rRrAySrIq
cMc0frTtND8UZZE/Kouu7bz0cmOuOwJE2tCzIaOQcTKH4tpUgjsb+cJVUKl1e7TEBEu7z9s/7m/V
7fHACmxmuAGSjOmtjoeq12UY1WoVMCS0OZaVrVwiyx0Cd0mUP4qm1XawFBv2SJtxLLw8aPxYK3tZ
vIRzryciMJrO7H0lMdCHVwaIMAdAAll6QOWq3JOm3TTKUFQP+JAMFFfVuTgx6sLIbMHjgAoe7bz+
uQNecQpF314y5hvsnP/brUOGQnoYqewmyQrXW5dncU+pmK5apKpfUwMNyggW6un+zt2+RLTCQL1Q
7qcIc9Mwt8tJHzsDVIqattohDhf3D+EN80MZzd8cLc4j5ANK90TH+e/7hm/vAJEDGS2Znpw/td7C
MjKZBqVQIwgR3VxePRKjv9Jam4cPYGWNd98CHDSvHhrGEsO5vnCTMyaVqpJQzHWUBcacxIeaUvnD
/SXdbpiUmkQ6g68JTvOGVFhncKTQuAmQk4ymI5Qc5FZMO5y8831DtycRljgIBxD1AG9ILK9PRhIi
ubpUvR6k01RcCjceDq0T1x+zqhuPzL/a07m63SvQDuDpaSpLrf51y0SxotRG/s4IClvRPWQZjVIc
JoTfvUezMu1P91e3ZY2BmtR1JI0ODZbr1VkNIOyUex04TasfFtFV58ia4tcuV5WdD7nxihMKESqD
9eRSA/m5ttWMnZ5Dv+yCcgjzRzdF0NeHJ/lPp9dheMzHZDhWnaMcJRjtQ9aLBBUthLeNnVu4cXJA
GDNyVQppUIVZ+TPFS2OFP+lBPmQVYwnyTHmBeus2Oy7l9tMiVQa6lIBMatuss8xER5CktrIhMDrH
pAml00YEBa88xd2o7bwJt2sCP0WxgFoS9JkbLWggFVrBSNQpMJbIO8rRWKeM8GQnQ7jNZKE9gjuT
vQxJTFtt4JBFqT4ooJnqqVK+M957mj90lAMfsnaM/gLylqK4HFuzsrNjt1dQKj/ju+B5MpDLXu2Y
Ydea01RiCpax1h5a0Y8Py2Blp7bKsg9Kk+0NYt3YOQCefEmN6BUZgtU6OydrWkI8PFg8Fz9UJD7P
ZduaxwQezU5oe7NxUuZCkuUhDcvEdvXODeVkjbB4DD6pqZ0GbXTO7ZBkOx9w0wr5Bzwywi4e8eub
F1uF3YBZMhhuqP5Pc2vX1wfx7teNpVDgkJAU6brW4h3UU+rOTdCvzccqrv8ShdMU0SF14iJ50ObK
/lX0aHW9RlmXlY+ZMHJ3J1DZWCVcZ2DAlAZkCiu39bfSY81gxWxAnD/w6BmeO1VxD4Yeazt1xpvD
iFocMevbmAiEa276hlwNaIaeGgy0h14Sc4ILpylt+2I2dXKa7TEadyp0N8eRpYBmJXql8E5/VP6i
39aVhIPo9MTUgk6L4m9zOrmfCjVzX4tKz77ffw42PiE5stxCjiXVllUxsLNIBEToakHfhDO6oB3I
T4g6O2/3xidEs4F4Cy6cCfpzFWwlZhESIzhWkLX29GecqBrz6Cr4w9PIePjRyM/3V3X7AZHXottF
skFQTjJ+/QHDLp69cW6twDUj1CIzQ2hU3VwB6l9bnCF9um/u9iPyfAPooChEqkhx49qcp8KG71LN
CjwihuoYN7pwfdhK9bf/YAd/SM8XFCYjYq7tqMnUWj2Mq6DX0uFDkTREkaJqd56x282i0AbkgEYl
uQbu49pKWMN0FSK3Ay7eU6MW3ZHR7UGtucoxTd+pc0WBSeqFIczF8QC9vZ7FpYYuUtcVyrVqWCRH
w0MbF6JoeUzCeo9ptHEoUGygLIv/5WlZo9misHO9wUbBL1cAFP1TGE7p+I1Qo/ic9JSldgKtjc9I
I1AKv/CW4ShXn7EfYiez0tAJbOrZzzS/0GXUvC5/sCMVeHrXKHutio0F8hGJ6qS+Hru3OobIkYnE
toUb2FU/njsl7c9hnqF/OzTvRhTJbpakKMDAhiK2RhR1dm4JdR4xlXRjdfSc3hhOtogyza+qXN3x
81sLA3YnYSmUr7F7fSKLJC6Hube9QA+d6QF58c+Jk+SPra7vXOQNQywMcRk2jtroOmBFnDCy02EI
gwKKQjAl7mCduqZt/ja7SDGO92/zpjFoz/wFwBLU4/Wq4JYhX4uGWRBPtjD9JHT770qbg+YAv/3z
/bYAAFCloGxPUrgKcEbGZceE42GQ6hbj4xhI9Ng4QGSVxt5Z1U3ISApDyQy5bUrYhAerYw+YH4m3
WgsZyFmlCP671kX3Cu1U1tN8bNNueRAR0hn3lyc/1VUdRhpFeJ48lAicv68/5VLmdqpOGC0UQz9n
qM6gtOruMT5ubzT+A+k1VZXYqJvZpnqCdxoGi1dsKb5X4/IFOLVLbbJx/Dl554gCqTlC8VHW56lk
QyRYnfk0cmsF5Q07iLQ6PGm1VT5REBaPxpLGOzCz268nTUl0CMhH6sqrr2cNXtfPo2JBs04W9RTy
H6cnY5IB93u3Cdr9m8AvH0+2HK63SURmzICq3IFBbs6PeWxZjziYYifYuD2B9FEplMnKHFnL2s83
NKemyS0cWYnI/aEynktP/Jx09cnqvI+Qxr7cX9VaCEhuFe1hyc6hT0VcvwrpC6W2k6QeERHVhtc+
bY6pmJ8VUKr1cPHU/pyY7SkrKE9Xi/fqlGN0qB1jj+giz8P1FeBHEKcyjUv2dKzVDYcihsuCphrY
Ts101ymv84NOdRJZwnhp/UovpiNzLmY/ZP75H/e/wK0nwzYRCexrMl8yqOt9TTPFtFDlcuRZbXww
MMojtPryYDXZO+civH1rNlWqRkhsz1qdRa+aOFWcxQlS0PDPrp7ZlNBoAZZjqO14so1rwY16YzWC
eLvxmakoHZ0aiUP5P2v+LeD7/K9x6j2Jmy0reBNenP9j78ya40aSLf1X2uoddbEvY7f7AUBmkhQl
UVsteoGpVCrsCOzbr58vKPVtJjKHGNbj2FRZtbUsRXrG5uHhfvwc4FJM3mbueBz1tohT91U+J/mD
cKbkTZsNyk4wcmkFG8iEEhhw8gBdnq9QEdVrYeVLdg/PmEG3FSNSYS0WU/x90v7r6/y/4m/i4fuO
6/713/z5q6iXNo2TfvPHf71Ov7aiE3/1/y1/7H/+2vkP/ett/a360LffvvWvv9Tbv3n2g/z+H/bD
L/2Xsz8cKqRhlnfDt3Z5/60biv7RCN9U/s3/2w//8e3xt3xc6m///OmrGKpe/raYLoKffnx0++c/
fyIZ8eRUyN//48M3X0p+7sO35WvyrSi+dRc/9O1L1//zJ8v+GfomUn04CErzj1We6Zv8xOQTEEau
rFdQaKIH76d/VKLtk3/+pBg/QzoDdFvFwfCwgCfop390Ynj8TFP5OfSLyF8TO/NU1H769/DPFuo/
C/cP8H4PAhm0ju9z7kAec9S8lMh6gkSBV3LjnKtlaPXI02lhQaX5uAi39eNoMsJ+mb3gycz8MP3U
1GY3fjeFu5Btcoxo+46pzKksyeVGvhstSejAAcMhRq32pVY4vhRIpVYaL6YtzqURDbQgDbKS8CuV
od125qFSYvf0YitUZWjPIU8mubM2J2tQGUNUtHHAPK03MAZqQdd3e+3rjy/WJ+6dKcO/ArogpUPE
TbvH+QFGcwdNqqJKAtdZ/myG+6ZqUSQ0QSDQnKabPvTgdzXYNbEU99YQhUOphvAFhUJtfRXZmlU8
6LX62lmTD8+PX/qn8y9GoYg3LyER7KpUqc6/WJ90VklYRt6n1KIA4uAPiKD0PtSh8PkUJjmFLt0T
ZHvcIFuj36n3yJGQ2JUb7EmCZEwqYtksigOvytxbcpPitlf1LlhmpztZNKqEk404hptn0+3ojWrQ
avabKrHnk21UyS1o6caPrdjdiW8eYVqb7wVmmRcRT0ypc7NZpXbSF6/vqjQoKgVwg/CWI6A4nQx3
NgjbH7RxktSEi/Z+LeYP9qwLf0098Su8dQsN3zCvuVnUnlYniWkwd+gpS+PYCQsjToHTIaLyeVgt
hayGvr4f9XGuQoVckZ/BpHCAfhvAbWuk+p5K2uVxBTck8T4sMv39W0T7ZDv91M1qEizOOgcGlfYT
3AMvpC9lh2MF3JIk9udq32oHrLmx2FZqJIFiqeuhQJ0gRIreDmthNAipZHstZ5f+jiuXpB7dFfyL
POv5HjLNlIfKbHGiksIJIP9QfLVc7HBZpr3Mw7UJJEso01ESgrbNqLTFAu1ToyWBY9PgTAEUGalM
r/Z2n3Q1m90H0huAOYpHko9y44q0oe4TaC6SYDW96k06qfNbx+3bQ566KHvXjnpUtdQ4DoOTB0Xh
Om+jTNOPaOAl/vR6jA7J6Ey3df6hT9oars6+fADqNAdpp1joM2WfwSKnoYiV4Whq0XogmOleWRVt
4kVmjP4YN3WgFxA/uF60l9DbRLdyc9g0geHOeTXw/NoceHXMxTwkcxKgvpIHNCB2gY5oSeh4hR4M
tH2Hijm8hso/ffFVhWHQEaCjeKYDEj7fJXpr0FvZOEmQLEZy4zXT6itDJsIXO1GuXVnclMK2gEDO
rUyIVrSVHiXBCN6U+wr993U2orAaPTtwpyU5Rji0HaPX5pSOBF6zMkVKge7caG1Bi871mAQlbf/B
Omf5veK5+YdihOu2TbX0V7qbiiPQjfT2+eFeOQ/cy4QYcMtxHLaJKlqD3XVa0jRYhmWgR0ABR+Sg
5vu8lSsHnHocHE3gzWQQtTngbm8W5NZVnDEtvUGu6/ON06hLWGfKHu5y275K8QiySIJ43gnskYsn
tL4kBCA9WZy81T7XaREmwxzaipKd6LaopF7ph9jpu6Pi1unD0lYfk7KYfInjPFWpW5zqxhhuZ6ql
gXCrF6anf3w5ADFwekrq+M1Ce5HZ0NXJl1uRgXg3rWv5miZ7deekPKZqn7qf73PwHzNyvz25lAUs
4vbaq6ZfJd5y0JYBxMNYW4GyLusfuRolSApF3b0qxuVjU8SJLwarDNMhGd6l82KFfRt9naFi89PU
NG5bTxuOylL+zpXhHhx3it+NXjb5upOVB2PK02OZleVBG7xvz2+bx2TR+ThM4mD5lqaoJWG85+PA
MS8FOrem37tAM7y0+XO2C+8XDm6Kxpgz/NFHVUq8o+dIUAkns4Kp0xbVHxbirLpLit+RHo61wOTw
atz2TnzI89JZoOoytA9F1fE8X4SlNcHg9eYMAnuCYUAzxzT2IXwqzFA3AUlbQww7fbPm2U5cvO1j
Zj9IagqqZtwU+OwtjUOzRuXkdIvlN/To+CIV0+8MqzjMaeLdEXWQz0WoM4CWr5VUTBNsgqmfepV9
iEolKDvL3PFE0oluZpxUIW0YPOopX2yzyZ0OZCs3F4eYR8y/FJbxl9JYir80a3ywzV12ui2oWE4A
KDsJNZJ4Km7l8xUuezDwFYfZn6Y5mEftPrftIRhmGmmGoWxPOQGlv3aRHUhh7oPIS9NH/XHHCz6S
7JwPmyOB0yd+fcQ8bTba4uatfFG4vqGX9WFS8/hjj6RDQLg93A9JtYaztlqvJbPTK3oQimDymjaA
nQy6o7kr/bjOtC+1XuI+6jK/S9ump6nE9D6O+diEvWV+o1XpZUA+YOV4OZIhHBESoRfNR5oljHqF
M8i328U+epXytYi1yc8rsZdt3brvR0uU/3nYAj2gYn6+SLDW1+3YTIqvKNVfZVk2p9qqJpTD1Rcq
fMoxUXAnW811wcbYNl8sYCw1q/XiIG006+bz7QzG/ijKaQrnVNvL013sdYm2BF9E7Z9ImrTP+bC0
NRnoAhREMoiinsxkTAKvMGG2O7hFv/dQkjvobIdxvQJqoJ0dtgJb2ybjvbqZ3XzCWUX2Ghk+fA7t
QRNR46uF1b7L3WJ9pSUA+p73oFvcD2JKMv6ULYcAh4l7NzcBPe1q3ytVHsxVF7rq8HEs59diNOE+
915l6XSXO+YpS6Z74rqdQ3WxazhOADElSAzQHQwk59NbLNZA6RfFNKTOEBOO6ijIYPAj8p72VvJi
cjEFdp5yESYBcG1wYhkK842jE8UUcaWjUOXlfjLXzqGqOzoQMmv2p7rZoyvcJpuZW1CLKrgOWeog
kbfxXYCKSnj5eoJgHmWnBjnaMEOM6K6BnPEkciBdlRc4mVG/rePevG/aqH+rxQOV3Dj/tLPOcoRn
20t+F7KWVERofkSo6Hyy3XRs1pk1DOZ+VkLd6ebO95pB9e1hqoMicupTHY3q29o+lgDwA7Wa/V4d
dsoXl/cZFIq0kEsOPKnut+3jUyc4eLuirAPS0PYDrqR+beu1OLY8tygpx3/mVhtBVTuloZ7N2ls7
qrsTkKyFQphifZ1L4/Q4MT+SkA/fp2CT9dz88f/RJKiEK/3Xv5OMlznQNv3H/Zcq//I0BSp/5HsG
1NV+JoslQeA0mxCCyDaw7xlQx/tZcnTxegUVRVDORvqRAPV+ZnHl8xz2bV5+9Db9T/7T+lm2GhCf
AaQiKQZpx99PfxIOkB7nLBPyEROxlzZ7GTC6rdPvOh+0drTeefbcvOptrRF+l5UvI8n4YQvHzNvL
hB19e4bTucir1KlmhFuLJEwNpXq9coXfkMuJH/JM13Ycsvzu/zmn3+1JPAA1ZhLPCPOen1NnttGm
dcB/daKLw3EyS5+28DI0G2cPunT+qPxhimo2eAfGB0vWuSkzRWYJjzEdTC/yHoBJtX8MoMk/OhOY
fRj0o+h1m7kCPHnWds7hyW77ceye5pWvGYfoTT4sycCB9zw3Piup1y2NMh9yq6pu6IhxV79a1ept
pqfiNVWl7kHVSRjSA5R9fd70+ZP2+7hJhFJupE8U7PzmsamjN6LA1DMfIiUrX0N4kt8Y9ZDuBMqb
yPXRDDRMuH/rMQuy9bhOsRTWIvr5UGhzfidGhF3cSWSnumz0D63cUnFa1QKtoSV/sDvk15uyXx7W
bBz2qMuujFjymkuFHJm426bXo97ss7lU50OjNHmImqgkqhRiz7nLC3uzdwkhJFmOlMkhm3++prEu
Zkr5rKkOrd16LLVcu19hDIZ13FSWz1yQpeOvU1clx361W2SWDDf+qBFM7dUDz+/773Mv28rwOrB0
Q4Vx/k3g4fXGtOebeENn37jwqQELQYVUGeb4K4JESUjB0Hv/4n2lEUXhlFhyGTieG4WOc1Ko3S0H
NcpYXC/+pi1e/P2+OqvZPT0315aSBaQZCBbmSyMeuUFiQWs8THUa+bmd5ADD67+xYYAxAHSR1Gk4
os1KtgOqrVMuN4zhJa+GMs6CPrKLHT6BK2OhzObQKUATntSJPJ8w3Z4ie9To5JghQQk7N6mDVi/3
egSu7AWDUEyiJWQiaxvFt4jMEnRHMPt2rnHQNMnBXQ2p+LQAiwmtuVdOyIbviR1d8eNAhSj/QFpA
xu6C9DGPEPBoO2ZwWsqjCctpEI/4HLXM95oSNkHV425nJ/Bw4NCxVttW4qKpkUXr1vEwpMDlfK9K
jS+uK8wsdNdWNXxtNZvqNGtjnp6AxVRFIJwl+6Z1dfc2QRijCau8QaLGFVqe7OzXK/MAQEsC7YGD
Sf7V8zVes8VIY93oD63Va3fl5FWITA3e3WTqyfH587d5y8h5YCHpqAZ7RvuVs8UY96M6dmJGJws8
CwzK9Yn75WOqjHeaGt9DDZn4VuYc6Fx/lSs8rJ63frGZqY3Sm0esRFmJd9RmoOMQUSty4USaHCsO
Vj0qDwJIa/i8lfMnKUN8pKYguILaB6T/tmo1zl7r9GndH1ZYDQNRN4vfqprqF2s8nQD579zSdE6y
Pmc+HbEDCXhApo5KDyf1fP2mAQlVRc3EQV8QOAmKuRiaAO4F6DW7pI+MIHET/c9aEa3pL/lcpKFW
OGl6o9ZOm/n2pMJdGXfsxiPVpCW+09WhgmSvsYd71CP1+sbrR/E1ipNSCweogdNjUVAoRCW2y0mv
J71pHnpeUTC1oJpXkHDs4sx3RKSlR+gHnOZkwjk3kULhAR0YcWm8S4x2zQLHLdVf6O6H1Kxwo+S3
cig0PdBTLmMqrjBgH/uCTtKg04xBO2SW2+mf2laZPV9LLDcLnYqO5NAe9Sx5gNpILK9W2vnch2a2
I+OweAszMJlZ8lWrF6/w3WWdFT8dFoE68GikQTV7w4du1rIPOfTTcaBrM1wJk+J45YdqzJC9LflC
ZY0qqGnFYeOOuIjaRSMgMGOtL/y+s+MqGKypeOu2ad5TF87rh0qF7z1ATrT5UkSFjqguGAI1qB0M
geynLoGUSfYFzqdi9NsoXb51cZmJIFOL7husaPp6GHC6aJOD8EpuI69J77PBWye4igdhHQDlrSHZ
USv3oFfNTRHkw9qYb/RhjcWrxjI6cW859TosPuwFXsrqNopRvBFxayLPMlqt4fceBc9gdbO6DNAK
jezQsWrNgDVPDPntqESdeqtHSvXZpru08mkAjfMAaRzvj1h0WnKr1XruHMRapsfWiNT+jsYv/Y1u
zM6vfV/Ds99aDj3bas5GeT96zZjdOb2uvHOV3NZCEYHJ8KFRd8cQ5TYNmtiWmCPItV5STLvdMB57
2gEGX7ix96Wm26g4tXNv175SuO3kj3afKndj3pgOX39B7LTqtei1CbA1erWMhHykegvlrmGS60BM
SFEfPRNQ1Sv4YJGD13E7QziDzX/I49ho7xS9sWrfYDY/LsU6izu3GvrlYKx5278Sjjm8LU302MO4
1NI4nB2l/jVH3EsPXFLvkGTGs/42HaP0HqRY14VKMlR/EQMsv+LsEsQbraT7PV4qWEGaOkL0E3kG
eiySPGriU1siOAu1vEi/wqhEUj6vlv6LWdSWFqwyuPah+W//KiRkPuyKuviQ2jO/Y66bTD8kWbJm
N06CSofVqY39YTYUxQga182WUBcs7aE1e2d+QGJjJfNq6kJLwt4YzKNnwXkc1LXV9ewItYMpUXUp
T4bqaJZloDdCH/zeVAv3Vrj2xEbGKUwBhZVGedMvRT18deImKT91FBoUH/aD+lONyvn8WxJX3bt5
pBve7/GC+ApUBNm/dbRGR8Vip3P4kgSZswXHhXKipd4aw2Ctqa8nUX9ven30q9EZNlrUcVa4x8GL
9e99lv8/rfCTJE//P6cV/PZLlxZPcwry73/PKSi6+zNkD7JWQwMX+YH/JBUUx/hZkjXyln+sNT7m
G36kFayfEQsDrEN8yJOCohgB3r9hVQaYKwqiZGcdgFfcvc7fzyvIKAWSEOzDootQIqzn53edocRV
psct1R+L2nWw0gzQngb8s7iLV4tGsyczc+UJfB4aSXMUIEEYyAIWOfptra9WnGjIqSr5Wk6F508y
Ddpa+FVEEPchNr12fdG799GeRGFCC0gZl/TaJtxW0ypvl6KZfUCn1fuel8zHJrX3NPnO4yBebEwc
9yYIKCjlIAaUnz8pLY7r6sXc8Z3v6soYLvjrgEpsvxOYnIclP6yAXYeUFcgYZcVzKyLq6IQyys6P
qsw7RIMCAWw1F5/jeW3CNPeUncayy1HBtEkNgMYG0IDsxHN7Ba1IljeDsxtazzxC2z4fk2LUXhRD
ylEBXQC/wxOdM2JtpdC1wYXVCVlq3suJ/isCsOVtX8/ri2LIH1aAwEHzhE4mfannY2mbQk16xwOU
lpuJEyTeLAbuSMviRvQW+n61Zko+vmSvP9rkEWTxNAbEQ9YFp/B0V9D019TluLS+aCr9TqVmGI5d
nr1WB/AgLzYlEZuyVwkqMF7j56Z0eFBFOeSYKsBbjYjpHmuUZAKSg3sP2MtdCArkUT2XaZRk++em
LGQTXaUqW39Mu+x2SDP7xsZP3JvC8N5OrXBunh/alV341J6zeZYvvUA+fMReW2lrfQOKr1YO2Wi/
TEnlcbXQGOLRRlmIQu82fRKhz7ukwmp8r2hoqc8ynnFhnw7rZyMem51BXZtEqj+gW7gAwHfJz584
DOqktttlCyi/RSc0H1v9TWLbUUC9EWqV2TVflGH9MTjZdyWRplKw9NzeaA6R26d64yOQADuOR5iT
9rpDGLrGO+f53MN/NyXpCkmlULik8eDclKZYVq7MauMvrVqEdNjbb7ps1X2vjNudA3ae5bg0tTlg
4+rUbacxKmsVb5PEiU9uvjS/SMHI+8nMm19ad/jt5bvx6eguJjJV5inXmMhELQOzjaxjKllL/4YV
OlFRxqbt5YJVrPPqpF2VBP7R1BsgdqizQHGrl/Fi/Jg+qbwts+6kSDcnK7IA3iQecS/kPimPB2Ef
01HYO8mQa1tddtUQ/SBDAyjjfD+0npO2aWM3qKahHhy4XpHfFXYZ/VWCRfno4a/6ncN1dQdKjgwN
NI4UuDy3mClJ0aa2wZuAwOxUjMPvcDn9oTf6Xj7/mmuSUEaKubhckCHnhoix0ZSycBlJpADRLDs3
NAttjxxwk1SX6ySbUCUgBIQ1F8nG4yaKmw6FBaC6MXhodpUxBdaaZIe6ruNTNQnDr23rFMHqejKs
HkRCM1aDv6pmsuNFLscrCUfoX6OJR34t+flTr5WW6jiO3DJa1Rf2u6ozk+42MYay21nBTXbv+5CB
o3JnSip/arfnluYudhNtFkgzIsp0p6LxcARvYXwUY/s6tmGrbrtaHKAD13wD+8G85ABznaDXeu92
WJQ9kv9LT0PxhIZmAm5QnmiKn3+faSE+gmei8WvwRjzqY6+0fb2fYiOc1Fiv/bQd7ffUM8qXabTK
mcAyyHWAubC6X4RHCxmActC4KWZDuAE9i+S+jWFPYu/q+J5Y2WyxBZbnFQqnxp8SbQyHGNTq1ETK
qYT2efF+h79+D915uZcYFwvMxIEAQXTvfEZdZ6oMIsrGNxa3DRRvNoPR7PcwEJfOByuktOlTlGrZ
W8XwSuhR3jl94+exZ78XUMEejLzLTiq4hD/6tN3jSb02j2xZ0oeyAnbhEaJcrGlhcSPZ2WTW4Uiv
Ok3Bahy4btm91kfg9+EcEwXuXLp7djfxBBSCaDQKs/GLEna/bBLitk6G9TWdWu2rgYarAF6slyl/
ft+aMtqUgrsQd27ZxebaLRtwwUxuqlm/9dSZhoPujWBKKw8l5qRS+l+fvxcvPTuMiVLalycQ1+I2
FhyMGKlR8M7+GHVVaDdNGxplNvpKNb887CSUJoKRXXyy8L45Ebm5rvlkIyq6TEAPEW9A3L63Xh5M
0xxFQVh2AekyO3B+CqqlE0g5weyuODW57JzKN50E79Qmt/yiVY/PT9+VM3dmTe6iJ/4b7m+7m4Ge
+KoUiwhQ2cvtAN73dTk8b8jlF/0ngf64MygD0fHF7oDmbstvwTlOiyRZa78Y1e4ucZXyJKpSvROl
BTbQsceP86QouV8uU7InHXjlKEjcgixJACC9YH1x8tld857bf1V670PRWPpbMsBDUOtWcytae838
OoFj8/kRX9mZ1F0lewi98uybzQXBm8TuDW0iFNWiwa8NsuPIgyV+qo7Kzi18bYCPb2VggTxTtigC
t+6WzoxrAqpEjK/soRluS6O37lKKpzd9BFmjT8p02PEwV5aUFIcUCOAmAlC2ufuRftFXEtH468HW
Y79IUzeEM6W7A3E5vJlNkfmV63VBk5Krfn5uL7atvHSh3oPKB7pilBfOt60VoUbQNHiUOHNrX1cr
40guZtyp5F+soATjg9SRbzLCra1vaaPZaKng13Q89RqwmgF6d564BTgJp9pBqV4bEd6F8BNWfthY
NxFqbqZmatWINOVeNdfgnJX186jo9Pk8P3NXxwQbMEtGZuCi6Tpds9qd1KFmV+awG9SL+UothvK2
mYdux7dcMwX4wKSLSF602z7DfooqIUpKO/Bbdj5pDyWs1+X3RKjLTnB4bfKIhTgCEusLkeb5dmio
Y6WzXtc+xZf00CrEusmEMtHzU3fFirxmuBqZPKTdN8/YLnYSykQpLsxCAUm1uwR8fOm+fIEIqGU+
DxugNjZWFi2u9ayLhD9ZI8EljuogZjd7RxVj/f35AV1ZIKl5ASSTa4a7ZuOhHL1sEiXOoTRthujY
530X5MaYUaPzduhQrk3dU0vy8yfXTCVQbF6XrKZ+Mf5Ce45xoHdoj8pY3oxnVwzdyFIICP+H3yWX
fG5Egxa9FBo4eM0W6n2Tzc2H0pjErRdb5uojmD2fnp+/DbKVS01alLqSkiHisioMqCcrpgaLZuwx
gfTLhXMFiDii8lf4iRUlN9U8xocltbxTpTb6X8qi3HVWVR8TGkLeP/91rk0yCwkxFjzOIKc344+r
ohzciJ3jeOMaKrWSHUgRfHu5ETTrwUlDsCfbuM8nmR7VNe3QTPHntNVph5oymJY71av3NEOurSZw
PNJGwC41Sh/nhiIzp8a7sDmrrJqDLDFsX52Uo2aNN1VP7+nLhwWQks0DnlPqBZ1bG2ZYvspR1L5D
lf1VPkrKe7xo+DesPKIjYL3AJ278FA3jrbHEeMSsK9t7MSTlYbaM9EV4osddybTxiMIjslDbmaOx
Qcm9NJFxqpO8KSbPDDSKoy+iUP23FXKV3Fo8prYdKe46ohAo936eGuXrcpn1sI5ghn1+xi4zHRI3
TiHKklo1vNw2nqO0V2GppYNw30DlV1lc46g1xZ2YLM+31fGNO1nva0WNDk3iRMhQt3e2V++xXV/E
V3wJyAxgnLHItgCpOd8da6PS9xQXBAIAIbRDPydd9WDOljrSuT5NRjCj+JTetiOiMTsb88ox4DVA
0Y/uLrr2t6GdIhJLHUpP+EuZ0UeaqPYSgnm7N8zYDIYu4n+fn/ErXoTLRycHjWQAk7555UDWNper
ihcBF4GkTWe0R6Q+9k7C5dUD/ZxkXiGHJSlONyeBnHM8tw7Laif0etDZK26XanVuzchLdrbQ5QxK
pju6Onh7OxJ+fb54+EpbbS1mUORWqoSLKOCWRFpG++R1hvVnMpVTtHPO5Ryd30SyaZG2SpTuacHd
9uMleWPNcWMIv65KJTS9xvqlGab1j2ZwilDTKv0P0iAz0iKGgOxG73YYEi+3q2wrgFOKjDtdBlsg
XFk1Kui+QdAz08ZhYTt/Fq3z2apIUDVeVfoDiI6XbhppkUcr1TTJRLw5pR0yLKkuoeeVovNobYbh
hqOy1y4uN8VmWmkRp/0N4hl592w2jZ71hmWKXvhtprRr4FZp+luzLqUZtjUokyYfwTbkbkLOyCmK
bu+OuLJnJSc2T1hEaPCsmzuiXcGcVs4owMdEAEHifOlRodGSj6JrQaE9P6NXHB+lEp7K4PjIo/Am
ON+2hq7k5tTTr7nY3QN+Mf+oRV4ejmZbaKHZJdaHHBXCyZ+jqeuPehRFjg/FZ/Mpac1qjw7gysxT
jwUMINV3JDrh/MvQz9e3azPh7FHECMif939MNvF8pQIUK5Yof925v2hNnLz4KmMSKKOTOQMYQJXx
3K5aeoXV1OxkazELEfRxZKwnb9SAjT0/3dfWlocXYAd65kGrys+fBKhlVWUREAcBSG+IPo1LZjiH
RfOiV31qDs7p5cYgX6FEQJKH/zaz2UOnkyh9TsMmmfW7GjjYm6mCVHq0xfTxeVNXnB9IWMxQUITm
Y1vl0yLTWpyKcTmZE/2Z9dryye2d8ZRXRXFDQTP59Xl7V+aRHD3wFjpgdADam5sSHp60BPyHXxeO
C0SLAmbbxlTU+ZmXLxmsIdQu5dDIFm/2RmqXddz1mfC9xWxj35yHgRZkhNduNcSoqvD5gV3xqfDu
MzDZmC8TjucbJJsru4gHpfKRX8uCSCRd5isNhb8gAjL5Z7+0o3pquGt2Xk7X7JJulGzrj2CSzV4Z
aPoqkKDD7lSRwZmHFBDiQqGxrdLk0yRMce+OibIT3F1ZRgAKhABS0If/szkOowM4jY5wXF1PliAC
xOnXeSMCx+nsnVTOlR0K+QDAAdl2KSXDzyd2NabBGadS+FG3rgANaTFd7NG9gd03C6cqVnYSLdeG
JpshKJ/IFt2tIDqkd3Ezu15FidO0b3UkNtDqtsT71U2LnR0qd+DmvqJb25AkZuC2Lvj/TTjy+3iJ
Kl+N0+KN2ZI+ykA4Hp/fmVetcO/SlC2JPx4vkieuSy3rvLQtvEmTFc2hiVT3VaIk04tzYbIxl4yE
7G6GoVA/X6YuofRmL/TpNIU1OwHItmK5MTPqauECaU2z4yKv7QoyVPIdQ1BxoWigqjTGDCl+S+n7
D2O/vitFM/k28ZTvNFmzs1DXrJHjkxAq0sS8684HV1ddZhsIe/otehB3Vdoaxy6PnVt1nmsI3ddh
Z3RXlkz2Q0m/TNsXOcZze7mj19MM+syfxrqmLpuo+hjGQov2oogrmx0TMjFGjhaOWPlFnuwNtHi0
pE85x/M4OmVYgh0InVy4kCOkUfvh+Y14ZRaZREqTgBSQU90ai2ZtrvrYhTvES6wq5Os0X6vWtCI/
Ukjkkvk3k5d7R25ssqXEJITc22t7FW45JzN0JdmYRkGuxCEqIimZWks5mFE7+/Os7bE+XZtT2bIr
U9AyzySn4cmcJn2m1KViEmN2xZ1ONfFQlEbs5yZA3ucndM+SvBueWLJrYGGggiq/Hvp0vMVV98Wh
WvKxDtIc7uTweXNXrhrYYHjLy9hEiqiemyv71i2SDvqAfl7707pYysNqR17YWIjY0xGw3DlNGv36
N4xKaT55HCQTzbnRtvQmLXXhFu0mJjEFCvIJSqtPiV21R9VujOPUJeaOzSvPMxw/UTU98MAWtoyc
9FiKLjMQOuOlBN1JUt159Vz8ukRJ9lWURvnZKtU2tBS1vdWneU+k9jKWllUhXCgRNQDf7eFXTeHM
RpFW/uDM2rsB7ha/SNr4C704w+vVVaJDFzXda6Xudm6+S68jtysnhTiahMI2f131ppf25Cf9SAc4
REkjPmRGpr97fkEvvQCvTjqbQb1y9xGenS/o6NBUluoJCZtoSD7HK3QRYQ/3ZnU0o1l87gcr/vK8
xcsJle9cyoo0DNNBu/U7SV8qidoSQZR9Wk5+k1bWgzeseey3lFWOllFZvlPF6ujDrZDtoRauWX+M
4uGsoD16yww1KkJNNZMwVK3rBHovhYNJ7l4kEH9MRar5aRWtU1jPap3fkCzWvj0/+ksngRo9G5lb
klwDmdLz+bapSBAm4yT0OTdu+e9LXqOGoCeue3yxJdlrTsZPGiTBfm6Jt4Pu0fBRgc32nCqsVmi+
fNq0lf5ojxa0mM+buzyltCryjCAuZE1JK5yb6zKF7g+oCX2bXog/uUDCfMryUMsjMnB9JU5xuTS/
1xOUDXTXmb88b/3ysEhaabolCb6haHA38Q6sNnY+dFgHOZa90mpbpWuu0l98JKUVqUtKtQeI6SYQ
4IS4oLTh+SC17d1li/lmdGfl9m8MhaZ9Tj1oT4SrNxMJ1k8BlcZETmv9ACg9WihCq9C4PG/nysmn
OwZ6QhpyJe3nJoqifmqVUzXQyYTES+g1YOoR6IzhxXLmO9ftlReHpEChYDGjTvZImLax18X6ImgE
qqDbyYxDMbrFG4u816GMZ/Ph+aFd24sgL+FelAlLcOnnU1hmqcp7a+HOd6buVs0aMyCZUIb6MhW3
ddeqd+hpWO8Qgax/T5yk3jkKV3wMYRxTStYJQPwWG2wVaMa0KsE3HXSK7jdkFB9M9KnJY85O+1HX
FbrwLOghP5ppvLQ7g7+MC4iw6JWg2EMG3N4ipoSy1tC6FNTVVqH+zmKktl/pHMZgSOKiA+qY5+9j
Zbb+hsPBMPgCFhm3s8399zQ5NjH9gP6iNV2g8A1vR3dNftOcId+JXTfHnZMHQxKoQh4A+HAiu/MF
juBnLT1zSUN16qyQXvzupIkx2/Gg26TeDzOQg5BF5NBv32qQOpdqCh0pfOv1Te8VQzjGq3IQaqYE
jd2pb6gnVne5oTxEczQfG6qd76DOeeF2vvgaG49g1urUE9ymYdq2pT9bTnsiMJxOwimNMPfWg6Al
0ec0k3gDzHh4/jBtbqxH6wD8PDAVZFIvdAJa6NvSzIFpwo3j4c5qbKgCYroRRTrulRmuLetTU/Jc
P42g0ZhdrHJMw8Hz0kOPnlOoz53YWdaN43scEI3nLCnRHA8f+fkTK8qY5FaSZkkYpa0z3amgYKOg
W+q8vTWWzFM/OHUPjeDzs3hlaCDpOY00M0HlvGUNMBazaS3hxeEUJfFrC3hTKDNXL/PpcmiwJHF5
AJ/hn22oPNAsEikkmEJvXtzy1aBBZnrTG6Wj39AX1tED5NR4/OeHtnE4340SalC/kBzj1sbbisiJ
knQx07Cc1SyiAAwtyRo4azdprZ/PDuzePRqH0ykeGqrtzxu/mFfq+ex90AqA7fG1myu5HXvHVKLK
DKymj29UNKYCG+DrjpWNRzehmwEkThhFmVaqbW6sDEVKA4vQtSBOl3gMFqSB32bN7B0Ue1YO3cJt
XVZ1daQNOd5x5xfHD9Nwpks8HJwWIP3Pd6uXCTXKs/J/c3YmTXLq2hb+RYqgb6ZAZlbralyuxhPC
TRmBhBCg/te/lXd03YQd9w1OxBnYJgEh7Wbtb6VtHC00vk9yadbnUWFyOGugcdnVP7pRf7oevguc
+YjlIFf/5RukIeOYcpZJ61lmGm5D1WG+kLe5Dlv393f3h0uhdg9LYvDUIPX/tV0gMdG1MUhq2h5Z
x6FfzzxCnMvY0kAh/PulfokIzi8QKgi02PEfLEiiX9boxIo1dtrirnbY3NJeyBPBCHGbkHJ4VAY9
/t7qCYhxl97YNLf/eIm/bTnny6M1gqAOyh2s1J9fYkLqGjEwTYAvBx8eqMWkyeCf1/YRSREfLNHD
32/3968C8D/0oHEQo6cJncTP15ODY6CXY1tLOMsuGBfmsI5U/eOh/n5XP13lP/jJ/9pIGZw5QeZJ
+xYd/bIdqmIBaQHKu5jWD8ak+T/2mT9dDtXZszgbgxS4v59vKheonY5VMQCRKiMxHWW2nZ1gac5T
rptKZLBkP3jFx+z4vz9NCIdQBjh7G6GA9fOFKUqN0PAnpE2rpXijDG3MZf8f5UB4SRirhSgaFR10
gPDF/3wRDq4+LeDt0HrczlsdLaJDF0P+owL3+8I4Wz0UqMCdwTLQRvx8lbP11GCneuqSBF2fvBqX
AxnH+PJ/fWC4yrlGhJYoClO/lqb2JbVUwruzk1mCyAwjr8cx2v+1Hn7fPgpsiUhxMaKJjuuvVD6U
6nufroBeEOOXhtIIx5uNpwvXo1n/9xv67Yg7K5oQU8EvCdbRqEL9/Ni25TxlO46sWzEq9i0wPT/l
+bAeV0AYu71ayBUsp/4/9wclBIgpKM/i+uf7/6/Pawt4wMBUAL840hUtY0jZ9wSOco7E/4Kq/elR
4ovC+XL2OkA++POlck7NiNEvdHBCqu4kXeZ2MVX8lkFg+D9/TOfpPWiQUFE/l/V+WedRWEcvNayz
pA3Lqd75DxDQ/yU9+P19YT2gHQHd//nY/HW/3dMYI+qYbMUCLP2nMw2mCySjN5h73W8jKvmtCHAm
+8cG9fvH9fNVf9kn+sIvGNnq4TIYm3Bh5KhOy26Si7+vxd9jETQ1UUHDsYkRdPQ3f3lXzo8M8JKx
I5Ue72eAThpfOhgbZzIBbHXq52a0fXqRAXTz5e+X/tMN4hBDZgukLWogv9ygC7skxDnkQwXMEwqd
sBumon9Vkv54FRS10d1HtRcDa7/c4KSheOrzsSsTY46pXBg0ZPG/6rq/L3nkNNgIQRhGCQT8x5+v
spTRLGLYGXSRDr0+LVbusCqA3+t8sc6JUv/YEs/L+r+ai7gNXA4DKSA1IItCNvnz5cwgshXI76nr
waU5DWwNDyIHxn3azrWqWpv6H8vkD58Aqn7wTTnXzREe//KuzggiArsF0LRAmWmUitGzKslSXSCF
UEcDXfmNKXf42P19ifzhsWI/hugGV4U1ZfTLy1PkHHyBbdMNOHyOuZjCZT9qlHQXJPP/Gpr/w0NF
8A887Hn7R1b1y0OtReTLelinbldqWDB+htCvhfqgKtqxqHd6ARLQ+C+zkj/cIdI4lLFwwIFH8Ssy
C9gmCyyMnjuBZmiL2lL/VFiVXoR0Md/+/jD/8CWgcYXPHIVitHN/VVApXaILQM3cQUdftiY2ectD
/f3/c5Ez5AyXOhdWfl6ZUSwH6PnU3EEAbQ9URFEnbB3+cYL+9tRQPsExhr4fajZnoevPV3FI3tBc
hK8FZsvXB46yexftmz1RHxcvf7+h3zZIrHfAXhF64PvOkK/9fCmxie0srl67acnTpx7KrP5yDB5D
rqAsbVEN26LVVrTNrFzZ58lqOAL8/Reghfrbq0P+dLbFBowWkSqG6X/+EUjnGIY+2XrwecQwB05C
yhN+b3jYgY0q5myfQ1OMc+B1g/nJfeJNBPZXwdoYrbt+PdTwMJ7jjwF29fTLyKDFyC4tryR5prCV
leql92wSwBwRs5PvYp5IX7VkjIAHbUZmBANqyg7RmXXmhVmjThm0e6eTqqctfTJO1mRpC0rt+c/T
sKZvMCGZ1Q/wpqR9CUko0g/b2XD7+8oypdtE+xHEMbKM69RMsZrmKy2n8Soqp2JCc2wy/tVRodAg
F3rYpvKYZKPQrY+ZscCTQX+03Ub8TEuYUsqrZ5R3kuy6wCxl9L3eMfv0iSEhTKdmwVhULFo8mbns
DIfLrMCPX1x/JbdpVi06t8J+jD0pMC65qKnvuxlNctZOXtXbJ5el23S3LTlJL3hd9ygQ4l6W/G3l
XqfgNa/WlfkFDBiGkB6UmRwBIS7iIABfbHQn9qRmSK2aHTG/o4fYwz4jaed6refGe9lH3UL71D8u
OsTiO5eiSMaTApLmZYXrHXZZDmN58gF62aX/oMY6QOysY/jG0Nzs+KkFlCWvsR4iDLWmQYjwURYS
mtZ6ADri4ACsUq0ucz497GcOzdyRlOj6Je99uX+WeuNUtygyCXDalglF18aIiW8UqWxfxxc0TZR7
LEanGLKIIWiw9vgUkWxqeLLp8AJOFh8+jXllVnIEQcAafsm10fShpFoa02BspsoerC0XGIgoPlg/
teeuLGLs0RduedkAAYZXExWyVs/Bp7Z3zWjyAJTZng78W4YTG3ZdMyHVsHfBblNSoeMf5frjUtAo
f09CyAaGovS+0qilgykn2sIKd4thsKVXGNd1Qw3nQFweH3L9NPV+hmZdy6IKJz8AvftW5SyaWAO9
BPU4W7gu7WfslSYBXUtnLNyvuoIM8kT22u9pk0xiA9+QDYB8bc1YAXT4vsMQJ8dS7osdYwtw04qj
1yrzYcfMeubCZtphIqt/k7QO8ZVNZBY+ZWLTw8e07pV4wnSr411e98SenbVC2VQRjDs6s4w+up2r
ocfAP4rx4ZkTqEdUt+gCF9/sWt54PxXZs5oqHY4VyG912kJ2t9OowyhRDHfL1XN0XhuxZt6/iWzG
h3qcIw9MQ1OyCFA7lNmI2KLrFOxRWbfnFngddVQRuptDRCuUAZuQMPQCrjXBJGfdxmbW4XtOCbpY
XU93qICaePHRkh0hERIVJuZiOKnEzRQFYd+gsCTT0GCqvBc3STIQqFTB+YEsGd4i1cC+5Ovm5NiW
QxSix4JKwBMwteP7emqCgkRGN9hgc/1tnvxEaUOSoYZL9FkPse9XZczXTH1gS5Tz7XJTnEp92hxG
g/fWICkoYcuVFn1+I9KpmOFwWsGimV4q7NYTNNKwuQaaDgybvE0yQiRg9dpWMrkM6Yzt61MPzpzW
j4KlK6sPu6hLG3/a+gW5D6I7kLqnc0+SlLdOBeeuYRYU9uQgh5DZxtYwljnsuwcWqKuJnbb7eVr9
erGC5zFOUBSqBZYpdZ7Y+ns1w1oEZL7JFz+UHGHRGkdsjz6XY7IvTzPsgFao/iBWgvAQg6TL9yTF
ntwkBtFCa91ozHVUyLJ/8kiQ9XOklo2fOB+K5HqvwKNqsX1FX0tYcuxnTKO83PrATzbvY0Ai7DrE
TTHY4bboE3oHJ9j5CIcfdoe+mkS/Zy7rPX+qxnxmB5SbNpc0aHov9K6QxmJ4V6ZrRl6TFLXvb7in
MX1VxbSjLKAJqU/4WWg5wL0BFEvoEHh6gtw64te7F33eFRZhesumOllfU51UsJwhsNCQNwQMRv6Y
sJGvNzFO4P5+zeC+c4P9Tr6GLPb0eRD12n8rw1jND7B2rcoHtUahfoUWaF2O+0LGsqOxNP6EWNWr
BjZ0EI0CAz3370u9x9s9ZKvjfHTD6OqvWLIL1lwfQ+7ysBWJEN9hSDSB8Uc2PAcQGc2Wvo+ZQXW6
AfEzwarGGoncQ57OaE8RoAWLj8KHNVxRMmUY7c8cbM2f+6FSkbjI7F7s5THKt8HFFw6JQu/aYKtp
+2Eqb6N3wwCqtQ1VcaYJvBlJlnxNNud0igl64WARgAkNs/MWJKRhcE1d07PfDSw6zqrUjaar29vC
i1W8l3BVjDgQj+uOaVk6JKr+smZTJJ/LMZtHRAwLFjptoAwLRdKyxac5lCmxnpXARlq57VRVhmMG
HX2P9XYkuU0bCGWADILxDfZzSA92/TZDF7o1mKECTjKZALxuGXQg0FjGC0EjyS1nV5KIjVn17AY0
Tp97S+bvg5DAFq4Zhx9DrmX8HBNUzNoUazFty3XY5m+7DtUjBF44ses5ou6hENZdDPi++htGUypa
7D7ra/UfnPGeGva2Q9TzyP0yfS/GXM0XcnHpg7S2eMDg6aD+cyy8DVW8Ocw57sWVsCvVHxEpVChJ
07yeT2sA3OIEoEmvDlHZw+8oXeotvwh7BFkL5L7z8xKXeFk+kMtt81HcoTZKo4bCRUm3EOIBR5Cv
nE/Hqcj7G2Q3fm7kzMOXkeD8vpQqWbODpLuFBFup+bCtMTuCIxpnxywSwwnJB6gh0jMZQdTWr7ST
s1ii1kA03sGBJ9Eni+PtLYUWk7drjzOmzZnBSxlBjJxaA1Wrav1mwRndRwMjp8xU0I6BFlcPIAg5
a7rRk91dDcBe+GaaRHnB5k05IGtsFXcRwTHUxOdLtXpJGDQfse4zmFICmt6lLnExRHYDfcR2l7zs
6SJMAyPJ/VM2lcOnfHD9D4rOzkO8AX+CJ0JIdKTjgj5SVG7Aj2I2vLZw3NwRrAIcI4sb2c+OPSxL
EPspyfZJwiMTMzpHnarEfWKYNF87wP/J2Ez5btEGWrA0i72eYSPpqwhkV/wd2AP2FJVwzxYDUnef
JC1ilKXsMvhTaugS/YxDZCpn0xRCJ19qm8/XQ7oE10HZPOIeIqfS00jCiqnyME6fF7yasR0tJ8cU
k985fq2ApCjPpYDsb4Z5CZKd+ThlHP+LMixi8IFVgjbpFA/PG5um/iKDKW0C5zQKwWcxVfXS1jGX
d4wXFT2WyQSmTb3rQh3TZY/Q0q8DoLNL2BffUgNlb0PymGb49OcoPwQ9y0db7nP+cWbDFLe2IJNq
ZlfKvWF0de42LweJUesBPiKtGGwJFizep/ywhii5WIZpzi+XlLsef4lkiC5LHYcmxWSQaVSpsJnt
Ycz4UcyG3CWQVi1f44XB/qDCntmshdNDR4cV/2zKypod4FaKiK8oR+B7eyHK65pPMMtBjFsR3fBa
sHcWUmffC4BXXmcucZ5MdARVWOx1vYGBP0S4lxhsWkRLoLcKC7nHVe+2/DnJ/V5diR5zAC1NzfAY
ykFEjYTy/tqZHsGlsRZBngmyTrpiyQbXAjxVA7tIHWzr1iT5vGc1vRn5Ai6ritJBYTOsJ4CJYfPC
Gxvi7NOWRP4zWVhfN8RkY/yYaFDLmxwSh/mVbSs4xh3blRYf8Fn6ANiiw8lX9GNE7ini2qegCdAu
0ZKM10uca1jiATGJgJ8tbOiGgVbpBV5Vbo5BU7tjqYr60WDcZDr0blQ9jF1nQy9GC1v2I4NUhzUG
Y0zlsVc9ysGB9DNt6OLi18ySsyAK05zTEUXI/VCnBmrQ3tH+FBIDyLnNh2E+EcTT8oVOqW1kVbKx
3QeNvQudjZLNjcWI5HyxYd71HrW3hHfoH5n4ci1VjAkxgpwF31cBYvgJvj5uAsm52uQ1YhVkbQyv
ZQLer8a/E00637sd5kkwDhIlfUFbf35P4jB8p3Kx34F/oV/swPiNyKHNO6bI0mHsoNmT6Al3XYQF
9apTEe2niKXiCd7rEfbMOQ7psYSDHYKCqK9JlyOgSE9F7GJ2mfJ5f0KfPR9Ci3wf2VtQIn3cMGMH
B791kB3tp8I2O8Gp1ULGCz5Wz7NqRDAokKAanhb36MoDThEwzFQfodGPtiMpt9J9mgTcJC9VxhAO
KxOVh8ANzqFmHwXQ7RK8urGBRSJ9m4DkJQ1Ea9H8NGlv987Ma5+esBUvtxBR9BjxTUOBsRtdF00W
JrACIKSof0Rb4n5EitQ/9ixHZmuAnfetjjQ4xDhZcJ5BYMdH5CFzcuhzpOfQvZyBkS6e1y/WWky6
DDSdWbPXIf2GZglyIFWD7hwU2T5Vfbl8nYUn6VWK6fQTPCarsUU5e1vB4kAV+IjJFSbbKe+hPaF0
jZ/N0ht8LksYPhdC2g9FyPovtfLkQaeJfqhJbdlJIuKBfFLlmCouZzSdDuM0rUebzft4qGMHY2yq
R39rV+6iI8+s+1oCScqanHj1bUrBSQDpRaRF17ukPPFoM/AcYEP4skeZwai8rIS7MGxPv1qbacD7
vV++SGwe4VDqarpNpiT6kejZfjAEdfBjuu7FFzPw6YnmoGRgpJHvV7oYECLlaKaYxkPjYy44RLi+
W+04/3BrRL6K3U0J9jfvP47ANutmXwKnd9O4Zmibzka8x3zffGt9zdjBk4xzKDe5viazkxsSBL/+
GIqs/+xTOTxoHOH3BafqjSpYODcGT+1buart2s1rjFhf4J03YLC4uOWMIA7knJ7HduHlx5DieQ7o
LaX6Q70hDW8mxxSyKk/PaUKVj/dxMjtxlNGYoyIfg2h0NLs3upnWMS9P6FzGb4VieQE+yU7usi3H
555g7LJEoQo5fOcw1r41WelKZKVQElToNhFfH2zqMMLBHBDcAT3f7GgTJPaHZFVoe6pMqVM54Vk3
tZpV0S460UOj9xKLrDdZdtevFX2G8oI/2USjDoTET+9NKus1anoQGIpmLir3yPiQv5ul5rd2B63+
ylGSZoe6QhBz3NxcKSDVzx2VqI+Hy3gtuTo6MK6fcKYvY2fyUVxPmPBWl9vCi8+LScmtm0jIj3FF
6cuAgFVflcNWP9K69w6zjwwzBqix5H3r6boeqtiV7GKNMzG1Qyaz79WaOoiARM+vs7CF58xqqdot
3wsB5JEntvF4M6cZrUh7NIaG135w3t1gt8jnY52w5DBnlbItMOYG4awckNz1uHk8HYDwX5F0p085
S4ePbMOgbzOqNU+agSAG6BLmox98nOZrjPudt3BUr4rjZkZZtpiiUfel8gbwXrAd8ACCLdqAsaw7
cN1S11IZAOk2FSlWmOVkMwxKeRZd5sbiNmsMQYAFCX/MssH3nH1Dh6//FMlsf8kgp/+MNoG/Hrie
XKsor18qa5bvqATy+03L+euUh/RywW1uLbrkSH8dukSgZUDzDx2crfvLVOy8wnW1x4oivbKHPkpN
0sRZv+LJYs9AHSTJ90cOuAeS/QSqCOye5XpvkKXaBiDfKb6WnuSfjd/z27KYti98ZNlLWqKF1uwZ
V19hg1yCSs9R/2z3eSlmbHsTT5pN79UXdJgRJGtaDzchX93WeDzEW1CjoxGjVU7fSD0gSIliHXe+
L/mCsa6VFI1H3vFGIM16q8Yiw+9OJEZCINxYTpmcetZ4szmkQBgrRfIfxmU9wS7U3vbVmUBdoBUL
MyKalEO706XSB0RNXrTZHqZXyPT7+0QX1jQz8qPQzsM5alszA+ODAkzCxsiihNlJioH9q2rz25fE
+OypCHWGvZsE8bAIVb3kQxr7yxrk/yeppuWbgsT6NkuKxR/HYqxds4CC8Ro5FFJBbd9GDP/D8vER
7iU4AnoKdCa22KJ8cCIqYX4skcpBRZw9U2NwdNjFY+qn2GBIcaWiKb3mO5JkxL7portUxOR1rBag
6ZAz9EhIqwwwpx1Ry80chNobmXH4w+ITL74SYvlwoKsF/Ah2szimBsbuRIp8AnUg9JRPfO2nmy0A
lHDqSR1fVjsr34c5E1fQryOK4QYhRqwq94TKcrl2kCH34NxXpKJdlUsI6DkKYsBlYm7+dkSz6Zvl
qi6OSi3JMS8MInqhpjC2ybbtb9Fq6/sC4j5o7QWQJA3LZ761NfiP12hlLjmMG9n4cZiZkq1UIuGA
shrEXhXAUQDxwyHjo64JzMRmK9PQqix2N1k1+BpHoRofAfZfS7D01Vge00rHR7xjGRC5YdR5Tnby
BnERxt0x9J7sXc7z/YZjOs5eMHSJnkpiN3oFciQOR4qwmjbYi8gFfECdOUWDLMtuyytMqecDNpkM
xbKrPubhbld8rQ/BUXbthd9yJGC5T5ua+P1utAVONVEOaGNyvYmLsUSj6BCgPHzNexm+rLWL1g7v
kN1op5K4q+2Oxc1ZP78owuTXeubZ0BaIUL6hyeBvp9Iq2iFnFh+U84TfR0AxqOGxligCw2cwVUDA
93rc3uLUzwg7Rp3pD1mfDEVXiWr1XxksUfZGMIWvgFQKbyFCqI7McE9ZejoLADDiPG71tyIfN3FY
tz3YN9vr+GOFxuGFNxHFhxOMfoV1af1t1gunxyoW4hnw9OxFL3Bca21K5rdoxKnbRMi4PwUy1QAv
FfVyjLcCqxSWCJYfyK7r6uB0L8eLDbXuvUlEFoebgdeIWQLS4o9FtqO8GLsEZIAUBWzejZJVrgGu
dHEHeDks8Mio0/kjcwAnAJ8eBGncRt2byiaEoUkZC/jmcPyYbjErLu2qtdy7KHh3i+B5RS7ruV/b
GRW98YDp/HlGTU2uX4g3RTV84+FcUvDRuj5UE4FVcwJcD4INu3rbhjEXqEyVWsG0x7uw4FCRG4w1
0NP+kfgyAvoX72FMLvLays9rr0E67Uu9pi1qzEhrYEyjUekhxSKv9iyBSYzHgYTqEOB6qBJvks6t
CCG/15NlNyYiVnROWaRCQ4Bsr6VuA0iebkraY5IgxoACZoAMeJbzxtCgceJx2nQS4Y+b5UOcTojb
/BSi+RhQ9c3aQozFw8yhGmic1xIVN1hIfwCWLi0bJQv9HQPxTjcohkSyK/CaZTdvhKJgJevh3niA
cRoUSlh0MlDtWlhSgdCJOnRdbVg6SXYLJ779EU2VGbm9X0R83r75l9FlZ884oJrw10dE0w3pY/OU
hKy+kzNsPk+Q60/3uxjipMvBiHhQNQCOYHorUN9FYRO0q2KqEQlEexKTo65RMnqe6TRA4zENJm6X
RYzhlmUMqRrMWmEkUimdu4MMBPBOwoPl1+NWxReblAqG2uj/P1GsKgVlDa8oahUZ7GzsMuKDGqGV
GRoHuRcS0SIfTnpIq9ABTizRyuwnNTQVwON9W+jefckEV9GJIku9RE01vVtKW/ygsInW2LcG5dsd
C6hscs5DdGRhYKHb+sQ82ZzMpInj0e9gY2S8RBNmLOdWzhKCbw82lqsgukiDRZkXelj2wYKhlrfo
01q4Fhtb3aJJtH3qIZGL0PBHKQQ8WwuH8SpWaASMdg2k9f0O/Wg84mzicca/EjoGFCWzmj316NDL
w1yS2rcE+cF97SZETpgu2mgTRXtAndlzdtmnCeZ6lUNbpslBZhBdich1azV6fDPeZFiQALgs39p8
ktnHeouRV8cYunxEyydGCWONNQIhrVmjWIWelC+VvNcjQt4OTG52OTOKGMMMBP7SxlLzNYEdCke8
Z+XNxOA9dJmonjxtIUsfoP0Nc5OrvkaFNRLbdpjR7bsNS44CGB1y9ek/TYamNrV8T/Tm7ojo1TPp
l5Uf6m2d3vOU4TiVxoWv1pPtLvWCvq8LEB5IDtL+TnpRYAvql+TZ8AzMXoPq00WZLMm3XmPLw61i
jaEvGnSnndg+l4KgMB+CAXFLV5RjJBkoF/DaprNH0ZjdoYO2PyJVDRKuT7l/hUiafBboTOAgqync
bbmOyXQLYin6SYNazUfpK+qh9w+wPpBJub1vEZgtiNaLdwKQY9QiGa0+JImdUOnd3P6JuBmRNVU6
uuXTeaeBq0z/IHB8qtaq2FyjOYLpWwiZS9L04x4Xty4PWYHWzMwfXOwR7+KS4i5xBO5Cq8F5V5UG
mxXsbqPHtRLTer33sKJEg2k2eTeUHGVKYLSr5EKvGVBZOQgreadi4X/gCZ03K4SaMEtCOfU5thTF
UqaRbTV5hrLHADRJfoFDMEZde+7RCE/CvDywM2kA/t+Jv8G2l8IJCQyis30TWX70ZM6ys13OilTY
pMvj5OrdtuiXjztMjQSgLwmctR82hCBRW0Dlc78j/N+wHVQUzSeMj2hMxrsIZud0cCDA9zPcCBn2
OownmbH0lxkmAt+rfJqyZo51NrdYJP7V6Ik8DfG0jWgFbxucantUaw1cS1ijnZH3BfCk3zacPHeo
NMf3YPYuyf0KLXyPkt3MYL9x7hC7ScTbCyyvhug0pV7fz1G8z9d9oUJoVnxeMD63HP2/iZyhx2fe
8GHed8TyaTXWI9Q8O+y0ILGlXwVDbRZDlBsSWrIxhjaRZPQ+wTSsPmzKbIeh39Hid5Dy4fn6BEHF
xqPigcWMrXjUA2KFBWrQrxFDY/ogdmzFrZ8cVmy1ROUPlUb+MfPa7NeyKnDkeMzcxG1pcvcFdfAy
gxdZkp0KoG/p5ZhBHn8+5sDElHKBoViyDKjbAUOT9C3KuuF1ciZ+84xXcWMSRq4x9L68F6VF4Rmg
ZwBXJ7SAXzQvTdnwaEYPPx/K9XLeCf7leTMrQtqs5Hm7sir/gb5Hjm4HVATnZvGMmSuR7UizAI6P
vqF2grK4wKZmWob2YXLjtzn6BAf7NTkQmOOMrR15da4j92jGlzAqnzqw5JZHZlP/1UHJ9YYbgksL
kg0uDrAfrIs2W82uThb89CsUfCLbLFhCHxEtCd4NaU+idqngc3fysUrfolyMz1Cp0s8atdk34Dxj
ekKfen5epzF/38JCXYOgJ0LNH725r3JZs1tXV6vdDrmp428QjsvQJP0ECADcKDJ2GTFuX0QYtvwq
oaLfOgU1CBYyBjt/4Ht0K6qHK/rEo+EeIR6UN+uhYITKw76N2fUO2gTaTU5k7306oxIQL1Xfwbu6
sMdyDFATjjqPCDKGhezD7ZBPM+4ZnQHSOqxXf1y0Tnk7491diXiJ0EvGQOY7k1Y9SHjhrh2c0vq8
9ShXp4dc5G5qZcTT6Dr0fOsbgInyN5I4dITEUCXqOCGBfSwZiWVb54T4y3GjyRPksCADRDFFbFAu
YLgsKkZ1ZjjHAc3Q9/KOi1RybO5WfCQb2mM4peH40YRYlg/RXpjhaImaP5cS0VE7ChSrG06GHOdZ
wuWTWl3+HTMXqM8Ippey2ZTA8MVrBpJhfJt6n4QbtmUjaVLWo9pkhry8g1ZXsq7CORzQaq9WbEok
1xivg4OaOA4wcOGnnq/ldJ1g+0Dlma4qhlHxNj5NbPAo9+SWjIcFuqQM5bwEZWWpitAmXkM9HLPA
njHXVcA8GTyLAX99C10hkqAaHJHocWicNO9wEqyyDh2f+Kqwc8/AsKyLq4LBwhYFfes+UjzKZxkC
hozdVI9LSxj2vtbQhAI5LJZVHlESGu53euZzcFvEzySi+gXzHvj8hO4hQPGzdHtHs2rP2oFISDGy
vkou9wnf3xfoBLBBZqVAoytJsdkyhFn4OEWyySaGPTCmuieII8FN3JHEjsWq4A00x+kJnrlpgtOg
7A+ZQxLRZMzXR2EUmW5yD2PVpnKRG5vBgEzUcoGC6kXli/xd5it9EdhSKB5CqS+XGCFRV0EDlT0G
xvWNz2ApeIPorLixMirFKTfCjG2ezxDVIHJAtSaOTbx1s0kICjBhwOKheb68Ga9xIysMPx9mJF0v
DjkBRnzIAsBBqGT/iVWD9JimDGXZovCPNgBavdu1lAhTjjNq6qzl/8fZeS1FrmVb9IsUIW9eZdJB
kiRQFPCioJy89/r6O8R5uIUgyKju092nDLBzu7WXmXOucqo76LNKfSN1Q/FTSAUtuhplXdvBvu5+
6n2qeaIcdtUNqXtqXi2kyAmjVOl/rD6Lfk3UVn+nZF8f1VIHOuGXKPo4ShLgvbUVrrkb9aV6aoF7
gBCjBouOUj+NlBx6NXEmGRlyRDeH+tWIC4xgF5It5yVpjdqJk6hhK2jwGdqtWeaqnYeN+mgBPXoN
6fL8KFaG2dmZnI+vOSLRkhuHvXDGn5hBqFR8eJpSflPVrn5MxkK0bGy1FMOBAncCckytcVqmoIyQ
PNLzmdhtblo7QgCGVAMK8qS5SqM2bakb1VdNatVvimh0Z1UgQLUbs29+ymKQ448QBJWuT1lznzFB
XDq/U64iXFLdSSNapIJZQbcasU8FYdq+BGTB1c/KLW9h+MNQB61FXnqaFXSeqkh3VbplR67PAkoO
sFyDu+pzDpxIViJgy2iGUT8vAWzZi02GtMIGq3ZNW6nr3CTdSUUuKR8RmEp/JWNfF6Dw5/SUp3ie
3tQHJWUtyruZa8W9Om7GmLJ2NepZ5UxGojIzH5aoN/s8MNTGzfGlTMTklYAAHneUCfODLE0irBWh
Gh7UYIrv5Kmn8YgsDVTheD4KugqPMpXp1GyLU9/61U2mysq3OifSP5N2UlSnAnn1MsGsew6KKbtv
9AQXGwR4DCYs8pXHkE7eMPCnSLkRKHOHuyIPqtewLxYEIjFIYg/IuLXbTswTwe47i/dCmLqYchLF
xAddB9QSh8hc2kOVt79pJOm/6ISgAf7G0s9TwUnAm6DGZXmFPkStUzVz8E1qJcBEJRWdpatGSLlC
KwbWOcqQn7a7TpbOozKM54zmZCWpSzV+BVFHEDK1/a8RZHFmh81yiptGjYrdXCb5U0FBmANtpWPk
CCQGRJvaQWjZJJ1IRc16Eh7DtswNp1blmnd44Js2Vah2Ie09QpLjqShM6U7NfIBDTTC256DxgVjE
C9DeVtUhnMCjdcITsXl6UjRS3ax8LJzKug1uodMgnutLubqXpZYccL1AlLhwmoZAZFJ0pmuQVHsk
qVg+i8Ega54hpuRl+zqSbsBM5roDr4TEFfGaTlU6lgxaw1Yt4A1cr/w8dbSIcYVKYcPDllKyyxWA
5RGA2HsSQqUcXSWcxN0gUH7Hhgfjq1lq/oOGF8M66UL3Q1JmqvwQ4iPazEjaRKAuDOGj5Eeaf0CS
dTjlFYoxG64Chg1oHm9lodF0jwpsXwV47kpNvikrdZ6KqaivBRXbYhtt0CZum6rVbAv65J/gW/R3
vWy2P3q1VeudhGbIVZ5SisdzK3zKkqr2Sh5vwPwZdbArFBj25GKjYisOFcieURXKK6baAG0w5DB0
JihXvyPODyOg4b5pxEz/U6phqntC3eevi3kgSqPmgZY3nsTe8McMWUPqpc+VOUjwHUIlyHmhBJP0
DDmKm7SGXAA8RvdvZiOlo99MIg4sQjgXvWv5RVDiEqnRYdZyMtilD06dBAboj00lTMlNYhU8nlmV
DTLHp1YOiUbNCc0bsUiJofTkTmzH+OdQzMZLCB4cQGaoiN+buSIo0lJUd9QxBG0TyCIcw6ATfdxy
vVe+cwrja6D4P0e/SStHyUu8PSPCPzdmU0YRMk/FXSyX4JnGmSInBjuuQi82cdntXiAStWPKdYCN
rEHeA8oJTQ+lO3oz6bmgvOaA4bBWCs9wnPfiLmwqrgSJf+u2kUvltiQDnbv+oAzPlcyryeFThx9y
TrshO05i/apvwH7ZuVVEj8NEuYyc1KAd4WAPnHDAlaHXAeyr0YYqVaJ5I6GKodeSeGDjarAaySg8
JNYYAGRbAIiFZkXZtq/6CIPr5881JNKngWa8N7kYjcouTktxkwtjq24xrlXiGG3RhiqoCVKCtAMi
n5D2BxrmgndbKolg6kzbgFHa70ZLy6g3ZJHeYIFkkr00SoHogFY+5e1eSbhPbIJfg2NqNZ3CR28e
kyGio1lDN9jhCKmM7EE+JrpBb5kafC5pCbIVvBth6/WlkSobOgWR0o47pX4qYnn4PeS8QShyUXF2
43aq7g1LEtJrgL7RVYy1yBxjWKIqasx8COAyUWAb+F5P6JAKV7AWKWMb8xC/qqE6/KbGx6g1LaMt
l7xVap5qNSMhTIfDmXgA/Vuqrrmp1d/hwZXaVagV0TdAB22Lw9WXHZCZSAAzMkJlSZy6BIG1C0ip
NdfQaZtjD9C8oxkvzuqODollFJ6otY7yAwiL+QeOVw8efjRUv3lsgwQqiFcjwWXsBUr5r6h8D09j
oIzdlpq8WbgWUTEYi05AHZL4muR2YMzCs4UkGrJdpm7dhF1ihaDBQhPnuijuG8r4AKvESPwhAI/I
3TlKNN8DHGIBjSI0zVy1ASNEpXu5AGo3IVYo0/+4ckzeFB0P2wBpRqXPemiLyjzPnTKIFCtnpglD
udqCtB2Oc9/MpN9mLINLYaS7CwBNd9SHpKQip2kmjxHyCIrbFUWN6g8oQJzMJJvIFTcaJqeWEoJ+
E2CIBGSsbVtwKUKYUGIQODbUb5FxTMrZ8HcVuWW6OCc4uE4hypQMKcHl+gbZsRJtJqTUzA2Z+4S3
SZEpzanAyNGMq2fC5bzuZYpWNGu9x3kcei9EQfWAmIxEhkXMBYHguOH4DqOIqkIVZ5NvJxPmnToi
CZ89quAE0wBODLBdcyy9aomcwB/OkdFEbbVPRjdTevVXOOfYQCGiG40tKBk5WisGA2x3GOu7Oq3S
bwATldIjqh8fe/qXh3sBx5vaRlQqZyOQUdgapZIT2er0j6ZqKEnHAefmtYp78x65YAvwEd2KfC+1
ZiidsyK3N7UZyS9hIRuaG8ejuJ+1oChPtVXU52HKNRHshgmCvVhc+8xXktpRxQ5UGB65APM615vv
eZgS58bIgmLkAXH6Lplx9Yw5oIYExwxIrpKnggD4TehuMVNz7yhxAsaxjFE0Gqq3d0ClibddiEV7
xDRSJwZH5D/BxEh3E8qqowvggfIgMJ/qeYIf17gVgLfqQN8U8U8w5qayFQVyfA5pAomnRNTpIIlx
EUxPGhTCT4TH219ZIDcDDnUSPKKx25+nsO55YUo9eK3aafoTGMDsNkltJT8sHuna07lYVCKq2KyQ
oIkNcKETLqfDiafYrYYC9wYWA44foXfykxx9/lqUBt2hJaThH6nikqMZmnY6FsVgvaL9ApqHirFW
UQWY6Y5N0cX8lcbZ/CMitmJWUgqmrcuMXnXiKNbapZyn9Y4YGelLhLYrjXukGbq9SqaOqme0cDqa
3gIsmtPAHPCJKLL5AWW7QzNMcmuLhjxo3ANVCEEZxUHtmaUF7Jq3hZZKZqDOgUNBtrqh85g4uYao
i9dakNNsIJKGtNjiPybfqwKrjBMH9KiTS0w/gMfsJ3DT+BZeawvOMJIzwQMR7t+22KfQwc2XCNOi
oruXwYp/K6ndPGg6dQSV1/E6K1LlLk4VNT9X8dAhtWNF/bSTzX68b8KmQQZ1rhVkgMq09bdTocR3
Xak0ZJ6GCdLKJNJL3MZ3QTR1ls3E9IiSBN2L1IJwcWwqvXblllvjBW00Yh+toc73uTrKHXTcQTUt
cqsa9kFTWv46hM7zs4xmGoijtVagaBBLU/zDLABObJHI6P1jT4wDoMvw+7sR3NxvldCArZYWMZc8
INfuqyFwsgkEDPCGVkx/DPXoP/h4+r8QhVrSrNM4qBgCfEAPKo7yDB8EpEcGPei5ikYe8rqVrG2V
DglVVhhC2W4E33lHrFLS2DiWG+DzGuSgQZoryWlSmIh2IstpCsKEJInr+9Bk8CMN45bcNN6mBivg
Kq6B37kRLSZNigcdzxPgGuVRnqrox2iC7HXS1MDLhf1XV04lmv5tHqvgjPD8cXIpu4bJplAy/V7I
ZIA8HaIht40gtbNTmX432NDfQDOVhlg8JEY0vZidLt3rFLRET/JnUXBDy6I4QW+oIHKSOsM1TQUl
P0tma97RvbF4FoVGA7BUFIHsYA9JH9IdLr+Gkibk8Jpr5RU9eQCfwHGzfQ3xqvckdN9bh88jPvhw
ng/zPBRgREig/mqSKHiWyaaBqK3GLKISyxGzZSUTJpCC/YK7BOAGOAAI/Hc/n0LVBZE0U4Y3zHIL
wp7vVMDWFbx7VN9wjoHk252CTpoX1K1x08aaMGKqU0kj9xfHT3WZRA+Wn1i3lA3JuAy+P9NCvh/G
wjZ1AWrLGKm4+xOW7RWngVBDBmVptwVkBxtilf9DD0lVbBqrilV3AgthgfNqp4M660vzenF5YWKx
SiNP7UPSsimIDsWTMtM4LXGnhlHp5n1TNEHt+F1Pbg/9Jvm66Wf1W5BgxWwELiM6EBGWbMy6xJ1B
vLn+M0D4u46qrJXdvhapl0cmrAJWmgPpaG0VpHY/T8ITBET2eJyQRDejWXpQRgOplgrcpUxqDBfN
HpJChniT5Na5TfxZswnWQ5wGX5K4EKIsfBsiZf7mR30nAQhf8syIwXWvatwolTMP5GGcmQ4U/qIr
OFFwI2d0m01lIACfJay2J8WQjtDF6hvTCgAcG1KGZx+oRkuzKKscRiw95Xm5mSj1zmMy+BuAomqw
S6XGOgt5iIqGZVGxv1L6gWoG5fDG9TH7DRQL3vq9HKuWYDctvZTbvBaIRVvK7h7Bah5DQ4yL4ixP
ErAAMGMNJBpfpN4FR67zqjGcSrcWR0l1zBkKtDOKXffaK4MweENXS/HGCq2EOxVaOp4WANQZ+FwQ
xK5ESjD6NQYkZrxuFqTeyQoI8DhmUwLkwqrk6ID+mJUdhz4yb7UoSStX6ecUmlYBxu4E5YeidgdP
gcWolOyXlORSs5nC2R/daSRltQlCHGNXYhVrd8aI41vEVKlY2LQUJLJCsn8XVQa+REXrCwGgZ48T
MnFXf6f5SEP1CN7HXdFOKLwsbQCONERon8DMqhQhi0Y/Vhp1Z0eZpxJosVnGaDGqvgTyFstlCxRS
biRfAvIykkkFiTcAy3ZT+EO/Cr+cvhWpFJ9UUOniAhgkd0w21iAQLco/pt8T/JHXJVdI9hCPK9Yo
2LRGKr7g8Q2tQ4iS44L2tXmSSqWStr5qzi+BMIhHKKa9eAWZTPk1aJKyJGdS4Jn0Egr2JIbDmfqo
mJ8gFygSGH6lCymz0+DAAQTEjTLGWDyHND1InEIV2bBeFLWHrqkpK1edTnk3ERtrPwlBO2wH9vt+
5gUfdyrZjH1M9uTcKj05JDTOumsAEbySBeiTG7wDnotUbIrenhuSGFszqmoSWDJsgntykikuSNHL
4KXyxDzrWQEYlucmOFUpSGK7Z5W/g1DvT0ugBxRHTOGDCULR3MKT9H8mJRlkp1dGIgx1NFNgIrRU
ebbCicsclOFkgM9KSVdkMcK6Hmp46s+UZBvKsHIZPoRq3hL5ilb1jM6QnpJky9OfgVTVoCD8hJQS
bO60BJOelw9SAQIAIwv+QtXQPLajhqbkLrd4erEmfe7x4xWwIAOpWg0UDm4jOGk1vVMjuAwOVSj9
h2bWxpk3qFE2hR9Q5+bo1p7YBjUufl0qpbNY52kjxyR3vHhsSWNr5gwwMjSz04JBndxwrMYjnkve
6LuAivbkhapkVkjLVcKx6Xk1d0lRKHuTnIhsmwjME8IXYymdGsiAv2pfnE86bNHWHgBWdLt2Jv92
C/fMR9tUMArWJlS1wqOLV2tcz62elo/EBcKjYJEYpQxUiuDz9Rgvtx1K6TnNZ1XEByQ8+mkFcS/Y
hF9gFH0J0tS2rECNfzfoGmpRcrFyDSOhkBoDZxuQhAcAFE3fQJf29NuwoC5tlBIuj110E71ov+Y7
L1oCf4sb0DwA6U/kGkTLkMlCrsjdqTRpVgXwh4KwKr8IXeHbXVJ1WyMZxltBSBF7FfyArWs7N006
afv18GvC9zI8vVqh45vI2FIFe8+1hsNat8BWMhvqFeFQCpS524mgBBXYneWJGoVlz5oaXNVjCiz4
68HXXcVoMMfosihSdVT0RT/l/ej0CdM1Sne5nfg8uV4t+VykjLaAXkJUEQFrIosWwMymfh4RUcER
9ZIctAlODAnvSm+fLnyiNfd8/YlWjH4Az35VZ2xHUKjYYUqYbhxYsoOr9FjhCmN4qIXXsNG8tB00
9L3MaZvnZADkIQAaPpFyAE9iXViptQTA28eiieGieispH5TFqhEL3amExHkWkG6FOxcA7EjJRiZN
oRfu16uw1oZYRlsUPoxF3RRMzEompRzUnDbvIEGAA5s/1MhQgMdBl8ItHLXxB41+5QtyWJ8dQyT3
JF1bzqCkraQvAEg2RdJQh4cOKN/qwExwcyWwuK047kHPWdsyh7tdKPq/tX9YWhzqII315QQyvrQ6
gWYBAxH8C+U+hPCgXJH+jcpvmcpbsCcTRGn766X9ONH3463O16QLEFPKEuJhLg5EtMN0nBj3CjyG
Ala8at3KrKo7S0uDzdcjfzzZjIz4jIaosUE/quWT/SWJ1ExaIUUqJ5sOSeIhANvKw1sW/6jV8rae
NAnk2MDIIInzfhSGjhSr4kYrg9QetAX6ZmbSgaL8cG+At75wbj7eC9S3MR9UjykIspvvhzNVy7cy
gZNat7xmLalhh4zjd8g10u7r5ft4J1R0Ngy6kVPuQd93Wd6/lg8qV12PEW+DX8nVHg8GLhb04cgB
4AkruSade/M/jKggxAQDHmrCWr1QIsKuso47X4bC8NOfSHRZbbxkEuswuUWt0bygM/LZCaF1ggkR
wkT+aa0uPtARQqVyizWuO+IVay6b0i2Nps//h6NICyI04SVVZddWaxkBJsejYC3nyqjAOrcWmKOx
ujDKZzuGXLkEeIouKGDi3+/YYIDTTUJGaUEI6FALrXkXh3LtjeRYqeCTC/t6wz47jJZogR7ALcOa
rW6YXtRaMJnLEZF66zzkCIM4YxAYgtelODUXLMlapGi5aZZiiKyiimrEuk1JYXUpPjDM41oKsteI
gh740AToylxem02+tCQW2v7x6yl+Yr54GBAhk7CVNH6T36/p7JuzogEStdEUgNEpGf62mci3Klm8
qVLfJAuhqFtVAfB4Ybqf7CYisFSb0WTCuKgrR6WXoyI0K25643fmswzxOuYtlvodzcq6TQA/2vt6
qp/chsUhozWLIvEkrU1LM1gtGLuUWhbwUFdD2XLTCcqlruSf7KIho+imS6gUIf28mhZyNUGcL3fO
lxNpBPWeNPFWaRpJ3Ei5CBo5isXpJIH/DS8YtE9H5iGAwkazQPTS32+lD+5/bOkGZsdmRxwNGcZ3
/Ya7QZKkkX5g2wG7DlA5/QsDf3JNGE/Eu0DsGnzb8sH+sqQ1lHcDhikLm5TjocnF3kMJVjhbZFAu
WLRP5oj8n0IDE67K0i78/VBVKsrzoGWw8+H+uUINtGzUaoi3EQWkcwlM+SmRrEt6xZ9M0Fq04ekf
pJFBEVd7CmEaDeaeSxJJCOiINXAkqC3+NhBhKfzzIbXAfFh02aDtDSKY7ycYQzonn8QEfQSBXKsF
xzRU2iW9t49XYem4INJkVUPxTV9LAoq9SRePij4wAgICp2RIwPOFcX/BFftklEUbj3+wnkjor8xn
B18lyzWLYrQBRrSUcg20Tqj/87XGi+bKyWgoyiLqZ+9XbBTDfsR9B2QBaCQ71YjrFG5RC+2l+/XJ
dDDMEmr2Io8cJ+H9QFSU1CAnf2rPA8qkUSbXDoDFC4rDH63iW0tR9LJoEY/7s5qNjMMyjDlJTqab
HDCe0eRFDfiPcoT178GwLqfnfz1yiPHSrBGIura0VlnZjQhYN/kDPGZFKQnZQrPclNM4ul+P8snE
DBO7qIo8bjpx3vvVG9BvDeqkIhS3KkqGaWhc00ym2ZhGFzrlGFxqzvP5eIQANDLFv1ur4vey2BkG
eR0gCEJD/Y92olRX/QCmTSzGxbkba+Xn11P85IAwRdqY8cqg+f8h9EYfH9YKCzmFeQRzt6C6ULTz
v593NHlIjGnKYnWtlfy21ehw3CEd2F0q+rfmCOGpiZPpQvfKj34BqSiNp8TgrYQSv7q7vh4iN7XI
Zyq0tgOpjSoLrJnhHsi+tbUGEw5uEoyU8Jo22369jJ/sHO4WeoEavQolcinvT0ofiVFV0bDELnQ1
eIICpD1BzVObTVog22HrCZCizddDfnxWaEzBUi6VHF7P9aMdDnJuDXTRtn0ln7caqKyXVKAieS3I
hOe3PgxeyS6qkHzu1wN/cmRMZD1NLqDJ/VtrzdL3EgcWvUG7R63qJtbUzG7KcvhnP5bpWeheyhCu
kPxevV9FOcLlNwF+WamZb+E1+oi8CbnBVUjTTLtwQD87OjzNZAOXFQU0937/OoWWWOBUiUvNMdqi
7QW2Lo0EVOl9Iz6iRzgdNZJ2WwXn+uHfl9NgGek2YnJ8tOVo/eWJGBG560DXQP8DZrqV0HzyCjQV
L8Sonx1QQyYmxofUCFVXPjOaT6WC4jzIZD0x7AbAwosyouoJ/rbawRNpdv/DrAilEbol7MFUv5/V
jJxKAUWQ06kWZeTCci91YF6IZF04jZ9OjCh/cT74f3MV66NMBSwUhQYUXHw4BHQGpmDSFNaY7pJM
E5u7GebPpUzYJ4MuTVKIe1hMnvDVwzDLwJTLGZ7NRMc2alRQuCZw8AW6NkGWuV8v5UdPjsNBhKoR
p/IqKCvbkg0JLFtkdaBEtZCLnGgeq/QJ7pdRjTDEp0G+FNW99UV5nw9eWqYQWZmsK97DavfGzAoD
ndKEbXHtMi/qW/E4jCiIWVGb73yT0pEUVc02BBlJD0CB8pQdTAYFwQyNvAtH9xN7YyF8gklXdGz7
2r0MB5CZdIcqwNbUgUcjXSB8AUrxX6/y53P+a5hlG/66h7Hepr3o0/3Gn+dRt+tuEdeiVaSqOZli
tSctC4W9OFBfM1MUa8uUUjTC5SZdeWLxQrORz84XO/5fYwUsw+q2FojJ+YbKlAOw444KWvW3UlcJ
kDAxOPQNMdrXk/9siUl+85bwci5N3d7PXdVnelMgy2gbmlKhuwaDyJiy4cKsPjvIBo3EJcTxFfZy
mfVfKwwyWE3HjjgBCb3q2Y8D6oiVHLzSePuSK/DphIi5FoVysL3iagFRRwYgIOFw1DQRd/0aRCCF
mvCCw/HpKJBKMDzkPrDf7ycEr8kvZdqm0iY4iMwNMkVq5xJpwYD+en8+Wzna9/C0kngn+bBy42uc
exNSKwMJrbgRQKa7RtEb5xLG8P3/MhTCz9biWNMD/P2csmZsWktgk8qxLU+m34ZUOE1gvKCJhvjb
/zAY3a5IweFiS+soHDmbEHVoHN6eAsym61oaX4IQd/s2zTZfD/XZXuGi8QAix8wLv5oXGCZVbzJS
N4qiZWekLMwb3ezNC7Zq+Slrw4lIsrGkh3gh1lrMedrrUzRz7vIG3KTdgRXdYxyHx5AM1absYPt8
Pa3PTgbJPiCKoJWoYa2eP6WFNJ7plM7Q08qdeIYeV8c0CcOvDy9s1se5kS1RORQ8fGQy1nMbVMlK
GzDVC5u63oZ+dS7M+gBUTt+JddRfmNgno5noLtM+gZ4vC9zs/TkcOkWg2zjldW0Q9EOQWcIDrZ2g
7kjdfItEn3/B3/x4PsisSzTOwY+QYbqu7nIk6gD2hQJSOzX251KaJ3Ju8nD39XZ9OgpdDrnGpDKo
eb6flSD0+jijzgSiDQVWtQ/qGyCcl3oqfbJ2iy9EoYXggKTz8vd/GVrS9bCjTHD1eT/1t5LkL5AJ
WL8HNRv073Llp3/+eVocQZJMMmr1VHhW01L0tI6CkJAAhTGc9Uz+FeXGP/aoJrFAPKBiljDoPB5r
l1IWEJvI557wrlBQ0W3QjiG7rOYOUAwIaiJ7duE2f9wt7LpG+01iSlzMdUGw6ksYOL0Fni+tumtj
jv2j2A3K8M/WHUqFaNC53MC6y+bKupsZeB8AIAnKGG3hZUn2e16gZrUeX2qD9WFCuiIRgRsiIbJM
9/LVpULptxY6ESKiVE3Rc1YIpZe04T/n5xmF0BR3YmmWwITeHz+AoKC9DeSGa2i4lZ3kJlI4wzQk
yrHvSmB7cWMBooMnz+VH6bK6WCf7bJ6L2SAix4JQcXz/CVIinYXwC3qpTsHKRLUSXquRlv3r+89z
svTY4mHmZcY0vh9GRB6+U5c0HrQw07WU4XcOyHj39d1afO13TwoZz6VdyFILt5b/vh+kjvKmbhv9
pYMjXBbCWY92mWhsCkm26XiDgwPpi34NF87kh+zCMipkI9K66iIYtNpDsISo9Y76y9gdrNC8znpP
Lnwn1WN3np++nuB6KHLHItUHmuSQcYUBvTIeEboSM9BQWMH6GNygduI73ZD1VwJ6656ow1Mjsxd6
Xw+6PiFvg1Ljp6Yp42KsU3sxqkPaUIyhjX5HcoYfkHqzOZnu16OsX+f/RjHxeRVlaay3um8UoQPk
gJlaCM1pAFQiLKlYVJQceOWXABOfDLY0C4GHRsWbFhkrq18XBW3KtAWNGPqMNZTmHQ8aL+bY+v94
8JnXu6FWB1/Tfd+YK4aCmzhAYsj8LeIq/+qyLaOQ+aE3Bnk1LMnKLnadFIK8R50RI6NtB6rGFNtm
Y/P1Hn08CVRnYUFgp8g2kR95f79gHMyxpkNO9KOyJIptQhQW03+1vFR+3o2yusUEJGgCjASPCIL6
NrpZz2IiPX89k48HgHQE0qw051iqTcZqV8ZUaOVgRkqNpkX6L2lEzyGFoLvoShiXWiW9Hd2/zRIO
BoORIqBaQn1p3aFuQCNBnXqqWFTRUZHBZxQgaxvNdS1k1Q3g22LT6l23Q/xVdsYolveo5KYXbOOH
vSNGpueJBHrLXDicqxlnFQrrWWg8WREMgAqZRWfUk0ve1KeDgPBgTanY6OJ6EGRfkBEOnpOpyixP
qRTtkNOrztr+0+4tiBiVQIgSCgPR/2RlK7o0Ha1QHwebZnghyOXS/IZuChRSNQ4vxHirGf03FF4u
rVqpYdPO8P2RV3wjSnKcW1vPIH83TNDtUkG6ZCTE9+NQ0KW4xbKpChvEK7kuLvBHkiCF0vlqf9qc
du5mY9ubq+Nm47qbo8Pvjy7/77qOveNX7vFqs7f3fM3xyG8Prsvf7dwDf+cd+CVfvdnvT+6Ovz3y
zXu+1HH2/LTN1uZH8uOXL9kUfP/+YXPa7/lpNj/O9pa/3uw3zgtfwkewneVP+DW/8Wzb2Tk7xuVr
+Ym32xM//sp1+VEv/Mnesz2Pn/jkHu39/sHeew7f43me4zmOs3yZx/fz85Yf5lzziyMz4RPdLcNv
d87h0TssX+od9rbn3Dguv2bWu23B5B0+3cbbXTvOZn/cLB+Uz7blO++cV37qji893NzvdvfLMrFQ
y3e7x2NmL8PeO/zx12fwLXH5/7f6w46tCzVZXDcqsKXzcXN62W8emJTnvDq7g3N/YaS3ZM9XI62M
e9vUqdxyNjbu+enHKbBPtvd844j2hXGU5dp8Nc7Ku2iqpoS/zDhs0dP+7o59dlhvtmR3dXSvHOdC
tX+VR/y4hKuI3JfaKkZJ/Xx0Xx44LezT13sEwuXClJZr91d4Bz4b/hHqSMfz1eZqOdCb49s//Pv0
suFunDirx5fj5uV4qmwuzvHlhb20r7ccrP3ddr/dbr3t9tq+4YQdnKsdx/n5+vrtOF7bzs2O/ebm
cS1c53zl2NxP73B2rq44fYfdBRN+8SAsr9pfs1FFWlrGrJf75D5wb1ixS6f6zd3/6gys7B1SO5AY
GeJq83IKPK4l1/20XHiW7Y7/7O0tv1pudWAzw8OfHVqe9h93t9v9Gezz/aUj8lYR/+oDrZ+U1lTi
bDmUp/3DaeP82e0je7PdLIt+3GDj3PvjYibZGDbCs7GBzvJb97R5cB/2d0f3qcC2be2nqx8bfgBT
OW3t7cNtz/K5WJG7/ZZz5x0456Xt3bzG9uGerXZd2XbPHIgXy/7m3WBJNq69c70zduhwXAzM10f1
LUD+ap4r3yophFGROKkY7KP9hM3tbT7383Zj3/1nmZkeRvTKca82fAgPu/v1J1De/JCvPsLK8ZqR
NpyGZamfMO9HVuG42LXjvXtynav9Hmu9e+G2YKyx+LwSW8+rMK+bDWvO07NbXgH3ic3ZvLj70wmD
zbk53QW2/Z1TtGFPeCW8A7fwCat9sN9s2X67P+3vfu8D+/fd8kN/PJxeIvthtn8E9h5jhx063fHb
3785jdj8nXNzj43l3+fdvXe/++Ng8nf39gOvyGjbgb3lqn6/vrn5fnPYed/2h92v+zMvhXPmOXA8
7961X695iHbnK/eeK2p7h8M1NvuwY+ldVvVtmZn5H5abx5UReVt2R97l45Wz82646m9f+HjPHy9G
4d69Oj89cRCdXxd25Gvrhef2/r7TVqkQDJ4YXskr/sfZ3R5dnjyuvu24h/8eOefCOaBV3ZdGk2Z2
74dNesPoC4ZlTJbjeOL+c9WWUZfXu7K5RfaP5a3HXHIv9jZfiHXY3C2vMhvNxvOrO75hb9/gEGz4
1fK9+/32hn/v7lk09+Cc3xwblnWzvJrcqBtu7v7NXdgdDlzI5ahvljN42izmNLR3HCGWH2u9cbHH
V8s2urunI56Ouzu5fM/XG7C8Dv9/IfQ35w9EzpuPSWfyNUB0LgrUPfMQAnQoI4yLUM21Is6XcFRr
VsV/wwD6WHoiU0XQVtuMnGEPrEmA3dhr9S4eq+kacd/uRusCbRtSx4BwP2roY0CrHxJ626Ff0wV7
DTk9B0/7Uvy1io3ePo4OQmOJjMhTfigTm7mMsjEKXsU0pnajJunViMrUJkJy4Pj1Ar/B9dcrDHtB
xp8HU0nK8v1RU9WMjhwT7nUY1w8dnGsUTZXt7Cc7OknstKJ+6aLhpZPoaqj697nWPY0AAyeScVWb
7GkXdKl8tJjZ1Qciv2KSZ7Fk2A1rEDfMV8RSTDoXiVJtKb8zZPmTQ94APrtF0jxPNkk0Z/IdUr3R
zzmiScgFEPkni6/ruiKCIAfHiiby+wXx61nuUGXvbRD7tFbQi8KF1lW6VRinFy76J6f73VArb6KS
JjmclmMXtrqwTzgQ1+QIuws+2OejWIROEAyWFMX7CdWojfh5yh3q5iDcyNYobEoZCdCvD9Kno5Dt
lkBmgQ3RV+fIovlViiIu56iI4xfEapoboRf0u69H+exwgMDlSlC2AlK3co7AwQZlnyF2k0RSvO0z
3GWIulLgBWrQXoslYltyV5YHpY/7b/8+tClzIMBxyx8vCoo3uTRkKD4o1EyPo6QNr7SrEvYo8Gi3
GWK/KNrq+i0h+SXKxselhc9IGhwUOTlOTML7DRQGEDdCHSOrZqrVMU7yYhdazSUQzMelNQFmsXWi
KZJ3X8MoQrHqdbHMJhu1hDtR11571XzwZ/3QI6yHlH67M9T6gnO5uI7v7zqFYhkRJ6rfMsyplWsJ
LXygGpJPCIKgIfVklfRr2ZWSEukOyv9liJR2E4CNQTk9fvx6O9+/7MvLYkqkE4CZgooB6bwaGkwz
HP+EoU0dnpwy+rFXlGHl0YISDmpbXyoIfTZVFZwKhCnAtKQz3m/iJM2+GsjIFDYDKlTymMXf/4+9
M1mOG8vS9KukxR4qzENbZZo1AB/oEieRlERtYCRFYZ4ugIvhnXrVj1Av1h8UqkzSGSVvLXrRZmWx
UpD067i443/O+b8ijqMt5W8ZnhNOswcRcQrL/HYtW7O0yByn2oeRc5zEkICAxq8G22t8JpUgV2sl
zM3O2zbYnoa/7s+/bIpQCt4cWEyzY79+PvxzFzDaeP9h6DzqbCBqrm4iL63KrZYtmr3/dXNv5gQo
ZHJcbZMhu6ZQHu3YyoSljWtRGGtNWKopAtvRJodn++tW3gyStYCQJtbMDAtS/TpnXlz3vIgb9II1
KP7FpdttOJtnVVjYifWNkn0Xi9omM7e/bvJNPx41edyPBb4MLqCpAAeOJtTM/DlztD4s20KeeLg3
XfijOpLMU05XpBPaR/tCssyJilNlGsRzO5xhIVcGlGxXJ8bF21YIN5EcSf4ZWypIndddiNm7zJwW
8xgv76xNm8gFI0172f26145nF2cXZhXzilGuuxjEv26FgnkNFCcJyEMUqR8nT8KyjIez2XCkDxdy
+ijr+YRi+KZJegw9ea2mW4vpjqX4QnOMyeiob007oYUTWBkr8OpeudIwvLz03H61EZ77za8fdH39
L1dMYpXIkxTZ/JjTaJKvH7SYxkGqOXzOfpv6QzBu6p1xroenIk5HwpDNovG6naM9h9PiYLcF7TTh
109VCBLN/3a4evj1w/yQiX/1NMbrp5nsLsGQgVb0HXmePoi1jXaB+14Ili6wNmRE+e+Ff4Bq5M+f
f932cUzgzROuA/fl3BZ5YYqVdKrszWAMqE30n5xz5/C7++pxT64T/kU7U1Fh01XRjnkd7Vrcjj5R
Z3aIToyL4937uJWj7QWXpKxQ1qdZtiDbAvycgypoTszlN/ek41bWOfHiWYxUaGa2vq/zdvOYB7fP
1u7h080poLm2vvZfDYujZZf6smLWUpppN1QDBdhC+Z/wQL9cAucOW/WzEyNhHcu/au5oyfUAibN8
0NwYPOLF7z9V/uF7cPPpRDN/sWC8nLrHMZOyqzoHh/b1qTAmDYjhBaAcAze0w4fdfRfeYeF46oWd
WC6O69KR7hovWduUIRc7Jli6+bz4T3cXiX/VhQ/cCfzEz05sLKfe33HNo4F3ml6s728OHpetugNU
uum2yUV6FvnFbvBPdOxr1fzNWqUfrSK5ibUFrg/rQyZByX+mjxE78vyp8X+8Nx8N/+NMalOBEJmQ
UOavhYa+jKhQrcVwkLlz6plOjZWjRcN1ss6t1onmWl+GaJ+CsGh0GLRVjkPcqTzAI9nxbQceLR6Z
q+gWPrB/dmBxCT4rdLageYO7NExDVOWZhVj1v596yiM5/W3DR+vJGJcgnloaNm70Q/epvmgPxmN0
RRQYGkrzMN9Wh/TSuLJuT4yYU917tMDE/ZTa9TpiDMYMhliMT7nnlBdEvhM0m2oTh27gBvaJRfqN
2HI8gI5Wmlmv8qJbJwZ5Ydt0r4W3ZYCwGvkN3Vtvdf/kPv5XCwB5WtRWriYGlNe9XrG73C0rdR2y
7QYEJvPDCD1ODmbgvS8DyMrX3RWgkZ3YmR+8sxO9/Ffr6su2j3oZm7+5IG+Fs0o4buxPxTbZjts5
zLfdmb4/pZn91SslzYNcEmodyFU8uhBk8EOyWTSdL4DyqBqmKLiGmvPzUIkwW65//WjHC8EaOKOO
SScxktpLcklf96rdp3qUFOYSKEZvbLGtBHahiRT07bycWMLNo82Jpii4If+S0nDXwa70dVOFq9uT
LgGaRpgHva+9qqJMyyhOrKHHvbe2YpJYxG1gNTE51lVMbYbH1OFC2WOWcokXuHMQsugCddbLy6wp
yzsqzLWr3+5FFByuVRzayU2z1/Hz4jRR418lugaENhzwZoNdPmuq2ZfXUISKU2NxXcJe7vE8IHc4
hBvqIy2q4o/mAZBEsXiOMgdOJSsvwJKsu8OTF2tLYdVGfltosseHv3Sa0SfhoFN8LKvLqyKbo09W
X/U1vk5SyrO2tPVrknxb0I8ibVy/UcFZ/rpf3hy+SYUjZYkcBLLMPYOUotcdY8I2q3rHgS2uSQkK
TinimdUQlEASTp0dUcBiW3LKtoDn5YMgIewp7rzYDTWStpZt1hj2KeOh4/Pl+pUMxgdZRzjwg5d8
/ZUUvDNTVWumAPJVDv/B0H0YYeU9+RgWRrKNdA9zo7PtpnI6sWq+nWwGL42qAfRgFPofEeYXwwSD
fWWcKdoNRO9+bcmpvevxhLzECP1U8c5ftLQWONtkR6IqkGL9+iHjbiURe/qCy3Fmk+FKCXpYzxkm
7qQPPf/6Jb+d10iYaF64OVFCqx5nSsaOOpU1DqOBg0PhphcT3M02PnFHfXPJ4bVhdmFQKUNeH1vA
+sQv+i4mOGFkyyCDSEkifwL07mdlbPgMqPKQDku9cYqo2OhqZp6TZFk8W+WsnVjB3k49vgPp0GsR
Odn/x0rbvMgxrltmlwtiw97EdaTcmLlKqYbXY1F4BlUCh73f7t11HaPumgxsDaX+9XOXVlIadRHh
f9TVGBPOZr4tS8fY/34r1JytwQJSQTEwed1KPEpiU3Mmcd8Ds45BJfCHelZ/u/9M1eBBNJS1NT3p
aOrls5E7Pfm6QTo21XlhdlqYKpgCjpi6h+UwRdvffao1lZZCFyIgjBzzaMzos9oVi96D7VnS+JDV
ynIWgco7cUl4u6C4uoWVBg9FyO1NLQhmLIT0ZrcLHCWtQlXFlrCAnbNXXUvZuKU1Ytg/dfIsUrqf
mfL/9jT9j/i5vvpz2e/+8e/8+6nGg3PN5j/65z/O0yfBu//e//v6Z//8tdd/9I9L+Sz6QTz/7fyh
6f62HapvD31aV8d/8+ojaOnnNwkf+odX/9hUfdrP18OzmD8+d0PR/2iO77z+5v/tD//2/ONTbufm
+e9/PNVD1a+fFvO1/vj5o7Nvf/9jldL/7eXH//zZxUPJn+0eHv/jf7/5/eeHrv/7H5r5Di2eZFaD
DEiWj7X4aHxef+K+I12XHDxLRy6nwMBDfKpq0Sd//0N/RzLDukqvBgTUBjBmmFjrTxTjHTojmzy7
BmcV5Frtj//8Xq9e1b9e3d+qobyqUyiyf/9jHXz/2sfZhJhmZAwzuddjEZ/2esqZheu0XQnmBaLe
tUnZbtikdrOZOt34rTggojJnSXqB3Zd9h5VrXdZeLJ1948xRORtADTGDRBddl89F3zS4/G9e9P3P
Z3z5TK+3gp8tEZkDpElHmcdbAcZAbTlZBgzfFhh0ZmLWB3P5xCryuuN+NEIVPO+MqwAVbMfJcjGW
la1wPCItTruPvTq+7GbRb12deN2JxZdg7au3RGMmcU2Mv3CqIlbHefJ130X4XBA5zzdGpMMGG+q+
jc69tkxzbGehLIWRtXJa46WzibdIY3iPVUvEHSVdcBgeIrusgkViexs2VdxRw0plaREYowDv7OV9
vdx4Q6oamwgskAyyutL1izjpcoxW8MLf9aoRP7Ua+OGNZa2mvUrt1J89K5oxCcX8Q7uAg8MPAd7Y
WCaSUe13bEdya+DE/T1d8LMP+Agzu57Lloa1VNG+mcqUxhu2WkCwyjhaFjyfwnMPUebYTTDohhgv
1Lyy74Ze8tlkKeSN72mllJwce+fJ8SqnCKQe4cI05V7h4e/gzPdTp8ovCMZOFngZpZ8+NSDsJW5V
Tb3fO0Z5kInVjtvIUbvnKgfBtSnUaX6UUTR9nsay/F4SfzzH7HwEp2Mkw0dQVUu2zWM9xse2xu89
ADVsfXHL2myCpaqVx25onbvILPO7qLc4dK/Gt66vD1oM0NUrs+GLi5qoq6EGWfpL6Y7D5eICYQgq
N2++cqqpPuoiLmJfB8/zgYIgNw9Gc4VH953Xf4Gwmz9WXZo+MmuGh2T2LAypF7gIAWxL3HWJE3QP
jtbBA1003owKnQn0EMXoXLuNGSy43rfjPWFDzdpB1Jo7gOeGex8blXGB1bN3LUQsMzrTgIiqtzL/
POkuPqNGPl1SjYTZ/TL0+U01CB2ztLw0P2kSvyRfG+b2kZSB/vMUFeOnNlcicKUUQT7B5uxuOjTx
YqvP/XhOMdA0+xNwCtUHnTp9cL3JjkNNFisGt5nUZ3UcsycZ10UWrPUiFrAHEV/rsd5C5zQrLhDC
cmW+wx5UO7Ss3rCa+1T5gDIWoYeBddCCyeujOhxLq7ruVY/jbIFxeBQOYtYdSHmrRbW7LOVyPS1j
fFWVmvyaj07yGGNP4nx02fi+DHbqQDzuE7DbonVdADfKMK6mm+qo8f91GKmyBVnoy3611J4yrXki
z9SI/JEMly9aU3JA0p3ReMrrvoJfbycFNr7R1ALwcmon81VMxC8UzJqxc+1t6uyLaSk/VoabfIjA
MOo4VFtm7RtuRyFu5ubzV5mlpvSLVmPyT4aVF34TFcyyghYLHNZF840giWoRt7N+QOCUEUJdN9SU
g8rlLmfZ90Kh2sm3wSzgtiVd4tyXRmtf64JLCuY2TgRPCDTO4lfCE9fqEFn6+zmygMj0+HA2G3Cb
jH+1oUovbBaDTHXPLK37rlPSJ7ezy6u5GbI6nDk/tL7XxZij4xuGTzPGDSVe6jY4PH+pJ/llKcca
Wy/m39PEAPqIDeSX2ot4W3k/jBfUt8/PLgQs1x/aKKfAJKnqIsQ5293kcV0NoduoAGwhZw5K2EaT
+UmwZH4VIGtgkkIZaTnOOaI88+yoekhLEJAwloyIERXPIgP018U1pBOjWqHLDYBhDKjxXu4KA0RD
ycHaV01lvOTvyjtDyfgFTc2wWmFNm8qQZAXj+6IxVCZvwhneq+2uDac0UsAvwL/uNmkxF9eEOQvu
AWY9fox5gHwrc3UJ3MaWIOJhFoRmFLfOtrPNMfJjt86mrUHQvoHjCspgJzsrmwKZ6dQb2qm031Nh
Mt5jSMWNEc9zvhMF6WMRNE2vs5gVOBVD2VHMva7W+cZLuUWH1NvHMFMsUR76olCphKs10YRpmnCC
b6ccSxWD9dmJolAa7dk8uMJANXBAu3aQTDzqe1rrSsiyTrFFEOkTMNiOehx98MCiJ25RhthtGDKo
4xGrlmTwkvuiidP5gLdI/JziK2xuIFDKK7MoMxnGAIOwsQW+dDPYKwPPIv1i3pQZhjN7POO9ibSB
2kM2NOY+CXINulwkI+ohEnUwytAggUEJOqXX9l4V446fjlXaYg8pzM+VWeFs3ZHmFyapoj4P+Lea
/kzlOU41jr03XHz3fQ5BpeqbS2/slQUPzdysXC9oNTv5gLud5Q9GZL7Hpbq4BdPpPSqtJb7C0aai
2oSm2YU4FcfnMAm7i95QGwwxtLiWmxrvbgOGVJKmQLaL9A58i/oIgXr6aGqjACtk2kq+q7s+vSqr
CKSjOeviqclH7XOcwAHEL1qJwMHINsNRkNS5PBhsp31UWds2xYA7TTjoUf1YjcV4XQvVCMH0alds
C85F1wh1DJRJ3+qK4zzBOEpJGegSqQejzVF8n7ujezmP9jrOY8Emg306tZGjU3W3EfUzH73Smuat
0A3nWw5w3g60prC10BHQZTeGw/rlm1ojDkpK+VkQE76Ngxm4CpwVvXenoNcScdYz+B5begN/fVur
IQYYzrJ39NSGGROj5FVeZ11OWpVioD106t6qNGakTLz2JiY78wEHpc4JIu62541J4ZevmHpvbYw+
K8/Ye7tdibxADCLNls+MTe2h9loTWPOksYFAbMr7HeIOw0mtcLT3SSTo75c5j/NwnlNWgFRIcimA
hE6Xjtmb5Yd6thb2FIguZtC0q9M5gy/fOkCrrmfXdb+jVjQXAxsF44jZFweejNOver/Oj8w0BjsE
aSqcwLGN6rPjaulXO+sSFnZpEQFtYrjERhl1eP4ZMD+m1AVZqWLKh6M/muFdPHZmH6iVM8DCmM3e
AY8LPmfrzAOWLlk281wjp0nP70lhh327ojpLMNTUj3e2uqqjfc+uvIGj7SXgXkZVXleFVefX0OcK
+b7T2jY3ztrYMq91B/dbX9VxEAkM1qiOg1xczEDFrfZR5jE0DrgDYDyExi4NXKMOc5mkExAdyCrv
KygG9plIWLcYOLVmbPoxlVcZCIZ6N7ggud5Ps5fAvoLA0gduGy/QbxxH3AJUkZOf8ScusIOmv+rH
skq4j7pi31T6lG+m0iYdaibeSnR6MHnzppZPj5Uy6nY44214yFCsMn9MUMwCMx8S49KA52awkSj6
td7pfbytJVo1SA8n06963eZM1LV4SPoqYJgPolEduU17G1f6LCYZ4CIBKTMDRug42A2TZhcXZWtP
DyKrWxJg2BeLMCc1LoGH5MpvQjcjTpBJP7m+2RvkyCTAoTQ2+fU7D3MMKKvyJFCHGGrCwSQ68A3A
EZW5ll1X4BhjRSsDTZhsOHEnQF0LT5VNACUL/NlEiux3FZXjbCwKbD7xuC5cn/LXpr1epqnrznuY
md7G6yLD2+aWKveFhBxHWanSyBw2kL3azCOqPDqj1jkbfRG5uYkKT+8wz7e6zLhM+0LfghDXl7MS
2hQTI7HZgRb8fHDsyyZFbPJB7UtI2lGqseTo0txHdtxHTdjFXjUEUAeXMqw5U9gPwI8cjHKALkfs
y/D97McO01UyaxPIORLMeu6Z561rKnyvqGi+aLi9aBtkkEz9FFF32zykaea1V6ROtc5Vo5sJ21QT
swdzrrPz5x+3wf8X6kTzXN304vm5R574/0CTICzz4mK8ah6vRInzh4FNOa1fyhg//uRPXcI23llU
Tq7ZRMhhWL5wjf5Tl7Dsd3jp6ToiEnlGqxXUP3UJRVPf4VRAzS3q/1rev6qP/6lM6CpKB74Ta+4T
ngb4afyOMnGk2hP/oF4ZwXE1J6ShNxlweE8XFXe6iRuHox2U1pnu7BaoRlgNE2G+fhy2Xdcyp9se
8wlusdnDqI7O97ZN5hPhjtfi2o+vQt7f+lQUZJmmvooBL7SLyps7xQVstALRuz16zhIisw171hGI
ZCUwsms4w9FTO5mn/FVfq70ohwbmE2gM64vA6tI8CsbbLRyTzlhg+CnJJ7fX4FJX03M2uVsB6uWE
0nCknKyNWVSqc79YzTyIlbx+Ts7BZMbmCApQ1lkgk+HBaDi6vBiFp+WZn43giI1+whg7zsZPJI56
haU0oV6m2hlF6uDXEI9uft3KGsf7l7BFvyHLuLwpXASR2Nzj8tOmk31daUPPRlZfWwqX6Slubz1n
eY615T5fmjOKo68K4Z0Sn1Yp/KhhF6NaHQUbKds7TtaobU9ACLFhZVi14gXDijLa5qPbfo7c3Oy3
kb5MKrg19cHAbOx8UmoP4EqUG36LRXAZDlmZIei0aeEb7ejezSAUoZyW3vQ5NSSYPVMH+O0rJWQv
KKcs1aFnL+y63WTc9p3Lp4kk9clrW2r4lHYO1bWal4t5IqZ3pg9Lofs62ybGFaA3HSovYtc78zrh
wAYU5kDWXZkqn6rM+MS1GLasIQaCN1o/ONrGyqwl9o0GaLAP2bv/vTjD+tbWCDDpoXi96Zb2Y014
MdFqq6mVXMZDSJlCfo6t/bARqeecGOZv5tRazo3ND7oq8XQ8Ll4P8xUHV2o9WaCj2rd4FgvdX9Ro
ApUj1S2iZBX8eiyu8tzrIcEBERsIwqQsuKjAr9uzlbKxhkTAX3LYt5UB7WLEcSiMmwxXg7y2Qq5a
7u8/JA4lBqs3eiL13kdhDs9LMIi3ox7i6XDVgSfb99Ak/NHwrqoZJtGvH/HNyrFuI/jYkKnMik1e
1utHXBgcUmjuEGLLPASlGLVw8JAXf93KUSYU4wPbJGJeVLGwjLAcHr85rcFPi4UrHK28+opTtA4A
xYV46bd16t66svmgDAJlaYl1cOFz65TbKjXFKsnozq09S+sS7JD7M+Xnvw8Zf/Ci/+u4x/8U8XOR
kqX6ZwxlDZTw+z/jHto7YpOY+FBnBlRFX/0Z/jxfKO47HLwR5lkniWCsNJl/HjAM5x0lQizabD6A
INgf/nm+0Nx3HpnIsJ+J3RFOts3fOV4gJryalbxuPJAIRxB+weiJuOa6kL9Ya4hyRaLM00MNlTfO
b4Xamea5VCcrl2BUKeHCi85tIg0bMgLXVZvtYm/JpyBeHxe+TuNBWERA9Wb1vgSHY/QDBqsNRDlH
dkZcfqnJi/KcjWemM1AhNeP/iYcsGTT12nFidU1yGbBQ0b+Scw/C7D4R6EdcohR9IoC7QGwz75y0
GJ2w0NJhujG6yiqRNwdLhiiYGOS45GBMfuNW7fs+AWrpZ1ohk+1cq8vNDJrYCLntxRd23hNzIfe9
1P3awPAxkLVMvsUEqNsd5UVqcobPhNJ80Gys0AJp6tgaLR2Iwx/EuHTvuBUCYeuR1HE+Yx9bQLw1
K6vN7s1+aiZuPonACQ5pyM4+mbXewswrJPeRGwVnbnfX5aYRn7dDOd4WXuN1e1PpISW26eipm6Sv
UNd46zZM0X6wq32JxIekK/t8q2MtjkKaaBZTuGrYfIC+ojwNNbFd34S5t58acE34cpYLvoW1gP+m
zRS8IQwZlYQEwTULgaRX7HLrupM9yG0PtlnARGsJKQ6bEjuOeDm0CoxP0Nt9Y6qHwkqnM7CNVoFE
oInHPNcStFxyespNm5bJgDzW6+mStFujsOO5oIJP00R3iHUSeiHkxmY13czcPOOrUvCzbRQr5uQ7
HpxO7pgLSkjoyqotL1QvrWO/bwRCHmVPRMjMIc8BjRpkZSj7MpIYuFWyxK6w1BUbJrECX29fakYL
FdJWWyr47MlZNh4nqTxIu9bjQDV30F/jxe4uWsvtlJ06gObYST5n2o+9bbnX5LYs8wZDVU2GUSzb
NugkIeYASxdLCzx9ru5se7avY6vO7llhezdI0GDusAud9CDLneYKmB533zKu+w9KJMT5nLCyku4T
GQ4asAnFfrAaTkIL9V/IiUVefepdmZhnatLE353EzqrdrDncq0UUm+qHKNPzLiiyaapDNekKe28T
rSjCJCo9LwQzpVzaSt1a/piNqRZQw+VVB6spki9T1oz6pk9LoW5w63KHQJg1dUhWNXYwIMupe8rh
GmuEwfBKZLiW1BU0JCIFxHWGzC8q1eu2U6ZoOoJWY3/VvHIggGbH4K49e8QdNVYIpQSuG7XS5xjE
O3PidFB9F1ZxEtRZbPK9EkdB5sbq5aGjzS9yKpXvuZv1tm9kWpyGnHootkvKEe02Bl4IyKtzlXjb
4l3+0QN6OIRQdmvjQ43r1T2oQkfzvZa7TgB9mXiZ0QzegzI5ThvmVWK0Wyp1VixcVIudpVYR+Sdy
KD6hAjlakFddRd2LUizvgTS3D5mL4SrI3BUEhz8b/RuPG5WiJijtKY5OgM1MLYa+sZh2u7X1KRt2
GJlPEbpV07sPCSdm70D+QCmxGVLh/hWINbMJuk4UnX07UGOtXkYNiRTX7mxZKOm5gz9UCIuiL+uN
gIIYPYxylFMUxFFPEpSfGnGSfKNAeHKZWEu7BEnXIB9zplW8xbp0kzSfzBCqsGrs44Fd/XOH9lzt
UTNQeJUcL5EbfJCFtUkQi9P3zjLU+dckz4h8kfHQ9O1NnhhOEQqZFeuSa8q2jM+Yn6zerBfuMrub
ydPrklQwbZ7HA4TovKgRQLsU7dnpWL83K5rLOTSEFJpPUYbksuMqlngXqQYpMZRIlfnsp0lTz1/K
0YJs6yLAUCrTe/k4gM9zzeZs0rXe+eykeq/v16WX0OPgKiks2kw6bvytVJhawh9hrVKeUVLsiQyk
T8Y2EVVTbWAe5E6QNZnIQ2MsTdtXx7Zuzvqqch/6LNXv5agryo2U1jKxnA7mtRnZw3g1T6X2kCzc
60IQq3m6GeQkAXLnmp580UpNhRQ6RgOCsT4SqkoUdUjCZLDG4sJtcJjeDbYxmLf4sQt3Y9a2Pfmj
OcY3NhHO2wLUNgKfO3duMA1TQmgqTwm+OhheIX3pRjxTjetEH4poIqJaZApBSfTkku2k0UdiLcQ0
WiZk3SihMNv8ujH1pNwZYhnvZG0lYutNZpue5VmBFrqMkgk2uG0abfQhmbrQ1HPp5IEQjlOGmhW1
xhnhEI9c0kSoCIFoWNp9JIrK3VORbik7wi4gn4q0aAXkoBiQ7gSsFpzuUEUQWXF/X8i/K6N6O0SK
h9hXFS69ktTFx6QAxx1aZiq2qjlO8W4kqhsHLRfaeF8lZtueOXmt3WLmrZmh1iqGfa51JgqvJhvw
5IZRLN9Ld2htH7K49pVxnJKS3gEMDlesXnw5SG1c/NQpo+zgjW1zPmrFfIctLtJ0QT/mF7PkHL6J
HNdLsL1ME63bJIlJX6tqWniHpRTuNgYrWe30NCPr26JUuQECZXBAuqlyHeQsxf+quATvbaqBjXjB
a8GH5Sazs75n+Te174ObkYufKsVohGSQdPOmGprJ9DOYFORwSjfzuZBa+badYnmLVB0Tk6jS6kZm
wv6atBoybmvZCdEBGD9k/i1ghcjMa7SIymKbZEdON3ayyTkDfmwqkfd+oROu3hiumB4XPapc4hmR
ca1NzWAchqZy6w3xIMPeSL1zuvecqyZx6ZULG3moL1IzD2j4U/pQeG3X5Zve1SL41Vlml+PdlI0i
2+VaHT0ttWLVRBG6+LbXvFl7HxNmry562bTDUz0543di97xSmeh2ARU7V5IQyJVFFoXZkreocpDx
gsxqrX0qeqvZdaXo7bDJjEoEmPFqxXVkzrmyz600dbaurDn5LZVt15daTHLFtivGyfHtrmq3Vq+0
0IfhsoTMYYI+xlhN2Aanc0owoKYGw8/LEUpp7QKnJ/MBTEwFA07sY4GLxlnvmfl9oy9zf6kVjdN8
1Mu5FzdKouDQqxm1+I5l79JuzEqPIoJlw6we0CHSYtuUENuDJBUj6YNIrgQCvK7IDilEJu8hrSas
+3tj1uqrBRiwvkkVAstfKmL6xRWVdNlwA0Q+iVJUhlLIfFY23HA5CiS7ZOVKT8POrnmMjrmrGEMK
8LVXkyy18kAusdF9IC8j+x4rljr7MUHiZAdTOSN5QRJzgvBT9xeNUBcEkSImTKhkjhP5xOGQ+Huv
5lfGgi3xkBgErTihZ2mxF51tnrPDJkvAyacgfLTYyeelyPNrTlfI905sDMBr48hVzwxGlu23mDI3
gSSd9J6IqyuCyar1iKJeu+EMTnVlHnRD4z40UWIg/0NkrgPifQommHOJxwAb3HjuSCku8aEzYwRx
TT5wapmnLWSywgqW2Wy/Omhqt0675OqacB5f58WoT2FNaJqkAK1cupCow3LPioiLrfSoIN1kjoi2
kVTYiUuDft0aKS536ViohI4a0yTm3I3KGq1Us+/GZMpmRw1/R+1MZopP02QQ2Z3S1d4yKcpc37rE
374nHieF7dAa7EoUr7ruHrGi4Z6MRPeoWfZIzGwAgRqIuJpvqOXALLvIBuObU+gYTKuElxpCXY1I
g6KOW0IrTsr+TkSxLoMksZd9XGJoHNiVKYtdrioa2ftDLr7MtU4qhaoTJic9oaoKLPNbk7RAcj4y
cPXSr1NnEIA9Mo6ppoIRiF/UtrTBDyhK8qeA8N/39D8cLsr/9UWdo2/d/Mf/enVTX//iz6u66bwD
tWIg6pMQTpbeagvz51Xd0LnEuxjqYPaIxfgPPu7PFEXyGvElXjEtqqrq0G+4X/+MBBjvyL4jvxyE
1o9qb2Sc30lRXHMtX+hn8PoQsMg+5qYOBQMXkSPVJyvmSe1tBnTMIu4cZCmsK73BpNb0Ez0WB5H1
8cANsKrtlchtJKoTynxR7jtWSypYMlMXX9pEmCKoPDvWOdXJQRfvU6fI7o3Rk8khmYwkDdlUUtDV
hXBxKE4a2z3Dz61IDwIocsyxPdPMXbY40b1jNdFVV1PvEOjcDZtQsWbuBYuuld9gf+df8zLXnKBj
e4p3nDuXmxRo5xymAlsKDuZ5Qx6I2zjkYHAsusZXsr+K4iJROIDE1rQja4MkFT7ESkBUcmoLuZeK
97rXx9YhmxeH80qsCmvXcnzS7iBuj81ZmykE/4vZI49Z5lUcn4m698juMDmfbKdSjQF0qa2nXuJg
qYhdaeF2vs2jKkFtiHVyh21HVF4GtBq6MVUIE+rOZQYRCsLK6KqriwTmBywVhFKz0R/7XnSbhlNr
0oSVg/K3wd+msan4qDRzCtspsxoCpEMeLzdORujkliwYzVrOUg52nfuoq+k0De+rFWwwXEunS7Be
baWSZN7FQIpBN37UoREsbQAroB7Ks0lOFngnPx3Msl0+LjYXxiGQPNS6WXaVIPooDVQFlu461jhc
Cs+BpF52w4a0BOA3pd0azfvGysr+fToU+VeN/SYjIcZJWvdqnBOtIKkgmQfuPKKSN3HBfNmYmTOQ
r8IJvvpYt62Rnxtd3+U7p5CYdBpFJpTQrtwl4dA36OwWwotsX4sXpF0jRXo8W3p2EDsgoalxgnps
vXQ/W/pw1hHM6sKhj7zFz6oaJ32RWfq4MclJc7b2HJuMqliqxgEmulqf42KU2psVA3vrVWWHUKXl
/VUsJX+pcaR3/CV3zLBTgKnv+nhxr4j2T1rYjaRa+jYfRTzczi7ZjKtm7w1cY/z/w955LMmNbFv2
X3ruZVAOMWwgREZqnUxOYCSThNbK4V/fC6y69shk3aLVsM3epCZFEhEIwP34PmvvU9iZ+uB5+WIw
nt5ftufWJWPw4BoqV6d5aGIrytwJ0NL3kRX2pDut1lHJUQJw5pnN6MbSlzWaLEanj5YYu2LHENLB
R2yap+4iwHDFicavLLA5M07a/s4Meu8+MNslO0NzH2TY6TiO13Dujd584mBvVEcrzRYgCp719lCU
oplOSRmn1ikOyrnEwj5omV/J1RuIS8+y2HE/EFzDSBpgszS39vno+OmHmdPBeLOWDHg5jvlYOh/B
Kci1YcqaFAIqIBBextjeoolvtJoX+0ry8s/XIMRJHDX1KJsvJpH6KuqS1L0l1AW3k51qzm4zsB4C
TNVfm0XXwcCacB7mbPp3nUZZOitVO4vQaQZxkdJ3mqOlsUUbZsVEKBS1qoklXxYGjKMszb0hmNy9
85NCidAzCmphj1mnDxMH6bNABSjYk5kteo8FML1L2OSPXLVS4RBoTrWTQ1stdLoKhd+dHDRAo5qy
k+d0jRMWhe/Wu3yZGgoz120/y4Q6b5/FC9MgtRHkRSRyEZz7k2lzEOEZuXPX2LunZGP4Iatp5oYz
TBGyVlPMMkw8CWFQyW0MmNf4yVPezOunwbCNArKjSijQMjC+QwdOBHtdZCW4fVBxHBSr/1lp+JQd
dbHx0R2FYe4gi/2Tk8oA3MQ2i3MSJ/ws6kwB7TivHKbDcVXdFMVD6lt7UEELFrKYOSdZbmqcQ8e0
PDiGXX3zRF1e9GPvPM112aUnQ1dx2rwUQbc8uHJbR1YzmL+6KMLyPLMHs6D+jNvHLF2d69Y0OrV3
541sshcGTeyUma/XrvLZDKzJqBoef3fwjySK5gNTbt3+TvcVgc6gIfjDNvNddmAnS/VlwZp3S9u6
gGDSNS9UYs1zDZEXmK+uGBXrhDOtd71sE7Ff1yR28ihhmgykluBNBt4twQND8vMSP0TEC8YmagOk
aWZMFUB7TJ8foPSJGHHY6Xx3CV5aEtXaMB5ZvED0hKoRH3zACsCYRM1RtwQVag2twTFcheveQWBk
eC3xehcpe6bUflgCaLz0iLvjubvmWRO6SBV+tAR+5UUB2tCbZfSi3ksvHerztlSwpgZ2FNrFdd+V
eyCmoEQktM03JqDo/mj1weSFBSLM1DNsLIvHA5hI70aVqOOLttA1rhvOw+BhBfMBOtw/yChYGKHq
ROfGnACy3p6eloAQr1gzuR1Ks+xueQX4rrSK1jGk2zqfqizma2P9a160xbMRJipFoDOHair2uZUE
04U76cJiuGLWyeJbTUCQf+LZoJ1aMfIXN7gq5+1Drn0hQ3pn1KwMQimfmYa74uOe4O8fgXJEe21k
o9N9zgcj5+4ilFewUvD3hrMfIW/8KEedaCABSe8yDi1TCa394LcQC0PeCoPRhyzTEfOJcjdE2s9F
aLRxP+6bdMQuqgmMvy24eQUnQJElSEejGUeSk0GxL0RRfuLPrc/ePAb3ay40z0ip1kfYL+8a2c03
QlSD7oM0F45JjCTy7HO9WD5qfr8E38SQ62RXFFN9HRhL9sDAjvHWCmJslzW9jRfwaecjH3V+zUWv
rzJ42zlkFGp7R0ZP/7h1n5MwsVUxHSqH7ZGzatDjgFt7IP7aymY+ddoEbqh8unQhoVpBRsK04VLK
2A2OQxlA38I7Izrsl0rpy3hY1BiZiB9n7KjInNqdi4ObdUl1TF1nPK/5KniaiqK/F5KwFuBQo7kM
Ckai7VNfNs+Dv/TXcxJbA3lsbX7v5+3wtgyDvC+KuEKFMVrizFY/jzso7I7ab0xFfCyx7o7RXC/1
ESB58U6MeqPFUC6tyag6xcTeg2GXzZM0svZc9EmPzDAs7duIcGGHKBv9Byo0RLM6SEG9fVexFTuS
9s1G1q6h4cf9Teq1dRoFeu7w5HKihyQOYoG7IZ2WsxFUs4oWcyguV7u1KDjpenxxu7QQ4ZwtfQC8
FYgkRAE3chr9bv2oDZD9C1UluYftcAMK67oZMYS4vTscGdWwCow8s/tqmAVc+Wo3bn2Z8oIyCyPo
cxZ7mqNIoKPptHtNBn2NNLv5XAdvZKAZVrj5daKB8SG3TdiSqUpXFj29paobFDBDyItUTbtZ4GyI
Jk+Lt37ymXSUO1hRQgKfXNol2UrPmfY93KQ7rv7Tdv1lPygM3ghNdjcaUekxWc4DYpd+wI7RTfTD
E5EGrHF2Z57BE6vqgAvXvVGxnSKPoIK2BCqqoicOrxJXk9f05lFQDWZHN9DU5pyL3WGX0Jg5U+h4
w64ZKn/flH3s41QUy/0SO0NyXCXFomDFdrhj4Whpu4zqfJJfG76S8bCoYWK4W6fq58YxdRkQ9OVk
AcF4OecIKCVt3BN3bnqP/eBAQbtNgZrRlLOIqnFs72CTg4qvt/QvAfQSM/OywE/QV7XoWZEzD/kp
CDlsZ+qqW6wWdQNilwJwhQ5HBGPP1vJQ+B2WDB34N0lf84wAbKv72N2G6jZ2u83oBlUyQoMy0iS+
oqmwrzNiC82NeX1UC51TEU9SDQFTyed2ffaTMmsv6oI49n3FSNAydIEuib9r2gS1Z1x5PNayoTRB
tT7SfCxcugvmxJy7qk/G/z2CY0LcWt8bYvHfj+DbG95/Gn7slW9/4a8TOCZBGzfed4Pgd+jtPydw
x/4DEi5gbI8LWMdoqv8xCdJR/MPeBtDwv2HlUB7h0v4D45nWH8wFI36AoEoLDsT7VzCe846Ao0cP
GkbiHakGFvvse7tb3w0c1grXDtsEviI0OO+ejaav7yedGff4huQhXiZp7h2zm78YNUeJmCbmg1UP
krRX5LxTU9evZbn1ejncMBeXTT3dzUaNvShFrQPxxWpwGw99xZopU+8KRDzGeuS7YEZySKZHXGLx
c2kuGWNO7LH82PY1IHfdN9OO/gxgTdXrXeI56moj3PQub+P2quTV+rACwzxw3HM8ENxmRwf3ieks
zYtY0Ekjo4TPCY3OdI9GnKuEAxpmE3+JXzLZ1F+ovl0R/fDb3/4J//zoUfyen/EDE8QNlfiBcd+D
NGy42DsmKA0qcy2rVYYZ1f+jbqb+HPcf7qcOjfauWQfzbSyWcu9qRw/RMuLIiLp46Dg1VcXLWgTL
N92V+kzHY2uGVVzRGYbofeitSi27BhnuPEeFtM+KRSe/+fDv+KntsxMv4Wx1MqNTfsEhgcWTsiNV
PbRr1e4XnIDH2lopnkVGFy/PfufYNn8WgMinenfBd3SRHRtp6i2l5PgOG02TcSu7TbY4GlN3mxm9
R5AJHeWf4xQ5iLS+LHV5XZbWeR+vL1Y8U4Ih8BbL2T//ij8jJH9+LsxoRCcieBGi+k6YsvpBLTzw
MswVEruOq+ZcFCr+Tabw316FyYXbAEMJW/LuUWkF/jLPa3lUhBwv+97s951NBsE/fxf7b26yi3sD
27HrbQki74Ax2y505uRUbx4BRnR/GsTYkI5NckHPOn5Op9S0wgwV68Vwe+O5ly7zjCbXyD/1tu7w
S8h4n3EFjk9JE9BlolbaBVVVfDWtcgBr0LG515Oi7zOloqOxlDbzmRGU+yW2r6YgmW5NmxxPpOCk
fSAtpf7Qtal7vkoGlTCLuaRXYTU9w+ymhVw2i/yvqDbLkzJmqySVUOkThkbsKt/vy/9Kxv+H+Uo/
PCK/8OMRQHn/43b1/c//uV9JdhdmnzEyScL7GZR2/9mvpPEH8QOA25ZlONRvG3b1H1O7+4cJHMhu
tTF8ALr8pb+2K8v5g0RebxtjycvuEa/xbxTjn18YzwYt267sAT7CAPNJfia7PIeCz2zx3oA9Olem
V9HaMqy7H27G36zgv1yE7VAyvZRXhRFiUKs/X2RqaPP50u53SynkuexNedZ1a/wb8vznpZavwlWY
pQcIh/ANybm9tD9AajnsTmMaVr/DbWFcKDd7TJGGD9ksykNDl+U3C9r2z/3PrvTX5cDyuHVM1PLf
70qxSgRKvOp38Vh8mryhIKs7aHdMRzM3T8oS5Qz9+k2oys+k9n+uSQMBro/S4v0g3WaMjbW1Da6J
rneZd0lwGot+3VujDcg0Y3sSbGMgoespJxD3N8vehu6//8bsYtRJbGhsZe+W8Hk1OSaWXD3ooJYW
apDd3BpDlPrj79Jjfr3UZiLYUsN5wren5+ffMkviqZwHGNmkW5uoMZL20AVDH8lxXXf//HCa7s8F
23ZX6Zd8zwywmcNE+M7PF6uaOh6GzCdel8Y96Bry+TlKdPKQMVit3ou47j/6tPVQsjrGdEQrtvRT
KafqY9nF9nGWKbIqTTm88OscPwPbp82uR8T55pebDbmuvQ8Kdnnn4N4Gakf4sHy1TVvktNoCsjPG
qh2GD6sukxdnjuePHD+yx5j9AbNkoSczwkI0Gjv2Bocx6ii7IDyOWpqtYamjCj/EJSf8LCY3JR4v
qyXeKpypc3rWeqGfMbCYX/ClTs5+DjI8miaZZQpLoRV8U00WiMilxZvvMBZyhklrN75g8gRxdHPg
XwXAmJ/iqQ+ex8GKv3lNMtOYLNv6bZnazjwt+SDN3cgk4qcM/3a5880aK2M/6SdOaP7jKlfnKe23
4LA6dpUTjQQbu2FiOuI19831i7XOdECJXWG8ZWNX+XXmLoKpsrmH6Ii9tSQTzxWA7pjacZ7WsSSf
wN5iYWo9DONOjq5H3pqrBwrT2cg+DYBNxi5G8exCubjiYkKW63d1O65fWrdOvhqe6K7mIu+mo9F3
6QdD5tkjKs/ggfVL9xHX64KVPvfKt02dwdVJlX+14K67tugo7UeMnVWIUEtWhE7Tm34MjPMKd9aE
+xWILOx7nzMsMgmU4eLqDU+yx+Uwr1NcRmtDXyea+3U3SVucdVXpXps2rQcSEPLgDfFxuMtAVNqj
YRH8H3Iy765EqoFPklLjMEtbnT/HE72JPd8pDugy1GgVQ15nn9qWTEokECUvChvb/cFcaRREa92q
G2ugb4Rt2an2RpZY+gzZiAkDceftRIMMe0blrN/WKsf8r1ZNDM8EUpOGWGLVt9nvm+dyyVGvARle
hNHrBk1FE8HFmjx0kYIF/ODLztpaE808Rbk3Wy9eC63ASbzEMUdX5zS3vX9M0mz+TD/Fvu+Ndthl
jZ6/jeOQ7xI0HodxBzVS/2QO9W8Gq3+P4/x5BdtCSNiGpdy46F+cLqRO2aOzIiJAz+UDKPzqH5fg
CY90GEyKRkgRDpLbMbnhVD+03ZfFvhhIp+6Caxlcqupmybvdal/58eMIEWqJgxrK47+vom7+P/PX
bY64/36e/7/l1+oTD9+PFdL2N/6i3+UfuOqIISP5zJLu95S1P1vq8g/4cM7yLHRk+7AP8Hf+KpAk
f4nh0BThWBhMZiOwVf5VINGi5wCAEcxGiITHwIL2L1rq77Z5g4phI+m5iMuDQ1jgz5sDHeyqtUdN
PucaJ16CobgmH2p0YmbLZ46S/ZUbSPXFVPXwm3rm3ba0XZm7AiTEw+pynnlXNXnLUOSCVyUahu0M
56WG8blzx9jbJ3ZLiH6wuMF44jUqviLe03P54Sf6m6Lte7jXDy8L17eBjeVmS9hUjPeHnNEZ2oE1
polIZGqMUOelY0e0dRr8+Sp4Glez/OrAPls7UWgzyjhcN8dxMJw/3weyr/4+d+ldXbd9DipHxwKs
IIPMfV+itku7gCIPOT3+2Jkf/Zjxs7KIc3E12hb3AfRR3f7zd39XfmyX9Cwo+q0upy5+H/UEPlZS
oIo8ynMtLwy7SD9gY1/OwShF9pv7/OsDxrVI8sT8QUHPcMufHzCOxWqcDBqLoy7BPtsBV8WpJMkH
sCwT6tirzGivPT0Yn//9lyQsiS9LQl7wPTjrx3p5qF2G77QmHc067l26dzkkpa1E2YciGYp//zV5
j3l/0MW43PtBye00EixR2CS/KldezAjU+2Q2jV2Z5G9ENARQq9zqf/6G26179wSjNTDKB88KkI33
7piutDG5yOhV1BrS+CxN2kRhznrxm8v8+qLC9SBRoTnynji/PC1rVk3o7WVUlKW8GKrhLXemcTro
rQaYzeIgVt1TIILG/2aJ+PU5xem6TbD3XD42pfLPz05tD0y2px8XLTQaDRBvjPxxPek3Xac0kf/5
br6LYCdt0NjkU2QVidGZAJ13t9MTZlF35BgQtuLkNNYqF0OvaUxHE8/NsFet6xS7sUzp7IDDUcJB
vWCFWD0l9lC20qDlVS/dbz7Wr/cAdIpV0jJ5a32wp5/vQUFlzrmIUwKwnL1eGCSnRfUGk18R3/Lv
hs9ut4ANByMkCwMjgL6DXD++M3pFiVGQllHQLvJi7IzsKBM7pfhylvb1n+/3r0/vtrlRu+Pl46mS
7HA/Xstltct5kJpoyabgaOcLT2/Vtkn7m2Pdr48vRyx786/TC2G3eXcDySPhDFDDUPVLPV/lqyiP
mpSxXQmaQWObRuQXQ6jqsYoFyVf//B1/XdvJFuaSSBAstCgkP3/Hkd4Xrii+Y7rBlR09nTXkdJAl
kWsBLF1NjIsyfvPA/M199YDwNlMb0Za/vDSd6ScuJxFYTEurW6HL8pmV19/98zf7ZVl3DYbG0W3Y
1gZ8fdv//0GNmLxc55pvTEqUKW59J4+vYoIesI9McaQcv30weXlv/vmi70yfPJ8sQB6DrbHqbhGX
/jv1F5vyLOxZTQSeBmlwEduJf1ZWEADFkGr/DH/Lmhznwi+Xfd1MPFDgPskbk3Lqs8GYdXDagqgQ
wqfc/Cv68r9u499fxJ9WY35o0htdlHwLcP19PWM3GKMYOUbnHuvyERknn4+5K2lvmNaMF6r28otR
1eltXCVBtOa6Pg35nPAa6+Jr5uH7i6SSXbP3AaV/U2N8337efTjfN6h4Nkc1Zc+7GzerTPu5XWks
Tbn/0o9z9ZGuounu3bXM7nReC+MqK8EMIupEykBTA3DtV40rvKZAfJHeUp9Zkzd7O+aRWedw2Ato
Wj95yW4oe7USBUaLMCxIRFD7Pp8gV6ZggVDmZ3TVboWEfGt6Hiay5YpZH3D5cGIk59hqo1Y4FIBO
uxL/YiSKoyiozde5Mmt1NsRunh9U05ULs9V8/py1EkVBrm5RnicraYWHZHu3eiNPUBvI5SLIcBrv
VW9mt5tZ80C2AFyLsajyi8d5LyJeriojX1Up06i4JwDxtI9vm4KWeAj86V9YidMxh7DlPLsbdeUX
r0CO6ppcRPW7oTPvFydW9c2B7vHjEIjJf39+jVRZKOIRmzoS1+V8IJzRBp4BCv/dPIBtt+Cf+uER
2HBZxMMtC2ELvvadd+tgribO8X1KHKGTueknYYkA/UStzRDR0ENb0/1AN602M4CAvB3hTO3bOOvh
2Y14Zj742NuXrkrkNRpDW+8SN0hv9cBUlCK9tJUF4Ga5xAOQ3udE7GnxPUys7nY2L166TyuCCTSJ
TEdrwXtK1Jju8XhmH7U1kx9Y6biNhg1obFpaXZlqjU/LsJ41qss/GH2R9KEPMflA+l1N6oC/+iBY
/ibOtTBgAzPA8p3bdXfbkpgduiYmtSbGl9hpy58vs6zIo9Zv3P6Yj9j7GTeZsvYnU2yfsx54u7R2
ehXGnldr/EDFwnytxffulraXV0UJ21cIwz3Qq9i0yUB07ZHJM+4xTUH8GafXNwQgmvrFTrJT67S2
/sSPbkbOQN+M4z6xYUexzRELB3ae/iDKan4EHYAp0NMQDS006jSu+R3eINQYcqWwY5qdK9yzQPvi
3KgI/cglusmmj953jlc8WFijvjrDBOwfpDSF8FTKwQQdy9UxnrAPBW1nH/sSF0ZoDEPwrW/NHnRM
CPkhnmu1Ro2p/QTXnfKi0R7sKew9Nd0aWdzdmXIuT9ghssu6i+U53uaD2wfkjDCX6YKbb1zXKwR1
64j8mPnTYEfClGO/T+rOGc/ger+m8fqRTPWVo+S0BB96nqj7VNCZI1q8gy3NFqy8i2m/jgaYB1wZ
jFJJHny9WLe9YcJZaevNzJN6n2fE24GeCHOJmnVeDwHeaCNMEPuv1srNL6pKyvs2IF8t1FPi4p3A
qYJ3Tfbf1AqUSAY+RfFxhmksrsu4/eKl7kOWw6ROGG3XI85MDCaORtsLfdt8bheA6WOcWBbD3FqU
mhxLR24A3ImktZHF9Jd+manHcL5glM00Pjd7uodNHfclgOEx3sxIO85SzdFpcmZd8CCOO1atgWTT
iTuYC+HuBwFcZzLMqtrXcRHHUZb13qOZ5I/YtxGcObSUpwKvYwpCkw1HKwBV3utxLV8GNWruZCFL
VgzY7iEXThmpspluKy2MIyC5sZtMR18lk6vOOWa7vNzZ62ynNdaQ/iG2Ga41Yj+Ftzmkhn6GNH7O
OaWG3FWQQlGfVhWr/cI+Hi4sXAToLu2O9Aq8Z91kyr2eAya15cEGZDejWe4GGsA3bTPMND+Z1UAQ
q834MwmmmpUK41Oh+v2MF/puVqa4sfqUI/zYRrGV2BEK81ONonXyggRRauzuprXL3tLZrU4kPl7m
4/AYZDhB3criMZWfWqU/FV5f5uFQF/NHqp03Mih1pMT8uVed82Hj4nmeHeektIXXaK6YXJbciLWp
LwzS4l7yWN9I5S1RkWSvpn6Drnnyk+AtXUwFZ7Cer0ZyxSKFtXea9944HDtgVayoXU0isvOaJMEc
ldK6McUANCzbA2Twk+2h2laGukhcdVUniKGm2zwR+mUf5Vp8m8B6W996DWT72Uizp0AuMsQQBgU5
dX40JOoT/Rg8yEWLbOwF98rWjz7T/g5iQP+wTAFa1bY1MHLVQT0nly3PWEn8PIEb912c4Mtm470E
Awp7sx1Da1Zu1GNI3qWueVM6K7+QnlWU5skl5WcZ4o9E5mlda7c0q7iuRoe5RdVCDxUjBlcw5DlN
WpR5H4ivIucW9VzAP9vNdW1iD/A6kgZGu6VdsiUpAhaFtZ0/Jot7pNTRFAiy2yvekykj7pVIyAfL
5h3y6+amWLFTkwFHJZx99TEunqjepL/rO8shx8+UbwWFBy78Sqi3sZTjBzmaTPfiPbt0Gt1GDgNr
CZDmoysRnJGAdlMMpohmMhMeHNHDElb1k7HOF9rr+z38KYcMbNqRJbtQtfpENXGlB0BFmOCvg97Y
VehSRM/qAsT5Q13E50NfxseMBgcZhNN+dBCLUFYCYG1l0w7L0n07EwFZeuUTDnDsTw7kMJ/Ye+y0
Frt6mJ7y0TwImdyV1F9gqbYKGdxyhyf5S0IEScQam1ySLjnuW5F+GSyM4bPFikhPZYW3TKqoFoPc
BVaRXOVt+8VK+3O4QP88GO0G2L7+5osppUNfZd84HqaRQwbu3l+b9G2MdX3Rl5KsAycoHxw5lk9M
rORHsbDPzq3Qe6Ml/3GczHRHPOIBZ9qRqvmIfx6/tGt9tcgF4Knj5D8Na3aVVbV/grC+T03nzFzm
h6puL8epvWeOcP5Bqe4uSzLJdEWPdKzW/wLVkgCzlvZps/MhLq353s1iAoS6nlQ6jKrpmF1rVuf7
vpvvDdlAAi0KMH0FL1dXNvFdPO/OU1NwuPDhCIgTvM2LlIAGeQmif0esNwvdNF9bTnFNDAFDVbEX
wKv4sC7zt0YzXIQY2ss0MVk36vpytias+ViMaWQY36Cp4cUhcuyLzK5xdVjLBQMA3bCpLCsCdbj0
AQU7GmghVYZ3igd1Z9c8/QdGjkJmbz94Nb56yUzQh3KOggWnCwXo8jXtNGIbDDe0GCvzFIzVF042
NFp6/Hp4ocGUelQ4nkVNUyXx1msaVOdjH+i9PQWvLOAyIjDxI94LbMEmXHtouzl1ikguzcwyrhxF
tKWFtRDX+nS3VDyUSBcVaDVzUNMspndBoy3s9Sh2abPGEakdB5pj+84osGamke0AdBKHf19YATu5
XIyob6tPiwi8CBr7zcjwxKMGBAd/wsXi1JtfPiVZcbZvauroaFniR7fuLl3ceiFhoURSBu0nOhwX
cxKomyIupjOZOOYut0nFFat4mVs3uwJ08qKpja/BpeO9icCAM/FklI+xl5zFC1Fjc7t3OvMiM9Kr
zUdk+Pim4pq+0BITI9gVXbMbY+Jpy+4tm9MvrpediGbA4ujqR2mAIhNa4J1woODaJAQi7Cq0qp4x
lrsiBW/utHts0+woljI/yN669TFNSOOhk058UN1wdG3xHHNqW0gvIpHulkrjYEDuhk7R7lA03qxy
PmfU1IU2xLGnhwVtRurQIMWBoSAHDPy3qMpPRhW/5bWDt1fuUY72zpTtm8Z7WGR1owfSRHRVvHpQ
ap29PBEcy9LNDjs0cHOz4xxGqy8ORAPcop+WB0Wgwt6qbLq3hIyggWVAT+RIhUS4QXjlw3WeLxTs
kKxYuKLUjhesIjwFWW0fUznjrl36B/qf+16I9uCjp4Vy3goe0Twbow/po4zLUhj3VuJdOxVyk6vE
hdmM+b40is0FsPU3ZyelXZdcCCerj43U3KBR1FUo3OBjhtqzjwucuWwFcqeC9XZd8wvt15eEkszX
c9188VYpIm/J88vGpyKnmn6B+b31/KW+mQD/yNPLeGsIAfGAkHtLZGf2GounjFPJI9lkn92pRS7y
TrPR3ZPJ8ihjEY0DAqFynW+Z589bIjVHN8/7iJmF/HWX9JTF65gKaEOxb7mx5BCQpu7Nr2jdn6bR
98K499o9nq1HdwFrAm06NHWpj0qr/Nyv7Mci8R/SlOR65XR39G/uvEQ114Yl+0g3+qOziPN+JM84
daEYS9u7x0BA3TDE8b5K2luB64WmNqGYueudKNKOK/ACWQa9pOkhyx2i+U1GtktErAlhG4G8a7r8
c9HTpFtFetO0JfXWqEqSbYbum4OxHLcXiz86UohF+XkwLDp4a/vW2Mud2QbOqfVX+0mYmHKsZZQR
DpKVXuegzrHK3IyeHGGFk/mA+aeCUmc0Exg0oSDVdGmV7RWZ0t55p0W8szn1EF63AHajBRZXPHf6
QmXz68i4maiuVtY5yhHNEnrpEV4T7yqT0B7cFF9I9VHn4whZ76XZTTfGN+TWny+bp5fEh+DYNiO7
zuphGHeWgkzUdglNn8jzpsBdZlgaH7DtxjsyLsg9yavnTg+EDymWM1YWCE1vj/cauk8Cs6N77PRU
PwGEf9US956RDOmV4XfreeN11qHK+JlVY4p96S7JlT13B4MwvHSxjjSGxOtcc2G3FMeAWJ+wBvc8
1qW4zf364A/rczKPz6RRw16uyYks2yOr2c4YN0eDIp9lHO7A/8vQartLGztYINcxKjYoUrYUOQXJ
ylPgPRLs7URS97edIT+sdXATTPbZVBnmqfe5TUT5KAIGln2eDE+OFk9m1hkXnd/cLX5y35nN/RYR
RWR+9mrM3dGuee+0dC7nssFSMMA3SjIftNr7ZEUo2tfsWdaBrfpAXC1rVOMdnKk/Lkrt0TFOpR5N
NpahvsY6YZmR69frpdWTJNXNwSmr4juTIO1o9hTE/xKfgrY62NXyTOKSv0twqSmTQ60qfE7K5rex
Vdu7C36K4dbde6XXBiFzfEmH7WPL4MzazOT+msQGN7suXxb3IJa+J+hd0p7mwDg+BAa2gKgzRFHt
hGpTVpUcRxbRh6ahr/HorcW9m/Vs0+tImsEZ2VzpVTeI4o5s8+7b0MwsfqIfKBk7OyOMq+wb1Cws
OuKcwBEKzaSR1htKjnwWW/YR0YkL6d1k2x5N5annNs7bmzbzjZghdwReHDI5WbdxK2I2a3OO3ROM
B/OkpEV8Cq+UD7c4LNO+ncxHMrQm83KSI8Fy7ZjeWqjKuylhrqoVE5ey3jHRw/isFPk1nf+J9a6N
8vUzySY3i9fbcDdWfr5lR7HXpwyIOOCzHl8VN4gnDF4yiBuIEox9d9KqpoOHniUGDgt5ehWL5FE5
JskSfG6lyvuYw3Opp1usTncIwXW09nhliOi4IZIF6WNt8ism+hVb7s4Qf5ZpXtykebtvcnI58oZw
Ap37AATO5673vX1FltippEnM2t7gakwwX0WG4NmNZM8u0y/JubbzZF+7qrmBwL6Yp/mlyCByh86Y
HnvPeiWW79nzQLUNfNkoNqn3OVckii1NbGJezvVFFpCokXvpS1rIDvWxJ9u4Yi3BiCafy9UvH6o2
+WBVvLA8G40MydKJHNHYO68c7ZCqryMNFY+mj3AAwpQkXWrv0rlfdlVSn3lMOxJ2d59N9s2osWSl
yoovaK9/bhgbeySoXj2krajmy0lN9SfOZclnolz8W0aGdwcCu8v7pLVQdsnBztZRSHoJyz0C5Y7I
5/MUBOZWzUNDDFWyHhsyMiMzNzlJ5Wl+adSJfOAF/zT06jajmr+pMeBgpgmI588xPD9xEEZxjWns
PJDaoU9si3gI2VgfW+JU4Jd1fut503ru6eBFG/+PszNbjly5suyvtPU7ygDHbNbdDzEPDDKCUzLz
BUYymZhHx/z1vZCSTGSQxWi1SSaV6t6bQAAOH87Ze+1M2TmaffT16IfBe9jnRoYBynbHR7hmDAQ2
bXIppaM+JDkn+iaIcVgFdfoARGnagKfmneb7/ARLC0CI6s62r0t30UN+OBYAxF8dx7ZezdZsHxtU
47OkNh5LTXX2QZgmN5E/GZHMPjokjteylaCLPiPfYRaVSK7cQeydCnFMX5Db4XQSqJRGE1/2r5Et
D7wWOmhd9UybGQyTWZzgFnXPRUD1iS9mlUK/o9ZmBHvaI9myKot022Z1s3VwTG0mKNsmL8z2Qe8H
KPmVaz0JrRbLkk30nK2UtjLQ0iMlEM0ydtN4CeZgGVIawg47iI2eWc687QernTf02NVhvLPaEGCX
0OPdqMp2xQcIh8oEjGGbbGQqRz51Q/cHpMtqcHTyYdgrzmFiw0EJdH2RoM2P1kNbWvmdX6mpssDX
XB3qYqRipeut+mCgVZ4JUYQFhqmISL8Mh02Hm3qOGEDbi7BX1xOPATTXgPCpbo4A5qmMmVaybbHj
L2oylJJZWfXtqkVLtBkK5Dt92mkV03uibPPBiq4rWIO70CeqYpbj01qRBwOY3/H9O+zD5gFX05WS
inRh6WbyM6nD4GcmI7NHNt+hQyts9VkEMYQWCsdvkyyXJoHew7nxw+rZdaPAuIqkZyzpoydEGldS
ey2mSjPnpTJa5OR1oP8C+QHaHkEXA3IgC3M2sBdku9gPhaWvirFpKSA5dk0ggOwhaJ1yNcxAxzYG
A3IzVBWVCoWqNd93ZzYQ0SL3mWCUweJwMgYuO27HL7wdwsEq37YeqSxUqant7rRaC423uu5avl7c
pR6WphFFI1bEqnvS3Yq1AGO87r+4Igv7K+xrVrgFnSj9pUpb4VGm9d+uBJzKJXkEmTJDvgh1kEWC
XiSWAgop8Pe0dYka0tyyVoDwyWzLD+9U2Fsvfupbx5IDv7+x/7YTqjKW0YQMHAw2FJncNIjdnFNC
kglMeLe19ZUHMqDb4Jquf+QWLDLA1hb/D6AGeoQrt0dfQCHEVqId2K8BntDQ6Howl6I3+l1XYRe5
1kujPyZDE1UrvYGIFrSt5c4rM/A4X1F3pJ5dpYP6kpapOk9T1cnfaqFI42ZoLRRykZkaJq0yU/UX
pd8p/arq86bcUJYnjqgPLFVZ0rxM3RkrFxQyuy1cmBEYdx2wNDm3p4gFx+21Nir4LqAVsSC+pLa9
1kW3drviFvNY95RHlJ9d7VXpIgqF8oZEzVULomfCHDLduFq5aSkxn4BOiIUjA23P2/4ZsKsN2ubN
qdVxGdvd+FMm4cIAdjiDLpazCaJ2x4mLesNygAC4qPuOiICIgst0iA9WRl7YHDV/VUFX+XPVUmgb
+VJbcYr3iAHRR8B/1W8ceZtW6X5h+LOuAc0QSOT2GOX88oZ/xLijZB7f625jPqpaEW0as39xaqKe
omC0NyW77SVHKCJUkpJQ15x7ncFCdHjFlCmXstKJp5/Fresma0Otc+sE1t+xF5HbMhv0lTWspdE6
wSwDjMknYpWpftXYavbiw1Qr53EUtrCsZJfq1BqmdutK60TUbSKJsXJumHHlLLKg5lyQ2zrHE86N
TUN1J3HXee4MxtUUE5wvy8IxXRBoRZgt9a607H0WKhLdZSaydMWAceRKb9te3dupVMwbr5liUkRO
dM7SwIrJ4Xs044PW+qq17wpVz7e83nDcaK0Q44IAQ+4bkBqyMdQqdGFRc/jdKi9rEZ/YMfcAtsjB
0a/iHkP9ymoV/nNgFnJmqpq79UIvCKNgA+NdVYaLMbwnISRYBaZRqMwuDr73vIoBIabaOOh3MWFl
2t6tTZls4JyN3YZIw7goZ/+YJgCSIVxuLasMj4bUo/QQQ3kjBrFrZBHN9MInC8G1UlU5uBYI4Q1/
MvlocKiSPTZ5k2pmVd74RsUJS9jxsDPzlCXRiOUNY3isVxV+MwX6YuF3j42buUu96oFIwGSXm1Th
GJgklDeOsVpUG3RkJOiM3WNZS3LAvEISvtTRvfTZd16PfhZu6cX9AQnxgyWVQxYb8H1Z6cMNkzdU
EsMicMNJNmngWmvkCpPyo6OWo5v1Op3yp1DN5nOpVNAmSpe9UWZ020DCSqqm5vvQ09eamxbsJjBu
yoqeuffkZQJWCGW14CmVYdCtJFkyGaf8qoo2lKDZW7ZVPVxlVRGwqQsZC6bUy31i6xSCgsRyr1My
9DYidCSHLpfwqdHMvKWXx0isGcvs3FMMOfdTW4WoCRbpvopdhrnuZK+lEg/LpjKvfC+OX3pfG06K
5opTK8MuXHdOXJFaOfrbUVXvGpGh+THVcIU8w6KQk9ghNS/pAXMG0YlkWsApo4G0g/qorEWTvCU+
UK7Y9co7USEKn1OQM/glw9hx/Kt+uby0u4D2yS9SwjroPq4EuGZk+HSx3s3UXOGZDmHBbhYO4v1Y
qcZmJId3h/+wP9qcVI82427uCv2HkY0inNOpFS8JVQQaZzapenQ4hoeYRutjgM/9BIXlCa11seg0
PMhp33onD2Vzj6VwOKaVpzIz5Mmc3Lfi4FREyIDpcW5ityEKCmovtzQkMd1JGbfbygVc4lix+9IB
qwX01eVXWpfJazxxzcymQsnpG7myhal9JsrgUVM9fW8XzUsVkx6ErHALj7W/gqBhLVgx6muXFLwd
8qKCDlNVPBPOHHoLDYXzMq7wYs7ojrf5im6ivkzM0gsXZOIaL40S+M1ccbNSW8o4ZYTFnTU8l3Yc
dbPIUwTH/ig8ujTungJjqJ+6xGGZ0NWTwp900DXM3I1OZ4gNRjbuQMgq7mKgZXbdsRVZSSVrfxtm
KU/ZGMijUjU7tPrUjTSrszcUFKhamZVOoUiLTLArcT7qP4MSaAUW83Kp50N2DYRN3VQ2OgBQUCzN
cxzM8TqNVEyUCHV8Jp4x+BV4loNDMFe9WU1fmxZsUTCvOg1CrqKfEK4wS5RY7EdMqWuNFF7KJKno
5l1hqlT3O7BCbeU4C8yd9p2uZhwHUG+uaUi6NPUCT6zJyeHMbiuJSjxiNq5GQy0PvtJWL/YQ6ddR
3L41auaWnJXGLWcaf27nXh0u9FRRt1ma99vSYiNqxq6510JqWd6ommuj7EKFMCDPOPXky/0sZCHc
hdeWw4H4UfM28zt2HlWRLMcxc64p4DiEpHkbcKAbzm/hSqrwVgu1B5GgK/eDldWniq4Y29cwXzH+
kUe4arQqk1D/ITVzOrl5pr71TUYi0X25feuFKADIKku2btW6myJqvA2GAip0obuIHDXf8cluAdOO
P1HTUdX2qT2qEaAUxcCNFbDt50Qro/iugbDy1JnCvzbhPLM2i4A6jiVuRO8+xsTRo59J02iNoxho
LmC7OXI8bMFs8DnbSbEBWKuvvQC0/Vg0uGbTBAMmLY43vfPk7zTO3pKI9L2qbJrnNhL2NSCcUs6K
BgWqLRuuQ0+PZnc/h2NLMFsnAjY2UbKDJ7RyYCLPaG6vjFLZ9F7WbqFyjVRLzZ0QXTnX7bCYu/nw
U4oogo7YPuByfDVrZCY5zkltKAy4m+pVbuLFZ7uAXtAToH/U0oqha4m0XinptL/BVrHIsDHgM5D9
FZF2FKIAuNxSCofzoCa37RSl5aRAyXLJcUJpaEfqyG53ea8yWM2BI7OfKkOwl1UZrty29ffoPGpe
BHOi27kswCk1rKQd70a1A1XCJLokQFqbJ51ESqW6S78x7m01eknRi62wGfgLGoJL9l7aQ63FG0rt
0S51h1+FhDXq8GzelJz1KNS70Jhb+vAwOkWnzYqwQzKYSuiIADScYKeMqfvDw5lMwdIe8PGEOHQW
BqjCaOF4HAyajpUMTmim7BPiLBZ52yn3vSzqnWi6Ye//je8EIrhxqaZRhO/ljSSSkWQpCNu0iYO9
E9vZPECoee0kBTV0ys6gv9U1NUUOIRy7iNjUUf65rTqPyhTSj6ogV2JSXWZJaq5yVsGVMYpoOSip
vSiovRx8zaIWrBK/lYWanGvSdvd1BuYkMH3zVvXs4WocmvLB9DjEwoWInxRL2ZLSscNuoopFG+X5
FVXsuVpXv8LGTI9NY7p7AtjCncAgtikrRT5ABNb2Vak6V9AUy98Uj9V9CId+r2kYVTw9hBoMG/PG
Vh3FWzKf0XWgTUbTx8/mJqlomwLK+wy6BHvGfEo3AQkFHCpzV0JgE6ZvYdZHYOrKtRPStvA5+N8X
SuEc4Zsys2vUwoQ/9nh2QD/cqqJ4duDLX8mE5XAlhzbf2EVuLUMo3uCxhvrFrenyJ4iqZxzumJ5T
sbd6jl6HgTL3rd8FdIbH1C+1ObQMMNEtpcZpy0gHCJyPV2rxwlPtfk3NRNth5gZV4vELsgoBVtRR
2QTyJeXO6nsXOPUwOLs8rsOpyZ3/Gphp+g1ftXsHaibxwSCn/SKwJRSLulHyzQCraZ6GSb0ckKtt
Unuol2gT+NpCs6p+ePDYamofjltBHGhjMkcbDTtlpRg7n5oKAZVThqvhC/UPFBV3U1fsydohMNSH
wrTkqTMM5SELG3GoMrvajfX4Iyqd9NBzxDrpkVntUs/Kb5V0SAMQCam+teyyqSijixHIC82xhZ5B
gKrJmj1Q2k+WJgdDddZSxs+3iZUxy1utr1G/9isSXZR6YmlatUriullkr4OeBc0S/oj3EJR1/EeP
PZeeisJa4EB0nde1yrCRbhsx5MmWIZ0gD6N7UQxQ8lHFCQdDUgnZyNLkvpag65jQ2LMl5ogGjHNj
h+TX1layHm3qCSNCTosKMxyr/IjvM3Du047ZzxpQxs2JunRusGaTZWqMWqU9Gmgq2DxFlr9zssyb
cyK39I3IKDSoRRrWM2hMtDyIVzHzWdAWgI40o8GyVkcgwslRI8cyiHdCz7QXXXblrnZH5gdT7+li
6ONV4dID9JM2O5DV4P0Q4/gS9JlDR57ed2wyj3VheDVlRV3rvUqIX6EAKQQvzynZyH8bTretoSwR
YBAdcrv5GTLIqSb2IVy7PJgIpCbcgt6IOdgURZrOUV1lNyaKKZ/MURiHuHCrjeYpJf73kMpSo0cw
q8lkXGt+WoYza0hzfpOlEKStOMastexXynjhqiqztQQUuwyAxB4gJ1fzCiAF7SssCkiyIWloqFui
ynRXwUBoqeDQMNd759W1fUQOiCnXaanVPyKYO1sXCqVcJHVZbShHlXxACCE47CqzARDzkeeNjgg9
3j4G3If2tMvb1YgRZxUHON6UkZekBDV2XroYyt4Fj3bf5pw9F1CSHY2/mB1GsDdHxy3g4pQkoI47
5lV6tDbdY3ZQFL3ojxo0g2Ypgw9welhHW+ln7NH5a+pSMknTQE5LID8NEhUOJP6mtXRs0qbatUsf
YcmK8p/SzLPOuIVpG6/wGdAfsg1EWL35q8VgSLIwu6A5sGp7wwmrfhqzsNtoepGwcXDIXyQOuHjS
G5OGapEb9lNlKmgF7WpIDzUsrn2nkpw3Y9Pn0fPivOw3artQWnkKdEqaEv8f+9AsB0RJAfaCEltM
/oSPkktUOpaq4tVyOPs6Z/LvPG9qA7PgP+X0o1MNgO1Sy4pmFOYR9RhsEZizplMnYPTt0Dn1M816
m0YwMHsMMi6n4E0HG5cR22cIXJkN+6NLR5LdWNRn8Wys9YYw7wSU1VtaDzRn4iZPu3/oh/8j8sF9
nvLv/zX9M6+IJohADuq/xrN//69D+FrlMv9Tf/t3rd/y6+f0TZ7/TR/+ZPl//v5lLFQTjeDD/1gi
S6iHU/NWDbdvkrPOv+xv09/5//oX/5lTcz8Ub//7f77mTVZPfxoiney9i29KgvnvfX9I1MLsTYbP
/2NVPWevb/KDA3D6Z//hAETfBdTAwRdkEqVmThaLfzES2Doa/4Wund0VnguNThfK7H96ABUbrC46
XequNgYY7S/t9p8mQOK4/stVVQ24O8gY/hvF978eA7c1QLfkCf634vW/bv5/j9TJMTpZtDQCtxCJ
66o4M2PUUa/VkGOHA2YMb1UWMWsDAogbp3Uydklde2j6ultqlEhmtq2PO76ZbDmJsBddRfJHZBY9
sbySgAgjQK9mGSEQtiTdMRUgtwrC5j5MLWWBSu6RcNOHcgifOyTJ9zRzjbWK7H2mIJy5YL840zzz
s7BkEWKHPQEzpc4xjA/0nUuhgyBAJTDrDwk1+S1xKOqvAmV6V43koEw3qiIB9CmDHA2LtOKiZK55
NyL++aTf03103vq7OYBb4A4MG4YcbgncGOcJY1Zo4TAvNPUwBu3qiZZ0dszA4eabNlaWmVP1K60H
arPwDeFP+Zgg+lvHq3+oo5afoi4DxgWWHV1enbsjGx9L1WeYQ7OnJjejV5IZ0xv0rs2u06WtzTK8
3tte7wSMhjHaWqY0wMSUU3BO7krBFiliOixBvHP4SFwTNCRQ9XmM/vb7331mh/j7ux2MrcbkGGNE
uGfeLXznzYDQqz9wGtZvE7+mQ2drLlu83EDGwBlOwBJN2HVjiZwaBWDZdr2p3QSiJCGmw/s+4wAR
/eRAoreX7k7/9Fb4nvgcAUljALXUs7uLYqCX6I/FITJ195lghCThMBh7a7McjJ963JlTEUT36XcV
/S5p0XzPDVia8PrRXE7NeoBtZYcw7fvH9tG8Mz01SlKCUaIa9mQIPfMDyFC6VlzJ7lCF0S+CkVwG
Ax34Cxf5aAX4exVrgoiZhsrC6ZjTmH33WbSe6bNOluMBOlc/p09SM/yoGqlmcBeXZb3DgTO+aYFQ
qDCqFks8ebSrtKhxScF8D+dWXiNDsiRqu1EdvJYkDAKBvVRX1piJ2/t6ksnNICVF15aMqGdo7MLt
IHNOZBVWADVN93kwJzQQgGUoEZIezh3QpvSXnXJUMgkHWNJuhIMH6nVhcOiCrQKoeEb/gZOjREOE
pNgqfzPwYvBBIrkU1PfF+GXaYOrFeDjB0Cc/9/tnVAHLzKMAM4re5PWToJlFbjGiDiRwmq7MlTyU
K89qVwYwT2sOksG+s4IyRXRmp9RAunu8HFWU/P7+1f2NPfwwUTOLYBc3yFeybEvo5wMEIgTgaHc4
ZEUr54o3ikM8WOnCE3qzTTuS5RWl67YjJ+jHcczLFWIje0MVMX26cCefPyEMQqYlwFABTGGa+/iA
tNHwowyO6UHBnYMkL0GgbYw6LymSBvZtqVuryM+jcK7l6vBLOBbhirnkAcbkKxTL2OJbggneW4vv
7+yj6Y70Noa2bWK8AzuPv3mC279/czXidj+pvfZkx9kzZVE5d6BxzlUTnG/ciwse1fMvlqu5k5na
ZRrRbL6pj1dTerOvDFq6J7RA5U+jT4IVpYBs8/1v+rSSCZyZWH0x3WFMnSaJs8soxLWQGqGdCE8G
hiwT2nMldY/RU1FrtGgw1VT/VdjIa6Xrhr+iFJ7phXuYfsr7scc9TJsRYYDnobR0bgQeXfYdUMrZ
mvVuv7ZlVqw6g3w3gCfiENjOdevaB0da0cb2BNFmbusdbCe+TvlzCaZy7RKlVjvOPcMrLk3o05T1
8d6IESS6D3MgO22syh+fzxhJ1DqJl5zcDKMIgTZTERXtbDBoId5+TiEWytElFF7zNmRvPUcSbC7j
xEMxEg31hSE4bZc+3Q3jwWHb5prsrT7ejeED3E2hxp4IVUo4T6vImHqpLZzFdU3qzZ2ZUm7kTKJe
ekXTuvXdhc98fobIGl1Q5z715LHQ7ZLqsld1EpbSrHzwSo7hYYZKa7DJ+GqKsKJ2h8Ytcv1L4/XT
R0jRm3EKPo7NKb6vsyfQx5rRI24JTnYBu8VjV7wo+qzeeA1tkQy+PYRWclUy6EPzrPmZm/VPMg1X
tEXrh06O9jFqQv1gUZZadUFSXXg/nz8nbo/8SIclcLKE/Z1m362ADUG6kCai8KT7iDZ7z65OnT5u
zN6i7hZhJZKV2iCqrSnXtY250nwSUr7/nKYR+eFVcQvYRGF84GiF8XH2qsDiRwEo5PCkGt51OZjq
reHTrsVg4G1lrWlYpbzg2ilxsX1/4a9ejaXbDn+SiX/377N599tJ/zB9/HZcuESHqlPBIM8iDufw
74OVRdDOhbFwhqVhQp5+qaEJ1nvsp85f3OC7Cw4JEQtGFUUnE+HevPWijraGBz2+pEcQ1iVuA1mJ
ZdokPuIYKNDV6NAMVAnGaZRS2fVq96uMomY1UEShXNZlGC185HdRbiy6AquZDFJrATfp0aJnv/LR
v1z/fzwztovQW+gbsmv8+EEjw8cRGzbhSTTouJVYHxdhAh1ZQy6ipYZxYYc2nUs+jQ0EJ6xj2rSe
nZ1bnJ64Y5zb0akM7HuP7t+6SB1I/mPwkkfuVe7iI/n+B2qfJnfBpzphHjgoTdb/sxMgzRe0DCRQ
nihhYlLxBLZL6W0nwmrZIIsaQ5vmd5zfus61a+bX9GtrtK/NmkartRQz6jDa6vt7+jxQDX66xjkX
xzLL7NkXkvl2Gyg5cwgtEQdLiP0oRHsa60BbjMQcXnoCX12OgBvLsNnuQac521qNbRHXDcKEU6aM
ZoLELwIIg3dHqLOqH6vfRqYhVXdWowLiOkoEVoOQGp+cq5jP122oqDiuzE3rD+aD45nJM4/bvASp
O6PFTh8TX5KtMwZpVRIqfra7YeNNmbEbo5Ngu32Dm258qNsu2AZuQkBYhvkUqm6SJ0C7nYStNaEy
8TK3+dYWmhXpd53ZNteamySvNAwaMkS1FlWxJCpiAUdTP5BzUV4BJBtOGSXrp+/fqPFpmRZMeBaR
ve4EmIB+9PE7sh0vZ6+f4YciiHwGMaDEcAW7NnNHKrCkTgCBywR+OMqZfhyvvQFC1UA+15Plae5m
6IQxI9VxU5WYCgUCy4Wq1QEAlH5hBbaNWCnudkKhM0eSDGQhGnoh8yleCG8B6Nud5a1JB1GQQ0Hq
486ssBFk8Z1ngjY0jJikmkS5A9suroOs6uc6iQWbrkydVZmRAofymNz0JKrXTsMJ5MKz+fTNT+hY
ahRUYSCHn3MqlCFWfbsfleMAWHkmUkmSjjleQiz+XVY+Ti1chuGNcJCjOf/XxzfgIoPKNcDxJ2mT
QmSYhb0VmCwXE5Z/UTUaAPW4rLGnklQUUSuayzJsMCF09wFCoAOoknyXuKRDQo5/Fnb6gPkFKIBp
3FtD/9Pr0mA5+hDYZNmtS1F7a09Q3DFaXklZpeWFRdT4/NCYtqazsuNwLjLPfo2jNiQOYPs76hLv
4YjN5+iOQfT6/av5YrvAPEQYIYQsSKZY9T8+NEj9VJlUKz2GIR8WXg02tT7Yl0DPbgxZ30ReYK86
L0PimKrkxpjphfXnjHs8ffbcAT/Qgt0wBVaf3QEeHTrU8G+PZWvfw86zzWuFlByU1AQolLW9lHa8
14j+7YYVZeYrvXTR+jeHIvjjo1PpI/dCpeLvb/44kLgjh+oO/UnqKOrZpwxyGu252qfH0cf7qXtU
nyCCitUYYUbGQ53unTxU79uyTJl0ZLbOauKmQQmQ6OtAlyM8okUCPka/FSm9HW4OmIO+iaAeEzQb
LlT237/Fz2NlWkw4vAgsA9Q4z2ZO2+5opsdGemyFbqIblN08dMkR+P4qn9dR3s+Ez+ECE+N22va9
2+wkaqDWRNWkRydo5TpuOn+eaDrpjkPjXLjU5wULmMe0vXYtF77N+ZgI2tCC/O9GxzEkSlUMZAv7
XkrP3RbQxHT10hv/4qf9+3o2u4WPP404iIhIiTA+RomzDZ2WOUCv9zJ2N4GhLUEXHFD67xK9mCsp
0RmwH9ts3RG+67Tlzu9X3z/oT2csMfGDWEUop8PRU6el5t2D9olZgDtSJcci9ui0mlSViC5f0+kK
NsKK2SMiDpuxzTfnkdJ7y++v/sXwt6krUTSgzqAzW5+NJrOagoXQwR9DwxjXll1hqx9K+2Dr3S4A
TB7OFKEfOkNpxMzQGhcnW3edZhg4s1bGhFuGGS7zuNI2vgqpMfMElpRi8A8u6qkrol7uv7/hz8cN
qMrIskEJGjol17OXlxeE6OgU0Y7IMrB2Jw7O65YM28ywECcliJOkrdzkDpnY31/4i8mT0oU+/Qte
kEEv5OOLspOsY3x4wZEC3rDq0vC2dYzxoW3Fb9Xxxx+1Rptfh3QwJ4iI5Aosyxdu4fPA5Q6mkaJN
WztxvusQZQ+JFwrJ0ZXyNisqGBNSIMTPsuzCUz4jFE3zNJfiCfNFspbDK/r4Ywd8mCXAJy7V55vI
LjpqxQQa0eWTk772uiB28Bpt86KAToRQdKIqQxDtxHUz5PaF3/3FO8eYMREemfhsIc4+EdHZ1tjo
Q3jUR1chEiSW1wgIzZNwxqewkpvKylJE7En06/tX/nmmZRND6WPa6E3pAGdLg6VrZWkLGR01zzTX
6H1NJJOtu/j+Kp+nP97mVF6gKgZd6++J5t0EkAMLHmPUEEe07u3WjfxuTp2POBvLuJPacAGu+sUY
YgmGuq9S76TANP31d1czEGx1dZZHR6V07xNCeolyoX5JIaHbfv+7Ph/+JkgPcCvHpB/IRu3jlSpR
Ej4TJ9Gx7bTfeT3oS80T1aPvJK/JUKu/wWnaF2azr34cF9V4mvBjTeNsG5WXRA/D/w2PGoLAK0uX
jz6p65vEUt++/21fvDMq6jQ0kU5xgNHORkaQ9y2CWlXclKFoV7StrY0V9m+N6Ir9gPfvwgfwxWlp
Kk4zNtii8ETts89RKxKPWpPQbsYgsw+kilYrcuTHa7pLFDzMEDte1G6C2B6v6JI5u5Je0ZOLYLcK
S3tboeHcVL5J1pVe2f5rU9f9uin6P3rQx7dRWUjiu+LwAuXsi/fPVDUNMrYQwLrOXgZQA8eDXKzf
IAg2FkVbRCclN64Q62Y3aKQk3mqYTd+/ly8flE1xhp4TRSFIjx8H3TAJOuumFDekQa6Bn+xgrsTN
H10Rb2yoNjXamGQA0oUkRm1dkr5wUdv5zvDWEiNqbLYPzqgANCLZktzsDRGDF+aUz0+FyYSKiEnP
geiZKfzm/feXeo6ugynzjyJX0dG5t7JT9etSOFeGWqW3XQYs4vtn8nkWm86pfA7T4YJi7tnYKQo5
Knh+fDBi6JtyN3OWSaI16++v8qmjw4np/WXOyw4ZO/4ut2z/iPlbVDXy9WTXmm40p4/3ZCXj0+ig
9vcV3BH9i81XfGEavXgDZ0/WHEJfD1vXPzI6sOUSiG2GEJY4FK7gE0KNiA9K4j6l3s6z/CVMkObC
4Ps8KbAtYbQDqGPuUs9fbeeVsdHqObMPLAS4C1xraP5oPvTuVP74/nGfZZtMCzT/psQzBUJMaI+z
2RW7aBRC0PCPehndqhqbMCJ//NkAiQ4ci56vkDlWfzi5+IgCrfonRBdnXxvY2g3JVBxr6EnZ5rhX
cvDVP2TxknSGWRxNT+GUb4WEYYHyoXykvtBhSIZHqNixZ88Mo0/3igs9lHQDFD425eclmHLgP30y
HCIH1IbA5HwtELAS+p1aL7pSoucrBu8JGLF35fCSLkw1X717vihIwDTyBHqwszHu6WXjxkUYHhvC
OnY4594cGsM7NMp4gkSzM21Yfd2IcI/AgHxJ41h7gMqz+f6lfN6n0M3kWM0RGxized5KrFWDgm+l
BUeTYTjvovgPYKlwjX03vuKUUy60uvmdJrX65z++LhsItDc25B0OhtOc825NF2aPB0e2/tEvLELQ
2Oif8ga3vTeIo8ombouIXW6yqLYvIHW/qLbSxjNURiCMzKmH+vHKqN6asqSncFQFrTvTcf7UXhot
Uh0AA3ylMGRt7LydWyiPal+7pwHq4VpjMrqJ6iBYmuQ5YPkwbiLHPn3/TL7YwVJXZH6lFApTGGLk
x1sLlayaakTEPbviuaAWMi/ITZLBk0WlngZqfGfV8VVjcdrsRLprbPjcsVYehti3/vMZeKq4UOoU
0PCs84ZjXknEymbk3oRV3D+7hGyjHx/jC6Pg8+aHviFLC5sfat/aeS8IkRdFXxJ2b9K8uWmToL+S
kQspoa0AbHz/cL9YxCbYI95emOMqXdSPz1Zkox5aovNuUspteJTbaOWXfjYrbasFBJPDFCuEduGi
X9SO+MB5evrfnbJx/kaBGodWFQXujZrGyImMyjAn1ggYPiP8CbGFLOzWCtZJMzD9RpnwFt3onfTR
CTauUYLrqyv4QrIulJ2m2sBXC0f9Ixvj8fuH89VkhESO2gxfIlC5iXn//nMcO6VsRzUl7LCz0k0u
SgvZ8YjovBLNDyaQ5wzh51VfD+qOu3K2TqlWhKwGrxfuY7rOx8qWC5Z4Cr5i70grYFqv3k0LbqzA
Tim94tiMWfHDMhOSpYRFBuLEExjo7S4sDmsbYXkPijHgAmUfv2jRdhaE7S7SgsAa8s6vSPmIcOkk
4QqcBbClAaJOQrD7f7p6Un1gt0g0oKPTAT8v6GomVXOSyJlKSsC4al9R+a8j3P6jO+9HICXfP51P
Q5jLTTRlgciMven5WTrmqOCR0uVzhG4i5IJjuuoVWBhOlSUrC4PQgkU3uTBfftqKTRe1pnmaRduw
z3cIFUMY+wMX7ajEzKlNk0FSp8OFZehvW/7Di4fIxVc5FQom0LB+9uI5t1q5qhYuJLloTZmEsjbA
RKwDTbN1Q5tMbh3P0bpr3pJ2nyvbPlZv2vaB6F/6LMUeHMrCn5WvfditQfiszOLBc+OZEbb8t3Hh
Zj8JlNi68E2z62XystACnW1kcB+oI2wy5aamcbC00/bWHqtoPZ2D7tGrxZskbJTFULm39iDNXZvC
+4OxSe9K7RF6V41qb3BAW9vvx8fn2QbhNK+LtzUplCiRffx6OJHHXU+S9RG/tLXyKy/c+ByStlVb
zdTAijdGQTeYI4N/7ahRtHY1viqjC5o1aA5UY7XjNGQ589DqIXzz6UaekF2N6+9vc3qVH161wfrG
lD8JFKeCzTTi3n3jhl9UtQbr6XagNQ9G88WvT5KE7lkSdumlHfY0rX+4GGcqNhp8oDS/DApEZxeL
R7KjQbOeCsWxbqrcuLHDHvpm1LJt9At7F1hS7Kf9rpE70d4KNHVGI+EFEDQYHPqNq+9//OfT3pTV
NvWZWIiQpp5LAGDGuWxBhHtsDOmu+0aSz8ehjyIl2iGCPLvwULXuT0eYAlOuUy3tvBTKwjR13mHZ
p+tySmPycGneOyiCXotSoRqsenWFA7PxMa+6zh/Uwdr/5ey8lttW0rV9RahCDqfMpCiBCrZlnaBs
2UbOQCNc/f9A/z4QQW2y1q5aM2umPGua3ejwhTf8j2Xs/wpUvvhs/HBKiPRgiOLRM56dUMQYxhFe
q34ag2499qG1lNT8kQYdzwUNoOvL9NVgQCSpZRGETAOefzbgWL6eVIZ+SuN4OGIbny29jG5jY3J0
aidQb4x3ccsxOYovOt5nnFL2yvl4qMXTvO1aJgetH30PJ1lZQr51y305Crtw8h7DfW+OxkgRCynt
ytRPKopTS1GUAHAcrbzxKn1Uqc73PBBTBZV4krqpRDe7BsAlR0ki9dYpRf78KEtNi46j363aujOe
bC2TqXqik3CIrFFaQEPqYMLU9LE6CWTMulVaxUHyyBSnnOAEeYBgwJyrGaxXG5bZc9dWLX5RmYze
7xSwLhMopYiOZHKH/Ftf2WsVJ68HK07jbwCrwfiEfV1XiKZJ5Q5NAoNSoSoBmhvyWCyIStJ9hKnV
wpf470sgk8UvJxC7QqaMu3S8SkXrzVcDtKVMgchoJBJ1RYPE4wEE64gWNCdEkVDxjHtl4+kJIPPC
DyEVCyuBecKz5W/+4+bkpULoHEAgabllz2NjspYRxUBHPqHFF8K2yUokNXCXkmUY4xqNhhubU7uI
iia5fwD1hEYEy/b8DcZPOhaITYyuIuSDbf1UhPbWtPYRVzTwwNXCjw6l/YYADVweND4BVJdRstP6
cAFBjYLpWtWanYpuk2TB6viX6H9pCtMrVukL4wtTJpuGrnLoSatEfdToUcRRcFfQSMoo2qXSN1sg
q0Y75rGtnE2uZGs5kVZNd8OC8CIZmGZJ/88GE07hcE6EaAneO7krRrcdBJm+WtXH3i+TP+EoXq5/
wC9HgpPw/xsjtHbPT3uHrwbqH/roisgaftDkvmNnZ/sRq7n19ZEus00mRUGZJBeWB1SI2UUGIlDx
TKcc3dzoQT/q73WSPNomQMBc1Du039G/Hpp/YeUhFol8WJScOh7lOOhWiIdsJfmWqclHCH12O0y/
iEeROFKdAq6pIvDp+Y1VNZQHORjdoLYQy2tVfZ+rIlhYOE+hL+UoxbpSe3ObJop9jAQijpl5qFPo
AVovZStLoVoizMJ+sLRCXUHerW403C9uyUmRHz8fQmt+I/fy+Q/MZZI/K7cUVxqdaG/YJRFgXJ9u
fJiLwgejENdOX4Y+iT5Rhj4vg+icBraDKrsxed9GUbsOS0AnMfYdseiiCTz7Z5s7Jy131J2ZoD4G
/x+MHEyQrRkGEVrxRWvdi8D700GhRe8SXSr4vkq8EHgq3NhGHwiU849m0zmEasSTCBx5bi8XR3qh
6IHUupbJKyhQeNhaemhsEGZRSzKPOjk4hjTchz5CdoVey1sy+ODU496HoqpWnRLcRLapVpncUmDp
MBWL/UVVTT4EFeImQVE7+1Fp06WgwQ4X08LMo7WgUmo+VDeR65TNZISk0TdKt442bpwsrd9jFb2H
BVAQb18anr/KmqHZZk6CR6TSwbsZLNiXKPHv2efQL5uoWvWDGh5oPv5Nh7DdikJrnkPYdxspDB4x
OEWtxCqU8K3rZcdtijzf0NDv154wHni1j8jKONsW3v6NK1b9YtPB/sCB6CP5JEI73w5FXIVyrDW9
a+Yqz5tjNP6jj2dfh2oDCHvEjnvkKGsl8h7ovqMaquvDHfDB8FSNpe1qBVlnm1rhFs+BejtqTn7X
oBK76tB1eSjAl9yhymX91ZVUW1HwR1JFQlPMofp6Y2NfvhU0Egj++QvkD+WO84kIs48h5AadWxmd
sg46EhG2r9hWmSL/ZXe9l00I3RK/lGaDMrxyC6kwnZvZTkWpXsHXTiEmJYc/Hz8t6XHUcipcVBms
72i0g3u28ATvOyJSApBhq0Rh+a01/PqtlshSWoxua8Xr8ISww9X1U/5RUp79GhhQQK4sLjyAt7PL
bvA1VbRFY7nQ5aK9bJbgXO3RsHDTGJ5G9EYEvw7VjzgSGqX2qP6Vtnn7rrTJ8ETDoX7RUJ9cpASH
91ElO4+TBvIdPHDrQcI6zw10J95AxUoXdiGnK3rT0aYZI7FG1ITUxhmQXSjqgK56qlfGXg0b8w0A
ePCcFQUyndcnexEzT2hN9SM6p5Z20frNNZ+SZ2W3rqYU1SZC4cEFcxNtQQAraHB01Y3KwGUa7Ew9
ZsqQYIzB3cyN1zuw9YWiZrYLKbveWEWGIq+iYavjFLXbxpWMhKzSbtj9Yqv3+BVUiS7+tIGV/wKF
hxA5MnJLFcPMGwtxcZYpINAApy8NDugyUxmEFiGgSu0SQwMTsl9uojiPRtb15Z6eobOtRddkSrbp
FZOm6HNMk6ZkkayGI2KyanMvclX63qjdAdKg8vv/MhCZok6CAh91dqKiFKViEZiOm4o2u0fSIF9a
XlBvC4RPbqTml9kpkwLMN3XbP4rk09J+Cg5w8tIGW01sVxJD+ifLIu2RHFT+aVZp7TrRGByTIXzV
pKRc9SXKqJmSOs++PCBqMKb1Gxa1iD0EhbkbEGHgaZGiVzOXxK4jCRcLjZLiIpUM5+/1Fbp4yz+Y
uLS2VYeNj2n2+a8e2sSOcoF8k5wV2aKXlXphhqjZgMAV3RHBJ+deMjI0UkoEOa8PfVGTY+gJsj1R
mGDxOlP94dOC4RAZkOjFjmu3I4rp3ZPVW/Kqsz2qZGawiAfscK6P+NVkLY76VOQB2z+/0irDD7UY
13OX0xljzS2ZK1FkaPigEkYJLMUSyKa31KBG1d+qMF2mlkyXGjpUZVA2Mr/ifLp9FTkBOv2224SD
8ixnVbfQgrZZjZWd38eiVTZh7Tmbwa5QlfVte1yh7pUjm1Zjl96XhA1+KY6dUdGqKwf5DfIQNJnQ
HEu049uUNLJEsKAaoR62cSMfRwOpGCMKxEpBCRethUFCxCAwTCQojWDXNAHaMzASfCRHMFbpgiHZ
iLoaXAk7EJ9iDh4/kdSgLlFU2Vqkko5EjoO3AijJcFfJYXgIRhwtDCyHE9329l5WFvvIF8195CDU
m5edri0ocITL1Ma5x0S96+X691QuPyjk8wkpRNYPH8WYttinLRRVaOckbay5uaQhfRUKSINlWmP6
MFrawkDLb9mwtHfE9N/KJlGWETKaq8IAeUOs+Bw2KOcECNZAGG3BCXhpV+OfoodrVC1ugRUuLz1+
KxgFsI8U1hR99lsVYba4riR0v5Ja+eXZ6BqOkKf9MXy6viqXjxlNCAz85Kk9xH+cFu3TovRjWID7
aTQXJQyCVUCqnYUGmVqgmaXcCJku3wsGmICjvJmA1eYXrJX3eaCht+uClhMPSo1ueyqQO//PM+Jx
5iNRSgeCMwf6mD2mepouaW454BbRiFZeJ2nwO9DRpLQ8kAfXh/tiUmDZae1zlYPAcdTzBSyVtMUU
kD7liHhijZeOR0vN69ob3+kSYkiRlnk5NEB4nPQPIY5PH2rIq641yQ9c2fffjBaBOvRnIf7V6Mos
ZLO4Q+E52ox9gqp8neoYh8TP12f6EWecv8T09CaYCBE8uCZ5tikTPJk6pRwngek4XmtIaO3QKrFP
jeE9AqcYfsLI40nAKyz5rhRmuTSp2vcOFOs2GrT7Sg1+hMbQ3cNgaO/Koes3UiPbW82O841TePXJ
V3J/EYy62HtJR+FO1HdDoi+QB4IQXWOjZ4v0Loqh5iQAtvO1BY5mUUEVXlV+GByiTMlvxV7TRTub
s4bVIQEY1W20KKaD+mnZq2AoK8dpdReHWCymLKs/JjkhlhYnqutbdvmjkpwTFSluPDoFwBoUjBeu
L/xFqkE0AH+PUIskGnLqbN2NwKconWqaa0NO2iME01KXTvW7PLVbdA2bX43RZBvQyq5ZDtr2+uBf
3ESaoU59N/J4gCuzCyJX1CjsrEJzk8A4qqLBBSDPlPtWr4AkXx/qi6NE5u2YYLTofwHmPF9rxQoR
Foty2827IfztO9lbKQL5xi7+6iDxGYkjeWApTFizErRkFrIkaYyiDSYEmwS3Gsnh9aMjOrWQ6uho
SSJHXyqztkbq/S1jeDvXJ/rFS0RRCD6FpquEmnNfWNzKNLvVUsftfOuo6sODOqTpo0nVGt3PPD06
EU9iWogbMdQX6wuJYar3EE9PSizn6zs2dahTbXTcPI2VTeH4ytov0Dq/PrkvRzEwogURbeNKPdut
qZKKoGo9x5Ugnp6SUD5qSp/cgnB8OQrne+LBT/2SWbButL5Tt71pu0WinegSoqgPgeegBUVxxIum
fNJyfbjXLfE98nv50QgQwPNq5A4TPev2seU3hxbNuOtTvzyoKiVVmMBoThiWNYfrlspAzwhcliv0
4Q0FpuYuKqEPek6O7W4kN/FSMzvY4RFX0EHydPvGW3S5r3hdHYbXYM+z/rOtXWGkrMQKWYXuNcOh
QxJrVTcodmnxY1kjZ50haGk5t6BN0wc9vyLhCBBYTf0W1AjmL1MShLI9lIrlWmP+msQCuBnCEXkX
PdG6/aVJQty4kj6KubMRlYlvqzLFqS8w+/ixiLH1qKTJ307gNVMZ4bZwkAUEvlndK6a/sWwElPUo
zFdwFdK1jbLmqgPHsKRx396qxHwxf+gp5AncW1DO5lmRLBUdCSrXc1tkBgqgPFILO4zSN6S287sa
YUa3yWzlj+z4EvIF7XLAO9HBTAwPsD7TvusyWjaqN6brUpeDU6FplJI03vX/fDBVyOr8PgIVLr45
wTcKsYoqVWJKBUXmk+lk90nbBjeOwCXCxVEJJLnAp0cL/PPs2wA6biOFbpnr5yk6tkFQB8sobPpN
OjR3AWK6K6PB+zNDPXLjaO1zPRb45eie8+/6Wbxs0jtkqZoM3I7eEeHgLGP0sBsgjJUUtxuUGCmx
Mce41CABooQUCdSsC/3NCwaxMrM23ia1NZxCrdy30Ad/1n5h3zsFijHkfFgJ03Ur072vpukBk72/
13/p5a1BaCHDMaNCDgZkHuubNHxrKVJMnFSk8a9fI1SUC2WVefpi0Kxd0EffEqUe33I0pm5siY/i
yflJYmzqh/TZpobzHFkjtRibdE5vupggoG1uHZtSw2raQbpKwmrnvUr/lKJ/x+NzAUBtn6GFaVOQ
WGQjcR50FgdrjejeanAzte/Qvl3UDU7qhvgrOcb++jJdBiLsXcQWgNAidkXd5Pz1CoIcbKAf6A+B
rf/LRFg8pIlfrBxdBDdGusyJpuwBBvwU7sC7nMUhsh/VUlp02gPajfqm1FJt0yVWvq4BXKynxP1G
OHDZvGIsJKTA3hBlOjAHzqdmyNj94F2oPVQdYh02ngtbKQnh9IaJ+a5mDlqUJe503RTvG7HNv3nB
mpKI/pKYgfTm25G1qUSJVndk3goaLtS9OEUQxalFsEEmyND0XT5FwBK3ez5ojen63gOggKLCSGcI
3gP9dZKxDRE4ErF5J7AeRPayXyJ8g8rl78YYH02/vqulnWmjLfQiSc++VOCfIj9UKj5lj6YAcRsk
JOLaCrXX5SS3hMLioq93Tb4VEiqL1zfQF5EfMyGKtjRLJWT46E18mgnJ/ZiZ/EWBLfgeVEa8kkZ8
aJqoLR59z45XNVodry2qoUsUoIptXUg3GDaXTwWZBHpUNAw+csXZzkJtS3V8rHpdswuVY5FIj6nm
rNtOx3ugBO0Xdt+uz/kjN5gfcHYVwGfAfugLzEICX2nMKuh9smEjPegGDrU0KgIDbeS6Xsftkw3a
X8dVpUODfhyyJTqWq87M92mZf8cNYVmOT71dLGXjEHjHXPcWkVSgur9u4mBpN+ou0ZZwyZdK1jxd
/+VfPCSsFbwprhEVrKQzZWafvlYp5xY2k5rqklb3D0Gax0++6CPXQpp5yVvGA28Jf21gc7mta91Y
ow8aruoRIPr1X6J/cUFT4OEYcEDJfedPWq+GmS2CVEe3bQR3oN9FtrQsUvUUh93aiZ+U6DFtkXmW
gl05NHsOEUiBYS1hDEvN6OQEGzWQTqL43ksHkJNG9T1C4NhAG85+D+UHHM6q4qTF+Yvpl7vSyXad
pX4Ps70pS/xPfNeK6nUkP7QV1bmMxoofAIRo4ndPNbalOj7CqX9OspICXkMfZJSs71nr3E/KAaQu
tzj8k5DjLNzTyIM/NF2osEA2Pv8uZj4lq4WQ3QptJl3i2h8xpIl/4GqzbAl9QuuEMisFv5pmI/YG
WugK5Rj0/0btR6/h3y1cqmk9FiaFD2seJnWeyfvW1t7QwsOlMUse0XNwx2zTNN9yZIVkY3f9g37R
UEFcAmYEKSZXm2bNtha6Mai3Ve3o6oExHgNJRfKAbPGUFl66CUc12UZ13t23uRdt0dD2AKPH6bCA
T92ucGtI7iyRtPvAF/YtssJlWgOAgUiSmxbhOlOf/bJOxNpQgAh2+yY8RDWS0KHZGTvFTuzFqFkS
xd20eSMQHTYEceK9ydC6N0bMqRwnf8m9tH8VVX3jEvnq4qTpC7cWFAONi48D8ukodliJ6VECpY1Y
SDnUuvqT8DbYR3TpH0WK06hpVhiGVCoYNSrNByvQbskZXr7+lD6QDpyYyCyNOXv9hYQLR66B7/C1
eKcgEwBGAMYWxgXBrUDjkvc8lVko6pHT2JAD5owRw0O2TzTe4Nb2IA6obR1HvUwOBrS1ez9Gia7s
oMlUmRz89AHTNqCAUjasCMY7XuF0lUUJr2KBrPm9I1TllyP51k6tfPMRQy7rHoch+ca7ctlWp5TA
lga7xDWvIpp3fijxfQ/tssSUtpXTA7SK3g0bGt94FarUA0NjkXBDL8ze0h9rGQF9OaRx7jkhBpYi
9g8IEeI7YgfDQ12lvaukkf3QGZhFFVZzrOKgXJNBbX2/Rr8gK+NT20i/MQBXbnUUv4q8dOCIyIkR
5AEYOZ9G2o46ILYW24gqXSGS4K2A8bhi1Nqlg83A9Wvg8qwRdZEn08cC8mTNAxuge3ZglKX20OM0
sCwlzVqVdfX3+iCX+xbWD+1i7hSyHh608xnF0RAVQFET19ODzC3t+mkIHeN+jIv/nPtPA9Eipa6F
yrU8q9PBfPeErtaJa/lStnNK8adKnEPUhdGyU+JjRuy/qOL0P8s4AVc3aAZCXgEqy+47n5/IvdiJ
5DR3Q5ztv2uj8VMdghe9iAGzOHa7i4Pc21xf0svvNg0JD0CDNUM+MHuAPFjZeOc2uSv5tnlE9kc9
NsYtcNRlpDYhAMlfyTbgi1qzSE3uNIT99YRYB+jHOmoGXC2MPFpbZqouelXtF1Ii4hvH+DLQMKmy
opADXY1kcA54tOzM98LRKtxsMLotT7D0VBd6+1BF9i+n0o+0x3E/tLThmHuUOG6ch0tuAN/y8/DT
z/t0zYdWJI1RXBfuKFcLkT56yb0EKqsTOEB17Yqi4ouXip0O3D1vf+e2oJiGdlCVPZdRQ6PsW0ns
HjfbsTwKS1pQVn+zi+rkIEm9bJWnwLkl1/jVTiDfQs2Npj0EqunPP/1gR86ywh7CkoIxUs2N56jr
yXPyxrp8tRXouJD/8ARyuc5OlixDkTYCuUAGJ/b3SYgntYiz74OdYsQdtdXJGvVbccAXYyJdBHuc
69xmcrNPoZaDWY8mPtpTe98E/aob9ZMhpatQG9ZR6S0rRJRb8RtxiYeoeE4d+ykX0pLH+6B26UnX
gm3W3ToTl7czuIQJbcTWBMg3r+z2I54fRaxkbpR3PxrTyqmIyOZ+1FNUNcriZlp8uQgg8LidCYfo
wXCxnX/eQsXlhTm3biL07EecJP6mKu3xezioQK7w4sXqRY+6h7hWvX2jO08ZBxrjipJoyEJnsPLA
mOEC4WtPaYMRWVRY4y9sYoOX6xfSF6nKBKDn4iU+QjzJnF0WOCoABKsKtMQJXna1pXrHptPMeqmb
8WvvNCcvqzdVTolvoUhm9q3EwXmZk2/ceAMuPxCJLS8nES2YNGqR5wsWYWfTJTXoRblCnFSTOmnT
1k65xVGUbqGCa8P1iV/WmxmPoGO6KulRzxtTIA7LKIeS5YbCj9HzKou10djRfVrh7m73yjHv0BVo
wz5aXR/4ksE5YVBoiILBmzoo+uxMqtaoSbawWjcOZWMdZrW6FTivH7wahkfadNJjgCvf2ioaJNKg
9P4M+VMwEqHhjnjUrbrUuSWX88VuJT8ECAUoik3wkTd9uoxiTPLklKaNmzaquSOS9Q6GUWYrunT5
T8C2zlok/c/r63B5AfJWgImZCs8Gklmz17cZfOwlwl5QCCcltZXYWo4KmmfXR7mMYUAqfZBEkDul
/zj9+aeZRaUhRVWCZyBiGTX4wbTe2kohP2JaGt7ot341oYk/BDsXgADf+HyooknKwba9wu2xWt94
YFqoCVXjjXf2oyVxXhWZqL/AK7hcWbe5ghV8UNIZ7KQfopoutImT0J4A6pilhrlU67BcY8D8uxj0
/k6gI/fXaaC0axYZdlLFMDfoIqylJK2XpjH+6omMNp3qhQso9BpaAgly0IWZ4rIk9Pf/+iXYV6Ql
EIbBflIzPF+eymysAQCF94AZN3WaGN5ebmb1tqso314f6oukjyBkCihlvj1X/uxT1ClqvsBhSheq
x6+GLO8prIS37mIfF+PQxvycm3unyTgoOfY4aTE29Y2NNw3x+TNpytRHw7AB7QSKCvPpNn1rVZnR
NA/UO6VNZ4f+OnQG+7uwk3DXxXm4E0ZduyLAol4kuGjeWIL5kdZQcppuGPSNOVv6HIUVDiHeZ3Zn
PbRIPt91tlruw9Lf9N4k9SZH6yziVAeaPpKbxz/D1vT2koD+15BvPBWSUJdxUgabIVBfMVbDDTdU
2vX133jxE1kaEj/K4WxjHuXpQH06m47vwxkZ9PAknPJP0HUGNRe72stGnLtaBWBWC7P29fqYF/03
FFQnngwxKgEnf5sN6meInsMpj06ppvvPnY+bNBx2FGQSWp52D/caOdVgJ2lqs+xxOzyiVZ4uY3Ms
DIzFilsJwfzZ+/g56gSVm6ITsq3zNWiBEgDJs8NTJzm/I7V5TTVji3d3uMjKXNzYk9PczvbkNPdP
g82OIDlzSLnewnq1De07L27w/cnQyr2+xJdTgrg4tXIJbgnKL15WrGjVoRfhSW2c9MVOPHIQvvKy
6ntzp5BR3tjq8yueMocCcJEwhpOGMs/silep54Qexkanzjd+j4Ye7424KTBlxo/t+sy+HGnq35Ci
8nLNb/hcl8jf2j484dKBK1CGdtci6YU2LkgeoxsBysVF/zEvol5QvdOTIs/m1cUwObniYQ8ozbLQ
oo1mT92rEAnBrscPbvTapyIGdUQ5HCaOtTb8YSen46ZI4/thHOBXUBRPSGAIbBbIqmx8zT+iJoMZ
eXwj6J9HU9NvnQjn+gTI4z2f/VZk9CwvMp3wFBSDCgEks5/GRs3WhUCHAi/xboXtuLfWi/5W3vnV
N6HRZSDlSDZLH/D8AGWxXVVZx8gYlesLnES1u3CymPRlPfuPpKNpknSGp3mCROGJPx9KGs3BqEJk
uILQwisOa4Sl5HTdje9+eUinUwokj21GlDhva2KVKeG25kenAl4jzYKYMAwm4eb6Vv7qkPI0kJ6x
tRAwmf78091rInIIRbELT57jPSS+J9yKmuyhlLr+IURHbf9/GW7i6aJ0gYPK7EEGuIO7SMEZheaB
EKn5jxCzXDuS/VtN1H59fbDLd4UVpD5OnwzHASKx87kht6oWUS9zzeFjt+ij4G8pl0h1tVG3TVL7
FKn1+/URLzehhtQCC/lRYQb1ej6iGNUiaPWONrhugitO+mqD9GeLXWrZ3bhdLyodBGgKxB2KHVyw
E8z6fKxYGBCqMtUAsqFt1Nrb9FRBV71dQ0fumoPUNdLKDuzfRv6s+uquD+8T/ZT334L0VFdADvWD
AoZZxVPQT8ZNKPXqsrKyb8rEC1e6Bk9VDSWp/MbPvsgz+dnU96hVTjJ9AHymbf9pw+EvafYO6aUb
40iziFKtW6FTTuwaRJiilUbxI0IxcGE2mL0rshAHoaDygmdtc2Pnf/GtSHKg5ZJ6GIQCs29lVE1l
RjHi3NiYKXdTa37XSyGcVsDbNyY9zen8vbUmBwFgClxOpCGzah8y/kbppFLvZoGPYhOqgZterrIf
1zff5VE+H2U2odwvCrPy/IEypg02XVMxcLCVbazR1PL8Ynt9tI+O4XxSk98Z1HQLsYSP2PvTh1Sw
Rzbtqh5cP1MwyfNeClv1lnENqTDAE+BQdj+lyD+2yjGLTmZ3iMqnMPo+RNg0HtX+3bddIzqpcbZI
h2VbimVhnoDJuUnxq45/1/hzdn/8xl+OMgI8G1X9Y4+/xxYpezwGnDUll0Xr/eyQFx+cg2Oj59Ig
/v3aFCe/P4aYbzsaJgUVjOtdJEVLR3nWjEdpfJHlNZmt1D02Dnph0dYo/zli3ynfkc0XlCMx31hY
wT/JwcYzxXNkZ046Q78z/0cnxYsseqefHgdQWGqMuP9m2b8Uhrzt6YQZh6E+KOqPwnmwWxBQ6ipD
SlgCv20le2xPFtfX/yK3IVgGNTapGFOXp3wwO/+IIYR9QC4FerClRdk6yndk+I33xun9u1INfOTh
U2UPXUI/5sD6FujuWrcMXT7C5NkuIK2Y0IJE7ih8T6fs0y5I496GzOV1blMVmA/Ih6jYDUbzCwsJ
CkVB8pcmYLIaE+NdsaOlrPyKBip92aIFiFPiWacdRDgek/rV7v+Myl9H2SU2fA7podV/SSArcDa9
j/O7vtlEufVDz9VHI/1l9XSPUcZYUra7cStcBjBAhMlNaXbw5F5QfQ05CKzOTDRXDeFfa8GLROV0
GULS2eiZkd2h2b/QnNK4MexFO1f7aNNhFzC5sAFymIXkSpkhcWb0g9vqfCRspcttPyJ+mRhes9Uj
EHloDwvlNdS8bZNmyXPcasZ9mCfFKc6Fft+0rbc0gcb+5websgy+fOiNgmm+AEbmcWwESeTLbo0g
bY549UYXGLlSM1uUExDt+qa+vCgxeeEuoeynORMC9Hw3yXbqywNuuG6N5O1mKNoMAmx/Cwxx0Rxl
sXmlufonCU0Ej2dHx4KeqyqFCq09lfYeN3KzB8q8SJJnkabsQRHQSjPwHpIwLvZBZ47K78jL3s28
0PA/rp/RGt1WcbIUPZx7bbSqG5HL5VU+Met41albkDjNs8Ew4o+bAXmDojA6JL6wfzccKVx6eBk9
02LR/l1f98u3kP9Dlh4pU5DIwLrP1x3hjdKkNC67qgQzGz/TeiP8vF9r5q3Y+YvzBUufh8qgkTjR
W85HGlN9DCQf2IKF3NnKD4E1QvttF14wHv1gS1HNe++M9tv1+V0AKacvTswBigiwNQCwacE/XVNa
moMtCpLR7WCHf08BKd7R+soR3FcGN6Og7QZZ2WF6Q46vS9J73khoV4X4kTeaD5SCPG8rYKTuTRjw
CzmpBHZRXfx2/WdeBqw27yk3AbWQCdc/ixNC3D2ioTbR7tA8LLLLWnnMytp8KPQxXHahEa010d7q
fn7x7SmCgEAGd002M0cKZEi5VV6n8EXImMdesal24wcBFEDc2GUXGEG+AkxzEJBQb0if5kKOgzQA
07IdMCtqZK4UIZunpBq/JUWMrXztNPrfoUajyymSRzoACxNfyp+FY/RbHV3Fn1Ufv2i+qDai0bT/
HKHBSzHJ5fh5VCvmFDI1Saug7ovKpbXho42Eo3HRY/F9/ft+tQ2nTt/H2zJ959k2TMoC4IxRVm5Y
j6CKkmC4sxHwWyhQB+8bTdI3UV+uZbUJNwQi5iq0OqTAs8pFK0JbA8rKNnkr/4R2Ni6TyYFliPv+
1o+8vIQnBSzaAHAsOKFzLLjVqEhzG1XhBtDAvulGVzyMdvSa9qHzalRBfB+Z1i/FSZsnyRL6Q22F
LQDPWjwiTv0jCit6FKWc3HoaLtol2qScR0mBJiYfiHLh+RG2mxZouNnmbtO+huiQHVSvqg56YnSv
WQaSJ/MduJneYBxHPIJODaYwazktgtdW7g5dest58qtVYrvAzQPfB6ds9nPaBvObtqajmvhB8RLW
ebARWTyur++Yr0Yhd6XuAxUD7rB6PukWDHdTArN3LTsNju0YovprDrcsN6Ztdx7EgQybuFk0aieZ
l9m9kySgHOQyLyHikw9BpizXpW2MK1MKANn30X9skExfkrGoRRM4agBZzyfVGXYx9oWau7iLNXdy
KxMAdtaNPuLltcY9Q5OXuGWyYpkfNbWRfTJvs0Ckw/chltePea8k7w4KjNc/0Vcbk7LT1MLivEyy
Z+fTUZUxsBLJqV0eMkQ8WsXbqVa0NaN62OZoQvwpKnUXNs3wJvohXAJzbZetqsUoRWsvkZXd0ie7
wMuyvtMdC0mYdYbHMAtvigYMRoSBq1sH3a7VjYUdFch0YerrQWZOcbPHelx7Djgxq9yR13LTOatR
btsf+C5OzE/dyWnW593CCdCtcVDfPfLP2os4bcQ66hDE5W00xJudRu0CacnhRTSOvK9znArlpKnG
RaCFwOeSVPt9fbGn8OBsp9LNITyZ4Nz0TPm452tdtP2I2ucgu3INfEUPxhApwNw5tAo6IWlqh3sB
GvMlV4pwH8rSeKMmd/mtuReRS6NRrk/Et3lRzk6CyhmjRHGTPo1fPNvZFdHY77xE24C0BO0uam+L
3NdbVkTx0siFubKwc1BH7PKGsctuNAEvNjk/Z2Is0WbHiuDCxcZXzIbmUqq4NO+TQ6L6wXGA/ver
TL1b+ebFTTQNRb8R0h37C/mb85X32qAZDCdXqC7k40kyrHrZq/TIr3/fi/CQUWxcWqnJwJSASXI+
CtSCJEDeXnYncvAyUZt0p+VKh97Y0Lscreq5NAyxLhFcv/HsXXAEePIo6pLBUleDJjAvXQMWL4Xt
NLWLdTK2cmlcv0q4hKz6tFPvykYZdlZg/MhkgIhR7oOdxOrPHdrAfh4sLGVpJgusQ3zvOUFsfFcI
fHXzqnwDs34iS5cXSuw0h8HpU1cKat5xyjL/9GTimyCQqO4KZLM2Wo8ra1dImwKExCrJDOknbRN1
M2DZemMrX8SaTJcqLGRV/kWzZBaIJ3noCNyl6TyWFbKo1K9W1ojfZzQoGAVoTouulRXfKhpNV/v5
+WXUqUUDlBBXoAs3TWu041TotYvK3xZUh1V/N6gASoUAIr1uia1LPV6q+TatXtDFWXTdoYGMIWWv
fgQ2PH3063o1XbOFrlPrfPQ6BCPUYtI/20kRXlbOr6JTN3ETrZL8oQkkHBA2yDcHLd0PJd0VnoaV
JUI7YbO09Xjtqyx/gO7hPZxzPzaWUpOvAtFtIivawMTbWUm3hoe7Qg0vBZ4QVEh+ZsGu17N1HSWr
KVBMEEVM+Mc8jGr7XaP7AD6Bq4AvtteaUW0yG+Np/u53MnbL9kZPwpUn7UFvbxNLWcb+b5lf0+vb
VlW3tTdsU2okCEhV/4+082puHEnX9F+Z6HvMwpuIM3MBQyNKolypzA1C5eC9SQC/fh+oZ88pkh3F
7d2L7gi1WkwikeYzrxnjlIsRavzv99hl+kuBg/6YRV651o3PW9Kl2cn0qlr5GA6LW0vL6GaYDKLd
5txK2hwdZ2ZrO4Fm8lUzb+G+dAsClFlzM5vWT0lrqn1ulJYf0qLwMIaOAgnGgd+1tnZH+nZNVPhC
8wI0ObJflLpYMxz950YbTmaHipSrlJiMvtqVddLcotKqUDQU0kFfIuU+lvPEjYF0K8LWA7ntw6DL
NeWAx/RnIA7H0qJFvorJNN6SpWITak75oBXLtZv38owEY0CLnzIvXQf6kKenl7novdbNYKVqqgX+
XEzRZlat5vH37++vRllJCzRrCDxpXZ+O4tSyMUIMHKD62ViJVQjhmjIKbb8f5S+uOqIZEGtII60l
sfOgsB3KOJS1bnjABsm6oRP2WcULwW0L9cckw+fT9ALfx3FLXc7L2g4BGytdHLeIsuTA/Cr+le+z
Tt7p0QEcjDY5SRooXaQbTh+7KlqjjaSsfmidUvO0KhNHu0S1u0wiY5M08RsexWMgAPh5ZUXohYG9
5SVZ//z773E5+yuMg/lA5Br6+fm0GEk0pfi+lA+LY705eoqjWiRXV67Bi0F0oPC4XyDjRI/5oklS
Ol2E2UcqHRdEN2/hI1L966bqyml8EUytoyBryOKHoEQCcDqjacIy1ZRZOkp6tQR9PtbBYFbjzqnB
Qdh2nG6GRJh7abatLfhA6UqE/q6FcPJG8SwDGLrKk1Oeoe55Or6mLqWWGsK4N0SCGDv2rK4y4VbT
VHHkk+LpMLSoE7pOQgXfnlFPS4rvszNqbpLlD1qHVFmnZrOHIM7HdBwBEkXSiL1ia6kPk5NaO5u2
8yHrRuHOGL4Hv18IFxco2R+cLoS98JxZdYBPv301FUXf90Z2zIpG8ak+lfCpUgpGot+2SrI3k0G+
ticvrk8EZ7irVy1ZXhlv7nTMVp9appEWT4GLktdjZ/IgUqRDrKnSv1mJluynitq0sizGHX4Y+FyG
Zr3vlsTezsg7er+fgYvok9okm2DVLEVtjNrO6bdx0NgP62Sp4VrYuK0YifaxQVD4pzRL+pXdf7kh
aJyp2OjSqAMreb7r4snQw0wCrtBIZbah7ABcCRnFK6NcRJ/MGihdWCjrW6WtcvpAA/yGmdpFegyt
odykMT6oGfJlG2TOo9emEMnHrArjTUvb68rIl21RBMEwDsV1C57jmkWeDp1NItQHs6+Pg+gNf4rl
4Q4HhhT/wXRT6VO2ieB1um0eV3sLj4MRsUYvLfXx6+9f6eWRsIobceECoKEIf44WCy2h06vpiqNh
gBNBUqTf9oblKeksHut0npFBp8FT6QKJ5bBTr8zC5ZYiqUIiH/Dku8jHWUwqVFwiFlkUR6g1sVtC
mNrqgzH67MCndMzsoFTSa55qlzU5wA+cP7ZMVkON5bwijRzqgsiXrd5zcekBAWodEOnVhd9nevQ5
kuRiF8sLBP8KyVOXsk/sVtOAHHtkZndlnale1S81zUdN/mLUA5s+qzPtoOWy83f328qsRhIDdjUN
V2Dlp2skXcrRrqdJvtcl9QNd8pGKk452TzheuX4u3gP4DJIg4C2UaeF0r7vxl2q5VICXqCsGWqSj
VRSfLWwnywrpibbNXsMivNZLXj/v5CJYx6PzsBag3muPp+MtrV62tPrle6invRtbU+KZUZ5feaqL
42odBcloch3Kz1RfT0cpszxELE7I95JUoIONN9xe5cR2KbMvVypcl8ETY+lQWd65bBwkZ0djPSVK
USydfB+b6rO2Amsxd8k8HUTUD32Yxu3YyXdhrT4nZueq4OwbN2sjZxsVdEvLyf7++239rlJ9PsM6
OAdCCpoLhI6nz64NdptMTiPf21E9+6UZhwFSIOmNUmmDm8uhs03lONstoZz+rE2cMV04yfEXR100
lNv7wgkw1Oq2bWT1Ltbj5SakVbE17bzZoTT5fTLzeAd8UtrKmfEjzLLab1p15piStIMhsuI+War4
rTHD+VOLdvsur1TjMCS6eWzKXvE4z7Ff1cfmlovMeVHK4aq7znp2n84ATUzAOcQbMNjwjz+dAcuq
0nRQa9iFymD6poA6LkblMUtVz6mEASuZ/9yJFt0+zY68ppWaKwHDZa+csgJeTURdIIPWcuvpVwhN
K1WjEi6IWko3miHdDlrUBU1rTYcCrb6bLs7fxDKmh1JGQxCDyRreQarhtZEVyW2eM6FatChbnGnH
n2af637YtRg059Dv0zratQQ525QrO2iIfgKhTPJtZxf1TZNovSdLSO97ywyjcpk1864ME921q0K6
VTSlwW+x5Ky30GxKyoffr76/OGIRBqFOvur5INp+fp40k1SnQ5PBsJk1aaOjRB+aWofQRqI0HJdJ
P9wWktP6bbbscrE8903u5xrWt/LYGfsipQdLENiHz/Q/HZ+ixnGwhXbldL089PiScEBIq4gxuAhO
344dgaNq7U4CK643N90cI5mYw1xKbTAqSZtObjdq8pUb7/Lko1JL04mSl8PFd668l2JFVK98jGMT
RcszmmHtnRyn11p869o+Wfsr+UgDk7nqgSCAdnavot/c8BAIKMisf3XWRVBNIgt6kTYASq96EFye
fhQVaB4RRlHfB9KwPvUv94dtctIa+awc06xG37vuTGoiw9R9qoQuBU3Y4kygJfdzp6j7VIsNL6vQ
jVelqfPVNJ+egb1dC+0u3u76lRDzIrbgYKOhcvqVyg4NEGtGSQf5uU/8U3h5URffigqYSqTLyYc5
vCbEfvFu34cE0Y54D3nOu37uL7OAQfRkzlWoHOfEiLwe2VM/nSrxd0vAqCDRs1xFXmkSURQ/fTBZ
RrY6oyF61Fsl2thLbn8akG7fFVKlPf9+H18Eh0RmDEMnigmEKXa2Q9JapMgOI6Mnt9lwn2SHwWkx
AnQcKfcQF9JkjxZ7oKL2fgNJ+MrglwgZTL7exSOpBtFuOcdELBl+ZonZF0eB/N0W6cVwlxlWS0FC
USBuYm8lB6KRX2Q7roOxyxVcCqoxKCiKu7UwQi+KzPnKkX4Ztq9fCtgx87JSCs8563Y2SlzscXFM
NL3bU9SW/aqqnG0WtYab0TTaj7L6FBuTl8kpqk1JtgvV/FpZ9RILxtegOrLK25BGkEicLgINSCUG
PyI/lo1yN8tJdIfWphYQZQNkUprKz+F0+M4gZ/5UYu6dZ+WV4OpyfxFVkDqQPFBNuLDJKJYo42oZ
4YgP+rOuS9G+T1HNkuK699HyCnKtubal/+KpwWkBkIajI2OSo68B3y8bLEeus++KKj/Oddkiw1o7
X9pYwo2uzyhdClsG3kHlIKVixiLtmqCbHIoEv98Ul7v89EucxRUFNaKsbYf8KGWJtGlMKQ3yKo0+
/O1RIPfT46FBCwn/HB5W9I4iZUUaH1URg7GTFckXJSSm34/yzkY9vSgow9AyhLaNCCA119MZTWZZ
b/q5jI+RI3wuc7fIXnMt8eEqbSbjk6M+pMZNr73qovSsVHcB0bpOPvizhNXwcG+FM3rMCT6Fstsn
b+qS3WvljaH/GCIdw/hnNf4QTrhKZEAvB+HZHVCTJt8RmW/sUnyACHVrR+Nr3X6p8EgL2vorasd/
/31BAOQOBETARXDOSob0M0RDokZHPFUOdiGpeEV0VyOei2IlIAUbECFSgitJ4DzeRmN2IkJp4mOG
cP2uNmbLC2Ho7Wan2sSSFQVYdLSesFPHs8DS7cpcVVwADt2VN/oXq3NlfYFvBjtLMnd2O3SIejgD
+iJHMaYazQ3MBuW1Qvr7dXO5+eGWsW7WEwC52vNTsB6cMUqsMjqWS/si5MV5bjqrf5E4qHBBSSxS
HBbw098elHAaOAhxPeCt84A+7gBRxTbSQovc5fsFo4gDwHL8V8Jpk2fS6BOJXnM6vXxQUmImklQV
O23I7af7o9OnmK5wX6KqAj7QMFPjVbaX3rfLSfFZRtEhaYp8+/sHfbfhON2VjAo4CaAJeBxUKk5H
dQr6aM3clsfeOS5V6Ckx/oZGjuJY4VYwDBaxGeBoly8TGFxZvOQS2ZwehGJfh7uaWpWZ3ffDHuEW
17Ifx+SL3jieOc+7bN4pGu400L/gZhXVRhOxm2rPSnGnxfeWQxk4MrpHc1E2swxmvcvReOzchGvV
SYpN2BfbDqnMUen9HrlMq8veCoDPwZyDmbVbAItxj1uQaMXu91OyZkq/zgglCSp0uM1aK/IGgOTp
jFgLe1sWiXgquRx2jYwvWoMZ5E6qZI3eHBoKvTVaQTHo147I96jtZGi0bhFaIWhf/RwoJZwObTtF
vHAp5U8IZapujwDt85AbD63aR3v8W2ihRcx1aBdhoKVsb3MQ+i7tQZIX5oxc1liouPKayQ36P7rH
ITRvGo5MC/PW56XAdmsKX38/WRf9PqQlyPztVXaQVXRh9ThNURbrrSk9knrvEFGpbypLSo51nHeB
VBvtTho6Pzfk2pcEAcw8yXYQ6pLykNqJs5t6HI4HSurmrGI3Pira82yPrd9XUfZQqKl6ZblfBHor
YgdCPuYknKA0P842WSU5zWCNrfYYKhGJgqp3G4gE1ScQ5l+kcECFDBEDT1bD6i5abMNtTGfwsmQc
fLuzsg2WSqOHe3j6N69gYHt09tY0dmVwUCk+ffFZtUiVU03qY1hFcZCaUucPURxeqRydH9jvo0CR
wd4MDj5d2tNRpjqPS7GsVhpzUm+w32PbNU2///2SeFdh+XUVA/ADeAW0G4QfIf35vTAWSq70uWQ8
porTbMxWn70apVf40PIbygA3ItOyILPzF3PV6Ji7ISjHtA7mCdFfx+7boCqmbOeUjnKD2MrHFhcf
d4if4ziJkUq2P6SGPPmjVlY31NlNTgcyIJRVGk+NlDgodau5dcLC2MVxXXrKImUbirOGp8uFhXJn
j+obPtVe2ej6i52ZuadnVoN+nJ1fubkutjMTwSzQUeBwJQ59X4y/xJBJLRanxybwkVgnMDbovXuz
N+6TgDL/YfKqu9iH4nesv/Q/kufwyhW2Lpmzt7Ci6wHurOVIssTTl43Qcq/Gba8+AvjcweLUW8s3
9a1CuvD7931BFnt/TFAXCFJBRAfpfToS1ot2we5XH+tbe2tus/tpU++VDUxrNwoUV94UnratX8fA
ejS21o3sl9vIj11p8/vvcX5/nn8N9fRrTOYwJKPcqI+oBLsGUnC58UWrt61qAt+8ssbPdxKxMriW
NfYiMkFK5OyRdW2tpsSorU1KadxZdvTalY5zJfv+60HATlPW42I+170loGraMC8ATye4KVZJmgQY
yCVXHmW94E/WCbokQCDo9a/SdVw/p9NmiBgp16Uuj+YQ4d4M1xo56Cpamfmhj1jGF1oDxUMDZs6T
suXa4rl8xhVL+Gc1h7L2OWOP4vAMD5XRGzkzYU/O1ZphXTOuPBsFsNeKMsB/d22vU8LTTp+xyKn8
FAhPHKngFoO7ADve5STUj79fgefgyD/HoQaOBgi1MPb86ThojITsBr04TnI67eNyEnRqK6+qMovr
XOkxF+3r1mtDo/XtDE1XwPDLS2fI4VYZ8aTri7FyWQlVoGjteJjjOXaXDOp30w7mNqqn/RDvsjH5
KvD683qlPdh19gwtPN1Wav1tNsPsSh/9LBj684noC9HDWhHQ5/IJM6zxsC+14tg40eOsU+5teU8G
RFAXFZ/E1SM0KmtFtv/eZn4fV6dDxAlOREV79nQmZ4CQFhrmFGQ6xfiQF3lyUw+kdL1eRG7eWB+7
+pod9F8sEhApIJQpqPG454iFTOciEU2SH3tLj3fhvNherkGNel8j/+vEvrj793/x87eqnmnexv3Z
j/8+1j/K57798aO/e6v/a/3T//5f/336I3/5n0/23/q3kx+CEu7o/Dj8aOenHx2mQu9jRj+q9f/8
v/3lP368f8rLXP/41x/fqqHs109Db6z84z+/2n//1x9UGX/ZCOvn/+eX928Ff/f0A7L2P9CN+l5d
/NWPt67/1x/KP1faA6VEPIAVzGBW8ob4sf5Gsv9JQAYxgUuSvglVAY7Ssmr7+F9/mPI/wQhBlqP6
xcYFm/PHP7pqWH+lO/yKNjLVGQrbK1T3/zz9w59n259Tzmz85+d/lEPxUCVl3/E479yXX85AdMTW
xvx6VQNUWQc8XW1L1sd4TiqxR6qL8ZNrVq2FZs2cd6Nb1rhfbOcsdw6tFHUIA+OT9KoUTbKhk6vv
aXBZyf0iIvtnmFXKz6kjMJESM9rP+WxtJrwYX+xI1MHUVXn7vCzLtLUwd3qQMQI/EPfqn0rRtNsK
AcfMNfo6xO3JwJIqgd34xaQpDT2nlsyPWp+XoW9Dy5ZdFdj+6Dd51gJqxNhE25pC0p9Flg441ztw
633s//oSMbxpCv1IG+tx70SFqWyKLEVverCxUK16dWwDLAaXYWOGhfOjrkJT7PrIiKogDCVdC5xZ
ViboaHJqeXMHMs1rlU6URGxN3WyippiMvWTpo/2kQuwC3p0o07TXw8ICHzV2RXYjW1LO9A1Rg6iU
Nm3LApbOh1A3EnLHvIl2vWPODAF49XNcLflRQA9A2V3Y2LWVdt55i2rPoV/bVEPdop7Hu8KwQ1Qb
lyjPqLTnk4WhqB4GodrGsVeuniGoblmVB9bayr0pHE11YwAMzTwn1+fvPZZdoZvXKC1s67Gy2ocY
5fB+P+NAgQ19aWFGmkhzTsvEMY8qfb0kmMoqu1NR+5hcOIsYPKuNI6Hqkujl51EzkvqmdSgEg8Mm
n+26Wfuq9IVpP+YOgcKmj1O+MFI8faAv3KQb1JUwqUYjusYUQi+HlwXvp8ErnLpEscAqnG7f1738
VVaGeSuHcYmk+ZxGmle2qSUObdran2M9sjIvDSOxlRds7Xar2P+HRWmTxiPf7h9HQdPJHyozeXF6
q6VmrUrlNwHr7zs2fs0nmu4yDiBIBTVGZB0GioCSO0SjZfnCGW1czmRz2Tt5Lb1kTlc8OdPYDD7W
MxYiz3Fz0IeIJD7JLfW5huMEq0idgXrNlZFisBllr5XSNg9tpSFcHjqi29npaMtuF6UiRSB/DN+M
IkE7v5E626PGvGyHqpJDV7PaYqSd4ZjIqqa4VHpNoYSeLc3lW4EA487EH+a1UQbH8FGxqX5wn3a6
V6eWOboxrgqy1wrrLYoNdfE0Jawek9YgEMQEoaHVbFlcZqUK0y6TsQEcEwcRrUGOKJyVWDZF3qCF
6ZstKeqwjVOp3LRiEncrV/0hM4dSbISB5YALDKu8szvDEdhqdEPvYstbG3sTkfc7acpmeVOybb+a
mCugnlKMSn0l7j69r9A3oB6/sjFA9VChphl2emgVStbLem8qaG75qOzuzDa6Ugn5yxEA/1N2IrUn
rjkdAUd24o6MERD2ahdrh/D//+cIZwevUw9CK2pGKBov4RkwSvh/GWHForOtVjT6WXirLFHHcjEo
gFpIU1PPSdsrI5yleQghE7iuUmkQN+i90wU9naaoluNGSzGOBaitT3dYssvPS1fYH5OIQsdBbpu6
5Mmi3lMzu7wr9SQM1NrK7xQjMhrf1rrU3KASWHycGoCbXgdPefnUQmEsdg3Oyco2NBJ5AkgupwX+
g1l9zW/pNFfkCVg99N0Ar6xZ3AUCrqmyqTEbS3GdRbmV+++2k93olRzQUr2yaNcX+j837Z8jqTAw
MPWkaHShNyTpSgegWlJcda6huLTpYbSWxzIurglE/fVAYN5o55IBn5N5lrw0ARvEID+AXhRwhzRR
vSaO+PRLpPMXscPlzFlgi97BXbz7i00INqXCLHpWXdnMfW2UK2zu7c9TucpAZFfGOk1w17lDlIGy
zfovmmvnoNDEynqayeWqJDfty3Sz8uSnekGQ7xBbV+Lvs+bj+2ArRliDtkIhlBLx6aLOUM3T7SnW
3anQvNx8lTWfO8KRoObbb9b41EY3dnFLWfrP+PgkPP41GIOycXrsvA+9ii3RiEdaHOLbWXIt9Lol
I2w1t1GN4cUiMzLduXVyy6vsgT4AfiyaV8259V3NpfwmQuP9SRNjFfTdhASP3sZJteOiT9BhRbwO
XbW6jD10lmMiO2OQPtWCOjooNLnwVK7EQ6oM9YfZUVktxpD2L+GcKJ/DpXO+hLaZYiFoo9zpqkYT
Jr5i5kPjIroalUGimWL29ahuJRqBsnaLlHW/r2yiOwqHYvya13jWb6xIFR/M2p4sr20UMwADaT8Z
A/aYTxG5RulFjb5MN4UcytohqoX8ta/r5CHPwm5xJS1sBk+Y0nIj11ano1fnJE/Iuf3gfohmd5Lx
MnCpDde2G819vfgrBOVZdGaiHga7Vs0bNDua52YRbbWfqMgifSB135M56h+MEshnocblrrCiPND7
QmncOJ1jfLHqUW2342Bqd5ouupE7eG11xpZdwVIZK1C4KNxa8maCD/c1TfBjcaHP1QSec4ZEer3g
qFWHalOgdjqPWHQO1aGJGs2Pm0Z+dLTOflBatfIrlIVv7SWknzsSTnkRVhGpD1m3Oqr4ghWbcezl
4TmacgxP0qbpVMwUumq666QuEofI7EaUFJSwQykr7fps2HZqPBh0Fy0LTBNSvM91aUWx1yV29tlZ
0PzmvNsZ1RRuYptKMIGh8yxKzvAtguobvDAtTx5wlkjJQF4lUwlvpdZpeg/eW3RLl70UN7xMddM1
1gRPKBxvqJcA5pFbJFVdvU7LF8GuCaQmM6cNKkqOfjs4Gam9qsaWcdsjQrtdbFN6RSZirF1nGLpg
NFPY99WMG8kDwYPlNV3a2BszNeuUfmfV3g39uAQdxsaZ22ttAr4wjKunoZ/lGsXF2RkOBVN5dGK7
2YvQ4fIoy1nMLxlrR9sKPs7EPFIpMmKVvAEH/tLrSR4MaoQsf1+aGMvXYt4ZsOQx6EjUyt5Ec+XQ
PsgTsel6+hLo7sAb2hrNKHKVihTuEUf0Lrv027hyAIJwCnsJiRYnF89AS9K3joJ7ddCm0Nrn5VKC
EHCqnCooIsMvZlbCP8BooqsAYM2F4Tdmm35plj5d+/oI84Y+AAd1q5OTTV6fYgC0Wjlb0h5EpzkA
hlDaj2WG8PcmUTvha6HWb0p9dp5jvcg2xqyP+C9DeH/D1CveoB8ndtIs2oeJhh/hs17/VJW1gSIX
6gZChL1Laba/2Y0skLlLMIyfptzGU0TPwY8lSTPAFRzCcdfNtvShC1M0hEtRyBY8sCH+Xg2ITIfh
mEieJMrlY6tpgipJnS9vTpyqcMRCKPaWGI2bTq2XiK2rmBs4nf0nU4vttxmPuNK1pkHbSihUPYxI
iQWGZCSLi9BzcZOYrSK9WV2sgdLrEkxDI8nJ/FIPp9yv1SmSKA/KsfBiDrlxmy15d6sv88eqrOO3
oi3KW5zCl29pYob2VhQFPFxS4dVkrYhlsZ0kNY29tg6BKyVtpLlFJ7VbDB4xOsZxYrXxzeXip+gb
pLRqTThPI3m8uZVRVDAO8lBO6jG2Epp9ilYns5/Rv19uDT2RVbeRoln2CgOU6E5CrlZ2zbCcHskw
RXPXKmk+vBaDIeA1Qe7Xm4Safq37cpm0MY1rVdqEaSxPXjKp0wvfu/QhDIg3amxj/bknW/KGQufo
KE0RmxvaYbN00CA/67tYIhgDxZOOW9ArYqsiRgEx0Eqr72al5zO0IhU1KACZ1OJmaQms3AG5OMqd
9BTLMC43slMmHxbaCR/KYTKCOS3rG6dWIJHQ64/8xu7nV7vWzOVW6RL5TpqXaXhpWhnodpKU5UMv
pfF2oF/yFYYpzlSDU8fqxsyWWgvkKra1D7ndJ145RfUhb6PW2lU9Nlr7JlREG2TVvDgmNOi5Fs/k
fulyk+MVXW2sflH1B6vXu+JTj5xDs9ETdUgeQVkVKBMM8s1ADqh8yQccmX07MRod9U85vW2UfHwk
A1v0ndKgyrvDkD72o1GN7hW9NJ/KelB1bzGRWEQvORxDfNR7icuuQYowejNb3uu9pQ8zMkv5PNmb
dFiUaDeJZlZf+6yqSbRMMR2sdox2VYeJ5t1MWy9a0/B2P6tS9YwGtFOzcxBvOkTGisG35cp5yCOh
OsGE1Wd9M094l3kg+efUVfpoKLwhbLumc0N8ThIvms18k3a53LK/7SU7SMZCiRzbyPBpdNgtOyy3
kOLibmh3BoWX4r51qm6byJHxsYhWXbqUogNkPWXsdwAqio+RJJZPCweAtYn0pNx0kj2nPqftuG9y
U2GXmEaHj7oa4/Mht8NDv2CQfYsGxKR4+jhHyibrprZxq9nRnvR+KZnZSWzrjt0X9Ukru+EcJs9a
1smkBCGKG6kaBstgr8Y5RBVbC2pm4iopsjGDi/sRKX9scIJZi1JtMQdPJjfH22APml1RbjPHFLjK
KVVYPukVuk6YVY3ycxEbUrntwM0geoKmtnVvwLp8kkhSyo2oF/0DgI0njmkl9WN5HPBTCqch/ZRl
oHLuCylPPasrm/umlnQbHc9OpkyEtvVwqFSyqI1qphQJ1orwTMLbzlymOGdTlkklQCjpdDPKSBdV
C6EVtld58UWa8px9N9qCmk4nsjwotaTOYSxPeqA1VCS/SlKjBIVYZJNCVS3vdAPS1W0RitTYJbYm
Zb7Spoog8owwJcSMFrzCQ6wYnXDD8I1MvsG9RRfpq+iVhGsMXw/73lQWKLvtZDulh6CbWrsoDEf7
NJT5iHZcjE+LI1OHsKPVTI0CeMZZ22bKLurKxNhHy5CVNx0C0r7dYKQTaAXmBk9KuAwjNmhV1nj2
UrR+IZXRhqb+QgRVzy8A5brxGf63pyRJegPztfVLajO+iDSgBEZ8H+tLtg0FnlcRWt5euLpxRuz+
wm0GWecNT9NuAggX5LbRLn4VmfYtlqVy97ORRstVx446GrL/2y6X8DGZjSztse3uihGnIdFkQTiq
mbMb0Hi6x1BC/lw0U027FXnPADbufCi6egKb3TsYS1FhnUDsmZ2efxLUT2IXd121c7tqVm7VvgPy
gVTZeAsWrlLvnExXhQs9Jf+acrkSGEhOtC8zc1XZzoR5mEZhPqSo+D9Ms1XZbwL5z+gVYZnaV7vF
SbnSTOtzGIXtJtbqBSybEAQTkvxZmqAVeFSHu8dJU8vMLQoEpdVCsSk62GkVOI4oJJTBYlvd2KGk
IYkXL9O+HgkXN1VVT+WNvkjh10KltasUgOA/k0YNi6cn9Sw945RmW9SckqJymfv5rU/DbP6uWmXY
fFXaSkk2g1VIgw/Zty2eDRx9dmPf1PhytE5MrEUZ168yWyl8an1OoGpYPbjdOMUIFXTayzAX5AlF
LSPUR5FwLylJhcmpHkr2LTfG6OUxvnauhfrJz1LPVp63naMamu3nDKgr3J9yLjU9KB0z7vx5aaV9
NjeQ0WAr7lInDdF7l/OXutv0hPIdlSEXij0bQJ40UKuL0VOpRgQAFA5x5IIL2xKFpBvZYj3CfGrQ
K1w6+95u0jIgyzDuB3kmh9KL4SeS//kHtpy9tWqwc51TqxsJqPpPBYVlVrlczXshO6G4QWS8kQ+o
q2hEjXMZfUMSbtg2y1JLHwYNKUi0C2zAOVWqlMoao8qQBXFd92clNUDeYZVGFubQUsmmPg9WgYDU
Jc0Cm99n2W2Xg9ANwNeVitc3lboN2ylc9smyzLiKSDHqzkpXyNtClCg6inwU6V4ysYLbt2mDioid
m5XmGizaTwlio7k35FMtgn4ZqvI2GxZxqGJVm/cci/GepCrMvbzT5CRQUjF/4zZISy9bCi1xYcip
N1Gz5l1JVzBq2ccbMx+tXRr1wqvk2uzQ5ohi8YSY9woTNrGxm9O8+dpY3Xi3giO2oZU5flg5w+Sq
TRZWt4OUiE/y2I+ta9EZHFYNR7Pn2Iz6CULFkqfNbUUV3brpwzotXvDEpTzZ8z6toNHq7JNGUpyh
yFyMT9OYa4+gebovdqfIUxBP5nKIYrk/jEauv00Ak1uPRqRc3i1CyHhPJH0bP5khhFmuST1BaHCQ
5oM0RrMIaJhP95nVlzt4X61Yc5OMVmVjGm5Sj+23ukyGowTnudtTdcy+6hFITncMfcg6Tr1ZZiXM
7owmXj4DggBmoPYt7EINFWPYIF36Me0VFdgM1y6qdtToc7cZl5g0hvund6H6Ob5ktq1vVmbDFdBZ
9S2uq7CDU4c4vu9QmS2cIffnPONHxxk3STb2m3lKQUopaATIcoMXF3SzEqEB2d46Yxx9SamuvdTg
htlcoT15/5uz82iO2wjX9R+6qEIjYwtMIjmkSIoiJW1QVEJODaARfv15oLM44gyLU74b2+Wy1YOO
X3hD2xfpQw2a5FkKUla0yfJPNrWobTE5nR5QNIi+GbJxKdCJ9sYzUnmXLDXDTk2McYeVjOrFd5r0
T1HDI6EF4097H1LnnaNm8vLekWiJCd5EKFBp/2muLWOfg/XrvtSWPV/j85vST/eMZceRA7JSWJYT
lqPz0+kM7Tantp5BcNerB0LS+tughAUajo8P4HoRAFlmBFOlQp1gDlRvk2nSFDKu1i703lFTd8wh
LiN2aeLkXFvZjp/ePphGLZ5Gq/gcVYQJNtUNIHgp5MHYwjJ3M+nt8oeLRlxn/uhbu8hJxquZ+B3x
zKWqXjo5NMmeP826yxMT4lUpwVuSyZo/Pd3Nt6NEr2FcXDGGVdONIsigCW0iWrrfvLbUDvXUUKOC
ejEkodlpPBmFGS3TlgZr0xDY1d0GNpH3rGmrDCuZ5Fcn6a36yug0DMvz1qmuU6PxNj6cDz9QkCIf
tNSbvmkyLh+dVsShrcXTTUGz5jjiZsOmg1R/V3tOeVCzmT/KqHe3Og2lsHIL1L06MGdO7qs08Eje
g458D4GD3hm/D4MNK9M1OueQTazXhk1gD7sk0XN32+iwRQH7CC1AK529lLZV9AVZQ2+/CAM3ahkJ
un8z8XdrZDcJCmwHOIDZlZz8IQpq3+w31ai66xLLjCefVs5DAqAGjXV7ipxtmpaNDEpbWzYoDJlg
/kYHjbxuqsLJUaiLtemcH2ojomJRW8ARo6FD8XwQ406MGg8PZj704vnXKt+USTGEltRBBY+zn5Gm
dxnfWxVietCwsCNNbuXRGhTI0ob2IRbP6d4euddsMSNBScuB/6nzy/K5mDMj3+fcHwi82rgLmc3s
b0YmwgvBCqhjhXxyF6pe2tgy5/WWl776Pthd2Kde9hh1wlS3zTLYmzV4/gLL3v1cDjUIDFG7Q/5z
AS74MkswdTtt8fTinung+EyNml3Y+jV898Er+OuCgZJYHIem31obJA6YPB3hvtqdD2nW6/OxioX9
WqeW4DKmLrqRJonFLk01OQJjLYytPue6v/FF62YIrUT5rk0Uz1Hfqp8qcoatbzn3lsjiNuwaMil8
iEZ1HBRHx9V0I1Scqfuusr3fzkxlakaOzgwBWC1ffXyov0bdPD5SBCOXxIexuvE4XYJyZYdKL36A
pNDJYNCMQ8TD2Y7pAtwLhMNOmqm79QVsuV1DXxqpnIJNsJX0k8zAc5MWzZhUuEcbuzCUgE0ZPzhy
LqygoTtO9MvOw3k7mNTnaJFB86wdaeRl5V5HMAjFLBrvuxyC2dAd9aJJt8hE/+rnVahLko//jgZH
E1stKkVYCexGbSisN6N0azqTyHYkhxE50lfXKq297tbWph3qdD7MvWDosTNnTrau5IOhNeLTVLBw
fq4PCCqX40Yv05F4SPTRnYUYUBu0LXDMUK86xAOatHuqm+EVhzZ1Czl6frSUnx6X2Vq4ZQWttWt7
nzzkbL/DHPVFH0qLeHzvSnv4iiiXC4asLydu27qtb6nJz4SHEKixnYuTK+GRx5I/tc4zuSHqfKD/
t0Y+TuoQg6L41RBU9gHY23KjGrZGIEYddCfVqc0SCaunfJKr5544+EdRO6yDdEgdt9CgkmKTeLVP
uK2Tk91WXl35BymzdAiSZhpUQNjZ3ibIxGQ7QjbLDLNlrr74pUjwgaZN8mlKlF8HcjC5OFoLkGuQ
YUTowhIo6p2nenSv6o7cAtCBPf4whjFNV+P1ASX1ovP3EbH+az5kzj5pVP6qYc7SbNzRENfRkk36
juRhHvdp63/iWD7kCZUDIOV+gJizjXyYHCx753cprLmKONnfucRDt03eG0Cxo8bfZE0svzapskLZ
dTTBC7+MXiQpjx8akCKnoGbJnh2KsC6doqwzH82aZnGkMuvKKfn9O33UymiDHR9hk6mMbt6kSTR2
AXxSCoPm6MhbRMS9XxQ0f9cGDnpJjuRVN3nGp9lOa7FbaMUX29iF0GH21rBPpZH+MYt8bogTIgJP
TyutoHJrOs7BPPvlcc7yzOYoJDEwqc6u6FM49fyKuGGpw/0bpmcrAm8R4F+d3QizAjM+DIUwr4yl
0Yf9sGiDCr0RX8+tVTpDjrHE0OfbIi5ltsu0ZM63Er51G/a6pqKnqehkv3HTeFE7GsyQUmgIRrde
7Ls5nNMm7/Z5VZhHLe0NM/DLePYPWCMv010iHB+NA2mjK45xavpTUBxXYa7Bv82sCgpTZMWzezDn
Ga4zOBUHwm4sRoxSjQSCVVwM+6aulvwhFq33hIOSrtD6y8fj4A78DhetmPzKH3NNC6VNkSUOyqRB
xcPwXc3dULMfKP0zZfixdO34WibdaISt2bavijLd8gtnsrq4V8S9VwghGdOhAjDQB11jGA8irp18
E+WVeNLWaPcQQ8rtDn5tgkPrq2qLsG35SUZO9xmvVZu6eauL30tqJrupEpOGggc6mmE3mc0Q6s4q
PsW87ybYhFSghb4jNklvLVxll32hxfKhi43hMAIlII2SqLr2EV4LhHXjXWV2aCi7YmooKOgu/5Uz
Rb+qedBlqGV2bob0auMukFWGuquOHKF1Y9oVrt5OFz1XsJM2JTA97whspp7JhKnCPw4GBxsjDE89
l0ghwNtESpjQQMTlM6q8+bzN2wGZl0Vp0BiGmPppMGhx9pxKygHczY6GWGABYtKxumPcR1zMbr5a
qRQeHaB6emWwPNoC+mk/a4smwbQ1Np01XqzfFizk+wJP2U3FXdHvFSjMbeE4PXmw1yXlTU258HM/
LxZiYDWW38fUHvw/RU/mGujRIJZNEnUdjpj6MqOs4cZWFiRL4ynwhn5xmKoc7Es9uQiZlrmlMTWq
hkaYt99Ke7Zvwb03V7rfj591U894XQtVBNFvv2nwX9c6ucv8X6mLGL4txYZGJ5WDiQC0CJ1KrzXa
MUL/3YnRb0M1Zai1VFWEQ0qelMlLFiWN3KZDQWqmS/YzPWX/C1VBTKmKp0hgw4QCRxKhEBZ3Dau4
igXha0Wi0WQ3ZTL3h652XGAqCDnfzBWFkKOOhmS8s/y5lddNP/bN1ZBVFS0DlvrO6luUmqpBZUvg
R7kyAmksWnwD1Y8OYVkt/dGKIgp8rHhK/YyUovikV+BSmorGELD7DP2CekxiCvQzXSsQJbI56PQM
H9v10Y0x7msCx29yGXqc7u80+kQWdpUh04Cdam1TKSYCzGoxnroyqz4ptyISzKk7MlVkb7uJ2miO
7UTBu1C1HunZmMoZwQSh3K8iN9IbbSwxP5B1j1aBPZmtEVaJuI597Go35Vi3BsT2tP2RI+2e7qRc
ivGlaehZBK0/Yjctm5UvK1FT3CotGmnVUbV5aEa13CR+NuUPFe05vszr4+Je9Lb3kKYwj66LbK61
TVm52pelaxDChDjeBnpJ2cjO21LfVvqik9QZjkGg4zvTbdks7oupr6XwWOsdY2tWhXNkL0U74ih9
58/9UF1PvbB+EHEyQxCgGnmg1/Wl7obV77Ewezfoys5d9kbpef0mi+PMeGoJxUSInKKoKSwuA+MN
2hTSOIodugSONweOp3FdF47Snutoag+Zy5MaIHIx/2DhxC3csCz/nvPZWC+mhvaZpmhBc0XlyULh
zjU/j72nrUXHqNvkoqMgYGdyzNbek7pClyJGtCJuGrmPO3t5yuxUIR0wTtOXfoa32MyxeZwpVz/Q
Rc++V30rDwArS3nlln2THxJZgQKbbGMLdpAaZRnNaLlbRZd9rsTcesGIsdKyoTDhfy7xjulvi14b
i8ce79o4LL1iITdWnsDJfHCaYlfIzqeQWMUFrhW96/zRAL0UV/3Y9DRrSu7H0PSL7gqBva7+0dDE
mb+gOC2Sxy4q85EtG5twqWeLkr7tSSiRClOrTTSl1ZdunOA16Z1HFZ3uuqZhAUXZfLcoX0se+qhv
aH2leffNjOPyqtGX5GAltYk9fVYsz2lnWuAep/wz5mXUlaxojDTWDkHlgDqH3gZZm04ypBzT6Dh/
xiK9y20t0R+TZGaHZ+wt98bmyb4qy1lg7E6XmZw0YfaD2TOGVxCc/Z3IxxZAV+c7D6nBPRyObV/e
e7HbfTZJ+63A0VSTXke90zzEsZiG42gYFXy9Ov7mEAh1gZoiao2ZnpokON382sL7dsMh7lIVxpLH
JTR4t6cbbYnTIRRWjGgAejzpPTrt5oIyYdTWL+2CpWqROjrZeJwXqHaCQAh00fVPve3IJ4QMkdWw
nEaj2J/W197SymSz+Ktbh28OuR3gmwVQpGxzg2JSM5QIaejFA79dExtsbXrrZz4P8kZVtrwXDoGJ
YbXLc9POyW2N2tAG1dJmI5ZCXTuUTeB+23QOEG+W2hzvZ0xH8d01C09WQVtk7vSYZT2dT1eXxkNW
DcYvS2/8ZJOkptrlBaDObyjZGdQ+Z3ARAa1H99BxXq6knQ1Hem7ud9EM3s3KzaasLvV241dtlO9H
qacliWCKRRAuEg+qNtQexnpbcAhn60vUFdywauBCcvsW5DqUpomuZdmJgzFYJFlp5fftFuysvwWS
v/zhyRIAVxvUDCI7K167QcpboIUJ3kI5qEK2VVVj99uqelNpICED3A+b4bE1WuO+S4d0l5ZqukN7
yvgqZC+OWLDb27bhj1pVa6OwSju73KYtLUREH5sdkvAzu8SqsGMZdUdtTaVl3jWtn2nlHVU7Imd9
wUWm6W+kmcS3rt24z/qAStYkjeGuGQf/gNMZ/c6CHjT5iogp4NMYq4hJafz/4ixFW9V0/n0mBypV
BUqebYwPZgy7+5OZDkAom6L3NiXXycugE9zrbM0tmEZvgj2ZGOWfKCb2O64+IfV17KFlt4kK7uMD
QToI2GTM9Css7cvPmejG7yaahVVAYRS0fBz70sRJDEfXAzi+6jrrLecw+cS5gV1Mq9amrpWPM/gG
2plZm/2G+bZ8MzqbzohOp00eKFfO+PHqvX6b0AFkLqyyia5GcwBxiyWa+dvkGO4j3YrkxuwzSNuV
lhePcexRdQDIIh5HaphEUlTdgi43VLVLNNqeaLwXRhijM/mlXKLa3jpqgIfVQa4jMyvLYVNm5oJ3
kx9r8KQGF+VaIgroEwU9QkjN8VI8zekyBUorx6NBXOcHc84tt6t50m7A/Q1iXyxldW97BDlzBIWZ
yqvoYtIbPSJuWRduF3UE1Z+oc3rxd7W0BgdF2mtziy7CJi5VfDukWDRuzLnq1TNa3+Pej+duws1H
syFkGItF1dmjkMYRx8520RaxcbkmtbDrHCNIaOkuBdrWztzsuS/y+2hy8/Q6j/v8MRkq2vIsxQ0O
m8sXuu1xd5fqIsqoH5rxgf5n/NRoKedqHLK7WDgUqQHqxSBKiNOznVtppLAk9ZyLhQmD40n0vJkW
rZ0QJkzkT6nysQydulffbZhzuGG0q0tXjZXPJqe/VYQUvustgrV69Qj/hublXJU3EdfYHSmM82no
J/kg8PrMAkOv6FggAr3zI418xetzFS5DA0dyDQux0eksd5sYdnkYPO7h0HN1/ZHGGYXflj+rhvJr
RVczj4267h1n+DS2Cnxj0UoT72rbK/NgorJQosns5AbIi6G+NzPLuJ0qLTFvwNbV05XppJS4PKnX
91pf5TR3FEeFTj86AhX+B7G0bM7GWO0z4psbgf3HayTz8TParTYdeOg/Rwlzvds2SCr7IYoTrbFD
WBvfJ9EU6orKtfGMMm3yAuR8pkJvm7QdrFa8osO9FLwdRVTfT/gMbi07Vx4h2mxBa0yl/1JMujxW
9jLlAaLWg7mTVtmWoey1pg3cIaPrpRf5p0wxQTvCBOFRW6o6h54pKo8PdCGS+TNIgkJ+JeyRHVCz
Njms1gh/OriW2r70TZXck8p7aj8Qz0ANL5xVzQgeIsZrtVdu1zbuSl31Jqr0wHAeuQZykEt6zfsx
N+VeLr3xxRXDRLdwrLfMuP4NaB+eFMrm/TM2ZDIE/LzcI0nsYlOOoGdacC2XKovoD3X0dP2ado05
IRRJaZ0AIKfQd8xSwzrCFmizsAQY98VsYuvZwg1iAwUq+eUZ/JQDUpNNRwOi9jKyReTU1188JTez
100v/pKnzi71HalvuXF9gFg8hvGL70nvVzwvBuZOY00ZCXSirLYE8BNi6E2NNokvCW2EN85f+8rK
fqRTZb62nuo0wGCV9z0B2dSHZtuUkm5+7P1KaF/4XPH0Xyihjm4Lw63Xubo0SZsoycpPGQ7SkLHA
ZaBX72Kac4A94T9QwgQGYmCpiqmP1Ju7PNLHkWOY2QQsCBhico1+/HUi1PRT5139bdZtAvczN7h3
at9Y93nmTV8NpBo+z60mCrrsaRod1vDMpVtIaWlHPduZg9FAmPAIFg0t/6j0hL5JDb//Kskmb7Ip
yeVV3anI3Qxc1HMAma6aIFoY600dK6oHZR/7+gbfhRjta5Re8u2yRNS+81jrns1hsn4kFQF+iGFI
xGPC09pfwx2tnSt659MDZDwEm/9fPy3VUEnFFZ7mZr3Buln98YYOBbeECvRjPlTeXjhDdkSzeXw1
sr6lBqvr3z6G256jel0ol+A+UMp3wRCfQEPrUaguGWYzMLrHOTVuSw6u7y4XKJHvAG3pRa6cQeyE
UEM9AXTrSNdqc48ESWEkSJs9pj4KpPUdvdzGuv/4g97BuvpoDCBMuDJK0XV+C7MFn9VgZkZFd0nI
2PToCRHQh4+HeGfOfPyQqPKYfA8Uz7dD2CY6YEPOEGbz0LhP1bKliP/xEOcoaNQydB3uOsKeEOtP
qAh5UoOFSVqLpvS4abVVQ3evA5NdEvMCPNjjx77Fj3s6dFtec8xjBGIZbz+mapE5jdIaLEmDwSNl
vTHVSREOzvSz9K5TzN8+/rITHaAVjMyUGauXlweKHAfltwPWzZJLcLZWgJRnqCge6uIacfXUv83S
2zjeKtq9zgXw9fmKrbBnMGwG9usOmrxvxzQQIJ98sHFBrR6Nejioqt+Zl4yxz3cewkar3ggoaxcn
sJNBGq8YUukQQgv/0zQ8994F9vKJUBszxwKx42AWgER2OLJvv6KjfupO0nECqxvCVuihql8y/OPl
nKBYaYH3bbTAVK9G99yRGFNbvEoz9/bj9TvbL7AMoGRwWUAzxun2lP5Rl8C6/YXilWl/qpNmM+j9
45w5XTiiQWG02YZWwgUL37/Y+DebdB10FTlC/BUi6anrlVP4YC8TQZE88+9k+9KMRAOdNT50Wn2c
K2M7jM4dDTlqlLYE52j195Nnhh22LVW7HNDnvm3i6fHjmXhvPfhVK8FVZzLgD7xdD9nNdK2g8QRR
/6NurBudGMzOrDZQ9a3nDGE84ShZDV98A70pe+0RmD9wKLpAYnh3QVANgm3O/Yq82dtf4Rp06+IJ
zCySx+FgaxvfL4KxjTdUOg45JRjQPz8//vKz63xdjn+GXH/SPzIMhpxp4FcMKaNdY1PxQP93pNk2
IB2Ds9LHg50dq5PBVrr9P4NNdgzCeWQwBTqGB5tGpks68fEgZxcEg3CyXBtfTBPq/snZBRA5Z0Nl
uoE+21uaBnuUgsn1LxmXnV3rLtRaF3YtFwSyJ6fmCLGr9b3Wm/hc2979XOl/HM+mNlJ2X5bFrZ//
6zf5EL5R3mEg1IhOufNNabZab7tRgJjiXhAsxaZ6ZhdfeHDP9x/D+FAhjZVbjsnx2/Wp+9hQKFVF
gSue+2yHKA5uG3oLOnn46jb2BbrT+dYjkBCQaFbKDuydk4UaNZX0uEJRTmPUwEqHKxUpnDzKh9xf
tqq65CH0zorxOFpsCaHz99PTlaYepT5hRIFV/1COuCum/rGai8BCPerj5TobiQuePcFHYcaOItLJ
odLWLlWFWVuQdO4D/2V9iBXeTG1mepukvyRl+lakgqF4gg3Eogkw4IJDUXu7arqc5AASjyM8hJ31
Wdh/RngglU73DyUm9bVS4/bj7zs7YuuIFuoeyBsBoTk9YkNblnmsM2KNYqqdQpNGe3jO/+tBRtyD
mGlV3zIgn5++FJSZZiQtHZrM093UfLNlRE5+4Ql8Z6UYw2OtcD0iTju592lkNR5UYYIy7eiRxFvy
2i1e5uH54wn7axf35tUjXLHQo6OT4qPXb59Ezao3Z08UBnFmp4kjXOR+07rtdFVMZnYzD/afyBx7
MLzUmhpVoQ8G3UrSvdkaWTRd2J1n5w4FB+FQK0XThOPgrLf0P7fw2LWFP7kCNyXDGgEO0G/3Sst8
Mi2FnFtvUIiwhkuGWecTjXIYmgTo1UGcQLXg7aDWQDWHTgdN995HcfunoS+7KD9GztPHM33+caZl
OmwZCIEgCfWTSyWe7XZB2AcEEJOtcDdCuOIGAwGMhxBa+vPxYO99FHvTQtvWtRj35KNKU42p8CkG
5LgBw928gvII7m88KkM7fDzU2dVMEsRNYuh8GBJ45vrd/yxaHpuZwg7ODcoi39TRc9e2G3L2EETy
tup/0hT8eLzzI45IH6vl4IcK2uqU4phge9mYWeIGi7LkjR6VxYauYX09aaW6cJuc318MhUIyBpy8
1gQjbz8tRaTYsrscppDy8itB/S9I1VxuptmpUcXTU+c6dmd1Q2f82aUxfuGaOQtKCPvYKestgIrv
2Y6Z1JwDUhhcwm2fLglUtfaCTsx5nnQyxLqP/lm8RniDKyQI9TIV1aHGRGhjz/VwJQF9he1M79UU
1S+kE9twrIpP5qC3F97ad3bqevIIvFFPJNQ/+QVlgWeUpfgFgjIxiq3iWDs1r/v8tXDbzcdb572x
QBFgo0uNgKziJLcBJTxTyiPKK5ATE9q17t+WJa/sJeuOS+MYb2dVagqeomAcul6bUdxGdLVT1BLa
4sIj8d4O8XHAMn0C5bX28XagNiryeBB0YttaPLRN/DNztQtz9s5xg2zHMyfIBlFCP7m2xiQH51aQ
FUnAaEFnqtA2pi5I7Ituruvsv32JWJh/RjrZCRO0Vi+pmbUBJbAovV/YeMnvXrNAMZahJqlTDK94
vSGoe+GgnfiJrYHKOvQqiUpxin84+chsgIMLrIZ8Uzyl8Sfaf5Z+aLv70djrNNes9Fira33aN/DU
5GMijzT7B39n58FSv368R//WQs6n4f9+y8k0WFmfIsfCNPBb5nof93e1/j1Cp8C0j5AQHXufTp+L
6CbKFE3SrZPv5vlCEeCdbUVE4BigzBw21+mTKJRj1o5kOhqpCyq+DQ8WGIqPP/SdQ+LghiFWsSCq
Dac5/gBIFD40NVz4L3+M2t6B3/0NcW7bOsl/H2qVHMIpiJIQqkEn57GNx9bCgMUJaBK9qHR+aDr7
BrzXzyhvLplinp8XIkPkZ1c7JkpPp7VObTTaFl0PdrGp7dvW+2nmBkxj/9t/nT2GIRFCcZZ7DFjZ
25M/K4BCM2J3qISqYzKVdKBBJNfzluzzQmHk7wv+dkeuVwuKIjptavd/mf//PBK+pXVtoxLqDNmI
WmxD1f8qNkxtfMHXss12ZkYPZUt13HuxzH7CWrFceK20NB/nkCpcegVR03kuIGa7t5Fsxt+rvchy
hHoAHt6lOVdu6tImyO0XGgo7umnFnzmC2rRxltR+NiBK3uuywNPVo3NBHDqqpyaR0Fgm7OgpVTVV
sbfMbAKYkqTyi+ss8VOX9tk3mhn9VVZNw2+M6vorOAtTduGCPI9//hY2kXQhtOOVPjmvdlPMZpsC
DCnbH6mPtrj3q02RP2rvsuzKNS7c+OdR5JopepQXDXd12joJSQhgTTATPWvhLUgHRQ/07gIxqFuL
l8xcov/8OqNhiDykTUmTnNhbb4p/lh7xWPrxne+RL4ogGbY4c+7cBd7+f/POXm9g/nSMIdDkwAqe
8P/tQIYtVWdnuR9U9TfTusEL/uPzcn6lYeGFBv0ql7JWFk8C4saHaxjXkJjmpf7R0+NeRvf54yHO
L7S3Q5zMlZZpCoIDQ+hwbOhNBpyW0B2QB7x0x7zzMUCoqMOhm0rC8lfa859VWUCsZ25Xe9wxHX1b
VFLMS0O88zFvhjjZ1f2ixhHKlgfTUis2ZT7FYVbr42GBqL/tan16+njy3nn26Cey0RBgZ2vTj3i7
AeoKiOzgVVj7gX92zOa6yVHPLEb0JcCOIMgDguUJOYNHK5tCL4EFUlc3yO5u8D4LhZE9fPx7zs+Z
Q2sHyjbC8NSATtVRfYmlc+riryYq69HCwLXCV0evu0O2JF+9RVxIas5XdBWeRyGe23xV2j8JQOK8
cTRj0DXav2l0zDr3z7j0y4WL/PxpWqVhSD2pJqx17pNMjX4EOsVAwwJLvaa1DtTc3WlmfWElz2eO
UVYVbEoxHk/TyUnLG5jCU5rEYdOJn31T7SMYtpPmwgSSeASIztt/vFTvfRb+wS6lEl1fw4m3O2cZ
qllpyHWFbv1UNfBnU9zpsF78eJTzA4Gg5Spnj7Y8Ge9Zd8dLMPCIffofrsrCdKjSfSUaxBji/NG1
R3EhBDtPPdfhPC4qB+GXs6y6iDS391rkVRIPabXoK6DLbd5x/obpYHJNOjZuJk5yyUDjfPHeDnty
CsFdoa0B9CLMhukaKNoOit61h9zDNPU7LoQLBZ/zpePGR7QdAyI0bOkrvF06RAsqSIpJGoJ0ve5a
HQLbPN40hnahfPzOODyVxH/oE9GHNk+2iIXSXCskzSucmwJ7ldfTj3nx9eMdsv7Yt2HS+h7/3yAn
TxhksHkuCF7DKR3zUMQAnDtkqkdiAULBIvqTTPLzx0Oe6z3Rj/l7Z7AzLWRQTw6bQqwa0CHmeLaR
PiTYXFsQpSap/xQifphyBSpYfwGMSwGv3aT4aH88/tl28UnZdZRBOQ+CLtW6i/95iAZI5YVaKb6j
rtqgH92ffuXar605iFDQjdoUbTV/+XjMs7VcxwREQJq2vrennn3TCNEjc2rc0DKEAR0bVSDu5XQb
jxyLj4cy1mjqzZIyFiEdo3kO9/JfD71/vi/JkM1WnUjDOd6hlxEkFWDq5TkqUJPJn4diAvZ8hOV1
kxTrVIcl2LZp75TZrsn1K224k9Fv172yxwvPxV8B37MfhvwpPRe8nlDcfTvxi5zHvLWcNFwqivAU
wHCXDv2qA9sL2qy8zec6dUJwpsDdU80Z+kONvd59UhjaVk/lEB3K1IuTa8klNAfEkeYGaKLxMIKD
VBup5gYWuDZpNx7SZVYockDOIbx/4vW2bM2vg5uC2KMNmQ2bj+f87J71EdRnwlGIpYd11mnEJkJh
2ySzsKFccySBWjbNGDV4lCj9INLYOfx/jEeJjYNLlY+2yNuZzOWiROcAfPKT4trov8WpgbLDTrcu
BO7vbFta6nQmCHE5MKfpLlrgiLWkHd81t3eczJ/ov+xjzbvw+r43fWsRndfQ4ICcGoOw3kvCa5SF
RfZd2L+U2jnmrya5cNW9P4qNNj5tvxVB/HbS0lQXCY45WRjrV/3ya0EJIZ7uU/Xr47V5b84sMgI6
f8QsXN5vh8mKnmcw8lNsbdNhr6V2ieiPlaYIT2X1heDIWBf65Ej9TQ94iUh3zs56Rn2+dtM8C41k
1J9RjvBREU4y8TDNOjDNGZQoeoGaof/AVsvdVcAEvxQQyo4lSF73Hgp1U4ZqIfLZ0+EDPe/qXfSr
Qw7haUni4qfrdvYBmQSArLPy3G9WVovX/z5fVDmws6SUSoX8JDlsB87jqEdpOFjzJkqAs/v1wY/+
M26II/rvMCdHpjKinMI1wwB4g85/iHs9tPMcIubzx9/z3jZz8MqzHbrtdGTX5+ef69e3WhS3LDxj
htJd3X8ny3oRXt4+kuiaPxcn4QL8eMR3HjTGIeSihsPe1k/u1c7PTBZyykKyEfhIutJuWbwfU9Xh
ZgXUdjtSS7oQ6r3zlf+b9JL8kPv8feP/+Uot8rSWlB/o5YgWYTuGJXnA7JWHaCwvxEGXhjoJUbyF
GkmbU6TI6+cGyhdoWzDGX5NL3tzvHNw3n3QyjWjC9rZZMQ7A1U2Mr6qLm8Ww/GdZUqreKJ8SlPuY
gJ+9FXqqS0uCumbmvM0g5F0E+Rz5sd3Hm8I6vxksHJax9sEwZy1QvN2GppKrUezKxcteRkcSQH7+
eIB3pmvtMXkEptTZaPm8HaCJmjxx6iEPEXL4k/blrkaIA8TuhSfonc29tnpRduJ2I6s9Obc6ApZ4
4QEoRVThSGGNngSCY9UvWlzQhC45gJ3HpsDh1raB0NGJXyPjt18lEc7L5ypH7BrmGPoWCLUvzpVe
cUnuXAPRuAERRblNqgsRxHuzyatBwZMIAnPdk89c2qSKtAaKBaT60MztTd1pqKCK7ceL9t6DAfhT
UIOhbiEoXbz9PgfrQLuUVR6qgqirSSh4PvjeFwv9N8QA6A30Kcam12a8V/UzQgCT91kixalem+YG
rwjP2k7DJyq3H/+sdzYrxTrMXdfoGKzMyazDgm/tFI4aR3wP4xKefBd+PMJ724hdxJJCGEQ04uQS
8Zd2aouaETye/Rm6Vvepp6WNKkh3CQTx3lJ6PP7YxlK3EPZJfhG7jhOjQ4B8TtwcIBlv4ty+Qsr0
whe9P8xa8FlTC/s0NltiqzM9LsYwrpfQoY9r507gmZ8+nrf3RuGe4nEBOUzecvIxRpT4ACeAvY/d
0V41upYcnYgLn/LO8tNVIW4W9LEQ/z7Z/G3eNrpZkX+6w3CwYQSyfhci5ne+g09wyNmpJDlcJm/3
/bDEg1lIvmOJ1DNKK7sOyJJeuP+1NgDQdUVLsP60v53TClw79dWQmS7g9t7fiOF66ekVePOF4/LO
i/hmlJPNjGOJwF6bUdSMBgkVggHN0lkD/qdfSCbfmzaEkcG30IICyHmy/MgWi9lr0gLqXX6lQeOx
kBKJ+nT/8S47q0Ks08bB54ASOZ1FMKY0ov8h7bx25EaWbv1EBOjNLVmmvVHLdd8QGhl67/n056MO
/q2qbO4iNHsADWamMR3MzMjMyIgVa+ltu+hp6zX9kpBAUAm/mRzohg0msqzaXdf9+jc2AagCtCaL
I564rV/7U2BhE0LYfdQTEV+XynNdkLnKnqBNu2xt5fxZtId4sFHLXwqU5/5H5tswCw2+Qg0lDtQA
rrMejayOixNQrNVvXP5ry0a+jwSHTYoWLZRza5Vv05Zh0AkVzPbNokCh2MZebTZeH2tuuCRwoFdX
lgSVMKbOgP/BkWAkkAvzuOTe4qx0B7geINzciAJWB3RiavmUk3Az0umkdUxMabXzMaXnPHVLY552
tTnVb5dXau0wog7KWUewwYoJo4r6ImLQmIIt8NqerEdIqjacYcuEMJrJCPug9DFRl6PzYQ7qmBRi
EHy4PJD15fkzkMUlT+YsnECpzw5W7EFyZ94EOlWwD5r0L65WytMLRhN4E8Vx4YyAxUeec3pLYKrS
XxZQTO/4V7MaQuOa3GuSvZW/WzssTuyJanOTDTtO4Bds3JLWyKYOUb3qA8sN1OrV92GSjoJjWCSH
y7O5anXRDSK3TaJHDFGGNDCaIKpSb/4tHUgj7U9VGV26dDJN8botUar3ICeORMoC/7G3+NDJ6qlD
bsFMhj34cr0J8iwJejZFlyGkfRmMx4wMuwEZUby/PMz30ErBruD+ugK1CyITKeXS+Qilil49Txq8
bseW0QLtKJrJgxjp0DXXsHBfNr56SJ6MWdgXpr9w3WfYpmqC58AJKI/S05QGyFcM9AZmfx/cnM2x
sEP0EabPsFjGqt4FCrSoDdyLtCNfHtXqPjwZ1eJZJysJT33QIZQDH4ID57DRvg1NR7tNEAOi3JKi
+A0kFBJCpo30CJ08RNRgRM+NpW0a9I1OCr81IJ8NO6i6Kus7YjP0L/sf46uic3UozGDH0ORrGe6r
+Jtvml4ffO2LjfNn8ZR3n2KjXkw2Gsyj+EDsVTBeXdnyhoian5kN1cKiqpbawcbdsDq/J3YEr9Gg
1yOnz5AlFT7CGe3AFg6T+Q1OyH8Rp+J6ZENJ8oKxFILIoCLlAfsW/ilNjqsVkI1BEb5hZG3aiIDA
ggNRXcExafKYQa0OpyhURnZQ3hmpf9e19ue/90oCH4fSDyAGW+yjs8peCoFgpF4Sm/lHU57S6xrW
x7tQdbTPRpZ8uWxu7WFtOry8gP0QAaFjcu6YYb8QD0YTRKiQLPftNXnYon9FEtWfbjoJmk7rPh12
jX+4bHf5taIT8hZbYi/WjMbEc7MFohh9F8hcTlJ0B/+SfkyaSXblwmie7PYmTD+PXQFL6iYibvnF
54YBhyokEVRymsR9guHKmac20hCHCKC5hcKste6kcPwqNehKJ5Q03Kyzv0D5PX9ph3LatfGke00S
fQg07W1Qgs+aXScPkjnNx6SHdiOgQ2bjrfI+CuH7mBkgDFynsviATCW5kZZeJrfSPrbllyH/ennq
39+Y579fOPfyrEEbIVR4ZCvHRPpsqRCaPafZ0bB3ZdD99a45Nya4lx7nOhxrDMZPd3IQQv4JbRPU
QZeHtHI74sCcZryE0BhEs/3cndSm7akskjgAxu7q1mcjedO0T1I+upVxl6ifquG26Q+QtKnJVi1f
WVmvpcgEPA9Rw6Uec247t/oirbTWcFXlVUl2qb9w28Jv+gvBYVBOdQOtpjHsneGTnzQH37nfTAbo
73fTso/ALSw9HhT6heFLsObaY49T05++hxgmgUyrim5aHUAPDQHSYwfVbh+zjU0PgSkvLw6jup87
6MB3g/6kll4TXlWEvJMPvf2A0Maxp014fBkg9JCXBujEq4zwMNi6N/mwmcYven01IUk32rWbN99o
Ltol0n1bvmX6z6Z+cexH3TnGk3wMgFJQ4Uizl866yfOtbOdKPHY+dMGbo8jy5zxl6DS3Q+8Goza5
SERxQp2W1h1w090UfzDgfbnscSub6GzGhUWPx1GS0gGz/XToBqrkzOMLL3WcLbjjIb4Rq2wssCYU
YyBwTuwmwFwB12dLk7+c3iQj5DC9pypIGk0/ZHggLw/x/YV3NrMiziEq2x5Gu96A2sL0ghK6Y3CY
EaIll82o6vsTebkEeKGQ/lmaPs73jz9NEH102JmQFoZvkh7Nlzz96Rg3SvdsWZILifacwLX1ZagT
SGQOqvaD/L07GCakXoMrkZgstfthPDbQqElSuRH9/r5yhSvj7AOFkN/PaNyAW5SJgFWntW9iiFZz
PcMcex5ml+5nOinuwjBrBU9z9FaU4IEzt0U3IR8db4qghnKegdfRc/Fow8lYWw9qY367PI/vQW8w
CPDQMIALaxbpR+EQIFshT1PDPAazupMsz0k+ReE10okqGKMY3jDd+mCTIqeU51RfyJd34w+4QjZm
a9VrTr5C2I8qWhJW4vMVMp0Euv+jAuuJMOvG9ls78M8GK+w/2YarKPUHwx1qR/uQz4q8oH2M29GY
azqgYGjtEBL1El8lewnt5L7r/M6NFz2dRovsjQfLSnjP3CMc69gAm+mSEudedpDPhujNTatnlITC
+lrTU/jEM9dydp3z1SpeZdaflzF/vhkjPMnO61CDG/p42Qt+H/XvnPXkS4T5p99F07SGL2n6Gc61
qw5Ib54sZOY3DsT80BArUMBJ6qPcfJDlQzA/jNMnXUIgNr7qyFrH8eSq3U1NuaOx95nRejFUaaPe
0pL1FaIv3prl8fI3r8Sgy+wtHb+mAWeoiD+HK2qwEEk1AAZ/9VW0eV4lLXTrRj+O4EX8fvZacCSg
4JV24/BZ9VaWbCHHgEtCvDghqDKLPpoNhGwQF+latH0zqf8BU2264bHvX0PLGP9YEtYlsH3YgGss
gYDgnUIPSnhoIY8yO3NjTFuWhK2hZiyan2Ap0OSdz8095+RO0ye924jhfyPq3vvaf8Yk3koQ1trW
FHIKRujE2xCYqPxjiko33IrRcyfFe5WjMlC8WXpQ5KOq3QTRre4QFX1Ona9a+dmyZ/7lbZjuKYfT
2PuYO5kXV/sCHSFowZ3nDUdbXe4lg0gjHCXY39v45MlvaqkPcoIPNiX/YQwh8a0tqHRRCG5H7ZCo
+mGUZzI51g5qy7fE/16j9+yhh3WcnR6t5K2ewHXPP/kg4dyYQ70a6WYz3NycD8VUeooMm45z14Sq
h9ANGZ3bRn4aWtO1or+/3ilRLX0lzAeU+IKbZGomDRHazS7KFuSrpHu/T/dtWm4AEtaGiB2LOsVS
RnoH4ZWaBKSyxYUwGlLsSShmuKgLoiMwwW0L7aZ04P/1jz69lxAwcsNmyQRYprfTjQGvBeoL18mS
fSH/bot9rOgOTHGYcczEcJqPgbYrHOWz1po7dSw8pzBe0FG+hor1zoFVGfKmZ3NQHiNdPxh9spGi
X5+Vk28RYoouceDdM5j9bkmKGEeEsWTzvoCaA15cbfBqObtBJ7DLNrbAyg44m4Pl5yc7wK/oIsyB
JyErEV+n1nCI5nxftH9fOLYNWiMYIEcepWPBr1MgCEq0DC+JbyBQ9px2oxqwPoEnFoTzVOkR95Rz
BpI5D4H1ZdSum+wqGb5o43NW3IBa1NW7odhyofcYzvNxCZsGrFIQoolKKGh9UuYvvuQfU/lGyp9q
NEFaUGVg/bayW6tLpi0wLJOecupG50tmtDyizYmR6ib7wtevMhi5i9zZeEMvEyYc5iDV/pgRJrRG
EmeyFjMIUXnlcAzRkcohd/tQ0OsG8fLGUbxE9ZfMCTNJ0K/Ch8ctlRRPSnaQ4nsA4lHwE5UkEh+w
NHMzekX+Q9FRhh42Io7LUwoB4fmUpnGWKm3Ksas1IQyW8iPM3Pd9av+bzfafKbVk5dwMenSk3FLG
WBofmvYxNr/O/ofL87icE/99GumuOjdRRHIodyOrlsySKw/Qb0sbFrbmSnieJUUrw0mBhS4Mj9rI
W3cMbhY5hMsDWbxYHAgYG3AgNAbStyJ4eVDRcm/LLElTa7Czogpl3ytVCw7mVjK3MBprUTIxwFIe
JWejwVpxPm0BqglGE7My6N700y8jVK/y9qoqRs+M4U13HuUZwqqRmMRKafQ8ylZztMcXp0NV7Yej
P8jaj8L6IWmoUD45bb5rimKnD7eS9c02ay9p1Y2Ybu24O/vgJeg7ObcXPa0UGVHurkRtHtV4IiFT
tN81h55TfpAAys+iz9Bm57fhNEeeNMiPdtilG9+xskpnnyGsEokuXpkwL7phRSJCNVuZN0bXXycw
fcHFgpJt0MZbHfDLUSC4xplR4WQKMtVGfxKj2bzPSWQN+eTWUb4HJup1UPTJ2ifb2mR9WzbnO6uE
iL9zaircPeczrhejlpsjDmkMtdvcxCksnRLA7p39kFqP+VT/0s3sQ21K15c3wtrTlmP+P4Zt4XAK
ei1NmeXlLfmxG14V9ddv9kb7Y1FftzEwnxkOv9sKUbHO2LgDfkP93w+asHDJxcjvcghWVyg++iuG
245ltg9tp9qhWSPfKT4cFT3EVm6aD4OnO/FLmGZwyg5z6KHfoRLJAeBSrK3zbeX0YTL+fJCw9qHa
NSQ2mQyTtv2sfx3AOfX5xhG3gr6zz6yIa22aVe9PWIm563r0O6LpM93jXHs7zf5Wwwkb5i65U6uA
2lj25gQy7xzFw+mljNsdDMJF+1V1yKCm7jx/3fCHdUdcKutL27Qj5uGaPC+zcmJNiu7TON2m2rWW
Hnr6jkYUpiZA4beZ7sGcd9nsWlqOOfljVj33/2Sm0chBudodHJKMi3xkyOMu2rfgwOpmZ8NaW/jf
+hiirpreSqpElges3YV/PJU+QJysWh5cbjHpyda+bba+b1n4d55KnxcxkbzcG+JJBJqrCiVmxdSH
3aKamrQ9MtpPyEw3yes0b7jIe1YHeqOWvrL/syc4olQEKWIRTEccjVckU5RocEPlUJboEt5E5afe
fjGMe0jWw7EjJXmP9Aea0D/jcRcpz2a5SXCxTP+l8Qsua85mpvTxsjzG17ybr+t0PqCR6nbRJ1Xy
ku7zpKtkNT5WE1+0cVevJd1PJ0OEekA+ZowKrcRkW1uCm7vULw+mf+9TEMt4LpU/nBD2kI10w3+x
6sgk2Rbs1O878uQOlLiea6vVDHdOX51Udo38K2TarlV9Mu3ramw8y3qRdGljsKKj0VAIXQ99A4QK
KsGJEP/08kDLomSDY5GvIdn3BjAJxp2mfK77D0WxcQCLuRsM/GYOAb+tyvCcCXGJViPt3aM76PUd
EMIO7l/V6VwnMfZauoVDEu/yZTCLGcqwYHzfEcUZcILn5AWgBM5lv/aKKSkg4kceqSHygSnoOFtz
dB3UeboRFq8M0qS9EFYLmn0gFxQGiXZrtejYJN5II7/Llut2JGu/IkMT3yAIr7iXT7JVc5BKwaEB
QEz/ffifuE3dFQhRQ8bN9f2mVyCr0W6F/E/Zynz/zh6dbkkmlN4SqrbLxemQTjw/MQN4aBdpQ9o1
ayBBJsJMqATmoTtTEdJgvP8a+J+aHILyL6p1pKYyqS9IT9rm8fJ43+U5xO9YJuRkwG0yOnLn8x1m
7Lu26h9SdL6yJ85JvbyHW8LP76zIy5Q9MjmuHd050kZ2492WESZCOJubGcT8pPIBOiLp3mAHLlhp
dBqQHM3lZA/j+r5WjY19uuLOZ7MvHNA+qlJGDMsqqbxwH5c3NQQeaXiQ+itpfL08w6umuBspJtPb
9Y7hp/GdTq0cdg6E6WS0jqW6T+top/Y73984EBafeedTNGGBbQMKa4rOayeFpQc1RYzReZxb0Klf
5q1UyroJ4LYwKwI8EF+psaz3ebXgx0O0fn9L9f5Kg6+XZ+xdUPvbJ0ES/58RIZoI6xB5QpNXi9zQ
ykZhSG72khZ0X7PeSfemHetXQTLLL/mYxoe0LIe7FoBUT1eDFF0nqKVu5R/Eh7P4QcKxXoVov0W6
zKjVnSV7dQhEwd4Z/q2FkmL47ETXFbzwnbNDeSoyvFrZ+gAxAfL/P8DimqRaB4BfSA6obaLPVsYH
WDFimYqXSXsNDT35Hu3MAo0CVJicmto5BfvvurER3b27S0XrwnpIkz4ZiL7ShiQfw/ZhhnRVjf4B
ET8MX2T7kNaHpt4Y8bqf/RmwMOOo0lV9XjNgzX9Lkw9TeZ/pvy672erGdP6YELKqRSXPSEthgiqs
XH8H25bZj/0MmGELN741mOXnJ2esnqF8kBbMnxZPD0X3JjnyQd3sPlo9SE/GI5zkTqJpCYT7WGl5
eaKCqh8HdFd5CsGWbTkbx/YSMr4/a/7MnnBsF06eGMYye+P8hJSB7jyY5t2YHyMAJe0NZZzLi7U2
hbTi0u5kAN6jGe58Ck2tStHrdRKvLJ+j4VsQU4XYypts2Pi9DU6WCWlEJRt6bCC/TUUaEWy0Asl4
Xx7JWoRxMhIxMFWp4w1mhZUs1T6qg7bv2p3cD4mraBt7aM0hSCiC8NER4aVj6nzOAEDoiNFT0wNj
ENSHjPrE9LVDfbQzbgf/eHlYq5N3YkzYTUpqmGOvYGzwh70ZPMc0Atf9P5eNrM7diZHlI05WyOcg
IjjDiMXto/b3mXlAFRtJw60Tb3U0FJfhtTCWRj7B3ew2D1Ai5yYtwY0U38d+cCf0ng1lX1fq3g5f
UsqlCnqsc+519W7SHsPxW71FOLo63D9f8Zsk4mS4gKj6SCr5ijyms+XbaNxoKHNv8SyuWYEpmbAe
ygUeMIKbOA5XqZkAxYf2R092jv0gjTt7K4u6NqNEucvrm7q94QgzakLj1iBSmHpNgAKT89oAFx3i
DWjF71SseCrB/gP7AI+GRU3g3EEm+AdkZ7GiyNQPu7RaZCzSwr5KoHJD+xK9Osohc1rvg8Tu7m17
LvdyPEzF/WhaDXRWdmpXPweJbj0gcEXgqN4ch8j9Bqn6U25SNMUA2AKHK4xcrg5Q5BcovdtZ2971
vTbKxzQzRgKEWi/1na7lwRax9eo0QpBIs+AC+BQb06sQEeupAY8tVc7DEKmeQut2GyT7v99oJJD+
Y0aIj9MGIaXWZB4nX+tdbUBI0SpcmDce4y69+t9sCZ6hJ6TcpR5bff5qp7d5cp+WD90WkHU1iCFy
gh+K5Jj2LkUbIDHXaCyhZxrxzw46jEruXCQ1eTjrCN/WT9Ay7gqY9Oot0OfaBoMsbaEit/B+kbMi
zVVF6iLWrFLUXe7vMwWIDBRqf0ueuYRpJJ0YJM2LPJKEK7ksFSjxLUZY1UF3KGPrV1oa+sYDeS0U
hhXcJqWCJUD05zvM7/RQAovOe7FobiNAukEebtxbq/OF2sPCGQb7gpjDNPuwq+aZfkUkkZPdOL7V
Su2aIw39Y7XVhbk2HIS6AHnQ0Ue+RpgzZJiKapq4URJExOziuU+fLnv3qoGFLVqHbgpeByFyt53e
kNKUwRgL6Le7jtvv/8YA9XNUCjm/xRZIJ4jHwNFpgYRX8AeZLoTOwi39iHcVpcW1ECUg0c/aQ24v
rHpRq1lVx2i/jY1/VKK9o5IMyHaIoWrG5yBeRHzuFk1cKN7+zej+GBbCir4MaI9Nabm0qvwbfWme
HqgboJM1dzsdm3BnKE2K8nfI2AL1FZ6enTbuJds4TMZGhLScY+LdBNqcMiJ0xrzRBU+gVGLZ8Qxw
pbYUH+Gs72NNvmP4UvfxkzMGJtTT6Z0Ma8DlGVwdHgAmqPEglHLEbubMdPTW7zE79TCEKZW2S2IL
qXrtcy79uGxq3U242+lENemwE+uyUKJnubn0YvWl5pn+nVU8Tia0eNeq9rOorgzjWVI/Wv3GBbLs
0XcTuzBLkHaFjFrE5emQzxLIMUIT4U8VdE7+owLfaydHfThcHuHqbkZKjKOC5CBolfPTr9D70KpU
TFUtr6xGqa/8IN6qm24ZEZ7bcPrkXPIYgc3t8+DLHy2YoC+PY3XKOPeQ3lriS1FGTJosB8lHTqVJ
6n5WQXRdQpgLNvrKHt6qequTee0hAkXif6wJA9Jk3tpDwQ5DeZxAWu72ZD5dZN9gBfni986DYny5
PL7VtCZNXgDFgcHQVbJMwEnojESjlEUSJtFweh7mzEM18BMqwZ9zGYk8+kuMHOXYvERyR/uqOdNO
7fRdZ5d7C4n0y9+yPtd/PkWIpfw+ntK04ghzjMGrJKKoB0RsO6Pdp+OGqZWJBjhCq94CVuClLLhn
g3Q5urV4DtpMu7JBMnwXGlemle0C+w0B5MsD27ImLGvU2W2PXCr7jveyOX+qgq9joFKA4Mnk3Jj5
1WVzKwcZHZEmA4OsiEtIiBObsjZmdaBxDzzIkfRbJ/0w2g+oJW8cmCvnNKIcNBcQ/9IQL7LH6GMt
RXW2NNVRLKs/mgNsFje5fqWk6G+pvJ7LjbTt2jwqpGzVpRcJAlphYHbWgQj3OTXT+WmsvDAfb9U9
GvX7vm022ixXfBFiVBLRaAtBCCKy98mSWQfy0s7ZINA8cke5SP3hI1ng+on1ZP41Ho3AAYOLlhHE
XRTjhLHNQTH6CfKfXgyjfSfZbktlYWCf/b1vnJgR9TLqRi2NdjHjE2LHzX3ZeH6p0re0cf6v3XDI
wDhUw+gfB04m7LDKMbq2nGnsnMsa1C0UxbDt5Gp1O6X6szQ20bMdTdp3vzLbw5TTwB7GZhe6eogI
9cb2W/NTZpaiHEvJnhA+BSFmBRFSlWtifIvkNyg403nBRd8Y9Jc7jRtt5eBW/fTEoLDf58avosLE
YAFNSZcibP4J/WFXLWJvyN6UcGO/r73YwBr/GaAQdEqhrWYtEkE8we9KuwFb08L8ssS58EYeJJkD
m7KNU3277Etbw1yu55OrAxxUNvYhw6Rt67kqOGhC83MR2kfJmZ8qdOCGfBMqugxFCGHOhirEoIY/
+lqTa6lXqj/Hcj+i36xfB86d5Vxb+qPTfuqyQ2WkCLdfD/7Gc2v1TLChbgEysuiKCldlN7RzERRM
cysHEBRctZZ26G1Ppvdo2GIbeYcZ+n0e8D5FHYgOd5przyc3CUa/lyImVzNLmRR11OyHYQIokukZ
LRv+dz2IS3prB/UGpsEXCRHu3WChDE0C2OESD7Pry6u9Nnqq5wgkUVvmmSYcUM6AjoCR68y8byNh
AEFWfIybgy0lxyqbj5eNvcPJLMM/sSZm9IpYC9oyMshP5Y+dgux6VVegup85vLyw0HdDFu/yWr2v
wkOp7FTPujajj2V8xyGN7jqiC/HTuJN2SrzxYSshJ9+1lKMXAQmgvefLIiHBRUqNWRgpTyZV+cjV
sDHRa9c3WE36anmr2rCMnJtwEj+spXbZzUlkJbupT4ACTdZwjcZkFaGq7LQvl2d79QA5Nbl80slO
1rs2UQk9iTsXQsDqW999Muf9oFBe/zIiBoxooPR62ebqRLKHmCz8SReJQyFQDJK4ZpTp4KDm2NwN
/hbubnUi0V8ln8Rr3BHBTIqvJDNQDHTYmzs5vbXGD5J6dIbnywNZ3Re8+Q3KyAqSfcJy2YVWV2ax
7Isgf0o06aYKq5fJhu246x5CJOMvm1udNxQ+TPiBNF5Wgjm5DYY2A//saV3V3DZm4dyZ8xZdwvJL
xFMWD/yPEcEfypjEYNhjxDDGnZNUyIoku0rduD/W3Q5mSKrj7HYc4dztUuKuPE5gRej17LkeFPop
y+toCK8k2ITnRL/qSud2MH5azlZI8F9ML0IGCwOiJrbHmigZIXfsECN32q6NXhUJdblaPfSh741d
dsyMt6EYj4GyVf5Zc8qFGQvcG1xVhlig7iuKxHYOhG+O6vixCxrym/Kc3Fe9goBq0DYbL521pSSJ
C/4JWBC9gMKBRc7WkEBakUyBYtHvrmduh/DnZZ9cDfZOjSxOe3p+jHMjDyFGeslx3LGE4DyQ9qnB
1MaL2PJ4nMmA5bHzPFoOwh7Rj//xA4RdUVDdk9KMDwik7KDnR2t+DfwHfTq2TbDv6mdV/mhrv6gm
X7a7thlPxy3sk6ZuNTvTWEwjLtBpONrmuLtsYS3GWqg8OCKBZPLyOZ/ZOlACrWkmtjs8sJqyV/pP
sXTUpasOGuSUHtLL5ta8k+QQorQLFpDczbk5Y/ahuQ05MhXlTnEGL27h6YjfCinaXza0NnOnhoQQ
uSmNPACzAvl+mb90c/5Ry+eNsax5PhXJBYPMXf2OZi/S/VSzeyKosP1qk0+unvJ/87A/NbGM8sTv
DblNq+z3y2L4xG1p0ZPOm9LrAq+tnqot7ujVxTkZkODkTuLIVeSzOFNyo9Q9MhcQ0NmxO24FOVuG
BLcepVjt+oSZi/0bxf7Up/d188EKN+KctfUhTUwNhMaU9+RNYzzbs+nb7NnULtxeei3L6moI8o37
ec3TTOCYiOmq/BEfon4oG7NucTTYSYw2t690dFMo8afL/ryWR/stUL1wrUMgKhZU5Ta28g4BRnRH
pLeu0o6qpNFmI3sTNLPDGMLB+o8GB3I11QenC/YBW8ouAy/t7A2/Xz2NER6ALR+WeQM95nOv1Epz
oLiXceTPLW3qUT+6yUg9Vi/A1hfoszteEVW0zEcu3TpeMW/1Si+Hkhg+nH6AsC1Mp0ozK1/yXYQN
eXdIrNscJTwQAkEm77ui4L3kXZ7/NZc9NSnsDcMf4qAMqM079XiI2n+a6FgM2m5u/7lsZw1yxzr/
mVxhbxi5M0XWQpg4GWME33nulgPcllZ9E7SQnNEatbPaf7Q5OQ5Dvo/VCHKev+6iWV5Hpx8hBE46
QgX2sExwk/luqpK+RyPT/jkb3yvznym8R6vFS/Rj0/2LBBwyfYsiKecpNcdzz7K1KUwo1nOkKvFV
YKEEVfh3avzS2rvY/Cfud5cney20PjUnzHVVEJVJFHu8IJy/5FO173WTPniyi0seTvlbRd7fs0qz
JgkGomvERM5HF7VR7NgN1I6oXO2maleUD7MM3c4WBczqsHjYadSeF4UUwU4YzUWnR9ipspdlU/TV
cVSCnV3d21tphFVTkNItZNNgwsT7vKyz0KzjiqNAVtD5u9KkXYYggP8t+lv592XylnIWDcom2Wex
PhxN9tiCridyaPetAaHMc588yubgWcpd027s9rWr49TYEjWd3LtKlJRBaGEs75v82MeKjNieDs1a
hzb2ZR/cMiUEYEkyV3qmYEobHqzpeyo9Ea1v2Fg7vGBOI8JTIYYGrCIMp6GuWsQ4RNlVbtIVHngT
F4kl1/lXozmxJIRddNk4s1NgKWhpAtXoLfMf+v718pStHf+nwxH8O656XS5yjBh6RNfxh6aKXMU4
KsrHbKrcZnysqv1li6sTiPghajvkmt8xdXHZBEiMka0fwwe9OJTydZR+hHPvf7MieN0EqLobK6yU
OSJ4SiC9zel8EynqYxr6W5f4shLCHbqQ1vNiYzwcSMJRG4KRUGKb/DkkofuatrgBYj2zSt0OCrRU
utYRLeX6MW4CGkV9VfEMu974hpW3B58AywR8FqSxxC09lgA+yuUTYF1TrX1f70rjuoc/ULa+95vo
upWjaik/Av0nsQa9sbDR1GYsmnl5EWRGD7uTdEC+7qNujle0A9xmgbnVwLIEIeIEM7F0yywVV5Cf
55tuVuqx0zRWE1DffjDtPRn6y/6ycnQsELtFoBxqfFh0zy3kTZNOtUZ9LJTeyuAhm0Y3Tjdy0ls2
BJ/U00i2sgob8wB9lv2WWNKdYo+HyyNZ2V9nIxHWZogSQwtKPKGOC7r7vbS6jrQXBS6q/8UO3PXn
MzbD/qtA9g7Htt67hfwIIKKLS28bJL02beQEyK7zt4Xp/9yQSpWx0mqe1XMNsMrt6qlMILdTnJ2v
oIwItrMIi33WVc7eJyd+HQ7jcD0CY4BrR8uvdFoYAEKZ1pK+DJHVsavhOIdhfMBa95N2HDly67DK
Yd10fGQB65gEZDTOEDdnUwLwt2XXWVcdlQxwSEWj7ZO0VF1Dmscv/jDLr3HQBHdOVE5vY5Ba/nPS
qdqr3sGhU4QS+eBBtoKjnSrmDz9K5icrVekNlew+P5ZlmQ+gwIIh9uYRHbFj7bdWf+fUiVQdtCZR
wqMSBOGX2uiHL1JdaRrMhUX4Wk62ErlS4KOSZrdqf0VhMD8McR07G/fd2sECNAqoHy9z8F7CfTeX
XIOZQsrUz9tdaxxrwtdSvxqru1LfZ/aHy061ttan1tTztQ7iLppiFWtWNVCTplWtDV2b5MZlM2t7
5NSM4FJNMuM+E2YUiPSy58T/0Hffq80C2DI34rEFtQ8IOWJUaDmX0Z6EPrVvhI4GI6PXVN9Lbadm
R01/TEJkVMpbKT4CJHKqJ9PceESvvSlpGP9jdhn9idmhRR+L9wAZPu1HD+1QkX1I0aQx+71h9K6s
PzbSvoUgYQvZ/Y5/j7hyIe5VOT4pPQHbPDdsV3MrAczKPPTsvuvF29yPB+BRQf+pS5obM5j2Ng+C
RXRkpOEmMZ65Sq/nsLiZNOt4eYVXbqizTxHmoK3tlLoMn6IPigkhsrGTjBLwcht4XZFcq8UW389K
IMXAuaEWCKlsiWQJvunnkZ4NmZcW5kuRIkhjl4lnZP5DJxW/qC9cNVPzUur2j8sDXUOHnxoWyRKM
TEkGSekRSyvma19OCXbszPJaSW/vZbOHrqTMk/g2nhuruElCyb+VrTSiv7Zswl/+pMmS1yamQnI9
659kdYqv4sxG4lKHlE6l/99vX8PEGD/3AXV5N9bD6iYceuNmkuX0SY65kPOg2MCXrrkwUSkFH4Bc
BmKYgifFwdy0YT+CcJL63vNBtct2Y3Aq6K+otCT7uk4+kpF5MtLjXCWaq4xbIhwrJxFYEtB3C/YI
jIdwRIBrnCUtkjMCguyLpoVHp7E+m8oWZm3lJEJGdUn+kG0gJBaP1yEeTaNi9aZhdk1qGvS+deEx
A15x2U/ete8vm5NihqKCx5EXENn55myUgYqYPWVepb6OPDB1eNV3tbLL5pte/gQ1HuyQYXilVaOb
0s0ga49pdB0GV7Lmqfy3y1/zfnaXhDWvd6i4uFtMIRSS03iW8J8Ft56BZrvqptxLx78+5SElNhA7
AjWON4kUN13YW9oIwACtEXK90W403lT187jVPfo+OD03Ixw1BC1a1RSYyeA9GPSHyUk2Zuv9YbZY
INo2oeqB4FgITo10ipTMwEKhdftJ/pTPO3D9x3SGn+r68sKsDUZblMN1OCWQRBeiR9OcfVYGtlJk
7dqnNo8o9rZZtjGgFWekIqqBSMMIuDdR9MgKDAu9L8yY0ycDcdRQyT47Q057SvriNODvadVJpR55
6xrmkUULM3BbI3pp1Re9i+995eNolZ6kbXaFvr+yl/YokzIOYj/wzwsHD9U+Ta/lKvOC3EGcVYOb
LrLmRxK3LgQw+3KG7mf6Z+yzQ9oAiDJeLk//Sq3z3L7gTHEgGb3Z1hlFCefQV71bTRKKskr4MPu/
6iY6TJJOgxbh/biVUlvzMspJ3F6LNiT75vyAKApgKXPesCa8YKP+Xs12S6zij7dzslXveX/sMcw/
tkTISDTQERxG2NLmFgAtRCrjrRbd2lvortUx0e5G7WIhJhfThJDwkWo2CQNoZnIVuaA35tBND2n7
lkvHjaVbdZ0TW8vWOgm7xl5vusTCFm9JQuSfskKIfGX6hadb/8zkmyP9UIBCGj9eNrwyRl5GIMo4
H6AdEasZqmNHjaUXOXi1X0EuuWrORUn/YHxjbYqwrNri1Y97kEHkr/MxSkOd5XFXIo6sNpTPjqp6
lEtI3pvObf++vgnOGUwnVgxQpGI0WbZTpQZTha3maCr3M3rUzai4c7cxfyvloHNDwp4rtak20xFD
XXabhPdzeRy1H6q9H8lZWp3b57eUQGT1c1Fc282+S54vr9/7yBHzOqU1bmcIDsXUTW44aUBsmHu+
MQCIohUerelhKU9aL3lTepB9J1ttGyv778ymcP9qHPNqpmNz1tODEx+UzL+ytBuj3SpwbQ1OOFTQ
RzPicqT7TEODE2pHBjW5/4+0K9uRG1eyXyRAKyW9KvesfXHZ5Reh7G5LonZqIaWvn0MP7nUmU5OE
a4B+6oIzRDJIBiPinDPkPy0vXvfuuMrMbRa8X5/Qyyfr2YS6SmYCMccEWREMrvKRAjv23Xp2v8+d
izf3SlB2+HtruMign4YwBjhuuWVOtv0kzBFgFwvv8DrbOIDw5uzWQOItb8W2HTg6LAbN7bm0CU8t
KovneUMGyWQofxpWs+vEh1ECoByQbZaWkaGNohat2XhQovohKdmULY+uN5rmDOPrRb2eKh90NWj3
n+q1nQBso3szX6wdaCAcL3DQYYRgGMHh+WzG3ObjMFgGqp8r6IFJ1rGU2Ctq3gX0CQ+o62t3Ee1I
a5AGQ78NwtCL6yHNvKorYlgzwo+uBHDJ/X7dwIX7wwCamMEpAnlHhFX2+XDGuvOhrwQG/wptqMhf
jv19V7/RCbJq0C4ou33DdbwMOpPKDBYlx/PMxhol0/cClT/QStdgJizQe/kxBt4q1OHKL2J5ZYzK
vWcPcz9WyGVGQtwH9taxawTbu+vzeHFeKTaUsCyek7n0U9hIcS7GyTbkoBgT69bVbOYlh8BLDNkL
JP/gEspmRpcreKcz2GHNa+GUK9ZoHGJ5sv4YUPYuyftpLmtpQLzglW5ZT1puMt0YpIOcHEi9Nzk0
72EiSJMtdD+i2dX5mMaEikyoLYpMh5ymLiWRm7yZoWYdlqcJ3dS2fIMAXHg+hljYZIQKMsZAuwgc
zYw92+T5uk9dtgdIpwpQxEOHOHCE6mK7PVgM0Y8ktazyddKC4oat5/BmHFbU9SPiP6QGi9oBxHrd
2mw1Hr04hQBxoXcLZAzgczsfoZXkJAf3uhH58V1bPgSdptiwuGNOfl9xtGQcRwqddxxtE0CYzriZ
gsic7wodElM3DsXbWuIk3iR3f82KqLT2sakrIF++ibBOsinSl/hLdAcrmx/4UjFzgXUSIHklHjBg
UULvmbNypkPjrWl83/51cUOaRNnORRMSDgNH8T/StX07mhhVDlybGU3Wq4vWoNbbX3fBpck7NaM4
QZmBeD+zYca0332wpZDx3+sGFrwA/dSokEBmHS8EVWvdFk0KORAgW9rui4WcZLue3IMI365bWdit
sAIvliVBMGEoIYJDZZMzm42ocDcVkoQpy1GmSVfXrSxMFl4DBCzgyIOg2qp4Ghj6fGeoID1Hwy+h
/2SmGvKfi1Eg5QFWfPSGe2C8RTbufEemkmIXTWHpyjXuc36Tk40T/+16wwTmR7L9ANge/laxOjma
xwRd6YxX6QroB7N4dh3N70t/OSs4yN9H6gIaQh7xUco8H4IxmklW8jpd9c4vi73w/sjTbcXXaaYx
dOFXiiFlrpIwhs9BpH1l1zOQp8fM/+4WG5P97ZJDqAD8SGi+QU8MQk9lfzhlZUISngPhbf/qs/Uw
6grLC+M4MxCcT1jZU4tM6GJfef7DHG8BxGnQSKQrNy0sC7LIWG4PeTXAABTPzePSir1eWmnvihgi
xPa+H+sV9B2E7jhecOJTU0R9+4iwdiwBU2Cwcuvd0B3HQHOzLI0GUbODB6uEkqrHcVGnLh96B4vi
/nSbKKhu4g6oAyTrco2XXex4LP+pJbl6J9ulssmMsjAs1VAZoxWKDzrij4XpwrMbi4KOCRSu1BRx
z/mYu52Xrko8N/IvLtlQpqllLLgYTKCpGTyJkiJI8WG0O8dBH4OloHD+DdwoaUC5Tp9rCI5ePx4X
7QAAK0twuLV8Ze8HAQ9rvwnTlWGsqbOiyZoED7MOorCwJMg/o28HUoO2g1738yUZMsfOyDxkK8gi
WcZrVn65Pgrd7ytLPtpDlZYWfr/Jt1352De/rv/+5SxJ5WykOH+/xy5O4CzlodOxBM0E1O73Ydzf
B+7cHfoa/RGtSHVVwUVzsmqONhnAvNXFx1Et5pCCkqCdNqSrQVq3zbDrE0NzUF7uSeTTAcvB0LAh
bTWU7YoZ4l5DnAM2+2ClHQrOW948Dna3bfjH9RmUh9X5HQNTkA4iqI6hL0BN3eethxqgC1MQIAuf
8soUT7zobuYpZ/t67LKVPfEfTjeJmzwTP6/bvvQOaLqDtAVIeR9E4GqjFU8cYbAA0wn6mVXsV5tO
17cvD3x1dC7uLoQCaKZCjeLcvxPakqIikmLBGza+4UWh39/kTfa196fViGS1D8nHTwwKb02kp3FA
YGjnJqkzZCnQ6+hGbx9p0ES9rha+tGK4PaU2ODDepmpg9O2S/m6D9lpIqFAoCKxF+IhqvEmh6MSj
WNczcnmqIocjGwFwCgHK5yrx4FhSFgYtmgrj6nFGrap9GnQv0MvHm8zm46wDvNcFN4L6fmrsemiC
KQEPYPbVj1cm2ErHvUig4ZqAOPRxBLi0BVU9gSpet7u+YJeb+ty0EjQ0vbAgoAvTti8OwgL2kgDc
/Dz/dQPo+RB9JXlkFT0XvZWCyzMoIpJ/Tatm2+vKFpfOcTYY9dpgccZpxzGY2UKPItozwDrw3IUi
gurJW2JB9I7xqOOh5sC6dBGYlSER+JfQ0qfeIw3vcnN2Mba4ANie7lj9Fv91klvOH7IHuHNBbXPZ
pdgmozFKG21Ixj33wn+BMX3ojanZI+7YXneKxQH9MaYSwo+hkyNWgbHU+dczNzOOicTVON7lS/h8
RGoN3089PJEdGHGN29hdj+SWgiG4Kp0ts4+dtZmbn7bx7frAFr39ZGCKF6Z0Dicrhs0ws6s1K+id
N04uHsa1sQGWT4cj0M2jcgCXZlwJv4bIh+k8pfFjO6JfR4OM0JmQt8xJWJmGNJ39JMNSBT8QkaHo
GfmJJnS9pEKXSyXppNFpIVsU5UecGAGOyXO5h3F44Z0B/b/2rnajfoiEs4+Lg5e9+tDVS8wIatCt
9+AWAGVEdq950l720ShfIRf35CvCymmARsdXCKirOZGdisgGb27+kYqHEnquPF4TaN+NuuN50WlO
Rq8EvSmDvEvTwe5EX2wC8Yw9uKbXgP1f983FDQEzkG1HrR4AKmWWu3kAz0EMO4aLPJ2LcVgE9FUx
qhMxWnhT2e5iWmtomx9Bhnjd+GXMheZ8dGOgiyUIcA0przrA+7zJsmE7b4MjUGvrAqkvLpzvpPYP
yaBzKHlpnkcmp+Zctd9W+EFbTzYEfwrEd/6/jbDWSRy53XMDWCGr2Dqtt2XFDzxdXx/n0lr+GSdm
+9yHSGZ2k53AcAVdo9YhhyRjW99GzySIEq+bWrzVXYhM4HWJ+PLiVi+GTgxVBlsByjHR6MxRMMzg
zS/WE6TfvEZs5P9nnXOfW8Ue34p2Xg2b0OKeOf0G5XpHza6vCo5vMHwavyJFy29KUuFRNdfjqjJB
YcGNZN6BjWo6NpnNHkrBdj3eXxoKv/9jMtCR/r9FKvVxakFfCIkRfIhJ0IbRr8dhT/2fRr/NvW0C
8XoAmDkmCck2oTu+LgNtOJuDjCu49WSfjrLmrUMzMB/VOCKT6d4xWrQ86/TDF90KbeMe3pOuJGA8
dyt7CsMSnNGY5uw7WO1y559QwtA/EWcAEQGFDzTFo4SpXCfUEI5RN0zGGd5xIPU+HQDPmH5o/HZp
vgC7wCHko4B/oSDgF01mBVSGhCOOWBEHb5UPrXCvBx9MPBT2lxjkPrQvY/Qy8h+iqb91nf/UujHo
X0rnS9y7juZ0WjwaQYMILAjyZsg+KEfwWBi4mBhKw3lXbmInfkYf076fWwijQbApzp7codx4otwk
hSZi+J2WU48qPNKQEJYiNWhdU5Y2B+O4AxKpVd48MiJ2GXN/FFMelf3zbPVrK0n/hayDzOOOqOON
zXtPcQtxZh86L0egZkckfL++QnLTqp+EdQmQ1yX4T21jn/yubfsJDp0JSKyMT6Uz7cB5EMWxuK8B
eI1zHW3Fkn+fWlTipgaqDtM0w2JD5xbiYO66M4v3DHkTT1s1lxN6bXSKl1tGPwubw1aOaDrkWeQ3
bw3X3EBL993pgOQeOIklmGeknRXCyIQjmNI2yhKwRx3jFI+fzfXVWnqUnJpSHKgu+iEFx2G+6tB/
11UbqIr52fc4T9Y2RKWmZIiaQXPsL5sEpzy6ZHEaOcptTnmT5ZDCxmEbt7BEVyy3D1NoRgMJ72MC
oq7yITdmDbf30rkhleoBxARZAyjszufUKJk3pRYOQcdFy60f3GeJLkZaWjY5HkAQZA5K7aioGzMD
q3GP65v4U/NYTiNHYx8ODG+dFQ1oI5Ie2pwdJII0l/mSU0IgBhTsyODjpa4cQKwpcZOaIzQBpofc
2fbQAeKfuUTA7oUrJHRdlIaUVTN7wavM41BBHD6M+T5Jv2ThFxJsr7vj4kjAO2OjKhjgWlRuw9kX
U4GbBL4RZC/DML5RBlQKnzVev3jhoxPFB/8LctEXLdqAH8WJKSaEeOGdl25IfsOr7cR2bHg0vU1t
bRy8EcitNb5+YnwndpWjKhXWkPJ0lsdHtQ1zenDa57o0NLO4dASfjk7xdZpkc1JKeaLUd5sVc/x/
pdF9mLnVym4qf5s1g7Vuq0rTcrFsF00+KO6BUkLd2R6vWqdDrR8sPuUqK4Ob0SfraTYeYqOKKsvY
EvLr+nwu7Wps5v9YVBvQ4r7MRgfAspVTJ6uA3oeDrjdy8XY/NaG4JB43bksSmAiCGFBk7KxNmjwm
/GtDVigv2ZAwi3vNhl46In8301soJwOmrmy22Gu8bqYe3GREKdl7B2XgSuR87aCrKWPi2Lvlrcmn
w/XJ1FhVJxNdGiIHigkjFQ9zA6r+Rzt9Y8Zj5+5Zu2p1HVtLe/1kkGruMnTCIUdfOTrqKGA8N6kD
xGH6iZ1wakPZbxDxq0liw4abd1BKjDw3jWxktNm0nnoI0GnM6YakbLypDPKpNWHOTz8K9HZXYqNV
9fh9jSghCIHDy+q/7NdRywJOnvRthzt0NYAYONta9pi8Q+qP/MzQuLsNa6t6EXWQ3/uiZ/NqYonx
gOouymI8T/ht2hbFTe8FIGy+7j0LY5eEtzbU/cBuimzx+QUbVMBl9ni9IgFziJNj54soGLUAcFlV
VQcvX+d4sOImD9XWeShPstoZkSPjvPVujaC1H5PSuykEx5ONhbtptPka4cudAG9ylNJ61gxz4cSR
FBUAggFqDhSschyQGk8fMCJjmA4wW6CfwmVxfSKXThyYgIAZYOYemuOU6zyZ27j3EsRkNbkJ+73o
NkG9Kvx3NzWB4tkJjsewptK8tHioMYJ3UNIIX/DnFcQpe7eWEadxW5CdgbgTINTr41o4XsipDXLu
IMwy0bHUVzir2zWoKUSynsu7OPsCWkqA9odPhBIgdUcJEtASGWkqs9h1U0IGB+/RzDq66bER34NM
E1Muzhq6WvH0g+cDVnY+orJ1szSdYSKw4PI/eXk39ZrHJQiZFjxexsmSBBl1YJUGo6eCTTm4yIHS
ydovUhDyh2fm4xtkYxpQAcb296KrwkOcUePer2h/pKVVbihAIfu4NtNDQln/7orY/GhpHe9NK5m3
1PASvCpI7ezqMYm34N0ejiaZRzea/Wp+zycwnJFEFFk0CtdsQDQasHU50eGuzwpzPXWkWWXdYN91
k288sDYWPdRxpnnXWm3yYVOruCPl0DzFTSduXZr1j4XBBrw20wZMd3kZgo5o6JJ1Yto/gjkHWXXl
drENXbimfx2GLNu4/Zjdez7zunXmZSBkalAhBZg/9cENOEPE5q0nIPPBxPHnsZmTg+W11iaMEehE
wxC4+7QRdYOUc8tuM8eRXxbTwwgdj7XdDhW0g90UZKlhzbct8djWrHhY7oakHfbIMvIDicssWZlz
6nxJijk4ctIJcDyIysk2sVtMTeSWpntrN2a8T3gIJqmmM7suGjCJWw5xrrWHPi3g/0hp7MehyADV
9cZwS8mY7co5JN/KPi2PyD4arzQvx+9zHMQPXcPdjWGlzoB+fdcpogzVUHcNQVYXfYVmbn11ZjtE
WVuQm6IcrI+hYPa/bp2Zj9wv6KZmVoaAGZCDYm1UdfG1zAlvwedcF/9UsSeOFMT2b9Qax0NdWfOK
8am8wz8f7tIgQON54Tt3sTFZKKw46SEQNr2zM69ds3rOmqhFuvdr2NrkiVdJSCGBzJwGAJyg4Nu4
TJJiByC5fajtrn/KqdNugUoL+xV1nOmIhi/+3R9TE7VehmRxAJXjHQc4jkUuGG0fA0Az7ou4pQ3Y
3+UZDk2LlyQvq+e6mkm9pk3aHIa6bd8Tl6Rh1FqMf7gjReNoYU2zd7TTov9G0R+5pXPRHOPBdF6r
oXHiA+RfMzAD2vMT1I6qbZlP3sqIDf/J89v40FudZ+5GN3aSTTu0sRWRCnnXlUvzadwVXSeeimac
xkgUYXzLPaME0sgY9nHWGFbki7b+AaBO+upgXtKoBUvtS2J5XbWu/LF4rakrXmxQq30PG7DIJkVo
9hFtaPVaOWP74RXIKABHRAAHSfO0/VrzInyKw6QjUdU4DjjP3fIm4CLZzAMw3kXd8Ve7nWwWJQar
f4mRi42FguKrTTIAWooAxaKotGuwQJdZmL44eQzxr8xLeZQgOH+1J9vY1vHgpJFZmwV6/mPB3xyW
8ENclCyMKk7IDW/s+D5xemzg2vQEdhGaGdOyGW84z833CZ1PkZ23Lj7dC+ISbLy1f18yPLBBneOJ
QxtnBo4OwvIJin4zO7rMyB8nOg91BLGZ9tAGJN9WXo98mTenDNkHTwDLQfN/0NfFvzR+OBzKoAhR
2EYS8KHCG60CQildN6xmH0kQp/c4DYe1wcrph1/a7XZ2weLkjJVIo85vQMgxT1Nyk40ZQtdwIvGu
dWn5InBcb03a2WMEQ8mhDpt2i0aP/M5tavpsxFO6J6njYTvk4EQISNpvEgeM+sU0j1twwuXvZdgZ
kTulwwacFf4elBNgkiOJN64Zm3wk/SwbPSEgUE227uRDEtJt+Sajlbupx9zju4YQFq6C0vXmCDDi
Low4eOf6tZ12RYpHGUN12GtA0RqNIBXbAODfOys/8fMNsfLiNYBsPPraOmFAMt712LQC3mZuVqHZ
5b9AEw8spajb/q2tw3gzOax59924349pkW/Bw9C9O4nR71toJa+YMfQb5rNm7chJTytj/upag/mL
u3kQ+X5eP6ExwL9N+rC7gUzGfLDgiOASN1KdyMVSKQAcgX9uOSV6TDNjgpBXTMGk8DxnWxO1CMt/
t8OvJurJM1kZTZRPW1cnLbIYzcl2QUklgGSyYpahB6q2ZC3Z6HYt2OALpmusXIx6TizILzjJ5SVD
YyegpkBRd5i+N9Y/kmQ/NCF44SAhlP0Mi+LR7XWg78UQ0jUBxA6RK0cDmXypn1htO58OwkDQkMvW
x+zgjduhzCLoEmXpXmRfY/cf2mre4kuBCrJ6PjoVkVNByHVuM+tSUBfL8nUd32dZxMm2b3a8u4t1
j7qlsOvUkDKlUHSawlFWlQ32OrBvTnIYdHKDS35xakJ+wsn80TZmaSZXbfYPovTAeOz8fWmcIMGF
lxx6vCTt8bmFGo1sri3rbyG/4dPODzehp6lJy4BafSuBIx8gUpAekIs2bqsrO9MaZcl2Dm55UBz7
LIfqZAYdWXt9PbZfWpITU2pPBvP9rikLjCYOXgL3EYqJlq619xLJDgbRUxvKy8tBlFeFKWyAkXAF
BjqEiKDMnM21HzOwrBi3NjoL05FAuQLQQAdURCU4WCoryqnYT1DnE3ix9eZ3H00C10evmWi1fSjw
8zbuZCcFSzah88YHZBaOia4ZasknITEAuB5aga0LJXAyFh2IHvDytNmvnL2m7MsnRiEzryAJAAW9
qoOFKKiLpw6vmTLctG3UA2UCuseg0nVQLvoKjgh0/wcAHKsCOdymSF7keN468dE2/m1HMDZpSgw6
E8oJYUJuGvLsMDEEL+GYASKxNnVyiTob8u8nR0SdszFwAzyZg/pXm2/y+kE0z59ZkT8zdfFiBolP
wzGMBuFa630N6u9xueJMVz9Y9KyTFVGeypllpwnxYKeC+ovzhY6avLBuqpTbyGjxQIpdTFVbblpI
DXbem/XX5PzydDgZg3Ke0twGp1yDMfTdkQ5fWfiSx0/Xl0MzTb8v3ZMVD+MK3eAMJmz3W1pAeIN9
4k6Qog/oTEW+DiHYuUtN5pBPZokaVWkdM8gI4sY2/1quRc4TwjbA8MDnGqplejMw7DbsscunEs0s
/DEwngbvLkEDO9GcikvxwKklZRO2iJvTCgCl1WTu3HSfsCByyRMogOu/74KVYyLQ7pOcrkj5nM+b
bTVxW1FYGq114N7P7nbkn1l7YKLQh4/cK/rMz00wAeEiK0ahvW/uvLCO+vIze/2PAU8ZQ1H1NQlS
ebqPXyq+JelNHe+IDra0uBPRQQWANHqvMV3nw/DNrGq7Qebg/B1PtkabR1R3US/dhmAcBQ4DZSCw
7CpxYN3MgMNy1NZSQMrLZJuTKQJLl0U317fjUhGPnBpSHAwSzcwte2mo65tbJJXyY4Wkxsbvu+4R
iM94xUZQx46EfBem1a3J7G0Lkjkr8AzrIu4lZ8e9/NsPUT22leCk6J25nm1sXT/fmrYAnP45MW96
SIoJS5N1XDqGTk0pNY2qsVvkVWBKNvRmzhOHOMf1mV22APIqiQYDwk05h5wCROVUpk77btfU986o
2UyLHoIM/n9+X7kPwgosXUzg99vqHzrQdVIhWxL6GyfTkUr/prdRY2A87QA6QuiInn/FGeGIqGmB
w2wVjARCdR4eP8bWS8CsiJxVP/to9fIjO4EuTV7fomH5fkLub+4GZMbGiIIK2AEPUcbD/WDdD3GI
xJdmLpbeh6cfqDgx0GnDPMi5GIyvAXlMybFMN2kNhdBj2+wdXfPF4tSfzIdyACDn6IWgA0JlEQWx
Lusj0kyAFu4TJIiuO9HSUXM6MCV4qUIK6MiEgVE0TDpfeuPeNDUnwKKfStp19CWgbqH6KTcqD4wQ
aLig9m2aWwi/ddXfxW39x4IKv8+qIqzR04E+AWgWFN1r52+r4lvR3Rqlrh1bM5hQ2dZxSBhvbQwm
zZp9TbNb6GntP7Mk/50v9YXeOfYkaIzRhGTY1Q5HXq2KCr/QLItu0hSXbsecuVaMlZ8AIQYphl+B
XCtfu+MLp8X6/zckxZ+nBjyKoPHCtdm7a1J/KQmw3YFm3pb36J95U87D2LQyP+wwbwndm2gCZd3d
xO9aggAK+j3WLnS210e1fLWFAJOD/hzsC2q3dUOnnLvugOsku83KYyweCvQe29ZXyIkOIPJxI9da
oRIc4aX4mX0rO7OQe3cA31NmtBJzjvw0TKfdsRrSlYlEf6rTUpE/cnEsnxhRZnR0q8kgcueGwY76
O1Z2aMnXlM4WN9SJDeWWaats9mYPNgT4ZipJajBonE9nQQkKE940mWHAAuYyio16Neqaahc9D4U/
wLv83/IL5/FaDYUYUpfouqoC+kpxpEZlCd02MLmSlQ8KJDDdTM+onHyg++vwCR+UqpJA00K+HXja
c9ttzjsa9AIFVC95KgMH4J5X3rXIZTe3Y+evKmE+MfFj7t/QF79xjb8m7MRLBdS6CFQlati/yBMY
0BBiFsZeUisHh7Q/mXt3NDyo1Df5bRDU1pfrI15ySkw1RHQBcDDRj30+YJFxS1KhwinTyMrBK189
zMmk2V5Lh+OpEeVahG2RNS6MpM7PzEdBZ194DZ6Sr93wdn048pfUPXZqSdljQrRTMg4IjxsB5j9Q
PgJgtLJRJHL69+uWdBOn7DTcJKRAIQbxYviRJHs/f/H9zXUTSxtBIuDBFQmOELxgztfGttu2yzha
y6r4w8+gnYP6c4OKpBnx8MMxtm3y47rB5TH916DaDBUUA7qJOxi0a2dDBPoVIMlbogh63czyIv0x
Y5+Pq6k9i9mVXKR8S6qN666r4sVxP3FQncye+uj3IAgP1nZYcdi3ku7GRpNpXjoIT39f/v0kM+ID
qC4gYoQniYA4GoRfqe5WWlx/eRuCmwKQV/V5PNKuACWchT5l/4X104qKN2a6KCaiDnrIJpSJdGDh
xY2KfldAGgDBB8L2fExJX/vIWcFiaN1mMfAodFslPOKDhbh5e90LFufvxJbiBTYotD2PYf5SQEAN
gp55zVlwybwoD9MTC8o7qAqmymUCFlp0ZNJjw17q5Jm5q6rdDSgQI3amRyvZgt8auK5VVWlelIsB
je/9pkpHD8tFQBPzklhDDA80UovTqPTH6YubGSg4MxrUAEfHFUp/on0ufFI+EICg6pXsQbizgO8D
M62bMM2cL25wwDWAVADRzQXxtW8nvO1iB180vlB70/FjH2oOLZ0JuflPtoVThlObFS66mal/nw/g
U6vofcV0HL+Le+NkJMpBj9N3DLIZZrqx6G88n9cIRqwjFRlZdx49BmEBCXGa3LhtrXvlLe6SE9vK
ucz7IfPGRtp2anArbVn+Uqc78OIA/vKJPfLHkkpkS2k3BgmDpbT3IuaaUa9TZ9csl7rjfaf2fVbD
QuEiHG22Nhp+3FJTmljc6ifDULZ6KKwG7Stwu9F68wPYeLk+TYsLEjhgbQI+Ct2DcpAnPldRCvmb
FrWoDNkh0wNV9poWd0b8iCLYdUu/i+NqgIHIFu8EHCyAHShDyQuLFo4EcoAeIIqdm3H8VcSgQLw3
IAzV1xvu7P3yfYrvGu8RJbnr1pfGidgQyCcXsjiAW5yPMyZGRSGIi3mk3QdL0VsuvqO57EF4r07e
aTby0g4D+hSYJmAT3AuFt7rGMymQjX62a4Lv56akP4QTRF69SqubMV93/b/XR7doENQvAHSAn9NT
mX8MCIHaTdwjTRPUN1P33oGtIhD3acAhYZ+8zuW0hlC0ZkqX/B+XaABZdalArZakfTz7/MoCjCR3
wWAH6YbxZtLyQC0aAfUX2i3Qwwza4fN1CwMxILWItzRzu20Xz4c2NXddQjQrtthQAvJkyCEBlIc8
pnJ9M25L2j/5esiKu4k9zOCLTVl3D1a1DXpdt2mbPkLE9Hmi3SosPq4v39ImB1wZ/FMAAwVICp8P
koRzRdoQQX4LJURD3I71P9cNLM4iGHBRjEAlGHnUcwO57bbCdHCd+vG8k5W7xjC3SRJoPEJeUBc7
/MSMcoGZDjRIfRmXQIU3Gmx06Zbbgb64nwA+Sy3y/w5H2cxWbYGLFn2gqxgxXYY+nLz8aC3g93Q1
qcV9dWJIealkQUyGBgQ6q9oGvXz44aKNs3jp3YfBX1d1tu+CT5T0ArRxERweKKurVHoNH0KTtUjW
J/lxmr+ZZG+xT1RXoUqMkj0CLM9Wry3DAZMONZCwCSld+QIkFbgidYnQJY8+NaKc9SSfwUVUwUhJ
gkeTDE9h9XzdpXUWlIPBcaqyhpgc9gykcyzx4BWapViMQVG7g0onOMBx9iixSm5OWcIZdmUXfDVr
YIVuJvvFGL7Q9Amky+mdcYdk2vyZF96JVfXlkiL2LDz54Of5jPaYt575UROstaz40nXVvXpqRznw
EmZyAYqofGW1pNpl9vQ0iq9sDh/J/LMEni/y8x/XV2zpEDq1qPpElTt1XmMz5R6ACVJiYHjO/1rE
EA+XUyOKW5R2ZycsxrDGcAcW2QiyvOAgdXSUlEsn3akZ6Z0nYVPtd9wRPsw0eIEVYopK8qPn+8bU
AC0WO/NODSkntztZhW9LbB7EWlfJ9DHHWLC7uHmG8B4Em0BC79kIqD5R0gPMFwR8SCoDKa5mAEKa
0M6W12Exmse+8u9HLbm/XG7FAWEilISboKK60E6JvZoL9N/DhN/et/KZ3MxRlg5RSR0gZVoka46+
U625900k3+xGx6SwsISoKJKAAMECiKpK4kDGwSozG5eICUYgXu8oujTM756OIHvB68/MKHciwL+J
m/sw0/doAu/FQ++2v/rKXF/fXAvb+cyMciX2w9yOmcRSFh29gxILYNlR/iT88I7VcYReFM1Vv3Az
+ngHo4oG5O1lLY1ahtnSDlc9Je2ba9ebdPiVxsCd8xe4FHqKf4QZ331ijCc2ldvYcA3utb0tj6w1
m19Y/hRFDvS3aa8pmS+uGd4JiGsJWAlVcsCmY2WSSUN8AlNnkG7HuTy2c6LhEdGZUcbjCJb43IQZ
0e9a8ki7bZHur0+ZXPaLTQZ9Ozx9IPqIiOn8nOrjFhpjaJ5fjRy9+tkmZMjiAKRTRv0najSQr0KP
CGiZJROlcqFA6hpbSpoSKV8PZO9APrvQ5Q8WpwyNIvg1CP2Cwul8PF3pACbhBcjCAEoH9o4JPZpe
orn5l/aSZaLVFqE4pk2FJiaJsI1kMIACpdYuTpEKpy5I69xpHY4hQC8CicSs1qzU0sgsQARBnojQ
7wJSRzlJgZkB/2XaQ2IpZGW79sORbzNn1gxv6eA7taScSPPsEwATMLw0dIFQdm+rMTwk4B7ETXO4
7n5Lg7JRb0fjJthGLh7CoDqJizBHUrQRkIc1wSZHyWZioSafvOTlNsE7VOpW4RWneHnrD2FRZ8jE
hHkFBYwd9CPT4Ib40US31we0NHenlpR7H5JzMxDeGFBlbMHsERH/xxhuRuflupmF4BacoX8GJOf1
JLywDNtM8FeY8eYHn4e7um40B/jySCRZp5Q1v+DYL8oC8l8OEktl9WsCRDz86g8brpPtWnQA0EX9
x4pyxGW55bSpzJoOzWM9HCZQkgjNrbBkAkw2SOwA3Sxpzs/nKivLcOAS/N5P98J7M0BRa3aaydLZ
UI4dJjjDXQcbgbt1k2/cAoOZTktu6dRB7TQEoT40toDjPx+HKOwcVGK4DYBe/NGU6e3oQPXIodsC
DKReG0QB+GOj6362dItLPIHMi6EZXI2BvJpR3icYVzY2ANneUxzYbVlHIOJdkWYDBCb0b6+bXNqr
pyaV5Robu0gaE3u1Lf179H2sbF7+HBtrU4bBdvRLzbGqG6Gyci5DZ1pMMKtT3dSr3hUfcWN0h2Ls
vtWj+W6GSb2Js/C+RD+YZnKXF/TP5Cq+D7G+XBQNJnf2LQE1LiSuQMkyrqH98CHq+N2srTuIAGja
GJb2NXKOoDVGHhA3pXINQ47FnhpDnoX8Bs8GR+TRnK1Y/Ov6Mi4lzNBHBQkdwFIABFf7PlwAGQXQ
7Tg/bHJn5mQ1FWQNRc1da9CbMn/vg/LgAYfoJdM+8Yaf180vepFMZCGDCkoDlQ2YjOPIQIWM4L3+
2eclHCfb2smIK+2jNKhmIRen9MSYcug7npnFYAVDUgbceg15y+f8EHaQcDE+E1Xj5/47LOUM8IDE
o4RhWFMKQLUZ3PiVj7gQGteifqC9uWZpHwWztjVWN0L595P7psIngSYPdlPa7O2Crag3RB5QHeDK
uhPTtEK73GMygg6Gmvt46F/Khjz4Ge8hA13s2nyILC1T5eISExPkQRLFDiqm828CmrZgfJDbB5nr
It2G4E1316A6iP6Hs+vqrVtntr9IgESqvkraLbbjXpIXISc5Vi9Ul379XczFd6xNE5tIgCAvBvZo
yOFwOGUtFUic9KBuJAnaT04LFIwE2pvzd5P6ZXEsUAwxsjCKKzB/KExXepdspAkeqV6AQEC5XikQ
TPTlLUKe1AAJ4eUDopIiOJ9kyi3NKrglWehH3WHy00c0phAida4bVfjfN2ZDe2tIjIVv0dC/Ua+/
TgY7HKMXTMPtTDvdpcmPCr26lzWT1aY528j/DENkUsjGJGMNlzpbxZ6m6QmIlYExVrvR6Y+InlFe
yUKAYjyMI90nWrNz4x+6Ft8VyenylyjWWKQI7plmR5j242loEpoJATZmemg0Fc2OLBgEqwMeBgAM
BGKy4NGdomssL8ebJ3YsMMnbRwysH/5Gkw8R5Hwj0fGcAvoeHq4b4y+Zk6CZNHmJ1lUhRupmNprQ
czE17Wu3X6CJucSntmtujPHBqFy0gdgKy5QVG9EDB/pNEyMY6AISFs30+k6jiYeoEJh0YHRbLVCt
+xZ9ccy3ed0P0a01+ZU5Avxh16kmTpXShfVMEKp2ZgtFCXJLtXlvJ18SN5iaK2D8FsM/mMjGeQQM
+0jQZjXtLm+m1J1tVBdWuXMmNrT8jVynQCjLgtU+xOkQxuVz5YE8PLgsTZahPFtp4XaM46RJSrzy
gmT9ao27Bm2u1nhY0xZx1QPVHgoSzpmiKi41JN7hyA8E/TTbqHnFpHs1ZDZRcqraESDs3a5ytcMA
FS/rJ72GOKAXBvxNZCsFQxoXq1wigteylYAUE3GqNpiHAi+M1XzDtaVwKTLFeH+6B3od4PmIZcil
jk1LM2sE/NTp/DYvfvXMGwMS26m/Euv5sm6yEgdqnjpGK8DlTkCrcH4g49pzO92COHSqmYcub677
jtWh1cfzCYBI9mGw6c8+ZZ0/u0Md0hkY/k20PpZ2o8KElzlTOHW0B5j4mk94sKTs6Ywoqwiywvti
DiwwmXNTKF9ZEnNF5Ys/R0FNwPm0hTurz+KRuHREEjF9cKsfzXhfA613AUmOjer8rtNAyeUobOjz
rkImUmNoj6WgaBHLr5pLkrSOIDMrA6N7TN0WGMGnelLBXank8L9v7mOHDBlYJZFSX5ygHx6Xag+G
7NZ8vWw1Kin8xGykNNkEOH0X2ljF6CcuhraMR1NHZfzpspzPFsFXDeaJJlfdc0TjZGkCpoOea1M8
TuN9pd8yFW7/58N9LkLwXYnVrJ7HRczOP7FzMtowrtHO8L6qqgCf73DMnOgEXG+/mczE9pMegCXa
wnuF5+Y+br0H3R0UOWupBDDMmMizcX4Uwa6pkSVRGiEhP7RBn72a9I9dLkfzBB0i8PE4GYqw60PS
LN38O/nuPHd0T6Paz6PbCiNBl3ddZl1bOULgSuYKPXgTUl92GcZF4ccOAJVQDDIV+sjWC6UnFH+Q
OAJqmuDXhx6BW2MjM9V6t6T+t5iI6mKUGJcFv4pw3kFmxRHpv1tMQlRLhfBwsBoQZD/pYPxMnJKD
v/htfeN576ad3fd02OfZvT52RxQ4ngZCQ91ogaZVw0cw1bNA+k02gFIpfD4nCTs/u+0AljOM8iNk
tYuraB2u2tQ4UGbtF9j+sqqqlzJx4BKB6SMHCLPhR3zjKuoaGA+Tg81su7X5tjgRgGLKFeSiQV0U
IGPPFsMErskA/sYKZMmxb5qj46+zM32JQRKy84a1cH1MhNYVKBpcjqiVjd1zhCTSnVWPpoqkTfa9
qJPYIJk10RohdsNF6xghj4zlWfCe8KNcD7V1/uKm9fWs9b+qdFDZCB/TPa/PUFDPgYGYmDBFFFzP
F2gBde4cuzxQ1FrQJHR6ONHhGrNdobMuYcs8pHFKzN1OB7QyqnaH//gn4bAFE5gfHKFQEI7JnU4b
VoQ28+iF7aQfNd3bOzo6aS1rrw30eU0nhDxopyVPYxMrElWSA8jZ40FWxhk90ZZ0rnoFX7OWEWI4
K/5nSlyfAMPqj10JGrl+Fx4Ag4Eh0XMJxRjPjI4RsrbRzkxOzLiaAZBUvV2WIrmmzqQIR2quEgPw
i1jF0Tm1M0Zs2a3n7i7LkDwoKIRwqBycI6S7hMXq2jVd2w7Vocqa9zmGDfw49ozA6Y3l0Ht5DiaG
KQ+LGkDcc9bPX9FphuSNMVlfunK4H/t1UXyR7KTAdC3gAvKEtVgjo2k0mWgABDQqeUclwS/dr5Gu
3Q3ehFrFHCrUl1kqTBQ4nnjREZjM+U7SsUNZmz9pGiMCWUrZXXsA+tolrGbfxtTO9ogUbvt4db4C
8PomczUHpBC5wmB/L7J4XrABoDk1cF7Ro3X+FZHlJvMYAZBibuypx4hwSfUgtkvzSfMAkdPnQwuQ
9zmvkiv0cMHo0ixHmdLAkPnJcbL2aaY5gKp6zTF/uGNMQ+DZrgOutjL/orOlSnb5il/yu97unmov
NcImajjaWdUvu3i1y2di9xbHsTGe9N7U3lnVsYOXaeTFiiJ2LPqlDLPEXK+T1CxRCYmixI+Bi3Y3
xO2salT6/MzE3iMwQ7iOuMYWaQzyGQ9vMlZF4BLMexHnrrJ+9igj5EYLdE66n1VNjJKUMyQCIIBf
JrwuL6x/NtrmNDh4rQzLznPvaRxWw2vlPCXjDxDepcjB2Demkr5Rdr5xGaAyC4h2wGUKR28qyGKB
RqIIpgTgqgZndslv7dZUNANI4h7cOaDDQj4bB13spp0K4OWlMzqhi8EDlNspbb5n7pvt7C8fJdm5
RbMLeK1t7lHEnNVUt3TAbE8RmO60I3Nxsr08TDrTL+i3eDYV95t07TbSyPmJWUcyZlkLaf0KAHFC
doVzx2bFysmFABYfzci8H0XYIJLkc+x44B6cy+nnNNvzneuMz3XW14oys9wAQZ2B8hyqsxgtOlcn
QwtPO/HXeR1N6Dn9p1vQWXO1en48ozK4I86XEZOpjQommofuot8xPYrDBi4jTHAKob1r9k5kl1hF
u39eh8e5+RJnAB/wc+1Zb4+G6q0iyQpgEgBt+pz6AMM34pz8AAK/El10sJH+GXPrMw30PIzSXZ/7
TvZGiyCGVPur2xwu26YsItjKFUL/jABScHKhp9v1h9SZj9OimguTmT9/I2ExUbf6lEtt+6knBYBO
+Wh2053YdFxYyfuGa3tVRB8ys9yKEmw/r2N0vSECDtwY7FOxfXStwtfL4i8O9FaMcDXG2cLWNoGY
CEPFzXw3529eWQfR8isBeublDZK5fPQSgbTHg883xT51nu3vqqnHScOohvfgZZ7vWfdt9DiAYNpW
JfqJzB5sOHuwHVHAmIn+3mDayFrKgx70cfaG7zWPZMXO7TR230UvmAXXzJsh/rHUQekeaf7eNV8T
p0Hl5uCOV7r5q9WYXzaPxXqs7DCtVBg8MmPafp9grzbraG7FiAcAGZ3p/rjsW+eedv/0qSLy+N2T
LXoA3HhAr8FrFbeQ4Hho63ZGYmElWpKgjetQLKhmcPBYv8/vmb2EiUH9vK92RY3Lt/jeUMABBQX7
adEv+fxSuYAcnQPdvp9jhYeXRqbbTxPMfCANRZkXi8DKK6BRYfF3SA21WUi9p6zc21k45scaHGxx
GVZ/PoJFMW8J8eiXAtaS+IZgDEkPZKJAGgysc+RO/cgMJhVlnsz9boXwm3vziM27xqswYIgAwPjW
977VH5xyT5OnyTqW0S1RNUjIAoGtOG51G3GMLVacLhBnW1ng2r5Jv84YlvNUryOZ9eKpr4MZAJlf
VHjP5QyLZtlGDW9L8xETh6d2fUgATGcaPwoV6obEb+C6/N1HjO425PTORWEwNitTE6LS7NGOW4xz
Ao+4vo2BtUgDDIRd9lKS/TqTJuzXlJG40GZIA1/KyoD5iPn8NDF9m/il+R04u2h5UThGia8/Eyns
WYZB5MoaIZK0dKf3QzjVN7rKMCQbdiZEcDfrlGVRy4OpeCp9VnxBwRHL6gNpfWSKkIpIdwznCTOz
SPWhyHK+Y2WVmYW58DUsHtP5NKVf+4piSC+04p1ZPaWZGSTjr676ldrX0Xp0aBtOpu1Tfe8Cijw9
9fG+jYrQGHaYrArmYgDS5h4RRQ52vOR28v78EkS15ONzhaWBfxwqkuL3W/QoeGheMtqDw/6ZNHfn
/LpsXRJcUc608CFLiMZaFzM6K49SIvZPbYWd9poiHer1fp6c9GXXpvuGXnvGjtR3PdCZlipg5MGz
3ooyOTSqK0jmfjdfAxLp840Cc1k06Tq+xsMyo7AagwQ2sHLd78YTgMn9aHob2vlgWXdVGU7zX1Qc
IB5jczbFywxz7+fiAV5Nu5mHphG7m70nsqJFpP4yJ4oLUHq+PsSIw7zaGmlel0JM1b2l7RTGzbFi
1d8c4o0QwSFappbMaGvCUmrfO+BiD+nOVgEFy3wT78vicxUOEKiEc2UM81TkvCyd2P8U0WktQBR5
ah2AzeZXdf06v1w2Vtm6Ya4XdH9IGqGVWdgevdfR3xsvOHfLTnOPlvu4/sUVzEeH/ydC3JqGTKBr
byCiZTdF/I3ZO61SnG65FmAtx3wrkk1irgnw8WtPtQnXx3pczFc9u25V02RSEaic2DrShJg0FfYl
GYnRrg60GOdHdEEv+TWqrpf3QlZ5BA7fhwzBSS0WuC5AMwL7at/W7yZy7l2gWf+S9Psw3he4Fq2h
VMiUq4V3Dmai8IIU04as6QezRiNVYLWnOH5PkTyiPy6rJbspUG76T4Rw20aG7pZIxQOlNdpN2hFB
uBVm1dfV25FO8f5WaSNskrfERWIOEOWBdj02jlP6He3Rl9XhvyFE2tikD3WETcqHZeoMHTJYuvhp
4ZvOy+KWvmdcUVWBiK/MJVHC4TQc1kZGA1FT/dPQvhTdezPjoXi4rJDsNY98mUF4fzSCZPHRtmYT
mFDA/RQsiO7QMwnKFsOPhvHKYXYQkRYvuear49LDYkU3iRPfJ0wxcSpzetsvEEykQRcswBjwBdQ9
jcu/9vhEKErUXwDCU7v7VFdpzB21sLCYLLMIQMkwzg300vNLafTWZJ4MC3nCFjQqiV+kz069K6Iv
s7n6s/dKkULu8Xb88/sD8wfomscMPhh+xMHavO1ZBBjR327KdcOyP4zz7vJmSlYSgzWcRwqMVh5A
FM41a0qnmVkKQjKbpUHv7m39kFAf1TffSkMEWpkq5SWx0a3A3z5t8xixCfglmjnC1pmZX2QNeolP
63CdUUUtSnK0z+QId++oYxjdLD0kS0C+7jpIYM9+9xcX/JkQ4anqNINVVQhLgwTDUF4UUO91UmEy
S/wH4AOQhuTtJbAE/vfNguW2tpY0t4sAZdHrrh7AXpVd9VO6q/n85pgp1k3ifc/ECe4KiDjg59Bh
cwX5lbPUT4nhF9oOvOcu1lI1FaqSJphfaw2IBCpII3bYZj/Qiemb7XHOQ4vc58P7ZVv/bBImindw
PAgt8QixBdV0PbKrwQEnhdMxZC9AYjj6Vb2/LOSzfUMI6uAgoUZNHNgP59tlrSUqoHOM+iuq0eYQ
Mi3F6/TB0U6X5Xw+uJBD0UaGYi/CJfE9la1xrTcp5BjGew7kWpCZsVcCyr8R6E3OFCSWImL+bIfn
AoWtKvSpNkAHDMWiXVsdR+9L138DmZWSpk0S1mwlASn8fAnRL9JMVQ9Jq2lTRM1RlO6dPopvDJpl
+9QDHUZTtvUvM7Hjh8Rwk4M9ePnT5fWVqgseXU5dgYyGWKSJWq+lpZ6i3ZPddGg5Lsi963ybrZC1
ihMn3cmNJG5RmwNeWpneVg4k5VMTeojgmA2arxldnsdkeh3Ne7NXhD1SG91IFFyKa0aYAqeQCBDu
etqtxEFD623U/EWVFTuJ+hpqm3jN4eI8V82ckwp8uhCkO0FqB5bR+eMIdDbdb4f3yHzQ06fZ+4q+
+L/Zu//EmoIBgVk3i+2K62cAewgIX9qd7e0qb6dPirSG1KV8KCg2PBhxC9iBGpI0c2cVN9N6Zyxv
l5WRH4eNDOGSMTStcYYkQSs1x6WodyUqQv3agWouRV/s85j52nIaVTgBKs2EkEdPHX1cDGg2kjXU
0Fg4z9+jVYVxp5LCE/Yb24+8qrQabiApvUqyxwF85rmKF1Rq7XCTAGlykZc0BWtv2rKOVg8ymOVX
a+a7aDkFOECCbNflnZK6jI0g4X7JvaqPDH6QZ+TUTe1nzG48ultbn6lYoyQuwzYAtUIdYqCxVWy6
0qKh8FYnRmA47azqdkzD3nkc66/oW8jr0Cn/3MrB3oMWWgsVAxQMhBXMEhqPbp4iWZJdO8ZdYb2V
fx7loByzESGsXQrMzWxakPTPq7ue3LXjM6uDdbklw59fY6j7wCHhhkbZWhzuZAPqHs6INhM3uiv0
x4wFrhuYuGay5XjZHGQH90yUsGxoPHOdxsayucV7r73ZIMEO6mbxu+HGYC9GdhNHg+LFILH1M5HC
MhaaaQKoF9ohQz0Zb6t+aL3rSlU+5r9y/hzitbOPNRTc+rjk3bq4UMwzfi3jD/DeRd4DSx6K9BgR
he1JNQL0GU/V8LKM6IeGqUvA+YfSMXKPI3ox0g4khtd0UOyWxBOBaOBDjuCJ8mkkNO8hJ15viRVG
zdOo6rniPyEuGxYNZwh1EDQfCfZQ9W5SkwgN6RFBK6b+TlWZM7kAAJsBtw35OfExR128i50Vw71g
CwOlPHlcrVox6i8VgYQZL3ajpVFsL8wTw5qgND+nv+rmwcYszOVTI9tvnpH7nwDhtkt6g8xrVSLB
VN7r8NQkv3WKh0TFBSzb7q0YwazajI24t6FH0p3W6sVhfhYpLEpyHXCGqf80ESwqibs4mXNo4tYv
WvrNA5E6qDbzJfcLFRahdFdAx+26lFN/iIzcbm5ORqejZG+l12bfBF3JFNuikiAokyN0q2veqAJ2
I4oMSKPiipNuyEYF/vdNJND2DcoCHpq/tOQ5NZ/oAiDfSbEjUhno6eEjXKgjiImrOForls9ovKrn
W00L3fqalu+XzVd2M6N0/J8Ibt4bNYo27nKzgYhm+QpK1cELTbRNNjdMA1UyAyWrappI5ouJi15b
lEORFxcTsuhpA1cQRY0hWfbM7kICzuFiCTX7Gv6ZAen2sn5So96IE/TrQd4BhBmIc9vryTimzotD
w6U9NqpeYvlefeglOMtpdAE/tELQMH+3swNDZtZUPIOkuqDWzwexePOJcI25zCsxKoIaH22epuY5
TU5mjI7Xxyz7i5iDfAgSyQnZMA1lyeD49eU4lk+I4YsmGNGBaStGEKSLthEkJB9i4qJ/F62tgZ28
akXtYwoTfIAKE5B6aA/pf2CwYPZEtDgdrfIZ0B1g4tQ3UdVq3VAfMKGriKalHmcjRrA0o88yI4kh
huj3mvbGtPCyJUvDMzQ+Y4s5+jlC2/OjWmd2VkW894itYIXTkis3y0OakqORTFf69HWuKrSnkYr5
ldcpigKyNaQIAjgCKf8nyO6BzEzXCqY3u7d1XvhWdpw09L2eLusoswc0OvE7CNlBVwQcTPqRrp0L
e6iNA4n+HZfbxVHlQCU9jEjDfAgR8QWBuz8AeQNChiZAj1pI3JvI+WY6B88KDDRMVA+Zd+hUDIsy
89hKFU19oeiK4FK76ioFD2fz50NpUMuBWcDSASgn5i5aMq7N2sA8+lmzh8B0su5AMbjJAubkNqBB
B90rFTYp3a8PmWLiAg0SXe5ymaz+UTogqf42DPvLJiE3+40MYeHYNALCa4UMwz4lneFPrYXmqrui
v1uRseyisNZ2Otldliq7File3wD+wxQGOoXPz9pMVwP1BwiNejCv+GgVzkbA82kM/DK9e7AmQsKm
a9IbrY+QWFxK43D5A2S+nrM3cEgfPCXE3vKi0Fw6FPgAE4FFQXcMhy7yCl8rXkilCDOkh5tXipBm
RqpZ57u8iQH0kg6j5w14nbdpuGbVDoTXzAc5MaImSzUJKjWZjTDBTa51VUQzQ81Pb+4WM+yn59xV
mIx07TzOO4iGYY4ndq6PFidOURUTLIZVgObQfMf9gWcmmlwxsZdYiutFaiof0kTGK2azHk1mUGhJ
zcfE/ba2b7G33peVfqVXLm5OjKaYqi5eqTfZCCXnKhYx00hsQMUSnaE8hBr/IieJKTkMRWO0BbGa
mCksywa86QnUMrN3umr+OvnU8r3q2VKNUci360OSoAvKN3PScYsYdMzqdL7tBTS9H0fU9779xaHC
ADsKHRYuUfG9CSq3mPb2jDwA2oOc/iuY7kf3CR3kY6RiiJWZ+e/+cZTSDY7Idr5Bdu4uKS2xQSsQ
AfJm2rEBb0Pyclkh2ckF/A/nH8ZYBtJr51Jq3aoAr7ngHeX8yOj7jD5gFt12tuIRLdshjKlhwACD
TgAFFFzw0A1T3CZYt1i7HuKTTr4W0xWp7wdbUSeX3s1bSYIt6GikGJKe75DRHNbWu8p69JXRigJY
qRlCY8SYRs0OBCMbc9f9aqy3v1hQaIguG2QlPlE6D627rr3HFxSotp5mhjHb9fAc8ftlOVLz2Mjh
r6SNy3U1rUA9WceKuleZdWVme61T3M0yv2R+iKBCUSGfbZAgp1BlHl8XD0nd+ZgBpjem7wvqU2T5
qqu4UqXWiBYbC/1DNsp8gpk47kImI4JSJWpd5hLYxnsC2H2SKiJtqTkiseuiMRNdDpYgp1zSgWQW
jCRfjyjCNumTNu265tZS5Q2lCvFHKvRBUCX6wGKIuzrOCKyx0E52++5640+vALpeyxQnTCVJsPu2
iNIlaiFpIvdAgTPLV8oJw+J8d9nufve7iTk9cP7+p5IQ2OAljI7XyIBKzL1Zx9qndhuMVfbcdOZD
mw/Xqd4Av/SJNC9Vmtxh/s3X0nU3ud9MvM+Wpt2tdho4LDuZowpNSLUI/NLbHIqhsJhtMnwb0G07
b9eYN3oSttrD5SWQJSCQDgZVHyI73ASC9cTMm4gxojfGnb8Xw/s4Bmt20tmXpQmmX5dFyW5pAMQB
Bh6hleWKZQ9zyYzJBQRekM+3tXELCAT/sgDpim0ECCuWU61ZcgYBzC7CjF4vfVgwuh//Jvu4VUS4
zRxSj6U9QI6Vfk/L1beMeyP/57Iu0lO90YXrutl9jP6jTZPLWIbSz/K3uYmD3EgwG//gqkrY0nXD
MKMJVg0XJNjCvTnFI16AC2S1DWAs3+bO10FToipJSi1tI0Vw8iDPmJD0hgdOcHTsbNdHPrqwBv3O
jfam+3R5+aTufiOM/32zfHpcTNTgTW6pfhOh6btD3/neM56SOOjaI0sVoZRiBcVHdOVoaIpefl+U
b0N9mBu0YT3FKkxv6TWJeI037f2GxTlXymhqkEDVKx7NmntYDUAQ2/1N1Duny2snPacbMYJLsFLU
ISJgigUJ2K9TkHCT18sCpI9YwMj/p4jg3xmlZW4CyiFYybs56D5rj5P3YpoPhL0m6FgC+5Rbq3y9
9ERthAq+fk5GcNrnEGo18O3ICyE+DPM08REch9T5BSaqfVI9DDYiVO/bnCaBNrzWevU0YlSaZTVA
n6fnywshNZvNJwkOSxv02GpifNKYTXiWPTYNZiIeWu1wWYxsQzExh/4zjn4AZIlzuymbvhzr3kYu
hIQpkI3KdVXEIDJFNhIsYUO9OLfbMnUhYXyd9XB27g3nDYBql/VQSRF2MMqwWJQ58InFvzMAIuLc
7+fvvfd+WYzsmKE2ZvGhDgz3iolle6q7bGZQpkR+A6UYy9yvoCC4LISvuRh5bISISWWXNHpCWghh
GNkp40ePhV52DyCoLrvq6ixsRhVmscz/biUKx1onsYfZdUi0GTCLg4HgBBB/qa6nX3mlKmkp1tAR
DML1hpEsE4Rp9VM+hPP4TBUu15Bag8fbu1DQQB+nYA19r5ntMiAnZLXdk4Phy+O8kL3D1jegd+Z+
PrnTYe7aJUyB8PXFtYu3qWZI/2U7L/0JbIlrq5z2dF57RUOYzM9wDglwSXCuDEdYZ48MZqLzBnh3
1JDrSIEIESFR9SOz/V5Faypb5q0sYZlbdBFqJWj7goZNPmr+wdr+NFVdUrKF3goRFhrXduwuvM2+
WtCWEBthXYxfSw04wn9VAkc2mqAQhsc1wA/OPRVCEzfp4hkXgxFaQCpOqh+Xj510czYCuK7buCBz
Y88pISA2MAiItnM6pH40vtTmzqhUxIoyvwuAEgfsB8B4oyLM2+Cai57OJi9Yfm+mn2zaX1ZGtvvb
3xeUYclgOnFE8XpZkyCmXZg4T/2smhmRLdlWCv/7ZskqFGGiEuN/QZ2dRusQ6RgJHYPCxWvo8S/0
AZwHhg5wVyFtfy6pmMoatMy4pxYzC1i3p0O0J47Cb0g35UPI79hkq44VjaTTISTCwJjrHJJRNZcp
Oy8Oek4pgSmj/19QowKTUj1nuKYoO65gh6v8an7I/qZbZCPFFRIalWMh40mgB4n3pfE+A9rl8m5I
cHXxyOEUdC7eh+gqF/QYBgv+ZYEEG5WFyjzhHWoPt+l8AAyWG52a9hUnNO8PTQy+HJxXvIQuf4F8
If/7gE/AvpqWtWih5umvJGhdP7Kf6+5tHk+XxUiP0YeeIgRKrKcgkOugp2Ekvou7oXj0VKGL9BB5
HIadY3mCgOXctKOFdoA+wWO+AjZP+2ilJ7061d0uU3UpyW55oK//J0j0CaRe4ixB6gQZJzLdTNPz
oh3N/q0tj6aqUiI9ShtZwotuqrOqWBzIylCKWQEy0aSKu1Shjbg1NZnNbnGxbKRM/C5H+eLaHa5Z
H5r598JW1PllwkC6CLoV5DqRFRLuuTX2zGLgnmHO631KSDA41mlY22NneIB0mP2+bRSFZOkZ42yr
aADhI1niKCPtozSNCsRJdRpEVPdRHqE0BSTUbcROluun0b8I3PyMfc3JtZOHvYotQ/oW234B3+SN
P9TcdjTSEV8Q11/JHK5xaE37prhJ4puWHeLsIcLb5PKBk8tEooFnz8EVIGaC0IXS9yk4WoISwwiT
ibLNXdrcae1VYndAIsQ0e537mNpWiOUbKMbcv9FD0fzAYSKEm6xw3aqsbIj1Kqr9avK1Qw4YtAjD
rJWnquPNpOi/OzAMVQVOllFEx2Ra33V31fFlKHSOw/Q3jTJA3EM6DCA0GGsRnCxDjqLyVj7Bpdd+
1b8x971RojzKDupGiHjnzch7m5OHQSe3G0CcqqOKpVhbmX/jBRFg82POyROfmFYOgJ24T0s8zRK/
jn8OQFrJvV9Vc6ccuJC5640oMddimIs7pWlcBnNchOBGuU7nJCTzpMhBq8QIYfyQrXXeEoiJ2oeO
vhYtxWFUAejIbritLkL8Tqp16csoKQNT27nJF9u9RVCVTYrNkW7/x+aI7SrFsjqjpkMVvEZ8h1Hf
UTVLqvQQnEikG6VeGZBg5fdTifwXZJien/xNGdYD5B/AqbnHFEOS3NVr1rRATdbi9iVzvLvW0EDJ
O19hovXQkf542WNIF+5DnBiA5GWaWWsEqx6t4TAb8/2KG+GyCKmZcaQEzsYGFCXBzGwjssa4hIiu
+Ukxgponuyn+9scyHE5rCN4D9E3iPXLu4ge7iy2mNSV4kJbI9JdI1+8waJE5oVlVRbq7LE0yYIze
MovzaiPBxxE9z8WB9TeiowkYLbPM/EyDL7WuIxTmBwel36BZc98dkqNR3NG234PERHG7SK7xM/HC
mdJHkoG6ucWKmnsNqWVAsY2hh6Zdqt/qmiJAkV1lZ9L4nbO5PjvMD+V5CmmUPvR4iq39DricvpO8
DBT3DJIT11H/Fwf6TKhw3KwFELs9wQonzW0TT4i9VKE34ask3JVnIrjdbvSKqVuXWgG9NO0+svad
u6NJHJr6jRW95dourTS//UVLbZ8luyR9TbKBt0TixRs46IdLryb7px5/W9iTO0YqA+NPm0/fZltg
gfnNFSqCM2D0rWSARizRsvZSAmBg/GGt+6lxD2X7ZK4hjA/NwappOMlBxVsD/YZAbEdiUEzr6IsZ
MYOz1Eazn9EXu77J+v3lkyO5RH8P5aMVGOkPR5xTLzSdztQB6ENH6MGZf5Jiv8RdMFeHWUXOKHHY
Z6IEC2JoZ3LtGqISIyw0dIAeveqwqMAlJf7zTIpgRJhN7z3WQYqbH2Zy2wEb/vKKSTcFsfr/Voyr
ubFS0LzVpEkhICNAyH5Ox32SKtqMZU0Y6CFExRvNpuTz3EeStIBiHjFr4KT6DsMz4F3blfk/eRSm
xjXFTFC+L1IQo+mqFLHMt5xJFvy2RgtgqVE+5cDuweBal6Ge/YNEApCg0yYEtqzyKSwVidk0ID2i
GoxEjBAiG14WFXREUrUf/AKgs5jaHQAs2fv9MvhZOWBYEVFE+Me7iK7nD6GinrqbLTnvm6zWu9q+
0413e/55WcTvOXvBZ2xliPn2buytydAhgzbTkzWwL1m0+Bka7DuMdOU9DXv63hZvtvGIOJzZ1+Wc
7AwX5V3X13NMHVrJKR3t/VKCEsB+JpEOnrOfKUZv0bfij1Z1N0/WbYZp8cvfLTmnZ58t3qXpmBhW
h88e8Qok9X4yXrw01CqFS5Xcmbir0b6oIwZBRl04qLGZRE23oB13sVfzJfW88nsM6wAym0mTK5wK
BA99Zbc1FiMBIvFlJT+7CeDiA34WAQqQ4T+BRk0FKzEwnqIxoHis9auqUGj32Uv8P+4+F2FhFE3Q
rhybtI0y/H6HWovH4iDT872nv13WQtJMAjHolUKqDKl2yDp3RryiaYEAD9gL6UMLiM98r9PDDJay
OEZj7q21hmz0He+6D9iTZfp9EICrttmvKo8lUxc8tegZBycWkCcEm+mTxsgWAnVZ/W+d29f9oh2W
gSia036P7p2fKEATg2MaSAzoPkIJ5lzdVdcHrdHhnSbbXhNfQ3fJu5GU9tVSkzH39aJHS2HPVrDk
1LQDq0qBEcC1NFoaGmla3xl4Vt+iUN+lGKv0OjukU0R2U9eOM9jTh7LyNVBD1n7P8uQpcobuaVpr
rCDVc/dIokx1WfHt+aQPmtyAx4BcjCO6PjaUhW1mLUpWZoznSwP608IrgKmuua7PSHm9tAXiuQKT
Zpn2F70rWE3EykBTRYspesbOV1MzZg8EETiBdfEe21dRehijV6s8XLZRqWlspAimAYaLMbP4hInb
PeR5aLQAuTCeL8v4HMWgoQpTbKYNFlHesn2uydCh1b6hI2/Gbe7IYN0kHj3Y0Yrro/ZdLVJcHjLn
wcdLwWgNZmZXLAN2jGqxMUClFj3NXkt8kvy4rJBUAlJViAA4EcQn9xHVQBpN+PXk2HvPjIAhoRj8
kS7ZRoIQxiwMldImh4S5vh8BID096tmVl3e+pyIS/uzosTkeBzYBLraB/4TNiUawSRI04mbrV7RA
6uwYJbtq8i0XlI67y+smwSI8E/apF7yN4rbibdktC0tyMy2Hku3cfGfER9vczzSsu9syDevo6FIV
e67M0jeKevx9s4kMwT2CVgGuqM6uW6TCvWOsYnWTOYytCOHp1yReFBkrRAxFOMwnoAbAxYMHIPP2
mht0KkJwSa6YL+f/kXamO3Iby7Z+IgKch7+ssavn1tTSH0KSJc7zzKc/X+reY1exiSJax9sbNmBA
UZmMjIyMWLEWNwuPeb7e/F09ZHGsZ4BzNn6xr5sneXpVo6NdP44Bug+/bO0m0b8VUk9LH6k3+Xtt
rFTEls4B0YkrFPge2aHY8rMt9UrTj1qN9abQnDC743bqSnhatGAJeJMKKQ5g1ksL8lQUsWoK5JFW
u0p6L4drnFwLxQlCBbsIIZfgT58fgKqU5BIdF24tg37SbTq+KM5Riu/9ZpebW9+J3bIGIcHfK6X+
pZN3Znh+GGKr85uuwzCodEc6KNqPqHlQxk91cVLeD1C8WORcoy4aOfuFWGTh5/t6/F5M6kkKwu31
8722ovkRK7PEHAVqO4BAzZwek+yW/Nczf8jNEfzYirWlA32+f7PT1oL3qGNZrImmvfWtbk5R//X6
gpbCMKNispjDtoDYzYJjURjQ6TZM/tieTq+zCn+FnSq5fY5aSjD40w66mDXWkaVNpE4mGNvB9Nn2
zOUHKdBCRyA40vhD08BbvpHkT7nijs6pXyNFWthCRfC0/xn9ZOB4tj6oEpVcMrHVOFTFVN38WDTm
tE8sqA2v7+RCaFTgF6C0LcQEGWG+PMi+jCxvD5/BJkTvUhnDBz9/AjH9ICnFqdAeAlnb2wbp4HWr
C1S8JE7/mX3TGhhaUgSD+BEOzpHRKsRXrK0fftZG9ShJ5qkuPlZ+cNsF9ZZ7HCIH3dmMaF1EE3JS
1ic9Co56q290ZeX1qS18ZX4YbsWMPxnEHAlS+VGXWxnOa+dMNkitH58CI5fVTeKE0Wdek9NX20mc
m1Br+2Okj/G2apu+dwu1Qea1mTy3nOLgS1YV8lPmqZG3lfvGSI5eHbcwKPdDc8oGbUBbdDS1raUG
xT9t1Pn9VpXS4Z8E9uZfgQcTca0P4+D2oan+sLrKuMn6Mb4dfbsdNtzV00vrVApOIcdfvboMbxhz
qfcA1Or0Tspa5z6Wu3yl6fr2gcsnYygNnARPJoTRLj0liRpFDwp6/Ep94qkgaf+M+X3irU1V/dEG
mGX3TIrTXxPDTgxSzzJfHr5dUwY6vb+uyuRNEATdPXva/w5bqT7KegtZhRkXww8709uHbOhpYchd
XOziIa5PvTVUL0mcU9ltIPT7VIV6/FQmUvujcKRpZUuWnAVeIAOkvOAEnjuL38o6siH0oa1RCg+S
Oak7s3RuiqKqbjSNKtBo25475nr3/gsecSzwqOJ+RJZ39i14vFLN/9MfrZ+hKXQtc3f9gC597HMD
sxje6H5jSzj6BoITyia5VLheKG+i9xeUGPwlWReki/zLPJBLZVe2oWhH2Wa5a9v4IdNat+2qlSt9
IV2BoIEox2tREDjMXjpZ2pVRH/fUoe1+G0oc2mFzfcMWbiQehFAEMtGmIzU1ux36ADm8rmIh6rip
oBBH07pVIcLs3ErRVmwtfBy60IYJ1Eco2sy7hJ2sF0nn0YkOcrfLvlXDY5PvojXRrIU9wwqVCTZN
KPTMfCw2nFC1R2El+2ra99Fa42Ltz589pYKxm7pEdIftIXNlaecP2co+rVmYffVIjswmVVlBpsY3
Zhcd8+J4/asvf4n/9kgEiLNEuyyCpJxG1lBm/t7RIIQZvpiUYN8/0IV4i03ZTYgZC66bSztGpxRB
l2InVZ4nY3B9+3ujPThRsLJjC3nHhR2xo2frQVGqHoFwpQxMPo3dfd1/kdqv17dsoUp/uZbZSYlN
T62HDhuT/xJ5AMPTXWZFrt8fm+lerZ7D7EZ2vo9/EdEuljZzNxMaUSm0hTvryHrWm7aUN0V+q619
qrUtnDtdkI+N07I8z/5gFI+VP7havL2+h2s2Zm435pOXqg02Kv9lso95vwHJvJaiLZ4eioVMK/KI
hWvn0hdaWw19vWbDSgcMurF1IB0bXVFZs+RPI9wC4ecq+VB7qG2C0G2Tj0ydXl/mQo8DVxE5Nyrw
FHTmnGR5XQKZznH7ttxr1nOX7oEu7Idy46WOKwP9k4e75P3EsgaSmiL75sBRap9lxJYZT2OlWKSm
6ZFRPvhW7Hpbdbvra1tIHc6tzAELlZPaUHBhxahes2KrT/d2V7hxTQTZe+nrdWNL/iKQ92JsTFDY
znxyKpQ4t2VQRUm1rSqkhyxqpS9/YQMSBoWbSRev9kt36clynNLBXcLsd+bfNRCtrN3ii8vQuPAQ
riQ7n8N1876K+nDAHQRcIRDoP8r1a2T/S27v/GdkjtYd7MCKpgkjTfHRo3ce/k3Byzi3MN8pUpQx
Sjm9Ulm4dCbN9uSt8T0vpSNACwA2wyAvWjWXXyMdLc50D/ymUe7kYdt2Xztrr8U3Y//5Lz67ziOc
UhCQsj9KYGc3BpS2KZy0fHZTPk7e1q9uPPXTdRNLN4bgEgF1+Ufze34i27zp5GYCeaMkXwvpxPtn
m3e70XzxrL3tHGL1tyXvc2ul1Ltwt2MVlSp2UUEDfraFRtB6Ji1dAjmCEipq2aF3LHmI5WvAFPG9
Zw8eDDERDu8azbX5yVGSNqnVNAZMYLa7XCtdz2aajRmYAfiXsgOWAaJWAjXVo6s9xT+u7+6Cv19Y
n6V5XRzLkg1OA1zr4Gb2g1KurG9xHxmwYZaDtok5b3IlVlc3VM1ZHgE7ln4Pw4sU3Adrl8VCcMDA
f2Zm62gCrQkrBzOaf4fIYhccDW//F1t1ZmKWhU2qZJd+nIJnhKq3r8EA+x+vW1hbhPhYZ6dJquA5
1sReUYJwc+d30KFaVqz0A5eq/Qzu8ODiyUWZeP5shakqliAXA4uB7loR8rQLGBvQ3Cx74MGNPdi3
4T0u8k9D+8lbQ30tVJwurAt/OVsjyrldJMk4XNpFh9qxPshdeSvosnzNBJHFPPiQ4oj14frWLkTE
C7OzOzBMIp/HFIuetJfau0uM+0H5qlXftLUJy7ffkHegBYeKjjA4vbVZ/pDWPfSAshXRTJUDN27L
h9SU3EQOVuLT230UzQUo9RAr4A345k3QtGWTjWZM96529fa+GD705bjptRsZ/QpEfd+PsxVIE2yh
HMwpmBfkhyI1k6Kw4g2dZEn5FAcvUv31+kda2rszE/PSu9GamePlmCiAcVb6q9aa23rcXjfyNuL9
QcxwWdlcw0h+XDrgCM133w9IUpdWvzOjetuv5RBvQx4WbEYKeTvT55yXylJdMjM5RL7c6txCujHU
XadBw9V9vr6QBTPIr4uyCWMBwrkvF4KXpZ3TAh9I20+Gc6sNSMB/bJWVN+GSFTDvcNvRyKK+Ib7Z
2Xk1pNFUYs/HSuIxPFJ6L4ncPvSTVN8osicdr6/p7TG1eXH8Z038mjNrsWVEk6ShyZ6FZezqxfch
Sz6q/ld7Uo9j8/u6sQV3g8UVIgXOEazb2iygR1EReGWJOzu5D43C9wHolFl8uG5kwd1s8YkYMgXV
C13U5YoAIze5JVjKBnAXhksqYz1zU9r/XDezEA7+8GzbQmQbWOIs7IyBkyqlwINZ3j6eXgN4gKKQ
0a9truwB/1IoWhuapAnHT7/MXGy8nIoXwBIVuvJZJhtMUuoEPlyyWmHXkyvr3sigiOw9AY7k61kB
T243YIp/Y9ldu3X6oHdLxSar5o3M3IFEdabe6L3UQzc91f1N30v659SrSUVCuSuOUaHF07bTiKZy
ajbBoe0TtAY6IutdXfXtHRXk6qFURr+9LaxQfzInk/M2jdNebcbg1lRT+Zs65vbtENr1TYt7hQyP
pQRmfdIVmodxLEEx5Dvm71TOh/2k2+OPUBqN57z20g8BnawvRWy3t7oTD3sDG8+FDeqjyDI12KaD
0530xDRfuzKA3SkeA8Ud2r4Zt4ovZQ95CKB5kpPa34yV3H0XjJ71HgK0/KY1J8J21VvpU59VzXRL
l7X3nhyQpY+MutjdpocqsXGHLMhvLCMYPxdtFeytsIMJNFfgB6CgaR6CUEMrwLOhO9/67cgA0KQG
0mOiZvJrXE7ec97UIf0Tyyhv0k6Ktgi+oZzT6Vm9oW4VZLdZEecnPqPm7zQnHn+ppZqnsKbF6Ufo
igre2RCG77O6Dn/XTZmoe8mqMt7EltXGvMv99lXV++ZrPvloynSBHf1ArEHbVX6rI62RJdqdHtSU
3xrTk9zrLv/2DU1NTBZMeRYwCQAflycr5KIKpBKuZDWdNjrcD6rUHKZIPoRQM3td+iuS1hpXS4eZ
koTQunYgZJsXRQzPt/Qs5ZRp8d4EfNQO74fYsagzC7OgXmSJlTeCLdVHOlZKRrfPbq5v29oaxLae
hdhmVFp9/BMp8K86fBjU5+sGFhJMKIo0bgv0rmhRzGNRA141z5qR4kauSt+szrK+ZoHfV5vSziiP
OhBg7lPP8TmFqdlNbhN4obptYjX9p/K1iO8X1rdF2Hfl9vovW1o6ZKPkZ9DbUaqfBfzE94be1wFG
9O0nSelcM1hpNCxclqz8PwPiB5ztrV01ca7+ITbq1c+xCo0jCAxjLE6ZumJpbSkz5zdCO40sIa1Y
0c4AfVGsakYt3Y4Wb1Ie3lB40wW4XEvohMRngU0gUm1V67MDx2FgrHyRRSM0FsknsUW/+9KIbiVh
0aOvvpHs567eJ+3W0FZMLH0TeFj/NTF7GTpAVk0voktXD99iw9xGLZDsrKeDucZuubaYmXvJeZsX
vcRi6vGoVKeajHwNhbCQH9lUdMiQwD2A8JntV9iNakfcEyiEbA/r4D49mB8CiJV17/1UrtAhnJma
7duQy2k8SpQovSI8InaaJf7eaLaNfB8E78/6LkzNNm5QLL+LPUZb88HbNma4hWE1yT/rMkzukrm5
HgSWrg1YNCE1RqgGNPvMWOnnXVs7bGFfbMI6dIsAjbwjMlSugV5ytOYUi+53Zm4WEmol1sdMwtyY
em7YbUf5t9e5XfL5+qqWfI88kwKLqqtvO6mwnLVGYgAZCRA/AJBgA9pQpjVuphUrc83YMfNlMxxJ
ZiPYpuzgydRfzDXm5KUNO1vJfNAunaqpjP9InxaGeei1uKLsr9xPUOLRLPKiD9c3bs3czM3DEXnz
OmHjNO1nYv1kzm5TMDkURF+u21noZsDcR85Az57+MBD+y1BXcZwqr2VEvuPeTY2NY7y06gdlpPIR
boN834zrjcMlXxeQDXDuKNjBhHpp0wngWPdzwBRanomJPu02b9sPbV+kO6V66OjhSM4KKGIpQjmw
8LNE2bFoUl+aJH/sNauHa0Dq9XYnaU9G3HqwNWTyTWGXr/BwrLWqFi3+4QKAF0wIWl9aNNtGr8uY
sJuPiUW7TUFtOO5D5Zsae1KwKfXSSw7p0KYrhbSFKxjQlGZaNsUQOIdnTy4+cRabPW2VLDBu8vbe
8srDdZ9ZOG7/j4TRBJlFR2q2MilBB11vqXzLcZzujAleSbOqB7AY1q+/sMQ7mFkER4yCztYyFY5J
IZgoFeUURNTn1joUarm7bmRpw5g8F5wxzKS8Kakrkx1UcSWI3czRHRjD0taURxZcwTm3MHM+a0IK
RtZGsiJ68tFTJO8V7Zimd/n4F3m6QPbSHwUaAamV+HRnmV6cDdlojwJTqTBE2jqbIvh5fbcWAhP9
R1pRgNaBF81RxHEfWYVWaBCEKCe1P2X6brR/58baM35h4Eq0V8HewBpv8b/ZpzeStB1DkVI0UZjv
ndbvjlnnVJNrZYbpby0nsO9DOQ0efCdo822Vp+VD3yfJh3DSwlOSqml+8BjvjtyybPWdanrJB1Eq
v1OjAeJeFWV2UOQGFJx139eeG+VMX+3MMBxVCgeh8SFxoI/Z0AQxb6K6LiuePYqUrWSBYhWXtQrW
Bx4ajmSK3va8l+yNse9VNAh4uRnybuwzb6PXtXTTN8Jg2Yw7Ve31gzG2/aHqSntz/WO+PcmYZ2YF
ZmOapG9kRFEK7cO4oK0IXUm5b6zYf7VHACOZV71fdB1TAs0JeAcA+jwcDk6kRFlEfzFpu9G1lCy8
CQrTdhnXWeMHWVoVX06wfTmayov48hBQnpHyPmHUNhiL+ja3zeJZjRr7h11olHCu7+Db4yCmpAiq
hg38FoL8S1vkNo5Zd0yQFsVjqdFKQte4Gw96Ia18qkVDFmgu9P5MTZ0TffiqWVpZ3NFmBtw4hgrv
1fABNZ5drZcv19f0NiCypv9MzWeJvELP5anB1GjC8Vdnj2NbfL1uYvETwd1CI9PWnDeBvdRTzlyB
ib7zt6mnPcVo8AXxuHJTLbz5WQqQbPp84GZZ1eXnaUOHKl4y0l/p9+30Eia3UvTZV28MRrxDpDPL
2wmN9OihSIBjfry+xqVthMVAKGtztVBkvbQtS5LVhbFBgxip5rTNNmm4v25haRdtAfwmhQKs+Kbu
0xq5ZxJ7N2HxGa23SX3+m7MkorwNsZEgI5z3c0Y/zqupYnyzj49yinDBdAzJoq6vY2GnSANp4PCV
dK4U7XKnbCMvw8JWoP8YlU0b75gfWbGwcHrAyFMtEAgDmb8vLaQlY4OBF2SbLLv3goewvLec3726
8mBcWIeY8EIkgAlAZjhnwQCRzKyJszjb9Ag86q/mmurNwvcmcCIwze1O02MeQ7O6bUZmeLJNAbNu
H2/V7FFrVxQXF24kE3ABn0JUo/Ddy51SE083KXFlm1I5KOnH3j7k1hfdvJGNF89AMYWh3usff3FR
oDSEQAAgd1U8Fs5SFiUGqe73GOyiO8P4HFhfYwbK/m82ZosaY9lvcxsbU/botY+UrKPww3UTi9/+
v2XMBQKqYaqBdmNCn8a9oiTHkSmB95tgJIITwv+Z5ZoFFKvXsxIWiWwjMbwamhY1+vgvVnFuYhYv
69AKKO9gIpkq12HcuVt5nbx9+pFiUwrAxxzSunnIMo0O6q6yyjZmHrp69jF6pbFKiWNr0qkZflzf
sCVfJlmFJExAwFATu3QtXM5J2qrJEMB6HDvkk5mmlumpmfAPHkbPPMhrsmVLzswCkRpiRgCK+lkk
a6Mgd4q8I86YIes5pdH3do2IdymWndsQnnh2YCqtkniVYUPK3PB3V3+R/W0UrDjCwtZZVD+F/jnV
KPr5l0aCXvWGSuq5tIxbyYzcNPhgMgcZOK5i3qIZVU4rcUd41iwTBtJJJgA3Ey1qdXZE+1pFYHIc
+VbOh0m61dEPMDdaA+hiXCMbW/hIzGvwRHZ0roM3Yjy23mXk4nK2qdoRCnFel/rHclhryryxIkgD
TGZlBZciV+fsKMkyUznkaEAPm5gZpm2hZK4VHq57+JqRWfAsC8VpvAEjhgfAG34xLfsLsTXBSyAY
aHFo4CPzHFdW+sEcBogJIpVau7bt/WJzfRlvXPqPBWzQsxWj37OLs2mLglE5Wt5D6Wyzcms7L0ri
bOSVeLCwWyQYjHoj0y3q+uK/n50cL68K0uiCSnjZIMPKJNP4xX93UsYgPjK/VEj46qR/s7VIdR4Y
lVCwygLtWWu7rZEhv+evxNGlpZxbUS+XMia910aesAJ+0pTlgxK2j5q1hk9aNKOxXzz5dV6Js1PZ
DbwZzYlBvC4x7ppBu7cAj6hp+343RhWZDE0gh8QE3mw1k6SalSFaFNS7LYBmpebSQLruZG+uHj4M
vDTkNJSsFPKnSyNqXmY8OE1AoYax751wx1zmoffB8iTRyyD12yBYo+B5E0VnJmcxILKL0hoamhVp
qDNTvQuL777XbGMm7fRkr1cHmK6uL1L8iRdhlLyA97Uo/YHqgAnicpHWlJuF0dCote2anN2Co6bY
wdtwMCf7pfPS43Vzb1Gwwp7oIyiwFVN4mnl74EGy3Aplrp4yY5vsCpO2/SGPNrn1KY4/K8pzELw6
/um62aVVMgqpoyJECgFi8HKV5Mh9mFYUrbXq5Af0Z0TL+LYeHDfvVvibFkITxScajTQwmKRy5l6T
xclU5pgyVfkm1by7NomhMSp/t07zfH1VS6ZEk0QGncWVMX+s6lle90aHtxhmJ7u1UrT3djA2d0Vd
Sm7jj38RqRiadKg90XESlZnLXexVu1Y8QQFdqeaOfit01lTL3g36xkPASQtsPCnrmxekA3wD76HE
Bau+tY0t33KnJHsOlYTJ0yzfj1n2en0fl7wDjLRYm7jd58+k0qq6pBICDHZn/ErG4aCiwjz5Ve1G
dryvzTUWsTV7s1ypHmqwVAH2ijT8LQcNoqTDaaACX0vls1m9O335s6H/LW92xMcst8okZkPtDKZd
6SMyvft8jYVxIfBbAJdJ9umakCfPEtksHx048FjDEKs3pfbcdMYOxN377/0LK7Od89O2iiNR3x8C
dS9X3mvblPfa9NMPq5X+z9J6qAUKuCDJDKXBS1/XpjGKpmgkEncvSe8wSia5wVrwXbhhKM5Rducv
Crrzq19n8rryYB2CIErZBvIXOfzi1ZGbefVzGSLpuhIvFs1ZODlQN5D6c73CcQhAF4jZ53oqTlZ8
l2j/VH25M38V9MW7NeoX8S3mNwu8BiQBJDbs4izmwkrfynVHxhE7zk8pgdAxC1fAw0sBkPRM4/FE
mgYP1uVH4hCh3V4Ta6kS3chttm378RsvEaaqjJV7cskfyJ8sHmmiIj1/GoYK8LzMolESWUewhCCh
j7WarJQd3lKucFTPrcwuD1MP08wRGmxNoqf/SJNhnrxBq55guBo/KdJkMTluFgeaKgm1Sau+jQqq
IW5WRc6j6vTdBzPdqf0aYf3bnu/sZ80OgxOOhheYLF6CvyfpD0x4mNPGNwJ0tbZ5qW304FCv3QNL
3krTiKsGti9d/ZNJnCXfCpS71gQd4aaompvQ1G6msL3zkuE4chS9qj3FevX+jE/0qf41OUuSu9wc
vczHJLwcbqOb7mD/bLwtgKsdncQsXDmPSydEoHYp0uswBcxnc9qkmLJEcAQojvekwUg+lJ+u32yL
B4SxZ/RJxdt1DhJRfSNzxkpYAIccnjo5VaLDoCll4EaF4X1vgq74mz2k3ATtBy8/Ks2XZ7Ibx073
BXqoycJDa8mvmVyc8oKSg6XeNyNkgumaKs3iKkWdEz4umDPnkSYop8GImIrYWDQF9EmGNTG71XOH
+QtjpeqwmL/ysURQw+Ab7J1qRTEiqdzdXpMwEtu7Onee5e+j+OdguZL2UHofLHWvWyuhYTH+cAw4
CLrAbM62NaCvPcW6aKPWlot0zBMYvb2HmMx1h1lKTagX/q+ZOTKmtkdfbcWhkyt/5zefJZoFZb4P
xgmN45WQuvTZKN/yvSgbwdwyW5JvSArqniLRG4AS1Z79j1P21kZqhgA6mvhwfWWLQYxBOJ1HDm0D
3h6Xjuk7nU2Tj69lttpDWL3ktoUgdd4fEsPfq1PydZgMZCseI3NtxmVxoWeWZ2HFa1C0qQ18JkzS
117+MsXac0FxdkNDa399lUtuQi2RhgeJM/WxWRpmlV3m+RGm4tKI3cLQfztNeqKxtia4tRS7aJkS
Uixq8MqcvTBsNJQBByYmabt/zUsncLVVOt/FfYMggkcUVy7f7vKLRe2Q9lmDjcwCQIwgeh6BoNdV
6BpX3oeLzsFbnxIPEUtMgV6agiZnnPqJbrPZNLZyahzNT+5JNovB1ZEyAKLeRbXtmr0aP+iNEbyo
gdre2oDZ31+nodIIVR6vcoac54fCCIvWdiR+SFw1n8inGWtTo20Gi+xKnF5cMnAqUUETTcd5dyAy
lCCxS6ImafBJsyPfjZFb9urgm9f1/0yO+jlItY2aZ08Kz6Hrbvr2y/JoJVSz3xSK3lDOGFpv9AW5
zobu2643oYjPtz4cl1n2ct3Q23iGIfBqdD3Fa3KeIWpdb7SaQ3/Cq+8y89uQ+m6SHXmQ0xlZWdPb
o3dpSqz5LF+B3qvQBh1TyoiqnrNzcpLFtQt9zcgsE+sMoy4V0dJBycSvfzhS58bvlggAZUzvg2uG
qhCzcrMYwrRHJQ8+pfyYuRsz6Y6plew1aa0UtLAU8EakCMxkEbDmjcNRIaksFKrqWW19pyt/sDwC
sl/4K9fMip05EzMivTnirBO+lo5uUEj7Whp2nrGGM140A9uTuJ3JQ+YQcMnpRqkuTXZt9LqNbOe2
65g5PF+t9/5gpdBlYcqaEhIkAvN3nF9WRKoEsv/QLNzU3tnWJo7u7Tzc2tU3swj2NjNB07vnVERQ
AoFB7UUB9WbPXM8M6yDyQqzaSfIRbqjPakHaI0sotDEDZDDslvrO7vrxXYgTYuTMFCyU0CvNfaTT
/ChppzBn9Efed9qPZOwPExn5iGbQdUtvK6844n+W5l7ihblfDwOWGvsTgy3kJDvJM3bT8M1QyfV2
5Vpvfs3gLB1JmtwDyoXBoC5dqydjfIh6Zty+hJa9q6VXaw0wvriXcJ4xnycwIPObpbX01hjqON8o
wBbH4HlQx63suZ21kiK/fbexk//aoZVwGQervJALz2RhkaJRuf6iO9PGizaS8Zo6X2xpTdLmbSKi
sCRIhXBK1qXN9tGagj7wK8JIad6qY+FqsF9fd42Fkw2FlKCwpQsg0qrLBQ1lQqGBmd5NYauyO8p9
tIsbqFvQbVrjRV9aDLVjE8ixOGfzFyEdtURKVIt2ul+4hvG0mlL9SeAvqzII64m5ZyIICMJ5otNW
YHArj1M8GHXmFp5xa6VGs5fG6DGQpce01o2Tp/Z3iiSdbLu6kdT8U1lO94Xq+/DAcwrr4Ikekk7a
3J1yJHA8iYzMl7Vu5US+pU7lugb0Lfr/5CnsyeW+91UHhCkOcmaDzH2hpEc5EITx8rbo0EcbgERH
3kYefvqTsY0UXzDtrZQbF7485AJMWFMro2A2bxvUhUcHcpQEHuDkd5brVy8QWx3e7V4YYWgWqRwA
NPNzmSZpmRajTyAgD/Nq+WBCvb+qnbeQ7tH24HHM084CNjNPptuozBQtxkw+xLus/WSNAhvbDMep
FHQ67XZEeEopkD006rVcc3EfeVYK6+QU8xFH0sBSCw1s6xGcWEOzGQrlNgnWIAELp0cgzP81IyLg
eQaWVbAwtZgJc/o7ifnQBGvC6wtRW7QEdRCV5K7wnVyasEvkhFKJ4GZWL7r30GWvEOs0w4tdv+r6
sfVWcpeFcgMiSmf2RLA9W1IzNrY3hlG+mcptXj3EoxtS/Fa2/XTSpW+O5jb9J6k7vt8jKeJrPEOA
WJHOXBplFjdPC4B89Cfkx1HLT4NvPIbS6/ut0Lti+EvG99V51QaKScCWCSqORjLuqma8Kat6C8x3
5TpacgoNTVGgVmDs3pSh+8gOSvIhnIIRFa3+Re7//nXoBAhVBR9EJ26WLqsRAwGdWePc8kfFOGlo
CiQra1g6P0DsxKgXECGc7/KDeExk5zRO8TrkQLLKFCQj7urdsOTb9OxBCgI+5bab3aS+aecO9RB2
yrxtGTWBxETpn+Ngm3m/qn6b5it5rHCj2VUEPkTMrsH+QM1crPrMt5OuqphHZ8hZg5PTagdX7Z+b
/Cm0QzeJQrdc085a2EUGDkVTVgayRgJ9aU8aO6PkZZNv4kxM69o/O5/LRVPXwIMLHif6lqBGxEVO
re7STqYphReEskglK+k09So0y52xRtW5ZIUmLDVI9o8rcrZ7dlyye8mYIzJyOyAovTaiueANDADz
xIAuF/j4vFymthZsawF/vlTtCplSakw39KNS38Hbr/qHcQ2ltmhPNCnJT2FymDfcwKcYfSOza1Y+
nFpnOFCJd03nt2b9IGeBnc860Dd+7/gxEc5E2A8mNkfmfp9tYt9lZR+T4nAxNUfL75EZX2N0+vNn
zN2cZSmCOYri7TyJ0FstyKG6zTc+xQeIIZLwJpTvGzJitDG7T+ro2tMTwj5++D1pD930GKzF8yVX
Of8F6qVDxsbQDWWm5xvVm6QTil/qo14aP98dBgWl8r/LnMWoSosVNpJlRrG8k/gnEkg3FoRj180s
vGL+tOAA5wNaYQDrci2jI4+QbYvDRRrRFPZGGdAVCR/LfI1BcSlciGbf/7f0J6E6C09GNYVhkCr5
JtGmY6rDR+JEu6k3X96/IGbVaDvRMaHOOdu3JFbKqKX+tfGpPVuO/2OownuZjBe2pLVsYmHzaJRC
qyL45vH72eaBbUwTzceWGhW3bes/TaN5sKoUOQ57H8fNUdaeFOC1SalCZf6gKh9Ms7rza8MttR9V
HK8sfSm7Of898y1uSp7ddcvvmQzvS94pO71STkaRnaI4eKqpbCTgIC3yVbpNASQiKy67cAHBKYh0
EfwqILzmIafv1DHuG8CJWe24qXIzKBtkBRM13KQSWd3X6x96wZ9s4rUAwAEQYoT20nMn06/GFJ4y
VMeQdjYOY/J96lbi2ZqN2Uk3vDxOHC8oNlWYuZN3yEZ/W64ODS660dlKZi7rl8UgKzUr0eOD3XyV
mCtKtkG0u75fa1ZEVDs7f0HhMBHbshYTCTgfsMINzz7V/njdyvKOmYJIA1FkCPgvrdjKFFm4YbFJ
EGNXGKBPQppP++tGlpfyr5G5TkAAmY48VeLTS/eZ/phax2jcDO0KGmLRnakbMLjEdN4bHa4ys7xo
sNgwqdZIO5qbQivvWli2GdNXN73iHdR+rdiztH2i8MKICbkOQOzL7UsiK4YElqFs246ofDp3cpod
nEb5dH0DF24wWFioABLyMTRHDZZxGSljUeILpnqPvPAh935ctyAebrNbGuI8ISwGM7VggbpcSNDX
rVppJIeWHaZwqUEMEAc98+V19q0fo5a46Kcr8e+tTQh6mfOFBB8RPG1eaJ9SyWgcnRSrCbed81XX
dl576vVvrbx57+IwBDW0mNEh4M3jfugpWlvnpDlF+zqYX73qxm8/V+ppWhvafPudLgzNA3qdQ02V
9NyZSvVqxYTsNfl4cRwvPxOS3ybtYt5yMMLOC2S13k1505hkGcPt1DyZ2UEKvlT+sexvC/XWr1fA
nEtf6NycONhnMSj3s6itWswlxbgZ5Rs4lQ9e+E0ajk20Bv5ZtMXkHyhEoEz0qi5tdRMa8pw0LkP5
c2NHR92YnnOt2klV69JZWskF3h5cMcEugHqwxvHPmb8bUhP5ubgp+j51LWvf25+8Ynfd7d6GPWED
4lnYDBBnmzML5FFnj3mPBnOb/zLGlzK6C0ZgICuP4yWfA6HNnCuJIU2R2b4pCmqOmiWsKM+mF1IR
eb6+jLdxFQFwgirPgz+RYbZVrVwWWVFGxSbPtmaBFudPX3/UopsUbdZ4Day55AXnxsSPOfO4tMyD
toVNaGNPuhvGN4b1bBiFa8k39dqLa8kFQFOCaQOfB8JrdvVBZ9tnRsDGlWhvJNVBCMAZwRrDwKIV
ISfBnST4A2e7F1S5Qdk4KRCheh4d2M2cF8laY2Nd8jSu8H+NzHbNLnuJSIuRicOZ39Thz0k5ycqa
yNvix6HHQL5ILQZ13suPkxVFbcUhZuzYuE0Z2D3yNIW21B++Wa15r/peunKEFi0i/kyblE4K2OtL
i4ERZIbscb966T/iiq2tTSndSH2xbfLDdTdf3MN/TQEJuDQFmV5TR3mOO4xHqO7KvnAdg7Ruxcyi
P5yZmR1X0zPKtu0x4yU7s/vaBi9F+Pn6ShY3zUS+hPIi6qhzCBqCEnoF1KbYqOpzF+0b4yQ7HuCR
jbmG4FtcDMFHBvJMdJgXYQJm63stZTF9He6LUdtEIHwGRMmvL2jx05yZEf/9LCgkaW+bqFkWm7hN
qY1thnA3Kqbb/A9pV9YbN85sf5EAbdTyKqm73d7i3UlehNjJaN9FidKvv4f5cBM1TTQxHswM5sFA
HxVZLBZrOdV8wpTybpf/F4cv7AYHLaKlCZJ9PB8wftii3ku9Jp/Z/g2EcFIRG0swHAcQU/JAsi+Z
/2VliriifPv/SiGcmcH2aUe4IoO0ap8mV7Q4dKCsSG3MmVE+qbm6ig7JZslE1x5UHPPQ2QCjdYq+
1Jn3DKwHjXx3qBeNbrWbVjvqHJqDkma6KFb/v62n6DU4Lpq6wAX227xS82myD/GgCmgqtFycoWOW
oCXwWmCUvR+56Rd99ANXVT6j0HGxVLVzmhnD5ABiJJE/7iZvT8xLVxXUkeoGGpBQ94QoCEbvnmq4
pS9pajCgzO07Zn50y24q78s4Cd1C5c9JVw3lxCD5QJsa3LpTqNR2BxA3tzB0+pPV7crql6uypVLP
ZAPBXaPNec2TcrS8GNI49YtXvzHjR+GHk/fozWaAgprzRki+dH/lEYyQO2llM9t4g/UaKI8yGqWM
oSM2mMlbQ17OY6kEE6zEkCST3jVYu7QnF8jdTOyVoPTDsL6Z7c1kfsIXRqPCn50SDAYy5UWf2EAz
a/utdJcsQMZyj/Epx/NSSeJd8CT/Aok9/yhPbpF7xxKOya6Pn0gduUgfrvkFo1HjXDQZrHt6Eeuq
4mEuwAcjtcEV7tzVYKAvRiNrGPfFy+TnR589kZhjojPNz0MD0eiu/4zbvAEVYlFNvA5pUgCUzv2+
Mu/bbsYk14M5fJsxmLma388vruK4iWk4VEd3hc6PW01RPoye0H5sH0rNVUilWkrhyIGbl6xTBRi9
eSd52I6XLnjhFv8incPFDwaVZ6sSi/99c8STsk01ZgEvXm7c8bZpnszu8fzKyR5QW60UDvbUlW3n
c4h1fmTLm7Uo7mNJ6cGp2gtGl3lx4uQTADw2vqyL9mD4edAa6T2YdjAAhVxl9Ze2RIdA5ahOHHda
z2m+YEh6z+z0PAO0YzcvVkWv8zK5ct3lsrSzy97Xw7WtQUTt7AjTFfZSbsPgf2ImChqufhuDzc7V
aHOl1gjjnGt2WOrvep4e0mrdGxgwU/X5DTpvFdEKqa7gakO9K55zHyrcLTQIsDLnJ45gJEA372rD
Bu2LqnhXehFsYISDjdGVvZ8vWNMxm/aV54X9nH2ZQH1cWb9SX9VRLl1G9IIiNIuKC6QiTw+A04/W
hB5J+AUjJ84sQp8eRvC36WtgNq/FFJw/DHLh/sIJt7YN4v4BdO44b82LhloY73VoonXYW6p3sUou
wZAg9hcnbAAQLR71Go1UlyO7Gu0vmn5p27/+m1CCEUG7mNZUPNO+0B+ufajBXseujezGz6PzQCqh
BFPC61Kp3QBoBEuXd5vHz34MuqyHpr5m5mfMCvI3vAYWjhSx+cdsDpivx3ZVoEc/TDPv2KSvukXC
vFpCx03BdIQEC3vXk/Ix9lUpXS6FaFR4HBoth+AHBXfKKTBxBkLXGcBZph+Z5l/BfN7nvXMzpanq
sMnumy2WICQYBOtGr2FFmFkc0iSam3u6XiBis/O1IElt8K15nzgCW0j+SZt1tauk7coM4g3lP5V3
pdF/2Ig5KTE4eVWk1jJ94Q9nEFCiBgh5sVOonk4jK0HmEa7F3o3RYPvd9K7jpdmbZuQlKpZu6UW0
hRNsSdW4VksHwHXwKV37WKZmAMZuL0GyzL/2ml1b/aKOozgUUnXZCCmalLQc3dbiW6jdeOwwNQgb
oqLBUbGJycz/VjrBolgNetNGxKjCZv5e6KGe3hWLwlPmP/FB8xF7xxxFJMvAKna6X0iN0MTpcMM0
XnM7tfEDPC7Fla2CEExIjSG9XjP2cLDa+Bqnf9cNqkegdKF4QwiGPvCGdUHBETDqMoxmQuEReqSM
9NugsyBXMchJD+4fkA9l0AhyYVYHgyl0l+X7Oj5lfnrMEMxlb4P2mGfGvQfet/PWV7p0qBJDKpOz
M4u1vTUKCTzM0UaYaPne+3e2qrVTqsib3xe2hun1Mmncxc4c58Lzsy9pgTx50mi7ePlMXAMMgh4y
8yijsixhj5x0ysB9DFmQ7yyDxNWqIKPjZZeqcmNyZfgDZAthT+qy0iwIgPQWj7L29X9tOwqTKl+5
vyCCndPhebpZCRBSotOxDDw0+dPnLFUcT6k5JYiDYxiQiy5Vwb7V2jAungWYhdfxJmUaphUGoxGW
havPgrYoL2Y8+c5rncRjAnsR+oTAaIoCyw8FLDXJU9SzN+gL2YEY3p5A1RH0TaT5L+eBZM9nziyG
zjGwbaH1VrA+BZg/nMrxUa1F6M5eqoNWrvsY4zPLfr0Y7V/IRt8SxKfyxbnOiSq9LpMTdTqoVOQd
q/j/qe1zVn2u5xzFKjbtaGRhOM3OmAs/oEUzYpCMWUd6Coqo8zJLjjQK0FFeitQ3ug/EAjWzpvUS
G8g9lTEtQeH6Ni9otTyPIWEdMFG2yoO+v7l2xSj2tJLBqSgSQc5i31UT6oGANl55mHF0qS2YJqUx
7Q7BJvfKgAsQmmv+A427qBxypiLIEnA55/+esId/Empe0bWONkExz9supl4xC3JP5J10j0VSROAd
xqovQez4CrspMQEnYIJdo8iy6q0DMJYw1MxoZAlN0EsFWrq8nV9qyaUAJCQq8TzDC0o8K3WHiIs/
wLXqlwkT6NJkCsos0yJj0Y7dkpF9X/pGAIKYXyNrns5jS2zQCTZXtY1bhyl7FLxHSF5pqxOiX8Y1
o3a0drZquILsnGxlFE7pkiM+OLTIviTLcOvC2enqg9X2GI0CUtjm4rxQsgXFDAL0soBEDYUUAlg6
rr1ZMghFB8zQ7SwTRFm6w14wuIcgBFr/zEqQBDf9lD/rPa0UD27ZkqL0zANlJBqPwEQoLCkDgStl
Gmr31rYP8rUf78g4dFFGMJhqXRlV4MmWFm1BhNM5WJwn+BQPnW9TYheQtkMr40Rf/OGSxhdGcpON
iiMhc5XRL/IHSuyHW5vKJpkNm2AzEgcGmcKlSb+S0QkLM34taH9EjeL70prHRf/E0/gEW7gt64Eg
/IvIF15z+d2EsdwJMb5oTR8WUxm0q+sGE9HuziuSbCs58ycYJAxEUMSXiJd3XjvzNDXFv44eavGz
kRXRkigsgOSKRnnzXxzzdAuR/Rym3AKOF8/RTR01NRqXujut2Hvm7rxIUijL4nWloD5Dae4plKvR
gloExqYBg2GSVQcwaXWYfNMbF8S+8lRNClI4To2BNYSJE4uMYtJW5HdqhepJdtGtjgG6GFTJLFWz
3PqVb0RlFt+0JabknZeTnzLhUQLKKkSGwJoNPgmxwsDqTPRRLvB62uoLp+YBl66uGmEhFW6Dwf++
MZ55UVuxPgOD5e7bOBVXcZaF8LYf4Rkd3bQPLM2Nzoslg3RBRcsHV2F+u1gdNlVz5628/nE2njQt
9JNv7noc5qcKyR3lQ1xmR7dgwuXQUDPGxHCUnbioaEmnn3YOCldUROrWj1JLg3i+ysi/rlXF0Eq8
wJClR7gNjQynS9qm2aTnHFIz1j0zxst1zPZ0dvbnl1HSRggck/d76FhIcIae4qy0W4aO3+7mjLmY
1mOSIUUGRhMUWEdm8o4EDF79mheRStWiIVtUsLnygjscByLy5eV6juLyFmddR6YM46l3Vfasuy/U
uUzch9rKUJLwiTv+N5UKGkI4DbtwQaD5LckHDWtqpOYjRdcircxdit6THtMqFesqCa3jqOP1/D8s
MfPtsRQlIwXW1S5+puDhreK4DlFF9dwn2S6rm6M5si7QW/+Lpycv58FlFyFnPERpGXg5P+RWkeKZ
BqrjdvLLCZb0wce9jyKjwNeSsG4VVREqMOFsrCuad3IDYJP17icHcyyjMn/tuh3DlPPzcvGfEk3Z
Vi7BoejXAd25vJZtMl7M8gf4OD7x+0h0ooIS0XR0G5yehUQfE6/18fuDXz0a6fRmVlr0GQgf5ReY
ZQA2RQGi1XvLb5BSAploVII6UcdgsvMIMnvPayH51BoXfczigY7Hac4R6ApdfQxJHSwDOIBVPTMy
67sFEe5pMEJaXs9jvJb/3LnHqozM1UOzmBVW7Ev1fl4i6bZvJLJOtwX8R0tHaoCZTAsM8IbYhmLj
pWvmorsY1DaocRbrtBFFzlyzR+hmSVA4hMbpLEzKZyMfPoWDXkicShDziXuDKR04Lby8x/PS+aDD
D94VqKWODGNQxR2kO+SDuhaWDl6b6Axrel6UA4H98fV+NzqXeRaR8Rdpi0Cvn6z44d9vESdOQJ02
6gE+dGn7K8h+axevmnZ5HRHB0VThBdkO/QVAZ9OpDizd6lWlBwBn/uFCiM69TFU2W4UhnJwUSdCh
zoGxOHs/v7fILTzd8+sk86O3YgjnptWpjhA7IObpOs3BVnZsaWQPCjupEkQ4MAR87Ca1gNJbw77q
ij0mMQfV2Cu0WWb5QcIAHxr1nnhm8s/YeH2uZvrjzI0AH3bkBan/XKAqsnDea/+f88smFWiDxJd1
g5T7dIFvC6QWvOwOOHUr51AOCo9LGujZysPl3aB06Hda2hnLNmXrPfG0YO5wb6ZG5NjF82SMUeqP
2LgFiS0nstdxCuom25dlftt3TPUxMv9h+zHCRbHYZDCXHCIzz3+Z0fyWrc2+BLWR26SXzLYDmJAD
umejtPpE3RQn1/j/ffWEs5biqUdtXmuWZDeMvXXgwJp3IJRYMOfaePxPOyt2Vddp7I3oM0bo102P
dQIKyxqlU1RFg6JQIE84d45RL2vjYjXRyNqbVWDTJMCo4vOyyEzudt0ET6ienM7JeLEjWe4MMzSn
+3F4MIvrarmoVDeWCks4e+XUGSsb+B6x+bqmTtDnGLI+DbspT+/yycdgv0khnjTowZmNQImGNyys
/On56LuxWTpeT4denfhYLla1xzp+davkmGMccoDpICQsSP7Y+P6l3i3t/l+vL557eO/BqUFWW3xC
T16cWg3qlsKkSWHO3ufGw3EMyXywp8tcdRvIxAWc7SCJjegywuqn4pbdnPsO5giHXqrd2gY8eTIi
lJSFIyaFFCCBW1Jnt+hDoC/lxXlJJep6Ai3Yu9Lux6EvIWll3OTtruxe6lgBITHegED1pfV71poY
1a6dNs4Yr+TIu/ucRpq9y/19PF2NlqIQQSoLxnWhiwJBQMx8PV3GaSkMkrlYxsm5MJfLtHnJ56fz
yyWVZQMhHLxSc5IizgBRZ7uc3nQg5AOJ2coufBXXL1944QWCFq6/wgg6sfazz4oWGwN60Sq7XNrv
LEER/dt5eSQOL+L7SBbxCS4ooRAOmlvUfbq60DifYPwdMjijaoSmbFP+InxIvxZm5jODAkHX7iZ2
7Q3HKo7+vRDgLQGjBA4R52A43Xdwp5jTyrNtSaUzFK+ByRT+b6VwdWQbskERA7FuSy29neG5U/vr
aIeVeVXnr+N6OC+LxNpiPucfWcTwpx1XVEszyJL7IEgE0T67KvO9lr/61m293p8Hk+0N73hHfJkT
v4r9GR5FyznoK1C4s/Qmok3OEMxrm+5ctMApVk+maLDlyPQDCYV4gserUTx1YNZ5ameOhnW8WnRV
plq2dEjo4EXtgvsPOn2qBsRLp8oEUWeYgggbM5cxv7c5mAgm5Y1/b6dvnlUdz6+fzBqAjoyXsKPl
FvSZp4gjXN8Z88mQBmDgF5y6wNQeSJkEZNGCjCi6ilVggmPRWahkKA3uA9c7TF0OF3Y5rPl+MUCJ
rbj++EqJtmcrl2BIeeWHV/Bmp4nd6qByw4inIM53VRUN8YhS8DsNTvj5pZSp4hZSMKz9XEzLNMIj
RpnVZVH7X0c0GFt2qsqxypQEOoK4OJjwUQsqKMm04nGSaDjFDFWMZvHSuS8+ajPdo5FdxKnCtZav
4x8wkcS5GaulcU2AtUl6MZc12i7pBeY+HTO7DjR3/WU6jAaepqsaRWS2aiOl2Kad6vns5LzkuyFe
QLtnlpjBmt2AklixbYZiPU1BK2mM/tuJizib7Y/UsPtAH0jYFMu127JdpVtRrqdfmPdNd+Ko8Z41
vT3kgxmMzvzFbJ8SZiPLg4lrGLf0CYXiVJIgz0Jk4kMNjqWVVuvibDInuRgGGOxs/Kdbe4W9lp5K
hD5/k+jy4VGnJsAYUBJraTChjv40xI+j9aWvD+vPZHn9hDgmSO0MThn5obl29rtJ61bYzyK3wwUP
Qt9FE6IqLS6VBl4AxjZzYkIxFYDJ9VXa2UDRneIe3xIWmLAUg9ilKpvL0VBdCrJCElSw/cUTtGdt
1hWmDO4UnrVm0Os/1/R7wzCfnNp7JGJuVmN5ivVnd+hDp1QxZ0sPyQZcsHIF06aySCYYVL288shj
pcePRbruXazsJzZvgyQYt9YyVgwOwrI2xQXKNZb8O1W1Q0iF8XmTJWgZLPSnn+phy+bJHmoIk6U/
eyvy6n02oCVfxfojNdN/YUT3pC2yivQFYPQB/TJtEzLeS/KZo7sBEbTCH/3JzHruZM+P3XxRDg95
cvzEjmwghL3XmjLBGGHIYRAIgFlGZopyZYVxlC0W+JLxpoMtxphwYU+SqqCx1QCk6a4xa6HvrlPV
xAXp0xGJHxggTuEHfr3Tfc9avSxcpsPp8d7p8pSkboAZDOixvKWwEywPzPzRqz6RHgE7+19Ubkc2
8Ss8XBYfM19wsWFowKiHDmqgz2+QRJ8hEJ7+KALFOEaxnqRDIh1nE3bVZuZzYeF1klnJG2UE1R2j
KmYjMXuo6bINROUN+N6iHzcvzuqMA86nZvxEJ3PkLMVRq5fII0Ng5e/nJZNoxQmYoN0uSwwznQFW
lZeU9fA9gnlWZMqkq7cRSFBvzDNZLWPCk3tFTcxqPpvlQ4Fu1FT7eV4WiYNzIotg2OZB04cW/2IM
PXtGs+/eHRGB8ruo9/ybhVrPYC/fOblK/VRLyP++UT9nNf1prvh+Id3ooLShakCPqTAR/NsFJ/hE
NuFkeR5NwMIK2RIQGVQe5jaPqjIilRzCMaII4bEygRw5s65QgY8eAh+CqKZ0S3y0E0n43zfLlWL0
TINphtAG9+CM1964Z73Jz1NAxipsFDohXzdQFoK/Es8i8SYaK6Mi/gDr3S5NZA1XXaYaSCRzGyDQ
HwjxFiJD7/Eaa0Qt0oDOgW9cMxKCsMUFkTIrAmqESA86Kli5lfiLKhzc1J+00WiAWnYkGKz7qvrW
suspZUHCFOdXsYaucH4tlhVDxyNZDojl5+XgaaqLXH5y/wrDv2CjE402Ne3gcwS87bw5YMluzg9V
wYn/QeJ8mOuL86ZCtXrCmc2QSmNrBUAQ6KLxbl3vsrkIaRbN1vfzSPJT9Vc04eDOtV/1lQ4kUDgv
FBEnI6gNRYG37N49UUHh6HZ2PYw0447QgjrOyMle+/r7iDa/Sf9e59FiBpOKckmlFMIxRh8U6pNt
yGUZLzT+rgyjqdZNcFeMbgJLOcPvj376Q1vmC1CIvY4t2Z/fHtXSiUmfEYMRppUrd5vY6PrZg2Jp
SEDuCG7T9Mapo9q8JCo+LOmFCAZVMNwSlId+jHPi8o9NmEBvTqKs0o8WQjSu9u6iNP+8eNJd+oP0
Id7ZG5leUQqkpUdrUd8E7fAZ/d4gCE/OxnUp1bk570EF607vmJqUqCiJpFfGBkO0dV435L2FPSLl
NwdzvZNbpKlZOaJPHjWniiWTmgZOSO6iLhpM84JpMLTZ7dAli7Nk3ltGGRhexIZrmn1ptcP5zZGq
+AZJMA26n1Na2PzUDg86iYi+81uVZZArwF9pBMtgJWbWrDOkmTX4DNNOs8Zdbe6Mdgw6I2z6GZNC
wBuN2reXovrWTOFMFSdM9QWCoQA/H9zLEVIOzU/Hekea8/wqSu+OzSoKhmIt/TWuGJewfknmB9/A
mIy7mD4xElUDZjK0qiJohYL4QpqYrHVs15iQFyZgY3P1MF7DOQH5VxpOqnSFCko4XM7cmys1uC4i
ZKbx/fqaLV+n4pKoaEhVSMIRs9CtMrsDR5o1VK1eZVoaGkPgsHfmKQ6Y1PqBERjFqyCIROjz9LLv
1gUMr2jvDHXvVRsxJMJ5G8ndoKrNlZ6uDYx4usysHBIeo1rdH+gNmeZrJ1ZEVKWqvYEQDtfoTQZ1
+eNp9h7T8Z/FPp5XbZUIwtEheeeAlxcrZdZ5oBdJpNODFf/z30CE87PYnTdPfJ3MycFEsQr9+wcr
+fqfQMRbtur7fMRTGU8z3EO5uVs1EriZiohNsV7iy7mfrNweeADPcJ9T+3uWHMpPsEhhw/8oryf4
wp2HSkyPuz1o8A7J9JJNXdg310V2baCV7vyiSS3bBour38Yr1jIzLdwOWEn7I8ZYnrUrX/Tcwjhb
fTf6ftR11Z441bfzqNLLdoMqnJtxNJxy5S+mZP5ut88aaK6n3tmXhoGskuMFdVGoxksqLILIOtmk
Uzx7/H4fW/D7p4Ef78AtFWiqSg6VfgjnyXXq3mBcNHM5eiyq5lclr7sKQjhNY7/aOq476Ie/d9lD
Xb4pS6wVEGKQv6s9baHJ79V6KumdPzzYmcKwySFQKs6TifBTRcNWWnOn84O0rDRI84sifkbx0Hk9
k9441l8MYTOoY8bM8ICRlctzVo1Bxux9weKgbZtvta0qQJaqNfLxYN0CYzDCAaeHqesJ6p8sXHAu
+hdAKxb4dD/1WdS1l2l+1FVRY6lKI7tsoyoUzR62cJ/28Vr4iwu4TP9mL5ded0ybsPKO59dQuk8b
FMFCkKJEAL5ecHCsa9TL6Ow11RQQXGE/BJ7QR4NprJADFbWn6zb3pelUCYKrJbrK9Auj2A1gGzRZ
NCQH22XBWrx+QqYNoGB/empqhaVBptJbzGsHfkkYU4I8hb6oWF2ky7eBEtR89doiZ+uKIgq/uF/r
NMwS96pkivY8qSpsUARFN6HTQ0KB4pQHzwKT812l3xJVZbpkoAQvEPu7UaLlccDyznzAzGsSodGw
1PvASW+7dsealwl92NkVGk2y+GoaHpYcJAd7/1MPGpd3JYEBhbNsCrpig2JzdnggHhFyi12T5buj
MhtSfdxgCKtpIVNuE8RC+aMptaKqenPHH+O6M+Kfnb3rVJ2k0s3bwAmrOmjJqPcxRLLtr2R5N8wn
x79SRiGkjqQLBnNQYCL0L/IPektJmprv3bCwcOre0lihg1JN3wAIqzbbqZ21LgD68VBUl6BkArnJ
+XMrM7B4o4M9kdt0JIZPNx9No1rqJbB41tLUD206XvoE5SArzcnliMaS20THYADTHlQTQ2VbhLIx
D7VDqN39MMzVZDUjfs1gMJwH171HdRIzrwrVM1a2ghZYxi10npvoLxIUAeN6tLZLLX68zCgGw09C
Vky+sw7nV1GiCXzCHzgT0MfrIdV0uooDOIa1zMOcdB39oCBrifUAPGwqqiJ+EAWjfoIi3BuT37mM
OkBBU/td24IFtSv3oLh/HBC3dhC4Pi+UZO0w48YC+wTniAGx9KlQ6ViWtsf4JHaa7pp+eLdGFjqa
rohTS2EsRB0x5xrDOEX33wVdMugBMOV6ytuv9YQ6dqO/81VsGrJyecQ2Oa04lA06xz9j45a7mVMR
O8X86diryc7rivxBd9Kva5Hku8yi11Xc3ha589qgCDCYVucmTior0Me1C1jc+cdiICpWGdl+mhic
zAu/MEJEJBCYJhP9wx3GQ/PCydlv1qAeHSNw4e+GGKCUBrmjImCTQnK+H7TYY71FHruUuQlGB1ZV
yNjep5cx6fHf9wVjUVtVXb4sRotxd3+xBGfKzpwpd2xgLaBkrdKLesqDIQv19XZcI8u6X0An0Gu7
80prSuzKCaqgtQ4mpjcDK0FPUBWcn4W5+Y1pNMP3OPaWG2/MrC9G7JBf8cy8dp+MFJMzS0ePj4lu
TPfzUtbIK5hGh0Qn04++MfVTOPQDcnetRQ0M89R84z0dEmc3ZwkMy4i6axaUptVexEWWPKe1vZRR
p43pPosnoojbSsw1erFwIlEqiDZbsYDUMppZ0zgB8kowVM16pP4RhISpfZjdm3pSVAvKTuYWTHC+
5wSaq1GAoSPWNINZ6/VfBhqZH6iWld/O75sKS9i2JdOKpiuAZSUPo31sjUNchJ+B4HWqqFS2XVH3
zdZCOwTFcSvJP6y+w8h35UArqRRw5/gcdnRgi93r1G/ybO5hZHSyHIpZD5BKQCxTVXUka4NGYRVm
emOaKcrTxHiGWdLCpL9XK2uCZbHfkvq9ouW1icY8upQ/e8MNDTsPSVVcrJgZkxTZ3fnFNPiGiJeR
xWec4mYgDhHtaVHqo9FbfMMwe2CHyTGvuq/Ne+Kjx6Erc0ySJvaj3ntloOvZFSOZ9s3Ny4fKoM4O
DCmaYnNlhm37OdwsbMx7RVojW7ktnaw0mDH4oFhvyRgaxWXlP50XXWZhILeBPjJcThhFcApVo809
HYq8CtF4hIYHmsRhXOO9YyxFjFfPoI2qRKsUESRFmIaKMkFcx6eIulfPhcURc+vXaOxmZN279cJR
5VBUMILBjjFWdjZawBTNbZxHbXxDc6iXiitArr0Y+YZUoINbyOd7udkrOpdFNnRFFSaFm++ntgly
P7/Ol+XJp69pXd70JQ07PXuljravy/VIzK/nt1CqLajc5WwaLi92O/2CKRmqySa4mkYbkxheoMsB
aw599rNSVdFIDfYGSfDZMJASs7X4JdiPJPKLr2lKg4LpQYo3T0bnYxvPiiiQzBeFdmKeDqj/cUMI
smnJMvUWvwDhELOgKtgS9dRWFTLILJ3N3RaUi4H76INKLpmNAY81VrCL8uKZoYtWX6PzuyT1IGxb
550/mCyqi/W3qFV17U6Do6snYBu6ZMsL9fb9eu2B4w8TIAw3clWtwbJiZIy3+YspGJIkizHjxAem
iZFHDcYRwpK1Pybr1or3nRmtzpe0CxcYOu1rZ4YlaCgaPRqro9Mc/UblgksmfKNZFekoNEVzGibx
qPj1wB/t+Jq5uUr8gNi/Ynbf5oEWB7P56MTBmuwMTLLpv5DiymqiGI2t3SWlu3b+Vma7Jt+f3xKZ
cqGq939jUzBkT3hPGXGl9ZYxVCGd2BTo3EEd22ZQNGHJDJGNikeMgodugVvr9Hj6rIGTXtIqJPqv
dfjaOi5I8Dw00n+iuhKXNUhnfRuxRQT9ToFoMQyM2HOFyuujj/1esztP1UQtOykwdigLxNBQUPcI
xnvIvIaiGacK64VcuKS7cRvjQjMGhbPGV168j8G6itcSiFE4BcupKHNRNknpoxZrHmo/C9bZ0L9M
4Li77PWuiqx+1O8natLLahl1J1yqtH49rxpSOS2+W0gPWvjn9AMwtylbHYoP0LpjMn3T40Ol2i6Z
MUVn3h8I/vfNxdG11oKXHSC6KsURuF6dXbZGyaSj+M0DTeHuExKBlgTPeqwq/jmFs7rCGryew01m
aFf+TcrIbsnWh/MwUqk2MMK1SzsULowdtB1UfOCndvs+qLVXZ3jytWOrLPblv/ZBTzZogp6YSWau
9gw0POzH8usKHqm0esbdm7avo7drGj3wfundEfyLwXk5f3u/56CFu1Bfh7hvFqxnmx5M/XLqd6l/
U2th1R2SMvK68tDrl07bB4P9Hnu71P6W9seY3mUqHn6ZfcG7m7O5uwS9ucLGkg6VrcTDGmg5r96+
aJsoS178VfFYk50IOGygi8Rwebw7hBPhz2W3GJgDgUnfxqFnxt4b0t0SWwo1lV6TGP+GLmMTk6WQ
JTnV04Q40zD3/JJYQKGzq+aU/KNNPS2CJTbzeO9nNN6BS3Z8KOGyuuFUI1eKN0GVjoobWyYxpreB
I58TLCC2d/olRj5SNy4mqPK8963vdRXomqrQWnZcthiCAheoyuvSlV8OSbS6QWFemCVIK5s92Aac
TxTwoqEa0S/MVOObKCwtBUUoLkMI1K+4HqiZBznNP2E4txiix1FpDM4oMGIPrUWY/WgczSF9c6vh
M9GfLZKgkEg1uFpS47orn4bm1hm/sPVGz79kj+cPunSHNosmmOnKmztUdGOH4uIxGeygxPxoO8KA
tdU+wOtWmBWpzuFFjwcZ/PkP8zB7MjpjafCGH3Ll5YfSvHdUVAkyewE21f+H+H0AN/eOuVh9N3d8
3ebXdf5pDpHRh5WqDUzmW21RBKtkZmZh0RmCjJiIbdIhAIPF+Y2RLRUqPNHkjOmrOsgET48nKVqE
HIkBV8S6Jmg3rVB0qgqFy/yQ35FwHdYVQSrhePoM3WcDko9IiiCueFjRjlnhzWO2ScDaw1gXUT7v
zoslNYBbTOFicerCcGAFYc+TNbDr6zHp0Up7pVf7eQmH5BbcGSiZOw/K10q4zDw+JFcnlo5xfuId
oo1J3qMqHu8EFD9PnK6s+pUvyKz2b5aK/eB3SOEUjIA7l8f7kM1Fn6BghkhS0tqd0ItJCXLT6IJ0
vClYit3kOpiI99MDwd9MvrbGEvhJCj95XyxVUPj/WPl6UyFERIcLm1377uOoHx3vIaE1JpGWkQu+
HVXV58d14Z/qYzo29p9gEPqpjumZv7RrhU8th102PxjVNzzeJh1vFPbr/A58OC8g3uUTSWGXddBe
iE/QwQf37ZA6JSaSYl58t9pjUJSrau7phzPDUXzCQ66wMB/2GQ3vrVNnSE+gz329HJrhmfkmhsLV
zvO/FwejKE0w2VvIIIkxvcka48Jf4S3oafKjQrhsNZPwPMQHwwxZOI8X4v7IUhligUg9alaJqAcC
uu23xXocV1Bds8BIkqDOXoizO48mWzlEVPGMQxeH6YrMAFbdLsVKeqSpsv6FGMm1l/YvfqJi9JOo
ARx03p2ro/fKF7OwBiaLZVXSwPvRrVd3Ge4HeLbnJZFBmMRAHx43mh+eiTqbKfNxpMK0pU4IjtIR
lkZFg/Xh4KDBz8bRxnsUJPkfwtN9hkZjcARUoVHCBZ+frHoME/Kg2Va4WorE8ocLDVgEqgBuEJuP
PxUOaRZXk7+UNtbMQxDhH82IqvWOspfzyyZDccB+A/IMgtClzxVkc20uZEbwqyE8fMPuc+sNnUo3
be1hguKqMMYfo9EQCMziiEfxI4rwxClUZydOVbuA6sHYzOjlZCEbc+E3F5p9ZZCQrTsHwZJ8/pa7
Vyha+vdy4mGPFB5BUgakMafgPgVPaTtVNYi4mzB1D653xHsyQEpDASTTQ0xPggKichq9y4KH4FkY
V+svAEKBV4g55rcsse/PyyKHgLuLfKQJllNBFrPR+9QGfSEGxybHdpjRMzm17+cxZHrBq4jx9sI7
AR20p+uVpJimgWGrNZJYbx7CWe63HkOL9X89RA46gS3RoXnQdDz2BBiaF7Pv9Fgt+6rp/JvKdiP0
2iv2RGLlTlAEZxfpjtkyMqD0LZr2sx7DCuyfVV0p8i3SNcM7hPP6IxYqNp+MGcn9ZgJM4nzNMB2y
jINuiJTN+x/b4vii/cHBZXS6aK0zNiSfgVPWQ6R1h5V9t5rLNTWD1MFIVP+2QXSiC0sVVZHkajrB
FVTb7PwymWKOa487tKqF9eQHeentJmYHtvWgI07wr7UQJMIGQY0DyH0QNTuVtGZxNrL/I+3KuuPU
me0vYi3EJPQK9GS7Pdtx/MJK4gSJGcQkfv3d+N7vO92Y1ayT+5A85CHVEqVSqWrX3g10WxC7wEtW
eKLpvdB8DdcG8RY+3Zmh6cidhEEHoHxiKhiSZpo9UWEaB7R3i2tVl+8J6KZX1rWwkwxtKUApbIrB
8TmqoNUwMk5MBAlZJq/gNQuaqG09zGF5sZ4fTRTlQstYsbm0RIgi4X2M3ML9UlBJKAEjctzmvjk4
IDnrvI4HLIe8Q7VSGV44bYjwn9zP07Uyr3KKrq8rlyJ0oEZ/5WY59xyCXoBJ1zhellaE5JVC9B5q
dajdnn80pvSy6xOsSOHdL6DFyx5MSKLU5srOLS7oxM7MObiuWU4nOsTCkO4EiXyDZkEix+1lZ1+6
INnpemZ38RByVKoyrCcc8yBJRpAkbiXdOMovnStoqw9g9q20QGJ4sx2vhflvQT7TWwnDjvAQJNL2
vG+Qg0V4mibPfYYxAqIlG0NZG2IUj5eXuZBDnZqZDyyEVktSLYWZiOMZFL73ZvVk6UXQGGRflGvO
uGhtuoinEiKaiLNmiBiqQevdEYuCW+hlca1bP4X4HXUy4Hj9XF7awsUMlmd0gdAPsi1r7pBEkzrQ
QliaKfJ7LTNvaPXjsoVFVzyxMHPFSld1lDFYoHHn51HnjaR5hELFiisuLsS2wZEA9R0k7rNda0Su
sg7yO750owedDk+mWBufmw7n2XP582UOhSYHL1AGmYDzw1sI/HNW2HD2IXwMJ1xV8UxR7LBKz33K
8w24Lql1pL91EPLnWbO7vI9LoQMKPKAVnlIcY85Rn1uyCm0FEvXYvYtRi8r7X6LdhPq4EjqWAr05
KbdhmS5o8WdHuraznhgCkKTYpEegooOhcLxQJR5j6a5ziSeytauMLK4NBQiGD8goZIbOdzaFUmLe
W1YOdknzmxUNBwcqcu80Na/Lxj7mrXT80eLPTk0fRT/0np1wcqitXr8Ks+pgW7W5LZsq8yJivlze
9a/dBXx0oFGQFk8dKNCVn/809L9Qd4REhl9V0rO56fWO5Tkduin9EB+MItzaPailtKr17DjxCRAz
dn5MMPHRAbbeVb1X2X/sam2g7Us9DD8L1zmevzYOrTEv3cD/wz7mSKjzhgbolWLpf5JS7gryko++
VhzLLLi8E0vnmNrAbeLyZ9BGn3l/SbUGnfM090mVxftKTy0/MflwLMzU+RtTWCCyJwbexPlZtlwh
w5xhcUU9HplCU3rQnx3aP11e0VfwJmxQWAGSFx2OL2AjNDydTJ+y0hFSoDThL10jjrL7rcIPs+8P
Lm+4Z7e6j17uExHDxgY9eqAZOrRlWrKS8C99UDCUY1/RB7ftOWK6Lm3SCxXiqdkTz5Q+CA+jagvZ
iRCQPMWeW74SMJfOHBjYoYqKqxNk7PN3DHhqhVNH8CAj8sL2J6XbvBx9sYaPW1zYiZ3ZS8atKNfc
QkPZvntphvsuP+g2xq3QHmNHUm7L/i9yORA5grlrCtPor5wfWIEoqYU9x4F1wS2O6rqm9Z6syUqY
XDoOp2am7T1Jv62miSWBKigIhu57WngNBi3cNUzYUixG6MFnmgKjMW9+4xxkGWsFztxwG/JjVoPx
mu6Zvm3yDV/T4F5c0Ymx2Yfiel3ILI1xvVm6V1XXhthJUFZePnNLyc3pimaRPpGRBJINK1L1VqOt
n2OQkBc3jXgxur9x8H/WM1dt7DB816cRTEXke+nuh+ShNp6rNS3SxWN0YmV2PzisTwZpwwpzD6z8
pso7YM27fuXyXzxEKGnAD/AGw+jVzNuitItFhsdeZEYBa3/rhkC19RuVIHHQxJaYuu+qtUR0ySEm
Ki0GYRo8i+YRX8SFkdUUDoEsfsPSyovraOOu0cN9jsjP06pTM7MEsSHgy9EYzGgol7+0id0B8yxF
E286m6onC5OB4Rbk1LntASLSZkFJWPcDV3IfKEYiDPG5Xar5SAlI8egaWvM6tERMYCbJKCDTNVxN
cSCdWF3Qn5ka2WPn1GmJggNxn+IwZg+DA1aeLgvl9wr/C7qxQG68pRWUeBteRMk20qyuQbMJ/Bke
b9Dveqh7FNQC3E0SJK5xBRJuw9STbc8HM9/0fW/JLZWpA9La0QxkTcv7MqxGCJTGaZ16bdlQnw52
ua2AW8iiBnOu0iry1Bt4WzJPoS94y+qGjJ7jDPmHBmnQN6UnjfAEBYTRAz8JXlWDNSKlllXU+lZc
Gs5V0lEzMGikP/VVN8TH1lLOPeEZGzYgXeijDR2M9A7Ex20A3HLkeNzCHJqVAsOEWVs9fOUlG+iR
Z3gu+nFv0jtSZ/WBRzXdDnGHoK2sMtZ3Vs6g8sZUTF/6uIoar227dEfqpthmllvm25g1Et1GYfXX
QEUOP0Kdx63fD1oJqSGjTFcShqVDeOpCs5hfj/0I+T4cjwxdMxnetuEjRW3JTZ4vR6+vLUFkDGhC
TaTEKBNAmur8HMpYtziZ6phquMuLPUjzYn2rqheQ0nplfB3Sg6ntL9tcPIUnJmcXzeB2kuYaCi81
YMilUXFUQcqHqBy/X7azuIfoO6IfDdgazvz50pisxi5PYacZ6n0P7H9RxS+x6TyWbb/yuZa38R9b
8873oHII904V59HZE/enrh4aS/jK/WGVm3HcyARS6WtaMAuPjAlWjb6Rg3o65kdmkRoIj6gGQBi1
QHaMqvuiP9bDr4j/UIUf21uFAyuecc49TLUaZeMVRiCStyb9eXmbv0by819hnG8zppDcsOH4FV0C
pGP4VKskyPXBD3nQl9+48IVcebd+dSBYNO0JlTwRC8/XnduYaxW8yaFKYPtlpW0t4R76cM3MQo0X
dvAgQTfZQVdz3pgL+84p07HATdg7TxaDxm/H633D2ZVjolmcGUnvcxOPvEbUB1FAHAuc3O6/d63p
VzgTgzIeaxhBPN/fkACjTBLk9Fn1KtjvhCvPrLGr2nct+9GpW4wRq3GtVbO4xSdGrXOjehamUW3h
ow72uI+J89bwdlvU1koWsHBusLip64ByOmbO5hUIHT3CsACZKijYwSyY3dbsOcPNn9250L2oN5k8
ZuEaWPhrXJhsonM4bSnuwdmxgXJOy9oa7iOz37VMQFl+G4YKWMLflw/G4h6e2JkdjJCxQqUUa6vl
VZH+bLIN6R8um5g+w3mmcb6UmW/UkNABTAVLaeqHUS+8AQTily2sbdbMEVxDUpvnWEQCNDWi9iER
7gMFhy/malZMLQaSk/2a9vPkAZKVboyuChaTu3ca/dCk440DyMNCLyQ3PQk9CTqdf786nKgJnQ8p
EOgynJtkZtUOvYtqr9FYkNy5U+I278TWXONVWXKFEzvzcbSeS1PpHHY4ya8hW7NpnDQY02glVqyZ
mXv2kHZWq8NMC3IRhnEjntVBma3Bzr8OpkBgBJGIOtCMnQh3Z3YA8SqF7qICWop+RN+kD62tAYo+
5Q1JY2ZHDF2hfuVW2q3QRbcxa5W/u33WXRtyUoDsa+B/Ln/IxZWf/CLj/ENSs7aQSOMXuWH3VITk
Q1IroMXTZStLHnq67tlxI7kcSxVif2n/jTUlVOswgFo9AHbA9RHJ2Rv655ctLq7LxUsZJbEpvZhZ
jEqRlNxAEVgIN9zGlW5fFWaXoMmYrhGEL8USTE1NmBpgJ5EOnm8h9N2aqJhMta15U4fFvcgd//Jq
FsM92lKT90DkFVLn5zZ4mMTNqKMTUIGLP6oxTL839H3TbcHbRti94XCvaVfmfJYiGLYPYHjUPZEk
zWxqGoOswoDyrz1EHiWNn47qkFnWxsmbla/1tboBAhYUsieoG6zNMV00YVU9CiNHay/zRi0Yu8gj
zvfaOOb9VV6/XN7NxYWdWJuVN2jWN2OWwRpHvcuF3rjeoPIgvWKNL2fxvOOeRK6JEi1O/SxMamOd
ynxal7J1EDU3W5NlgQDyspGaH1MS9OobUNy+qoZjmNJtGKsVz1laK34A6l+AZU3ec+44WVaUkMTC
NcTxDg2zX63Lgwzoe52JlW/4tZ6DQI36KdqZEND9gssb3YSVYmqwCymPKJHzXZi5bdAo0MKyUaHJ
bnPj+fKXXDrlAAES3EOwiKz2fHVlx0omdMB/IweCW3WWSj+q+nDTluT3ZUtLEWyC54GpYBLEnLPT
aTmUCJiWFegvmt2brsa+hs4xoZC7kpb7o3CUvLNF1AO4hfYknoPIS1c2eDGtpg42WAeTyqSdfb5a
W3RONCQUxfA89EyzRzv3qWLekL/b6k4kd6V15zi7sWq2l9e+uMsOqj4QgkX9aI5RJy5trah3kCxp
PzQLkkJ4xefRyttkoQRPkEkAOozaN8XQ5izcOHWYGTawpD41uFerXVHcD/GDk6H2s+POXpc3hrEd
heX3yDPI90xfyQGWvrALdIEFfwJEbh7uMFvk5kBFTsCku87ttxPitrm33RszPvSD8CitV+7epaiH
7hrYoCwcHaz7/Hu6+JpEpljx4P4YCR4m9xnA7BJEVHQIIrlG+rpwQBEI8OybAhK6o7NQYFRFidms
aoJ+u9V1pSwXKnE1B62yFYuNiSLTrmlcGa6scgEZgKsfvRsg18BqCzzW+TKL2GjTLIPdXG0H6663
vY61mC/u8PCFpsqR2X7r/nHRR0ODIiD2vyZin8argBHFvComC3F8z+2HYGPR+gZUR5lx1YtfVvXA
o4/LJ2Qp0J/YMOeoJkXt0HZq2JDMejCM1sugbDDov2I7uQEiYY+e+nsTqe+ob3pGSw5lskY/uuBM
Z79gFhxQxkFq7OIXFFAEZuBLk/IWbDvXTjMENlB2SsRr8Wg6kbNHFJpln+IRGAj8AnCqUjNpR2IV
vlZGo7PT7L5+a8conCQA++aRo3z7UOmanW0NGzKvXmjTKLohkZXsaVl05rZNLf0qZm6/Nia0kJKB
pddEU9QGfhvP4/NP7gxdMRRTgcGO7Z02uttSrKGgFk3gLGEAAXQZX6R7OidLFFUIxuDVOlQGqr5A
ZVz2qoW7m2DQehKYnF4MX974rarY2Np4LWTZ3qgiqPjd1MLwGA9XPuWSJVT6Jk46xIYvAFOniNPE
iBDhRdyj2hsFBbuyi4fI+Bs7yPFAXWGSqeV6/l3c1LUk7gB8l0y/Jvovvar2ckCkje01npbFI2mh
J46GI+gEUSU5t2VoZmlxmkz0erdh/4J6jKfzPUkTSKncacWL01639lXWvXBnBfy8dBRPLc/yyy43
asFrZCW6OtLqSPKDQTTfNm8pfyHj/rKTLGUFANpPKCGKp84X0aXY4lGm9KLwS2bdWIXxqLpn1pWb
KCq2Zdx4jdkfdT25cTX3SpLw+2XzS2sFihcSCnQqF39+hZPag2gbu4Ww3HRrs1dlc88oTKhFuxBg
09/grNdNtMZStbxiZCLOVHfHtNHsdGuDMnkYYcVDYj8PGPTUFAkG0iR+4kQ3DukxuQLF1dL07fAj
s9bGDpYyFchO4VmJXjkQOPMLxQw5oV2D01LIG7dELn9we4kmswL+e++yjct2LNymYKGLUQbcJmvk
c0uvQeJAiXVi60DiOx8NqpkIZQu5dL+PDwSNqAbAAEv7wxEbHG2fqoMVHqF59O+/NIC7oGP4BCbM
If1AHkcVny4YzKDHN0lTZxDxacojy0C93opbGoc/uoQ1K038pdCE6RhwFGB0AVX7+b1m1nkqjKbw
rcqETnHuUQfJLpA/OgY+Lq9wIUECEwRaq+DxBQ56PuYallat0wKzcZ39C+IgO3DaBQ3ehaypDxQk
+ZetLX1FvCcAbIEplHA/uxQnR6dNQ/C8MzwpkPo8fUpYGxA60ZMNcatdL+87pvtdG24jtCEvm17Y
0zPLs9CoFVC76afHjAzv+zD2mxywpTTamnSN73QpCsMULq9J7RLuOstxNTVi7CVDfGhG88pCLxY3
/w3XosAs602SWV5W8m3hPo4Ovx57Zyf1tero4mKpgfCEYiUO7Sxa5KOoDJ5jsaP2DgiZ1KRXNo8S
XebLm7oQCTEagl4DWABNtJ9nK21dNI1xJpHmkvaqdrsNQrXvVOSXljd7LRsOabgmtrEASZukoHCh
opeFx9P8zWKVlIL2FzYTcbDB92JfkWhXp3u8PXN3z8cgo99s7SZnWyN+gViUB+Vcm961/5pFF3k1
HhQgUcHtbUHZ9PyubU02cE3hd8SoLiQ7y3ym9tGtQ7Tir1m6Js6x+EX/sWbPRgi6QVUCjXbsNIQJ
Gv0bag3BMFheuRbylgICihnYX1TcJg7J82WFqaH6th3x6NcbH+gKNFvax5yU19xMHgdWP1z2oMXD
guBjYBQMc3RotJzbk/qgC7wVC58wBRhfCVmObdLqnlUeQYQDJt9QPIb5q3BBcieeLxtfyGdRqfrH
tnFuGwLeRK/RNAduMQJWPL4hfA23Op2A2XsBsElgBlH7AJvpvH4Bqa+SuyGoJFPN3bhAAdi6QhYo
DpdXsnQ/A+01YfkwyjphVs6XYrcYdrcaNHNlzYqdiLjljVYWPWRuxILOHtIdb4tjTB0YB4hGKiv2
eKSQGEb2C+jVm0NXZGolmf+8qOarB270U9wFc35zwECmkDTELT5ujUp+lxKvh5J1ZX9gLvPa0qdZ
dgRg6wcTjlfa9c5qax/c6nuR3deus0/sxgvRO40dcR26zo4bGiD1ax2+5a2zTQr+DlSorPnMSifb
OFIMXpB3EJOPr9rkLQ49QEnAVfwSW+XBEm9Emp7h9M9Glm7juPZqfW3aY8lR4B5gycZzBMntLJTi
gxCRoC3nCxODOsIiwx5gZCDTZb2Sqi9bwrvH/RxX/Ew1T+5g1O+qtJ2esLFl7F3C97JLN05Kd5dd
cilioVOLzruNSjDG1s89ctBNLcagKpR9gEUp5V4kHwIjxdYaVcFiBJnA03gOgDvpS5kyVxjjamIM
RxdVGBobDp2fra3XDRIJrXvpXEW/kZaQfcZpeSOpJDeuU5NrKy9BqkdYtBbRplA8d3o2lV8AZMUk
6LxAC5Fmw7QnqQpZe524CYuPVvtjNBsK2mRjV+W7dO2cLW31qcVZbqN4WUs2iWbG+fdK91MDdWF1
15trjf6lu+HUzuyRF2ahXsgWdjQj3WoVUGds8LVBHiC1DaUUvhI+lrKLU3MzD+pNLgbRYyPT5m2s
wQJQPvXiUdeCIiy8gm0v+yuxp3D/5cOhaYA+/8RcNc8sxjiLaW7ijkUJBODMrB6Geicr6coNjoxz
VTdGZW4igKq3CmrVr3pZG/eazZR51dCsQ6+yJMPWSUwIe7QolERba1TqwVCFTn1zNM30HtGn2pV9
btG9CJPhR0IwX+DbKjI3fIwQBiM3Sq5lxZo+MDA0WoOfvyv4ZrC1+irVC20jJrc1cyMExU+rkw/W
6HJvyD5RgZ4xTQQdj3PqyyF0b22tigEbJG55b0aW/lwZJH2z9Qx0XBpxR2T5Uo903xIkxChi0cSH
NutN5K2KgaMNU3T4DW5729HQtL1U16IfpBZlgKpn/WRWZl8Gqq36TRs3+jtmF3DWLV04mAzKIu5s
bV4ZV1EP2WCvKfsm9TPZ23wnMwADAGKcWCVIak1zWfqeVQaIPZu0NUaPlQPwHfGQVwhNYLq/6hPO
wF0Yxe5HAUUOX7WU/Umikhwyk4kdqgQqYCmGsa4AqgfXUwOyPq8qsMleJGMVB1Dsa33gB6E82OpW
9rsqVXt0RlZIcFnGYQtS2RZ0GlBmsf9kLGx+ENEo108iWf9qJcmfCihHhZ5dKTdoXI39SW1s7yMt
aHQLGQ099iOVFhiOsMYbC+TGm65OIKRAcO3nPXN3XR4aA+bcm0PWtPHV2Pf5AYUu46A3KINXQ9kL
z8g55G5rCQ/TasAor2xboTue24W7MbRORAEIHHPQ0XXhUTdKrd6rnNAoSAxdO2YtfNdThVG8GbUC
CCYEXtDyazVWVdBDdq14KIeYXzu1Mi2/KscK4ztDVU0yZYW0N0PCo23Me3mr2SN5supBjABBQ5Td
M8zCIPel3eXlpu1JGx21pjZvht6QGxNJ8E8MvVc7EGwAoFrCM7KVJ8ZieJ8mPdBnQ0Q15xPHdd3A
ezIoGsegWAuNHa+ORv89Ebdm4uXx3iz+1GOgzBvHXR2AXwgIeNWgxoOxz4nHfRZXi65hlUyQGWBS
+AZzYrd29JFA/QOcLzsD5lTfbdEFv64y4ckUKHirWAlKCyEQrFnA8gNRBjbveR8h1/Qx405bAKRB
PMPf2Tdtb+FU6uB/WJPiW4juSIXRz8RfSMXn4S8tpZUpirygSCQYGVCyDsEukWC0kRkpKrG0NpNr
TBfE5UqcXzKMqSdMMWKAzf5C0kG01Jak0VDbagH4vS0zB/3UvQqfQ1OseNPSfqKqAnZCA/odiPLn
SUmpesTrCqjpUFqoo1VWcUX0oU098NyCRAnhqw3GiCS5N7ZOv0Zvs5B5oZPpAgiD2g7Y2WfWG1NJ
MfawbkEJWuotLrLwkIo1DcyFdABUgZjSt/AkAJhhbgalSLfkJdIB0mxqew8pCtzYz3TtqbiU3gMq
gXwVO4kKwNw7lTOUZhkJzPthr94q9GlRjFMYJ/IbYNIhkOpE+BU8ThSQ3L0VOp7CJfcedm1XeWkU
JTd5ROg1lx3b88jhmzAso2suem1DrLRD0UI6SRgkTY++aOqALtyoO742orNUlMJuAeZvTNBf4H/P
nYJ1Irf1FpLWpYNqAR89nuabdHznZu4R/o4hGiMNMousuP2SN5yanX2mROaZUccw29r9psyeTaV2
6Zok4PTbZzkN+FUsB8CrCUozT0ab1JSq05Ecd6hTRya/S6J2hUVhzcTkjqfviaLGwY5gIssSfOGQ
PxiN+PdvlqlHjaYQ+EunCvS5jbrSaZdKaEm5evmYS+1HFKZbqAus5O5TRvllt07MzAoCrUhrp3Fh
BvLpZXpXYDyBi2PMvJRtzO5b5uwu55wLkQ/LwpIw1eqA73fmAlmF6mFmSxDeKx4URXMXj3TTDNaV
0YQBzdTKbbJoDkQX03Dr1F2bmYtHp3Jagvw9RLWVjOnGrhyMQoDXy+THck0uaSHWWuhB/9fazC8w
gjFosYK1Wrsbe+kZxodMjo295ejQ5GvBaOnTYVADI4Q4wWB6mnmIlYCCk/eTrIvz26IbRndD/yeN
n1kfBlX7MVhrLfalzQQZBABODEg4lKjOXdIyB9TNo6QC2g6zkUVYemNqDV6bxL7iVPmt0/687C0L
AQPVAeSwGI6f8qHZ58v4ULBi4mkoCkDFBucuiuydgezYu2xnaWVID02828GD/IViyFWKCpw1YGvl
phuvQTDqYYSG10gO1+Y+l02hl4boC1KIOabWDMFuMKYAUNH6rdB1wNFeFHB9ZbhXa/XaJQdxMET2
f6bmsFpHJMijCFDqGOMy6tveqQJjdHyK05e6PzIZNGv0K0upKz7YPyZnLiLaHEw2A0xSSOxV5QtD
3qYP2cbSknugUL1iGrFFt2uSutB3KWN+HxorGKOFZGCCTYFXnyHpQEvp3E3RquzqeMQOp5BLFaCv
Zlp9bDT94AIyfdlv1kxNAeHkIki1zjC1iRuoGqq9W9mBhsS1GRKM7a1cOUuhBZB8DFtAiQ1fdHYS
zEGx2lWAn8ZdvgmhUxAYWvGkDf0mptnGTbXNMBQrV9DSNXdqcxbOaBQ7vIthM4WyfV6bqBA+Xd6/
pfNNwTlgoQ4JdMX8MITA9VlSAbdY2iEYF1Nw2gNw564Q6C7u3T9W5ucgxyhaN/bAJY8tQ7FCexUJ
u53guxqF8FFk7bpoTQxt6eidLGxe4y+akjhjAsC1w7856b0b/jGGg5CbMb3n2ZPT/b68j4t+eLLC
2S0eN8LQxWSOh0d3AGHZZqxfV8n6F/3hxIp57u3CRjfRnPaxpuhc9DEK6gk3V07vUnw83bnpR5wc
qQJ9H9IzGMHEtWcMe9J+1NaDLX459uYvNm3irgNYzkXcny2njduGkgKb1qEpEOtNYIo9dJNY+HrZ
zqL7ndiZrSiWrEUzGisyJ3drk19uqfs9ibdJyr7boXVVJsnfRIsTk7NoQfPejscRJrMGhdEw4PxR
KvBnooVo/+LdWpN70f0wqoxROwA10NU6/2Yqkm5q0Ck4RZqXdrclkGideLCTtZbBonMACjGN9IG8
bH6sxrBThp7BkEy/2dlRS7eYV/ZztqlQT/qLr3ZianakcpTk6GDClNJu9MTwjKzdpOlVhNpIktzY
a33lxbN1Ym7mjKYwuc7qaQv1apvw8Drq1/TEv2pSgGkCBYf/7t7METPBMmG10+6p99x5VJAU54Pn
qqsG9P7jFuN6IDdMy30T7yEN5zvipWePTnOvQNkmtefL+7uYKpz+mpmPAi8KkngLvwbKWG19jW6e
R4EY7WTklc41Qwpm6NtKXvN8s8qF8dnxmT97AAGBbiD4MDC/OMtTNAciUa5U4D5wje8JaMyNqr/V
WuQmJNkpVnhjXgdD/Z6zFMPX4Zpq4bJ9FGXA+4E8BcD28xPToSfaCw2THi1xDqbZQcEs9fL2RXc6
z8pM8E1i7DcLf1hO/WbpK9Fhqf8HjCxG/NHHn0jrZqsvzLYDihSr7/pvfe4EoVEHyp2o0KvXkBkH
lHk35ZDANYZNZCdvqN5uQqe5qbNVaZKl0HH6U2bHDIBaiMw02IicYcidb3T2Gy8zvYr2K+42rWn+
xU8NzXa8cTN9GsdCqkaR/iavpgvxgNKTxbPTtdBy3FWovsRoG/C1HtJStWUSO5kGVDGdAabK848N
WEHSVQzbHZmFZ5aAjHyY+kNGNjGEIJL4jqvb7C8wmGc2p0vp5BodLZystoLNCoX8amMIZaaBE2c9
gCNi+I6Riv7x8g4vXXOnq5xSohOLfBRl1hFYBHFlrF0nJQgZCo8Pvqkf43StUj1Fh6+f8z97imGJ
c2shqVRslPicNC+uRCH3JSDtlP2+vKal++afNX3FMow1wMvTmtTQ+kVYIRuBQJ54yhiWOa41NRdD
ImTYMMiGApbL5gCb1CBO0UIOybc5BHhGX9cfbCv1SvrsOj+B2U0L5QnrrQjv2nzlfCyfw/+anqNt
5KDZiatguqmGbW9ss7YNMgiEib+gVJhEpT6xTIg+X7obtB4wMGXAUla88nBbK9+Ijobee8S8SuOA
jv64Ko+8ePhPbM5OAx3HNCcFbDooHSR0m+qoD6PWH281+9oBPWm4cbRAkB+X3WdpKOJsrbMzITpX
a1MCu3nW+TU71M2t7SC4Q+7xBohOXWsCVPV4sW0NL3TWzsjiNwWgHJimSfTJnN2wBJ1AIA+Bj0+L
+qXt4wfR937PX1NtjVtq8TSeWJp+ycnZb4YuBbs1LBVhGpScBybGhEst31zez6UFoX4M7zEBPwWL
7bmZgnQDgDuYVUw1jD/QOMZgX4Q4mlvWe0LalefvojUgN6EFgT/WvA3nVnVGNB2jQpqBQf/QBEKU
+5lWPYAf0r+8sKX9w+zgf03N/NMsjRREPzDFNYwkJ2aD5jPGvYPSsXeXLX0WWOeB89TUbA+pnfOu
y2CqyK+l8W6we6e8basbXv5KoKc6vuvklYR7o/tWJI+goWJrgq5LMfXkB3xqlZ34CpqwjkRLGalP
8ZFlV7p7M0lMusZ9Jta6T0tX0qmpWZ7TVaElGRDyvhzpn4S/JrnwCqcLSg2OA0RqZ6Ur27v4IVGo
BDwS2K8v7Ota7GiJ7EJ8yNw+AF380pY8qLq/mOQA0vYfM7OsyXQ5emgWzCCLvG4KazvChBjsPbB9
K4JgC3uIuWpwIToAQmMucraHkGj9v89FWS83aWixoNczKGFE9D5GVS2w6wGjbJ2sV/KJhRcRyNww
JuiiQ4ui4rTVp34CjnyeZbzw7UJoj2abUT8D89PKB5vcfXYc0DREJ3bSxQOp1Ow4jJUZFpmJhzHo
Q5w20AXYQsAo9O6iwpFCEIjUK/PWxtK6wMyPyj1kKyF7OltXVXSoGFYT7A1TBSZGoNO2A1kutOla
G6wE9h66EBthWF5iawcTvIOURhu7EbtmjL066lG56oPQ6TejQ5/1gnium6KSmoCDKQnKnPmJkQSX
g8ZCJLQhmIYgOBHKoGJy/inUAAmqoQSoMZcSep7IRmIvjT+y5uGynSVfszH6ij+YdfkiU0i7XEMV
C/34odnZUJ0M+SECAhHEOVazpzjH/z9zs6hbkHrU6TiZi14Kxj3CbuPujocved95q/T+S88AUFsD
Fgi5W2DH5wO2WVmJQeoOxpj7IIXOHGu8OCGBNAD19aR9GItjsTaWufTlJvpugDoQkr50ESOjtQee
9hh2qIPGTP08/Z2r515fm5NbCOqfNOH/sTMLSCD8RXeB4BjZ7r4DAZDj2ZrlkdFPy1X04/RSmx9Z
RNZJRMM08AKYe2M01LUlYIuS+8G61wZQsXUeCPLapgO1/BYD90W5Be0SGG137lqpdfEzUqDWpkHX
qY05bcVJXMocGjuZGj6dtNF/JdU7tbdGB3pLSEeB16DdpcPKuVgKGacmZ47Km3DIpYOv6MjaH0f2
lJnaSrRd/IAnq5rFQe6Yqrc7mNAqflPZIGsEG2lXi6OdpN+6Ve7JpQIIjvh/d/GTJPBkFw0nlaXb
YBdp1X/U/I5CrSTl0R1qYFel2T5pkbtlKFQ21pv8K5jTmfXZpcYK1qiSYbVcHpJqU8UDkIyPWvsR
Rq8uvynKJ+JuavO5tFZyyqUXwZnl2UERmmHkyoVlaFUEWg0On4bf2E58VzvFiyzTreofMfi206Iu
SOInZb6Sbo09b3XzZ7WQxHRU0ZfY/KT6SMMHIBqDhvlZfNd9SjLkI95i3+Sa1u9iLAKHMSROAIwn
86tWqUgfcgtWOQny5onK+7DfxvmKIy/dISC4/Y+VOQvoBG4sNBtWbAt3eovbdTuSvWG/G9Kr++fL
N8hC9oCigI7xYIxkQgBndmoEVTmG/hGKmIvBm2TnlK+KaU+1nnsYv4KGh+GlNl/pkKwYnT/VLUwc
/e+ke1cERfdih9cxHpTcRr30hkbCc/KV638KqP9D2nn0xq00a/gXEWAOW5IzmlGygi3Z3hC2bDPn
zF9/Hxq4n2coYgj7nMXZCHBNB3ZXV71hceDOcDxoDUh+kAkuvhYU5iwfAB45kvRYIDIlV8ex22rB
r+yOsyCLD0NL9dRrFIJMw0PDKz2xkGggB9M2Lv2twSz2fiiYEoiCOY75Pah6auGebf69CRMARgB+
8xv1N5vy/I7IShw0cbNgEyaOmrzQjzOn3aghNFpsLc7qvEFc4nqnmPJO0MKSQVXnIqEK78PU/Sz7
Z8N/1pq/fwUwoD9R5hvq5LieYjpKiUAUwaBQmtiludO9Xdl+8ZWSFv7Ghlu7YxFzlqD169wR4vK7
otPt1/Iczkg/VP73XinxqX7RtUdjOkj9rm+RIdjYFysXIAVaw4AcD56Gisn5CAEdm2oyJ4OJ1mDj
ipqNscsBO5u3pRpujG/tCzY4BQHYkpIBJTyPhX9rLnvmjDvFgDiPj5b0Kcg/m8Nga83bpOwqTuDL
B9XaLmF7IFtFwgR8Z3FQjaWe+FFPRA3AotB4jqCi0TB5rgxF6T+FWr7v6TnEWhnPoYTeiYf4IMiv
CrT8KTe3+hjro+IJZeFRT09wkYrVvuwVg6/lzthUyY8Mtvh3s5CEzyC1i+fakD18lvPEvwGEn9wm
02Tc6qOMUYMkWcExbo08t80BB3pEylOpxQQ6KDtXVNJuI39buZOAN8iSNUN9aTctZr/QhqGGHgGm
mXYsxVW9ftDyzk6ghil5gODbl8tLsLaXZ+8tmLDk/Kq1OEt9vS26oiZe0JR2nKP68mUgHdfFBzP8
B8oKiCn4I3jcoDq6bG4IapW3yjy2qayk10EOxp1sFHcVgrUu4LR7DBXCA4PfwHSsPaMNdDNmZQ6e
iu++1yBRoIdGIIu1SvdezEwcn4BySM9TOMiSo3RJ86XXlfggq6n2q9Ra6xvs1W5Xd60S2QM9n6Oa
1dpnvnh/tPUmNZ/MKNbiKyFX+97Vyy4IdlWnx69aICBfryu1i46O9MufFOodkuRLWw+blZsJ/xfq
xfQjqUks/cw6P8CufsRKGrXY+9zPb5NMAQxj/P1Bh9oI4Ev6fmgELUHvkBZNdKbjglq4ncDxEOVn
at9W/F3pN7b9yjHHacr5bcyCFfI7mmGWBbkazny40obQWoy4s9XX1UARdbhK8+DIelze+GuZLSGh
xEG3h8e+BBSZQlUVJV6OkE5/ifEVJ60ttaGdpE43xPvY+pLnL77yEmUbogJrHO3TwEuM0VC0sdgo
BFbRliyB1NeCG1kPmvdNTjq77CHcXFvlFXKxoYWN8UNlfA79L1N+X29xC9a6u2c/ZXG7DA3GOK3O
TxGEytGQ2eol+tupq4nfIqN2lOogp7f+5EIU9xEsARub/YPeJHLZmGkC+QfVtaRUG4oH+0oBIO0h
lBFpH4JAt8V845RbyxK4RflkoLHOUpuLY1U2Gjn19BnpTZGs3yfyNy+9MueNXO2j8brCf0g3NmWl
587iIhueJSDxooRGBi51/oxPUiGv4Kf08YyYzr/I6p1sJa6mPxbyoywPbjBc1+oO4MDlfb1ygZzF
nC/Ck5iqgdy5aoLbFODcTAmM//Hb3CnQkgQKGRB+QDeXI67uotNhLu7WYez9wVDnkNVOzPe5epVO
VzNSQjIOhdTYYXG0/DuqwU2Jj8hjYb1c/gHrQ55FFthBPJkXi8sDo0i6BCqkKN4VuVs3T2ZD93za
gRjJOLIvR1t7lzPD/wu3fFTFYRkXnsSqRmLgKPIht+7H7tiWjpDiDAyhz9NfCvFAwznVfwyVuhV/
fVf9ib/4aHN0FyCuM1x/OmIrpIavBRw70RnDT4FyGHBl9qONmGv3zemQF1lCH3I3yPMMy/Jj0P0U
p3u1/XV5WtdugNMQi6S66LpkGkRmNYCdn4OiEqW9BgjCSg/4aFXzym7cACupD5bEkKMhAaHkuESI
Cb1k9ZMCKH6yruEuip1pW9X30LsyNtdsLRS1VRSKABkr7xzIrCpVvdHvC2cQvuaZq01gqeKdAltu
mLaAbyuZLvT1Wc0a3g4KHIvtoTaaidb0AG0ipS+f3fIe30XRW1ceLi/Y2pmK0jj1E842HifLJETq
RN1DtoB7rNUwQM4MFaqYmqio1dcNFmhjLXKjDJaY3eqCCWc3jdo+cUt/SDcaJavTe/JL5gPi5MxD
b1cVO0XEqDwYHuvpLQ8/NyADxpje6LR1aa7Or4WCGDpsKqL2i/k1NcWvkG0AGTRhseIZguqiQ/05
t4zPQgJg6PIsr0QjLUL5A0oeskBLaSsxRMjGzKMSScj01Sya7iCHZgUfuogfO2+sjpfDrXzoIOEN
KIAcpto756fA70KztOBtiNFk2m0Zg+aSZMwaG3VLfXJtZDTr8JjXkEHAOvR80ULcVy2MhUpHUoqr
oMp2Wdcdh9A4NG29kXLNJYfFPQykAbIBr3Z88pbtlLbvaTrWhDKj5pAaw1VgbEnzrU0clBAan3x4
0julFi8QxFJX8KmNGp7JGJv8wNsKK5XJ+Hl5hdY+OxQj8D3lQIG6sExlSopuRVH1JdgXkM9iewOg
Ymd13rEQjSuxqe5jucRfs9hLnvljI/a8t5cTaSA1S+KPyTF1l/M1o2vTRoExlY7sjbvGm3Z5kyA4
1u31srrr9YB7vrZTAaGzVLvKxiDaqIasfOjzIlK8Ag6Kit/ipq/arIFaL5ZO0evwQoYR6YC+u6fN
E+zUSEht0Wil3eVBr63sSczldY9MBpuyk0ouJuyVjK8ij6EsQSj6cpi1z2FWuZVntQ7YRYszLIXC
JxiePDOmrCuxH95KSTtoU3XQFWl/OdTa0wenGi4jk/OLTGb56VVWok4a5bi8l50MOKXaqa4PuhNq
vxuLQFvb0k27l5isouv8q/8YfjFUcwAt5peEr9vB2KFIDaEj7Pd9oYItCYXR4TD/MPjCaJeR/93Q
olvPrL5v/IiVLApeoYKtJOgIKvOLYxwy4wRMQSsdOB8POg7U1FaGveWV36RRvo485aoFvN0Glm9z
fGwk6WuLDZFgFkABwwe79vw7ysxqNCvLKB3eRXd9PTyhl/ok+OLncrK+XB7o2vY9CfX7ODm5G8ex
MMGymIRqCjjVY5Z+iDo9cPRK3arFrh2zJm1OAADMK9pn56OSx8ZUwPdzeVAQ5Un3pVe1t8uj+V0I
WJ5AFngIA8jqbOu7WLYUZcNpjOVi9lQrVVcsb6bxRxsfkkSxs/pz0Og3uv9pLI7e8FxKPyKrcMrk
Tij26XQwsit1BIy5K/wr/LV6ZePyfL+qGHvzpKNkYqI+vpSBrAfNV/MOxrcEew5/rjb1nVF+i6yn
y5OwGgdPSlzgZ9HJpe3KYHVKR08QTR882TWaElFP8wo1vU2bgdVIDAku2W8H4MV5HwhF5fUhTn/w
1rExfEKlZ/Q+DOm3ywN6v3GgCv2ucM/AAwSAzjeONeCiaXrUmZo+0TGFxkDM87wtKvvaYPgSKKb/
FrVd5qt1K2h1FfDC6IohuSEtFe7ySobjC87RH/t6ow/y/sObq7i02CCJztXVxU6VPPRLJo+SQ2V4
5E/tldYajp5vKUmtzR0q2rPupwIvdUlbRjdFiZOMx/dgHFLvh5x8vrw282F8/sExDIjljAW2Dtnt
+dpgfdqNegpROdWQaLS9FCGI4AZZMztSj2r783K09dH8iTb//eS0kiQvVJKYaGGv7SYR8dbEcC+H
mM/WdwNC3sKSVI2+yvIrLS1l9Kec95HYKvdCYu6k/Is1PBnyizy1yJe0PAHLLR21y0HfYdCVxCx1
reEB2AuHut0H2tWIzNCQXoU6YBTKjsUWS2hl+80WudxtKEZTb59/0clMmkMQWd2gUHuqS+wW9sIk
uvGm69RKFMBe0EN0dWYtWItN7g19PvotaW+ipa6eD5B5BeoSkSOP0esY6R+7/EUTEjf2HmG4vOFx
fwNZpLIUt0SH6/LCSvL7lT37MfPfT4Zc91TFvTkHt6xHAa+4okHzOHRjrkC7MV+zNr/pgHBYk7BL
+rthGDeOsZXJ4EFIPZnLD6bgkqkjD0gvR/lQIhtofuTd5iOs39VOXCdbGdz7PFhW6XXSxkU4G3nu
xbTnhRSGtOUqJx8xx+twTbWLSXwoDf9N09sPcRkbG0iClQ8TiCXKAUCc6d8sWwFag6mmXDUVG3i6
Bbl202Tl7vL6rUwf+gSAteFZ8V0uHzZ9qIVmJMuoHOYfi/Epya7Gv8eVzHKLfBVIFqHMuvz2J82M
Sy/WKgcxAndAwASBXaSR/b/3lyUOXfAZ44bm5HK2wjbp/D4hTomaOGrmnnIow6Mp7C/P2MqNNj8D
da6XWUpw2TWpMh6k0Bwrxxdu9exJLg8TVolbfI+1deHLxhdRJOlCMff8s7JQ0BtKQ634tlsIfuah
bax92Kt/XelgztjKM1gOeqixuGhiX03pCDJn6YS9xqPhlTY8XpMa2T9M2kmcxRUzpuhy5wFxvFTZ
B7MLgaF/QiIss/Nxo+6wcuqfDWme2ZMDKYw1JTJbQo3ICuhY1faa5eYlitlS91Lpb0mFyfWWwNFK
ffp8IuddcxJVaDJl6iqiTqB+UNuz5J+jhGAZB1FuG+oRxTweyU0jg6Q/IlR2eXpXDgqAA5jAAfKc
22uLo6my6iqLMq+inxI54HRASP/9AkLENOhHcudI7wyPU+oa+jA3rDKMUUZgccaXKHkOp408YW0g
pDzwYRSTx/JSG6KT47bIs7B2wrKBCOT0pHGXp2rlwyJx+xNh8Q7GH2JCDJAIhXXU6sQWasBu/zIK
jlSOotnhVFxshlIplB6l1NpJOsyGaXNJW7aaK3cR5/WfCIvjQRhacSgLIvTWQ5jshAxVPNDKnp0p
G42mtUgwXyhQIv8Ogm5esZONrQwD2xqRTWdMb6qG+hNJxI88dBvvcHlhtgItFqZp0yCscgJZ7LBe
wk6T5yx9JVAKW+3PFZINLGvZoAShzneftohFAx9R4r6s8dvrMXL7XOb3uoBa4Zs2umg8N/2bqr5N
9T2vdUWrbCDgrbmxD9d2+slP0OdSycm8lmnViuPIT5jAmXf6o5pv1OdX7ik0E+jt66QOMxr6PIAg
5lmMWXTtNJJs96QtlWfLUmXDxr+8cCsH7mmgZWvdFMa6jU1GIo5AvlGzv1HD6/l1zMtYU/dKsFGO
2Ionnw8szwWp83XitdEhK9xKJQXbp5ojCXaR/jK2NsvagXEyj8sr0tTAS2kN8zhh8SBCOv/uNw+X
Z3ArxPz3k71QN0qtYrvOUqHGPbyk0n2yhbxY3w0zoJvqlsQb7DxEX0ZxmIWMYsYalLetvwuUq2HL
jGh1U6v0wSDqAKVaminQgTKEqWUgQySCnE5ta6sRuxIBrTA0LMiKQa4s0WtxXHlJKY+lo5OA24B0
XKTE642saP78F69VWmuQbdHz4dJbvilUI56ayFJLbOwqV9CvqvgzbYUJV8Si/RBsIUTXhkRViUeF
SXfhHa6oTFR9qgIqeHoiTs96U34aA6v6+8IIZZg/QRYnHtSLDEsqip99WNm4J1w3usqFoR8u7+SV
mZshF9LckZlbJYtDp4w8KcqwmXYgugX7sjMA2+BIaGdZ/qGsLPPJU8vyY5iU2kbglUOBohz+NzzO
eKFpi0+o6QKvNYFcOKF49M1daz1U+pUU3ZXx17pBEeTx8jhXLquzcIsbXvUZvqHONLtR37XiLhaK
XVRWZHsuviEb23Flg+DaARlNB/5KYWExNl+1ija1OnLL8tilsZOAKrk8nJXT4SzCYjhGkmi4lA0M
pwBAksVOHT2p6V1eD+7lQGvzdjqU+e8nJ13QI4CK/TmJqvhY97md+RjMlzdSjiIzbL7LwbZGtdjz
hY5Rby72ldNOQvkhDeJh1wql/1hM1qOYNfLG2FZOcT6wuYuE4dl8Ap6PbcRsrhg1wnXWY5Yeq/CH
1W3shLXpmwX3VNrFiBAswZxdGQ/pKE+VU+Nvq9l9e+hjsEbP3d+zNGBonARajMWTPUCdMYHM6IA9
TCQ+GJ2rtu4YPAXdRqKytr3/xCJjPp83s+0igIjEaobnsL82/6HEQcMJGSluvZndt8gXRj8YBr1V
OBr8il7lawQHXhQ2SjUr7T04Jjjs8IlSq3knldY3QTmRsvMJ+a43uEmdur5u1+KL3Hxukp053ILC
mqxfl7f42p47ibrMvVI0zOR6HpuZ/ygS7VWu5J1ZZ5//W5TF87LPE6tIe8ZGGnkVQ5FIk/xaMbf0
ENcuD+jEc6OJNhPd9vON4FkZ4kIqgzHEX3ly6NOnKY/trrKnnon8fnlMv3ORxSUP7PVPtMWZJwcq
XmUh0WgP61/NaIiPujWpEjV3bwKHryiIkE/VQyP5mqNldX5rAN08AgCod6KQhA525fUxiFLd7avG
3DVx8ePyT1xdXGCTv8vJsxPN+XwoYaI2vaXzC9OHPr5PoBOLT/8QAnkj/D00ikzLEJ2Z+GacMgna
hDFxF8O/rws79byN9ON3Xrac7VnGDfNP8gOqc+djCXMlG1N95A6L5V3XvLa8D9pAdqPI2vflm2xY
dtm1zlAATRG7u0YZVbsvp33dfpnMhySojoKkXlN8+KCJnltYWy6wa4fQ6e9Tzn9fHxhy6UXwbvP4
tVHv0i3g1trePv335/gnF1+uRmqsqhxyMoeQkh6npnON4DqKHrwOuN1GDWxt55xGW3xJGDIIkQyO
AYrW17GaiwMv2hYAdO12PY2x+H701pz6smDGUHmL4o8KL73YlceNDbqCvJFphAJPn+UnaUAvFsZH
aX9IE4YyyS+9b8DLPFbAW3PjiPaGXl+r1ETLrQfZ2thOgy5Wq7aU0vQ0dmvffUrij1rCa+nuH3h7
DI2UddaRJu1fgtpCo+1SRPuJUsS7sEzhuXUvU/b3RpjnYRb3n5manhiXLBRWUlPuWiMmMNOEztZo
40hpq8rGfb6+ZCfjWiwZrNm6F3/vjLHBHRKkC2gSXgW3qRK5/Ww9kiD7nQOVtsotvYi1nX86p4uV
kwOQ7YrInHriY9h+idurari+fGauJWGnIRYflyAb+STGEvnEkDx1pmyPuNfXRvWxgi9BZ2CjALd2
MgF9nrt9CHy8w9GVk6CFtUc4PRF+jlH/PcOi5PKIVidN4b2GwAbs3yW2ofe9DpcV7vewNF9D1PSk
XL8zA20jzFqRHOrenziLnShB4iurhDhBGn6qy09hax31MUFiYXSU8XWYhCu5a5/rsN/5/WwQGDrm
mHy6PNi1l+Lpj1jsTtVIpbAX5ytvVD60XoCzVb2LEvVW0P1rmiQ7DT+LnPCXw27N8WJjdrGsofhN
2LhSbCo+diEBw9KPl6NsDW6xN5Uwb0B4EqVKHJNhDJ8UfNoVACTfkvjGow18Od7qQXmyootLQMz1
uAyMOZ66CzwXiFNmvUL1+ocoUK7YmrPUzNKCOUsCEc90Xo2ZcisOV5rv9u2dIm1kuaspPPxScJa0
9aiaLvKt0DfgJM6DCfOXSpXt8Lr6ZeiuIX9A6MBI3KH7Nm65yK4eJicx57zhJC/wm1oxxoKY+DTF
0a9Ba+1+fLWi+2ZT53AtBcHtGZQxnEOwGIvhIe1tUA7m69PMuyq7a4O7Sv3QFC/K9AgS8e9X7DTW
YlitLExjmxNLTQI70HeF56o4cgn9xn7fGtP8PZxMHyJLYa5jSuUEbbLLBxOTpR+hLiNb0MCzVxyy
lN1/GtkSmYpZSltW/jyLxYfc/2l0n0J0fyxxYwLX9sXc9wcHhqw+l+n5wLDbFXvBoJ+oGeh8Jvd6
fz2hwOo1N3JxdXlEayfTaajFWg1qMuStTigcorz8m2gcNf/nfwuxWKYsB2XK65lMR0INJnwQirdy
+Hsw7wzK+N+ULd/CVq3GqSfNey5s1V0kohAr1fgDhLQuP0iWJzqXB7W69wAaUDmDzEsF43yJ9KYw
QbLNz7NBfpngujqTPrhVP96ISQYRQ3mF47kRc+28RZ2DdJFW3FxhP49pqYHkVz2N3jRHh24+0Ru8
HdxEfb48tvU4wPcVen9g0RZj89FeUiFIVI6V9UfM2iN8PC3Bd4pxY/PN/9DyXQh4kwwYos6MDjsf
EIiGqK4nJrHsvtUFAEEFyvXVEO8QRFKynbRl1rv6XZ3EW1xYaZH5vTwQT54OeW8rsus3XwzpLiv+
Gm1Md0JC8GG2rjXwmzkfmJwKUtKEUe3kEsnhrm/uPEzB5OPfrhNR0A2QSQ2pDi8xSakaa/I4Jfie
R5DQbkHhVoMrbD313k8auCdK+rO5PWX9pc2HrFoR/HuVfnblYmeM8VdaoIr5UGzxKN8fReeBFqvT
m34AIkahf6S8IVWe8kauv1+esbUQwKRVKrTUN9/xFiUTqL3QmTVb+raWfundW76l37MRYsmuHaw2
buSJEPJ4jLSjIl7htHt5FHO2eP7ZzAsxo+gppoDInlfs5N4rhHIUG8mkVBZi09HQmvfzjZLN2ihO
QyyuBV+JxGECMQ/4DPGswj8gzbIr2+yvX1OMRBFFCkMIYEjvoK5K0jR5w4mW99q3OEhJjiEL3QEW
eur7xtxnmryxA94fOURUFUDPNBJVqHTnc6eOaIqjPEnOANAg8e8nS7/qOthdxyBQ7Kay061u0fvT
9CyisqhweyVy4m0337Cw2/NyN5ThVxwYbye92yJ4vb+UCIUKIHIbFA4p0p8PTm7NOPTmSwnxlpvY
b570lKKeUOofh957asXOzfXx0+XNuEKuPw+62Cq1WKLFKnJbGP700BXIM6TmmxlNjmV8HQ0D28pw
P1ZmAthLeNTz+h4DlSvR+CQmnmup3XWmGfsi9jdeDasb+GQqFutcAiPyvJRfJTXT3mur+wEocB6U
G6NfnXHORkrJCrfyklKnmmHbmgPfSTp81RvVVjFywH8TMY9pONSGYF+e7LWzmEfKXB6H4f5O8roR
EUWMTEaVpF8aJdubUvmYTr+yTrmB+b6RbqyO7SSYfL6bSkv3DZq4VFNqTGyy+BDXR9HCNOWmbo6S
uaVVsrpiJ+GU83CVX4VaVTGVk+fZfYd3jiY6Q7jVq9ka1eIp3gq6KHQe38jQWLagfAtCVxC/SdFr
Z94Ywo/L67X67Z+MaR7zyUndYVBvhVSH4I3I9hDKbtn88IfsmFDv+2+RFpdnLWRVKM6plJ79ymNa
nbId1x8z8+8BMXztnCyAU2HC4Mp1PiLIkaoRSRYpm6La1G7vmyGxgzo+XB7O6hV3EmaxShA7yaoK
LoaiiUXXy0PpgOaBsrscZX0v/BnMYnmyUBVrs2Uwen0LcW+vGJ+7/lg0V7rglOaXy8HW9wKC9YCG
cGwWF9m7NmST5Qnsb/SVHaElu9FrWykNO8j+XhaYRUK7ypwbLnNueL5IpT5Iiqcze3KIKq3+pJSv
xiAg8vQUZ5IjFRt7b+1U4r0PsxHODbC65TQqE129gGw3qzQ7ru4rrDry4nHsPldbEo1rkwgiWoHC
B63onYt7prajGWWkvLkPWbOrfPmDLEfhVVZoD4hoNR8vr9naNpwbkohYofsPfv18ImfYjJo2/qzL
Eu1S2b8f/WF/OcTK5IFnYjBAiLHaWq5VrvmVOUVAUi3hMezuIgUNj8LVqV6Y4cZ2X6lxzRxzHg1w
R+hVL99bVc5NlhcsVBChvzq9WYXg4r9oF+G4D6liGAqKxWI/UgObnjJtCyDG45H5WmSuUC+hZ8Ha
QEl42fSIcjMdtTgGeinT7NeiKPhi+GO8k5penHCdi+OPmSf0O1Hx86MQKulbk5u606ED/dwVZvDR
a0gi/JEubJwJzd6MQo2njync9krV3beN1EMx0HJ2RKHE5RsU/vpznAyKo9VS8RlMvxk4g1QIaN/k
w3dRELSnujSN+yqxPBQp0+AAvHD4GbZ6qtwPnorGsTHnackk6r/0oclrV0kC+VhMg7Dr/Sk5TmJg
pCh0xkg9qnEQ3WoFNSmbvpUm2lrXyKM7DqNugDpQs96O9dySr9BFV2F2Taka7CKpwNi1Fo0amG0f
9LsEn5md4Xndr64drNoOjCgIHStqLcXxMEk5jpIy3ESSkN7WSdp/NOOpeKmF8hP87QdCdYchzwyA
2uI0dXZjWGhDBnI6e03Jyj7s+uRrazSmM0lF8tRS7D74tSVBY5DRjcwGyv8ACsKq2Kl63HdAf0X9
StUSZadHYnSUkkzeJRKvWh3LyWs+GgEdgao+ClVXXmtdZx5HYBgddash2DWd0DZvsddK/jUKfgk4
zbQwsa7Xw3xXqpWhXPfBIMNAYMptvgTE79pMhNCTVJiU0AkuntUqjEheYy5qTNVf0qJCU0ewrP3Q
eUAESkNvbVOtxa/DGKEo1GLEobuq5YMMlCIv2sMBh7lZFp3/3E51Yz4nydCOTge95jXrm/RQqOhn
O/qUxnvUmMYfouEDrKkg/e9SIe4+YTlkya6UeXp+NZUqMeVKC16xTSzNa9UvrY9k3ulhREZB9uy0
9JS7CRUxy0ZNDPJGJrXN7SAXRnZNK0dVcfORxV1WikFu5xatRlvJ8Ii388wyoLCGRcGH2Ofdvs0y
9SVM/djDUivLroVUFA+FF1eHAaq6Y1ZTwfGeFCrPplg2Mjv2vY9ap0huh67LXas0w57WtnxdB1l5
8ITGulX6JJSJ7ceYeYiNf2iSPnpCjnk6glqn7D0NobTLPRTN1WHy7aqwOpSoNK333SIxuiNW8rgD
DOEgueWkSL+UsEP7pu5CMqlOHjxb9wfvVhGE5Fk08v6nNbXhbrSm+HHs8+YAGlv6iWZb0dtDZE43
cRZ5buprymNZS4ITpqhK2Apj3mtlFwMjFfzqKwLWoWwbaeF/kaOIemgRFmb/4GVZeg0iVKBGKjbJ
o9rX1nMjl/5DCt7gSz/Wo7EXY8W6mnrZyw6TIdS3gZQY3PVa6O/SJtYfuyLB+Lo3hUS6bcSkeNJg
c9zIgh79yjXyRLufLErJqlr3O9PPWsvWY7Prn5s+S5woKptrfTJGV0vTaBfDGBq3zuyVGw8zKBQY
ZsE0TJMXCVdvGalm1ilnA9+FK0xIWw+pMxqWC6AD66Dok1b+VPEstQNOz9aOr7+Pfu5m+Z0mDt8v
31UrfD9e6Sc/ZpGW1aJY1H48X7+Jj4TBxzRL3cj4OgyKO7X+r7x8K33tNvDIPBtUqOqtB+7qDXb6
AxapRoI5u5kNc8mrj66jrHXbMnOzWgZyqmJpJB1UtdnpSeCmtASQ63ndmID5wl9eYIyfasWsYYyi
4nlCIAhlBFqFC0yvvseB6gZ1sFey+mubvOaYrNhVl+8aPffdpAhsqxg28pHVzUDRwiD75Qm4rMUB
PcOQywBiDVD4g+a13/lUrrvsOqPrsTHSuSzxbqQnoeafcvJ0yQVcD5oWzLhQlG5o7cSo3OUQcvCM
HbsXPbwagutW3kj7VxJymLPzQxoFHpwfFtMbi4nqURImk+Qe1Kb+BcO8wzSJ6ERlhlNU8ZOwRSFd
y7+gtyCwApUbSbxFihf4gjAlLSHDOnR6bJl9OUCc7+glTrPlrrKSTkp4R1GBlHjAKEt1+i4LarVQ
RvIv5a3xe9vY4h6t7Y/TAPP8niwax6Bc5iYB2qYM4Siq6X3We58TLO95GCale3mTzF/bco8o8O0Q
kPxd5V4sF8gOrnDAY07WPVf9SxC9+vpGhXB1yv6EWDJlglEYC6EnxKAMrj7Ubl1d/adBLHP8zJvU
XpeJ0Fbfze7QGp/+oc+Bp8Rs0kFPgFbHUv1FAcUxxrHEMyIMAPpgKZKXtS1I0udMLm67oHmcAlym
y36rK7b2PSmz+hhegjC4lgTfWEngf4ty7XS1hJDAdzHdkbMJwbSrk4+DuAGDXdt98N0sbMMQKGOH
n+8+LO3aWpmvqlj6WOa7ZPouGDfD1sm0FgXTGwl1Lr5Xyg3nUdqAt6aosF5R9qGG6OkNdqlwpf89
ukEBNvwnzuJb0gqr6cNYZDToQIu5cain5DYncUwycaNdtLbJcYo3yX7mL2nZTByECkvYgGXi+r9N
zOkWvZXD3+9ylBq5N+aXOm/Z81kbO1Hl6qaLI7SGD+UsM9xyCD0nk2ke/UOoeatTikZtZ3mI91YV
J4lhzUlCbYfDdZb9xLzqcozVGYOwPvvwQWHX5r+fHHSjlLSlFQkMZ3iIRc325A0c29rRpp8EWMyX
H/hh14xe7fh0kuFU2WrZ28mWRcGKkCcfC1RRYMb8j/b1+Tj0MCyDPNZnOptYHuospmijNePoCkEk
HIO8b26jqaQgWihaKjm+qUbPUynWn/IeJxUvlYZDrkzZXVGhmr+Req7N8elvW3wAzWRWKAyyZaqs
A7k6HHOh319exhW04Dx+nJZm8SI6+IsbpBSjUOlNhG/jSeWBqDxL5ZdeDg4xlnxFRusp/VkU4mOn
BRup7Prg/hd4aXECHNqsw5GJ9yJp3xvBPpO27Mbm3768HU/GthT6bqY8kApdgzuYiS9NIR98r76a
jMApDNW349JHell/qAv1y+VJXdu6p3EXL4ZEqXBWExlaKjyUyfdSuDaKT5dDrJ3BIFdnd1psW3Hn
Ot+2WCgMpuGxbJCgDB6Z2gcd4Ij4+XKU1TU6ibLYgC2CG3E+EqUPf5jFsd3Cvqz++9zKHL0zvvL3
Y+PkEJn0jJMy5xvv5Behv43Fjd29uhA6qqB0zaE2LWvlFRAeY5BpBbcVLnfCYI/lYzeJG9XX9SiG
gQgt1y6vj/O16PuA86FnFGP9lPe7cnyo4o2LfTUE5UKuDpI9tLvPQ/iS2XRNz2lbjr/Tl3vA8khg
1f+yq07CLNbbnFL+XYORlNFRU2OYCAdVfxHTjd726uY9CbOYMCsRqWakPtiZ8ZAWt7FxbAXsfJzL
m3f+se++/j9R1EXbt7fCbEp8osiGM0W3YvUVXSVLOprDTtoSSF4dEbA+/sPRBijN+fogSakPSh02
TiTdhhOElSg+RtUPeIkbcOTVAgBOfP8faTkqjUKRyaHNqEanLfamfqMVr9L4GmTHOMtJk45N9Jji
3OxvtQdX5/Mk8lxaPvlYO0oNfpPF0DkD0AJPaXOrtC9De59Gt0P59wA8riXkt2bZTwB4yy83geCp
Z2AmAbR+qLBLFh+q3hbw4t66Y1e/rDmPnfUIKCfMfz8ZFUlFlEYeKxeiVF6rkt1b37vgeHkrrp5z
J0Hm7XMSJNarprUiFk3QPFsanqgZXQ4wf//LvT63m1CSEWcw3OINHRddij42azPxdm7GwJn85C4f
LMcv6qvMqDbehGvb/TTcYiv4jQL4riBcG3l2ovr7tvqtN7iFPN4a1mJxRLNqcLYkjmV+S4NrKFhj
QlH20Eb7y/O3tgtOB7RYIKvttb5pCKTRIUYJLQ+u5H5LUXxF90JBVGgmgs915/cI5zpt0YSej9ds
5wu4qyQ3fvJaqUc0DdvoRgyeBNVGpS1UbyP5Y5w5XrCRVK9N6OkvWBzwogfTqm/+j7Qv224bB7b9
Iq7FmcQrOEiy5HlMXrjiOOY8k+Dw9WfDfU9HgnjF1T6J7SSdtAtDoapQqNobI+jy22x6RGaTIseO
ZBAlSfwNt4h3BhwstGQi5yJEQZac5rM9wv7G060qfdS5r62lc5a27VgEP3dH50pqWqZKXMRUKvdF
AoJeM/A7QOld1o7FpOexHEEPUxDgVH0BOR3ZkOxXL3lo9AzLT81Aq1zhRpOTk9txjZd7weBCTTQV
5GIA2TyjiZjBK4qAAFKVpqaK8s56AA0DilB5HAO8EPYrZ2DhUJ+IEw41K+Msw5sWciRhc1cXhat3
ic9QCIoIamVBF+zhiShBNWaEZPZg8nCG5V7TpVdha3qX92xtNoJqNEyytKmDCJbfzsrrpDza82Px
jbgMEwGetw0aD2yV4PfrQSdmOcNNjcMjHgeMeFd0K9uydEM7liGWryngoyq6Ch5qsjMXVcAuCXMK
hPofnVVSNay9DjhQ4PUB3Np0f3kRl27HJ7IFvzKBtIMYA2TL+ltSeUN6lVXbMn6Za6+NnkNj22mP
U70bKleX7zVzxYIsWKsT6YJGplqk6/WI1c1D3YnkjwYstGkU0qCUX8pqDaNlTZqolCSLspTHcECv
ULQ/OgPtdsGonO/x0ryyrnzkgr/GdRtBDG+r1FE6fGq4tKRSmR1gZsZU3xi1dJCR4hq68K5OIqS7
gh9lgYfwTnkY0uDW1mNQJ7xdHsKC6TwZgeAJytyWiJJitsmIFxPbHhQ8vDUKIITqtcazxYU9mqxw
SIDuk/dygcn2sbGPpNCvdONKI4ymaoZetI/vTAxJcXhYAN+LkaMczlFWANTbMeodEA/nEo+pm8si
lif0V4RgW7IY1OnSCBEK3qtHi1bpjBTDIWWbJH25LGrRB/ByDfRsc0R2QSllPIfHjQFRU7YFHaOs
7cFOp6teXDxUZr1y3paPO4DfUArDaf5EaFMoQT2ocgZzBoriFhWApcnf7WeaTOw6M1pqoHpUNUPP
jEMnU1Ragky7N36jsGYlYl5c4qORCEc/ipSxnRmPMFHWOYBIp0BDHZqKGneIVgzsmihhN2V1IJ0Z
YdKSBVpDE+VZXeo2TU8T9geIKWtrvPCsp4JK4N81FmKJKgEyuVFB3CS9jqAl7dFRzWGMQ+ACPRHz
Dk0LNF4D4Vj0hjZAm8CqjjyLWHckzarZlw2EBn1KJ+QpbLO6RwuBUq6h/i7alSNJfCRHIZlh1Ohx
0yEpRP4rRp8Ck6hsrdw/loUA5wXU3TaqmASLEtttlxpy3jlDh/DErvyktf1IXiO4WF61f8WInjdt
R2lOLYgZ0WMvuUVwB4ChgazkdtakCD7WRmNqNGYFVizdGtNnR+6Swg3Jf+e4RCTJsXH+WbOvyrCj
jbFR/TIpaIpx4Hq6ndzGvyVW1K9FmvxRmBZ5l+3W2qQEu5VnnU3SAEsXpJ/m5JH4CWABWehflsKP
5pkbJXjw4i38qAkQzpJhtTaJJtyrszDSPL0yQ1ef4m+FkkdS+FyPVi4eSYQiFdiiGJRJuMJtVNBc
BeCGQ7nS5fksWnui4xbPX8LRWHIqqczyWFO41TMtUAypeCoCYuuvDqpBbiXUSf/fpAkhwKz3ETJN
0Iix6fZawFpaVy1QlZmCuj5NBu/jYMY0J6RcsYGLynE0TeH49qmO6g6erWimxypHiyCKeop5k6ma
c3mG/BuJ+gFEI/AzwHOiH0NYT91ifVfEOFqFjbqoDpS1ZUwnVfJSZADluXVzmziDlm0vi13aRoDw
oZsfVZYAQxaUv471EAAFUP5uvCG5EzWPobIL8/eommiTrDFWLl4QjsUJDqwElhaTGcRZEaDQjBur
SGgpbwPtzhie49jPe6dIv6E7xzKFk8cq4F5mGWSGHWiI9V3RZHQ0bhAayNa9vVYhsHQBVzkUv8WB
B00YsdODMY5oS7eNEomg+BlNCVq3aSXkO0OaaAcOaA2gw9F2rXDt+f6Le/Zcg/4KFs/+UAemVEEw
CwqeQk7sX2X1XONeKYFn0K5xPjRpN3Up7c0KVaWNWxr9huXaBizGlJDeD6rElQvNN6U19Gg+6Utj
E7S7q9uw0CRo94zcqBo8FOZbMq6coKXgCCUTIJBC+QTeeQUZTQP62GaCDClCa9ZECom20cDwfp31
HgribkBAO6zA5yiL5+dIqGCYWG7N8hhWCJGs8jkZh40V9W6F2t04Ln10KDpMR/V0/aOS431ifGrp
fK0rz5ksUQ04aQVQZHVtPjRBsbl8rpfV8GhgguGSzbAfGbDrHG0ELK30qvZbxjbZ9Fs3YloANqO6
tlAO1u8uy13caPB4cfxQsLCJBRdFgkswipSxHmOxNaxuq9ohnqrXXuOWDQneE2GzUHZxlrFDpWiO
yjscatZMDnjuHPS8ex06yAx06gC18kmPSpdZqCSdo5WlXfLk/Cnzf0ULNkwfkP8i3Ib1JruK63oH
6o8VVV5exb8iBBtSDBzdOsXmEVTlgqMSJiSlFTL+39msv2KEE1MVqCvLkLFx4nR0W5J4mdl6A+Cb
L4tZdG1HCyacETzS9VbLXZsd74zZt8sHAuOfHpIexJHbfq2Hcm3xRM3vgGpSTtifTHHb4do0D+b4
cXlGKyogFpolSTCQigeoUvk0arerYdzi9wc0pIEOahRjiRilAPlFuDjzKRS3XfNYk+3l8S9aLXDf
ACUI7TEAIjz1USCMKa2sxSnt5PQwpCbVlOTRqJ5Mvdo2ZrZn41ozNf+OZw7gSKKgA3VuyjVRIdGc
diZo3lFtIG2N8gMwFZentrj7R4KE3R+IHKIOAIIi+7ZvDbBfoqxoDaJncTaoqEVrEX+rF11NOsxS
AlZkmIABDibPxp08AaQqkt9kAA53s7yyX0tRqGKj5gd0ZKgREJum9L4MgjJv+KS2rf5qK65J8Hiw
YrsXtQIwhwg+wZKCqrxTrZDKAMwoJpYuNDO36QaaZDW8Jzojwm0RNVQqV+4Qi8v4V6BYVxN1ZRXn
AwTW5cZWb5rG68o/sv2krIEdrQkS7q2hZIPWtOYzk0Bb0bkANkvTd1VxyLzyarV0cjUL0Nng7+Pg
Efzvjy5gYZuR2rIZSoVUNPgyTyVr7/dLEvBwj5pnjjeN83sqoQKgJCEF+lXwBOLMFRoLvlE0iRIU
jB8tTmDDNYVAUm8VbVYCSCApc8IBVW1uhEhWGlbcz6ITR1kLEOcBEWKftbMlHUuCegCIA1FerAyJ
4z+mdWDpU6q+JIYbpVdsLaXFVVgwQwaCBeA24dIKBy4oQtC0eTTWILIfzecSQCX5baVvcMmy7QjZ
rVt7zVAsWCNc9fF+CnhwUM+JWUpVBeKbqQDuWa5zthkJkItRtM7gl7K1d+EFvQBMgYZUL24eqB/m
Z+BI87K4ihlaVNHHSWTfrqZfsy6vKPfibI5ECEa8iBksnwERSltTcAi73XDL1nBeFmydDSQjMIjA
2KFFWNgis+4TLa4gZNZwNwzRnozppD4eGi47iiXtgyDcFICTjTyG6GRDJddaNJxxqKGrEbwYeLFh
+kYLKPBECtTeZNdV9HhZ5tIeIeEIdUdbPoqehbkBKaNKUtYDldnO/SKodpnVrNjUpcAf0/orQz3V
g9mIULyfQkZaAWkA3LMaOsoL3h7nN507o0FrdqPOj8L/nuhERREQbAiqiuA/RLtEiiom9tAAn+8m
CP7E42O5RkK+qBqoLEOpNQ7VWbJCHsGPOeGZ1+mqp5ooNNR+W1kCM/tyeZuW9Bzcc//KEYx4VMRo
0eogp6ycVAOZ+o3SrUT4S8VRKOFWTeQJUM2LquTTbZKsOBvBQQjty8v7OQmqbQDMj2bWQOwg6+EW
LHjzppGr4lAq0Q6UbD/IAADEYg7zh8uz/cqoC0YRQwFwKnpo8HAj5oAUvdACJR0BR56NYUZbYrUv
QxmFd1Y2Vr8nvUDPZTJUFkgaTCN1WVvYN1EamY7Wo6sRDF1JscU3LzdFaqHBv4ZzOox2O1hgkjPD
ksbzfBdy6uFYqsYNgAfrQxWF3bMBDMsGddLVIFM5NOK7YtSND8AMk9duUpH4BYHwS0wGpXIjIHXd
x0GqQIEbOoLLDRilanJb9vwGEVSTDa4KFvtlOpWfQyRNIUWjg+yFwMa6U4oagUyt9OqVCgSObxSP
YPkASsZ5OAmYdk53EghCZSjb0Ba8vh8ypdnIUnEIwvAbxhdP94BvAkkmhi3Yd2MMc7NKZg5gZ91W
gGeZ8ApMDbA9XlaHJbsIXigkrvAOagP+RpjPXCsDs3J+yggoC0ifIUk0mbVbW6x+bMJ2onNYqo6a
KQM1ASHuqag3ebo8iIWAjSBNzvmz4T3xnHi6plEwVhlQhYAWWSK+1h6TKqXAf2bD8xhOKxZzwaqc
yBIMph5ETJ8myJLIFWk2RtRdg9kys6SV8HpRDlIiCHUQX58xjiYMZ3AOsa5xpNr3k4o3QkMCsBQx
AYEwm0bxfHkNF5wNYNKQD4Om4yiJZBDFmMboUsa8CIhuBw1lkMPazX7BUJ6I4FM+ijlYB7C+CTDB
zgDWtARM2ESZ3I6tEcQvi0FSCXEUfKcYEoSxrZQTV329eW9ydBQHj4n05/JqLUDOclS5v0IENcjD
yGgTrga19ZWoQI/QmL4V8k5RnrVsYwAdpWJ4xbvpUVi1phsLVy8IR1QKvBRUoYmNhXMkZUX6hV1t
tiCB2w5tDgj9m9S8MiO3Rav95ckuhMEEOO4yOiJBMI5VPd23nIHEd2q4ylfDLkj0jTKOP/EMsC9D
dtD1wpFnfWdow8tlsV+QDYKngVxemIuQH30cgtxB6jhOGPSlAGiKXT7DGQGLM/dnMm9bW6HahBb/
JH4PjU+57h7tSaWRmrzC9Lq5AegYVJ4Uzc8U7O56O2wrAOZlKltJ6S4pGxL4CD05YB5aFU/XJkOd
r1wbWBu1i/cDHtXLcrwardfLS7G0A8dShJMTz3bRo+cah7OthhsdwKRAP7VTraWyGc87uWjTh1Qm
m9AKcqcah7vL4pdsA1hCdfTNAqgERv50klUQSmgkwolKxnbTqeWNZnzjsoC+rr8ihCAqY0mumfzQ
GnJ8z+T8IYkGh9d/XZ7J0nbh3PC+UsQuhoiUo09tOlt9gTtJQ1BBM/tqNe9IPq2IsZZOKCdxxj0O
bYuauGK1FbBG1UtQxERKXdKM4OgAJMMYXDlPG8NnkWH6NqvHR7uv2E2VZambAT0O/0jCIGksx91E
LTlqVZqMHaB8AFNcurLRSJPTREl6ByJe7RoQEi2aIQHdWrVDCNgPWR4PAbPmKz0JcgBfq0lIaxLU
r11AgLQVKXlHO7OLD0PbzPdEH6qnNiHzFcNDucu6arZpnJtA+CjBVBVSraqSxEFojXJaQOCw35qR
hcwr1bLcSoVC3HCMgjt7UGt4eNUafFCxFkCw1dlGq0eSULW1G2SDoruGATBaVupgJxXBLi0ldWdJ
hqdUs+YXlTX581ARvHGT6RZIw/NGNyT9YNS4mdAo60tw9hUpCvFG1M4DEE3XttPczi9TYyo5Hayk
utNmJNcpgEG6gE7A8fHQy8mexmxUNn2dpz+kMFYAdBCbeLCUQC28YiMX4yAbPNQKXA74bsXLmkqk
tsgsXKJQGmcdwDpd3fTg79jpSP+84F08AJ5G0Y9uJY32jWL3SQGYium/c95oeBL+OwrBLWXIP1aD
gVEMZD6MqQVUpn5z+Qgt2SLbBDAoegtBWS9ylA8Ip1udNbDKtgLuugjX7iqENap8KSvfS7lE35u9
q8y1rOZSkGcDpxWcvyoqh8W3IkKAF6m1SI4UykGNnVIKUSNaIOu4reS1XNNS8HUsS0hd5H0y5hbD
MlZWDdiXPst9gLs9dVndPLRE+gazAbbtaG6Cp4txzqW+hLxozkYaZx1qJifpYMfxnzTKricrqlwg
eBSeXAAtpbaG5vPypi7ZRXwDIMegrtBAWujUwpcTQGSyDgNQaobLkEZKL5iG90Bq14pRlywj8LyQ
VUPSmHfynkrSx7pMEAjClenBa5Ex5pAaBbidhoduA6wRMkrCGwO4J5cnuKQ9x2KFHU3Kqgw0nlqr
G4tnWmPL1VPECAUSOGuE0dxXiXHLsSxhN4umaY1EwmICn49mBTa02l6ezfJ2/buIIlshWnKlNoEc
J7ZvTAC6D8O+Sd8vy1g6A0ezEAG17F4mc9BhxcLiM24kinsIii/C265mK61fa5IEowVUA4Bq8/Xq
0PtXTszRh0fN9qZ2JYxZ0QGRYRtWX5vGHDOym9CzZr8kqTvPbj08AlpqxR+szYnryNFdp0BdFetS
7JCcx7QnI40qIGt6dbty/16UA+AzVFuj11QXrwJ9SDpN5VZR6yK3LNzGuK50m1rKisYty0EOHClW
XANEbajZBECiiiegkAhn/WcDqCrd8Mbg8xtaxx/L/58cQReaEg0pmoV1U9TMJ2Z9kI3gJcnsKzi0
NciftTkJYW2Y11ObWcgdGyR4N5H8oSFKQdoms+lQWg//t4kJCjGhgapuB0xMgtblIW3M1KvUpyBa
811L/hl8gf+uoGjK1SnNeh2C0rGgVj96wFmlMnmZtclp4/QubyqAyNcr+dw1qXytj/Qd15DIQG84
7GtyNWSyW5kHUMPSSQG6So440o+63L+8oovH+WiigieRo8GSQZWGez5TXdzuaKz0j2lRI0qWnK5c
67lf0xbBg8R9w9AAB3GZMVEt2JkMwGLgl1mjSFyUA3h3cFKhAviMTmOYykKZJmTkTVLuowA1Kmgl
kpDRMos1AtDFFTwSJUwpN1PCgCPIX2gQzf0yxy1KO0A7UDiN+Y1idIJMJF45AfgOuBrBKfaqPVR5
AUNlaOC8nspfVpRd1aoKPC24x0YfVwzW0svGsUCxxtmwgPbHZHgVXKx3cqVfmXG7b0N5V/RvIFW8
NQ2TKhHUNJdxTLLdZeVc9NC4Bivg+1UInjhOz0M9ZiUIhbGLmVS5Sa0BkfE9MIKVqGZRV46kCBtY
5mrZdwmkyBxruGc7OUr8PsWF0yhXDvjiBQflH8CzwqUWOSfBrtjIPDRhDllS56ksc1M1RvDtqkDv
a3Rqh+4YalT/RhczQbIcV2jgVvJM9uk6qr1Z59mAd6J6CvzRHCqqgOzLlLqVPM6i/forR6RfmSJp
CHKJP+KkBDRiP5GoHoqeMnuTBMwxmt8G0b3LKsI35yxMPBIpZK1HWy0MSYPIDBtGIhfRL8udtv6Z
KAXyOiv7tyZNcKyzXXHYWyykzksqH0PpwSTXkf4YoWNXX4FBWFtMwbEOZmHqhQxZJqu9WXKnwu9m
hPYvQHupAe+YrnYgr0kUvGtaSbyiDBKVKfE7g7kJCb1hVtwQJzsY8+csHm/Nfo1Jk3/bS1sonAkF
7VjMLiE2BC9WXmd4eTJWAsmlmlGC2A6ggGh/x/uKsJhqYcG6xMiCxtIhYi9N/da1ey10FXWblMgp
gEfXn+eMBsm9LUfUBLK5sbf6nVaBMjZ2Luvsolk7Goywzk2ct2zKMGFmPuT95FXpHjnqFSGLq3ok
RFjVTBsSY6gx4zS90poRuCPfALPD46WKfiEd1fpn3HcWtirrGLKNEpZQYR+tHlC5oADNWdm9xfU6
EsQN+FFYlOoaqqRrCELdEi3ReBlqL4q5YrvOhehA75SRgFaRLAc7zKmQBv1qAMXihkQfHInFm7LX
cblR/vO2nIoRLAjeoEMt1bD3tqoyr7DlwJviLnMva9i5SzuVIqi7hAIgIMJgMvasunny0mQxrYP3
wfj5HTnA3+a1x3jHEeTYY2UkmYnYR+9A6G7r24ZYFdWGbgPIvjV+7XPzhEkB6wOVI8BnBL/C6Q6p
HEd51JG/76EG0fSooQPXciOAIgAJGzd5nNoVxTs/Q6cShc3KI81Mw0yGPzPnG9xxaEfC+8sruKh2
X2B8JmhvDCLoNrPG0gITOg6Rlr0XxaC/ov0l2AQpWQO8OY9TQU2lo56R127jKUgIprJKmkdl0vH+
kJZXgPBiHcoskBmvf+Bt5/Kkzt0kRIE0yjaAPWWqqmDgZrlu+340YG2Vq6Z5VcwnJdmBJ3nSYI1W
FnAhpDoVJhi6WFbDUpohTM1cRb/WDIBnxFS2fdagu+KxCbx5jT5qcSmP5ids2jSAFD2OTYThGaNa
H9MZaNuIP1iwXYUMXVpLzUR3C8FDiGmKfEUocwhYKVnYtpKOkkZHgtQ8qwHhwty+2eevl7duIeLn
dZR/5Qk6X8SWXiUW5BXpc6fTTL7Jq5+4YTikvJYmOo6+3TstWTFYS2cb2VsU7iE6xUuloJxjNUpR
mgFcDxFGkABanoD8x1MiQtNqq8rPtr67PM+lcwfoMsAlA4MEdW98QEc+BawfczrVENihSbv5aZUv
Y/BxWcTC87YuH8kQE4y1oVZq10j8Db15nIvZ7ftfYPH+qfPMxaTcKZW+rwzw3dvDpkZvVDq/os5w
xeEsVD2djkIwm0kWRxgGZjoMlVMZ73VQ3Odj6StB4cTgxhtChMsHSYo3DeuBL56tFNEsHZbjVRAU
Ki0VI0djEI9jiVdXFZ3111k5GMmdNa7kJpe06FiU4I5KJAxrq8VUZeSnm6qhoeVq/YfW+gjo0nZr
se8Yn2OJgqUrDS2x2hkS0+kpqTdA/g7LnEpgiOjYc2uFXiQ7jfzfc+OnWyqYvLGB05u51NF6LpFx
09f8+tpCCgbOzhWjbTm9S1vMEQUsKchBGW2L+MC00tO04KVA9eZcGA+Xj8ySsTteTsEMSG1QVSjp
hRnQGDXGRz3tqNUBWTr6kyS7+L/f/Pk64h5uKSgWRpnQqRGYuzpp0ReGm0f+OXQMF35aEDdXni/P
atnW/BUjKAlepJli8RPQzck2aKdrvdM9Wa1XItiloO94NoJWAAYilFsNYuT2oRi4U+Kvwo6VmNvL
8/n/mJS/ExLUQ6uDKQEuN0rFkJAfs84z4ldzdlVrow3oCvP5NdFw5sjFI+9KaLHon4AFjtYMlKhx
npnTPbPHVilnPQToZGYMf/JUHzdmOic7vH/beGXMA/YgVXr7OjO9dlnTl1c6XnO9Jskl//IyLBo2
PDoDtAsQWGDuPR2JFFVpaqcYiST/AWfU0PiVtC+RCJPX4qk1SYIC8QKtJMohySahU1peUT2V8ltY
R15ZpSv+YvHoH81K0KIQSQC9ryLkMjMffVDoMa/1CcVDFc2NGC3nr0r8cnkdFyM41B3+u5CCOsE7
S9ZsQp0MawNKRqn3ZJAFJKYTNC7r78mEO3q/pkd8d06zDjj7R0IFU0PqIO47C2uqVfcWqgFlY5+1
r9mseK0S+kXToTkBaZd7lLk25Cpdq4Bc21JuCY/iDy0z+9hqsMw56J2j5ImDxOAao+ueFa+8DH61
P1+aqhDrBKPB4rTFVK2md+NhhkwIm5PnOjWdhvzINRBkVMO+M9JNrZo/LHAjyADWZuNwkNmnhMJ5
2M5dJv8mSuTgDWajjdImiYOHukn2XVs6GVnjTv3KhJ4PmuMVIjgD74+gh7U2Ab+2A++SoRzg8JwB
LDJ6tJ2TGxxzcJvaKG5m4wMoi83haSBXpvxq9WtQBIv+CDx+/zsIQUmUemYNNgro9pIJVpnhJy6n
MehgJreXa2Cgtu7YG9aKai66iyOhwnbFap6WWQShaUO1GjPHm2S1xhMH2PLFA/Dv3MTrdA+ae5sZ
EBOOCoqMGkAh+0EaKaDuasZnsLAqD0o0FINjDVF31fZx1NIkj/s/upLoOk2DibzLIJ/dA7ueXMtd
bnc0LIg+3c9j0P0oWVofFNYG6GezjPYBmEK9P4GFLPLVISVuSXBp6uJR6mlXVaSnEXByQfpiZ/VV
mBjdFrUj2r60aiSVakm5HwGi+lg2fYxcE6iztkFU2a95OwRXaROi9rwcgt6d+goJO22YbwqLZJtE
GsmmLVpQGUkg3BvsvjjkSWu5yI017oTuvmeQEQ1XgUlAOwVqBiQAiV1cZ6gOugVBuvULsH/2dd7P
VU9by1bRq18yy/QDQy+utGhMfSOwZLdAuSfoA9HCP1St9iPu0v6ubJU4dwka1fGMNhfu3OXRk5Qw
k2ZRbt91GZssqukNUPvMeVa2IKw2ChRATuZvGQu4j+qQt+9avYxKYlKBerkm0bi1CV7NULZmAe+U
s9v0hDQv9symJ9AM1Hf2OEa3Lfoxr2yWKrsajTheNjD5M65Vdl+WjfwDlFdkB6oLfMfAbnK/mqx6
cuZJ6XYNculXYQqwNkBBhpqL5Lr9DPCI7jqqJ7MC9qVcfATg6fFB9NQHTojiiq1i51UOn5c1+lWf
TIpJ1agjhZ/aExpBmyAwgEcXpP1Ikc1WJ2onqvIwjW14rwdqxBs+suCmBePWHe6A4Hg1azv/aTVh
0NIyCasYC99INvC4LbKV9UK/k4O0uwIXrXRNzI4j1sh24gGIYPo0W1N3yhn88pvLLmrRKYLQUzeB
Eo1uDcHVTxn0GqgdIA3uSp12U31t6rPtBf3wK0/s32nTH6wCozbKaXdZ8nK8Q5BJ+apIA4zFqaOI
aw3ESmOO3kOl9QOtTZ3SJuDirXW/0ViIxlEJNhnv4VTOgDchKbikl2WxconjLvjMGh+NQnTRXVPa
MvLWDnLKN0A32+jSbs43dTK4l+e7aJWOBAkWlwHwV0JyHJjcdd/Tok8ZrZLgYMjSjz62KZvXyBEX
ow+UZWu8aMu2kVo8XWApSwkwlhKAng57TflC8WmsRwXGqQsRNrpsvE4s77/PkvNJcKI/fIq9Fjp6
bfpsgky5eedUcIPxaoKb0e5fjbWX8OX5IcsBrngbwEHiJSeMwCOGcgxwEslP4Qhsir2RXcPsujZK
tyzdj0EfpCgrE1zyYYBnRi0yaBOUMwpsRuKwYl0Bjom5oAbQa6Mu9ipcfS6v46IYVM4CXUKGILEY
KeynvGYBIpty3jYpuL+ka7X7vCyDB9ei6htHMoTgG/cKjWgqZIRWVftKgx7wGkRuKwu2dMCOpfCZ
HsWDwTRpfa1AChsaIAbWYNhNnUF1mzFcCfCXFULDhRdPXkjdi21wsVlUiSRBlDE03jwYdIARtevZ
qdtyZ9SdSQvkMKLGdkGGtHbcvrbk73Li9c3GQwEQc5B2Q1u9KnMAvKOJAkO+BCtznjt+8phfV/TG
2e7v9+4ncbdrRTxfZvmvLFtVAP0FIai4R1AKvm0hkhotqRzqGK6ycgen9cAk7o6uRCWKMhevdCIX
DNeOiU/cFJ3OG53BVZyAJlSmlSO5Aw08yzXcfmUHzmg2v8alGnjiQce/cvaSIWWhPEg2GWjt8XEx
l7ko/XZajGumf8dlObGDCNOZ/MH9Z1SpWzihGziWazvViuU9AzPCfVpGrxQ6mgGjdF4zowxwxMj8
jNSednFGldBtCIWNMh9bX7kJtlK+N2mPFXqO6OPH2qKo4gkQxQs3IiYnrATZx0iliIIzSL23LafY
/bwtHcSVGsBWabwL/Gr7mzkZLSg0Z6KfAExw1h5KAA0nHHkAcPPibBXhCxKuuF2f6midzy3T6sSk
ruvuXffa3V/jdz7/8H3q73aU4pdr3/fxO7qjm47uNhv6sMGX//2BC3PxTh/oBn+9w68P+Hf4tx7/
e3xx+IeDHy7/4jjUde7v3S0+9lvIcvkXfDr44P+E/1P+B/dj/3L/sv/YV26FP+33+PjY8/8F49yv
aMTZFYET3soyio2gDZqqEHFLjKiQxyy3qUFL+vMf5dRuO9eikxfTeMN81Ky7ufNn8GvH1rzgcb7K
NsN+oD19qVyZfn7YTuhb7nQlrYxNOVMXnBxOcQKaPxmAcKZgMDN1bPJSyiJn/5bTlIZ8qX+/Op5z
v1IcegZ7ijMKnAQd6mCiyxuyTrUhAmBDYBS4IaibxsWmbzaH1s0o9uOyo/mC4T8xV4IgwdMMmjqm
UxwA4pfmXyYLcKbQbtPT8CcNk+SfOX7u397ca+Jd3/p0N/KJb+5+6/Sg09o1vMozvN/0DmEqxfMN
fd14j872/uNjv0bAdeZI+L0cEOMaqplA+YwlOl2YfkRDuNoiA1X9TnQHLWy4m7Gr6W14H39kK57+
bBegftBFgioObDo2QthvwM8obJbKyHnz3/3dn7vf3s1juGqazwtFeAEPWL7wBAUuZuvsuU2qtD6a
89h5MSj2mtIDVpc63nZFq74edo83m88H8RE4v0CzzCF8TxdPDdSsVHG9cWBerv23639++LAq1zAu
/OMfQ8GNBbcYG24/dvjv/PPrh+dRr6CHgwOzcb/9vN+6+3sYh4+X7WW9PHMMGCro0E3OWcQbaWXB
jeZ1Z+hB2YN+0WkdGL34y2I527UWya8HMWFNAC2GnlCAJCExIfpreSjzNJ+w+NyawdZi0h5dOWVL
Owy8OgXZPzALISYQbhiNRvK8jkG/mNL9/mXvXv/0N684Pq/eyhYr/OZwNp0jSYL5lItQCUgESfvr
a2wbbNM3NgbNxgoie5Akgwj9VIfikpRJG89cgOu+Xft/6Abq4GxXbO05WgEU4FiOMBGF5WWUlpBz
/fPn+9PTU4gw5QmGhwcrM36PP0G0d/Cc7eNn5Tx+Pg6U//yc6EQj/svKu9tXoau4tKgtQMGEDYOs
ioiPDXoTQdapQFP4cdndwiXDR8JRbrdwlJeX+Tx/+jX9v8K4KzoKWQcLXtCouTC4fzj+B3h5THXL
HfRlUWcugB814HjbwHz/cjbCZVRGWmTqCJhOedTBo40dP/b8/PMQ4CscWJO5vJZHMtXT6YUkHfu2
7iATNeYUX4B7h68vmG2KCPTP5nVzd7g7HLyVTTxP8QqTFRxrXzM1klMIhgUsqe8/bX44N2tGZfG8
Hy+pYGitUFGrJubTc68tSmA97zbQ1Oc1NTl/FROmI3goM84aBR2nEPTm+rsNbjYr2nF2n/nSDhMh
Ogo0UMQjdu9pSVlI6fTPTu0t+gYKcs/14fwr7/eXqXS2/AysFL0uH/8jscLxT7Ugz2cFYrl+pPSt
d95eAFoIdzA5ncvvL4gI/QcKT8mjjg5RB928AvH1606VUVwo8RPrv+KYvsDKzqzA0cAEx2SDhXgG
psM/pwVK5F5/fcHB4YeHe1S4Sn5Y+Rd8xY8Dfv06TF/BN1YLx3jlDPPzcmFUYhW0VAd1L5+Mio8M
A/rHe/NR8LHwS4D35UnXRqBxlRZHAJABlGAB8gJxjLAuZUkyQ2/Q38kFf91T+FWF30JeMfsb54qb
SffeXwtqvvJWJ4LRU2oAZ4PgbotaSk2wlF1SSElka3BIJb0NaUhzJ3cY/YPfzXTE15BHUx7GQDGU
zeHOedg9bHaehyF9ft5/IOLa+bA9uOTscRe6f3nZ3297+hniLv6xGr+e5RpVxAGA3wEILcJ7lB+d
Gr5aMo2kl+QULGJ0fgs+W6pt5/fs/X84+47l1mFl2y9iFXOYgkmUqOy0PWE5bDPnzK+/C351a1uk
nnnPmWioJoBGo8Pq1b6TO9GlIJUdP4xG/7428WL5oKBbQsOAcMAO0EePBOCtYCZBs/yALlX6eh3x
nj480CcFe3AdCbyqzdq5LB0r+FRwNSEO5CSgJpkJ9AKxQccozxDZnj7CTeJY0+avYDPb4inU3zFq
Q5cJyhg6OKrW/HZqxG9UgrpzeKThbYFIEU7K7Vp7OZAZuVMg+pG3Xzojfkqcvrc5O3Yyu96UKzZh
ERfyM3kzFSwzqWX5AvI6i7tyL90Lr19i3asN/uT2Lu8qBmsrK1f+/yMU4Hi0WdAMyiypVYktE/U+
hCaJrvjGa3ie3G7zUWOAyVe2gwW0UGd5LNcczHkM/P/W+k/szFsIPS3EGCiI1Xh9vJzTL1YH47Qe
srv+z/NopM4j0CyrWHpqPRYnikNF4gqEHeg+vj3RlsWdmehiJ42UW+mDt0db3ZdfjfFwihIyHgPs
MZJHJHpkd7L5u3VdBJ3fa/4hfeatlFo9lSJYt8kokQkAiCc8OKCn8kzG5p/XeIe/O4yWa0V5ALEu
jzz2THvzNATaBLxEJHLLr/KJhzlLdrLD2cMlfxm2oNLSS4wfJGsm4q5gOLa4OAggkH2eCa5jr2sL
BoLT1AQewkQbTWlnO+mSkN4dLdXSzv1msCNzNftFdXW+5J+SZ1aRUTyP90R6vFgb4beFJZ4aQny3
9g2ZqOSx3mT2WXCk09rZfvfZ3ogGzQdGbEuY6YikEwi3bjWrw3Ah8KKnyOkMSHD6G+0oEPQOGZ4F
7kMr3MVms0vPou4jVQte86dTb4NUHtYrI+mpPkIHdp4pHg6Tnem5wxPfeExWYi6eLn/+jd+3HHEq
YO8LGPVU14mQt5ijaMhPA1FMTCg1hcNrAR8I6D+7ccNtp6dOQKKDdE4umpMaMAM285CbkrNyGRau
BiYIwLAD0U3h94gCbzdMQ/8AmxciiteWwpOwJrzpGYVZ+/bIEwZ7OH2uSFyY85nEmXb4GvBXCUaS
6BVjhU8MsId6qWc73y1xHcQP6f+Ql6aP02zHbxY582YajKcBFhsi223G7IsUAv9q+qCzL2GKCVmE
Sw10R9m/L3QZFYkYDIzHWROwtRJO/HZrBUaeumyQA70zyoNPFKJulWN6AQ+B3lvRl2wAcoDMdOxm
hy/B7Mkh0VmiHlLy1hP//fePWWZgZh8ze9RQpq+lJsdo6hH5QIn2uYkjAbOki8Fn743pWeBBKfUc
lQGeyDnx/mME0Uz+7NTRMcCX9YTNGJGLTEl9qCzeTB7AInNpNtxmsh/BN2AlBFNWjOYAsq5tu8l0
bQXguDSK+AwVlEOohiPnsegrqHw4nWGDRFTzUUukA0bcCXe+qTrB+3Rgj5Lt62lgmprDrV00etoz
HbyRvNAG4CfKDpJrEyCR7kX8au3pWBPAZaQ981q6dYhbvmYQl34b3DWOAxUNktwYaTtXQnbs5IjB
xDI9cgUjclKzNzUTR8/AkRbs6Mt/UPadqoPkyBg+Wr1tyO+Kd+cW3H7ATPFCTU4FD03GNPSzmM0U
Es5Vvxr35VO1xu1g+LthJ37xpkiAvcp28YMIqiWd3R4alBM9ArbutS9aPE/YEurEopMP91JhZ1+U
JFMRtx38rEDQexNt8UwCU9y/TUQ1GoyLJKMVkaf4AZ6Ir3+yGJi68gUL94d+AOXKBXEdVPA7Wv6R
DRLVgYkVCR/QhbiC1AaIR//Uk1XfY2n3bgXNVlqKUZLwmLqpS9fEVTBugZQJKXahk+rP/AdvqRrx
Vl63ZUpmtrjZgxKnGciGZchEAeKB3bK6+KfFfv5Vj6FeIaOXvmdrIu/tJ4hs0NoCL4c6WbeGVmlK
puhYuMry63BEk0uJshLe+27j24qG+udkmr0xQqtSY02Z7thVTpAQnaApih6mPHtaVLkauFBtEj3e
RC0Zrpml6QDcmTWoTnUGZWHt7yTr0963honUu7Wa593t/iF/HjewUVgI4gD5mOR0Vhy5wnOqGpOe
273pTBT5x+nX36/0HSN6s+Y59iQcuqgNRBqa5ASYehJvlRdMG36P9fJjwOKNwBxM77nYr3mWy34Y
3FkwFsFZQfuZBHN2e9JNyKPnZPJRL3KFz8qaXtKt6Aj7Ck+aCRxKRtrN72u9Yz9vJM73N2pqXCKg
4XR21MXXfDMY0XHc+5duk5B0P+iw3np2Zq3wEROflO3qyJRFhuF2xfO9ziLOY0MZ8gOHOWpXH7Fv
+RQZsas+jL45bZSYZHr5wB8mZsVKLUPSmWhqXX6YqYEL4tgT6NLtzmWjDWI1Pfw7aqRF6/qxN4Yt
v0MUYQgPv+/5NyXE7VMJGlsEhgrK5xh3Mb/PidfKDJ9UsS7a4bOItwlrdPO9gFBpx5iYHONo7mCI
MNqAfxgT8R5eQGjsDNvwwXspP8UVHbhzx/A9lCaYDpuGzz4zaeDCmSQpAW7OO4sXzsq3vtlpQFXw
FvwFKzaKnuhrUcKyWiny8MpRFEU+DEWK76T0j92vwEzIdVoW68IVpNmjLQHaIf7Jbe0ANvDoqXZB
07fipC0T3VQmDxIjJAQA5fi+fj9kRl6gcPVQxjAmncE+DiHpiAhgi0qg4K56ZGFFmV1joUK/pmzL
qACiwWRHR3PQ8SYz/zDPYhGExNhj5FZIuPFN/o/ntpZmo5X+gi770+86tsCKoOqPiV5gbkWVFqeq
8rfKLYjJUPUxQ31h2BKremmcI+YrqbpsRyfZUPQAYfJLs5WJZhdfmV7o2iNG+QBhFK4h3ZYJCXwL
2m6Q96SEvwsutjqqhZqLvr+F19EPKvkk2wCjjskXx/D994UvawwzYTMTmlfgss9TCAsAQ99Un+k2
1hVd/GCNyBzsNTrjuyoFnxuOJ1IfqDDO7o7IlqXvMTAi/LmCB5o476Hu79GTlSIM4k+eVTugklQP
/nGtuWbpFdBd/Sd5plFaNQW+JwexXiUWOPu/fJf9qJ4iW1mJKb77+mfm6kbQbEczLQ69KoAgkE5o
1/zJmmzk0OBfi0T+TPfSBbGFXh1Akigfqse1Ued3XmOsE1Aw2n6G0ZtzxstaYSpeLHCg+/zSHNWT
WCDjUeqCp2u6r0ev+Wnc9Y6MPN7ziirRHVws/Ifk2R2StCDXAqpKzYsqkSMzEc6WDUEh+Qcmc4xW
RUKj3oXvkd1l+mpARf/9N+nUovwwViGD0XQBqgV6+QTAo785cmD5e+qNYsvYobXqaN0zUMATIF6A
i4nE+0ydOiEBz1UD2yif0zfE84dpwwD511poa2z14m2NZ/PuA/BT4Eyt4kRSfT6FwF7nML7yNG1O
3Q5dEyfBRlKWdVdN8DIuwrpA3C4iKkLlhZ0JjJJUkrsUz653jo5A/cMMdVuMGeNN4dO7rOgODT3m
pyeDmpeiDjDCYG7vRzkXBz6CvW91TCMIUr09ZBboAM3SkI+tg2G4X+FDe1XXnrhlSMTjefsnd7bI
blICpgghNwP87NCcUNEYthH5ZF0eOSAOdn61SHTvmvwQOW+T8XqviQMN+5o4kyvsBKPUtYOmF2bo
1B/sB08Ud9xIuLWXaeWVu+e5/FztnBsiqnuxxriGWI+fNFc8D4ZmefCX+z/NzrOSbXcZyZpMuoHL
g8UUAo0Cqvi5wedaORykpI316aU/lHrsxqdpK+jhmvGhD8dCDnUUgMOhE71msW0XKbEURJBTI7s9
XZHKt8Jt8ZwVpo+WtN3olNfoEdOP4LE5v+vuDIAMdcUT+o3uUgSALBYUXKmn8VPWDPBV9N4OL4kh
WWBT2MhPFoYT6d1efgmtAEqlWrX7OJJ6o//+Afc885sPmK19kEI1l318wGDsAUD+CHeV8zd2ZSc6
CEjayhnZrhGArcqc2T+BD4dGLnvYv33QEZSotGNkyXZ4zp6lPfKKjI02cs4MgdVcWS2tBs1PWqF8
wxiKQAftzq6sKPtSzdDVlgrNV5qykbrMX2nbP7S71ZTJvVcFaXAYXvCFI66flabiASHmWE7wV7ZV
p4OV2+A/K1Xv4PH6DeEio7JWlnfPEioK5jvBG8Xsrrmj31cFN/KKEOuXRCPSEfn3PzVpsg27E86p
UZn8BcI3a9f0rtsAfDugX+DDwQiq2a5mYhxMYU6fl7NmiXZ+mTaUS9RpTHc0FHjFxAVPDlqT19yl
O+tVBEDzaEVXhk84y9YUQ5fGbCTFSBC1evJZuOFl3D4wqIoNG8mqkJ1StghvjzzJDr7F7M406ljz
Xb6l3CoVUkUoKGM4H3wm9LxB6X54DzIIFtihk2kmAWrsvPJI0Bul6b3W9miiGY087fmtYEkm7OVE
nlOoQbf1jQblKyYiIE5780xfD/ajvUZweSccAPUz1XbMOpPBZTJzqzBZhAGjAAPz8lTwpv8ovLN/
RoOX96KPOHBF+5bmGgB1FYUKDGRFKnJeXFdSZqy8XKbpuvqpfQPB+7tgBJ85+hCBlq8Ai/4EC/1z
s1d3azPx7hTCMFKLMoeCVhBfIVMT/+MMkALVSrRIxfoOh4CcHcoB9ritnBr5eE1nHkMdeVEX3OIH
5rUiuVnYkYscORopTX/FyCwaKrB2ABRBq4iGCszQmyM5uJpmWjx8i3B8DXXhpTavSG3ZrfnwQaEd
4eUjrU0k72nOFuRRohG6BUm2+dW3JlMwlVNmq+bK2Sxvys9vAkrzdn/YkfP7nuZ+ekzUIb0JBh2z
eU9YchqNAkjtEDuxYzZrBpdf+khIZ1LOU5AvAVY8Hyk5lOhxy7Uw0auX+E3UqwxwrO4JTaSW7woH
Uva6SIK3bYu9qreY9/b1xb6u5j+oGbi9oPgIBdOEoJ4gnZybiREMVOrQRonOYcIIGrdtdcu+IX0d
P+V2sssCfdoOX0Nt8WRl15eOPtozafUYRhm57DkkNsqEUFEblK7zA7dLbUzRMlgGkDQJPeto55ki
Mqy0Rt5JMt6KnL+tnNKCRwQieTtzwstD5qA1nXumXUXFF87aDg7cmXsV0FFUofno8/cV3xev0Q4n
you2mHdYZWopJlOP+sCRDXT/QukhsdEHzZwOoR46/oNmgwyrN2hm1zvkzn+RRccG/PiCmTVWGDZl
hggDoQeLs6Rr8BBgDIYhbku72JURUBq6stX9P+xLRbT1F3j55oPREUEdXlkBSCOF3sMfdigMQD/I
V1g/s/H2+RtTk+EiViaG7BoS+qFJuprHXjqvkAgsFYtJPlC076LZD4kpN059zeHA2bN85hw4VPy5
/psCo7CRr41iMI8e8G46yGSNVaty72LhasFppgN9AF27XW2Q0h0QpQSOc/YChTsGnQVeEMNvDBy0
wUYYHKHn76sB9N01axjEgyiTssjNHA6xGIUpEOia051idS+Y80ZYTK2IyHjKSH2SbPnaGm9o715z
l++dLzojZfrGYb1zOGUmhb6aB6h/YTaTORDBJx7y9ZPdWvEnMhPx6vGuCZwZbhmj5Xw2g8DIbb8y
x9t2u8YnGOk+fbGYlkHWUl38PYEKusyQNIfjuoDxi7nWVlrJo44J/i1LuWokxPQVIgfk5JLn50kn
gNabMtmsd2Peeyx+ip4da5T24HgdIFo4tqlRXxidOaDuZft7GsuXTqGbZDD9a29kj6LrA1Hyu/W6
48jCjfy39vlY70wFSfbEcImuvnJX/5A/cQYe6Oj6l3mtT9x5i3nlpNqvFdbvJDahwnTYqQA8Cy3m
3l6j3O89P/NQOkYetURL1RdzDFHKLqxsxyPcdRWzh/TJlA/BdhW1Q/98/jiChRlz9kAXghB4tulc
n9dqWfupjm6mTiNYsxvvMUAhdmIjsluf/L7H914I+KLoNpJBU45RZzNPLZWTqkMmF+PN9MlCJkH3
t/7fahM8++fiHaotXNSC8J88bAfsFqBTmRM///4Nd3IZCBlEdFOi1wljPucMCkIogdNExTeMW/av
+KekBV50q+nxg6S3OzBVmJhIudZUfU+74BQivYARb7SXcRatBBHTZAwPyNBgjSb/5r3y5gSPMM0t
/292ACrzqCHX6kTnNSOyzBqJGkpfeJVgpTFYYnbEledPQkkLu6hJsCOpFCI7vgvKdnXlcO8sUULt
XJbhaKHihKTNrSY3ScaVSVPC4RmJ9IBin8E+pVvPVfagxESmfp9+Znq6S7arjuZSjSEZTgdF7CHm
nmccOQ8DucQKheTI4V+9NzQpusBJXjUU8zwjf+lwcTd9D+T/Nj2Kh+Dvqt1cbjKG0iKJBH54DQmG
RWqOSRGBiXj5y0N9ZtE4/KgBoNTbn8leMvYY/xMYiv3MbYjvgPEczZAFqpGZrqLAj/721Uzh8mmG
36kgyQHXE47nnEG4wFBWTczxNEctJMCUbHIXHLXFztv4PApRSBJmNozc2tVaurzw9FFW12iVE2Wx
mQaEaQGkDOhudP7cPkG5TQEj/AzWmba5hVGe7EO9WbnMS2eATtbGgEsA2AGCnMPJu74vMXbLS/TR
RlE7IbyeX5RdcvROgGZ9ZT6JQ8IDNsIYa5DnO28lFU25OtDYAFao2WJFIW68OIbh5q7SVdyKJmNG
7+L5XTp0SHjrsYM+8XYzpgSer6CDOczu1+zpN8D51n7ffsPM343YELxJGr5B+hCAAfLwXNNKa8gT
NjDbd3kt631Hz2/WTB/xH/5mECZBFwV4LwKn3efopjE8F8Pd4CxsM8KdGXt8boGPeRIemj8rJ730
D26XOjOgDObjJSKPpVYvoNhzQtXontFmDA4metB6c4mtNeW6c40ALGfp6A6UVFG7v11tg2Ha1RhC
nSuQNXhO8T6hI60kGChA/KOkF3v2MjDoUFtZ6Z1bdCOWHsKPTY4YIUIPrAoYkg3/djNYPiHVbtDb
l/Ja7lbLjkufD7CAf6ucm22OKYep5OFk1sS3gaPD+lC2OeDeRCS1PbzHL5gJYQSXq7Ct9CQyKF18
tPZ43NOsn19Bv/LHovOhLRovwF5PyJuQeI+RoHpw1cy/vAOyITTAFCVpd7thTa3ubzYgdDINorR5
OQ4zBdS4wjBlNJx0hrRpD6nOvKWI2DxC06WrLtDdK0vn//6vwNl73KJhlK85aiNtLrE8e3jwzwDw
TzqHxpf/BkaH0wXNCY2WWLRIzHS4BSusP3owkK0+fDQ4x5QoFpSY8NcQuK7iPOhrM6zuVBxvZc4U
WM1A+S77uKqDJX7Fu94EkMzO3eRQOoAiWJKz9uDRPZubwZ+LnO1pIjWVrHQQyNr+JX0M3dgZzEJn
L7/fzLs6+m8vv73bHzoqFWEg9xXEdJZitRGpLQnL6VZUck3K7F2JsmDkhJLu3sdk+GfP5XM8X4Lz
+1pWtuz7dfuxFpSEvSbpISVyPRtEL8+1gSl61pp1uZOEvtGF7xrYDzktJzZ+NECOeOZgzJpdZYI1
/AXIn/PvC7qjdd8OLsDYyMIDQjl7IDxOa4qgU1Ew5BBFqYWefmkAqdYC7cpRXpm9fI2NfPO71Dte
AKRSQjS4ASqSArPTonnnICw9FJXM7AGpZz21IiTfNDdxahm4/GwjZE+KXejnnmjITmvuahC3PEr0
3GPJmoRp8wracW9NJ1vzGobqpHACSHqJn7iO+GbE6XAESLgNbQ8MIQIAHPvO9K30CoLF37fgTkB1
K59+348jLjGwttYEIHXb7WRxRmKJf7jDaPEkeVT3n4r99rkicGmzbwTO72HLThW47iDQe5U40oNQ
+6nbcUQzpX2LxN8X6ipra1z6mXRsO0JlFoUGio65XWPEjkwlDTjmymCu0ak8dNdIMWQX3DodmWzt
ldNjo/R0QVq1OnfS6OAYwfFiAjpSm8in38ru0rIM/KZFWvHawXF3X3JdmQAaFUF/cOh2IWiRJCSk
SqM9pe+BqUIFkRsS1rZgWUXAZ9DwBpzHmPWpzrKbQu8NudogkNQ8S2oJvx/191RHPMmftMwQzqUT
ukirOmtW906GBBlGPF9wwTTQHs7LO50mVUFfIKnbokKvbLTrXzTefGALKrhjAJ/Z7KbfaZvipdeM
tZflnnKDagdMiyALw0Dwuf2KylTlGA2bH75pD5hAIJPJlQ2Emj4yM/CSOnTaqNYaum7Zl0tzMmgK
Rq6RxuxzsXI7+OCVRJJT7YzRFPeBwTuCke1GKzEoLFs1AgBHSZ5hgKOR2cbbVlfNlW77O5j024+Y
efuhUkiVyI40uEIgiZv1ru08o96H6ErW9iopP+O/Lk/iY2GoK0/t9wJvn/Rb2XNtKysVvK+QDYUD
O6D4+ory6p8Paase4RoS+Yzuttf0nD80h+ldDsEMr3Om97ZiaZZBx+1XzEwrJq5kmCqCrwAk7E+J
mX0DKd7TR7d7Yr7UjXhpYlTsfpfJ3zE1aN1FvzyuG/zEbwDFD3MqhCGmp04s0iiYInIsMcDbbkAV
pxwfIoV8sCT4kh+eK8JoemWC99JAgRUouRY6KB/aXbQG374DS0QmGJoPvBoH5KUyM+9yIylx4Ikp
gvoehJ5kcFXHjO3YRs8RWFXQ/slAH3oyteSRsVf7QJZHAPFIkeJCYLITzM+t9RPDbpRTTsaVl3Zx
bwDBZnVkOIf76dwkpGSsN361dfsOqpdmv1HaQFL0DhZyKqS8kUoJnAGkJu0WVdwmIphchEC3BSTz
CJY8AKiLjQAyumpEmTnVgX7FUHX4g6t95EuH8PZj+NsdiCeM+ExqfAysLhB8UYcowYela06RhfNn
X5QLsLCg5Qv1w8pTe8e9uZU9e/daNQu5OIPs7iX+GrcG55slEU/tnw/1c7IHBGnNpndlhURnxc5p
ML4aDi+j8NtPmFmhFt1HRUXPIje1q/DSoXtA2Es2msv1wWT2Z/5crDEFLBGMyGEBMYE5bUhTI7N3
u+MtAES9X+VI7TT2SFsN6z1M77Guzfg0rAm7sz7ANDD5BRqOd37+vHse6IOyXMGowENtB88iuB5d
viXs9RS/BKYfbeA712uP+R2duhE6M688E6SZmkIoiLRsf8MRFUNCN/Wf4lnZ8xv+KIGGGwwM6Y6j
KdvfLdyddwX1BtgTlfY78QBj3W6vok1D4aVqisYLzy73kaNufYwLf+dPvj6cs6fQkJzwT/wcXiN7
LY90T6PR4IXpaiiXcgDLzwLiAV2bfV2UeDj17AHc2ujEkTijTZA6qyM00dIe1tj1bRUEdokJM/+c
2au+1NKDxaOOkguwjYACo5/ydge6pkqyhsFHlGYSmNEpfVRd1uExZ2hLOxU4jKb5L1zYW5nztwy1
iZyRILNylSsoBGmHl3QR0UmfgtUT4Z+uHpVtprP/edLwVvDsuMEQHmpDUCHdfU5OnUErbH+kHY8M
reooJtqfLO2Je+r2ni4ZK5p25yIrLGy4inwZQKTzRhS0KlMKEgzA9R7ZbXGVqTjeKlV0AI1rWn1X
Ft4p0NmiwAUk/e2Zhmk3gl5kRCoSM+dQk2betM4A6Ah5/tV13bEZSLD/kzXTH2aKIxCWQxbQx+kh
3aufgUUx5LzFH3VUG/bsO7syYO9OfE2T+v9kzi4Ol5cj33OQmZsBqjs5XsbAoLRcwj44NGSrrma3
11Y501iG5WiHIMqACt7dD/Yp9lFGGh0gYQ0NDJ+cnmxbZ62YdKc38Gad80HDedpJcjNgnZgrVJso
mWFahS5es11knJRzDarH35V02aYmgcGEdl6gxR82aR7f1Ik4RbwW5vCwJYs5vA9G+laTChXusib2
+FE9X+jdzHZufATNx9OVeQi2xSu4TO3fv2R5xPgSAEjBZgfEFC2o3Kpw3BVaWVQJ0McbprHVMwtq
Yv5PIxHZEMHh0tnxx4qDsWwjgkhkTbB6ytsJPOetyEbr40EdMIR+OgbuYHUOhk3o3Gvuih8gP14z
RdRVuokqZtJm9wYEsx40GNIaCz71BrBjm9tVu+mAduYB3t3Kfi4UmIrTZOpJgiYN0KDbxSkIoFo2
LXNd4EAQ0IAAaCLfGDAZQ3Pdbjvpbwgs1yq+y4AZYpGOwvOGSB2vy+wYPanivWrokXxyoqO6f5A/
eQftflsWCTD04NWGjjvFhCt6vER2f4sFIAnVOBoxi7erHTNfCaqig/YcUQHuDJ/yUqgP8GViW9nn
bvUkb8qd5qwxgSypAWaCZzokFUyfFWkLXbVfBwiejpnbQ30t4ZqT+G/hlrBUKMo1cGwiUj4zW7MF
ZPhtBCBYclb9dfqezZWMzmb4332YKZmMeUE+K+NzmtqUNsoVWM+dDC4U/lrkRm0NJjouN6UbHuNn
HVPFVnTujnTQZqMAjxI8uGPFmcceBYovp5g6r8uP6qviUorkWvdOWkjwQqCIZExbniPMXrXQSLYi
+46+38ieaUAZVWPZlpANBvGv9Klyk5OwAxpNxbK1Qp90oSTFI/u8Ipb+7WzDwU0kA1MCxUMOdHbN
MPwKqd8CYpmdDNYbzlV2004zmb+1MWKiAGF3q3Xn5UoB1aGIUhAyAXIgz56mgOvDQenyglZxrHYb
HvJD/oiz3SAtBVc2RntVu1EeVhZKY93bhVKp4JnmWB45obmL4QVNwiUYXKgXiLRQoPuT7ZDa3qNP
zcAkpM/fpS0DfySgfkqbmZG4GWqQIJWoo4yb1ASh1xPlO1IO3bbaxI72CLIvszMbtMkJdnUJjWI1
s0xvymK9tJ2BjopHi9cs9pejPA/FtCmQ6AUVO833yE65rzY+cI4OxG6jgXB/Imf1eJeXCGEJsrw4
YFR/MZEbH/YjB9MlKDJ0MGb6eJbAAX8Gp0m+lSPg/VIne0aZdJvZoxE7HqDba/ZjCZKi2HG4kWg6
RboZWKFb4VnBpmwSp5iXd8xD9BUMTmyPp/JFtOSrTN6KLyS6zNwEut1GX9JaYei7IjjbdJQgsXiw
UGAO8LwimrBJnYkCVLvdUqaA8QyXncQiZh0BOcI63mY0MjN6VJ//cwQeFv5DsjozXVOsTb5PJUvH
9JAcGwvwQ/OUWUNDJrRV0EtVv3f7qiTSWkR258ARkPJAD6NtHSCW2YEnKdPVPKY6Y5YfBoijBJ69
CWaL5OZqPosao9n2wt1R0bgCtB+YAOiX/FCtOJTlJA+4Qhf349a/jIcQLh7j+E4Kae1aULI0jZjs
8E/a3JlVcsxrChi20BM3QNdD4QZWuEesafn2ZEt2tRpf33HoIBHMweh7QkkWjei361OZSekxZZJe
nckYDwm6lT8rc7S85+CVsVbJ9+nfzbdTBZUCFolhEcCe3Yrzmyjh+6QtMC3H5ND4iRg+fGRPkkeD
d7dY44hZ5qUl4NuBHMTjClAIP5eH2dV1hpE10FFL2IB21hR1jJPaMY9gfer/oK9B5x8wLG1f2J4Z
VyR+T7/iVR26c6o/P2KBs6rkIW1l2MXBR+4xNFmAyjYZOp7AqCHyenlkHgbQiTTGyotwR3epX4FZ
maxKE9SzhxYtOGUST5CroNq26VO0mb3yJ/iYJ+5QGtEz62AcAW1qQb8iutyykpS7Vazd2kfMvL3A
yzMuanECjcW5HAbFAanMm/1XqmMElOxQpIGHKnP2xFpn/73ePq1sAn32Zhr3cxO+qYB/XOBRUApM
jIP8yMW0H5u7hGipGU5qTCrU65GZzJAEfeYt7xI9y88s6Tf8odU141GwUyNd1YU7FwCeHtLUgNsD
FD9vNEzlrE6HdES5+1I/1ZhHgsFRbnliUAw+iYd6NSi/8ybfyJsZabyamdrnkMds1PNosvtwK+RG
8lygtYpzIjvaxidJX8PPCnccLtTCMPgCNHhg3JjDWKcx6iShBfIM5F8imFs48F3B0TI/OANZM6s9
+6awVUArggSPSqJt5MDTN9MNRuk6w240MxsjWc0r75bXDJ1fv+vEncAZ3/Tv65TZxSjSSZHTEl8n
n6vA5HY8IC+djnHsuTVa2cEzWePrd5H3vIQbkdRG/FBDUcrlou4hUrm+hObkgM/2ldeDo8vptMXf
I2lARDe0BFT9fxe9utrZDZQmrapLHqLbL+VheumO73DDbMxm2Z5Se9DjNZ6zOwEtthdTyigzF3r8
Fk11HMUcijHW6hvBAyDiUUCSr9EszSP67p97w79yyNM4mCaIMTwrCfrvDvDZhUf7JMr+eNRQfp9b
W0Xz/KCSWyTozQQAEpAJmd84B7fjAR2XrJeecJZyDIl2YEhttx2Axrn+JzAFcLSqZNhxJhiGD6rR
52TTvIw4lO5psj1yLgxvH5grBmqZXgfYm07JUTnalYvUyq1mxJEfAnKD742fkEaajOod/RMIvv62
dgwuTidwpRNgAma7kQ//eRYUwoFxB10s7QaF/3grXIgjpkol4NzRA/WKiZrD+yAbUmXh6c+IcPpd
E5fJfEhD9y8IviktDEr0t9IUWc6CyO9QC6pw2xWKzlRI9+cltylvivyZ24qCHjSwKjHupG+lz3Gz
1sV/x3OUFYyeoZ4jkHZzagSxGzLe7zBuvXpJke4IEJVFW+8yojnIXFkt3buZIqpAA4B0EIRW4GiZ
uY5hEvttWHnoXNBFvbv2Iih5yYgBbU/hrnEEK0VCKbtooLtHYfSkOZrdZuhzkwmm+dYAAP3+OffM
wM/PmTfMyLkXZxWjpXrmqraMaopvxntvg9xCsBO24XUVCHLH7bkROHMt/X4sizzC+kOw/4IvDr1m
52ajQNTw5IEVo7A/V5a4qNNI8J3/7bg8s+tTn3pCF0NirzeYaEnAlLCNrBM6dVEo4e3Y+F3ePaN+
I2/2uAZt36tpCXmN0biCO3W6RmLU3LOjqLNvOdhfMZ3ROOCIA6R1oGv/hWm/+YDZhcqCKpfr/PsD
6n3NW9Ax2frwt894VD2FsJhFDeau/3TVcCY1GCtqLhAWzSk4wqjFKNsYHtWoc0b1jNLJ5R03Gc37
CIgCWNPTFj0bpxbD5tZqkUsLQocA4i4p6AnSYLNm9orT0LXaK00FJeZfKXNnaH78idCfH5rgyrNA
m0AyWMrHHpPHzv/5RBBIB6UqWleQ9sfPLMUiqkwg8X1b6TWeL5APHUDPA7EoPfr7TheeBNxlNO2m
D5t4tdlvGamh9oU8Erqg0IhFW3ZujaffywMj5HWl83tQl4FVWHVi/Tl/yZ3YWrNd94VRFAlo6NCK
PQc0DYLXimGDfWaQD502mk49hdSZTNSTNqumaREj0KX9kDZT4yBR/EnWsLTSlLf+liHBMTHCkMjH
P+Iui1au7RLkOhM3UyJ0vJQch6IuYt7KKIBQwIQJJUHLDzJG+u+XZVmemsmSb09N5iIAFVvI6ret
+T7sYht9AS8UO85Yw3E1G7R4c2biZhrKiS04rOjSmpfWHN+UXQcyJ8DORBB7+NfGrh7Pq3dyUUmd
yZwlV5F9Unsuh0z1nG4Cg9bCRj1wMTBHSEFX0ICic7DhX7FWZq85TwuLT2WLoDim9S8M45hZ4B6d
ZPVYQTb3oX3Gb5a351F0bK0B6ett7qwe5yKanMmbaaoUtmxc0OMU9wyART1cFcqDVoK/HTkvSo/Z
6Mle1TP7dz1auC0zuTOVbfpRS5kScsE5ZqkReb9INvt/6D+4vz7qvKNLChMaZvqTYORRwGkdLNyW
t9u/6R6sIECzpSA4qszuLXTegm27Q5fU78tbOiff6/snd6ZDWiYIkRihVYVyT/wPadfVW7fObH+R
APXyqrqLd3O3X4TYTtR716+/i7k4J9q0sIkvBwGSIAYyIjkckjNr1lKJKqN/V3/UjgDQUJ6aTxdW
X7q0GnNQCxBUUFbBfaiV7GdgWPMIsZzczoy7xjkJ28k63b/6UA0gfTXaUdweoqefqjm9gQHBDFwv
3Edg3zQen5i5VBIGru6KGD+klgmeCMgihRal5IpYKJJcrkFDjkbXaDPjXiqbygWt3MWAEmB1x4Oo
Zj53PCtAre1edLegTwzMAEgEUp4VyigBNRNfo5zd65vyjFuh5agnFCl4xm1ldYwLS+TniydwxEMT
IxthqXJ6qK3jrZUbjNF8v5GRecSVCMB6Qvj2Gym4sJHomdz4mor49zlCAxNPDE8DuEPd6ndg9pxR
/gjN42AWYHzQtiLjir1uHRcEBTEJ3dl0+hZaV1nVjVjFaSdmdi9ZJR5wluDBg+8HD7waihlyDsw7
IWE7N9BabDN7s74XgsgcAHoNAKaIRjGa46jLo1BICjTxqofmh34fZAC+R8hwTJ+ai+btH9JsSu+1
EzzywKqVn5Fr9IxlWDv1oIAJbXTiVETn83qpSzFAXrKLGitDft4tT2jsdZUD/9WiAlWCPkk0/uJM
v7JIOZcmTp3R5LD4+9UPitHhbAAL2oKGrWZVH743hRGF38XwqJddVo4qiBdCqLB76iW0Oye2uRRk
4w+Tp30xIuPK/gRblgAsLzLZmFHqhJuzJuVrqDXihMN4IK6SmfDlES126mF+YxhbCYp4qgI+DFMo
49HwjjFSqzIA5zEeS8aJd2bQBYKxEII8P2Iz9rB1GfZIWKfC3pU96rhJfDmfJTEDZAfA6IvsEWZx
Fz0KSE/ZnWG2jnQhB09pFnfRL+WRYZ2E+FvWqUNnDIZKnXNY76yCPCCOH73Lo/iu2/xD8VVb4U+G
wZVTHBlRMN6AbwqAA1qVQeTEaubEAsrYBwC/h53qKc7pfEI9oNxA5MxLzR1agTukIv6ikZHIEC9s
UxtkrmtNbA3YLi69iXqA5Z8Sr3d+dZrJKomurerSFLWqELkX0yEsGzCn53fhqd1wB+7CKvquhTkM
CMKyPDKMaPmlrLRaKwLsXBErM5hsWtDKoJYPppdtvXkL3eLVOIiP4f20j3GZST6SieG833nMfs/o
nw+gokCdzd1o8OQDgImdLiqwSbo3QuSJ/wL4yqyd0AX0HfhUYQdKXFeDtlDojSfDfAZhv8NwLTJa
2peRYNZQUgCJANJs1xE3qaNqjvga4BVcXhB3kVHrjiECb0C4DORNZHcgE+Q91lqvvRRBI/jHMLWJ
cg7iV80Iw+h+mbc8DncesCnCYYUNHJV/oW5Bpv2PQZqBpQ+aGILvMPge7JrK/JmbItZ9Bo5ysnnk
O8DcxJjbtRC8tEjiyOJSoYxV1ikCLMZ3vNX99B/TPfcOmp2jxKpXfgdlUYOjdmmqov9SaclsuuEW
qN9dbmeeASwUBpegtRpSGhvxRb6/PcLfz/nv3oOOKfDhoVZKl/IV1AlbVYMrGw/qTttLL2CDQIP5
GT2ImFveLa0XuLKV4j7Ob3hbeGOVCVdvDHBdpDeQLwVKhzrmQmNM+U7HwFUPSQAr/gqBqz5GZ85O
HXSfblkwztUzfGmQWtQu1sF7j8oIacNEWnYwX95Es3mYNgXI3v9meheDo65DTYUra+3DVuHwvqOi
Ly4xeRSiQbv5QviaSPHn7J8/y/vAafFST1CX5v/3UiAAq7gVAnAFEQ1gDamdOvqhAA2cGbdTz/ey
X7Pb7j9m3E81B7jyh+BcenKAa8XtsX/vyINVRSFLCuZPICjotFWuzb6QSDUQowUobZzsMHgjHFox
cwiwoXOfR84be5ZF+PEdGEMMg1UFRSDw9X7DfElVMjZ9jqeAJlrjvtoJ95wVOeoWJJ7zpdv2uwyC
BuOb8MUSvVrbxECR6gZ4NXkeJTByy1rEi7EuCP3JRC7goxtDay7YpNjGcmv5G/kBkKRdKOM61TFf
0cSPqG0MMLQBfhUASjHflJ/JeF9F0yzgFW1roK+0T40XaY4pSk558B0dYZkQIzOvwyv3KCChkREF
jS1yk/SjS1fHVvdTmJUeQN6XutqrZNj+Q+PO1rTFzc1tJpvhVSvHHRQcwFoIYVCi+U7FyWIW+MTg
cCHlveae8PKgoxgnb27KG/8OpVybt/k9XniMQLnqzbixAk8GVjnAj6ioMc2o6mftSPI/8ytw7tJH
jEzeMdq1L+q2vZT3amAKP5mwmZWLI9qbgJnURIV0olCnOxR5B20qNWQRD8ZxAKv+S7IpN9Gh3qVP
gtVA1WsbnH3H/2l0m+SDGZy/gRawlZbmqcghNWHDG8R87xZH9N6AmzH/wCEIIGOzCQvWxYrE+ms3
lqAHgmsdXtCEfYy6WE2DMI9ZLzV4RnO4l4v4vcHlSjqKO8PFPa/wGgmHUgyc8E7bIiXTWEjMsALI
78Lrt88ATMkATJVHDpyadLXn9ZZL8J/z6F6tLOQQXMnr8SngKtp0gGSFIHNPvBwBm4OKhrLlwQUr
H/7C54CzB06W0JHhW2jxbnma/YEf9cYKnutP1RHQXXFSPZRdfmpOvonBwy3sJgZd88p5fG2UWvJI
MUCJTYy2nxOaBDVz3tR3EU6sxgUr73HaMDb099B1ZY8ma+xKkQgFwt5zudUht55dOFNAgvPuxUDB
sD0Ih8tti9+31LVBKkhPWQG90hQGtQfppUXLBIiPH3O2TMj3y+O1HepiM/JzG3cT7MTbGjDgux79
Ei5IFx7hRU6xnVxUq3Qn//368yOXlVlceaVc26ciVqAGvtyQhRwcH1l5+di68VvmIGLtR8hZkeuG
Bi/mt9H2+Gs8iycRwmnRh48lZuVcV/Jj199CnU8Fn8eS3+JbgufOQWYZHNzoiIJ2GkhX44/mtXzm
vPj4EB4GK/ZY3B8rF4Jr69SZYSiToiRkJaad6vienpoGkEYCuilJW7z+mbxxF33DzEwRR6LCCNpF
cRnAux8JSYOKZlw2TpzYIoyo77ndgmbjVL8Ix9LJtsVXhXs9qzz7PViDzRb3LAHnFIqU9DVvMsSK
UzKDXDbHVw06Spmzb3Gplq0ZNJWEfsJ3wYXwhHBqToVZ73JGGnRtohdfgBri9f3HGCppTGZ8AbcB
yLxyDpnTfqCrwUtBuV58+o/NeXip35mNNCvnBuyiKC0BmYwkLBWwFU3u6pzDAqM2+w6NNGgNvUNn
M9g+VOBf3WSJxTwZv99DyGT/MUmFSSmY5yHxMVTe6rfCJuhs9dy3QNoLFvemgnIg3olH7sxvmHy+
xFtptwKVDX6RllR06F5PsqiUUyi1PrIP3ngnPgFHGNtgj9ngOPKQXAYRwUPtDfvn/zlqYrx/rFI7
eNb7cYoDrkFXah6a/T7+hf5fNIuYwtdtQyt5BTKzfyxRuzXP1SaJZIwvAyz32L7myGFzToGmO4jE
th6TZ5TEwVvzSa1krfulJvSwB3m5o4LnWeW89lAE2PoPvPuj2TCVTFYOhqsBUnFBVseo7zUYlD7B
FJAdZt4SB7N7bR6DmSmut1LzBu8hnl/oU8A18ltBH/hDVKIrLNyU2u1r44lvuD4c9JMClBVj5dY8
U0OPJC6qBKtA17Kga1YZcxa0YB0M7qWH3gaovL2LX6G2ey/LTgf1wPYHqJVYVwiWXcpjolyVkiCB
XeEzccLn3I6guSyC1FsDpM0Sj/I7kq68R9rk/2bEQLODAYSw0hnUGzdUxU6fUg1n7K68E74aSGMi
BPFPgJcFP++4w/wjBQO0xOL6WLukAeeIZUX3IOosNMo2j6uBB8k1XOg0uqFVAU535M+QUvqsXGPb
bZgStit1WrgR8HNo0Ia+Nchbr6MOlyq9PFTQOO1+6J1T9c64A2+m5KW7CJTlqGWBAAfc2tIbY4bX
QvvSLrW2Ql7HgloTu7vB007cPY63Q9FZ7aF1Wqt9YwmArrzhMVDCJwKoNnCZNE5bqoVB47uotYzP
STaNl/BBuM8OCZHoG60BfKEcylj8vrB5zWSMdeUqTNj40YwBThl0o1JzzMdhM9QVTDca2Hv4nZ8D
xjY70xm8ZBv9IT1IpZmdmM+MtXsDSMkASkdaHW0TVDySirxKlBlT3IKqE3lk038Itm/hwWCL0JBY
SsfahSmZuiDEg24E/owRlkCpIOF3VD6Sn8VhOoErfXJlVzknLv8evIVsFNWqI/0Z5bd1nQap6Mgo
SZsUspwQldCO+ebtybeKPXstV2PSwhz1yhD6uU2hSIhJRXeUACk3KzpARsmS7onKtHaXHrK/oNwn
+vPI4qIEjnZHZCmuN6lYj8AUi3GLkj4oqiGMvFHM0R73gwBiUrzilfcO+iEgWL6MZ4bvrt2Hlqap
10Y5GmkOUYsWtxLlU3TyAlmohEiPn9CdZ1wg9e4FQJH5Ts4MhisHOKIvkfBA8gsJBGrbCGI4iKMA
09MOVwb/ILgNiBZw0p1Rfld28ia9xN7t4f4GLFOODJvonIJcLXAbNCbPEMZE6CPYbB9JEbhAz3KJ
m18AkUvcPx3SQjI6mYsqyE494gd3oTnspTO7zYNszlsfQvlZlQCCNaT4EOWUWs/JPg3NTLXE1tah
VwOk5uYH9Gork3vMn6RtyGIeW4lYV9NArXox1okxFGQaXAjzgujgtRmtfhPbxr1w3zqhqSHlbN2e
+++4eR3wRIALgHYAUTrovK+9PNLLBBJaKVxtl98dcN725/gMIY1H+Diov0yw8bvdF2dfYjz3/sK2
gD0GESMQ0+sKdRwNas6L8ZS1VlVDyj3ZoI3gVwRhyOyu3uSbXLfO4oNOsq1gwdtM97et/y7504tN
qiS/L3Los6UidaZNQTCFLd5XuRla/E7dqdjq6gQBXUIonWyVw+Ae493bGSpx4CF+gAC5ne4Vr3Jz
cC2CWZxJErQCzAU+4c830SG95Ie6ltQGhavTK+cEOwncocUlfUFrHfga4hew1zqXhDeVc7UPbMDt
0fF2e1rW7ia/+RaJfBsa6enNmNRlLmUGtMvAASXvJJAjh4RtrUeeBUxBZ8kUcfe7bXMto3Flk9p3
U+r3tarD5kcASuC78YU/T2f+tbLfQIMCGCQirh3u5D1mfcNkEl05XK6MUztgMKTYMPKeJDRIn0vh
+JOVeBwEmwbIqghmBA5fnZlRWt14hNfyn3mmdnsAFgu/TGCW28zQTlPMYpckqPg2n3fVo3yCUpqt
HjRk4EVmtXk14C5tU0G+nXDjnSTMt3QS3BmVdFx8P+5VID5VW9jxZ/5kWJIngykieXmASKv5F3Qd
iDvLT6D2fp+39aD6+ATxIAlwsda5n83R5azfWy93s9fS03YSaCNu+9r6vEOcCsKXKmS66Rf/2MtT
E/SYd9C3wbUaxNXO7F8lcKNoyOuU+xgiBXj5g1DUt/7uiIEwFkoQME0Qg9fxVsjTIY748Xd2RbCr
zYTQ94FZ33/mz6X5ExWIx8kE0byVPuvM2uXa+QZNMDQdQLDJAEDp2rja13VSzTAuEW4hw0TZ9pT9
gF6ApVxwutfgNeqt4q2GejcRTd8ypn7tgFuap1x+qKIoU0cydlCQfI6vySFG13BpBVBJgHBR8oOI
1Genr9tmV4OqBkEIwgtCwIxUTkKLpAEE/iiE1OBYv/TIVGqnHLSi5TbZDKD5kVAiVxJEOHRRo6km
dsAREj7JTJKS74EGzAZgkoVqggQCTbqG2zWFCGQlSqkiItqryz+MEK4q4HGqbSSAeA+vgdV9gAbt
9vh/H2TXB921XSq6Ck2U6JOK1dXMR32X3s3nxplPvXsBlxT+rYMsRod/1kCCbz4qDu4cL43HAeqo
OLXTbuJnwQLSHmdgcVdgnw4vTNIN8gW3vpDyS70o6q6UyBeeQi98BB8f5Pp08F3hC/YlIIHgQtjp
pngPMZMQxHQ969T7XYWivwApHVz0IWRCSPqud4acTF05iAA+aqeT+gbgvVfboNgwa6ChrHZfKiZK
7NvC+sQl1PwFHTneTWzOTRGfWPDBFX+VUbj78y2Uv6ZBAFCkgG9B/RlpfUA4fr4bkCbwvxAmEZtw
+8WfqlkT4k1ly7ETFCuw7qtPoNu9C7Wv4lTBJ6AwnKETSIQou7r9qO3sQzGlrwmUKOWLz5HOIdTh
wYcCWMvwJt1/og/bLbapNdiJzWo4/r1BbiySQTmyPGNjJTy+SjxE9+hsfgc5WbLz7c/cjDzxVKCI
+TKgXj25ePKyttHKJeV6TignzcKmMHqyLLr30cEHN+EDasjzBciptxmdpfEFKRvtTjv5R40sEouV
+XvwBjJAAtEe6vUaUhuUi86CkXTVEIIqjLuT28mWpuQV/UBPMZe+Cz4mPkV7SsssB3xPsMIsXmaE
UoOELuqarCQdX5UqkLNlvfElMxG8HpK3IPUSLXUG4ATRFMif2yHr+0EBm6REz6NYi1BJlSDkbuJy
kSCDDeleEe06mxClGafRqg3CnoE0Ln7x1HKOWTUbRYlxpWqwr0RP7MtNWf68PZAVfBRGsrBCHXlx
q9dpO8BKRIhVJ/QhFMl95Y+nRtYtwa97JOZrWybykLXyiL48Fujheyrh+gPINCxQNH6JFHORwWvb
ZHpV0dAzztEnJ5UbvqvMui0YK7d2xi3HSzmpkgn90PsYbx56bf8cjS9t9Nwz84rfU19kVER6ykD/
IuqC1KiyMBOKLsE7qUu+Zl7/ysTJAWWzKTXBXS9/9nhRRh0wSp0U7WQRYO8MpOl51UCPQA1j8N59
lbpwiNAdJ7c5Q5GU8XE6lZfLNbWNAh9TPsxmFe1n3QMtmqGgds1DAZsFdlz3Y6BVERE0iE9Sfiwa
beMHZCpyfTLLHL2kXLGV85wBZViNPri1/mOGcuRRFgZApWAm7l/a8tTNuDzLrp7q1oRWxtnS4sa5
vXdYA6M8d2oFvwp7WOSz2Wp16Fzpk2AV7VgxfJZliPLZIFRLWWjIDGpPiXIEoN0sYxa8a3X+UDXC
s04g2UTKY2UtKSOhAUreB6N2k7wM8TGYYrvxf8yRp6CC3agsEunVvYguHh2yBeC1okmJ0rLrVJ/g
5CPF1SvdGxqozB+mTnD/YqF0lG3QBgZeY41aqKSdxLlIYEdpJmuWt+EsOB2XOLetrAayhRVqlTJd
rrUYfRygRC/v8mZK3aDl3rQWeDxR7C5FELPyUyyL1ClUSL7Yj2UOyEHnu0X3VinAwPO48HTBToyT
7e3xrUaNxfioWx96pmO1q2Ctr7ac8BTXO2UIL3M92AVUXiU98m7bY42Ocsg8m/s4qmEvbUY306Rz
qTamrKdO1MbHsRBTxi5b98Z/vYSOinorppoWwUt6AQjO8bFuflXa18jd3x7W+on7Zx5p4hJgKKO4
zGGnNcT3JgFpSh3n3B5q4HdilqFpYxxVJwf7qsWXGSAVYv+La0sWqQFrtOL1AdVEiFUCGW3NuaJu
l0DPdilkBDRWPmN1GdEsh30HZDA4mq4NGaKaicaEZQzLQ1a5Y3IRSuRt65fQ39ye2VUHXViiToCB
04x8HmHJEJ9bHvPo5sgi5LXZJboJmoq/8RfSU0o4TtDOSUUVmRvSNurJOlawFAl2BmHDdhYPajow
Ks+ri7UwRYWWuE5KvgQpgAXswoMuDm+xMln5oG5rxWCMavWsWZiiYkoTczmEwjCJcoA6jqGiab77
kHWmGtn3MiQuSAs7VDSJZcjr/m4eykERNds5XipiWNo5fKNKH1vI5bTnWbeU1r7tJKyppKJKooVj
V9SYykqSzVY0CjOtQYULvZYhV1ghZQVHTEaJ5mPSZk3+eu38VVaUEOaENSUef6aoGfFicNLHYNtm
0aufZ+glb7pfMfSSEgM9VDp0ROLGjivfhijvi4xUzO3RE3v0A3XxPTQ5TM9peTl0aNnKkUISgKvW
ZVBxhaqjFC6n2qnhgL3qL2YchIMK6AAB85UlyqO4IlWkMa9hk0ePM4SzHbmY7LkElbYoMxL1K/gX
mV8ao9wq7bkC2CV0uGTVXur3vGrJ0d2Q2YX2BHqaFAX+iHWLWUnYXtukFhnvtBYS96RBTNjl0Slr
MZGl3cYPiWSqnS0Xh4DfJLGD2pXfHiZ9Iwy7sL3XIqdW91HAygOs7eDFFNAlGo6bpFBK8TmNErwP
SfOliolXjj6jGkiiKe1KSAGBzwMajWBoocKfUAaFFBUwE2udN6r5m6DPl9veunZ0LE1QYc8IJCTg
gRe25LgxG3nf4PCfubOQPPv8j/9minJS1Wh1rRWwMepGMMPs0nCVW2p7hcutpmDM3PoC/Zk5ykfb
JvSzFALfFgKRxYODgANCU2Y8h9aNEIkeiC+jpYAaUDIaetRw2HVJg27JOLSywN+XUs5YorUzVwVF
0D9mqLHUUVr41UzqgflhrB9Vrnlt8mORtq4KweUQ5D6M82n1+rS0SO22WZJzPm5hsctHKyw2xk8M
TjpOpbmLOGuerK7P3b9wDnRkAIH5/83Z11G8xT207UjvIx8A4IaeXU4bnLQ9GsJjK7HI8Ff31cIY
+fkiH1KmQR4gsYlHUSk54xDBGzkL/P+WX7p9IJhC78jCc2FcqhopkucOHPas99L6HC++gdrbQT6n
o1FjwKpqGv77KN+HCQ5kR+ZwgpWOP9SmLp8a7e32PDPtUhu+1LRQGxrYrefEhJIg318KUMiJbgmV
Ly7NzFJFoVe2BdwMbpte3S6LEVPbJc96Ls4nWC47J+WhAaCOXs960awvLdFNwsUJuuTkTrRYWm6Y
+YILSElx5u2mhZqP1HavtweyAhbEaQS5iH+MUBf7wahbzRiBGhCME2SCW/HFMLyau8vkYx9B2ubF
EL2mPerFZ8ui5VgNBgvT1FWfqxKZ65HusSTANTqFN+fokQsBY6t5S4UUIKcpjGiwdp9B6gA4cMAj
tW8QCaXMYz6YCUSifJz6Q2uYWuT6JQAZEoSJ241eOIzpXcs2LyzSp2uvi2kz5bDYa14rOmpxnpLZ
9Hvo/YWtKeG10ZQmn7Jw4Kv+CYZfgNtJ6y792JAEA/V4BWYN/jmPaifigXwJ+g1jdKseujBDbcCx
NZJBLVB71rnPtjMr7Q4h3NT9yuLAvw1+71p7ANUdHzti+B5Uo6kUGuN0JCa+3SsWn0DtxFEK0zQO
Sfm7ymw+VNxEvp/k8Vx3jKNrfUoNaLTKIHb/lvCKax0SaiNqegV314yXxD/kwfb2fK5P578maFrq
oMuroutgospRM9dKe0j/JjcINZN/RkG3yWeCD7lgMgoFHYp1UtjBtA+ZjBarXg+FA7DMgBxdl6md
zQdCGnE6rKRJ+Ia/e0Ktb2qtdGJ/PuSK5A3qJYeIDt4SBeNAXA0qC9PUeQhR2WyOeryEUuG5HEPT
SHtziLpt579Jw3tTzYw9sBpSFvaI2yyCdBUKSjz0ZEKN2ZPm0RMH3ikL0cyM/hRUqkfqElEq2Ldd
hTVMaudlYz9KPDErGtwz53/0aRWarTS5hfQu9JkziCUjqbD6OIUcCmhpUWNCVZla1C6UM6OdMbOR
CF1gcXwS5vIQCaWn64ByCU+RMG3GAJ+hTSB48KGpbBrcCxpyTb2BOrU6uLenYHW3QGGBB/oACjl0
B5U8RlMXKzpayKvRS8XufgxZNTUSPL4Fl39NgKH2enH7Em/8OYQJ4EsG5Yj3YJx4uuxK499EsYUh
+qjvFC0zRoBwfdW3Ih8qRm1olsm8yUNW3nk1ji1MUQe+qKdFxJNl7NtNr1704aUVWOfs+rt6YYTy
lVxtZ35qMR4tC5AglcwByKME7QB+a8W502qOSDIKDatcxzRMbf/cB6t/KJCeZB4agH5gzuhylzc9
8E/1aE7qRqqOlfY3R8NitFQM0Psi0WMORnPR1jjZ9ANPa3rG3WV13X7LPSIpCpg8ZUTK02zUybrl
ib4ZI9AyTKqjCZJ1e1etuvzCDBVYKlGd9FiFGUhDmF35UReg3SMUDbHr+yPD2OrhvTBGHd4Qe9eK
eoKxasrNKT2WYICbgh9NMTPCJcsQCaeLKK0GQo1nJwxF+TkePLDqmRoqfRGjUspaI3JYLMwoJQ6A
JIYj8Oj6yYLsIeQnN6uah9trtG4GlJ2gB0eBlIa0gj85zNAVDXpLCbIF0oTSwMMoCn/lcH+sUIEi
T8o6QF0CFICtshGM8HGqIi/ODUbmYfUkA7XhP4OhQkUXaWnQ6QZiLFIpc+jJfu4o0abFC70K7JmV
EGDNHRUg9Nof5K6AuaA4hiKo+HpI7rKgLawxUXsV+a/QUEdMXYZkr10D+gEo3pz9iFIdZIN8gvxU
lQ2SI6Vz93jbN9YfxTiq0NUHQUJQilz7oNxxYTsMPtg+WkeBKl7ntCEwTsWxLHZGa0N+ugOYIBhZ
YyYT9+2s/GP3N9xo4ft5MFdTn2DMs4BuZkAV/JF1A1m9Vi5MUKfk1HNtmgowAUFjm8MoSm2jItCK
sZWMiTUB7gtp9YClYMUaGbURtBxiTmkPl1E4bTuW3fNcp97tVVv1ysXIqE2gqFHX8A0WzSgOdZYD
XfOowTtvG1m9qi6MUK4POgudmyaMA1l9U+a2DaJgLUpmgwVTR8ig72Zuc9ska+qojZAOfJZ3Ikzm
vo+kerqD7sv7bROroX0xKurAUiUfZVgdMbcCzDevD7lfeJ16iKDb8TeGJNCMi5IiobvyemPFajj4
ssSB5EUbzkIWB5aYo7lxhE6ELr/ctrV6CoNH5h9b1FLVVZO2qgF/yJQ90gajUNtSa0to6wCfzm1T
617xxxS1RE0KGExewpQgdXdSMFmxfD9mIGDgu+Cjr9MtutmdofRFxnSuu/wfu9S6yXwCXdgE0yki
xncg6FODp2AcGBWe1Ui8mEjqhiGhA8mXyOh02W7T+1KOgFqDqKPilrXhBKF7ezLXnfHPoMjnLILg
3PWdIWQYVBo4PSpkfelJzbussqCjLDtUkBfSodcrHsMSgbQZyduvilCVSx66ImZFXRJVvwf2f8YE
BtDrMeU6l/mRDltG+BQNW5BxSgk4CztrHqCclzzMxq+RfyzklhE7VggjkJr8d+3QbntteOTUVJ0z
GI4acG/GvxrfCFx95M0WF5Iq4bysfOj7yTR6qLLgyVn2viv2UFSUoKnQa/ejXJ2njGeVvG+7FNh0
rz8rbzW56VOscRs/tf1e0S9tEe7i9FlV35NaZWyT9e0J3jABQnNQn6WijiRMJcR8cebVKQ/iRKsv
0L4uNVCI2o75jwngKyNkRIRV59LQwaYJyODgqXE9wDHxRTGqEbSRuTS10Gnat0b6WamMN+966nlh
h3zHYrNw3RTHjY+hadW2zLdZBMqqz7TeZP1lEjxBxFn7VXdPVXqZZN++vVFXF3Fhm4oLsl6JrUrO
dKnapCqw6JDZQVG/090usPlu+I9TSsUFiDwJsdDCXJD9rKKjXFoVtKAVxqBWT9vFoKio0BixmpYS
rPTJvFWU7kvoRMZt/bZvoJJ7vWYpHxtlHsFEVKGFDXGNQ5KXO6eVe3t9Vk8HcBeAs5qHpodI+aBu
9GIbZwFqH2Nx4GTpoGb8s1pr97fNrN+WF3YoH2zDMul8CTFGGl5QHRQkJ4balgAiwsDha5uDvJJv
hh3P2NXrvr+wS/mfOHFN082wWwOlVvfVzp8lE49H28+hRJiAJdb40eThZxmDiqlC20TX3Gka8Na3
x7+6nIvPoPxS8udcGloSy9JuV8rlvgFOLhvRyMPNDFOrV5qFKco5M0MpB7y+oFWQfSlwnDrG4650
m+EFdI2b/zQsmnE9aRI/l8ibMqjdIIws2DImi5cZV8/VIAKNLBWSxWj/06lFlOVRjbUBTlpNntz8
BPipLDI74m2lfar5hrG7V0+ChTVqrYxOS1ptxFrxw7tYP6n9XjSeBz8EzHefl+7Udow9yDJIrVjS
+JxcFGR4eWwG0IbiDkItmnVxzCRHUR2JlQ5ajV9/Rkh36ShhCLCxiDYJlBTMCZmGOW4fb3vGOvpm
YYO6VPgNEFT5iEHxKX8xogFNg2nRm0UmgvohHY/VEJ/4tvmspQEgcHl+avx5y5GSVh2doloIrbpO
Y6dIJd/Ke1S7oNKdmbHhc4wjYz0C/utcdHOQD8ZWJazwoTE/7zhUMdJSPgYVJJVuzwjLDnXBAKtL
XMYa3Ao5xY3kF06lNSYEIRhm1veKRrKkKL+CPpE6OFS5AG4Nw9HUp16dzSazuxacF6BaGy+8ylQx
X721ggEAnA9gAgBn5LW9YNBGP5HhS2lipdpkFt1dhiLvGD6OIJLLNwZAyBzaRXJW692qEy8Mk58v
bjVBZHBpQVrNJq3yuHHwBlYLzGrQXligzsY0zBQc7JjKEWR1+eyWqm8n2qaQWZwzqyH7d5MpJlDH
o/d6KFocG2MxwDXy8F6pnAiICh53JNmJetZBtOqFC1PUrPmj2PN5TkxVF7RmmGrDm1kQMyIaywo1
c1kQgiOAvDm56M5A5T8CnDNnNXuthk2gl8FUChb4b0DfcAAYDG07QFQISJ1Hd1NsFaBtlpqTkTpx
Ap5UiXEOrdASyaAiRT8bkTgB2y61ucq0T7JEg8k2N5ODcj+d1cfmKJ59F4S3r2DPwRVjG/zCFeN2
7Fjb1Au79Dkr1kkeC79TIvNWB2E0kLHxWQz2nWBP8eW2rdVuyaUxKnKDyCvpcS0jPZyGCQn7AHJA
YC801XO2y7xyb8wmhHrTp8oN7AT6xT6IVW5/wtp+WH6BeL0fUNKUIlWG+8yj28X7aUKO5FGvbVX4
cdvQahlraYnaeSBqzMUhgCUx3iMkd1NnS/xeUQAdkTa16lagcalYyYvvCq04F5dWqU2o630g9hxm
uDGLw4xL5wMfm2NgIhUfvrRP/v2+JR3tkf3DdwJWrVViORO1OcU5ifgeLFdQSwxd/1E9xy+NrTkR
KConL8CCXmJbt2Wr3ir3lc29o2V464EdFN5dWs0GhzgYw8GnupHeape/cPuIdWtfC+0aOjhB7QN1
dJmm3E3VaU7iDM2A2nj0o9GamMfWWoDSoLJF+h8UAcpL1x5W51mb8hMOj9w3lQkgtszzmZ0Iq4+P
pRVqnWt0QqP3GFbQ6MqDZF1LD9B6lcMvqUNlP+VcQ3Aq/mnmvcFwlYl3GN5N9gmdUVrap1Y69bmW
zzTYTyVgQJvA4wEAU9Ki3IgxDyh2sgv71pPLxCrxyuTiYQuk0d+Ut5YfQU7ZxTkto9IJfCQ+Qigu
AwciZ6AUs5xVeFx9YC7N0G+ENuOkLIFX40le627T3M3Ds8qpaG9+beInvtgo1baa729P8doVYWmV
eitw5QhYOemSlStul8zafkh/cUL60kzc121LLI+ljp6654s81zE+bTorwtPUP7T+r/9kgn4WxF3a
5VqAwYjJbImRaPnS7M5pbt82w1oqmq9x1o1Q6QYyabLL4UWO606nb2vx1CvOIHzFwr4QbF7Ntrft
MmaQvugH4dgLfAizgfJao27WCxdFfLltYz22/htX6NuwosdNmZVYpWgAZrWvkO7gXnV92NeK+BHr
D40ebW5bXI+VfyxSMWYykjqVfVisq4PP46INohDWTWvVBsCN4GMEBfr/kXZlu3XjyvaLBEiUKEqv
Gvbg2bHjIS9C7CSa55H6+rtk3NPWpnU20TnohwBtYC+RLBaLxaq1vlQkFa3Voot3MYw+uintEekR
2yj79/Mj2Zw77UNNCHVeVJw7FRVAY7ZQaZDa9LjicPU6yLhHFN2rzdsQr3X/G54wc3k48zRZWuzT
+ltj3AbpLuVXifWaB/eT2UgiuE3jWw1OcMVMjZNUXdgQ+DCj/v7YpK0TpZKavE1vtAIRXG0aDiOe
vAESjLWPrm9XjW3cv61bFHpIzE62WIK7NcMiIakKqBJV/jZKVvxufuPTg04ulU7ytrQ5d2TheWOg
WPmSmmddy6ssQLgEQXvKxwsN7CG1jJ98O+xdoQjmUBikUlBGiRrb6+i2OcwHvF4d8+sKNB2Jg4db
aJR5+rFwlet8p+YOZEZ9Ilm/DSEgBIarbxCspOsNxWhSbIHh/VZH3P2Emr5fL4+EgtSm9gaX7hmk
6fkz5Ohd/WKmYPwzJN+wWX64/gbBiJAbnfI2xDz04LPy8tGl36bLdg8+wbf6PbrX/bQC9VWt+ed3
43ZQvBq7YFFZQbjZ1sAFZaalQMZ7uuwO5FfwC5wpeFtSd8Sp3/BKegtSc535f8EifDr3i8Wv4pTA
MNLUjoFPH67tHIF4cDWinjoBMnesb/1l8I3cBLMTvp0f+OamXY1bONgTs62ouUgnJqBLQ5YG0iaK
38oegSQoHxeh1ehYirYH1HDjYGrekuCSZm6aDM5cS27Iy8d+iTg/B/Nx9K9gCG0DsOItkxjmbhax
3zpuMrYWOar+Z45UXK5U5G1lJbObzmiFusTBK1SoGDbRwIHaV7+UwPCy9BBAb5RbjybyhnG7O79i
m0RLqy3yEfev8MIqt5V+yZ9yt3YZw+2YveAf9MmyG9pCN/FVfetc9ZtyVey770biZvfKFd+f/wqJ
V/zgY1x9RAeaPHgs2E2tYa+M2q40XEgx/c25tZpawSOVIL4eosVu6qZwArN2KeQ6UllIKFtAwedk
TbGUKQBFTd5bzW97r47eaerztHYSqQD5VspyvXyCp6HK1ORs8bLK0DqcoZn5TmVePPRe33oREm+0
2rHuCS2gEh8nWzLBxZC+VqENgWF2/R4Jhyn7jVJqyYLJplJwJyhNLyGDCwybOOP8MubHfN5bqPWD
AOVuNiWZGsl+F4vRKG/iflgWLrd8pfdjKD8V2ILJcSaDy+3LSZFYveyY/vj7yuwrCzYfN1i87Ijy
bXIBidvqqru0/cyJr9td4rS6+43vvmf74WJ0KGSbz2+7zVj4c0N8+IYVProPArxlYsRK2vkhY0gF
StzLYn5ffSglNsj7QTwoEvMMvUJ1gyC0ssqnPjoy+7Krn6LMZ7pkKDIgIeKhk1KX+cK5VPFdHYEO
6QKtm9no9X9VRgNChn+GJHgRcxjzaEK3sKuW72g2R2Sa4a21lHXwbq+NxfBCCF5iNJ6dngM80VUt
MxeuIZS45laKYqTj+dXf3l2fCMIO5mpEZsuE9c1a4vC4xulSugEzroZScbKQeu3IJEfqR/b/qz18
Ygo72lqe6+qFvS4u6ueUMFzxsgI6n3aWH1hbGThgw5xQcK2m/DXujRy9xWizNzOmgGQ8VvQ30s/t
ez+hoaoxrOlKHafqh9FF2Td0VxogswL9kINKgPiQzy0qVyu0ktV9Z/1BWWHw1HOVv0G7EnJb9QRq
11RXbJd3qEdIzTA8hB0LdnlHdURtlZ1esyEcrhnn4RG9cCDF7LrrtovpInZjTF5t6/H7YHGoTKU2
PcysNX5Hap1AeyPNkRtSqJ/o04NasXyf1vRBnxT7YJQEfI5KfFfasSJZ0O1kBAzm/21GpJfhwcxQ
GoDZBeGFgmL/aXbypMcx91JDGlG5msvveDuzBxmB9vZZ8IkrZNkLHmkERWRLBnIGJ4riBJnppn93
fH+iCJGRwrICFEvYETVozmjvBsMuCn6f3xPbU6iDvU2FXMLCoHO67cLaNtKCA6RPHsJ5r47fZ7pP
EfShPyOPd0r71iwVbX9z0K1QhZjBWJScmwmoQfszrp9iLQEd3qUyHPX0IaWyFMjmcq3QBNeSsZiC
8xpoivIa6+8Guq1m5v+PEyl6l6lMwsAGSFLdB/0tsW8mtXT68oJHXovMfFG6I95cKtkT+OZBoNsL
pyHoQEAzdrqAVWRn2dyBIos1wX6eJjePo5t+DG8axn+yNv+bA24FJ6wcKBpZ0xNw2YTaq1E7XIkd
pjtGejVJZ3Srkh3tx/+MTFg2sxltS1EwMjshR1NJnMg6VPargphcY5dphJ5gw8fGO7+QW1EREliL
ACrootUPUbhVjFCDQFApFs47PuVO02Y7XqTuWPbgBSr2UZgceN6i0Vx9Pg+7tYzWosmNgkKQOokl
jAX0jCB1B/n4oMUBy+4HmqRwyi0ufPa1ikfS83BbW2INJ4QPQcSook6AS9X7MWv91vqedDI3uXXg
rkEE02SNZc/lAJCw/A05izj1hgwUC2BXKC9JYEoiIm3xh+JZi1YfPO6a2qIsIMDF2TxWkw2+ETON
nCz4OVoO6pc9PQAV0WOPM6+Fuhiahm3eOYH29hcTCnLtBR08AWICNFOMKrFKNJMz8gt+1o3n5052
Qd+czxWGsGh1TvUmXTgz0oigVWY/hmilSxC1v5L+lyGjk9o0EQv0kqhpMEyUuJ46FktPy5CO2OmF
jiROBIqht4mWkjvIVtSHxPR/QMQTPB1Bv6ssNIJ12T5FBd0VqDj/m5X5hBAOa7OalaJXMI62iv0I
2amad645/DqPsrl/bZVoUJQDKaJofLbe2XGcYG0G7alLXWImMAG8xYJEmg2ZxNQ3DWEFJjhh5GVm
UqYAs4eHwLzTLHTB0zc0rXqUHaPuLxr24IVtVJlDMgQCOaeGEPRFxQJtEQ4g1T5kjZNM1C9SyQZa
vlncvWuUZXev/C5oUmlJW2yg0r4JUJpgsn1K7pJMArPl3tcwwuNxP04zNxZ2i3AuDlln7NsBZZa6
tatS4vTgcC6mW1WTMaRt7aU1qrBz7TQI7bFfUMmr3f8h3QWxH88boGz+RO8HlZeWaIDouwnpMxvv
PJVFXqcCHE/at/NYm8NZ2msNa+EvUIWTuWBZ3g0G+CRGWIKqWRejQV8b8Oqeh9kcEp46PtwPeA4F
mKorE671gKG4uqGQy77rK+OPHpZ7VN/uz2Nt7F/wmJLFxhELQif61PyaJDZqlBSjf8063BIoLo3D
jR7LyOuWdRaM/ARF2LgFN0pwIbRofWkO1dw5jeyI2DBvAED+TAVhOIHCzukwuMljngYAoGnr5ehj
nDUDNKaPcwNdxkB5j9rcaa1A8siz4Y/AcUtsFIaB0EkVibHsIDL1sOnQXsbgwdXAmUzjnlWRkxRX
3VVFZWVOG4Zxgrd8z8pX8BBlIaiPQInasAPrQNKWhyw/zm0qGddHHvbLeq0GJpyBRWSaWRsBSEP3
hXGkxO3Mfdr6qf3Exh2pC/T2HKZkT+fe6XoLAamsInxjq62HKtKdIEijY0XwBZxfZyimItYhLQ7n
bX+rkuoERPDw+dJbPC/rlyrcDyaUuSS2E0/tVWsjIcES1FZFTqSNDyXCL8km/y/g6PEFpRqhKH4/
XUwUXsx8JD26C3CZpmi3VKxdFj8XxkOrlE7AjtCSciA/eX7MmxsFBZv/QRV8i1JlZFTZgL6afqeF
XkFcBKo7td6HpVPleE6WcepvL+QnoGCz6LArcmXGMJv2Gn0t9uTWkySY2pxK1FyBGNOEru2X2itu
sKAKqxHmqsbdzWRHk6fWHOL2mg41NRsdreDd79EMhZcxaswmeL9KGTfC1ji1RYKeghTTRDh0upy5
2XElHWe0FSDUDkKC1sWbqPx5fvW2vPUaRLAZJUN52DzwpRI2dKf0JSN7FYJdzB0bybmw1WCnraEE
Q+lUkLYFGcZjTj7q+6fqPqbPUfUwdXsb/eFj5WfpdZS96ep+7g9j5qKANI49IiNy2/J56+8Q7KeL
LdWCHiJ8HthCKv2pULmHnAOq6ifJ1thcQahqLFrQqJcVrzIpno1QVE8wYp2C6H3HieJW5e78Cm6V
46Iq5RNFCIkiu4oyIwNKQnNPa72Jv1nqxaBeRvU+oJcDgxQTuYrTa425U/9K0z/B/NbKyjmXWRMd
/PorBGvllaqOXY9+YT32GWoJx9Lta+p0EQOdMvKWnSS7sDm30PcF6wDUXtBec7o7TIsFmcKAN892
5WUtxfsOIz9pR2XZQ30r1oDWLF20ZheVWwEqS+oorSJMMIWQZO1PHnXwYuamkIROHTzyQF18hJZ9
nzjZn+bAd/FV8vwb2uq35Cb2tD0Os+cMqvfqQUbuuj0H/3yYWBCNvE7dTyM+rLYe0iBy9PmY6pI7
y5aDQC8oFJRVttzGhHWd9ZFnWaGjN7x5qlX4iARkGRd09jUi6w3Zmuc1lOCLYg4py1nHcLrWV/Fu
kYIt4PxekSEILiivu2xMZyCU0ERptdpJZa9JmyfHehCCd0mmKY+NARBxcgQhRmT4Y/4zUg8JRKeV
i6C90mRsTltWAH2CD9Fn00LW5nQnQG4+54m2WIGxUy2/RrOBDOLjBVPc3QREBItAAUJisUEyMCLc
HBJYAYRcL9pdu7dtr32P98/c63dQAvYCNwAFh5MzB7XRvqwUfstlr+EFy1DKnGZ8GWIMqlEVfhqR
MTMu4lly7m/iINaH7INm6bD306m0zBHFXDGGyafb2PSM5M0sbyl5OG+Fmwu2QhEctkqUceFyhcMG
K56pHMwQFeWydrqtsmuEZKCOYFAfohDNOx3LSLKeDSVyhraV3yjqvkGfpfUUhE/97Oi0vEztuxz4
hrVDo4gt22lb8ATSMhbyeLhCgZn2FD7jZhhpJUcd46LWM3oTu2fRM53eSfGo1E40e6jusbAp9Fsi
4+Xa2OZL+shCVTty+RoVdkTLcP+EOieqQVXll1XVXthSGUHWFsZCmg5lPNx1cWE7HV+fDm3HbRP5
tmqoHI3THQR07s8bysaZSsiS0UPogEyoLYxDHTUzbQYIN9PIAl2pP4O7orH+9LHfQqQ6tnbn4Tas
/wROcF1mBPqCeNGJVkbQbynWta5MaOVBTE+nw3moj6NJcCgQsERwaerQSkbq43T6IlC7N4GNQvzx
okQDxuiCsMWhkP3y+otyPyTotCn9N9T7OfTb4ILlD/KCofeee+mV7qoOQ9PF+S/amuvVB4lnqWJn
xjgb+KC5R9X3b84iDy47AsvLEF5XDf+LCzEmwEA5ANpLoQsmbM8hpOigK4CnLRLgUO01PIz6vX2J
DnbqvI65UzIn5e75UX5oVH6d909YwfeQZkB6EnQv7lPug9siBBHtHvJKTnA07uKr+WDvhsvMmRzb
t3/g6TJ3ftrHn+0B1Ha6E+7atxuQpXU77gb++Q/bimIxHwzUE7i66tANPzWIsItBnB3gw4Lvyq66
Cr3uHVSWlhdchb4G7qWlq8zNj3/BtnQCS05hgzBTtHlhBA5bCFnqg2M9nx/YVjXrCYKw0Lo60qFm
QJjeB08/oJ3xprxJXtrvsRs8UOSAnfDBeKkQTqIcwbuI/NT58z9+grDoeZXSMAuhFA3BVgcMXW/a
leGV3+/y6/fX6prux+fAxUornuVQj1/K6Ku3qpVOpkCIIW0ShnjnwRQoh+vpNv9juehDMQ/W8f2l
3KPpKygc5YfxYD3Ye3bPnV/nh7918TyBX/zeKsk1NagjMmIMn97eWq65H940b0JpbXgPwcUKysy6
C7ZGGZHNxikPuS/0VqEqBKeR6OFsKFZV+ZyCazrw22pHSYzseOZOpodHGrW7VsILlFSoiWuhSPJH
HPmT7CFg8wzWmYF3NALdCTzEng6cV6wyGYRg3LnD5VrvnFQ1HDhl9Onsdf1Y2rdW64Qgac+Lm9m6
qWT3360DBRW1BsZPdbSyCXtamaBsZfTAH+mllXhhcizsEPngp/MLLIMR9vBooim7VbG+ARpt57q8
Qkf4u9JE37ROpiuxpXRKdMuwTDDkMFThC0OKwKOt0cWWwF/udl60D+4tPztOj9ajttcPw+X0Tbku
/jzQX4g6djhKdi10oCe3fZbtqm2PufoUYdhN0oINQsHsptAD9gbcgXE1TXa5W6ON0p3QzekMe3U3
X7Dj+fneuuMsMY+GQjKQBCF5cWpXE0cHkWYkmIQOkmVs2ivEdjsIqo5Tjr6OmN8iwfoT/as+aWXc
NltxF1LjBuwKN/EvTxlgQtLrmmNbkRCdPr+H4Nv5wW1tWxPiiGCeMlVcpsSYi1MbHBuYVRJxPjlh
VbJwN2lhBvWyPKz982jLr4nH8RpNCLmSsG55PQEt67pjgVbbrtV9bg1uGoOTIno9j7Y5dxgaqgJV
MIiIr00tg4xXP5YdXE6MErb2alIzyQ1qK9EPjWhQxqIC6iODemobYVJyqIVWnVuW3IEClTND9tRu
LD8NysuhKC6CERIVRnxgjeHMbe+WGvRuG90llF6cHy7ZcgyogQT1PlwQCAeFo5cMeagPfdOBS8Ty
q6lzDTu4zHm2n4LpoGVkVxTZjo0PWmm6uarvs54fQRTu1BZUAWhyBck+N4IeZA+Gpj74kRQ/Uzxq
0b4CK252zWNrBKlDhgdWJgnTNncY2CsQH+vUwAki7LDUIJESqvhyrX5h45VmO6R7rSCFGd3RypmK
S1OVCmwv/kK0xTXmMpurY9IMaKOqLTDDNnVivE4XuuKGo5/ryk4tbyf7Wssyx+5RUbPr/yJ9SNbg
wraLsoBMCQd4Pyrfuza5MK3HVuv8BG2RU1A7Bn87bxybUcEaUdx6hUXbqVuGC1UvC7mgqHhNkbg0
Dc8MTWesPR0aJqD31MGf1XZOpu4h4VJkv0d+yezfkq9ZTPHc5Av3IbyfZKE64WugBOrZ09VHZSn1
yOTPQeqz4K4uXlQlB1nTc539VqwHCf5GiRhhSPKZcOgGHm2FrUJTrakj0mP+yWODaMiInnBLJ+RI
oZTNdnaK+hjZG+7WlWuNKYSlRqxp1WQMndtmD9Gws+ILrkDSRd9BN9IpQ4ln2nC1tsVwlcYDnYbX
NWFLUaZGBVNRjpa3mdMp9kPdWND2hC5q/GOoZA+ey3oJ63mCJmymJtAaM4yXkrsihNFc5yBbD5hX
mt/SsXXS9trQJafyNiJy3BAyW6pQhfGhVMso0haxJYszqHkhJWc8J2i573P9Yez/oHUQRG2y+oUt
d2/jyoZrPOpaUOYn2E1iJENnUtQEQZaypTcExOuEFI7R+Op4JJmvzJlrKKjb/En7EhIQx1o/nDfd
jUPt5AsEK4r4qCuhjZnWWflStFV1tDvSSI6STeNZDVOYXCMelbBcSrjiITyGYeya9L4xYxcvSbvO
+IuiXgwJz35oM8bBZYjOIOlYPs1YSjtWfUZm14qftTh+7EprxxNYrVZJjGf5/i/m+olIBaI9hG1a
MvRL9RhqCyuSHYI2dFOpHsj2WqF+B/3NuBp9+OTVEaOYhjWWCQoLFVzJnEqZf6gyrbQNp4K5+4QQ
3HpA9GokSx2cmhQHJEbBNbxbyg6K0JvAzUaUl/Pmt2kZNoHCjw2aKbjO01NTn2IUkC1Kc0rhDIq+
a4PbJt5bmasX3DsPtb3ZVliCqQ+FDRGoEVhsLtU73lXXdmze97O9rwZUaupEeSBGDD4tZJSdqc34
HSTSdb+m0UWf5cltZ+X5d8k3LeP7YjmrbxJ2hj1U42DH+KYgT56gAvojV6ubLEvfg/EpxwNgCirm
UQn2NE2c2QC1WxC+ExNy1Oe/YyPUs63VZwj+tixpn1hLySoE3gabXmgQlgumJybTTt/GoSjNgTIP
s8S2pLktSrxTAScOXUvdszA9lui7klaHb4UnGNAnkLDWBh2mWO8xr4P1rkb93uQdUqIB+x5GxUHP
Xk0bUo1gU9F55+Xtc0uGu57az9CccrQivUk4WkxtGXnE5uZafZSw2CUe8Cc1wkep1CHsykCc2Fr7
nKHvAJ0qE5cs6qZXWsEJi6ooSq80BJPdc+S+O28avBL1NH9jOVjNRRsMEqBC5DmqkP+cEpT71ZUL
FaQdOMMdiuKrVJOcIduT9wkkeKYyMYOBJ9DOS4tfBp3vWHwPAlhaeD1/14NR4tG3DfUTTThDmjFq
Y5SaYkPoOm6ujmq3e0VrbmxV4pWWH/rqAP4BEo+OMgcFH81RQhvFry2y5pnq5V0OzuvnOvKYlV6C
lO78im015+NoRLxqIfSA4JiwZGmAysWPQuQ5nw4ThL40lDMU4GTOjPImBVGkYlY7i/7q+z+0+E3Q
PoubIMRdbc/sc8nHbNno+luEVZ0pqdMix3nTjknhNKgf8MZajzwjjtLD+XFvLekaSljSipaZlRiA
SsfwmA0a6N76I0TdQRAmI++XjErsaOV9NZEJrUUu1ZTrskbGXycHk0netzYPtNWIxDZWWE1WsgAw
gZLt+9h4VkpUfNPOV0JQf3XETTVUso3mfhEr4kPisxjvhobhxKNMw25rd8KrQ6sPDBtIlQqJPUsd
e6WmMOM2HN0Mwo5mx9zWpldj9xZr08MI2UmJ51nMVNw5IFZEZYWFTNoXYZURUUoTLVKrOte/2w0k
BNoyyQBa1F6tE+6FoUzIa3tdPyHJabQSVAF6qxb5XWbVzA2V2fKbeIQW6kBlD1zLhH0ZnWbifYth
o6riSZlroxIzHRMKbqjrOPxlg/OXqP1ehcZUkv5hNEEUCElE0h9LdZB4v+V0/AKOtK9pouh5ST6f
jtPSEl0fa4BXPNnFCf2WDrMkwb85lSsIYeOTZErUcoaD7c10h7L+g5plXhnJuuW3UkHgE/0cirDr
9QKrlC2OPMmu9Oj7GEUoCr5viZfWF2YEVgX1RUFX3F+4Gh05ewINtuUacjp/RW3ndtviUDR73HXy
YFck/Z5BZ06xIkmB0aZXW0EJJtlTE22yBqAiy/QnxBAJH/HqbN9Csvvu/Kg29zjeZHSc8yhRF1s0
U+jG4t0VU6lkLqJV9KwX4D5ATNXkb9QK/2oOP9GE6KUJ09bIlsAi0K5NC0+YydGOYieVpTk33chq
VIKtQxJRZRnHqHiY76cI/CnVH1ttL6boeYAk7vkp3F6tz0EJVl9GZU2ypTtL6cDQal+n7K0LxttW
ZvZbUYW9GpRg9aSIu5RApsYdeGx7dRikeIzu7js2voRkvOn5GLsh+k8uMzMxZCu3CY7aDjyd2cbS
DXpq/QNKkVQtBzgFlYNSedP0rrRHO4+dsn3Iqj9SptjNWf0EFJXvq1BHw10NwFLbj/XPvvPs9DlX
Zb2KW3TUtr3CEbY1XmHrQG1BytZ52AKhHx8Cr0cprmM4dP9TueZeezv7uRc+KFemf95yNv3lClvY
54M9JJyVCzYU32mW7Bixj7kuO1S3g8MVjnAhnykEKYseOOlPwzcviG9YPv1W+XxXfKtBLYrDbg9y
U0kUvPUadzK1wn0tHHGZs6oF9qn0s8hTDoFvXI9Pxu98Xxx4Br0ot/kDKS4qcWqb8/qhlGmgDPhL
oRWazeIyCABskWtbQ0Nm7XHWyIa3rM6XA3WFIqyeQrpY1xbLSZo9bW8plHtyFInPrQfdgios/ZDv
a9zNcCDZw+N5y9ncHStsYUWLnA1xpQA77IxLngFEra9AgLJvYvNwHmrTl66ghFUEpQT4yUNAFcq4
V8AZQ3gC8TQULJgZKg7p9/NwsrVb/r7Kh01VUPVZATjNfq20+3Kpm5Y5M9nsLX9fYdAMSSMkSTF7
TYyj4T7vDiG7sP6ivQYFanj4U3XUc+HJ6xSm7fQuslIVp1BxmSleU71HUlK2jUcKNJpQvIehoBH/
CRh1N1S5RRDV0e5Zs/qLcawab5xfZ6W9RiO6P8zVS6E9pkX5cH6dNgOHFbBw6sVtgd9cAocYCT67
dssZjqQLnBF1UWYCoWGT/sVrxXqowhGUUyvmprWEKioaXyfCduBknILhXquXWjFVwne32PWX7f05
QPEAigo1ioYlVkk6tCj04c+BoxHr/CTKMITDp4CSgQ06YxCeYtVwMwgclauylNGmta8GIvgpnnXU
6FuA9H0FMiuVugGx/JlpCL9KWTC0VWADg1y6rlHFh2JXYf/Wba1xwjFtdXIo531c3iXBK2q8jfCx
05GA5M+EHvvkroqOrewxf4tw5ARc2Njj2JVFvLTCGpmf0kuDXIfmMwWtwuRkeFCrrzTqWIPktNkM
jcBHrRlEJYgshRHPdcXaMgZooeTPU4TuhiT2RkL8ihpO25oQSUxcNVd2521ne7ArXGGwUxtZk7nE
nTNKfHiMZ1ozdAKL+1P5BG4OV+NPBUTCSuuJprIMlxRc8Dt9m+kMnEAIXdIBtQvXZXHD6Dv0pLyY
XfRsXwde2BwCWXpk05ZXYxa8jhLOoQ1qavgA4reJdV/3pkODeqexp/Ozu3kMrYAEZ6NSdWy6CEAR
i44cl0lLKXYLuct5GMl4Pm66q5Mo6WgyVXSBmezAqcfpOdJnR8Hrvtb3knuKbM0+/r4Ci1ID7/o1
wBLyR6v8SXeD8BjgOb9eiJvGndrvphbsxzLlke1AEB3dFH3DJohaBTdX5jnIoELE8l0zOiEYk9Ip
RCeBsrf03NGb8kAyjv/fHA018Q1MtDKzhwwNcJn9xPXfVd4fz0/7f5mKzy8SfGLVoF2SN+j+Hqp7
sE+Mw+2Qod8vuqCg2mf6XsFbidn5digJpraKvCHl8QksBG4tNGRoYWEq5vq1CfV9ZxJnmsxbkxvo
wGF+pYSOltx3Ob8YrAkvduqRRvlRVx/0LLqwafBYm2+j9Vq0xFV7AjOJLgaGh6SRRPuu1H63WeOH
YerUpaY6Q4u3j4UxZKxlwl2bYeFqIEJYSEw7pZxiINlwN3THMHmvUSZkqF44cclqbTvYzzkTHGwT
VIMdLHfPmkCL86ENpr1a3WvdrYE7hcLw7PJ43jy2N/8noOBZw0bNTGOEdVRGAPoh+9CqGlo0J/88
jNQKRSdaoEN2GJZ9kd9CvaO2QGaTO6GK4q9jmrp533sghR416WvBYmWnsQ2FPjEFKRfa2JDbFWa0
slHNR1QEwFV81QbxPjAuTFg8ri998pYirTUl7lBcTbnX9IODZ0vJwL9OMPC1pVUR5ZIqEx+YFHPQ
WzxKIwCvQZvTIr+1S9VLIyZeUFteTrnLyrtGheRi4c7tNwqm7yy6Vfm/Z1Q8/Q7hOCFo8++jGt8R
dXO1Q3JlBP8I2GiNorkNyiR2wEjFd+cHvzl2iG0jV6dSBA2CBxhnkoYp1RGO2TeZcQjrx1RGWb18
9pflRRmsRQ3csFVRFm2YWzyDcjTiBGaFNwLIO1BImFgGmnIi4tnBVYu+FslJtjUslJ/qi4o40vdi
LZFCGAzKwLAmfmOCEjbnu3D6fX7qvobLOEFWGMK+nEw7RN28gQtV5FoKzEZafyUbhbAjY15nwbQs
Th65A3L0/KbOXs4PYvlIcXHWgxBsrkdmwFYUQLDiVmE9yKR8M7zq2n+dQz6dKyGAGbEe2rLN3Km+
1qdfJRoa8ntLlzxpbK8IigyQZQE1gCmg5NwcQ55hRXoyOl24SzvJkm/P1j8AIkVFEHOLqykAKv7Q
NMu7ehQ8kCGQWO/XIwazBbl2EKRZYPcSa7ZCBlkhe5mtYAhBWIlydzjeuQroLzPpi+eQKukviCV2
j3OQQMy9zdJAcovYHOhH95Om6ui6EmaySIxRLQ0MlIQR2sSPueq0LHVyGVHppoVTAEAcCykDJsRi
E6tz3oJeEw10P6wBzT0BCH3M+/M2/jU4wHSuQITwyoyYUncLiJHtrfhuHh+y4QmHjtP3rWTlNi1w
BSW40zIMtGw2AGUFVybaNos+d88PZtM2VgjLF6zCZlThmpUyAGE0XvL4MEGFkN9o1ffWPBjJSzlK
HtG2nLeGjmL4b+yoLwwJ3dQ2EOqzEViVj4UOxhK0fDfRr6h6N9iPuDieH9zm9K3QxMGh4XBE+I9X
LX6oszelkiRtNicP3XwLiypgxPxUqqfhGA4KzG147sIrXb1JK4TW9iszXhKwpI/v58ezad6LTDMy
bqDLEy/jxaDy3JrDzk0GA0KKmtNWCcq1ZYGDDEY4iRqW2/lYASajR8NGJ6AOpyA7Usnm4qwGI5xG
c2ISiy+DaXblDZgrjuEPGjotRdOfnz1Rt3DNm8v5l/7AvPHFQjtg4jZXYIw9P6UbJQnYzbZhLSyg
CBnFPkS91mdUz8XoFcg8cjF58Q/zFS3uh8DJr1IIOPr2o1JJQLeH/okpeBBLGYyottF4iwjVHB7J
v6/mOB2T4DaaTkm0JMDvR/pVUx1M+7sto5PftpHPIQhbK4/tUTEsQJjWjUKPoZU6Uh7FzVPDtnCY
m/qSAxZOjcGKZ4jHACOvF1Kcn8g4Lbwt7b/vg6ZomINbAv2XuZyTpz5QTfsJB9/SuTeYcOlzOjxk
gRWhB8TqyduURuW/b1g/RRQMYK71UAlzNFQV4/NQXaj29/NWvTVz6xEJBjCnWpUPBL+vtYdq+DPq
0HHn+yGXpXi3jkKCaw6wwMvypTqSa1qCrio4QHXytDFyKDkM6tEaWwR+h/ND2jK4NZRgcEpUQPCp
hruodKRx5tTTo+fair3/DWX5itVxqAxmFyYdUMCok2uDi2dZE1xafwMCbhVzIfFBvcwpyNwT2+zs
ZSgQeoGUhgFytEjW6LxpAmjV+w+IEIk3IYpxwgggMTqWZj32TDSkpqkGufHH88PZRGJot0Kfl2qC
7/R0OKRCVi/RsH2Ysehi3ibTIVD9QSZctVEYg9AV8etC9Avh04/k/GptppTHJEZe1h2Y4daUPSWQ
pDX0uXHQ4e5Asc3lOXqbg3BntrKq78W6xHvNGluwPot3ejniKd0lxez2tLmbbU1y29gKJsD8YOFI
RC6RiQRHYTRHBexlKesIcd72xeAZLXhqk95G5VQJftKuCVKPWA0Y3sZe8iC0tb1wBMJgQPpiwOGe
LuLASMDmGKESg0COFYJyu7KuAqv7i4uAjpvU0p8HDgSRGrfPFNtAyImILPAJusvCofQ6sHLZ9e68
UW6O5xNIpMeteTlGlQkgXW0h+Ks1QfdQ5NWo4jIHFUzJjt62zRWccIQgFVnyvEQYbcaTA6VRJ0vU
gzUhws0YxFziwu1sVMdOt301yy4JWzE1Ei5oH0HCBeTbwtLphRZoU2zheod8k2F/q6oI3I71VZQS
z9B+daDpOT+3W14ftQfoAFJxnVP/j7Qv244UWbL9lbPqndOAgwN3dfUDU8wRmqXUC0uplJidefz6
u9Gpropw0UGf6lVPWcqU4ZO5udm2vfneMc1oeqVmk9dXu9IU68CHuGDI1nIB2tkWVaLi5f9mkD99
Oo1JXcKgkWRICn/6VDSjDEGi1pqq0j9ftzZ31tGBCSVW6K6BToYLOwDOKzrS4LGq9OBL1SnqBkv6
4bMzCB4QYNI0xJ78WddGMSLptDslubcZdQY1Nku05YNiv76/PpqvKIl3XegBRukOcTp4BbmtKeKN
kCRVjWBwY6zrF/lAwH5n9i/dMbbAISa/65vOHY/UfGQHehpuhtMPYG/XxloDBQjaep3r3zM3u+ef
w4U+RTeKY5Djc6ZF7L0MReGn6xZm6CdUwE//GjF3IMIsJTLUlGuLuOrRO4By4qa2tbV2TLfND8Fu
t/mBmlDKwSjTPXPqpVBl7kI8t89t11quCgDKYF8BJ2eS7PXw6GWCnaFUcX2kM8Tt00h1aL6gHD2t
76XXjhJAOasOHZU4pi8CbsB4YDbtwZRFvVWS4g3f1JDxQ1cZmkiBCbHFrFmCjs76Pg2gfLDmgpkP
BZfLj0g8aSyUCi+oKG62nhpuUqqbUdm4jQwmhMQ32+EmCkBVGPy6Pvw5H39umAtxUIwv8J6D4d5n
ZhOuGTpY635z3cjcYmpwrhJF+hdlBW6KxdwoY0oRSgvaavTAXrLS6U91XPBwM8iC6c4H1QQydJCA
5qk74qZTlAaMOJbk31AI0aKr3grjZN1K1aaN63WoDvc0/4G2XWv0GdrEpa3MgoWOldmxGohKgZYF
hxef8BQEWRYAPgZ/R51YQOdGmW+mpQPpwetzOndjaX/Z4fOePRMrHQgb7BgW3ZEwcgopfx090W5l
38yLX0O4BNebC650HAJRQRsJAM6cT1fGFP0TPVgKvJBAMYWM6brMkByMeu+GkOzQd21gyZngWbIk
Lwk0zXl7AOInUYwpcchf0JDDqKJyAA0DUX9G3U2bfoyd1Vdu/+/3kU6tBQQSWhpQwIRPs6JtQfBj
GY6H6s95tYmiH1X4Huc/GvF9iTZjprwHWwq4blSAg/FE4Zxs1LFmwPWPGUVKuWndATWtzpWCk6S6
uuTqMpST5Gd5KV85m685t8s51z6GEpMILjZLVNxfvXUrrKvS1V/vhCe9dMLKKZ8WvMzs6qngt5j6
PfEf597omKAaM3XK6wkac9W9IppEehOjx2CJdXHu+Olnljh/lqhdpoeTJbx/TAjZ5eJbF1vKEuf4
rK85t8MdBr/XSK9PdlgNpKy0bs3EZFtyWyP9Zhc3hWepD9cP/MLIvq6Qs6eb10V/zGE49eKjYzZ7
zmIITaV31+3MdFFiVyIVATUfcMzJfDZvrLQMzMw9rt4VtaS19OBmFqTC9JP06t+PVrQqbkDm0Znj
j+uG566ic7tcVFNPovOZ3mFXVj/9dgMKOd9wr5uQp9/BB3LnNrgT14oJyWIBNlo3kU35CRridr/R
N5Xt3WcPUmczi4AqT7X9t8Taof/A+jvpnvMv4M5eEmkCERLM7ijLN/EouiC8sigAHaN+0xblZmHA
S5PKXb2DqtUD7TFg7Z6uMkd6FyBXDdlR/4i2iqGzJTuxwxXyTY05Dqby4q/GLZpn34Mn3V1KDP0P
sz8F7KDYRKc+N/t1qPl0DODExZXqZitvtUktKpmaKx0LqwKpm6PY1Z58SBv0OrNVtKKP9G+80UFE
9ecncNPfjx6EJ1Vcm020BfpVpht9ibR79qBCRwluXVQgw8g5u7RSpELMplHmv5ry01BayOXc0/bz
+tLO+tQzM5yni/siB6YbZgDurtqfoI7wskMm91A/XwxP522BFdRA/zZYgbhdFI9xPwYebPmQG0ga
VDopgDZvta9atANogHYWEhV4V8YfNQ1tbWgPhlrZY6kchEh3heSm9+MFfzgbM2Mn/flR0zqcOUSl
Sj2vFQtcKhB1bqCLIKSWMWwGiG3Tl7FY6+KRLOXppu3xzX+ACooAy4nJ4MGrYmkMGZFxc6a6eBun
9B7n+W8EdmjR/dMENywSxEI/FAgKZEacMrI6aSXG6KjxN4OwDdiSP5p1EGfmuN1aNUYtBBODEUHG
pWvRz50gEQhxtb+xW8/McLu1o7nUNx4mjsbS2q/cLBJtZEcsobfzpUbG2SEhiQMvg0jT+OLzPNsY
PuLQqM2xMaQKVKgFNZXa+TsCcVA5QGYepGCKjLiYmzjKyqRGVIram/QZELtCJo4obuhZAnhz08gK
KFhd1tdncW77GdJUzkE/nvQNJ6mNPS10FYuVp+BgLMkx6coFBznnvc5NcLewUIBctwgxLCFEyjQ4
JZHJQO1E8sfrQ5lzKed2uLsgLMDXBYU5BFAAMejViVXO2DMzyJx6SalzyRTn8ws5k+JKgalYZjZY
gfNSRhuvVdb7JHy/PqrZiuz5sDhPWbKYghEYzwdh3QxmLZv6od4ojmHJp3wHeUQ7MWNLcsbVVj8F
d4+R9ejbSw+16SzxTur8GzgPkpZN14j1tDMb5qTM6cbM7RrDVKWd4AMQ+ev6mOeO27k57iAUIN0Y
Mh3mwLb+IEzMO2AOBTNEt+SqZrcmiEGRF5JwCPgkidQVIxEaxNxK4Y5knysH3X8bl3bL7OydWeE8
lWGESSo3yAeF6arT27UgQCDX2/VV6uT6jb/IOT69FL6t1pk97iXBCrQHeC1GBe4//VNDtuCF2OIt
eYYSqd+auW8JT4MtruVj4daud/Dv/8byIe2lTbAicAxxO7YlUDUPBoxXQNUiBk1TqFh0Sc5v1nGd
GeG2pD/QQPiaVC8LbVF+DsFTfH0Ys3k8CNxQDd2nE3SNcyhjDH2S3pteZMKpyG6YD/g0cKrvofKr
bE8U7Hj5wRdWsfhw3fDs9j+zy3kXT5bGOJhOfDX6kBJBAVdDRLT0KpvdJWdWuFUSyjZtRyRkrYId
lexDGfZyk5rQQ/JzBmq0xMno6/VxzZ62M4vckvVZXhgsn/ZFtTWiH2F78Ksf6tJdPWMFrKHAJQDq
CsZ7vg7Sirk41jKs5J5gRRpxky4zY/3USuHCU2imyRUmzkxxC+XHEF3SGJ5CPdjD76XWHNfhYVwJ
B+WmLM1041vDzvghLVTrZtzJJLiCPj/U9idusssoNa+EhvgdkpJgntJRRoJC9tgEpiJNirwOFHqv
r9rMbrwwxw2yJl2idTHM5fI+Fe6kaC0Jd9dNSEtD4vYi0G6dXkx51lK969BpU9ppe2gSG0ylyA06
UvtZK26p70T9tmx3KrupwlPl2w0cW7Awu3NPSowX7WQoh6K5kU8tS5WoCmOHwnlu+0dygrzUffam
WHfhvt3X6+CucVMIZK/jPUN1Zhs8VkvKWjPBxcUHcMeEeRDzUmN8QO+5Xu/mgR0YP1rjmAdLlYrF
sXIXbVmIYRKqMEV8G81z4JPyTeVX4H7E+/fIjZ4zyQ43/g2k2/eNGT7kq7el5OjSYLm7UdczwEMN
rHyT2p1iK35llqkT+q8kerq+yZYscbdiomVDzSjGqgxW6+2KZDskd9Vw74VLF8d0Irj793wB+TZO
AAmIEpWwVMoQuX+t44WAei7LK0HNWcFTQdURu3NDqZRc9pRJJQECKap3QjdDn7gFcUe2G3obgwPG
xBoVdeFCVGaOKTjUcSjA5CsBzssVLQO/qvIEVWYwThO7hH+DPDdKL1ENYtzOSXTPjGLLN+g6zXd+
exCCHVihBnVHybFTX2h3G7LQlAcwVPur2LOjrHVQd+/EXTy6XWZrI14+xByUTaR7u8YDc7HeOy3A
h6hrW1X/1ILXpa7f5Gaqolka1IPyeDeUJ60W3T5AHRrQBSgJL3nAmZ0jgztdArMdQgGZv1GQkMky
YVQRB8AD+lDfAeFGbBko36lLHf5zM3xuinO2WQct10SeTIV7SN9UgUW6yAyhCeDbNF/w7LPG0D1K
JfSQymgRu7xI/LEDHyGBsaQ1TJBPuiKIX2vpRej2WXOM8tq9fgJnbubJ0J/2OMfWVAML8QbFq0l4
EjUw+8oPfkXdsXGu21kaF+fVoKVJ8opO41KBFwUpoC6/Z+qKjMEq1/SNvkghNWOQSGi7B8USni3f
2CcFOdA90HE3lgTCVT/fhOPrAGkBVpxCyVlSIZ+ZRaDTdB1FKxVMnfz1nzKtGA3fAKm96llD/jh4
IzIDbscWdsfMvX9hh9uKuUQCpRK1xmLGqY8PifQQLkkGzDjKCxPcBiQjMUJSYN5qT7Fk0ln0b7Qe
EMSAoJ9C5hTFYm4ryCOhPgswWUrQPNdstNs8uGPRQswwO44zK9P+OEsPtZIu0FCElRj+jdQQjVlq
r5pdjDMLnMePhMCQ8xEWivQjLxwCXkkJadLr52bBCC++o6gZ8XFAGqsH8KVWN52uwPMuoPMX5opX
pNLTotWUDCMRG/UUtLINDQD7+jjm6k3nq07ky/UoS7Qco6LXgAVjPIR0rw6x1YFQsh6InYdsP0HN
WNDhMS6a6BlBoZtZ6KK3gxakk5248rr7Ol6qE0xLxEUFFx/Fhe2sjVhtCJjdtHnUs/tiOPr+Lql2
qEpJsdM2t9cnYdZN/LVjvuQUz/Zk5Ikti+RpT4bdqg0hbhQ+Q1bUixeavpbWkzvDTWvoVW5MZziO
bpqy2KXs4fpIlixw10ZW+Ibei7CAZhiPreRaWtj3c3n/i6XhvAQNkxFaZZirRBUf9CiKTH3sdLMx
hpu+FRwj1t0+zMy6ujPQ5nx9dIvGOecR+KOk6p2HAyE+pF4JJLBVNKd0vIEyWx8ZVifsmCAvWJ3d
jMh64epHzeFb1aEqdeorQtBaKTyWx5xQQTs3QM89mgPf6J34N3rqCHQ7QfwOgKn8TR1R75Uqh35v
iw7U9jMts4ceubBGYrYIMObChMozB+3cFjehXa3LaRGHrSXtK3QT+2a8z9+0g3f/KN+V79lC79QM
0wAgXmdD41yz7oFeTmIw176Lx/BJu4+Pw0dhmPlOGyzi2OrmSb31l1yceH2Q6vTzs+Oda3ICfRRY
xevU6T7b1FQPyiZIzAAUKwvG5lzJ2Qi/kXJKeSayHrZQ6LRZVFgjIG3Rna6srq/c3P1zbmda2LMx
BWqUxHUEOykxNjRRdgHo5bphKUG0ZIZzxI0UlCStJzOqaOndNkJ2bSlrP4fmON8V6uTUzsaCFlJt
aCYjwhrFiFX5Ej2wvWSzXfai3EfUDBfc8Oyddz55nB9GJ5XYxtMiVezJf4Pc72ttV6bghEBU1qop
fOQ7+aEFKv82efq/LRvnn+E3kzIsYZmQ905/kkllFuLjdRuLw+NcdDvEkiBOe4MeCNBNr5JZ78Lt
RNvcYUjZy7jtb2IbqizySl96bi84FJVzKLi1adAXsI26eJGa0klBId6kkzqG80MErEBbiJFm4FQT
Lg0SfGgohAAq39nuDejkymsJYOc8xNv+lCbbOIJ2mC2nlR1G90NxYN66aVbFYAvFMYoXTuJMhmH6
ANAuousAhWkeVzH2IL1JGNDWBrDkcZvYaQ7tbGCsILnsQTF1MwQUmihOusQ4KWnTbF7GSZemuZOT
6T7gVhr6omO68zXUJFPQ5K7jbgPtbME4pdm+LF4ysiq1J0M1W/TPCJlDxA9JeqN4o6im2Me3gIea
hi86BPyY3UEvvPXYxpaWPyBLAvGBNCttAwDKKm/NunwF/4JV1yd/hGRGviZygALlplUqFxIsQ7Wv
xhiFmld9FByhVsA24EryOhqdPN2oxTYTmFN0GyasvGhD2WjW6WbUwRS/Ktv7uD94BDx9zPQj307Z
Lz/c+WCwpIgq0sw2xpskOjEZbUAu1N/zfN2zUwR9xcEVa8Sr7Amkd6K3jrS1bjxl+S3o3SBpsEuG
W9DXaFJs6+VaK+712k1jYubtXqXbyL+l2V5oHwPt2UDBf9zH5S6D6F0Rb7TsLo1XrHrzugfUTZhx
r7XrjJrasIJmNcP5EVuQqYXvlQKCilM3uuhBcUJQkqQvYvUj00LQXHuQWHBiegggYSc9suheyN7I
AMEcD1wWkCCjPqZrQE1N2VaCbYTvcqZaiv9DHI6QPxDy0GpQSJHbaJ3qLrafFWWPXrEGv+1Yf9aF
FRl70TshjdVWj3r8swODD3i02mKakB00r5nRW3Hr+opTidVGQFNFDd5DVT4lpDPFTF/p8QvQQm4a
OuDPXbrvv4dOU0vqJO2iiCgL8e2+qep7pRo0ExjHkjbapnRru3FCM9lXZi2a4g05gMrWwQ67F300
yC44whnzFLkoxTAkyOpCCf3yYikSNWvKCSYY7dEaa3VWbLFTKZqe+XxPIdjJtu8oHD1XTrEw8BkJ
TVQdzixzB5NmA9VKXGpf8CA0Cm0Lc3yGdGmK0NW60xztkDvVflgHG83O7WgF2VpQ89hLN8GMf7j4
DO6iC9oqq/0OnyFbYBqDac+mKzjjzs1eHsH9bhq2to/NF+PX9Zn/HgVdDp+75iBOBFoIDfUyEEkF
6WsONrA8NxuyNL7p+zn/dzE+7qYT4xTMSSrqV6mZHhWL7AI3xjgLu13Vjrer1o21lFKaKWRdjo27
4dKAyEatY07TJyhwbZhbQOLYQf7RfqsPx2SlWkuUA0uj5KLmhIBn5wu/qxlboq68/kiE9fUFm7tF
z2bSELkYORhytCiV01Gh/k9RXY8i2+Tgfq26N1ScbCPp3+pONrU4AK2xjvYatKR1YXs79WNe/5QZ
DbzzCf7G5G0YiZwbU0keweCtAZEYl20iOz569s941dvjHW41E2UWs3J1s7U6F2h/e6tG5v31D/m2
iQ0CdDjAuATdBAC/c4enE4IhEWUPYdRQurJeWAWca6Ud5OHuuqFv6wtDaAwFtIKC0g4NcJduykjG
JKcQbELiDXTllEFmyCGye93I9xXmrHBnUm7JmPQVrIBUFdzeI+IzM4vA9Avs7YZYDPqyKF6lC55w
aWzcCWV5l2p+EXXo/7yto4dcdbslTsvpV1w4AW5g3IFExlKoxAYDEyJR3CRxkT7LAqERiBaH7KA1
UfIpNFG/kMec2x1oXdLQbg+6bZ1/6MURYDLtmHQoB67ECk1g8lNX7mTysrBsS3amgPvscTQqMqiE
B0yggbjOlnqXrvyt/AOUgP5ev2d3+U49xBvVqpaQkN+fZdO8ytBIQxVHnShPLi372mh0RhhDW2KD
U7fRRPO5NFuHrNCX4Uz9StbCUKfr+NtCnhnkFrLxiyYsGxikh3ofIjO8Miz1Vnvt3H4VbPXjYjri
W2KAGyHnWAV1YJ0WwGChur2dWa0pS5CrtxSXQVRjwa99L9xfWvtKbp2tZMOSrAVZEhpnbOmkr9r3
LDGrwZGt6X02ruipQmAUWPUbdtOwXrq3Zg8i3gKgfAVw8lsX2CBlGZPHtAOwCpDWdt1NWSyVLg1y
drsSqIAqU2uowhcRaK1ruYFpRbDVfEI6w6KOsC+2+U/vRnNKpEOO6Y3v1ksau/ObFYpIKF1MoR4v
/9DoY+NTHXZRWHpXbgGsdz07+Sk/jJZqFafm58JenY7dt716Zm/6+dliqoKc1EGQdZYmA8lSQ2zT
JFa4Qn+i3Ylmg9ffwsx+xx9M2+fMIhfMao2X0FTACPVXfzAL5KldMHG2ZuRSWxrM6jTY2krYoEFk
/dlb2mu+FfbRQof/FLZ+GzW4siUQzmCmeQxgmeSVnpHJGSV7RfrUm4/r0zo/yDMDnAsAsqwDGSl8
ed1ToLwzs1AiKxL1O9YAntrkBvAuKOWX6HsbFKSgA0imocjdBWs/jyyQD5gy9UxjLE5d3m1inZhS
V97raotUnxAuPTC+h/nTmpx9LudA2liPC1Gebje6oa/dG/TOqBvc5+u73KzW+nvqjp0dbcm2tyRq
99Zg3//bCJjLTzC4wI0ISl8mKmYsHTeF+Co0t3poGfozQ4fN9cWZXXwkWCAqiXP9TYs5atUijCr4
rxG1Ljbmx74XV9dNfE8QT6MBcwRo3tCIq+rcJu+Zhufp5JHB5a2infzYHF11Bxra4Udt+g/qtgaF
vhW6pXvd8KzbOrPLvdcir4wJ9DuwsUN5o+TjHlVqsH0OThC8X7c0P4t/jZAL9iApoY61D0u68RyG
T0roXP/90wnhjyhQLoC8ADyAoJXDnWhVHoDSq8CW9NVVhaSHd2P0dx1bSSw5pktwj7nRnFvj3GBK
8zGoElgbjOfGd7N6CfO0ZIDbEFQL1V6aDFD9fqKCaNfXp2sueJyYs1DdUQHU4ek8JHkA219bdqBk
+VmpdlavqtBFN4vhW9cNzcbfZ5Z07qBmPdpqtRiWQiK2FgsCZJzj6JD6vyAV4/oyAbg0qW3WGs9d
yNAHx+onsUU3g6pnRy+pFnb8d8QujhpIThWoCwNn+o0vBQpGBWkZvif+lEzJsGuAiioz2x8BUkJC
pBYXXgJzR8zQAQCCMpQBBA0XTiohAdtWUXWW7zXQ+9jnJEV3jZNV9tdE/8d7///8j+zmX3u9+q//
xJ/fsxxlFB8835d//K9T/sH+cZO8vX9U/zn9wz//Ivf3Vh/Z8S39/pcu/g1++R/G8YJ/u/iDw+qw
Hm6bj3K4+6iapP76/fjM6W/+b3/4j4+v3/Iw5B+///aeNayefpsfZuy3P360+fX7b1OL+X+c//o/
fjZ9/++/OdVEnf/G/4OPt6r+/TdZ/6c8YW/xiEXn38Q38Ns/uo+vn0j/nHYAJLRF0VDh1+FNWAbm
9N9/U41/UqTuvmRvdVCKaTjaFbgVph9p/0QMOaHVJySULoIf+L8/7GJ5/lquf4DW8SYLWV39/ht3
MMBIgF49NOuDrBqbUNH4G2yUc7kuwwgFn0aUd6BHesl9Okk/juq+HgdjC6lOtjOIYax0KdFWpBzS
2NS0ZNLGGTXDVjOv2TLmR49nU/jHl55/2eWO/fqwqU8bH2ZIeJnzJ1bzIiHqEkW0iz4vdqxuIMko
Vx0+NC7RYSzoSyQ8l85uMoj+frRGg4gRgCWIs1wGlQpI7cOqT2Rby6cad6mX25II9dP1YV3eEJPa
CSrL/6KXhvQ2nneclcZLfT0vdRtqreK+90aC6LUIRRQHiPzIZNl/9BsQ4eRDFyw5wcld/3U7fSmt
gL1gQnXKyjRSboSeToo203rfAWdh/OqnWbKtWD6aCtRjW7NMCFtBfK9zDRqlpgCOhdocg0ZeQT+E
HhOtoqeaMP3H9QnhUnr/+ioDj1zwY4EG7hsTgJYrvkE837O9ngguiMe1dSFlVW0ygQE3aYzBXdR3
p7Boql0+oGMqGKRgTWkrPscsxgaUjFuhSb3ALomWlgtxF+ep//g8kKSAIgliSWiqu1wwfdRAmVky
9EoD3eHWsYEOlUgp3/qs6dcaqn3PSipkKJSEmbgCoR0wp8i6I09Is11e+fW/5ci/Pgf4TvgMnFX0
qH89xc6ePnSk/YCexcBRIx0HEcQojZOXge5ouSi8BKoxLNVrZ3YNGmTghMA1BEAEfy5krUiiMChC
xyiyxB37Bo+uOCvF+7IcOitgYQByxa77LLAE0HOq6uOQq7GTyRIeQV4gPIpdv6QedBk4fM0CIHJA
KspgPBMJz9HeV5UKXTkaOp4GldESHFVOKcpgPPO9fg2IA3jIytRYmHreQQDfBfQEeIHBJQnBMJXb
CXKTk8bwQDcCDVIf8gxVuxrVJFuY7xkrAEzLKJoAOTkR0F/uN0aFEnkfL3b6uMKE0jqiVtKQpaaa
bzMoySpYf8C7p4HOhPLcsyyEm4ijiNpo2kvQOx0oG0a9pDHjpvZWYxPSVSSk9Ob6Yf+igLlwQTA7
xTy4t6BgShRudLXCDBVYfsXO0lHw1kKgCp+K1AfMzYYicNNOgpD8QABvggp4OZSOx7K0ssqxkxG0
60KZ2QLuxhYxU1nfx0IRBKuMdJqlDyAGtioVr1GzVIb8rtSAPzU1ZezvokhFug6JtlPURdJtAQ5z
1clrEHqaxQD5HX8kUm9FjTokZp6KHuqFXtavGriDVSVGcnbENKoo4bZB79SM5G4hyG1vlpC8Ree+
UU3tSIFUPwV5T4+ikHbMbQPwwGCfRL7ZawZaRWIlIAUwbnHWmXKjJfeVHiaiqUsFSPpY16AVOJFb
ym77lvnrnEK8d0WkQQ2teGyT11pVUcU2yJA89YaMVls9FoTWlqJACm1PrBHPEaHTfgpyVJa2kIqR
ScGUDcSbd9+FXvGUKJGG9FPJ/gj5LiK+84t6bifBHQGihdMxgc8vN2xSRaPsAYxua3IKlqowgXg7
8voOLdApgbR3ewwSnS08tKar6ts+gpazrCDdRUFac2m08zwfvUW5aqekRH1fTg2nYHluywJbyqrN
jA8xAVjWiYT/0F13aaqqwIlDiQFTOBU7aShF1wuCGESiubLFPh9cSqGOeP2gzBkFRR4VIRhgIKPG
T6oPJZh+jJFcyoz6EKN9wgu0BHx8XmmLGuITWpfivz+noD5B1hk0jgrYFbnwIFNIIEAjEwMNQ8WF
MjUFwbDOXFL42vr68KY545YPtylCECD7FAWBEDenkZJmUpOpdkWho4Fbq9yILAydSDTGg5RCpvu6
vSnI5g3qQHCAhAv0mAiBuP2SaGqRNXGg2SmtEeCkuvEJ5GTyMwzG8KGJU/lF0aECuRKzUhrttCzG
O9HT+hz8A2BkssZcz1a0i0E3ifMl3hS+hG4nhVXDpmKCXv/rFfU/HqmZ3a3DN6KwgfoX7t7pjji7
5L3KyDsQwmg2K5ixb5owRU+xh3RuXvV/wxTiUaREJLSSiYTb3W3bQqCO+Rro1VJmdroQbiJB0K0E
XnlhEebWALhKnFhNQ1lP4d7gQyBXetRGml2NqrdvRg9kC4iXc7TAh9QEZ1i0QzvPUo5hZi6nbOlE
vaSgViRyc5mhqbkPoJlkN1rMnDhAf3YpV4PZ+L28ur7Lvu9qvCBAZqVPmAdQsXEJyaAfJ2HdltoM
Ggl2pHi1U4xNuVIiiNyD4Tb5txLCiILAEoE4EK/6iQ8BfJrcNglInBo0pXZGUUOphKHeG7hhF3bI
3KiQhlFgCd4drOqXVoqwFnJDQXompAMywFLYrEgaNEdCjQyUFtCkuT6L+JXfDit8C7JCZFovGdHu
pcUkNgy8w5ho17SFuk0U9iCtYZLSGq5U9wYzWUYCz66GIN9WfTH6ZtPVdDS9ShrAPqvn0Z3m6Ubp
VGDsTuye0hQYIsDa7UEgHhD2iQpNxgrqzqaYjuiQ9CMoMJQqcDvekCfvoZcNqyAk3WeVhtnJb9Dp
5BZag5s7IUHXuFmHuxVE4qrvO1pchMd+TAHOiqCMZguagtd4XoL4nqlV8qOIIGEF7Se/8c1ILJsP
0IGHKOXlfhKaHZG7n16G8MsyvEyr8aSOih0eaeK7UuZoWsPSp49V0xSPMVb7Mw4q7wjRBSNEMDKC
zUgva7Eww0JgqRUXWhrgMEkoLqlin/1UM6X2toaWqNMkesONCol1Zik0STy3ikPIhw5pUB4VoeyR
0xcaSALU8Zjg8Qe+oh1pYhBQGj2kauS6APY08Gn6RvO6SJ2+yeUHPBba5ySGHrcVJ53k75uE9D6o
wof+p9eWkECtcl1BGYGOsWK2Haufg1ZjuVuPSMaBjF1OEzcOi2q0pGAY41XYaypCp57UxMRHwSEh
vZ6+j0Ml3OWxAQG9rPDwIZ0aYwqbcqCK6yU+/g9CQvU9Lb3gk8pth3HFIegKoFXv3yVD4uWWXHT5
qaRC/oTQDRUjwQvV0QzbkekQJyjkEYBJAWXHLhaIj848OeotX5FazMtY1YLZ1j1hJiVM1PYJkGXN
pqF6/ZhkKQ2soKGsNUkxsG0N6prIjEfduDMIdNFXRU+7nSglDLI/khIMVm4YFaY1rFBxDCPmIdlX
9JKF6BPt38OYxswcfEHrprXFX9RyKQTzmEeaY6NndWMZQqk9RCKD0HSYxbp+6PQ02wgqC37JmWzE
qygj3masOzo4cVSwTUgYK6yWiP5tS0f5AYbEBASCZfbU9Wy8w75Gz4AX5O1HkQEku4qzHl8rp7jk
kP/0ihMtQy1ZiDYmZ3gZAuCQA18C5OgkR8E7y7BXpQRcF7JdBKK6KhjNbFzB8qGhQucg7ID4ndh1
tuYB11kmS+1WXMnyy3dOjXC6hMwcCh4al6lnslQUcprJds7ADQ/SgrGwy0QebX2Qciut1dxtlNxH
gCIwO69K6MsrmXaCmHlq62rT7XNJWKpofb+qcJyB1JuiFERiPBS7FlK9E1LUqgodrwtFkeIbQQdA
vwiMZKHp5lveD3cHwq5p8AaoVzU+xDDijDSKhu5YpB+7TY/iuD1EGdujrxSiybSv3gJVY3YLqRCw
X4eCgwdIZg26BiVG6gWW1gxwVLqyJB7yPUiAiLr69fwVEQJ91SjPQp8woV0lRUyzxTKr92LTGZ1J
oDHjZnoOseqYsiehbruFzfg9yyMpuG/w5obPAoc6f8mNUS6GatBRO4XI0TEP4fCRBsw3DNB4k3q0
AesK7hYqxNqNFtbaJhkbaJp4Yli9CvmYvly/AwHx4I8HEsYamHknznroLvHvc6nse4G0xEcE0TZb
JUhG1Y0pnoVmQTwAU8UedPaAFjcNurOgPmHJObaP6SGi2vrYw7/aATlTyxiZtuljCRDQNAliHKoR
aFEHYCoB4HQ1LvMNnszwdczw+q2f60Zjl1KR5BZE5tWnuBHBvkLjTsb9W6D5Nq2kci1HgY9OBC8D
nXYTSbhGPRlOEh0QKn0OgCGmljgMUmX/f/aupLtOXFv/lzdXLUBCgimnwX3i2EmcTFhJKqERAiQh
ul//vuPUrWtTcbyK0Ru8aRodENrS1t5fE8qAZggmV97UQYCeyxD4J03YR+NnlM34t66ZsMn0Cu6e
55TXBgDf0Izvo8i0J351PzfwGRzzcx/f4YF2FFRyOuZoWxi4bANYHJZWfdN5C09bNTsvuqjnqca5
VpLIt2jEo33VsiMtRfAmBNf2PV/GpT/6CwUqAfsuXD577udHVs3esi8nbu6tQCnh4IJJ+WdjFJBl
34feNXDYvHk7gFzbw5JSUH/XFl79Qbucwp4U8hdpPzUoeBWdtc1eE7RiEvje6hwgbNgK7KjT/dup
7cM/qzYCAhvnYq2+K0BS+vtywXb1fokL2F9AeL6A9s1sKkDCm064Cxzc9nwZM30z2Y4PV1pUMdtJ
msHDYq6nFhz0sdcmnYtelkfgMY1/G8jIHUnBqN47E3lZAn13dG5D1+lu19a2eFMOOob5bl+N914+
hRHqF2g44GvmHH7wzpAej9/5eh94mRccDfXstwK28bc4qPNvAouoTBZZhl+R9HKaxHEzB0nLSPcA
MBMOyqYACBv3SYfiVWUySIK1pc7Oo3ks+4RDcxq1OiVRKYj7ErRxaQk7jLro763lp61/muu0P0kr
HUb4ud+3ehTd3poaKhNl2Va7VlDnEs9mUkI0a3IeJAWwTJPSyo4mBRvEm2ouo2Anwwrse8j3FwAt
Br39gKzBegmp4jxKWlOqeb8g+vyjqUv1HjYNRB2ycQyR3pGh+z7OcVucdaxz6PE3fuB2JZdg79fO
1CbVdRFeVYuJ68Qr8yi4ipvT74iZ2LNmApM3CVsYPmMrtzztsr4swOIcBwcT8n7qriabee8Lv8EC
RB+EfOVjJUTSxMqKvVlsKM9aJouHPJzGM6LiKAe+PZ68vfBr+rA0M5yGejeTpHcZBy1Zopmwny1c
HiBjXZbe6dZK9G6evVljSTXT5xGCLKjJTPX0sJAl0JBAwEpLwK1oU22mU2aTRw+kJVOZOCtjsN5i
ph2SVeu9d7bP4WiORXUxLaz6HgpLbnPrDSjSg9/11ecFXClHUXufpI7JPbSxRHnKKgk85OlIoQQZ
qDuEetbvRz7Un2QV8YcBzM/70K/kj3Hgw7UBkgQwTNvBlVoxu7wP4i7/WvdCEOB6HPzLKtmzaRea
IsgTxJlTBwCe2vpQaz9C/txNegYCI+xNEsGVtN1l2SzCZBQTODGnRtMhYLmED0ZW+yXCsvbf1Eiq
wTkodavSBmn/50EVUuyAZZwvomHsEBZhXgXnhOihObi+kehERWX0zU5hPh6gwCKnS1ELNhwX3Czf
ZpMeHybVQKEo4E30Xro8vLBa+2DF1MMES+FiAZV2yCoAZKTw4fRVj1G9h+dnwHa+VEKjLzPT8AwH
iylACB6DBrKgk1eed05oUBoGVd6oxqAzb3rcAHc0qiP/YHi+qH3j8+y269r2g18UHghcMSuXQxAM
9k9KoM8NhYaKwNJ3ljlK+o0D6woTCy6nqWDqSSbpfRh7EkcJRVSaNAbBBp89YMUHLwtAzogX08S7
durmtC29VgNyJdG+yqNWyjfwcGn4Por7aU6XOM5/0FlLfja2jnzElzYafQGqOkzBiDQ7zGs+7AoI
HslkiPz4weGOAAXvvJKHKqpQGqhVxQvwWh1/P2QNzqzctfWfpQ+ENOqdQn7svVzfag+Nhr3vmuZK
z+VCoah0EhWxjk3ZrmesgPAW64k5jLRR6HRBy+VrzoMWkEPkzQ+Zr5evpiDZcFa0DU7RfqCy2eNj
uquJ6RY9JhGiVtu3ZBaHDH2GURh4IkX9KTtzrfMflOk7c1Y0YPFD40sN0AzJypHtSE0yVIChqtb9
rBD+q077dfnNtLb90f+2z37qx9/15vv3/vpLt/6X/web7Y8l1pe77Xet+lI/77Y//o+f7fbQ/wOl
EICXYojsQnGbolzxs93OvD9ilLmQ7KKNg/7uKbX8q93u+/grKEuirR7AseNRt/avdjvx/+AcYB6k
ycjM0RkG7O5f9NtP1aYntx56SuZw3/Ep7hy4+TyWPp6kt7xFKwAS/sDyF7P5Wo6gqVXOw7X99/nj
qmbz82dQtIEGP9qEIOg9r6AEgIplCIEg4XVlr0hk83Mz9v5+gOjHoRCzuPv976H/9ezFABhDGwmV
qBAKLXAhYqdpf1aylDjYMkOKRMfQN+33mZ2XCSSjRiFQCjUT3KGFh3xJJ6PqTsR1YKU0jCZQqYFI
eR+3utg1qM7eGoYQvED5kcVHFBiQBKQygqoEXK7iRi5mN/QkI8OuLJH4oCoVwQqr3BO0Vzw0acWc
Ab4j89qMcTJ2xA0m7Uu/YnDyXBwu9DtDncDBJLqwFOOlGeQ8fvP9boBv6uTRGCJpCqCLGDRpj06Q
fajjdobgzxjFitNPplFzOe7RsWfg/E2eR1yWoM4T81OzSQjj74K4jFQMglwNyeCkkA3NHnDn7pcP
Qvu1obh6o5h3BtgF/h02cOsBxM40R92gHwCpUEkjaZuhxDM2M477UJAp6sCuAzskg2KHgCJxEoZT
HSaRNwqJuwiwaLgwUd4Eh2KCChpu76UKJwAy4zIO4AfMaFYlrDCO7aXUOL0SFtXE3CIt9IoL5QYS
J7XEi0OHpmyNulS4nqOzXWsO+/JYojTfLX7bwX9a+Plnm3vKngOZPwdVglZr0P6Yq97c+6pvcFBW
vCwTPS2B2c+aFj4qYf4Yw0NeRcE988GwT/Imb9yhErys/mzzipsdjOCEl2LOiZ9MAMuYIy5gcfFt
lDAv+d60C0OXHcsMrbqgaqi67DX1yX4BI4iyhDZsiL5K5gcSKeLcF0cWqFmaBHd6CDDuBvT41E3J
RiQDRsgMqpZsGtS7biGkveCiISBiKm/oGj/RuSb1FZ0a5+46GJ7z67pzjX43VzN+UJJaelCf9UZ6
2UKsU6LrWCJjQsIQoHazLKSjBxVZiorkHIwDbgLgb5ftsbRxxi/hEKf5mykvOufvrGq69pJUbRzU
SRmGfX/uz9Iz4W6oVcsO0+h4Zw4sL0/me3UFs7QKcBFIhB1zM9nlE3x5A/hLGgn3DxAmLZe73kRM
XmuFz/aWtjqIb0zedwTk00iqO1LS0t2c+g7+PTOWK9wccSE5Jxk8LWboeCUhB9AX3UykB83AyrxN
+JjVzU05RKq8Hso555j0OezO9SRUrq+HHH5iclcbL4bRohhLDy6I0dLN51rBOvai4gAS3cwLg/6s
Ex3396N1g0NtKV+Wot4vWqMtm5bGluKs8ztuPsXa2vE2H7wMVOIlNs1wZ+TE6iLxiG4rB+2JWn5u
kdv3l2SQMnpf5REX2H0WP+uzvaOe7k7evVUgHcpzTKGhMw5TaJcFacGUt8MdUygxdnczJMLK+AZ7
VgtckRmDvHa3GYmbyV3qTswm+rr0ug+X8yYoMnPvOlxz5jvdTqxLhpLSac9b03EwSgeRA7zHF6/o
9m1stD2Iilcn2lKFNDIZC17w3eB3IyC1LbbS+E0I/5khSGYsvrhKkOPDAsxK3MgSRWiXHxejM5MK
i171m1gAEXWxkIaAoGT7KNubKMzI2dTnNWpX1Qlh7RHPdeccG4f/nqA7HqZNjdJd4lC3YRcSOcpl
k3ut3EuGz5EIAp9PtHpYMEd7yDNBDnu3LF0TszMAzXPc96mxUy6Spc2ZqT7lZJhNfDnM8ZDXt3ET
mRGirAOAHwSV01pAEeT358rz4xKnCvTLUaKCc06M1kO0FvqB56DrAV8DDQ0puDko5aAUW/Ol/Ljh
d6DoBXwLVDL/QWPHue/16HgVSSuRfeI+0w13FWqh/+pY/uuQBDiYIjc5WdyvDklRlZEWGX6GwFaY
ny9qutQemvQmNFcMl9bXaGen8f6bbZymD44xABZyNHMB9ohXv4eOQo7rOVjiFLCdZCkBFEyWsG33
jUB1Jle5hzv77H2RWfcaJ+R5LfPxp5ETYBcBsw6fbi0t2HrzwDNgHiDPlNWHapT1sdetd/Q8M77S
MPrnIsFLArsYwAkNB/QjT+BJToXDOlRDiJ/y4XD4Bm1GeZW56DUI8T/n8vQiJ4IU2tbg8Zxe+Mmv
uHmurYAyW8LGxWqcbh1eJlPhA8OVZxehb5w0c1WcDbRWx8fV+f+p/v8AVvYkUE+43WfA2ovW/Pll
hax9/C8/c30a/3GCwIbASYG+icwaPYafuT5lfyD5h3oPSAynOuqp3vtXrk/pH8B6M8D5kIBjfwnx
n/7K9YP4D/wBoKyoveIfnFAC/yLVx/J7Fn6P5fXTnnUq4p42lTXKAQWQuH+kDkNPyD8LA+VQLEJn
6cC0iQUSQHLyysq96pxZWSxHIqCRHhLoK1jD+st8EeM5UsUPowr0+QiJydtA958c5BBoR8abBmfx
e6IEvQ+AGWt2ACSOaUerCf01b7maIN9YogPXv0VDXl/bUHF7QUc/zg+gouIpAsKVOcaAgtMLUco+
OEYSd3OWeNh3a+Rjxl47j6PGtIt4A2kFHvmZ/F6HYPZ/ySLIykd7ahl6kXFeRCRBJjnnh3nKAouS
bqU4UK4tg/RmMgtm613pNV1CRyYuRz1wfdkJwBaRJlQePAN8ndAsDJrEM0pl+xYmpjfI4cfzCMw5
hiKGLBHfS3NdYlyFmivSmEMjSzSEd10/LvymtG0RoC5udJCCsMTZuwzne2PQdY3a2zyby3PbTyy/
GJfSR9MUqUc/RnstSlyOaBffU+syD4h8zBNDdaEq9GUoUS4gPlGftELZ9wqo5+ZG6ynay9wuw5vJ
wmGpmntUrD3lV9csriZ3U8cdxh37CRaIIQBvX6jLDd6hnHR97/G5URd8QSkuSxa/wi58BKAzq2Ik
NbAYPdppyIbioGRUxXsTTNl73+RFCEJ4lEHCFwhfTi5iGdsFGhhTjFbuAGv5bzmXXrBrgYITlx5S
NbULsIhAKUcfdjrAihqNThB/IC4y4UfRMUUZqD2GtoJbOUDx3q7Guaq+LG7w4ZTuZ0AEh7qekXnX
xYLycKfy3TLOMJAby1CR3SgVJEy6MqwxIlm+9QDGzPtpgkjYrsmY92kawzI/KAE707vA1HOeQr88
+9BHAwyG2DIjOx5i9GDDUsYMZOhC3rl8DHu0HOeaJfUkWm/n+Wi77wqvQim37Vp3iaLeiE/inHgT
sq5GMw5QE0gsC+iZMBKiEusP2uo9KVR5nkEY8AdurQp+FHMWXaIUCC9u2rbglbO2g1JNQ5i4IqQL
IHSvRXxW03o53dnG5Z1aBPGSMmeYrBmX0WvpRdWSgC/enEuUf/QxWCqGC0a7zPc4wQu9K0fpvkYl
yup7fHDxZyEsvAdqMXkPZunn97RrgwzAsbltkJRWkgG5R/1shxqTkldBM3jttZsLGqc4pHGX7ous
aS5zI4GG1qTV3yE1q7PDwFQFqipwlGRPwdhrzpDR+NdsyEEOjqL60ieQ/zySzjF0zAM2LHu4Hw/e
VR55/bjPTKNPE8K79rgUxgQHxjIPzXro4UewE42J2tuoS30ZqA/EhEt3WMSA1bbIWN17fQwzaBex
G+41Vu7QUi6PZdOMJ4wB94oDLwpQTVnoOXG7dKi7HtEv6T4Ik9vvLm5iuGouZHoojZLvonYpk9BM
1D+DyLVQ8MAYoFoRYSABxAUMb0NTNWdD6EH00J994HwDx7PKpGEGGM5xySYrjzS4CiYuk9C1iQGC
PTrOFiAGD/qN+c9G4f8fxf/zaIj9ctXtvPnzec3t8d//PIdjgZob2jogFpwMCMBo+c85zKM/wFWF
YQUsr7xHC5z/nsMheCw+TmmQGh/PWnRA/zqH+R8CLQcaA2wtoIWK8/jfnMPP00OC9Bd1F1BvVnAz
m8EdVpbQeMbSicM3dnhFdvbX4yIBeZ4IAnw7cIvdCR3xAhfSZZnnj0XAp1fEvF4afpWzwyMNBSlQ
MQ+IImPejbhO5vdI49sfTzKptz9vAU9hu89LhP+ZFnAVV4+vFjQHZcYPcYDb8G3nq9hLClqB8Okx
TwUJGjx99jODfRHQ+NLLnB7iSdJskaNVI/rBh8mCYYFyFc1NAnme6PPvX+Y5auC/L7NKykWsva6K
Z35wPixRfH9k6m70Ko9fzVHfTCkRC4e/way7d7//wZde6PTnT16oi7xuEKcfHOpYTBdt4YDFZdYV
rzFJT6vov1e3/77RCtMXlcvo9Y6GaCtZMV7wmWbBrpM2KK5CWVTBte8kii044ppZJB4urfroNcVg
zn7/go+CCL96gFXpuBPKytDO4cEBg6x30BlI0e7+0UmqgavScJhSiZsFuWrHHHKwLmjR0E4Iup/q
FXG5l+Z4Bc2p81kNMLPEFACzv6Om/SHCsXzl/V4afLUrIEXkYzT34WGerXjwIFKSwIGm+lckjr+/
3hrUVEc4Ai014QGE5vK7h97NVUNKlKB+/3FeePhotTe0ZAw7XYThAQ3R4YM/agYL7EVs23n+qS8w
Vl0X6PCAPteyHLyJDAZa7ig4b3z81W4QTLmP1K7CbtAyV+1mzieWaI1Q2m+bn9V2EFQzaVrbkbRB
yZ7De8MW/QfV9+THtvFP3+VJ9NvIcyAzhVG6tD76zhCmNYBWSGtemaDTc/4i9tYE/LiVrHbIVNOW
RIs6jgZtiUONpLtEw6Fg8cafWYU4ZW0WoTUi0r53QX8G6F3jHZbGxz2hK/vxNdz3S6t1Fce6HXRG
JxWlXSCXe2nm4k0Dc+X733+Ll+ZqFcijnCJ/RNqRBqi9H2prBL3K2dzqjzKM5PTKVL3wDmuGehHl
UFMTHXRRazafE7WgDpv7UMD4/Uu8NPw6oLNy9jA5PEVbH/aVXjWxT3xpX9OqfGn41VnvBtECY8Z5
OtT4An2dqwNzRLwmx/7S8Kt4dgCWzvVcRSmzAzpE9RxNJLEeOvAbp2cVzzImoY4nzH7sKwBZOz9s
RvhCimV8u23+T2/2JKBFMFPrk4mnsS2giBxZ+3Yqc/0asPM0Eb+IZ0GfD6/iYQwrl4tU1VZn74RS
2n2gcEXwLlBqj8XtnLeUn297l1VUo1NBT9JDAiUg1pdnwFhPKClApM/bdnSuIbOwutO8D4xIpc07
dm5VMEToXjPz2tl8WvW/mq5VSM8gy3kKXs+pBgzf7KucCvFWkWXgF3mfKVAi82BuHmoV0c+uycfm
lZl7KedZG9fXU56JFv3rFKS7GiA+YjP0knDdRVoX9WPFQEbuqwU954J36oj+KwgznI20vRu8nrtt
E8xXu8GccSJA68tSJYjb03IUaSTq17SMVpK5fycnfLUbQKlxKnUASDr1FtMe0CkbYOCdLUt91qEF
M7/JrWp/dISN6owtURPeTCjuN9dwxYyqh0gGoEBuWqp8tXFETRV2AJ2zFPZ/lu74En8H2QGy7tuG
X20baLFzf54qkRrSjWne+2j+5zTK/9w2/GrTcL7hkN7PWZp3U/QJkvjdjQXp87Bt9NWeoWnegIAl
UAJCi7naOT9SSwJpttm+sspeiLI1BMWWeg6DyUTAV45ZcB4xY7yvE/quZl8EhdcmTek6laBt3uXf
4NBtg42fZZUP0LGpsYgMNFCjDN3sTgdAUM+OkY3HxbrntLBFascNHJF16B/4POT7hbdkv+nDnPoG
T88KnsUeJOWnJbUu71PgqgGcNF31yh50Wjy/2PvW0t0Q/SrIhKMhrYDc2ME6otpncxtsW1RrNDlu
PS06ze2SBrg3JiimfWzQ0N32XdeMdZ93DZvqfElzATMhNzcecgFdoIy8beJX4VxUru8gOwK7wkzF
5yBey30Ggl26bfRVNNNuCLteYvQ+A/pypJDhsQrQ0G2j0+eLBoSWJRrgg5SSHhwvSR04BFKwbfvo
WpGg8ojxxswuqfbL+mjjJt+hEbocf//sp/n91ZJcxWuThcWy+ATuMyT8jmsnlKxZL7sm7UfxGsn6
pWW/OvLpIGD+IrMxpQjcd3HfVgeftf/O+uXvE4+tQrZvkAqhNTSmLUjB54AMun0Fp51ts//Y/nuS
PPq9qrNoqVwKfwt2Cetc6EpDAv/3k//CxEDl59lug4Ma0Haf9ingLpm/M2EATYtiksV+2/irIzjM
civJgjJP15QTkCF5f+WyrN4WVGvNENRHyeC7qj8atHTsHR29qEYpP+KvAR1fmp7Tnz+ZewnYjM6H
YEJK6Jad7MJPM4QvX1n4Lw2+CtqwIhJQg2w4AN/vw0nABUA1xq9ZOr80+ipPp13FgqyKBsw8+WQC
5HeQic/22z7rKmZltxhCLP/r0VmggyQc+NZHX0cryIAuKvzhAG1aLwlOo9vNE0NX0SoBvoPSGkaH
mVCxc5F0CaC51bZoXQNUCwYlN9DhMDoLvuuS1ce8BIJz07TTVbTKSdVRmWPweHEqrUUMdyTJp225
wZqjP/VUZIDrD4ewh3HB5AMx5oNNsvHZV8erKroAfGoP3XSQYQFSK7+7anlNV/yFxb4297ILcPEt
KNNoZxcs4Sz8RAb777Qx/97e1yIgXhYaOhekPwjtNXs7lV+sW+zG9bIKU23jqUImDIwqhww6r0qg
6Ezwms7zS/OyilNBK5KXJMajx86/tmiPvM1EXm9rUa1hc5NjQQMIs0sXH/yBBBxnHu6BwI7stjWz
9nUN9BQr1+VDOjPQUCBd1oVpNwb9t03htGZj+mUWmHZSOFkzW8OB2/p7K6t5WzK8huU4k3U0n0OX
9jH97FfBrWX0dtuDr07Vyc5gmwHrnpYFucH2+GkOgL7cNvYqTuOyVMKHRGtajUW0d0V438qs3fhB
T+v0yXnanKg+8MZzKSl7IJkrcSUC7W18cvp88MCjI4RLInJo6unPcvY/BuFrSvcvxNGJ0/H0uSMQ
/AnO6znFsABJgLJTcDjh0Hzb1hus4nTIQ1dIZvoUgE7vgfXYBxJbLv62TCNYHahO14FXZ61LwS9d
9nCY/lqUXbZt2k/ouKdzk0VAtAzQdE/D2cw7peDQZOVrndcXJn6t+hSD3VaCcdynELSMr0Ew8a9B
deo+blrrj3I+T5Zj0EOUEvwILMcCGmhUjQ8iKrd90rWeE2gEcZUV0qUmHEDAi6ZPtY7ebnvuVYyy
kU1jSTE2qew9c/N1yOy/En35+7B7JPQ/mZL2JHnV07w/eBkhcFvIrsrF21gfWKsKgv7SiYUE5ABG
1Rs1i0+RmV+TtHpppaxClBTI002LOamL5rbN22Omim07+WOl88mcsG6cKcg05NAuwxmg+5cs3HaC
ru0CujnsedvhbscVpOMgBteYbFub1VuFZVn3U+EcHrpT78Ht31Xiw6bFt0aX13FlukXiI7JCfjVT
fBstfNs+tXajcBqOffPI+3S2lX+/zH2QVo6+piT3wgrxVqcmbbKpqYCVTS0BlCBo5FmcxQ/bJmUV
kbIuLRhLHjmEJbJb4vEvcMXeeLCttaWwsLWuYbUEsSA+JaFlMBGLxbDtTF7LO0V2ED2UWQkoJXfQ
PYRiwLaDYc0OLPJCM13MfeoigDnAQewSX/P7bRO+OjFH9LvmucnswS+6s7FGb1/T6jWBtJdWyuq8
NM55oF9h8KgO31LXfSvZ/Jri66/H9v+B62Lh7Okotgej6FtIJXybwB3cNOPAwz0/iv2xFCAK+Sgb
B9S7AjmhutBs4vstUw5Zm+ejF5aBzR06LJRw4dBUq97XvPhX4qf/OXaA13s+9hQ7NsoYkT/Rua92
IAhCqCdABlRu2lqAFnz+A7AoYhl6NX2as+4LGYePaD683zYvpy/95HgYKPUMp5gXBwb+XjtAyClY
wJvyCOglPh/dFINAPXrCg0/TW9d6F9Ogt0UojIifj10pAVZLQS0MAuk1xBX4AUqur7GDXlroqwgF
Fh2YSzf0qdfVtwzSlZUpNiUp/lpN3ISQbM6psin4ELD8U0CLQ43sx6bPuQZXzego2Ej1FmgG/im3
00UpwrttQ6/ic4KCsITWC1RU/Boib63Qx0ZV22AYEJt6/jXbcGziAVihFC2kZd8s0JOlUCDc9uir
AIUOG7gj8FmBDC6qUCA3GgJKpPeaTdoLiyVahedIKHZF5vBFh/lPiwxustHXbU++Cs8eB08BQSOb
Sp6/m7ru3FNq2zpcA6kGcMp5VTOTLoMuDsMIiV1SN9+2PfcqOMuFZdZAnTmNiw6yvvAKjV5LO0+z
+s+WC+gYz1cKJI+hENIJkxZgtDkQlXl1rTno0mMVuHlTXgGO4PMfCWUzNbINTVpD66Qu2EfSyftN
U7OGS01APNZg9BvE/2DPBgtSnD+wba26n4a8T/bzPCjC0tAAD878j2ogMMGFnt+2J1/FKGyTO2m8
wqZhAJL4YaFuZkkTQTNrv+0HVnHKijyPXATRoGUit6UK7ku97S7ui1WM1mWocWHG0Nkc3/Ze+Saj
fFMbyherGK2jOVMapN+UZipISRT0t34+lpuQvmAQPF+JgRi8cCixEjNvmZPZ6BQ0z23otEcLjaen
v5oy0k+2MGkzdBCiGEAoGfNt1WFQD58/eW+YcyzGlGN7BB86uKzDaWMMrcIzHkFAr3QO2ncGnz+x
zJexgXDUplW4RjrFWCXeFEiT+u3wlvr6ykCAbNvQqzPUlOhO8JHo1PLoY+mbWwgobbrEgX77fLaz
CVphEIYyKcfMJDFA6BBuh+H0tgdfRWZPK31SYNDo24DDZQJ560i8LQVdW254Hu5ZTejpNC+pgucf
ChUH5xG+cWJW4VlVMVBp1Yy4iWe1ixzn7+rSWzZ+0VV4DlXIM2DtNJScDIwSLbvBSbqte/5TBPjJ
Zu5IE7Xh1GK5tDHzJPbaWVrI18aD3FTDgaLm81UDLLAX51ODuc8LOAQ0KJ6lWcb0tj4CjGOejz9L
5yKjsi6NiJUQWB079cPFAnqlm9blGnDkq8BjY0y61BTwLFc5h66sLcLjttFX4Qpu3RR5g9elruag
zXKA2CluvxuffRWxfQ0EnoWAYWqZyPvEXwL5BSr2zWu+nqcF/otEaY05mkrDzThhbtqiapOyV+8n
KLltm5n1cRq0oyLCYd6bqDuDWqA9jjVUALeNvgrZAaKe0Jgeu7TKwuWj12b5GRNRJzdO/CpmKfbJ
MJjxWeMm0/YoHITmkzCDQvjGHwier3o042TbdANmntrx3JjofaHrbbV5yI0/H1xAiB8YY9Ol0JG7
K3N7C3G9u23zvopW8L9HWte5TkUTf27a0YdKJKR5Ng2+BhpplMwjeBB1KTVV9Bl6rtMZTAVek7J/
YbGvgUa9R6Z5oWGbIlJjGA0NOiEzEYdtz74KVQPxmb4DpT8Nh/nk+9hdyOY1FNPJL+1Xcbr2e9Hl
BHhdFLTpwCXEq9AtrrDZiHKSu1zFuTxTMLq6c8rW59RSAhnVotDhPShuQr+FWbc1d7FQ/EyiL9me
VbJhUIitSxTj80lD/SqBEqU270cdEHh2zbqRX9qigOolR2IZ7P0QtXZYI7nJ7WuIec87ji71dO6g
HFmlgZhge5O11TjvfA/VhAcCZO989GkFBU4qJow51mW/HHMdQ73Wg5aUO6ogmJa9HRRtPk8Qe8ne
9oyT6qv1Q63TaAniITUT3nff9UsIS4shjHYNzFXljs8id2c5NHDjK/jlghfm6SW4g3LLCGlcbs67
0pol9VoIax1HVQ9sPxiWh4dBjAwl7LoY2C6vOwXH6yGO5x3ku6hIFATl/cuxgYbAeU39nqXw98rH
XUjlcA49KnUDASWP7ZkH0fgEdpvZclf7VSu2ZSFrtJeamOPSUThkhEWLqg9Jgpy+pp3z0uJf7ZeU
ZTMSybpLC66+Z0zeZaLc+NyrvXJAJwY+A3ju0GWpjeuLLPS3FQfXNm9Q4aWzjwpSCv7wlEBOCorv
td9u3G5W26TxcsolmnZpHkBJb5L6B6/M/bbtYLVPQsQqHhrhtambXXcDNlgJLahebTv91hivgpee
awIYDELUgF0x5K9A/rv+06ZnX2O8jMrhZ9INLQQDc/fBRHpBMb+BLOy24Vc7pW4g/N0uMZzRUVRO
wqC6gpDrNqYZNCifH30eQhjuv12bzm2XqX3rjVU6QeJh4y1n7e7jNxBNJRQrkudQBjwEtnELBMBC
qffbZmcVqCcN74wUfZuiUfVjhDdSSOw2Rgc0pZ5PDtSXzaAh3pEWXgwcWW8hK7GjcRX82Pbsq6QG
5soLHVzQpbWOlygRraboscOBcxsWA0rzz19g7Jra96YcCQIcXaCCN1aHsiw3JghrvFcnxqxachzh
6NGYHRBlcG4i42v+0KcP+Itcew32GqHlDoXDpgWrtq4vOB2g0cK14dvw/f/L2Zn1SIprXfsXIRkD
Bm4hhozIuTJrvEFV1dUMtsFgG2P/+nfF+fRJp+L0IMVtl5ogjYe9t9deT3yt9tLD2ELINGEbHm1+
hocu+Yac1t9WCr5We+UbrP+kRryKUtZ2atLGHnNi8tsm/cXO6r+LTPBDtmV/OZ2GHv442sE8zhop
b9twrjGH8RJvIK8DPRX5MfnVQW3+K0grb1N+xtcMiIwm49ANXB0zlq/RCX7fMVxGYX7+L3eHf9NX
B/O030cHva1NwwB/OwYRJ8u74v0KQ+58pAoWkFP0joazpygqxbBDFMdL2JEjGT10EVATN379q4WN
pmBGLAh+Rwe8YFFHcoABhexGJW5Lo68FYowkATnLZWdqTNzcy75F35mfvSH1TVvTtUQsELugvZaO
R5j+wiZ7c4NLK1gHwZzxph+4lokxDZNxcGfHo7cUsuVgP0O9//O2Zxe/TwBhpDelDeNRgTtYb23y
ZzDZrS9+dRy38PrUmufyiNj2ICg/U6pvKwFca8RkFJHWwUHkaFKwRHmU4qoBllC3DcpVfcF0Ymlj
t47Hxi7F3l6M7GXW33hUXuvEXA609YgvCj/VLfohB5f8XCIcN7e9+9WK1kM6TukYyyNirSeYQt2L
uf0XL5e/OWauQbvthntGtkzjUW+0O8MouaiA6XbH2178+gDmrC9W2NsdE14AQQKbrPnc5Xbsblum
14KxtNwm2C8TeQTBaqjnsriDF7G/bYleS8bgYte2TdmPxzLt3INeZFrnZlhf/3loLvPuL873a91Y
6eAN5mKc7yKkM0J+ottyL0g8TXuGrG68Lca61pAVnjXwamunI7GJAUwsM8NlaZFyuu0svpaRyajX
QNT0mJsZfQPd5UMbN7dNe3K1ZOFkYQqy4N1RXYPl+IJSfrDxeOPnvayI/yqFj5iMEYcqcB/nS/Nh
9ZF6GzuA0P758/7NurqWkYl+jC2hWlz24OJVySSDITqM3m57Ov393WGfDWCuHAUuw1GVmObiNYJb
9Y0Dc7VorTejt74XUAjAwqlG8+H8NcCPfb3x+Ve5LgxpmkaZRRzDkv9A7ehR5t3nW8YFlK3fxyVd
CW6r0SGIptUJ1uszHK9/uWS+7XKTXAvKeqRvI8wBMeyqaFBw1MVJsszeNN1Bof795WFRarew4OWb
tkPZKaZgdPLtthOKXEvKShZynwEFeoydif1u7KFHqIdxHNabii+wjv799cFsaRQiW3GMO+aBOyHk
ZUI/34fbvuzVavWsR4XLzdGujdttOg8kJk+Uqsz+y9v/JyP/3/0Y3ra/vz5LE7gZMoupw2wmn+c4
Hu1dz9d5ga9hZukhK1Omd3MG+tNDBF/L8KDyYZZfQYtPD5bRcMphUZ5VZWgs3BV8BDCLHLON1nIG
H6UObdeEHxMcUe1hhN36BPjgsP1MZJrer2owZ9936yFprMMj4IEB13XZp+G9i9Hf8sovPhXvY18o
vUPClgb86wIQPIHy82lQYK0CIJzq/jGhzbTeFEiSa0EcdI0zvTQk79smHp5W2J8+0J62tx2wAAL+
PuRTxMHKJCs/0o38YnR+LeP25bbpcrXHINf0AJ05fkwCdLaCpic66X8z0rikmX8xVa4lcdZGsg16
48dZwavjtOgg3K70UD3sHDKE9gS4tOhuqq6B4f77IMVzCbLymvFjpCK2T7kTh6BE+/GmcboWyXW+
scgRE35cp7TbAUfw2QxwZf3nh19W/l+N02X8/uuEjUnbW75YfmTC9m9QVafPRddu37chjv6lsvl3
P3G16ZCmzFuqZr7XWwJud2fmZQbCY0Gx/dSDwE7/Jan+u09+tf1AntDalYl23/aG84PNthjqsEjs
exlgkgtF921VJXItoms71E6aRWDQRhpB6MY+YyO68QAr6O9fJILhCAoBIz/GuI4DHuxgkvhfNui/
+xJXizkH4rcI6MGFR/Ocm1MpdAZ6ZIl7f9augtykLiD/o6LDs0E5ySPYdMBIEL3u7Zdyzm9rbQV+
/vfh0b6c+x5stmOeZ+YAzTXQjl18W7ICf/Tfn772KEUmNu6O/cVEV60eNsplf1MeB9b37w8nTMVC
5KLZxWt/Jg1IvhO7bczzq2XsEyL0ZPDoENJ9U84HCQbmP+8Qfx0lw5T297f2cF0Dn4U3O97T+zyL
7md2WxWPXGvoICu8ANH7ZqcGN58Hrc0xypK32977KlhosrxbfRJhsset3isFn3FfivRw29OvVikp
+dJkJOqPea/VPVSvn+fW32YOS641dC3LwROhtj8KT8XBlvCxJrO4TYpK/nMj/V9bfuQ33KfIpT/2
wzDvVFc8RPmi9zeNy7WMDqTv2eoEYDgj0347UOo+qoWDcXHb46/WZzeVZhbpWO7GdX7iYjoOy3Tb
IX4tpfPdtsFxHoGUAJW1Gu0ITKTI/mXn/ZtFdO3rBdd5A1LMhEWk16mCaqxWDI7Ctw3K1QoNMOnR
q1E9upakr8dWTXMFK/PyNkEa4BG/7wCl9Oi54FmJRqsp0KoQzXI/bRwkhNve/2qlAhHejPmclDvp
Au5sXy8k3H9+8hXU+f836QDP8PurpyygFWNsu2MMwP16T8D+QoNRC+PQdzglTcc+K0NS5fMqsz1D
dc3Vs+HZCjtOxfxhtiWZAWKIW/pd5hldj00BYu5NFXig735/ty2aY/humEu6tJj21CeksPtOc2By
//mv/7tJdxVgj30Px/e4y3fb0jFsUH6wcNfPwOD7edMPXOvwFsNtWBtl93bqFMheqdupMr2p0kyu
fb8QsoFLnEi7jy++X+DOolMbSILb3vzqKFb5murG4OGrhXez0OlcTYLepvEj1xo84G3RDW9BcaMD
kOkJj4cKFYkft7361Wq/gO0JSRqzXymAyEUUoYFrS8ltG+w1ab2F1pSkUWL2E5Q1gD4t7ZPIE/Pp
tne/WumpUwqA99nsQRHTdcoDwL0+u3FgrtZ6v7h4wkWs2cOjkr6McuM/GAn5bWHQtQAvgIE+G7vq
/TgyEFu4hSNM2tzmekKyq6UqgFoLYHPqfZ9vyyFrDPzFI37bHTu5FuEljiZBcKP3iZNgSebmHe3V
W3XTN73W4Fk3wzIr93rv8zhUnHCQ7viNscq12VcGvG2UzBj1IGHX4oz/kyzdbb2E5FqCFwUF5LJI
7L5F98yudF1XYz++7fKeXGu/Atogmn5FYJUr+kPL5E129Lb2apJencidREl5Uqnd92Qh1aZos28a
yOj++YtedpK/qAmkV6tUxOBg8ikpDqwR2frSWdnLg2dULId0UTgF//ln/uZ4ulaCNWvSpMCP2n1G
i2i30qytgRa8TQlG0qvTVXVNbgzD09t27MHCGSD/mPwft7361XLlA7YD6BmXvQLsue7lPOy0bG47
+K6VYKVKiZFZtuxXbteD7MDEhYFxuO3ku1aCeZkwFha37E0XxCHW/CNQS9ltn/Ta7St0MgXGS817
VXR5LcU21JCk3ib7J9dCsBF0XpMXjdpHMlrqATjGKlH+Nucmci0Da9JULPHA1L43AO6GTIq6gE3+
7qYZc233ZWOPkvPSFodhGMN7IGr7NBDQwm97+tWKbRLnYgux8j5bYvSjXAIOBcjZbTt8cnWwgnCD
crUvAR2OUDpfo5+TGN9ve/GrVcrBaGzAz8gP8PlqRLUGqBNNt+kvtz3+ap3GYkqmQJbykCk5QoA7
bKx7YLEYi9vW6rUCTOnCIopX5aHUcTWU9CzIjZHYtfgLRlyz8RSPlimOv4seYrxNkEiulV+AQfRN
l8/lIVysj7iL0xoIWnfbdLlWfg1EdMDaTukOLlx346JeCLvNTZBcy74QNyFMkjIFWNYdhzF6SMf+
9aap8j+SL9gIdQtYyTvKrIyPIKih77pz0n687flXS3RU8TwIO+WHdIo3WKinOj1fWvX+zU/wkrn8
xaF97ffVR1ylhWvYQapI3xlQ6uSTzknb7tGnmjenVgbXPZrQ/Hty/f+IUX/1o1fLN/e0GddhFkhb
NzdudSx6QdWec6w6ceiajYsKBDfgaqoxmXG2b4Nfxvw0CcU6eUBiPXAJcBxf/alrfNR8TxIH2d1I
IGnlVTL44BzwiYuaHziLC/W46sbF7LSBTjfzagmijfoK7NM+aavF5AqB0MTw6aqsnKf2u1o6aeMq
5XkvT0ngsHveeST0eQv+9uqWmntgId9gIedW8NY4ED+w+fb9pscqLm3E0qr0sIbnd7HiF4yyRM3S
AFLcL8LiBXU+jR8VlUhkhnwo/pRK4j8vdk7XHYPcN6ksRggsuNXR/hg86IsLYuREj98nFG1zW21L
TGIHtB9ru69jn/Lyp2wtQD9o5AzgjVdw+xr8l4tI704F6bdqhGmUrp3rdcx3ORonm33AlQ3dRxTQ
t7opMNNK0Oecz+SOriEj93GxsvLQZzZI9IXNk78DJWCsc6ZW9jgQ2xc70icuqbuczYjCClnsCgkD
3GqbWzaP0G8OU9fuTIl8P69RIQEoGm82j0teFZTl6BtZ+2OT5ggbsZcwac/4WlPXV0uByK4q4whE
QitH+m02ku2cD1v+0/bBJwe1TBl/Cgst2Kdupnn+lJgmSR5C0xW23YmAHpX0UDobwxEhsNyKR3Ro
FPhequ8VXq4loWztgcDVGNGYJFPgAHYnm/sxA8w9tfW0ohh8ytGBVL7HWw4zwlqMKUhibRFdbCCF
FaOL0MUSINqCg04OCPfe41tO04mCUxnoifGx6CrOeHlgvANSFLRFuaCa4iO9XiLLVd8Tq/neLdij
ntjU2uF922gLuORiJ2oPQ5LprZ7aLqVwie282CGv6YqvhUnG6b7cAhK/DmzAbamcMijmVwC85hQR
lDFJktRlliTDa8yLhYFr2fDtfqQuRlWbGHirBVwzm7VF7xbxmhkoORlM1oiwP6iI0DOzAPmn3sAD
jotd1+hs+IHcpxBYNDKd1p0eskk/cUta9g551iwPg8/RJlROZMrOIYuADo47x8Mf/Sgmi46ZJZrS
pxmLttuPqvP0pID5nD93kSwIxfbGW5ZVuUxL9USM4fGPdGiawldNW8r26Ny6Zmey9On0ZXDMZzU8
7wm60VuXxCWsnTMmfjbGtbyt+MyLH8Clz+ozustDV+N2CWcX+jwm/whVny7wP09R+nMaljWcJFXe
v/NA4rhWHVbSzyHFNL9rOQ1PpiTtgdC5GJ6LxeZsTwCl7D7MvNvCi0ODB41wEw3fgGJ3cSJmJ+3M
OP7JcXPT3Q9sTvwRIFHRHEGPj5d7O5c5rYc0SenXgtG0/CN2vHlCC3l0xjVS+InWFlkNLmt3LQyC
ot3Wh8KdwZBYwx3Mg5IvouzTcqcEOh1fc9+BJh+3TR+f3NRbv4/mbtjuSr8QdszZxslnAnZ086Gb
y1bVypsInogDKTWaaABnXc9r0NnyqEkw5JQopsRHgDua6dlmZd4dSMenfGe2YcXe6bJi6Q7QT8fL
41yu7CfYt5jYDUqG7rnbyIKtpJs2t2fZZJZ2R3Bbtd7zAQbHh6a1Cu01Ub62712hy/QklVKsMgDL
sh9dVw6qbsHANENVjHFDADpKk+0E9qQ2O+MoiXZGjxRgaBGc+pqYEm+wy0gbw85ww1v0UavBp90i
Pe7HiyVPBUO7wJ9mh8a0faYW940S7xjwau0IX06gINgjwqX2V4MlnNeD6KismXTZ9NnP4DPC4EhK
WJ5VCQ+hPzmDLtl3Dz7d0lTdbPIN+31QDhDUweCYdhUq3qv+6SzQn5+A4FhwIHC41ZQfBJ5y+ZDK
2GWflQw3nfvRUQnk66rG7CjKuOT7dW0T4as2NkW4d5tuUbXYgLEq70jjESOik63rThqUtagKS99H
byzjC911KbPRTpM1Lne5D2H4tJCQDHerCa48WjlFDQC6tPEPCWA5LyTWQ/+GyhH1vOqFMOUBrvGt
AQYXGcyTR0msOKS8x3lnmiabofNOu+0BfPOB11NYYlOnaskj9C0suukduueCjj8YwiWaMUZgcl/6
jeT0bsKV8fA0wemun6vVpwDowFe8mt1Sxqc4KbV5zvQcjd9pvxXigYlEY46NnRTdH4koAmaChGWb
3k9t0a8H/GXbsM8kT/VHxteuOeu2H5ITmmiZeLQLBeBrj+1IsB24TEnzK8AqGZ7muhuyOz31bQtt
MzqwMEcK+Cidu8F4dacGmUAzTKEhJnutQD2sVuNH+obfLD6tcWe2bwKm8ehJL2k3pfUM+8W2jrA/
NfXWqO1toMwkd0Wp0OuSjSPEqnJdiqj2yhog5ZbJAaocrXlc40Kh6F7wuln2vDnf9ncRcMy4Oeob
Htl3KcM0niHd7QKiojFsP3Fq6JHDIxVk+tfLTU1C6qSb8/AYSJlKjZ04+OZUDPj0MJploJs9OGzI
8zPoF3o5EdOV5m4zrMwuJ/fWwROgxTBqXZkSq5zAr64Ntq3n3nn/mpSbKCtQ0wp2yFOJ/a3iiRuW
Z2LiYv4eFq3SoRJm3bKTTxOyPaWY/d2XQW9A0OCPTKbmmaMc5j4UHIN4DsAYb7sxsZm5w/kfqRaD
S+W6dyHPXYvgyUwBH3Np18PqeCQ/5rE38mXFmK3neYAs9HlY+66v06Gb9JdN5TT7KmnuC1nBIQwM
bIxUIto/Rnimkhe41qfl9yllJf82i5lT5FcwRExqOdAhv5O50eCB844UbKrmyHochWLD8YFoD5ax
LMrWHLTeBNEONHp59AOu8j6tCQ714RTszN9zi/m958QJVvdbQM1V5mP6OaPQRdSJL5qhRi6a5iAi
Trk9UpFnbK2Sjcj5SXVzh5bjGPadB1UOYnoEINxFomLowPo+TLPZDlncp+tzPJIF/ru4Zy3f02J0
3WEVIOW8zLRLvhQalJedThuUAoo+MuzJj6rJD2QZHH3G/VMyfhA81+E+HsZ5woaZYm1AFg+hWnHk
MFFdHhsJrPZWF2navngoX6J6Y71cP+gAmvhcoe+Vuho2hg2vAT/u1TPXqDFVnWzFvE88+mrFAS1q
8b5oknHcLaSh+BJ9JwBOtupCcmX6EvwUkFZ2bV0Wa0Z30s4kthUPm/88FAKuSVWQ6Fp8V2huSz61
mk0Py2gRcdVdO0R1PMAVztfY3dcqdywxn6mF7cFdy5zCeQ8QNML0BA28ylQ+SSNz6vEK5NVOo8lr
mrF5xz0w4Ee+Yal/zcji1gPNuYhBJllgeRanfQLquoA8uNJJHA4lDiNnqiVrBv1kIZ0CCF4ymYsH
rhv/XPgLADUsIbnXRcHJvgDBZsMxipBjt4QU274Ta9SeOBsz825FE68fxsXGNe5IZvrNi8atdeO6
9A7hGqiZHF00Eyrt1bIN3V1nFIw1UvRV47BN6hBMqaoJMCS2A1Kc3rWIBz47IOrvW1gpyYqVw6zr
LqashWerotU0pQM7F671f6To/hkeKZaOPIZBh/JxjujyQhwsXpECJeahZQUNiJ3idHlZIwXZLhDr
NUMb+SPuc9CsDXhpAjdytCE/+qWgHycXtXtOB7ChpdzM/cpF+dw6OOjvOKZxnW3W1bRr+rs0TcsH
y1p/buNNfPPtOryViVgArWevIlvkx2wAu7pqidKQnVjB+VxtpC+drlpEu/7ggarzd2yl7ScWb+ps
Bl+UO0xnVstgw3YYlyE7e8gX048uKvK3VrgEtuzUjHl018h8daJqMHMLtMn7jvzRm8abj1nGmK/W
Xm4FpJzx6vyuv/gBnITfAmxTiiX2CmTdedYUeUyfTGCPszWOzmucohsbbaWOnJcubsonHW3aHFb0
+ZNPgQnK6tKnq7m3qcrab4hc5bzPDI3onepVnz4M2wqMtm3HVVQuVkvxKbFCkec5sYnaw6bBj7Ak
0Kw7TdFaiq9grpdAVmW+z/od0UNnKpv1CEVLY/O+BgN+TlzVJFGSiMpn3vY/tyJL5od1m9bwA1Aq
h3CoM0WG2S2wtjJVDWgYGvZw0WnocSlEP7xuMXL//TQC634wOfadHTKaNj/NF/ndfs4lTZ7RVDNk
99DPJsCGl1tWnmK0TW1/9hBjy2erTaFI7ct27c561glhFQxFClyPhoEK/4rUOKfIgiHZDPdaC419
oRtzFz8qiSX5xpGsuq884+UpnXBFlmjp8q+xTnj0TeKCFWnyNmUgLqII3dWYHQiWqsau2N31Yrfd
Ktul+MzQ028+FQ57+xet55IOuyyfI5xXzZhF6xtzYdjaKqI0TypjmkXWZZMI+qRDsfk/U7T7iz+W
Ht1s+2IAtvCDF91WwnAgm5YXMJ4zvu3HFe6ux7KP6PTCsMqwI5JkmQtsT92Wo1jYjWhrvhsS0rm7
hHecyF0aFoQAlWCMtbCBn5B/IOIb5tqv6hKLAONi3OtglqV1x5K3fPkkdDSth2mITHnSurQZvlgo
3bKbqdjWb7zM0IvEOl7qb8bxeT2olsioLrmN7/u5bVg94yLcPPhhSFt8krxHM6BGlb1e1DojKJ0Z
7GQ+2ZCWBRqk5+Zhaul8dM1WfJgT6g2igywE9eyFENUCNmiFprDWJuCLFcN08K7IfN0Cp2pPIdFI
0LrS5pU2bopUZaxx+jWPXd79uQJtUuwDJ6TbMXc5V6tWgzFxF5jMfniA8vqhSqaobM7AMacsrbUI
Q4R41JPouAXM4CNO/Dg/G2z2w/cy9N0OZ3zaPE9UL/s+moPFnWrURCfEt4mpCeqIuooKMzc17JWS
j8lqoD9bXdeqU9ldTgyMlonh7jpNfY0TSclPGUr45DB03Wh2Ksp6t183NDIg6YvQXxfyLu6fisER
JMy950/QgduTaHo2YkU29jwRFDoeS9oaerKNEd8KBCvuaeROn82cj6LbFd5vdZZh40Appm2+wfZi
6HetxN7ZDwt/NIYggAvwIXEnkRddrYIHlwTdH+Suz5dEPM4m0eJxaay+t0pNw3e6bAXfTwVf3pF0
JnsZJegZwfuw4uRDDiCZ2FL3KYMZya+FMgIuOew3ekxixBmVcLk8JKBO23pGeD/VBS42V6Dxig3V
Xeybup7nZauFRcaIwEaVW42OF99WcYfJO3tORa0glIFEF/4i9HEqR4PyiolCKc+5W7Puy+bWOTyE
dPPDR9h8TPRBst72ujbJqvr7qYCMBhZq27YD2HyyQEenzxQIw9065duAvvEGqN4R53z+GncJktdG
IzWqGNB35zA00QZ54SzCjuPKMWurxqCJ6GczAs1xohyhc9WgN7/4NRkUIXBmIeYHmm8juHEOBtvb
Y1SUk3nD5QRdHhzavsXz4oCMfEot3HjqoliUe5a4O/qRhjGCzU2bme5zN7XoLeJGKQHZlEzfJS1N
X4HW2lWOAymBjBnoPOx9q/rc9cgRUZHTB66tjyvsEVvTVwGVu2zHc9Z14t67HGlmhXac+BsC7DGp
JySi67NXbXCvRM1R/sU182if7dqX/bnoylb2e2kb3p/WttviDvstzf7kDtHkN+5bhwA7lAqmwnya
w0fUWSW0QisScrlVG87y5W4btMPKpvMnmnTJASXx+B696DhIigyO0NXomM0/Yj04sS8708EopYjH
7cEVduRfnUQCWy0LamyPcUTZ+Avc+JLv+NQs9D2iQa5PniAreWomALFeCxSg6H/SbvukdJKMf2aj
LvO7LW4FqdMUvsIPOMhaHNbtllG3a1i+FaoGUggqyTrE0Aq8rTCBIWcGQxtyj4mV87NlSapAOCPb
+FgqlKMqphIHW2jVLb9IlvTdEw3NCPlFQ/h4B3/uiL6gPSxnUw3YTXAoc49eHYCpc8sBgh4laxSP
M/tjdFJH4MAFU5wigazxCxFyRujOEN/t4qVUA3ruEGfKJ4syCa8hIzfaVrCciOk9JGUZYujMRONd
j+vk9YejvtT4q1hjjq7tC7dbMqX4XiRJMe8owBsGNPhF+u6AoFeU900KlylozMSFggQo1LQbur7c
zo2B/riGHL4tsx0azomGfXQjcW2HG5+pPbN1SwK2ZqPSO+yTEy4lZxxhFcpNMa/QFxeG3SxHKw7p
ZuP5V95nXEQIkeLUJMB6wqsBcHop0LbCcRFgdL1KHIdpHYmlPDKqqN9OPC6S4hOscaV5uMy5TeEP
79MhrYd4S6bnLO/F9jnCX1NGVRebZLKHi2kv4u61CGv6ZC+Jwn0TTXzDGQNZIHx0fNO2z17GGjHZ
YhNGVuRkSM3zGiXlDEE50bIcf/YeWzYkTD6X5Ndi1mg+WHh4Ii7EMkfZHFCOaTnrcrLFc9YNa4sT
sRjCH7xD0fXbMLiJH9I2HSOH0VXJCOQsW/rXFFENjgZa5ml2UNja51+dSjNXVCYuYUrr8tQW7zHK
ED0oFyhzmh8lXCv5JxXZKXqZWtS1X9dLPI7GbF8IWufrDPtWdAepRZw6ifI+JkmqksOSI75je+Di
7HyPRqc2c3VAqXxCQN8veZ/vIA4zxb1TKJg/IIgo2AO3aarfRjHw5Zy3iZtOkQV/+htuXRpSs3Fj
6F2YZGQrkVMXPUwEJjyvkdW2/xIF4NfqEgHAuPdWFstTrw30/DIj+foeBJRbdUE0atl9IkY4aSxt
ZH4WTKvmPXG6q+kIG/dhDecogFK8IF+aOnFyqk18hTBjQLEi34y989NYJncLionuKDgL5BOKJ1l2
7jkuPGpFJO4592ibJEtxOcMDUvhL4SA6zAultk6YHKIKa+6RKe1TXKlkcAE4kBgK0vnQRzHK2mxE
JdtXAiSpovLzprLd0uVZemc2W4Y7lW4RGeFcRZ0tUbpogYSabBkPD1m8aP0p0zCP/pW3qZUPBCXA
/CCyzpZvzqECvRNtMbRowoLu5qUfR8Hum1aM/M0VGJh7Twuuz8SCHPK44l0pwM0+ZC+DzWV73oal
5B8Rz/bNWhPLfD/vhqmQqM6lsKLqSW2xmFVUw+KAebXDdUdelAcO1dPFqTX/CqM2ouO6LOHzJ/cS
FW9tT7l0CwbW5INaXrYFg4arIcwEsJtpXvq3BMOOHpIy63j4iCJxsx1WrORDGUL+gFyBRfc0akrc
bDECky56ua0o6JEMjKkjH/I5ewhiQoNpTP1kvrrelujN5xYOCQcDHq/vqtixLMdVDoW2hMy6WGuG
/E1/k2ta0JcJ3eWaHi6OljFSty0Dw7pYQrkOdSmd4zsvlws4y2j2lC1NOp5SNCy6u3lUNtm1q1fj
A9Ww40AliOBaafJLbg89apVxFek4jg64ijH9ThRtiehazVrlFUtkn3zfcsCy75vQDtsHdJ6nBiXG
rlnCH8mYJe0PxSciTiRBR9eJoLg1P6I5ejHvAs673cdpzNLtIU4j7f/0czaoB+/b/2PuTLbjRrJs
+yu5Yo4oAAbAYG9V5gCAN3T2jURKEyyKotD3Pb7+bVdFVUouhVgRo1qZEwVJNwdgMLt27zn7ah15
jNl0fSIYkuOk0QZSyEnXoWlqeuty0Itu8vuF/ohnLV8hDYbVNDMfCbBDadCyjirC0d0qBJxX+UgD
1Hf6lEXdZduvRnmQdPciLuAKQyTdql9ogN1JK/1ENkMTQWq7Wt3BpCQQ87uS2V5syL1nJAdYSI+n
mekYjyitHYW/aJrR8rK4TYsqvLaPd1DVnMojT29tdd3JMddwVScy+Twc98fPcsAljmXWjs6aShGK
6Kx3+b1oW7Pn3Yvsoum92u0wj3KSph+OjPVED4Rpa6gIRNSEV2Ys+2nLMgrybczLZHzt07meL6pV
FvYjwYBjzV7apMNhWeQ6P7qyqMdrdu1I7DvCFa+A6dF49DyJjjnBeh7Zc6nT3BAcK3noYgTVV+SD
C3y9UN5XTvBNxuHcpj+fZffP+PMa18M/YU6b2akzkhNtE99RDTaiYBzpPXuXIuBiX6SVAIg6Nbqh
ei9rDIq1X+qk7cddGbZN1XsJtibLq1zKpcKnxNcOr5yXI3JUnEv1/plD2ZpontNTME49m1W2J1WS
V4jaPVjc9RRtZ1xw9EApZ8uJP2AkXYbWGyZ6dTS7giNHkvpTAyZ5OnAenm0jaEVMxfrvKYNOMSbO
YpVFVXb5RldPqfXgjH9PyXtKL7FzMZIb5nNFcudy9Ensv6nXP+1wVYGGU2Ei5ZbNSufEqkb9smPN
fKsP95/QcfTTJlecu80e+Qvht8Zb0MRV0p8Xk1YBXOvamtOtOaYwyKVqzJu5I0/k0ztU0/1Kmzl6
/Fqv4fxcT3EKOonIB8+J1sptRevEPKC//XyJUqnxiZqodZD4d9+wNf+JcsM4EXS3Tbd0lhDOFvdx
I+/7pQqHoI6INrGqciDzdbzmObHhvJRvWDKtP7m443//xgKUIkZhTTftrePSAKCHcbFpSGy9cUF/
9uknUpea9mGdjJVNmbr4lLXG+8mtw7+ndDtloRAsN0UdhfZ2oceAF7fLWTLk4m9++ImcpTeMvqwG
x96S8NpQtUm80CDN8esJ9Wd35USLFs5j0tsqcbaRrnXsrGPI8Zs9+G99+ikIxcxqgRSB+8KBDRBo
r2hpt1b3v/7wP5mhpxwUpzWKqZ5Tpksslfm5K5Ni8nVnMWli4ppF7dUD0s89jgq7/lu9wPABfj9D
YzeaJIAIe0vvRfvRatruKjVI0vz6gr6+Wz8RLp0SUWS6CGdcImtbuCom3aXKZSKTy/9eF6N33lvE
v/yX0jJKZ5fU6UO6Jg8GM83eh10yxJwYonhDK7jP8yjoE+v1ksDov77df7zM/y96rW7+63t0//pP
/v1S1UubRHF/8s9/PVQF///P49/8z+98/xf/2r1WV8/Fa3f6S9/9DZ/7x7jBc//83T82RMf9cju8
tsvdazfk/dfP5xsef/N/+8N/vH79lIelfv3nby+kdvvjp4EhKn/740dnn//5m2kx6//j28//44fH
C/jnb++i5/Lz8w9/8Prc9f/8Tdi/6zpaRd2l9oId6Og2ml6PPzHV77YUlnAdihFEAJgCS5orxv/8
zfrdFBYeYVdISRtKaYrf/tFVw/FHmvE7Ua2gm5Vt6LZEomH89t9f7LtH8+9H9Y9yKG6qpOw7vs3X
DeHfU8k1dFeBY8c6KVxXmAhXv5+xU76knemou4aSbnnWJr2LomgZ4slDnKVdLlF735Duqn2twkDn
EemZl3YlOFZzbI4/aJNsZ69wJj31aEOUJLveHHLbjxfEar7GEYH2O6lBobUjDkb4gGCnCuJ0PeYz
Kns5mwD0IsaKTJ2DrkrCh7GnuLsxOTK7nqHHxfNCy77ZiyJrbS4aCwB/uBOohlDYZQa6rluOGo40
cl9OZWdshQkMjjYujtlaMNzq2jTIZvXNck+1m1xXZHfCb0anIFK0p4WvOtVJ4fhyQJEAm9dpd3qL
LAH8+zgC+O/MKt6QHpgjkP9HibU+Fpz+k8IonqZBI5MfjaU++JFpaKRF6AT+RR9M66lxEqyec0Ey
LSIvHFPyicrFJ0VjOp655q7j61XVNlvdMmdFTO4gPFJYaFPPBBVaboqu1tHQFCX2PSfNXlIsNlpA
R0AOSxMpXoNytS4+itRs3tVDF/ksPlW7ddewkcgVTGQqk1Wnu1y3uB+N29XqPE0MSdkld43kw0BD
+heqjKSG87VZu8dkmib1AZFL/SGdqYcFaSRMM1jiMT8rONMR8vZE2UBT12c5J8wTLS4X08+LxFho
JDbNs08Rr86CyU6DcKIIH8iiXEOPJEp20UqDdkakRjLDa2SzRr5rcg7YNKvqrifQ0G3QMuvjgIC7
q0gmLeuFdHvTQjiCKWpPvzWLSktj9CSwY4OsptN1lJ8kOTviZCnIGiujdFeP2WUM26yguutrpeZg
1Fa4NjzHtlbliWbRSTLOdqcHReko18vmalIbo6QlCkmgLn41ilIjuRitZe0Jw2hyfwpH8JjupK2R
pyI7m7xumtwrsga0kYbpr9pgNtI+vixFmn0y6tK4AVSd0zp81pLPLnUJ0xtVGSebkWbuD3T+Ne+m
XoaTCETGER3VSMIbQMp3CAWVyBhEcvhhySKVf4mKJrdBME/OOpzR45zZ4cXunFX+OtgO1Vve8OxS
yzP3JXKHSXJsnK1uFzPdet81xuU6R37sbKJ1ae1LKjqW7sfVMD61rnAuVVXAHdYREUXbEqisvZGF
NvbYraxW307JkhzMwp0/L04qCWqH3jbfRzJJjZ2SVNn3pWEZ9tm6dMuOaLb/FPaxfIhX0ok+uZoc
QQeFUEq4aHyoFGhddt5LbUjIA2nznmRepCM0VNRgVnu+IvNPGqnI6nRv5RlJnMKN1odp6izpLbWp
vuh1lF2psFmXS6m5DcdlYTr3vZlMH/Qx5jyqNwoBWmvG8ftJz2QYxCZqPl8SGQ1dU7Hzo7mhbKDH
9UVVpk1zV00CbbFwUge2t1vWH0jkm5UHekx8iEsnfWwKoSPfyGeR+Blq2spzQ925mRyTeWc3rQxy
skBR0Ck7excpiKRQc9Km9FrV5oe2AqyDhJbpu81d2Vp+riUZfPI6LoBl9HjD6kqUc3dhDwg4Ub2I
rLJqSoZTcafHEt3SUGfTczjk1bXMbacMIhmv0u/XeMEh1A/FJWmIKPaQ1rDkibJZrqM+Q+0bDvrU
ABcqheXbIUIpP7TdVOejk7YmSIjT7tbSY0fbIGgEFb+6IV3MUrpYdYE2dUW6N3SLzyn6rB0/zq2d
1143ujNLPR6x6ZNyU6vfOohNXiiVT08Ctd4nvSyMO6eM3S3FIp3U/dyu3Q2VX6ts/U600b7SqrD0
nTxRL7Y+lXZQyTWbDi61u8Fboi4vmf5pOXkiHGvSiTRB3BtqDNXGDmtux0ymC3llOzrOJsXK+7En
SUWtRsXm6g8ckUvE8CvFBaVMOWxmaArR1uxo2BSE+dA0SAhVuPqlofXn6wB22+8qfXpfq54qow7I
6iCOt8DDy1StKBwMPBJfw4O/FCFdJi9odKsv/Wn8813IdF2/lvd9+/raXz7Xp7/5fzBSOuIH/jxQ
AmGDBPjbQOn4+3/ESc7vrjKP8QgOHyFMnZjnjzjJ+h1xGEpSSyiYqLrNSfOPQEkYv7O12zbJfh2N
CVri/wmUTON3AhtDuNKQjm0IRvoLcdIR0PDvKEmaFp/hwE6xJIUF0z5loLjaUqFZdiJ/ci3PncW+
qPJD3cQkm6g85N22SR6+uTN/RGrfRmbfn7f+GFGxuzCq4OufxGU1Brq4XYmhMumeC/DtRZj4vx7i
ay7lh6tSSP10lw6R8tQGBFis57VyI78OjtoyPzcD50t4SPaJdz17r1ypNzgvrXeoffXGIfskSfL1
+lzJbVU8PUvnAX0fdy65UedtGUZ+2L7E3XUOVyZ26nPEv4R6WmDpV4VZ+cXy5Y1rPp5Xv7tmVyhm
mQ0PQjrSOiVskbZfEEUwbtkLyragmFvjCnUntccNWdvNnNa3Zm7vXOcNfM73p1Au2LUcGAVE/MQi
jnF6s4mrKxrpkqytrCpEOdgiM5H1Jh/Hh0qIKZBGaL/xgH+YtQypXIQWNi+Va56aSZPRdjFlMGRX
L5+6GT2jTIHnx4N2M+ryXassdccy/1armp8MqxhTIfS3cdmdHil0VJGyStIYpW6UEoUa5qcsHLoN
vpqzKZsCoQ4Wx+SXXz/ZH14Y12JUxYnIpvLww4NtDFdrqDxjPNAsQvzB6PPHJXeL+Y3E5PeZta/P
kQlkOqYjDDjap2ZRJ8rRHDcwYcPu6BIytrRfQyJXnnO+eOOc/72T+TiUrRvCdiio2g5rIkfHb/Nd
0K0EdUWKTnjfvWS9mk0Wm7+GR/nvQZTOARBWPcvA94PUa55XhqalKMuSLQ0RQkot87j59cP56ZXY
jmkKRylhn960Yi7SFk166rdxFW61kXrtvNbPIkWV89dHsjgio5+m6uaeJmEjOlCYvONMg1gHRsCJ
q8p9Xr43LujH2Wbrlm2zVVmcxu3jxvPto5FV6lomGhgOd/GDtDkk5291lzV+OgZvkcmmSIh5etM0
zLG1PvNkxo6+u1kozJs8bKr92Fb3K7quqJxQPCzGMAaChiT7FscFpdJBvzPbEUPt3Nv9Zg6X6o1r
/8nDNB2LCWNKlwSvfrI1FZohoo5KJW7jhM4wsdchILbat/zSP25PaAXZwNl3lasAG56M0+u10XdA
8fyjJ6pVct5Gffqgq9wO9MzWNqZevSpZOR/sIuLIVFG79kw4TofE1rMLUq7IQFN04o1VU/scxJd+
oGAz5SIOVn3QP/964v24vtvCpN20YpLDQD1tacHJ3cqVJbkry30+f5bhVe6bt4t49+thvm6M329g
jGPZhmPRMNXhffp+5hl42VQGktC3R+cw1OO0nZqCoxNUWs0v226k5WFnSA5M5ozTRMwtravMYdPi
OdmBDq1wD+XNG4vij0s+MRsy7GM05pr0Pvr+SxV1h68FHxm1DM717RLdzGp8zvr9YJ/11ED2ZWNo
b+xuP5mGQijFHMR6wG0/uRGOhnKG/SXzG7Tu1eTmXpyUh7Dq/xKc7usCyZ7CauJyadiIThbIOam7
VdcbFDZryRG4L8JpW1R/ET8rkb/Z7NEskeycBunAkxUFcKVpDAXzp6YOfK1iEQbDZHZvXMzp7nU6
ynHN+aaEsqKPEkUZczFVg21HYDrKq9U5N0fRbHI0Im9MjNOHdDre8effjEd7lyQaR64Kf5dlnK/N
e+Mtbu9Ph6D1u5I20b5ziolxKjoq9IohFAaecvUKN/Eq6y3Yn3Gcwt++d1wJaVqH105Zps3+8v2V
IOcbsrTUee/saLr42tssx3vzYQTYd6XjO3umbKlvk5UTajHf0D0MlV01IAX99QJwus58/R7GETHI
6yZ+uNw5X4wSwSv91rp4N5Z2SzpiYPnT7U1votVKVfXGnPk6w3+4dAIRFmOlmz8UNl17IrV99ANb
cph3aNTC24I+Jl7ooPteE6T1IcmPYMlCknUCC7HQzO2cxTcwDGtfT6/WstkLJJRAlB6Qxb5RbPnJ
BLAs1Nwuy6thq1OYu71anI2sia8XTt2L5opsWynaX9KsZHbeuPtvjXV8v76Zz40rKttMWX2XJvEX
XXx2FrWdk+qNSzquXT/c8W8u6WTN0bEAxhM9NhEQK/ciKunhl6AmdqzrRSV3ixlTuqmGZ9lWefDr
6XUadHydXl9PzsRqxO4nI69JhlhZtExzBy3X3DrZeWu6b62pP75N7F6mojeSI4+XeUr+ZA/W+yih
Epfh8SKbXuwXjn2eXem+XTvbNo0we0R7FZaHcYh3uYrfWJh+OIASurPmOjqCOiWl656shJFWtPPq
olGeo+iz7K0rTFz3eqUn3lDE17DtHsjjBx1iO7MNz359k3+YRSdjH3/+zSzqqxHVcje2fiteJiSv
JjSA2XXfmKtfq8rfzaKTYU4mq4ExtJlII/jNtGykHPZSS557UiweMsoDZZUNepCzJh/OhNQsbwRB
HxjdW6CkHxas47eQroGb03KPOcDvLzaTTacnHY+6z9KbJh4PiaZtNCO9F/kRe4CF8Nc392fjHdcB
lygMneIpwcqV4ZKJ2cbljk2IJWM3z2XgMKeokM9gLH892k9vsjRNrk6RuxLqpEAea+PYdRHPspnU
Pq6TQ2yPtx0q6dJqbo1UXQJkr3HpyosaaLRXL1AllvatNfo0ADvOZmlB0AM0IC2KOyc3OZHTMPVG
469xaQ0PfWeyRq1aJ6+1rLHa9xggp/o+twRCxjkfa/vu17fhdEZLIYR9vOuMroiWTsbvj9DaauIu
lMW1RofzzvKd+C2Sz3G+fjufj4PwSBV1T1ceUxrfX+RIt1GOHMdDTnJWZAnO6w2FHQ+l/huh5c8G
UjxQnqhFYKtO1oYaqjuaerYQa242kRYCbclaOANlc5eE6RuLwU8Gs1lqeXoGQlKymN9fFW5xy3Rz
+rzRY2JLDsyXYttRqSiEeGuunsYw3ED8ZWyWpDAtlr2TG6gjIEBEr7f++KSuy3DrtO/CYgNuwCvb
83xOtq595hjVG3fzhy2FJAmSdjYTUn28cCeRbdnN2kpRF/XxOl3wBuLAdeK/mF07JmIITmxbkuwi
VXwy/yratVWw/pEizjkVHOqxdXzj9urO0asnjHd/55K+Gc78/plNWSyAlwBnS7WEwknWHOZxuP/1
K3U6L04v6eS2zS7eT9dYmRdywFeA+WqC/TGGrNTsF29c0OlgzAwXAQAJSpJA7MonkzBpFdbOkDRD
Dk0hiLtGf5xDDLgltOIgxAj2xqQ/nRPH8dA34IC1LRKTpzy3WEwm9kFeZfxm0BZWvfMGy9j8+g7+
fBDHIS9oMOVP1UW2XshuSsDlSKPCF9RkCDNj660eEz+5dWg0CCQ4ieJhOq0NDDyjDv82S597jX+5
nD5b8V2bv//1tXxd3E4WP4ahEwi1DkUl4iRmgKBxrIvStMXMxXZIs/ddMj3nsicqzA8iTW8IGbcA
1TH6IXSVLQ2rUufClIOvJvedWXKbtc5agL6oGzm9hZ8zOAacrM6YddneTWI5ctwclk6+YIhMN86L
mMK50+g+tBrTCOzB0Novw+osuWdAdME07gAI3eByru4r0lq21zuDLbx6DetlxSSa2g6+p7S+dqNw
wOsU4Qa6otxcykO9jCnN4fvFXu/NVc5X+WRoT0upy3Ox6mv2EdNliMuvt6rrqSIh4iV1WMUeJsSU
4YGe7bO2aW9cCSTntXQT8zrUxzZ7p4w1MghJhvVimtWdTFN300lNvpOuXtxO8JXdCzr0TO5+odb/
AdBBV+06Oh7etnolfMPoHNQF6zi/148az6t1dZdrSy+Ks9kRNqJ1M/ySELQ/RXlUX5qVIa9SiRcW
M0y9t7Lsi213q3XWZbOawHEYyCkiOtE2wVw5sQ89BovbkkeRs1tMslzH0iVmybCkVfSCgPWZ0n+7
TZRhHmA5SKyDto7jPUTO/KTXyuy9LiwvQjza0CHcem0PY5+IGzAndNnr4/PJDsNDY2SIoTOrI4XW
Oo+6lq3t3l4M/UI3SutWzYUIlnS9d7Kqv2pQG51Na9yZQda6226It2GTluGZgafKD4+SmWkq435P
qbeaPnV2vhR+P1TTdhysPiigUV+3YBhu+jCDw1zYBVOaJxqAp1iH+ygszXd2P1PDtdYEhwWuYlWc
jW4JUCCrddg6ZsGNKzZ9hZbA09pmxrOrxzdTsRwmK0V7UA5o03WU0HUmn5wq7760ei82y9heGl2E
OaZeg5gG4zfFXBe4NUlhzvn8xXUKsgcx4hFPj0st9Jpih7j9gCYH4kluOZ9rtPBHGwgl6BSFrZZM
zkausu5804rEVVOY2Y0hNf2W59Vfz0miG5eqWT/Z+kpnHR5a5CVRzn22SggQGad1ocovqJ7R0KQu
jY3IWVda70cp/vqpsky/bHTrMevWT1Ikzoc0F+WF0U31JiyPXzDJ6rOxcuqzhDq64TsR1sPa/FIL
q7X9bIobj1BpUyOhGqTykIm8w4QM8KGuznCjYZwdrLswfqXJjFt6erRoT7NdXePJTfANHrU6i3hY
BT2FpnWpD7IuRp9f0iBZLNOhPR4mtDV0z2t+lfr8YF4nChXBissYfUpcbRBbG9vUGK8domi/cxZj
D0BAYv8k4gBTnusPuWjGzuOti3w7OqbURzBi6Hk+lh0Ho84uBjAnzYsAL4HgN68vlWGsB45l2XXO
G/Z5mgeMscKJrUPYflzz9JykvzH5dCCI1JOcFwRTxXXer+8K+wnWGkyu6R2tzfTy1nTjudq401Bu
Szw9+7hTZsmLeTTdaBSDPd1oaD6nf7FWMw90dwicGKI8PXgwXjxHGtNsJqDypHaUE5lZ/5CRRzzv
0i5/14VWEkA1czbU3+Ls0LO0wRuLPVwEWyBt5kuXaM42aTp1VkSsCptoLjw9My7b2tpEOUgJ/LIe
PrtXOSbnXW4fIFlsp6XerH3HC5RZm9h15mIz4vTDd2Guoy+MqvDdvnofjXkdOCj+MIv1mGhSvMpF
h+U8d/n7ad1Zcby3XKyJq8IdZnloFD/adKNa0jzoCTDyNdmOVumP6fA4yyzQ04Th0iA38v7zUERd
RQJk3xnOpscD6czDvh4wns+eYVfepCORGsOAjcAbq2rq92PtiEd4HRgvyu6JdSyglZE+HvQlOpBI
gxOgr18cF7JPgluozuX7Hn/GVeqwLESOTcu1NZvrrUGd4JOho/4bHfNaY14cLPBal3oGamsLjAel
lbuSlBmjoXvp0ubFjexbuH753k1plQ3sqWiua6sPN6OWGu0GQ9e9iHjSnW3F1+mwagh8pnXdDm3Y
3M34FXneos69ajH1G5NeKL61WNknDE7h2biEqLvgltKp3HkPsj/fryK+tMrwoo+193h8ntJq9GtE
jl7kujcOSp+N7MQ+WtbmxqYH2B3mWpwzamZ5xRKY+FEzN8ynCNPYmd0YbXFol9m6LRQ1DmMOW8gF
qqEpiGR/WPPwEe23CT1vSPNNUQKaOoQkTXZqjHbhzOsdrtrwxSrqQd+kS7LEDyU9+G6Ens07DSAt
DI48dHZIteR5X2axFizu6mILKqzL3DJhnaXRhetWKA9bdALYCXvYXt7UY51bDeOlG+ZHfcQLc6BY
aW0GWrW9KLnMtHKY9XW32vZNDmKGbGCBLjCrrwBaLDuOzIGG6ZpcROBmy4FTmJe3ICjKkrMdeq1x
if2h7mac56bee4quJVQwBrfyMdzqj2lO19KDnpetdddFQry2RnO03k6w66Xc6K1zCQDhkvTrrgvB
kEr8jbizm6tkPFoP90OtnCNsqzrLcwti2HTUfHmA0u7apR0OedxONlyFpOC9cdMnF+JDjjtoxrRk
2bSEjgvM4e0Cq4gXmlfUDhuzPWvtMyST7Xs1Z/bBljoURb00QaLj5FPnc2SvtGlojjrEFKpG30H7
KBeyxJR6HC+O130MLgAn/VBxgXXTvwN4PJLPbhnN71yn3KhIrnsoZkjOJuMl0kX50lUrHW0ro35i
pXqmjgb+oOitLlCzWm4jU5uOpIPmKtfGFLBQqM+JD0hGXGkix6yPEWppWWJo/hW0OOpBXbpV7S3w
bUlJadXlLBc9qGyRvtMyOFJeMYJ2y4EtwBIsaEIw63ab7M1GDp3fRoqOcWvjfmwwiu1mZaO31CN7
jgKzcyGr4NgwhgAPeWP7QAEeFfDNNHWeOvpWYOoEPYC3ab4AWXJm18397BrVx0Ta/S5H/LutHc3A
e2dP06ZHrHoFFme5AeOBGldXjyLtm8sa9MpcVlMczLFN79Y6M8GpLdG1MR9ZC5KVWhPY0owxLFbP
BFmzRbD2DrAgldRmqnX4miq97OEvemkURU9IAQlQwsRlDS2afd2XMQJde/1gLcsVqj033TuYy2Ks
4pqIEINCCqpu+sntL2Adpi/wssoAYvLkko6ebxEH7uRYnRt2j/IwjpJgIREY4G7P9sUQxxelO531
sQ4OCunjZl2LD206nIEbaONNk90WoftQ1mV3rUL5SIPUyItKsV1tIDbo4mzENBQ+NCsbi6do5a6c
5x1N8Gr2B8Sra3jVZZbcW+t4rYr43qVJXlAsWAz5pVH36tIp7oQxwlDIeJe8ihBY82g+dJeC/UDD
qekHa6nac9eMuyd4NXdRbtyKEKP1InaTzPton0OPC2lmYEOHhHRZRs5zNq1i3IStEAUMUSO9EQmb
TR+egSsab5K+6oAB2phEvcwt208TBJPHPnTbu5rA9xpYCEecbq0fhrU+X7SxaINqqu+SBPSe2fc7
kdH8Hax89mWN9d0QtvNTDTco92RCIYi2O+9jO53JFZnPckheIZzNFzGdQuuNSuzw0MrhMknNaWcg
FNxVpUkOJkveC1FVQZsNRTDNWgYXAubkMB3l45V9HeWpubOh/HvWSDjeLclVpOsXfQsiczXY2Dh2
3jdrjAE3mWdM77XEips8Oy0UyLGWX1rpkIjs6+i6GNyDk2SQx50tyQ3fQScD/EHb9SnxQN6I6mIy
RLkfKzVie4q7PTzZkn3YBf2vyTTyJpaBQKvX4/voV7FzsyAnh0zTXEpobFSjswb/IPyFncrIj0w1
Lbd86ADmeC7sEXv+3IY7Z3YQchv9lxkKRoMBAHuXV4EM22WiXyKs5Kz1QyRDxJOT6VtNPH1sQyIh
O4k+OSZ0rAHzPIFzd6dU9RENarwZ9WgtLrCHotFedLTIZhhnZ+1gDJdNTZAV9/18rdoyCly7nqtt
qpzZcwa6NgZJpkNuzKhFeCqMx01tONvGopJtJaynCOHbxp/hKnwBHaGdtXOtNvB8MddJtLH9BmZp
4hWqJendJNXGzAq6DcDy2xhJ96lcOKr3YfKYqXAEcklEhVWaRTyLx3qbt4O1N2WUBRRJk5FWIvN7
gG4ZTc+0q2jOvsBEbW9Tpy/zrZhUfp0kbJP7nmU09pPhCGgxelK8sGYA+Qa8OOUzCETVHDg1h9H5
uJp1eTGXJpRcAntRFvvMTtSdCo/yL46YGFMHuLf06qDRS7aHHwt+QsgGCImn2DP7y6zoJZX2cFZ9
oOqM77aAbnTuWjLDYks1dzSCZNHV2TwDFzrUtbXoNxYupNBHsN9Ne/Koru21KT18YukYmyFfxPKY
tCRq/Mie+AKppkBORlS7696VXtaXqvAijOPho1kVIHN1+lY3tGM10tYTg6yf4bQhyk2zrCQ8svX8
Hb2dZL6Z5mV5R+0wE3S0XNRrZGZjH4yWrC/GVMQ3ssvBnzjRgB3BDsujRh3OY52O04HfNLSPU+RG
xS6NYVXFxTou/lIhxP4EQVfdcOzASFvUqRDXBCRyeh8PZrkJo0SZXphoC/BELSrD67geO5qP17NM
LtKhc6KrSiy6HbA81SxJOMHYkvoLwL/GHmbV3VRW65lW0pDVt9pX+gXNEHPx13igddlf0dW04lBk
ZaMeq3IchnNKXXmJ+UGoXUbHqV1CPAb0cE36gARh6dFNNso2bN6hw2xUV4vVT5foe54nIz0vNaMP
whKSLLQdDEoeK1v2MrVR+y4xpviixq/FkcsoWQYHK6ZGBjn3XQLhcxp3EBI0dZ8k7SFxKg7iKavK
SpeukGwUTunouh7jqypGqGq9JlFz36ZbER5I5ZgXHM2hdfAhQWRxitV3hn5rZxyL50jP503RClns
4zWwbT9KsBXk2OGDMDZbtuBBD8CTuRfhsrrNtgRmNLpiLQNu9FWehOcCH0GtL+eifbTkx2VV/toC
gwnFUl1FCTChW1zfTrhPaZE0+Cu8EPuqj+3qFjBVINcbBqyeJtOAjDKmH6G3TkAjDY5al2v4CLxB
I01uzedLN6DwT20yvClWGvhNn0h4aP40LhbN0Nryou6Si7jR+8ueU53jerXGXXKmfvCMsE18be6x
ESX6bgS+9grM0xxwHK/Aoslftg85ZwE748VbKHaP7Tn5OXGHi6p5Px1dN+ckBNsLOcAFJ2/Dp7ep
n3Le1nrrwqQnOmQZLNIwlnSgdcaV06RRyXLuKA3AxxQb21zPwuvkCIQzcecFnNhTbyDYi7VPpgPA
sJwhnPYrVtpPKBsGL8WHtWQlRBBjM42lw+qew6gZEx8h/XHv8aTIwUshfziz1QrhHAxaoVGyTxQL
XJQ0ZCmd+Pb/c3ce25EjXZJ+Iu8DLbahqDMpUvxVG5zMEtCAQzkceJt+lnmx+Twi/u5ksIecOrOb
FauYjADgcHGvXbtmi1W7AleUNhsfal/cZo7ze7wu+o8wrcpd6whZGkljRKCYkCQ3YRP8aEoB6NK0
gDI9tb7mPirzsT8IXWV7hzW3UzFtE0geLMOnlO4VAB03gUyYIXyzIXCr9lMXel/GRd+VU5pFKBHJ
33RpIXCdzIRw3oRob5sy4z+JxUajdcq+dBBY5X4Ovb9oNb4Czf1OI5djXdc1XSZAVlmwC6FCfLIb
1AcQR2r3JevkCzFp+oxy4cGvAg8l+SzxbxwbCGqdLRcJxWFAa0ekXUQzUK30Fy9ovQ3QV7fN7SiZ
d0M47FGe+aID3JR/TraV3BdlFIKA5ChscjJvndWnhW+DSENTNYcsbFD/mnzxUJa0oLVZfzu36pPq
F4O8xbeTkPLTZHn7prXsHQpmQ7nzx1XJdDcJ307hj84uRZha+OU9yPmK2nCKPIxcG/9Bdv1EKVPJ
H3aCE8R2IdK+DZvaAU8oYfMCJmixpUlLf1ZNya4Y5St5WNj+XVX0UTzREWW9xAk15609rAOy85X4
3pZFdo8QstV8LlGtJ8obdXIzRV3vJJveQaljEyb9tN4q2qTuXeibEVY97dAQLWTMsipF80oR4B5K
0IsWW+my+YIc3HyzZkH2vc3corkfkK0X26isOmefBk45f14SlRZXq7OEy60t0y+ET4vYx2Jex42n
tfe3VS71jJwX+SFKSchbAJjexI0z/pF4wfxl4ND/s7L6UlypSNRPuMIiOC5UYqP/WHZkD4OHWBON
vxDyV+hwWYqjur+kf5TzaN0hw5JeJ6sCNE+QfXUDRLMd94bCiL1fIpvy1aFAB7VrDmDXsvaf5Rji
BkDQhGv23G3aSZKNIlJCV2fzh/D0IMmghpA9fmNNKURGG/eAla+AE1IKgexIkMCYyaQEGPCbPHsk
hvK+gok/usPaXNMY594t1oAWb01iZE+u2HGGzsVtOlbVl0Ixs8AlbITza0tFHvlZXfg0Ry6g8Ne6
suSclLTCOGsnfsy4Bm8Fet1oPCo9+xUKYF21XL9fh/gfqh1HUmYA/xXq56UNp+0gZY60HL08Y7/L
gb8W9vAg/pLoDyrKlxVt5jk8xyigcmNFpu7xusTm6I5ONUX5i6rCuA0L1F2Rav9eZsF3ktZ5R6F7
hAPp/dNq5fG6Pr0oVKUs942BX0azSSoqKlMK5e0rq6fhrF5a+QGn6pKkYK5Cc55N3TfEuvByGNNR
jCivMYyZF2zdBnnW2ukOaxgdmjpQN6OyPmoa/x9eHOVseKmUSEOohhcV0mysh25iZZMj2vW1bIDV
jPjNTQ9LZ+vCM/pgopiK4et6lWc5EEJDyolwmP0LXgTiiy6eSmQc0VBcxSneBVH0CY0i4sXlel7G
w5L1P8ey+tc/nZ8ebOmICMazqZtfmjvmrNCuDNGkwQfhire702O29YfgORmjD8qLb0eUS3k+TQ7U
TWNaD17PUN2g7ozYEZcCuilBbuGb2D2h8Adz5e1KgFYBM5TJSNc3b+/1dRog6XiQsBFcDLsopezG
CTUZe93PPVKUIwLE3YdsR1NcfvX2WNz0lhvOjg91Jzb39AtDKULruBchq2+yPUQ3tX01Zsi3EaZQ
zrK+4uHx29AO1ynYY2cRU5Zk1u74XBTUG95/oW+e3kPeCa45BHgHWvXlKCthD0tpKvu+Ed50n9rZ
oh233rgoJtr0n37UNPNm3prroacT0kYSstVdzFu0B5m0LdKS8GEf6RDcIOG8Xb6PV+8/1psNgMuY
+rfht8c0wV4sRxqPFSAL8RiQVbOhzSPcQlx6lr74wkGBNYCjdv9vV7zgLNAGGtUOQDutl3/2FV0F
qO5ZLkChGA8o0H/w2i75dXDhPUP7gJLLJk4F/mIGQVXqxjSCxyJbXFWC5BOiujtJHEkK06bXzhof
UikOaNydrvyPuiv//9KfMF56/+euyu2P5sef/+s/f22rNB84tVUK3/kP9vzIiuDvxmz/xpDr1Fcp
6Mz+r07KyP0PVCphQcKoZ+NEH/K/Oik902TJd8Clo+sDHsU/aaQ8Nm3898ZiujjpgYPoC6+KSg2s
tdcbS42eiGy8KP1uB6Z/hRh3UIG1N+yKsNmSU+OMsRFo3HU/hfZXdB/zzKkafSilnPJvKg/m1gGF
yqOOKLm2kwaDnhFDp3ZP5WQulhslxjRGmMvFSoIWxnGKYmimqMSnznVQl8OQX0GQ6sKKIlM9u1h+
pGFroUeb0hyM0jM1N+4rtXzoo5C/KP/HV0NauFRr465OHHVbY7pQUjWkNhE+YU6akhuQeKjwT4wZ
7ParZyfm7hphmS8M+tbi0jpLFajkEoy0gUMir9PRuaYfPglfhItW/rALO7Q14ciTSE/hVYk4JUqQ
ESePrB+gABfyzx5geJoPK63SGkjRm5Iw3GKIo/j+rsuhIt5HGgXF5aZEX5r/8woalfgT32t47E7a
SCAiWYbzrkCaILdFB+JomfunMTLnsbMCaPDnL9Px8fRyf21lfb2jmlceEsQRBHhIAbApXLzyHkZx
UBVz/40yskbY2/W9ZJ1vrWJWaNCik0UL+d5J13KZb9oJTH59ESMBO/3ndeIH5fX7t/P6QOF2juEP
+RmFWPbg+OJ2cj8bnVjr5OsAgZSpgfk7ero7O5gXARku0GaoUGuuZfYkHCy/1L3GFjn9iHJ1Qas3
N8KyDCBbwekxIdLFDolaYl5Q5IJm0iJVUZMvDtiSXfV9iYjWU8wLSYJNihRLVVGrKFfkCzaiUzZT
K18ib14OyTqZH4jIY82EuYH0R/tzWMDFFJ9raJ7Rz9YdJ+T0NW0f5UNUl3bw9P5ovg6CeIiAXpWQ
XjhsvwI2/Mvjkm6JDv2k5at2ugLGZ6BWl2H0phmNv6vMHWgIuI1FM7T6Q+qt6Qn/JUrh4qENiSxw
mFoQkkgXLjaT3vambHXTr0GNb1TyZVI1dOMDWo8d7xBtdXPxkAYFJriHK1nhbFGxUnH3AJF0aNxP
0lk1KyIDGmOlKmVn67yZhtY28yIVWT+i7mmHRfy5nWpad66CqTHbyayylu8M+m4JnY0Du9flVFO0
Zv0GTQtNwmfZxAWr2Mv6qqnRx5yEFx/cinkdbwZZJBSrIfNQdrzuULvjNhe9hHxz7MqJfQeeysQd
1QPCvLA2QJn5kQgd8PKtmOkEd1xRnB62eQjDG4naDnHIagM/eOHfKFibb1EdjjaU2Mci57m0N5iN
RaM8wS+pSqbm8XRjnrnIY9a9boeOj+H1h9fAH0leISd4N7g6mdFDDBqr+8kmiun9oSF75fag7WWO
RFbBCdDll7mVAZT1cU2DBBhVFKLNhhY0ScJTIfOSV9LIMEWyR0KlDcSP9rRBVpSyeXkkfAhp/KZo
3OWrXQxwHP+7BcRR2PcUXNqyvC6gFhU4ja2wk8wGuyqU1faUNMxdR14iea64SJV48RTBB16up/vs
wDfFSyMH5irFzDCFweOgA1bbh6WaLQQe8imoUBtsLBqVkYiF0Nf9DEDIeU3nr0IEdFwCJPSOO6oe
01Y/1zWqtfsuhcufXvlIDo/Olwk1e8NEIOsrqu+jmrHp2JQhSK9RmG/MPAN+jIPpjpa5gT2mSZyU
IX1/WR7znFfnbHjsVOII4qhlcVwsjSxIrAEe2vgN27N8pVywrrFxxDvteQJhdYYsUOXKpJmbwmjz
tNAHuLvzn7h5PnTdzi3qUTyh3GAOazK6nrc4Ivo0v6g+QY4UiIYyWXiF+oZZZbInob/y6yI1FcnS
7X3vBUlmykRAJGQxrf8y0kEzrs8WAuDp84w+mw7uEZ9ajCq670gqyXfu6QB13MEvH1oLMkR4dfof
4nUzv9vTbLdN+mV/KqLC7Nm+B58JT0JcZJgHPQYeg3iUdgtMEmyaQSHP/P182tnaWXhikcpiired
iFFKAb/HxSZ74ngseFZ0kNMEGpZXUNvDDoDaQnifTlE//GH5Ymbh2mjhcMbi2jJJsROITA3BrV96
KVIldW2vjb6qfWSFgkNpo4lvYQAmsCPavP+mLwJtL7ICmt5D+rKAFAJ24os3LWvAqAjtmZcwWL3W
OtSJWsqcRmAmJy5vfmiGKPG8usi3o44ryoEREt+2f+cu7syuvLadlXsfEIovTzdIqsgHEPnTMRbT
RnQZ6MHbc+Dq5z1EPqSLrP2KoxI/0FulWexhlMqXz2y+EQ0JWA8MesZ1Dkmh5Qr92zkTfyzWaBU1
VC+NFPeVA6DaRdsmwdwGcWINLK03XZ8UXoiIfhF4N31atEN+9/7gvs7SwOsgKMO6NZoRcQi592Js
tT8LMD8YYDYV0VQAtWv0twpoewHErkOTFH7n3kCyGGd51S+W4zlf3r+Di2jFKA2goWAUTEhJWcyX
QULf2wjRdvNL2jZl6H+fLer8y0HEds2UL1ELUnD4gp6Ojy3tBebthrjmLPoDsOPtfZDD+TRMgXjQ
B3k5EjAuvTroOvly2hsdfzAbMiufY/8wQivhtcworJoFwaonHBmz2sS97w/HRbhBFgMsAbYT+NwN
BcmLF4Lez9hngTvwQrAoqfsNR7VwIeGh7edEfwdjASZ/V3g6DNOH9y/9ZgS4MJEOfRpMBUbhIm7E
G7gv23KVL5nIA9k8slmEHCcoqAh+nDcft5n6pb1xM6WWb5jb+1X7wQgQOr+OeiK6bGyfVUWbNcR2
ourXUc9cRe1Q1rF8aTNsN218R48LLKM7NYiu8d1kO7+KUFpjuZ2DmLpemlndI75QzNBnG391i4ON
4QlbNqrUxIa4YnDkZbiusC96wBDmmU5f7BJIZsMNUoEJMnNzRm9VhPugFKP+Qi9XOxWfIdVBxd1b
YQkUcEPnglfSU9woE2jMQPfdT9jhJnDoQ6wD+x0NNpQBn2luNLMYwGUqllsypMrYo4qEoBMvFMvh
VvJTOjbGfW0CoWCezUl12v4Lxez7aZzAuMwQz10x3Csfna7kqrTRzg6vbCdPgfnpFQv8+IBu8tp+
bfQK6ePOblaPM/50ArZWv4wh9rsdbJLpjqpOzc16eP6M8x0sHNJEZOATkdjfhQ+y/qmhz9zWD9h+
OBxHY5HyjAef2hCj3Msab0R46kliUfOMkkTFaPGVUnU7rNR0oTZRhUA7LOUiEPIr49Jy0lJc4mXD
KiCGne5gzuF1fWhPMcvc1w4acPlKQWLZsuHn/NvqwJ3Jr+AIm/NKqtXiVvJp9bixKvJX0sAAs0y+
zIedwJ84p1RVsLr4y/MHbJY1E6XhzCWZJGYzA0yhNuWrif5zYsQ6swmp1OhRuIUGqjwNgNwHJgJs
ZsIFYlGpY344pxk1NIEJtEYdVJynleSEt/Y2EmR8gIDAnNW2FoLLeZp6cn9Yc8aK7gXT0e/Diqu9
slL/0qGDoMvdNCGkPNH2UIRJt8+nlnjEGuGWlYdBYQ/yd5eEx+gd4gVjJPAxKOZNVJQJsm1po0aS
KWgAzPEArx809sLT0ljHYGV/GtfSlSOqaFlNTekeT+QeETpMgpbOwhpHFFH2d00+4KjNEZ9EMw0m
sQ5v+xg6Xnco8BEI0+s6wmF2gK+icvaOb8KzVtXdCqTKCntTNRaKl1isDa41HRIjhXmH126Zy091
Al9neWHFrO3a7WoYYnF2hYNkbsJXx+vWfIdAbuTXN/ZpPVnhODKedUqFSu0K5bY8J2EaXZi7Jcco
1Ggi0oOBkdApuzm/bzvITHhEu4RZGZ4fmm85n8piEmbnhrkpGJJTCP0Pd8/IMa3j9EcSqvhUV15v
Wlgh2rPXtNnz6fwAMSC0c3ki/QTlRHF6UeAzmYgnyow8sg0Va/v9e3hzeESAukaYyMgD0Udjdvhf
QO0uR7ZF9UI9WWiU6qfMaoPyAdZtuX4TpkFyOTQxyosfAQ5GLfbXNNXg59T+kIGNKWT5QOqvr0vL
hSXacE5fQhexUqSYsHnKvJ0i3YflCRlnCtJNCHpVYuPbTshHPhYpLN9xVxUp43VQNL6RWY00lxSU
AldcALwbLxVpaF0xi93iB4ml2QuM7qJsP8fK63mProU9Eht3n/tEUm6aQLDbRmsoKucJ8a8of7HQ
9TQbfSkWUJekmbzhQN3XMUH1TOoNb+QUP+Kspgkqz7eF9HfMse/Bn2ZHqAT6l/1LtIijF0E3dXSl
I1JQWMumx7kDNWIUqZOoCPfFGq22Rz6LBUfywfl8HMZfUh6QMCSZnNBoQMX896UkfQEfFSrV2D9n
uVE1u7LrOI8LkCVHarGfsZvOhge7g+Jv0bOTIVK1Z8srF/8uLlHXX7/GmeinFGPElUW1R3YzjCCc
pzP5wfUAlM9IZSuKI/mWwyMZi62wq049p4vf8wJxucmK+cqRHhKnhzQL5USWSUZtV1c5J4R0d5Wb
0Pj+Qap3bKz69bkdJlYADBNxirmhdxkPIKowz9C4p+e4WQMKUIX2esLpvB8mlpXb2lx0Y9PjwARp
6EMy77H1Vpv6Ldta9GXUKV67NPz7BhCwrYH1gJODxR+0Us9hsbMW7CdKoAYK1PW+OH2xJ7Ki6G+x
vNJow+IKwWTbYJDENnZntCtwiMpGugTKmyDBjb441GroGOyxEebQt11R5t5fXSgwJ7iz15w7SaXU
WU/TPUjWfKvlvJQYDEA89tACnjnsE7yxHdt07HQJ9hH5k4Zz5ctrgBRMtA4hQQ4ND1ASJjvC25Vj
fYJ9AgnNvGU5Juvx2cfctg5skfWHytyX+QJ5tqk8EijSC+6/SXqKQedxskzxk+vlSsl/AZyU+mlF
Z4UtzYSGHJJYAvmMhnY8s6L+2Q4H4GwxBUj5TbbyJkpvO460payjJxZbtX7zT1vq4lYhU8DJKsUV
yZPYev/xdWn9Q5UaVRKPRsuL2NiXc5DP3uo9WZ7gup4cDFw+0+XBmhm0y7aCdqnN796/rn2BAEaO
qSZgiWSKaAZNvdjSKyR/YOyt65Oi1E5vhDMi15pvz1kB5wAclNuWfiPsrhdAD+k/dhWpcQ5XK1tq
mPOdV4T9TZvpDtKRMxBu/gskJ5rpJfjgXs02/2qdIuRFzcAoVVrc7OX+FEOnnXLPzZ60adegxFdm
ZiJ4fTBEvxNqFWm8w3Ml6b8WagAaw9xtgUJOmj2RUpwzvkTO8SpxARzRSN25rhQdVl4yNAP9/v1e
wPZQAEk3fYvaJAU8o2/w+tSiBbiIdFP7jz7OgWwkQZ6ZWaQ9zHcdypbmfM5n6PI735mceoErkacc
4PjFQG774GYuj25uJogiWnnNrKbH9uJmTDQ2tpQ0npoA6y6aMybPxLCuP4Rca4hW4oihmfP12/uD
cCFCRqpJxyQ+0i40DZbWG3QlTnW69r3HThN22Ps2vTIod9PoDmNiZ/QNSkuz26QiE+Jnbfl0Dm3T
wTUHxhjTbYFIfwSxKd74do5TEf19x8pQLbHBnEBjtMGb4RKkU/7JpvVzXHehhmtqoNgZfvDf7z+U
/2YmovXHQcm7RXLK4DOvX22MH+3qq0I9nYHvWLZx8Bk3tiXK9nm4BlJeKzBjGJ1NGXRlep03zjBK
vKMqE5akw4zaxQbCu03ErUgPq5Z5DCr4vEovTHACLSZUgLYWeucA5K6nY6c8dIGGfLYJ6wzu/A2a
KwG8YI9es378qugktMT+FJM5s2+w8ByPKn70YGfHH2AOw2/ZinMhEHA4FCm9VIslK/cqELnn03nQ
BJZq9lWZORG0u06N4mVtx8obf55fx7ooA/ytmOUYqHNoWpcs0bNbhIqQdrSr/qBO8D9AZs1sPkP2
lc44AncTtbjWsEhxplruK7c199chsbrMV6TTUQ2RTZYR5m43sD5la5NsaJIOQ6DPs48U8t6cNpRj
XYpqAWEt7JDLgx9b5HT1wnJ8Ug2eys52bQG4f1ZZEpvATeZmDFHGT8abIS/9Dzfft5c3i8JGBsEg
EkAir2cRsVZeUE2RT2fE2HOQx0IjG+92rk9TBRUFzy9d7qJKC176B5u/8+YGfHZ9dPFNhRHNtMvn
z0avKOy1U49pkJrktaiI34Ci3XQqpq0/J6uOd9zOSgrcgezwAp2VtltrL+KuJXc7p8ACszZ+ObEh
88tEClMtQWTLlF7OWdPSxsylBGc5K9zQVqpgWgv/eNXzzKq9ypSS+nRCJf96CVVTq01sjVOBd7a9
hPjSAgWwa+SYxzVZLT7YId9s1wGQq+uCS5kyvX2Jt+oqKJ2BGvnjeYsi64PXijvBMXB3QQW6n3iR
s4cFQeMyW5Yga/TTjPr8R3mW6fT/9aBD1Almm5GTCB0UTS4LmwmO2366VPpL3Ywi9RFogdz2cy4n
vAaGOGI+vr+fvYHAvdBEAOh9mmJkDFL6eibOwg9S7IfSLxnC5C4d+SidIAxjL4CEhIxthhjh7IV1
shmHMaFZHCv7rtLb0gIKovNUUhf7aHG+yfooTzIEJh6kBPP2yBp0hSdSW2df6IozO8niYsQEYZZS
JeHvKUCbqcXpJxwcGZNaWyZAWo/nDMeaVz742TKbkxcoiGEMVh8Qg55h8/ZOG2WduvX6LSwGp0Bk
3ggDPXdzQpV/O1S4ZmTYMJgAtCN2ZhUOAUyqp3P5MHcHM82DGrr6TWXjVl1vskEtsBzwyKXZVIZW
Et53cTNa6BGIkD78ASEbljZ2zhPpZTPlNcmymrsjnNTT90hm5NU2txdNwuT0+oSRvv+6L2MBFj21
e3gPNhFBjHj167c9jTadbZRjXs4JfN2HI2bVuaWSAwgAcg8bX7K8PwqIXp+aPpXs0KNqZzG72Wzf
xCCOXPByD1v9uAgr1ihIJBS5qm/UoOryx/uPCKz9ag35zBlswOkJYh3BonyD+3t6daKWI/Uxa1vY
KpsSgNnFQNmX+Ffu/MzDY/26dkYDC5Y+7nA3aSrtghZAfzI/ZJW0/CE6/eYwoHVei5cTrqNsdzF/
d6yT+gmcGX+L2Qw5PG8ZDevfA2dy+V3BLkO2B+pr8sdp9GjFuvMIRgv3dpxdbTm7ScXmqzgaV24j
ogohXlBXSPgqu5gm9W2282LVNGeteENsawGCiGLB6UZFNpkHCzVkerFJUiusPmU0jwAgYzoJAL6T
60qpjcasddZ0cGkXJuTuXF9tqB/1ycGn5zSuvsIQNwMxkxXp5XutAWK8rWOPE3x/CuQqX27rYgiC
6TDiHu91d4EeqA0/paDKPABSXd3gwdQpM8aM5mfDBMliEqZmY3dqzfX1YhXmIFPE70F97UP99jIK
egFFzK1H6FLle9fXirvGA6abyvuUYiovbDUYqnWTEQasySMCErldHFrlVVgQjIStINfwgMFenxKK
zsHvSRWZW8nxkKRMVoJGcSSd30G5lgCIG0Ksrkmez+sYJbkA7NlYfWdy39E94Lo0G4yR1DhgOrh4
3rgY5UDGEH1q7m8FDIXuZMfVXCcEtKN55Zgcmsw+GmYaWAYLLNlFBagUvHm2ehNItH5LDf00hQSR
EsPtNHY8iX0yLt5S71pqkHSp0nzSMYieLQdmKMZNbi2uywQjoWZ3rhPp3qKn4jaHIxjqa/gSFM52
KWY6Q/pgKQdiwqbH+NTH4HTJ1RR+klandfYlS5x66L85QelzdQkazmhI1JFm/NSYdVNxk8vOzPcq
wkzY2ih3ib3tiCuBfX8OUiBWEDI96LHo/GtRxDrdp443BPnnostK7nHKfclHP1jPxyPov89E1nPI
lsWqhlTLWUUV5PWmxdVhA+mqfVREAl6/Mw0kwt30tZ9iFdLhyk3o6I60DdJDdCRjnFkb0YmftWST
7ddAwq1jeCVOINMu/CZgp0Qp5txMHVoR3EDEZIMnYBpyCKX4zlqqOtn2MYBcuyPDEQ2tXF4Gt+NG
y8FidBV1P1NGGuiZgAlyKrjEGIMwTH7CMZSzIbPfryfGns9X8HeZoiXdo40q13a3z7weOYGNpCCO
UdIsSoqlFHKM/RN5g0spIkqWio9hLmNQ82ocTPngXMBHO6ai2L5pe3A9IPW8kUm4p0g9y/Gusm23
jv/9wcWpOoyWkpEZW2+7ToVLhwvK6vEDse6TLgFWUN/PYVzqSmX0B1yfTp9NK5j1EGlOIV7mlCZh
PVWCzsQbJ0oMucZf+6T/vGLx6cMhRKUGgkpTxJhP8ZZOVY52yPK2vuvNTpwRTS0meDzHkMOaJiIf
t6KeDKbG3lm36ecgGOmqyzbYEY3UaM7x45kUUvgDTe6Phbf6dnddLoMpUjndYgpxJDlun+x8BaKV
XwERLHz8zG1BpcsEr12jXV7iuYB3Zhg5knCJc9+iRCK3bpZAztuMVhcUvyFakcpm7ww+/rs3TUkA
AwP5VDeImXKL0WQS8BY+ILODhV2ebCA1bIjIRVPPtkjoX68ELxsDYq8x/dykLVXEPSdT1LQHTiVG
AN0lRCThUk2F2XRW9F2qT+fVHLeZrDFdHtjM6hsnQs+r2Ehrmqb7EfWp5pCgrMBnGTkN0uyqDIuF
rM/WbwNsDEIvAFmQr6nKDe9wxgbXjA3VQ/0UehCA4MPEtfld7CWmEmEnhanayHY0khSDIIpc9moC
cYRgNeE/4++CSZKkYpmb2eQ6zkgwVnt1ad4H+wjIRBOFJjMryHtB9SEVGvYezCgI89tuLgx4ITAq
Ijc6k89ItLjHwmK1f2alUGfHqScoF5S8aP/17yIh0Hm/qlR1pLjp1F2m7ZDqBB26UitC7MPkSIPz
YWVDAmbNGcn+k0sxtnyRM+TYm1MYqGt6xItDbggqOF3XcHWM5klatzWqisf6QTlCMUPmdhIDVWPN
a6Dl8QgsSs8yj+9rYWgQmEwHeXurZrY+uuZVTV7RijLKZr2xsAddpztawU1wOxT0UcBALwO2Fc+S
C78LUIHhic5o2Bmr7DtVElsOdpUG4Q3KHCaYHTXuZPXedGhlNNSjt37d0DgdL7eFjVsX0NPphkPM
ILitsY8MDXeAK8k1LYQWzMA5QxLSuddUVU8Im7VLgjtSVk54U7eFm6bTZ/qV4epeRXjaVc7B6TIP
8HguPYN956FOua/lNHgTlvKc3DSq63TahnAQc3HAEmwxSHsbLsB248S/OddFOs1x+pSrWab9jVMg
7HWTwUzmjJfrNHEBJqVmSC3hFXyazb8jNFhiQe1cSYq0VrvNrVT0/bc+kAaBOx9okatoRLlbwqTh
xmyc3bnceTAhpnhrv48oKa3jgdUdsdb7VZho4Pxxx5qGvt24/KOXb2sKru3nJOwp7ceVY0odbhhI
7ktHtakXjtpgzFgLBKF8XvJaB8HulMTQA2k4IOyXTLHz/7TVOvBZ0l3z1mlbzjV0tyOF51xIKXHN
S61r24kwrt1Miy1ldqCXOLJeJGBaSTjlO72pTQWOYTBgHtU17p2f2siLYWd/rJKdF6OVN6EKN7JL
bSF3OCWb9ZKeXpgOPDPJTploTDtsgV/CVBnccjOc5tqk0GCbsUOsozu63AKVLru2RLKNLf98YFRq
NhUEe4Q9elCVxYZ0AOjN/Y4+18JNXihg2LN1S9d/vQR7IaErtLvzE/tzL5txoycN+/FT2zZmSyIZ
LEcH7YZpan6ivcg2QmuxgRg5BqTWj5zJYTghX1ekRmarkhxg+ipEF4+uzdyq0ZWSjvA6uaugmav4
00g+wpwclW/eVxEFHTX4+QQQiaUz9KnYZy6SlkeUHKESzbymb9a42iVqc+dajVKWAZ3P1T9nXXw2
VqBEAzPbbCiUmZoYNWzU9agr8Y7PHOSyn8zeg82A2do4WQ234Dx66ygGHjmVnTXdrHKIHmFi+ClO
i425HbvwDLKLGh17Q52AjYLThEara0MbZOdY+9au4HjCz00UKmq16POm3Ax0gRXyBfuFlQ+UtgNz
dF9ONFpOt/9GrkEHue8EaTWeqUx6aRb0qTiBYqDZmNymspcDRpA6/uHRUMnuRKM+ujxjsHQpOhHD
EDKqts5UgLX8eZnNYk6E62/yuV+BmxDP6XO7epT8GSkp7fzHtayiPKD+mrelmcEuaL8f3uQ6Mg8I
fdaC9No7RPHWv6mXyMlZlFI3PkJE/FaqODdTv7A4iQ5hTrqbxnRa59l009GK3/2MaJBigZVLV7MV
pDwtW8gps+9zhUjEXUBI1jWPCe4RPEZny4Q70uRO/Ns5MjsXbURgIR+zbZVTVNG3Bens8SYjlOMN
ne+nPp1pzrFQqNEjle7z+X1NFRwbiGhT4ZEikREKs2GjGOWZtokCuvp4mOsMXOjhTBarUrcz2+SJ
QaZkZibo3PREPM9t3HXCRyAN8upf6WwBIiW5KV5lygXI0EfoKsPS1kybEwoxwI1mTrM9HweZrZ//
i4q0VfN9XU9rX1xLTcoDNzoMAINoDaQ1Yb4KstosOqlyh9mA2oIBUkkNu59LvLZRAlf0uEzODzhG
1JuYNVZ9pFpWjdkWBmgP3c/zFgOAzQJw48IAYOfjMqlmc2UoQx6jf96x62kOeOQTJaE8gbadjMwq
cnJhcfsK40eCB7TYCg5B1dZm2dmnYktVueY6Ujcmf5tOB2TftOYtQHYy8cu5cp33ialHpKjk8G/n
5LErpcnx/UaZIkVK+wD/1wYEDizzAtvNfEu3ujkGzqXE8rQDrkfssD/iScupurl603HWhah/9XTv
uwD1B0dEI5uDjzY1Fz0XQAs8Y5ifpfbAvpwT+aPW2lyl6EazROlclxz7YVApVmrt+ebTAdX99Vuu
k4F2/oFd09K3DiwfeCvn5z5PovNgnFe277Wm4j2cSmSRRnbA/XfufN6E45Bl6G5GArGg2KUzOD5h
DAYOaYijK0SyG0dVjN9hPgV/zeSvHNwLTgB1e6dHKcLq3u/rcp5g+nfJ/BdoLJvlrkqSkZjWGbow
+N3jl8SyJzilU4nrDvuS5pgk3DSjb4CO1JtMJuxzeABK0JVuUlmoKhEfSybzapwU0PX3wZR3us1a
9z4/VBTOXIRZ3ZO3Yi7WjPHDnHeFgTIa1+UbsW40P2Ivh8QGBuol+oerILH+bqilPJiLqyNf3/sR
t0ilitsd6dNF8hC6DP37m6DAq/trNeUGsnH7yEA2w6rNzD0hCAQQA/9zxgzSEyIke2kO/inPDToz
ehhGZB9k1pfZBCVVqgDgzZZDfygUzdfZRFb1fdPQy/9pzjlmEL+tkAMfcVVlaH7ShWJmzuDMK+pf
a4HmTHF3mnfv5/evKxFUvk13akT2BBc75IgxkOUvzKLe4N2Yta6fsJ80vNhTddSqCP4oxXMyEWGf
qv9hZn1c9n+N/XN5B6oBSXhow3agbfUCXFBK6Lb2Iv3JQauIpTthicNIn0sAgFTEXWleW9xG3GAq
YuL98Lg3/F+UTB1ztV+hDmAGOMswlj26dh33Ep+FYBISmPkFySgTun6oRlLvudvlYByW2E714BaI
1Mq2BQGI55EXleXS5OWUbwz16JyDwx9MwuKRqjPhLzql9UBkGyelITYWR9JqGh7poJMg2f4xtUgF
qWckiEyCduaNYpcbBvU+BY5aPio7vBl1aB64PVFvofpEIeqi/hVamQg8MTgPkYvN3s15vywztgBy
zWN9vNDKhJ3NaZeuT5VxyF9mVbw/A1+D4kwBivTUGjC0wBaK6OBiHRTwUbvBT9RD5mP7BPFXEVpz
rByTwHXOj/tvM5smnPcv/GYBYqWIbDipHbA4sgIXc88ZI1rUYm968E9RVtgDp5V35xLu5HXwGc4B
oMqnOPP+Sk/J2vu3cfn8hlvBkR7STgc6/4atMM22GtJ6rh7oPjqhlhl6Owcg7JyQiAVCU8HuPOvf
v/KFlwmlV0PogNpPKZaqQHgJaCDpmsLpTcR9Vg8GN6jChGR3HxWd7Edkxzl3f8L1NGURxBYNwIDQ
ijmEWbTmKPeSME2+2LL435yd15LcOLaun4gR9OY2bXmpZEo9umFUqdX0BL17+v2BgHZMV0eozz5X
E62RMpMkCKz1r9/k8Nl//9veL1GEF9wLj1eaQCmcH949HL/foAEEsfmgYRVPkSuHEdH3rVqic52w
SelpUOX7snLw/l82qXdJGfI+RSZkFduyGNbC1Xu/SeKFHcLp7x5wjnE3uLnqnkC5nMxPazK07oj3
2RCYGFrjC1OdLaerrdd2RPmQHKMWIQwwdBJEfn7jTWXq2P/C0Hm/lMm7we0ApwXGlh7uFe+RKaKq
IexHweMvUZxaqI1B6QQkFeb0SWHm0RwgUoXSZG2YJ1X/8iP26MD/3j592+FGhQGvMoyof1CaKAUm
ieaujznpPpzNU9uLsHuMpqiMX5JlMXCGGowVGd/zppSAWtyc+XDHsXliAug+DYG3Nlg/bq0p/mri
ISleU8NCzeQc/N6aoFqEIyU6WujVkBNxIlDheM+WnbAPA20yyXGhbHHHdfVOyJxUhyEDlURTjZaK
ZJkGePM1GG/7Bg8Cgtgvvobe01tESXzkOKPUJAg8nDySmnCURcN8asMWc3XGsAiy8QArwpAqVG8W
fgnu9DlB2ZSlR4R9QTeRYcfsE5tqRgZSmjkVq5SemVNrNAlXkI6jNCwUkuqQhL1cySVJ4Kl5Djxq
2eZkek4/DHddm8JWO4OCpObL71+4dzb9DN+RCvHOQcgFyZIOJH+vBAipSN2ZSeGjRokbdfmUfjTE
dxxGZhyiA53LiClex1AIwZqiYuuDq1Wk7SIf5TGGrb1k7m/uIKmDSgOnL7tiLCW+mgsR6vOpbUM/
/rch5PsZJLJ/6B3sHiiQZK7hu/fBQXIOAGx2DzSDjVf/QJufOvUFIRDdkdZgarXcVhtShICUk3ZU
bXkpHlQsrH+5v+8rLR+zDDhZMjEFHjc2R3+/v2ZsAh+xph7mKgy39JvjdUNT3MKrcI3PIXU2hWYA
Mbr6w2YTY8EuUx7RfOLQOBvR0xK4Ff6xNZVCMB70j59LIRse6L5h+J0e2ulvNzZUVhHKyhh7jN9f
w9/pEdRnMFV8ZF0y0jKgVHpXN0wr/CWCePuHYDOGDmJAH1dOgiEyuBfuzv8/1UFgQkb1SM9GIIhc
23p315iZtPTkXvWgB4q6gm9VfY6PQEaz0PoQne1/4Wa8f15sYx6PDNESjDPnH/U5DteSuDE3D1ma
B2yWFc23//3X95cBRNGPQdTLyVtsTYjEb35/s//x/VDCiaXYy1HXxXPp7+ulLtcUP04rvdfSCGxq
GRde/q7aqiwP4sNti/EnIMD/8QfwmCE8sS+g5DI5Yv7+A3zgYx9Lg/4OJt2+A7p7k60Pv8QYJLLG
+qtaFKxd1gfffv/98gL/+zjBtwxOOMwFzrXon4dascwuUtRkvc/ZILGXDsc+vKQkVgDy8KM7o7/4
NmLhf3lR98Spv38vpX8QwUSiMmTNvbvuwnMmZ6twC0ZZlLbjU+A2Yn2Jqi7fbvUwvcYsw/k2WJ2c
avPeyHYXvrxsXYjKyiX+3eYjjWsfQNTbjkhlgPwunV1JtEtP6+kE5CnFbLJiDSHEMim4J4fjscP0
Ugq+mKpKRsTvb+v7ygpiKAsbkincO6r/901OTNbBImzsO4docvZT186KgBTasCva81gXk5f/0n55
K2OStxER3WTKHhtC47885PdbCsFj1P0uWd9ErdF/vdtS5nKIEox68/tgp/NkZNFC7dorOwUD/v7i
//l17FxM7xBCQoqlpPv7ms4zz2OGuXl32JIEAGW5LdFet8ScmS6//fcGF5urd8uYwoHmhk0MTyoT
Qc27r+z7eGkjasQ7TQDOd73iklTN9jL2s5y1SR39VN6n64CS7tjVfu82T/Y4bE15QSQdm92928CT
mB40WqkFVV4Cax1sJeoAVJcyBmXSzCIRzxFyO4Gy66O3jUOJeTufKg+GFV4Gyrh4lSOsZu5lz0Gl
Itdu6VdyOJbGzG4QYUHrABXcx2alonh54yTHWUFGntl8GFKmrt4pVIwpUc+yQ8hhDALNCsz8KM5V
HVoXrWCWOVVSxlVNNtVoYGWyNGVByTci7aZsM4+ERDPiOyKjghWUqcHbVBtSoLcFtfyhKFskLNmh
jeNLdFMgktoDlpyaUV6SdIn4JZHqc18C9BpJi71NvnAiDjcKrC4uJXSoOopStoBva1L5/SXsDDcZ
DnNndKt/7SsUOdFt3m4IzhU4YxLiwHXnzEg25+IlSOw/qpulmxW9HedKY6yBMz0sEItTby8abQHX
lN2dvWM+ChsGXJM48c5BNWvPXPNrjDpwtY6KMqc7wdCO5M0MWsyq7Rs9CxXuLD0+cNilMfpvnp1u
C9zazdznMmQloXEA4SREUsKYzV9UyCHBABsOIK+DO+foyrykzIYDUi0PYVGVcpVgo9m+XGvL5gYa
eBZTUMMP6OpLw2sV+XeV3czRfTYG/fglxyMCKSDzBY8kClVaIQeqKcTMmEAP5qHYAyTOMe9cF6Cw
Ren/CvEpC44DAxe/PU9mIxHyJEOX+jKumM2nqB0tI4FMDzFzOviWB7B5FmWBJOfAH4FgEtZoetcu
qeVctQZSwEAWPsni/bGpqUbpG4PzISl8dMEnDcJrqMtWg3MNQ8cjtMS3qnQnWZoBQbhPndkSoXZs
t7HYvs7dyu9yWsOaf1awOLHLSPMt9V4WPmd7YbY+jj8AMyz3haH4NH7AHqdq7IthNMb6ErjbYgwf
UO9JvxmyYOXYuEAy30NnzDerL0+9mgPrCQHuApJ/iaRonzaFmew0A/BqFiu9sm9RFja5YJoTMHfc
LpoMwG7IXnDdqsjvpucgLAZs4TXCzs4rsZZO7QK6gItW382+VaFr5c9qWY/+witb7C/uhOlnm5y2
KbR7cZ4GUy5DRVaIDeYdN41hGyTuTorZo1r1AlEoC1NxOnPbzj0TLia+FtupaWOPGQGqOjm/0Iou
Py/mpDubbeWNQLhlmqQIRbt4egoKJ8HQtNd8znpJOWz1laolFq4+MjBiU+So2V2cDe8XhaaqV73A
M9D4Nnnd5JwjtXXp2R8RhLXc/nZ15bDzWM1db6lvk/YM6PJSykQKjiq+W01NgHrBJTRwX4YmO7Gm
rhLvO4LiY2eTmC/LQHXB7Ey7HiRJO3xuKjtIz8LxpgoIXw051ITKDxcJdY7zVvIAQWvkHdoWdBaw
E7gzUXJSU7TNNgXjBleJpqp2lHyliAEGf1/SBNs3bfQzzEx2vVMHz4kNft2XaQDUDtsiteSQBWdi
L330MuFj5as3yqyOQzbRahEeL2Mh8EXOj3VkYL2BsbsLS6VVL9usPm+fdnTOuoZf8Qjj6R7ifI2F
d0AyLSMcdZusHs2vtb3vej13gU0+gBvPLVM7JUINfp4V4ioOOO5Z8hTIiXLhp6jxvSYVKIqMW3ey
+0kWORmeRn8/3BR0pGftzt4D6u1BgYxjbslX0MUqgufqK2pIB/bLuqzbPi5LAmSajGcakXlDcgEs
jg5hd210UhNjQfjgfqtNHC20S5WO04FsIVPVy//SXu7T9/9dbLsAaF63nvceA2T59x0FXGAbJ29A
rSrKpDRZW/oBmeYiQQ97K9Mt+5T3aw5XSB9zbjBQ08zhJs81jf0UYtjhcoWrr5sjl8bkJgyAHh3K
DIZVhbIoGtS+0lglTL7LKCfQxhlOomcKWA6DnHVSpzPQI4hqlFh9acNgo0xQ/2UpAH9R365qN/hE
snHQAH6BMQTrqGBD5eLisWaPRJMqCUWBUufQcVbWY26Eq/nQ+vuorRma8HuHuir9ljBcrg8jMInx
s8wxLVdK67Kc5Kmuh5INMwsORA1pz25COSntHKBv5KN0BpjsiRWr5VcREzoDGRhCPIC6OInw+78Y
PhxAcXQVhb13sQADbGqIuKFaCHnrQ1J+qjghmxcAkNiL0TQx4zkPiriulm2kfAh0JaCPewyT2AFu
s9YeYQLiE7fVEbFJAnU5I1OczTdiHIR8vjwhfrjekHXhqBc6YIDE7ItVkqD0fLbuOLifdYdYetUq
Z8dKpBcZmBogx2rQQdkwWfYad1RFleZ4IdGRdKNoTuSWieZQrhgmZrx3Xm17FFp4+Ml91smHkQUD
NSZdPg/MnwdxypRop1P2TLFNN0cCjcXgE3sMJ6nSk+aeQAKTVaWrP5H6kE/kRJfYaJUOku6nuWFN
O9F1hIrFY3IU8Kt6ZtS8+eo8wlYWopYBJ5gBjNqdVPHUqfIQdojcLfTkN1Fzdqyb4L6oya9enlu2
cxzbWVosqIJUAVW9qmzhHfu4502pVdmw6mAkcSfZ5MG9bvOK64J4YYTSFUit5jGBFgr3RL1zuSQ4
t0QsTQ6ZU10Pdyy4DYe6FdklM2PffavUwyYZkVdhyHFFwMkghWP47PimHLg7U5L005c4mWpPoEmQ
gn9MGCUdjBZAEg4Uo8fId5DeUyNpEJqKHISce2pjMuJSTR/1DH4l0XCCOxej/yKoqnflxEeLXXLF
QbMoL3j+bV96rfho4hmO7r3KGCXAeCtg1DLZ3Xdr/Y5Bm9+68RTi3l76txqsMJJ5KPCGxpgi9Q9t
Pu1IFqdkUR+Hic1oPpJBL6kCmtTolJ7kEvI9GEEcgjUpSZHTP1pXr8ViyLVocSSzcvRN1hJETmj0
sEdJN0uXp15RiBCk1ngn04Qsojm5WZn0+X9+30++xygwP8TLjwkBloj42bwHGjfPX0SW1OVdVTaQ
syFiq3p+k/PiVU2ytMzk//TFKIVo4YFngP09hlfvobiSdJs2FFt6RxhYG76tdAoBJH8yI0ecKFpj
qWoCDGtJ3/n9F78fhgDx09CGLnMzph7uP1iwhhFihlnV6U1Nnl/o3gKsDn5yF+ExA4UbisMYhDjl
u50Fj4YgxZ6AETdbHdxsfM7Uzn4o9q1lMHEeKT7ACBzn5uPvf+T7SS7j2zAExHYCmCvS6vpd073C
dgmCZnKumiyo6IiLtovrcgn5muHSlAZpD26TBjmxb8Qzf16GqWmaK1ktkBkPdtUB5XciM0RyhDQH
1/hQsQwcfCKVT1+bVmWJ71BWGnV5GL2uXLAYolJ10nOFnQs4rnpbsL/mo35/mdYOf/4XVsXs3PJR
zlsm/qTIGd/DJybUHtbmZF8GL90MoikI6nDxzIsiq8XGbsDSoMVpKqP2J0MiWuLkjNluKj7YykfO
d6i46R+DzjLerJFNBWOqfaCibfE0Hxt8EwoueRrwwNOTiQ8IQZ8kv4nusWOWvZrHKkhTN0c3a0rd
Rz2XIxFcoDuE4JbzOKRYFNK5rGyE7e5SB31KDs7dqZkQGEYoGEhWGuUZ8aZ9gQgnqVsiUWriQciL
wVKnz5jp9F7zKCgDi+oK6NvbrxiMwl04r2SxBi/FFnuIbAPXGPviHE8bjOB7Ymypq6/biMfBE2ys
taKBgalDNmLtFZnIr+Ua1fGjJbtueLcewQ7dCYJOE61Pa9eHToMcOpOogWeEWwKNdsLwdL01e7Rv
y8mZCe0pzrrW8vo+XIxv64p9kDj2ToczKwFTpTC+uLNpetgWCiKeykuB/40dXDOCgtnr5xUxAELr
bSAx95xNfc9YYOcYVGqiEqN0Cn5gt5Pm14QWhFyltKgR5526dphZdpsy4tTTtBmOc47S21h5h0/T
0gdtchyclU7+yM4I6/O2wrZo7L7AG9qQRpktccLZM9yrPGtxSxKB2WP3OzbF65gus/lG9WuHt2PT
WVZyLJa4HJlvQXlgcqbdO1XTlIXpyAPpinhci4cpbKR9ktIqaEtTXQsYPFLKBNW3TZuQAueBPAyO
nwkh0EhukTF7Y3WwqfCmP9WLlOQ18z7yn2ZkBv6K6xn54o6YsLHLQyN/+ZdXDBuIvwN4YMCAwGzt
2FC7UAbeD8aQ7NXwCBqPsNo0c6YDTNZE5F8saJX4YrITxjf4sTONAkATBCZ2BC3RWgU3M5lcRCFb
SwYeNqBuPDXYIz3M89CAzY1W8qUsR2xxIrdK5kc7qPr+mC6uf2dyD0ZeZs7LpLiD7AqOVxzLiOTF
09jx/6VXElsN8SEvsNW5Mxpcr64jsojslIpseo37YsXa3stmVHC21X3CBoE4sbYZzPLYbaG3og3w
7fnWh8NZXoQTR82pjRPiRbJhgZB6soiOsu6jqG6ejGANpgPBNKy3sUrnE1Ff3naoSQ48gc6I6C7x
UNTgqVMHD5gG1NF5hk0ccrFF8LmsR+tx7NxpRpni2N8tP8ruysXr/QMoUf7UVdF46obMelmqJYEH
3736adq+GJZdPJWusViHbXAhgRyYFsbVhN1XijHpA3AVs/DT4pGzHB1zp6uIe0GDY/xJgKhzxd+w
Oq2IIc7wmkmB8/rwhmu1zqaRsgcJ8I8vPqYqhx4CCEZd0fYwbLGbEBoYrF9NUhsvTPWJ6Jissv8w
ZW3zMXaa7jFBd3Mp1sH7NISGc40jU5xF3kgnQ8CDe4Z59ZWIsfVkgd1Ka5ngEeeh5KbB0PSL2Xje
f1aCe7/G/dA9r0znHxLsx27LnqiuAyxE9yQyQXJxPm9nf8ldmU+TL7emM4z3Ai7UB2H31nmbiRMu
cgKWiRprkgPErvXPJpyLz+3ozh8r1xzuMClLn+bAJA7a6HISAapuu0dRFX3Gdau8s5LY+xjCjnYP
OW6uJCyV4b0J+fVr6Y3d1whbuyuMG+MIThLfeN3YcJoAuh2BiwwX0DR0b8jAqT83A5ljR8nBvzjr
ZLwmdiYeItGAeNA0foaZbUOz72TKorAfbRJKTvM2bT+LLhZvCQGCRxzUjJOYig5QKiYhFwe1m0Cs
xQ1RXOuHzTaGRz/pGzLbpuk2nXNkTPG2wifPwvyYdcL9iFNxuJzxOa75Fis+G/Su9w3pcYectMHg
EpZF/BdM45fIF+ObxfF2hadIaiNGD4i8PPbDrDC/uGzAZ2Mpwg9eEgQ3zpYRke70XACwsPclpJhH
Oj+jsz2JUNSvI4k2GREWuXhgadImRM3Me2LXiLswJaO+KKyHBIOZ1yVzDaj1Heov2p1bj+3kmVRP
JKT4ab3gMbMdCL/LX9O6yMrjbNew5725BimJLUTNWMHBEp4cdKhzWb+xoRJ6YPM/OfHQ3EEMgG2i
Lmyj/WM1gvHioVm9LcZmZM9It+IZi8LheeawYRrf19cRm6tDCAz92YdsSeBcJayiOBrZlNIhg58v
5KknVf8fKxjqp5Ri7WzMTJ1P8RSY2SEBmjuj/3yZc/wAFzJf080ebnG0/zH1zosP7o/3d7FcjDEo
jltEOgyNT2PcWkNbRA9gddUNF1Y6R8qj5omKIo0ujDbjCS6AzZGcGuA7SNcattcaDuyBYZX5CoNi
Oc6RR0SA2xj/MZLBph3sMpcMCjMr//SJnLrJU8O9F9vafke2ZtwVtDS8XO7ymLjOfDdmfQ7jw/eq
E84W7X9mzo57a/X8r9jUtUSUtqYr0xOHi7/O/ott9UR2xrHR3QWDF+DWT0H800irdIUT2Qz4e9gY
iZ1Tr88e28UZMbWJ++bUFB7hR1GA6jj8g6E9Aao9CbWHmjt8N06VfTLFDDV98/tPAhO382jnaXYB
xTA/JUwCpkMdVjEXJNhLIPN+Qo5vPFt4wP0Uzsr2E2XOA1qUPDtw4827GT+0c+iM1RfkmaBsyxa+
xo5IvhZQGgjDlBSVA3eh+WxFuXfJFwtX9izuymsiwuy764/9TWCs6Zvbwx9w4yHAEWWmO/RJDj8s
cR3zaiK5vWDw195ldkZaXlWBgrlFTE5ok/0ZNml7pPANnzuQNOzhXPJUw22hoe8HhDV2cl8RGnbf
ZusTP/xH3vvVj3YjGNAn7BWtisPe3TrDGXpuxr9iRndXuEP0hGjJPa+Z112cdk6qgzdnzSn3DO/B
bRb/EDTmd7x13PulWNAAls5wnSNLUt55d09Z15R/bK6d4v3tiR7uzRDdNO7UffHxIMJJrSiyJyMx
7COHsPhUd8t0Q8Lddmuym13ndY1vXL47PwWTa3xKw2nC3A/cs7wseZHV1yIJ0/ynYteDEkpG8ZYR
sH4qNkt6hmRbK4E4JRlrNgq17JjhME4VaUdJhl5Lt4vKWUKhHtp2RLPa+lnykz5pJnvBhkI/p2DP
cChSgEN0eRikngfc/8rouJQJUW8vAcJZ6ticDAj+iqc8rSiuZFOq5nkbfjFjfTCbEeHUARCB+dyS
DUn7LfaiilRUDbRsNdQOyn5UaaSZebX7Q2OvjC6wAj32Fa62BMNN0/YIuybpbrqY8QbuVEmzNgfe
Or9+yqtxmMZDEnkkmY6Y+aVno++c7mQYNYCGEddr+NPEcjW+w7LeqhAxFZR4BvkG86Vl/F4/u3Mb
538MXiKGBvuSXmSfMPOMLQtgtiht856h7+L5V+wPkjY7jFjKYnY8Y6C/ngcYjiGWN20hDhg/JOi0
yKPj4DpgviHlUP3CxE1POHPyMFPIfFQ6J4UYRcqIYtuIAYXxklXDTwyHC8KHiTvuvT9/mdDZTVg8
zsyXk7vV9HnFwkA017iIGbKDuxWb/0pBFmTnMZ9H4wqvpag/alf+amM0LngcCbNBNSWJIMCF9CAp
tzFIJ6v/i55V0mzMdZbtwuJVEopBd4H2+EmVxplpSBhNjxdg9SMHPaBSa/tnbSGnFV1R7Ja+f44d
Dr/uiVoKtHzWYiY1OHFGe6vy4xYa/Zpccfhq+E41WDQ2LARvFT4ohyD4V+2zEs0VhoYk+ausc0kR
gzsupaVqJJGqP9PjGC28ErMtPclTc5YDYcU8V32ElkMooeukhGBtVkuIjS5IQtfmjFoFqyClgdEz
JPVrCifk2daKuKzRQz3ZmSw5OUMwGtel3HzCxbpNg8mbjFtmfQ7huVHArRFXuu+1sz/Ek+jEX0Pk
B11+T1+MFO0wMQE2m7stIYJjOtoIQRtULPjQ85KrzIoaq/YehmGq9FKhYCyOzNF05egiDmCgAFrH
loEdeGdPMDJwPC+QhF61akS05D0SfUK2+nirR6AKr/PNkJuuJYSDXaWM5BOb7mA4hxkWjj8xcE+E
DEIMay9g9fgSXtyZs5KJkIa3NOtYjZKTXJMo+bLNG8YrV0t044rRvkJaW9deFkgfgTHZ2OLt6PGk
YiYm295gQxuiAL491A41EXo9JYDRILKj5jC1aOQM6heHVz2mX7Asw2oA1CoWGyOpKY3kA40pWEqP
0Eq3Af/TqGOws9S1lJbOQsKG/pJaS36tZvTW1D5x0a1Ug9hC8lNcG70XsryaUSBz7t5gAIa2VC7H
VrIf3lblYDhuDEwEiiKilCtpONO6X7EClL6RA/wZk1zknM4BtZm3hCPGjbvgTs+htejPb6eJHmVx
o9RsSGUcvOVlwResf9MyThFlqAI1s6IHlcr4FXPfrj2GJzsfIcrWaD3h/Lgu33O2BfOLiYNvw+4c
pXl1QVo6Td/p2rLXWroMz8zLI6v4ZKbliOXw4nTg9H1HiPRLuiV5+ZD5mLtfOvox/1ntJYPPZJ+B
2o6rDwnx66+Gh2g0PTC//V8kXb10esyohRiTksWRnCzvqF0ObBRa6Kwly9POEiehiSVZNyTBw86I
IjRtkCUqH1MexTvueGu973OwWNEPkVJKvxXeIBv9TlHX9Eu7iyMUCtTHpmR1ILmXg6ChQaT+iTzD
uHptbCzKxgOA2rKah9XFUDk7qv1IWxEpjg0WxvLnIGCftutahTBi4qB2G/rB3depiWZIH+oWdUXR
VBKsD9eYtUD7uPyhJqNWLxLulKu84bfdJlLND9SJXUC0YuOqF1ee9na4K+QdABX+cI6JEsdDb+cz
qT1aH/NrwMCmiYrV+dl78DYqZN4kAzxr7TLKIMlzUWMgUkdloECJM6u9nBLI1d4XtZVhTCyVdXoa
rubOvQJQTOwRoRfMirdfDb38i+M+6ogJ7YHVpcT24F7yJxIiL9/UZsJdbvygzXe6CsGMABnd+Z0A
P1IzqJYJsJk8fkTbyItXVsQkHsjjR2s2SKRfBMOQya4WEk/URuxDF+BtRyIsaT/w7aUyJpuw4khP
EaxmHpdaL4Mau+XZLMkLDuFb24s/rXjZ3y4r4y7cQAsAYBKwayJhfRLn1dSrXXLEFreTX8qdAGhQ
1jxqgro2kdQR1ZABRHuwSpGx02vdgPJh/OWzusZyrjuhouUgmxXRQj03LYLSD1sJ+wRm93xu2yVy
u/HnWB7PmVJUBCLYBwL7BBL3hJEdr8bkz8COHkFrRPG7Wzt0u5mDuxXT2N3EWd074xnTGFGWd8Cf
YdtdrZ60K+bRkb8sOFb6FYv/intXYaJaDUBzpruiSqXqcMJaFIr9CCMBO6FD4ZSoeG/0TEzTgx23
k/MceNGyKkWi76TNsazLZvjRl5YY7c9O51ZudvLMaQ3mi2Wt0gLMxBqSO6Nm6GKKpBbkF4eOAl5O
z0vKx2d/P3KMspcHrXJtSGhApSRy51lrTSMlsfxU3AjlDcQcQVYAzT4Ni6Ehcq9M5ZapDi+mZD7y
aUfqaRkkKtO+SWx1gGIM4w7R3MDnwEzuTuDsy0/bdkqcO5ib1DqTiuqWp8mgpTxBO6gom8jEoDU9
JU66BMVJ5yJoLVcU4lthf83xOiojaLf7m6yXsXqh63QanPgxyYxlgxOEJadov/cWXKqzIAxmWk+M
z12uQlc6JA7K559VRuAMbySe7Mtrp6sliRAs7SKCalSd/aDPuFem28ldV2uYtRGA0sRligGBPYok
ZOkbWHS5pMp5cykJQmLs5Buax6kcrGVLII/ZpttdQHumJ9zCzsixysGJss/hB+KBxHJJd5Pd0Y1m
5NaaJqHn0JomxOBTDty1Yk+7P2jDN6PHdxS5kvI61bycBuUAj9lxTVqX56LAssp5EhR9hOPVOcoI
RMEcwfy7RFQbdltFXo5A9AuZBLI0MOOEgd8AYZJbVPsYMhFgMlAd4da2IDU2jlsBqQvEGVZiRczU
XkZraiEiT9KEbifDyQISzbWjHWFYPAlLxUu1FC38MCWTUSfiFCG88u4NZBf8Ai2a9vpKDqtXsoCY
Q+Yrqcbda1F4u9+AKm0BYToeoGJkim7tWWR6zXSNLQfxkHmk3c0Qd7jnX8MoZsZwzZBn7eLwmnKM
qky+NopEFpamfMn0fcX6W74pkAvka7jEg3x7zZntxDtEPTYe5mnpmrmqjupsA0qXXIsVMHI+B465
1QLaopPji6rXjO48MPvfG5AeF8hbve1nyg5TkyzJlZBCW90mrdj49tapRlzM/EN1pInoJT9tyNOB
e6YOef1Okwenrp2eOL+0ynBvtQLiZzjjYlxfLsoVQG/YhtKbc/HSP0Cnh1WKhKDZOoGiN4SrI3dd
PWN1V2J9OmSzfCIGILt1JBpbeeToLRsmktzbRxMPNyicShRe5tiaeCflKwmhwW2ukK6c2bpt9upb
swONxiE56T7NLHa+84hjGRejbrRachEMRe6R+iNb0YKU54ut9Pa/nqZiTiZdLx++6S7gTQcI4JRQ
W49zBPL7UQpRMaHnqCaAOB0N/7BuEczNg4mPW90cEiZbwPhATiamY4pGq56DM4TyoStuUxcmUsOr
2NWJKrn1QR7RO/FVkbJg0P8FfCAfkeZoQZ6VB7TVe2lI5ELoJh7WFuqlaHuUU/nll0W4YnBg5COX
a61E8ami/3a4qVNBwds0+L5fLDr1k4dmAQLQhEtFI0wxxuERaa6XovCQciCXujoHfAVogFHumV7b
JglLvdPKe2+ui7SLkDdTElaUOhweodxqI2QO3O/EFrIT0yF2kxVIHAW/L+mtsZEvO2OvCryBhfA0
LvJhrGzRfJgAweZTtBm59pLQTe/mwZbgRyiv/VGp7UeCRvhM2a7J37LXMLpanKIZst5JmvpCjBvi
Oemh3CiSNf0XvBYCZeTmP+wVmwJtEicEwTx6oIMBsQscNzwbmlHpP6DtDSqDZYurwu7LOS+2ZPKo
Ylcf3WRzUmW6Sr/VpuRHUYYpYilccqr7FlSDBePv0IjiIWoTFVVF9Ts7uFKVfuI2kgqZq52iyMep
ARulvImNO0vFeGF8R/+jmTH6XGDUtqNlaq3re2ekziL3th1u0W+cqjUXKCFch7Zr0GwQGB+SuqrK
pxhtdfsGzZyWP2Ajk49XwV1m1uwwmfIB0TkAZlNMNQVe0Rtbj+FoOhZPWNWY20wm9BJZVD2ynRF5
JwlrqtRmpiBpN1r55mxhs0pbLhKXD1B/5WmKpFuWsRb0dnkyKXzOc3JZExexxTJXHEUO8lX6Oidk
Mr1onw3tagEvVO7vqhUI1S6vbzU6Cnmcp6BYPPXA38n8wRKn9vIYAif67tFXCZaWTS3vnbRJjmZE
aoqo3oCIOpB1icK/VANkLBAHHsm4sTww4tGZRagPkaq3pRL5lyvFf4ctQFrbXzpFSoRnJG9R7xQI
MGvme9BW6zM24lLC/Uunq4hE9GKy1tcNvlRF81d+8XwUH5HXlC5RLQcNYRLnuGIjRUwAGtZq57xp
yKVJ8iGwiSZYzEvqG/I81Pw9tZCVmTRBbgM3DwMm+UyUGpA60YMy7xh9r02WOhTX/WPF9i2eEURU
64eyxdk9PCjG6tZ1kjyr5T76dFR5MDogQZu2ZS1tinWGx7h1053VVNQqF9Ru3UQijpFI2qfe94JZ
SI6hdqpqlUXZL17rXqMl6C15yzWeImjqZFnZTfJV1a2S48+ybBAqCEZvVtrOSmsdalW5CfK9+Zsp
5BYKKtscpP8FuVxO2HOQkgrWXKEsyF+E0ZqUF1hemA4LTipxAcakf20fZWixP2i6LJNleUGJvy5m
d8XbP7TWExid9NUuoRLxXipWry+bf26fMtgidotVBzbGo3Zw7eOqeIll5oYi1ytYQLM11UsU5ED/
NKWtK8uMzvSlwQ8ae/mpQVUz3jlpmnPbspVxUPe7yEbr1sBLNy7X2zq5FHRhMimrmE1VUpBwJYlY
2oPIzzTDkX/Qq7JGyy8MkkMDJmJDjmfxUclC4g3nLftm9oaA0lH3kppTruoDa2/xxxE6YXJOW8sd
is9sd7Iwx3NZ3vDQdOUjtVYGI4ChhIiGMSyPAJWs3sfTEnEOf3FAugcqoawLtLbbdWUR3RSk0IkD
dDe5uWsaun4pggQfv7cITJe3TxOeY2Ws0StqaFena8CbWTg9eLkGIJSLluaXR0ufjOcqHND8MXfa
S1ENOWvWvRTn8ghTVfWFyrlmVuBhrUiX2kFgRr3gmkcx1/06vRgpIC8dZVhb1nK3WcS6EDbhV+W4
PTbQ/hfvCbkY1nMSK93ipkx/Lp1JDXUJitrOPw0F7Br/mtr+5IVInKxkJGYowFL54IEij+Mx94e1
/ZnYjZiWEwrGrXii1bbKk98QMTx+67ErccOTjeAFO1lv25zg3MSAQ9dtChr/JNEo67HPsfW6n1pI
Uek1KunEP67pNDq39VqL8qVmGf3lGYx1X0p/jKYLXrsbc828Wn3geKhTd2Juxz/Mpu3EE6q4uLrG
E78PFpUDo1vw3uH45Z0xQXCvYH7p+HHpWFuXyo5X89oIc97ubVxhToXIbRj1wg6oCxK2X+gmbiTW
w4DKezyZ8wL/y+nT+a7zJl+A1NDfWQ/1VtczAq8m9y+Y20S4/9jbLO7DrNzM7uL20TAwLAnJP8su
bjkbZDFlwhgfDVIByvUINxdG/yFjBLgYB6+O58Ih58ysnYBprYFH4HHcunmF6hTm/UQoGcQydzmK
jKSf/JCRKwV/O2V/8E8mr4GDoN41vYcYmrEtDkZaTEF0h1NUNvgHZ7LMZTtNzKzmD6Xwq+5VeDWs
lmhKvfkeFekoLhj52jVJdKV5k2FHgbMzapcPDVG6zW0L4uk+RmUvjHtP4IP5I2RTbn40pu/nYKAG
GvXv1QbfqTin4zK506GHZt6ADON28OaXMzMnDMi/IUNhfHXwtOXWzm5miUhKvcfBnQ5gjf6WHeYx
cMR3b6O8khK3BbRNh+Yo4DCwksR4gBlj+x8hyXBnDp0brcIhn6JgFoXVP0OobK089yaRbqfroUJN
inuD2pYNSCzsq5r8rQtlVeIrFUKGdGP6FoK00xyoEkkkUhJ4VfYztopWUr7sik29oF4vHhWdWH1I
ruaX7H4Th7P6FMvaAq6JTCWmOnqWkVfOHPKG8R7E60mRlPWBoyBPNSKNcX7a92b8tVisAUx68zgK
oGz4/1ifEBRjb5v3NZ7azgw/LO5WG+G5GCyGF1kWyBZps2D6/exJiRLQiPdC9H97NlkcLVbL7taj
vRBfhiaM67dsKPz4z5mEeASS5mRWz0M5uPhK9FLbqK521bjT/keKXZ+tcwbC7JXmYDMM6suXgJNs
PQvQxTHE5tFIFueELa3EJwrlkZPtVUnCRdpwOMimzuoHb8yb8LouA9TM2LRJ3PvQWmNSovNlGk0a
zujRTvTEE1tzT0mB+vaD79Tx9sdI4WFD7YBIOR1RhoEXnJ2hQBny+j/Undlu5FaarV+lkPd0cx4a
7QKaZIwKSaEppcwbQiO5OW5uznz684XL1cc20Ke6Lw/gG0NKKRRBcv/DWt8ySzM3tF3TlQI63L3X
8eO9do/UxwjGq0wNPP40vJRL1gTAsIVICa2MWjlCp54r3ZGbQbWqDRFNmRpWNuJIb+QctIiflinN
KQEcv9gCvlJbp5+ychf0C/IkeABegHA9Mx8KXWv1mw6HVTw67czKqCx/FJhXvwPvLvaN6Q/vHD69
jL1VXzZJ4CR4d5aMX1p6WX/FEBHivRrl9DkKZnB7+rrmPmOKeVPlo3X083HcDFPAjdgzX7Y/JOnF
ddwRTKl22VjO78pGUhb6qzmJaOoG+damEj7LggYoxtXtPSjMyldwUO0TEA+rDtcpz5at6VTtjevM
+Rty8faWp1vJp5zbGUO5ynrKpNL2XsJzHsfoMu7N0pjwYtNk6z+RRfNUK2XTP1PLp8eOD79UYdIM
lhenaD0PJtPvD5wX8xEYa4bqQwX4VVhB8OYVsjPfWEEUzrVJm1cD/55yI8pYaLehUoIJueGO7i71
qPRCwVrLPTjOKgpMLn6aIwYzu7e1rlAgpZA8oKWxv0NHUQIhWUyMWGaut9dEJ7Atrr3SLOKcBom9
XdscvEpYcW5Y0ylPUuPF1xvvJ9Qh8S6yYjiifLRup9ngKgvcZBtIU0e/VNpHc+oKP+qZ28+hqSfq
CGqj+cHZxskwYlr6oRl2vc1S7jtavacB5f1LQj9EGvWUn2s9qLa92Qc7x9HnrQV1/6dZmdn3RDhu
5ASF2E7amtxnOdodbzJLNrGDOUcgXdqb2rZ4pAotG2MUdlW7sypPfMyNZjx0fpfNm2LU1Tva19mL
UTYyALQzbZShLFKeLAkUy6hV+CDJXoKdVWqFvPH7WXUbfTCrKh6D2kJoqotxh018es0DerG4Tjs9
Mu1kRBgy21c5YOZrhzP+ak0HdIPZ4jwYdVtuhzwhOB5S/wHcXYomsp+m5IB2c0g3PJeaB39Y0hOw
187fSCq4uykV04cp+5TubfTZyFu57FTMH2I9WJfU07M+E0vEJjr39UhCRL7m12JaTZN124599V5q
IKYfc38k8Zt/sfUv+4EvwZn5Wmt6nex1bXSHp2BBzORc+9Ps4Sik/V4D99Hx+YTmIrp8i0h3ANQR
9CJYZ4GKyUkbMnNgXtMkhrVZF0bB+Cz7ar7FD1X01+aEheSAPEcaB+ZohfG2LOQQ5JEfTL7zPcVn
kQ+hZ3C38WwxGRn38Ux8dnWr62YFLQnFKMj+Ki4WzQ1WCwsgEXr5rSAQACVRT0dDPXgE/sP5Xqpl
iqs6GbzrWc91NtGNruunaUlZ7dYjPtaduYj13IAe8UK9cLqzyAM87sQYmFmgECgiSQtznQX7fsFO
15Alwa4oJuukxzAzpK1+4DIorXM+lM76L+MM/6wThqgCpcNivOAhUtG9v4ZlAiFZDAcl1976zbL4
e4PYc8L9HlPzb+/zv6efzfkfAv/u7//B/783krlQmvV/+d+/PzYV//3H5d/81/f8+V/8/Vq8q6ZD
mfD//K7dZ3PzWn12f/2mP/1kfvvvry5+7V//9D+buhf9cjd8quX+k1SE/rdXwd9x+c7/6Rf/9vnb
T3lc5Oev396JvO4vPy0VTf3t9y8dPn79Bsri3/7403//0uXl//rtP6Gul4CC/vGTfv/2z9eu//Wb
af9CoeZaPnAsEpPh13z7GzpBvmIYv7gecSUBCTwMdYAcfftb3ag++/WbZv9CJhHib6g9BHMaxsVE
0jVYFfia4f+ig3LWcV64cErQV3775wv708f3fz/Ov9VDdW5E3Xe/fnP/jKUg/s/i10Ac5DUSZMBR
8mcsBcaSHkabR49s9vpOlWuAEp7BDyOUnW+V+rlKRucBOUjOzJq8hcOsBY4WmW2wfKSa6+FFBf35
2uKy4YHUFfOLWrPpdkHS8rMXttnQ0WTTs8o9TFIdWc83NM8ZUGZCyavIDsZLHkKltHeUbtBHgku8
xOXWrfMIx6sTkDm4lCwIiyF4yJ15wGBh+voc+ZdjcjOCukILjS48eNbFJaZhNQb7Ed7tpZcosuQr
LXQUFkVazcvGKDnZI53q5fuy5G2zEZrgN3hC5o+eA0QiCkiqbpgQlCXs9mQY8nhky5Aj9iagLALX
07SRL1t9jERt9N/tCYzdUU5FTZfeeZyZbdo4Aab4mXjRa0I4yx3OUSwsMR4LuVagD8xcbCrSHeqv
P1xyv3+yf/wk/+wV4IMkpheHwIUW5zoWhoE/f5CTlKvJIv0g9Nq7JZpgek6SOZD/AuHy18sl8OGG
mr8ZnByDuR8X7R+hnUjU+mE0jdtpLCwr1sgtqfaqGbpsP6KnFP/CTOX+JRDKN3SHa5OrkoX6BQ5m
GX/+fXW1FgmY/jeX9VcZt1ZRvtSBV72KIOia/Yo7KjsG7PvbjYdcuo5MNwvQiy+0gJtsFvIK2tql
Buuz6UeufDuLQY2JtvssEZIbzUuaYr/ZydJIz3MxNEPYp72vM+NYAIdbi4FUz+26hTrETbj20Mwr
C+G1VS6hUDP1FpNDAx1zmeXwQVN5HRg02WerN5pnHw2nFfpsaqeYzDl/s64wNaNSa4lYG9bJqcJ0
Eob/mEyWJGBE2Zi7Vm+11Fb3pYptVMMrouheyX2prGk5esIdZawhwja2Tt4MH7DMvRcKP7+IHOXn
eCMWe8z2ndDdPW3wIvetwDdEJVQ6n72fOcfJkYzNL2SANcwLdMFBv2m7GQNPbLZyRoURNeaS11Ge
kaagvEUj9nM1ZwwxxVq9Fe262iHwAFGF3exqY2xbciY/DirAea7rLjgKV1hwGVbeAoJRiuKtT8e0
3lJjCj9aTWQDsecYSRtR6aJ7SXAivRpZukzRUFTARlwY5XbYZVpSEeLDdOV+Jf84oPPPvIm3oxkY
nFSdc7p4+roI8l9yhOKZBiGypCK4Umbps4AP7OE5swJcCIwsZR01hPt4R7jblxaQu/+00mBUh1xp
wyMsWpGGWhrY5nbF4Pi8jmZH34QFb4lMePA9I8sOwVZhV9nlr/LxDMxdO/VH+iveCtcJ5geZJiY2
sVRaItSHXrfDxar9ecdcRIAMGPOki6D3TRWXzpJ6R6suvBNJizQOGVWqdqBcz9lEr1LIXY4LXUZe
nekQnqdWrzcDWnRAKA2GlSId208808VnZvvDyhyBs4O7cXXbI1kJ1YH2anCiwu9oKHj0rfse2NnJ
D8hSCFeFFadbnRszJzboKIXKja3PZva4tjONcbeszrOFhvoJTos8VvrUb+TcA2j2zOFZ8C6aNDoq
l0xlbcTO6WQVZliu1cDu17HtDuPPqM6uXyw4zUvmPbDJl9wMjcEfCaQwHf+2N1b73eU9fiYIOyWh
QwYB7G5lUPcvyzJqOyLlM+Y77dATuyVSPo3SFL4X64hOJdKtenpAPFANW4nFmWkkqUdDhB8WJJo+
TBi6/UUU237y/EPvru1XyQOmDnNQQUbc9o56Ql+KKae2TPVoZMX86QyTZYYTqPmDMzMk37GWVE60
cB5+8ikWjFyXdOrCoNDIjPKXsbHjdnGTuwaqZr4nrWvMcEysGgpkcvzWEItJr+LRbPw3H+PwNSB9
jE3DKv2vmS3ULQMS+YmPUaqN1lpOHeuqJOkzbZXAzoXdYoU1ZhVPRIGoa0+u89dQ8dALSYxIXmQ1
0pBxeQg/To2Long1JvMhsDt5v2BsbUJuIhQr5oDGL16E9G5TvTDTGJk2vpSy98h+8ReZvtds0p6t
jJjDsPdWEquVZpZBvPpWj3EK8QkQaL8S+85aR4NdeRPcI+7UK5o9ofOGjfPAy11svSW0QW/h1rY6
zp/CTj4Z8rh56JqW6YZNUBKJB+7KP9HYNbTpeIQL0n7wZFZhwuXK90zkSJyYoTZ3ejdLwcppbtU+
KNHcWWFKcGezswCbmutVYq69H2VD38Al0R1tPLaAbkBZa2arxY4J8jnk8YBp1q4C76ool1XDg6Lk
nblI/C1EfjHD9GtT3K6eMxFk2mjp9ZyDL2eJ7rg/cTBU/l5byvpTuKnlbN00W55UqyUuueBaTZqg
r8Se0XlHYo5bECzcpLnpqx0dkrwJlnHwYrerhU6+5bIYu7JIZRVNbePKY2ZRC8TIY5o0xkezpsjG
ff371PXGp0pa/8OBscLnwfz1Fg+D9gKQEc+JDbL5KydmaA0Tt2yH48TqxIm8rsVw1GK95xaCUDoQ
eJUNX7UJADlONcGM0seZpUJ7IREsLEFB4Mqy244YXSFI0hrXZO1CBrZzjjjNtc1wTNxkCccg4Okv
lrV+zGSqvSPysX8Ea9/fwrL3nhul9Pc6SZIWE20nqXrYTS7cp34t4rIzpj4ylD4i/UEHvoQ+73sX
eSrJn6EaaiwN2fGL2B7HqYksPU/00Gwqp90I27beMrcyTQB3y0QJB3AibDW9v014/NZRirm3Z8tG
2t6VUzV0g3ovHnqudwbSi1PcqYIWMJSlntzOPeEfcdAPLDU0AWAlzopy+iFpIMto0NasiRdCTyGx
VbI6OjN3V3jhkaYxh2BxnnI84tQTQeNEosj6M3wY6kkoleV7ZdVShQZl0lc7DvVLMabJh1+wjgL9
nvov/jjw4Rv0yS5gswpWksmc6YPdekcVOcvFDplU1SbZu7P7yP7ffe3TIf1RweQXZKn2RUqv2bX9
1qEphX3AYmaOmDlgpwJqRC0z4gV+oW91X2hqVmeLlxnpJZabop3Lq2Ka5MSonFkd5cEI0xbHhmdw
iHXmzcxd9rORnvXueFO/hhnn7Rh67pqlMWPVtoirsvDGk/S9UnGmT5k6d36Qv4w0AQyRRJHvSYha
yhiDxNAePJKjimhux5J9WzKQQR8U/rhGXVJ4NYJCv5CojluGXiYhdMbJsebV23l9qfVXwdpJ+byk
FrFCKJi18X7OSAmKUowBD45mJeYNe4C53SttJfk4rBGIK7qNBt/kjE8QOuQYSVc5xludkDySh7qZ
Lpjr8K3rFGa0x7Uz7Io2N5c2HEyMuJKXgazuuWDBXx5bR1YLUSSdnxboaVO2dtuhHmkX2EapVbwJ
B4v5HjSExSahSRLnVEoDGys1H/uPlKpxTKqzxqQYf61GGWFGYCUcADklaYT5FFVUrZqFX06Y2nlZ
h7U4+cjikzSa9W7NPkziBjRwGASrn1HDOe4HfSp/D5NkIWwCJXkyHnR/xBEcGgxV9AGxax1c/Dw+
UA+ZmIr4nnbmr3AERGAvKgTyyV3nDa146oI1c8o4x24xfF+XFsCjGLLK3LI51ZPHAf6HZSDXXIW7
pRQx1Z5VV94yoKyUb96JzIL/HBqeo9x7sdJ8pLDiZ2rvcMrRVW80RMMqRk5TZOwrErfpnhYwRcEl
4sdl5Ij3ciWbTk/t7lrLmqw+1a0ap2uM4R4zPan5BRiEbKbxPSS2avVbROBOEcEYtaY7KcfEfDA7
6bvXlWKkHKG8Gr/jl+KZZhQJiTPFUlHe+NOKTTTJbet5yublq4OSibq5UCMrTPyG5b5OremlM+SQ
bJyZkXXrLsIPuyKZKE8sxWlY+532qFFbz2Gd66u7EUmVGxR4vZmeUPt2Og/KBWJgExTTrjJMonMx
wJovWBFlG6tusI09/NJy3QDJcOQhcAjFPBoTG+EIhrJqUMPx5nN9JS7PqN7raFrthd3NCucKZ1Zf
AnDok3wsNouiJI9RbdrymGNFEJs8kOlXA1vTDDO/DnJsYZ26151KrHsIK5W5sROd0n4xyv48+xav
rLnKxyq1Obo9PJ2U7II2gYwrGuwEdVEMaqO8nwxneDfzwPpY6XvTF01vxUspVXqXNnXCFg2bbB+6
VqfmaCWZ4MPUCbs5Jw0YF8JZMq8lHgwfAX96w4YW0zq3KZf2J/Gg8iLAmsXeV+s6hoXCHRPKiyEY
IRGilsOYecPTbFv994vWK0dt1tYEPo/C9cJGdNMdW5UuRwPh6uYu6ywoSBrdLssuKIW3Ru4Vfqwz
SH3UlVv9WCmX3DDghNCQcUqr3LaZlnELEfz9tsIQTkM5ZyVsCmT+PD10LLIH08n9dwL/0rvEJS0l
zuWKOQ1aakVfRngyh1JeeQm3iDH/jjb+X43U/mfzslv5WT/06vOzv36V/x8MzYwLOfi/H5tdv5av
g/jj2Oy3f/CPwZnl/BKALQWn7bA1ATRi/XNwZpmXwZkL+8YC9g5eEFz4PwdnwS+WC38ysH0b3BPr
Q8ZZ/zU4836ByA1jBA6rw7SUTIL/xeDMNP4yOsMq7djQGWC5Ih9m/HJ5HX+chVQQG/PVXOcwgN+S
Qz5p2vXUmbq+xXrXfM9qYJ0hfwOTCN9WW7IAnUNWV8yOg8El5dCsrjpTlY9uL/ztXGD2xYGzsg2Q
xgmhASIAN52idO1ovu2x7Y8pWagHKfsldgPm0lN7pdzpyqFS+jSD5QeEG3ZqyT36wQ0vTnJSjX7s
suEIycv6jhh94ZXMbWi29rHkt8vBiFgh3DLEQIIK8uSgBaBkKK8GCngZbKdlvNK5CaBdal+aGTwP
TbFN12FDsKNxWABFhjMt0SBtbQNjXzIKI86HxUqzQeqahsAZ4gW//WPbvi6kYxLo6+zxHM/b1Hb5
/a3xkFbFNrCaG6RE9nbVq0fCK3fsneOMrlUm7b4nmQZmyb4x3ALxbBFsxqnrwjbLbmsNE0/SrcQH
2wTmuNe2VjwlGqO4irK/DG6NUjzDDGR1gYGbtOGmoCB25c/EXbB4MYdkE2l+6l2X/dBTlw6sd5b9
AukvrqSxRkNbWoTkor+aExyugY8AKa3Q9xUUYLi172tFunPDLFy3qqsCuOMG9ksW1S31hRr0d6un
SOudj0y6x0zX7mT1yJg+dqrtWAzXAQyzqpymV+VMw45lY3rvG3gii+4o++e6OCZLwDatgw+HbDEP
zak5TL3xwhVVR4s/XmG8u6/N+iQninULb9yuHNzzWi+fygvy2OrqQzBiLXaa+S2dln3RF23sJcXx
kisAjaP6EIJ1qe1Qz3MtKSiiFc99snRJgIfk9kVKRkWmdX2oHPKOqoncPx3ubGMP+X5mb8aANt+o
fIbiMLJ2CWWt8ttcT8HppGN5LLv1ZNYeQhL0idvJSu6VW247BmZlbjH5gSCw12V3000Ecdpl+05g
03tNXz0sy8FiQ5h7bh0mQckIyjDYePZ0UOjtzkNRfHbCuTPU+sXqhz1Q2oNhMMSnraxtYAKpXJcg
ctDnUEeLJ9/un4q8u0ml/mBrfEcFFs1DxhmbZlvGEAk2XpIdQBYdUTi/dYNYNx4GjdfRVm80KC9j
YMEpmHPjVk0irgP1GCCZQBTLyVaiAcuIK036j7TvIxP4kKW7D4wH63Ob4gW2rLqhJB0MEi3N9wKd
yTHTlI8unPNb4lOMc40atHBezcnaqGrl2oE9shyClaQqcV5TshtRKnRdXFOtLMY+KZiLB8aHuzhH
M0l3csDdv12NORxnJ43J5fS5+cvQFSpE93Go1c7ytKhaVdyQjgES/CfSnwWJjNHyQUMcLsd4xgpf
l89W99Cw3FSVAQoc/g2MIhTfQ1S0r5O9Y90eefJ59N2PrCwlS2LIDHyTS8J2G9kprUkw4Df9OfUs
8Lg9a1anYZFQHF1sHnnKHr6ht2UqZ2XLva8v2nJEgFRK3iYs7+9OPtoByh+eOvlv4ALfPgTJrGc/
dVyFmNX8BcXVne52dn3rIW1sf4D8qIx9JuxEHAPVGtXF9llJb58s5rJEA06Z4mpllOiG3WSmQBB0
m4aSQSnVqtun1puSlX+L51Go2NC08a7PBpsdh2PLw8zIKGCaWY1OhEsuS0O/z/1sl7VUmTjfZ0Yg
RA2rXdda7jueXOYlCr6khWyPzvbKQcvSkx+i0jaI4KHY7gazU9vBH7CYQHTjRTnZD1qJnp3zxok7
k9JTtgwTAyJCCKEPbYsI7NV0vE0ClneXlTY9IoiwZCm54X0n0hmfpiFpnfV1oroD3V/soJt4KdE3
v3YrPpC8vLX9XLtuutp6bBILqmiTMJKz3eXBMqQdOhA8fzTKr+M5Sb4zNsXSOg0fgW3LfS/n6tbo
R24d9ATKkexg531tqqMGQOPYrttl6qJ+Lq56Z7q2LyZmkUaVy1Bl4CE6dvsxzzdpMfLGN+fJQuoZ
BGSO8LlrBqVcgn25LZd9ulIm1z0wzG1N7MH1yLo3LmT/KISAsTwmPzpLbLCteCfWD1jtu8/Vhtji
V9TkbravBOAjhVuWCSOlH9O3yCtYmouwteDplFg+NhOl/1HLyjhR084aRucnIgeQJjMz29lx+y2z
5vngpsN3N2siBVwAgtyxWyUj85YOceSWNNvs3hXJtS/T7TqWD7hFL5HqvvWYLll1mpcZRZquhW46
34Heqg52WV6hGe5DATggcsEyXsSuOz7NHSsHxANL9wnqFVAMnQYWHbHHTSdjI4BHY6UL01rP2zCj
npl+L8xiuffWqdyw0K/OU4WZaKy+GFWfYIfvEreLC6Xf+NkPy166bdqIq6qT5752GHplUWEN4SLy
3UCWdOn+tkH7nmnziYL63i2bJKS+GGOlKg4dd4x68nBKue49XX3pS3/GEF3e1vziGJXUjgbL3xiz
dhodwgpUn0eqCBYnHNxGPAb2/JpMt0lBS+3kWrCbKmObiSqCeEShHtNgw+swdY5Sf/xoHNZp4L8i
SQQwu3IDUkNl9ttstrZexgxZLu0T8tbjmo3rTaJVe1dX6cm10JIL8wyfgcY9qMYQ/uC5cpBNjnb+
uGav9dhvKpQL4zodvITp74K8KpHymMz5j4pGbrHoJ5qa46UdAlAx+ZXf2MvG4x2QnrjvGBurYed6
PJdnvdqj8aL7lW5wBdz3i5EXozTtDXjq3m+4kKSxmeYyJrch6oO2ipgYVodhGYpdIZbvEiTNwtAv
1Y09eSs/0kRdyybbg5jYpLoXkiv0mY84NCv8TiO1mM1vJQT12XL6vetwLyb1bUHXHio8mVtUkvXB
cuad1Ta0f/N2yoK3nlG1Lc5dciJNiCdJe1EQ8qjnYRw8MlY9rbNOffOE+2mT6O6un55bq9vri1t+
H6TOKXgbrHqwq3rSPRJtb5oaM+cA6yVMNs991ttXcPrvASwNlZ+aZNQ/BZGOZgHzumP8gKCoTILd
ILSnyqiSTZp75q4u/Oo7gPZnon7LB+5JP0w9TrkmHa8bR4cq5365ubXRe0oaXHE8fZmCc1TO7JfV
vciwrWM2ZvniyGck3ngNE4Mp/FTv8DAn1NA19mQehQwgqfgQ4GgIuiz+5J8uHMTiqhN3lXA2+eik
IXiIDEHomp4n2Tw7vrjBTVHETm/vuNQ8hFMokUQyXMH6p+JpXmdCvGXv3wSFoR1awdSP1Np94fnE
OqfEGiFu5Qm2KRXeAAS3L9A/GAern7IM2I+0xiWyD1mZt0u7C9RVZweu1ZEH/HafQI5/yqdkH4i9
rOeXtXLvSqNDItwwa4UeULbxYLJebZZ+s2CM9KSYYt3SeTJ0kJ4unI2+GLptTvBfnE1TBLsqsnOu
nwV+Obo2Vqs7Yha7WDg6SzdZqaemrkt0LK69vku/YaTETTeeLKbM8dDO69bvzQk3iVZcd6gA41ba
j0pxxBjSOTfVMv9YzW79EoKfyYiMOJPsOuca2qjhHPTTExMmKuvg6K3toXQYD1+Uwux2oqUVcY5E
ySq97SjdrUIKDPZw49glm4DK0+7Wxe3ZomTjd3AMj5VJhaUtV20/dRtgQOwms5J1kPHMkOlKecne
qsYDIZ5x6WvIFrzg5M/ZKRfsAoP8Rqv956Ga32VHrmJ9FwwOWbjicri8tDOD4MrfsOMn75njaUoU
iiWGtXs08SLs7PKgwZRx++YKGei1maegFkYWS9DiIzHUm9HRHxgB3laYtiAVseHV6RNoXJGssbSQ
bJfDjv4uSnNIEI53lr62y2w7Dpb+fawad0/3kCGJkFHrpvsOe5VEMAhIlTevu3hxUkKr9oY/P1n6
QDOHyDPU++IRENV1VhU7ZSYHaxqeKASPQ1M126Sz2Q+2y1FMJTXBc8uEMdIzx7ytO/vdEdpx4vmV
1NVbgG95M5TJbl3EpnfuOFYe8e5Gyh6mTWGZPcJA24Z2A/1rTIajnIfnwtIiVww3qzRYoCrja1Li
M8X0MqT59yEYTkPGpK82xIvdzdf2MnJvB/uFj8VN9j3Kbdn8TLytUPQENuVtk7ucr6SjgwmMcpq7
TVnWz20zBN/zZehPxCLt7cpDT1cOW9vQb1fBiSw8Ngmk/hHKa03PrrR+1qVtxF4gbspee21XgRW3
esqYhEZ5FUSGMD6GPohg8HjHbrxtzQuJQe1bhowI09p4kvbZ9zL10CIpzFXJIs2kOpWevCtbfzut
TLYswRIC0vBpwBfPIwJ4HwGcLZQMnljBMG7a2XzVk2IIq8X6ALQGyRRgfQSsdq8VM+k7ThFbCXAv
QoZDtEJVaHljdQWmlirRfrU9dn1p4NPhO8uDv1pvkBYeae+hDGiRN87MFrb9MGyrkrl8V0DJatJ7
gnW3TmLeT3m6GU1v40w5njTrg4HgHiHeg5vAS6dwLw3osOx6vLpk/XwVlPZW9eVT0pzqrrrzSN68
TxwvFuO4VzZZ6+MayuxtWMudmJ6HIfGuVdtiB1zd/GdR+GpjGwmBJFrW3qfuCEKxOg9ekL2nmUAX
Y+Id/EwtbBO5jegz1JvaOHBF4ZFGsMcHTEFC4s9kHTIgBBC2fPOxM0x51o1VPxFe30M7QSqE/3Z4
rmpAT47t64cSFXYMaIXEmnW9bitKXJt04giCRbOlns/oqLmAhZkaMcLKbscYsOOs0LdToL8lOLIu
npbUOBSVgZQR6fC+9US5U2PyUzOz+snAPU1Dl5pv5Vy2zx1Ku12mqnEbpJ4A6igxYdl+d7BRiZxp
YY27BPrMPklcZ5+0Y8Z7X7XWNkN4/2RlNawULdNbFqHpYt7jGMkdfj9cWXABEP0SjrKjrD1S6jTM
b2GQmjzmS2gUYVI4C4eGW1zYfk7R7mCil2wJGXMQ4DxcM041bms3mY5VjfRgq0/F8nGJ2I3U0s4H
nkDNIe2yBWZoqh0vuxqsfXbU4K9mYCDM7aIHA6JSb34ugrU6OIU5v3TSA4G5jg0HAC/zHtLD9JVQ
T8WCNfiutkaUnmKab+ekWj4KJ6Dp1atls0AdlVFXp34Q4Y5Su4a/rDkVkCc3RiPXHUE9Mzu/1N9p
XA+v6dC5LNaX4o0H+XEsymzTrqO+R97UzzEn1fxpO7586cfRCWBMutbjhG8mmofaPl2UvBLLo53s
R5Yeex1QUMzgm3tIoUZxyJ6J1lrS/7bVo895SJqJyJPtwJt/XdVdHemphvDdGHSGSN7IivgyX7xA
GFwL2faUFFGBLsI1ew/XRJU/Imzn/XItM0fgIrUtCuXkcZyyBiSmtE6VGFmTGfoVOpqCbGlWHRtL
s/kxk970d54NJC51suFHhoKUZ2rfr3fsIWhIfHSnb6moKTZmvCGxSXW799qejUC+WPvWnmliK0c4
HzXZfWiNLoSLiGRsUvscoa5U0RVHB0PtKac8eumLiXjfwQIbwLYPiVwSuBo6HjNBoNT3IQjQ1t6W
DWJZPpaW9ciIw0pqHDKJ7h2EqFk4rAcncO9YoudxrYJ78IqvJqL3ViXsmVW6ywz4gEgSPfBjRedX
5M/3fQWXbGACgOnP96OycsBfCgB6IcRGWqXZIk8mYpm388U0xjTy46OrTaRrE0grkMnpGVkGvefQ
e9RIwHtNj2za6Z3NABfpuOsl9zi0sp3Ou7I4y4jFrGeTRzZnGQ/FQLNDoEiyA+SQb5UvjRj4CftX
H2213zfP4xgYZ02fbeqA+qq0pmupQUg0i7KPiyDI74x19a4127tv7GoLFfxumbtx16NeGvbo9Mf/
w92ZLDlupFv6hRoyOGZsCYIzY543sMiMTMyDwzE/2t32i/UH6ZaVlF23yrTstlplSSlGEKQP/znn
O/G+JVJzndxOltu2UP0j9V0feSXWb+qYdMcyzZQVmLgK3I0GFPIsKd8uQtpWXA4lC4HEyfpGCIEM
iWD4eo3tCoPjXJTOhRMyBpRZY9pamkaVb9KBri7R1GiUsAX3zgorCMymar4KY2HmubhOzBOdkC36
qr0fdY7ahsFdisNIP7wniJhY3ahgYfWjE2ijIfRH25SwTICk0j5rShKSdvnvniJIFmG6drAvrjUc
qJc/dtDX8S/q/XUEKBeaYjCeTIvWjaBevOFIJV7BTNGN5lPHoILtlWTBdYrIw/Z4ay7GqkGyhAh/
Z47cEPluLYKhStcdGcpApVmV1Z5+iTUZ17oDOFRKnbYK+uYmc5yGvHkd+s6wI429hxZ0wZQ/Phhd
ye2+N/Xpu1vUNN7hztK4MOdwgB0oiEHGJn7keiV/2KlKdounsoKfAidAgWh7nUCUncFdrkR1Ixlk
0PR1fHLm+s727IbDTxm39yg8xkfMHczfIGVXFXdIi29bFp9NwYqdISDewop6sXr5nNeKwWIX34tB
dPSwGM4WOTUwKT/aM+6weHuzcVMTIMMO8dgZ+6WNxncQ9TUcQCZthVucDNZarjbphym0ZGU1vztl
doey9DRE4ifLCCBWwh9exj1cuxmwr3GwgEZqWZSW6uqNERj/yhy9dZEoQqfwRkxq4ECrGiGsdgIN
MilW2Ve7iHGKjFF5ke67UVuPTJLEPmol7TlY0THrzxs47vvSdgMil9ohHe0XRc4QD5rV3TNnuksB
pQBmDjP9yVwEdjU7/zax/gFxZN6r2Za80Ogh77W1YVdRZx0uMw8STG+zG/gmeZqGbsy8jkqTXWJE
xkc0IxuzGTgrhsh9Tltan5UW5L3+NDOf38DyvJ0UJwdokN8Ly7jRrboBOFJRdOzRjWJnpN9phvlu
81lpWJUhVhS3ej4ocq1R6KFoju74iI2l2y961TzgwvBCw5ouMjdeq8X8rjqMFtmzitxAjzABL8D6
C+wsBQoEQTJmTh3cxDhvYCnbnyQZeBNT93nU/es8lfTxMgBo5yFgirhspC4YpmQomt24hc5CFrK+
G5jyDao5TE0T8qvusF9y1Z7DstN33JtfoKWzr5fWEEQyO/ljhSUwm0oGrtaDSyaMsWn7NPbQsHxs
QFygLzBB9gSg4MKBnAzTufiRqKFlFuk+DLrMDjnntAvzhkPtxek1FxzyPM/cmVoV3dGiga/Hb3+Y
DgfSpa6rOwbEDxOn/o0zcFeORvvRse0Tzqh0K1PXDztdcEseD2g61ltfD9wKGhKlyY57kQRKU/4Y
02zcA7InXTUmmX6bZpX2bGL9OY5+5JR709HemRycyZX5GKbGFzxwVOlN00Ef1D2VPiSreqxl0cgR
rS5/qhga4aT/xE776kmM17Wp4EtbgH5TbEL71kuw8/nyeUyZmuuxvI9hKZwYPy9XLY3krgRkQWC0
xDTpuP0W0M+lnqcPpyiOfix455iGbcayfmIaD3u51E9Ivd2+nSx86bNCPELMONpzGdSWAjhuRHZ9
rXvHBFPibBfl7XWAJ1tdSN65KKDeFwSmKGxmOdMbpqN4Ww3+Je8X46opVOxc88b7qRda0OncYhOi
wvNSWyE3gxl2cZfzG0IHspmGNbK4j4BKhxQiPLkGgWuRZcZHbyfjQR9158as4jjdQCnLbp1MIydH
ScvGQ1kLpu7La5V9pFlYPc7LkL+zkU/nuk6+LVqUvlNJ5N1EKjpUPR8XDPtcT+Qqj2RxEDfyxK0o
knmEy8FLA9EXMK5oOQpTT80XB6sj8SmDksr6Qs3MHu9iSM3k5yQZ2DH20BhJIYzBBLp2tsAXMf4w
WJdlkb8l6DA18lAwTPkB+/C6okU0S9c0UyW9fTUcvqcN1hEQHV9AiHeAWCHBAYZ1xwgsV/4sycAf
C9EQsVm9o7kZjprGQzI4U3OPi8xnnFBEBcivMI/ufmZKvi25n1x8IIrYa8WmxCjaccLYmPGS7Y1U
wCvIThVRHCVsptos0Qk33FQsw4cttTYcIlAoUeU9L6P5fXDTs5ZlJ/wFh6zI9z6WXzfH2lWrQ4KH
184jeUm1WFLrICIibOQXG4Ol2tcjIkXtMlNLHMN4TH0WtYxfktlV3VxkvxwxvhacWnv7IPxLZdnl
AehkfsoB2OJOsOzAafInaICvmjn9RMXi111usbeTmrLWE0Ly5jNg6vuCAoiy5ag/6o9plj5PLR6j
pkqOlqQwdorOUSWumHb2GSLWBtXvnFrjiY1RMQPGTrzqmvR30DGRWVxFXNSNDBfQJtX9cyEM7KOL
/aqWjk/OOHqQu21xQg550vwyGHpYu1KT77Cmre3gRtY15zfZ4W/UgqbE+OnZnNvMlzp7V+NPqRA7
CA9vErFknFJS/Oix89F2BJBd61CvlnawzAx8LdN/rm0TM17DF9aIb8xheYKY91nr7bs+IStQRQpa
YQ7G+Aa/GY9VOvOGVg1rh+3O2/rcMH2h0RXUaxTAKYtjQyyA5bMrKnGPcbakSmU8QfjbRTE0RzsC
vqKfQQWVh6ZjdVjoKQnoyOACAXLeqvTQFrvRwc6ULQcs5dlGkYQPEp1wKdf+m3IqxRZ0A0pXOp0m
Kp33SWl5z27OfBnEKd7s3FW3lmN+71E7BqXtV4lzIG0eUCScbGUiCJk2yweu/vssu4z5FJZZo9MV
YnGBKeonybtwWXLBAi6cJ5Hz880ZWx4eqG0uOuS0l5rPHTa/n47+PRva8VuHfrizoctp+Z3uaO5G
1ZF/47qwsm1aNFzzNmuYA41N+ZIbkUmwc+HEPTxqnDUOiw4Qx+8/Wz5fGR6Y8cVkIIuDjCF159xj
sDssHc4lvd4zU0XUSPDu+WztE+u4Lh50BzMquW7s5tmzXGJ8iKP501l2leI3pieozgGex28GRLWx
8FAWjfh+obdmA8DpJOPlIeIIYukJujMSSVz+jJ0iYKKdbhx9Gfd2z7GVreZWssjj798D3d3K3sBo
PMVBlUXneCzPpiy5fi5Ov3Xz8pBV5tFv2KtzMkDf2VDiANJis6s0ta9TpuuqrtstCCTmM8h4lD5U
t3y18i1OwwfuQoHjIMpBjbW2XWv9nhMa8HSOT0yAGXf1zYGCLgyhXxz8D2WiXauGuz0ttl+xGq9w
IV8tP+KrZ/oUe92hCFFV2YS5YEGuFQn8WV4qDoXlK7U1R4GTlVkRMzWIdi+lKHbmMsfbtBPRA2bK
76NZPKiRb5nu6EfL6Rg+pme/wTAg4rfcRcFvRPMTJ3DAFSPed2whgdDTVSqjWxa9ZN4YQ3otE/Gt
z536avRttBHKOutx328LEy/DkIQ+VUsfjl62r+nSDftRY/jnMhTacmY8AId/n6w8rBLJiM4G62Bp
Y0BZNfprfrLKryKLbrpqCEDusDtOT6ut1tPHx1pAzDO6n8w60TN1siAqmp8BNqQf/VDdzVxWcalv
9GYgb6txHfLk2eu6s9H0d9XyHutL0Hgl3gGBX9m9Z2y3NxNrTyV7uDpjDD6LkdkSvGB4V7szqzMt
IZT+HAvKivYm4XGwsjcdtsByGPiD192ohq0ZMzl2hVvkgWNDKGKqze+aZN2nq+1aDfoFVt2GKhrG
afcERDhnYumo4v7WrOR2MF/KPt7ECH++9Vi59amb9VOSrEcBa4wC9mxugDqec3ZET3vTZImuLIYz
oBncP6REzYmTkrpkdbRjl91iH1ZHgZNUGw66V3KI5LOXevtuTr7PCs5G3TBdqxFbJEdRfVPE7pNi
lp9TgLzvLXtnNWzpfv5gKPmazDLATxwmmbcZ7ERu2SCTn2AkTnZs0u/m5Efu+Ju2dEgpYWmKu/jY
OvNViZRvFkZXmcevBHlPuWC0Ut5z3Bx3GSrxlJFZKLNPuyVwbmlPXUnWeYhBlyDtLtwbTO4WrUA2
MM6UsRybtd4TKCZT3LJjzG5DFmlLAAQwj+0hPVQLToDJ2nhq2YtIncoMZ9XibCjt+7QL63Vw51tm
bsV2YrbvVOehlYfKZ/OyZXJP4WCkof/MU+jqM3P6rJl/GDBK0Mqtn5iKAyAjrPfNg+7nj4t98iu6
SAvjEbT3zYhowsLecqNqVDj5aRdmeY4tot4jNVKvDq2DKASf7Jn9MaxkfmMWcnlWHE9ZIBMGroxT
rNg62bCnvJ5uLqgR3yEr7EFjP/rF8uip8QDbEJ289K8ZcNWL1PvsBkvScgsW5jwZC0ed6OtPrrp/
kQwUOka0P5K8axb1d6OaIcx1TgpJQ6dk9q9GtbV2nHYYPhpR7dq3cx45cm9Vff5VuW3xCp6VQWpa
ze5lohKLEyBt4EY4Fki94X/4Sda43p9/End13vm0ohFg9XGprvHC758PKQl3ErH/K005aJedqDbY
99SnX0Q8acFMsNiQgsofZKlpX4ztvaeir9WjR3Juh3Cpuq22OPmP33+Yv+W7/H/OUUne8n82VG7q
TvWf1V+SyIK/8d9RZMyRLuICqWKCm7b7T0el8H9bQ8CM91yXKDmJy386KoX7GycCw/Jdi41Etz0s
nf9wVBrObz7OTJ6kweWIgYn/dxyVwrR+Kax3yPP6ruDZm9Rn82P+mmH1ulhvoa1u7HaZcCGYrcq/
cUhyc+xhKMeBRUGqwsJmm96tNjPr8De+rbweITdLQQZL2sq3tYBFzlAXhs4V73S/jtfHONoNBE1t
gnxG0V/IWeT+Cf5YsR5r6Qp5diefjdRc2vg17VFmDg6TjOgKoLX4BHqElF/RxulvSm3wPk2zZK1I
/P6O7j7r082wbOd0X71RlUJUCDcKC2aSv2PJIdhlR0huPryQZSKuRaACaTL207eIGgkQBp2+tRlB
vWqVXXyklBaGFqUFd22RohEL0YUWHAPegbktcIfQ+E74jNKfmUeabmYHBgVPLWczIKy56XvNejKm
Rt62JQnKbSHr+L6fYu9c+qm9X5xlunGRoUgAZl2xyXqFMT8ZzBviOmoIPIm7RJfq3UdJCcguM8kd
Wb5VTIvSejercf/hL52jjM2Sgdi0JzNWYhSRkTjpdt9R4OHU3q1yo/SbqJgjRG7xZK+XkiqZ4ief
gi5aUqQXH8DGeeGMAvScDjp/jyKtLLS96CeD3HdOR+jFpGQ3PNr+RI26xciLehAz8e2jRv5mT9w2
f3ZYIqD80D5m4UQ1l5iMmlZoW3x89g48ojx32MP2PDBtu5hKPeedFLeAPq/YKp5TE459N3utvzWm
NCYb0UZnkjoW58hoKL9aiNZbjVT8QZgleBQN7MnVGbWJGIvT0j7F4Y4bjWMRMxBOc6vUMJ0wnwHH
L9agbN34ybGP2vVMYGiPjDeTwFfEshjJ5GFTOfXep8sQi3ovg37W7RN0t47R3zDvSFXiAUl9Xk/d
4CVaGIMmuJRyOvjcRhyVObscEsxr1S7a1sF4wwDIubFlZZ51EDGbrJi1IFGtsUdjja+RMTZPVeaW
NxEtsV+LtSC1M70vORXBI5mw34UIZfLFqQr9YakkwjSFjd9x08qtWsxsX1U1hLtKz26kI/gAagZh
2ym9S02EMUUSJkg0LJQVhKhdW5ZcV8qGyAVOZlKq3DbjkShAZnDsZhTX8BBKzmee4ahNZs996LSM
rxOiZE/sH+JBohPsMxyDXN3nZyP1GQexcJCtqmk5g9R26ktbnBfimDDexcdoWtmxK834gUEuVlU4
rHaAuzLfjkUz3XLuSkKTqOaWY4xNpR2tjPiNbzvNrnbcCc0rjRj+raIH5YaJJuMR01bnJdUJjjWl
b33B4jcDMqfjUUmO2jJN3J1w1Zto8XfUMseZ6c7VleN3F7im8xIbnjOd49inw3v0sw6PN4/+xAER
r5kv5+Y4x9YTgaWWBSohlEnuYnqjDyfidsysEDWPWFYaFR+gpnE9ZPy1jsEgn52pYyYf892aRE7e
1b71EqaH5NNGpBtjrZMGAbPR2jY7YmuQW0CFxevo9OZJjsI6Q07LA6Fw4AHjCnW3/YIY/C0VjXsn
Z6IppWangQJKi1WmqhX9eNkyo3tLPcK47fq5vuHRHjRY5Fh9u1wb+29K5MmwdwQfVFIw8XR2EQEE
1Ovqxu9HovMytsWhG6b6M7fmOICFhQ7LGPgaDUOhb7MCujC/rhRgpXzGKA3vYUuz5eCKy0ItWs19
XlmKmyAP8h4Q4MTAKF4HVqMAoTNwP6r767Sm32u9OZCHOpK9utXQQzYRH78DkTCxF4ydfjdixSRG
hcGNrs0v4HiwFbrfMDueViJT4zJJ6KDbk6s86EVyExslB/i6eOxM5hVTtAQ1Y1BdYqwvElxwOtPH
iD/Xh4LCTc+dv1vpo762QXn2u1xEMMX6TrTDnqnh1TNa2OMLefYyNMt0U2feeb2UllZxHkrzjLi+
r4FwRIhHS4K4kTWkXqobrzU2botLZPDDMjZ3sLpuCUKF1dgH/lqpPA/cFSwShx3x34bZM6gLKhpt
m8oBk3tzrkUPZjaxOBiHnI2IBNJlLOqtZs13nYanicj6EwucLxCph2j1VNLRN2LEIoeeTwRNe2e+
xwZubqK+MUPqX+7liDVv8KpbkNQXArCPOX7+tmj3AN7brSx142DTaXhTFHbypRnWspzSfBQ4t9ls
E4aW5CAi51kacetzE86fXQBC0A5GFkHX5KC4YNUPBhbTHc5rLkF+oSGuNcSUY9cO7c7/aVSy3A+l
ryP+whe04u+w/dY53UgwHqJ2QHdDf/Sn8RuOv+4aUZ2Entyax1wmERDRutpK0KhBZdanyfOrYEq6
PgS2QZ4ys4AnM/dwRtrq0kbhvCJnJ3DsxUzlardd7cU9ZGnNq6FTxE1YR64M4ZHwTe6Gr2ipryKd
jq6X90C0zG1b+7eluRgHkHgtX6b60dajRxs0UcDhBVnCiZlbDmQ/CuIOvmMGrKE74kq7MdNuxKQv
18J1Ed+K8X5gX/TtyqSdm8WkmOJXHMew6wf31M/qFEfqXo/NixwNFsmhOHi9GW28Vi9fGYOnW04R
44FivOoqOftj7vbtU+HLah91OFMZ/kzpzlwDm2PXi3cadtnYWcTx4MLgdEvuXOVAlp00nXHBZA7Y
VKYMfntdex8ZyrOT4NvvCalx7fCtHxz9T06lG8dO4p5iDRyDyhbApB3rIxoMD/8jsCsbe+C46YH4
7sfEexcU4ASaGz2OhW9ssozVD44NQ5V5AIRRt0gEIxSJO8foYRf33S4z2ZiAPL5GfjkGMENu8wU/
y2BDo1kUa6DZbnj2F+jrGfmEltGp9i4whXm67Il0KwynsggyZd7bS2msHsJL2afUkBuA77RsYaUA
sama0bpSXvKw6PlDb/sNpxTB57c5d4Wz0/p6OyV+/jPT2TK0RXO2lDoRoksXhmV+fcgHOg0Tjqkb
fwDMiUbvM8TU52eVop3h7yTOOhNu6YT57onyp41XeyfLzDvMTXN23MbHISpfnSy1KTpnDgBeZ9gw
Wmx3TI7NdDtY5Dh2XtI21yaaitNS4Hdzl/HJMDhCOaX1GXmkBQChLEeiGxNFc5I5g3hIlHebZbZJ
NlCK+dImrrrDfdzu8i6h/nPucANGmrOnEK7+ig1CywyVCMYLvfPHwGmj+NNWeGkHwOPMkelyNGkf
nC/1NHX3Ne8Y3nAL65U26S8GfJqN7Y3o/MSojrM28Od+lIt2EDktinhnrPyAoUTbdmumIEx5plzf
5cBgpSDUG8iyZGQ9JxIjQ1bV5j3Z++LDwnNzqY3Fu42QbpEmSOPIcYq4Z0/LXdcUi3koKwlyuymc
6qpIl3/o05isCWsMQq7esxtNw5HEJh80dKANJwPvQq8pWHwDQMvV1XJzXwIC2nHwdk+Tm71lZTeg
MaN579VgibMSsfUGBY4DT1HQONvZ2ARThiNeQqIjwRxI1vzbNJIKybOJqAjZEb3Z2knrDS9i8rRs
D8fXZdHWnPEE+VlNe33I6pt27udzL4QGMEHQQoRbWNWVq/bZVC/ia7IXddB84rkQNQXJ87L2GKXC
9cNhWswlVJmpfSZnyRfG7irxOfgyeSkoNh0CjXbcCyNhbQSbMHTEW904br9MLXeczZhrPPwZ3lmB
acFaW5v7kswVQ7OqOrNWtzTLGTSSbLUUsAP8CdAmm5noTUFitCOhT38cA/N961iZvjNchamsTh3p
v1YISuqhSFoeSTK1k/YwYelpDpbwLRSXCUpDz5fdcSQKGeT209KnjfGWT42wDo3jURbb2pFrb/uk
Uh/omp5aawdIc+QDTqSjy7ZjIMouHYvrMquKtNHM/Wwj8bT14eIICoWJdpDQxX1lf7OY/D5JQ2uH
o+Ow0jzKoSSDzkWTbdqVTj5eaK9eqZXunEuEYNUOn1VfV1rCzmil90npl83JTDS7Pi6t6bUHkPpr
pAfm5Ak2XdOfiWylId3B/F7os0zJ53XqzNht2zKOBtRXpz/maoiPZifybwUWmi0J4+E+0jr76M2V
c4d9lRRyv6Q7no8WZK6i5HVwkgmB2md8OGnJ3WQMxVMae1vglwEfy6Nna8s2TxioZaiUW+bEz1Wh
3WKj3Rm5cI6RqdyDxEFuUkx5y7aBnlVxmy1xGWWF14ROL+mYKfn05H6/cxVyaJ+mHcJ87d/k41C+
1TUloBSRHyxneKkmk4SR5rbb3qrFnRHJhLyE81jgy9gQu3le+qQOy4jmlUie/DL2g6wf7yCH4cxs
BENb7SxIEPLjmk9qdYpaTcmUtHgZnabZzemUEzWUItBr636uzXdanU/cEiI0QaIFWkOVXt796Gon
nOr5ZRz9m3HOXqN+xt8q+wmzsZ298KjfO5ncJTVACk2TnwRuarxWdtV9z/T6QJvYZVlK+zBk6t3J
eACTH5TdsrUSNxicUWzQUo+ZbFY2kPZCPdCDVODgB3Hb+y0CVVmdIn/8odM0t2liv74xNPVIRhw+
gF7exdb4QIvAVUiEUjVoFFk1A9YadY5c466bEAVrvfvpk6Gy5SoTTjNmOCJ8NQ3zeT1h5DE4GMuB
BvXibfa9D27n48HMo6MjzRlBnBsSX0MHY9W6CVbpoZQ/M/xxCBp3iC/X2DRDUp87Ft8B85rzUXTL
OUFf3EgfEuairJ0WZfuF6wZ1zd+6mffDno+eYb7PPr6eYUzf50RhVB3T47xE74WXfbfgcp2FXn0w
/zgSZcfIQEVOOcdLCOjjBbEbQro17Hvd/dQiMjkE+oEWO8hygz6u9KT60LILNnF34zYWNtjBWD47
i49jWmX83AM8laq3jv2EFi91Z+2NNRkl8yMb/JcMVb0L3azpCKsog/OKrzbVdjUtE8zdNSipIjtP
hX7xXI3At6BhGTZPtSkFM1DdfKCM77nK7XtyXHtp2+19CssncD3eZc854jg+GpxuPRy2C/9/3lju
3uuKx0ZThy7FD+JW+zgzHnWO7voU32S0QE9yjJ6LHm9+Gm1dY7kx/Rx3N662zjslA9mLRtunS3tA
sjq0LdFEeAKYyosQ8hCVvMZIJCGi6HQ+eX3H3T5/xg4SOKjJwoqPjHgfDQ/VNBrp2W7TrRis9OLr
4tQ1Yq+TczeVhvG3r7BBpT8mS1khQC+THpiOsGkVxob/YM4RAvfMF5x9fu2JtkL6Qm1UKIp25/bO
WzTvdnDkLXMU+nrUW6bSL+irOLrps6J7IrpJTau/6OOwNkjX720ymwhTRnXQDXKFCStGNlRiCxV3
3ILf8u/AfDSbIQMS3OjKCblHvSACmoEFER3ZcPrdPF3ek+A3GBc0Z8bp5h4PM7FTvbiFDvToKBmS
b8NIpq5eGj3Zub1bRt9/6OOEuYWWD5u50YNJSOYcRFsGk+LwzjotjXUSbozykIdW3mkHBjyYGQsD
w5D92GGPna0mYG+Lt0jd50V6Fh3szJMYe2AA7k8Mt7iFM6E8LIBJJsLHaUbgtqIQXOruzhjLCKHG
/kbj4ZvSiETkTci8iS9KConFyqsbMzODVvdBhbNc5aqDG+We3BUfgT6UVc0x8/ww9oqDNenaVWtv
2lpeCB0Q6Zm5062QGEtQ1+r7QWVFXxXd3jpmZahsHqcJqnijeXhp42YLZvlV1SafWLVXbNnUNdBO
b92xXm/AcWzHtW8Yu11YuqZ2Nez8IcIdUFROOHcPReMeW+k968aKQy9XTSm0/Pa4RlMKomUarurR
yHdYb3rcJYjHbm36ZPZseq2JXu24ghODIETqJUsYz/FTO3IVTwsw8CLWII0QOA+ULgm6GD+qkhiG
WH5CWKJdkahfRnCY73S0vsAK6cNGmrrDNRb86Epygi6chwSc6cbLvFDhvt5BC5Ib0gJfg6zwr44f
oNWuBd6STkxUxS2vVDS/o46t0F4OKwS0Yx1/Ra+NdwQCw8ruznMlr4j+oduXxHStl4nyWSw/6WtW
5reDoMajV2ey3jdpprlXG/foxl5r5Nqc1LIbxSHx3Pe5tW5zu72pZlLJ8AngSeiEXdpOHDlIvDS1
t9PpjMPx+c487ThhnYr6tCAyG5vHKBovug8cWDqMeg2NK+HUG89xVG8xLgIq4j9DrHZCS+rdDdil
R08v373c8rcpyQw1IhOKVC9J/dm4Niuxw9RhwpYrPwtBj7Y9EN6f+t47CgpEWBWtd2viQEn6dNwV
FiPuKuUqOA9Ne2pKi7eFPraA8d63nkeAN3x096OjDpwH32m0odg6afEjYjrlSNoEg/Lvy6x4Bqzr
j28+1yiOsqk1g5ACswfiDFpdCTDeAaXsSh7mwStjrdAfMfGWBVgZr5nmngRE2kJZ6VfCEAbP0mjw
S4Pl2aFGRw8qoYhrl2IIr89WBoFmX0CAeSZHhThgIxW6oTU64qlsiqQMUqvQEtxOtvsTO+PA1skK
iyGAT8ZXTTxw2AE8t38CU8USvAzjg9S9PGcqCSwOa6K9uig8wFJAEqyeCWdDjU9I+XTzPpoxCaem
nVe2MRMRdrpyzG9Sp0Fb8AfjeSUFW+QjPAgBxpzMb5O7FlWjTNDr7ZZ9wq0+YZ3gZ/TSZ2Na8TAq
UiYmJnNV6OKpWqJDLiWPkWRsxScCq1Ar9wDfXXXM/NoRlO3p5hT2ueoZ6Fckjqa5Lj+MDC/FCH/l
Vky0ewWV4Mz7Bxn0b8lp/59iTDx0qv9Zdbv70f7v//oLxWT99//Q3DTH+82xhe9R24LqieaGIvoH
/1fzxG/4IcHvOrZn8A8MxNB/cEz033TLcikbw3PtmxZ2Pv7hP2Q3CMCmDU4BJU9QKmcg8f0NkMlf
ubGOadk6Ixa2CMpiwZg4oIb/LMkmkDMJupEhkr9Pumt7YYqbR9c/vSX/QoNeJeZ/Cr///So+OGPT
9DBw/arstQ0cIiwEMUij5kHLvH3jp5/J5F6tOmGxyoc7zaz/AxH3r2riH6/p2vzP8TwHYfMXVm3l
NRURO6URnpntUKcZ7CH2+uhiq+VzGhBOuFgaf4uP+8dreqbJ0wbbLIT5y2uObMdzzRF+22jpq/CT
jiETJmwoxcXu77+jHiW4uIw9kPsOuuyfn5vgquLGHpAjEgvjS13pGKFjvbgZY85dM7P3g6mP3W4m
Q3X896+8ivR/eZa8HscfgyzjqqHqv6i0PgXDdm6B3B3QqfRtbXXiEQqfzXUyMpL+P7yj/9fnk+/O
ihoG9UXQRtd/+T1tJdsYxawNmQzbQZOqYVdSnHf497/Tv3wVXolKJWG6CN1/fTc7pJuCs0hLKhII
vlfhgdcSown/3qvYNsRvBBLEcsMyQbX/9VXgBSJhpPRpULk037EpaDu4Q9V/eMd+fT7rq3C7RV5C
SWfh+eVVGpFYqipiFfbdYm7qUmC4MiPnBG4n2v/tX4iQsyUs3XbQY351lnCs6JhdVwoZ13cCHysR
FuvB3fztV/EM/ACrewSTgf3LL9TOE5gLpu9hMwp3q+k9wJJ5if/+w/EMwGnElQ04+b96Uwhv16iS
UuEz9oh9r+nxksTB33wVFgbWepZAn4UdB8wvC8RM5Qf9v9kUSulDjY3wQDNw13C8/fv3bP1a/PlL
6ngrdH5dHAzdgkD/Czibh9AOAPh0jFAKLyk9DwdD0/P32PKILnFErO7+/QuKv3p7HJ4+nwIXk5HO
Z1b3vV83krLGYz5Q1klTJCBWaepb3O+c2A09O1lO84m91sctwBx5TpBWDatILwCV5v/wm3OFXz8Q
f/7l4UfzeWF31G0L5v6K1v/z2qgsl2jJUA4hTb8EI2kqwPyuDYtb4esrG0ySdiN8E0xCBvGZdJtf
vtDpFXv3HSLsvKcENv4x65Yiq1PISV3xSI3Lm02Gprur2UvLk4+ZmXEP9muW934c3RRMs9E+aOjz
6ZZQ1ggCBatEe6DWs7lDHuVsWY1Ne9HroWSoSTWGt2GkkxOyIud7SBwFJyGNO1IRE6YI6J4lScQw
63rH3epNkqhQYgcQRKbG+UtF+CxDpgGL9RYLCN7NJnHKFPemtPKH0dbUfIYcNZ0p+R59vCHQcIO4
SsZ2m8zNMt/QClnn2tkw8867uBaJqi3VUP2Fc/Si4WerPFyZ5GyecRSlKkh11eAGtSPy8laWnrNq
bv8Pe2eSHLmSZdmtpNRcvwBQAApMraORNGPfTyAknYSiBxQ99pSrqI3VwY/KrIwUyUEOalAiJdEM
wsO/083Q6Hv33nNJysRZ9jQmKkg3Y8TWnVpgq/5TBgXcvIAlLWfjLIGNRrLVoM/1dtUevJy9BTN2
V4DoBSHu7EmxKxK3xuVg73QgRYQ/WZgnbC0DyDStd5e5uc/uxQj3Gjc2lUZy6TOUfJAN2D1ajeM3
lo7eFQy54CYTx+vxFgrsCqXtLNPeaSf1YBUKO0uLSR6TazaRZBb8vX/FYkK9s9yEMObAgfs7pfl0
2SYFjVt7GmTiD2234UMgCZsLPRIftFOWwhucr4hjqTta4wVoZbsmw2OP0z0s0/G9jevpd3FL3sy9
G7/1jWs+E5K1GGeTMZL0phGFxfU6+W9uOgcxoWeArtvabdWJfF6YMe0Fgvicqr+zoZb6mOLEWg4d
Jol8dTWgMpL5QuUzOm42HSs+FjbkjzAUZbo9yBlDM/syb1VRlHVjGt+8MBhL70IOfjxsSpOsC5EU
UsdQa19uLAJ8zS7iTeEhHg9Jths6XVyILFUfXZzUb4IOuVdI9VNe3AWDnwbVPVGHdjn3IbXt/b5T
Dk7HKBlt4KAskvjKHHcnvZFQWMaxCFhqOIUvftbX474QLTlzdjsOuBXRDSSxYc+Wh8wQ6kQtCRpY
/pnX2Luob0s44rGnbl1Yn3Ll5CeCBf7sLKdYx6l9HmBLdNF7RtzyNo7RVPhuYv/P4uT1U91N4DnI
MEwkZsJxEtBjm+EDy4In9mVtK7bGKcVwkVGofNEAcVaPFcq+jqL6tqqcDvsHQgpZCB1TSmFjlnpS
ferDJAvS8AnPRe5dTrQm3xAXXxNdzMnNAZZBk51pJ3PfxTJADrJB2ljXodBU2AgDE3vPJh8EQg9q
Re7WmvMzBUH2j0K8RJp3Falb38H3EWqAOAfPNp3ARlLlxPsy47fxuUkRgbZBAkwWz6iNHxfUeIT6
glVm45c4IjYd5EsI+Yknr9Xf2PKWZvlmH2pRokuJAId5YZVYg8nwdb+jOxECmnnIpHvImuFwpT0I
wAMW2/nKCcOKi3IUBrO6Y+I/rJmb0extY7lnr671V8WrDNwaLQPkW73J+2G3W7xI47aEaHvHfUcL
0h+ZZyUvi93J93yZGnURxbVnb+eYwMiuJiz+mIeDjd0YJNqltbSVfRHMKWcLuO8Y47w5Fh4+G+W+
56Ocv8a5qR4w8qckU9GWGhDiE0porBccLEROcncvKyd6whibOKdKgOXe0sobRhs+Yet7TXo1+z4u
uHly7grSP7FHLYOftP4vAxoGohIxPj9GLi2LBLJj1Vx6Qy+PQ6445gyFbl7zVlHlp9RI1GCu3erH
JL24phc+AOY0h/a7h2T4hp8NzSDlhFGj6Tk5LEPKmdALMMPAXaa4Vl8G9eBecC0rPAthM30u1tjS
F+F0JSiDuR/aa4Kw80MATOc3xJ/l8ijmFLDNdYIDDOJeTdK48v4Iih2QkFzh3zsNTv/t6GbspWJw
3mvHGsB5kOxtv08qYgiYO7FuR5NaoFZQ6hiC/JDwH7pWJFs2ESFBZ9PDBaGZxTb4G+zskf0y3iBE
aTHgbc7jGmta1QN0tN3sNhscjIYdXciw/KlkIPpI/dqvrRM57Dw3rg6qUwks1Qkk750FA/ZeevV4
kwOV/2atVN+l0PGyDduRgFgPtbufY2kR1hr7VDyN08LmRPeQ9prI4dJnHST/0KOh5ksI88Ql0DVq
TIhzMXt0M9bs6UppIfnZfcfzMiPaSpCr0+ndkJcZvZdpb99bS61hwfmhaA7Y3SHf80nUD9Wkm3aD
luARKCin/DdsFpCC1Dm6JWYBdO22lwNrXoa+e6eDZ0BskAaQjSZk4R19V9evQTJVEMSNXSCmiC55
yZFFsHaoSuGXw8Dz67ZGol0iIJqTW6I0ErvMcbvVC17qnW+wJ+FmUVlDVMC3HoJcc2vPhjUx6C2C
00rPJXy2DNRDQff0fSh7is6KLpf+GYIlPMJoAa9OVpC0QdFTncv3oqN75GgNk6zrrbPBGIwehoX1
mWcOeEte7OFNOnL02lpq8H9ItRP3rE3740vQngD/85Q+cwyWjwOBc0X3RqezMxyQqd3AGKxCrIWj
+DAArN4QeJZ6O7MufYhk4t66zZR5+2UyvFkCnSMYDbynSh/iEPeYbT5mH0jXzp/cLuID7dxX36mc
74W07rFn74Z8kTnOS4UKiqcWUecW3BaWH5VI/UPxXHvLMcD6cnFQgiXmn00E0OFy2NWRa32RcbHv
6qRrfjjbQSqIY697FlFDb3QfWe3ZievW7Dvqb5cdHWhLgUzsynu7iwBDQ7SyL0OclKfeqAWC/KiH
r6UIKFHrnZGbDFdmdhk1HeFtoAEc/LIA50wHjjjjTGz3l2U8kH+ynCh7YMDEnOKntfuI9O4Dr8cv
tOxHQzPnJvDFvGyQQDAQ1/WAIYyUekMdDV7Cy9Zo3H8JTguNfTnlelVRENzliiccgIvKr/eLG2ZP
qe3xQ2a2m39hYCFwgaho3+nVYwHqQkbBRpsRnyoEpATAqJxLImfgVZ+7pgjOxs3n5gLhI8r3boHU
+9QvkdMC1rGi/og2rJM9XxVLZpeWKEwuWevgDRsEprgEhuu0d4cQh1unAzS3OGuTYuchzy171xW9
By7KxxDqlRUmjrAzbsPBQwQdBqx2eomlqjt25n7UFGDrHEzGm4ruejAlsvTeu6CzbjFLhsAexpSD
2NwbbgA+ffFlWTURdzGNdAOiB9/nnW0Xm6mxy3Zn+c5wB9sN46PH2gkSX5lVB0wVi9mbCD3igE1Z
w5TJKN/byCYjYM7cZJObCofqHNBe58CJsc13Y6hxoN0CXw4H5RntP8X3hAXPhAkTVh0WfxowB8t2
qF3co0m8+NQbUmi9qfC81PvWHwEu+EoMGKkn1PcDbbS9tZuXFia6jMmu0EjdqAfOc/TzRkCxnwem
A+T3oJWX2J7WesR4wjRbLln5bQiEn4RngRxLqS7JNzCk9I8/ToTYcEq9WdJMz3xqxQ8Es8aBSxWR
tXGVrr+WFsZaHAKz2UZ6JaAleRl+VBVLu007ky/elITWbph+rA5TWkVFLPlvB7s4PYjkyMCVtKvF
yULVQ+98Hoa5eLJwi8+kYRv1EhWIr1PkFD46R9xApQWIDEy78/JLkEfEP5x85O+x1nqvQTRr7VDP
1CMoLG3DKWnkgEBEQ/BWJlH5YRt3XHaUvmJRdo3nB5vWzsOv3LIkVsh8QDWs0n565v7CwZOKcvrV
+cDRNwOD9ukTBAu2kumNR2w25Mmhacb0JI0qeFJmE6SgWaTzZ92PAaHZJe3f0f3Mm9JY0jc4SSg+
A0SD/FoG9rm0M+taSAeAVlojWoPsgbjedSJVe+wbwZ8ga4orOBpLy9vI6Ul1U0bAUy2OTqLN8luK
CuSTG9bjrfb93t/aKm3uNG6gDqqIkJyrmUOP2vWK3zAWU4u4QI6ThERFK3AVkttMysUF7idL3eN0
a8mYciUwjSROYG0USc3PJM7Erajy4Y/RHAKgM5QcaIci5QsjeO8BJkgKzm6jGZ/msldPQ7remVTj
6t+AcfVxIhqur+ju7jVH8dFldAFXlezmjlwXpqACyxc2r/I+dS2QfyqoCGFO8TimWwpFw8uyicqv
DMdhzXPNb0DLehVQwsyaDQpVXdlw4cuonDGQq/Lbo53K3mKwhypEbTa4E5J1nEO81syfkaqoWhRB
HL5JgXrDi3OZ3b3xCoVMRwE5X2JSh1fziOlyQypkufaDEm+WjKLge8wjiKpNjjoOdCy3CBkb8hdQ
Tao3Lx/1fJ3WAWE63pK9g/mYnPXGDDYXAjpOiQUyCOznesn9+7SimI6/R2tI8hsp3muwUz9hIyE2
qCqD3dDkU33gQV3c6sbM70sbFs+0M89AdckS/MLhMPV+mPCYyK6Lf3qi8ihRFGR3uyCGKLQJsZ3+
znykNEUPCJ+8v3xemcZxH0ebsQbQbBUfHaLTeovpePigbVC/9pabg+wlqxig84Yab0zQ+QQagjBK
Dj6Bj3iHQ16eutJla+Fz3CaqRykEdGcpw3E1C9QU7OkY8LUGooJHpvRZWZiucjEA8XKf95lfaEax
qrIZCvIefw9uixUbPLfDI3tOujkbW/B6HtHc7Z1sajzJ5OvJ23tcDNnRIPWNBzW1+fKSiZhUz+IX
FFPFYwZgqHIC9aOYcO4tlUw/QmCQ3gJAHUnaZfbScs2Df+BPdvHID0mBZbMZ8JUBplvSjwjp/dMF
CECm2e8BR7cOOKidxcFfQj0ohnxfSd1gmWaC4ceihaTA8NTQpXtKwlae/aKOnsGXjdByO7uJfOcZ
uwBs9rEfQtNja50CHTwtnZeYe3YQGkhEWnbpXvGrr6pZ8DZnMHl5c5jma8lc3JfYkdr4NCS09GwC
QG70yeRJd7SqkYqHSdsTBq0ZV8emNpU7Xblp7ZNm9TvRUUiiMbjAwku/fQc7IS9gP5i3CUH6cJMA
RyUFNaipxFs5WWdRzc2LsBqCp2ClqhcazN3HtC0CAMb+eqNaU5S8TpnGcV1Y1XwaUjP9OqFw/nRp
yYvOmXNmIDeYkH7rllEfojsEBM4zHnwGclgpmDfaQbBAYYW766TGPm67nLlxid3lM21IGzLEocYi
abtvUy+8bG/hYom5YNgWb8GTGY85fsZbwmOADngaMfLyMla4Ot/stA+sU7iUHsB2tyAY0rWoV/tZ
2XxTG4j5pY/QX4d45sgREmmmNV6NPFpyX6SSmTAK0lORlhTbU2NVDMHlYOkBMLAXFJF7EfR6gg7Y
Ajxcc6Fx8FvmvPUAZssK+BzlblcjpFLzNCW6r25SfOE4KaDCsdW0RNxilVkCr38yepzqkkXelBa7
JWMDuKnDzu3v4Xov0XU90Td90jNU/mRn5ar3boiAclESChr8KNqEtVuLF9Oppb2XXV2OH0Hr+zmQ
8rGjo3okkq8uXO2HHAksvFJXNayyHqZWmcWB4A4AKQLem56w5L5uu8C6oPODnuweLyaDZUc+DB2q
i/TEC5IGEaspTna9DHjWLX8lce2chj6xlQHThWw2HFAcZFbrflYBjhiLvcI3PvmQ6AJSk+HDsvTY
ykPgLnXOAC0nzAxeJow+hLlaHR9Wnv+IKWjP9H2DyGPiGoX3rVGflwsMRZwWpyqii4gEActIL3EV
Ezd/gZINTdIkc2cRsmA0eOYZmOLKEYsLxvoCvCkBta2peYAiwsvMK/4E45Aolp1zyYaw86ripxiW
9SnC7qz0rm3Qevm15TQphLI2rtCL0pbP4DvBsSi3pTUktsMFnUzNaQrihgj/UHk+YOCKvf8dtDlL
sShzVjREZduxtDdBla5RwhG4UvLIy6rNXmin9Z1tpilN2rml16TPswghREayIbCeGc9LHsAhzHwS
PrYjJvKeVkl8iMvEENn3bUHELWL3vytLq3Jm3MVuBXCm5wwHBKhpOlsdZeULsgpIK86W2HDhvBWR
iR6QeCrp7KdWgse/iD2Dv2xtZJjsZd8NPoG/C2KMncDL1iaxZFecSdNH7JCZklS+lVbbWc1mHn2e
sHCl69ycRmUIpG8G4WFN2cdc/u2yB3yMCv1/zyww/NAUZH7+hcqT9l9oxfnz2SVV+f9A+4njoID8
17YBCgCSf0rq/v3//4dtwHX+ksp1fYRCBEmLHci/uQak95cCuWMpzm1ILlgE/t00INVfq+YcsPxa
BTl/9RP8b8sAlSn80pquRQoiH0EL8X/DMYDAsmo5/0dgUY7HnMOPwETuhTgV1p/inwSW3jNMnYKE
vRRwshdJ5VCnqfL8KfN5ZLssC4ekUtI6xSeHQxxMLrgbVivAcA+AUtgYeQCzsi0mF+xnEqIUIlUF
Fom8i1XCYKIgRF3jOSeFxYQSfNPACCBwMtnI0NL3XSCuwl4kIMdh+CTeJeu/6BmxJwt302CskeXn
EtTGbBKq6jRwDsuf6G3DtNgwtNpdU37zMkRD5X0baBrjbUb0sryxC+X2j4nqJsb2YO6mbu90PJah
QncVFBIEH/Zj27AJs33Ty246Fjzb24eJmR8CMQXgctcYYpEFIy2hqV9p9wPPU6frp4xV+WSsuwDf
0leqaLch5zM70sX+NZVp99LkRV9e+vjhnYuZF0OC1BCRUmMnapBjRB8sjOyFmNMP9tzzE4p1e9v0
IGp6cAvOOMVHVdpENoUPDUbeUEu2GWJM/U7eXcyWtUkn+dMnxLbyVbBaVWKYfEROyob3/tyB9QnS
6iycAogzydENvnxzQmiTe5YotIOE4sSP9RpljI3koZpzm7lXeOyvmVc+p/FmBolflvo6K/xd1lAO
bQXRfEm/Mq44vNIPfuedwrjc+k5wYrmwXzr3yGH50LS+3C4wxuh+Otd8wkC0iqq5Gk17u3BMGHbz
TJeeGjWd9mV6iHmTIm13/dU0tTcsJbxDq6DeRR5ChDvN2RtdkdONz+Luph/sk0UZGdUGQ6Tmo868
R1JrmtdTDOVfyyNNo9l94QxyM8yDw540OsajMRd0Rsd7eHR8tK77TEQOS1uqUlaOOkI1EdQ9d9FV
nqbkXebWOWdT7ofHJJLWScXlIzopQiDY8wxXf0iyiu6rnr203xPP3gasHJ8H41RXZBABf8xNgIk5
1tdW+OPzBt6VWNc4hiXrAmfk4SyabbwoHtwoZlTeVsF8E5eY0TnLSvcJ2LKAumHFGQFRumY5s7OH
DAjgJh78dIRIVtQRSVcz3SSKKoyQb3+TLtXNgGS35bvf6TTcVkZXR8+fHwbCjKDGu90IQvYC7ffZ
zscD9jyKc6JivDMmgMVa2C6ev9WQnaxKkycNPNkaYGnDue2cB2DKhDdfsQWmsrP05aHt+S/VKi/a
VL5/1+MqF5dWY4M4izi/zlDgYDbXJMdBW5ZN8mWmDAduqNM/qu6xiHbu8tm2HtPLem6WoZJXSZgl
1whg7hnruEUV7ERxEMk1mkjo2QiyxcGzGBECWurRUD/DDLsU8pxinWD5JqIznW3AZtcFIX+r8M5J
YpeYV2r7FSfL6RPK25+RLOKh7gr7xg2cvDy61RpqGrBVp3k5oZpofndT1mo3jpbAQiBi50rFThcT
udcJcHOXCuCyu6RmfdyXvWPHB4eMBbDCsrngkOhxs5U91R994DTBjjUzOw+i0kN/GmWaFrdFI35t
0d+2uv71mUhadiHCl3dz1T21E0VPWk9PmSL1abMV1133jI863wY8a0+WFyEUum8zDGjxRbsj4wSH
QhNUl6ltjZsksKBs2lEJHJFWoo2FdfBmYpF1dgL7Jql4FGYJixWOR+IO//0V4uFNAlX8eoWb93Xu
3uZ0fGyyYHXyziG52KFjA2fxbcZ+z5tA2r9lWrHNzhnKJe3F2H8J+mv1kYdiL5mzWW9SNLXgXaaf
JnqNhvnMakVcTl2xPDuszDdWFBKyGORNhVco25L4ryQx5SL7rCJR3sblGANsLJKdcctjRkJAiuFm
zmJys1UWdIdBCZtsns2V1aNNdDTR0WOJkOGQAdnUngEuO/5Ne2/dAbA3Uykp/8l6tRtKkdyw1eLe
jhtOl4qUbcRv7Ou0elRdtAsWVgZ1eyQ9xGpfrKhKPW7H1rqQbu3dZLwsL+uoa3e+r4PxWDc8MsAI
/E5ew9RHRerS8sKIK+oKk1k9RlK/e9H4prxKnebwpSsbwI4EyIam3rR5e1qiaDuny2Uf+v1bsVan
qpDVsjl5yyUUrg2tAbdZQ3I2G+kaRV7Bnd+8xMbqrmOIFVv8a+Ge9dj11GbAZJNvnnRo2Tr2zhPe
rwcIPPEfOfzkdb6X3NWgPts2u4PAfpwzFIZuBO86XXRRdlIK3Z2FK9Qk0tlwba0PPFsP1KqfKEZ+
8IPPuvMGWNYsxCGTmwVkV9OeraonpzaTq/ZRWw+urauvEJQSQ87VqO0zlJirOc3vM+fSEhPlabS4
RFdrtp4+d84BEB+sEfIjKI/Z7nG0iud5ht1ci9sG3Rqrg7ksnPiHh+8YX6oIl5Xj6VvKNPODCdNT
IH5r+76nJEm1+YHDwesQ4ntI2cazKQr3kLToJ0yyC7dgTt/ht/8GNory/uTILzbORItdYpd/eqTD
eKpuORscCBFuLXOOEiK5LgeLMn5KXN58CIEhg30qiOoh6AmdHP3uxojHQpjXpr9MnPRIYRaP5Ajy
6g+bf4Yd4jrkUthxHjCQkFfsb/yFh8/H0ibbnieK8nm3+4pAyg2eszO37B3nSRDMHHlMcGyWBsGM
uGXJwzjBqdHWF3EyXLXOdGSlceGr79wADkgkQbKKGEiwLQgRKaKshXj3xKlgZ7m1wZtyJOh3yxCe
C0j3Yfqa5RQbr7y7cO+4f4zl8Jxykjvs2Xxe8dVU1dTAUJxpsDlgQ9kHojmFEBjQVkf27VUXVvcI
u1tXu1eO7UCF5fwxhbd1EEGhLY69f9e0Gl56vC6XdOqcy6r3SHCGXCu4FO5TEKpsnTg1b0fPkDpN
A7PDLCuP5PYuibOwYd1MQF0hQe/smqsln7/Z9g70nrHGUNF0QfPg7UjOe8MuMur4smtewzGD+NJg
wvfcsbyqgCAc45lzabDmotr2XKXdOll2xDpdeZnWFYOTrxbAzX7EHsgZk4fC3CqdVsehsBGEmuXW
Cdprgv/XGHnIAc47R1UWu84CbIhVZQ9gDusXRsPh6Md8A5kaiPamoKYr95ds4R0hbLYicI9JZ+8o
hXnEz+RuZ8/rj0M5UzY/2wcaaq9NaJHQrOdTYOnHRsJTWEOv3H8wEC6gfchu6471nv9svax8w5ei
r8ax5ep2oxgng8+xJwWTvQ0c/akd4k0qfa1wV7ATlo/RrPc6CS9kA28Gq7nr5U8OfzIeEmxVvnWR
OsGLS0aTagtNfwL1JveNs17xkiacHnd+qdi1AVpDUh7ZOJFJwHoQ88FAK0svtUKXpjugqINjklTz
YYm7fcTheMbDEo5crMkEWcHa6RyMOnmF/VhQEBgVh1pYbzLhrMmCLZrrx8JlYTNhNRFKPreWeV1/
l29ylmAZhEzxEXqIlEP3IGzrl+H4eQypUTccCTZhtEJsABB3nKRuKdd9rOfo0CAIFVNztnL7SsCk
VAlmBc3y3JqcR9ttnyer3Mnqq825vRSihkiLayv3uQL8D6bxd+AX74FR5xj0NQYXtvVTeBBOfFEm
9TPrkBsXCiiiiH9I+5AFtim9PatG+TwqjwJ4X6BTBd7M70X78yzCnQNoQo8S60uHYmDKKLaW6DXh
upqGhCIGap8u7ESW+MBQgAlimi6wD3+QTjbXGiD4MTL2ruZE34wzHTHJvu+afSfze9DiYUnePJpo
jialNMXkMjVHJG3xwzrkOkx4SKvgKgZXLIp6zb9OR69nnEr1O5m4mdXuTBiktj7xu+8mB7YFpJaA
p2MKjsYl56HbX03sqmKXLZrwU7XiCfDGU5yDDqls2pRxXLC8+PKy64i+yY1bI3A68DNZdoG+HSYc
XhSny+U6DVEUF6DFYszSa3/idO1CcEQjXWVgTspH3a3yr/TerNG6CCnOcpzioMZaXVE/cQCi8JCo
5BI1+GahkDhaTRCcVHjK7Ju2+sgzf08Aezda6d5RMKcG1C4vP9WRd6WhtbF9Vu4b3L297H7jSuz7
pbxPsJckdb8BI8nhr9tNfEbU1FkFhPeStkePkzHgByRm635x/KPnDUeXtxsLPbJf3c4q0o8qN2fh
i5e2u1Xl9NgAMW/ptrLjz5Hz5I4q8kPs+2doKzt035dqIGCrc94eSyayJzwTvB+kgTnSkjlcnXFR
In59QiFOYKC2EpuJ2ni+9hEQ8l2umasYXpr8O4tDUnukqDnmWVnFhBMZovGbWAbpq+ozxYPQnTiL
9xBqvrGc0OyCnX5aHlChcmqayjqkP4mybnu3FLP1o9rU+YYqFT8YXVJQH9mJ/6lrU3yEVlu4W4kD
8NdEJY/1Jk15vRQynB/dOVeY0eJ5bs56lbpZjc5mR6SfevEh9P72Y4hUMNpkNimsPha4jezWRymS
EJk4ZZlPGihpiHE0EAKEcbCExKmiVmA6HOZ11IrjkXdWoT/yAPAsUGtjXUnaBbAZ9b3P2zp3Mjgu
rAzxhzR9Fx+U7NUe+950AJ9vldvMY2m5d7R940MQeZXLLM+9o60P2YQx3p7CYuaH2k/3yiTm2eyb
iRZ0wyF5B6mSLHxQeBVGN9CusKIAGdPBVJhoXwq/rK9LPlxOV4NjBTshPf85bhfFo9vr4xsvIVy0
66XNEXD0ZvPmFv3KxDUssXcgb1v/kA1JfFrogIFOS9vEDT/Y+IS3sz6NKIqIYs2iHguluGgoqsIl
MOFCzZrQe17CaPwVnj3WO8CyIXAHMleQUG0L7nnerpPFOFm8Xr3cS8tDA2872uKKxSSxuPFqmGgU
uko8eAXIVR4YauuyqF0HZarDo7z2oEdC54duNMDpp09qFKeUvW6+7ZAX/EPrI0Jy0y1FtpdLuWYY
/cQbN8qX8hY+D0JN1PfqNkBcY81UV/01J8vA2ZLm6knhTrwscS3N+focHz3cHXCOH+3OC4Ewc/nA
AsHfCqA0GJBFs0K82CafY/jvWWI9jqOXrE8913rHZ2R729ZJzbwbxfKNnRLP1pBRIkbe0irFdh5n
vEV/rwD/f4jqf0hWmP/1MhTmCpvd//mv/zFGtf6Of6xDpfUXkRP+vbIGHaXW9NA/QlRO+JdlEVpa
s0uh8j2fReW/ZajYefK/8cu2w1nQImD17/tQ4f7FDhT7/WqO51+eo/47C9EgkP+0D8VhoPjBbNch
dsGfZtv/KRKTogkKS7K+8lzrvm0Q1EOC69TCWFcTJATN9UizbIdLGvBHM77L4KKoVoF/OkCC3/ve
4yAfIbBBfst2HdXo5ATn7QLpnlXYNhB0OnMcmQ6WKa6q4pq1E/UYQ79hz2+/yvhKOg+2+Mw7/+h0
0V4av4MOPoiXyv5TD/aOMH/jHEvFgbz9Eo257rm/GBfdfKds02yr1OoOhvFbQxvEzM1aNtpJP/hZ
34oldsyg562SBXLtB2Jjs8Uxza7qNs1luHfb/jJnQxAWYKDTG3zV9B09JGwnNrUfP+KapclsvGoG
ceWy4hJUCXpDsyLdIW0XXbdreiAxlo0NyaQWivOwVlQcBT0vxil2jGcX2rOuG0zj0fCBr9/Q+dIu
WxGulL/4D8Vo0A3S8+ieK7bFzH0yYuiK6afIV/baQky7Hfj5cTyynt3aZbz25NEitvLqxGFcUVgt
jWnOvB+7X1HpXVD89lru3QUSl3kOwj8a7tzir5nrJXwYXPuGEQoUUt9B/4JdkWb9OeMxvUy+f5Q2
udmJ5/9hXSugRmFhx33QayobRp4dIFm8EfeLSl9SuuMaWAFlmR6DmYWaPVOpKxzFgTNJVkN5fCWK
k+N+skl+8338AdCH3pfiKw0n2pfPGIIhGMHGl3WXm43tfEWcQy7W8qxrwmrtDS/rDXaplx5dhyws
5h2+5HXX5BVbpn3rqRn9nYqjF7vMd3biOXvtvfpwiqp2vGHgw27lqvZq9pa7sFuwdQXXJT3LfPiX
eSyQRWPvekLeZjrP5VkO7n4exoM7urvJnqCTN9eV3QN+6H8wkXFFczCa/JI3aX0puUgbbX5ten7D
oOCUWmyJPh/sBn577fJsFSBy1u5hBvIAfHZKjpthtgadwAKarSjEGcGOuXBJGIRWfGEP82pkAFEY
HBXn7bUNMRV0FuTjDqzMRvdkATHmLdk9Z21kbbyc08LOOyDyQeWN4ya3kULFz8iYDfa9A73JCh7d
ZNxYZsQxBSZSABhg+mPc3prAAyrXNBslrpLB3aZylwvqBdvvtnoCq6mtF8TXDe6oyxkHHTWV4Z3N
2vWSuBuJ7GU7z+KansBNz+K17D8mGG1+ed979aWjO65Ta488VwNnod6q1PNxssaHfvIu7KW6xdiK
RmvQFNcZrOwhe1kPY/XKae/KxmuR0kzhckYMYQ6xmLhJOzRzmk89bqWW+JHiPb+8JtabA70kx/p/
PxYZtaXMxFY/HhxxKqfLznvIOHxui8LtD11/jzS/sazi4HRXkzs+9k16ycy8rgeTwXQ7Py1P1Jgc
E81pT906vOcTSCw9REIgeOlmzr46Fa3mWGzyE8u1pN4bqIFR6l/KGrNBJu6q7N3Xzi9T6TZnd9IP
T7gV3iKPuyFYWOHbX6XC7ThyichqZzq85tNXRy94GWX7QnOneXawbTQQDOe5GFdBX21rzJJzM26n
5ScSvxj+WJCRJfQeBh84ZgpxP+IRcTN4SXi9SPvNS3Iu7XI72PGXPWdUBLTPle+BeFNUAYjsVHCy
ACAGS3Y7NbrYYGW4Ctx1K46kxeVSdCjwYnXSsQ44Di7lW8hiO7Jh00FTmUEhHJIP6NE1bJ/dd8tr
GHyyN9yMhBfoxDpUtrXnuoP8YEEfaaqIHx7Vbyvw6G5VMfwqs1wtgaDM9dHSl7q7sHo3uHdl/dTi
y9Kxea8BkuhYHDOb4asqSto0iOCyZaQM9ISB0d05rr4xXtLddB7bIt0k+Re9dHfCofKWnAA2yfBj
4K5Nyu7e+l/sncly3Ui2ZX8lrOYIA+BwOFBm9Qa35eVlLzaiJjCRotB3jh5/VIMa1Sfkj9WCFBFJ
UQrpRc1eWUVGWlokQ8S9aBzHz9l7bQAjK+Gajw3vGg0O8INGArg2Ct86Q9m5XaKyfIGkDlMifpQy
usxzeW1rd1VISfVPAvyRGfWFJkDug58gKwYfEuTN+TC7G3qvLt31uL8oEUesrHJITlO729VzaxKG
ZnXbEqbUag6bG8Sg7MA1atrWVNmhRqJMx6Tp5ZmoovHB1XGzB7mp70Rh0SHnJUv0QfPSD779YJkN
wqMRpXDvEtolSzt9rwuqWQdaU8DmehMWAYoJXAN90wT7ZmDjxhckbpF9Wu0955UVHo1GhwfXoxmY
DD469qTrTrNedXeB9FBu6RnlFvxWAmYliIQWCXPUew+RQN6Ie4jpUnzfkJctLV7+vhquYf/yREZ4
zKy7gO0+/kfAcGWI0ciz7v2Jc6edmyZ2wz3Qg6uewv6QzTZKS+ehAJ5frGp4v7uR1m5YfXZMbGUU
wcWTVbPVDZvAnNHcdewHAx/qJDfWTNPFZALrRdadzWQg7bvj5EQnyFYeWq3B/YzPcZt6G76Bs7Nj
bA3SPeBEOlitR2JXwQWGicG4I946vJToLyMpd1uUlGHUbQApPZjF8L6U9kOFhZaJFI2Aoj9EeX2V
V3pnlM2DVsM+0jrauPaIdswyvV24NLnDS/r9G1BE+0aRZsF8sjJnbipZk3/nGAYh31hzEpS+cWy0
pFQgY5y7Iz4y73Pu+fqYVYvIt2yL+yowGCVMwbipZSO2Vmc0izrUh7kQt7Fo947btNetQfpJ7jRM
MJiPzbs0jmBAmfgAbwu86Vu8buEH16kjySqrtYV9xJlQxboQcUqqhgqgBqKZiUW7ihVxttWkmPBV
9lURLEEucdKcF2ja9tqZnGtPpzFNHvwL+A2xBxzc1qmuwVkjw2lEwst/6kV8glJ6ad0Xe6hQxA/Y
oP0RuJFKkgHkCMgxIU4MloxRUVGqbmDe0tE5PU1rniNQXYY68lQ3l6nvqUdnIkDBb/L2zMkJ2GEJ
a+SHwozKL/l08ZPve1ADa6N7X3IzbHucFTTaoDmHu86vehMss6NOvb7NzpxuMVMmaXtgTZSIu/Fu
pnMk8lUL+9fzCDHIjXQ+tiIMaYfy4mgtiLhGyyA7dZ6Jn07VcGRDN98TC0XKN/3I3ZQCgSxxoJE/
HAzvMPONjw6fnuEtL6QhCRZtna8ICWvc63KevHO/GctrPkpwiJPxRmVBv8kT5HRFou/TyfIPiQ/V
mx0o8wg+wPzcwTDdZ5ZiBEPPw8+9ABNnAB8lEs2GkXhAPUiIYyWMC7TzxVMRm8V9pMryTA6ty6NH
AFE3eRwPqWkIYKrqcgTEW4DD0V2j4uGMUfjetyp64mKbGlkOhxLbhZBefWoCIdiggLsLyf+YLMIK
/SB0eSSZBiR628jEIr9kLk/DzI4Jr5XTrTGn5cecqdR9TKI2sRTpcNKYVMqZFaGz7uhL2pPn3inU
nQv82j7xXeb/yJgZSeuc2mryDFRZaXjNFFMSZ9MF546uu2Mp+mQx5j1DXTnVRfuAjAp2Cm3v5jEK
b+tyHrZm0Ke0l6rDkMQlJRwapEAOBwTL0WUbIHtwBug7HglttW46nlEyl2gM3RotNoTZrM+NYGAD
FOAlsxjzIr2NXxBYG+siptckUnVm1+M75Mvs0ylIqA1PVMrJrSzdnMWklMxZ/MyoAgRw4r63OnWf
9OYSpssEL5FXAZzvU7d3zpL0c8a1JL8hhvjctFdmwps4SOJigyUk3Sbh/CAN+6GQ5LFbSZgc24gR
uk3zJez9m4wGDcvgERoNokYxXLvSfCAsHj0j1Ny26dgdMEMOrcLe+3VzN/XOY7nsW2w2KSEpEJZd
M2oBse26Q3pO15JtiF+wYSL4ftxEqGzB0596jcresZhSFGtrxqyKzjofO7nThn0fxqM+z2PHPrQt
gdVXym9ovHDfviRLRofAg3jQcCe3A7wygHBTAexPlvVhcf7Ttocph0VANuc4UbuLNI6JokPVTXQo
8To8GfnCAaqXZHQkKpsyw5Wb1SHgHzeinQnazdqi/MY7FkHVOZvmFo1ZaTb6U49RclhnhBxtcu7v
DTLZ6KlpGUxPIjqFTdo0Z5g249UMb5d+56BPKkMH3a5KTRkf3WZcOfOJFNX83jBnlDIYxdzJekkg
0OmuViAI0VpWlvvIpngBr40fQ5pz6wEu/uGft1T+y8U8OD+Vjp3FT5gIvxGP0Xv4s1tioANDnCXp
fcBJp22yNFL+YM5Y1u+wO0gN4t+nTeEvjYo/+iXe75I5ABQYXBKWwuTGn/pDPubAm5GkP1jkP1Cs
gaX5J92S72IeMKmRKo3GVKIc46N+iYF4lQKydOeYws9r3QiFG9Bw/WaNXZKxZ1DHI/Gy9kIntYcC
iyXwX3LI6sRmGCb9ajGGEJO78wRSjhwZbQ42fWakRr4Rnc1hDhaqJdIakLZzap4hnab7iHuuw22F
XBkyCj3xnd+FOKCAEOt9H5QxuYYVO5VVZqRoFHqv5zUaILJ9GYNA+esKh+ixjHQJOzibh1Nz6EZW
slpRhXaZZTAKaPpKM0A1/OMgbfGQidZ4yKmErBOnCpNbj/iaF9K/1cEzCsU0wDC3OcEGJ6PIxmnr
F45HAcV7cjNVQfJOm1WBrb6iZe2RnfjYppl9CjaUahNgKfkJUKb7D2HsdOF6UTt1+yB2GUWwQLD+
ILX3PwOO6u9GBf37WNYDwZaDxk5Wzm5M1ktpo+3SmGnxZpmN90412JOIq8OiszFyoW+m1BQfi8av
Do0P9JlEmwlu+2gb8zpPM/aGw8SYA22y/QCbI8b3TZBGuSZUzmNLqkJHsakV/TGs0a1B77W7RyJm
h2Na6wIDM0m486btVXU1DxW+uzKfgZjP2Kr3CTYKb101eAYAF9wEc+sdkT21jzUM83qd9B4t9cbD
3ALVHZs4w+0Z3JqopH0u09C6qP146XNNS53HMEFfYliMJIWEaI8Cwvh7bOp62d61RDRhYzfftQ5C
LzrUIme/iYINvmiUQZaznaoZN/3QjJcZv4J3tmycF3f0P+KGSmB+ptShzOHlQGxekbmXA56veBPw
HrsFJD5/6gkiuiaI1+no9kk/P2KKa6u9PeSw4VAdr9n0kkq4KAzEDVvc4qVoCMaMjHYIDr1ruvsq
6KN807oEPxLWDHdbT7aOiKHDMHaSpZk4CYpscR83gXsu5gr14MRCbIOxCfH0TwwIHvy4R//hVfFE
ADZizAdwAwArbSbd7c6O7PCuaSnFd6Flq9u8Hb1yV8lREyTI5OKRXgMWNmRlFUMUU1cXwi7Z4JZg
hck2LKzyUhLHh+AfCnuzldHsfZjMxvTZGaqU2FAp3f58snqR8f5XCEmw9kxswOqOl4mrSQDfwaUu
Tgt2vv0O9SFiBFX7iN6iykU+ZPuWl65ju49wlCZzgMOqI7h9U6fQLVYgHYLbUZj5Z8tMbPJOlZhq
pked8R7LZY5jflxQ+nXTKiisHQCPHVxtn1I3zZ0VvtnOpfM4WNyHdXNT6sk614WvHgO77Ue2fn5A
X5A+U7eDBjB+1iHxu5t8zuZ2Je3cuGpqOm1Mtoipb51QNmuQU0yoSqOkzdeCMCRzrTWMj0kknHVR
L8ZiM4Wdsp7hu597tTcSaB8I6Z9UaWoUi18ayHTtdCdzNMwkTjtuWVHizeWtTw653E5OUzWnQlvJ
Z7fRwWUC+sphRhUEEyEA0ExvCG6JPnp47XDDy1nSCgL2PCPZQCDMRqVP4+amR1If79rSq7qrNrKd
ixrThroGZh1roOn4rteKdcXb9tSfuxYtJdoupZeWZ5QlxXqRhb7PiU4+dZuBDWpdFsMlRGTzIiag
QiP5iGghzL4X04+s2kfA3g3Pa8fl56qVwyZ1FypD5w7mM1vlpcBhrlnfxLaNfDGJzPk+y3oTZVPG
4tqDDyzfASGtYyQFRVoll8PQiukyh0g97bIB0PwmtEHobdpEUWThKco97M6Zf6kDQ7E3oDEBi4SY
+iK+FuT3km04NXGE7Eol2RreerIAbQMsaWOjYaY3heutQx6yDw0c4G4DqkGWbLjM6r6aooIyspZV
vxOGaDgzZY2nZC36lp3MNGsrR2pkkDeTE4KDvQ32iHlQ4dDBKtFIUho1wRau/BQ2qh+Z1zRGY5OZ
H9G3DMhjrHte4Nm3U9K7ZBaybp1PExAxku+8Qe/9sk/34RhifEiqgnceIfU63OkyHW/cETnsCnfD
l4TpYsBtYFnssC8VbQjzYKox9vs1QI3qUs6zJpE5w+mAWC1trgwuJJqjniVtqmiIbaK46bq9YdH7
+OcV2f+bpEBbMBj6+ynXu48M+X+7LfN//c/fpt+u9L/+V/EcVy+vh15ffsPXqZdiRmVbCrIb5ZJa
irU/yziXn1A4QQeEi0Y0l/nvqZf1O1JcBlskQzhS2rCY/qriDKCClsVawl8eRCgIbo78J4XcF5V/
yTS0LJZcOYwEwsekAL2QIsR2YGd96wIgnBvzcU35HzvIdNrqYBboGKFNoMTKYn0ODm4R/LTJTIWU
dcFBYUJzYPdE4rSPiKTY5KnK70Ds1Ffw20Nr3YbT/AECCTQL3ytvHTds7dWrU3719eP9VnT5FS3B
llQ551tO1WJ/wCQB+d7mf3EwyDdAudQpqQrUIy/FlDWpt/DDx+GUoAdtkmuKSHK9vL6glRpgq2Qm
H15SmtafPdtmwJEJEkHQ0GGw08klpn3VshZ41nHEmEDku9EPj31O9caFNh38dfOEgTd2zyxOItVc
nBnPmu30C1CH6mYoxnEnQUg8JYzJz40wUNs+Ij18pXWRnE2lvcv6hX9rzpq3AxVtQzMPndpn0oep
kuKStmdmyDXaU7CjPz9R3+ITPVPZCvm0JR1Jpe65HnaS1x6P1vY9WmKcJ0XGt+lfRB0q2FQTYW2r
lmXNYjX//wtDOy3PirXscf5+YTjrxpf8qdNh+Xot+PKHvq4F7u8SyiNYQlsqHDxScDG+bukWP5Cz
7NyWWD8cOQu27o8dnTR/txiawxt0lbR92MJ/rQWO//vy5Cq2ez4bQsvz/slCgOLkm/m3YjvJZ/gC
aGQSzsP1ZiWYKhmFogudld20LbNO9jQAimmFoGZ6ritEjWM1wDhLcut68gOkLLUhCAfFORkxLkVX
MedbkGbxol219y6T+3vfzp5AdbZQ54dhI6pQkOPXfoxz92OlgvtSO4/zyBSzFmrnyfizsN1bpCk4
CnmrUcKDdba1wDFQnLWRpF06hTfK8D45KBVXDZiQwzjXagVYjeLIG921bRM2UCymSoKBnurRZ+Nl
6YmpURS/w3o8rdnKdUwhTHVOCq+AFzMVG4zIOVZ6u9uy+MNnrppq2WTOOy+0aKSWuXNpBqZ/EkBi
OPM1nf8wapJNg6uCYvXOK4IPYd63zDvS6ygQdLxNPuXaZ0a+T+SUnnYGLBgoaiBdOlqFvn1tR8m4
74v6WUVku/gtdu+8KbejFRyBL2m2rsLbFWX+JMlc3sct2+uC0nWX2ICPhoYQZnNGEcrFYfsEMYCx
bNity1yafCXvIz1PG0wQ3o/EBWA6jnl4xF/6oWLwsR6p4Z9KhP0IcbSSJ46doytMsGRnWBiJeFN3
hYmErKDRdZ5NQKsq+H/MRmHeWCSSraZsPuQMroa4sXZZresLFKHWBmBKiPYdJLxvFzeRM0qgXX6z
ISMPv3xsn2eySZb5sUWyCKpEqHz5GvP+vZhstQpq4uNxYHUgJOo7sTjzHSRkyLnkvduVt2bPcunJ
EWpE1N9XVdvu2IacywE59lCN3YUdwE3XkNnXnOlFOYtpMzYmzDyYAJyAlllk9Q9M9bwN8613sFAC
ADf9OX5f3OrkC2yRZnD3wuygKNvJL2wAL/sYVPDfA+tM1vghEitHkFlHF3MfZJsmsJ/MKXS3jFE5
exXbLnRH+GOYzwDCsXJ2fqwEx6zFXBeGEz5w33rSaLtWeH4vjbC4Q3S5S0vsN/aIL6eRD1ltUK8H
7rib6D1jBMUmApdLrzUOim0uOn07VOaJJyJF99CBmyShyRXDA/MwBtglfgvYK+OK+IZm6+vuUYvw
lmbKElFV9ydxmCA1iKK9J3x3A87i1EbdYgnI5wbzjENZq4VynsfWjslbsfUzFLFNNTZUBkRnerF+
pB3qrAY8VRCMVHCSdGTB6bY/NftuPOlbJutsaU5wv+wrWST7nvvrwWz1U+uSw22hBN+Uy0UII3If
XaOedsjhPphdyD6ivusFTMHRDRGdZoj0Gj4TnrXZ31td6a4jxefM+uyi8jHbzw4numzUMe0YGfSg
eM6IgKlOGW/NNHJdH4oKFCMxAv5C8fCBNSGC+cSdFY22ubHc9EF7OtvFTkq0UjO8EzJ5jONh287V
vPFwk+0NQaMhiNgd99aEXrdp7b3TlMxQpDev/bxmPk9inreDgHcBuWA7UWat8S2GsNwrcSJjdmk1
mjf6zabgrKXODfpreauKAuJ/OGSbbs5Qdsys/hvLmo65aA/ILjWPGvSAJItmPERNse36+Nq0xdEu
UFMnBiLm4iMMlfGmDjMyXyqoNRkMhyBn1ubPploNdnvhh9OTDoZ0zwCH7ZAMgk9RGAuWDP4bqzvf
TzqKn4HbL4SMH3fzXVeopz7Iz7IehxnJoy4gllqwea7JNPdJfB+ikyL10djV5tMccpUz5cKZJCh8
FyQ8nctAvzQ6MBy0rvBS9T6PD5/HQo58QmbCCxY6k9S9lOBI0Z+P9vipnIwRzgfZqENTHkQYqy0g
d+//ojahcufvt9bj5/G/P5doUOMwav/jP7ev2b+UFx/zl+btr1p0gn/9ruY/vvw4fCk3H9uP3/wD
r5K4na67Fz3dvDRd1v7p5l3+zf/sD397+fJbbqfq5X/8t2dCP9rlt4WYq78pQham708ql4+/3bx0
Rfyv//39n/paukj5u2cjkKMhDfQWjcJf2xh+wv7GgqpmmmxX1IKw/ku8h+RPWdQnCLbtRdv379rF
sAGnez7jGOE4nuOh/PxHxcubOpdtAIUVGyqg5ASQCPuNds/25tZNqD02NKwi40IN6VCuvbEAHN6P
pqtgaRps7B0SfwPUrH5PJK5NFwlfh4MmYiyQ5m+xDCXzHpTTWEFbK3yS2+mWDuu+bpPsVNEjRnAm
I6imXj2glmKLho2mEaa7hB1HTIu1MpD1Rj6uTMciS4dlVOlPoQOpZdEgi5s2TSq9cXTFkt1kfuNu
4gEPlRMOUI96Ub3HW1k+A44hyLLQ5ad/Xpv/lxujLHXo39+7exrTL99OUZY/8PW2ZYrigqo3fddi
A8ReZ9F8/jlFkb/DzGf3KxijMC9hj/3HfWvZv1Nru+y7Fb74L7rSP4co6nd25fy//OVbbM3VP7pr
F/HqKwc+nOXlN7kmmHk+G7qbN7uzhPWwo2FNIMygP44ZxI117Hn9S8LrB9RNnDtXqOLtcpNqYG3b
Jld9eWREnjxJr8unQ9o2Q7F5dfp+sLVmZfjuM9GXYLSk+Nt9i6TPCdUz7TE7n6fFisO+9LEa0LJu
XCdIP/iEcN/55Di+R8Zu/ZE+wXrI+veDQ3+7Afl6OuiQkC2/7O+lenM6MoTtQa+Sc8hDxi5EdHmG
v5S8Zjs2r9rJip5+/k1/dDhA4ey3WJ1cJZYew6sJFlnQYonxRgqYJbAPI50/J3VcfAi8st70Kldf
n76//XrLx/93p+Xr13t9vOVueH28xHB1x/GAGUdbLzUrgr0wl6Klj7Y//2bLavfdkdhlSg92uBRv
EfUR7Uf4JOm5kRXteWKk+YGcpv7y5wf50Y1is+6z/bQ9qd4exGgSv3Ob+Lz0unKPE8D6rOtYn01J
Q5UExvWpq91howEI/+LbLVyK774dvS/mmHQ2PO/NeWzSGTlGGJ2HzEgZcBQOI4N0CG+8WXo3xdj1
BILRIc0J1ENTQDm7+vkX/+HZ9a3lFmXDbNvLffXqOvpKw9k2OT4KrC3Dn2EfDvUfJoK/vVl+cHMu
+3E6Boqj0Ln59iApMrQEAd557MXyuTMnY4/mK7ke0zQ6t8GdXf38O1nfNtS+3Jy0KgQB5xxu6QV+
ezx79FJpy/A8wZV71GNlvC9hEF+VpgiuPdvAAzflzZ7xBSa/LjWbneKxUWsktL9Cv//gMeFxXP7D
Ywn+/s3l7YueVTMIz1umsmuCPp0v9GhgbuTd//xL/+BIwgPD4Ju0viRrzrffudNGCqlVnfU4/N+L
MU4O2p9dfKJJcvLzI315GN7csxROElrEAoL3l7n863smr1nJVCLOYjO2bltOJXKh1HtifjB3p3jC
3HsVRAm+LPRSHwMDxAjW8Gr48POP8YMnB6YM35aSy+HN9+bUjjKWReVaZ3bVsQWSzDBQwnXOeQW1
Y2lzzgz5wvx+nrL8kGdOc/z54X9wT4NcWoAzzFN5tS7X49WDk89RovovEdOpd2JPPvv3jL5Nkk56
F6Do/yoa+dtH6Ecn3UEF4fp0mmhnLS//18frfCfixWufIdevIa5omFPrTvmls1qwJu+HXoyE43rd
Q0zOz4kBOeFBQ+r/xXLxo5P++lO8uctY6AOFlPAM7VN1aU9TeOGjh1sbie1em7IxrwtI9Pup9Ct4
y370izvvB4sVUQamdAU3nYtV5ttz4BZpFA+zddaO+XyatrY8IRkRU+fPr+wPniSHVxuDDhjDSFbe
vErbQQdmVVlnRmBi+pU9guwoN9cNRuvTnx/J+tGhBPIL16ZCI5VpOd2vbiIVzqCtoMH4xQx5vY8m
BRQlitqdIXqPJhKq6XOG1wOG/MneFE6TnsnEYOpZ5LK+VUNZXkinFhdjNjBzt6WGT/3zj7g8y2+e
dfqytiCDhhQhlDjffkIPcYrhyBFOm57OgN84W6vwM4gkg7ufwmi8mZUOXwKSFn91wy+/+dsjMwxx
BIk+vBiZNr05sh/hhq4N92hMcXoZZBADFnnJ1kUpvTchY9I9mZiYsy1fJwj5rvkM+aGAy7wYIoGV
VaY3/KJK+MFDiO6XwRc7MyEoKd+sfGLsaPV48tjrMtsxnO3Owzz238V5ZW9cFWEsVao78a2p39Aj
pufUyf7+5xfkBy83pkVsChX1rKDD/ua8JBHEb+KVQbzGEACsGfViGAQXYD+NjZaquIEq5+zHJLGx
RPRogAoBiKEc6vUvPsj3N++XM+G7CLpowDtvnkZ4tgK3q3NEM598wspTbUI5Hqy0cDddP2UgfPKx
3Yct1imBKuFzJQLx3tF+h4dTzIfIJMO56B194Q2T86sn6wd3j80LatkpMQhkxPjtfWvFNnZSVxwl
7Bxj7XcIbrppcg52N3bnpA0iQs+2FFnFxgHCtJ1YcddhF5THgDjWeoUsdWKj9tdW7urrnft6zPeD
DZK1pKox5+RjKVe9OV+h045GOplH0cWYY4TKERvFDYyXltojhHcHoqTR665rAB6MSz5s6R+Cvpyu
I013cfeLj7Mc7s3zxcdZJrJcRurPpQvxau2phiaJIyWOIUCaPZ1PXMZ6hLlOGne7ncu2unXQld+M
pP9unKq4IA7N+ceLC2eEBCVL+ssK6Lx5nLpWYuUa7KPZt2oXx1mLuKyjq9rWIn3sJlcfBqt5JH3A
+cWL5Mvi8d2X55ikS1jmsl/99svHhdNBwLQIjWlqDO9tvO9hMu7wmpvXmIStDxauwRc/j1iQUzMO
YNhkB5V4zJM4PQQp+u0v1pbvF1pJEUEXVzK1ohJ/cy6ywhgDULHHuCznj6a2uFWRdpeEaYbAjQWK
K0RVlHgnLuEHm5/fC9+/V6VFscxqwqmA2PfmViBDhjgGn9wTq0puWpjD+wK/+dPPD7IoOd/ccBwF
7SdDbqb9/tuKCQNAZddzdJzVVF5MbtMfNOL8dc8Age+ncCRxO0CvClCspaMDeL8S60lFYoSsLebH
snXwdZEC9KucrR+cel41pk/2leSl77+5GTKCllzNB+Ps2CdjaeUXuePHu2DEJuYVCkNXGRRrHtpf
LOXf9vmWbQpyROpXm4OjnRBvTnvaCi8iWPYUlZOXbcbS0+26GvoCX35XVvGGCNBlgDmE4692fV+2
dd/e/+x1lwqHGp4X7Nuv3C4q3XmMjgzMyjNRG+YqZ7y2Rvp/T+gY3BHXqrf5PF6Hfe0eh0HLnTSm
ZmewnVih50uvdM3oCBpp+0459aVvFfM1/nTE4/Ui5O7DZ212tx0iR6BJQUKwTe2vtW6Mrcs//qJW
+L4Wx+0scPYs1QIF23LnvVrKlI6RfHbq1K6X5yODmbaZmVzutaz9civsObz++b38/a28HNDjlmED
4rnumyvH7ZLbs+OejorJQdgBwkpT8oF+fpAffCueSgbsktAwdjhvDmLGSTUbiTzNgTNe9YpEA4Bs
YbKeLIug6WGOjHc/P+D3L3RFoecLlwd0WY+Xn786jUWKrUspfdpOdbzB09Jvs8hy0fcXvwql/NJJ
/2YxoEdFyUu7kOvGF1xkSq+PVRfA8pPM3dqwqNtdHSKEhA9iFhi1mGETIrRIRF3GPw82onwBKW8R
kapB9OAoF20pLlFKXnBOSHsGiHonoEEQohLhE3XbbtGnWsMS75AUnstMxx+DQ75oWbtyzl+M0Wzq
d4wL03ntdBXj/wa38P2gs/SsF63/3NTNFGFFj6qP1uioRQHugsnDLi4HWIde9qyrbsG7BxFIK3r5
yUXF5erY87aNv7M7G5KuHnO59Z0ZXw3GrOy5DQmIgsM0NJvCg4iyisvGXGyX6CFgJWXpFYFa0Ojc
SnTPPPz6c00k0TEtVQ8XoyQVDnF3l31uCLJoN5GY3JdSJckNO1TzM7Bz+1rEA+N6kCY4UkPbwpra
WhnQ73ReBE+0rz4mpWsvQF0z+ID7amK2VWSZ2ARQZY5F6uBDzrIGv55yjFuaAHa0D7KMhCBMLM14
nBOnHNbasRkYoDkCwREGwLJHoImcvBL7RVt1IPxgWy5AbuNFs/m5g9Ie4TkcYTwzqkN6u4X611p7
ZliEbWeRfrC7rsAZbLXYz2G+EYFUO8EyKhQJHL4JEWW80PdjmONdAME0MjXz2czFLAlNbSN4UXqr
Nid3mAHqTKixyeBeMqMLMfEaSPOPpeGgZe/o9jbrFjnAvCTA1Ruk/sjGsZdGA2rzCYhAU/AqZA4C
FK9p8sVJRuSDsSlFnJeIRGRwmWviiFau58b1JjVi+4ppvBHtddJDqk80KWIWrJgQpGgM0jCtNJ8H
lW4WbgM3lOU6StMKkVWQeGoTCxe9ZtdExT4yUu9ZJjCUINe03FuNiCGK+FnR3/MwGCUWfjnh35e6
aSEqONNBNCJ/pKyySXBK6+Cpk9FyYQrIKqs8Jvals5W+Z2kcx3U4jeI2B8H5PmrqUW/TZhSfXEDj
+JOj2rnRmbDVJmhLqFn5PKE/5+acl35VITEVjBOMUtMxHj0sai15zlENRNHNhmMG+UTugTnB/GNu
XqcnYU/gyGkc+djmScKCT4rREcRJ0CrSqk2VAj8j0AqpR54VYBfAqu3jARX/qlIzwoZMh7G/CcuZ
PDgLzzLCC26hjjDtuIQsnSgKdKjWdbEfypGAz0lDTl8HOqdcyiH05OuKjFBUtHneYS+cWhypaQUT
CG592j9BbVJMbAHGflAEGrVcLvhkO1/34ZkD6GXvj4z2V6UkwS3w89RDSh5mlxUlIVHYEEZdMEOR
g84NEhi0TEl+COG34mTUk0vmnTRjbztPRp7D5Cr0sawwTa6hC0b9Fq5l8ISIMKm2IiXIGyNUUzJW
rlEOn9glyuTA8xJAS7BibuSIAIhQqZgBn+BEhrQFvOC+qNJ4wKRdEinTDuApN5kTs9wEQ1enG10L
Cqhs9nDdxpVnItaPUexRa5klONnGVfmWF6b/XE2m5Wwz+L0K3BxCyLMUpT4S/bocwH5kFiX/nLDy
OEHlPYW1AzlgojX+PKvUPs3N2rsViZNCL+KONAFapka+t4LZJramdtHwELGHCdNCCfjOdVHaM0un
TbBqLS8RNMsIB9lmdQf2VlVLmY2BoruLuxReJbR48O95mlCXdFYxXcy5Md8Jr2HxCXs7PwHyOaNI
6gBWEpInJxSeLr4FV47GdRKMbK/ciUJ7nUwsv4hX0MV0hNljTK7K8toVDbouhZzqwbSQR0pb2+ec
KWmj1PKSOy5Af4Py0Xxno44Uay8vcE+jHjPLLW4AJ9l6buLXq0CMjb8aidcqCNyK1Tu0064CbMks
YY151j5DID8DXKMAW7V+FsCN6H2Cf1JpzebK08BxsTQPtbvqew9x/eTwZlkPxDF+kt4Qn4ukQCo+
8Q2rE2nM0Tv4D9VDE8/2U2+W4/OIwtzdupFBjEcXsBAl2r83XGe4CAFUiFWYQ2/aAruGI584IXLQ
GGFXsCZESVa7FjbtNUliuHcQpnNlfDUS06Urx+dqhI01ryjLjavSs5HQtW02nMS+SB5sp7deaMgG
V0TkUIm45ujelAELGo7gWTFdo9I+y0gxY3ON+VztKe4rDwHXzLsSWWcQwnIy68+DSY14wtpL3tBg
W12yrbzM7bCo4x1e9dyUBIx0Oi1PGymH9z5CMbnt4x6XPWre5H0Nd7GHlEL22gHilquPkxcZt6j3
5dZgQB3tM4wt7SoDW+Ov7KLI7lKrB0aKmdi9NI2a4IouX+w1yWi21trNlQe8w8sTbvpuss4oXWjb
J8aIlWqY8DkCvFqCIloj0OnKGYfyZWRwU2Dc5727nghy69ZKE1R4qKCDn84J5YTFgncZD4xWXqTb
dycWbxxM/CYJcKdju6jQoliU9dqxSu9SOyW6EVOELOkC/+8Hx8jTekNJNJfruiBMapMmbv9I4GJ8
GEg46Ve1EEWxHnvLuCmyHL7bhGfhk8e0DKFgNPrdzsscglM0AJOA5Lm8u2HPPQM/hbGHGK6T+XPj
9iN+UKX75nyY5CQOYea7J0UNYQvGAtUpC1pGcsIchBdob6rnIdYoXvqiS6+dXBlPpfDDnoZK4eSb
xqiQ1QG4pgdE0JezpLvVNQuOn7wTbjte5KzyzLSo2nkpdC1EPUTNWMvmmvwbkz3JfIrNbcCwVsox
3ZtBBEs2GKqiBkyjg2Y1yMBwzi3WHypD8viaK4x9vbkWBvQy9Ip+EAFY4Y7qcSYVGRboqoW+83/Y
O5PlupE0S79LrgtpmBzDojcXd+AsiqQkUhtYUJQwDw4H4AAerbf9Yv2BERktXrLJjl5XmVVZWWZG
Oi/g8OH/z/mOjf+VD5bcDAv0CtXzXRouw1eviTlZjDJrKaXRlNqVnujulQR1vk2AkuX7zvdS0CSd
9+TFOqujelxx6tOU2U/usBITaBYSTWOXqywDy/tnuN4WK2CFSwkUB+w1mDc8wSgOOE3jgtFs58Ey
t6DuUJlzLArAAqZGll6gvwtuF5RItzOF1zuH7GxxaoCyYxdlwvsbos7abBf00ygQbo7teW/mBHr4
DhV/QnPnnxBI+xYzmyPuJrzrd2GQOBl0uYD1b7Hx6ZGL0cafUro3eh9WQx/fSNEBoMMa1a/nLBHL
SDtgXTeJCtoxqv0c5MR6vL40OCu0hLTW697TdONnX8/p98qQ/bYPF/cysAWh2MR+pAdO9KwpWiui
eF1cA1dGqEdYf3DqzajgX/luQyXElwyZaEJ5W4lLMYzj3SLMCqqyia/oROq5+lyKxj+wyGDqy+fW
XXZJTLAOkpcUvrqLb/5nnJrVTVv66a51V/l/nwSF3pro33XksHzqSGVG5UUE28oF6q3fhvul6nGk
u6W2rJ1tFsXCQXcIf1lKtjh1YoXVv8LYgnQ2hPx7GZIvn+wBCiZeVAe9i6IBrhHuzSUWtzUavi+r
KFHtC7Z8wjINhccoJTZy4ypfVueY02fspX02WxHFUfGUE/JKrsSEPc/zeSfI7gL1yHE3NKNQgZTf
93NP4WdsHd5JOQfoDMPe9e8bAxg4jNOlujNlJTimjZzYd2KkHL0zvTj51mbauqR9vHyfyCj46va1
cxaUQ9pFra3nm7DqgjFqRjUcvAn8Acy7RXL8mcf54FE2jU+cUd2N5G4eHKOryM4t1ggRp7OJp+Xo
5VwidOWe4BPQdwKtOrhgvwXss8lM8gHwC+Fqc07ysZpAaxFictMu3Qi6IjFBvHskqG4DXfSPgFHH
h7ms55uKSVUicCTrh4i8oam3kOkBh7G8xhz9ZsssoiUvJW75KjageilqELBVEd7mkzs9dWXPdEhd
NV0uCT9m1yo1PjjJCIgxtxL7CZR0wYyenHbfyjnmATt9fGvMAhp5oubiio50+ctfchOtr098NdyJ
Md0hSsxBLMFfEGdwHSa9NSCe6ZMOOIDF9Qom8KaRXdhFQSuLcQMhUVJMDKfeQxw+dbBxBrHSrVJz
vgD6NjCjxlgU+7iOUTUuZUz4oMyTn5S0/DFi74U/VfbGdO91+QC5UpvxL8SU4H+dOabyxXr0sDYl
rtJ+nrNT3oLesb7XCeBsDCBhx6etSlV9CpISH263uKm+cAKjvI0TbsAn/rO7D7avd4kTefX8xYFa
FWGzy6VkSB7TTpn4d9vG9rZhiqADVfrqIQxXO2Gga7Tm3moyHGwXv6F89h5yydG/lmdHImZFo4wQ
hGiCRVfTYr3aF+fVyEjwrXVdxjyaDeB0nI7Si0P0YSwS+1atXsjx2RfZwtgwIoIOjXv0SjgnU0nD
e69XQ2Xh18adzJFlb5Znx+WMCYH/JlESL4wUB1dmKFZcv+OUuDX9fHVuVs8uTqMS9Zl49nZ2YuDE
XDUZns+KU+l65nM5ZisCj8dLtGy53nnNtIRRj/btu0sWrSJrcnWUmqHRfCLGLGyiTgZ4TvPVfro8
O1GnIeNO2awG1b5zpBOVz75V3eTBXffsZrVWY+tzwea/4Yz/WiUifzdXVg3pX9rQVaT6P/512pV/
ELvzuyp0/Qf+0smJf/Paqc/RmOKTCZ4Lzf/RyZn/Zh31oQ08F7kQZ/0tlEP7CWJA0Oakzc4/ugq2
/qINCBgFtEr4V1eFBf/8PzKpHZX1XApfoB5pTeGboXK4/gm/V76sxFeKCMs2krb9gBts2Yd8cLuc
O85B1H61/e3JvNV2OqoyP4/HX76CF1YipW+/HK9ATjrVKeNR2cA6YMTw5WAE2fsRX8O+x18J/wUI
JCafjsgGT9zngt09793mFNvpfNbr6WbCm3bGec3akkIIyaRURA++/4ceVR/Xv1OYYM49MoQt9Ijr
c/ut+kia90LIFkdGPsrv3EHTs9ShZpzNUn7QHHz9BtbgoXU0HwEkLpyXI1mDQn6kONOPYSoPepq8
g00xZjeSIP+da6H44Je9fgP8NLQEwdpER2d19MYzu8wqYlU68uNh9uEZX5fbmqZHWsyXgyYAj9Ci
4IP3/saP9HBQA8fAUEuV7agBWuZlpagLrFnTdMghAEGvUQX1gWGmH9sYv95/e2uU1O8FXV4fc+tZ
y0DYBKKmoxp8jxXHKTP2WXepU4pQRNl+Sa0CyBjoL3Wf2xauECaQcev4rRXC9Oq8W1kG4omktjLc
aKfl2pXMnVXviPoU0ArhA+cw97JlIh7S9e7YC50fKdHb3yXaH+TL9hLc5lVjyZP3f8xbz241rPrM
R9qSx1LWLpNWKdJWcqsygwv848WhUhO1W1Rya1SKt3t/vDcmCHMDQzuuOPrV3vpp/Db1PdmpeNHc
AdPCcA96HOoLg6DVrcr94orSUHwLkFB9MCuPhQTrGwsQFFN8x9JBE+joMxg97vgJ6b1UQjVVNDFb
wMbzsjuQe5zvTKOMTyEKZXsMEdk2o7y8d+j3EIIg3A/m6utP38df46If5kZN/+GoGWAIKjtOIlqq
94N9lsnBOsxZMN16Zr9cvf+o12n4W+Pr+UcHAWAWi7QwVBRHn4U9dJ7RUUVhmjrBuQv1B2/d8JF4
5c1RQtZ5BwXR684ezEL8WL7VRk5C+l3ZN8Zt3RTdB+vY61HwMSB8s8BSrSvM0bRxBfDuqsNmS65D
s68BnbPIG76y//HrwQS9PjHHRwoUiPXT/2161mkZOzrtG46ooXUCyKk7Iw0N8Eo/Z/98KDpqaxfa
Wd/Ps4bit6FE3rS+ieUAkmgmzw2oMqd2mZu7TpIa809nAs5QQddQ0H1FUrY+3d+G4kxLMCRoMio7
ubOh1wHxNiAJ7P1RXn9lHDZW3YfLXHM5RhxNONQPhk3hs4X6GHLNXe/xnOODR+JArF3RwErFOT0R
JyCWnSib/kB+C9F1dux9MPNfLTKBCWEJ8QlfGtWEY71kgiqK+0jVEteMUzQYWaphg4jzcurarcom
Z+skofVBZ3bd2l58bgyKXyZ0+B8fPtyR5sXXHWWVdYpShMmhX5IFE4N5idw+KeggQZAczZ4CdtZm
/x8P3kbl6yGsXlu1x9Jba64cYaDMilLXoetgATnN8xSDvQFZrDPw9kPgtK9yr7PPB2wy24CET0AX
9vTBnH7rwTPHTM40fKvPdqPfJ5o1xEZPqEhLOSgjLDtriIKl3pQqlUagT42zxQy6D3Yw3CDHT97n
A0ImyomDbEZU0C+n9yK83pFlWzyvCGcxFXPonWSgXGeZ2abbwlLZoRnMod6oYQIfCkjgfvSa8LyR
yTDTHqmc/Mqdg1EQ34HAbuPiACRmFxvfmZEn3rzDAMxGL8N6/ulUUtzLgWLlaeKiZk9VlajNRPa1
OrRpV5wB7cWoyXWw/jp0NmFNqcAYfEiDgIJ3Qof4ssbIr2gM9vZZ63QJZXwShDeKvacGy0dwwqax
LRB/AYWTm2lY2k+tGs0/ZDC7nASssiN1IeyyCQCeCqGT07QmCKOel53d9Fz0R3Oyg83k9vJrCKeh
29GWoeZlNdm4l8xcOnodablAdGOJiXhojR9xNomvnJIJVOL4Iu/LdlHXxaCoA5NZ6nOfNt3Pa9Ug
3406MU8UK5q4oKZTPjTop2zspaZ8jMsu+ILsDXpolSaE5jjOBGbcj3uQ1IMAgEnB3/yhHWk/uJU2
ymvC0Bx/m85rApduCoB+YBnA1VTx0pDtVGXr7PE6EIQjFn2Kp5aw9K4hnFrurDZd0xNbnV76tW9/
6arWnzdGNtLToQMGKFuAaJl3+JqxK1PTDQhXzOn2LWOBBbcpkyA7GcbWoDcpgO+AG43zGVynP3zR
dsuBPJ1SEDhDn7kPSgMV34ytOatoVu0IDUiN3ffKhAoZZYSHcWWYwnyXjn4T7xd/zQ3PbIt5v1BG
vGrrgKJvZde5G/lSayiGBMe7e0X6uN7nEA+xpQV+Uu7s1hHp1rC8rIokJ8SvOtNjwhfLBrj12pCG
T6Ubh//fRUJAeNKCWSPsjIeyRvpH9zLBfunUw6Kj0C+I6qMxOECfzqdvXavJ2iOKnLqhM5v6gSIl
s4hErukPvxVrCbPu5XUq1IwzLuzbYCERb0moHbpyuZpTDFs7s085wKOIhAw/eLKnaTeg8B/7Bh6l
NyfxiTcvs7cfcq1AMgkJpMPFbn5tl2GSkere06CI45R0R5K09CVt/OLXuJBoEznWWBIaJPS1t5hD
xZGUgwuNrSK5IvZvIK+Xea33CTnBFcHDkkZlRc/d1ByfV/tuC+XWqcBhKZOmMNThcR96k863uve9
x9QUy13RcpQgn31QiuSSOnvyx4HmT2Kp/qGA1KmIOZqafu90TjYCkBUQ2+iehLCTAjmdQq6TWKnn
SdS7LA/wviYAk37xyFnU+74Vy3aZtfVrRr1tRp0zGv0OP8Qcbhd/6ZqdKBwPDq6wjPO0D2gaaSKg
qu1Uo+GPqjQT9G7Gmq8cDq574YmCXC+OyPAjDdebyOlA3S+jITENhHlENidRLQydkFxSCk3ruJ0f
c0doZ9MZMiMYnNI5zQmlMQiriqxBL2i8e9sYkVfkRdkBUGhsvfNLKd0oG2X4NFgDf2xMwMxd3Rfz
54rIHvMwkiWQ4tWvTlosHjfr9+weaNRIL2JlGh+Q4Ybf1MJHRIc7o+MwgIIgJY11rd7MbRX+DIM+
XbiQmfoc1DLpfZi5bSTNcK/XwrnNRV0lSXOb9dTFN9nQEE8AXEBdFGUvZm7ixDptUEl6n1WtWQ08
grgVDMO0+WL3Cy20HHzik+iX/nvP/bPhZqFEfxrzSW+thM5f1NOPzDe9jzaAyIBmuPHqrG6jpMd5
tCezk+58GfggwTUhK/CSlYw/FW4GxnZs6QlEwk9NufHEujxbqc4PqR87pAyVifPN1l1wR2KV2R/E
bA/fw8WX5amDxKPYWYRW388pdUYEApXodpVtAT0F1iwve2z42QZuT/GTnNzwki+x/Z6Oc/PDy20F
z1g19sCK72M2L+0Kg9Sojfmck3/6yUSLsFbBa8p6LMniaRFGl0eZ0drfh6IjeygFIfgpR2A60Lwi
wgeBgWVeWkMAISLlylzsR08oQnpmdwp+8Tp1faN7Grbb2PXcfkvtEryYQsrzlFNVXTYd82Y7icr/
ogyj/L6kaHi2qWFNkDdKPZhESwV0wOiIhBDCq1zfc8oEmS7RHnxa6i51WK39qjmJR8QBFNHnsYz4
V5XJ1tpNFzhrdBVZgIJ/jEGYlyAV+RgwfXigEbPWHsmcwxsM4X2sEmiOVUODcsEnhxGYuvapREA8
bbScFvzvFonyYOwM0jYxt8PG97Qyd5SkMnQGfop5ePQXRDRK1oZxIPu7+CQLKK9bicSO0vtMpPHM
TURFUy1BsAXCKb+xaUHI9rRody1lhzTK23h59AqsAztm6HxbDabkaazkog3qHxJ5F69xqBE3ppts
B5rPHf+uB391pNlJEkFfeXI714RhVTFwkI0PlekxIGPBYQ/QVGJB7rKsW2mHqoR3a1+AnIAxoMr1
J1CH6L5KVxKbkZGiU0A5j6eGEMyZjzIZe5RCqlnuHQ9NGWkFJbQUd/adXxTnKxXZ0BHIZSLvp9oM
eA4fcFwaOTTQJvhhhUmaXizab7+jfCcUjzade+Mu/IQNAO/8grNVByEQhtMPX/rmT8+ona1vcoDa
mGqMfyVj0PibPkDvtCurJv7WcWZPaY9Bi9wSdxBfZMHgPDmL7ncgNZrv1TCLTzFdXEmaltNdl4VB
EHEz5R1bXfnge8Z0HWRoZAivx6ZIlhueFRaYYl/RFNwBzUz3hZ80p1kDMjr0mxzliANUmGu8MfxE
Zbo80NOGldy4+tz2ZQb+HxZnSqtnUA9azWSokCeAJggooHfpOphQTvJF6G8YcTjT8uDMy2by7Tmy
ctxHI4ekP6YhVNYpRoXiLm5qm3XV7oAva5OA5dgte3khhZ/fuyLmXkSzR+1tGig8w7pAQpaM3DA2
Q5LxYZlwhM+61m+R0OE7AmOx/mciNt35VzxUwDUqyyF4Ih9lxa0pH63bpZkhdBP3u3yTJNU3WzWJ
+QrrZAjEqphUEg1MoZAC5xR2NxPJioQvYB65k7plZbYnVAaoQ1LypfH8JKj58jrupy11qPiPwXa6
J2D5xR1GLRLXSmugU2/mjfpSpesVMladuGfS+ndpq9sz9rnEp2XlT8YW/RAhgRwHZbh1IXD5JJQ0
aMh8HfTWxrRJCQU50bbxLke0JzZhWmbpmQnG9BRr7ZQdCBlbG7mlbd8bs8+G6FUGEmkJndtnR7HT
Czs1HRxEorAfuYq0w8YykfrssrDKH2n+KEEawOxwhvIExYmsktm5O5tTuevKMrwxMbmGJy4ebZIw
cHPdAtcGhRSGqf5iLYJIUHNEgKbcvHqYgenfuFRantrKnO8sAFzLdswz8gBrM6P7yktbZi4fJiKq
chzdDRsBdB8kB3aCjkTXn1XWmCiVyHTI2KlS5xMZGa5FizyGZ23qFSZCJpb+ktUAczZTSrsn6vMB
hQOoaXZ8AKbGdZcnHNE8adenIxTFfOMYRvHkFiYHvqWf28+zFYPjKS17PGs7NE8bfxjRWHIiID9y
oknEMa3SsdwVjhuEtCHb5ZoI5q7kdOC3TxgAYdw3FjgecjTUMm/aZLROg4RcHa8p1WEqAnsH2mcN
g7Nm74QIcOKJvGEYr6d5DaKOR/Sam2ZSbrE1bTXDTdVIpGebq99nl+QVNBC0zIjsGBfrp8sR8See
qw4OFNWfHmqQpFI9EXFNwoCrC7UVukn1CQj2aacIbpvIQSwp7/uDhI7T+TMRMaPJM41ZTH/KIPG3
oztYEnh5QV5J4FeZgYyJ7Ls9chQsi0RM0BcghXPuot4uiAiZu7j5Y+QwFCPMKOKRhikrM8gmS3dR
SUbyZU74EbHZ4zSxDnAi3HS+OZF1Y5GOTWl3vewbeGo+u1mMDtPPJMHIQN9pGkBgmt2tlrK/pMGH
YjYJO7bRQpG86bDfcyrnP72J0fTF3NWJ/PUSF6NuUgmr5jRMkN9m6pYOoT5y3W3aIXfbiBFL92ZE
xXKXB5W+CIBPOiiz/OK0sFogmiMX5VNZk1TJB9i6NwN6lzNohtY39DmSGwKfJjSvXk7fY9uG71QH
ptyTdVB2q3fV3it4SR0XOLbqXWu4UHTRMkJS8gr/biYUc9yg37fAdACnjXcW7QsCNSrWnMjgXACY
lqjIG3euWdmWzLWuUTeKnz2C12tPYpbddE5V/aIvrX4UaRKQjqOW9gHe0MB50M+T9MDP7LuokU1b
fR4Qpt4P3ZyRceCmhAkGSGdxKGBc4UCFX7BEPYmzeZey5xJV6eSm3MaqXb6pvnOnc7tDtrQndMe5
ssoaeofpUHiLSt+QJ0sH2zOamPYezWTfjXeKMy+s2qyq9jro0CuF05IT+znN3VdjtsNxy8u3PpUd
wTQEaXUjdg0FOqc1lTijxQYO1s7xNoJmB8wfKuSeUMg8zamS9AnOJnTY7wqRerRl+6n4IUsrvERi
0l/0baMROMnOo7Wat+WD9rvps05i42cekCO4QZMVF2fOWGg/0tVIbm/DyRUZwLqm6DjX1m5tNK+Q
VxzeNJPb4GCTN/EQokBWJ8DZslPo+tNTCN9pPgRzN3hbFSCx2C6tRUkhdETy6A6OyQsDqhV5nI7I
UpZB2Ue0tHUB2QeJti0tkLFuLgGLuQXh2LBXi8TZsyOG5pbqoJHv+1CQu+bKGE+PcIs/Fr5isZ2N
ATiRkfC003TMrhDXub/ybnZ/qszuzoPM98cTDm/c4CbCXb7aiy8IH09YL1DHk7jYpnX+CR0FDWte
XAlYTdbpKUoTwhy93HN/wSUmLhkN+5Q8zLVwKXTZlu1uR0XGJLUJgTSsSRa05VbF0XEq8hls1kTu
bKI8UxBxINuJ7BiVlwd21rLc9rpAsQdYGZ1r4XfG+UQ8Br8qSXPWnmzknmwEbJcc4dofPWw4uRVN
oq8Kp0CT0vf9hSKl4LucKuN7iQ43ABne0IJPieh2zlB/U54P2Tn7yNBtJ8+KHCbXnhtj+wcJEbG/
fv+zHbV9kyDga6skuHLJprqts9yfd2OgW8oMVWc+0YJ3EXCH6zW5IbvgplSqIQXTKv1hU4As/iJ6
7d4rPuLpFDyx+3PGX3wjUVQnBLO4KbnRKiHLsiG0AqqagKaxAbQLwrikLIMyv+AW2RRN8MUxRRUe
MmRoDem7A0tKyleAlt9iMOSp81icYl4IsPoWGU98TNNTJDWeFbnw4zmS1oPz6HvU81GpuURy+dT7
x63fdvmZKuqhZfVtUL7VTUnupown0ydjDrP43teU3DZoYigdI9rDFZ57ZOGg95VXlNlTgxZaNYuD
7Bf1NfZV90lmjlRgn9uUzPbSq909ph2fGm1ld08ZrA1EdRz2YPhN5vAZApdBKk5SFPfUlrmZZroP
nVOo1FT/4gaTx84c2kKepTkyTQ6zHfdL/PgWSfIzm43e8u8G/SedN+IxsygIb9p+NtgM6wExadrX
Ic1vt1szvOMSR0EyI47rIFYXB+Jhll/U54OLhaM9gg3Cwx7Z4qYLZVUesXiUJFMOHFqkzPs8FsRq
xMQVYyFHe9o3VYiY3Ir9CBh9fC27kpNNQja0PKN+kp9zoUAFYgxcKCOpXG+5MLJFYzobqSlsihFl
ShS2YcbxnqhOq7hF1EPIqB4MN7JGX6F3d8g4lk4wuFHijCnSkdkeH9l/h54oJTu9nIo4EadVk/v1
ad6UghOQ7zViRwghkzL3SmCuTT7d/5dAm2/WvcHLpYp43Y5yudFB0l/9Fzli8+JVGHhd5PIlwrPU
PyFclXz393sVr0rGK7sK8hS9JDpxr0yRHnueAyw8ibBBtlBQbBkRdyXO6jwJo9hvFLsbIXHpmNQf
tAne6JJgeVzFEFBebFxPR12SHig22DaviRpvjc6rOmSNg8WuVyfZ16nviu2MYhzhbZGS4AbQOxkQ
mlJKTg7vP4NXrUhaXdj8UHsgFEE7cvSHTMRdVl0FSV6HXUIOt57Y0vhach1UHzRg1wbTy96IAIzs
mYzi8DGbRxV6KOGwOgTfXVEHxQliZIK1HXPevf+DXo9C64EeDCEZmB5oRr7sA0AaSt1hIhxQmmZ3
sLMqu5kM6X3Q43j92DzaXDS4QhuzE9qxl6P0lp5WCnAdtVgvABlUxSF1yUY0R8rw7/+g1+0UD0w0
tjF/TTdFj/NyqDiXYzo4DGV0qUnweusaSNkDb1chjI7Q83JeLRNVXP7DYdd+CrBqPg3Be7OPhp0L
PKmxXJtmppecLQvCOSMp83MLH/dpuvThbvA7/4Mm1qsvkkGRV/M9rMqjcI1U+b115FQ6bS32B4re
3OuGkTO7zqV36ET9SCDWvFV8qlFc+OUHD/n1B7mOzP9iCuY4QJP05cimEa+Vxnw9yOC02ySlLlfP
UyvOrdZ0LgyIk5eWl6NubjtSnBQWtDUPjLAgI2k/eArPvJ4XXwp/CEZBbOJ8KMEr7IIgK6zh2iEj
pPQtAZDEJ9kjZTZNfOIw6vGiAnsfKeT2m8Xox1OgAuVJiCA0KtL1TjdmKD8TGA1+48trpDA24VEW
DRGn9v7xGkrPH3mBa9mCPmtwJKrIZGeo2h4xM/pGAfPUcAA4xTU2AD1fqN7GaNsM/cbrP+q0vvGd
MzAmYhSg9BmPGUskiprEj5A4DfB0uisBipKMZBYn738Fb40S8OXRT12hN6/68/GkWq/FCedWdnBJ
fMz9RJ7pP3PXuljngJVZ669AqIXO8+XcGwdkBiY55FHgFO6JtmRJxmATfDTF1yn8YlY9D4MJm0CK
EIbA0cc1OFM3VjXObnpb7pWjR2q/thdecNw3NoquxMYKO3MPiDb9PJg2rF814Hmw8eht0zyvTzAM
ZeeBmowvjRgD5Ip/Kxqv//w7XuAi3nrUUJZsmw/RNW3/aEm1R9wFMfeyqK3ELzNL5MPQyhuP5I1z
J+RUWOJmjRYxUJHxtT9cBoFb7yx/0FfgZlEmuxMVXCvX397/u14tSTw1WJB4rX0TacPKJ/x9SQLf
MUO3SJuI6MlqnzQZBTZSSQmx84qzRY4/k7Ku9tYcPr0/7htvC0bZuhqxCa4qlJfjchlaqf9MisLj
GAw9mXNsTPlXm9VHm9kx5mWdgIy1Sj1hMqzExZdjUWgejUVmtHmLit5uWxI6Vs7OrippYvdEEUUj
DsWrRtX+lQiJmi/DxfhgIbHXWX40PV0EDKG9SgdZ/442HGIhOfX3dCggDq+RtYW9KxE1YN6AGVLy
2k+x74ZnlJemP1qjt787IXkwPUSszqB6JW0j/VQEoHbx3vjXaE6XaWNX0rtNZ8ppSdsZFr2ndrIj
OeeCckqGS8WTGAbff3FvTBh4/SBYgsDkpHP84qjrzmZrDRxALHf4KZIsuIk5xu9EL+qbxY+Nbxa9
nsvJ4Z71/sjrazp6goCD2KrZvpg1x4fK1DX71qSwE1WM/KiD2DyYCF9vOG2aN3LG/vf+eG98sZjm
AUkEAt0gspeX06am8WubhHpFJQLCGxQ8w6cZoN8Hv+qND8HneYLcIecCrfLRusAOk+VWSCe45sXe
mrUjWbGS7FNQtNYHTJJjTMr6IbCfOLw8dFIIqY/m4NQLlxWmq3CuED1hOVXJfWgezq0RT3vakwqL
AdWiuWDyrWQ2UXq6+mpl8QXHo/jcHuU/fsKAoFC12GTEoENzj3aGlqzAgjzBiuBVK4dczW2kRWry
waf3et5wtEQ4QyOLZYBT7cv3GNrJXGJ9QZhSTtk3DGdii6NZn9TIdK+amgLO+/Pm9RtlPPyJLDQO
wvNjrJlrFAAgbMZzbeIUlUs/hI5AvE9xYP/jycNQMF/Z72yfqXr00zJKs6WcWtwRw9DhK+EYvRTB
dCqyIP9gqNdfA2PAaSNRDwEYd7qjp0ggOnnIzBhSGZu9qDz3kGJS/GCUN98V9CCmKXcBWrAvRwms
1Cwm2AkE9Y0Nr0l05zV1qaifXNqEXvFXVND/lcP35rv6bbyjbcifIFkFneRXdcNyK70Ayw1JX/t0
qj4SKL41FHCWdaN1BNioo+WkC1WsDYufxlodbFzXJzG5L7tzg1iLD+7fbw3FRgd/lFsiReL1Kf+m
hUxs3U7WSGMtb3v3lDAu+FRTZV01Zm9s35/s1us3tvKeuLsJn/IWDMWXY+HEoYPdo22oLdt6lITI
wdTPg+sWCl2+xxLoYcp1hy+FvdBuV928X+8Z1x6m3SgXrSR5XsYBrva1YwhTSG5xU1gffJKvJ+/6
RzKpLER0oTjGk5g4lsN2YJHFItfiJI3jfUKpe//+s3j92GEY4niwOVBRdTm+m9M8QJaKnTmy0YMc
0rgiPlx6y9YthPxgqPWpvtwLSUCAIcuBOlhVvEeTCaqDB9IJTILIsC1uae34X8GkEmEHyL6GX+9b
STQGH0LP3njbLr1C9sUAKogZHo0bh+ieXA7T0Thr8izrJFH0Gaz+ZCQbhAff3PDy1RlTfbmyR3c8
nwu/OaSpSnatjxw2grKZfZms4tqkyXMHPGX54FW/fgnIPD2PvxK5NpXvo78wCfupNXsEEJ0dDLeG
mTSXg0nHhqT6j8TArx9GyMWMOYXCmZfgH9ViZAU+s5iyIiqNMPyOTRtTPA30adv1c3Mt53T+4GN7
PY1XxD1TGUopJMvjw3re0i2SLRU1WBHqS6Cd+YY4eO8jvu/6d7+cXBzsHBC/JgFNEKWOflcrYtEE
xYTAl7LvGRk4SOkGqq9o3IJp1czRzRw1KfEG1WKIJrTq3/+Q3vidlIQ4KbvU0bgAr//+b+sXIVRW
aFf4FzhGh7uwASVQpFNy+/4ob8wUTpI+NUpOkyDM1n//t1FYIzu0ET2Yg9gZb/p5/Izqu7oXJVvN
+yO99XtCzCcWvh026WO+FPQYI9PGiOwEK/s+bqvx0TfD9u79Uay3fhApTDCzOK+SrnV0l1uaFkNO
OeTRZHTDLgfz0GyKPiCpFr/pFt9vsvNUORMw09P0KudhN3n6Ry9UcGhRWu1p1SNbzOc+stDQf7Cz
vzWpmFbrBYzMKC4PL582opqYQxcRO7ji1SeFeiuqC7orC2HraIFNl6u4F9d7IDSo/5CBfzD+q3fA
c2HWsCrja+JNHK0LLI7ERwsn3uT5WHxJjbC4JNS0+mCUYyoex2omCRsARkVU6hw4X/7MwtAwFjwv
jUwUFcA0esJsch2jF6xLOgxeAV44zAMEOxZSuV2VLn+4VjoeClSBOyMb+l1HUsqXlF7Q9nl6/Le7
9F9rVf/vWswrd2mEx7T7X//zRXzI+k/8aS+1PDLMqE5BMORizoGdnfZPd2lAkjV1EQ6HlIcDD0PX
3+ZSy/k3UnxW/TWHYeXp8l/3l7mUfMRna+Zz+RwHFGvXf7JTrv9cY4ld+X88nqK14qzNaYXiGWd8
6nNHS1RTKGLA2nJLA6qGFKmWc0lha5cby0dk85d72X9GYiCeBsd79+gYR8U/D4j63ZZ1YBNDJEWO
jA7lz77yzUcCVuyP1sSXdYQ/B/TgAXs+K7yg+PTyQ6Gur1M3zLGoFtmBVB6Ls0E/zb9mSDmbkpTS
cuONtptupy40vv42Af56zL8X414ulH+NjS+VU99qZTle+WMCUpoUFxzSJpOcrNbt5oOLPLremvBG
yv0/Hy2gn+KwMnDyPz4zTWnc15jwt60V1PY3tEg1abKoqYONbgc5Xr8/2lvPldWVn8YpSLgms/b3
XS0j2kU3ZYOII68Orr0Y277w790iF6crUhm4Qe5cFzb/5/1xX55In58pxEYfbwc+VZbYo/UdmW1B
X5g7m8fJc5EyEkXv0RF1fiC+wk9gwEh4f8Q3fimnbBSVK2TVpib08pei6VFd0FVby6kR8Wc4906g
prWXhQ+UohSFdYEveNkSCz580DyiZcN/9/85IvHrXIq468GPTQXb5TFbEecsBdkC03VPf2Azo2BA
qubautwAU3CetG/Hl2ljxFAaYpvTv9Wn3mkaD+YdrMJER9pXkhhA4c03gKwoSNZW4Pwks378Igjk
NYneRD8WrcVJNNv1ANVTqaSICipvjxp+TUj0oe1eG6HXTYfJpn/+xS0LfJ9BrQFZKDUlSPEDKRC5
TCSXbOehnj+5Oh9vsP6hf4RLVn8emBYwuTqMoLsyadszg/BtByZRGVsbM/MdvSkpGc27CUurvUWY
OJDklTUtJBPUx815gKxzyfeg0vpqT/tTpKBrqhCFUdTM7LQHCC/07lOnMkFiTGy9m3yoPZg1o66e
uP5O93lnZN4hs7LiRiyuArYTtmKv3U7W2zb1CndLUrUdlSAo5NZxZJ3thti3Fena2didtHbZ8yUH
dfk1MGSR79k+/zd757FjObJl2V95qDkDFEYFdPeAV7nW4WpCuIigGbUmjf/UP9DT+rFa9MiXFRGV
L7PiNQroBgrISYai30vS7Ng5e6+9PI+VqyQZ0yzr0ZTWzhOAlLTayxgTQbTKyZ5R/LHQtEQ32Sug
xPo8MZorD2HXrZQ/A5Qecp+8cXadPbo80SazexdzhtgAVBTH5uL1X2Q39gRRouN+dyoLvEUTo5Ta
0ebzTjw3HYmfqxAA3TvIA8ACzklWHhdhh55lMdDiPqVgK2Bl6dG1HkNHdja6LGZvxQVB852OWvoF
utqlMzCL+4wERhOtpE1MGqwn5l/XqIhM41Q3ae7OG4lIC6RoNoqseUQuPvl7UimlvBgromuQ8JTg
5KYLUJOiucyIO28jmC2CVkdfKBfLXrCA56uoCFkLy8EMtxorX3ZjuviTTjBWaHGOpAkzIzDFsCoi
/ESGD6+DjM3kzCpq13iU4Mg0p0/CApsykgVWDLUNtOXqJ4BquT4L/NbOz6bG6aYD6t6xeW+QzGKj
kHNmJqjvPThHGNta7suFJWKVvJkDWee3IphjB/KVUgLJZgMSbOsWcp4eFxMKVFSHZttsAeaL+In3
q4XyzIgn2WofrUHEuNH/OpAm3KASzjKUVdYy8TqGAVgVegMAchNEnHeFj6iGcHcHlqGjkl5GmSf0
oxzD6U7Ps5tuurqIp41fLxIaX1wat0kwTY+1o5qbQbBTb+h9S8DbIVqTKMiz+JzUOw94TRcfisXi
3GwOlQZCZMBvi+YiFBdm3Q1mlFczqkGxtMQsIp335BmqwYq3L9XWrfSs5XPh5PoNH4L1EgI+eXJY
Rd4wus0D2MUYfXmVmvlVUkrzte2Q8WY6rl8mm7yDjZm3yFfmAFEQjn0cHMQNeMa1R+CgE1W+67wl
q+MwsuNS3JYDRvkIzy7f55Km0z0jQtadADZZHsUQB746Now5REiB++L3OQH0iWugJRGjqQuc/A64
MRQnsWci4RVl+mQN08K/CIL0HV9KUsOKWVOFMihdUGlEliCYKNynJUThv2kgUYagotMYbMy8pqGb
rqU3HroVGF+djLETqbq4J+RdwQ2zcoM4pMauMduUCF5QGy09iFARA+QznJrUwMDOuHEhjpRuh96t
OplCYp0hk1vqDnjXEuAEkehWWzW6j3WQITwNJaEnW5Ld49U6Efo3vUrmkmzGJuZ5F6J4Js+9C3dm
ZqliL1LCTSPsKvigXGdRBVmpZQF5HjpVcR6ES4ztz5B42lor0eegqDyEFLaf3HTZkC1Rwcc6Dvy6
lpfIHsh3LLpQVtmWvwdHQdml1lcM5Vt17FhD3Z5wHLeXaBGzP52IFV956Owp9PYzb1u8rUZyW7BG
2Q6oaXLrzx26f/FdOIXGsodalBes7qUz3hZKIM7H3tTC+TQ0sPZi6pxkK9KJSFokJcjIlXRFv5ty
I+hI/zSFTL6E9ZiEn5PaT5IzQEjZtEdCGeYH36/c4ZQsOsi0dj3n8t0S3dietTg6GXKpAL6p1TR1
uJ0dEEJXENxqccqaiysEsigMHzsZwuII7GRXv4W6zs4M1jVjF1MPTm0UGhD2TrWoC3HO51qWx24I
ZhM2GCguthMBj/wmS+PBvhx9N+l2AX689kCl0o6nXmeb+kQSUpTvGyNUAxm5GDSTV4/ZvgU1LoBO
hnFWu9Mx+gOn2g5jB8oL9Ja6rQLCbI9qlr4MYbL9GcZC91WS6nszTUqd9tA3p2ioDOO9a4jLs4IC
zKu2Kpke0lkKkJnaW988DIJ5NLYJwTa2x6X28NmMCUdkAlM0cAszsixolKTSZi4Up5gA2kMf00Dd
Wkr4b2PQ1BAskrA7WKo33B004h7LZi7ulVcSHWpMbfDW6ZKjZguN9XWSbOW7LOwaB9U52TlHiQnp
bD/NZXzv5ZpJY1QlcYAzDMbmIxiHGXaqZ2SnTjpwQO0AruXHtSnr7lIv+XLC7q+QvsdeTEvBS9vh
LBzA855PaWlZt+SYBvddMocyChANLbtO+gHy1WUaEdSTh9JvJ+KCq9uRIW1wvDBsQKuuZkhbTYbq
5mT0xVicV6XVudHQuH3xoNpk8R5ZvIeMHbnCPopvKoDdiBL8PWHa+9gg1Hlxe8+4SCar5E4yL73A
05I/ou3x9BHYgZqpeoswZCddXEr7PqnQeM7ejLsGT11AKmNsKLWp2JiWjWMAJSMhwILQKVjl8yjh
9ZmAe+n1azWCGQKh1yAeSKoxeWZyrs8VpzFu7EjxE2FrNZ5tWt/nXW6lPQWeFLgTkZSWkRN7y7tY
iu6symRhnzflAM8uE9I39p5LBs7GQPraPkzG0Bv7TnWO9zoHaGgPvqHj/ChuuDmHHvJuCC+ua/qT
jiZddjIbAQsnBUbDiCnTHVjZXqzIlhgs6CksEq+6U1j6hjPU2aM8NdXMMhMJL64ZgQ8J1LtUUkrg
2054MYBbcDQCU5/i17EaJR4ZPSUYcmdMrRsUHF1OZeBD0Zq6PJYUal1yIkDTO5s+lPWrby2a/Asc
RBSkoSarbwxAyMZsRVQ6RRbukc4A4y76jGU4nRUa0mgeyMDc1n08eO8T6FccA1klWnuDmCKJv6ZO
NSJ281a8nqmkSh+K0KkzGYHxk8FbqDyMdDmP2D39vurVCN2Uj2PrscX44hOaTZvTfKkSUy8nJXgy
tU2ltL+Oc64u+smanzDIFTeLZG463SCpa6utbYRFuOlKxfmpn3p3D3RJHxamjMaRn3byolRZ+oys
onxg2INSTAkHsTnYMHZtfC7qWY9r4AD+KIn02nTqixl3/FdvqfLrkDlQtg+rtn1qbI1dGuGxaUSe
6EVxttipvpSgOzVONxfonUbcSou/nnndO5Gzvlow3nZq0Fl/ILqmREYcNtgG8qqzXxaVLhiMoUNi
2fDVO8L6cU35aWzuoelO54yZOxKCsyZ4gYjW3IaiMdyIW28e9VaVVrs+j5crVZT0drE/mUeLWdEM
UMQr9iQeW8YrQvfmeKxLgsDmiYHXxuB8Dy8VTefL0A3hlZhsF02tU2gifw7s5Yijkex3WxuCEOaJ
vgHRYam2+LyUamp2IRWjv/M4XCDv9lbJKgOn4io257CM0rhzHqu+mB5q3ZQPIo+zCyoyq9xTiCbn
cZu2T9ofwnTvKItAJafP77ywQcZhiQmWMKlx5JfbNZ1TtM5G8sxy5dQ7PDDycYqtghR3UHsnCvQ3
5ybG/A9WOnTX3bQsd2At2CTpxQNtDBOcqZEetH2KuNeVe4iFfUZikXTu6jiUWVQLjlunqZwF4ucm
zgI4leEQot0g8uwQs5Ff53WMDkUIdsbCRsO0GRy7D5mj5K3aCEqnu34aOAaAFa4vcMUV5d6qPA5x
pZP3Z0wjcLd1MQb//24OEmB8/P4//2XtwP5Jc1C+vH/PnVv/9LfGoO3AnWPYErguzTcGezRSvjUG
6f7Rd7BtOjoMwOjK/d4X5O/AX0K2x+Np0uVdg1t/6wv6n4SwYMLwayGrAokMv9IX5K/+2IBg3Ips
FQkpOuCVhfjx+98NL6rFGwQbwslgZA38hsCKi+m4NWRYHwextDZBBtmRc0XQFxnk/0peIxZQ0RKE
EnsUu+N65FrCu9BKXHHkeegA96oASHy6DOVsnkLsbm5sfwGxAN48xDXJwx3DXkaRSfkK+6Tedy1m
UKhgQ9hvmHBYNqgAPIPONqkTdwQNjls4o3gfVHXqpu3UdcfulJnFJnU46GzBso9HQiUxr0He4BLm
BeJILoOqvJKqbg9lwWkpmoV56JQD/nlakd924njRIEq99TKGx5RMZnIxt0ZpXrAdW2zW/FTmWUkh
87iM1VpSEk7gPdIgkC9JT3S6Mfcjx7ymtK/o/Xa7ULcsxRc1nGIiQWMyxqWmOUcoYkspYiyQDB4c
/oltxkbs3ExDsbQXSMkq47FtvZj1LwmTm7QoO2oTflBY0ZuyH5r8zKThhpUBab9ziTU8kDemoQeW
mZRIwfp9Vm76pSGtBSo4AB+sPKMJWPU2kWHv3mB1F+VTnbSV3utFkibqzNM7WR9YDAndrV5l4+uv
fa7hVnCuo8u5a0m+uRQ6h10S18RpeE5coEDpXOSEBZl0l8R+zTgkOtu+bDoVG0cLtHG5TZPS0p+D
ypy+QEbJ6us89sC8UPxMfrCzk6S+a1QYn3BO8LemDrwjUxD4Tm2XHU1YwAFVaFzpXdrNOwXI17nV
U9GZZFT4opiJgvITiDN5TYAOTgsE+eF52MhwhaBO9ENwAJZ2F0MHzecCc0aC6V6cgqCeBvgULeSR
je7tBtcaALS2JkRhqUPw9abhAEPY+iWVzGWJo5Dum0vy524WlR2cwtyX1pbot1kfJwCqIBlXk2ec
Dsor8sMce8EVWbDewIQTktAJ9VADuTmGzrBdGeTkPgb+kB/5kLHLY1j17r03QfBQBgC7CgPoYexD
9sh1IjvuTHS0Z7oo5AVBAd0epRXZAUPYFheDg5s0muPFOI+l4bf7MXegQbc6BVrjapyPVjVeJ7LW
lykC2q2d6dm4CDhMXMPNt/wNrBhG/EWSJ/eWYZRHtqzwnciSV2KHods4iHGoBVz/Nr+1gdXzCpF5
dlw3triebb9+Ie/Ae4p5tEDb+oQAYKyfgOBouqPuJideAi9fXjk1AqISTnKgiCmPHCcsE0yzHMjO
0iHrH7zYlXezbsQFcaw5liebbhekdhs6UPO5JxtIze8knaXxglSHEtQvjKjpDd6macN72fTjG6sC
ZRLMAzSMkLtTBzBCsq2LeTVsov3Mwtw+hG05B9bBMZt+BhtoTcnyzKAfyvkpjmKzvw27dCR+NYdp
S6M0Ia1y2cW0YKvimOMOzdKvdYs5CzW7kcW+TLddQal9BsoZlIEb1VUwtuUOQjGJMuDD8c4Up5yD
GotugYeNraGxQJts35atiT15diYBKnoiKHEzI5WFx9CbWOETkx/z3Jk6d5ruixjah7MRQetbduTW
MjcPZKwYVDRJjel3wzCDdkvnl6P8jNGtr+qotL1Jvogw6cp7DHKl97TkMBruAjuf5j2YkqoFVN2r
9nwd/ahdmMnWwr08QUu5aiXphVHaphVs9mwqtqudl4zJ1vVeOD6Ru2FmjX+ExUoceiexo6oyi2fJ
zY3ccDaiiW9/K3EG4bfMjdtAlzMSxLxQ2NDTbO/NrAuaJJWMEjprzhe3aU+CzAtuZNnQWBsXb9cq
hykNZe1gHEhFKI/8eeqeHAcqJoBMUgcMZxm245QXJCeOYQA0obQOdL3ye6ld/zKhWThFZmWGQJ06
c+v0mOvJaBPHZZ8bl4NX0yjHoXoUeyXxlHUSHJv1pJKoAU7zPOrB3/RTwVGCDtPWDLviqOWUfhay
nBvR3Cz6LmtdOWP9c3vsJC65OGOBJQ26sn2wy84H572qgITTpgeqP+uzm3EMgFLIwbgYTurB/Ooh
Tbzza8d3IuLiMKe1rXPMOae8z0m7KU413/UhdvzX3sqa9lmCanZOANXT2oxzp6vOa1XNkOFSnxuO
OrO7n+m9ogSo2Gyf1LcWaVlWhEZHbiHic6pVkbxn+DNfmLTYxqM3D1lyRjJOGcATwMu+5QWxt87E
IxN1ZHLgkknUhOtSdeX17Ov6oFrQDBFW3fLCy2ijbUUpcIyT50wisqKtOkISSILzXOHx2VpoK2gi
6v4AkEXjTQFfQJ8hNTZNWOirnq78soO2REt47rI0JBo8z72MCIHA2RsFrWDDAj6zhGNzyJ06eHaH
xdw2k7DBZPB2Xhdd45/Faebd9O3iu5sOJUIbOaKcX8njmM4U0Qgv02zQgB5UD1DbmHS9Y+yAQ48h
OwKyWPYvo2dy749KyTYDw4y5w1v30eCOP5rdGsNncIiV0qcOud5nNKRdP0oT4FraN+RXveDqP3Qg
WnjpZY8Y7NsA7L/n6/+yAjz/cQm9rQpVqreX78vo9W/8hm/2rE8gV1dXnIUP0WFH/HsdbfBblLB4
TxhX8gLhVPy9krbcT5hGcOzBjGTCbq1F9t8n7O4nsIvoY+jdYVwRXvgrlbTz4xSR2p6RN0pdqnbU
0a5n/TT4tsC9yZ6Ow9buC3O/pIGJNEbYBrAC5MKbYqDGWCNtcJaKXJdhxCsOtMGKvS01ILCKqTeD
L1mZnohRG9BXw/rKgq56GDqPOReN5/KrXRnQukKO8HXkzj55dnY4UcUWfneqPENDik0TcdYG03CW
BqN+gCANQ1rSELv3Bsv+XDbFcBiqbDkJGzWfxnNdNatVi0Njg1ZvN8vlorb6Zvg2uv6veKbHL20/
tF/+dv5Sd3/bD/C88aSX/2O91BvJX1Rpsv9fP/4vSojffpJVtPHD/+zKnvPb9fCl1TdfOrzhfxdN
rH/yP/ubv0HG73QNZPytGsAA8q8B5/pRC/KnT/fNl/pf/89rzvP9t/cv+d82LMTV90/6qln/TUkS
fFr1DOjZTSgiaHw5/P12YLQ+IajwV9cfA+NVKvj7c+58QvmwWgyQpaNJQnT3+3NuuJ+Q+NmrzxPx
OsjCX3rO6Un8cGLkLVtfGh/DDf+kxxH0Jy0JpEeEt2299zw9b52k0sl5aGsiz9kpGxxtrUFKVoB3
I99N4SLnk9me20fcplAuUVqCMw4HOAAb4G8a3Fw8DEQ4LySskvpbebTMU63DTcZo8BbKEJS3WadN
RTCZBnOQD1OIjbOY9Q4amyy2Tibjr0SRme1ekzp8B2wRlBJW6OG8d6qYpq3p0HYfYP86B19UetyJ
ufftKPWXhDAYujH3jfLD4phWvaUfmCw2+sTSPfG2o1Exv2mUJY5sCwTiZnRnT23q1LCoZpaWrLxe
LfV2kuB8orTGnhwtoOtI6lFVAvqD0SI5D6WrzqFMEfDi2QxeosXSiwGqzsheC9R3zyYlHYsFAy/y
9NogvKf1ph6blkH7nj54f5HhZ4+jAEzj16rvmahrvyXyKhSVdzzNU59E2K3yK1lZAbGWtV0FG6cm
AH23CKPSO1raPQSxSsWYlvFi3pFa0bZ8JAVxxXMaAxV5ny23TCGog2G/wmSc3KraTS0fZgupgLQo
Z1ZDcDDJXaIcdfrnTo15QXBH6V9xdG0vyoFcu23TLQYBOEMbwkDqpmzYCBMjbqS8PH2BvNjeVF6i
AKWpHlN3m0+j3vqL75wxSVqGg7mMidgMlqIuseg0k9lQhq21b03CUiB0kD4aNYRsQfpsx967WQpm
vkdqNMfuWA/ktxx3Q9qw2JLgKHdga4cVNpFb5q4IV8qYDckJtTzA85bzoOGCeiexpz64HuPgnZv0
i3EwXGX2oPTCoT+jH2wUe+l59by1GHAF28DGCg95gXqqgYuSvgaaYgcv1QSxaTDCmg6h5TXwRSx4
hASSOU26LWaRBJuycZZqB+UKhVKBwH8406kMbXp7DpzEBh1lvWvqdm6PDKCVGopOmpF/UY/KWplF
aD/vKs6d7j6h6ZvTJTW69KTNiEMC2NTPe6l8VzD5plQ5U7Vj+TdqaLrhs5vbKeqnutfTU6HSlXyb
j726y8n3Tc+zMu5O5skfi1Olenu8SGby6y7bnlPNcTPNXbCvF4a5PK+ZEz/2Nq3yr/zcRnUIgXFb
RCLS9t13WlsoNthu6mt3zard0CS31V5SYqvdrCd3QISR9OoYHFgN1KiS3BsmmE1+4bYEbF3m5Upt
k+VsOCfOklTh1ohd0zrIULtffbckz1FkqgTjx4gLNE2WdpBjVZFX+2b0JKWxSw1/NCN6SQ+hk2NF
JDttbs+TmG7IhpS1uriw54SVC5Nvb79Xack2SmzS0F+FlnIpGmea83sXJUKy62PtQ8Yz84qBbZeb
/XFl9B5JQuX6u7ZTZerIEYLJLIesLj2aTBL7LkgrA8LAQTyXxx0ztfoo70vlAroxCtoechyDQ7nU
E2QyyEHgTQfCt7aZsgpj6zqSNkPVibmlA58rcSs4L5dRrcTsbrtZB/ciZAC04e7zl0q/C07iuRyb
LZ2u9Ckj0/ErMTYuQM3ZqrclPtAHc1qvXnQOv2DIsdXA/2LT4RUryKEJiPCLWd9Mfnf0GBDzDPUZ
d0I04Q4zRZ7vBU2uS9vt6c3QLPEv5LiY77Vwq+ao0Fndsn6nKECqyVdfoML7Fxkc3jLK7aF6gNvQ
fu3NxYyPOiHar7Qj3K/0hah9MiiBLsk1neBllXn1EFhdYJOX1lXvsEN4fHKSJQgpKE36TEMM7iRy
FhegVL3op3AyCTiDFWTqDe8vmdDpnKQ5ZNqlpqfoDEFAoLs5iShXLvPuFo3SsF/KeL6fGD43qExU
dgcnRmaHyUUdczxCCK7AXlZGvXVi4TySvZs5xlFiVy6U6FZZsP6KVT7FsAQl1QrCJCL2Q2ElzWL8
XKyyK0Vetrn1sMLeQAFBlwWOBY1Wssq1pHTdY9iMaLhA7KHnQicYnyNMdN7bARc9k17CaRnt9+jA
+o/OfCxAe2JGXxv2H71766OPL7uguhg+uvvu2uinCUD5Nn7r/3/MAkRZMBb4mBAMzE6ucTAwN+g/
Zgj+xzyhREHhQ54jI+60+Zg55LNp3zUfkwjvYyqxrAOK+GNWUXphpyCprjMM0yiWu9pS3XWQz95D
+jHtwHjsnySxYgaCBF4+Zh+TkQac1LPNWs79/pid1EQa6o3/MVPx1vHKYrbZmUdkJGqrdfzSr4OY
6WMm46zjmWYd1NTryKaED/dofMxxaPMWV9B0me7ApbbYbhp0XLsxTsZmZ6/DIArYFd3+MSNqA4rj
bbaOjtoU2h9dLm2YDJXEiNAlAm0Ii22sbRC79VLA88y81PaAHTr+O0KWytzPkzdejwwq7+rULZma
GWSvkw5UM8xKgym4pAjo2yOTHE9iocqG7Q0YMEPF3LRipFD24F8MM1m3jD5VewPCvXrNhsBBzebN
ARszWjTgWeNHhDbwR1BRqT8z7bWU9QCGsH3Ly49hTyvUlSfoRx8S1F3FZqzUfOM7wnzFmag+E3ek
VgGbApVZz6omdi9cbOdArEp1UeUO32zXyG5bE7TUgVt322dA1OHrMrj5nU18w6klZ+ceGjSJVGLO
q3ecWqgJCnCDIc2u2eHkzz/c7L0wpzGSt654aFiHG3g7yXqTPcs6qlqzNTYDOp9ia68bxya1xu5N
0bGQG3uuQrUxSa2bUSThtj4SgWAE2QOtJGnG7OdbQ+W1vXFywhbh+KbjVYP9h7kjBc0X1x0SfZLr
UT5BuhroF/imPRJVaGQUgloHassMn2P5YAbyrRtJc4pka4gromrMMIJ3SZsoRNyX7RdnJn/OwmTU
b0wOYumOKcZSRQub0UlV0x6Fq1Uj6rFQ8u6spo7FUZyH6RVZrPa0zxte2Y25bqeRWbqAsBavnJ6U
m3unQ2ojd0RsrGaytoAU4X5tBHx9KJvzPivGGRddnDT+3m3xXm0dkjbPjYQgiL1FjPKNCEu4HTrL
4iuEO5K5QrkkIoJG3DVUIYpQM/ba5NEwEudra+Iw3JoQq4HTGWCv6bgQ+0nhN12WlAXYELNen+PO
bUnm05D2kWc5NNGJXlyBj+OCPrGrFe1MWWiGxHQ8yxcSfZriGODBhCoKmeIUNdjHnut4FvdplQ7G
1pTkJ9IVqcphO9NN34USBNXaXM5I1es7mnStNesvKf3ciyIdBtJFPaVvKjfv3kjILftIV/P4CD2I
7UOETkECTqh8cGZuQZ2qPHtuorke0mrrd15x1XaGegPb5T6REzvDb6ZmENuMBZY6OzEJzp3pK6PH
Uo2wTytqzeukKJBFTUXDfGCg/4Pi0mm86wRByRMz/ZGiy/Tku4m2Jtwy3V4+WyaM5KVLJvKNW5fB
hyk7043MuK3ppNHE31FEsQmFaHhoWAJFp5unBwcKc5Dp57TwgRHJoBSg1gEpAu5x0QMkqFtw1psm
tEuOJ9nFTNZJysUlOLDWk2AO0TZR0MNbFG/17FZDRCD0+Ng3HT4TnVr129S3cRvBSPagD/V2texa
NjgL/eeADKVrAjKI9Vxjao9bzYoWuKbxUIk+9m46t5OvbViMz3qZkqsALfBy7XpdMUJTnmgfyLji
jtKWGyjX3b681iF6IZScJQRVabZEDyK1ic9aDsROZA+eedK5zJmYRDMv46td2mEbuHZy7XhAcqIp
qfJ0Y01T+qbq2fwibZ13UUh8ckIAcTKf9cDtTB7MCb58rJ3pvCduJ997Ttbdpp5Wb6q0OJQgVpnu
PSRrD7OVNq+QLwyS+9id76uhBUJlDn1221WoDDZhyVYROc2YPcAv5kBkpDw6IM9keC3K0L7AThc8
FZk3d6uGw3IPdh+MT5AmswlCY0MYOoAaRXJpQ+HSNAujN5q18hVxNHMi/DQu0zmyg9NoRMr2UnRK
vRrSSV+7Luwfk4w82yg31qy5wXfTM6tlyhLxy+VNgQH/meNNTmAmfZlLtKXdY5imuY1YG47q8Ai/
JwE6jvI3ICW6QHRqiCL7nM2h99ksK+PVDEckoUGn3MfFDhLIbYnNY6/nAMl0IuRwgxCZiWdJuUOu
HsTIhfSqh3lMlld/Rl2z40TffRmk20x7HqzixC/R78KZHdEWBWncSqB+Aj/g1JnjY96E1TOOFNdH
f9lbKZJ4OQT7wCrAjbcuue/sZGy3uyUrvc+97bTTRZj6cBpgMYbByVD0qtvqiVJ0MmaZ7ExlWO8Y
CvAsL04i0mu5KMPf2NXorgtYMe4lQ0WX3D2PXyjBm3H0tHPrYiZ7vaBg6KsH4Q5U6zVxHcmuIwj3
rctGdHmik9klRbFtX2AM4zuOB2U6uzjrq+VWTJymojCBfs/q07c8IbYmBsdm2S4Rai68uNKr4YbU
lW+tuKLC28XgiuAEDpVfb4OGQnFX2EsVn4dL2TlIzHoR3DBH79Y/NEvzabb7lFqKKHPDQv/b58i/
UNBV8c4hrtV+UO6srpIahDs0VLwMxdlHk/SXWmuX9Zfytm+/fOnpmv3YG/t/slVmryinf9wJvn0p
SfY7G97+9X//0A3++Gt/bwebn3Ba4loOsajQj/p3WcXaDqYLS3MKJQ59X5gtv7fJLPHJoqW2dtYE
/TL8Sb+3yVBj0ELD5k7sDxQJmIX/d+1gTNW0mwX0GTS43s9EpFa7PYcrNG5KO3sqe3DLEIHqvVlJ
eq+z+1Z4bnM7MaE/y612ciPtdPmB09Opcv3yC28ym4jf+5rpeBOIdaazvPRBIs/6aSrPFs/kwLNU
8HLZ0OVwSY/tzEEHfpUZdvhCwchDp+PlBk0ioaQB+bznnaYb1QQ9qjw0gdXCBF2b+8IYdbnr3Wa8
X4LyWmUAYpF6x8XR3Cf/deqg/2/bwNafuwjPX95fkpfu7aX9vvv78Ze+PdmuyTDDAnEFYcCiKbk+
Od/av8LBYkg9jxl0tcwjxPj9uTYs6xN/FhsaUh4ebmcNE/xtzmHYzECQtWPyR1XIbAKk0N+74P8J
KyFvyHeOJUQhyJLs9UdA+mevHWd+/zvBUFDHA3QNiXMflcXxEnBEFQRDfHtS/qFh8UcXGFFUoGZR
P/FDY4pcP/NPV8FOY81kdNNybU6l2Xweh/FhcOcdxxPgcoL54ncrzB9Y+X7+WFwKSy/GYr5bd8Vq
/HjBmXNynCZzs+lZIC4R7sSH0J+M6Bevgr6ASgPxFrzAVWLz41XSLCloegPUpvhjizQ7mx3MEd8m
iP/wy/txFMWXB0oAl7LjrhxEemSMFr6/RYQ8BKwp5Ro0PtNnp6DogeEQ0EGMQHeHSOWNRJr2Lz7a
+gX9u5NtvaiNWo0nF7wLIESxfsHfPRd6SVD5dAYGDo+5vjV4/d6vtbFzDVufVSa76Z9/lT96L9fr
oRwRXImMcGR168vw/fV8rQHbeWTqGI7/6GNJBIoL+UwkWf8XV/oPj4bNGdrF2s+eQAXr//TJYt1W
dprOPfkxTDOY/2Ybux7yf+Iq0H641kpxsj5gh999f7CqU4+Uhx7PrGyyE0wfWFf6sOl+LXfs44sD
H4bg0ONmuexNP35xqQipC9l3NvmaBj1MWXbgPINyLFbOvjYq+2vX98XRL98t9moki4AyWYx+HhqZ
PqL1aiAuurfB0XmM7PetgNBZ4uT4iwfx59uFyJIXDGSNS73AFv/T0w+2xRtwhpFcMyXpoaoC5zie
4r+itP60QPHwsULxrJusgJi3P0CZ390uKjmJ/GfBSanjG9ft0eUm4xmqkh0BRcchyoS/eD5+er/W
C64JxBQ7Kw2K6d+Pt81daJvMK6LJHFAmyNDlroX+Cd0SciAymf/FDfujy+GFpZ/EbSOa+KeHvukm
ETRQIPCYEHyzM4OSpsEom/yUk4xBWj36uPLX7hwfEfIPj4fFcJHwvXW8+f0rjbkixYoAB8VHXndc
i/A2A6r9yx/MXt35wN8CB5TPzzdOWknDiRgt/yoyOk7MQhwzNiaMDF/Ebp6c9i/u20+P48eHWpcn
rMzUnWzQP34oEayLfkH7mJde7Qe/xmEQJsY/8amohzHBAwtbGUU/XgVVt9I1nZHNnDF+xFGYb3Gi
6A16d5DefWbt/vx9/oNPxT7Go8j9ctey48fr+cIgz8Dj8cddBt8lEBkUQtpgv3oVbhFFBv+t1UDw
01VCXeWjq71s09TK2/YjhMNs6Kr9n1/lp52EO8SzRsERUiQxJfd/ukq/dreDReebgCQoxE2L3nUJ
PuzeceK/+EB/dCkXDyRwD2QnJDD++LX1NplK5ASh/1tyD6utmG87K6QpiXuDo9DvR6Y/KGj+6FJ8
c5BteJvQxPz0Ag/LOJC5g9Qw9pK7eojn01GtAVl6Gn75WVip2EjR2VN49n6u1WLT6tWQSMhdbkID
b/QGYzOryv8nPhBrO5QdKt31Y/343Umn8qe+y2FvpUZ3vhjmYl3YQxMnFybpLL+UocsX9m/UnUly
3cqWZecSff+GumhEB7i4l6RYSCQliuzAVFCoAYejcACzybHkxHKBPzJTopSivehlNL6F/eKBF3A4
/Jyz99qsCbpw1JUsDehBr7YirGg9CsyqoRJCVszbNV8ZHbrBvz+j398izoIm4FSw+ciaXofAIqzH
WMIrSsNAqoRsj0dE1/4by/uPF7EhJKNQBh3hvjpzFrNZ5qnJRcTUYsVslYNgstdvoAz+sNxgW/7f
q7x6OjhnGc6iyI4LeBxngawJC0BHlNSW9u/+ftd+vxTmCHwTdGx3O8ULU+GnT69LU2ntZ5tQEbLw
MM6ELq4m8LsPNQLSN57QH67lmWxwuw2Dous1wiqsqsrSjoFx2S2dd5Xvt9TfWfGFWsJ5Y2/4/TmB
Kdy/TajSOLrsno+fv346tRBrdFyqY19NXLWKqLLM4Y2r7Av3p2M6CxtWFR5M6IsE4NIe+fUqbUk+
XtD62DYwV8xXzGm7z3VGEMO7OcjoMqJsqIM3VuDv16QIoQXCcQI4KTvFr9fUFFeW3kM5JGyTKEWr
cxCYVg81kVKxY6u3KH0vBNdffyQKQZzXoNQCk3rk1QU7no6Z09WNsylMh9i3ZZidvFAOWTSGzNGF
9sLq5LEfqgjo4EDuaSmNRwtlyOfRDGYvTsspI0qktWgOeiH9FQdTscDWWpHl6chiEEdibb13m2Nn
T/90eTNc5rC8l76IE1/D2VRJuKNp8znSW4NNtt7mAclGv6VfiV6v38JZ/b7AeZeosXf6CCevFyzj
Ty/ToGrwZZJzni7J6jo2lUs4rEOoUYwSCc/J33/bH1aCiRgN1CCpNjTpXn3/SMsqC9SKIE3p9ePI
yb0yaeca7z7SC+zXs+zUh79fcv9HvloLJgRLUKmcwljz9q+Lz8jI5hGVV8dDaCAf957XDedQZZAC
2BMZ6Dj67u8X/NNv5O31wc2RJE4t9+sFJ8MZBkE2XlwgRSavzn4Il+IKC31KWiARcn+/2h+eHzeT
ThHjLrr49qvPvF3Pto/Bp8EpC2YpEuMg7xGCVuelU9hvcH//dK39c+jy+hA/8PpaUP6VXnVNqCB0
8wR5h3jXzBnI8WbYkr//rD88NbSKeyW8A0Ff2mM/b4ZtjtUkSHcMbSjloe8r/6MVkEnZOYEJF6Ut
k3pFePj3i/7+5NAJQwKy9xdwf/d+fXId+YtbAckp1t4wXA1bwwCPIdt5CFkZJyURxH+/3u8/EjXz
fmjfC2PC119tU8ISWU8QAWFFqPhOAfN8BpUFfvg618ZFCRPyvbB69/D3q/7+FOlywxODfe3x/7iv
3sHBWR2c8FxV4cs/bT0fMvIroFOPyDv+fqngt3eP/QupNgRNYJr4C3+9oXYZ+vXcSox6VjvNEcjP
5n0fKgMTe7vhfNiq+q4a+o1RyjqRUfD3q/9+e2k3sF53eNreJXr1Q2uEFU4hqzb2lRqvunqPrHTo
XKJk0uW1cOvynnGb+9YZ/7fvOGJbw2PeiVydEvM1oLDCUw08oeRrh/P7nPyT+hImT/DGrf3TVdhD
HUCQNt7z19vaNm/WavQF9XnjyoNfKYV7AwbD32/hb2uFxhcvwn4HCVrmW/rrAxxHdJamy9nRVGue
7AeyCGksjwuU0n/nUvRUqBV3DNzrD1G9TWpsXNC6VqO9M8sDLeVAgkmMUiynv/+qP9w7DlguXyGc
0QH+119/FRmHgV9YgBIWKTAKGew2zPvr7h/2lF/ahpZFk4jlT8/r9TFEW6hRsUtSGA0asoyR5vWT
F4jpLZzrbwt9f0q0TihbduX462IlE4sa3MxtyEy1COIagnQW8NmIz0UJKM6XTlg4CYEJv/GC/fE+
su9BKgQTCuLw1/tY2aVbevuEVrlhfwHnBqtRZVvFf+syARUZxSXRS/si/emIksFEU75H2jEFyOTS
5oWNEAvaYW8si5fWzy9HBe7jzmHDRALK0f/t9/hVR0wjz8tRURasiZdn93WuOjhC9XlnAG8paN60
2oqCPphOfthab7wEf7qjP/0Fr8mrYb0QOuKZFISTILUowHn1MAFOu/3nL8DPl3m1LyORWtaBlwvV
4LJcNSE5dU33FhL9z79l3z4wue+n/18fmzXPwMnS/ay1IoQ4BgYBQKIRofHGY/vT6t998LiyWf70
VX69TgtwqZp64hVcIpAi7Szm7QBBj64UJz4HMFWfXpp5+1aR8cefZzJ6MMkQhev56uO9Tm4XGh2X
dbaineJ823EZ2WR/+Puj+tMObOMGobRmuAJB9Ndf5+EFomPJ+S41sELIbnWOwMhoszjaTtd//FHh
ZYY3AK2AU9BvzEermJxZu/wmIVEVkUQpi9iGYvLP32iuwyGSIp4EMr6Tv/4o15ZYNTo2LHsLKpKD
Zyc7uYsq3jjP/X7vqNw9MzTYEy2Diduvl/G7xZGWk82shHXC6jeshznHL0wg61u83n0x/7p1cKRC
XLtPEOki7m6en/eoel1m4VFKxiT2pseyE/1JqrW5yT2zO4NLNrzRn3rFbWCn96neAWUCoqektoJX
ey/Ee3e1BA6JsrSq8kbWtdt9qSn/FbVVqMYPwNWMh9YfQ6wzINOtTz5KNf+cM4OQd/9wjfoBgNk9
9YdWCcOQV/cZF2mZy24mVsvvxbHwjYZAFdF9yG3/rRMly+TVnYaxi8GPmTBuBubcrw/Nad8Su50S
cYsyX7BTrq2Ywxt/dZBVtbbcZRFVoPvJA20Gvw3LOBCp7UbNeTCeHD4dZVzThr0nwL4qvpQr8IlD
0WTdADCrc68JmfVvCfT03AvEhYjPlcTEnazKtz87JSjSd0vfhF3UK9sj0l0tffZR8H16mY4QgUn/
c+O4ZyfW6MwI0fYIUxsIhNcaPJpwsdBDFh3tPtJuFgdo+DgtafoJS0N4NjRQnqAllFWRfnXQ4XpN
wlcq0ESJb6DPcjJAV7vcBVmI076m1toAAVtJB0Wzl0NRJPw6EyZiOxOeKR04ZNlD8w4ULYtgGnfb
VqTrzLavhgKYDmpXD0BB0sNM8i+bmUjKOglBDSwEb6NcBMkXlNtUfl9ckS4XvhvURC209rp8Q6fd
FHT48L24ET4KPCooyPSyo3C3pnywFzsHxL0UKwJEH3pGeI5+sXXfd/i3/GO/evZwvrMNLNCkiLgT
TzortrHMae38oLuw7E/OOnnhdQUyK0SXNi/yMq36fr3Rm6rFR5E11vAunUc13wdrZxPxWZjGxZxh
tyKDeNvaZ0hFCFDRNlqX9qRRfAV54fkXvW/X25UHyVadW6jNpvMs61KVFCWN4M8hSBMXcbj2ghhc
Vfbd4VAVADzJKseIyt5ps3e2XjKigGkG5sWDcPLUijI2ZfLisTms31qkPFDzbJMA5yfetio9oLZu
07s0rQPvAiZY4B+xEC3WY7OYRYknulXel4XcQuSjsywaEI47qCJLKlggcMRytRi3+CJh/zkCENdN
W1k9gL+tN/g9AAV+YJO3nnGeDfjgfa/JzuzJyEnlgSmRJ7ryUwfbgSFuBgpSAEODLpZ7e1KpCYXU
cZFqww5Vz32RGvju8wHMnMffFm2WHPkQ9EXbH1XVwj5YPSKHaecZ24MSM+ojsHUT/uxU++DeGw4v
kamq4rOFgA+qytC5iF7ddMIdRZNxitEDdllSO63B2oYEBzvAWOxvJuk9LUCBjXCFkPEYBvmQ0E3W
YVfewNY3v5GRXhVgCdfNPulKLPdh2gZk1RiTxn8FxB50qTN0TlwNresRzCV799hKw3rGhDWWh2B3
uJ82CnGXaJZt0cdUV+MjdGPbucrWgAsTpwpwHSEI5NadZtElqurMe6mdfD50ThfqC1+61Fwqh1F8
EaSrsR5R6GffdEeZklgN7rC4Nb3xyUfPOH4sOAxDhMyEpuKtPE5BNID7uwFbwXrlV5k1xsSbLjm9
VwB06APn3q+uZWekwxFPo7tGdRPkBkbEuYEDDLQOFWo6BsNF2ZP2EmdFad9vldjyhw14Hw+jLMsV
HSXyzmM5ms5HNv78Abl9esvebVVJO3he+VG0QLfOhqA3tjPNnokK0xkf3blRyzuaBuVjOA8FTAJD
Q8xLBxiOMDw53x/QhjXPhpWaH/OZQXXEBGvUkZtZM76KkBUb6yXtPLC5c2F8WKBKDg+NXI1bTAHj
jbkRKx5rETrbO/ah9mbe3Kk+F40MuzM3VdUW0wvq7+S4Z850jQh+zGsadufruEz9KSwnq7iUuWk8
itxws5Ncy1qcUAZlz7Y2TRlNwRBqyLg9brMRSIdA3olE72gWmCsus1aH5oWjDffBy43BI+HXsT6X
BgU7wM8gFz0v+xIUF2tmBO/MdW22SznlbXsY3K4SSaAzoGNemmtICemaezrS3WC/bzCX4Bvpd0W1
UW1OkDTQXKevKeN8VHdN54+RPeWznbCX+DpK/WZd4kGU24cav4F+UsZgPAVemlUfkTxV5rt6EHgj
Vph0edRnLiGW4YRlLTanCvcHe8lsHZtgkFaGSHrzzAPUpBUeAuE82efaXKqvcu6tB6/ugvTomKJB
DGETS44vlW+ASiB+zD39GDvrb7GnD809yGcVPmSVLLKTj1eOvRuA8EQqpW3d2taGeN5Cek2uaRri
A6EqalRsGLi/Dj5OkvyggmrClKZwf91kLdl4D5CPbesEiSXYLv0M2RhhBLJLIy0lX8kqxz+K863z
AxZiqUhUzpXOo3EuhXFSK6v8UdRTDvp7nKcLR2SLPnc2Hl4SYlsZYL8o4ojCsFurs7ZZtu6HYtq/
UjPNzRed+/5zH3qB+rZUGjAgK6p3k4LwaBMLmeg5JEgUmJ/YNmqbCNW0NsIP7FbDcAZQI1suJO+o
HRfrWO7ugWU0SMnDaJU+4ELtizsRTIbJYg/IeS7gt6jTPuefbyvTkfkd3ivykswOo+YWN8HkNEmA
g6i5BwHaAbYc8LaySray6K5UrnV1MUgV1mfo/0OEdRuQ0xQuctmrh1aMsIbJPd+acI6qzTbnJ7yZ
zfDFHbMhuy1m2eCoWKD8nrlFmrvXPfTHZ6dLZz72BgCoiwLZBuLwEtvxOQhRUSTQQF0EKx4QYxQD
XsAdjtsOa88nTkY9y1iKdsbH6NWmc09er2HewFryjQdvqobsDpK+PxEE3ev6Rjlbb4Ilb8ieKLPV
zuPAnuoHDRELJPlstzgLnAb5PtPWER5ftToTsWJWb5wbIoAKhoPEX+gq+faFS/778FnmGz05IirJ
PHeZxr8rjU0HZ61f0jxfTKT+mCdnfF9sEoC/FIHU9oEEclPekPik2YKk5pnHA+4HviM5kQfiCSuI
0Ccz7zN9FAZXuHSsArQ1dWVtXsHfhVqzwM7E8jkbpXVEhoKNsck2a3mfDaKyPs0eKW+Ysjv/cmac
O36DFT3ra2AgHd0Wv3LM4S630I9EzaCt8ThiRzbf+22JAcgYnfCLGA1j+OSnyHfRyIERxEEyiclN
dhdhGwkB41vEVeqtRheNOg+MLzJbNUbjLsO2Q8bj+vHl3P6PpONXxTeF/eTH+Fo2/gtv4f83gfmu
dvg/Yokd9fBfCIdrMjz+8z9+YjEcnpvum/qf/2P8f4MZ+Ef9W5lrm/+yiaxCF4CKE925Ry3+X2AG
61/mLr3dhQl7M2zvQbSdGvP//A/3XzSTYC4w+UQkQT4IPfL/LczdAYAwAWnholb7N+nhHwhzEay8
qo12Te4uHzT3/0Nhuqvbf65C56CdhdjJucW6aPg+2Vo10TAhDep+dMaAi3vAhNHiKW3qPiLp0kwP
hrKsR+mJoWK6qbMMv1+IK4QB635uxZ50Po8haNAmbGp1SJttK05IZP33Dn6ZL940ZXeUHsJI7ApT
R6JTnLFgDGrIsQppiB3hXTHOXRdyUQyXuoe5w2zWi7eO7vkBXnpx6WTliPUm5EMeTaDxOVO3ysYj
XtcfB1x7WdLZYAT49Gagx+x5IVWVHAiVn/Md43w6gcHdQK9v3rc8T5dHbvoYUPZ4FfgmbGnfU6Qc
43HuupwMrxLw08hAEOrr5quLzi43FMWrt3GuCzDeJy29sTnSqk85wBXtN9dxt+lsdgPGM2tBtQJ/
CvMqJLdUYNWBi0B9ItonGnWrB9rItHjhLWgvyyrbo4I2gQnFHfWdqBb8yeMY+n3U+rp/6KnUJZSS
sgfajNOMfx2Jtsd8DtuWw7u7rqeu2ZhIWaSRQWjHG/tZt9be/qlK8NDBVtRPwU7vPsyW4jrMW5wf
VFLbTWOtu3m8crLbpRabc4b/V/7wRSCwdFbFvJz3fAjbM5EaxXYMyZZi2GbswGa65t0C4V651pFB
d80dscrpDuwZJD7DEwZG2Mp9KvwZKTYlcfDJnUkwOFldiTUrHYZvlRN4I4UI/EeKtfLZVtn8iV4j
5yyOkdtOTfesD3nnON/9ae7NqCgywDZL6OC5U+5sjodJ2muZAF7E+W1NU+Bh1mR6/SEf037AMdg6
Ij1vdIBNPK7Aa49XFS59M3KaDDdf0/VGgCU4IKe5MaR9mhtXPEFJWK8N4HhbejIlXf8zT7HFRnU6
QlKws9CLYEkQV3CFyaoAkDptWQutB3txVOK4UtHs6z1QBuPbEHxIB79fcp4EeLfLHq5xW8U0B9z0
Godenyaz4fCvQdgDLmkxJNpH1GyVPgeUsdeSsF5X92nlO1kmoaPMIgHvbJfvNiiZ86WRw9k8J+oK
B7K0ejHxFwO1T8KadO2YgajVXchAzENc8mUi2JLyfzh4aV0ZV6JdXeuz3TowIDfMni4asMnhfKj4
4B6AYNXGxxn01hbPrZWnT7VF8O6nqfcsfW3kqyffcc4s3c9tV4T1u1ZjjbUiOSHV/bplpSxvkX7O
+XFhLO3cGg1OTdpeMu1PxrJofS3l5M/vGLxZ/WGpJj/khoVCsBNMgbYTAiu0cef0WOI4U5blxtEk
VTclD5HLkFRdFmD/bPexFnrLkqnpzQGaQeF9bZxG5gd4LhDuMlzJQFxKXX8C5+npWISKvkW2Qz02
1azB5epRDCNqAOzQ6Nocz02Qzc/ODKz7SvsVLEVwmg71ouoWcQMXPjCjlG1mPKo0t6cva+5sd2lZ
UNey75bFATCGLK7MHrpa4s19M9warYfdlVO288HXRN0dYVHOH7zFsmqee86mhBlDl/wcFzpZ6mn9
I7O28WilM29zUZf4kQubR0oYnsb1mSKWvwMcVDZ3blkUt0WlLLpqdGLAYyLBRZQxZ7PJKdnd0iND
NPcDWJzh24Zw/LNT5RKfdWkAYncX/bXKEC7vSbyqAaFaFvnyiKsdAH+2DE15Rj1qDQcUQgrqvFfw
l+Bd80WidFEPH8K2AGYDwbWC/QoQKaVPU3CzxGRoCAa7nox3kG4Ma2BwTjSO4c5V9KmvcgsuyEF4
+ebH2ML99hCS2X4zEhxfkZ0u+3D9Ycm8qU7Q4QOcvlm6BERMEgl7HLoikKd5NuqLSpZ79EeYOul1
1Y7VRxyiLZWLZ7Hphqnhva8rz8dnWy828KpQ2Eac5UWBaXa2H2t/tfjPPFM+Ol7puYleWyZwnVcP
/S3eC3npbt5Yx5Dy6eLVECd2HhGq+AOhfe0ns4fhkJhkmyDg4JyI3bz07+B/qIEIGg7SVyZ6t+uC
FI8fHbZMP2qDbIPEMJJH0pssvDPPppqO0iDPjMg1pwbMo49XulgmLImKbw4Rm765+LFjzlJHGES7
k91DwKWG3//Uqh5q4kzKsaDFgK6SxdGGLCWECxC581TWc1Kldl0ncxOsH3KCyB/7gY06ycniqQ94
Jm0Wl0Nw5UVgp7kXqWaQfZzZizvEeT75H+nRTTK2VpI0IxsEah6zcu2zTgwhn+eF/QyaA42zJC9J
5Uly0RlQJYzRj5wybMO4tYrBQ9C/Ke8MLy+Jq4U05vbQbOTN0EIbPCJSVe2fFhdF0GEsZXBvdaAY
okmv4W3tGCMg4LIov9Z8mWkMbCXbWZNu3fvBIlo1xvlsf5zlRv+0Ig7vhjVhPJVIwodDIIuVUA3u
xldONK440n5aHpnNNV/xUPk5X2RLc4vtHhLR1NriHuRn/nmr+vD7HngKY4PjgQeIJ+OPcHtUmPhM
G4PPZh6cl57i76lqUMWXhup5hEA0CRjwDa/h2BDojXW/NJBqabu1SQMexL0LeGf0wWjNfItEJqmJ
h4WewCWe8IwRaWOKZ9J4vO4oR13SjhuFPN/IfYGo6ZiZFwfaDD/PYdndTEvFbCSoYPfHJUjhGypP
IOAln+siAYw6vU/9tB9Pi7QZzZDG7YLeT7MW/GVRN0aM4Hy4VWOX9omdd5NN6IHZ0ICbySlLHGnz
X0+LLcCQTCJmFRW95JxSLQSMHTOcBJea+ZA8I1WEAxoU/XU7bdmWtte4dtfHWdnNfHKZ7v2waYqz
GFBPL4nb47G4HCiIl33tbZeesuV3vK/ioUqt7D5bM+lFwajDr5TWFaEiVr0+NxhDpsPGwnxMF0j5
R70J+5KAxWGGVuDALODfLM7mZdi+2GoK3MiqhTPGKrUFazQwKNKG1ZCfJpP0nWi1Bv+6hmI7xcXC
ZhLrGvAQDAhVvrOXfrSSvujTCyJjyWPqQUhhrtyK7zprJL3OYmju0MP1T+G8lN+zcQmrgzH7lMPL
bBdPvc7AtAD1bz/SFFqfgdXJ96Uu0hHQkBHeKz+saMbq6QvHVwIhA1Orb3yV1YdOeguoqc70Z84/
svxUuIX5w1Lrdhd2PS044Jf8xb2wnmb4Krc4iVsVAREio2jNYco5A1Fb3Ogs/IpnO3tY/ZrQnCkD
prFMQ/tV4vFCRVSt4eVoe5yv0jzFocfpEtM7K+VqATREOkBeQrAvbY2gAzLqRl6CAVFtJ/sEl9qn
3xWtWbn0B7injNuNxpdfvb7XKgb149vRqCZ5j9pAnxGZxKCizZbgvUJjMUXaUvSMnG0L7wBuuUXs
DxtBLWz5gNGCCoCLzEgmAC4Fg6hl485isdnIUBd7mImmcmpXJcBFxINVzXvXyyvqKvEbtZtVA+Xq
o1rl+CytQT05okQY5mlQKYnOIQlFjjWKh3Rp9Dcij4z7kh0DyeQ4ioK4gc3/uJJBASVhK6fuGI7e
drZtqc1hoe7CLCZUSaRxOi4eCDB3JGKlkmDDozQ1VHcmoZaGkaXXDGIznW14v6Iaw7OxVPR6N0Az
hHD5nKdjBZiUvb5zZBmnq0PfnvOxuE+HdGQIJRx5wf8kBTZXCrgznLME3JSW3C6zQnmboMkmGWup
0xb8bLh5btSLmoaY483eA4HZg0kqCMMBQiE4scfz2EgrggzHx31uyu55WWYvTFLNefdgBcrhyLqG
fFmEZ5dfRlYJWHSm/Sqiu2o8LeSLUnKRyeKxOzTwyYPUH4NYGlw0Qblof+Y5Q6CsCvdRBcLGKTbh
8xciJBNltCYr8rdwDBLs8PmnvMn64OhvIt/eUVt2zYEKzNkIZk3182bQOORPIg49lkM/Zkdel+ks
hTDtJin0LKjRIFQ6+mv0+Pk2GmQcBmhDC47I7trGTU3gYQRyxcuPzqIbprh4dWAgWw0MIDHWljwL
jIYg2M4djZFs1NYXkTOx1xwHVF5ga8hd4tEQ3ZwT6Eckwmkgao9JhTkGx7J0YI7T0VmoOmA8AC90
RE9anoUkCZnYOICjBQp85RM7Zx3LjPFx3C8i3XUhbGWHcVrpYNUzsxx4lmjXY39mCJdUxNBmESj1
wrurbYAPB1tklKS+3uDPdvgZ8hh6+Aj6s/PmkmCvKqXD1dE2PMw2E8PzMUCrDVOookQoZ0gZzAHB
udHBTMPp4PJlsSPXXtr2xGFmuAdM1FUXJGYFNZYFWbFlVKb0DrWk+3qYM9e9DrfGDg7Qc8QtISj+
eBoUiJVopbEXXk1rR2PazAJ+WqXD8HuphJzj3t/rYUQQMj1Kqo06JgJnWC+qlFiXs9oZ5499XU3i
JOlqzVEXgoW/sHIjzD4aYT8aiSwq3UfeWtccYHMI/tFaQ5ACtUQ+WMRYPugP/qLwVYYZnyFwJkXY
nXqiwfKj8uYC1tAclBw77Zr167xw0oYaLOGBkrBPD7Ob0h1Q0wzNG1cynELmDnV6kduAfeOhqSs4
bL1f5ueWn2f+WcaHubtOda3Ksy3IJAy3BsP8Gd//IuP93jlvGCjXkdSinf9GAg6zjrHf/9PxhREX
vPDiCCcZxvccsxnQomXtre8AnKUkethom2uauVsbGyKre0AWqJsik4RrwpxeOHXyhVnHH1h1x0pl
yoZTvHPtxskdFbBLwPuHbEfflcQnmSd//7wfyNQJ7QuggZx9RqbVwc1ErV5fC78Yt8Oy9ZD1IOiD
PAtd+qyH7IW+R8grJD7nhco3W6z+DwPAyYKw9yp1jzIoffOALCftTo6Rpv50CAE80kOyehUcZ3sa
9LleMN/crExy5muQ41PzzmSPIICmk6q4T/2+lvFYpLN+JOOQ9ciEetv8W5iOaY76sWYIuOpqWI7z
yha/ylmVF5pVjdTWkq57tMOCcLHp36zDNpjQ225TD5Cup8RVlOl0ThIWFKDEpeT3M6Qja+2yGvsd
pvhvsOILZJEaXpaHviEv+cwqHYlYuB6BMoY1s2pw/AXpbZ7XhuXXSpK7EPhN019I0qcgPVlBtxxW
bnFzDIp2HC8VupGRL2qxkpe0ZvaabP2k5cmzG6rMgDAqulEvSMndkA3k3ikMI9Ea0i/sK0QRCSQk
JDSw4D15XlTNNJzzgZ9Yaa5S3m1vO3l5O/ktWEsbdl1z8iubbrqrC4Qd878xmC9IzO4Fj2mHi31J
dhQCQpBjADTlC0yT/re6LXfCJqNIF4TTQH53vL5AONULkBOCN3BOT9bDdbATO40FS2K0zvX0FIxQ
VLZlAExovYA+4d8D/Wz5i7uk21mgGaR6I9ats94xYU9h1Gzl4hxWq+55Mhs8Uc/oQqav2hwJyyNq
ZyVYWHDUVJXfBnHxgiV1iq1+T3sASYQLOO6c1hvEI2CBHoE/JE4+BsvCcEhAI78uIPCvR0Gh+7nA
hfApnNsVsqq3Y1JTGvBPBJlVX9cXjGpfBoDr0xe8aj0X8wUu2oLYRov7zG65w1iZ9FDLLi+QVkeB
2TxYTRg+1QLUerSZHqcV8wXvKkoQW5GCSfWdlx8AbOgrYLDzCxhWFTskdt15sdPUzGBgPQVDkRP8
wlG0mvUEmL3Mqqm84mVqFWmu8zLq61pOxVSf0HwMHKQ6g8oZ/mKbQ5b1RFPUSyQk8XHlKZ1M2J8j
q4R0Tc442T0gLI4W75VJ4Nj1IMxwFtlhapxKHquwkePR8CaXXq0gp07eEXpAfhiqIMdLXCjp+tsU
bNaeRQCuMVOHXBmCg3tKTiZ5GdNitPfooNw+CezFmw49CankCcOlI5GlW5WBumxwpn6tGVdZEq82
SV+0OvM5n4sjwEQx8QUIa++s9u2UaOm+8+QFteC8JU5FAZcz9KQrTgio6TIfK0d/M7/MqDnm2xrb
bXCGcMJ1eNhe5t+2lbEuzwjBUk6oqp6oKt9pgKbdicaAQQnTMAfly0OBnLNdVFIH07c8zGd9ZUhF
Zads35jNyO9QDwH085vMIrFVW4ijImBma/81LZkqPo2WV033VUo+iIwKBu0w4qbOozEWtR1CgzXy
29B1SGSp8+HezTY8tRtetPy7VQidQ7fi7Ovd+TLk8B1CmJM19NywsOhhghS8yVgaHQIiji591KgS
9wKfyZHkurq/KInw+KhycylPc2B3YxkFwAENKPt0wnzimlAsbeTMDD3YYdRdLnoe1ZC3vHn9BbOi
MT+M+ULojF7y+tlY0/5ZdoX5CUgTnR4SsIw2sXt8IBQTAArZXJdSQgusAMCGZruJ8x2h2h4YxvuX
vhyViX88XIiOlZgtYm06wM0WYpCXU0AIFnljGZmkkUkdzi4m5Ho3iIBZlB56PUJpnaBIIArPOcP2
ZDbTlmzN5hCEYWVRlpkDDqqQbhLtIaP/HJoy/75nMYZ7HLG4k3mHjgq4WWMlKx0mKF7M4chsWLr8
/WzxT4pTLcYr2kQZk/ZeE3Kou7FIaGgu7vsWsnkW0f4PIKJldrowUtb19y5ol0/DFmpxKOo9G3sW
BFywrwySWFg/LX6YdEH5CeRsImRR7kITwCIa5cD0IhvI2Avmb709OqRDWGTDcS4eTTMpV60+gz8D
3xzUs3Vb6nGZD+a4mt8o0zJEb3V1W7VLTtIESgK8j15PEA5AvnjaXH8m/I3kUxrp+2zFnAlJPxgy
yI56GNM8YjVTjS+22QMSlJv/1C3aJfUms9TzjCB4PPTGXH1YfWPMkmDzWWazsckzhuj6Nm3JR0Sg
xvTZoUDpDhR5+fPIEfGWdgh3B42UvsP3hkyHTS1FoSYG970oMtnyx6E+g5bGm4zJuimLo1TBtEZe
W2CUqEWnHxoMZNQY0tmuQr8gKkktGwdMIVNOottcUjXqnNbfoeHzVyVFBZ47RlwVfBFFqBe2PNn8
2JNKnmc7Kw4pTaLD2rNRXAL45fMNsTOlRqcRvUZzgZwvamCmPTqchtcDs0+6/Vqs+h4GZpifh7UA
200c0QL83uxLHTvC11dLKMjJGUunfKaOIoeYIiK4bKpSi6RFOnsoZ+x2sWqlWM6tArYBgP26+OGS
TlcgMWgZ1yCppL/ioGp3r0tN5vcBU6DPnlJXTnkoHK93EkGXxEzg5Yv8Qk1ZxxEZInfUIXOgwDQq
Mpl69kYDzRR5H1lWz0bUlRCljyGCDfQKbEsO43VgqRGzMHDGdGgYB6FUoOSUStD4oOj17lJtG5+C
MQ23Y7PZ+QdbGT2rqCRLNwKfWHyv2Nxph+hglPRxZspx2hiOcaGk7L+FS798JD2AGNA5NYdrOTUA
83wcW0hOsgJ9n98hic2GkanXVFvp/+LuPLZjR641/UTQgg9gmkB6JpPenAkWeUjC20DAPf39UKpu
qbSWBjXowe2RTBXJNABi798+dbYRIQKILSQUVqexzLfIsNJbRkLvvplqZYcTocQrNC/9dhOD+4rD
4pauHqqiTd7ItIq1oBws97BE9tjsPPSiRA+YLUKT3qWwMUDaocoju5/5yOYmTsQdxvZW2pkzhXrU
lOTsTvByG3PIjIXG92pxA6ulU+UdZWb/k7UD0jO9LIYvQf1l/uD2svdDE/kYQE8aQQR5Xq0eqOby
tbMrKusWTdUkaNrtszeqmvR7WvuoOrQbu0tvJK/vpvWwKG1GFS0vNrRTE3DUWdRIYVr6sZuaOl8d
j7G2kZreTRtLGMnDQH/2B6n4bU5+TytfCMuLqZBqivr332fn/7fx7sZqxf3vxHvACbr2H1Du0P2k
xV8SsNaf/DPbzfwHNg8POt1FUbz68PlH/yTaNboRIJXWpCaSIdbMAYTYfzLthv4PsVqvdJ1cFoac
1U3/J9Nu/wNXNQMAP4oanCSOv5Xthhf3LxpkiHwTYJmxCeoePYDp/IfaOyusKSraOVBlFPdPUxT7
9DqqpXbVE62gxMJuZhj17t0Fn0x/qbTMzQcZK3PujnrcUhUZjqQSZt7X1NIsRd1q0zj111haRHBe
psir3hbqKFHLJG2j3aBN6R5x5IrmUEV+xdk4eJ+xHIpPnb7eVy8RUREgPfX8I/VUzGtONi60xRUd
3GaD1PEHoCbyN7zkBLiUlJmGKHVvSm9yuxynjVcZ6mlQC0AJXBsOm2UkN2rjj3V+r1tJd6Qwyfpe
Yn2Yt0mH9j3kQzHyK7gr8sPaoA3hzTSQgd6S2m4c0G2Xv5ykbN1o5brRiSX9OP/gwDDvUd7SxLd4
Kvllt1pF2Rj5rTcePhFKjfye1xuthnvoj8R1hhsYAWfNvPWI1Z7gWZZ7clIZUXqqxOl07T1lvJgq
TZs18D6jWZc0HMrMDOryvJ1rThaBpkU8viq0vfl5zhObLbK37BfQAJeEFCPOraDjPkc0FDvNeOSx
MiZHTIXMHZantf0nSEIm3iymIVIi20RrAqJ0EzckpDUhQdMdZn8DOjerLVnazrJz4y6XgdFY+cxs
43AUziXMHYCOQZOToPR5p8BmbqCJqatfpBHf+q4ED7cKYnEDzbD6J200y9Ub4ZIL3fR6vdyShDw/
CXuKyjCaJt3+LcwJ/adFTZXHbmvE8ZlhuHMDByVEHqouI8tUmMQ9w7JxyqCFr9bRtlcZn7nDtEYo
DK52vnT4nTrXS8zJ0zJ2m1ZXNOdVDO3uNjNUBfhXQDgJIGJ3I6TJRMUx57+sKnwmQ2ia4xgj24V5
FaQUk0vuRUGLvY8A4KK3c7ZKLoqAaF6N0GzkB18j/QLAZX6xlt1WCctsZyuMAgXUvjjb8G/xzgZc
vIvicfloSOmRAVlfyC7GOoG+rKmpEJulsadfnmZOD0aniw/ZTNrauraebUNuRkxWSqdxY7Ys5NyQ
ptFHZvgg3i5dtS9p21stXfRThdQ75ne0zSDfyOivCPou0MD4tcy/s5YVl9aiMf2Mp9Smi9AbGUGH
bjoUg9ToWpB+xu1DRhnFkiJeDnw6zc+YdRXvzLH8Zy3Jyhf+TXHX6GmXbMWg+sc8Sa2b0l+5X+bq
xGT0r8w1w7dAoj7B2dOUkPnDe2a5CdCo0TUTH2uhgAmTxvwxWrN+IO+ni4Nu9TmtklN8TwTZ9q8x
XgA4Z9k72a4w4K+Q01CwgD+QlD6V9SgzFqFfCxm7ghmMloxgKBb3lg43dHFdm+v6UdI6TweHhiIT
2Uz0UdJqCCucKYD79SQ9gyCB9miTjAit7xDRbRZyj1Dsxdl84tid33Wm2k9rEhJeEaPP7QJE2EGR
Li2a0Txxxg1MFCHVRtas4vCq8JDgd5RugBp8MtwMFso4IdpQ1+vynj9q49noKgwLDhzKlRM/fTUj
D6gjJur9LBvhftZzCxekWn4Oai+ZX+gPTm5lGzWPLX137aaeRfXM2Nw/IIa3zhPxEOZGM3NjV4Oe
qY0oE/WWoihBj0DRIqhQlbZyV9J6+V6wvGbHqMUGQUFpVN4jg9Zwf8Ql8L3VevQ9Nq3eXgToE9iJ
XqAUhNyoQfBK9Vha6TSGZp12j6pivN4kOGrPvG8q2ZkjF1D3CqEFkeFrywBAZ1deHFHm76rzqpdW
KzuDCodh1EPKnvRxO4AojlvHyBBDIwvNAzbahOZUUAJwX9r55Ea3zPhTs4oK/oC4axGKSIOM6sps
vhFKrHXxXVZ8T2XiTBt3iaLbUm95li7pPASpUuOdBV23bsa8arDNGpXGlCTJb3MFwTdjzk6xoWkS
45urWpTXSwzERBtVIwR2hggwSUZQLvNIdQ8DrZnD+bvq3cqAQ5E50E0fxDHoMGEnjvVE1MAKsCax
EuwVA63nJVnOQeHVMxoPRoFn2tOtB64UxmZstNaXH9VjtzWx7r4xZFtP5aSzakR2LV9IwsqPuZAs
FSYWHmbdvI0+y7E1QWmlVb6PhTOLPVnr9C0oh8Q7fCqueun4muDnFuGuIKpIkNcTpPi7l0m1TyxX
QjNFGTx2nNO/RWwqqAqMkCzjbYZ4117/u+NtcB03cSCzji29kuV4qmfNT/ZrT8IdykFaYiJbgzOC
Wo6uFXnsdUAqf6KFHe8ZqweRQAeERJYf4iJCyadKKiQoQKwQjLCgoKhxOqonep6iLOyeh9YCV8B4
btweHMxbvIleDfZfG9y7gonu6aUUG/hDdwyXoXDfhOy6E5Im58dwuxSfhVFE2aGxI/5ly45q8CCj
R+NR6mM5ANH3C2BARfXtvsdQLS+KJoMId0ZjPZPKrX1LopufRrK78cj4Be+sx1lNPjshldz+dlRB
fiFqs85GgQJig4POTPZVJbWnshy4GSZKnvioqqKAbKYejYedpke/NMwUBJSTYvMRkcxP5HTPLwhR
e5ufkOtiDNBlkLHNZ27eR3Zr/CAQzh6IohLfXUO6dVjKKP9J6jHvNlktiK5uimU6N4bqfnBPqd9o
sT2WpsbN7obJB3xhqFkiCpyybuFj7we0HlIuN7E089+AvRr9T5Z0toYyueci5Mn+ji7zWQXYN7Nb
UHGsEBWRhBB/dKf8tgWdhFtluv0IaW9jAiA3tfmgFmbC4mT1/m+46fyGcGrrhbNPZGeuf2qH43Lp
L6Tz9M2+qB0qRX3l2WoP9Tjdj1Q6fPlGJ58G0gXSMK0o6rXMhompppAQrqiTbUZst7S/G7+zUX1Y
yXRFlE6MpMPTz+PSbuJy42YVSobEoIML9U+mP/aQ6/VJJUbj72m66c9A2bETOnPRXYsO8nWTcg1Z
PGti4zbDgEAh5eLyxKVeg7nRNdBupYNHreicjC2CsEX072ZEfS6WgOE5bcToUYFQZbQxLyObJlcM
w+ggmrsOfxq7dttVbsD/Hs9Smepd40lJmV4dj2eTyYI1Dtie8xtxQh0YKYfmPiY/5JVAVW4NRafY
TTaZGq0s81zTNcWbOnWV0RyRMFkfou+6h7iaIjMcerqiGWKk94jAMqYiooZVRoShYTZALQW3Ek+N
jaJEc5wz3/X4bHS2/+PPK6jrpyRLb5Ey5mpv2yhWgyoSwy8nUwCBC4wzRwH86Akl8Pgew8XQXas3
1VPL0+bR6fslhfW1UYzCZc1b+nOzQ4F4VmgVEp/Z1dwj2tHim7qL7EmhldEPuQW5PSEke41a0z+7
cmg6SmsN2ro50THoEHEz6pRkL+MpptCat6JiCJopE8yTsad9Z43LhNC0BRRSDpkebURSJAnR8Wm3
T9x8Jq+tkkm8QxCMNsQhHuShpDwZhl9zlxtv7GIqpZdI6mECBUqABsWcAxaxKCp3lPZ2Oytpe3dH
rGJDQw+G1LsOhjjeGCM2go2DCarerIWD/SYfYheYoPU4Of7+uvz/p5jdcDDU/velml26T/+zOPOP
n/lznXaJSjdw5QrCiIi7MNZ8iD/XaaLSTXIPdSGw6dtrhsO/1mmbgHWk7AQJm2zMFlryP7dpQtRJ
3uUfeTppHSYO7r+TJ70K4P/NOk3SFS+IzAXPWx/9NuHVfxWtF1LpdYb+K6QQGDktAY3RIZspWIIx
npenckjso6VyQREPheU8I8dXJC72d+km0QcBHgdlz6jOTIZmNImT2b4alravWOvuhnzSHu1eejc8
1H1675j6xZgVe4U4DG1qU/1qldSfagi3b9k493Es1lna0odwbdY6c7UnV8mudko0wrAotEIGQ4cA
3dUdbJUofURyE4+9L7dUzhu5o90dphd6SKDUHmPkKpg8iDVBI5Ja/WOmVSZSg6b4mZsVRaOKvHc2
aWXrL4bZWl8LDSJMV9RM3HdTCT5nNSxjHB52HZiFZUGuO+hKin5w6p01SO9Y1Ma8jax4eXPddTby
ivqC9nn4FZWtYMgbGQd0PxE7NAps1znTzLEGnv8q6iHet7m/y5R+10Sj8exWsvmy0qV/sbBJlRsr
1vWDMBH6TUvTmagIOL5RRrVH38toa2wRlZ88+Ha66NYKaZJ10n9CYP81yHr1K/zLVb9eGqA461W7
pprir/gPP0OVLwZ+W78CcJA+9V4C09CseeH/syfH/9pUeodshP/+CPk3Q0zwTbtp/fHTYYipPv4d
oVt/xT+fKKb4h01mHE8MA52+wX/+nwcKjwbboLPJR85j/WFp+dfzhFYGcoT4EskBFDaPo//7QDF5
CCGUxD5DKBW4MKDe3/DBmABWf7luBNCcbxG74/hQE47H4+WvjxQFZANetpKuZRkDP4+OpMytbyq5
1VZnpd3pv1xpNfRZ+uqXveiSmmm3vzaeX7+i0puuXbzWe6Heq1axs/8CN/pptTW9ewtQQYgoxd0L
BsawBMap4DB051tYLMBOabjhH79x4sALNVV8MrIa4Sz7BOGv8OjFmyhIOc521Rx11UwvIE/9TetY
+YM9ds6Na8xwll5N56SWsRCyNWfXulnc5yhhr52GjLpyJb/s2eA3SsekatDJxAFdl3UZ3QTXosHP
wqdWWz8qqktRyZBlvb8mAJHX1FFfGfvsrSjKKXTxaB6hOfSDVcivMo5ok6zK/kooqQgyQ9SvGqv4
beLE1V4l2nAs55Q6s76RP6mWfg4lvWrrT2ojv1HPLeeJQqKvtovmMxNqcYOtdn4ZR/74NNH+12qp
OKRpLg5U13yKmA9wEVZ+hZJbrOCPt5FUwj00VBq+/vEqPXQjV1gEccuc9zUiFhb5IkN4SSNMpZJh
PTnuoSLMDRNs7/zYmV6/+srulgA3Xn9VRqkfaEDKr44fIQCi4yyEiZbhJJwfvlVapoyON6FraHkA
YQxjX8x2/mzpfMxZmWAg6YdxlyKWuo3XF96bvN456qIt3Hh+HW3I+03NFXe7uCbvROPlO6LRz4qT
JSedocgxdmO5OKyFCdsKdLuCLhUjRYOJ+VVysh1GqjWtjetgukA5w5fXzkgpulrk+/XDzRIPVmUq
sVA0a8FjJorPtir4i9b4Bcf8STkWMFLr1Mf1Y0W9Iw6+zVuukJiHVlti26ACc4AoC9lO3R/Wxu7H
wcB1REAsDsVMaWVmyS9gbffWdvL5diZT8BcMK5+iN9zm+BfuKuzgwUCpJQpS+UKN5B2bYz0EEP/m
UXgp+B6568Vj1/ZimyWjuGppm58Nwjr2YhjZZYFrvRc9N0hxjjr96vSzt22kBU/HiLJlmq9pmbTG
ekc9gxZq3LaYWXW11ZspOrug8bSV+mUoiO18T/NpDFx7QupEBXBAfP8QJqKHBtOwjH0tMLtYRhn4
Q8eso4NAy/xl6WsLH4ETKCc71dfbkpav0KoXeenjhoal2uu/s9EpEPD5ccYa4LNOdMg1mV7kdeSC
92qBCcynYHMDLefQKJy7960+Wq8N5paHzBaEBsQmeFNhzckHuON8Xha3O3voDg90oo4PcyyyW656
9dolmrGtJhuoI1ewexzc8a3EtHAiJFrf0VI5blxZSwucy23XwmPzlmzH6MFHOsil1ft3Sk/zsMWO
Fbh6a15QAC+3MYmeG+JkLVB+EmlgI3VO6CFLgq4jOSvu/eGQ6Pg4sBTE3j61lmzLVOTe9q6yrnAK
46NeRwnaK6UHkNcxIoESWQbKI/dCIoD1WfJnd/NUOEeFvVIJVz4YPCrHVfLiEAfpOJTW+bduamlo
DdcSxFY+0fvJPjziltpaemRtrQjHwGqeYpLhlrBIxQ3N1LSPGlQwChmwk0GzX2oItrtEGWydbp0+
55SxncxKsz+lbCDpEfoggEFIaEBe9PmplKbbbInCs45GYzxL6N1XvxDOq2pcFAsI0Ra8tU8ireqt
q/Wg55bWhgtVOId0oZtjM1ZJf7IrGb04ppYEKfV5hwj59Z1yE3XoSnQbm2iFLEYr70lNbfIz8gvt
4gKWPoDF+gFc5tAGna5o7XFHtF0y05Zds2ZLBo2XFl/IMb+R59ebRJsOVmKAxbpL+qhk6h8UKgs9
YLoEL8CEhctn6uXGBNt/JRvAPBp9tcZFT/mhmxKxZXjubvn82YBtCX9AbyLlJWm1I6GsfY7Hdtm4
k+GcklqP7+J40rCO9F7YOfb0PhHPc06WCHwcsHQrc3wOzoQVccrxLyUkjGxUN7Bf1mYnNrGIPxZl
8p66pFzFgX2oL9pbvkQLcG1Xr5v3hPx0QV1xQaUah0SAmEcsRG7YpdiFOkAf8BZjoFu2nPyto+hH
thtu76gffg+2unSZN23qnvfrac65mFCZ+bIYjro7+wfkBlRweLVTn4uypPpXzd2FHlm+DtoQkfc2
UCznZPK782wm9MsZnckFZTjtQ6I3yYGhZAxKfSIwx4/GY6cjq+4GUkg0YP3f2hx7zADNkxyq9NjV
TfksG395gQH0zjMFg+stYd0iH0VW1NizeeqNqnU2buxCg7ij5tynqZwPzqI5R4TA1U0018vBQvqx
NU3kURTzVKHSKCo1ScG4ReUdb7wEaXHJC9lqeEqCQa+5ITwO5G4QJ7m01skdIv9qIqbekjO0ljNy
UnHeZUczoUZNi+OHQqn5NnZG/4wENP9So0FlLLJpKoSrpwiyHB2hOQaNZZbfsTFXF7ekfBMbMFdx
Ztc7wMT6rizkY0mHqI9DKhKEACPbxrNZEpVF+TomFItcBD8qzbNXudq9XrpZBEzXiJPLH0RGMLRX
v8n1r4ygwLNcJeGmO71rLEpnfcb0uKHLttr5TlreF1hgbuaYh5pLe9WmjbAkdg6aKfZQG07DgLUx
KaS89nV7P9k0QOMWu+iu3d6noq74AarWNjgsDw6/f+dolMFqExlOQzU8ViO1o3mG1T9KymuTOC85
2uw7AMUh7PoB6LklDiyB87c5cO3FKi/cq3MQt1zE0rNPo+iwIDVNeUX6dyctDoC0NJ9ouwzdcvlk
gp1h4NJkV/vOLz8yuEx7z9o2aOu4aaEmjTWuiLytRysVFJd31NXVzqSfyllzIGaFFpDJIF8ISRdn
njTV1hgtKAhlk9DQ5MPnMkz1L2QryNIiL+2ui2NMJKRE9lVWmhXAAfoPKeKzPfZjnBt+spB70Z26
UR8eDUdGVyIgtVun8ui5b814NyBbDYFonNAdPWuftVTEOynKTbPWuu2gFdY2Ga15lxHJtGtGZf+2
Uq/aFomY2+2MWYxtUz67HG6XEmsItoiZSEksHyCCdBOaI3eNSXlM6bYhuaf6s0eIwu/ZmIpdxeAb
OPS+bjGUNeGMq2ev5r7dEb857ax66nfe4AkKTTAMsKojbHZYdxW39MlywECX0QpoMXC3kkqZUwZk
SZ1LeSkIydi0ndvTgCIrLAk8JzysaM9WX75mnTluF7bpbQ+Le3RLYFTHmQAnE8JEvcK1A+j7DqUK
MJirjfdIwbMd+mPgax6KqN9FHq7xzRsacZcDGWPzbrFLhOVzT2M2Pt5zigDyjIMIqY89qgNwubdG
0aR7zW71L4K43H0mfYqoJYph3lMUxqlazo5ZLHcTQ0FFjNXv2IXihRT8JX0UdjYm4PuFeWWPxte+
IeWPaXjwbhsnuWo0vwQGyrINthf9cSaMA4E6wL0ZQ5+o2dtzMEDHzMIctoOvSdQ/i/1ecLr9jpLZ
P1bNwNVV05dwrChXNHZIOyHenFyzLvAqmGQMYttxJwxqPIOudkdhF9Ydd2xzNBbbuXhNh/UAqXX6
pguZ3zjUpN5GAzFswTw709PQa+1Hips8pIwmOfgU6d4paRiBUQ/ZpSzG5ex5Jdh6t9Z4EJ5O0a4a
jPbBsbvqvsQb/A4R2umB7rjRfvzDEcSpgjvIppT8bohb7UFxi5ZAtVb0SRhPdGAmlC9OpK9VzKvV
SEul/UxBqXNNfaqnIoQDe2QKWYEorOixszeedzf6DZCGphf081Z9ez8kdO1uLDeaCCGsBgX/j+XJ
ckvxxUGxkFMyDGbYu3Fyh/h42fdAJ4DmZH/CwIkXaFN4uCQZ642Ou+sS+0V5RKKR3aXwNTTtDpJU
qtSzskuSOxdDwxPoYow6IY5IEtYdwCSRmUk4sSo9aLjeUVCnO7zacIRN+ZFnTQyNIYezN6FME0nf
kdZCXUg8ADPPsfOGKGImUMl4LlcPeCWGr47/axuXOjNjTYiM4py+UVFubye4zmu5NHLbCu8DTfyy
OuDUIaaVngQGvbgZ4v4jV6XBN6203USGE6Q+w3rERfsFag5lVw4PKAH2Xo43l9f6Ms+iC0zya6D/
ICZV6ROyRgYgtCes2uBcpkymF9tcsCMj4r8tktn+MfzGuCdpIr3xTWzVqhIMZTPeisnSywPjzz0k
8q/ZwCdipUOMJ4pSHrxb45ZOURdk3YlPVdtr29yykW2q9mZaDUw6S2nYxXa9byBVb5tO5Qe8rcYL
rmp4AzETJaRhTXDM/mbI5y+enegiqsQ7lMLe1WR64TAod4Xmv0Rd+ZRP82PZO+WORuk8yNL5qaor
0jKkvqmG8XmifzggRs9+b8bV9VRm4s6ao+pZm2CDTWG9LGp4Jy6julMORp/ZNaDIuRUuTUPZdKu+
UjQ/27w0PqcSkfqk/CFUHlINvXNVMJZZscto1n3Wtbq8yXhvx5p5d9cu2SMQw1EkIP92PuZvRZoF
QzYtVxAEK5zS7nNO9c9qnaVSzXrqiHrd+REVGUy2p6zM22By8l9aXpE9aDgIDbWfqeIaXOprrU/v
9VgPO3ca70qnhpcTcr6JIlc7uWiIdotrhYWFP2mJEt5+hWRTGdorglYeMNpyg/ojA+PPBY+bllgD
Uu4uVtYM23ax6xMBSfmm1xvnBLEKYGE3xd6Ls1vGUmOT6XaFn3+Ktnqiz1usDdhjzdUD3asbnG/1
76kWM8FRCuohc4wFm4qHItKfpictFt7ZWwb/F8IxGQ6eE2+HIj61usm271u/dU6uE8UXG9PRdytG
isHWufptRWgRszAyZfUz90IdRxzDqGTRyiC6NncR6WN8NdU5c/1ftT08Lp2Nwcw3L2nqU6gz/MDh
/bZilyKz/EQLFD4pZoq0d/ybuorOac25CZJzi5F9T+xkqBHwkLUTTza9LLekSNS7tJ9fqLc/a372
LNNmvNjU5j00cM2BYdY/bp7tVGd+OdpyjH0vCXP6XILeyW+VasYQCzf2TJkMW2TKr63uv6bMt7iy
28NQOaQwcMx5CnNKTWocwV4bWYDtpqPmPg4ckjkXBBFj2jt6MFJQ/NzeE7T1NurYuKkz3gyshdBL
VBJjbSAwrd5HtrjWOA42aOKdjZWVKiQ5HtW3CQHfemnPSr/8cIHjgs6InDZqfR+V00sTO+U9vILa
a351IlC0AQAonnUj3peFlmGitrHgtC9a75O6VkwnU1ff4HNQxs2Ms9uWpLlJ68nUotfS0pZ7zODv
tcTF147yzdDa+9oxvomIeG19/xO/5k9mezcDqtLYUmzj/k9cGEevYe42C5PERhwAyG2Sh0X1H5SF
jOcRL3CQQA3viAk4xrj93yiCx5BvIHbrdctiVtSjG1HW2dahdTAs4oQS7ISS17xwEZN0rX/gxGs2
uAXnvV0guse6rrcKKYNDUF1TniZp7bvaPpUVWnNTcw9tvHxVmO0DXo4kQYG4q6h958N87KuELLL6
tvISyhaKYdWNcayqYxoj9CqJq0O41RWH1dm0IxWEVEi1VkMLHLej8eibVIUb7bDTU1pEkOjg6kh9
aiKah5zZPIbLBfNkbSrEXV9E+9ovQfPdIy3fG5etAv3f6nV3u9OUpET1NxtthtcoVfzhZrin6aJg
6hv3gE3Rs0CPENgYuSKka5sBFvfAHH+vLdqF+4G8oO7BXbKrmXZyuyzOLUqKYz91GIC84jWL5cNA
d1ga1WdCfDWCb1SI4uS5WaAs5iTV0FyAZmDgvy85tzZpPr+YU3KipZZeFpSOsaXvC8TwOAj8YxLn
UeCl6uC6TfxkVTQd4pN5dyN5Zh/G9FqVRAnVRnKgpMjYT2YMZSsFV2+SAAnXjb6KAArx0XUmO3ie
4VdAtyYDUsCaB9ngdjRACSV136ckLvSghyfbk9TZFtuoyuQLNn3SixTSg9Pg4xZmkM+IbhY8FROt
Xy70THhHVaMJH1IEL2PVitAERUZgDDS09U3HOLl4jL8LhJ7HSDgMAYmcPvu68jc9ipGT7cvhwqRa
fc25XbwuftwdybRMTz0KPwlGQHIbYuqyehQdop1IlsY7EJt9KCpl3pFmIp87mRGJ3CHcM/tMZy3v
o1NBKsopru1Q+fKPl1S/MJnQAk6oX2gQJXqSDKpY5PrvxdCKM7etsyPXjg94jucdobnTnYedbX1O
yAepJSto1LuscomxBoAvw9YQ3XLNlya6zKZtY87zkzss3MsBq57/livlBqnuDv5aNfgihqR6kkmR
fxBk1e4nr+53ScGphIPdPOndqN1jDuXVJ3jqEBqqVXHSZPI965IoxNCLvqPD1ccoTb28b7OGoW4c
9ygPhxu2dQAHiTOs5YarKNrceM1ARBbWvzR0Uid6FGaDDGdsjUCUU3uQTlvsCJB2Dm1W2vfevHxj
l48uvKXomNVy2EU1mR8uugmytGI9PRII0Z84UeQZjVu7h1eHPBedZby52ThcWDqqbcLhu5vxPYXk
2ACTWHH+kPjz/JjUdXxEBVd8KdWLh8SRb5bjkNkilHYpWQZDnFr2JmIwRqtm3rvE1gQVHt7QNWJu
7hZEo+MFfUSpNz82jiRIqMf2B9Q17Rlj1PsCbnB2a28OKrPsDnbbaYHqIRhNYcgzsaXFc9uiviwJ
3eNPuMlNUhf6jeL8u5GuZoc00linOJ+P2SqErJUjjx5CpSNtFF7g+LZ2TfTs12h3TKtuShYRa0vZ
tNe+0OObRm8gMrzqKbV784HgCxOsuaqRPNFWm2zwygJ+6U4fRqsg2LGz6liUfho2+ZLfdG5N5sXY
FweBZjlEq00gYJlUw5FfW/9e8kGdSTmc2RiUtlXx+sV2VdadYmzC8Cp8DlyZ2zhyjcuINSjw7fEx
Lq1+qzK95TSfIvzzpXOsRIn3g1SObSznAoN4hzqUaIdNWqoqtKchPqVZYXxMBjtib3bZFjkamEXv
Npdp4q+yVKKA8mKxrfgwdlGl+n3qmx2pLBw38eQ412Ie8L7O8wNW02RTx/p0rOcKp21CWDVpnPf9
7Hg7h8BLfK/5cmqRc4UEg5RbQpPYQuuZkXwFVzPQtoBsnSRYsiR94Mrtv6rCMDcunbxErcCZQNiI
MDU7YycK9RipZnhE15NvF8ibgN6Z6jUnZxWP7CROOMOTDZB1Heaia8IO1Qg6ZrPdg7VAm7iac2uQ
R0EaR9bea7nmXqIJwyiv54J+NgdHdK0LgdHljenlv2ziPXeEehRHFQ3Eo+sCAIWdi3IFEonhDU/c
v+bdYIzqOmDhD8yGVDjUovmhN5Ji58TqXbkNqrfc9W4iJMqHNFf5nqy7zwG7ItowRKIgk0t87rVJ
v+2HfPiKMwwmm7JcjNM8jCj5bJ3MN0JdLlBR2RrDvAPj2g5DSyyTrQzm7Qr3blEZITp9b6fFmrOt
xmYNfo30PeXJ1RnQUt8aiZ3uMif/HtLSOvdZMh2tqRm3sZ4Zn2SledvOsSb0CtKmGNHA+e6CzzZ6
4u0Qwk6noSEuzB0xHvc8G3ZTs1SbTmt5rifKu4DBiOfBsotLHDVmOKJE2zZwQag8iXZpCioxy04+
URrcb/2+1dBTtdyBmded5tny8QiVqjgSBPQB2VjgpdfHy8C/HViIU7HnCpN8F915StF1Ix0qoh1C
zJuktBntCeUlTS9vMYrF9rSJ3JI7XWiSNzm4+AIIo0YG1rv3JpViHZp7iRS9IR/qkUROSWAdAt9C
+CnSItTz1Ag01b0gHzOkntB9NgZYM0P6y0EjQOK33v8Pe+exJLl1dttXUWgOBnCAAzP4Jwmkt1XV
lWUmiLLw3uPp70qKun+TvKJCd6yRQiS7KysTecy39167K0+VnIcvpUPJ1JTeIuOdIophdFeOUzlX
62ZMuYYxU7lQtcC0wrIUJr8R3wEt17c02evPGl40r2vS7GrLPmPuaqRXk5uPl6rMn3mZzmWKULlG
qGO7zEItnJ2+f+yr/jOC/n7KGs4yzPXN4Vr2yngqI4zU6tx8OuGvKi5/SWfCMhWdRXIeXIPxTMSv
vKiT5bPcafWzkUbORVeMTNyqGiB1U4dC9mHSE/UJdIzwRsICL7jVhsoti0FKtzOAlZZqXMAX6Xht
QWh/A+gYmLfCQfXsLB+9RivbXQ/O+RrXbePFHAhfxzBWnkqSjxuoU+2uM+3+RR2d7E5rLYlqZRjm
SS/t7wGEdL9Q0OJfMltrcCf3xtkqoaRrSYfvrax5M3EHsb5ZjDlqVMhjHbTFE+C69Io49+2A+N7W
0+Rz3UTgNEbegaCl6mIxgQ1052HUPg3Jj4tNYvlwoOP3ynaGu0rPh20+TYy/FENdV6SpzyAcwY3h
97gk9eBvgyiMOE3SdvUN2LyJvWzqCb2ODscrTCfpIs2V3KP87rMOeXSEjeourQ4CPQ7O/qWe+Acu
vp/RG8Mp9jA986fjPCAT2VaXkFrZc+8Y/lazmKd2rMlbXa2N50rUyZJvHu/srGOsr26/r9Ojc88Y
Q59zH1F00QGvbBbA1BVvtEcU4oGB8HEWGGq9Sc5Zuujr9L0H4+ShCcFkt2h7A8j1KQseFjiZvPyk
L8otMnu5KwZFdWOjCzaBlelnFlXnkkteC+yjrHdFXRfvkyz19hPef1Uqd/yYdi9kzVoeRKp91chn
ewWidbfQdWyV69u7kvO7XvyGtcsrM/591OtMdtt0mi/GYKPJ6e/VDDiee5/jdOspURtJwDcyNsz6
iFPrFSi9eaRNrbhp5aqevgsIeDisKn0cPn1Gu66TpyAYnIzo8Asyey3vI7UMxmOd5lbJcR3SZNZ3
BEephKqAMbTwr3yMheTxMZbWJ2cs4685b7NxJWOgBGcgP4o32IWl7eMpmo3lzE0yvBepJc6lr+qN
vVBUTfMwKhT9sgEk1LCbzCn3ZdYFY17NczdefaYo/kM9xH3nKXZwH0c2XI8F6qlZeNmgsCOJqf4U
mlaiyPINGrnCZ3N96uIQ/LNomvpZJR9e3Sbf6XXm1sNuCijhCd7vYD3lphFnK9D0ycBZt0/28OE4
bUxZCWlbwA+K2a5i53mQiaiPyDSPmHxZUAbFL9+yAEP0yejJvK/Hwu52dlSAuy5bWKjXiComDZhS
rlZbKhmDyRtSGBKSj+URnAdXZo208NIqu/hZlY1862XfnpShV/RNFgWiRI4labsg35Ja2G3hmUZR
ld/ZeOldtCYN+/AUsJBuLJ6ofYBNx9O4nwaebSN7ereZ3oqk6qaplP2sEtAaUhgJq7DjXoQESbYU
PH+0nsDOXxhus0bIqcm4y1BsAaxhKu2dYZQjfOfGH5O1MZAccp0mjCExIX+k3ZrRR44gWrTVgehn
zbASMkUVkS7CZItypxmpF/ZxpHs2roVhUWQhcbmaergjUDr6BHQ6IPwDsxK7JTVkml9+T08oE4vi
VlnP7DdwVctJ31MJkcIthKg+QxJ7+lkkBQhTU4Tlt5wD7axUqnFzuvbxvTOZ3JF1a4Y3XeZxdQ8T
GjYp6P8p2aOeliaTnjI6l6RvjGUHob7f5bxqrlvUQbg5WakQwtrMoN4pwjujF5YXGjzuxC2swHaz
QFfSZSNYmNVFUzuq21uzhb0nAEC2zSonw6yLm63j7yoVByzRiNTxPdJz4VL9UC4tkB8kWW248oSe
FV/Ltvo8ERpWVPPMRKRZK0WbHzR4bSsACIHLcGA9h2X7g1OyzpvWxl9cT8D0Esvplo6FKbArTXAB
aXrljHacmRvUePTBipvT1oA04SnSdlzIAr1bVGN+x7sJEauZnmmhtcmLTHdW0asukEpUs1K0oB/1
D/TIWziqfarYiQ8GgngIJnMVm8prV8wSbV27g5hefdYdi0XJ0tk6RrbWhgbjQszNhOn1fmQI4vWD
6R9KU3/I6pqqTMPeGgHm7ERyQ5J5zlyiAG9FvUkIN4S7NOljC0q/yomqat2JUVqdcMkOmnDBUWU1
l53zQsKndFNNddzZ4HbN50c7gmSTzUz7xxwYFV4VJur0ODMZZRlDn1paY98u1SC3n2wCfLlbkbda
xCNw97gD3kQAZdnUCZ5w6giEm0dMgepizk9RVEdPOL15P0TZpIeyyqsfspcAMKfgMas4HFpTeXWY
0A6+68hBAfUI/49EZjzJ7ARuywZBLCTZerXytfimV5eLpIFINieFXBqFNl4YGvS7uUCK5PgTrdtW
LkN4mRAl073VDXcyywiLyYsBDICJ8VZR1WJZGTHpD1W5MByr3aHgfJFl9Z2PTdSzE+Kp0EZHsivd
BLu0hhKQouY29rBqdZoYEUwPqg3cglKDc6cyz3VyE+CIQUgyhyeC6JW8z3FjrXJQSA9wCapFWY7C
HfxJrJH7VJdJ8B6+SLIGfo4lV+XivzBbjo5Vc+MchjMncq5AqhdMoeAzDGJaIRl5hnW7DgiV3mWp
uQ8qLXQDMW0DLV0CSjG21GM+GUbmDW0VbBgDMtECg5nunNhmwqd1xRWtdHgTUcEQrYXUQG/Lk1KG
yT7Xk1eczCEkZPEykpRw20YqSxKuyGaD2qzNOljqTr8qq1lsJ1uaNO2wO6n+fa0N41KtkmHTGP28
JvHafTmW/6klIROpHBhZlSEMpnp5TRCQtwOBlBOuRIZwMyjFNE+Um+BYenoTbFNFH1eGimohCMhS
KSrmT1amiEEw7gqzKjRyobW6Shm/EDloFkEVmdTQjc+QPq/dGBYHQ0mZdARv3KOefXglbqdhQ5HG
8CilRuyiJRMzTz2RddWyz0aE4Nwa05s9cmnWc5MLQGx86YRrAtau/GxrM8K1HRYrPlZz6TcYS/px
BL9kx29WBlUEORbNS3Q4dOTU8p46g0sX7QOy0Weq1BwqxtFmyBi3njXN4F9ze1tO1iOpx5ENHxsh
HhykCFW3X4pEWGsakykAkhumH4pLRdcr1M9wHdUK14dvoMGHOnc+7A6riilmGJ+s0ossyOsfMRWh
C02DnqQpS60OVp3aMvVWdlNmXoTDp94IO91SBiROU+jfESB6j+OHwozPicLhiKZTjzHbXlXjk6G3
vTfFykUEpbLJWmAInZ69W3XqkY85Nk3hP5d98ZQAPp2imoMiYEeSHJbX1L7/AclgFcGy+VFLgR45
3de2zVjLtnZaXZ8A/xbLvEvJuySvXIShlYbfahtTIksmiKmJsxwIVC7shLYsf9hNqS45bOnOWjck
J3SzOMcjEU7cKdNOo5uKcWbgL5vYfh6N8jmub9QMPTGMhRob2UI1xsNYq7zG3lmZAy6ZxhJkfFoh
j5JLSdaNw1mY0dmU6aNNiX1IN7CnlLAYGEhxDem5a/XvTlwy781CZ1ko8QluHgNqq34s2nDX1onn
J+UbxRhcvBQoKU3+0UhtTRSxXaQBubmCKN6Z4AvlWvEVF/2aACEuwvaOkrx9o+VnKxo2s42LO043
etSe4qI096RwiD5jMeHk04PHjbXUC/JoZ2QY9cCtgHMbMfzVjDDyoni8VXiBtfbv6vQWW56UFUGA
XduR1e3FKSmqPVcc7UZFjL2YAsWFmvPUpyHzf5tShSIe3ylH4dTAOBvXfCFfdRKCzBrDiOwgGEsc
SCmNajfCdibMm14nVjUgRMZ51nDvUOa87QeN2bjWYncEBY1pqLdk7lXCOJhdq50ag31L8AT4bkDt
ERh3LP4yjDyCRW22svCQzgg6lVYUZIv4ojmhgRdGnRxjCXVsq4X+mSCUch7ShBsPBhEn4YWlA7pW
yRYz9/I+lcmV+vDCDfHqbmxuIETp2cq5zkE/u6OR41BXBkgAdjB2lVRxNcifrpX7zFDDbot+2Z+N
WidAzlX60nXERpt8QNlLStfqZHXIM9s+QE6EFJwMd5Hhr2ekcO4SSe2pSWesGeHYu45k+Xpoxn2r
16dIk1e2tr2aS2shas5KUaqSkS40c5MULQ/BYGR3rT7oF0AeIMl1vKN24h/iQFtWMNG4nCBNMhlK
/HIdVmCpx/Kd4TRaQ9xqrlrYVC3aYH1kvW2t4aC0NVOg4KjO+rZo0ys7EX610YM/+VimAw7fbmBq
Q/r81pLj259AXyTEG7MV3RKrjPwaDD06gjKOD6iTzjFADt2FUaXHi54zoef30vg0Ifptod58Jw7b
Jc6TzMvyiJO7BQFe43TsDhNFCfhyHY9Nxz4NSGaHzP5nw+B/yzr+LrHv/+tsgvv2Xvzt+lV/fv0u
jMCf+S3eJMQvpmlbYEIsHayAY5BT+C3eJGjfYKJgsGELuiZV/tA/YSEWjR0mFwUhDbJS+q2x43/j
Tbc6Q3r+HCmEpUrtP0kjGLeswU8ZFv68bQnH5gVYjkXw4Q8FnkFmikGC7oW1izUwMWCWUqnlmC8g
T41dT6PPK6PfgIWz1sWyvJ1uIyfR9RXe3Oyt0OJd6He4fxWloFwivt2FQNmkZ7NsjTfDLsS+s1Ug
sHY0IHf4s8DyiWvGfoaYoJzjLuFmkUxF9oTrsTsoGKLh+JCm7IWmb2rNUZ66qmAtiYtpHXaGfEeI
V96MbNKRxbRhaeBpdaWJPy5N+2lrqfbggY6PHn/6UC//eEP+lnfZpUA/af7n7+L2PvzufbJJgJEm
A/1CXpbE9+8zG8Qj0yrJ9W9pSYH7nuFok1bUokta6oA0pCgrIMGwjMqcNqPQ7D7k5HC9TA0LyyNW
yPFBoaddBW0k+qtqJtm0qHu4y7ESUv5dlCljTxUcE0lQFD+t6yCJcao9/H/8HpaD4OCozM6cW6Lu
5w4WUlkBt7nim/lKeJ/5/lcICmSdluz3WLLY54FGgXQwWI4DfR30oXnvZLhS2wmBe7Ju8OA20N79
1O93vmyZt2bqoY8HsbWDsN4neW9c9DyMORcX0b9pFb29tj98Bg7xHcYCfG2QTG5RvZ+alkHvpjoX
kO88g+Wdq7ZxYLLAbavtxUFL9OIfwat/Ge/6Q4kpcS2bhJdGTIcvhkRUgtjz88+bB7L6jrC+ULaf
lUQ+humsLWUZtxu0znRPVRLkdR4ol/k7z/6Yrf76w9L/9OXkBVimiuJpWKYh7D98WFncjDV3oS/g
lHSHIGcyBCY9VH0Wfi6+59SvIE42/RYvnYyWFeUglFAwYXDnSE5vg1bhu8jwhB/SUZxlboG47gD9
vfYMLZYzV6nQ4yZK3GDOFDyDtjDzJQgL5VpEyrI31UQCtW0ByQCAvQdbpXQbWnaCpzzPg3vFt/Fc
dFDs9n/9a4s/RC4JgrIq2VJKuoIcSUjq9++7QcYiCMP2Q+9pHFwUwpx2VIAOz/VIHSFegahYFXqk
flPNSAjf8EcGKaXmN6cUA+VDiPswZKTW8JYlQzERB8JttCAj3j3RDtOeKN2b59Uo7TuUZnkdw3E4
8Y8AAYUMr1iGCjyJYX3UmJf+GG37zmJGvf3r3/FPjzKXJ55giy8hsBlD++Oyy/mKwhb5Xla4y6Sf
zss0UULOcRqlOACpF3/94/T/18/jR2osYNrtcf5D5KyKVUvoUCY7DEnP0g/kckqIZgBOyGJSEo54
0xPH2vRcjeHclBNFX829gDPGNbVnPSLj3h+g6Socd7lwbzgyJwGXQENZo3pa3OztSr912dKhCasZ
dBCw+7vIrvofwhKClHkbDD+0sSTdZLbU9KnWXi0snc6anFN5rehQVSROYeym3Tfffu0szV536a6l
9uav34w/P150LBjk4EkPY8y2b/G8n5aRzIiMcczmjwF9z0uCGt4f7xjk3jrcl4sbVpS1+a9/JHv8
71cuhx8JGkyqt+pqvDi//5EUf1itLMcPNa3trZPcALypFXgSruG/W7T+tGbwnWGR5GMmssiX5w+/
HVs1k6C6+QBk+mzWBcJq2Tbpi5ZTjjs7BaIe3KJNQjARkdi20tcIMvxxMriZ/ZuXQtD6j7/1rw+c
KoXKC8Jb//vfGgisZYfCeS+wNrwwpMrowqJK6CJAEHF87jGUu+HIZTz2BxyhihEoz2HeDM8iNhlF
pkN1HvWuSD1N7Wae0jH/krYPxQSCf4/xqffpvarKusG0UOd74Ud6iZUqpKFHYArkR2ZW/W8+ydtx
7Q8fpa79Iw4K+I1guvj9L0UblV2livmWUnGEuRdY8KfaIFHUfNXPuLDp2c3tnFNOaqJelHx7vkYo
wYuGfhoGl4GI3arWEhw3UTKcZmzmSw2xyfZkruVvA2f378lETcB+NdMYFM7igehMc0qCCVEPgfBa
Fb44sxb3wGe0TeJX0R2qUgG5HdUJ81xBGxB2U9KLVJwV+UZMHQ61UhHGslSUhxTI0k6ZhUQoLrqD
llo31wUWTYcaMEJMpLkIb2imjqDn4EPP/807KP78hOpg8yzV4A0g1K/eHpufvn96Tw1NE4i3WoTq
i9HVJv7x0BjAAoXZDPoin2rL05wxw/xhjmh7zFq4laa4Q+sg9vCCq2heSG108jxZopX3Fcat+yZh
DO6W5a1DaAzMbu+MATdMpW2Ku1+/zf+96/yddOdPC9ufmgkPXw1X4Z8vOr/+gd9i184vBlu2yuEM
gdohFv/Piw6BbGQxjpy6ZGPnf1iRf7voKML+hd1IGPi7bLYHzIr/96ZDJ9IvpsVl59dljBZ5+Z/c
dPjPf78J2pot4fEYvEiEfJME9h+K4Bu+H5U6WnD/ur7/Ryyxy2tkhcH2Er1TT5C47zWjXkJsYDaq
CuZ3RbdT9eqV1tGtb/Yb/EaYfdSwWyNer0StMgcSQUcJwRi6SOx405y7qMWY58BDeSv8Eg9Nho4b
7ygCoqvKfIJNxR5vtKdejX5MwL3OSlOtrFaPXcf6ZBv96DNBvHZIV2CgL8hW276NX+lenQmmUkGR
GqiMeYvbztYBvet6TV7HJF5a4w6jtv1mAD9zBt+DkTMQgopDnkZrU2kuZkLIzAw1qnWqGe8QL74X
hlfSzeX53OUoTG6+pD6/EpTEe2uHrFrDqlL6bxDxwyoFrIYG+R4n3O8Sfi3lNt82iNpJK35FPOk8
U69XVph/K3NcuEXRAaomADWBjnNUel+k8yEpVJTBNgqvI3aS11iVQC9au4J1hXAPKoir5sTL7Nsb
fx/Cs/IjR+PJe2TSlszfoFn3dgIVt+Qg7GJLKV1ZwZdIW9Sk0VirVHrBosg8neJqvcHhoXfNGavb
TRc767BtZtSiRsNk7RCWzYr8Za7hAjnluHOSAM+Xmh8lB2yXWSmjb6UolzYxzhUUyHg9W9ldGJec
1tJ1bzN4DeY7zHFHvc5Ot/KDpmaaZynlA70V9wEoRhA3SkFIO3EHSMAfXHAvRLB3I1BkEHf8xzbx
AQSyqVorKepBz66DHzZrlD3fFezrNrBes9hQE3FKYwJAetldMHBS8RspDwkBrkXuk4zUBidfi26+
sovujaR4qOoZi0xVvcNwV10JvfkbARg9YzKHDS4WBt8EAq6RrQUerfYB9ttI34ppwFdF+CKlbsml
hjNypxppHghuxVnJWJtmc6lr/7vS9KPZlU85CVl8fAb7uSS9H1W02RvhSvSWtXKmBk6+L0c3rpxj
VE+bKSIgLVuLiEkNJ3PqTky6aipv6e5soWlcCBq+GUQFVxVlb3QMxbwu8L0JSogu7BsihMPbQgnl
IcEPUacOhqj0aBHcWIWVWvMVFOPJyLMt1dWdB1P6ZUCBoCi06pd4uq84svg2iuI0lIPlKoafYYiD
nRB3R7CcqCKWGS8jXd04MUEubh9+ZAzbNr7Bgzsu9pkxMOw1xmKvxFXmNo2JkzokIBZp4F2sMe0X
IXAthoXZgo66gniaIr027vYQSB9NJyASMGSbrMIAO4Qh5wF4XFY8fjiMgnvcsQuo8zghGwXnRbaz
kCgJkFU3otQ7VKu1aCK8VV2K/z2CxxbaN6ECtTQBit0GxGLTcyTSinzCLZlwl/uEXZzXGHI3j0L8
EQyHvgPepkf1BYW4c9P4doMi53To+ikDyBhbwYMu+pICPq06AHxqcEqW2bKeh2Yl1AAPVJhua7/v
X1OzHFaT5mvPg1M/yG4iNzkxDBmhM8NFkacSwDHRbpl/gHzCt5J3pjdkerw1lHF2J8IkozP0SzsD
oZJbxVmfmd/P5CI0e9wYDZGFXiPrx9eJaJSyp5djT4j4c7b6HzQrXgly01uG9pqNyldkEtyNMpV8
RuCfA7NkGit2Rj/tQegnwAsAoZnoS6jHOj+oUDZNm6iLSQ4DWUVCEWIivqjYFF0FkZsVA0Vz/YUi
bJSAhLVADdJNN+B/DCB+ddLeNYkiPPz/oA8cTKcZRciMbheCW/gXip+9sMHQuKWw6fLAv7pToWAv
tHH07LkeD2pKK06XBTAdCKZ7XPSpDaisFZahB2mlL0l9X0z6Jsd0uwjohWLRT5dtD2tvTtB1/HSL
7Mr63Wl9e51M0RyVQOzyYV7OXb4Lp4EcEJzhhvKFkSw4AtyqiwByRz6K16DN5YeasHxOtMwdE5MU
XzkGwDbJNqtdGC5LMmkr1QrOQ/Ym8IPceLJ4PSEvQJ8w3/qu/IxoE1zXGjwPo5VUQmmbsFBWQ6t6
BdkULOsDxERzNwSza2nRSYmi6yyRC8M+2yVKso3wgqEm0iV06/altn5hT+3XZNngJYJ0b/q2v2Ue
QdN7MGND6EtKLCDUq+wxVUeExX6sTXaDDvRCMnyqiItz4LiJvLWv2eGRPq+vukkfNcufbx4iuYIN
zHRD4tVDsaTTNbz1HfZ+sppaf+XkVFc1jY5+TDZkE4ZOtNLx4oIyGe6NXn0ZaaEtrDx0naJ+S1Sl
dalFIepOT+WKEtrk6GBcgUI2vESWXwLHJ2C4rqgF5STO4HO0/Xo11bNcxQrdjXljqhswAfPzOM9P
tnmTOH7tHimhY+pgY2ndleVmlIgQYT7Gu5RytPcoDvoVpD9qm8hsSc8C7Yw9PEFpMaPuXQ11NDOA
JBslNLqnyBDTlYre4mVy8uyOYc7SmXqUW3mWwWqSsuLCjR+3Vx/wBT5ledL8iNV+cGc8RqVstxT0
GauwNcjZDWnObs4iqyRWu5QkahbN4L/iw7cXVonNOwDH6BlVuGqcYjci8y/y6mtoTP3gQ5rziJ1X
Xj/Jtzh21n1uyW2mKeoD9rYnMZnsZda9b3Xrduj1JwOLj4sT66gHghJUUeU77P+5q1da78HjwNKZ
lO1WpzwXDAguXhIWRXBmyENCV912hGkpHMZ6Q30Kw9hNyxovIGZxy3ITqzhkMaafKKA4V14pDLjF
xwirplDfYFAPjbOaQNLThRuRcaVncEq0H5ljEAnNGD5VXFBKH8Gy1cU6ZKbB5hxgcaOVbapctYJK
HFvsmcVBxdg9BljeTb4Mjn9G2XoIhP46wYF26LFikLYdInXFtfCxSUdX18C5z7HiOVAezBhyK74/
7sspYWfthCWSfX5wJa1SsUk+2BBfoknXhbgNQnGAk0TpekKzwcaQFzTKD2rH9jOuw9LsMrcfOS8F
fBEs5jcKkSZuzjQd7IpKrFOyIxy7Vp1p7iAr2mvNqfnISYasImAgAEHn+yTHs1n09G4BKiWCNT+i
m6m8kkFCee66DcVD11trsmdMv/JJzXOX83tL9T2wzL2msp810/zd98MxuiWa5TCD92g2sKG3eiTO
PNQc+aLCnWdlYVbOis6xZZoZm77xj1FXv3PBgz36UBqmlzQIWvpDUaQvfckwstDWJVbo3qm3s5Ie
skDZWpWKazfzRuZHZHXoNhsH7rdgjldjUyHY19N3kdjPkpa529qQmNVLYdVf1AnsJUp65xeHJkrX
gyAPFhnrkMYQGZXrRA6fPdpuZBKeMfqXudo4arBmysJpHlJI5hz0hBaz4bWfCCEEB9W4p/j7rhid
fZdCczaalR1SIRPWB4gofHlRBUONhawY6z3jtBGDXHfskgi7xbBIxoRqTsfmzFTm76ISGxPTZ5kc
WyIqLqx26Tn2bZSQ89dMqvmdJzzYnKYN6oWpNJ2dY1WRm9Tru16RK9aPo0nsykrsixyz5Vzf641C
O0A24knE/xjhoKBb7qhGVDjVZJoGhc2kUgvCU1a4daaXsVdXvpk+RVF6NDioykbbW8K6Rkb4WObk
uKlvCJYTDoAU2SONuguNNy9RQOVrX2CDgeq9mcC4WNMHHDrPxtI3j83k5bZCIghCfO5cW5PDS9V2
uwmvySj0et3pRGl07bEqn63RPBAy/uBJirysTe5FAHWBtjJGwGka0Lg4vAOWdZZ2maxEahhHypn0
NXlnEEXiFMfqZTDnZdZMJC4aLIaI4BStWF9mJDH6ddM1UpzbjSIE5gFq8/ZY9s7LyFkpZitTcwXT
jEX/7KNumetSSfAVO1ED66e/zyNMG2pzrkbNDUS3T9gDYajYC6NnC+hGufVJmWum+dL3ZyfFgBDU
R12xH5zO95JafzZ82ldY9tgz6trtRPnYzSST32KpfM36PlLkRcVwUwWkPpPwjnT7ppk7iHqdfgfH
9HMsomOhymtGYh7TzbRMKCMdeHWhD3RhiJaJ3e6E0eMZKb8drbgbg35ZlMzbLHSgBo9WvsfTO54C
TS7CwT8znk6goOo7Nm1ua0h3bUTEk76eZPRXkdZttQin52x+5hWjxbAptgr+FopNLeFSanNk7LQm
8rAMqnBT1/VrYitPdUkh1RTjulXbZGnXAjMXW0OaDVtlCE6y5kg6Kyw2Otf0RdQMmN3CxHZh9S4p
ugjcZOht6hLLb4W2mlL4NR+Teo+Jxl7iMaUl3epx+7QDjB1sn/zfwtVT+4dfhi9llnDY6rtDoIlT
WVXXfk4zqm3yYVdmJj2bk7wa2Ux3QtLPJALi97Y0HgpFL9a0PL+FdKMvsDZUa06mj30/4SXwKwAY
UwNwpH6m+fElS/BXc4AHs4w7xAVd9JFxaXXrmYAXoR9rNXc29dq2+R4Mxb3a5NLTOppK45gqSHws
i6looIh3xzkwT1Sx33LHmrmYa1jVaYMBF6ucCW0BA1ZSBS+KyTKgMLTeMG0d1rEhsWM347xW7SnF
BlQ0GMQzoioOSR+4s/kubei6VKbIf9K04EdYEYnjfkxDURV0eJFyLIn0zG1ETb+hiHpyH6R0VUEJ
gt0BNNCNbp/S/eUqdXAHe9wdB3Gf2yWqJw2fUcMMVg5LqmO/dEu7pPW88uFAukQRUiYgAfVgOOzz
oxXdAhU0lHqWXWFlZ3a6CvFD4ImIrIeoN8Ilb+nI+rCdsKLw9eO0MhbjpfWBOQd4PQ9RkWH/1Rlt
7sFB5KuS9BZA7gHiHUGCLeVanJSqKn317TFDJYuYFI8f1Gy6VPOSauPZSKznQqFeVuGi1IidKbNv
m71Wn7LX0FftTTEVOAgp8kEgEP0rzKurT9RLMUyu7oG+mxu2NnjWi1TVD6LnMR9zsedompLpx/he
Z5iLS+jOCg4cyQqHHPyj00rVWU7YhTn2wcxha8kwYEaBBvSjkoKjcEFhaa5Fb1o6assx6dO1w92a
sixmMGPYDW7Yl6G/xa5kZUscjKkLpK5dqHz7WD38fRyQYWx0fVFX9NQEWOE414krhYfvHcXB2qjt
iUaeDJ5Eu4EExqNGLemPyMbbp5XJ0o/xqtb5KsxJlFHxCEiiZZwMs2Fs2ZbjrDAWiZ/gDsfQmxvA
zEkQmNqwJ8FG45UzrUpNGT3kUVrl8Fxrmn6KOaplIt/R4f6FVWVJI9nOifRNn4V7o3oH2PtI5PyC
/Qeyhlx1NpziulvAWHGb7mbK7JtXH22JHM17zfC8SsM9veKB1blFPt3pRnAGfPys5OWhTKqN5NBm
FtIllbeTtnpH35VLWSIOaHpWc2U4GEV80YFll013Cfqnaozv4XAUt57gpbTL5xsOAkdBP3BgJD9J
wNxgRGBiEEyDVlul8RQdlJDjqV+dOh/jw5xOZMz6cyqcO76WXmg2P/ANQ15WvjDMLmaoakNYIbU3
xZ6s0D22c+cEtNS8Vl2tLjEpE/xAVoigjetK/ZL2OUB5hXUX7yVRUou4ExSfwXT2cRM/IuYzzqqG
cUd15J2vl+FSqig+SV4RLxNkkbr5gayw48JFw+OuPLW5dg5Gn/RaIThdzkaOw7t6JiQ54RTW7hWn
ocK0Tq+iwBw9V4wgUjJXSuesEvQG6No6J5Twu0nqYuurg3MEtT4xysF4uooTe1NHycUUDBTBiRMw
XDWFfTWC+VE4rJw9roe9P1tbPQiPDIYAQGehycagqwG3RBg1jPYFPRVx0i1lEGxDTOReb1gPsLEf
4ih97iuO1P+d5rfT9vN//i6Zs/9r59K2Sd+av3FtS34e6N/+zG/OJYTiXzAayZv/QBKTuqGRf3Mu
0Tr5CxRT+2ZsMgwNKfV/J/r2L3ijmf8DSxACD9PNUvSbd0kR2i8OuiSeJwP/Doqg+E9G+jf/xc9+
EFvldQBylcD3BN6cm1T3k5Bk0bP3f9g7k+TIsatLb6VMc6Q99IBZ2T9weE86G3cGg+QExmAw0Pc9
9lSrqI3VB6akJMEQ3bLGkuVAUmYGGn94zb3nfKfBVqzi5VaQ8NLKdajFmRugxW7peBiYkE/3C7Je
T+9e1M1nNdC8scmFTTgupqbS0qAMy4t5f+FkMDS98krtSJZEtoR2aBOyPfpnNALTn/Lh8WR7ajXi
q1AhWavzGCc9RcabNLW4JXT+IJnFqytPxD+p31Pw8DAc701ZrL5+so8tEt20Ztec9eayKkb8Ewpx
W7GhTnyPIApgEescPB+YpTMXm/q/8weEjosIQhBCI4zZa8zghrU1jaFbP53SQxBurkhqHqjKLMYT
AQ/++uuHk+edR55Ox5kjQ6PXNJ519nRtQ/XArU3ltsTFrrhadVmye0ujaOdJ3V2pDdIuUJp9oW3d
5kqvsRucuYF585gbMBG60+jSp/ywuaAnU/OhtOtMueVS6mWjKVdESeebQuqgrGYNEXtGBaGxzRSs
e2l9itbtJG3PcQVx5GLbsaurtj58fVeffnOFrpjOW7GEhSjFnrXFPJjHch4H5s04KXIBD1BKjiub
wo45bq2+ODfG5E9vgQsi8DGVSQ5Bm272u5fIVw2LbQk+Q+wkgxWcSlm6IPm5WCPR7chMV8a7GP/G
wsc6rGMLNjvSqEBP5jsFbyJ2yuzkEaXz50rwHwVfn+YT7gsqMv1GjqymOU2F7z9raDxRl9ijeZOJ
AkCPvtNq9ykJmwLykiXjF6bOW47hlnjw8ozm6bfvxCYVjsYks6KlzRQiJWCUqmm5Nimfl4kZkufQ
qt9krwdLaPbfTbu5ZgOWbkasmSvkid7OlluQDfAl1XYYLu0pO+LvjwsICUz9THXQ9Ge3JCnMr16h
8DPlZXSDWK5waq95jSTtMa0s5cwonL/8CaNuURdnrlPE9Po/vnwSEl2tYxY8WnbzbBdQJnNp3UrF
Xd8rT/5Yf+s5Xdfp6J6ZhN4++vezEKQZS5VZxmxFRQr7lqb3bhWhpg/wlObTUbNPHBWR53tLDVOH
t6eF0UqXpOO2Tb2gmhSjywqDABLd49dv+m3B+HQPisZqK7OsMvQ+Pjwxuqo2duy/WrbjB1N1fPWH
plCS4zTsMBZ+mca6D7ZkU+AhxOzvU0lYhOdUYp8G4dureHcb00zx7lXEZTDEHov40ftlaOvyRW62
sr8sW5wie1Qa4JnoGcTPRrk05b0mnRlv8nw9mF9+NgTqzEtcgXfu2MX007aesm2DJUr91ARuvPW+
afLCB1QwfqP9FTyk8Q3uOv/1zE8xzXZf/RSzSaAJk9TS4HoesTtTB3qcAkUaqght/5KK25wBwuGG
YqZ2ZvJRfvv0KhGVqGMUQzPni5Mo0f4EsXLUkhUHJQ0DO4A8zzH6TTseXXqfurplaUDUeKBfRP/w
aQS/pO2Hbt3FdyZiTI2zlHrym2WS73GkcbTxjIOibL9+RW/7qk+viO+FyEqFZWzSjHwYJrrUlFmk
yseoXPf2BvvctUFfiyzdZon0wUQMiz0hWqUnTPDFS/ur2unpStr07MvidZ5uiuaqwOlsL9Jh0S3F
Wr+vsiWkpAbwqezYzVYZz6y8n0RH09jSZMEkw27RsuebKYjtLoDyVqGUvaFDMqA+uoS9L6WPpkah
mbP3AvS7xs3j51hNfmnvdoSjhw42XfYH/8xsp/1umL2/n9mv3ctEimRYoY/4fUhhHjj/XFntwQN1
AmLRpHVAMNgBU55KzhN5XsW3UN2C3qcEc+090akN49tEAKTaEiFGbReMA37fMlspxZ6Qs7bULgpt
k6P7QA7xEFm3sbuFhiGOyXjms50+iPloeP8ks7nLFnXdSJw2j8H4VNtb21zHyca1nimlqurN10Pv
0w7O1pggDZZJzhe0E7TZayMESbftVJOPuK2NW3WdbEG+be2D/WTui+uvL6ZPf9iHJ5tdbPZkHURD
08fVcWw6Gg78hTif0j9+VXNlZnsdi2S6j/wN4Z1t66guHmRv0Y9HrGTZsFfD67a5quWVwDd7Wfir
hIDAW3E5RiscWxUZS8Bk44V8Ck7oIKntVQ9wHtEsGwfoOHh7JYpDd5W6HfGeh6uQBOvhEo8s/3Lw
AkrAl47UUr5+5M8rwNsjE0zBNpAj33zNZ7epSVo6yMdhA1pQFE6ir+UX9aEznAreYLCpaCZB6PEv
MZ6XxZmvdEoO+vzGWYS5C7wvbJA/zixSBzw3zHnjtrcJVQKkHERP0wyMCtFl0VkN4VWqbzJYQgi4
tz6IvJ+asUC/VctY8A4Ew/numhiGBTY/wlBh45MfTiJi2i41vrX4cqzupwrPSYHO46jRqnwt8qWS
PNjZEY2HnCEjAYh2N8oXIt9KS4u8xO7cTD8/hrwNYnZUnIAVwzbl2fxZEa5jwo6Tj7G/qUbqMkvl
GRJrdk9vBvF+Ix8Kb630eyS7+RVdvdpYqKPTV+vQWOIGxnTx9a/+Jnz7NNDf3dBs4QVwLicVttoj
rC1cbpJyH2qXXbREFwC8Mz4U9XUbXLcG0qAL2dhDIGoAs510QhZxRhoLAkFg3SNopjOXgqIG18mP
QvOWrqfjZ07zo7o3X2AsH/1b/Zmmi3lidLnjbk3sH4nApMSWR2vtPoApVO/p23rGQvvF0mJR67pP
rtgD2Nf2DWy9IllTHVQkCvoI75b5Xvr59bvQPi3D0xdgYdnSKW0Y1Ck+DkFFIOMWUkcp7GRf6y/h
T1t19B+wxWttJ+S1Ia3ppw6X5V5/JYiPGIbimmdPntmI2w+09rJnCYzVVX0Eu32f3BU7/Vd5xZDD
154+NJZTs+i8BEcI7Bd0SKXb6rLaZedOE/Mj3dsIswWCf3NSXk9Z0+9XaMWMsxptDZ8xOqN2gZCe
JgkKNShZ5SYHAx5t+dnMV9AfoHLTDTKLr1+j8mk7z2ucDnlYGxTO3HOtJX10iQQsXzn6P1Poxd98
yQk2UbO0tQ0UEKoyMXpCe82kqYeOeKDkfVHdpUd+UJBb+ZLsZeJh1fZQf6Prbo10rTdf3+GbxWI+
6HWw+hSQOHBxivr4jhCn04iyeEflWkDDhnEL6o0ZGmqZU93U384q86eR89UFZ5NbCfNKMqaRhWIu
ptD/mubLHAkS+rlhMR6wFMNYLNMzs83Z55yNBQR6LgorLut+G19QKHVXzat1J9+Gz+2zfR+f2T//
9nf/660a0wz/7gghGck/r+YBNiYY1LGegcP6Tgupvvn/GmTvLjZNtO8u5sG48iudo9tAZxbAWeN4
w3VGwysd0A1lD76ZLHpt6sSsMlphYq1JRFysA1Zg964xt5lyA+grd6+ETqOovNfSg8Zwazl56ddu
ccr66Mwt/3YD827UGdMgeXfLIFgAlQRMtVA1aYAP39JsS9AuLBt1YF1HFIU5/MxIn/YpXww8Y3aQ
T+EQwgjnmhAYW3kB90qy12l1Yo8puSv1m2Qu0yOtMh5dv8HdfObyv1vuqKuItyguDRvEx0eWvI7+
0JgoR/eXAJW5dx9tcmV+5Beyhjr/OkjO7K0/n+inueevC6qzMah4bYoMqVCO9CNBDIFn0u11AiGb
Z0f1hE2OtNANbTqTfVYkjLVyzjr4u0Xk/R3MBmZb2pWmmjxye4fYm2MRyfbs04fo7ut3+2nvPW0f
KM4Ay5gqmm/7qfejySu7HvO4OEEBmWhaMaKJYt0miCFAlwT249eX+1ynmF1v/lwRNPQy4HoR4aDW
tknQJAKbJyDGGQV+jGWdLJXiNjaXCFf0b+1tlS6MVRCd+YXPPfbsI+qwt7pdy21Y8t5CGEBySrWX
vUesmAkNza8f+vNSNnvo2eejh9louTSDkalhY3aKnvb62ofeoC9IiwaM0BrXyYGEFNdaef1OPNL/
V1HaoIxEJ+HSJkUetyYJWcqgLILwoaRJGR9t6PrrO30rEn740Gd3Oh1o3g0H7GStlWfcaYyyl8jt
/NJXVyMQcSqFVz7Q6Owi9zYI1QBaIKtJ+SB6unr68FJoVxocZpeQRhM1s5pTTCgPnbUfi6uopAC2
HOAL9THz6KU/NhBPNo0g14qFy3B6KXYQZTrNsIylbSZnAHfZWJinpD2zO5Ond/3pCQ1Z1ZD3USq0
Z1tnnch6dKw8YZteP+WwXrSAzIEdhiFdfVQjvHVbEHPI6Wrj3Dr66Wwyvdx3l57vF6zABv3OpX1t
ZdobVISJ5zT10iYqgU+BhDP33CU/zZyzS852DCmqjH/+nvFlRrgk/AmYzWth/ATZP4qDaq/M6sx0
bfzuoooqBA4ZSxfafOfmSyIwRDjIJ6pwdbGbAIlwalWKM2uCQm3EcYQo3xPLEdkEYu3DCMPHRqYS
162JX2prVs1dEm/cZqoCgV0MJWeKFQqXeAT0Y/doHwTYaO1FeqJ1z1gEBsxb9GOsGAtNWbTHUl1D
9JjIbQcLpJkEZZIN67RRDVIU75c2gcq19h1ice3tLRBSCQeIM5/S25o4H2iKatDfU3AK0dD8+CnF
UGYVr0ajGiBjhLwC2vSy/WXAmFqb7jX55SDoGQVgTBBUZPBHwJ8syu/9vncoEFh30jFCrWPxAg5s
8NCyoCVRKzQN2+DRu4sOqO9aLBMrjH9xu/GHi6ZaoxQDt4WbyO+/2WCBtV+NtIfgrWb079e4YwIS
AjaUikZe5vcpDtp7ddOdxRmNqnB4Zt77tJNj8L1/A7NJFqqbXTUh471Sbmvg++0mkLbG7rlIrAUZ
O19PXXi5Pn/Y7682m2R9yRokuDJokRf1rnwhAG1hJStgpNZz5jGTweVaSK8IiAplUeN0YdO854zJ
ueqlfAoRqTF5/YjOVYB+d1PTVEMc9gThmL0CASJg4uHIpxI5RgVv1uFc8vWDf96sTK8ZjzueOYUL
zSsuBDPEclL28slEkAilHxdmtqh/xj+QAYYkJSCehpIJnw9A5/evrz058j7Npu+vPVsv1F4F7wPl
54QwSrs3v4tXVFwMQf17+71Dnh9i0UEtuvAeqfZUiBq/42eTtiSjIzwXV1/fze8W9fc3M6u2eZCY
uqDv5FOdOGPiZLfYO2Cyovc712r6fCSavfPZKpLa4yAl5SifqiHdWhHFPL7GpWgcS740WdUlDi6Y
kg5Dc2ZaOXvl2SKC/sUXA3HGp7JYUuDCluMROtiBxCI/cQHeuEDZiHjx7Clw+ik/zWfvhtlsKUmi
UFMxu8gn46m5Lx8ZY8bzaC1CaPj30qsvnKJYxv2CncnXv+pvV+z3P+ts969XSWiRiSqfdPUI4Ftr
l16xEVdsINXr4Vl7bfpNDl9MjGeG0yeKhP32I0/tdoF9/w2h834zRKpirbadkOmHOKjAVWACw7p0
N8TVLYcnqMRwQ+/K7CE1x4UWvgTeafg25vtSfSxk0hrlmy6iA0MvllYgaWyJAvBtIPIHxyWU+yRf
ff2ifj/8/7rd2VzjuzlWHq58gp9YAqxmnal2rnxP+7EpzpV5f7vGT8UtVUxEiMmQ+/7d1LEUd+Tb
yKe0XhWGjEAUZyHmvklqcOnnEra3de7jJzozGtRpfH8ahu8uPBsNhZRZeaNnPCXbdnRxLRF+ThEt
Y2VlGQ5ALvD3Sbscv9MIgX1eQ9lrliDq0opK8EKoq0ZeVs1qimOPdkN/gaddqzcaEWnGpWHettrJ
A3vegkHb6who+41bnZmwf7ss/vUEb42dd3tsKw1kqQLqzzbQqalMl4wPqqFD+Fj323ECsUbLr0fG
55LkNJJxQkM85b9glf74a8WknGVdzY7MRzk3EtcbXlZQ3gRgNy3eKc2y8ta4Z4DBlNoWIO665wwo
q45BXFRJ9so92M84PlB0U7DqBtf9eLAUp5WWaEXLfFd0B5NTk5l9L5HqN4eqXY3xQ6ztynSnWFvw
74tovCRjFYV9sUpD6uUKNRX56KPArU5nHvbTdwDrRkWKAhxANVS4Nx8fdkCG7xs9GwE7P2Rs7VCo
LpuaMrO1Se5L9LP1bZhf87UmyYWX7IDkjzFt2Vu9WuTGwp0Qtkjel/ZrbTvqL+LnfSIXFXzZ+DRX
gs0DiXwrNK1+yrntot7ksUM+zbDqy3Vl7mBPXAhMR7TZEMEsrfT268d76+J++ABmjzdbACQdbm5b
8Xhav7IbTohORUzes+VIe3vXRmtC81J/5Ze3VJFNBJdI580LDTGsvtbKNSW1nGcj6Q/NuLJyPcfu
fuEZKpVVw2tSNxkpYrJTSZs83/DshPjhpExPpcDu5HTVtjaJh3CEv9SvMALKocOrKWFPAKEd10b0
nDSrWjlQYq9IPsM1w2CDr4zms1gECMR5fU9YUvMnjq+lso5z8ltxfFrrUv+e22dYVZ+3RtO7MiBu
CVhOgjLyx6FQyoGM0sZja6StBmUtfALR6pvUy5GbEjW5yeDIotwt9uO09+73Rv165teaz1azG5ht
SstW6WqjYP9nhVvyavOaLFvHVC4698wn/nmVnF1pvhPLdRVNFJttDKw1R8theJBJMDB3RQ5iam+7
26i8MEH7Z8sq2379lG8cq09j8t17nu28BLT13p3GJFGjtKONeGkzGPq9kDZdeglfSvfXeo/tYB+U
G5lAtHKDBQ33T8+yeK509om6BZzsw68+mwCIMEtlN/TlUwKpmyR2uhPNCg/GT3R7JNzk1bk92fQr
fvX4s08SRQ+IeYXHR+CYDj8LUuStSeb9XSTHFIBuddskD7x1ti5uX/3tgw/KBAUikG6bBorZT8Kv
Son7dNSiU6JjEzByi0SxOglWtT0+uibwmzEeQTSkzZNX2P5FNB2/Kl3tlpXJaSiForUZSveqK2Es
aMPwy1KIlZFliQhn44k937BRk+EFfz/eVPPAinU3VkBgvx5Cn3aXPITK8U0G26UCOZx9qVOr3lQD
OTqV6SSqMIp+1bNsbb6+yufiOcdxaFkq6EN0twhvP04ItdmrBL2Z/qmwDEDJybgC1YrAN6tpMUWu
vEKqfGkzqyFPo3MKOZAW0rln/Twtvd0F8lHoSkAardlyDM0n8zx38E9GTyszqsBWFzjL06Yydhp2
QwvZFBTBbsUJPcm2knRZhcrJLORvGMjHM6N3+hreDV5LIGkxIN6ASlMB+s13cgX5D7Xvut6p5yLL
IohPPrRmLCDer64spTObH2X2rUyX0zWbKhgdPR2x6GzjCLpWF1CkePZWvQSzKK9lAHG49ZRvLmjn
ONeCba2oJSEWyXMRcZIi1V4CpDs+ZC2reN6CddCMvAC7kLzQAPWaRt8WLVDTpNdUJ2BikcnU2fnQ
gM/seucaoOnmpy4EVBSES+pEzvyw68UKbSJk0e2j0tP6GAvKh3jCtSl+cufW8UGXTDJovb5eFPgS
lpaXSGuvpIeUF3iATCO7HzKYGoFQdkpueRvVujD8AUOu2YeO3jSrFnbKmd9X+fwDv8msFHQt8MNM
fbZj7sgldqGviVNvyFd+QhZaoYXLjkThizF076Qgkm4VuEl03XtzG/s5JvlKEZvQ6q70MK/h2VMs
RF56OQTJsGtU2cld/RCg68YyKvwbMH6J0zQk/dC3aq980XRXgYRDjNDQ0fn6C56XefgJDARYtoGm
2DBM/vr4E9RGE9qBLqpTG9rFJvR5+55UAePtU3OllwFCrPDBNORmrVTsjVwPIY2ZEKpgZOzZyrTp
95LUUY2is4xh3b0KA0pw3mhgdFOdrCQ1t1bw+4XyQCZPm1vkfpbuUuk5XX/9KPNeCFJpxKIA5Pj+
bHNSM398FIGhuLWT3MYzVIIDCbpv5LovE8O80hlITmaQBYUBdspcp7nX691V4iNoUWUr2sdytCLH
IdyrZNBxUM2IYpTDpULsyZ+3+V9W1T+m1ul/drc8BrAMg/fOlumf/9PZoql/YDuQZaFp6C0nM8C/
jC2a/AfLCgJBy2YRm+wQ//a1yMof2ClUxOHatF4zBf7b1iKLP2w+TTwvwK2MCb/3d1wtH9dSU2Wx
hPpJGCt/EntfZba82JnkNSEmBXKOOyx1llEzwST2mbX0t1ehgwJ7khWVwuPH0VuEwWh3A1exIm24
9AiquGevffYjmTEATRo1k4cFPQqaeqZee7a3jFs/UJXOANzT1FT3a78c5CWCa4soxsaqNkNkassi
skoYGZpiUuklxosTTlvf5LZB5b9um/QuHTrQIQlTenYg40NR90UkAFOoXtmT9EAYTrcK0mxSiNcu
hYJpooCwrSvNTgtlN9iOY99sZHPUyIjzannAauES2cGttFVObnLjEgjix6IglSZHlMI+A9FRTuDK
LQg9Pd2KpjWpywWpIa8I5FZfwHHR9tH6Wt6YLqgQiv0pOg6picJrF+CIusiMrr/oOOwedTOwgmuR
9eJ+ULD4LiwjjLAPJ7agY5hmVxoHjXhde0WTrsnl6qtNAbaC+neDtXOh9R0BP6U9IRtp8el0FUbg
mQ7/h8hXZenL2nQ8E5qx7WlU3tPwbwk4VEAlbvLIAmAVxDbwqiYxynhlu0HaXkh6AAmJudLGAZgO
3q5UurG+7PREg9uc6XCaDHL80vu01PKLMhy1Yltm5nDjBiIpF3LZqe0itoeahqHCoX1RemnxHOau
/Vzldv8ttcr8V5uo0CAI7YqfvFYBNSka/aVlpv6FulhPHyXgLDC84r6VV3IqKDbYPpkNCx1ISrCV
R7nrVrXV5eE2V6SSoByjplBFUn1LjlhhVcWFCNmOUazr82ipyUajPNUlAsZlpvSKz+PVmsemEPzt
RtgF8XcwmQmNGL3GVhxdwOzdlYbbBmtYrcJ0VC+sBRnOntw9WI2FptDXozTfFjkhDaT2tH+ecP87
Of/DYJvynyfnTROkr8//a/XSPNdZGTzHH+Zp/tU/52lZZp6Wp5ORZdiWyY7tX/O0/gdHDdZdrIQQ
uZG5/TVPq3+8/dP8LXSkyEinzt2/7If8eQaVJdtm7hdM/dSM/+d/f7AHVbP//Z4JPtPBcz/wDCdy
O+cRrJAYGz/OoUFvazm0SoxJaWStwMC1xobYTMpQfhKkD1IjhU/kYGYM8UGAiAGMlfabJJXrEjCC
Z3bsFlT6DQo0FLHoTd03V25rRA9pZVYwcDrRIxG2peYlyIT0rBe6iC804Vc5TmKRVUsgnlKzYsBb
dyIdXAPIXqfV6zDwy2tXi2xa+8pU2XPTsVlJsZz7a1cjCVLLVQXiF2kf4MVyrWx2737Nmz+PH+/f
zMcaHi9GY3lkm8dCSgkPzf3HF+NpY6/nOmggoO57cM3Ngyw3ya4nC5rYBkneEMhKL9lNsnMtrfmy
Nl2ZUxCromGizJ5La3250VSeC48yUT6NQcVm6OX8nPxkWrT+OnTx54pp0HEGxXZKZ3AuuyEjcSgb
ELX0R2WPlIoCh3gwRqi7JST66o44OaZYkL9FdCu1or0NpdQPmE2kpolWVTcaZUD+Qx5l7MHLnC5m
NXol4TkVmV4Rwa5wu2JPpfJGxnKOdEmjbienZqPRZa9gemh6YX6T7TajSsmedzKY973maL3eEgJb
d7XOYqI2S7MdtFMEyf8n9MkiWwrk82p3hAAbI2qX+8eyMP2rCJ3mrzLrDZrYnhhGApwV8awKc0J6
KENb4gwf3CUc/jSlMlXkP1j74leoMyTTCmGrxT4hFy1cSgPAnVUZjyI89IaKdlvLElIuqrJNPYKf
RPEYhZ1WrFg6y1fLAPng9OTSKKtodIOCBBSKGuiIY7cG1NbAyNKKuBpwtovsxvbw45PfkrXhSssV
+UGpWhdih9QgPgi8NntNGmXst21X9Cdi/YS2YXeuIHYJQl9a6qEMntMTuRtdRLjoe6cb4zYDPlHK
Ayt9RtF3FOj3Xb34AaEyHhzF9sk1/frTmFX62GiRtjDtudjg2SbHoem8965/II3g6OLqZ0ao0V4n
0vi27WsddgZ2eeL2cL4WMCwaHvix8yNkspZ6laSxWHYFZJBY9r0/q3//XYP+YfFqv1iDnpMfwfP7
hWf65/9lfWcVwdiEhX1qkNGK4G/92/r+h8XPx/9PI4ajwzuYraz+wakQ0Qw+WtjQTEX/Xnr4W2JS
JOLtI0oAcfnfZNl+nOdoZ4JPhpyMV5DmHQ7a2eEzr3p56OP4VukDTsOE11lPKUjNWzUx42BR6KGb
5teaHNT2ndnalYt7oLDvRAm/asxjaDUe0WnUzS0SBSqw+d/VQUDek/LQ3gGnUL+3bkARQSWkEIFT
MB4zY0TSJ3L0sXtGrYkvcsrf2nZDE3zDpF48lcB22s2o9F291ku3Kg6B5AuaKUlMU6NEK45/lbnQ
iNyps1AU1pMdWBO8KfDQeUBsUWvaLlkrL8J2xHynBV0CWIkUxG6htCCjF5HvaivDJsLDsUqpVB2Y
Z3g9BsuO3RUo2JJIwsCaEG0FER2gTyxtYWXCfamAYPSLTolI7x1DzfdWXipnLi34Br3FAAN1Yffa
gFhxgPS7rozajSk+dE0AUq1qJ0tER6Zo3bYhRraob+9yUWtXdcOJYlEUo24i8my1KdnP9uGk6IQZ
sistiD+ViT8Od6rmo7qFyDOFIdrJ94gTHt97ohXfuzyKQefbhRSsDDLrWicvw0BejbmCz1FVQV4s
mKRMijIjrgcwPIg0ROeKfjuYYaQ4Q+ejofc4QvVbCVDg4Lgt29sWAOZPHbK2R7Y8oZhLDwIrGFA1
A85BpGwonCHvpAqcX6R0qG3gPdKKbQLaXr003sHfHYR8T2xkQIcTVjv/Fvme9VYuNfx5pdGGNI7J
vL2Mu7CvkUVNdZpGmNBC46Toj20gvH2iC0KzCFTvW3gC9mitQEwrkPhCgqRpbXQkvb19xv+d0P7B
GfqrGe3wHP/f//N+Qnv75/9Z8vhDYUeETV1o+p875r8mNOUPhe4aTAtYGgZKJ3Zz/6RzE1Ak+M+0
m4Kajcj43YQm/gDejrPEtjje8+f+rQmN3fKHLRViTjIdphInEyssOXXuKbVkCW95VK21qhf6NgvZ
QaFHEUH9oHbcGaQmqbRSCK8MISewe7lbSpFXEKnG/tje6EaRt0cSzhXzkPBthYSbYmv65cP6rS7M
zm1XGD7yBiiKElU7JWzUlF4r+P6dZnkky8mjwDmW63Ha3JsRRG6gYGMnb4uRiLCl3De+/VCYQQan
1B2CtDtZhaxHP62uB8dGec/08WalSVL9hFUWXCdqBdrUz+Iu+NlXCv3K0ijpXoeD1mnXPumcq5G0
X/K+yMgzbwN/7MksScc4XFa6L7t3wgSqu2mypl8Gg3RXd/ZLZhOSzle2VMvo1tWky1IN3koVcQiZ
S9dAN4ILkfm4sGTm1cHKbOteiPKpsXMwi6SkqMJRDL7+UZjftMD/DrrbRuFrV+kqhxPLKw1HKyE9
rcEINuYqx/IULgG8ZUMF45NVuIhcVeo1Or957V10doTb1Ar86l6TQmncGJVfET7Tt939GJUjHQGe
ABlB1GfqdcZx/7KBKFOts0jqdzGVLjihMkl/lWIQHk+qmnxXVRqcL99viVgiOw4KLLBeO3OAkcpH
NSEJDRgy0cUhZj2//xFafdCvM9ftxaYfCG+8GaXCVSl429UPpZLdK9UNR/O27EafOrdX0jRLokF5
VIpmeCYTs7yltDTZaf1D54JOqyKIfCgtC4KPpPYbG0kiNwNZfY0r2R8pWQNCDhd5j7mJiFE2CC8A
j+mfa34VhRuge31zyMOeZFGCcduHAKwO0zWqjE3kx2X8FAZ9MWzcQnap69VlTmu77gr36KOTuqaa
JACiya0Xma9Bo8fyK3t1o0dvD/t8B4rbLq/iPhEpQtk8VhXShgnYTMgdHE0VsGVWyWOkbiumd3rz
phJGYpeLPlBeDNM1Cw8NlOjClWjqxP+e1/poPppiEMENmwe3eQ0kkHoGXHkfbxvpO1nabirLhlpn
LGpW04zcEqTtzai4Jrapko9yNaSKHa6ijFDKH1OIl7fT2x7xd97XIK9Vr6oEpyPgTcVk5MoquMBK
UVc3lbCD+Kq2YhMDARuFWN66cklmBtxinTCYoOGAI3O6Cj1LQmbL1kbZGVmXXUShYYHibMuN0lXp
lUWAsVNU6sHX2zGl0BgOp3r0zCcgYN6FG8rK2jP19gmIKSoi24x+JB0LYUDV0VvUoskdCEGdw53Z
azLJ060URQlHVDeNOd2YRoVvo8lSkrpyBa9BP14orYVWzoRgfUdfIDMX4dBMWYRNcz80TXnBHBdu
jXrEKgk9eulOIo1Q86763L2LS9k6ZhPmWsQm7z3zCjh+DS2TRdvxPZSGjZ0g79U7K1boPQUU4DaC
mXDfWRSjQJOGULeldlh7cm98E3o53oLgqvYx8NbLcoDWMFSlsfRsS9rUpKH0jmWr7XcyK/N21Rbk
yGIMYTJdd2OJtlvBelRXtLIEBVmW+GJIN4C82u2Ygw5W0jxyIImR/thqOUpvi6qrFhDoQ5WU9O4a
XEud420USiXtlDiQDk1b3ci1z/tqKrEGoAnUlR2SA2rZMBZ9aViOomj9nann2AHDurnoIX+uYpKI
F6OcCIdj4YGDZP9Db6Vuq3NIOtYV9AuE6WQs0sEjbV3pEZtHOK41Sb7QArCWg9/5Dx7lZEfKOqi1
wiCJoG9A5CXFKTJLdw3+O8IqbHhAVHqYkXETXgWJnl2GUlkeAykPdi3x049JKeBwGqok3RU+GY/E
Eq0RpjYPnmU2t0UNk7DxMpV8TfiKJshFJdJ8giVDNGwJ6c6uRFiEEcbP3gjRFgYbvypDXj54mKBW
EHHGhW6grwGPpqyTvBocDZwCnizV3vqK0YEwNpVD70saYE7FuNCsNt+1JbhedqUXrVJS+DHgLLBk
6ausbFJY6cRvFnrbHRoDJmHf6u7By3x3o0q6su1zkNWD25YruVKLHRmc7rJSEprUY/3D5Cdc6YGi
HIuuXSdJ7F9GXphiDx3UC210rcdYGLhBBClPay2S6NBBKc0cEkDETU42812HTf9RCQJqVUjFvE0d
6OkuQ3x5I/tDRv6BawnC4dQG9xVWsHu4y7dEuLIiSkI5UrtSoVeSf26InGxxJYlvWxN/R6mbWzUJ
jaeSbBEH7qKKga8i5j1SrX2npep3m9imZahQdPf0/kWKG6aWQJ2wtVLtIp02bAlOJsBydtRuqJ5E
ZAgCgvuBeoYlmmPNl7vy6ZID/ia9s0zlZlW4nFWIfJAOtUflrCiJ7yT9LCM1TJ5WcQ3RHZkOoYuw
Lh1V87bwDKLkoz781Y2eWl3iigkDPWIQqE0gt6jqmoDvcT10uezXzaYj6lQFmI3zNDA8DMFeKXs3
Qdk1bU4AdeUaEhnahAsQgmhToy+hH7VxSUKYt7B803QbrDtW6Kti+sFLH8WQIisV7seuMdzGaSPC
Sa4s0j6SV5pghvusGM0A6d7y9PqpJvdiV4wFeRFFaq97bMJOlNRPcZEMjml34Tas9ODGqgCNGYYf
30V6GlsgkKk3rgWynf/H3pkkR65sSXYvNbcS9M3U+5atk4zgxIRBxkPfGwCD7SbXUhur4/lzkJlS
VSuo8ZcfL8LdYbCrV1VPsY0n0MZ1PVNaMUZV86IE30KN+QJUaaDYRvjony3IwJ2vBkBTZiw37AqS
NQPUQgloUVKHO1D2oSK3pz52nI6CLtKLSf3qnbVNVeAiCJvvmWJVQpkNTB+dYXuSdR1SkV++1T4B
i8yjksal/5PBsshpR0vyr7aryDKOzDRbpfxxR0WkOpWzKWKoQHid5yhePgaSgYeqKTBJzsb/my8U
ueBjEPvEhF+zbLnFJaH9HE1lfIqqQL2EY8OxwR/IzyYfw/EYI6/iYYhCCvwbEi9DEby2Q8T6PM+n
mDCViL4Zywcw5nP4Rgv1LykX9Vpzr0lonc/D58GZ3F13P7Qs4VDz3I7UopRq9tW5bYY+3uikd15n
4BQdL52yBjvi1u51pJT4U+v4Fc5k9NRy+6XJnvnVXlII5bmYfdJcg2w3FdzxbuXWY74J+qD61JNX
XbM8cA6m8durS8X0OvS7bF+mYXlo0slxVmEfjbcoC/QlS0K1Tu+AKGIe/kS8ZASx4HcBLwzzR8Qp
bY+TjbRce/UvFS7ZOmTebFdu0Wh/ZZyGggpMsv5yUENGaqMrY/c5MJH1a3TvFcKD3dJpMCZT8DFH
nfdtKmt4481IhkVpU/IBjsVDWqec4UBLjnmQ27d0iRzsGXPyXjUSoEK/JHqTjI1+m2iMPIT67thS
FLRj4BLOdUnK4YqL1LpWdiVPBX9EvPZES/lGZQJyoKo7e4ubkd4D8OxtoIzjWPGX9I2URnL1hkyb
nXGFep3s2aFPsCcfXBitozV3DTl80j6bwUOBwj7/1RQGvfA3/eiFbCgKlXPhrvs2s50/Udcp/9p3
Q788LgzsyUdXCNsBe2pPUbTSQWT0Cjl7Hm921WTtFYoqPaJoTvfWlwSAMScaE4wXr8qmyGlLrTre
52OvhX+1J8sM26RyrYIy+VbTyJTMYb1D7ymi1eREdMFH6MGsK4n7CbukLGPIJFDV6hi5HS9k5oJ1
PnQf/LvabTJT1tO3PFGs4CxJBWnXHit37i5iFst5Hv0/9L3q62L8+HnAg3KuCvqXqipmRzsjQgUj
KkgVeprqbzQoZQsAd21+Tn30mzAt24NKM1p4QZ4cfb/6PRXl80hj7gbsjbUOl+m3BAu+bnmqieyW
Yo8IGx9Z6aU/PKAu5flYxT01O7/VrNM3u4uLE7F2uc/CLrhymLJqFL5tdnClsq8h6MqzlpP7hWYV
qoeZ7eu3HgIq7bxeLCmjElmT47QwDm7sMujzB27xwSflfZY5zRRiiLWXl6p7tNWYlx9Vtui/kNF4
9bFpjcpDZQdTd0xLyd+sbkMHE9McfsI5qeqt68lY7rwqGwntuaB0NvCz/ePcJnweIiNPSsLFxm5o
zcuUr8siF5BEZdB0BxxerbuNwiajVpfQtnVFZovG45hzyzg52EiGxyVaOv3lJZ50tuk4ym9cU2hn
umtm2m1dXj2rqA3Bfo41iM+vkMJecZVpFFbPIpz46P4dmxoXI/0nsY9v6GRibAdYui0oVk2byXDj
6ZblkO+OSUh1kLThjs9DmzzbfhnKqzf1rb9Bf08NxuFs9reCf9TfKfBZZkeMfgHsbAHtgkq7Ae9q
XkYeLbKCb1uEqXdJITQEKxvTO8Pq4HT9obPv5fPVuIwHkY/vfjaUJ4n+uXWXkabxPLYe27TJdp2R
3sGRef9tGZV+jrTIr0JTBh9CQS1qjV3vJZyjfQ6idMXlPLonxlhys5LT5Z8F8wAJe9ctD55VOudI
1/G2s4JfZe9P/PKtsDql/SBOyQyDwy8qs4JVEm7ymv8bC+7mz+RUdGmXXAu+q2wKaOx2ynhbLVVJ
MVdT9gfh9+pnKU1zsmZf/qHoOeYM9FuoO4VlPIA5bQ0eJLIw29ZUTGLw9hgCc+hEe2GZZRegg4iV
lYA1cBJHPVfSlufFTqZ9KGLnabFqs50bYwNrV+9hsyy7sMSUYFHGfKbsmyfP1M4lWgqHNqk8xBnZ
9tGvOKuGrXEs9celdupcWpR7ayfk6Cgi50e0qj+naDQwqxxi+VYXzTuJvFhjJa3AzPhjmdM7Xes1
Dlbmdx74nV8FfCjGiviE5bO79EzW2pXn2Vs8UuBjAbrPHdRWFl58UciJG+lL/7VZkuJNJUlxrLEF
0mrEneboS0KmzejYR/ZL+aYctTynczMTNaCrRNnkSP1Etdt2ytTVKqNIHqTs2t95poqCMvOpHuNH
ayhrdVJC+BSiO36CV8x325AW+zT29wW6JdYQqlFi9a+c4P+XHP+Hc49V/d+XKLevJSuyQf2vf6v/
s/D47/+vfwmPof8/6efFFUXt6h25encE/muTEtAu7JKtvbNKWRT7MTuO/9AdsWGhAlLTFjo2wch/
bx7+jx2+G8AEtG3o6IRh/tU8/N9W9v+vFf5/XVRjKqBy8W4m9rzAve9R/tsaxfOziAyDSzaEk2CT
yKl9U8Mwf0jLDa/hKJyLyjv7OaaadfefPqf/w4rcoXr2v0ied0cD8WIbNxm/YQtCKuLqf94ESqez
QpNrHvM5pI+H4vy3ewCIeTjkwN1Jy9RbiSN02QQyUBOaG+dAUNdbbZbye0AO3TSj5T6PkZn3kY7D
9zg1ySsi8EBAv55d6pn8NNp5TpY8p03sHGbHnZ4BhlTICL7f2xvoPqnHIKOnJ5hbwR8p53yTl1k7
gS2UlzYy7KBlfT+qofdVaf8nwPF00FXi7oA6Rl+6vAPdhZptezfhmkW+8Mkvco2fc1IL+UrohRKV
qNDseQYfYtngZa+Tku5Ze1H2j6JxWB1VUtn9fpkZtJhMx+qZ12xPsiouL+0sk6stIKnVaiKfVhVO
++jmOlCUXbTddzyb9rVosCFsRrtLv4F1IdTmSb0Ny0VtosGmYtZTCSvWxKffluaXYsL2hQj9Jrjy
/PLK2cl3RWmwayJi4opNpOUA+GC3smbKqd6Xnsxfvzix5nozkxZdqghxVdfHcJA5KSIrPiQsoTdc
2xTLm4WELLe1pyUqKKfjRrCrLCv/J7oPJvWYyoeI15dLY5YzXvyRUd9RrthgZNFXO5btDVkIkJax
etiuRfE0N2UG82aqd11z90nPs/6t/KykOUhP1Y8udPnLyMQ+L9boXacJRtSSu927N1b2zvWn5I1p
GGpMZthws+XDh2Lnd+6QD5Sk6NvuJwbjg1+kJ4WPx2ndigQYlkmbhDqHkRL93OpPgu7Uh3Ycmv0C
+2ETjY7aZW02fKko3rRj/xBb6AueZ9Y1G/9D7ZKUwIuDHbd13EdYWXpTJQn8ojb54bwg1353F3TG
TkAMWOpciwrYVOuKY16X9nsURQPDn6v2DVP0Oi+t6hOYCbNTSMYB9l1Wrr1iyV5bk9aGFT94N9CA
atPay3QxROnGU91Yy+8Q2PLKMlES0vkSF/bKpdd567qy2lUkiY6DWY7Gc77JispLnwBy58H40+EG
WQXVAjCAF8jam1JSBmJ58gMR/XUjRSFfv1Z23GzROnedL8WWQvDuMZkK7iB8ZLIb86c5Aj0Y6No/
d0Ac7CTo92kqTyqxX9rBa9dZZX6CxkPvYXvZtOMljwnv1QQ5DMb5uHDQeJaOKLZjn2TsfPfQ+jZU
5f8V9mvXigcTRltu/ngypvRZl9l7o5Ybe4YTIOSbSNLXIqtenLQ75KO/ikFiRvm8D8bsyhxP1YcG
NpgnXOEVD1OB/xo35a2u+y+Rz+/9HT0Y8uxDHPDvjrh9Kd+W2IdZPf1JXe8GEulzSRd1hRHYPIo+
luvMR/QZnPxnSaEArZTWIADFpViC0yTalT3YB9bHK9P/rVxwDqUnTi1uWMbJZNOZoSd5NNysuGZV
A+5L1vwIR0Rjr40uKqMxC5jTzVuowgC34Voa7YY9tvEPFjN0j72GDzXN1n2q3K3kflbeeX+iDdR1
dNOUdUNVHEAz39AN/VOPQ4mBJO++3VTUm7xKip22fbKmCzf+5pfI0+gvkhyVB71/yuf5NvuooJav
mlfbn7ZOXSYfju64Xk0EDZmguzIFk3PPEn/MjVJ7TOzbhglvje4Msow61/bTn2qydC6FBkX+t3a6
l7xyWSvHnPYqeFjmsqf+M6koG36jnvqWRg9plt5yF7ASWJkfeb+Q6s4hgefIqwpHokK2QGidX8LK
X9VBtcdiubY7KKeRn53KieBjatETaz3q+yjR9izLpwtmU3GdAtiLgICe+XI3uCgP6eS2O/i44P/S
4UUZvQE4AQK2GbZOkG4bSMqrmdI+4WXXrve3xHjXvEDBt8Ysr1AnHtB/N3PePDsG7UzceZqO5GQL
sl9JFvxy2hZmFN9V1rsfuYq2WVw/j2n1WPT2sz3G+ebuSegD4HKWiFFlB3AhksLbrsU+nADDtvLs
MXfFIw/1q8AFx+Q30xWIrJ/FR7sowWjVYbfiXU7DjXMvJ/Ifp2goV1nbPs7TdGnF+Lud6wcZ+Wsl
ky/lZmt2AXot0zjcswc5G7SvFRsxSBSM2Euo+LkGL8l4R960DzWT25iLd9+tL/YsVnnqGSaL6bng
ZRHYpLWscNkOqcL20LjHmaGa63i8slpnY2Ntwti0pdf8oPw3R4l6XYqwZ54c463f0wUA4kZy2e0v
uvKvGtPp3mv/8nzRp5iAozOsGc9SjfXaT/KC0a+yL3ZSIhKxqN84tb6l7ewxZgyMUo1j1U81NYA3
gxp4qgPvpcTCuoorz6JBg/+ayd0FwneZ8KNHO+IEjvl9W7wGQ36siYoO2Iwnvn8inpqLxinDZLif
dGqvBhiGyv1q5yDfoK/KlR8L3Icosusuw2CVReIaJovgh1Owk8ryejexjHkVGWcMuDltvqZwfJFN
9W6r4NG4lfuuw1JHl0VGb1EzrIuo3DFQo5SHpwhKSVn62yHOd1VAbXCV62vkXlT3DuUrW00M+KtB
sEyhs1OlMG6b5cFL0B1r+z0U7DqpmTETCKnYy387VTpz+qUFAwylKaGuq0eFbWI1u8NnGPRPBhM1
DXIt5NvglBjeSMY+oJO/R53EnofSSAs8p5YT7dTQ/nQ25V5hWLBWmelRZJDk4Gy9HzCHb81Ci2FL
sG8ztOWfsCrXsRJqk1X0aA9Kw6uj3mLMO65bSfk6Js6xFcGh7rKnoWhf0zx9K4fsLIWHcEq3ZFo/
4RItH+r+dbSA5+l8o6uYCws+sbS+Ld3YEYZjWXq/0rIPORV+2vEe604QScEiSp/rbfs7xtYyyebo
wFdDI6VKaLJ+6VRviqw5LYX6J5ftNVbdqfeqfdxDP8uzF9Dx/LOirZ2TOJSJenEbUEQpaaR12maf
UG+HVeNNKNsos0m4nG089kM1c1YpfvkUbsh9Y1mHLsWn2htSSKSQkdQ2SUWiuaHsQ4eETbWkXFxI
s275oa5g72Y67ahk7i55NM4sPfs7HpD4eT7TBir6J8er//SW4tvy6myftP3IFrtDgl60u1X6Nelr
qplQdvkPBrtobM+FsOgiDJz3xCf/QJ/USz6paZNhND9YknTx0OCeGWbKdubpMFlOTncbKEwPVjTI
HEthrWGJBC/7TfsddafsAsbR3s7+yIbFKvdRI6t17tgsztl7rKzBpm0WvWeNJnfXCtJfym73Kexs
xN1nD2EGQqvLn63Cz7indaVHMWL/Uq6SFtwR9C2xmYKs28E350POEpQ4SjxBXlMfTAw87oj+oyi8
D2P5LI252p4/gyXp4nUMrI/wtvyr0WvAlD032dyv2p46zVLku3px+IA1Z2K+8Tmb0qX+VQ0Zu0aX
Czi/rTM67vBecXU7JAm1TVlmraee1W+LtSptqHY16T92nKcU0/fvhRifkMLePS86JBC0JUQWllzF
Wt1/lEFRnbuUSH8eh4+6jO5EUUochEJE8a2rwOYGQbH9dDR3W8thk2b19Ig1JUpOXqLuNZVHw2OD
1NvI/tmo7D1X6cHioE6yZo0FZJ2pikM3/Oik1XG0Te4+BeqwKRvrMOjiLTRWtnZbuvIqfqj2ot4D
iE2EL1ZdYA5lOH0EMP6qyn9yxviQdfptvtP7crFvlP+zBGdyMvluovydXa05m0mfM9f62w0RrSYp
YAArOTtS/XYHrjmxqc5siOh28QFudd1E/5M/fCH2b2ke1axiHSzK/fJZdy2NqLmBLqe/ojn55Q3Q
K7OUJU3jVSvHFXJV1tOfiNWYu6SXfvBx6nFkwt/0Wc1BaVBru7+3X4YUcgljb8j0HZVnXzL8d3Xe
0dqsL6gtJIS75FYHyJ+tn5HnB32Y9tQ4I9lcgcvCH6GaMXF5sRcZvOTqDlrzNoP7wprq1IfBxg5I
sI75SAcaPj7QkX3AQZ/f3OIOSCzyjfEpXbBYSlTTJdfpls6Um7CCZduFmBSa7L13+5ey6LjXc+SO
qtiMQ8dKWajdjK9uP+ZNesNjQL3WUPqu2oCVbw5zzHON/W9kYKwQs8JqgEM9FsBL1bwDYh8fa38K
njuu3VsiQT3uvcami2+hH8uiBnTHgpLV5GDcv7genI8Im9y8smfk4LpJDiHdiZwhAF9yapBXtrbk
Yz54pD5F0/XtSg+WOKVeLL/9MnB/WT4y1P2acSf9tTJ7YqLCCF7rjil2SFl2lSivLWWEvnsLJmKk
81QyWWJbcv8WTBqcGXQbYPUu+n/mYLzPE+ns3sd1+9h4otvObWsDSMRp+aj7qfxpZtmg7tHAJagv
3hZTPh9nZQCvGiUewjHwSOMTiMS+rMsXxA53J0PNtbHp6uBX5kTT2i8CQVGxPTdERa1oV0Pv3S2w
935oxOnol8trCltjR74FfTd9O0Yup0gVLaXMAdzu0sRsgctFn2zHmjCGh8Qsw9muD05Wy9dc0cGG
r8A9jEDCfxxtFF3SYY+U6Yq5ovbMqti3JHHHDqVq9D+qSMVjJUtn5YTypPUybxs4xfsp8w0vUBC5
q2hauJQPim5sOXr6iZvFGK/7JvUeEmEyZhg9+CddZBxcAfdkVdC52NmBIoIce+9zJ+yvxuV70Fn1
19RxiC3cqK0DvIyIr04elOsey7R4jzI62juVYSEahlasu6hxtm6TNlcRz3rfd2PEsNVQpIg7CZ1B
xIfZFyW/3yYQryrJIazJrpjXKOsh6+g69k+yZXOxl6Hbv2VxlP6dzTR95oF2j72PxbSvFm7PXieu
Bnb41ZIjb0XJwjKFy7lL4nvlNfP+Xk9p+lXe5WIGsYWrG6i/8DBRqfRUDNjc7MYfzvEIJ+ZuAz32
LBFXk93qwxzRfM4j1Hx0STV/Eeb6GDSPQAOij7FqX/cu7Y1jEmR/LBd9m+kpTuH+mRF0PRzcmE17
T25PT1BVtTfm37C18rPHyouNJY0RK1rTPPbvIfYXN5dPgTUCdcdOc5pwzF47Lyg2+KQf+WvrWx7U
wb5n74ZqTWXfEPgPnctY18ApnytHPyjg8DzhdxDSkEzqTHiu2ZlhYOPoiXJje3ZKgtzW0IkhH3RT
In/nJDSOAfk5tKraeRmkXV27cVoYnfMwfYs5SQ79ksW0mFHigduVsPbKW4aQMSz0H+6wH/qcpAcQ
3EFLS4kfQ40W06oBTfm3AlD+m2ki+hmTdgEKPcsLQABYkEm6fOAgS25yxsPbFH74yFoq2qaRlW0x
MQ9bb6JGwzh9KTgk7I4rTlKcZF2RAQwLDnDtD7u+1/mHF6v6qXCs6jFM8JBlXm49ek04P4OOnS5p
aMxnYfPSY8/rP6d2tOA1sZezN4EDipvFfPKq8LgkRzVY5MYbwd8WquZ1WmbXlqCgswpMU/+MQ8tt
kuvrpY27+smPW29dD67z1tnc6lJH0cW79AumQzCifK/EHqj3oA9/MpToBz4oGpPJYd1Yw3RmcMmO
cdgGj3EAnc8phWE9TFg7MpZza+u0PKQSxHNn+QOG5jg/jAsdPlPejc1aWXb7hXmJtB47r+0AHWyT
hPzRqlFyXd4DHUS6qo8lkuZc2Y27tX0hQQyrx3auXgMsmPtYTprrDvcLaKz2qh8r79WEA7XwfopW
Gvs+Q3KT8J+gIPpXaswISjvOzn1Tq7eWmOTJxuC4FX6OM48tvE2cPFjsmxRkBLlIa/uAlX18ElYY
vye69y8E8Pt0nTeLzQZ9iDaT59BWhbcrvGaFj4Rixb7+Xet6oHgpSX67VVZx92eHeDF2sZQkLMF9
7DOe39fI6QF2zsrdqLmqnYMr7XA6FWMya+47tbpVmIHeMlkO3oq0YvnY+Qu94DK7j4UuD+SsO5QB
u+2ePceOUBb433GoLdE2iFNKYmbff5mMbj9LFMB3x+5wu0YMe8KnvEwOB96T1qqCWO/HoE0i6jKw
JdSUfQ5BGjx6/jDu4pli+Agf1Vo5vTccqg5XShnSfj9KJsK4ifpjWVS0ZXd6RiXgzuI7GQaJKS0n
cZgCcaxS9379tyQuoFYCjzT1PlyinF+7sm6T2/8tAtbSjWqz79QR456gEIU+rKu8pPhDc4W7DcxU
o5xRhKQNv7LtCNxTndooE6cgC5S15pSkNjQScc1QgK7b7roy0+9hzGZuIxOOb7QS+ped2Y6uo0di
i236HQ6xYA36jMqk+RrytPwjbWTQ7d3Tc5jihPqUJVOU1Ms5zg5pUca3shJmpzShvKfa0uzz4IDC
Ou/DjrNxWkYmvnKu5dGLK84zKxlahoEsGbfMzi7fuJ737ND9pzR3oluIbMnrxx3HS02X7W4OuXCu
0iLGs4EMnh/6KYnfg64It9j37J1BZw/oXe00p0vbTifj4zNm1kq7jkEcwwCssolSIhP1Bz3SfVsu
Naa0wfU+pSqc356Yxn1Z2fXJM7nvrNtJ5iiUwVL9JPY4HDV9O4+EbL13wcXm0R/sxF5l/Pm0l2TR
cWhy3gh227pvQ4fuvIs7k93a0g4wMwFzZwGcB2tiff6qpHuqCxKxt2vbO9adx7thaf3+tSvLacuC
iOxtnS7LY29wWJGlBsbrpg56l2leM3xqlKHqxHkY23p+SpbKAb4R4vlKqqIhJlz2VBDHoo5XrlOk
t07E4ohvdHxzFiVog+P4AmabdL+wrPwk00LJ4djEqM5Lvm3nTXARdBjbxMujqX6SSQLgI7EMpGLD
GGK3hK7HQ6I99hV2Iwqke0lPYdDSv6WtEgozAYoLFmXnLHE28o3aTr/iN0Hdcae9jZWjHHHc/SRj
i5Td2O7VxWd4G9qufWsSC8kpFbM5GfjFYKFFJrZYd6NtNFYhForRM48zHl3EOQw5O2yTZt/fzZmx
x72s7il7G3CnbiZE5TeGQXmeggmKbEctmFOr9nWOhX3SZefYCCKu/4zs1pzc1l3whHn6TCU5g5Dy
7nNgSmiV/g9+FS6aZtri1k0amTAriGy8tY0bfGC6HfaiqJu3PhZpundRir+kSYWglc0Pq6ufVqFZ
z3XO7nypt2nc9ZT4ssBaeV4W3y8hEVXr/VD42z4bnb2LQK7fx7ELHplI7Pq6ODQzbKRZAOKYVsI4
mvume/Syvnkk1z6GOIpqEnCcQ/3vofHzbyJDuLeDOk3PWTuodycX0fNYspovCfF/m7yt/6mcod1x
XRnfZky0yEax9xu7GUjJkPX86wBh+qCxEh+7xEa4tfNCXGsnKR+HchwfpNeI4+Dn1GdDtH9s/M69
dCM2l96iJ7sorfYRUYoflIqdryzKnXpfqoWLoOP5alsk0/SGijbgF8sSvDk1TqBoabwt42RF0cmY
wpec7TMrd/eNn8XPUAdcHhCj9jKP1YtQsaKeaUKr0diVnitOmBR3kssvoKzS+jmK2VJYCJ0bu+Z+
PTU9uYahqn9YOnSUdS1wsjGNEzUaBY/M0I0xzW/9XAGtR+SX+Ff7EbGMip3yptLW2np17JxYKg5A
HyO3pE+arxwnM2bPMOn3MGC7TeYtmGR8dvZ//Dlyyq2TNR0m9W47BohMDZbYb75XlwmuVX/D2aE4
WgnrKYi1eVBW6Ozs1HE24RKMV0ifzFpeOFDZZJU+9zlKmrjx9E9SFuIpt8wtzuJbn0v9QmCj2voi
oOKJvyoWLM2ztEsaHwKcZQcBM8g8Q1L3q5779+xFGDunSByNYZ8q8P5vbOomX/qoR2voQ6gbUVKD
8I6GT84W+M/BYq5Wzi4yZQy6ZLVn3uiWoF4uDNpP+vQdXmtWsJ5ZGf4p88a+1XL4qWIqrhTu2l2L
AnNxPFZuK6tzS0rzKnZR41RNZxvz3uOUa/drgYtt3EifHDyevK3JQ6ySaQAaP7T6KQA2p9blgGC4
RvbDHJn2eXWRDGQm0OVT7pNjy72qPRPPamd2CTR28vZqv2lLnt44fNBGmGj3TGLcwByDUwRmkeUm
OF5q96colxIzWEWIa0UwoMcvqZfs4PIK2gUmw9lYN2XzLnrP/huE6I5wodVOyxLmq0nna2/MtM0X
ch+qGuqT7p1zGeY9P5Pgw/X68ABTzd0thS2fsrkjudpldHd3rhAKi6FVPYy4e6BXi4cy64LvJLC+
iihN3+MGmaynztCvLLX3K1Q/xrIAbnccXnngPpoC9xumVeyZDdnmYRXwZSOVL8hHhmta1OKAzbro
HSp8vklISaz1vRVwGo9kZ/t1MdfXubRJ+AnxMg29e54K5Dum5XmVyvu4P9qP7dAuH3XO+kVH5NDC
iH92yI51U3Q1H/XY78N+Dl61kxxb10XajF3D4GrWTUpZT1i9JbJ/60oTHXNvsY7cLU6Lqz/FpO5/
91KJ54RQB/Gch5ncIBLvxW2sT5ys5wgLrnbKo7bpD9L1cz73V5Obio8CbxKJi+dk7MN32zXlOq0n
SbxP6JXog2POXTUg/6etD9qH+tUoQOXU6mUO6A6afGHteqFvDCSoAGWzD2Zu3WUYVN8Gdfpk8oVk
ohP000zKMvT+YGynVcRLYnzz+Gz3g+dT9NnkU93ukM6WkxZuv8nwfn3MHH17bLotCZ8I+3VWgBhI
jVyzsrsrU+38onikq3Ux+ixNXTdE+yZOk6yGJb8NpDSpzM9lftEBbKhYz9VRNT5b4yiqPtmJM3eX
OKU712dnRHZ/xbv4wWL+JMawtIeY2W7Eu+X8k5OOQItoJKlL0OT72QXobg9p+VzwqoNXEKANQ2ms
93YgzcPEWbjXOLt4YU0fuFnxoLK53xiCM4+K6f3oaFpTLIpwd8FMlHSlPI/BorBQaVbOyCMWR/ih
7KHmJSWmoX1OmqmZDxa9XKu+6ws+pIZd3FzRbBBhQ6NXOx43wX2du7YTOiRXxEX7N/CnhgypKc6L
OywXJkpvS8iiWdeM0yUpKzIGMevGn6LBKr5eukR9WovfvGAy1KyY7HHtGgjqKMe1tfH9xj+CnM98
Hou0vlpC2BBa/eHCq3p+K8XQXzC2j1+BGAckQS4X8dq31fDTtYqe+jxIP7KmHs56CRv2w5S4HGN2
0/uaZh13NeDkSNZT1rrcvKwECmczYg6d5oj3rclKEBMWlw1EmGW2X5HqprcRYrVh+KbVYovbub7Q
vSCabaK0I09d4gqs9cbrK0x8NlConN3taxlN+SkyoUcHLcQxBmVxFORtWEIBrGHViFO3qc2eqyiO
sMARlL57SXWSVkZz6xSL6FpKRjK6zZxsWxRe9E6NBhMRO8yGJ6ZOm/fSBICUGw7iqevqZ1vbNlwx
5TAZmNi+ck/0jujcIqVPqMH2HDcW9zKKunuwMeUcbBF7my3BPTwHZUz1fKCi8GS14a0k8UDTTprk
Dz2z6znDVb2TwmZtxQSMo5F64tqy9v+bvTNZjhtJs/WrXKv1RRoAhwOORW9iDs6TKCU3MImSMM8z
nv5+YLbdYoSiGcZat3Utyro70wmEw4f/P+c7thc7v80qDu+mRPa0hKtC3AqQQsDLhNYyH+3k0smM
kPYSktOoYAWkR9dtQi3RVnYcQqvpE56PPiRqAR4v7K3uvvMyGs+BX2ooRnsCbmSbf7GhAe5GRBgL
IFfNZrIl+UaGV+y84D4w8xeRhV9lSWAnCAKFx0DvHlNjync6R9Zv1kQmEhbJZsXZq3upAw35M/LU
qyKru2QZ6wBmi8JN7hBfho9j3Rb3nZp+oM/V+jXVwYICVSx1FITGmIiFBnoBzU4vMR2aUxRfZlls
35UWkkoHXw64J+G4r30oE5yReUe/3DJoSrCIaaWu/QZYUi91GQXPqY2hgPVA7Ild15cxsudgkYgJ
wfdg2NdunQdIFtzuomhTrixFZfwoNGSsdIDllU6P4SLvuuxmTEu1p7Xo4wjLfsDcfkw8HQhHwT2R
aixjlLGMqPDlvIBWQNutSbCzKqIIKsP9XcfT9BSZgYn1IfwlirK+1KBwrrmmj9cqDaNbqsyKxGJd
fwiwU92PdIGuwySmXOpNsC5aOmmLQI/dR0GgO7RrJ3K/J2iBl2UZ6tzymtS+H8yMwtQ0VdXSNCMu
lI4CUx/0MGbkqOQv5j8KkaKxnmufVIB2EgH1KCKduIfucCdMu1amiDhVbjskKE/BRrgZzbikMLxF
GdA+kk1FvLsa0+AmcxtvRWHdvte7uefJhW7aOmnoLMNYAKJNStn6S6M1qRAmhi/3VLqMOyTv+V0b
4TTpxyS/jvpA9HyMiAJ0TMT7MEnpSPTYwVGR179THa9pq8kxxCwxIeV0e02RJJN+mSiPfaVkR32t
zK0rn6vkIpugQ+Y9cqLETxGol51zFYqkuY16rdsQRU0WBPaOVwyhxNmFcNwnM86uuin39omb0ME0
K5ZZ12keWjllN2KMwlXZNOFSB73TLeKa/VPoKY0NkqIW/VQaCyyE9yKwiJ53E/GQF/F4DdTHWfaF
Kp+dfl2iZVh6RXNn4/9btKgb9KLQwfrAHchbxzKXiY33A6sYr4zzyZztZzmrdtQHCC3CCS8Tq0su
7a4ZoTSHEdKH+arsN/xbhTVcYBHIvlKARFLjR3Tucr4Uijm3hkOCKzfa+Ms0ieYWgD8qXFhCfxvc
7rZ+PpXfvDpQX+1Qs39aaTUfKHJrgaIN198gjVUWGMkXVP1f+jqljCKyWzXW5YWeds4NbDGqOn5p
XZtWM2zasC0vxzrXtrTwTSpEXX5Hj4BnNcRgwJJBFrCn+Ow9O5E+bONYL2Bkothiey6L23ZieawM
QflV9ll7W5eO+z3wA2dniLLBIk3tSHAJix6xaOFjpDVG0Cn+pp3bGCmQIlX1VwieB3+Zs3Zg+HZD
8VNHs4dRbrx2u9Si4mL5DuIJqjUYvem4a/EoL9qOc2ZT9/RpejyFC5sG2ZNhIDOwNCDf8B9/xIRc
sLbq4fAzR+5z13KBV8j+dfCLeBSgmo/6AkHlryblGBJM4xMhYYhijO6CcQTAmKRee0FDAECMSv8F
Y0uJztyfqJNaZvAQ1ySVcm1eGzSar4eM+uCqSnP5E5g5CgDJ0e6mgvB406EXW5NHXq5FWe0xeWF4
8Tn/0Fu3LDSSsW/R59eU0S/5YLRz8HpzFrT+m1w0a04pysNHegOb4NyHa/Jec5p3eErHcnK3FMNr
ZJoIhUbPgfY+dtYXx677dOcpzbyvSq+88CSXhbWIdGJURZ2nswPTDdbcN1jUazq0y4zG+oURGIK8
Dro+yNXh7zSkYhUcpJ7GpJtWOgra8Ix49ogRjQHYkZy3bdBbUsJUkTOm9vX7Q5j59X/9y/i/TYql
mfU13LVegLNMq7J8H0YmK2ZDL3CDNKdaWwgs1jm3zyul2gAneoUe8UzQ5iGG5Y+/4zjtMAwNf8j1
3t7KYBBLOErNOhR19A+r8X/l5f9y0Dz/z+pyCkNN9ev7e2X5/A/8N9FC/GWYtiQmWDEREIlDlPhH
WI5E3KLBCbVCUYYHi/xvoIWh/tJn6TgkYEHQupiRbf8tLIfvKThdSKCJFuJzy/gMGu54XoAFMww4
dFTgmatozA/nZ0hzMCXSyKKmolHh9Q17HQ9a88+8OADSvceszR/rvz9m/rWYwvkP43BKsvjeDkcB
OMBlvZfs9HFSfmvcZNg5Wd5dBGkbUO+iv7B69/pPiNYPFetvA4JEkpZjKZe+u5wf+91nN0xOyR0q
xmdYor5zB6fYNyE9SxSO50Ir/3iDLnwwWFk0l3mB5MgeDjWOTZRkGveStoyzFyh7xdLXiuDp4wcy
DtfDtyfCRGA5TBNmkjCPNPi4nP3AGJDHitgt7jLHy7nxsXo8mhq3lSDJ819ek4K+sVpTIBB12k3C
PfBbLThbWcaUvHz8B514w8xdnf/hBUODP5o4tQj73AWJTc1Hmt3cGtcAEzT1d781ozMw5pNjSUrB
cG6ZS/JoLKqTaZpFKP9qAMeYZHAhFk4sV6GTcIP5+LnewHtHc9VyZycHUbuUup2jjaeHPTTmPdbg
oI7EhYFc+In7pVpXuZZfy46zRjzJ8iLQG8BslYECr9SNZhkikl10Gg2GVO+8FlVj1F1G1AM2VuE1
n1zNmW22YTLZTJIFaR7PbpF303vkh6Zdl9qLMuXg4Al/1tkS3vnxqzgxs9m48LbAKhSQd2YSzrtR
9CxswSjExC9zCaPoNFlPsQMu4MwbP7S2vM1sZhCrmQ3k14QEezhM6KaUfWOCtG1zmmt9cDkiZZiv
+RhVeyIBgJzAjXUxAJrm48dPeOqrAjSkqH+wQCthzDPv3SOaFnqyxg+4BVYB0WUgRZyd64PA3MCv
MW5l5BuQ3ztTgmhUNOV9t6p3lMJRzFFRzn91ss4//9aZdQ52It79jH8//JN8lZV2TnlgoVLp3ccF
oevc7dIz68mJFRlrASdhCS4Jo9z82797cI1rUEaCPeu+oaW7Pp3wSethRYs+teW0sfieXz9+1ydm
E/MVlR+dcrac2UT1fkSvhFmMIpDQsqqKlrxHajYW/rfPj+Ki2jPYUl0T+OXhKD2gfxLrkd27MBRw
OHA8H3PtXOjiqWeB2wpcElPUbPA6HGVKO9MY0lIusEJhSML3slbACj4V6vf2YdCFsoUkSMJ2lHP0
lWvmZCQFZ3MgEJZFcGUvl96o5ate05wz59QTDwQjEJMpe7Mh/lj0KOgUttbQ3U0d+JlqiL1V5k35
mS99fi1HSysecY4uTDhX14+XLX2o0rTRG0ap7ZZ1sufuDl9eePYqr8zHYAzDZSLUXRe4ZxbMEzuI
i5jPYQ9x4LweL2VKVkkJNkVS+uRWX0jcK+3U2Uua7tqZzWrejI4fEhWoTbIzzB3jLe3t3ZflpLHT
DGzliy7KN0lrwwgXGYZdH6NBZl6UdTueea2nfjz2Al06nHjYFY4WUInKoWlomC7ESDT3WKc1Qkhu
7R9/WadeocXyLDG64I88PueYiLMn/H/cEbNO7HLwvJu2Saubvm3FmY/41DyROouSJdmCdXH0EftW
2uP5oF0w6La/d31l7lO97bczX/kqEhjeTS1Onio8YOh7Lf3M8KeeFNywS06MYqLa8/t+9wvmeWPR
gwSY4aY2255mJde2WzXXVJWKMy/11GSREhq/jb2Sw/zRYYMe44QdE4mvqPrbwcsexpAGE0Cy3zbt
B4XB+syAf84VB6w0u4tAi4GX8+jVthkrpOrmyouXik0Ue+ZlGJZy/fFcOTWKktwrOJ+A5HPE4Rsc
YqtuPY8I0tAo0hUtVHOTJygGPh7lz9/J4d/OvdpmHQZlejSKrDHUoY2wFnTj7cdID9zXlvi5nwnK
8u2ZoeZ/1+FXDZNQxwVMaAI+WOdoTqDiqGZrMEonmE06IicFEwqq3SRW2P7krdt3LTA41eMCSmUn
gFXyX5EDlr3erDSrC18mj38LnTmMn4u+7ixtKd2h+R3qXTLBeCmdeknjJDUXQqTp33GPNW1BYwc/
be5W4fXouCJemU2H/DaMNMyQQQaOE/U1amiHT3ag12vKJxAuFnbJrCXWNwutFFp/GMofnm00vwWb
4q2UWfQ1V71N06vgr+bvNe3+UhIw8xRQmIeakrhZvfH5g/8Gr0J2upmF8sp1NJ9HhCJ44TkqiFdM
a/wSvVtrwAd8IBhLCtFDuNKT1FJnInFOzCgDjCPnNJ2DogmV9uCbxEDihIGvi9mba16nbfGiRsPb
n/mV//yRAeay6oDLJsTweJeI4TbUDiZxGo7xeBmBHt+pgtTsMk3OhVefmLsGER22q8Ox5lM8mk9U
mvQqx6e3mIY02cZ2DKDBG6VPpuSYyDMbxIljLsU0sgpdbuBcGMTRDpElZpD3CReozCmcVwgpc40x
Kdy7akCsiAc0AamCGs1Dna+DXYuUOf4UQU3ldoij+xLd9ZlX/XayPvqgeJP4ySVbpJDHhYe2EFin
OeJiujGTi6awUXJ6IpRANdyMWChoTtelZLbhg40ctewR5dzUHY1tMoanxlz4oYSUO4iMe1jiBN59
OSh9PLNc/rk+83sDEVdcCedK3tH6nJNRRi+VE4tXpuaPugR9HRea/M2l3/zVj4Z94wdR++vz05DD
P7cRmPpk9xz9WhBoQlpcI68ml+IqjVrQE3qIorOJtTNxaKeeT1FQ0KlLvfFRDz+r2Igi7leIdiRS
g4WucIu5znBfhfmvUUY3DtquM2/01MRXwImEgj+t7OOFFDuzTCOUMYu27ctdXUjzOeF/uZzaAd/k
518k5SYiDzhMuPKtOPtuI88yGM1RXnNMh+S0p9Zq05wUxZVWorT9D4ZiKoO+ozjHt3b4IpGwZ1OX
c2SZGqPfQcJhdiTc3Brr3Gnv1Auc5yK+f74fyuOHI/X01aOx4x6FkENscvZVVFKGijY5l9P4zGOd
WnbJjqLARRLZvDQeDhaQViwzjwUJJloM69CaNlyY7R8fv7wTo5hsrDOdl+KOOL7oGEAVOqNmeQpK
YzbZxvlu0mv4av/BMDwHpCAE0UDtDx+GyAmEjz3TAeew2meBSTAciKTd50fhVMKhBIS6ob+lcb2b
dCxkVMB0OrKyqbv7wTVHcqRd88yH++f9ncuaMi36M1xBqQkePouEEiXxRuODCQSbopX+9oz2zgid
K1i19pkXd2LKsQqRakKhmt3DOVqQoqkdIZwxGBuM+Gbkjtq4OjhJss0+X9milMrlXeemAdfhLQH0
3dtDTEjiUI+R39F9dVVPg9qooO7OXHdPvD1yAQG3UHAy5y/p6O0hHM5h7VJjSXSCOzVyRQZS/R7L
RkHeFb15plj6RxuIuUAFzbbnmcfz6Uf7yICDaeRtUWcqMg8OXRabX6VhNReI46L7qTCmn2E8GY+E
cgCw7fy22/X8fduPp+apxxbz98W8BPt3fDWdBNpzjyMe2rdi2pWRWaydSDOfG/ACdNea/syncGo8
Vg5CBvgcBOycw9ec8o2Ag+Sp/UrP9pUybQT7QfClmTzoA67U7j9+vhPzlI4ITUOb/AKAPEeLcNUN
FMPf6sQa3gDVuvCwO99eU2r79h+MRPXMpFQC30CYh08WRviOcIFzVNbRWPTSkEsXJdpl0nb9p0sX
dOUdmqo0Qd/W4cOhfHhnhm/xTZe6dVeLzHnW/HK6ttVwrksz15OOjmRsXHPmEOFw9KuPFnsZgEc2
PUaqzC6+Y1d4VI42Qr2raNIEKPNWnV7Zux6/+JkF5sQGQImLGpegyk8qz1wQePfVV82AZoT8MWwZ
g/rCXuQtzCSYzkyPE9MRICFblis4ePDfDkehpAFpWLC2KAcRm9Kmb1AZoOgYwa/a6z+/QFO/YLGk
gKA46h9dtEsUP3pnsmbaPtBz2bg66it0JiMmFDQBdnpmmpx6hXRa5k4iLS/aeYcPl0yTNl/pIKBU
JBqQopls+zY490WfGsVh85qJV1TTjjc3DltJAb4BkfcUfCGcBh8XcvAzd4OTgyBXBp1D+87Qj044
qefldelxD83J0bm2i1bezGjd9ec/Yar+VFd5GrQ+R3MuywWeslLJBbICtbVAq18Mc2ApbvlzYbQn
H4hFkJh4/I/sOYe/TWA1NmczDvS4ByKuygPMEEQTZ8rF8x98/Plyiqe2QzeOGuvRaltVKuZcywxA
HRvufEigawVefdOJadr3ZS7BFRRXFR6o5UhIypm95dTay+mN4wH7FuvH0TP6oQGsVe/4hNNYf06K
2v8etq55m7mQ/z/7yymOPYLqFUs9YY1Hv5weQaoaa8lxsYP+D06jewzyNtkOwHvPPNWfSyJD0X43
qMLN6+/RjtKXZjBh86ViDREyWPZCEoRQlvJ7qA0O1pG5WK7Ib6FluPn4IU+MPEe18Z2xEfJOj77n
qpwmEE41gEwlvW3MJRh4mFQ4mwxQtUEuwjWnvXA1jSZdnI/H/vO3nNNiOX0ZLJb0nI+eGpE0yV7c
LjCHmOFyvpjtkFb6+zF3pjND/flpuDr9RSW4EUKZM46+dc9TlcSoi95Ka527mEBIAo67z+8vXC5o
OdEpRW8mj5ctiqwEHSQ8kDX6SItHqcHcNs6JDk48C5FZtEo5FPCtv1Vh3u1is1OfhZnjOB7AZmeX
IJAEAqD1p38cpj6rCD1gru3HTRT0uqkwCiWg3E36WjSo+dwROAuG7+nMQjxviIcriit006Kqjv+N
gsTRijIGZp/CouaBQG08+W2rHkb03t/9vtbvWaODdReYxqc3MgalKclmRqOGxflwsfR8YHp+NVDk
9D3/ZRjxl2ed5v/4+C2e+K04ZiBJsSnuGBzKD0cxRgTbjjkxI7hGb+oJEChNoXH1n4zCksz1iTvf
8ShFbsfEVDBKlUXemp8NCUOaTGdGOfG5zgGCXM3mziq9mcNnIcFPw0xtCuTL3bSmbDkthQvOi3zx
/szSe6Jsx2rIRdDhSMMJ2z1ae3u6ZuNIoWxROgAbMF/qxEw5WGAWlBGM/cAO8DeKb3tdg0Jc9b2Z
/uSqitcO42EFySWA8lzJ/oHUHHPVy9H6dJ14Xq2heCIGYOU8RlVWdj5aA+flBajqdIdDfbZuh+dW
rT9PkozC90DBh3YpL/PwjfuV54VuzDfoY6/9Khwnu4hr8neWiR6kWBes8MxPfGK6ghCmUjoPyrZw
9BOPqnF9pN9iUWBMwi5EejtRWuOZhsqpUTgMzQUFbm1AIA8fy9Sapp1CWyxiB0A9f8Y3AnbOfXkn
itHzQgxFld42NSzj6BiODDEbZTN3MaAUkIGk7L09ZcVjXTVZvHBCP/uaxminqzTLr2PdT37iJm3j
Vd9F9bV0gvTMKnfi86HSMCvFqD1R4j3aaceKtBKLnRCAjG49WCnG/dwum0ermcwzm/qJodh8qN3N
y4HLMfrwBVuJ4+toignxSZvgNo3q5Moek3rTT1515kM4NRRlKKQoqAS5Uh0NJXIn+6cFV+aq/KHs
jATryCtXXZfgK/94mTvxOcj5nE4xkEMZZY7Dx2qxjHsIYWYvhQcgexqim0Bz3BXYaW1Tj+G5Bu2J
eUrPlEIra958LTz6xfAZDxxeUouqvCfXUR6GOxsPzJm17vgN8s7ge9IuFRQvqLMePVVPKGrjVIwy
4inYlc2cm6X88CmCR/XJz1vocHU56VHu56cyj6egPdL2q2P01wNdu6UW69Eamkxx5mci3f1wP5+H
oRSsc8wy6Dg7R4t3BlWoizuGgbiPnxHSdBuBWkigmwkAT856Io1viGHNkUFKFp/3Zc4ZJfB1lZr5
p98ufwtbPFV5yXd1XEEx0XFPGEVnOUGSk2dtmWzzBIPlLiilj6fnn49NMYiJafJbUhRSxz+knTVx
Gs4+EzB6F7BA6svaBAn3+VHoNdBofeuwW0cnCpEQTRLy6S/K2h5eDGhkX0tyJz49CFPStpCacsZk
Zh5+aWPZBqBtcS0RcgMIJjZhIMrws8cWSnUG6zKh1C5VUgY7HMUu+iYjc8BaxEKVa5tz7aXMQIOd
eRbreN2Yx0GEILhZsfjS3z0cx6y7tKepLRY2YufXHEXjS0cs6Mtk506KWcYpfjdzRHs8h7WL3ii/
E7kQ0RfrYeEtAuRr3QKWDlANbC/jHQueJJegTxx4ojAWnuJ0JBTKJvSg2oZequ39KS/8nRPij2mN
zhmWYU0/aM8ZOLvKsgh+vD104nVMiARYh2Ahd1mXC2OlTSPQsoxPpaY4ppv1esDx3q7AHpRXgcRP
DJctAKdWEecD6XbAwVf0IACX7CFql1S19r1u3SRedF0aWcvBtEO5yfQkBsmSqHEkAAOoi73MOZT6
t4NLsEgyOuNzZxl5i1Uyl7cBH269SWLSmzZJCpdiYZCAXO11Kyk9MDJp+jVv2uBRQUodly6e6eu0
KsWTDjcG/qVp1RDloaCAWjLSdDtwdPHWSg7NNQeC+KVXTTlsyHHA11aB/3Kvy8hj3QtCM4/2EZFw
5rLiZOdvPRURsIVR3NUWMQGbc2RHkaWrZsAjvirIy+62JnIr/0tQ9kOzrOyCSHHfxVZEsgEe6KwJ
0zfwcE48naZVgHvssv9e6IXxTIQqjEniU3FOT1nmPllysOs9FsnpNRA2krvaBdQHQ8+o7mWQxHcW
CQ/JovaG9BvHFlhbfVTlHkhMaYG+jAunhP1a9XBOVVJem5qwnk3MpPlikHb8rPPfmecQu3e1FuOt
cwdVtpupibpq1bkey3+EqhlOQDrFHAwmZNgYTPu+XoDiKrU59QQaeZSZzwTRVjl8bcIwFqSWDiNn
ZFn+zHwsbKD75ESEgdDEk6/HIIFNDMZfnZKch52De/ABPzhROR6Z3ES0ufswsKoLfeyqJfzgCiep
EC+j5tnPlPBrG4CuExMiIpq+WnqTiGgBAYwplyLqtHyBLC0dtjWVjZ9QcmPCstMedGyoINKwCFba
D/a2+FsMOwvbWlvikFVIPga4qEH/UBFOV6zKghMnds+yTC+onvlQpqH1Rituv2Q0jX7nPHcAV4zF
xD//2nVDkm4J4YLe56qqhlEGTgkKBR5lpt5McYnwJS4yVQ4/myFxfuA1luzd8OuqjSii4OtAsSHD
/Gvnd6QSWwBWcMfDIDYGAEoYx/FILcaoaIM17YrpqlJhOtyio7C/BxW2zFXvZrLcQFZrmnXe2Cgc
rDJT9hUkm6iHFVMJ8QRxYiIvSo0+H0OZYGrLrAg8YWK7wCY1O3aye3QS9d/B3KLaYp0gbwwBQgfD
S9Q62USgBrolTq34W2UpqEz+UEpI4mU4fiX/Gxr3IotzMo7LCRCP4ZL/eAXsOO53BcrDjG5d3f1d
BSDLmRx4x5ZNkxEdGEv8o4t66KpvLT7yB9+QWIJd3sU+E5EKEfXVKrwoJLnhq8bwHXuRFonVL4jv
A7nTJMnA4Qt/Sb9SlR/CAyVhGBHF1HndlQz01NhFYZtdgQhMYR81ET/elFgvaWrrj6z/9UvREI+z
wu4ld+j7ilm+VBR/F91YuxuhATJdg78hQEP0VVzBM+pxOY6RhIWq1xgukY7yf5QYO56DMPbvutEG
HTQ25tTCF07IKCb4eWwWWl/J34kLN85yku9GaPl3sVdKcxGmek7Y5AA6Z+kD+HNBG+X4pgsvsAaY
2yr3l6k7lN66ATB826QlnI4mmcjsc0eTkMkpHN1+1SD29XepUycjLLimaM09dVHAK8vJzfqnsfK6
e99oMeQBUlTWc2l1o1pEsjFePMhtL1XLUnDRGhIehm0Tv4KR0BO0OgtIB9cj328PSaYy/9YMXLqs
/6HpEEyCGWFdjzK+o57G3CxFVYebGCAIL9tQKWZWN6nvQ8i4NSKLuFVAj7jdzIlTbrzujWi8qdwJ
D5rsOI5iK9TLYV3izrvRQjj74eTo8QIhnCMvAKx1v5BwTeVSD0VP3uaAWuNrm5FauYdvYn1J01VR
VPYFIOT09+hXMKm9QE4XcYw7fJG5HnaNudFkrvk06nbZcp/HhW5o3GddT1chTm8jvhAB8rRlmZlq
L2Gk4NDUS/2ln1gFVpE2qh9agHKf5xuSXwUBP80cbkfaYU2xe2KVsVD2hnk3ficTFTqwzJt00QuV
WGA7JXXiKUlIK5imImICp0loE1fgOQ9TSNfcaQ3hr5DkexdC0zEll7rib7f8aARAbdvFjxBaRLtV
aHHA2lpYchdT2ob7sFE9LuIyrSnOWkSzQleYDAJrNTclVhv01rbs4/C+McJ+WrOFAets1CjBaZXu
o9Lj1OeHtAdibeg/yRU+4sRYWyx598UQGvkcnQkAhUMBmHhQFFNH0J6hXcZD0ZE0OZVtssMF7t5P
oN+spR6X5Q2gq+qmbRwwVRYQirWODt5dlnlt3zHRpwHmGhv8qwH63Zsd3HF3Q15CL64Bwebe7eQZ
JHmCXfKc3yQSatqmHQql3xrIYqN1jcXEehkSWORbprXT3OqtBTDVNZil19DQyXosJnhpD6FVs/aF
NiF7myD0LPtbbca4Jq1WA7IIAhBNVVhPkoy6xByNB9ftpQlYyQvMPVeevN0Hk5MUEHJIUdp4Ue33
S81N+u9V0fTt7Ri14qGYPCLkwPEGcHXzZCCW13M8pio3Ypn9DdxI/P74EPnHJc2Yr2hoBWjic107
bnuJOK5Zzkd8DGOfryF0yWUMl+3WsXv/7uOh5tvR+2oop9W5uTJfWhD+03k4PK1qwkA3IohRd1CZ
si/BGrUrwVy3GnfYVGQaXsBSMvH0j9O6rtts/fH4Jx8V0QIFvlkIeawh6MlLjIMU2J4KJ3dTNlJ8
IT+YhIukKs+0Pf64MfGodOO50oNMVBxoDx81gKZlgt+3wBfTANYMa9y+oTg+/UCKapOO+Yf2CmK3
w1E0W888p2fnMmtSRSOH01fbzskYDQzRj4c68duh55zrBciY6DYcVUOIfkqmZkK+m8SQSc2UCEBy
e8ORpEpb3LCQhZtoKoLrNnKKC9Kw1OvH4596oW/NHCQPJgWgo/HJPHQyjnBIypVXbsfRm7l7tFE/
HuXUDMH2MqcY4SfFb3z4QiFKwNBwewv8Tl6srUED8AkiczH2nvvpGUJxnmYGHQikVH9cEavGauMK
JBQyTDKVJ7oC13Yt1a+PH+jP1zaPgq+BnY3q0ptX711HxXAMTjBUnBZmiK7a7NSw6oeoOfPa/qyL
GLMlBDE8/8ECO1t338sPwlChPvAZRquT/pb7t7OOQN8uUUAX2qqqC3Uz1EPLSaMbbuzU0Nb5GMML
lohN9qruOgrNfkh71c3ONEPmT+BwzaGTP3vgOWLPctCjTyQdy9rKOUAvrAkglQ81aaOzAW9ajyO6
wqNG/G8bnBOCnHrtBvKgWSpEpdY6uv977tjmbKnzSkfwe02SJVtnIM6sZydHwXNHS45ev33cyBri
tm9YOWGLZKnaAOD/quvDuYbFnyUGvKkYwfBQ4zricY5+2hoClA+OGFqZcBdBY7Tfshnla9Sxc0+2
3/DPQ/2vA/5fs4f6f3bAz97e7//nIXz9/t4EP/8z/5jgNWX+xc7FZJ4NzDiyZ0HMPy54TTl/IUqn
LcueagBM+P/paobxF/8AFVEa0chNlGQf+m8TvPyL5o5gOefD5f+FKfqJcLWjloSkSo44gx2Iijyn
CONYD6ilUwsSyI03fU5bd6H0riG5MCFMqkkHbhjpmK9KKiA3Fav7WptzThLo5wtin/MfMQvE3+/e
3d0/H/h7v/xbd//f3z0+57n+howCJbHJCng8bXEw2lYMO3s9DopQ2VoB47ZrdwVNt6fO1YVbYhbc
K/weybIcde9rxoHhPgur6enjvwQf0sESxLtBlUulEfcAykV2zqNNBYhIUgdlY64bV7aLaSaAyKHj
Yjr6xiWq3p9BBcl1gBLtLxV04u0w5PWlCjpn3bJ4XwGBNe5ITcyW4yTEN3J25LashhRQMznb3Fs2
LGBNAhcrdUkKgg9e2zPjZNIfStm8embtQ+Dp2isrjtS1V4ECyutRv6Cb0yxrvDJqkVdhdVe3g/bg
BHl2Y6aOhDRegJE0ihHmJtvlbzFY9jaNW+8yIZz+mmOWs0Q0colhqN5iwyItVYMz2gvrNSW9nCN+
/MIfIojJDMafHVGVywGjy5LoJkF8gf9gJcS2ur71nADt3oQiHb5DwCarMrgBttVwZRGvjhb/bUf6
TR8UX/qucTYlUrElbpprwGkJ9FcqhAlx2/e+15AOOvCC3dqQiHR80jiMclz3dVVfT9QYVqKHPBoH
sv6S9Vm8VFh09nAVKIglhti7IwG94UBW8CIziVowYoEnKbdeVdOFa1kMdkv15BWq1FCQrKTpt16r
9fdcPbFX54J41IWpj79mQ9WiT3VoxXkXm0si0rkhOoFdWd+TvgyTC6bulcYdgHhel8JFP13ZgErr
jqgSrXsupP7Ndvj5CjTPizSgVKXZ6Q9trC5EHfyGofCSl7BH4gQqlhs1+s5vyNDoCH6/jPTa3o0t
gPPBTl45KEUr15AlkLN+X4yU01Qnm2uOUc22lSEIwZFoLin7Sz1ygy/Y2mKO/o22iqakWeGPXyKS
+RERb1sPhr4PTJmuwkYjQkKYyZPjhvYiDqjeJgF03WL8SbCWvaZoSxMGrMLW1Hqd0mXwy4iKXU7a
CA1eY2FGXrMripgqahw1Oy+Wj3BVIOolZDsDJV5MDgripHduBXwySHlKlXu90XWoGsWD11Iwpk6j
LwktIZQ+GUdoRspzNz6mgjv0DuNunFr3C3cQftJSU1dToWshLQUvJCtNN25RFBAvIJoshdfqQEOv
uEZmhG5cZdQC55lc9bD6KEhgWTcLgPStZlN5dAn6uMxZTVbhXCXKsgL2jdmO30Ndj++10t4S3sIc
nGJLc65rMqGIiXFi27u03a4AMIshMyIHjown2FhFZk5Qp0eCBgdEWhj0i3Iw7tGkD9OuyivUUA5E
4Xpr9QXgolbFt723If4j/pZN+V5G6RNUPAn0zA+Jt2op1zZUCuOpr5eTnHT+X4PiQli9fBgjcGTU
7bONWZrENmol9WIrN4kacI3vLHjxXUUdmAJjOlOf9Pma7QNbekktT/tFokZ776pWf9I6P7vGaNK0
RCo55U/yq6FjmnFJCrPrLEADd4sKUNR1Y1AKLIfB3Dl97a0jped72v3BykmaaSv6JG2XcghC2JfR
9HVM+bBAXNZfxtB2t2BvdyZWhh08ZOd33LB9rHSDgmKedeVjkNXAvaoutS97crehExZGf4NwONh2
yJdiWBoEMIUyGxeZnmfboRSkYYxMtAomq75Q9hA/ZMww1jSm6106yOY5iGuoR1MXhNmm5US6xyfs
xc8T1UNFIJuRqu1gqIpwQQW3q/g1UYL1SI2KDO8mtKxo47r1yNBNZK9n3kfC+lTI6yIj1gbsRmMT
3avDnCfzyBw96zYOvexOyb4i9xJo6MKief5tNOmXcGTsl1VWta/wTOEi0lPfRyLrV32kJwvLaLpt
XrhgGssxAsY+yH4dtbWxJI3A2pNeGG5xLUYps33IN6XrDReAuCbMknlrPCVEcFFH6+qRsCIyCEaQ
DcNwRxjBixg8NyP3Uk2sE5l3BZA8AWFJPX4JKswUyyyPotfRkY9h5drOYurVcJeBjLpjyvw/9s5s
t25ky7a/UjjvNNg3wK162ORu1VitZfmFsCQ72DPIYP9P9QP3tX7sDip9Ki1l5nHl4wUKODhIW5L3
FjcZEWvNueaYrrwuCc6rWiaIOBVIcWp3adwRpGncaSnfFPiFcxxjqH/NwIKhCwoQWgw9nAIywZgi
LG9JAC9uTVe74nkfjwnXf01xJ/xwifX2Qjie2KZKA1jDmguqsyigLPUlH2Ilvjp1n+5Bp3CDD0t5
47rDEFmNBSYlg6ZxHmTWUY6Awgl+GSQzz431CPkYOaqcAqO7TTW4Vh3mS+KGB1Jy+6ZzCfEj+F5n
qNiWF15iuw+SdWiiVKizi4FLHGpiDaOuPEfdNV0phqjp0/iG/yKbucXCklZ5cD4SL3fNfB2RX5Vu
Uv6MrXtduYlBOnCntQbhOpW/FY1cPlZu42HHtK294WqEM7u5VdxoldiacM/uHaBZ4uDMNcvAMHV3
5eydT0R3gv9kZZ5THyL1MpTboDAgdurDWA+hNvY9/dosvxJZu1yvOtwmWCx9X7rFcl4aUvukJJgy
zdT3WmwDWSWk92SMywimOm8ei6XxozmurUcTkkio91nA0DpROSIHQKbarHkU8LQvElBsV7NfDJcZ
aEiY1nZPfT4FXFOeOxLP3B0RxKzBpmcNZmjz3un9EA8dZxarVpp9bt0gv+kTzoQEbLVbsbTx2ZL7
3a1u5rCo3V7XiRwoNOuIS9Wat0CJxjBIPAUCzbeBnClocvHY3OlVJr+mds99OHnBOsLrfwXfwVan
QQi5GnIOqVFsg26Y9LQ4gFER965RDUzfVqZ7bUF/GWmrzuVDtkyELLtF6ZwcgtAjetgx7DSPiJPZ
7XxyQdXC0+QPSXtyVFp1kaUshTAjQOx1LgikNt/BmI2v2sX2d6N0VGgYVnUd4P++WIMkXsAAaHr0
+gyaS8HNklRQC5TtgHhAnzlkbFdnWdxnEdHI+gFBsAhxXE/RjJB5mtJAPr4uECJNV5xoED8uxYjo
0wXxpTSa0uIEp/OkxXmVknmvJXbInVVvY51QAAZ0bV2cltHq7Qu9Lsy7tit9MO+peVf0gHvTDVd2
CqIAnFx3y3xr95IOA0uB644sM343XS1Tr9L7RM4u3rUs8ezDoLk8a5Yok6j0W274qYuR0co16sCt
zOnqdVtuTFWUjCE3wfcqEcE56QvqBWRV0NekstrGXZ7pXFvoRSuAom2NOrI8A/Jg0HSQQBZVZITz
CjFftapDLyVB7zMZP36og4q5SkoXTl6/Hu4dq5OPVr2oizgwhi60G8hCr3/JSYMbMnMs/t+NpWXx
tIzyMQmcdoC07NDC1+An9GFtz6xvkFQgxkNpfE6cMv/uWrl9nArEjdB2S/vol2IS23Eypitdc+Wj
n8/ysxo17s/Ay2B0GZ3Ll9xBPs7LoF+Rvin2cmp48ZRU2bDrmwDQYsY+dFui6IMvGRY6TzoLk5h7
/ta3e3EVZPAUXy8/UnAAvqP5rVT5W6X3XV3yv/+z/sxzLeEdi6R7LQx//9NF+tzWqv7evf+uNz8E
m/vHC0dfu69v/rBFn+7m6/5bO998A1T32wuIb/X6nf/TL/7bt9d/5W6W3/79H891X3Xrvwb97Q2e
nFblT+Xa+u//+LnLryU/d54+pW/q7dfv/63gNp0Phk2tHRCjsZrIV0/Rb/V28IG/ZAASD5rLl7i1
/rvgtoiqo0lKL4ymr2WsCPR/hs4FFNxUgr7DcPzrV/9Owf2uK0N8GXUOqTZEJuAW47/edmXUbJUq
4egGs6nkLutorm19kA5XniHaW6/lfvvpuvxJQb22eX6vpz2TAWCTSXssi5Swa5LY2xd0VAVUbEho
V05FFrWGrUXK1J6Gqo13//qVzNfMjp9eyyK2crXs61izbcbR3/fsqOaLjEAWYuwl7CVjW0g3TvRb
GSD+zyWL4FCRB8NcAyMtZMLr2UI6aannbWHsyhaWDFneadLlqRHGIG8OrNiWH3qcIl8sZU9hDeNF
HFyg0d554VryEgqlGcbaSAsS+kR+23c+fcLCn3BSab1bWOfBRLztMSmCkZB2ZqEDGLkwi54noyUp
3CHSQuxdb6FQoAqc6uZQpcoRuyozcD5gxow7psB8yNWqRNi7hM5QqqvadVO6AtRO+UUmxfTcQ9k+
a9NFel/hntb2hb8IjxNaGl/I2Uufi6kY0rByjHLcOCYyyRTFXrDYbshwgeoonoK8qEmh1+OLeply
Gnaplyuqi67jWgKXbx0LEdGYa//cKb2WdU9ZK2IioSPD1jeRTXFYb+9nIQajeKw0CMthO2pQTAkP
74smYvOw8LIF8VwaNCmaCXXUmVjCoU/kxgKDUpg0smcgKbG9WNvF8Ct72q9IZsa4OorMNOOwJOvx
c5NkY3PhCK2q7vyxnkdsGbXj4MfPGn3QPyFtkOAbStOaVBF6acxg2tYfSdXuGJ91am1lAWkI9Uwg
aVZi7VTdYIfaQsVl1z1lpZZIj9j3xi3RjjVCqItIYpwn5VgnvcWHjYR5XXZk/DvewjEWVklOiZtZ
Xvlx6b1ev4lV1ZQPIqNSUdtZJqaI5MII9Nc1sZACPUD7nK/5BZhZxbmjesZb8tJWLZ4ZwjDwhTQ6
MjB5wfjZmhvP6lV5Vaaa/THuyHzdYa0eSOu1lxZ228xNtJ7PS6KP4ShEfI5uRUZKHxASmDJDGLlp
QYTJ0rlZeRhyDuzhZHix2AEWalcoilq2SPbZsF90tuFPPcG0LW6v1tSHAXR414uPGkcfgsPMuMRM
wbWuoQlnFRl8no9FGIgOVGWXKZIaUKPwg30cOEAkRo47kd4I+Bf0mi2wzGTjbzpocnlUuWlvvYyA
RlB+VOnUl4ZbwOzFQtYUZynEcmsgFX/WvFC3l2S6zaxOqUPcNOu3FhOge5Onwrx0V98m6I9kdJ0t
Lb3YjMj1yPVDNkvUixTXhvzGYcXOD5z5Z3GmXA8NVZlG+6RIUoSyCOoSCVva+kky1RSThM2Yl1hI
XWYbAtLU5opjNw2DpR928dTRW9lRcztu2OXAPPbMv3gi6uJEGnuldAqQDkLRtLESsATmrFzMrK7M
yyhOnVnAU0voOPVSw4qgO43Kd+XQ6+HYZg7JJ4bv6juBE5DU8XQMmDXRujy4In4yUAe0pvEuN4Qp
LmIeZH/vNGZv0AyxuX23WlHY2ae6jif3YHWTnBIUYOw52eNUaQTFh3I90TDDyil6o0+Llh5mlUFT
6G2z5r24RIzjZUqYV6sygn2Omol5a9+OcfJSWba7kHzskJTjwudMQzNIxCVGh8KKMJcvtwArh2Tn
uBKCRkOc3lnOGDnq/zKCQx/K3hkikw2hjHIj7adb7srR41jqJPb9qIHAmjZGVwicZPYUsFg/khUj
y3zfysDOlsd5VRtu4sRY/KjS/Gmuv8C9mE3z0aDgAQiPAY2nWRHlIlNEeApfTGYunqQFLvCLaEDY
EMU/ANOp1dPQODGo6dCaB80eXyYzUWVz/7ol/Tif/Nj9OLD8fOh598f/+MtTz88/9B8f5bfqliTb
b93FV/n/w/nIs37anf9wPrr8r/8U39qfBQlaDv9UJAznAwMILmFY6wgQE/E0tn87IOkcgpihXU87
OFPZwXXOTlXddsm//8O0PtCZxxvLyWkNylttvv88Ihkf2O5f83VQCJmQ/VuaBEGMb88sTLHwgCHj
rsok6oT+7sySts2cioaKRxTmcFZmS81epi95EY4N6A3Cy7IsJGeLBAP24KFBomk6/WQh12n71XrL
U5IDMLyKNbyXp5igQfslwR7aXI2+pV3qWbLADoNFtUT22MQPBV2CcTO5U/WMLTR5UhMNd7iPsPtY
nSQFpWosbEVtLZ5G05DiXDON5eRTYAOhd+NdUcWDdzbrGFt3+HJR80Abt97ibAM9z4LjTD+ivZi7
dgDul6runmaRO6yVews9OKuaZbuoBOaYI6pk+T6z6Xvn7jDTd83Zfg9+5noA0jjuYu5yMxhlUVYk
tr6fyT2iacfmq3+rMFU1tMKCYrD9DREwvlfT8qkC+0Dt3oHahtgUf/E7c65ZX2fLunSpyzls0Rmh
uVm6CZGny4BfcOPRFH3p+7p/aPJ5xNAJpbehfV7pIAwGMpPosQ03bHxjHurNbItI78fkinEobElW
z/JV12DCoslsGmDW9FjiiGZwL4H+QjppM2neyJYdE2KVfRa7Oi0rKF2fqXctkDFakF125PPQL57h
4tSDDbm1m6rkNlCSca8pB5o1tuYQlbaTfSktgXV/LII+hSeVUoTqsm2PcaM1oG4CMyG9a2ZP3hik
913mRaIkGAHGqUBc9o/GiBISwsj4qMxk3OZzN+3TmixhcitwD0lbPmMohRjWQg+COWNUn+fOSA4L
z1cVlZO3fFpoOLxw0kYYqNgF623qk8i+s2wsdwDM4nzrw9e6LeGJ6CPA4nqJD6MpVgvXCAAwQoQS
9V0xdJaMHCww/ReBUpSfl6Ie/fPK7lbxondQZeL9IlxlfcVTiW8RqSRQyyUcqHzetV0nBVZlJK3L
1wjN9bnI652Okn63kGp0ZjdtEFEPnA/1dLEE3fe+lmB+JAX8TKtgQ/7SUQzFHFZanG4wl/acHYJu
O/n9eaHow7ZJUT1lTkt/qm23vhB61Es9YO/3/Gc6u01kQWKi4Mf3agyDc0Am8XctDDFhynaTJMVw
yMSEmJRon9A/PuV2bMGU7NRuGfN8A52k2OtNfz7JIDLGNN91qxI1FxLfoPcp1q1tXaUHRTzDxgTl
sMlngyx+mjHbfNFf1FR9Xmb3qXE5v7DzcC4WO3u0/W94Pl+0YiHfK77S5sW8rVrdC+1xwc1cI2pM
cbmNJc5Kaw5IBAE5GbE3vgg9BWs1xwYnhlFE7qRHOFabvQ+ZammmDGaIBnN1UgyLdGP6NPB5n9GU
3bulOA8UBwt4B+YD/OqHrhanIBBfbEh+Y0avfkyLL4ED2qOx6eAMWn8pvUw8yqS8Rms9Lhlhk5mR
oZP17Wk1oIWd1D6KJKbDVDwkQss2pViqyCDeh7OUHt/nRuneKCnvHTk+amX3cUT/yFWHTiRw59X9
xUQv+Z5VvQn9vqu/u5mh7eoRh6lJphjGcG+aTyRA32Qj9tWCyOdtIiZiMUQDZoSIj7AtbHNrLuWU
ASR11GbQmVKV7rCE8USTEEN6uvPdGkyh2ctDVnRfrLQddpnjvvhZm180i14ANGmvRDVQvkDW2Rix
G5yrduCKeAhHs6P8S71y21D2zk2rjIdi1HdZbembILHza/h7hyzDdGnBVqL5hJM6fkxc+6kKaLTJ
LNCp2KaHbsIhUk5UuWLRna2LCHdRpfgp8y7GSKlnBzEQH6g5VtTDhzo5yJtcBYCQadCeicbMTj0i
Jm5ZsmLcfDjzc3Xr9epKahlLiEQW6b3lmXPnTYlWd3KHot2P3vi5AIly29YW2Wzj1EQjBCZKE9M8
GAhopoGPxl/Pa4JxPw7XANKs5pzY1G1nlvVWMTXLFKm1h6LxVI69fTeM9seCXFMmHDgfcvrfZo0R
HMok9aOkG+QBPeKeLsJL6TIzmKdn1Sr8NnP/qaQDrHwNrt4Sa5dTR/uWW64IqVuvIVIhmprTfadP
0w5z0EkfF6iRLPRjsfd6ymqDCm7JEQ1AbbgbmCJ7NBPmpoz6wBzRrgPWE9pWva+dICpmGMRdo10N
/fBS6+VpFs2lBdZWLbp2HCr7mvWtvPQWfufOp0GQpaaLgilf5mq6h5/33VTzybWT7dxIwVm2Ph9w
Ne9bKCO7pdKuC1qEAMdbnvUJcG1jn+SguqdkIFEkBqhY1mQ70NXJoD8VHmfk5rmu56uy8OtQyO4Z
j9Mc+QhFZ3a7TgIQCrHplLljyPIG2dGKPOUSQBi8aNNC4VnY10zbnNzRu6AMzpaWysMvqwNbe54S
V2iiTzxXutM135E487uu5maEOl3UDChlg84nEKCn7+hhEhrOKK62dhymzmZL8SyAJEm3GJ/spJx3
TH13RkfOt8k9RSHMLMqzZ7WLSpEaKJAqCvFSMk8vqEFlFCx+uu5jo1/43h2VXz6eYwmHj8ZUv+aE
VYdC7F6bflkHzU7X2HHq76bRe3UJTlPLUKv6IkhcPYxVhv+eaMkxizLerOLkZKqRVFRjFMsXmpjQ
dLcxbRIfZwM8pAJAaKWNTraPrdqcqr3quknbJ0JVh6C1B/OeD8+s8fAKTWeCIwmuprmZrpVK9Seq
aVPizsYOE3J+gMVx23oOIj7iMciwTVkiijRkPwjnAS5gQREkclr5mwrzrn4NEgUCMb0ba9S7I1MV
gh4tO6+jgSDOykxGmm5LUX6OZ5x7kV/X9zrNlkL7SNpkqowjQqxOCVbgRYiSrPOBM1W0YmDN19Hc
23YznWfZiIJtxWmT2De4c+KI9FC80/jdRJPtJRRn5lssMaq9SVshp7ILjKKPIL+180Vp6j0N8o0B
Xa+JilJ6PpcXEc8hr4B2hrH1a6sCo5uXlhMqv2AkKVpJS8VlEretulIIZiyyLafrazIoZuh8qmFa
CfhdwdiBr9LHymi/dGwE6b0hVO3dTgg14uibtqyfUpsbdcsR6qrV+oz9ZDFjr93FbScuEoV+EJUB
REF4SekyJiTMZYmketuroWsWloJCgMADYRv334ZRn9Mrcomm7nNXl1N5jAd9iqMEmi9so4mLDj82
zSMNo/Ny5wtckrtBaWP2cYFPCuU6ZfTA23UjgZoV1Xyyh+PODEjmgdt8qJj4vCEMUTAapVyj3UJF
LHBgY0S3L5NhYkIkLeZ03FcEV9CrwCyhTlahuYcY/rK3T2I903m8bSNKODKXW3CubKDECVOBDnGQ
h5hO+jriSV8HAqyA4h0vhhkw+tKgQzeIyE5tJCCOZ1F5u1gv8+LIIJdpf0pG3OabCsptzujQooIt
zmfof2M6+PlGWAsmijotWF+Xjvkuxhw+kzWARDaBBFIwPk5lZyrU6LnbkzC6PJixJR/7IiORiw2r
aIOU+Vbc5WOeMdsDnkhFcioJ1E2m7hhkClCg6rTzKfDqo+vm9nk+9ONhsacRGKnX3EDkAh87a2QE
KcXUB5f75C6Ld06hj25fOMmJgQHvgt9S2wYJ1D16ymmCnVnlBHPE7GOLyM/8oodvDDFpZ6VufaeI
7QgVVuHQr5lM1wZZfGVUpj/RiMg+ZZOnn2u9aL9Xc8Mp0eOM/w0om/u9lTQrN2RMaE+gfoBSmjzl
l5hYsq1RQumTRLtFwEGoGoza7zn3ANNOvDLb5QwVPc2gqrVNyTJCpwidt2y6ywDw57qvPEki+TaI
EHFIw86/agw3f6JmTbay1WBz13l2wG+FOKbYK49tqtPOTeYneCTjsWX+8eC0gNbwNi0i1IC6MdXI
wqiJ3D0KrNnQzAY/ZL75M9sO0MB5kp9t0iW3QY5SXTJ980nqeBj8okOPU+iEBWRspuooT7weDCU2
K1EyuWsND4EiurqdUy9CC8WgRBjKYWq6b8pvxE45SX09js1VWQ3luaAZRk1meWHus5fnCzqpUcI9
Bh4cmBFTlfb9lPb3oHKTY6bbUANLdwdSq4pqMbhbIXXjZIhgptWaps9MQ1LIemV9ATcN71NvAEZl
uP62EbTLzJFoZCCE8oHfhCPqHPQYEcjZpZLM3COch+VyLJU89jEj0EE+THvLpDfNb9Llv6kD/9uK
oTGCiPPX/tC7//q/1bfl51bM6w/8plXh86SJvEanAhoxLHuVTH5rxXgfcO1ifWFOwEdQWbs3Pxox
Fl9ak2n01Se5ptXxMz8aMZb+gUcAuYcfpR+D8ffvaFWrv/EnOQcrBU1TsgBwhhIpgmr2VjrK6G5P
+syiyiR7+aXI4EgvcMOjJO6H25FOZzS3CyprpY9nhobn6afL9KN397MV9F0XiJeno4Rlx2evpbm/
inU/e9Mx9HXY7mzq3sY1LgGM9k8pw663HQNsv5Cu/vBSDNHQESP6Y9WtcN2+fakSG8WkRq/aWFVW
3AEpZh656KnMjOJX4wN/uKhMDPBbWWsaAcCC93HeFucpDKNBQduZIx4MEo6jeTCUZHotTr1beMk7
d/BLY8e8bfBNjUiGx399Yd8ZWz1CjchR4Z4j3MjnxnufIqHSXuCWY4yWWa2sPoxEU6qQNILeifwl
tYON0ch2185yOZHeWTw6ZBRgVbRy+ckq7C6D/OktL+7YKHPLXinLX4wlvDXeru8PL/Iat4qauDYU
12v40/BDiikFQQovZ+XhAaDgGk6IQOUvckJWTfft/U3qxGp6Jk3NxJf9/gZr+kwGjZEQGa9Vabwh
V5KgOgtIJRcD5eXRm0T6sew1lYd2VY7LXh8YDSYQuLRfRnDYyXXamsk1vNqBurIhBJmOSNpiPCwz
/TbjhLYSAivQHjiqvd2yCHVJekFHd23ERbRvsbjgBEJloWDLpP2LyZv3UjONRxRfZx3bYnlhYuXt
VeRYCG/XQDY0qRJ2bq77u4bHbTMCnt2qLhl/oTS/zqT8vF7wgqi/Hir5GhyHjP72BUWAvcevl3Jj
JPredpj5Ny0XB04fmXEOPbq9rX1nnzW4Tmr7cdRdjirQVvxuX7nVhVgvotKGX9zs65zIH94U4Rc2
ojKRxO8TlqkQdEcbQJInrZPeSlaybRnP3xaV+2c4saCCNmiU//oBe3//msSqOlgMuAQs38H75QRH
YjUJO6AIzP0a/62e76pCDRd//1VotvNCAQBL+33OZp86viK1lHunkFVojQi+savcX1y/P/td2AXo
w6PqrzE3bz9Ugq/deFjFqmYoBAjmDmJN4BW/yAz9k1d5HbmhSEFEYr97+ypNUJXaxKF7Q3n9tbSt
8YvRtPbLLy7Y60zkm5uBeRsmewzm+1jrmYd7+zKT4aoaZsVzG/Qs9gQ5OxyKmSmU31zqtnCQungg
bb/AnG3bmhkVMOudrSBKV4saDL0j06zUvpcM0OHA7vXcqy+tkrjrg3KzWYQT5WRz7OxO+GE2tVhe
zQkOKdOlnMyvy1dd1XzVWJEP+Vm7b2Z5SmKHYtSadXSLQcVZf1C/6bNtQhKOl1Q2vcZVwV0KjqRR
3Cc0r/I2CPYNoLJ6M7xqvzPwjTzCmDqRcWDkeD26scKHWbaZ4MGSo/goB2Edprmdigf6XlSYXe1p
6rwARrjc9Ba9ufu4ToS5H3pcs9sxMNrnYNI0sWvbcsGn9apfe69adv6qa8NkZeiu8UxqXhgc68zY
qw7eSMcX+3mVx3WpoZT3eiy6XRlL52MFjV3fEj7l9yeGuZj9zivqMWbaVTxf2JJ0vWg0p3qOoER4
KrJjI7nzXQZVNp2TBMZOmwme3TCaGY8hUc5gXs2ur7worlsb6q/VkHZfG8rBx019Tj7gYFgH3VB6
Sy+wqK2jbzBREeXKWY5+TvziRldC/1LPJcOYEhtivJGMsDc7OjZJGQm5XkGnKItuOwPEu+6miS0P
/d+5xKPYThvBJRWbTHY+DdF6pmsITHZ4nMhg+daO1qC2nshyrCe8+/t2aIszs7DtG6ND7fjIP9Ym
YR4bLgBrtOxpb0q8Gds0j5eH3Exn/WKqMyYHjAlj8i6Yp2o322UVH03FInwySRcYN35r5cUV4Pum
3Rm5SfIFw9h5wwGj1z4bbVDPW002WI5k0ZaPvjWUTzi7B6CxtpeCWGkmUW+8zCXAyqiX5pEshsLH
DJiq9NCmfmZGhEA0L4PV9PkmYCjxAL+qWAPeXQZIRlWoY70kVcaFd4jT4F6amYC2mZdAWPFKLxwa
YoI4Q5Rtx7GRgaSwSifryalrX9tic0HPmfB99JSHk1GcSYOZfd7QmJ1Grc+fmpldi06moFcmXVtV
9KqbLg8FbELWvUqxSacQoL/OXoPe5TZkN28h6JlPIL0mRXFbkyvRlpNmR1DuusuSkAFv9TxW7Yl0
sHm4cooAkEujj5UZmrlJCxQNxp9CPWPMJPLwqce7YU7cdCsqaY6h4+SveHqpdZe0gfHKVHO/eFf9
oMxHV2ukvIrVLOJ7o1NOetJmGR9FaRp52EsyS8JSDVUSqnwy3TAdE5exeqVNj9mokBSoxYY6iif8
kzsVqOrLHKTjtcXMBvIKnR2/w1DDlBDTGLGT7WzVucxwDNJwma+f82Wf5NJuAYQvjMebSe7UUSoM
mmatPnjWwa/6pSM905dHJrdBcy+OhzeeyCIjCH1y5xmA7hnN2ExL4PVbq2r9s0aqwSThs8Ryjguj
uixUkdRRazPQw+RIaS9Xpk+fbeObjf2iZ1Zs7O1pTrGQZlPyYADqBMcd5/IltTrvwiTItd5aUmcf
7idGaQ1I1lpYZb48I3DFveMtxRdM2+ORrurKjDdtXiiMDkXTHNKiHXhss7YqNoNTubcpju+j5rck
Ybh6YV+QflPhgaA0HnHFyFxEaZGhUjB8EZxMpibaCwRyTkNZYrXW0dRlfGt75MST4muJl0D0xqVm
L15zLH0MTiHWNqVHDFz2yz4vAmZQLUSW5mqIu8U94riwSVRxxsDF6AlxHC1VNV9bx5/PiCApU+Y2
cs+g85kUn+DnBTVt67rdL2lF1lRRJRZzVLT4mK/IyjWHPyYZwlvQmCZo9VuyHtRIU5t9DZMW9o2k
p2PPs1nCcQg07axqRsZSBiegs08+SL6TyMvNRpQjtrcFVWVEZDZwyWV+RpuvJS3+O8+C+jzbhvu1
lqsja1waYsi9khZGiFW9Y1I0kTVdd+a2QbBPYsZcn2uUg5JMZz3E/d+rzSQ950uAgcwME0KJ1a72
CFnZQKjqKrz2pXaFvaNGIwbdp4foRurZrpgu2TV2nRobyPc+3rq0bHXytMlq2naWJT5nbE7VyRZm
YoQO7R8H0JWL9hWXQRCV/Vzfxjjwkk1mpAk3TtGnd3lHfnowyfh72dNHC7WmMfVzqqmJ6JZ8Tqv9
kkjxXeH8to9ObpWfZk5w+LuEQuVMJsZCNi5ONW9DfpPvMyrTthd9Hys6X9wGmzT35JUr3ZETY0yv
uwA17hPYUvqPS9fIa3DC1X2dK5vRMLpgTki2gMRMVlf6EDmxO5M3oRPSfu3JDAiwAdc736Ost9p+
vSCXVuXV4ynBXD1EjFeAP3OcZnwuB7vik3D1BotSrEnszHnTBxvCphZ08IoYMLdDEMB+TDuLkVGW
Edr9unawOPWzTfXcvnSg16TSsDPXxypI1091wB93aS9GlUa4+CdyZPq0pV3EOJBm7Cape+IKU3c1
3RKCkJFNwyxq551q/o4EsplYJNJjKm/mKTMLV8xFhHjY+8cGIyadAeRzJo4uZ2V97xObwOGpge9Z
InCRw/Ejfvh/e0v/WIMK/7q1dFTFV/VvF18xj1Zf1c8tpvXnfowfO94HXDv4jUkLwHfMZO0/W0ya
a3xge9fpP6HwQfVck+B/NJk0x/iwJiba5IuQHEHyPT2RH10mzTE/kFuBb4iykpAM2/xbbaZ3dSNO
GWDV60u8a/C0Kc1dMtOLQz45Hyc0u43E+xumTgrGuWutLzpy6L1nFdPnFBosEXHLuCvXLQ4oyxxq
zC3v9UWm20GPjU95OzTRT1fzTzpQr0n4v9cLv7+ztaj8qQFB01sflI9dkWHN8szEa3qeT1hDM8SZ
C7PK41BvA2fbCI9nE2zZbWct92QRGztMi3TICQVFHF0KXDF6Ye5iM8UYge9l79X+tMXaaN384p2u
ZdifvdO1CfDTO9XrnvS9IM8PfWz4odX27aZglUBzzJNnNsLkzLWnejtgECk2Tkw8b8cT+ov03HeQ
l9+v0zujluWrOGCSJj/ojensXE+OkQbodus3Dl6ApCsPao2ySsYR7c8YhzMUiPQXxfZ6l/zZb/6u
lqvJJFzIP8gPSyXQlvAgpNdC1OrIZumEbMX6TWohIrOReuIXDaq3naPff993ZSqmW93UDDM7yLwv
d2PZu5var4qLOtZffvGB/tWvhcvu5w8UY71W6nhhDoMhkrNFEjU+EUpzV7rpeMiWONlmzMeHgZj1
0JNo0uUydDtfLNiaMJ052hStKbEXQa6e4CnbuzplHMbQjPgXH/q7Yvr3i/CuWYqLlRBBZmIPZp4R
4aTSbOv6NQGNtA8O1qJXp5Hez0kEwSoxucmdSwweRTRJanWvg2CIEeLmtvD2Vj4hV42GiYGpn86s
Rs5HXQV9mDeeQt6du1+0Gf7qc3vXxCjVmHaFj7V3iacyzAIHO/yE25p8zNt//blZLJl/cjvSknn7
ufUQTnD+jvWhGPTilHhWs0kqXztgH5zOmPWYNiZpZXtNYdxeqrk94jopT0NpDNiAe+Pab9N5m7SJ
87HOG4Z9kyF/6CphH4RM+oOXzR3ebzJJ4oVJRcsptC3qF77nhArLUL3BYPkcNrY50d6Kzd06tn9m
D31zxIOcre75hjgXYzqzhd1QNNQyogn8TZH/e2GKnkk30Vq/wHL8+dUm/OftpchmZ8kIcq0PgJT1
sJboYrOLh0LH1PiLxv1frDxYWd++RtOS2k8pzOX2MrVjxkOPBtbqsKuwUYnyYYzbR7tLqgiprSGT
zZp/8UEb64P4x3UHFsHbV5Za3Hs2Rc+BkwwIUdfJGOMYbcP+pItk+MYx7P9RdybLcStZtv2V+oDy
NPTNFIiWPSWKojSBiaTo6OHom69/K5j5MnnjKRhW1+wNalIDVl4hADi8OWfvtSkteThYnZXnzpnF
aU/3t63fyTqoncnWSDPUUel/Pu5O/pyjKVhNnqqWyuZhK04DCL440/tsqHfA6hFSltZF6cl8XXPi
phBcjWuhQ5XL23raDVZxFih0+Pj/9FSOZuOhpM1VaGiDpC+TXWlgB0CB24QN59/aHMmKLYt6PWtY
auOx9tZL43tbz1v6M6vBX4ve/3dSoonz17dCsc8SQyrynTcObqhrwltBX6wvS5raK89w5Prz531q
bB9NzxFssG4ZvHyHkqHYAsxzWOz9Gqv7v0x9qM4xzN3985l9bH/9tXD9nzs5ml4bwIjAl/xsl3VY
SCP8J6s0Ez5vUO/3NenWwAtn/fvnt4OU58SLO54ap7QvKZniegAk/uraFkzL2nVRFdiL8OleT2Ub
ZK2Tu0HfAP7IpealK1QSUx8oy8+70Osc1JcO4EUkChiinJGnk3SRE+aIJq6nvMEeC+hRe7GNLvpV
F+T1rbTYTH9kc9v/iJF2rYq4qzZ272hNyBxIWLBtM5kGY+ceVMdl7GdbJ0rcO83rG2pMfqSjYPTc
AR7rZFy3/TDfmFFu9OslByGbz613YPbqsIzzgmIJoaqZmlYOW7QtflacnYlp9neCExoHX7d0b6Xt
FTOMzzi9TPw+18PJKYiLK/HKfZ+tJnsjQKuYIMEgpLo6VMt+2OwrLpM+nbybwS91NIUTfBToWZLT
mdkYeFmpXjkHv3PtrGNVyo05VbKjGlM5D2YPvJ07q5Y3EaXiBWWEv4YQ49m7ei7N+xqZRhUoX1hX
Ter4D3PrU8/UrShRXBSv/0oOBXSsvOqbJ9uPRoE6ktsLOEAuVL48s7GvZqQPWFf4o1HFu97ML3Jt
AZlQAnQsAuAt7hDqRp/+SjVzejCTIrvN2kHt6zLvtrYkFSHoGps3nw+m8oIBJfwccGoeUeDObSJW
uKcawAfJYG+XrNSfHOxKZjCqDCLJiGDj1kldX1zEnd3+rhw7f+OM7182tavg6ai2xAVIKYTcAATl
EAe6GupmFw1hZPdFFurN5D0U3sJb1rMx/1IW5UFApQwqQg5AjiexoN0NmhZxeFCbfkaxfNCLp7FI
yiggPsUCYKmyUiHelaLY+ZC8ntLZGXamlzXfUgw2v/TMcV4KDN9t0EtgJ98wEjgvPiBgscFaOnWr
dDAmee8kZlmHeO8rarVUUUqE+Ub1xSqK4lFCUpbhkhs4njic1yo09U7bRBCrrT2+MGOPgkz0m2Rs
lnVRtIfj+lQlV5jtfDMwBYawIFHopFaON/Jkpljr762uZM9Q9lo9hlR6jK89DQmqWB01qECfS7C/
ykaz6Md64NALuLSbql+lJphNXY/GjopwAdY25fQURBL3jj/bdR3G/uKUoYGD6is1evoDtjWLdIMw
vwtHz4qp2I2og63Y78DFMq7DPvIY7BCD3+y4hCxk2eNkh1JP7TUNG0nJqF/qnUB+uJnaWqW3Y6c7
X7t46p8aTahuLRzKtgi+Z7my8Yy1G4QL6X0bx+io2sLxnyu+tRpEd+N+jTBtvQmzdV48OehI9ebB
/l3PppOEet03aAfrfviWitagWuO6/nOHDDQObdIBf1fSSr8lFS7zQGpQyw8y4MkKUF3MelDrffmr
1mR/0wPC+z5Pfb8xSL98cJpEASCOpLnvvAo6YWSLCEtEbNx4LYwHzOMwDPo+eZukrdZp4ZGiF9vq
Qubz9NDphWyCKS3qXy7DKQuAKjT1zqgOEqcxNlGRV575YwDRFK9LWV2MEIaA1UaNHnYpbfadN0Fw
0eScTruOlAzsrL2+PGc+bNGDMwygpiFTcRW1EGICJoXiC0L9iVkTizwKkbm4oHSpXePkW/Yw8mEf
wxOpHq2WKlPQU+G90uslgzvU1BvLg0LMOI+SG73m8+VF1juqTCi8R7tK4FwgSETB6C6ruUAqHJTd
nOygDQGwRbPg/7YrLTlQ3kftpZB5rQIOlHa2LwGTP9dsWcuNp5g8A+SOsggdS+TXs4/9K8idxhmB
jePSaEo33kZKel0wCmX90Pyu+DXkI7Nt3hq0q/2CkM4A/yDjuR2GKGIOZ84Mk9pvSGqOYwLZJ4rO
Z3YOJ1b04wZxPZq93Sv45dxsu7FLU+5zynVBtZjRmXrCYRP0h83RsS96wjOMfKFCOJ3NiMQ7HA3w
fOfd52v4kZ7h3zsG92hHmixG5VPkLXdTUeWU0TO6776CLmjLObSyqv2a2/m4IY4U9OfoA+GPTCDJ
DXsXv6I8n+k2YW52r0PhQcYcswpurCVNHtXg6lthdFTvcvpAqe2igFMpq+yYLRe15bU3WnM2g+0I
Afef+zjayk7pCLimW/IdOoL0SluwF9ipoGhtWMMmOTSUoDMdvja/3dfsk7Z5hGxXV4NxZnN34gx3
nNDtxnZTZF6dAGxJtdsUo+L1NKr0SdRiASWKCj+RptyJvoy36SLnM4cZ48SW77j7TdwBtk3gxbso
TevXlFa+vcFASQHeHdVVbxYOmcqyj+if1cX4rbOt9hccrJqCWT8P2hapDE7dhahdP3CXqVhPWGcS
TLtDwh+ioX7kaNooysg22j882fJB5LBv+Jjyyl878eD8EN00XGJ5qViDLTNiArEoLn8+Qk8916NN
c2mptGJyjXdxPxnseuJDJUPRTu2nsSW1kSwbDlKGkhb0p6h8jVsE3me+vVOf99F2mmgqQE4m2AAf
Gv0PR8J9nkUzrVKVqjOCjBNnD+/o6N9MidvUaDHYuREik4piixiTjaxIXicaGWce4okb8Y5O1RLz
BDp0le1ASVtXEmT+qqEljRGPTebn7+nUF+gdnarLkuTF3JzynWkv8aYZUdfmyUH0PFe6u3JZfsKJ
8K074ikOpr7K34/ekm41aUS/z/yEw4HtD3OldzSZuXRT/YESCl9ZV+1VNM+o7cv4Ts+65L6WXRf0
VBy/lXrZc/Y27eu0Luz7pc7qcG6ZU1VEHMPnv+XEZ3mMoizJE2BgdtlOsG0+BGYTY6HZI+GslUC0
W6VrFy7u3yuaeEcHaMo1Llw9We16j+w6x0FBgqlErAlWqb58fj+nRtDRGRm1QeVOjXmogpGkUsus
ZLOTDats1LUzg/TESucdfelqhuWfUYWl7DURH5G01arNOv2Mcu/Uh3b0LXvRGC+F6xBJVdtNiGL1
oWoK/7LN8S2NM0SBz5/TienKOzoSY0zDOq/rJMCg4F9j8BlvcimuJXTzKzw2VHtmPm+nt9niDJFx
5tGZJ4bb/5NRRQ67HrdltSsirX7MvIQbckTKyUTk1vKUIJeNAx0rH4deiCdA+yDDoSXMioUolFpk
Vx1xO0QeREn2VmKBeQSCBEOkdQaajClUy5oN3eFALWbm4qWEUn9p2nW1nUlJuVPFNDy5UxJhWWxK
bW8YFNPBlFhxFJgR282tlrWczVyBWitEddLc65lSEhZH05GG0bXDfRL12WM5A5cLrLKuljMv5FS1
zz16I32JKbrAG7SjGIFiErjEfY5wh/I4tdFMd9oVqbmwEiz11vcWkK8pLb9+PhjeI+L/MCE5R7M7
pRBIIXUntkkSlxetEmaoVR40BMDd14phsrZN5S+hYPfAvtaQB+7hQJvcBPz7rHX0jYKO8pBcmWPi
35RzFJmrxp77XWKPxUZQcNmZhHSpcGLX9oxMs3iyklhtoYDFHZS3goZSzWGwWSW4FCRFCjXf1p3j
n4Nfnxh4x6FXfocYmISmdBdV/PNo3tRGtd1yZeZeG6ZJlgJ8yeWZb/jP/Q00138t1Dk6sVOVp5Jd
Ziy/TbO7Xxa95XSY3uRigN3hjflP7A7Zma/q1JLmHK0nGrq8FCRgtiv7+ErHpQKrs0CHEntR4BqJ
2vRt7G9yP/sVLa548gm8CHo2Q3efD58Tc65z+PuH/lymRzkemTTbWS1jRMvpfeskTe4Ncj/ONGRO
XeJo5WhouXgTUqIdrbh+HyWGFnZFUl1yrXN5q6dGyNHKsXhlVqiefJnOLEiLJKhqzRScXalGV/up
RopT65Z4+XuP7GgNKaFTUBjx4Bnh3As9dMJ7DBR+CGvUXX9+iRMLyXHqYOyWEyHTdE2RY1d3+qKw
hJZmFnQdyilSmM+Nvndu/J8mj6OJy+9qexINExcm5/IyVbMZtk4VASmwrE0pTHHde2120Wr9rc68
euc6+NlcvVKPfWnov6oRT5UW679LTnCooPQq8DrtActmuRsCR0Rql8foqWOZfV+SxCG9KwduU2hl
iN5mAjIts41oum1MSBpHt8JeD7hNKCsN2e2s2y8pkxsFhARLtS383VBJ6MtuXAd9xf5ycvCil7ze
dZQ17HbSMbuE8NCQuGw4q8WJfrpdUm9cjvhnduunPlf7aLbtclWhZDA4ZIHPDOIUgClUxQZZVV45
KwAX3jZGm79rBFhdNIXiB07QPjQLNLufj40TY/3YFQDut4C2qctdW7jyp+Eu5dfFwFlu9BoCLpFR
9Wgqa/j9+dXe1fh/GCHHAHa3Rh7VzZnc5Z2rXbsIlNdmVC471QKwGKHibDunNTiUt8bKcgd0pxMl
18IYyABNHGJzpuqbHwsfQBnxVL3daBuLZJF1ix7vJxYN+EQxpjDbyI0VVQ74jXNVnfmMTj2qo7kV
mGErXMwkO3ea2rVpoFRiIppvlsL+3iWEDYHkTM68lpMj4zD9fZhJSQrM0kKBOTMKSh2WObdbLe/m
Z3eYh8tkSIaLwcnaSxSS8dcxK6pwidN2hUnu3N2e2NseCP8ffwAC3iQRWsfdQp/CI9eIsEik9jf3
OPbRHFu3jT8Yks2A1CXVcUNPdtUCVdVdWIX9aXIvlZhgLxRLum9soLPQ+JwzJ9jDM/zTIDyachGe
J2hH2SVqdo6koZ/KFdiaZIUU9ly27Ikp99hzRE0vtZZZxDt3no0nMzKma62NXlpvKYeQ0tS5cp5+
alAeTbneXCInctx4l7mIP2p/mu/NcSngTnfdyqgiY+vZubYZc6mvlnRK7iFViHXiJOyoHZXSJaJ1
ErSTmNcDnvuL2Sacr3Wd6O89a+tohjOlNDs4OvEuJxr9PjKotuuLQQqAaeuPn08qJ17ncYoJ/qkK
iXGf7DpYtdtOwO2IMZLcWr11LnjnxDbu4EH8+DG0Y65Nrkn8cNem7YU76uhwROZvUKf6W0slRpiB
QlnTkjuX5Xvqpo4mG0gG9aJgR+x4fV3oTEZ2wZAlBZaQzTM7Kf3UXR3NMSZm+8HKfQqAUAkeqHAX
4Mkb4y5vQK+DNTBXBB0OX7luvafJHu/wfaPxlN6yaUidhgdI9BtKaovQvSlfWaUDrDpn3DXN/zDf
5d9VUutoGuqB6Y703hJOpzbFciws4GrceVM5NNHcZDmXiHXig7WO5qPIqYXhSuZvIBw2zfRivlwq
3Bcx1coQckV+Zsk/9V6P5h5M+2jEaliFTtYve9iDMD4iX6wbePNn5tYTM7d1VDeoaLZ2+oI4YRjG
aL10voU/vpzXf+9rO5pwdGeYQOr55Q6jvROQjWmvI4MVwpvp2v+tS7yLjj6sfVlddWafo18Cm37A
VnjuTQt7HOjreGZ5PfEWjiOJMJT3XjPn3ETse7cqg0PuV81yNwzo0T+/iRMD6r3u8eEmRIzRyrf8
YifrqHuMIk2t1ZTpe0eDSIkUtNt/fp0TC8Bxejk/vSFM3CSE1Ta+Oq26kWnrQP4iEWJQkMFAA5+5
o1MP7fD3D3e0OCwsI3lYO4uMVpJHE/hSbq1TpIn9M5c4pc84eM0/XqOTRtl5akgPzKOeXf0UXWhT
IsJ0KKFIjC1xK4eOmEH1BssQ7piGyK+LpiBBB0jN2X35qZdn/vVneLFNWaDkGB1XtQIq4Hsg03Rb
Jz20rhSa8zlt9sBJex8BR/+raCv9p923qgqH3jJfYLmNF34GIh3nFcrxGD9kE3o4UrwzB/33kfqH
PcxxQHglEpvjPZpds6+DLF20r7PVI42AOW40WbPuJqrZSA8R9TqVF7aAvkLa9P0Gr8dIjIltr5Bu
zTdJzmscc6ukme7W33upe9vOxmwwFNG0Rnu5rIpolOtUwjjrs/iyGdureijaoGpJouktGWg0Y6+G
WTrfndgbtoU0sw34jEveYL0dOuGvrEQaN2RnrLBmnZkjTqxdx3bQXGGFUzoDBXkFuZU6wDgAGOhu
tYbD4mK8iQVynmwgwH3+nZ244LG/OI1Sp+2xBG8JCoF7k+gv1pi3tz60j30hI4taDr8Bdr9/Znk+
8bmhOv/Lp9AIFwDg4YKGDcIqQ1b0xrQOxyJPXj6/pVOFxnfN64cvetSsNrbggG/dgU3gIQV3VRUx
7ulEb587x6Wc3Q3AiIu22WG/cTAtVtPzmYufWKaMo4VEQ3PiCDat20EfHyS+9XAeYrSb2UhyksRG
Ygx2shZSwpsxRb7P61G7HOvRWysrg7oIxQWg1fDr859z4vW+a+M/PIppMVShhtHZaiMpeAbwkU2z
lO2Nn8TVFhlEHkZa0m9kiYPo8yuemGPed2UfrkgvkgxrI0MXKNLsERw3WJxikhdJ6hgwv5bp742j
95PDh+vo1UhgtDG6W7uzyjXhZvm1pvfDShlJdv/5rWDhYVD+aTo6epmomGMASjh1x8XXMANA47xM
arKesXtl0wKOu5db28sdH0+cKK51EoN7eoa0FtYm/uIVpRXUcB5qFWx87EJ1UrIUu80xJRgGA6V/
Qd9/CPkWNkMjJZXaknnnkG8y/izyGSMTQIJo22VeuzcSzsxBQfvnNR4iMFMxO9o7uxbDLcV082tO
wusdmA37NSYIRsfrOeRt2LWJcz2igEkOoPo+DlPTiG4LX2AmHIQ/fpGoOgb8sVBEN0K+INAoq7CY
I+OmJGYY2VmR0f6EFnjhmoYi1AqnlAxskxK5O2sM9ATlwrTWyc2OYYu6+a7H8BZvhCuWfOXPegaA
rCWaJwBjV/x2KHLiMrKFu8I62v5oBi355XUeImOykXxaoZqtzfy0JfrFC50eK6340sFHv7BnpB2t
7t8qOcByW6DTB1YTQyMlrlvQ1Gxd46oaS00Lci22MFWB9FFr7i957fNcv4pSGdmhY/bADNDnNRun
ruJfhtu0SCqiFBmrnRR5jFGSSCCwcMZFHpf1Oo69tt5qRUkZTydGJQ2ycWzI/VFRvTMFt3NIc3ZD
j21dfFewUsIPJTkE3K1ZTr8rTXVEosdD/SV10wGVjucfYuVV5r/UUZub4WL7+U7iK6tWfIcRkeNq
LgQ9AtmMN50v8tdSNfZTPlOhgYGVuVHoLgCqvTSBtzRiDP0+JrHthhPJQNGqX0bvW1d1gC2HRarn
tAeLRDJWjse3kfOw16fUxHeJkCdEDlUbG9SBONDzxXBQSCAAAgFlixGMqw7uMtEH75syouRNoLpM
tmVbFNnKLdpoN3VlCgatKVEEWTMKsMAawV4HCnp4Hjiy661tDnn2gdN4iXyyT+p0w2mdOLilLPDa
ZqNFMJA5mKQ8p7j1Qzt2k+sRN79OFWPU7kdJanNYOR32e7BR36Sp8z/w9BLrkKYmzdwPy6KBc51l
Xq6rwkc4Cn+ifE46y6nDqe/8n6PrbyKPlluoMAjeef5MXhT2T3c7kBdFGl5C7hPLIEE0oLfbqzEn
EmBDxbf+MQ+J/NVCx9yIIU8PFd44DQ0HYOXFQCe/CmvP5aePzHoXUGWNITSpAt73rlTejqMPTXeP
FS9f943ihbKzsZ4Ja+m/iagFSsdX4V6khj5N4QGv1QawnNNbp7L7p6ivh0vUDg2ztteARKSR7X+V
SSsOzmOkGKhqICl+oQtTbctU2C+DM6sVY4GQsT4qiELogIt/68kofiVTJWNDmxYTj8RvSSRMurLC
QVDTpNx0vlokO5pIXctxgtbKstTeg7XV5tCjJmhDkPThnDUYGokbxwYkgwrODTKufsweBNFpRUBl
s/iGXUCQP5fF3rOnV1RhMrLNF2w8B2lga1s2aLmDwaXKBidfpW4HjtLvm3gt/MheNjWF9hvQaMTb
T8wgCUidRWeqUYPAeZW3KFl7IJXrmfRyfQWLv6zW1eJ1G0sjZR47GVYIEtSuMhPs3YZU5O51GHT4
sovuLsQg+RodZn2k/2pZLZljlpF7WGoZDX430EMyu/F6sFovCfj38GFOkdw1EBaNi75fFHDPcUSx
rAiMfPX9YexXxaj3G2Kc7B++1WhMXVk384TqYfD2poU0MygAGMiA4TtcTksmIVHri32rgYuCrwvb
YV+YU0raj5/Y93z1NerlGO4uyWV+P69m6R3s8mXfbCUdrmcA0ddeUT9KCPPNSvc8/xITsPxd8N8z
EtARBgQqJbdW4ZovEXDZaTWkCmQva68NE5iE2Y0ZM0+t/QVAKjod271XE3bOTUVqQ9hOuWsFTs1m
k0g84i85BnT01Noym1e+n7JnIXdCrwMqlxqUxtHId10R3daJ6d4W5qA/JBVCh4Wo7yqoDeUwFNMc
fqBGYTRC9llaEIhzNJCmGqO7ScuJtLY6pf9wK/KH1naLyhEZZ33bRkZ3PSXzN7TSB8WWn5YPIlsE
5EK4pa/55FRz2KIphabaZ3CtfIj3QZVAEg5JvmguqL4XS0hwXL+acUbDBk48TayMLuu/IIYdv8Sp
P/2UldXOW68zhQEe1m46QDLJOHMuy4GzsaRrdMYrqe1KHkEw+HCTJ0i4D+T5FTfKzDsSWQg4UEFZ
ki65mkQkhtBh4Oy0CuRTUGUHpKnmTnEfEhSVmFuFWZMco9T/wcagAZlJl5so5LSNEDsPslkOXeKs
xJgd+R1aLzfaWwQMVwcxSX+FpIaYkbE1t3SWRIBW9ioZGrgjE4EkX/7bHxgY7Bq87VCmxXekgvy0
WJTq++cbohN793cP6Ic915JHKmtgYm6XZab64ju3ObSldRMt58RLp65w+PuHK7RpoZuC5tHW8cS3
LjXNO7gNJRqhWTtTWDi1Pz06itdFmdMzs2gAJLWxHr22uKymSt/gCq22ek/QwufP6kQBQz86a0eN
abUqBq1KYBsO/X4v9BEpdxG/1kk17zOnc8+Ijt7LtX/Ypb5XHT48NKfJGw3PQ7yLehybdZVLQrOa
4ZZOEyT4jlhS0+kR/7ZpeY0HzQyrhlwfI46nlckH8ujn/lsxNszLSZddDdGkP6bFaOLxMceVwe4P
IhbiEKsSoEL6rlgjOXfWRp44dybpGJvEpdfqUJdGEAiOYxTgrjvoJmtBF3JTk3ez1n0jv5WLnmxN
V2XXkevQQ+3n8WoQalrHrlbsizyjPZwnzByltYAkSyEr4gRYuT1KFHbbHXJNcMafv55Tnaj3v394
aGB+UxSKudjWDkm0OmvpuprymICZ/kCrsVKYVjNGW8CxF23SaV9iXWfR8eL4zAA5MdSP0+77TBf+
FDEQbfwIkOpin0313G3Y857r+L8fqv8wMt7lMB9ussfrGpvEJOxIA/BX3N+8UZJas2+68gVcZBpU
6TJiMyW6oCoj+aN30DanhDoBZl/mi9xgHxd5jdwuY4cpsfWBecg+2XA2wZ4o/bsKVPN91lUvje0n
mzPv5sS38y6x/fCz4yqSZQ8PAo3bQpI1AsGwGLJx809H8tK5d43pvExeTczNbNk7P6FLYSSaxZne
8+9M3Z9uEOMyCiPL/2rFth0Yra+fCbc/MYMYh79/+HUe5Htr8Xmokafce9/p0R1QNgwNf8Hq1ZDE
9/ljOPUUjubCDCxFJh0DVq4/3wEPq7aZ3/YB1LIo4CUSIYB/4vNLnbqlo0mx8IZebyoj2sLgH65m
FGghW8NxY3gaFjxsJWce3RG88N99j/eSzYdnlxkw2ZuoiLbD2ALs9vQlv6UzbhLGikFr6+pObay8
LieCobba9tdggJ1ySH/ewrQdOBnMmU4eq20TO0tP5sztnzjmH6MKTejXnSXGeNfktb4tEwpTyMON
1fvD/f8BuBh+N13f/IYKodr/2vTl66+OaL3/DYk2BDoxfj+nXfzXnpvr1UfUBXjDw3/3L56q5f0D
gpzLMgwjVdMPEXX/5KnqlvMPD/iFA0uUkzaklX+zLiz7H2T7ua5na6ZFwM1B4vcv1IVl/cPC0ObC
M/RxsAIk/Z8AVR3v0Gn6z2zKPwNGjx/gAlX1PMs4nrk5nJcNjQjnW2Prr+UA/RjLYxs2sLoIfvNp
7zvpGzWYaJ/R44H8vmyiuLjqNISenKav+3iGPWnVdIHopuSoLo37MTJqIOt5fVPM3rRH4tt9QeBb
bi0z58CQFvZtznwbWEtx1Q54K918aldLP8uD/W6+7JfoJdfMA5iG+M+yfipiPdsYbmetXE2+zjqx
Y2xPvcD31Ndilvs29X7og3mvFJYFjrRqPYI2DguUCoFdmPesj899lf/kY0WC5CUp9B/voanw9Osk
RQX0b2Ho54sWkFmFW3lOf2I8ejRq+c2Ii58V0YCBqzw0cuJXrLvsYvO3PuLQCQ/5Jlkkxi2z2ZtV
16CxbL/PjYox1yv9qaiz50T3HtrZ2inhi0AzuPjUOjeQyC408hwo0FAEJzbtMu7RJgvL8FZR3Wgr
PfVAb+tLudXeD3Qxvy7VXVK+J+0xAhsHnzl6IFKQTpKgzVdSrFjhk3yLDKWtoJc9akUzb+ehpS0y
6x3EN/7PaKWvEPZqqkrct4av6TYypBNGLoGvjV3e0TFAzdsREq0VVfwqofFy3Cj7nQUI8CcOv+hJ
puyEem3o7/IhJws3VxDMCJlT+gHzMR2gD70CcNZI68Lvlob0dCvhgJOptQ7hCgEn13fJlXt2oOw9
9YoRkLhyOfBJ1KZemhZiVkI4inXvu4IcYW7ajROSkqv4jRzBN0K63hLQTOFgllfvQeoZYpGNdC2y
U5o+2mvTLHAliGnNMCHGx+fUI0f1xaUyEbRKt4l2b0zswymxhotVX8xUm1Z8CzEe8eG6y5OZhlBp
AQ0agFYZ8+PgxdaW8iWeU31o9ikCqQuih8Boton5nQ1EG8iYASajdrto42MECyZ02yFeEWF131qR
HVCvM7ecdm9EO9g3hPjUL6VA+6w8QiSksu7jvlRrzdXvsyp9HdPpMa353Rlu+mtFm+1b0de4naih
BbLHyA7J/4GEaoP4BHrvrsO/opLqrmzMe5iVEyQskj4Cy+xa+Bt48EsZPUR1+kzX5WsJBZbtEs8g
U60fvj/zEpoa6T32vSDHOKg9oFlpHV+OmbrTxuGaKscVLRVYEUtJZhLBTYFbuTbFHgY74lwtIPxu
y8oOBAuqamjrjEdBEuYVLPy9T4g6dP7yrjZdVFipc2PwNlko1RMaojwQg0M0HuELVVd91Upe37RU
P+t2eZR094NZMx5JJaImO+KyEAVtRKo+VwhWrE3CHm5LvBvDzkqdQLUZX0TitQ8tNMy152rRg+qY
X7BlmDTD7XVOrnhice+N1l9LL79CxWGHtDkeWkPdVcPkrTTfvakpxgXayNXjuFBhO2rLTpfduHKN
bggrO30Tqr+uczTppoG5sJ4omZGXKbAoiyQsIMv8fJ//KtoyqM9zdz0DfCc3jFGUR8ujcHDnaF1E
rYCXFDp1rEIKEgd8KpnXlsan4uTJc2tY95rAj2QQY3OL5dgKvcVF0004fZB4plhr4lBuA7oaFoI3
UjUURQPotYYiJYRHUun8/2XV5ful86i6+0webt084Ql6EkWrYZhlyp99UrqnuSTzVdWBOVntl+zw
Igvb2dgaQi+REGrAnPqYOYyesvUeokMSuMaPIZW8eaKe+Bar6JflxG8FITD7Km9T5s0BSuXh3y5N
I1tpi70fevchyha5bgCWEjmRPc9DrhGYSnUEQx1sN5ycm3gkS7IjeaaM58coSd+MNnFDUtz1CwpW
17XOSWOUfLJ5aScEb+ZX9Zxd4WocApa9G78dr82IBilgB1IErPRnaTVPTV8YF52HRVkTy6NqsfES
CMlsDRgPYm1fx2EJhq/ZlL5I603qipLaDHkr136fMda0mZSvwUjCafBuTGXeDyQ04pZVX5GN/KxF
+i2tD0XvmLGQ1b7kwMertaLaJCGFqcheMmuV5c6NLmW+y5ey+wrE2l0bXapCQ/AuDZaDqW+f6KVl
F6Oevio9N4O674xw7MWMu8owL3J7SHbSsKY1wXn6g+6CdxtGjhbdYt2PJhoreCz+3vX8tRxKstFa
xbuNnIcq14pgyhXPWDBesCq/LQN6Uqu6m+zs58TPQlbE/zi1k2c585/S7r9K6/lRdM7NUNX1NjUG
d5d4+QCpkxfayeapIHU8TFKeROeJ377kz7l0ceHmPxkHT+XEoIa49eAX/ksk4lfNc6c1hzJm72TU
AM0u0ZdoKu+orz/KXD1BqRwocKfNNR73AXafyaLsiN+sNKAfKqr3mug2lD9MFsHipy6ii1k5hPHF
8lXIw6PH2x8eYlPJhKK2NAIWPPgmCf7kN+o85gFGxp7W5uNUjdFF5pErVU1Fei84pQSlLi+xtoiH
ker6urEafoKdUaiTb9gdNl0nX7OeWUZVmD2EyqsdJE07NGN+nUcXgHAODsCl5U1bS1sMQBmu4Pvk
xbJgUWmWo7UiH4iHJNI3P+FrawTv7pByEyYO34zeE9xliovC5nP2i/9D3Zntxo1k6/qFNhtkcAjy
lsnMlDJlDbZsy74hPHKegjPfZj/LebHz0e7qklJqJdwHGzgbKHShobJDJCNWrOEftPveJpT3vef6
i72+EIfg3KfsfQNDi02EpGQ0Eg3KGZ1A3YHfMar1DcYodg5dBF9coDaKi4Udzm/UgDIMSoqEiI6g
i9dqPAdoH361TW7eTstva3w90QkzmPnw6F7qQR3Rpg9ZAo7BzlgfZxLCURbeY/h31yU2+tmLqrco
QyebpZGYReULKJfOaKEExfFN7pXTYY2Um76dPiSlG35RA4q5S94+rPkd6jAtyqBjSVcEvJpObsUE
iqSmFoQctMq8nUwqJt8tcTaEkOlrJIJ0bfKrtgCUPmdIkgzV5wLK+I68ed+NndgOZfQ9yVq2H+Eq
w+WGM49bYROROYJohhI2OwrLegmBp1FiG1teu9dMImQ68D+iZmtKa8ohIRO7tUEN12OD3sBg63d6
Svc5EsYVrsifp5VF7pThvOnH+hZEV8mFlcd+7CAGsYAERlmVGJnEvG7dTL4qpLM2WGh5ZMu25lcz
f9LtCGcRxCGMreJ3gyb6HUqM2jazJkaq6/3ioAJa1dnnaPTmDSyv5i7OC+dNZyY1DVUvC+LSSzA9
K0b8ENx7NzZJp7GmRjHVuIxUrTY2br5fQyUGHzlL7Wukc5lZ9TrO0DjoeWhNl7+CYWLF6AyE4lDE
9s8O9tk2hbi1Ien5AF6puwAE3u690My2CZ0MJL5yD3kndrCwjPkY4cRKQhD/jEa+P8IkMwm1vF+w
VOZXAcnfJI4VYPVVBY3iJkrTidfI0PcAk/6fDKL/gTr137qyrmt9+8vA/v8TL/oVi/3v69I3X+aq
6348rUn5E78rUopL4a2y+I4NHG/FZP9VkfIT3XCxo6IWFeYvFcV/qS8a4h+OiYY8ooyCJGk18vir
JEVfDvtW17F03dHRfcdD4o9q0icV6bqwI00PYVBsAg2D3/NpS0prjEGgw+b6lenBarcN8wpJwWyH
ROq3sHOLMx2pp32SdTl8XU2Js4iBy6t+yoeypmTEYqpGlY85zSbDk9kP7eQcyPwEv/PPZegBUM27
nulYJw2wONeWRsu71cnCc7ZyaKJDFuroUvNYxzmNMM1pW4SNNAUfXY3ucF1N1j+7Nv9WwenXKn9X
+79/C4c+hGMIh8e1TjAgamr0fqpHzy9gXnxNcz26w65nATn1s6oq+zu6RRZmoHl7KBzwGYsR45SI
L7ragrRDbVZm4rONe5lvFGYh9mmY0P0ZivwOmsfALTWmmwXMzBWjXXAVepUbR0PT0ceU+E66sRe6
u35CFzkahglIgValgAV1zEhTIAkbtKS6b9jb2vHWSZCP8EcH+d5I9Lg6l+PnRc23EBLDa6dGDslF
6nnnuVhfS02U6AmqFL88dx2UyRH98v+xftf/Nt/mlV35Siypli/F16Tpn4aT9Q/9M5zo/3BNSdBw
2F6ouq6TnN8NrtX7B1cgBOksHFQcuUri/SXmauj/QGHVXZVeCSq/m19/ibkK+mI0qgTK3qaF8j27
+Jeh9t8qZb8dtf/+/49Vy9aD9WjLG/xSElMb10R+zyJsEQcfd7h1CY+MDjNDU92gcsaN66ro3fSu
cVou+Uev5vb33/p4ractZ35l1iLXdujq6YTBUxxXNkhvaPMa8XtvWEWjFI57fjSZ8be2wugMkafo
HPngJHytS+KpsoYuC0VdjKafPp6duQU43AYLX2fsUBwEUlCqOPmjAeOvB6MX6QkbGBrIqNNWd077
EkmMGZhWhPTBpbQ50hhm24jjixL9IZLPsvx95P5tsHrhw+FUQpXLlWJJtsPTJ4vzvJZImo1+2EOb
wS6zCDd5vKQD+qkg1f74y7EYzk4O0zuk8U8unTQ0G/wusdwe2rJG+tqzv1vV2FwASKsP6FB73pmt
sn6Xx9vStGnrOlLgX4IWMv9++nRsSH1goj75wxgf9Xb+OsVhfex7+0Ob2t5VUTpHeJTb15/ydLOs
i9LwYEWLNWkuP1007sKpYkZPDzE1Zhp8zrRp8yo/s1mer+LSTV6twCzBwT9VHxmautAw1Z2g4NbD
dSLr5E3Tyq+vP8rp7jBJXnASd7i+dbmmJE8fhT6Fu9SqBthgG+q9N2bzbSac6rI1+nMZwgtLUT9z
oGnjY4F2+jytFaVxOtoY3EWZvpC4V6PtJ+Y8PqBL1C9nvtG6055uDJeExIZSakuLIHKyMcakooXR
louv4Qx9kXpz+DGGOvVRNWn0pjDmGCUqhppnDttp5OJ1kgyixe2SDjmWtf780SyLSrBpajdGF8tw
OlQTlukIiKC8MkHcbOYZcM2Z/f/CJnHJJWGG6NhdMRt5uiB29o1LhxmYWoj4ppeY4QWYn+nMsX55
FZzUTOKjeHasE9vSpuSXWa2ohY++GVa+nhn++csjVcW8zCQx5q4TT5+FwYGkO98C0lei2Vc4tVyH
TSIPIpHNT7q6ze3re/957HA9g0ycqo4HQxL96Xqzap0ChtLCjH254C0PAEi9xseQ+aEujJvUxdGk
U+c0Tl44BjghodfOGAu7uNP5O+m/KPCKQ3cG42Zad3jDVdLxLkJt6d+//oDPPtsao4TNZEy6LsO0
9Vd5tBsbp9b63JwtrB7M9s24ROm+LOkh/eEqruXpjoGlIJc2UtAnr3HRGj21SGQBXCagzTQMn4K6
64x3f7oMUUo3113ODU3l9fRh0sbFSKPLTJ/SAplIiCrc0MwL/nAVj8RDopi/XtA41J0cYE+4ncws
NjmIO6BhWNxu2goLotdXebYHOLE4NugMLMmkeHtPn2W2gYW6bsGHQbnvoLJluXVpkayI03T3+lLP
9sCvpTzYaSRUQpxiWnSs7mZUBSyQ5bEJlLfodetyRrr5z7TVgKtjqkLCYq+xljLwlFaoBrevOrGg
Jls7oUFMnzv6m1aB9YuQ87hgUjFnM+15yYxes6asp8mXutMfP69D8sG+h0bBJzzVzOO8mmASJf4v
0wDFYEZxV9+jPlifY4s//4bgLDBXcFhv7QKc3JyIu6IQaXtoqE5VCbIU4vbSL/1FZNbi/k+/ocMC
lq0L3CXJG0+yKmfBh14VlPLgkesbibLMRZW554jVz3cKtigWRYZkFWL9yQGby8gZV5NnP13RoBVG
vshJjPH29WfxjNMXh0sb1hQWT6RzmWDa9nTz20mKh5YEA5lGMQCinPur3QJWa75Da0PdW0N43sqY
rJCfBl1Sh1jVNwpU1B6OV1y+c1Qri52YmobwqWla5SsxaQZehEWm0wErFtSO0bWl/zhn6kcY5pTH
oLfawp+TVlfvIrMdcIfmNlbbJW0mtGeNyMgU/LtwCS2/xbUnTw6tN4BGxhFlWAW3xyrOLO+aIB3N
mKGI1Evu0nhCwHBs3cjBR0qIZrizp3CmL8iPre1Slui/SwmCjgZz2jNQAeDPmDC1Z7mfzVTFxz5t
6w8YCet7Ex0npl88HbNky9Pkp1gxNYNMz6yI+aNHD3sYnBCDHtpWHirlnlHeLp4NcnBq5yW7w+wU
0Q4Dr6npinx7RhmklP0E3WlV5wX/ORYTPD0Dl6mDwDhKbjtU++y3VTuF8S5uO9diGmpr1l1W2CoJ
sMpq7lL4tUAMkoWYaNftuKAZTXIFQc6t7V1vt6J8EFEY6YeqowfzXtDxX1VhJ5XkX/KYIda2RoLF
9JfIBCdn6CgAB13pNt2FsgZZkN1WlfRREY0+Zxi1RxuM1xh8oJmVvNdjXJ4vXa/Gss+aU7QElFBV
citx63rvxiKfkVJw8/FyUNL8ubTDpIMBrxfMPHNZKb4aUuUqoC/OTHDCX+8u6rH2A9EQo6FLWzkv
yUP52+9ibUgS7i7sD3yzsPNlE+fOhMUU5tfddbay0w6Yg+W3fdObzv2MROZ82SKlCPBKs4rRw+Nt
iFIrCmhZQ3JAgrWNMc9OFdyPzWLqU3uNomahjmOCRR/OT+mgvifFvFwqc3bDjVmDgvaRMqQws4jV
FUoRCTOq3cSUVr2ru4ZhBv5q9Wqwhvg59ELkqTqzvchwikJAuA3xsGB2UWBeMmwxK/FGGQC90Ifv
nlnp3ZXlNnn7g+E34GAEYTsPwIU1m8Y1VkdljABWFE/bQWHRdcEv0X5DsKq096Enk1u30JufWuvQ
sUJYtNOONM8xBYIYCQz5lhGiAep5aGFtfFubYHzVXgHTuPSmxRm+6iMkJdDqaIoHwmsy4WuZzSwX
CRg65x7zLmyg9AVhPBgh2nSphiRnQhknTXQ35Qy6fQPpQO/N1MV1u4+jovrucqiGfdxxhr8VLROj
jas15bFbEAi+yidgA7sRci2Q+zgz8CTk8IxBHtvDNZPQKMKYDEDZWxfpGWunilQwtdAasL8GuK8p
WGIFmSKkzTb7RpgN9TbD9wCldjMrkKlJQ+bYRFJusKmveQ34Fi6kJFXo3Exo7n2Y80of9pK/0tpa
rca2byWO9lus5IbqohMALzadqffVBjxwE27cdIgyP2xl9gMg48pShbsGZaaoLOPC7sdy/GRnVtNe
xlQ83kWiqcI81m0RWbe9F43Ox6pCx/jtqHtlfem4ubvsRTX2+EqKKLd3Xtl5H7GUS97o6I6v8560
+gGPqo3exDV4efDAVplss7CuQPxEOKK9a5SbUzrplbF+oH78Yg0eCsRFVsX31Qh+H+6J9NJNxvG/
xmRqRKHGcJP5QkaVifF5awkbhgEF/8WYxSjdl22MxI3HaXxYrSnXd5YXd22PIN0mm3LtOpuz5h2B
H6Hk3HS1aG+KgahRli1oIIAD2X2NQo8BX9KdoD5Mod3uFtdN6xtoaXrM90NOZ9cmCvG+xNRcuJN2
WgNawZbZ3VlG3ahNxSgU3A1lJKV71cTGlenh13ttjF5yyWAPmCYuh2m6mREQKz91EaP4LYZ63icn
5+LcCNcdnZ9NM8e6Txu87I6yjRnthQifiqDp3UK7gikBDwPvmNw5LExuAKyMOuRpLnFm3jri3/3W
En0375BUNxZmTB1i7XVranSDPSR8YA8grHyIOS3GTmFYhFRWX07doYEKkPiTU9vF1sV/K71sdD0s
/CjPU/G+65RaSXRW5B10rvJ5de6j/J1oCpGjOEAHdmZJ42YLnkF+Jaw1+hsHY0UIzLYFhWVwa31X
I4yJG5ysLPl5SPOB0ZpW6NkBvSmYfHzJin5H3NOUQDORJxmjvqqC2pqBY9lDZS9bT1nRwxwatNJA
A2X6JjSGMUEUHrunjTaO6PxGk3DmzWLUJIW156gfuNSFamslcz5u2FAOOb5njhfT0KpV1igWjc+Y
12ZkzB3wOZnV+A6DOKsDp+FwFPNcaTfYd0iDYWM6jH6eQ7YKRDp46SHPUAMPZk9LJmKXpdKdhHYn
gqGZVgjBIAFEFEJhMOKBkAKAXsxf3bppwaBYJgxc5LV7Yjuyncy/8Rp1A682WqDF+D/lFzrqaRY0
tIF6dUD3ftOLMcdfUh+8kIg8OB/drozLy6QotX7bxkahsO4YsVCQVTLf0fWbyw1AO8bSSmi1i9hH
mh+73NZchpGt9UECK4ARAsWR8WKU62lgDj0OQUUWjksg66q7i5cFgA5nwDYYKwM48BvUxjLAcBkT
TpkvReK3I2B5nMmd6gEknsGRLxezRHVYSUHXsTG/x1KVXIBw9SbSzHKdM3ATCD8rhkbbKKToykC5
aZlvEhwBvswYpUTYIVTG/eBCtEc7VTQHhWo0rjVaOuZbp0wlYLmhlddmaywuA2V3ckmQcoSImzoK
8VEAAQpVrkEgdSeY/Te3EeSz6GaO89rb4LVbYKmt0mEYj02ZLuZWI74nG6mXVfwmy1YlUuAd6fQO
JuoAYMe17PTaQo5o2Ge4mU8XC3O2xi/i2TGO4J687FiTS3T3ZeqJgpOWQCU6QP6MaokxT2tJpmV2
OOnLrtAS17qsGsYw0ZUw5wRvYch7sHoK0cgo8BQXKZ6Ski5Qtqk106o/k7YIbDOXFlxe2oxhGFha
gRokF2K7H5zIsS+SSMOOsAZy2IEIkTb6GGWPXbxTlcO0wY5ieWi0OeoPClZBx2LKoCtcyfnOhSjp
BUnvGWA4kNzIdip04IMtOJNXAY0fhSLApJCLjtEL4PU3vIItX8Y+dK3Ztvve6nIAUBWURkfZy8cq
tqOKHBxfgwDxAOutKsbhYLeZCWydCHUVhaaVbrDAdbqNGTmY34YV2mXbscMb7KGPhPkwU9uy3YTX
Gzs97ErpewDUu92QzF205b9bxEZaHaCNyPlOr98BRDXNPSAp3WxuQT3IkOaLqmsCIFejD8JaQ3lc
lw5bvgS9kFYzLfKBnkK0bY0kfQihkSlf00JMPdDPngxYhslQ+4WR9l8UlzrO7OjbpP4gClxkUVId
Pzapay2EYTHiJmbUzj1ApDzflgb4EDwOM4wz86pIdIw4IzVsZ+Gq4QJSG34D+dKU97YGKx8mlmbj
x9XO8tbRIwe4TQ6SZWNiVPkgRIJ7CW4XE4xmF7EVnEkBI6ic4QyYo8l9a4zIRwdWkeZNsOhRkYKG
a4YfeSecCJvhmmOYNmmrgj6FKepHpuw+QIaJv1WZomW6uEx5A2q2EQHYuf7oQJ2/sMKQXErPMD32
qQWAhURa1l7NUnFWbaWBQNU7ZEr9IqUJ6gMXA1jqUA59GbVOHpfSQlEcE4Lc2U4MC28nIl393ktU
42ymGNSlH/dzJoPGs4wdGBpd26nYyZydni2MGSW2qD0gxVKsDlYNt142p8tdX6YRDrRcpldSG6Lo
gNaf9r5xIqm/r10Rjr7CDflmaSzzdkJnwtyACdXeJilid1tHR43Ai/v+qtEHPJ87e27AHgPe/Iqc
anU7YIQwkWJnsDRb4UAktfo4nPn8JaRproMw3AsL75bL1KHQuKPnMf6ImrL8CVYLIZBCa7k9sTYQ
KvCMqfwyWQzkuXIthZdwGQ6zESJwZSPk5WOBudjEOFUSptk+VdoeJdHG+6TNmG/fZboWLfyKcdbP
4GpcPXtvAivEUqEWM3AvGDVKdDdxifL24Gu13mLTQQLETwBTyg+Fmpb3o+R4bXOwd8Ouhz3YBmNn
2w9Rmw73FqUgQgFUoWYAgLly2UqrXRg0btfd4ea5EkhJ2mF+L5QhnNaETacz5Z+BhWGS9UM1WmuB
r3KXL1PT9t/TpovBXHrcOuxTzSTH1Joe0GMRZa1PyCiPthPG8a4AD9fhvlw4mDSolgx4KYT5oUpM
/cOQEr0JtkDg9hjG92gXIbG5BW2pX5dA0wGMa6u3hiRT/464fYXohhtnD7WN6WLQdWW+w8I4MTeO
WLwHe+q1+lZkzogVvemYdv21Tyjk7vOCIdln3i32AJk2NpiooboQwvrqnfdxrUDqVOB7HF9rUFQI
QrMYhl1kLYt1LGRv31uO6Kf9RCq4WgnTTfAgcKw2QKXUXBkwg9esrRhafU9DtvmGFhbG0miuk6xI
XJBsCuUM6R2aTSTkVWdF9UY1NZXC0E72hT0uIMYb8k2wBsa03C+L1n+OHK9dGZ668eDOtvOmxIY3
2zRJx1WRjM7wYUwUGFJP6Q0USXa/5dM+tblr+1pUvifpofm0h+sOTE8a5fumrVHMdfKh/FZ4w0Lk
Y0r7y5tsxMClk+3BLFH1286xJ+sNCWhh+AgP9F9grqjkCvMPhIPQ5ZFqz/gTPimpRv9WtcjIck27
03VptAX+RFWjeVzyzfR26fD/3qPdh6j0OGhasqftZ/KovStrtuHoXEg54oI5DDSefRtYQnNdJQme
gIAZHXmF8130UCosV4LEqcF5SbsQ91qF7RIxlGQXCT5nzd3yVB2Top/QjFi09AMp30wCGnOHblRo
c/ibUWbRRlmryILdGQWMP9frcRxHCfqbrCI4w3QlB/o8EsvyPUjnrg7Yl4TDavKgM2JTDHQ0j1IE
3rM+yT83I2HGh0VAmr1AUXivYcd0gwbE9EOhQ8Iph8rbHcZ6GL6zLyNzazqUmj+XOSuReyA31g6h
kXSG33dLzHx6UAbOZKrvyr0LWjbZNIbbmzuqXl3/XKDUma2EgqzZKr1bvk5NQtzpoWHc5mEyVtgH
LeqTaTngLIwhUS68hyWbtfCNBuFDFO/iubc4X00/p/uxJiXpr/XanUUAOU8YQbVQqX6jcZAWn/XU
GYxNpIy227cRjEXcvnCi6u4z0riGi28UjvaQW3oSv2OoKK3UD+sl45zGgCLbtzmcEm+D1xUDlyYb
k/qNGzrjz3HKAMvO5ZQRp0VItSwz6pVEOslVtrjhD3CUBWyCvv9UD14sPg4hRjE/04nse+dIUmjf
cCphXM4tAgXv4jiqmz0c+w73yI5hNV2AJv3YRd1b+OTuiq3rjBgdA3WE0EGyC2qGssiOg7C2xQXv
+TNIxaumVDdlZf2k3gWvV8vvZS4wWMdoe1u4kbd35Hho15QTUYC9W0zdJjNGYX2LXGuOj/9Vc5TC
rASPGStQ+sGA7N4tShZmu7VFCi3WqS16hrgRdZ9oS+AMMENM4vduR/vmv9xqwkKa8o8CvYwmEOEp
Ej6dSvsbrzeNd1RmBvT9PiY9nSET39YeGCSfRCt7/3ov9VknFWoTExGwZ4ahm/bKlno83ym9wWZn
OhoFSApMghblZqpDD5UXbTozmzttDlMYMndhhsR43wF6ddq0ncypWyDo+5BkMjQhEHKwunn6w5E3
qzAS0Rl5MxYxnFOPiBbMVVfFqeb3llQHiqDyCmCLeWaVUxAZ2DxsPCnQSc4ZNIpTBaQ26pQluhZn
NdDb4U5l3Dp+OKBsvwVghVJYZ7nXo9SpKbKo0d67XHg/dcck9fnzD2jo4PTA561eySdD6gHfXlDU
fEASZTTgOult4CDonAntn+OK/wEE583/NuTVqjnw75FXl+r//Hf5BMO5/ve/QVeO+Q+TTQ2cgwE6
vNVVlfo36Ap+oL4ingAyIrjiMBT8F+jK9P4BwMWyGax5+vrHzX9BOAXITyYnIKQs/fcf+xPI1VMI
gwRlYju6ADVEzxwM16khabmg/pk2ZBxF1tfhYWhFckT62EBkxx1M77NdVbW8EGXU6dqZMejTyPJ7
aQvIkAFew5Q4gp9ElgbR8cwK9S2e8Gmglel8P8Jc2/SDHp9De50+5gps4xDgd8mpXAPA07UQ2DPs
LHbmIB6Lcde25nf89KYdJtvOR6Pp6us4SsczCmEvrokrkgDOtgJ12RGPI6etZZjsFnIOuBBw2jCn
5gd2itFHrc5oRTb1W0e51pk117/zb0QKORLPycQQlUYiKYC8k8Nuk67preVBEqDTTjGNlMVNNoMU
87Vyyt8VKqrOiJS9tKIlAABLYRnPoV/j3C7wBqo5sMcmO5p6kx4duYid3pjjB50u7P7RwTqL2/v1
hMz14L8y36ObI092DQZ9qD4bzRwoMzric0ztEsfX9M6SS1MX51xcXviGHog9HYQPwBf7mct8i1Bv
MokZReuGemSaUdrP35BRwr0tbawg4z9CIPx+PPYojr/gLXnIkztwhrTi5sywAd0779sh9Q5cv+c8
iZ5etL8XcYBi6esF5XneyTsU2sRkoVU0dkKjZKozVsgHLZXrnrkEn789yZ5YIZ26wdhXP3kYWKQN
N5qBegfmld3eUcWQ3JikajSENU96iG/BBTsuKaJUdvD6Pjldm7BKWQ1ahOi5YsbXd/AIlyKKFLZK
rJZgGGZtM0R19x6ENMaaLTpCUVIuBzxskGB6fdXTN7uuunK9QWUhg0Qv7+mqS7aElKTxgsZcGdKL
cUIHLy/XiJbdHy5EJCN2S0pD9gpt0qcLISKvqlgiaNZJ3JLHOC7vBAO0c9IuJ+GEjBOWL/UHQH9y
v9NcSWL5mGt2rAeFa8yMTj1a03YU0y57/WmefSyDJ7F5FsGJXhd6+jQDKCIEUcMlwMU3+24RU7e6
bRQ3ulP0x5JLbJMiBROd+VgnORrADdMAZaxL7lEgsyRqT5d1+zCnCYKJlSP2NT7DbkZuNu2ZiF60
mn0xpt6WSmOvY+7xh89rOS7fD1yk5VGgnIKPrX5uNdpoc9BIM7oaMzMKsLgDIOmWg7WNYHiR7EME
PwNGO71xpQXoyMOzlKzCdcxTuoYkmR8F0S5AWmV2thbuLxAg03Bupk1eIoJ7RqX+2WlgPXgUgqRT
X+uHk9uoqNSoN4hZ0ftt0LBxMLEMPfrwr7/M0xsIW2mJaLXhkg3RoTzFA+Pay5lmIBnUyWwfqS3n
W0VbbQ/xEImfKVnO3HjP3iLrAa0DfAl0CxLOyWbVmEqMkKPcAMm0dqWs4nskY7ouftJxXZzZKs/e
IauRGupg70nUDOckVvf0T7sEYAYuAnp2qTqch5Z4UmeEUV56Jkfw7oiV2OE4pJuPo2WdpLGtLbSs
ZFjLbxDAq29WunJccqFpwevf6+W16Npz5mjrnCKNuklOtOkcGQx6iLc8evRvbEckh2WY5jMb/sWX
B0LLAp0L3OiUUIATFPT1hZdHB7o+upnVbhYUJP80Sq6faK3xyL245U5960Rre2OfZivheqjuB3oK
hyJKyzOf6KVt/niVk0/kYGHQmjbbDroP4IiUl4VPcQyQIDKDTIvz969/pl9KYY9zyfVcrZgwzi8B
0j71c1SaxWzR4uXRPR7fo/2YvBuZvB+zBJlKA7CCz0/Fzs1a/aBMrWfQ2ZsBReaI57y902G1n7H9
enZNrL8ReRjQ1nXrnOIMY9jXaA2yc5gbYH5mGOqqwFty10I/36AQ8F0H1fvh9dewnuZnbwHi2lpx
ueBm1938KI/omW/DNsbAcjIFrNTRXvZejksn0qXah8is3kZhPyJDMcmL1xd+8ZiAdFxpHEJwYTxd
OFbhLDUmIoHZDOaFUefLNukHMO0JUpOvL7XG4efP+PdSJ3HaLZc8GRGrDPp4nK7i2Hgr+gQDpZKW
hWEWFy5SpO/wfBY7XCWrMx/1xTNq0y6h3gWtd9qfqOhmT6PGR1W0xfcj9kl7/OrL/yTo/L3KqS1j
E81I+Q5SBos5TEcGOqlfIkmzsWvrHH/wxQdaQ/ba9YFAePI282VkWuCiM2wKb9iXUlafZdWfKxRe
3JeOvfblUE0zTwsFrU8iO0p5bfjVlAfPXORhQFn+4+RJ6wsIk/JAPW/v3eYsM/HllV2ba8khRrgn
gQgdzxVsxcr5mEFNiZvKuEAERtvZfRUfpma1UERJdzeqIfv2+kZ96dWS8pIkciQ8iBdPz8SS6LU2
agNLm4l8x3CxOkBOjs5EvpdO3uNVTnLrWaIfYraLDOjsprtQqyxa7q3aJZPXX/+/PZB4+kBd4RXM
rTh5pRzaS6az4a7tmNi8vspLV8dK96MTAZQY0sjTVSQSv1UNbBoDmtILDGENm9YjIzPkkKTMfZFF
eX3BF9/gowXXQP4oaOqm0oGCCca6Tp5/K20cirIwTz60IyLjry/10pagfQX0HFYj2cTJx2rcyOon
j2txUMr8JtUwX6px6s5c8S89EN0USTeOW956xnJorbiJVu1w8LnThnI3PIraK2BVuOfAyy8uRWca
NxOPhM882RIq1qO4rlIXgSi39pNCq74zaiwu+jDuzmSyL747WjfwNslln+0LfL0XnIe44TukzTZ6
3dRbLGqzM5vh5VWgocOqMEyS2KebwfXQCxAqcgOH+coOjkd9NYMcvPwP9gG16l+rnESlOWupYzS+
0KxSonw0YMtlVsV/tIoLm42qm5J4/XiPNnaDnncyDcQ+UDuSIR/jFwOvs+2fP4sHUOoXE9akKH66
SjaEKD2iDxRQKVu+h6IEsd081515YaPRdOXWhcDPGPXUm7YVdt+nI4rWXpp6+H1MKIBuw9lWO4a4
0TkPmuerrU0gnWLXtCk9V4Lx4ze32BY6LKFt0BMRerJzNNMBR56OunapV3Zbnklpnm862/IMyiUO
rG3zqZ4uZ4jEnXU9FgE4VgMcvlR+H7nmmcD6wkNBn13TUTDlawP96Sqt2wvE/3QRVF2Tz2DiahQl
bRUNCEO5WZb98b5AtMGkT0EzzSZCnMTxoWhIKbJ1KJvo9ncaXLO1jk3Hc+2YX7/304QQstrakxcQ
8ehjneSeNVTxubZdO1iGORu/hmXjQIQwpKajIOzN3Yy+fGuZ2UdrZuK01wcTcO6wQhyhJYTUEtQC
/OQtTW+BxjfFebPzjEz3/Cp0gfTyM6MsdiE6vQKThmHJGfUbyty/fo6efx7GXnBOSRS4+J7VzggI
Zej8mdQLPWd2B7VoiDY9/OhkNyHi/vb11U5vWaaEEpYwTQjKTY7vyQ7niy3UPXYYlDa9K38stOwT
IlVVHkT8OWRwMUlIz9x+p0/ImtDF4PnhP8Cipx0s4NVJlZeWF3jt4rnHejRNg1aSqaVBhnz3uTHK
6alyaadacE8hya30ndNKF6ndqfGyMaShEwOrW7DD+qScQZyJss/f5C+m6br5mATTFXx6rBjJgo3v
4jDQctmkgQO7/McMgh752bD+bGc9iPHXv93zB3NBG/EPdzw9Ce/kINMJBsuyiJCDPKoLQLbpZQ3n
5ky4WI8Pv/rjk0U5x19vGVCT6Xeap/5iLX5PJVOgaouGfZl9yXVHay4kGA/1NhFLO+6iBoZQ5c9h
/xCn6DPGvchuclW4N9FgrjyAeDFBD81eqaHkGHfvmjQLvywFYFJEOgCGEQ2rBzT/j6BT7sGzWReY
hyCjZEGcN9mVXnhtoGr8zXHwbSfRzaXf0Xn5EC9Nt62TJX0HD7h9q8Gi+KUqoqJjqi91fcQsUAUT
uVV8MffgpsE7GPN1KUHD+52TFPd21497M0ysSz0n/G0T9Bw+Ih6q9nnYzNeaaH7UQktQuuuR61Nh
bHwvkCvzQbCnn43Za+EbyPx2BOvEvKpS8b3ZJ8VOmpgjhuib+MoN68Cy56+wAZDd7625ezd5OZpw
3jCjmzulpRECOMbrCTA3ULXVySCqkUIfnWirL4Xb+vUyoOOUuyg/MIJfLpyxcI9Np0FkggaCOSGy
nj5EhuUaGzJsi+1ebbShhZk0q0YHeok9xRvw0dVutizcLboM0wtwcYWewsMAMpjgsfFmjgooCl5W
6p9kOCAPadERyQTSb5nN7B19Mw/Xmzg2f1gCrWEQ8FpcAIVMQC5WNUpgkegu0ph890NXS0xmNLAh
vKkyiuQ1DPcx3tijtgCDi+hE7kIoPanvrmYsH00zh/NeeY3+YQRi/zDGq9xYpRleEdTYY3zJ07Lh
47Vl9BP4f3mEXhD195qBg5IHg9N1KyZdFSNGDCTc1jF8nMHr8UcBc9q4bQHx4RalhHMjZ8MLD/y1
Lc1JtPJoGEyOqHfMrxiPpWOXG28asxegXXNVX4RRDvityTs0KM0KpSlRhIZzRG06HQ5GFQ/1TUPQ
sffy/7J3JruRI2m2fpe7Z4KDcdqS9EGDSwpJEVLEhlAM4mAkzTgayae/n1dVN5AF9AV60YsGLlCL
Qg6Rkjtp9g/nfKf1K/v3Mrfkq3dYHt+kV2Jgdae9OsxRQb7AWj875aayTc3ju7u5eIFGy4Rz0qpa
e4cCsh5020XFv3Znkk+bnvfjMjclzg6nkBdjuVciZj0IyI2kAH8ZRvQTnGY6MBlDT3A4fVcVxZri
ZlNrOlXkB5/dOjD+WOA46X21AJ93rmETUmz6Rui9bI9dFTcPhSKFAu7dOprUoKx7mEb+Y6kJVOUn
vYoq8kcC0iBSxb27XXCPSK99VrQxzFrWIpfrV29eHd4joxHb1g0sAFI5sIM8c0HOaNhds/sHfDG6
fg78veXNNpGPQDsrRLOox6unuIXnNlrVnPJxIJxd/WKcs50kQD+JJdZjBOHD+K03+Pqh/WDX+QEe
tfMw1nQyPAZ1YVm3ioy+RwtLh4Ugb4SanYhis0tWnhq4BwFA7EyWcNyXLFYhslErnOARzW6+5ccw
GtHlB1GxWRkAj5hXTfZY39GvukfBu4p1ze5qdQSCp5+ihTfpWK7N/lTEpMVnOVlN7JnWjVbrH6ru
Nh9GwqnCIC6zjmMMpTASXVa/COAh3BVb1R2wOhkCLWzLjQ7lKEF2FkRNJZYXb94hrOoC0WKzlo+V
rnGsRGQHfQhpu4+YKU2VzTaS+EzhKQqSIWQtX5JqDCfcGHkTugVo26hyit8FilCTDaO7R9m+kShE
PVM0MTaI2sRZSCDFT1NL5Ma6i5bv5ObJ8CRqhyWLBQ/vIxjLf+AEC5t1a4nOAflcVfPzOrJ8CwZM
7qjYjbEOrPit6rh5RBUZgIRlalfQp5MJJAh5CrvdT6i3++1um7BuEK7ElgphpyeXAwpgL0h1AfJp
PRD+uNYoJNc6vAmNY4ILdzszWp6B1rnFeBXJo91WJNfgqo9TfEqzOcy47mDNidV9K4s+rk5Q69b9
sAZXPCmaze3TRixR3uDlketxKYvgPpYVV9bia5wWXrQ6T26vtyp1sCmAC57K8HN2ZPxA6eSJc1nN
/vcgmHb71puGnaXXWsf1WehxUemsuquyEq//H22qZT+I1tffGxAr/FLm6lwSWxGGxzV0prc9nsjM
ifCK6PPE1fFFEh3MBaF2vFDg6tAF+nkY5+lE33afs7f5bUk4CCi5jRFo4TEtIJnLK33Cc+SB1ZvD
4BcP2VRkEfewc8CXym+gvW0Z0h3lgbiKdJv6VC6D96VUde0fyx7zUtobtf5WquYMioJtLLO5CQcC
gkRHBh8CPlw/ug0FtoqxwjBjo/Jj3Sjw5KUjT8MPjz/RRV+Q4y3wwtWbDuUwWt/tQXg/yKZgCry0
rfeOuVPCM5lGKU8OC+bz6IcDuNKeQLhkb0mcSmztxvcYzApCofWQ/+mvNnj0sRg80AQLH2NMUE4j
WX80NsTAVPNj5DQBlGeIycC8gooQebGJJkpJT1ujtMOt6GWjtcmvU7XDfsUYKCW3sunno09c/M89
57B+CFzypfId8uQxlqX5IcJd3supsV2cvZrnY+qK9o81czameprK+IsKzI6jobK6InG2EQXu3E5G
pd64lphk8Pi22DJ6vkBgpIb45EWG1gkEY7uA4q777rSpvVLHmQ/bT7Xc+BWNU2jg22tj7wm+luCX
H62ed9eHitAJ3V2jVjsPBMdtaW84OqVpIpXyilVQHldrhnNJ9seQNotXAsQMC68micRRDyTf4YNA
N2vFlBBVAeUSwdd2HjZlH9WgWicNYzPM727OSX+zaOnU2YaW0/2AiVQ7h124o3xQ3c7CnhirUm+H
Clxjl5VF4/Vf9h7c7HzwRqSJP3EGVur3tGI1YPwYVnNzEii79/ErPSVxaugGp9kCaD3jaMUs3Rei
7r7gmzZuflz8acidQ74ORtPVW87A5EW6jT8Qnxpaaj7Yeu8Dm3QzKxibbNrXpfpdNaUr30Oncxs7
mUbfcBRRsAnetAH0gG6DbTs2XTXkmT/JcQbP2k5XIDnxZB4/ANpz2dc7BlPR/OG8xpoDtljPgE2J
7ErWljFUssS9cpOhMuWfkUy8JlE47F/sFi3TUfi7f+rYNDTHkgVnlUwzfyXjBXYvhMS4XKoIoX3C
6bgS0k5TCF1QWNbxcYOR8B3vaG8dolJbJ6+fFnOy2mlSGRFmE2UBOWTRIW9X86WpJxHcYRq03hcI
0eNRFCGgbOi+uzmYVg5OfMQ7vw7sk4rpRXltPR8QjdUbjoNoXo7NXhe3dtE73c2sNO6KYVjKMePO
0NFbg8uwwQsRVh+wNwAQOVigTbKjBY6Pcm4HLzW4UYbU7Fv0sjY4NVM+QV+n5bzK/FgQ2FSmBCVG
c+JVnVMfIneJn4t+6x9cHdT+nVVZyx2qGfCk7BzL75v0vO91jVnttdad7E8C7NZjuY6cWAOmgNth
MzhoYE154mDFTU3JyLLrOxh/t01d5hXFEZ2xAgc8R6I7YlKJnrptbD4d2W4hNFTsM1gbdsCx2nOx
oIo6XJ+bUHc/ORHd17ZzsIv4bn4Na/HqOkxQXQQsXPfAYCKHLXpVWYhTK93592aNyqaFiRhv5nrT
562edH5AB9d8xlibF0TQAyEwg5yWp1XICFG+cvI/tRvg0jM6oHTvwRD8WSOus4Mq++Ge5FP8jbPl
cjPDzR7p4XJnuO26krIQv3iojw03wpGAeYJ0PKe+BinGHrlqkpbHJGMll3e1+2/5vukUY/2Hb7zh
MLbXX1wE00jg7jZ/Tr2WickNf3LeLI/Q/avHIZp/6ymuMoZN9WUtOn6BahwijNY+Pranknf9VZNt
95lXvjtjrZ67LArn/hi05TBwHkUO1sxpH08b8/8jSxXrWMsCXzZ59e3PuVn6t9oSLyuNUJmYieoI
4w//WLJ1Esg9yWYZ5t09s4cKD1MZuNt1zhXYGfU4vcxSBZmDoeW5NREhdKrunfsot272Oiozs63O
q7CL9X4nXSsd8CNdojLssUnG8beYBeRdTI2QjiGph8lsG+sVdLv1vSUv9sXo2TriNBCvg2uWL8Ac
8cPlcfWjK1umQP6OmwZ0Gd3r9WsbiDeK8BtT35+qHBYyB1b4VkSjeWljf09zd18ehN82adfjP1YW
jr/Ab1/3tTs7s24RrEz7vbsES2oG3uyk3Lc9XWw1p5Q+c7pEtXirAGqcHdXW7zs3yMHCi5kK03cp
bsvoQlInRAkaKlw3Vs6vpeT2Mobch2U/i1uzVdNNyQQ7WSf7ftqbu7ATpynctgSNKi7JXCiuQkZ9
cdDMJHFikUS54L7hg1bnUK3ypNTqft+v/kN/aOpvHUmtSxIUdvi4l/tyHNbobt3y7uuGC4CfXQK/
AGp8B4fj1mIb80n8Q39jluo9bkX54NlWm2qBM1tXDURE7Lpvpe319/AZutcIEfvzZk1bcFxE3tCx
Gtc+i2abDjaPorcv3tGT4feFdjPZCTFjzaTehpmx7t509cGdAP9uSz/e0YRWG2tXm2S4viYtQqyw
z8sxhoPfDtEZoBO8CaOqGwR7wV0ztvvn1dZ1ln1DSS3dKotpo3dj/wh0YD03sczPbgG/oSZK8Vxp
xhFkweHddtbiCX7H+CQap3qtqmDssdnIS7mu1g1zifW8hZqzbNn+wG8fjwSAYDaug/mdeVR70LOc
yIQa5a9cFvutYu143/jqo6P2orPwoPFoIbJx2ao7XOnVB84c9Yrs173trGE89DkTB8BOAZ9xZDco
ZHuAqZSUZBEL7HOJz9TpWNPUA2ep8xukWF/2eIjvIIg4biqCbkjIU+AB7qSB5RAsQYbhPMQJ31m3
OnBul8aQmgfx426W/jeRe9YTnsoV/L7Qd75d2jyP+6rI9dbhQxi4zxwY4Z+2FtwNQeE9hTL/nMT4
NvM7fNB+QAGHEqJ+rE1ckg4R1cEB7/V4dSJPt81eDWfPNk9NN+N6J2uDL7TPa9TGgfeEHIOyS0zm
O0hrDP1Qg47rnFeA8z06Ee4lzynTVqOETmj0yWiWos3fHWJES5oo5mTpRgD7FWc9BVc+urOfCQnn
yq5WOVGhA1AZTvjMcBRTv83PZacCos0j53kplA3Jv/L8IY07pgoZubdyS0TfWDhcmT08r8anao2w
rt4FisEtxiHhvcMcgDFnFYH7E0V2eyxhfOdHKWA5pPsc1A8rQMs5YTxEjG3UF6bIer6tOtUcEV3q
Nf3U8sLr6JfDEYujrQj80xbPbnNqFjI1k1CCLc/yUdocIPMVAVCJjpGsKZn2lLHVkjDCM0QAvGVs
cRRtyaDYH2pHJm0zAP2vtDc7N7KLzJzugGqw5W2rxU1cLuRqkj4Jwx3gbfhEkkkQEdVBxAN+Mm/7
btXuRgRyHeTYyfF8vSmrcIAKtU6At7l2pykB1WwuSvQh9G6njX8Pyhp/BtM0Ed3SYkPLLVEU2cKp
/avDpSVxFHmtd5yGuOfBRGtXwPgI3fFQBUp87bTF0YamspKZsTAbQ0FkCXyZGaNsqZyICjkS5szk
eNyavj7UgFdeukUBco/RY4QwHeTEo8De7qNxQSKwiRxCL5nMtBIDVk3+1XjUSeZQDu6lL+Tu5Zdp
JEgEJL+NSG2tavMQ+9qxONML7Ngy6PXXEB5dnnT7mL8JX67ct8NWFZmgFPucB0nerGoX/UFQa9/e
rDib0XkTURReLO/aNG8hgc1pR9gnamIhuWiAG1BSzpT+BG7mfY9DLOJ3aDempvHC5CjhpOXTcwst
yiRSbrul7qp1n/WOjC5kDkfPe09C9rGtc3IC6mDYMAuu9OJZKCrLvukJM94RHAyGCGHJpmIbpro+
OvPCEVl1yPozxB5reIq7KBhuXUIR2xOxptZ5y/3vHsbE8uDjD5QHwxgW7uvSbHh0t2HZz3NbTDhz
Obe/Bb2X/ylqbp50C/ruOaqqsbx3KeoId7tuapj5NNFvzWoS8k442TyCRZk/A6uNwtQioQEHKdpP
0g8BNOJZpt362iw5k2wewJq2D4JUeUDppTTe9gmUvCnksiZiEgNvp7t58hjhur/saqAhg47LAElH
bdgnld0hpXQZIEUp5s6I7hH7q/uqImsuPutayolkm9YdbxyGbjhSCz2/2LsS+mQpXinaEOLB/UMn
+DCOUWUbzPidImIN5CoXiO1dfdPgnwKVrpDxo9TLjXUX0q38rlngGNzHG/5oZyCmHM5GROKL7OoP
ZyWfFetruT2668YBOAckJSc5UKz+kAt/epjLsKuy0mssnkigFK8Y1IvwNM3bIjIkfTgUG41CNxVF
Xm7JMtCS3fadwxef9aXRE/k0uQDOoSe9iq8TGyD5ZejHrr/UCHvgtQCIanbKt4YtcOSZ/LPfGpqf
PSbgIAHig/uwAOBBbI4a5u0r9AALLABnHfNa/MH0OWyun9Tc2BTG+JvJD4ld05PVMQtziAPT5Jce
OJiTMBbFpV/m+H9PeBJHxOtI6V2UWSCzZlj9Bl9tstVzrJ7CiXM0EXj3orTdW6mfCLAbnIu9dVhc
42VSdCXtMNvMxj05n+AK7bSipudzyr2iDW/WBeMjogoqhTcISIikZ0N1ePTJbcAOm2Masr+ttUXI
4XGFt7DekRxQr7cMMpfpaRwR4x448t3lxR8j+qrDDOCAb7JtwQqcVJUP/WtNDm/LkwOy5Uu+eXbx
OZC6bt2WiML0bbRCaAfHIvrhxcSLizKNkLH4J9GSWL/TDm/L3KYwWiz/5LMZ6m5GqtwYwJUTAGbj
zav6h4qZnwIKRL6Go1K7ZYvkJKuejbIJYFGa3N6WhfXnNIr1p/Tp1FLasZUxnb2NEHluF92szQ3j
mSn+2kDWRkIqYeZaOu3iPCBgg14QNFbSjM4YfI3xsK6P+2iF8XMFX6nOnIrghfw8i3Ir2A3jf5xv
ttiX/mGlkW7fmZ835mCRR0KAdk+SGLV2be2+fAhaVFX6xLrS208O6Fx5Vi7TIggMvUUL6ZslBnoT
b2tAndexbUoYXo+kSUFNqPsTkSrhdrDDwQpvAYVYlk68zbt6NykBi/Zb269mPoX9ulBtYwlcrGfj
ViUMDvw8ZFghPK7LPiMDbmqhs2yxMqcx91X81NbTtt1huq8IX6HJr0i5WoQEG8MGI+v1MtSwZpjZ
yLPVDJN+ZjuVE/feSeBYTeAqFvHx3OsIrj6C2j2Zxy7qHvWkwv6DpKM2etkau299rrvV0vqfa+H/
b1P8P459dXpedQH/tVfx6cNqKutXSQFM7/430+J//tv/dC6G8V8Bssw4RlYPaBuX4H84F/k7/LNo
NjELQGONBPvUf+HivavdEZ0u4+bAuxoLWVn/ixbvuX/hvCVVAa2+7WBeif47zkV0V3/bpVou+3bU
h0RZ/H09HIPx4Vq06rNSojpxHi6Uv5VJN3cffsTFwlHvxhi8LdOSh105J5e8PZQtlX23uY2rb9Ts
MjWLouojXAZ1OwAw/Uab4t8S1fdem/HHOvfjgzahded37WswUOX6EdXGKomK8Uu4MG4OUGaPOAbo
rykwJRPFsgmfS++KiVQx+WpqjB4txMH3TTzJb76U4n0gEYzl3lbNycIPfyEDkBy6OUojWlYCyHV+
FK4lMmROL47/4TYtsgqHALmyYq6R9yLtXDNmzjjWF+wQ6tJxa52VZsPkDIgyFAmRECj5p88+G7Ff
ftXlL2U9QNNn2oXThPbnR4FP8raQe3ilIvUZMYpBso0bQZGNwg3WeU2VeTJXf7xaqHNNls1ZWeFw
p7eu+8WOHDPzHhSvOd7nb+HkBIkBR0bEEHBLixHLmdWs96VnoH4YoW8cm0bOdP7wbZ1w8ygsbP6v
zIsxuRqC0gAB2gtOyB14/AQn2aVbugrLiwfDNirtHLHc5BzuGQux+RcIsxV4KM8WUW+R3ROWNHBh
82HeqtamP0JNfGLqPtXZtDb1ZdGdvlwb7ieZD92ZMQwULGg89hHIzHzymG1exBS4Z13b9UNAnfw2
g/pJFaSv54Db5nEDHHdPj7983VTT3A7Kn1OwOkPWtm3zuGslH+K199I8EOpe5G5HB+AsVKATJAzw
UvWV6lleZk3gz1QvHiN3a8oQmxP2gy6Stm53DrZNr8A8qr7i2670jqWaUgbXXzk3GUXF0fbNLF79
sygHffGr5UvUaitpB+WmFeXSI5sn+H/1lJ/yia/Lcyud5dv4x29z+cDVAw2mdM35H8fG/8Ax+qpa
/ve/IkYW4cd/fXRePoZh/vNLjX87Na+G7n8emJbzFzR9IiVicl+RKaPR+o8T03LCv4AFkwABIIyT
629Hpv/XVYIZocxGrwbs/z9PTNf+6+oP969exuv5y2H634jXEP92YuKxo5kWNoY+KqcQV+a/yVzY
exSE5BUfwyys/a7dpNs+aFFvMm27ue9v8EXWgtt8aoXmBfI4h1jPUXBaLjLh2m+qU1MBz7NRURGV
vT2hBhl0fi+BbPQxzZxHHSoIM/1sV8a0K4vmIppea+NZHMga94DIb9D7rLpIWg9wLK96jxT5jRg6
1ZBkljs+5qasdxkzAO9lELhiOXTbhUPyVVioWQBGxSWIw0vMhnICaLT7zfwylPXcPAE1m/13T/gN
xDe1euopCBk3ImPACvtRIbaub4Vf0mEzNFmDQ9yuKkxlWMjmWLWFbd8W7njtFJbJ7g/rJobPvLTG
4TSj0hheoIjF+jmejT096qBtvls9ByObVXccoPQxjsxoAYsPQuznHlSGqxvedhB1SQhQktDNPR8k
f31giD5Z/Zghe+yPEfGjYeLPzJuOHYIi9YiLiJNNLprgslhs0jpP7NyaL6r2uiurqZ+DrBwmX58q
v/fPo4hcSHaCoQmZHzMzaNngB8rWyJfvYySRq+SOXYB+GNZPuNnj/EuAqO0euDZsQn+qsXi12Bqr
lFFF/gsKyFifvJXU1q/at6s4Z8NebyN6Hjvaq4/WLj1x67XQ4/6w5oVMFq9iHx5DXaDgsZlKBAfi
cWN1KJdw8W7brRdfFtMAHhTRsP5s3baF29bljPNqbvdnYl7C8iCcBeENsUtufqj2LgR4B3ZKIkgJ
oE9VvTOgNwPq/8PvKkIQ2xHX07AWyytEYSHp3pkBJ3IowqcQwYVIkO+O22GLJMtL/lYDw1Ip93MB
vg6pxV6WFwZsjMZ2imXwoKU9PA6hIfUlqebOTCh/ZAM49Rh0DVzfXHo0yWXfq46c7i06OnbVxLeT
2zNwl3bF2AUiX7NfoA4TWbpfkQuwKVHtHMqqi+VDPTtaHhen2b7q2dYXlhM5NjFajT2pq6gqHkOm
yUVWkKU3JhPjxB9NNPds3G1n/7QXHXknnP28MCgVvODS0EiI7Br++9xq40Q3yAbQzizQ4IrULtiS
MyCp8Cw0VU1rjQqRnY0J92TJrRghXTVY6hgEoKygfYY50HaETAQJxysXpD9Ow3CCtBn1KR4glq6z
3lSEBF0736FLaVBjjWLsm7o+cZk34xCGbea7kC5l6sY5Ca4z2uL8YJvFGpKmbshY5Evpqxuj/HI4
imE3X3GmlO2JyZj8UpZKW1m0w9tOez4T8MQzkqakDAMqEgbBALOalou4cT2UQ1HUQ5zrJQKzFAM7
w1EJrDRK11XvRJmokL2GiIoX0c0owVimDdGBusWIVwk115xQIJjmgR4f+xySG/Rbu8lnN3Vbxx4J
0Sr98n1Z1oWL2WhZ8TxauPt2bGAffMrGPKHDEF/qaQKTZQwOyZe4X5Yzv7h1mLsu+nBMr5AFmVaA
b8xJls7AA8oQ7HSnu0OBZ8U7Lh3ZACzxOpxWtXbkPrFQWLvhXK2KXVBFadUcXXTFYcXOB0JBhn7N
1T+ASnZ3LCpA27loFNVxdLYWktg6dTERflb1sQ++/6VdGF8l7hrM4UlB1WHOC4fxMxyFe1445fVb
OxunPEQOm6NT1ROHxraehV3iGccpTjPSZhiruXoVxcinVRtLr/cAC/b9EITLwmoQlU7NWsM3PPCt
DVemWpAO1cR/AhV8MIsW7qVuSO60klEH7rcZ+95HJEY5v9EgAzr0+GgoVNZSyheWNDEgTovQxbMJ
Kse/EWuwLkc6e0s9dKuyX2SIBZIxfR3Ut6WYbPtYEUjwcyk9EHoIc0J1oEmW3qPdlobvztKkdA+e
bEs2eCSPcSztu5vZM91rSsb1Kv6gqxJAOk3r7CxMF0cWtN9+gTPsyqCV/fZU1qD+wjRvGYdJCLtV
PvN+7luIRtFF9sKcfShna7mNAMKWd0JCNZlSoFdTeO/XrTX8jArQ5V4aA3RiY4IWzqBl8ttC/3an
NZLkT45K/Aqksr+O+LKhQm/+QmZzykQ652BZQrcPH9HoEUyu4IMCApT9ZGemFkt5rgl+ZUFzPdDT
eqnb+WnByrmxpcCcMGUEos4AAhqA7B3SSRhOzD896T63QTRPqUZNJg/rurIaLazV3x9qALLrDdpJ
rF3ItElvUjP3WRrCWfgioio0K7xWdvA3dmHtzsl3EA4kzVaP/j3BfeV82osiku8SCCgrwbqoqwXc
cqxoMJm6l9EI15o41OnPlVOq7pjGA387qFyvTXfM4TFNHxHoR8p8pqFTlwEtE6w9x54J4Le6qVfP
zdo9CkqReHy5+qapHc9uDsAwDRHCMdKS7dKteZgf/LJslzsxzmN0i4DFBCfhtuA8EF8NNimZYbti
eRDccmOeckBEAhab7eZjomyHfVNWxfYM2Y+N9upfQdyds5w28Bkb034mdvsNj27B2cTGNCwvTetZ
wY9+8rfxsji2nh9NNxikNZ7FuOtNu5727yfIUe7FnQeL1CirRp5I4Ijqsrg3IU0NWId9edJBZ22v
bKzs5fsE6g/EmzX0+5RSF23VzeYWPcvtgpH88IxCItDEKKBV+VQDKl92dMbqDoItZP49h93fH9oy
Cl8R9ccXPrhwz/ZQdD91OF87yr1f6+UH0kZ0bF2ZF9tdrGUgbiuqAfm6lUO5fMhlan/23ZTrc6OW
ZrlfmYPJm9zGsnnoYNKYJ9lqUFYLRW5wlsi4yrutQBV7m1uR6c6kue/Te8uTzlNoV8Xwtra1/zK0
c/c9wAzlfg2gq7LGioD+njRSTDKTpU8wrlk7ct1x56I8chcUNjdOBN7+tWkaZZ5NrPwWaHILGvQc
CQa9yTKVDj/U1Jtn4gpzc/if6nr+tzGu+Pr/X83Py/z73yBX//gX/tn5eNFfPpkbxGAROXOdQPFH
/RNy5Tp/Xa33vo2hJMDn4KOI/9eoyHX/wtiM+wiDc8Rg6Goz+deoKP6LhgdBfkAnhSMMW8V/p/Fh
afC3URFbfe+aBULWH+bGaxDTv42MiCWQ0z4F7+PAJvEVKi4O3bTo69oe7qOuLcI/Bd7xGnQouyk9
/GBzarkbwbpdu503r3JsBIUqPwb2Gkud9S1AlDJtRFzu8WkU+KcRInje5D6wD0KKfszhKJYJVIUa
HQax7C4ZCm0/7ykp2nWXWflEDM9lVqIIYHhzpj2gJg34o2er6tAGIitToTz2vBYlJPoxCn6yoaBT
O0aKE386mog40pAXa/CWrB8bsNJN4JUBQEpYuinhTxWLm5hkGnWKVKBMatfuWkHe8bemQM6IKFFy
rMg6vAXvV8wNLOUNdORQ9CBHs+b6Xd5avfZxGnU4bC7KHwgR3LatciDZleD8j6wbKT0Abw9IWeeV
FanqBsdFaNJRI+4sThQQ8sGZMs0TAo460tOlV8WOf8g3uFFBMNdSf+Iqb1Xm7X6Lptr2irD/Wc/k
Dz8ERcE2Ck8DoYXpvrEhpMRplnlgyO+DZWn7SO8JsUawi6axjuTnpkTHqohaOp4J62tneYBTCkec
0Z8kfctz1FvuTCvLwMFabsqcgwnhtb2ypGqa/mnulyhIACTNL3xd/vx1DKsJAaElJEvsmmX7hbSM
65hb7h3zp37N7+q5GIO0Byw9HdEmGH48t9mXMFEY53E/dJ3725/Y37FPowg4SB5gnTVzKUu8F9vU
3XIyFjRMyO9+g8TuwrTPuTBT2GyIVjr4MPOtHxj7LbIX+2rlcPk3K9/Rk3es9jb8okrcoclARAjr
DxWgPEntKeLD7Azxe0k87fzCTr/xW4ZLt8dvTtMKDM7jFJIFLtm/gaG2XH9FrOqUhEbka19GrL3z
gsWSQlneJ6V25+gxoCBmTesiAVkzyZLrt8m90pyo1HHC3SyOv3ofhZG9925rVSDJxI9BA5nGu8Ao
BEEaldhpwURkMoYH1+Utjnn2fgXysmxmdvjYMVBDFIYvGaFCXfBDofLUDZJ5nxKXoqsh566N9XaS
kcUeGmRv+TQ7/vhbzENDIkUdbQik4yhnl+pp9sbMPauJAJ6leOKNXb/x1PIxGhsPRFJtte+n3FLT
41BK/mi3dPmbNdvx+KAWWARHkJv6O2kBhDxS7+UnLOityIp6mH5AL7Zf6J/Ej9024TcSINohWVav
u29grTnnKGwKcz+X5YxdVONKTEbGMldbT0CTuouah63RjUCqPLhIk2Nw9HvWE05W3bLkveqb8Q7c
MNIgf5J+Y3mO2nh4b3yNPpXu2zipDqkp4UrLq74JWcr3XnDEJKFN1MFZU+eo+2G39mNo/Cb6sTI8
UU2Cey9fHyf6VIoKOm3yQl1u0ZKkqWjsbvHzBPORo2rzslq5PkpI6pbmAgcQTJE0u2rjtNCdby2J
G9SiRhKF8sqMKTOxcH9De2WVz9YUT2uVWsj015oXcNsxMA30geJCbdCxiRvdIe8zLwftnZI75Rcn
Nx5Llp3hIm2Ip4I4hOFm5eNoM7Moj16sdfrgDnG/mG6k8vvxslFUWne8tyV7LqGI/clMTIOIYUDZ
Aatxm+lyOkU0XPx6waKKX+D6yuXHSkmuEp/WT6djrBzrDdX+VaiRNXqomOFeKz20A6UItfMTrGC0
y5uutgqXYJkCj3t9jk0dFF93e/QfEcTCaZ6KUHw19hI298VYCO/kBni7TrqZV2BW78Q3cZDFi9V5
W5tiMthK+yVATu9H4g7oBot7bLLTW43C27pfZlfPz10VOPqmLMd8u5aHbvnSlgsaUhTuXZutqPOp
MFXMFi4spzk+NoWH5MCdAEs+F+1oh2kU59OXyBl9LGKIcZr/y96ZNMeNtNv5rzi+tdGRmBLA4m4K
NXImRYqkNghSlIDEnBgSw6/3U+q2b0t9w4rPEV44wuseilWFynyHc56D9cbK50NEHEKy1flU3SRG
O+G29oTzhjaKDr1Kxrlmup5VNz322oYPbi1yflTnR1Ion8lzFJxh4/3EhOTaJyIBzw/iN3LXzhE2
TFTK4sa4NisZrwcGMG6Ylzq3Q18my0FbZcUyccmSO+TSWbLJWS4uJ6IzBEtaOehvvZTti6zXddlH
UR5cG7201yl30/nRYFBXpUijNpMSWAfWIlnJb5n6VZxQlXF7kjuQOwwTOVT2iAhkuidPRJZMFFui
PvbrMpg3q6najzSiA7smyFvLfT7WrWaxHck+dgQWvo2RGK02MMISl4WPJy5wIOTdVjVcAA1dUJ8Q
mOFadbFhMBSFmyFCTw/FPfQVMs/UvlSuXhTODH/6EmIkJhGmQ8q1T2rQ4hDng4FT1ZSsdLMQIxAL
rKS48ILUmzfLumpklDyuRyTEZ19g3vpf5jY7N9hlEbR6BxJrIHEKyfF6FH05rA/MUjMJEt51D2ZE
BkQabjKPsPVnucYdrcgnViat2pFJmn0A6cf+Y9EMo1lJMNy0HcPHvduyvr0Z66S7SN3koSSdgv9l
xQSA8MqQ2Yu11G8V2rDHibCmcIcbPjmLrQizca813bqKVYom+AngCkPItleJdUx6x7llXM1uute5
nd+WWbE2J9bInPwUH9k9J4n76jZjoY4AgNQ3n2+ZD7TKXefFDI43PtUsKseDJQkDwOgIBvoiNJ4R
AFaM1sd6CODkF1HFsRh42rd3g2S4YN3PfusOH2ipJXBImnIHvZeI1uukU857puf0k3ZxjCBKtsVX
RhEJjPESRwEWOF2NWNeK4MExLuLfZOqYNzlh1j3KyRYfnTeOhuY/ZcY0C3f9injD5pj1ERnEYV86
qMyCOnhjAknrSx2HgzEKMSMIQsz4hvulZo5GFTPt4BU7JxoZ8m9k7Slc1Moz11mK+4TvrRVPXT3Y
ExYN4uLObTF1orW2EKAnwDbprkarw3E8lPzxZKnpdzifAWJJkQ1vkd0MF7Jzs2fLYHm2M7kgJVoK
L+eUa8y1YvqKtj4YKLPYusl6p4ZBD9uaG/bU56L6jjYnu+qJqftOfoZ4gUOBrmcxrn+QpWAm0qkV
rW8Tpp1zGiwjvk24rRFZ+Dr5LNTUf898tN3PwObdgputrWjSTZE5r3PJYP+xkbII6jhFkRccyLgA
T2eV9Aq/A4X8aipm9+LSokQyPC9nIucXU3FktK8s3hRTXOesCAlb8jkaBn73KijwzfbadPZv7Nn/
eE1IIXQdjgsXDDLdr3mVDh2TCXvFAgA1/aXntuFhLZBSLQmOqqI0vwuNPu9v/u4uhrRHCwatCjoO
fc6vr+dbM6kjPOqbZknvJfdtzGc87ux8jXapNUzsdGyzdcY62rnUiL+BpPy8j6fJIuUJv/Y5mdil
jv4V6LsyLqP3RkTHeFQgXWLQPjv1x9+azrs/38zfc9tZhv3yFlEW4Fhm7Q9Dkabz5+U/foE6mznM
N5bx8IShlSNM0cV4hpitefs/eS1QTmAXiFD9NeczsfOeOKxGbgg9iFBkWdWzRil9NcJh/10o7BkQ
/Y83xv4PlmcET4It3c9vzLLRb5Vzy+ZYc/rIJThrXSuxHjutSTIgdWbXUnVvGdfoi6Byw3ciJuQu
c5F/mjblXJhC73me9fDWlvVygUSJlcX//gP55zfMjjIAaS7ZRQb8on7+G0lacRssU8gkm7DZjWTo
HT0LZtGPV/m/sFj+f23EwiXztw98+za8/bdv9aCG5eat+vYf/7p+Gzs1vKFN/2nBfP6P/lowe39w
QXCaSNa3oR1wxf/POct5wcwv4gzPjzgFBByD/xy0BH+QeA2JzINHRvq15B/1zThk//Ev2/vjBweY
85DtMMOYf2vQ8vPz4fPDtHmRMPSZsUjoB+dn/G94HEcOUUPl8UWF3AhlgFJ4nH+bf/7zCfDXiyAi
+iH9kQDIfn4Rr6oC2vX0C8u67FgvmNZ7hWFZtJP8tx73v16JGRRCJphj3B4/v1KKHLCMlujVpgqA
hIcI8YE0yObfAySdXwZBgEuFLxEN8M398jJrVM9nU/mLS8wFgdOiGh+bBcPhby6j8+fyn5fDXy/D
IcYQjHlJ8OMA+vuXw5aRxZn7gledubyfuBhwyLpJRoAy5CIN+yQI2mPBxf8bDOx/9cL+GYHvnml4
/zjZCh7AsfPEC166BAMWPNON6AmH4cIYd7KonC3HeH6zWOp3/OKf78M/3zIaBaQVjBAJsvjlvGpU
YzmdTd4ZhpQcQaM3JVjx+9Xf08db4ji4NXg8ybKg3De+M7CHAAzR/uYx+ucDe77oz1NsHlrH/fXU
lIsC3tg6L/j1vJ3U6SN1aRoXeLD/7ReCAEODLVjcEmT+K3F+AiKxBJn7gvVJ75PR1ztTLGkMoDY9
/e1c+i9uYXQrvz5NXIuYakALnO8D6Gs//zYIUcUkobObFU0XYxZPZcM2SWZ+J2HTVp9UBxyQ4rhg
FuksJrkIopShDD0w/WO/yNVFam8wuvXDlDF1apL8nZVNC9Wjk+5bxQaepBybqjRmzFYnW7nORbMz
/EbYYS+rE26cToUMbkRayktX1yLYhIk5g6xWtktY9Xr7K5oab97lZmX/7CX0EhuXFd85GjwlKbTW
LqttC0pLfwlUYL0O/XW8UvScM1FkRaj2kx7bNzLUXe+6t6Kkvg8Zazy7EvEcCaKzaKBCpBGSF1xL
0aawXXPbaom/z+umcN6sEmf8xgLi8wmkQTXHjMOHdteyVuVGZ/OGZKYkaRY6du7vCF4s0bp5Tve4
GHqUjWw766xWgwR2bFXan9qkzUS8WhILte58agV/bViUpKl33iQnRHIZf17MI6jg1SV8TS45earK
fMmsOvvoBHPczbnxAVGBQkgmb5iDRfo+Spk8nLkow40ZZTKySO9YsMV0rCTeEl5lIQS+0IPjMq3A
h5S5YgsNy7Xum1H2MkcjP9d9hPs3YEtV3CW+KropxzFblhF8GTcZBtvaLW3bEaPntVPdW6Rc+1bX
vbYtDgH33lk9vAZHMflV/8BU3qbAQjdgJfLThJZkYFrR6W6JB5fxiLqsWPRqsbdx0Dsryzg/A1dl
WLT9UAhhXIV28ViVqU6zIbZWgQBmnwakTv0gqZwlRpb9p+JIQnfQz4kxLtoK5QUj0qSSETVCJdMi
js1gWvj+8Fj+KWhyz+Km9YfOKXd+iJ7MnxIo86cgyneQt6MncXHW5geZL/5EG18Jq66fAK3kjcbS
jE0DQotuXWAFoFDY01cqbfUp0j1Ui3HQosKPJApxaUwixaF3Vfed2cO0btAghddRJlNUrHYVPrsk
QreIf2T5LS8B639vZ8RdN5h6Vng5GprzrZMa63YIS5UcZk697PNCqrWObUg2ziHo5mplCOObe64F
P71FmmWtjIrr/HVuhjw4mE4wq9/AyrH5MJwJA1vmsB09ZKsM3auBLDd5VFPUGUI+UQIxI0/t/NKu
M/2C71yQjbn2RP/aq8QLNNhR7RysaQ5a1IzFPOxxvs3rdgZxz7/qzWImQxW5V/pCWJvp9kNUJ9bT
Mg3GfWRJnyS3ahhRRoT4BfwXFiK++7hIREkfjE61/Nor7Rp2IdVi24gFxsppnrEKRoxNZn7u0XUu
NPmC52iMaLgmcbgi1M+IYQKkovvO5E9s8LtyRKuRBdPj4jY12WkNO4uRswaF3pXVpyvfZZayZQGD
fAfDpKx3oTzTA+rJlPe9LwsiqZTg1DE+EqGNTbMidgqTVbtZxta5Qg61ZhjXuvLeRt90R0eRs4bo
+pQ+o2wVyUd+4rNA8pX9fdR8oHsS6zNoDL1hoeS2AVkmwrZlvyFRM7uuOFlIvLSZnxxa1XPDqmqu
igP6j+Q+dUtG3uylBO4an5+LsppE8BExeQE/gYgCg58xj0ka+E+NtWIq9tKKmPGoWXE9GTKW5d6x
Ep+JaD2qOk78LrtmtK9e+wVpH8d8Pt/ZXuajcmisQgEXSqwpVnUK4oSA7+p2cj2OdpuI08/15KRf
wmHsWiZgVvIqnLz5yjLdPM5AKnKGmE7+LfNWJttZr/ov0hLiutV+WWztQaHPGseBLOZJhMtrw9eH
WtDPCabL3N7yabQbQmsiRDVMM7v6cl3SQcZpPfXPQGzwy4d+9Y4WFvyT09X6faiwOsTyHJTWznWj
DnioJ+Qm9lqRnOaJcR+y7jHb3F3Vuw+a6J5JZPlkW6OLzs+aCQ4N8WLHZtDqEwlx/Zdstr2nUaC+
5oTKczYGKgq3XHO2ivOgcxC2sWHaT4tgYGWtwFHmdA6RIPEyaAz05CbbFlUzT2AJ5Ath1igeVser
Z16kwx3dUiuKWPlrCUJkSmxrz5tG/1utBK4fSn4cpENitJv4JVZs2qrRWTy4OS6zUxcU1o2A53O5
UotCEPc95zus5+Gqt8z0qeQbmLaSi5WQ9wLnJMs6O7lp8tXRW+mFjKfraGWW74I4rrZhiPQF7ZQe
AfvhXPlKnhoKMM/MPzynRfp1yQOihYcog8WCDoiz0JGk5uIm8ZsbvPok9Yl1at879AfWJrMN38vQ
LdUbUmwAtcyGLGvvLiRXsmkLanD7ImX4lSJoSg782x0m97A3xY5N1HiV4S+BlqTAt+1xMhUv/GRq
+zAltZOh7zjvKrsS62McOK3/QKjr/Fcsx/9vXf+FQvZvJeI/Wtcf6oDvnfr6U+v64z/6XwoBIehd
8SdiHQm88/ztT4WALf/wgDOeg5nsMKB4/ksegGfxj/OUwYHgCcWRppJ286+21fLkH9j8ImaTAmqQ
c/7f/RvKaPtXhYCPowC9gY2nhQaM9c+v0mhP9fAuDUFJbFvoSJADaAwKZR9QsEBbeXVmj7xzFjd9
cEX9Q+8Cm2oOcBumPpgvykfpXRFXoqtt13YzFBvPW6wcW3K23ngsyML7SbtRytx/HdLkofCQZl3V
Oag82FVt1B3XSuaHwsfle8H5ZA/lxq7HjDxm5DXmk0RTipQZDwagIsRs67hNB730byU+jAlXceWk
dridEyu9J+55nbd+RMjHF9EXA0HX+Pud9FDkiIL9zaopFW8RbMxtA9IJzv9u6shUfpoCzJCxRkMx
x3O4rOVt1WB9PpBMGeafhAMc+MHBp1m99xa8JR8Du7gns8ULL2RD8bJ1EVTXW8eeK7PHyKubY2k6
Ez6OSwDkdatMSPdMCkldvmN9bfPjEEbT6m2dIYHVy0VjomsDs9PBS7YC+792eWJyUm4q+NZgZFgV
pzd2qMdQxby9Znn1h8haLybGXu035GeRLlmpN716w8RW6G0EFUlDjaJ4SbhwkE44xyLD+3vfYtzp
vkDMU/2NkhbR665sJ+tUtW4efg/HfhiP9tis/TfyiW0EBLNbKE9sesOV52xLATaJ4E851C4MiW5W
tDGDXJv1CGvM5lQXpUR5W68c0PAmGr42fSbdsMa12yi9rfG8w3Zb3FxK3iC63LMmgT9W8UGoEpkh
/35X9rflyOLzBjtmtL5YY0QaCPW5GmcK1FLa/RdvtvvkZXWyWX/W8JNwf+p6N5WRPqy9enQj37ss
Jrf4nLbFcEongDRDEbx4i2w/7KZAaGgZ8yJC4uyT1AM/w4N7jySzgXkwp9usmag7K52i5K2A4vFB
zHN5l3P/u88udfL4qp2inC59pxs26IDUJLa9omc4J856Y3imr9b+HCMwqyijm5rpgwf8jbZsvU+s
od3zpbJHtjKBSD6wfB5j90w86P2CP2e2ufTjiLL6VdOl5afIV11Ux9gLlbgp5qITdxPNWZogL5FW
txUStkSxsVuwLVdqUUociC6Y13eYzsmAKnAufOeGMKNmvcUNVjjP+LLH16JkMaK9H9i8YancQxOV
Zs8vLCH0s3EOeYsKgDLY0aTt0ljo64hFqbwQtmro40Rnhgfrr7TTAVdwvhHMSs0n1H2e9aIQEph3
1g/R9IEENgpPtMJkDFltOSkMvi3a9E6IotlTWqjkQk6Ik3ZAqkYuWPAvJeqEvm2G42r11QMNaV7E
YHgTiqROk5u6Ln0ee2PfiR3LZ4+c98BU9BKL1bxaJtMZmRxui6IaUM6K8p/fDA2gQoIQ8aFuppCg
3m1UFOExIJH67DsIrJ3XVMR0R8HQsD4IGx9t91hqdshWDjJOoFS1C7LcL5N1qNbjYDdY7NME7d9G
tGno7JypqV4MOuMeeGZUXFp0K3fNQltI6Cpgj43feiV9nuvXL6NTrd+SBjgTSATYLqAwPxonxOve
TPIBAePLmvjLQ8I22j0p3rS9KbLE2mO+KIALWXKXiBWl6aw5P/lD4JusgWhOgcYAuDZmgoug+MtI
5+5fZzaicNRgpn5NcZo/U/6mt8O54ihkr3bl4i4Pfh2WB+zb7kFD8LoCjFU9plg77nv0OM5FEvTf
pZBDt0lU7VFurO1ru0bNU46LAMLbYJ/NBnbJPMLHmUvYbsBkAvks6bGD/Zi66xqiZTaEfg5u8BKU
joRZORJarDD07jpWn+XFKDukx4w5PnuSzKEDeW1sjKuSCsxpnOJqMFWQbY2T6Fv4FSAX6WKKnS06
pPx1787fxs48DZ00JGVPpn7xaqEfOQGcDn/E2VqGMbc4jXiWPsLSRDeqp+oPfTT3bu0s16RyJ1/I
FlshrQDG3cHQpMsLnSm/hcuL6sjL5pOsouJL345sN+0mHPcGI0u6qVNBDkRKB6BilqMOEAjbbo+t
I7tnXNphum1nR+pDYDzvobRQwQx2kL0wxTHXqQktgpBt71FmfffaiWnc29Dr93SN6qH1iNA9B4Ef
DVhGelm1ydz2URSzvplgTSa3hGsVxy7H2u22dEcgg/zlcpActm47HJUzONNG4D8/jhjbL9xJ+E+d
rd493dYXSAauioxMwA0U1eGz3bbMr1jtXQfeSJJiWD6267puFxu5+NituGyahmh6lVwNjSNjfxy6
+7Ecm8toPZcCbutUryrpgwuG5dbDhGkfiWHT3IoE0IpTWOlrpEx30EQH7bTwre/l6gik3xo/06a1
Gu+eKZMuTvgvWBmzPJIxW9h0b4lcXZXr+D1V+W0UqFOtNWpf27kLpqL/5GloaLnqvGeNnjB2VXsT
lMN1Z+vxlGetssARVOJ7UjAG6zpk6yBQY1t72WfLAtg3pP12rivvhJuWcqHvL3RkiU0lMMJy9iDS
QF/D8C7CN/E4o8Hdc/N9OLB/TSwDFEJtNR5I+mogUtf7GrCOBleCaOnUOl1RbnQrzGZUwy1mz/mS
Iic8cqBGV9WaWwfsQT523PSspW4Yb3zMcgEeJ8paPxSlQMTTokrYRnBnzhyCBLWMalz3ohua+dEn
zKLaGny3bbsN4HUCVoGsp49VSlHyYJ9VWq9lZJv3LKxkC/0EA61C+rGdBrBZJH58b9NRLXsOueob
bAR1E47yDHbLX6su43iG/B+rQFTxmPSpvnRbo47JENlbbPTotGc/43wZgVXXgdDXQAWL2JegbAOU
6Zt5mYurql3CF34Z1rLLLdbo/PG4CEhCTMmTGMbPCByVdSrb86k92mkg49FW47APumX5OmcW4dGR
Uc1w63mJPqRdq7/6c+3sgPIs8WpP5ReT5LC0BiHNGaYa8R1bTrTP+6Df5YvXkmrX3jo5mXo7LwyS
2EMfuQU+Aeyqs73qKiG7Y9OgM4gZOV35CSqDfQU88QqiCdOZeqkPjWOaFulGYJPDNJldUlh4BKmc
S4Y4PefpRk7ptJ9X1s89ePgrl8w5UFYzAMaOJvQjyqGI1YWqX8MCn9rChORlRsT4MKNYtzdpsOq9
EUv4HHb9cDQADgAYNR+IHcVR5x1Q9VyE1y0Y+Ws4kj3M2bX8qCbHPQCPEsesYBuko7MSs3Gr245M
2a0v83Hbp716MJNXx31mkQwwVdWT4wMn8x3ffs6C9omApZISORQH+l7zzfE1Kpsy+NbwNBxMVPYx
CZDWps2CdGMK80CZ0HOZKq+KtY78GK5VeOfgzD7la5Bed+yzKezmlLtWJNdF039TpZ9bMc9/tCV2
VD90fJvuRd/LatuPY/XsuZW1bWpRHkxTZu8TleQxW8LztNyxi6ferwFC9lV900yj92Vq6vKReHZU
Q3QiM6SR2QJxMreUp0G9ZLceqnkcIMDwGdCiPQGdUQCipnmrqc1mM8Wopb7Xyh9P5Up9selnEeym
AJ5/jMfKThnUDFz+bH7HHZ4jeWoZL9ubuqupGSzHO3XYAfNdjSi63+i0S8DlhitqYMBr46EfEuep
ylkF8HC2Axz8dMRjmTjeC9sZ/7svl/Ld0aRoKYCu22D1ui94Pc5+pz5p4i4XTJiHHmAvvIHqwq7J
2JMEF87xsjJVQ6WEIBt7hLmvyiCDayfXlJKuvyudybsxFaAqWxTRriqr4SFggnczCJtnu68Xf5Pi
Z0D4kqiJOe+I/7zEkHWBb13gWxMdT6JLRAopS0MOqgxS0xiPbdUDM5uYdKAgtjZhBpR168GBAdST
rVcefhbU0jzbJSoaB/wmpGyH7DA4HjceTyxcpDEoHmeYaSDuEcG1lzMjrGOmQ/dBW2I56gZ9zoXp
VJBsB9/rnyZ0nGDD8xkuV+8tfjyCn3YAlRX2/Dz2y3XnsEJhzgiggEIbTvOS1e6OEsa/cxNjHUCE
wkJ1JgjmZdGMdyHH8AlvaX7F/Dd9D3rY6KdUpE6wK5qm202ev2TwThFxbBCWnn3mOW7MJi+79dJv
fMTlzE/MPgrGArpVSBFYyu4RpTo/RdTclCmBL7574VDtZJLkJ4tT7jkdffVuiK7fMVo2L13T17ej
x/lkyw4ttSuhsHdDZt2O65jeMvMVSdw6Tfk5cXNUDlwwC1RLzGVeEYHlhAOwy/0M+vSABehGuUVw
EzXe9GZTUu4WLb2vkAHYNNa5LxL2CUl3C3HfnBCdelfsY+tHVGX1axCCZwK2xzBwM0P6eWiRze+B
M5SXixjEF1mk/Q7wtDyJoQOjwvWTfHjtoLd2lUyfQreb7td6hMaygHzVBxiu4ZYEJPtQSPU1OuMl
EKcQe2G52fXAJOJM/gLVtmi3f7C9ej0aBdub5j7IrzRb2ouhB7bSWouHSLn2LzTSUxKWhfcMQjEh
BdIsn5bEyr/JAdPMAtT5Ujc8iqMYkq9+ylQYzl4GQWYuHmwORS4eNU545Ga8lk5U8oDN/VuDO+Be
JSLZOzNJliTannwASlelrNKLGkaNDZRsEFA8S/0phA/3BWVYde20HQ33NKqrrFLc41ZGnL3PU4x+
/IiSEPtUr9wc027lu1/IkqkupdW3V7mb2jvtNp/6laJlg+Ws2UduzmyZ83th+p4v5L+VibqwcSPE
9qj8joq2Kz97DCzdGKIoTK4aoFxQ0RNyflf2fZQ6/XOtA/T3slkmCvgxLbzYTtKV/2KS0X2ayqbl
om0J7HGhU55ypicU1Wcc5BwKeRyomurNQJLpGeE9mzfdNd7LOPfTU8sY2I+92SeQFulp+NmuUbHz
OM3RaRj9NrpcVq3y97UJouiYa2p8JPiFe8KSrOc9EqaqP1Aqf5Q9oWWJ6Kc7U3tsU4wOv4swN6+9
KkV/Oa/hmN827AHPI4CZdIShXMpN3hXvvd/N82MOygxpNiJLaL+kvEXJIo/97PWfGHwkB61macUM
1oV/cn2N01R06XKc5s7HMAw4yoorDDoVWFZyX8N86eoLy0crjYAwmq7qsSa9YGUCVxy61XX3UYLr
XjXa/4BfqQ9J0eTTrkSC3MVkDhcxJDOLzMlSfJMM2LeYap0dwXPVFPe2AQ5NewpOl2fc9k5A9c3A
fsdZrhjs4FHHoAIugusSu5dvLJwZwvY2RrT6ae48FPI1Tlasdyly9kpVX8fB9i/6zAybMZCf8F+a
bTdO1lfMHRl9r8soYHVnMCfKAwaL3Zv5VBDPlSNuLPDq9zZw34MzuWfiYB1cj5Y3fwqGurjhndKI
WVXxipCx67eA5FFV91VVbDzbLW6W0Mp2Vbe2O+5VTJRhGAH28pflWg+YjDcRY8YExr6CEth04PiZ
wscMn8toly2eI2JarvJOWqroYzI9fHFtBwmTwcKuFpdigH3UBS6XVTx0JcJOqodhKS+ZdpCVVSjg
UbGaR3yHFBCW+6lr+yaFLNiO9G08WVN1hq5knvzmVetYv48p+7t94Xd6AOocduxbOol697MKOT6O
YwFeBDo5CQPJy+CPZ8uO0TKxDogwszHatvTt6aHMg8K/62nGvVMS5MWAqXSikQFjHCWXmcPqfUcG
Fq+aDT4O17kNv085u7Qv+AYSJNli4HDaNVAAuiusz8EdnYPHUi2akIZ7+Fn6k9fA/0WRTRbQdUJf
m9wjRkmafUnXMJ1WdP75fkXCUG3R1PsfNb2y3oKfgJuNwGqFZFhj949tNKtIqtvcY2m2+M4Zeh0E
/HOkqQI8e5W35TG3jTXueG0WjcEa2bt0NMOlN2UD2/2Ka+YB36VZ9woURnIQ/Jr8a9NDm73ESYzh
1i9wtxyZD1XBZdl4NsyYeWUiuVnH1U4erBCz8La3hBVu0QZ46YFJ4WJOoBCq4Q5AK6ggF53ScsiR
UFh7OAN1dRx6PON3uSJBDresi7pcLr3THEFayOSqFHNNkUwbJZ6YpUuO3TofXcqtHJtIQdy6dccS
htddh5VB7X/vgyXUYgasiNJsubImUG5p7r1Fmd1e9CKJ1njJIiCGYdI3VwHL+jXGQgDFQLIfXGJr
QlFCtk4l7/q5mq4SlvpxkEAjAG6fbuhOyuPqJQc5ITXflIPEb9+v1cFFThbj9KDuqCr5ztox3bEt
Tp4YY7DoEV1wGpkenkA/25dyWbtTMibFFpyjeihQG+wyp/sqB0fF4Ti+pFgYNmgT9DXz1+DRr8Lu
1pCyWuCgD8yEP0lMt5jcP3QCmyysBl4rfGFXNG+Qt16otr8Ao0n8iyyY3Eem2VF1YQfNzrZ4Abx9
LdB+Z+yI46zMnruVisPkLdhYbfXAMSx2zd5a7TT57QcA2tYxMB2tsEcJViMyAx7KIh7F5RBqyLz+
Ou2TCqiyHQ3jjsG4fef3OomNQ/bCDoZQlpz83pAlohxRMFThAF88L9qF0AXfepfUFh9b37Yo8O9H
8HmMK67Xbs2PYKQuSZxJj7nbVDsPTc9eO+VDH/pvSpYBnjmO+Ps0TOyDYRt2kpPXn7KldR6HQrbf
F5QbNz1NGVTQtirvyjXk7kKZvwnbZry2x1G/esIeYtE75YkaH952y8t9mZDcHjO/drcVv6nLVOn5
e1jDKar9nh+2VIU5AICQ71lursw6l59LM6TPprUkumJio90kD97Jk2BkyQf7EvTUHabP1CfiU1j+
Ij2+sQFg7NCWCEQZkBAq1zBqMiaKQyvt9qIJvb1os2eosEt+GOwzWKrDWoIzIkofrFG2x16qbwCo
5Unp5dZloAgoJXhCbdBu7cLiqNZKMAg1ZhPNyXfPTPnJzqrwvfFDBCkMx7VTfSytK5kxA7lZAX+P
EiS4TSQZAESqdYu4iEsTdO0d/vA3SnoIpiSrxOfxzKbxi/QO3DdMfZtx7DYIxntqsPeKH+0Gth63
z5zflaxvUPyraW+vWf2yNkVXg/m0zwFLrf6EgmXCokhKwcPaLPf2uCY0baPYrdbUnqoxtbZeWZNh
lAh7u5TKjmu3+JRnOJ0THXXdlu06tWXWt2/YpB7WwX1YBhwXRXGUNVhZb2heLLj9l3mFNAP2y1EX
PFe5O73W9rxeq3G5SGbSNdCQJRsva71DYtfDpZm75rqqw/nC9hn3TNS1J+1Y9D1tNiNo8O1DtNbp
jZoGcqpC+5uOBso5RG/nEXDYbSTip1Pgdl9Vx/pKM+S6CHSgQVk1R/g+wO6HqNwLTb0F9fhA2wiw
uUiXrZHpFDu9fOEMNa9jO11gOUxOyIhM7I4oxXaj9vApBHl/RGN6sZBLvkX0g+92BiTEENb2p3hw
jHuLXq3wQH4OPqmJnYeXjelOtrX5vUwEUUl16SaJvHFJP4BKruZj5FbLdjXlcwvqkOctsZ9ESYAb
8xmgJuhPLoKsokqpOsynfv3UpfIl7XgyCzXMgGFrju/Afq6QMMV8WeeOLcfoosqFaZjqQ/w2QmK4
tL82Ep5iUaGs6j1ZHagFqp1RtX8FqMT6OONDNrbTqLgFZRGvWfPUkvdwnEfWXTGBMPVGl71zIU2O
BbTX6fNalNR+83imhbhs8gowryqT1athf7jrgBNv0bmFcZuzbKNxzP17t++nw6DOB7mbAp+JqyX9
oBGl1nCgU8zYtjLOwZbnuEnbi4nZLwCV+orsRv3Z7lpiLlIG1+Ap+FGGGme/TVLSBmXNvBOpL49j
Oh7oZvAtZv+DuvNajhzJsu0XoQ1azMOYTUQwqDIBMpNkihdYpYLWGl8/C1nVt0kvBmPK3+7TWE+l
eTgdflwc32ftvkd2YKvLdFFOybuhsIcbkoOs4TEKszLv7hcMVG75huVPc00hMGQllxQ1iR+prOne
TWmePcQVhw1oMzNOCQnYiN2WHP6l9Bynq26oHvVFxb0HpwCSJjwdHYo8nvarasC2WDRlMt+3NVP2
mqKJrzM55GvFqzc7XzPu+ovZwYrDi3/bAQ36R5vHw0OhzchDFG+lELsN04twnPABGjJFrRG/UAh3
OaGLv5mp/fwUkkm9rRY2ywTjiXtet8t9plDtARodwgi1L97OiBPlDxIYHKIVPFu0SnuvG33+uIbp
cjTWkknbJD/cxdrQzua9Vnr3PbAZlqMQbYm5ZushbdboANaLRHZmomNM456yoynDnW1owJkAvE7S
HhwczxHhRZegMOW01KLEbPCqMfZ6XVMavEQkhG0LXjMvaZxqCz0A1jCRAAK1Pm5sk3I2xl2P5IJX
5raejogsWYNSEK7HmqrvY6zm6lVpurzkeVr+c1jLG6wgcjLv6nKbdJoSsF7bl8vC1sxhVTlg16Y+
UKTSI/2YxjOiYkFUa1uUgHgGvrWmqZqQII2X+tOmiCbFKBd7l+njFTe0Y7YM4OKXxTkjqn2paXc1
11BRBWiUs5gbjeBvRSCTNWVOSElXi1i4uaHCT59vF2ulTumZYOIVTe1LRS3e8qgg8PE2NwGvtWlq
X/5FobtMaQ24ntKcfEKJPDp9uuN1JfwyVpwdDx6DunJM8+IHLaKw6PLtn9e2EfuPPvz37+ueBypB
dyzbMextIJ7pw6eGMtHK9iixLRWciiC9ci2zEoQLZowH39EFalt/Rj+Rju/VIdfuVIDN3Y5iO4pI
2Xvjd5FXq957rR8660/t+j/S1Ty8ShH8Pv/X96pe2gQl53+/T76TM6p+9SJr8MW/uvxZbfUWnfiP
tt78v7a6//79n6Of1aZ1efE/gIdwkL4ffrbLh58dT6//Vp5s//L/+h//Kvx4WGoKP75XQ4ms6cNP
kg7l89oPCihO4wj/J/8m1orw7/+U24DdYBIxk5i2hoMSEOn7X3Ib719orLZCOG/73L+xqn8pbkz9
X7ateq6KWpD/+5xEaMCC5XT6V/nIb53Ov//qv6Y2A8b4MV6vTPWXweuwEtK8Z6LoQblj65sW6PlU
a4Ym2Wgy0Z4ldLzPyp5XA2dMlYsqR4V3JoB1428/50GfoqSK5zGGArWQ8HMWHgsRzgZ7eAPmZ2zD
km+q08SUqLCFvHcVk8eVCfBaC0BVn77B1Qfnn0f66C/pYhtXRZlDSIMalgZzuET5RRR33Ji9oU7v
zYGwPsQUzKv7kBTLbbelEeEp1tP1OOANQeZ0y6TNtup+BntKltb8/Ywy2jrPNVG4ee9QlVo8AUYr
qDKhTPI+o877zpuKkb5gEbeLSMOPIN1zczwoQJg+t2EdQWsclI2NMXgeB4oUlQZWZnj8qW25AQGz
UP/qGQrHLxbF+KnzLHCrqoYie8fbHnwly+Kxb78qvVEcNNtRKBTP6tGP2rz61M2k7Sp8KjGpcNqU
u8hC4ivXynrY9Qj+wr0Kr49nxKFp7qCB6dGF1vMq+pP8QcMdSVv7r9zorAAwxWocFzJRn91uUDbG
Ok/dO4/kPLX5aPuf1EmbkytkDZzZ8S1d7inHpLCd1Hld7d1aab6gRwo/Jd5M6k+14Gzxbk4qbRep
a4OhhTphNqayAe30WHM/UW0ARH2ZIRYVxcIRvMImlLKCpsP3osPaArfNyNPuJ/xBjCuTRKnFm4M2
3EOptLEXmjAh48yZIAjqHZMC4wmG2oAVZOveMmtxFwPS5T3A64xr5guvi7sIqhsPXhgUov60wRgW
VCz/oRQdiUb8ooyIKhdASscSRu/dJmX+lqLvxC3RW3GnAqg+W/vC5LK4M9mKHqmgaeEArLN7pLR5
jS/7CLUob3HT8tjzoMo3L8203lEEMgZjGOcroqSiBTkZVzhmKZ5zLO1Kmy+N3mx/JrVaQYPSqf7M
9AkuAaLNydvzLmH/iFIl3ZBki/pQkkiFxB+37YpQf+zUK2QEHUgSaCufTbxfEf8uSHN3BoujfkFZ
9PQ1iik3BOxnAy9uq3YDvDROEu3MYdGtXWiSC70ueK/Ir20zx/+CaaJ8w8YEzQIJkK7fZh12PMiV
Y75sHKb9YQP5GeSGqU3eDbHSfDRai8XBaOe4PGrGbOYXembq8z50ygjzpgb/OXfyTDQ5IH6yXY0K
KbsYVwPRF0/fnY4UhXvRDgPCrtgBL5p+eQPbLIqXnGimGw8WfhfNlZ3EnXOhww8ydpWy1DFl4phf
wgjLe+2oe9Pw0PWtQS4hIT98Aeose+9YVW3sKOh1/WLGgeUiXq3mx2qMcH60UBtsbEq8igsvCJk/
KCZwEhpFN3URuzzSTkvfVzt9qEMudEni8BhLMujnZFhFjzHo4nTHuW676nIFaGXdIHOLHuIc5fKF
DiawPPIG039HXWj3+2Ekvfu+B9LZYCI4umRLUOZyLO/WFds3O7e/rkijemQ3LQwG21mekL2pD3U+
lh8iLyZBqbb5eGd5OZXza+Mi9yVhgcT39/70j7bx/9se/f9bZafJnnN6p4bPXb4Qxm7//M+NWjOo
wGQzhuwKBwtMFce+Pzdqx/iXxW5lWNp2xKXmEwHuXxu1xX/aYFaqCjODWviNv/7vgk7rX6aGlpXd
9S9l7D8Rxm4743/OhH8i1p1NWvlyx+xXro0Uv0R3ajlNRwNbWNCD/T8rJ/5P68J+DBo+bGccKu5C
b6n2kxklx5Yn/T/LiE8eMk71XbgZkFmci3DU3CBreapwhhQMcWjWV88+4CtHmFOtC0eXyNEzm4cf
M6hDRCm9gnhvQKQl17hQCRpvXA1Hna3A6rxHw3IfSdD8s/vMfwZdKNhz09ZOQK6aQRHHl7CRbynQ
O8h0m1Ply9lCOdSEdY9hBpRqPPDgB4i3gAH7duO/8QF/n4u6J9yLJu4kqTMqZoBIMvuEjGCA2N+X
X3lXdY5YSVA5V1XGsdikvSQF04NT2emZ2+brX5v6zZd/WZtFttaAXAi4doB4S60rNIbf3/7DTrUt
FEsXoVd34cwHseYpiBCGQp3k/U+ucSGAVeQ4tW1NBoinEo7lit44J2Mg1/j2Fz27KfJ+urhs0Zgn
L/b3ulkf7dz4Kde0ELy91jqOQ71GsEZ8yRVLrHrSdamVAQbIy35XA40mYcwOmNbmsdKoANapZpQK
Xl0s41btAZ/LPtUDb9KvtCm6j1tXcsCF2EX81+Yl9ZF36DVbNP6RyZP94J3JAJyYiK4QvpaR22hQ
FfjpiMaBQ1lVdzcsFipOqW/qCgFsUbM78pYS36XwQUCYkqIxuvrx7caF9MW/1zVdrPFWhrDEBDmP
7jC9edCzhqfjqbBQTkHyQhADVR1QkfbThtvOs8RmSuf29sWSFvPHnhd4zss1h9W3O3NqJIWQdtjs
Efz1TQA65LKNTfdKL+viWq5xIaSHkVTn6sRNAOfnYzjiR4kKSm7TpCz6ZWhE+LVWaV+7gdV4FAc3
9bc51m7lOi7ENJkPnstrtw4SOEePJvWB0P3DM9//1JALMT2soKKVYq4DMGkUW5sr/kapbfDoJ9d5
YUtujMn0rKKoAycbkhv4yvEeObXxINe6ENhek9g1lRxVUFKUxH3QnN7DT1w+v936NjNe2TkdIbCN
iTce1+ucYKKu7lBFBsCoATmR1YLEfvsnTgz/b0zAs63ACMHuUUwEF3KysFyL0QQbkp92A5o832aM
KQ7Rtpp2MODJfmkAXt13eqnILddiXhd/Gr2B66wHDQ7TwNDeNVH2VW5QhEjF1dNDQJhWaGwx2obx
NSyfyNg0cuu1s32LZ2PO3TFvqFVwAgMtmKs8zHAr3u74qQkjRGpoJmWjYkcRJCaoijDz7Cd9RFHo
JYP2+PZP6Nta+NqkFAKWSqs6NFq8kbCkRU3gad1NE/Uf694h7YLroX2Ylah8SiDWjmvzC7ttKjBm
a31cjO02v9Qa+ZAaAW46lvaNxrWdDbEpdjFuEfdR131TLURpYV19GDCtdZPZ21MK1F+3TaF7N3Oi
P739h5yY+Zaw1ptZnRkJStJgcrgiWWluHxNUQGe+xInWN87P829MGUTUUsJaBr2OXycKCohsahm+
k+q7CO/AzZfaPH3Vg2RIv4/T9C4b9XupprdL6/OOUxyXwyhsvMBRpk+GPd/hmftDrmnhHAFGtyiX
tfKCQdU3fQn2844ndyfVN0TS834XS2lSxU7jkeXc2reTVpzZ/bbevTLfbWGehAMQkp5GA/Duqm/V
eXcRqRpJw7bRLyjXa/7g8dBCAKGZZ3hsJ6LY3v7/z9YHo/fwFc0gP5iGtrzDtDe7IdFoAQicrYPc
p9im7bOfcHFrsahu94KKsNrVXv7eGXO5O5ctLELouy1eoVsvsDUvfZirpoE52I5HuZ4Ly0+hA37Q
DfZENwNpoldfaz0+86VPjbsQs8bSFmYeFW7QanniWwYFk0qsoI1wh/HMpqWd+g3hwJDFNUZBq+EG
Y5Y7X7KFQqXaJg8fYxf70JdWde+47XhVFEPokryt18sMAOcFNQLaFYp87a5YkC0XFTqmuU7L71KD
aglBj9xOwc9CtYIZQgy+07x02/UnubaFqM8S224tJGEBMJ0rF7t15Ay81Mg1LkR9acCZpJKPI0bW
6kezUtNjPHpnjl8n1nBLiEMqccAqq6PGdbNDY9Wq3id8okO5hdYSQtAYNQTXYaIHA8mXCzhPKLHx
8pMcGCEIYSzqzqiFdoA3Vn9dxO0j9cSD3PZjCTGYRgg2WovGKU34YFO4vktaS3K6CEGoWjyEAQ7S
AdnMt6lXA75ort6eLNqpDyoE3zgiEa+ixg5Sc8pvW3eKvpmDE3+0Q7Pdp0PqGBQyeP0HE2w6GKzE
+VitzncvwkOyTKjshKfkfoobChPkvpIpxJ2bgdczACEHeCzUWF1TIHOfjKYt951E0p4aLR42xnkR
NJZ9yab7bbXRWLw9mCfG0hQiT2syV/N4mQh4X0yPU9fGPH7ls2Tr4qbr4dsGHjMPEh7l3sMpoZzN
7OQ2qC2X/3zz01KtA1pk5gFunh8B7l3G0V8PJf8wd61vef3nTSt2bTlhT9MchN9RTGUjfZcbbyGg
M7OxKaDQ8sBT829rsh47LZOcJkI44y9ddL2zrAHPyd/KFgV221MVINdvIZ4zl/qvFu+GYDYR2k2p
3l1ObmNKzhMhorvczXKe8sIgnGtqscBz7fMF03mpvhtCeDqDrS34P6+BVjve1ZxnJvBm99xLxBYp
rxwst4ej53NFjbEqakLVDSCT/1xLVFcTBq4fGgfXVmOgYKYDZXct95cI0YqccDSRy7nBgqPjLZyx
4mI28k6ydSFaqYcCFGcVWYBuYdnhjfKgovOU67kQrAMlMXCDSFDw6utcg0CNj8NMkblc60K8xiNl
FdRAZxj95t1lgVROjTT1zLCc+sBCyFL0pNlQJ8IAK8+UCrwlH95bw5SbO4rx1WJn1Im7HbTiVC4a
DCGQVTTtAyV2/DU2l0IKIjFu2YTl/V5utIRY9uBV1Kapp0GPy82hNpsjqkTtQq5xIZQVzc0gqgxZ
sIDS21l9vMDLsuYz0+jUK5QuxLIamx16fIWkS5MMF4lTJvt11UBPUGBxhDrf3zSjt3DkNspd1Xrm
z77SOPVJ/W26EOptGOpZaMLN39ip7pBdGV7ryzUtRHbWNCq1I30WRG5+GGLz5xx2n+SaFsK6UOIm
mrRuDcy8oTYx0fcUN0uu3LoQ1/GqzKaGe1AA8z1EEBOV1L+dCbwtel9ZWUW9mM6no14sDH1sIH4o
8Hf2lMJJXjl0IapnZx5r9rI5gMjRUe0X+TaEObkIE4V1LPglvIg05e07xogGmLf1pYdBKdm8EMAu
GiGkmHbCySe+rL1hvzrVpdxkEcK3hmbXRK6ZBKqzQKAoMBPiNJ0ocs1vVmfPN0sHfX++FBEZr9/M
q977OMwwnaT6rgnhiWQviyPq+YI6s54oj9psy/GRlGtcCNA6VvCcVKI5WDu3u9AXROUlcga5I4oI
hY5rJseK+DnIndT8MWMnRpHB6D7J9V0IUk+xFrPBAwu/j/anpjeBt5xbt7YmXonR33e0ZxkoeIga
JaNjH8RLl9yF6OnQfiX5Iya+3YNc74VI9XJ7cE2n6QPHztJ7pYmoHCsKU2511ITNFkScXiyW0wUx
N8UrpJ/ue26V7pklbFtjXxseIVLjaMRiVW26wIlL8w8c8fJDirz8conC4bKhRro5Mz23afjaDwlx
a0+JFSKrbYMG3Mguq1vnD6eo6ifwcdGH3mzA6VaDGZ3Zhk+szKoQxuiZ6wgkl+vrjXVMkOcpieRF
QxWC+DeGDQJZE6gDnj2GS51DAxDwzDCd6rgQxWk2uWlUaK6fVc27SvuoNancxU4VdlmbotQpakzX
X1Nkqt00X64m1WVSISDqwBLwCMCzS7ptmNEeEF6B1WvYXsq1vg3Wsxg2yxAkkGHAgqYupeo63AMl
JUmqELul4c3wyXXFTx0g3atyN6mr3Cb422vyWa+TIYzmioznhlegIlnbeVEqOSBC1Cq4ZGIeuNL0
UH5UKxQY0NPkzseqEKgqRXRxFauKH+M5tI9jB31zUZ1bBl6f35ooAcOXO7FxZ1R8YHjYF2WKhl5+
lkowoG58OU8QuNumg3jc12rQXXAJLkMztaU+pyZKvCg+TaJqMRW/UqZHRU32URadeRA4NShCaOpR
GmI3xudscEtRTes6LcovMqGjecLOag+dZpcuvYZGd9T6p07NJcdDCMpRGzxMixbFV9WCMt/2WHdy
ojTNE4JydK12WUMiR+/N+7G1D67Ty53BNFHbpeFENYwd3Z4hM262znlt/5IbayEqIwr2FkjTCo93
brQvrOGL1WlSq7cmGtNaXrPgo07bmFtCLJzmO1MfHqX6Leq6INYrOaZ4io+k7gPll7w5UlMmtTNo
oqjLtkBJ44bLBGyc3WCpV8lyzrHrRNiIii47bFtK9T3Pn8dFB6nDXWMwYTTIjYoQlJt3eQNckolS
zVe2pRzIacuFjisEZYcXb6KYauj3TnnRolRB1SN1TddEfRY7mN5ZHr2OR7Bf2kdlrs+cFE+NthCU
UzZFQwsiilqnClcCdmHTxdFdbrD1lyt3MXYs253j+WazPGot7gDmitumXONCXIK0wv67SJsAyByV
04MBlt0+J2zavtnfz7WaK2yXXh+BQ9HWNsCo8ClJrfyIqcQHVPfKhVTvRXFW1/adV88FPwAVD0iE
BTLL5nwl17q4ZdZUGmumjeYOowJA8NDaSPJINi4cZq1kwokhceogdQdjX1IwRg3RJLdpirqszN0E
cMZKzy08qWOvda9NVz33wLJF+SufdcONPz9y5qpuTPjDNIGWzgNGAbm+r9Z6uNIzrKVz6mzVM5Pz
xPwRRVp15YA65PoTOMYG2UzJ5F70iuE92LZNjL39lU/9iBC74ZivizouddB1bnZnQsy+dcFRlclq
nTmRbvPltfESA7gGUbpS8MAjgwnFF0Sbe1gjM/XTetU+NG2OIZ1nuce5VNdEcnoJcQ1dA7Jrq2x7
ovEQemGyL5X2+9sjdmK1E5VPiZM2kxs2ZaBTB301YAVy7DPTkNvNRfETLj6Ksa4ht45o9oCqrtdA
zeSe2TSxPrwmucRVO9qU/HH8vjZDyB84O0q9ZFB49zIwdDsKFUhBI8mO9AFsypdpsIoz0/TEoIsS
qAhteWHoaYfkL7tr0uhutGs5aTw+Wy/7PZV9ClKp7QJLbfRdndVHNV2/Sk0WsSIeDP1kNmnRBWo0
fA9V/U7Lc8mmhcgdsBlqRuwFAiqQo3em3jQHFGDD1dsdP7EubAaCz1e5qhs9CwL2GGBojcU5cMfq
AlQfLNyx5+Ho7R859VWFMK1qWD7wVch6ujAR8a291brhg1zbwu6raYre6wuEH1VzbpTQ+TLYww+p
pkWtksKOYk194fognuxdN2jv7A4/K7nGxW23aWJbG5OYV3ast8wy+0CJj9yUsYQI7ZGvjuMUTqhP
hrtsDb86vX7Oqu7EtxTFrHMzOFE6K54PPc7baXp3b8GpkhwUIUT7ZB0SoKmeDwsF/6O+xELbyw25
aSjqoDgspBTmln2AHdU7TIHehWn7IPc1hSAF0UylraFUgVOxtphA+wwynXKLoiiCajB8sOEFt0Fs
eV8i04go8I4auUuOJcSmAWMSQ5K1RGHV3CXkStP4XGieOEFZQmhWfM1MS9lB1cn+WZdaBAjb/jL0
nX1VOZL5UsxLX65gljdbdrgo/IrDy0fa20dANZPcNi3qmjBInqhJCdPALsf+ysOYaSyK8syJ6UQo
icImPPw6dFM1T3AO3gEJhMBdEVtycgZO8C/HpQAcl2L4lQZ67FD9yFv3/neeUGrCi8om8GhuXFZ9
wgO996BEAKddVU5CQk3zy57Xm5ezq6tJMK/J5WqF31elmeTWAFMIVMpzwBKPbhLoZXyfWOkva6nk
Hpo1U3/Zbz3TeBRzxiTowsF57yV9+cWMDeXMTn1qtgiB6gE4VUA7J4GdKh/UYvrRl+MoOSpCpDpd
kilGUiUBVoMKO53a77o8MeXmuShu6oyaKiJDjYPcVT+5lvk05F0ltzaK0qbB7h2qz5sIxwXk5VOU
XJkNtBipSS7asaodNKkRBnFQKkkImi6Kd/AGn+QaF+IT7Z6elhY9VxNIr5jNjbt0tjPJrgs7ab72
cTe6YwhAHF+NFlzPxZwtkvkUQ4hQp1CqBWgJeTdwrro73DRacSc3LEKAKlG35lVakQdK7MvGaB+c
jbAn17YQoONoL2PdJS60X0u9SOc+OlRtmUoOuRCgppkUmbZUDukx7xM5uEM92o9yHRfisx66uIGy
6vhZMVXwhhZll2SSIy7qldAMeGY1K5j3lUp35XnapbLkcs+wmqhHqs0S8VaX2b7pzO7XGUjSr3kz
YJb7orpw0q1qVaunODX9pW7cI36m2sWQeb+kRv13Xdqz57sw7lJl6mfD50320Vnq27Ue5U7ooiZJ
Xyn6sydbB6GED3G111P8PuV6LcTm0Kmpgghs8pXcLC9Gbd7ZQ1wc5RoXonNdsxD0ajT55uTeKua2
ERly2TxRkNR46eatpE2+taheAFxcbY551Dtyqj9NF8JzaVwc5UKz9/FeyXibSaZ93ndyi7kuBChV
VGq+NkbvG0pXwkFef3qLKjcNRUFSk4U92mO995UKdnocwTbNXMklURQkNelojKqh9f5U4Bg2KB+G
8Nzx/8SBZePKPU8tWMhgQLTNvV+72JpoqxHhhKI8SE3Ev6mRDNecWy/v/agsj6APP+NLL/n4+Lui
6lncJ93Y4/Pudb6d4tSC29aRMm7Jo5aoRsLQeQBd5nR+b5iP2ZDdOWMht6j85h4863c2tW1dVGHn
WyBzo53mDtr10luWzAHU1kWFh72hftLa0m46g0rTu9CeN3exPpwLT/IXhKUrryC2tCDGbspk7Ifb
Fg9M7waevlQhLn+BsHqhTFkMY7GMG9xASgrGvdu8bqbwzAL2aiqN1oXThaeRHU6jcb2JsLHrrw0l
C3dxuFXr67WejAeJic+vCMtYkw9DZVmRcTO6ZvVkY6zzKTTc9kxB6KsxS+vCOuZorc71XF1uMLXo
sT7nWfh2JmsqJaGgKlO4rNcYwhcVIoqbrFXwbR+Q22M+rtSZ1Az6m/4jVB3DGO1WvwFrO+/iFNrj
Mc5hQ8vsf/RfWNNCIA+8Jcb6Td5pzj6ujNLBsK/CQlDm62qe/XLNjLMWduyG1VZXJfnSTEn/Dotz
70KudeFSoBROq3ZdrN0YRZFq+6Jx2kOfpDydy7UvxK+6OKj2m3a+6T09h7DRRdUhiZ2lkmxfiN/I
Ufp10Vr1RivSDjOPonMyPnLRyaiH+LpCBJtG5+JgRgTnSHBwX+zgIKHKme7lhkcI3a6coekX1XSD
e6Z2p09ZFR6qIXOkJN10XwxeDHTjAd+NGwtP2D/KnmerNbPUD1K9FzUi7tTVBveQ6aaL1Ok2pmbR
3buYK0iJ5XAQcl9OfV7ZWo/bzXRjrZ0HQz/U1A96Hc0/5bovRG7eGGa7uMt8kxdTflAzJwb1yG9K
qVzovhC5o2X3tdkZ0024utFHjlXDcgGT3Tr3HP3qyuxoogg4TQYbvb67be7xj0LlqdOePMmrqybM
zJXai2lMrM5vjHjeb+DUfbN2HyVGnp4L01JzxyzlOa/yZzhbGHjEGMS1keQBVtT5mla3cvpOKz/0
xt0y5Bv//FKq46LON4VL31p49qJU1A/18IdOblmuZWEyDl5RWH1Pyx2+yccimjGqdwzJxoWZCAfS
bPp0Lv3ZC4t3RTZhZjLg9lbI7CIOBPKXgTp4QzyMEN993V7C5pDqZrdcAltZpVYCB7r0yx9o8mj0
VHXt/XLNWQ0G4xB7k9zo4GX+svFFVfop17XaV3EJ3q9pdq9E3o+3P+s2An+XQKgi102ZsMsicU3b
2NTfhL1hfN8SINXOmCrJa6wq7LGr26mL0Ril33fx7Th0fumqMoc/Pqww7igpOpYxq/RzI8U5UaN4
xNnBzKrkFgLxgKzPkZErVlP4I66Q2N63c/lL48Qms0HRfWER09aBg3A4Vb6FB8uTUoc2xhyFfuZ0
f2L9FU/GRtF0uCRFhe8V3UMGvHcwm09vT5vXmwZ3/nJKrk3u1EudDn6zfC079btpOlI3QnjtQsud
FSp5Rsv9pO2tdd2Vi7qT67SwhKHiGcx2SgZ/VNtmV5rqPo1aubQerOWX/Yb7HE34ovZ+OFjld55r
1kdylA9yPRfWLzeCscPttvQTFzhQZCwf7dWSkkiqnhCddu9GiRuapV8vDT6iXT5fIRk4V+Z7aqII
O2ltrG6W4NHqa62NaRuOIxjTJ1VnncPAnfgB8YwXFnAhOvyufDdSrHpXM0wXi2IaP6RGXjziLQZF
THj91v5qR0E+1uVhxrt8L9e4MCGrAd9bJ107P02a9/qsBEmYytwLHFU827mFVQwpHrO+NaYP3the
WlYrtayoohDYyqsVbU/GMp5C1Sdt+1DYyje5EREmY5z2Y1PqSeOPJuZs6Wpcz10jJ6ZQXWGzwHV1
jRUjavysMeZ7N9Sxjkvr6PLtrm8f7ZWd1BV2aawje1hYSu33pepVB68a3a9VEs8xwHxn2Fsttp9Y
VuWSRw5X2DvWbm7CpCkaX5k1cx/mSEUuXMpS2sPbf88Jlp0qioTbdHRVM+xav86cwflj1Rp1fO/2
YfkZ5Zg7PBZ2M7oZ1IrIKS+hz4Jbg/ul1k+T6ujtjengTb1PNNxRSZ04KQZPRjssu77O4OxPmrHu
ey8FLOBmo/IQNlmU+0OrPsxd603XU7g4xW2CfQOOS2W87KIkmnWo94YjdTV3SKu8XLEHHRPCetZr
H1/sSyqqPrfzudz6iYJ6VSRHuqE7GrFSN37ZDKt9g4u86n6xFHyG9y5GoRvFc+keq2rJput6KJv8
2IYdDNcJb0mpMy8giJd/Xhdls9FRFeVnYXvkyfAbEAe5PVoUVEVV7I4d7Gh/zTqcIfGNj6cz2bAT
51ERi5m65RS27tr4DqbBHnaEw6we+jVJG64ziiunwlVFHbZaVVrdZUbju6t58DQ8sDMbuO7bkbMt
Vq+sBKIMu1H0YnAzvfEXtR4+aLnTXOBX0Ml9V1F7rdsaLOCsb/whjZuHsiiMY6IM2Se5vgtrpO1M
aw6MtPONJax2Kr22AcfI7XeOsEROLiXw/cC8aZBA7YzQvckdRW5OikzJFUO7Ve8XBj0PKW71xnwH
w0WOIKyKymrVtoa4KeeG9xWr2+mRde0o1ZkhPzHlRV31EPbFGI5h44drbu1VHoWuncSBCVvM4ZkZ
+ftt7JUpKcqrsW83VaitbBaFV/yRld2vsQjLK5Z4kBtrNH8BeB7eKkpYHeYZ388uK4arwVO7o9YM
8T1WlvGhx7bE3M2pgyFnqLs3eG0v7U7jP50ZiBNxYwlH/9KrDa2riZsozn61eY7BYDjPl1ITW5SA
205fZKrhZP5oJPc4qMQHa6S4S65x4fBfOJ6STg4xiWXczzharnmo+SzX9DZrnr2Q8TZQrPGStz6G
UxeDnWHUK4ccVUUFOI6CYWh1VePrldu8Y+J5VwPOvmfm3ImvKZIu7VWreNljJe/S6b3q3IWWInXp
V0UBeDbjRV0NXuN7jfbgDLEdKE66fJQbb+FYBWphpoomIoNmzNxXFmwPYVs9yDUu3IbCIYZfkpFE
88oq27uxm+8GlyB6u3Xn9X1HFH/H1ty3ShS1vjrwjKoU1vg+XdTyprOs/KYwjeqJk9VwpmbvxKol
8h+jCMphZbVcjHIFn/ABX/FFqaiioVBHbrsQxc+N42pY1te1b2rKDffSS+yb5K5HlrDNGTEWZp7K
4QjrMespI+dwP9t1L7fWiOpn06riOMv5zJDylX2VkPkecUN9+yufiCtR/Zy3WTJPClGbjAq24hOG
A07kfpNrXJigpEnNJA6Liuu688OMpnQ310Ui13NR9jxVUbioGfcvu1XmAyiuZNeMluR9SNQ9U1Or
NHo2VL6qJLcrXBmgC1zXpcZF1D2vapHzQs6DQLXGn2sO010+yq1moug55EzkZfOY+3aj9Ddd5e0R
t7Vy81zUPEd1OE9Uz1e+a2BXW7ufsjJ/khuSbX4+25hw8EWz4dK0jVj7kOTR92r15PQsuDy+bLyZ
sKkesprLiwocfLajr92qS57PRdGzgRONMiUsXVXfZVe6qdy5YTUd5YZF2D+6dgq9wlBLfxwcXNpR
Px+SxJX8nEJ4RqlW11a25QGV/psTR7dl45y5eJ1YVkTFc2GlYz7PS+17cWxcTkOEBsStnRupURE1
z4kygY6deYDRMvaIJFKuy6Y+sxOd6vm2HT6biEuTTYhYptJX6kNumhZ4GyM8s6Weals42JmV63ZY
zrOojCV2dN11stktyo2JcLLr4hbonUdqEftJjLnDfRtJnkdFsXOcjDjiWSzjQ+c8Wfpu7UK546gh
BGZG/cGolSPTxNaxC9w7+ApLjof+8juG9YTVZJLkvuvSZt2HOe5pZ26HJ04rhhCVbq9nelTazJHI
46TipMP8qx3SZjf16/Qg9z2F4PRmhyRM6+TIwPv8QnFxYLSmRm7vFBXP5NG9CdPZ3Mda/FIxw+sh
nD5J9VvUO7fxihupyt7muNkNTqjH0Gl+vN30iWEXtc5tH4EawODJr7ltXvcmPucpaZ1r01klOy8E
aFqpw4wejgPL1OkXmuWauEvWcpA0VdQ8V0urFuSJK791h6NZtDG6zTyRW3FFEKO2KBp5tKj2y8i6
zOxDGctRL6j6fxlJQ6tkkZIlsY8IV93lZfexzxK51VbUPA8l5tzUq9a+0iz/y9mVNMltM8s/9BgB
glivZPcs0rA11mbJF4bkz+IGgvv661+OTxY0rY7ARScFBg2iCrVkZc6QAJXvII7u97y5eOdyWioW
DvCIqOF8AS1gWg6DX7Tiop3HmkrJd9NdlJk/z7t6z4fy++8v+ZU3wgU7R4uKpnZoX1pE0K7XukOl
m984EYUv9krdxsU6R1291k3XdJc+JF0ioiJ6jzZyda/EpE+KZyvkYUiQ9Hl/q43xr0d57U86zylf
jqYcpWovpp/2L/u4glmjaLLqPGtZvm1KiH+pJRziDsg2Ew+Nrt/rgyB8bWX3ZzWo7b2w05ygmjC/
q8Osua9NtX8kDZtOeSnfQ6TVJG3dHcmodf00gU0mrutuPg1jp+7LboC22Lqqu2rP/mrHJrgn+0Zy
vyfGxfUsJOPhPu3NhQvxh9H6bwjZelEMEBfdrfics4DY7hKRqYECdDTHgx08YwUX3627Mh9KgTs2
jUgmySGPuBr8mOqIi+9eNIaXCDRVLiLPQeQNLcid1/XJzzocX2QqaC9nsraXfQ/PcofGcqal37Qb
cRFmbbtAjKrczCVswBMdcPWso/Ifv407IYOswhXsBby55GH/RXD9AMluP2kDCN3+7KBVPzS1UjAa
WeV/50Hzna7KL1BwEWA72BZ0NuNIqpBPd7U8byg9+OU2xHENpZzCbBllDp5H2j5S0pqncNHjDeO8
4ut+4XqUwQLxr7a5VDQ09/u6m4cDYIEOsoBJLVkAcXjL43XhfrS5xEWFBa2tiwX9jsuw0KU4zzPG
1HkTwhd53SAX9zQXsulIZy1cAr2PJCZUg671G8ogLvIJqvdiyhqkgktZfgrYOp764vATzSQu7GnP
OkuhS1BdGBkiCEuSIi6532wtcUFPx4FWA6FFfelRco6zmhqIY8g//M7cCcIFAzzWNKhKtEH/pdwg
V68n61WVENpFPUFyIIgwzdReimrJkNY/HazbblyWFxv65dnF2i9W8Z8sdgRYg9IitwDHZTs7kXEu
E8zy9Uk/CPrImnl82+bWKxzCX/vFkut5Z5hSxVBc+aFoHpkgf3p8AKzsBOQ12t2Ab07NZV9tHUdW
rJC1a97/fvGXRV47pJc84z+HBFEguzeSAtG2Y0hC6xOv1D3R5mt43EIF/PukvvY3XsK8//wNW/Iy
mg6GHzApsp1XUf7Pcls+Bwa0B8FShB+PNRdv81BNLK4XUj9FmKKZ42aO+meWSeykC9dyT8Ks2P5e
xtDcwg1f3ZrzloK4KJwJUGaXMjzGPl46vKYmz7qn0oLxK2kwqELuBkbLhw55yn0hh+iJQdD4i91L
TBD19f4QrKZIWynFCcCvPvn9Z3k5mteOjP58ZJrmZbP0QXM55M5PhhiM+o5epVdcKOcdnsghWMXw
Ds+R1nd8pSbZNbCYflt3/AU4tkUwtWMLFtOlwBTxak8ZSFP9VnfBaf1ARTTbDmWHEBwr05HP8TZ6
5R1Cu9A0hjLXBGQ9Ul+yylhAugns5tENd3Tlk7o0lTYr5l1I0lyiY01aQ35kNPCS38LGHRcR6gpF
gQZVATNKXBXLqhicqTcypldLDljccRFk6YZAtBa9lxzi10dBt8TukXq7mcYL/oI/4XgIY0F8y1pR
X5pJqdMwNW+Wvbx1Za7t37FxMGFC6ndbGszNq/VRCXEkdR9GMOZe+qQq2L9jrmUZIQRvq+bSCz5+
Mmv5HAWT/exlUC4srQZhYkMgE3BBNzIE9E1/zicgSfwWd6x1RSd8s3bFzl8mJ2T7ZFTw7LW0iwYr
NrYMKmuCFFVwEVekymKpxu+/X/zK4y4cH0YPu9IxtPXFTJtlSd7V5E6EUfW57UHRNUuxP21zZM6/
/2tXbNfthGWYMSvoQutLts9N0pPh42ik3zG5jbC9LSpVYab+Mu9Fm+Dh08nEJ0/P4PbCgBiwYq9W
WBYj0YdVo6IAsZJb2ptXvoILyjMNakB2gGlBZ/WcmeGtGu1DG6lziUl1KgqfEFRoF8K2d4PmJIMF
1Hn2BfPAT9pOXohhrO24zgazuSsEMl/WXv5hpHjINf/4+1tzJbZyUWvLgpY1BxIRhb0epf0i6uwj
AQTo3taz/jNnqv7w+z/0kuS+Ei24ADYL5QZJNm0uOufQrjMCumSZ3u39dJD10e79Bmz+1g6xykgN
DNC43BpE+bcu8Mqfdtuhmltb4LlvUEXvlnRbd/JeTgz0gUtu76YpmGPAP3RS2hIs7DwPEmqr8qOw
snxqjsCrRYiP6Lp4Au+yCnxEG9Ivpan/qjsvkmYs7bj2zc5gqq7RJmCyuasbMGnYgX37/Xe74lZc
hJ3ead+2B9Y+gv2PKpqiuFtbLxEobNzx7H14bCVkXuFXZPs2y3l1UqWY7rx27iLsULJuF/TtEELO
DUnqefqG9q9XLUdoF1qnwFE7NIOqLmVBgZgUyxRHZXcjmrly5i5qbQ6rom7zvEbDd/97DYcpOdba
d+eOMwF6mwbhBH9YTfRumYLvU7l4aWvgVJwwjBdFv4oN31MTxcCf2X4Zc+7TgsDaL4f1nwxtWdq1
M/1eX/KNRHdZJngCLvXy3u+yuNapaRjJCj5iH4fgA/SC3rThctzwfde+p2Of3Rbue8PwwLH9KB5a
rcwjSvy3utVXYkfhGJHRbdEjBaguBWHlmQvoG4BTNj/vdetVKxbaxZhFUubHIuf6EvVgmN7Me8yX
+PkXF/7ZcTuPaltK9Dq6j9tQf9/n1qfVhl2/RAT/uTGmalbar0N9GTdZnJexnRNM8eR+8ZYLh19t
2UJTEDdm3WYRl0xjGB+zEF7X0cXZQbldQ9sL6S9l7Vv4zQJ3nXvR/+FcHEsiqObSDmqLF14CJaBJ
FZMZb7/fzh1DgsBuu/QbCikAIfAnRY2OSRvcgsFdCVdcjF0f1j0yIl5DRyGMg4X/OWXjiQzNp0pX
q+cvcML2vWAGRX9WXw5MxQ4lBGvq8qvf4TimioEaOvWdhh1V9hNUA2yyGHJrdOeKl3GBdpwDC6/z
CWF0X3UxcMlbnGWTV1lbaJfrMjQs2MYZSOomZCeol3/aKfM7FRf2tbCW0lHBPYpj+TL2d80q/ZyL
i/laQxScG9AAX6qtfzRr9bE266250isBLXOuybCpcVroUEH5pRmat30n5ac8ssWptRa04KQqwMQo
opHH0hb0+zbPmV8mz5xbpKJgo2O1NdApYYASj5BZgIr1D68r6iLCenCLZLOOcEUFlfeod7D7qV1m
P9tyEWFNrw0U4rb6EgT0YRkyGy/aN7JxWTDFBEwImwnCpnqJPta0ZSc6LsuNCOHKMxs5cZPIB865
KJCE9Zt+EMWeP2ugrX+MBk4p8Tt8J35SbNzI3C74BYMZYzsbVPjs5nn2jtu3I2cDGxAPd7z4p8nU
ZQXtsefGHa+/rGhUl8NYo9+L9ubW3Ve18JLmENqV8F1adYihnJvLkAfdmQp6F0rm+Yq7ELF1OUB5
1SBGGFQwxAHNn3t7+MUfkWOncl7MuuYwpZUP4JQDGUL1rZ8BdfC6LC44rGV7ObAKqTvFpGYyilm3
cUVl7nlfXIQYF3s4NqxrLqVgH0i5GiTt2ks/QWgXIybxypZ9idpY3oV1wmhgY573t5rKV2zVJcSs
jJr7+SXyo+DNeCyO6XgI6oYmvKbBnd/pO6YaTZRXu5nMhbCijycI/ZHwFkXPte07lppTgHzRCaxR
4x+MjUdeD+e+3uwfZdEtN7C5L0HwK0URFy1WkMwAhj+g1E+O7qyOek1mG84I1nCBVim/zHnvpQiG
j01/DsT5vlZzFQHsrnMi3+2Fah5VyTyTExc/NoAT3pgGqfhiuvu2+iaG7ez3jR0DXo46KMTKK1Ag
8vm8sJDfB332yWvxXwBkw8pBWoe0LZtkmwiaq9MWbj7T+kK7CDKMEqx9s8E3ZJQ2CZGTPQXR/MVv
505eZZvdaJUd1WVj4u+m21dwZmo/ajbtIqpIP011IyYUVjBI/mBYNr1hxvoVVlxA1QB4NLPVai7d
mK3xMunvRTR6fk/HaAF0UiuVpLrMatKPGxSGTjspNj9341JmVmaQcuCAGVO+ve/pWp2hG+nZDnUB
VSDbOwZFkJaAfCl/U4iheR4LPXpu3QmUd+hFdiNB42wd2/8pur1t1S1xopfY6xUn5iL75rUVpIoq
XPOeHhNarRqd8COELqpEG+fBtqG4EXP/W4945U+54K3y2A4SgEkUKFVjYlHmWVyDgeNhGaf5kQ+Q
GJlAARd1emwSZgIWN0SCN7IqxocG4nxPg6TiDkKO9D4bKpWEnBTPkZjZaZ/J/IcGSRJoKbLwASI6
4q6dSHWXzciLEj5CCORE92M951kW3a26M2erl4zEZT+xBzmvGH+eoGFxZsf+qQhsczdUW8vuwq3t
tgTt86yP520FJ29uOvqxLim02bcpaJYTEJ5BSrMDjLqQMzoT8jI7VYIT7r6Zqg44+eKQKlYFN4+l
6EKQDO69yL6wOWw+QPUODY4Q9c/Pio77M6Zh6aNUCHQIkd0zCNftjafqSmLrgtuKQ7R7U+OpBXnD
hdLjZAd7I0S78tK62LYVPC8iCAe0P5ZyvBMY2oPQq5FnHiz5o5e3dAFuNBqHrS5xR6k6MPHRkz/b
brqFH7p2NC+/6z8lrkCySuJLIe6WUifHFrXnem06nyE1oV0oW9OD0KJHqnlpwEUffyKMeo2qYGU3
X1AHOFN2FBTHeo8emnaHkCdup1824gLZir1TLRTIUcFZwL6pQL98XtXYnv0+qOPP8mGpuqjrAJOj
rU2imb8bMWHul6S57F08kLJCkRWhX5A/CG2LBPUWv4heuUi2kBrU5poW0/D7eBdVyxMAPF4gayhZ
qJ9vIlmAWecAEF/2fIesdkDyTyCEZR9/f+b/vnO/ul/lQteAruZoTaK7XbJcvo0QF/+DNnR02oDF
i489I5/rZtyTqSPtfQRneGdXEhVJH+7isbLrVuJ/4n95XTDl9q24CSoiVFMC/t5WTyyj38ehXm44
jNcfNeVi6USYRQvD9PClCYLcJlTtFMzk6Did+umldUp7yI96XTflai6rqFkF0ovqoorsqeXFs9pI
6Lm2ExDpyKz0RZLosuZHjWCrQXraWu5lhcrlXrSo8xAkYBXmaMYtxsAeA6Zo8+o1KZd7sei2medS
liDyiQjEWnK8fA3zioeUC20ri3WdjIR3anUbJpmVeEW39VauddVSnKRFQq1Rm6FHiZzt44ey2vj9
DijRGUjkUcUDinlPO5QR02ZrIADUGPNs1TDGmEXOhqTjZn63DWt04y6//r4qFwq3skblx/ySm2n1
11iAnjTvbIAS6TbeeKOuWIuLh1vQ5Al0wUsQTjR7QjCDCxBDbjGSo/hSg/m68wPHKRccl29hth1c
o+ArjqcFPy0uTXTjV7z+jmPU8Sfv+XsfeW0NJxaQXSsGCEvDlsWKUtZaIXKrZ69iEyh7ftrg//EZ
TWI9AxsOuT5x1j3fz7IOPv1+568TZwnlcrRVh1g3QDKrSziGa4L4EzwZxbKAhggqdUCMm/Fh0L2p
4kOyPYZK8pAGNZhLf//nrx2cU56gEB5q5q6EK+H0W5XX93BcN9KGa0s7sYKNdjUJgSTfsPkPuUNa
GNK5vZ+DdanaTN8jVu3xTewIfYNomj5t7c1i+r91iFde3F+gceuy71mAMKfdiYEkcp+JD+OGabC4
Uoc94tXy9m8j6zFLshXl5FMZVVmX1AeZHsLuYPd8yoLP+VLDTgaTnWgW0Tc7YEzA/U8qhkxt/33I
KPGqeGBW+OcLSni4ShB6lBew4d2pqTXgx8ifvS6IC/aQB2T7uv3IwSIUyVizXcXB4VVMUS7WIwKO
4SgiUeCY58Ts7Sc2B55L/+xU/q8D+HUyZVhcQIJ0nKapr55QcfKiDhDKxXqoce0DaZA/FtpGz9PG
p++mlrWfv3FReyuUKCC8sFcXscwfVWXBwrsZ5hm+OQWsJo94gcgXmIMyKTdMNXJOb5Wer1i8i9WT
u2Zrhez5Mq90P2+ULiCBzG84ymuLOy5ehUNX9wxTvbxp/rej55dhnNHPm7gAPUSd26xAVnhhQRfG
QuXvJkL+8DIgF/s2rwxArxYh7V41jxkeKTQqPI3TBb9xqoej2kx5yWSXJ3oKE9mvq+dNcfy3hOjQ
ls+6vCz5+G2k1RJHebScvU7FRTQBHsxHfE6Aj7n4kKvmudX9e7+lo5+9YV1bagXbsLSxXaKjVp3G
SHn6Fee9VJjlR7laBKmumi7ZmvsOGix+B+5ipqOO0wqMoUG6YNI8CYMM6hxdt/vdcRcqVUhSb4iR
sHMzhU8cVvSxmpfJ77F3UVLgeo0yvmwFCp31uehOevTiUBLKBUnVR4TXshiKC1P9fd+uDztbv3vd
FBckxZo+yhe6FuCw3+WJiWnHhLna/OJaFyTVNv3RkBAbrw/kGCxErjOUzIsqDMfiuEN2DChoGnzO
uVjJ08oqkigqMr+w0IVJVQOm76ulCtKhKbN7yLDvpxnQYb9jdww0l0pO0IzL0jrvngM7v1164XnL
XZBUcWBaEXw+sKHa4m0zmFIJusHzkjsecZsPKjBcXFwCQR942OYP3aaLB79TcXJX1eV46cuuvMj9
MOeKlCrhdr/Fh3nl9XQBUjpqoOm6YvVxfbfrb1P2w2vX7uQFNO7LYggRTkT59iDEnPblrXnfa5mR
O3nRLbIJRRggPKxH9gcHS3ZcU52f+rZWb9dF/Mhra9M+K5ZLMM9LMi+9X19VuWMZE166AiiX4rK1
4gAn4rGc881WJ79Dc2x3Fzbc9lHkF45DG4u9jus59/M6LlYtCPGVe6bAhELKLomC480Wkdxz447l
CpubNQ9YflFDeerYnLCj9HueXLianleJQlCIpTNRxZU9vkZF79X6VC5cjfTgzgxqrF0P4kmX/Y/W
gvLB71s6ZjuvoqjBDZ5faJ+XsSVb9bAiKvNLBVxEWrU2wVazAatP6xJDiuxss3n327oLSKtrYXI6
2/wCoS4Cia5AJPMEkXCvg3ERaWFAoSi94WCOofkMSc9Peiq8mA+FcvFoeasbwP8MQjwg1R9YZj8V
TBo/Rxw51qlCO6wNWXBbaIQWY/BmBW7M70xevPN/WlYtAiTaEYVndUPzISMHjVc1+7V+lMtUxnPb
C+hm5BcZ7Dzp1ghBZDHwG7b/8vNfqYm4UDQoctTg79BBWgVhFqNlOMS9MtvpAH2R58k77ytIDPRa
hzRIJ4hkAnqcgyN+9czxXESaClotJmPyS7twmxxR+WEMe79A0oWj0TlE/9pQnRYIZPZqeVCh9jNS
F4lWR3lXtWi/pxKUf5if0vPDJFfmVzlyoWhNqZa1LnadBltnkmYI5anP9k9et91FosmpZD0aneiy
q/GcldvbQdobp3Kl8u3SlDW0BlFZtwYpUAX2jo3t+lhl0fS4iIl/QaWquvP6CW77HUTwTZYvgwaB
QH4Ktn0HG4snuFO5dGh7uUp1IM1LoS02v6kgCvuA8bKz185djJvKtWqCDkF2tjfkPPUg0VtsEN04
/3+v3yvewIW1zYfMSzPDVFHgrU6EkPZNvVciWevl27YOcD+Ebim4O8t4zeZnyYZ3xpLstGtQzrQ6
f1+sQtxve7MkaMsCz9EeH9qIm6TvObmfTfGnmU3+gZf9QzgN78YKNDKEA+XJ5VI8hdCWBLJLffY7
K8fvrNueo49yZGmBH0S3fopH0X/0W9uJDwSlVKkwUOle0v5UZMUzgDS3+K9f3o1XvoKLozsqY8tt
3pFJseZJbeDIsrieN77xtcWV81jZHmolJNJp1smniakXdLCfZ3BVpycbFEEjKp2aIVrH2Gwk6BIo
MzZ+M0TKRdJpvVZDQUOdguJ1StZZ/4V2v5+zd4F0UTgP4SwXlbKc5OI0LeVaJqEN5I0I/spD65KT
hQNDs3CFT67rfEgykLM8rHyuzuGUH37OwUXU0WKj5TAJnQ6CpKa3wNmqxjNJcBF1Oy+PfTGY+ABh
jGhiDNCDnmXTXc78ihOuEGalO/BdZJtOj0n0IJ4z9s4GVt1o21679o7BSprNhoHLL83n7f0QkC87
434bd3F067HARx4dLIrup8aeSVd4vlNOVf84QNkZdS0MirE7jl40Bh3CWw3aa211F8YFMIOtl6rC
F13m6rSVs7ob6TEmTbZ1b2hb1Ce8keYbWkWExmYQ2eMqu+DcS23uK4P3cmn4rXLg68IeQrkcZpkI
5Sy6KEtlR8Y3nartG72i2BaXB8mhB2xYj1wmHz4P65A1CWDk0RLzFWioEw1F+Qb9uvJUR7KfYwwb
72+a/JjuXlqwZUyKsr4Pa3DA/973v27J0kWzIEkO52LoVQqZX3vO6BQ9HXYTHyGUJL2eF+mCWBoG
1n2xRiotc/Z3TrtvfS+89CyEdHXysqoBy+XQ4OkqWpaQduDxsgmvWF+6GJZxO4AnGGuV5i39xDGU
mcyk+/r7c3/dhEGI+PPLBUqlCdSaSqYAd4hzYY57jP+MJ5/FIQj28+IbWLGifFY6JSx4q8f5PuTm
vd/S0c9LI2QDqFEi2uwP+skOE1RplsFvPl39AgxsYAmHGXUazex93a2PDYzVb99O/LSIiA6sneAy
M/WcNfTboqmfN3YxgaKiYzSGWHqk+5sqUz+CSnotLV1E4DYVHDxSMJ2I2zrhcgJbIWixfI5EupDA
ouzHdjFKpVqs9SmbgZPe+trr+ZYuIJBFWbO1KKOnmwI6i9TNAYId6XUJpQvR0tB+jAhQpGl4ZPN9
BnI7jLyyD78/ltfzNumqn7OFbhta0Ar5plju16YiMZPZcTLrAQ9ThfpGXvvy7v0aGEsXewUWSozV
slkhmp9RSlghtVeAJT/sTkKQ+oHoBejVAsoTv/9ZVxyOC8TaAt0fe93JtO/IX9pW70QYelUA0Rr5
2Sco8PfQIhhkatFwjLmY3x28fvbb9stX+k85CkRZwJZCciYd+PahG/NvkM31CnWkS0omZDGJvKJ4
l8Y2+zqLovx0jNxL11JIF5ElKNPHVmPjas+WE0jn/uy59MNuArX/86kc1UK7LMPidX+o+EkzgMl+
f94vmdNrt5L+vPIasYIW0M1N+ypib6OKVW/KqlruI0h+xibqy7s6nIM7S/Luhr1dsQMXfFBnU7Gp
tZdpaTnqmH0Zl03+Q25RKtG5OVGzfPz9T7tmAc4TYEqtkIfOMt27ml+6YAwTE0g/lJp00V7RC9d0
IRaZHlIC99y/sKhugd874IK9jrqfAeGqBCpsxpzy2YzncbnF33nlXFwsT9UWwyBkJ1IAKZ7MVt/b
Ifuf15G7rFu8LJYahLsijVSpT0eln9sX9Wi/xR3XUM9jf7BZcFQW4K2RIRYfgL/JbzRkrrT2QET/
syVwkG7QqW5xXTQjbWwLPv5ZaB5d9DZ+bcN+P7f1MZ1hLHPcb8v0FsGWH6OYdME+syLjBkoxnmJU
KT9NNqrvGDXM7212ITnz0tJ8PyRPwz2L8OgT9u4gbXQrpbjygLqUVIYWAyRqpUj1UIBiZBfVCRzV
yFiygWx/HGgV+cWL0sX5Y0j2oBzpVypCNr7nYtySjZvuxgN9xS5cyGKZh6SpKiZSXmh1HsCbuBG/
ZFj+Almc8nBfjomnix3e5F30v3y+NYtxbdvOa2xIiclgjD+nZNznM6d79DjytTt5GZ1wjQ5Xfgaw
/+XItzlpWcNOHMrAfos7JrcEkejrhuFU1rWOUdkLHqNGHp6rvxzYf0KJfLDdsIS4LTJsIe1bb+E9
CtB/+23deZHLpcSQfKXhjALoJrc0RdfPb3ZHutKKsz5MXhdwdKOoSdwd893QFJ5e1EV0Df2EofX2
4Gk+BuSUmQwzAFCQ9rwuTqWK91u7l2LDma/lD7mINelyTMp4nbkL6GozjJgY0eAuGluNCZmAEhUZ
437TN9KFdRkUZ+EcDc592d8T1O/iiTHP+NAFdu12GdqwtjwtSZA9TkP3vwO8x34e3sV15QdH5wlw
+VRP+/iYLaq9A/3HranMF4N5JUZ0cV2S1uVEMbmOXDr8i7DwaevHr7//pC+W/trSjo1W44Q5VnXQ
lNU1/cNuxD52QzY85Ftd+bl1V2USIcLaE6g2oS/XBWAckzHk50Xy+/1fOxonfGaYegp5E7A0CkH7
k/P2jlfRLarxa4s7AWw0HKoha4/Fy3WKQf34RtjDL8/ijqEGFHWXgBcvd51AtWBFvR1av34lEulC
u4C/ykKwYvO0UCAtakwCRKrfxl1018w5roxoeQrJnX+GqvpaU34jM7ly3i64KyvyMBoMdh3V6t2x
VfdLeEuL/trSzjM6HVlhu6KkaWRaftrWvov7NvDDEUiXUdVkxSor1tEUem1fwzI4jYT98LrgLnaL
bpbzvoRAz6yhzgENAxu3OTtOfqs7r+iy0AMI4JalU2j/1NzglgPk5pcvuPCtbsYA7IL0NkU7YIvr
Ks/jErA6P8t3AVxcTR0YQxaWggG7iyG/+/3Ymi9+x+IY59HLfBj1ytK2kT/oQH6onn/yWtpFbw1l
q3S5iDDtBiiSxuCoNJ8tU4tfjfEX/AAZ2iUnPU3HvOUxa8nbWk9+5uliwwaqxIC4iOIFJSdha5KY
ovDDzEkXGtZOa0my3EYpz8z/GFouxvhZ0C/AMBBdhgyi6ik52DPIY9/qUHtGii4ujC5rleX9GqYT
AyGFXAzqurnK/PohroCl7XWpdzaEaW1MwnawOlZ+VAbSxYW1ABzUUdhjacb/0XnxvgFDht8Nd55k
S9HoAzifpgKCACDECP7pZs/Kp0tPpoZhKaN1p2lYTeTctOpu0YXv4o7VB43Oq77Oo7Sw9lN0NGC6
rKY/vQ7FRYN1Ebh2lglzlO24mXgbxHOHMrSfK3TxYHu7gdNBGZrKVtjvUU2KD3lY/OO3cye9PXoj
96qdaToE+/YQrfUf7bR5di1cOFiWEUbyJQzTvQ/2u2jsg5Na/eZPpAsIY9Ee9RVo3NOpsx8X2UPm
Z/LSXBPShVIVXdmgxjKF6ZLXQ5JDaTI+QkAz/M7cMaH8yJpq6pDUmrr9seUrLKj1Y7uVLj0YSJ4a
cVSUpGXV8HsZNFMSKUy4+e3csaF8zMu8CDuSNoc9TYY+Baz67rW0C2wqwE3TUWsIvOGRFlx9XprV
a4hDuvRg60D7fuPZkdYbNHETTMqyT9O8ZR9/v/MrSZYLbWomBn3zlZB0XqeiOclqaFHCzKLgr7zo
7Y1qyxVaf+nimwCUXYw9cpJGTcmzhEWdeW9IA2HJozWJAr1uvDELdjIk3iGFrgC0KLcAbvQI8v1v
3hXF+fc/9/VYG531n+s+pKk73bPmSBXERu9VIL72s/KjHZUu0grU+0U062xPu6rf+mQcwMEbhzZU
kODIlPXjF5Mu4KrbIiFHoo/U7nYDYcQqksY77HaxVrbLpm4ccd+aff0BzrcyYXVx46V5yWheyehd
qJVdtN7lFh6p1IDxs4qar8Wc0/NOGv5mHtqK+5m6C7kiOI+8pPJAlYzvX2XJhyQEbfytdsBLkv3a
73A8SXcsfamq8kh1pJczBliqf8peib8DoPgehVwLfHbSD+d2OcKT4JBgYTIMoAd2VJFfJONis3I6
FCNIFEl6sP9JuOJ4IKVnbcFFEefhNrVonpAUtGQ8aaADH5X1cGPj/wr6vnJ4v/B4BaHsMKx7pPtI
cpCZgQBjA7v501Ts7SmrVHnPOwwGrltjk4wdYWx0ZZM6bCHSVeo6FmPWosVPxyJWQxCdQWOLXmqx
QIeJFft+X3Ukak6ZHRqvRBRd5p99xro0LR1NvaVbNM7nUaOvfZDdL0yHsMbPq3dlJ16m0LG6zYsY
nfnlTjK1eu79xRL/U+cmwdBkZDPbC4oG85y7iQuV+z3XYKf/eXFDAUMeD7Wma43OlDUgl4SghNfO
pQviA+JW1+MOPxSEECHOqocW//i5BxeTp/djKkrdHunC9r96UxrgSfmzzwsjXbyVZUKteWiPFKpa
35bno67+9ls4+vm0JwybDOoY4Zht00MLQKAcHc/Qu/Q8cPrz+oYcBhPdxZEykA6+VWvXJWyYb6lW
M6zymtU79co5W2zXZd2RCjbRGMp19rzT9v85O5NlOXFuC7/QVQQCSaApmXk6wE3ZLpdrQrjsMghE
K/qnvyv/kY/K6YzQpAauCCVH7dbWt9e6Ryrcat3akOtp8LthQOtwiM9jUQ5evPDaKQKDnv7rjiGo
A9hLLfZsmAr+sTJ0fyeMIU5zEZrZr1vveMQan0R71padvugd9aiSTW41c9Dzfd06qTTrWjos2cjo
Pz4dq3OnqJsWKaRrXzde1BUwumFD3USzVCez6vwR3GJx56D4NX0C4UGrdXYEfltOW0ZFHT5suQ70
WSovTHXNq6889MeXLSxAEshpcvyLbA4rj4K1h6DbnG0lNpthRK23tztlTKCc9PrvQTJDDcwUcwZW
YX7OA0ofOAqF3QJbm7sK2KpFDpXRzB8pbCZVGD5SvFE7tm4dI2tPd+AbwmR1y5709AF4vBN4BWGA
171iAulPR8dMZur8u6d+KNjiua0sm7pizRYuOW5mWcuPB3injfG0ej9cNmOUdL7+bLIcqDbxJwOq
NgnrrY8BX90rLb6e/P/dKoXt/ri3Y8VRomcy2Y/jA+/36QLgI3gKYO790i65/zUslntV67/eOYXt
BqkXiktxiT8kOCIa80Yu7zdjqr/duslaw1pO/XZMwYianPl4Bt++xLCzcoOVQHy/HoRddAXqsJox
g0v4v2vuZRz10k4fbnNQQVtT04VsyFAt8ycn299KErfDStgg1FQvcqEtpnxrTJdVvujP123Hbana
okYdJ0FOyDJmskOtGve8WG5qd1tSNgfVVuU8bih8yrCXVUl4ACXRpHcyNRfCJp0CU5OtmFYIxlVH
BUXuGYUQ2/TebUStFQtYrjskfNOzvp4eiNfoGOaVbrVnyLm9nokhrvrCLGLItiokT6aSzeOujeMa
tSGqgNAiF74asrb1P6AI4dRs29ff98qNzAwMg19/+YYyJwzlMGSBb8RTvoVPw7rg6OhOedC9I5Rf
Rhl+EcVavuipqBLWAn7at+beO8KNU94Gq/ZyQ8pn3YYsonrvUdKi2aMZIv9bW5ZbClfWgsarDtav
aigrt6lgA1cwp4a5WyT7rKXGpF039pe2ZePH33fpjR3VVomb0W91hFA380Bxnxcyfe612x1A2MSV
t84VNXrqM9P+uSHBEXemXd3Wti0SF3bcH2TLugzmn+eRTqiMuJf3udUl13//6Ra6b9sOPYsaXbJG
Hx4o/uPW1daaHvsw2iu9ol0U/MBhvo4ZYW7FqsImrfrAEMnF1mfY5oaHEGqll4Cy/OT26VbsXPMu
/19wns1hTuO+aOIRNaaOjVuLuobG2qwJ7bL1VLdeGJu9dTy8bM4KrMKE+CTosrH02lQM45L6nVud
rbAhq8YfTBkp3mRG0edjmT412z2l5htT0EasIKfdVHl4tFklor9RhlbEw6r+cBpLm7CqRZODBtm7
jEX+x4VsacURg7u1bcXHHahWT+FdLiNMVDpu+qpIISSg3LZCWzhLbjPztC90Fm3zcFK62k+btzse
izZeVUbdnre+bDMm869E5Uc8T8Zt7dvKWX7ll6qMAo25YujlCIg511S9c+t1a3V2+cRQ9Hjt9dF7
whXlz7EMHn/f9HXgfhHd23CVCpiqKN91hkoH8VcXEX7mB94JDGxS71Rk35jrNmEFfZ89yPMOOzkj
H2FmAcFZSdzuazZiRcLArzZx6IxtS3Qm4VgAEW3dJAWFTVl5jZhpQYs2i9plP4XN8HLAlP3OUrrR
87ZIFp9KsbWk6zNIOZj3E/PXc5hHQ6JzUPtOg2vDVlfnddQUqi7zDyynw0zVSQxdeVGbdzghi8KG
rvpiOdZoqrCmRJfBNPlpPsSdjMuteWMdp2XnHbgh1022+Y3KYA6aX6ot2O70za3W/ddBQFVPW59v
ps8aiBHXfS5jwtc/3frdWq+RCqAhRLomK73meC5WHqV9v+Vn+D7fexS5cSu3nRxXiIB4C8+bjJLe
+0DWVas4qFeTqCoCb0wqcdlLX9zZJW50lv0SbqrejAME5bK93d8K9Y853PBL8b9nmZ9iMagyiKLY
+iYbD/6nJN37oL6nIH/jo21+zBsLH2xa1GUmNPoyjekx+G6K7sIGvIiGyS7y0og7ui6Mm2p5oTR3
vGDZgNekvGWQa9BkU1dCAYIsdVwMxC2VYDNecKSARBekYDJOf+wRaMNFCcfksc141ePSG39VfVbv
OdJb0q+fzbzwO19+ze794qiyGa/JDwOjyKCzCQhM9MJ8XlYnUJMrLBZCXvyree+mkSFs5msEqLbs
fashgus9htPyoV/czNtQ2/1631lN5NdBt7ZZ3dRfkU37qyeQAHLad2zmq1sBSPcdgpBSlno4aVHt
H2tToDyygiqmWzRvK4E1s65zShGjbWZdTpE+4HGX31NGurFmbfgLkQjKYHZfZzRg8kTF3Fz6aBR3
+ufGpmnTX0wRLpvJ4DyXw5Csa97CYreDpxVe46vlRP2wf9wbTe9wJjdOeFsejJvOW49hafH2RjuY
Hqw+MDkUMVKt/v39gN/qrutS+Wn3ZAWnGjWqOCJJHUc+vCt8XrjpEggbCutMbuA8jMbXjrG0ofPj
IKp7OjG3+ub6F/305e1q5DZ5PZYB1Fwushy+N2xSL7Xv6zuDfatvrPChkSEsagxtMu2vJ5PDfYBt
zUe3frcW8STXXZHG6GwRxb8l6T8ZMtwJqG7MUZvdmmHRcxT72mQDX6c/BDDLzwOqPYu4rvkYd2po
4RsaubHEwsa5lmbJRzycYxi4oo9iG9RZ5qx02ypsmmuJ2kMg4Y6tojL/Kt88UahEu8VvNsO1iK3q
j73XyFiX7Xkrg7eintqL0/ja6NTWalTNwTcu06EfnaXow0sNtZU7B9mNmWkTU7OCIYkvZ53xrXoT
4M4Sy3H66vbl1qyfS0ZLQCw66zbx3BlRxgWc3R3H05r2qj28sMv7OltZlGze+tJMs9vN30ak5n2u
EJrQKmuHEpJmQ7fF1ExuNwnb7JH4ks11uFYZLH2aE2gfciro4XYFtdEnpOO2aT6oysY2/7PGPfHQ
052mb+wFNvlEplz1BuWJGQzKPWSjVZ8/s36cXlavo+8KQijcuHX9xWnq2CSUhAJTm++zyrpolk/w
jSxOyGfmd9brjQ3fBmhKU2jB60Nl85R3f6/7ND4UPt1fJvhO3tk6b6wrm6PhebUXaptU1qoc5Tmm
Ok56oOzs1j3XX/3pxJpyHUHZtkDrfH9euq28bIMwbhcsz1q2u1m33jSiQE3H8rbn81NuDjezH2FL
F1GxTTnTQZFVIB5PuhBBTOCh7LYneNZdt0blbLuEe5Gtcv6rLmEhGpYf3HrcyhuHs55DH+Qf2G7+
KTfjmyZo/3Jpmtvgbc6KfoqURtNr9DTr7rOvyTe3pi2wAqbS+WKKocjUbKDPww5c4YQbnsf/g+cF
29DnHSFpqM15bczzQvvPbt9txZI+WT3k0NB0Tv1P/iH6uCKwRHNr/Lor/LR4BpzVi6hUkRGk7C4b
gGRILig3rIj/B4kiy9wpX5KUe+07xbYsnyOnSIDbPFTRojqs2HySRqoP3057F74t5tzp0OM2DuXP
a9FMfVlkcxcsb6OSrZdBRswp78ptHmon4Ur3jhfgoei1+lxBJ9ajd+KMXx9N3MahSoX10wT4dDUr
UsaSsOEth45zC7l/f3qc8aJ9ppLcu9n++l2W2yQU0MslovNK0nogip820qlzV4jpR6Qn8YBkW/uw
9wM5HYyXTlsyVB9fT1lKYFunQkXS/Zi7HyQi0xkXityp+pDbgBTdFlpsZsYfRPuvpizehRA5c1pr
liPg/5V5xxtIB+MsET8gr9+dlc/9O4fgrXGw1jELDEKRlhRZCz+yrBF9/3DQqX7RGq9BOpBz3KCs
/wVvtW4JZuCHr4dB5LNsp8mQtN0wi6MKlp1171bUy21uqmRywexFbo1u/QUSne/6sbgTu12/77/Z
Km5jU7mcggocokznZf/UrNWbo9qd4hyUoLzuknJZFWlRspCxfA/jft0/Tzl3nDzWmeutO6TlWpy5
zNtfglD8aOTohjNyG5Dy/c0oAfWpdG7Ns97zJvYp9dxOGBuRmhm0kHmx5mldN8/asC876ledFpRN
SJkyDKalCEgKZvI77df+0aeTm1IItwEp2Mk1w3hsMp285kdJwQuPyKc5BWfcBqSYxtz28xFHQA9Z
hkgvf4fe7PYWzP/DR8l+UOPaynSv9i8wmnm/9Otfbj0evJ7hbJpUvnk8T9UBmdAjWL7uIy/ubL3/
e5P9xdK08Sg9cCYKHCQpxHbabKfh9LBM0fymqGZvflG4RDwOKJmPYbCbP4YFJ++wxbXPO6wp4Q05
zutfVE7FO5/CxCiGoBE7Tdsko7hf6uk7QxnMx7AL6m+VOFgR+2Ut3s9VGxZx2wjkcQoZzD8U+MC/
Ao+BbSJDrUE6rv5FF5E+TZE3fy2j/njAAwOKgtemeVuWlMzxVk0rjFkRCMc9kdMcl5gyWSfYAdNs
3z+JImqhp6S9NWZlicf5dQwTgBfVly0iJeQ5o4U/+OtRp0VD9COBmO6zWNcen7RKN2gOsoGvR65n
JXwhggCW0LVR8VEZPOW7OTtyGw7buQGnP8o85TBx6VbRxbOPTeT3U+7XrwvcJr/6sC3r+frhPWre
f4y47D3DlvRfFTbFm8Lvpqff/8yNY8GGvczWj3xgIk/p4D3mkf6wIqS/8yfcavsaq/0UZCuhIX+z
jFGae3jXIXq/cDa4mcZwm/XSTSQOIBN5KuYgVTn/BH1Ct0DVRr3yBfkZLU2UahrlcUA+EErvld79
Ou3AbafEqAs7D4tHpnmNEvgp2IvHxsz01JrDzeCYC2uzEs1i5maAC/okTBsLtmcV/G8dx9R/Pabr
ATi3JiJKkZR5pkdFT91CK7fjwRbY8hdw0GF9ROnEl/18tb46DXU3uF2dbMvEolMTKaHXng4m/646
+g1Or3/8fhXduH3Y2Bc/JghUeVOelgtrzqrwl0sYwF+7imDdI1tyPB8Qz7/zYzeWlY2BaaRlNqil
5+nWVz6ScO073oROqWBuc2AoLmdjqbDr7JM0p0Ful2IN3ZBBboNgC2cmarnBh+eefui9/k1hcje1
PW4rbaE0xYcRM0Z3aSMGKYKounDRROffD/CtPr/++09bGW82AdUAREXGiPxE6FDF8vB7t0Vlg2Cm
D2H7GHKZsh7PfvAAWeKDVZ/cPt1asUVF1dX+WqainWHD4n1XLHfbKLl1uM7lNtZ7g16BmvFTNDx1
4eB2W7ExsL6Aexw5qExh9JShxBaCHnx879QhNv8VkrGd2Xr9aoECay+vT2FE3EoAuA2ARTU92qE6
ZNrBd6bsyRYzeBq4zROb/8K0K4K8ZTLdOvmmbebxXHqVcpviNv+l9sBAU6AI0021j20VLKcqKh2X
vk1+magqda0KkapNJUGTP0ebY9hvE19bqUQneCnSYC3GuKXroz/Kv92minWU9rSkcDaoRFqbPyfW
vq27xW0TtxW2Guhoe2GlRKoVVrv0xbPHWic8k9v6Wg12JhrtPcwRJ5KS5e+gPj649Yd1G99y2rQe
vfY1EV5KSUWethHpNqfWbUBKN/AuG/dGpMjlcQgDrNupjuidQPd/D9a/uGXZiNTc6A1WD0DfIFaM
5b63s3faKlE8w8YF4TuX3yUJy3iPNp54vBFfsZabp91g7ynzIVBxUXvrRQQTxzMjQXFBgQPt7db7
JcUbtc5PezVQt43VBkMCyJiLVWqebjS+Tmrj9PDIbQJEFHPHK412PSFW6Jh0XtxWd66xN45ImxLL
fYMLnh+EWId1glrLIPbD0M29nNuU2Nq3kpd0FynSHd+E13yZsRrdZp2VQmxhVS6oL3m6t956Vt64
PgT8uJegvNUrVuBQl1VnaFHwdFjYB173VQzoxy0PZFNhm6Qw6wEnk6pGnhBffpPb4ZbwsKkwMsNC
mxPGU4nLM2RoFmRr6sjxkLS5MCkLRGYGohaQ0/t3iaDpxgI3r19u42CHrqE3vgDyU6wnEMwZOqhG
3KU8bhSEcRsI034wdnrBbLlCSPFyNaIIBWyLYorz7dQWUfCuyP3xo5fDMPWUT3JUMXyt5GO7T+uJ
TsPuNm3/o79lhsUjMvevRnFvyNGnqKxyqujnNmilFNIL4z6z1JRB2vRdSvPCsWlrOURqn0XbR0Hq
LWDdCAyfg6m6h9PdWGu2shf2NOXNbeCnvZrPgdCP9Fjcbqa2QeLU894AjvRTPKReFC+TcuN3mr6R
EfgPy8wUHhQkelp0fQub1P1HYPhwPmpfu118baZ58FWrJ0b8FIH080HNi/Nqs+mwrlorDyJZfjo1
6BPhve+1dJsqNgpGEQjIbdlpGkT5HIdEJfQo3LY3GwTzuOr7ntId29tQnWU5hzEUbFq3lzobBSNB
76McqfTSfvO/7+OAdxF158NvTBYbBPPnkO3hfBypKuWe9M11kk9LFS+SOUZhNg3G9XaUc+8faSeG
JpZ5/qWv5L179I2spi2fNY5jq4poOPB61i8fW1ZU7/U6lF/4poonNlSj463A1tI6kHxkku8bHgPk
B9RXghWd3AIdGw3L/QY85MrXNFr0/kSKrjuFc+hWBwLPqteZBk/iEYN2aF0G4XmKzPCglcfcZqbN
hk3hftTFYtArc7PGZJJvB6Tz7oTvN+amTYcdeq7HA5fIVGGzOTW01U9GRcXjUtb+nb3yxg5vI2Go
3Z9l1KLyuejAskDY6zR2/r3b9a3vt4AT4hHt97u3puEewnWb9k0KVRX1dslZ7xZ/20RYXtYDTDjM
mgblMDwZAhnrCpnss1Mka2srQVymg0Q2eicAjhBr3/8ShLNbrGkDYYPuKlh96Q1FKxVEDWQYj7Bt
ujNzbg2r/3rOV/48jLDt2VKPd8tDAAecR69B3bJbt1hZqsaTNOrraElF1J5HNb5dW3NnO7714dZi
XYZA5n0zL2lL9neRLqOTX8zGabIzmwlDus5MrPfGVE/kPLff4Avj9KjObMk2n3Gx6GMzKZMUbp9t
d1mX2u0BmdlI2DKwafN3MqaMdMWJFdF7UpVuVrfM9uAcQtZEldeZtJSfaq+Zce2pXfv7ui/8lOMl
cvFQwIC2Z9Z9UYX5A9WtTiuT2UCYrvt60GVlwHUQFUPOcwgm7bR4mE2ElU2A9BcvDG6YoCNK3zsR
MUROBwazibB9a5tiXK4fXi7Hqe/yFzEF/sVlYWKuve7wre6gCwJXnxQmY1nthV93WX1wa9pamMcA
udQN5XZpDnmXuAqmd0q6nf/MZr/mYcYxGjVjOjfev/kiPnp6dUKemc14IXM81uuEpnOj3+T7ozcZ
p+sis/mumedlL2ETnZZ0Ls66V/QEz4Z7j9W/3geZjXhpmCoPPaxUU4NXsCxoqXi4pvDdNkJbBAtJ
uk7zgvTpLrePfkuzsq8/Os0Tm+ZiXgWLja7oU7GL40E33ndyhG7FLMymuY6jH+oKVYDpVGz/+ABT
5ulusHWrx60jM8ylbI9ddekWrpkY+9O+bk5Jb2bjXBUva+jub206w+IwkUIuzx5t3AQgmW3+14P3
mBmYpRShrTqh+vDMNhj1OQ2nTXQFWinqI1GftlBGvvSsmy9hNNB3bq1Hr/erfNVwaNj8Id13+cx5
GiziTojy6/djZhNd7cL8Cm8YbSrzmkyXYelA9hhv7r6FMLZ9T5cyegpXffRuK8qGvMJawtKTTugn
JrxLHs7yVJvxq1s3Weeozxvo+IpQp+FIvg1t2MTRkDduZ4YNeeWoG6UHkU1ajN0nCoNiJalTMMds
d01ReMegpq5JSTgHT7PhZ50f0inyZzbjxXcl/XyamtRwMMkTQZFw5CFj6Nbl1kmK/THqu7lqUt54
/blbRlRfQp7fsXXrMF22vmygqd2mRxF+bbo9zWeoBf7+y/+XnPvvswyzOSfwR5FEEWqbonfmJ5H3
ZRsP7bifZ9Y0b6DspR74QI934xrO2VSZ/dLQjj7zllTY+8IJfmBKN+frZijjlencnCDFOCR5NS/0
wkdQX/7Q7OhtqFGfNEM40FXFksFx1g33h4Lt633Bm2HYNCis3mAPvy+MPg7z7pRrYLZaVumH1U7h
3paaIY+7HuaafGZuaXhmI1QNO7aBVsgjaT+HA9fwNq8d/cmZzVCpIFoC7GV7snTNk4YP7o9y7crv
v580Nw4/G6KSR70uM62OhKjle2PkefWlG4vBbHpqZvmALHV9JKUXQHaKGmhaoTrJzXKS2W+c3VZH
W6RykQBCeAOOco2rrvrTrVusmMDrNgDYe3MkEKgfThuqLh9NyNxk4ZgNZ4k1J5HMpz0J581PctZU
MRQ9ZifgA6eOtYaaKYr6hvNkm9vjmQaVOml17G5xgc1nVTLHo3VRhwnhy8cQSZ24lDlx2x5tHiuE
OVFf8kJA6iTg8YpIMq4K7qY7B0fG1x0zNXiRHMS8J+DJh4fVlPXDmrv5tuLa/7rxkUNkzYQ0SFYe
fila9cBM71YQzWwgq/JmbOW8DpIOMq27/NTmndtZaqty4RkgEqKN/CSQWPthOQYnpJXdLko2i7UE
BgEGDAMTUs1JPsNj2wsdiwKYrcpVtSJvcV33E1TO7mcjQ3auArcUHbNprCgKZVcOxk+OgY6nrUOG
IYco7p2D+saeaxNZUYs6brrkW9KxUv/V+NFqnsrDKz23TIONZxDUg0FjQwdJWKK2LVJx49VuIDKz
0YQy7AjuAge6XfRjTFcoIV6FNJ12XRtNgAGcFnvbb4m3LlvclSY8jzig3DYXG1bbFh9OD7DkSmpa
qBiSmS86uket3hhSm1UrVliKHJpgM+9UH6+9eRq85ZNTr9iomlx2FkAX2k+GoGQPLUERwCKRdHBr
3dq3ojWooZ03bUk17f6p9qfnnBg3CpnZrFqrDnHMRegn4qT3oI9FMTpORJtVa+Yg5Ecu/aTY2BP0
smCX2dx7frk1msHrvVzuQxjVgxCJnuXHdcofUNJ3T7jtVttWZLE0fVgX7RomtAzeoaL4A99Dt4Pf
htX6oNVj1cotGUmhi9NY+VeJf77Dj8NtrliRhaA7pWPIsIIgy4mH/M/VrD87NW3rS3m6LYTKcRAh
HQNzkqkTcLMUyu2qa+tLQYkTyBoc4hLu4xJU4Nnondq2+cnt263pUvV+ELQdIrmOjCYO++gB4sx/
uLVtTZdCQy2dmNlP5m1J6LQ+7cfhuNtaN93h4GKX++InEBTdHgib8YQZrZ5jItOmh+S0AYKl6PN+
B+DR5UH1MQoD4tbnNjw0HBIi3qLdEj2FwUOEkPdSN5t2W0k2NEiNaiAvNOzJVFIW4519jVsPtVxO
Y2qjg5BUrGAGq7akEWsF1MMfn1o8DrjljGyaaWLhpNeyCxLPK9/M6/KyL6Hrl1v5KDl6nb8LsiZ8
8eSLLPflSdCNuaXs/euW+dOrUbPAoQh+c2tSHXDpmupSfwrZyM9uvW6tUipZj0ewKsCBEZ1F7l3g
CuZU6sFspMmsoWLKNHtS9WKICfI6J5gfudmqM5tqwq1FDGbHh8tx8J9ltDeXHEoRjgvJ2tODgcuq
YOh0j9fqmap5TPLmuCdJeJ0Yv0hJ2VBTuKxloHGDwyZQTA/UC4PvWormQ7DP450/4Bqo/Oonotez
xptGTSApTpMxbKO3RaTGsxajuGxNRHCGBG5wK7NBJznArHxYQ5qEXfmFhcO7PA/cIjybctJkIWZo
GQUKV3tvgyho42ISwi3xZYNOi89wrVPX1tfwvSdJE8+j94/TorIJp1HxHgJX65bAtbT+1OhyfbuG
AXTGf9/8dQx/NbbWmg332QvBQq9JQ/r9Q09hahPD2Lm/6Non5yNoxndqLFD/0JRl8+fvfzP85W8G
/5G/2HBUQbhrTjpN+eNOcHVVhDx4gNw+w9F3fzfRAZnQ3//YjWjQZqv2Kej2emTYUPnyB2oAvoZS
uZ1hNls1iHLlfYtTpl2j09yZf4r+cDwHbLKqgiv4ANekBWkDXZ6WfsHbQeTmK8JssoqH2oOM/7Ak
fi3mZ1i/LRfcNQe3GNZGqyhj/QwNmSWZRohOXB+iYMnmuJBtqCrQIdIE4G0Szbsgjij+U2x35uWN
qWKrbHE/7zcyUHw4Xcl5u5IsY9i4aT0xG6eqvBA0mIdZ3xTQwVnJEs/eur13muU2TTVusN3QsE9O
cIGtnlRI8njeh+jOi9+NA8DmqTajUeTS6zVZoKn2cfKhNhfrCu+4dCqhZTdVjlJHzJbbIhPZc1RC
rok6/C8Tn+J8QV7brY+saNyAlqvbVizJogyPoYpSg6Md/nJr3Drk+45rUL/rgiOgaGGAK7Nt3pyy
fIHNVi1YS029DnMiw01f4G7SIUUZfnf58MDGq5q5A0iwzGsyFsw8mn6LoKEBqxi31q9HwE8BJwwJ
VhEGw5oMRSFO3rE0sRfx0bH163z9qfUuh3E6HuKW5FDDHNcG2u+N7O5JqP86sgpsS8zZzLLTUMhP
kMBlDx525LRgXfS0i7x2OkECG7UCG12uS1GYZCXBGxQD/FipcHP0DGzUqqVFJYYa093vq+nCZ2+P
UeXs9swK24TXXT81csqnPJ8Swvbujd+3y1M98fBOxPnrnTiwYSspSw+H1LEm+9h38ebLD5XiH5ym
pE1EXQ9skU/VkqzMe66av5fCrcolsIGoiNW+4J6/Jt26d6d9Ovz4CObOafsKbCgKopVBQ1f0SeDp
5eLtkzoz1J45pSoCG4qi9eKTQWLj9fy9Stq5hBg+jIMcv/26xH5aqOsc0NAsNVqH+viDOsx4GiLj
dB0PbCxK1rLeiKeWZIjoJ4hMvgkPz20e2lAUpvjc1hX6vPOb9lK1+bvWI/uD20S0lhBrFZStvGBK
FIroT4U3tqehvdP2jb3LxqIaPtegNuScwNpwOzX9qB+3ydRntVZuObnAZqM4Y6UqJjUlFf7fg0HW
9VFp7ha2BzYc1Rattw1HNCURuJaUkOMzXdruDlJ8o3dsuatjCXClDb0tQUa0rp8g86ff195QPZvC
F/d+5MYeZmNS4dy1sIOmU+JX01NL2ec9LJ2iPQiJvV5O894wfTX4SDo6BvE0kjGuvf1O47++ESLH
/7pxBfFmD97B2B8VR339uMjLus1wbQXN/IFOfnvy+8I7DTnKfZ0Wgo1JoSLLhxr1siRjP/qnWXj6
4hWHm1RAYJNS/sp3CqmQMamUSTcevQuq9k467dY8slawYrr3vQlpY9H67JmsA9D32e/PA4SE7kQI
t37CClq9CBVrOsSDXVT627+dJ6vLOmPVxWMr74VRN+7jtjRUBDmszp9wj5VDNX+bq9K7zCbozpXa
6XMhTPDEd087BcqB/bxJZoyxPoo62Y/ue1sN1UV4uGg5zSSbz5IeNFijsV+SJog+F/2q4rFATatb
49cF89MhVoJiJd7GDV4J+b+oG39B0dAPt6atMLmrGNJ40/UIA8/TxUG76H8G01M3U5TAhqdqoUra
y3BNfO3rt0VewvVz6ZyqbQKbnmqrXvE5NyaJtng9WvV91Ln3za1jrpvrT30ewotjaWY5Ij3VfW58
9X7sosNxPK3UVwCrAJABe5fMajexKfjzUPt3MoI3NlHbcLCcrsWmA++SIqfTKSgT32tVvPQ1jWu+
vlVhfjxw7fbiGdi0U94KpJYhHpeAklOngJY8FpFWT25jYF1tpScbaEjvczIHRfc3EiLe00KhiO3U
uk07BbtcOtpiFAxcwN/me50/0mUr72wI1xPxv+nNwMadNo/NC5F0Tia2B13crVFwCuEgUwCswEnW
hD5xm002+sS4iaA26JlkuQoNdnCWiv18b+/k1G4cAzb7JERDlro7xsQTe/5BtbAQ0H1LH6YIEiB3
fkPe6Cvr4CcdaecjKtZEbpqe9hAFUbvfkmz15+pcy7J46JB5jqOV+pB3xK3VseesNQ7jd2+qhaEv
fMv7ywHP7AvZ3PiIwCakxmXxh+1Y6AspyiDODw6e2bGSJLAJqVUzPC1yNK5L3caQ9+t45HYi2HyU
GAPRBxRNSwHdk2hqm/j/OTuT5rhxZQv/IkSQAAmAW7Lm0mh5kjcItdsmARDgPP76d3RX7/K2WxG1
bLVFVYEYEpknv9ND3nXbmtusaL+s41gJOl6TdUIowQBqvjZWzB8U6/4wWbcyoEVrnosIsuZyLAaV
Nl1V3OVesKubJfsgSn2fHP+wsLdyIEtoHcwO+fGZ69+oFWW6B93i34fnPwn8f3r45jguXAtP77xr
r5C8FgkGHirm5b12UMBtdI8uwfqkctuep8W4rM9rdwhGp/ascu7Xv3+EP329TYQvbOmGCW/pGjtQ
UqV846p5u+3Rm2Vu6Tz3funGKwlneDl9MuI2ajPbCoZMs8I0MeoRxTj7BNAHG29TC7Joc1RPMSST
PkHBIo7JM3Kfb1F+mxkd+x+2lS8UeqparIVA/+YCvcidtH/dNtSb4N2PCp7Oy9q8u6u/dfMzJf2N
S3hrYViWkx96WYQXlzgEdPOeueSD2/Ef5t5W9a1CNpd+ybH1OMgaRD1l0eS/3TQiW+GkTbq1iBSe
nQ8a+sPOowGC36YpYVtxIxo+DAsrba+D96/MxVfNgtsEa2yrnmJDQGolkuBSDMtLEpEvYrAfxIp/
iFG20ild8cn7ngSXnDXDiayIHKK6lg9uCOIdiEbr59vGfrOIUDbz1SpUcAE1M1VWPYBu/eW2R9P/
DtM7pN4N3CjDi0r8L9Pp3QBr2Q924z9Nx80iMmReYj7J4IIemF+BEN+XVn1EUfjTszcHIVE1z32O
Icl9/dA4Gu/gicv3Nw3KVkCF5Yl5SPHBG1c/adnARjPpbsMHsa1+qoUnsGlUHFySqX3M2XAaltso
1GwrngIeLnHS4tFy1plk8VvOg486qP4w4FvpVNVGYx11ET42Q2k4qX4SXJNumyhbEpRltcy1ZMGF
S/vZl/VXWfkPIpo/fez3n/+/a6ieKAhQLT42W8PzqJNj28W33X+2HKgWflpCN+8jUrxV7XKRnn+Q
OvrTh94sysB5OpYhxoNWdi/7bHb6cNvM3ixJpgxpEPm+7yT2a2DXdKlv6yFjW/wTXUAMbTWGozX5
oy9tqll52z12q5TKl6GIYQDmrl0w1ql087pbi+4jk5U/jPaWALVGgk+DNRQujPnngizgp63LjZfL
rTKqKOjEglbTSzKoVzMmr9LOt53IW2XUIJtpZuP7qmnUg590xn1w29TeyqJcVSTdOGGaqAH3uT7X
IIYpsbtpDm51UWWS2yVH0/G11bU+gd7PdoNhH92F//Q2N2dlCcl7QFyIBZ8Mr2PZ7ud6uA2axLaK
JClXbSq7WqgNmUyZi/6qp/m22G0rSTKackVyF0KSStJ+HI7r5G589Oas9GZWWo7EXCn8kCKTzt3r
TW9yq0YStHKJmvFgNHVgg60yN8jb4pKtFCkGZxKu8MN6GeORpYa3MzolQR+57YNvrokzoVbFYWKu
42DuQ1P+bHhzm4iKbbVIfbRaoZXxVywgCKgCSGlZCjxYf9vb3KqR4HMxTjboyutoi/XEc+Z2fLw1
pbOVI8257ZK4s9XVmPpHy+qfrZhug/qzrRipJMqVbvbrBVYkPF3oGKRUR7fFbFv90dpUIzXCrRfH
6l3k1BfGio/SCn/YU7Zmf410QQtpt78SZl/Virb3zsU3XmODzeoMOimrqhroZejnuczi1gjg9s14
m7c03WqQ1KixWYVteVUk/kHA2zCBuS3Cp1sJ0lySoA1z4VFJVmA+1t18YDr5qJ02/sdMEd0inqYu
6AAyS6rrUtfV22Sj4FNbDfolHxN2vGUjoFvQkwQjNJIr89d1Wn6Uxt1THdyk/QLZ978jz5Y2gQrR
ZnxNKqfvo1oEZxs3wwfT/T/6+f/NdMEq5L8fL/rYzPNU+ivI3m4nZtccWBUth7xcwozG0ZjlTRWo
NNR9/2Xlcj1OmMNvE5n67ygL5N8pzne1g6+5Otqx4G9zixQHD9vCH8Go7DM46IRqT4O43eW644e1
i/1NEQDdCpxYMYAJiHG/oPi0g2GfTdvZ0psuE3Srb1qYXuJoAjtVDmtqXH20/Uf9gP/hEv/ToG/C
Z7NGMKwIq+qqCbbgTEMNvQOZcRAnA5lMnfVwh4mzwDSgv8H16wTJK6kzQtScjUke7TsbISsY94bs
aClDk6Klo/vMyjC4qnzUxyIfg50F1uQo0En+fWikeECTOhrJdZK0OxUueDHhe1TjWRR+nQZVHADW
be9bivKy0918Bq2wuqqm+ah+8c97H92KrlSnrWk6DCd3f7dTcg2G2wxk6FZMLuCRMvi6qxCWRMFz
M/ZzSvtE3FTbpFtJl+7HsU9yfG6Yxzzw6bu9UchMt3KuBL4luB+gO0nxfIfmx1dJ4tvE43Qr5qos
zCRVTOy1mduXpFDw1VIf7Bh/epGb/cgKQks0ERbX2kw27WVrjnDvua1Znm6lXI7OwtdlXV5X0rD7
WVQzACo3uq7QrZoLMqU4UUWir9yIBx4EkJqUN8Ww9H8MC4OZuRIwrit0kX8p0n5Zw+jGKbjZLeoR
9q9Ea33F0D8JgoymcPNtlrhIRv33/u+MriL4GOlrjjtJujiUx+rc3JSAoFsNF5TooSBuIpfIkB+2
R8YHfTI3btBbDVfeO7Lka08ubNHfaF5do/I2ZRvA//89KLosIptXuMr3bWfuZ6/PjWP86aZYYavd
6shS8kKOBSS/3UPg3Ziarr6tlEq32q1BzXEkojq/elrMu6H2sEzI15uuO3Qr02I+j3L4l6HaGWq1
Rw/kkjnnb8oV0K1KyzM40hFkY6+uJPO+okqm6AZ7uW3MN5mwta/lOmMVXZC16s+xXNeda+ltJWa6
de1bKjmVQxHKS79Gzb1DYeYUuOQ2+RrdirNcsYA0DZuxSxvNY1aZmKVDMZKbMnl0K5jyVRvaCYDI
SxcmNuvCdTc3xW26PrpFTS256ELBF3khVSVTE4kfcd332U3vdAub6lrwfOACLC+asOJBEfaD8L65
bTZu9VKyD8tGBsAG8MK8qIpN+zJeP+q+ej8q/yH82+qlZFG2QE8rfkFTZXQQESsuUFA1u6pm442v
dRPWN3VI7FwE/NLPQ7gLG7p8TuY2+frvQ/+fduF/+gab7Bhb14YFRSkureio+IFOTvEylUmQFqsO
Lz1sRDLOAI0bG2WfIt/CnqkLl5eliMbnHkazf/cwhCgPUQy6pypLdohNN30SVAWPEYLVA0y/gi+h
S+xx5GuSDSBEn9ESAHvsFd60//4l/hDIbPU6cTGG0djY+BIzVz8AVsbuu4oD5XLT47cCMPC5IZ1R
PL5Ek/rekOolRIh626M3AUFIMGXeY5kLKcPlsspmznKefBSp/2l2biICLxOA6po5voDO4dD22fA1
o7wNP4V69LcFBlvNV09jOGvNQ4xkRb68ykEue1EWH6Xl3o/pf5idW81XFcDb0MNX6qJRE/9km3w+
G2yeedYMSceyoG4BG+IR/YhPyf/w995//v+KQyh+DmO1NvFlSmSyQ0/rciwYsTsgTfTBI0z5+cF7
f38F//TFNrF3EK62NxPqQ7QcwvGliqRps7r14U6WrcsqUMjThcXVS+7iINrBMZKixS2sBrzBroVb
QfKuu6VtHJ25NdE3Hc/5Z2uX5BnSr65Ko2ZkWI8ugHJjnVD+gwP9e1D7LIOyeDQ9yY8gcE2fSwBV
zoNviy4Ncs+vSBt8WU2U76uiskeHhpq2TCUbw2Oy+OXYMOK/lKwid1XJ+ymNBTNpVeruW05hyfnB
4PxhbDY7nofHcKkbtV784EFSDP28F5p9kCz90xve7nft2CJ3YfnFYFUfASIwh9hF1d7Ztv7U6cV8
UKH6j7PEP73hTaBSLJ1pfFLjaACfODjXbmpg+AG9RDrBgmgPjZP/BlRB8xPNEfHe0uJXSG2Uhm4p
U41CyLErFvmBLOEPG+T/qHmiJrQ5dMOXrlr/7kClSZXD0N70uraCHtJUYP9FLb1EA/8xu7Ts+g/2
9T+8q62eh5HcGl4ieA+In9PR6zYLgilOxRrJrA2S9bYJt0UBwSid61A1FK/Ksoyo/ujFjXpt+j/q
vy5vgB4W4QVrSfyuhVSHFrTqv/598P9ZnEzjzRY/DAvwXEMYXeIySb6KoJ8vzHB3FxlR7bs8rw5T
LZeLiOR0W4J0qwhsg3Hho22ii0H69RJhqu7gqahuu1JttYBh0SzF2rvo0iRRe9Heh2mrw+Tl30fr
T+tgcxtcKs6CJWbs4tfZ+7StEJHkk6Rf/v3xTP4pCbs1s0TCuy41UsaXKuBFHmWFAR+2zaqAkYim
CUAnwad1Gnn3t0YeO/GpWc0M0gA1EwFMSEsaqzZdLc6DOoW1nTf8KUdxcSyztguHsYAvOpco261V
t4Q2I4KV0df+P0sw7WeUUX/nQ5Pkc4oywrA+GG7j/CdgBhapqTmHcUSY1qsz/oHqqdy3S0KPOSjq
ZN8FFQ6LeRz0yaHRV+4L9HJ+71XTHlHGv6N2MbAi9DB0HmsfB1nkingHfCPAcGGBAzjp0QJ3aoiM
70qwBZ9DHahoF6y6mNJB2eIAYPLvXJP1b/WO2CmH3qRNkPTflJjVQ5WX/NUl8/DYFD44FAJU9GlV
zvxeuqWt0nLmpXpsgc/47qQMyLFAl3b5KIYO0yPtEP05THJtSGpZ2Dwm2ra7zgUmBZ0F73ixo9y1
Q+xw12XNnQ51ASfmpk4tL19qu0Z3Cb4DgNFFP2dlF6odJ9Zk1gzuWbQz7Blp24hDjdf5FAAxMz4k
pZqrTMU+fgQjXj0SJfSpHFxI0gEs8MyuIAKfVjvT+gVybHi0Fy75TgyQblLknO6Yo1+iXAc/VUR/
88VWl9ro9mucyLxK0Y4U6Az6MbuDgjveubrrdm3UDwcj8w4SEE0UkskCQMF27OqvdVdSeICUBVxO
2yKhw2kqVho8JmSGCL8Yp2Y6mVbN7EtT1Y3Yk8rj94clnt/z0JG32Si4OzWah2e8gAqf0huI68/1
lAMMU0/I/vSphjWf+apyOYE81tlkKfbYNivTZ8SX0t+FEr+aMl2N2drmwZN2eRBlJTqqDiqvHLx0
hykayK7vpio/97bUxaOfh/agMd/vygUOiAOrO1jciVrsfKdZGuNS4ne+dG39LKwsg0PcNSI4+IQy
fjDxnLRqV7sVOYEUSfSqfvSCDPI+blRTfPVNw4PHSoZrz1OFyDHIfOFtY/FJmpIckTykq8+0Rynp
wiM/lAe6dFN7QANtzt7GftTrE1EevjAasv36Ox0XO8EZrGJ0alKKisWY2noc/R2lQcnuZhSm9E+9
5qG+C3WHf+owJvEzXGwCki54GfGh0LHnB9a1iTxNXrUy84GCwCytA7joZGO3JPJeeZHkrwLa2PYA
pTu4PLLCL+xWVxFACaY56tUzPCCA84LYm0+Hoqkj/QuQrw61PFzOxvyxZpiIRzmMI79UVW3g8lY7
jXxDnQ+ocvcwmB2frBzyvWmJQlG3yZtRpF0yTfxbyRirX5sF1pHPMnIxIpZAYnlGQ1iz0+ojMf82
tCAjui0n3QDoPpP8zBxQDLuwMKY497yo+18saQ27l4Gx/attk1meIMjU5EvuohoBZNWJWUKRYViU
STHV6it+yw9PdROvgUgnRqR/0CLohiOQi3zYR64L/OdSRPNwL0LMa2CBHRH7hvKl/ga+1hDjplkW
mMewyUiOtR2S5n5leV+cEmNc8z1YJXX3S1R3eZiNbRMMeQqTLsbPAggC/3erzHs/SYWukqMJwSY5
lbNb8msNyWV44kWCyB067rlcz3PixinPbBxXetcHc/S+uw4hGb/5lVf9oR6amt1R7EZLvK90pczF
arRUfRsjzkEA4j7hNPV+UlGeopUOsp0Se4U7z/hO5rlF71G1V4nq4jMaluPy1aulE5cCNpMH3RZx
eSwn/HtAyNdK7UEDlc2zorCoKlMTWlqdEMYsk9vFfgzKExoO9ewPayKBVF9KvJgHwiNUA+EwOzh+
xEGEvoEw0bo/T9Uw+V8CLp/8RCu0RqYa4Io87Vretru6s2X499qOZDi6EPA6k7atGJeUFzHZ5V2o
icsCVzXDW0XFHDz50lsP63I0SufgTIVBkyNNxZFG6srEBGu6hhUOqCR2Wv2FTt6JfBJNGA4XDzLP
fIxcKeRdaMNR/jQVDcMvPZBG/mA469V3FrYTvXciavpPkcEk/T1SMopzgfJtE6Q1oWH0F/gkfXti
a0SCa+fH2acxFP/NLzGO41KkbITB5jdBdRceKg3Z9L3tAz7fTQ3D5Sgtx1zat6EfVPIgw7IrXmcs
hLFIIzF16otctCIHoybKD1Qsc36n0UBAsoYtYVzsHI0Y0HtkIkfbDk18nVDF1m/IHdGyQffSGJpu
pzRNkGcJcJgEP+GEF+gd/pCzdve+OLolUyDvLlNKPW0Dsac8jO2dprD91tkKIsf49+qazr4ZH5v+
rV81EbieLWb5Iitpi8+sgkrk11BqtlS7VhI+xAeuGfJJ+76vQ3kHgpxrn6khQVecHHh4csrQS9o3
p6FoZpaf6kTp5ZeDXB3Hg45ZpPZo/EycTmXJ63hO+ep0zAFGRtdxlPa0JuMdlY1WqU9UJHDaKtUB
hMvbvo3DPXQBXHa7gvm4io5iGPvhtdMA6cTHCY4IwHEuEZRyP8wQN/2S8WFEsdwtCo1gqVx8PvKU
+5DIEW1Aej6qUladPSq0TObhTvNEEn9Ben5gz3QEPHDK2Jzw5s04P9R1ymxY6EtVvEOlskiHpVvT
Uk7CondprFe+k2PvRZElqEkGR+MJvJRAq2MmPgMyudiTID4cf8dBzcVxoprUxwKpJ7mLV95OWSec
QcA0666I9SGshMpLFGVG7vfcjOtyLPlk6StRhe/28yCj32YVPvwl3MjsqZ5h2NLTiGZlr/0TJXMc
pNyGJjrCRTmX1ySnwQwjt1jOyyleQ3aRoF4vOK8nZw+qJWPwxTObr3ueEBWbY05nS+6WjozhT+lo
cIqiMDJHCZ9asweBu4vHLBnh0neviyCk99W8gBWUIUtHoSZqJvWUu9yja9yNY4MGCLacydD6fT4N
wNXWAwiHIxgCxwRhVPsDZVwI1/CVWSfPrU2mJkkLPydiL5mE8ildYYvgzxMiS+wa2ughTUDAfJbQ
YPkmRVQ1Rf642J7ST+HK55wcmAia+eJ4pc0zCTsg7IC5pgjXsHRDMDoE80nxV05Y056kFpdQRtW5
oABMYYdNqtepTkAna7rV6p0RC5XnOOxaif/XedKlBFk4/ZddFPov1rEgxQWRNWff+xYn1yNEfo5+
UvUa2PPYS0xADn0CChu9iXt3hBd5g08ibbQOJ7y/2T6vPIbfaef03yg64TA0aj3lsFf8LURXDF06
jX6snxi43MOdqIvFPDK0JcWPy4zk7svCIMM9QafodJGOZREDT12yZTnAkqGrfiVhSOJDmfeBfI0G
MUwv8QCh94vKXat+GnxWxDtWiLX4oXoBy3QIhteCP64uMRVaJ8uyD/DNAu7TIig1miu6aMH6bbtx
DjNkbPWSVkEk8rNEfvtg5gqKJ/Cban2kdhQd9orZmkfFh5wgoiwDuFxC1qATB8nIfpQSRsQxD+Dx
mAXateRlqBpdT3sUJlRcn8rSlMdESBzVvVAyKbI28YQhOFtj8bcCgo01GR/rKXjg4xTrM53XuEop
ONfH1UXmRRiXw2TZCtzjDpWpIi3TKRgCdx/J1tdFao10zQNVtqzCdOAw/8X5TFra4cWR3Kz3IJYW
Q5WZellS/JxAXFXGxfDc4YDA9gchrWrnNO+037Glneu/Y7WQZ75GuL07YPauHmF6v2JHo+2KfF1E
8s+YteCfCmAtp3MnEUSnaCVbgoewbySKsSqJk/yOwwwwQsgwVnLY48HlyQJkMH8uRJ1M832ThHXz
NFVqEbtyKMvgGYGCDtBKaZc+PxAXcPFpSBCtHHzLB/ncJnUxHbtBqLtI9mgbTuL8iJArt2g9CWzi
jpBgs/BxRRjo9jXFvKr2LXqMu+Y8xlVcN4io3/N7RTiSez2YZvzdTaYXf01ALXydOJW/cDnFZnZI
FgfQ8EjVPOxqoEb/XmDRlGmUEg99B9aMylqp8shn2HzYuOzNhAae5hgNyIg25xyGzs0eF/zEyl00
MDd9Luoin/odKrJ9k+9ItEoGJ4ChpcNTnHQTfYKZLXnVzSQhl8lxM5AZW7y28ituxuCJDLaGhyAc
qOBNKzJDWk5AjUJqNYp3ReR7wLv6pL8vZha8dYw3RZ3NhhiqdnSsSShSZ9AJ8L0JIzLtCJv9YGE5
PqnxvpknA8OWXiGSHVDuCkq67+Zc1T+kruW0t1gR8SeJLzFckkZMcZmh5NPvTFMvQxp1sipTR/i7
dZ0HFZfiuluX41vF4jA8LvLdkScTM2nJV2yyjre4uxK77NcCtihTmrR0juK0qQFWPHJbxMX9MreM
nSa4kA4wLgdSpUj73KHc0q2oTMQvcPex7Z0DFpMmoAAOOElVwFLR2grHI3IEF16+u5ZGIDPu5TTE
O89yRnetDeZXPUlyFJRGj35YCNmRGf+N3Dv71aCruj70pjH3mCv8GkmboAjVLyTrx5qdHVvGz2bm
1csgYjun4JkluK4hkdmnIapFSxoAF1Qln3kUzShD+PoXMx2bkFqH5KRp5zWd84Q/yxFXLIQkwNCF
uBYeNXZaSNHWCC18k33qWIsdflYru+jKtVesri7MKljpINGdrGcLtEbG+7VH9D2NpzjoEaDMLYy+
F+kyqKjbo6nHfBfGa3fqWKyOIlfTxWhsUDIcq6x2VXwfhkjYhEVtELBBGCcj1YJ+vwZ70bVhCiaf
zSRlUwbPw+o4jlH92o0dNi2QxXZGiXAPFhVHiOBFyuT0re0Ti2tZhMCpx5V7LbtgXxjsGQMVa2Z7
PqWygpXpwpDwgBn5V1bA7b5XEL5jo1B7gvwJxRgQdeht0OLGVPXnhcw/Yc7JETXmuLA5gc+jKztn
4dwpjH9Owy5ztm+ucLenuAVEw++m4eGXusT2EWkyvpZVN2VN1PIn2LeZL4YZdYbZoroY2XjsJ02X
MtLwzJkw3y+agd4ScpfvoRpH2FQkDTmh03jYLY1BSAdDjP7HsBiZ1gryaQOdyGd0jaHaxFl+kDAt
PtkaQSCEd/MaZTFxCtA+XJsXaI+O0HjxK9QmVZ3G2BqOeTVy+Osy1hf7WUXSAV8Vz39FTYsAGJfb
6Kmxlcb1X8z1L4gng1MXkeVThMbPY5WL0aLlYcWg5Tre5aYJ9iVr6p9+nOR14Lx7yeeaYuZTjWIK
Rya5wGQ4NHEO7rapo1NscrcHLBsTvXX+VOp2WbMl6aeDI40t0qBRxa+8dPrRJCz/Xk2Wp3Qkzu1Z
EVZfS6/m5WCd6fhFB5U9aNfzYRdGpX+J87x+rqMyflNhrX/Dz43AWoojMEuk/LJWhLB7GBcUj2Pr
1XmiRULSGeSJHRrTEQMsdqiOGkWgtx77YHPiK9JcO1Pk6mhiBcfDqC6DIlu1Wk4qCfNiXwWETKkI
rAl3dVXFSG5149IidWQGv7M4vvZqVUv42rkZ53KqyyW4hpFY+6807oHcT+KR6H2Je0y3x209itJu
TYoHtor8noXcDjBvFSWSSG75GQSLe+XQG9xzAtgb3h2uiLhWjsgn4Jwk+17I9gUUNTA+2wFWJ7+V
NrbOAsRQD7mhM4ektIeVuLBr95SHCDH71QyXZaBw/PKhbPIHVMNq+7Ai/M33to/yx4gmPtmtOTx8
8ekRX2QSR/0b57M4Q+dXHSgn7W/VB+2KnOekLtD2FiL1iFXjDLPD5FkZwL0soxCdPzIxYRlN47uR
mQhjQADKlkzxgc6xaNNWJAnAsJ2oHfo4DWvOpcDpt3eONe9Q8lojgnTxc0Gbjt+Ttpd/B0L7IuOw
tsIdDybGr0EdCcxiVACCPQQxCFME3mq1L+XS/0CM132D7Zv6VTUti9NQkpxmfIoQGheDH6EGn3HL
zJYxGQcsli74rqtpeMCmEL61TTH9alGWe5okmgfTILCYk2Ra+/tpSvhlKvLiJy/7+C+EbOKbD5zA
nSz3I7kuoJ//LhTit5TW0WJ2OeKkh3HtijWLZpZcw7yj2Mz7jn6yPaK3NMD8L9J1LPMrRQRSZI3x
tDuouVv9Ie+isTrzsHKXJnxPgQj8sSTFI3yPuNMhqVE2RZkxdEKIb3DpjspdHg8QGlM0GcTZMMGD
8KGPAwtWqKjRkPbUzQI7m4yw/z2t66DI9xlR3SVu535vAbfjuzWYkXEF+8gmewg8+hdgEkHRD6JZ
xrCiUXnyvKLWekLGA3czbIqBQmJIltVd0wdBkwm/EChzG+wXRdVw+q3I6+RxpXP1uQpBFdutoldt
FsHxp931jerWAcfB3DUvJY/Wn30PENscyC7ak8X5Tww25D9I5cSxamWvr0PDEP7FTWS70zJp/ZWv
mo27APfZ5wkwzV9mtaU9QWK3Dlk7I7V34A5tm2iIKN1rCTn0I5qv/EMt0LWzV3FVtHvkLPiYedxB
8kuOrPxwwm8kFwqJkT8yEXKzi3hb4T0FusmzWQZtveccGuOsCESBOwc0H/2ubyP2nEwLXiieXTSp
KPz6GDhol9MKhwXMPNiMI6sCLNNfp9xMbzruujZtlhL1DN5E8hhEbY8EyrIgCI+6CSrkUdtJIDmb
F7sCjszrXrM5ry56LbFSLaQa9Ixxy/k+Zr056wQVvsn3YXCmGLo3MkxIvZcITO4Ths6EgwrqbjkL
a6vo7JNIfG+HarRPgmtYsA929VgQONl4c0byoLD7ViBBdlrJPPIsGpy8qmJe0FkCnxKktfk4ho+I
vZYet4SxLzI5zoHGFc6M00417P38papKklPe5/ZbpIOifk76sCDPYgnpkiFAr+Yj6Wow2u0iwqdh
9ObN9isu0rFekM4E0sWithJG4c+y+D+Ozms5Ul0Lw09EFUmEW0IH2+28PeGG8iREFCKLpz+fz92u
mj3B3SCt9ceQCcSLxFTmzjwgwrbH0Vtuvu2LmZ12tfes0lX4NNTW+mucl4qErkbFORsewArWnqGl
CEq2n2KtvSw8ltrlUTerzPqAyWBkMVOnKN7kecRuGSZNJazfxxqGNxCJKDgbT5vrV3Fl/dsbRvt1
HcuOXWgsuofBXjr9HErPvgJBPst2854cyijvSIbjk1VG4a0c3SIEbOw76Z37aUey2ldL+WOIW1Mn
tuOt1y6Yaz91q708Hy4J9t9nCglyW08jA77aHga/9tnSt73XmdhFaZ+t0Bm+6WFy44ypd1Ro19Uy
nLVZG67khcUsGRo3yhVAZZx0yqEgZPXlcHOdqJ6TicmyS3yvm19lT+ADp8vWnZXTHn+kt8AKt5KA
18fBXcc5j2PsvndCc/SD8kZMF6Lqp6/MIIthzXY1gSPJLCpfZntwqDWnXT6uL01gR0EKOup1J+KY
ui3r7aCK063EyB9MWwDnYQKjkqACsUkce+NE9fw+fhSRtaeWH1W/d69pVnaMyl5PtT2qkFbInZnH
NuUpcPu4TqyYLhQ2B0L4klKqbr4e/WB01isjo6Rt6TDMOo2EjQj3obmGixc8gVuLrG698jEqfJ4T
two/gtkFr4pYcxOiL4ruo7RmcpGbPW4Z9er4/7Vcft1kArrx60dBBJJs8VLqZHO8+ez1/WEn3eS1
+S5E96NY5Hxyt4WlX04dPMsaj6/LqMxPYS8CZ30HgZBuIyN3vlQVJ4Ebich+lqTLv7fH0ZDBVQzN
q9VQx/SoI+pkWNY3gj4U1ITJRWHtoKNIlIezombZS3nxwj6ZBtLjE6g086pKbZYMTJ97wF3A/5J5
sIf5apdt+FnGsun/Hd6w1QnrJWiBPSg+pJ6e3Pti9Go37Xu/R49bSOt41kFZNOdRWatmQp7jB7T6
83OxEJ6WB30VRVmFaG3O9jBujnQsdPm64+xYU0PGwjvM2vh3cEJDaUrt1BfROvWZe56bqdTdXQcu
hsmJrfGLWVjlU7XxTBFWZ1pxL/UmpztThcEAoQbOcFnKuNvztjbtpwbszktVVN83P1h/EAlr/hgW
mzsAeJ46z+zvpDfhFWwx60SnptD+08Jqc+XVqrbMeL5u037EsMR204Ye0UWeNb07yp+Dc9Cpdrh+
SeRNCjmwPfY+uoB7CKw+/mn2w4GNG5m+OTDG7u8wjOb3eEi3PG326rzXJexYWWnninIhuF82p6Bg
dBDTeT+KigkdMubvHIw8BWW0O8hnvCGEGA40e29BU6sIAP5WvCLv0bY9uYXws074zXphQFBJ7RrJ
TKHnP7Hap/VG22rv5n1QHveNH7jXSHvjw7x14iztiPJhYDkpwHxpU8qo9N2vii8agJQc3WsXTlxw
THPVlHS7PwI7AJdS4ohR4oy83v0jNaRKslqQM3NVr/9W/D8VR/3aJKqsig/T6j3k8ZpClZXWuHLw
bHq+CWuv/nV+zBAsSHwXdCn4sCxhWW23Ye61uqg5at52S0JyYhr7b+dq4zKejgoAc/chgnXU3xVd
7LwayyMhUVp2vg6uyh0brqzmjOGg85gMvUiGOQb68u4Ylv60efz1jj3L01QpML+44ZLpIHmSPozk
CVh4KJMtXCudLSBrr00Ts4kRswn1PtrFbagUI+/a7PPnWjc6K0YhuFWstkuGyD1ORUXCH5xVWaRq
jd3LFvbrR7gvS5vOI2cIjpPwtnXhcPFM0ftwO1XwxAYG3w1plvatGAEBitL7MbXVepq7snxBORBl
cxBu2T6I7dtiTSZzoZxfdWi1Tx11KSkwp7rIsLA+eNuRi9pk6CegYc55KUY73yYABO7C8tx6S8Mb
VBWsJRGFaGnXVbyX3dEzwhn8HsEmPx1HY78UkWJ1q5bHsUPvGRXMvakDtXVxJzAAeyyr2+L1bgIk
urNyzoQl7qM/JjRckbkc+15mOv26ogrJXA8rldhDcelUsV98BzK27415YNkwp5034nkVVnVBkiSu
baui02x1x5nUkfZhbkWc97r+3WNlS/mtmLKGsaiSRTVUrRpVmUzFe/zc1ML+2CrlZhCT9hOgbvs4
VJ3zm4fdyw5fqtTz1qLIdmXDcpRumShP2knRH0VeNGv96ZVghl5nl5epcmQWlsfEKW5Zn8jNCgDN
6tMxQXemNjU6rRF6LJ4L/0+I9XCR+UE0epnVlGS/yLCaTyDS0KLFvmfeGC7ncDahlVTF+ouoPaCZ
ejmuWvl/GLj/6nILXrHpUpBMrMDjXsNZbeD073Zph2doXzerrD2+RvFoPU6b/gwGNeSNlrArZRHT
8Am1xwpSc1vWof8OsjCdAa2aO1tgWkN0qLnITf3X9Wd1AYcMXtpxfp/Ctvpo7YBatoUZAIfSVBDP
1jT3JKdGr05bhdkxgkecrCDukkaOsZsoZbrEzKGdFb3zG1/ZxOe5iuyIxw79ijRBmPe4dscUJUuf
xJtYt1SinpBc9lgXMt0ga9L7XD7vVvXDrUkR+5Rb7+0khYZ2H/h5SbdjushDdt55mxcuwiaw4GOe
tant8qFbJtezTibAWgUqNc/lIXgBOrF+W4947y+MbWZ/A0qtFWSVGf34Pzmt/m/RGCWfbLmHOldO
ZMZ/lfGOuUn2rRFDJiep3dsRE6f8GVXaVnd83NjVhYuSAJp7HOSTS1S893CMXZP55dq534znHPrO
bZwOutGbN6lfYyxlI9fe6nBL2q12tv/iZZT6b2RtgTZJP1TOiJyXX2DaIPByS0ifXmS6+HUJpmuc
+Ocyt8zQfhiVj9CfjZOPa1/8341Y5244z+9yW6ou2aZotPJi1bVJAXVDRkt/RjrOjUjJLBrSQbny
0+jGh/MqLD9oH6uy0B8slAMzUstx06VVe5gPm2zw8SWuok2eCLZy7DRu9XADVHGRMzRFM/xbUe/1
70MtTP/qEPg/pnHFxb/T/rGNdVLxstYPahp0l8YOCZvsndBYfsK13PdP/TwffNLlAVqbNAbAOm03
Z4Rq8HwkM3dx7PnmAb9nUX6fLWWiJ6Ytu/owmziG5Fj8Yfuoes3D5LpQT07umc39AfEaOc8NIEv5
TxL/928JUWITMYdQvcpWYUdsswqE4arGxfFSkKbDemb0mct8iqT1Hm88JeTf+o3UNsKEKmwKarOF
oDzbWqqeRre5AjeexUqycxrJaNnfZgk5k1UTqicrCRVCX7S0at47aF+7sJd/zjag4Mvh85QvHvZW
Uhc0BQXSB+79eczpLraW742w+u1vDKQUuQTnjTtN3e5Cluueaq51MGWupwryb9qH8ptXWzDi5IN4
kXXtBjlFXVYPyM3uWhfJUQMZT9nALTaicy7ofUZznUZr6lQWTl3UPk77uMfnUNbRoK/UR5WMRZTu
Hj/9denKdLM93LJlv8A0ZV1HCu5/EmjLe9mpRBh0tk/hEhSEZVC/Tm6qc4hHijziBdLaRaFh+3xC
ayIKBANDYlnl/jA5pEx39+ykbLtJ7xKW9kcYIcR08tagOpD/SAVkcY+xt1Tjaa9WMLDFLoP2puHD
2t8QWP3xbeLAEv9qZ7YhJoOq3Sr7YmMD9TtmhRCtHNxWw8+ezW5XRU5+OEHfszvJ2ZpJMD0cC7Th
3PFllu2V84QFjpo75R7f7XINh8yb5qhqXiELzKYeI9sNOzsjfUQfvwKnDPbPNlxkA8NtgvbXDiKw
6FPleaU8DVG16yGdXHHoW3lAYJM3HeAq3oEHuvPx5Z1/HQ66BiHg11mn8KElmxFxkjam0Bp/QkJy
ovsPvL8Jc96+NlqzaDbjDVV6298cwWqmTtylYUTz7yLYT4zHOcEn3bXDL17m2r/Zs1vpRG/e5p+c
epa8/Q0VrenqTBH5I3P8r5R29bky/+wzPJcU0ZTSnBl35Xnwy6N9LYKJ6/qwqbHiMAnqK+RWJ96a
qFqKp81u1/lmDahT7wiqoD2tmMYuQ7MucprmBbPJqqM/Mq6bONm9WvOKlowVjIx6tj46zmyV8/O3
S14hjW7xz0de7gT2sTwWPoDOpyiPYPiJ4sv9o739iIAWIFCBtbfIfxCQ1OwcUBveuQhGBFeOitvX
aKhiGsT2wA6CbG1tdyROwG+/S0Q2y1PMemFSiNFQ36SievhkPN7ffIghgRNv2Y/BTbXEGvixqXnz
8tix9ylhfziejFLboZIVg8eR1jX467OF6kWcoJgpZqk9IwwDya7vtauXPS2KtpAXMuMkrKQ09OXw
8uDmVO7+qktr87/ZW2Dvnzb11k5mFhZywNHVfOyus44Mx8Q2/lidWJ3nDcWaVwbhNfZmYD+BtjR1
m5aCn8i1eZUAMmpe9CoEwY5p0Uhj7rEjUwoVQCIOGRKhzwPgvheNACUaWqslgb5unyc/0sHTxLTL
0CLnZYctrLu7pqnC4xrgcb8iXw9+i3i3ZY5gw/7uBuH6VvLNEj24aUNmaxegBg3t8XVEIxD+CcDm
fxUFb8tlb/qtz8hBABkMbUbBawj77t8hSlhf/Mo3gPxdH1G2JOz1cWusurmvG6mYNrxu+fSH2Nsf
7T0efsLl7X+6IuyaNB4K6Sdq8X1YvRKfiIV6Nd3iYo3Seq1lx8VBkwowI/+5MAlDNfFllUl1WO1t
aKMg78tuPYso3Guy5jdgCPvrRVZuDBtihvGn3OYDzxV0OnfFOpQhUKjbfLjTqv62EIV/SEBWx9vh
C/3TWNgOXmqqkIr7cWwsMoaNtcanAoZ8zBFOHkMW91PHYLJ5sn8Uhji0tK8AUU54vmrrNUDfgdnr
aMZfUHJfOuMvuH5K9l0tIPq7HKDsmtIeC5iYsvbSrVpQwAnjxYoKr8hruFCFXTwB4OL1StC7NtM/
uqVKJ5dIWRi27HiJm6wXpnPO1jBa7ndbFUp/8FaF25f/AYBr0xSIPsXA2GPCF9eFf6d4aH5VjtIO
z9CxyBM5nENwj4aMq7qa8H0FcaPD9LAc94JAqZ7wVgIszJMaXtbA1YCbI1KF6rl0lV++AlQFr0Cw
TfknmNgp7KVevyuyG1+wmO596gScD1imlomz31pa67Xk7Hrxi70M0zBcRZQHu2yQnYba8qv7rR28
9lvjDz3HZSktcdlYwMJLHAEZncIAeOSEwqtastLekKh0JsK7I0qNxidsa9u8aX51HxP6ZnzOpdDv
IzPltA8Qt+GVpXbfux1wdz+3bnd4WYNx77mcaRHIfVRJPFdHt3WppKQWeHZzY4QrCcHwoXqSppHF
z1a0tXgAEFqLKA2GIvITQKRD554OQnGLSkbjJ7qpxmunKs+HhB4159JSx9PdHJntfZgOTdmwcCeZ
xLqDdVBQnOfOLOU17DjpL6tZpo0yRgR8EBycQ/eDmWg/Rz5qN2+KWwlRe+8bfrxyAKj8Lo5F+fkW
Dz7/jHVbx2w7Kn6KoCIBNViK/i3et/DdjoP4m6t5klPq3Gzrn9kHyX+Lvvjrzt74M7LXUJ12GKw1
kcWwl3l7AB2nFmNZ8Nvl7LNkssSkjLxGWyCOfO3kpD98nP3WqSXbpPjTM2aE345BrC9j6bb3FqPO
6zREGg1KM/J9tYUwcAzLEia25dcTwHFoJp76pe21fPZ139pPq4MO9aEtZuth6FC0cHP25nGgZN5F
nV03zaOeJZwKyk8MV51s21yEliQHoJ0PAVvulN57j27uqpw5KJ/7bpTpxpaQDCzTa7KJIL6MPfrO
tbf0d+qDpjhpS1c+DQ7RO8+CU1FmRz2rH2wmJQIA7TN1KUCc/tZ07UjnGI1GLbqlppapHfk7h1jv
xsTCeLvLGRXJ40dgHJUiW56WL7m8+9xOk12+dGs9qreIQs/6OspWf83+vCrJYTzgJbN64nUP5grt
tYvA7yyZ/rs5CQtzoH0Bq3xjI4lVrkd3ffTdXtzKodDXmHkBoUVsud4ripbdz1i2punjaF3kleEW
dO17NRR2n1fljmLHgYMBEdyKqXy06aN8ahy7FzAMzdScyq3ooks/rKJ6QMRXAxCvei7+QSnU8w8d
t4N6L+iIFgmD1Mw3cHTTrQCQ9U9o4OcI6HFd+MVpVvo8IpSXXERwTJdYzet2bVH2vtaL27inwR2K
NoMaNuWzcxRQ3dJCjPnYQYYRMNM57OaJp1x7ez2shcd+aMp5xiXBzSduENz8EH3lIlSseatwyosp
SPrimPXNIzK/u/jNIQ8IlhktJxj5cZ6U1Z1aND5XvXFUJDV+izVlUJ0fJzqv78aISJ5eqfIlDid1
N68u7bqxFaAGsgzqqRGuReSCdtNbCf+VqsWiSVOPhed9Z6IwQRpavvKu/iGOf/XAW/S+HW11a3dX
/5ywnJRJrWg4S1nXN3Ob5zhAX8HVMacQsSj/BmM79f0CO7Tlnbam60bKIf9MrcJnUXxF4VqLtzya
dqh+jXEwnMN9tvEnzd5uX5Dwi/EUb0dIuuDBkJz2XyjPHVhmAY5TyOPsU2i6/o1iIcLUXzenT5dq
7q/IEMZXrSxfMm8a38SZUFxdKTKwTT6vy4EKgTdxZlUL7X9IJ7q0m5Xb5Pzl2odu0IF372lriK9T
p8c2ww5Gv13RsIP/5qlefpaHmXN0XtgR/KBQYz44Hbu933buenLLaWAgtPYnodfoVJd1Y9J1WYgE
mx0Oq0xpez7rY1J/mLCafBXN9iB8pzvhmFyynfHuYSnBNRWeg59brGoeyKEhCOkYVOZPc/fs1MXQ
ndvKNE9QI91FOnv3pK3KyznLXDjH3aynkVkoqeMjvoihNs98yvOSMxK2A2qSwJ5TNlzUpd5QnpYS
vuBl4LIZ+QKpen6zdzqC/HhYMiQVhLnu5YJY1R9jFN2qCUdgwWPjvpgmH05EjTdfHOUPMfi7+189
OrPjnzdcRO73cawrSgfqrX1wJ1u8uTKIvhUo38oUj1GxJpEFSRxiXp2SsavdvzvqqCOx43W7SaG2
S+s1iGC6A4K2H79gA9LT7wlQj0o++9H77akmUCfIVbwD0Nttl6490fTX8kA/0TluOVzsQsQeI4FL
YpVd+g98Y4wB+1ggrGocTa6x7T8WNB/zeg2+NZ8E7pynXZr5xh/yHdkWwSYEERxveA8xtTbR2Dhp
IRf7cgjURnnZNpZKR/RyB6lM3BXRMZXXcrP2ZGD9uiAfn95UM3oFmFKwmtcw6gEaDpL5VNKMoWUe
EcyiC2fos/4LVg86fBvXr7v+UGfHFdF8hugye95zJdp/bXv5amlA6dSkABNoDDfPa49sZs81T+DC
iNU4WLQYcutwuo20aYe74sDYo8673ftWpmFH5SvkEr1JixWzWCSQe5rBsrZjK74ralmMiH1atqMY
xZG4D+cFhtRwQV84BhFmzf1QsGBuan1mn/c/42EKsBz5q9wpjvbLjwBx250dWvpZkObl5/4xKueR
cXMpMkchkf9mV40FLGhbUR5uO9MyD2100TwTzG0M2DIVrI/QYg59YRmmrsUkXRio8fnoN1kA5u2O
BvmeygJFB9raNyaVdeH3ViWWjFb178SUhtbdNrDx5VPs6P98X+0ZB0r5Tn8Eoy3BehXjd3XEARVt
UFIyQafNQQCcyCluQwI8ko7H0AUrv+Z8x86nzWKSy8UX4sRViVahRDYE59UwSSfj1qA82QwK29vK
wBqk3Kb79EAYva5PDiIQ8+wsenIgTai/OX2dw/TeQEvaUSJaVAwpXhJH5uVRB8HztuMNT4Zg2IOn
uBPh8YSQT25XdBFfzQU2b9Wt5lXt7tZQTP7FlEPF7mfvm3+OVeHIvy6WA/ICrQqoQ0K4bondFNGP
WEV+8EzL7uTzUlvSxWmk2jILpE1l3bIXTZDOHAp9Og4zNpNEo33TL2bm7uXoL1tEWClpjXafTlwg
kBFLMaPmTI2H2PYhXvQoENECZlv/8f+u/nXHdkwxrhc9dKNSxc0ZvbbIt34vP7yll5/Yw4C7fSm2
MBtHI4BvY9+Plg/YWL+/77YQ0geYEtkmclaNLtvT02mw2aCTFcuUC66KBiBrUMcDFk3Tfy6mneHU
TWFln/soXP+WcohPMjim4TJ77AsJxajmFKL6LGFnluVRq3npTsdqovG1P5bGQvRSlRRFFHIYZb7G
ffPbgsSfHntZRlPu+7E5B6G1mWRTrbSS+stlwLzclSdTVBXmEczKabAH0R90Zv6rLobqQaoQBjSS
LptttFWITY5jNqeRUWJPccnYwzu8LR+9VYY2KDxxz3VStqtXXBY1dMWjZx32l9tz7j0E5TZqsZtP
QGH/Q21T9dT3fWgoCQ7EuxioH2VHt6P6wRW4Jm/bBDnxt2xCfF5HL8O38UvGBUEHh3zng2h3J7cW
B3SUtR83HiSHSbrZjss0ieK5PZBWvnUs7M8+ly4aAnx1WSGm/Xhw66oJTxE090+GLTL13J5TtErQ
OR/f7FnEI17AEeV1ZLwVqH+p/KRxD8GDo/SPKdZ9NsL8/A1K2zCqkGd3sdZNfpPb1L/zNkNcisK9
LLC8v3Uljrd9F8GD20/HL1PV7YlMpPohtMOARg00DbAPCAyrsf5N0MXQp60rDKZrsT9YCPOmdBn1
DutXjt87DA2spsMSPnY4Q7khuDsdq+9wJjZA5KE7Dz/iKrCg09rjAxHj/nTAPl5bK8Q72BVxlddE
2d9bu6oenXZlMz4KC/Qr1ETjsIq5IQrzcjlpx13PSEfmn+jKrKdNVjDsKDHvMZbqOMfQ1v9BGmWn
OGZA66fNeo/kNr4qM+yfpHLvDw5mlec93O8aHqQzs5J+s1fN3WWH43JGfF7eRes4XpXloq62GmZM
4r/s3BHrb3AJ3DiTrB9QheECc3eH8pZY/EA4PJDis8dfF2OHKIf2V3U9SmFf3K03t5BTGMFJp76p
ElGtxTfyW66V+te3AWaWfbbed1RDr+QZbA/Nui9XHxHIg+fV45/GeNYVsG+78kex2TBWy1sUNPFD
uX4p+qbCaVESOtg8R+bidh3GjJMsAnh0+hIyzDY5nCksJIJsATy2o7mJa7hJXPS4YMolGF7JZNpX
JGCRpRNWz+7FdRE4is3qc3eutu/d2gG5Am7JODPrKC+T3GfWYjLr07Fm6Vs9v8qGsHO5Um1EpxTT
TmTeCBDutGzpaQfyGhc0gKEub5OlkSKMhWpTu3E+pya0rhRUFHdFtIc/dsv3AOUicYMDmX+Z2loQ
bdj1x+aEsC7L5j5AsGxXaz2We4wwfVbEY5SXBDTeDYtVZVZN7Tm0KEGskb0nM5Pvl/vQOXssr2SR
7icMUp8h+trLfMTrhWXW+4z0MN9Ph1AvgIagr97ErE1yXWoN4dpCt9g+R15lndHGNlgT7Pi0Y8Ik
0LM4fh8OTrMaM/i3YO7HXyUOmheocQzPG0TlYLXrmZK2mRuSxwj18bhkAFjulJo+PD54fhGtaBX9
V8BvNZm72uU/0/RWDhHAzgpn/ejwzkHeLoU9M5Xa/W0yjXBS4fnOW2kJvUPN292dKZuBRbre3Rtb
mH03QHhy2RDHjIgZ1obSBXrnwdnFhzTjnDZ6KauEijEs0tHGBOEeU9a4CyIgUBXzNlvLEJ38xrTf
osAHhQWCy9mH0MqF61Q/owkD1QEosK5miLuL8uAAqenDOMQZ3SdM/k2G5275HfRB9R1/xgTpEW4E
jfnNbShl9xpPJlAvnY+LQMqh+z719NQmsSGtJZGzH7Hg4IvGUdeiKHLn5nFoPCRcCMvOrajru6Ur
gL1pvt/hAHdzVw2+fY9DezxbcC9dzuzbvO8Mhej/cLlhxrBaGEaKyIQ7eN861fzso0DjO54XLsIl
qGkFICQFYjLw3NTZEFdfajMi0pWLCwONaztjqlizAEwB+dDSnf3aiE8XUd7jhJckc6Oem5avNeAW
2ViBJNxEylTcpDxl+4eNyGxJoMbw3wW0Al2FvSMm1xMburT66rShhsDXDt8Q3uGH9F7UFowv5XGY
i3a6ZoVdlguqJu38o4K3u8OibqPn7yx0h7HPAoYoS8d/NchqmZgv61/qeNTRuv7S3EjAmcN7yN1a
YM1nNbwgUTeom9AW1QnDTl8kG6a0C6NgdNNyLHLAYOQk4+ClHSUBv/C1QSSjBJtze9LzfwUeTOcb
UQbxy+4YhBqlrpa2TgJvwwOIGWU5hd3sXLsRqQ6Wz+Vk1hLPl9RdsaSrPYd3ui1J5VOx6vc7h2wC
RrPZ6c/ztDuk49rD8SwChvYmHtY1C4P2+FYEskg7SS7ruSGO52epgukvQ4W4GFaq0yFaO8c+o97d
I3LeD291/g4K94pYooJ76YDy27y2/CnH1ZXIe1z/QXb9nJMGi8wYPEc0iYdzDwBuIw42riznDsXF
Bg45Wz/nGDMeAHPY/Ke3zr92c2V9AjH4/cXggL7HXEZIbNNV183W402UVo/IM1b6obFWng06hB6l
4WeLBbMtbxSQFCm1Eg/TtMUJ6Nf+zw+qKcdxIPg32eJ9I3m/SqC84eVQ776RAVbcbMQrj6U39Gfg
tgE/kjanGfjAT6xyHWRO/J56W5VmWatboBhZe+rRVL361VdW/2zFgXURoT7eNeov/J+AUUc6x8tQ
43WpQSqDID65S9O+HMfmnSjZFoAPKv4b4E8iwOCwv8TYFAXPpBhRjTrHz94YVQ9NYbaPL0nMowuz
/18Y+uv3VjJ94Kc6/ozOhFh8XtkdEhbY9g4IzaTeuEx3Fvr/ly+TIbYXi4ci1bG93vapw0wzu8dv
aXvea4jU+lp4Ufdcu8fyyxu9zcO8ETSK0x6qAaUvKCsxaw0kAEvdhAXC4SD0w6U4+XuxPqLkI+SQ
WLW+Tv2pBsxGHBGgjCoj9V+04pnNuWnMUzkvdZ9P9Am+BTbXRIO/9de++EiL9hgi+tHGi1V/VoUD
z+QYVOIx2Mk/G6Vh7o9Le/ytiCI7TbO/RE/R6qArmq12eRhLfBd3NCfZH9METJVLYWskgPMQ1ldZ
ojFRgMLl3GTFVKPBqWqi8c44r6PujaiV2MknI9UNpbD1nzsAQp/i3tfypEIY7LRB71ieMBOJP4Ms
AnU2GqdMIiPub8KQ3M7+aJwgcM4j3Wxualq+BAI11vUYA1R/Pa7sfbGKu8mse6zTgWuA3DojnMKk
LHybfkBlZ6gLjEfsVMBJ9Srw/MjFsINikj75i+XV4AHIbPbTOM/iaoVGuz87CPl0bgtnfeUSDOf3
bYtKeT2Uu/kvRKsde9JoizeXZc67D83/5eVTYZ6QfkXtQ1dY7f+YO5PluJEt2/7KNc2Rhd6Bsso7
CCBaBvtGFCcwSqLQd47GAXz9W6HMqivFy6YuR2WWEyWbCAYAdz/n7L02NDcO0ll35XRtNhH2ixhj
A6kDSfgkU9sLtaYdtXpjOW4bIkI3CdGRQm8avjWu50EP50To6hPi/NO4kEpXw3LU1B5YEyAxxwL+
nvVUMU/yH5jN5jUrY5HPH5uEDmx62bidhaahapWx1ktQgvO2W2bqXcayuXMJLcVUAd2dFm2kjyh/
vJv6nDIodxG/lJFuN1OQOXYnLxmjeR5uk9KRMToygfpu5cSVXC6awbequ0WivLvWXR3xd4DdcJE3
lkfdjsrZcfwHvdJlv5pGe5iOdNvmV6f2EYOs8MkMmzphzumvZIScjQO1cNyRWCvMK0ALehkipqhv
IwQ42IbICnxxJw9/Bg3CyQqYn6V3JWeUZ+aE7YFL2N37Th7RRtBszBrCsT+3zLtfYkwrh6G1Uekb
CoRDXZV0lXwmZp95XGiMS0g1VJvyOjH6NCBJPF85nkSConoXNwUGvk+V1VfUiX5xOSeN98Cu4G/t
pmdjSnP2XtPrtgu6VWoEeuAhFbP9yS10q8HXAF5thZLBCDJ5UsXQdiyDwqPQClN6JmQ31NXGLZCy
d11WOPRNo8IOUSCZN3kROxe9HOsDyrb6Din9ZxKAU2x7WfeJY2O26Uw3W88xj4Zvl8a97jX9jZ/n
xcM0jNFtBzjACVAR65euFPjv9a4bo/v81D4PXG2Mx7BdNHYa5pb1xhhmgAdLG+fPth+16klFqWi2
PlHSE6QSVnuQbDJm27MNe0SlaUN/8BT65pBdYyRMpJ6qZJs4rMScyFPZbNxsYmMdI/SKEAw82uzf
O6OlMpWxYwrv3XI9smK9TJ7hX9WZZwHm6JH1h3nhJfXXBNhHtEkht7hXaIbKOSCdR5aXoprSbGMm
S9tuHQbXrAyT0C4L3Ctos7CuvrjDgte3rdPXzkQGt0Z6Yd3oUTtxvnRrrhODPcv/BGaJqbSJwKbZ
tPnAozz5UHr2biSWfs/sjr6DklX3qhDap3usVYWGwW0ijMnAT+uDu8nQKgokdcWhchv12ioxIrdA
KmHTj2g9fWVJHdcbtmOZ78ayYllAYtGZNws5QMON68VZv5WOOYsHgdrtaPZzk67nGRDIjubRyPC+
G/I+QNrSl+vYic1lXcxmWt6ZdBUouhE4YaBA1FE/5yUR7Me2wmoejkk2cI52asNYlYgAKXI4CzRH
InQ5Mgmdodg6p4sQTKqcxptKF7zLPGu0KmyienE2jXDGBhlN3i0rDGQmxU02uN+somRLYYsRT4PZ
dLt+SvMXj26Nc2rTjazarr/X2VucaIXu1x0woOZOdClGrBWfWt3HvaNPDC7uOkc3s6Mkb1JfzQMe
oQAxxNjdzAkT/rRMjfvOxsAW4mKetz0WKolAtfJOmbxoWmhu4Ttb15NWisCc4spEQkzHY0OTRvOI
zRBYPMZYZxSMemzKrnGhNC8ugdzpZmzsgaMQjMNppQA8MDmLJStNNxJgwWFgXB6qJYtfsrxTLI+i
os+IAsiFgmOkDc5znD3TMckK8TyrxHaCnEyHdD8AyF9n5lRpR7vJ827bnwgkWxSWRbMC5BhPW4PW
p/YGGH3Mgi6N5Umf42fxl4KHTZHJM5oz6nMDMOur5vgN2lVwPFV+N/tRyaM09Dm4gSGyE/vrmGZt
+a0vBRN+Gvt5sZ8BF3BEiSbgOIkskjH0TVkhvvM8iaNjSYo0vpiT7pQADcBLsDuIymnu/EpP7CSw
KZ/GQ2ErJbY4eYcOA1PdOVsrVULuwA1Ud0xS/DtJpvlDr5rJXEsuShmyH0/lpdaXg7qgZ5LdVgTa
fVxGdy4CMqxVurHcUkWbAlDNrm7s5iKtcvqvlP0MXEBQGIeJ+y5I8tZ7SnuJ48TmwPolJXw5Olg1
p4tPGUAgF2cE2FF0evP8OtO3bclIUd0rYm8QauPAEfPCkX4ktjScnWjdIlW9jHMjfZ0wI91b2mx/
7Dn7MCBH7sKi5CSpfRiAKswr2Qw6CCROut490wPV3mdRHSAGod1Uso82nn8RwRZYe9mAu83DljGt
Yayh5kde0t/VtG83Zr/oVzNQgksGiQ5KEC3u4TlCNIJ7RqvlEQFDhkA1j6PNSVSF/itDukN95qRB
OTjDPosMZ1gpZSIz0ovqJS5Ozctl9NQrbejsPhmm4m2amHkGPGEo5noOQSELWLmjdRNtCP7MK/zV
UfM0gCPbjiJxL8oIgITtm9qVH7PtDA29521sKIW0VmMSV/Kbr/zeE+a2WPruqoNLhUWzi8RxclHN
ZL7ZZesk4nQZ5HqeP/iDZjxXfmlB+TUHY08lm1Gsx9m0VuSL6yF9eof5E5J+tohFy1Dt0GDb2pHl
hL5nME9vyKYGwYEJZbU0pYEZquy1iPGsTGnjEby+yjvgBLIVOlOzZd47GA+B4LT2so0oPVZwh8fX
VjQKq33e+2o/+LPYSI6fG0dm1TV6KEA8yFyKQ52RdcOET10VZX46KUTJVVVnEYKa3noUpWbkh6wo
8XYPzCiuvL71t1bma6F0/NtZt42DDYOH8VyU+wdq4eZrz8RkJ7Kpc2+qNvK7S4aVjzHlyzoTZh22
8wRbytcSViYGZjzW7XLLu3AuCeMe9zTuO6CyqgcVhnABFEt5wLdqcz6tnH1HoddfF0BmMK3BCY5B
E3jogKM0Kd80aM0X9dTmBwxnKlhc0rbdvIu/IB3tn720kuj+MOmDE+hAirgeH68DkG9ljDSlGTVI
PK3kIeVH7vd+W0DzWBfF0FEv4Bc9VQanAY4aJHZPF5VzGNmWwzvQUQDi3fgIpcIJXKv5WpqNcdVX
gPVYYTAaJ2O5rfzFeRhSvftCSLRkotH7e5nm1n2NtgW+MUVlzKNgoLHxBDIOz2i2lkZTjMYMc3lS
S1qOGrgd3RVUg/nC6ibFmYOT24pnzLBpF9p2j6CykhFNwZLmUlPnNF/dJblES+odyrGd+DeIxCXA
y1k9Ta3RrCP4Lceksb3XJlfd5xpM0XF2T0wad0YFxSB5h53PQPDFeOTQuaBBhGnHV7Yq3Dt21jEs
DTqroDCce6oU7egWaji2RlL0oc3Vrw4IAI2Da5PAx8MPUqTGnnqSAQz+U4W+3ggm9uT0aBdF89pK
aeyaxONjddAUrGO7z3YlgNiLPBrUycrdq91I0N6eefAQRnFvfuZ4MD/okcmo25vaWtKqits1tld3
o9SMHzPL/J1JnBN+qKjgyAW++1PntGj2W+xDKwcl8ZauKY9jpItmXtsUq/HOq/P2wZOGeiKNIkay
VmkQ8BrUApPJjYlMgQuIVKZZjd3I8afDLLxwFLyDlOgcPeO7TkKZLWcujUWVca3ZrMper644yvXo
zhwaAdGCkrxIZLubi666dBI/Wvd21F9MGYN11L3RwW41/ZF4aMgps65hXahPLLhV1+pfm5byThV4
QQzXSO7Y1PNr103aMDbd5knPh2KHRMG9ZJDabWZzYg1o6PNus7b3Q3pp+YGFjXGNm6TkCSO1Gdd9
ubhQKzl1RKjrTuMgnlXGz590Y3Y+qm7QNtpkZ5dUTZiljaFYCwv5ZVx7I7A2KElfcyzfn5fTejsL
M7+mVjPm0EvL6dIYaryYw9Jna0ARBt6XmjoNkhbMTkXWQgox1d4XJgiqeeMTkZABWUhho3/Ostps
jhmbWoIbSTltR1YNEvtiBTSME/NKasKJrvSEQxvdc+JxhjtElqmdcShuSvqeGSQcKIxW4nslWk9o
YWifUASVNy51ugPHJUp6FtbSbZbuirY39QWlS1/m1+zDuJtXtVugsbxkvE466GYBMRK/zSXA6Y23
oHa705CY1W9/zUz9MyTrGQi7jxUiHEHcMKe5Kx9JZYuf/X2/+oyNC8ehFGpuzAMfzqe2mw6V1P+G
Iv0n7/o8VzvtbEMURWUcsEhiCdt2Rf/OVJ7zWG3NQJ2Sc4w+TP1M6ba4q05XzftYzdYZADfWInof
MjcPcTdcU+58ZOv7G+D1n30kZ+j0OWIRQ5ZnHsDcYdaO77Ucwfe7ruR5YrerdLQiJjaJuow+2/38
IrjV3/m7T3/PD8h3pgzoXCwxHKDYFKzVxj7V3pk9YZ3Dxi1smSZd70OCpj60UtMCQePJd17MM8I4
8nkvc3RQCBwpMTnlG8RP76P6W2e5BGXbAGZIneYAFXhVP1vZ/Def9umx/gMqunX2TEo20ISarDm4
aC+0oEAHh3wGEU4KQPadOSvnad22cDBe1JIXMfJvVlNe4wUO33Unnmd1TzQH2OOr5lD43ksu6xs6
Gd/e96vPn83W6vNS5MRGAzDW7TUe1/el/ZwndU/tIBkopfNBB0TvTTfOnL8PLG+erd5A51Kc0vF8
iMk0DG3jlK5CcfG+G/x7ZskPj6ZoDL01O23isfesa9QS7R7F5fDOS3n2cCYd2uLOG9TBVeNFZ8Rb
vc5u33cpz55MruTSwqcfD5XZr4lv+tSJ/p2f+NmT6VkAAHujGw8RUZhrhDbOWrSz+c5P/OzxhIeF
2x3xzsGYs+hKTpS4YOvT9+2a56ndOfCG1rHQqnYnn3gzuG9R5LzvnZ9ndmc+OgYlIcY6CZN/X6sp
Fko7/5tl6082N+Ps2ZRa2USlufRQJUWPIJueUpQY77uk57Hdnt8lOdTSkvwXgVg/Pkq7ft8R6Dy2
W4s7Lx9j2R6QUSCxL7BVtwZAr3fd5ue53XY8OSCoIZezgAOJ0OLHbMrU+7ag77kaPzz8JGkuppMP
zSEyjJMdTXCYzUEpve+tnz2hnoGUZBF1fYirxQOUMV7RlK/flydxntxdwUDKjJS3jhkkX0EG2RiY
XN/5y88e0aHo0nIY2dxSvXiA7sIsphr+Lr7X+b4R/8EGrfs/H4ewcOnWnDl8MHhkH0wt29b28MQU
EWJaQ84iXJr6JFgW+0Ysh6mWwdxVy9Hx/HLZwJOInzA05vvMIc9GRJ1PrSPr4FToMKbtvjoTChck
XMOJOC8DRt23kaTahdGAmkTDWypnNIkDKkNnNp1DO4N3V+MXMYFGxb24ohng3ajKz68LHfUiyrXp
CjdGehDApFZJou2Lwb5PpX+dkVA1qPHjNCfTelpymmSUeUvFyzai0tSDV1X5pnf1eI2sxt/k0j9N
VZvbHHvJuogHAz1wMu4NBIIOEgXY6fPFNIl4s9TO0D0SALCzCqnqFbYu7SsIYEHnwBlRQEDjHYGi
IOKxtg0z9iNO1JomVAZINkmv/TaKruFhrvW4Gz9ls4nDsXfDmXDYNXr+C8OTzwvj2r09FNdaNTJ8
SFrtQch6ep18TgauflFWOSSZqBE7QwPIg6cSKIGXnki/whgBO0wjAkytm1aGVSFAwatbYdCxV7QY
jmk8INisL4ym2FO0VveTF0VbRwN+7SJjvwJdhrVtRuI3QgS0zZvRsW5Gz1EbisAS06iYcHNhCA+q
SOvXVqaGwM384mOWIqtKe21rIBG5yQFcwWC7YlhVhWWdPS5F6QWczqp5szTaDl7JQ6PNirYIFkrO
m6HPRGwO4Svf2LhwAkShwI7kNO/gBoCyzxPvCJVRoTKYjxpeS7xvTmDEURR4XP1WsxyBd9+dthFk
0Z1rGZgMKrFBf9U90WVEjjAyUYb5T7dSlK4PraZAxRiYwLcCwCb6xlWa6QY4a/Giuaa88CwI9dBs
7BbCMnO73uqcfdPO/THy+6uam/EEp117Ppi+rSc5ZcHRUU5QjvNu6N2jiqtH1c9bI/eGal2PmJts
3y3uOib1x9nRLzNIlOsOWnCQCB/LkgE6c4Qze4G7qQ/6Vn80UIRsdCjY3GiZXwaOV+YHsTCMFejq
XQ+nrx1vAeYze+xOc12PD7QZvvm5N4elwI8taD7tByxRYWtjkIxdryTRYoELPOhvi73c9j2xUzd+
LDow5p2ELWRMR8h3MzznikfYvfJMVDQMXqbLmTA0WChzu+CPZF6EXbAfrUNMTsWzPQy4IKWn34Ol
cI+OqjESwK4tPypoL3wItgoIvPLne+A1lw59DfMxqgeCDup9brn6MQXp+ty1nb4ZTP+m1bJmtyim
QyIJwRjtXYu5vj+Nm+40a8beZqxbR64Gm/6lhwZr66UxfBx4BfASuKeDk7UHD8x0m0MC2pQqPfS5
dQHH7LOIR+/KyEzoTb3kyZ6XZnle0qIAi5Cmzhb0vxnUip7p2CaHUreYeZXdDGICxC0pEz4CctcR
6bJpx9Q6OqbI4tAcJn0Dr/nSSX3TC2GPI0yDxrVGVRFpYTU3p5PVS5IQagHlhHD3zK3fjKjSaJzn
7VOaMvI2ukquE/yex3GJnorUPfnDlrG8tmn9bMyyPjCD59kAvusPpx5WbaMaRDS/gpvDMhPZO1wG
rxgkjSdfo4hDsk4iLNPTNtTocKIBRD7Lv0f92gF0sZ7UrDGHb07iJiE1be3hhnlMcEutvU6K0Msl
rBwRS65FgrluTvXq2M3FNcKa6JLYhmuNJbyp6ABaloY4Gw0NWSIKxBjLgQFC/JPhNrsqlztuMO06
xrKziUQC9JgBgzeh06pliTrAaaFoYfTjcY7a5WtTIYzKOyu/R8BloiZU8bOh+eo+0233WVaDdqnX
KB8DNfS+/8JwfPiiAd+VUHWq9iGSwxvCNe0C9h1ayZlLicJ1OMQaSLqZKxq2vVjuOFQsm75MmiVE
AowEgCnZl9GW1NOjSx6bhgFFL3EAzXbxQmN8JtJ0zDHPNebaX2QbJr6sILbLm15hxMt7ovYsu4/R
mciJK2PXrg8a3H+hpRjv9L5NPyIJ6OvDqNnjHPQo8I6ZGn0RWH7/SXboQC1A4oexVMjp8s6bGeS4
/euA/iGo/H5BlmE7D751EpP0GBAjBgcheBMcZTCKcX+AoDFAhwQdWKedPzbedsnr+MjgBOSzIQ/4
gBO81a19g8SiDC3GjXvN1xk5mM3acoBJB3MZ39B3JKBosQelQPlYCSPV6RvjW1dcaFDD2xfBeCfI
JxlvnUaA8/Llw5gUxkedS4qur8RtBY6ithuneYTdtAyh18raCr3MFM/F6DNpa3Xdu2rLZQePed7Z
DtqfifiHbZstmFw1O3+N88QtQxrpFYIz6xtYDe+ulkxM+yL9aumM6lDVGfXzMFf6RUOo+vN4mpC3
+HvDggUZzkSdiGzFmaYIknTosX2kcC+ywhivtQE/9RCV0KlE71l7oO4POLSMfYxaEJupSB5F28zX
Wlba29OYA0WwPRlr38SEBoCOKROwv+usH5cbW18oPCznwIIWg0wsINBvmq4QGSkWiDoCwRy3DUq9
kGxZtYUW2zcYepRN1V2gJgRXRTDTcKswPT7U2dgdPTFWj5ilhnXvWPETstSGAwJ6+H5DKtC8Y/o/
1YfcIAUIEl/ikDbVMaYbkoo1KCvqlWoonrXFxsBhJ1qIcH2dRi0sfXe2QlXblwpQ7grLNKuaKh7t
LlJEFUS3LRpuA/OSLLYmOynnOlg11sAr5N+9JWn7GHEQC9CSVTdznHHlSqG9LxNTP0Wd/XDw72sk
baDC7ENf220eZGbroGzvUNH8Tan4J7Fy+lkxh9W0BzIwWzBLUP6ugCTwyZvgcICJmwCcZ6XeV9np
Zz3RLMHfnnDKObDDcIocOiyctF8BXHyvYv7jy/Sf8Vt989u5vPvnf/HvL3UzSxwo/dk///lQl/z3
X6ef+Z/v+fkn/rl9q69ey7fu/Jt++hl+7++vG772rz/9Y10xTJ9vhzc53711Q9F///28w9N3/m+/
+I+377/lYW7efv3wpR6q/vTb4rSuPvz+pf3XXz+YBnXNf/z4+3//4ukP+PXD/Vv1Fr8W/99PvL12
/a8fkA/9YtmkvvMY2riykBp9+Id6++1L4hfH9D2bHQKOs45P68M/QPH3ya8fDPcXF++f7QlX9z3E
0tx5XT18/5L5i2UwGmdTxz5FEWR9+O/39tPV+dfV+kc1lDd1WvXdrx9ON9i/aitHWEjPHXwppm0j
lLCNs+Kzjqp0msvo1kWj+4yrsXhEiaUgJ01DagV2702f60lE2x8+od/fxY+v+nPv4rdX5cRrGT4f
AHqXs9ues9ackkh5O9q2C0sP91w7x+m/9dD+/iK+ZbhCd9BSeWd/Gkig1ot775ZDkv08C9k9MKHE
+/TXf8rPT+5vryJ0KlFf52X081R3FNGtHGzvlq2u4Fxgxvat7aXjOvYV2J1KvPz1yzl/cL2EoXNL
oUi0zPN+MtRHJZZB3BJA1F7ok3UfK+ae3eCpv/m7/ugS/fBC591x4qDMAZLoLQJuI0wEShddavnf
NA7+6O4Tlm2hYLMZU9lnl8il5iyTxL0tSd6445uYZiLPWw4FJdlm9rOiCGwXdO9ff4bfu1jnN70Q
JnZidnEyjc9etsiWFEWXd9uVFpgHW+I4aHvbDiE7WlTUfn4/oNlZV6IQH2H/uBvHKuPPKaAZwKrR
MEGja8oLQZEOzrogoa+oSo75f/0u//Cz8fAHe5hVhXW+NQxSEp6YiVuUXQCgcoIBMafg6Cp1L/1m
Wot/01i2/m9NzL7fzZ6um9xauuf7qN1+3vDmIUF2pczbKesZg0oF07yKkn//wfSQmhu+C1fEFv5Z
31hqEuzdoN+SWEa5G3kJCr3B+5sd1fneZv35Kgtb8BIsvcJDpH72tzRJnHE2g75A0eOspeOoZz+D
tH2QXunVYer5OQmxAACHcDSNIVsb1TKe4ootY9jNwLi/OZ4TxeFSAu2H5GPjU6Pbk4mtXDoBTEzS
vnDbhXRmheYvC05G3jtm6jgwTN+KbpYMhsuqTXpOx76fNo/CLZtHhFHELYxTK78lY9cDUI9hhqwc
zcKXG5MjYawQPFgfp1HiEca2kz2Am+Xil7axBz+CiiHWBxyYeoqxPHRN+G1d31YGmmn0zACUrNuG
JgrhAmSevDoGSWvwwhe6CrVAt05hZj1GCqYLdiJ4W9JqsXV1FeqvlTRkeZsBa1+2Of8DypqSKHBp
IqgX12jALHPK0uEWt00pgxYmCWdqQkU5ufRR/2YnVYtc2+i1LzET2G8yy+y9V/UiCx3lkOoEfS+5
53MkF2QiS3tvkAJEEIPXxRduW9flHvF9/6BbuZltYlAoe2p6pQXgmdHYd07SxrjwawDTVU1URhi7
Xf7Ni61yBj6H4X6dtqCvj6ZKLZoPLGGQehMHl1YM2e2NwdNMQ4A1YecTVC0O0WArbzN5jvlSRW46
rQj9XBB30rtxV9JD+7dy+sq/t1IHvk0Zt1c1eqA+yHJRPJCG6iNP8DTvkU0FssU0Im7wCNz5BLdw
OKK596jqMHXdLGPnXCAzjV8TnyguTN5JZWxdOeXPKA3RTCMNhA/eIS0+pl435msTJyIVwtKoaAui
KW+oCXw8ZsCkG5IWdHvElu1q2oYog9YIHcCfr6lBStHK0tJOWxmLaj6XqOVQ+QLcuAJN1GcBYVAI
WWDPWAqVnwBFOhOy9QVSH0gAu2pEHqChJ0FBEWlO60ikazy55kfBeKQMl4SOOiwgL1pw3CmrDfHU
k5aak4tw2aLQxLJGk0VRonvqvk/z/kgLwPqmc4fONzju1IUZ5wpNtYUXuxrM2Q7BKS00OsnZVStI
AUBhEbTnZB4XcDhhYYL9g92+4D/zbUVipurhv67Gcq6nYOkH/Q5LV8Ujpku6fsaoMMKNWEuG1RxP
GNtjPRHflFeBL21Hz91o3cm5jAaIQFMcQsCWC8yR2ToCcPYlnQz7EXhY96Koi++FOkG1xsyFRgKX
0XrF00dZIghWyMkh+cyQB/Zcavsd9ny/zvf1xN2898tkumonHr1tSstgP5QQHwP+VuBzpuICQXwp
P+t6FH86eZQ+VqPA20hSiDiMZtnmIa54/8UvrMhZ4RbFVtP4fYl+fxnmT1HVUy3jKiX9sI9R1YdC
0/VL+PTyJcWEbQTVVGZvM5cBVRU4zQe4k/UXN9eiTx6BjM2qVmb80kAtf5osm6CI3EeXmJFfpwO+
yDUCZeoaPK6JE94KcOtON4ADTTjYlUjR9yfJpdmZSRWgkaOBLRRJXhC9FtJSVdlacVhXVlOFWMed
x9oexwe9ON2Dkz4QLsRQhga97usrFMtIEPupnfUgXmz1hG3tVOk1BY3ktINqsBhDnm5LIJddAHki
udSt1MWKRKQv9NpuBMGaR3CSgrGNjWyTO6nxTYGXxATIsjyFs+xiHxGqSrHumKa66Zu4uFVkEydB
6mjGkaAiqJ/O2Fv6enBMMKOT5sekQ+AVJQpUjcVtzn0PD9Brimote9u56ZBvWgFMqeWReJ7KPowQ
VfcjQWEeLqt+aF7KgRxnZMvmKYORHDG6i6u2rnwaKi5AuPToSQluxGQ5JoOiUU45oKAWUln3Tim9
UzhzZ171kpYNi7OVlKE2ej46Ft9JusuuyDMad+hrTUilZuMH37W269NTMa2E7zXcEP7CGFY6sWTZ
NBUaMDBWBewIYV7gYxTfKhSA9rpgVL5dLNUAQ0mRVNNKAMwIj2ssdk466hdYOVB668D1PkmnmFGP
6x501sUdYd1YrvZ1zLXuqRjhqWy6acaFRaxs+jKUZX6jg0F50xLHeOP8bcPuxS8XB5SfsCOGKE6y
UKu7YlprrWffNmaSVABITVs3nry00x9a1I9F2MxdnALkmOJ+jV4014MG4ArQr0QSD4fbdS7Cnj5v
vAFZZjHMoQ8faoKKduc6qIeDSWT4YBYVEU5oFU2urV1PiquCvpTY0WPOjDUjK/KBdb+Fqz02eWEF
Y2m3HzMix6bQ7P3yY6QTiLIaRTb0F5HP7RNq/gksV9mnO8t2W8en2UTsIhkA6DBDRh3mCoS9+zoB
46hA9SjRBKRtjHjKYxi0K9pnEb3WuS3HzWSXOMGmnon/ynLzRlvrmZ3Ea1rXGFY6HakzpIYi+gKL
ESqIKgAEA0fh2TEkG9GGowcUi5m+CJpmP4ctIxhvAEHKnCRaCUxsiJLpfUKvHBc8PsxZRmOVUlb0
K5XGqgWZx12/huE6mCEFag6EqCziNsggiZPyKKOuxSc50eXpDOWN26jDoB64xMRkuzQi9gE/eT0m
DN8MGjq1k2fTvuxq66PgZLZ3k64cCbtz5bPOUQEqLHkDUeCQO5OE6Em7KKCBL/2H0oKy0VwvRluA
wSylc7uQ+/FitgqTQORjzGSw12uBZ0DWZROyyoIT00mFuGoJuSmDBQhNg6Nl1q5NtzipuTvAmlwU
95QCDf6NjzMabX0TD71R0jrivBe0Q4UsTAq7wk5CKEQMFgUNeggtx/g2DdYw7MyoK6hJcFNtMW1q
0w0E5GzaULJDxNJqPAI7ZWTlvatZg7eTsxJkCaSe4IfgsZnjQTqklzJORKe9glR0ysCDX7sgkLSg
DxW9HGBV8mDYYaP37Grg9IlrGD1s5WmYqIguqDL8jlTDET7fydhoidPUCNpZvhkMXaD1zPJjDZkQ
wASxAnvIE3IgKrQ8QWpjSOLcDnHz1vFBE1EGdMsBEokJJwBS0UiWegf5s4Ua9Dg0bjbC+YKKGHAG
PtkNy1PmwaK1FGLwiN3rzGB/hTqxFI/54mckaU4LiZXUWvCwJ2YC6+lECZ4cw5UXsC3Gft9gRxpD
8F3Z85COovhNwPFv9Zsu0y+y7upv/Xk36acG1HXzVt338u2tv3xtzr/z/2DfCdPaDxXjqa/1U9/p
CEj8tUpRX/zWxTq1qr7/yG+NJ9P9hcKR6ooWD+0jUE3/3Xcy9V98R9BAcg3DxAPp8JXf206O+wvU
GCpxw7BpG/NT/9N2cqxfPNrpJ6aZfvqC8+90ncxTifev2kzoNH5sHj4Tp6zOWziXyNjQmouYXnwo
GLv4IaZH7m3wUOarxp6RhzUzy4/EUo0PcppeCowfWNQw4GwWPFMs3EaCnyx3+vIClALT66UrsQdb
teZpHJ7jviILpB39m4qGcMek3NDmUHbu9PTDJ/4HfSxL/NwmEbTo+BOYn9HDck0H1+nPBbPXeZZY
KGhDl7OQv1viNhm2Hmb25dAqychNkCH4NTWlfwFlon1LG9aOIG4BRwVpk6KlluKEuGxAIrMmkqbw
yHEvvUGTXVqkZQzFxWTiq2evi/s7Pe5pktMddNM9E1Ev37RWaSaBRrUR7zSB/WwHbGyGwq/rGvQK
FTP7mWGNPiPk1w+qHDk/e4RqYgU4eWSZs6ryyZ5TUidYZRgH4GAEwkJQWvGl8ZJyXDP5mcAwFMTR
Bkqv3YQ0BDC3kDFMz1oRnQTKj5jUEvQpoTlJwBkJm8hI+w82Xq5hHktl3NwkFvsXk/wcM38nRq/Z
gM6Cwgt0YzxOTDxu8WWBw4oFyzVDdSDiwVh3HXzI0jW6netT2W7oc8kjQOnZOzgMpZutgZkSswF2
tq/eyXPbLr5zkVHhB3mWVXJfOKP8lIkMrnqaxSRHa1rbSpZcoxJMSPxlR/sOftyi+psRackAg9NM
sVd43niFxHwwVvqAczg0tUVz1/iBIeaCQZpY/ucYmb4bGdk1UfagqSE0LV8jDmNQ4xJlfYPc73f8
EYV6MIphPElME/MtNltwl8lp2El2ZXZlJH1mXmNUNY+tImSNPIiaJwA+zKq0Ysm5R2R4yRxdLQ85
QZnqTrgxOViAZmdrM7VOR0hW6pNhArEwWdXWiLTXAlJ09DoiPoMkqul2MHwEC2VI23lisuB9SRXA
FBy3CWKYrKugyuFBJn/MkNXIu4t9ULaEPDMkorqf47VfScBDVUI0jVbpWQvYcwQ2ja/R97f/j70z
261bybLtr+QP0GAEySD5yt1qq7EkS7blF0KyZfZ9z6+/gzqdtI8swQkUcAuoRGUClc5jbpLBaNaa
c8wxjfsafmM8/8SDx2h2fUeYAGrcAr0IxVO8Zk2HuAlsU3g/4HYnYoSS+d2kWsWfmWTGezm2YzJo
RDkE6yG2zE+y7XdS6QQDk8wk5doehwHSg58qMtoBRxdbfaKDtIqiKT1h/IEqGOrE2mlmpye4oLWC
6K7ZHxCWm+g06szpLt1KNAWhsG37xY8FmQ3gs4cbAzPZV5pUtvIiZxy+oTpM2WNqGkjRMkfsubLY
0oVL4iVIQpeQpJ9geMT3TgthHM1wVfckyiKCCGYn/QlOuCUCPilulOxXCcy5ns/BXcJz+IhPdUQj
D1kYKFrnJrtwWkx4OhznrrUdp9nP4eTfTC1YiSTUGH1DUbbfkTvBhHQ7ELZ831rfHIiVU/q6wVtT
b2zCuh8moMFAjJvK+QoYtm/3YTi6eHHLkn0XHUQjgpU22huwUhz2CCMq7JUAnxlguPNtY5P0ghzt
CVAJ+aJNNTJJCc3+SetFxJxxQLk6IYHX206zCRNoQIE4a72uCzKLmbtxSpKfyA6sqBqkR27Q+Jva
TJsHdHPNF4t8P4OWqe4fgj6vkl22sPm8jtZ0AYucnJoVK5K8abWEj3lSQwehZQ44ScHNBGXIJnp6
IN64YEM9pkDUsUJd0bVs8DxzPWBkeLFyYlaHGHK6WUOnizUGDeqduv2SMLW6q0RGqFlCqregzazQ
Vps26gfjVIcXvGmi0T0E/P++Fyo/+RJNgzZt1Qj2zBvHKrNQiKbBdYhFBxxMR77YClZ8np+6C+sf
VlOLxx8oIikrY4SQdFUYRoc/Ro14roBFROIy8AXhxCEFpJwOqSApjQ1/PK9zokRsuEYYp7eu1ZJf
Uc9Vu9dqE5NURxUCZB2pBimu6nS4l7IOb9AB0cvO00T9kBzmxo3ep31/ppjQsx8qIi0xfOoeOvMC
pqMdi2EPPLc7HzQgqZTzYkWXuZT5dBpg68zWgwNuPXEScR6NbdmtmJhJ/zDJoqTAhV8POg1TVsEJ
XKd81MpPAMna06FKp9sQhy9n8abJr9ihOR/tMJFXxDI3P2unkA9Dn4/1NkkMy/D4ejGN+w0xKmyO
ExgLIYU25ne/VTWUZBebaUw85McYrwwhxoNF3o9idMG18ANxBkmguZ8i0FubvHMbGN8GwS0gAssW
FkVrt7eRabMlJfwR72pD0Zf8UfQVxFRABq+2JNW13yok/5SH6pgKiQyTaNz4g5V8DykHYE3vHeSL
HIf9GHlAat4QYcr/Gj5v7xyAUBqclvk+LpWBvZe6raYIDh5AI63o43YGJGkLDFHAEFvbA7A79EUR
VvWe82hyJskjvhwAetyMmR62nOMJsp8o3+ErNegdrQgRgsX1tEH5v90xXVlE8m90ZaPHur7/z9lj
kb/YIT/9Y3+1ZvUPUD1QR5muIAfeWET9f7VmjQ+GLnX2yFTUHR1e1d97ZPcD+D8o36aDeRuNNbvn
Pzuz6oO7dGRdxxIcwgzX/K09Mn/Psy2yZZsunRid/hRd4+X3LY3HZ9qDempzzlnOSZe64n7KTGZa
MFvtAyet4rdE8E+XYkNOo0lgIlXWsaepESKuqmo8qS0TAZMDsla3IFA/e/6v7JVf7pT/uogN+1fx
hNj1v7wfCV+pnaPxpBRqXltA+TZaTNnt7Yu88tDE0rfiqXH2pbf98iIc2p0Za+IJD7f9oeBY7Qtp
DFejWfm/paOw0GTzb1PQfyd5wxTu0cZf5eR7+kOButiBaK0B4qXElRTNO73K46f2x2UctgdCdwD3
HN1QqyDS20F5EvmtcdMBFFvpev6eT275S/45jS33ghFY6oxqCzGCOO5hg2om0Hcw91Y2TLsOCnbv
GY1q4U/zq2A4lNVvCen/uKAr6V7TAxSOOu5iywaif2cbewUtE5ovZWDUKe91AF+7Kz5tmyOwJZm/
j9TpQIEIPMyMfR+ZtBmtyofLZw6eqZFeAUf5vTf19uWUeTQg0qyee+RLew1MFxJZaYGwzdqP4dyZ
W+aR6urtkS6Z7o5fmoUMRCmDR2iziXg51GfVqI5Twz6dhvwbZO/ooQQwDpIrIdNmlUQk5xE15ySX
o+oVclDqbAiKxq6+1QMnmNeTydGIAKPUvoN2MEHnLNhNo4x0B0o+aaFum6zKGuDGYbMnO07v7znK
WtpVPRLJugfAXYk/VqsX0qHnspDjr5fKApOdYXBTUvEBL7f8bMqj4OpTje72cJCsHQ2v+jzDArQH
6h+9Yz/798uymeiY3jlt24pi5Msr+ZSCdQ4M+zxo9Y0GKxAk69Q/UnWzwP3M7Pvffluv3RmX0Sl4
OKZlHA/4tJoEIb31Po+oW8xDjzqYg8Y+1cfk5u0r/XvC4M5c+IoMemBW6mgYjjG7u6BbUtnnedXk
hYY4AYbhb19kmcFZ/FgxWA+OXlSX5ApTVrE3YBztTJtwFarMYvv2RV55ZpxPlSOVAXDMPJ6VJMRQ
0ZGW07cFcLmR7nscBLD40OC9I0h49UpcwNKFTi1KLc/02bizyL2Hml/sY6eOzgjO0rZFkeO7IJjl
49v39Mrbsai5AQagwWQw4b68Eg0vwLdatp+kZnoBOMpVZIfdO8v5a7dDxc/GSUPTh8yrlxeJrARy
vp3sh9zJl5iOZhe2giUk78zL/+J22JpIlCJ0fo9vB9roVPlTuteIdsUAQYQc6gb7ncF2LIRhVuBO
pKHodPG5HwthyL0qTEDl+8J2760ync5LuyvJBJXqOpf99EOUY/mOyurVS9JwYgNhWFDBKYM+HxCh
Hlj0zohepii3igNErPogsr2qoQVNU1suiW3vWrTYavHXvlyH2YsaCteFYMUST1P+s3Fo210bmAhd
G3LUnE2P1/x7w6lrObH5NNbJ3FxCLCYOdW5XtneGXscPIF3A94HQamoaXLp+URb58HEaknnywBfW
B/jftF8cJ85B3FBPArpVgqgcUNgizRWzswmTxp1WFKsiNB0l+U9XqK/NC9o0dXcZ90UPZ5m2aHOt
ohywND4Q3V6nc93SjvBl1iKTSPrw3opFrl9zzNY4jjFoyGdAg/dR1iL+GVmAUg+UnAyak75W3BC6
XJbbHuRDtiaifa/PraS4M4Y6/aZOtzdNxcOgLJANB0OCevCEQwVr02R+vyG+cIxO+rRxLgjk9u8U
2bBAJATa8XxM/J+VCY5+Nybt9BUHFtnyxFA5PT8nDh5pbEI9bojNQ66wVJSDQPTJGobGdOYUC0hQ
2nRBKYeNnVoH2Qgqwy0r0rPLqnYhMlN55oXYiSMo40K82VdxPw2EIDkW7D2YYPEqXvLgVwUmpXAD
ts38ijSEvhJdwOxnCH34gi5lmS7gXf9Tha2MLnjkl9sJBHG10kgW+EFYZqBRNFMgQCiJzRvq9SMN
4BbMLLy26YdGHpfw/KyJY8KlgDuCFyMasJ0EtS9y+ZAP+FXeqn0AxyyHDtvGOeweK0xpxeTTdWeq
7g5JSfvg84E1a3KodOVVc93fxHCQrsPSHwBPD2Q0GvuKiPqIuMBBQHuhsuic0RGNQNQ0WXI1m0Vh
nM/hQIM1FKLY1UuGABwg29nVZXWjtCL19xy+p11ZtaW+rSzKnF7ZN90u9Ee7X1V8a9eOEEG9gmmI
QtlJks+T5czf0iAT5844Bl/Y9Y/JxiQJrdmww7fAY3V5dhOoVoPYO1f2V1Ksim5ts6JHK/IiOMmU
GEgWorwLWzBy2uZh8gO7J+eEpNa1EasIH0Ns/UBvgHAfKC2EHuhuKPviLOETBy5JvqsYxvRnQMKD
vWpgfdnrGH/G/Qz5UJz0peVHt6XW8LRn4mjRh7VtQphvWsefrCEzSGbnLEk6UWvYBUiaiSiwQB+A
rDthoKENwPl5HtiSdmGVTZyNghwwfOcLUnBds9Z27IdIzuz6UPts2BkRPX5nK0BbY4XYNKjbaSZR
xi+/hb0b8SHp3bQLmdOaTYi2M/WoqOviakZGo69DR9VflEBmtYcWWPvraUqdz2mVYZDIw2k2iU0k
zGyj+sT9jDxvJOmxiuQSTK2bkLOQIbXrENbebWnzTwEwhUTroZ6jAFWFYfYdnmf0KY1mq9lMAx/6
RWnbGemFFJt+plMBg3tGZcZ/AkKeqONaVbF2eRfU0DPHh4xnJEwlEWX97woQnVpNYRyhOWiLNN3C
Dl0KqARXZcCVwh7MEUj17wvUZ9yWkd0TyjzJKVrVflCXiO6sdPhMFIBp0V3K+mLJg+jb2D/zJwAb
6INC5PW1ECI8V+Qz/19TErX9U4dx6Rb+uuxyTixds1Re2hdtyeUf+rPoouQHgcSO7QI1P3YNBruT
P4su/JE0LJelQVBeYdPn/l10QQ8PMxM9K6VRMoKWXe1fcniU8ojkOUgi9URLimT1N+TwT+75Z0sw
1Rt7kQWbLPro8WlevFz5odrRJZQJHyFf0W3cl/MdyXq7zkR7scrMQRyGRWBJrEPxCHJXXUbaDM3H
iDWA8UN3p4IE6mOUdKcyNYOTKZLptRIuRO+nx/o/UdjrH+u2qx//Q9e7+c+WFIf7FofD/4IGOBW5
t8baTREUz0fZ0//8j1EmPtiMB/bXgtYse/plJP05yHSGn2C4LP9ykAYri4PzX64L8UGQOs4f0ziX
mCH4o79rezQgDJrVHHs4mKJf+J1hxhHmxVbPli4nXf5+Ns1UGPn7jsZZqc+TZcc/7Sgx1S4fUu3M
JsloOu86WOyr2nbr+b60SS8w0MmKs7AZ4xS1jhteAPDMftqhHGGsp8pHmDr6n2Np6N/CISlv8YGE
+kbKJ7unVRkohgJd5hvl9u39ksxheFCRoOvrMgzgLIsK2Sr60+4jqGqknY0btvYqdGz6tL5pFpdG
ip5kL6taLzcTmNA7MTTm9D33p1p8QUbjh7u6IYl4F8RROJ4rJ4lOEKGRCTzEQlW3uSgLNyBORqhb
Q5NJsimFRjDClAwVzZ8CaOWigYTgDUpaGMQxlZMLMI/u1wnpf30JOI3Y1u2ochFfN2ZZm4Q6jyHx
vpqpzvQgyIjvI719G9tFi6a0nzArjGFTP2jxOFP3Jw+k84CGJxAYTSLSEbZGl70w4xBBIgHM6cZt
RwNmAITgfgLuAh/cs2j4EzZGLhUa+C6MUEtXEDzPpqgk296s7O4mFRZaSVzJjrsFtaxjC5QIF5of
hZ8heBOaKm9Jp7EuIuDAHTq5MFIVEa4y6K5swxA/XLZ96M/MIf9ptnlw2mc2VDd61cOGnZJDFq2Z
DMW27AWGSicLfpjkl5GDZlt0vlzkTJGnZ3j7ttQt0BENeVx/cmisWDuOtD2Kh6rwDa+PEE3RoXDn
8MT1IX/upjiuzto5YzcXoHtrEdAmJN9a7I9+dqQZlh6dGkZBPaV+jbNY60d4fi6bl6Kaqx9N7zTh
bsDbE3tNi8/esxHadjRlGzaZOKbd2zglVLBHGq55TpxNNGzjYGA7XVb+1yYteySmaWze25ZzGhFB
Tx8fvQih136XfKr6ghtrEpPNMDEDtIYJ500vXEvTv0iHLtNpQswN+wULEaFHede+VUY3JKsB9B2J
ca0dLkD8gF5YpZp+jUBgIsKLJKxyJZ06SDfQ6tUFgdXR4xw5MRs7OH9XOBiJsSuauXhInWDABhm6
ycbnfIUtNbNadjVVmn8Fmts+xAGu2BWZ1faj7JHhn0yIoR4CumSXhI9kEaf6ATZ6leCrps2kadLr
SwUt2O47ZGYxXmTDw0wanBD6yhKB9CWOT4eIUwgpEvWsoQ/IkbLlltmtXUAm0zpGP3ESz8T8pUEd
osHSw7D1Om0c2UujSkMe2eqa13bNskenrf7NcLXkTmtbUhEBIiP5MzhcPqSTkZmemTmcivQC6Plk
Zzb7c8RqAPiDMYc4EElIo7OI+anwgtUnIzY5o6i5bB9qNIfVhkiCWGxn1693OODxYnIPtrVb0NuA
r11dNKQ8E7SLtrHVbttqadMPfeQ/plQsKrKl46A+m2ed0JBcGC0OXYTLVzP99HMzXXjP8ZzGj2No
Jli/XViJBM7w9CioZtcBSaeAGMtJ7eZYclIjly6977qw+saIGfUNOFin2OfMKC637JcHmwQEVJlj
oG4hG1dosAuH/rZp5Upyasw1Mtd963GIBmwD5Lyrs4IeL+pB2JgSnUWYBxtEwHVDVhZVZSJM+570
Ebc24YuGKZEi/RiSqJKq5EQViz7vf2yt/98mcVv0Ur/eTZ406X3zn8v7+v77Y9q8WOxpiP21pWRh
/oCJ0MVJSF1NIHb7a7Fn+/6B3RwVC5sa0tLi+meptz8gfrMNunUGcwvr8d9LvbDwXlL1YYl2SQix
cP3+9zvKBaeNDclEv/ByJ6n5+EwTH6kG7N+LOMlwOhEg3uoXSWGu59E+6Q3ta2LnFyN9b1kDn3Zl
sI6QKAlfAVw2yu/56NMYMfbPnuErjTiL5/GszPTPLzpqiIxWKwuUFM0hLvUDcVXBOiwIuaHsnp86
Ybftitrx/Jp8AQOmiGPFjleZtPyzuftRxfJz5bRyNaJsE724N0mjIqjMsUn1otcRZXa2FXl6Y7ut
ja4Vuu44xwmy9/ha2kFxLUyKTn6mH+iJ35nGfEDzc4PJ/ILd+eeJ1EpPIpne52kT7LNaszYz1ZhN
DP3P68z50XL8kyArmBiCS70obkKIQ1XWXWDSsD3ItlDTrfirwRS6qjTxfaj1z6Ib2Vql+iccMAEZ
k/wHFJSPM9WOtx/oUxPun0PD3w/0GFAk2lJpbUX6F05FDTaHs+oIdKFE5EQbdxAeOe1rRfYS2GuP
As/ZVMZ3RW6fFCwfnjkG675pdlChgVxTTCfw6bGGJZ713zobhwxqY2JyNfw0KbmxRDudDERVU4ah
wuQy821qyAgkjy7ZBOZIJhkGFbRU6sYWmMF6u7+qKvvk7VtdVKOvjZ1jJ7waWx3FPxi5yR8u0zQ8
rfP4Cr/wOQ953xIg6fUmc3Fo+fYXAGKcsO3hzoxSoLNzAE2jrfaDwulUBp9IZN1ZrvzeOS1m90ai
kQzSrzgAeo/Bnl8hN7vsgmr+Yxb9ZXPpqXr62ltair3PqqpJwVYo1vTqQGlgP83DLrMAVsm164xr
LLY73fSvHUQqAaJI203veqV/VihVsPKsk3ogmq1JVyliHU9UVUosOBauZU++eFNcSmXBOHx6+ykf
GVT/GVBH7YGQoGCqrmF96Dr8TJCK8sBFmUWtpqcYiXrse20xfJziJjViQqybHvZboO+hg6zqojzL
+FS8sbbfadf+6qUv//2zJ6dQewsLY8rBMTrCu8gg6fiy3uuNSU51r46poz5FHroqDvS6PphTeVal
1VnTYlio1NyurV66K6IPWnRliGxqU+wwuS9QrcinCpR9CrIm82I9/AiM+inomYzKZGdYOCHsNLrT
0+STkM2+iO3Ht9/Ny9bAP69mOdA9exY2HNyRbXZ9GPN0bQaPblaTTZF7Ftyj1LbfmVLEMhe/NliX
Z/XsMhbzH/vQrjqIgtRCVSDHz3g+wa6XyCdFsbbr8qJDyeYSAf/2nR2Jsv+5taOVCh9Vk48kxx8G
d/5kTg4sJbw+UKTQaQ3qZxLB88d0o90mQbeKaIvEytqOCGLXGnImBgYJNmNvtaS/61/jCglVU/cP
LqorL3OmeoXQPHvvt/7qNRytYYpUROVPTnloh/6Ofa8Ef+1S7zMxUjkm6sGoSncqcG+lbLYhRLaV
Y2ZfahkKzwkIAGB52Ux6+xUWDxzz4KKlLp+5/npYIjMIJhjG6DtVz2tgzWQwuVJfc1ql66Cfv/Ow
l/Hy7xesjgtMs9NU5HMY1WGOKJ8m0GCbXHGKUTf6LL9Y6Gsr2e3ARZIUUq+nUm1JufA6S/tYAvWf
0mhlGOpK45w4y+56KMCvNfZ3Jtq9nyGfNoJKf2fifOrmvvZTl33Es7GYEyIGGgKTe9xo5krrpHOG
74TtcxL1F+Sjq00wsUMJx27y+oEyciCS60KVoJxEoNAxY8G0e7yWEBhIpZT47TgUcMjLDEDxTbNP
pX+rDfFn/Da3U2F8c2GVwxZPd10T3evk07ATQeEXkTK7FvZ06mR4tdGw3Big2N9+H08Mx9du8mh1
8CtCQQtTlAeJxFHl0SmalAM4tkfwRPsi7y6S+iuv69Saja1Zt6d6TrR9mmvvfPBPco3Xrn805ecO
FiDJyDwkRaqjV56IEcd146F5Dy9LthQuNYC1yDOx0vThITHM76WGCTnqSKtAhVbvlGl5ugOqMJ0s
Ptvux0jTinAXQU7ikhVHDFO32O+qGLcOeKZybq/KMjH3qFgBz62NEqtO2p+a2sLmQeK9zokC2LhO
5W6x6aK7HJKdqwX71Jf3syQxe3b6AtsbMYBCYzel6/MtwucTozFGj0UppfWkA0aSw7YP628kjpEw
R4CvNREogUfjos/b2wS2Qmgkdz2TOCet4iwLjD2efQhgqt5WoXn39guWr8+o7OxfjmJbbwZH9bI7
kLjjeE1Q3WAfrdZlb1LmMHRicELZbo2aQHSta+kxDLncEN0VrFmJwcyzFVm1CSHjYcn2HIrUlmAE
+npte6jJk/DqkY3w27/1SSv02mA4WhH7og1IUOsg6prhRd2TUHSBn/bSNNJTSHiYtDvrQES1XI+2
2NTsCxwR5iiDF/pah7473Y2ZQVTB/BPvw8dkvJuD9BzT7K4q+1XpVKDBbKqIcNxtc1/Pxo4aNfdK
eiydTfTEVIyWCKZv4Dj2mSHFCmzKdQJkC1fBTgEMpFy20eRVqs6Ye2mCn2X9j1Ha20DJVRSmm7ef
wy/f2dFi68/McyGB8wdLc4FddVF6k+SJvW7xPZ6ApLRXvkNFrtBHqjBEvzMy9bU2u7tOWPN9pNXB
Hmk9zaQsTzeNXtm0spxsQwIy1E6SivbNNM7v/dhlaX7tpS3//bNpUpuoQFOEbA+0DWFEFu4UnEQq
ns59ctfZKzsfAzJ318XyAeoGQDOzQKAFpfoMAGJwTfEJlVVI8M+lE8XdpyFztNWMie+cXHaQkzn1
m3zWsfOWkAUJ6nz7GR9Vov9a9dUxhWOigxmR11McGktv16DVcIO3idonTSS2vUvP2QjLdlMb8YBW
DPkBSWGOpzqLRLmgOoOhcm1X/seym/aWIDm3tNgzl2kcbmicmytS0S0vwm0GmyxuSXSxU6BtUvek
jJVXYoYi1d3G8Ciiu46o3rbArygDae5Jv0r2hqwkEM1ertKQP8Dnz9KuT5NXtm3m1VN8bfkNsaDs
GrFoFms0DPt+Su+cOryMyCsuzTQ75ys6QTp+QS76JqYRH3l2F5abwKCXAxipOfEnytF1v+zq9Xzc
Nb36QpwVm2q7CDa9w2uSaTpQknaM7duP/RebXiBPL0eLAAnacXiFJUxpjnfKYaJphpJ1D1MR2jNk
pEEAa8wuusfRlBS9tHIGx9SUeHC6YVMA/dxUBaX3xjoks3HVx8aZMZPCKSrD+jjK/szMc9KRDfHO
EvWLUwkynJc/mXCPHGF9mR4orH2h9foNoMmTIQm/vwwvacV8kdL+ghHtI6k5RPgUNTOlgqA75wI0
iIwumwwNcxxdv/0Qf/mLjnYmBlNuONo5lYxKRB/BWOpMP71sP/lGvg81NXxG+1etZTlZm5B+0DqK
c9R2lXaoTQh8OyYY3P8zNaNzcqGiXY0t/Z3v6qiT+Pd35RxtKGQ/2W3T6uUhWKgWulERPWg0wY5m
jbVhEzWeJJhhbE19JLtaxyvTYrSG0bWxEbCsxnQ0P4ZdoW+BiEjqCYQTlwzEd1aYX5wv1LGqXMx5
5JSdAAdvJidyFruhCNa65pzbTnGi+NSdbt5aBIVlIrz6L9+W9XL8ZGSmColM9eAT/9UmIE0yQA1R
5JyGvkOck74jEHldwcsFfu35sX9LrutORtgYSzdQ69mYL52wfUf0d8QH+ucFHS2yvHRrqIQYD5Rx
b404VahO+smjEXXpxyOnOnCiKJryx0yzT3NmCSMsPpmc+lexCV7XaAkPm0TwvYjIYSZk6F452jvi
8sV58Npa4vx74dPJYR+7Qxci+6KGE3xbCuk/xSTcA7GbzV4G0FNIHN6STH2aUA1DiPtNt4qzOqIa
gIlL3/dOj5io76IDu8vhiixt5C4ivbZ6YzOr+A6/mL/OybbPq/YdfeOvVuxjxZyfajTnW6c7iKq/
tVrX2TQxnKyW3ENir+9E0n4bEJCszMk8kJh1bzM/45eB8mJ14UWmtHMkH8CXUIVvg5nxzkOQoLij
xyBnV/vOSFxmrFeWaufopKtKbQ61weoOUiBydvX4XFRjsoIh+8NYMpcI9vuINAGL61ydOWZxJkAa
0N1y+GUZP48Z9mZ2WLAq/4tdsznrhrVWynb39Pt+q7kPQJH/O+7SvzC0/9L2/v+hmV0uuUS/rvTf
3OfzsZn96R/5o59v6vjS8aXgU0DbTM+eU9If/XzpfqDgT23fkWiFOU6z+/qzm6/pH1B3IyWBEkMH
gK7/snL92c9fuIzQrqSJER1hyRNh8Teq/C+/V7RpCPDRsrCLoptPx+FoVafFKgPCqdHiBcwhbDYy
fY/Tbwz+GBm/LGIuU+U/A3e5ji0kZxgX5zluDftoAE+uAhziU2GJYlreXmwM3ffFPftF2mp4Z73/
9z3Z+JgWvw5ifBsQ3ctpO8GzXlQF6Vz6iGqwyzpnPftd+ltK/D/uCF086/Gi8nWPKW1hY7gZMg3u
aOJgYTUVR3uXSLOPCS76Eq86AtFnI+vyj6f1a5cBV8RLgzAETw0+UfEvxl0izcapaoRosdnQQk2j
aETXFpvR4hAf32u2HL+wo4sdPcRKp+A8GQ0+QSjI4y6VhUEZzcCCUo1B9c6m8l9v7MlToy+IBixW
jJOXbyxs8QZ1FnxsHDvaVVxC9g4Gq37nKv8ag1yFs5+DHVkZOvaml1cRGa5tGXYJsLMpRutkEBac
2ChHLGmu3n5Vr90QdhAk+Ta2CXQNR5eKAJMjsU0WzbI4sbiZFR/08M5H9dpVcHLpTBYGM4x99PGS
EQjhaJooM5fUmYlVSlfCt+J3iuhHZbSncSctSoZsoBd1kn30dqRGo10n4Q5qe+iU4ChGODo8xDJs
aUn0CDhIeO6b87K3qnv4TfF0lnR5JXZjVVLWzuasrm8g/M/FKm/cKt/6RFE7XtTnRIDngpKtaH0c
433hBMGKPbqydkolIzCYisOn59t6oXn1IIKfQxMZ/ro1ZjjUVh+79yq18eLNuRHNK9DSzbUb61V1
EkXz7GBRLuy7AD3Te0W35Y5fzGaMpMULyAsWzJ3qaKvMbBA0IWBtz50SoritSekeHZX0Ckhucq16
Gwl024ltM+r0SC0tct/Zrrzy5g1bB6er47JcBtjL8dVy4HME/l8IZWxU5NLb0A2Ag2+P4lc+GAO5
LZtcsI+IvliinhcIgnnWehrUJHxX3bSSvbRO0Wr0a52z4Pe3L8U6ePxETR0bi81t4W4yj6YbCvMA
QhB5k3Nd5z/ssUfck1sGbCR6ddGn3CKn+p296ivP0NQXUxOMJoFo8+gZwkiIighKlYeLlFs0SURg
az+9s0wcX4VeParMxWSy2Gb+ZQKJjLyODOEv3yjZuOvOiogTqe2hd9ZvP8F/Xwi4DavCsiDJZVi8
fFl1ohqkZ6iMEa+FB8JShGebzfjp96/yx4bBwXZsPTlBntWM8O0hmdZQUTvuSOJoV8Zrw0EV9dtX
kWgceTFcxWAEvryXbBDIymRHvPOgstOiUAG5zal2+fZVlhf8/CvGAwrAdzGsWA47sUXr+3x4xy7t
qiCiSeE2c3kViQxqHXTHHyIDT9BAfwvfiwSznhxZL67JEoQtm6Vuuaw6zr7LRxXgImjg3KAVAJ2p
58gVQ1iQ3cYhTj0/cTqqEmbf+0RR+1UmV8w0bY6WTVag7cvO9NDHy3Qfsnx1mx7FkrOuVOBoyO+q
LttEpjFwhhnA6a/qLpseGhfy8ooyVA1apqiTn3M1pOa6V20t13QQ6nirjJkzj2u0ICGVngfpAaBa
iIy+jAHICmN2BORgia4rnfOSop5NdPBkGMMnyx3Nb0HDC9p2UyhBYgboMLzRNYZ9LXMSf4q2zgZo
aTW8j3SomscJUMoM+AK45sofhiWntrQNCDtgMKFQsGjqq9EXqJ2I3w2/pg59VYwzZYxDFBJkAfpS
1N2mgfEzejGpBZM3yQFakFsbhE/PXTC4qzRnHfuWjmLxHMDs0bdZP1oVUrAw3HaRX+vnzmzaD2aJ
MvTW1TvHxqA0mIHh+QgdimJVizw2U3D2qpsPuksHdTE9FPYXsH8q5BeOzLnQEKOSziLRVDsQssQY
Bek43MwsRBntCzVEK4XHxl/6kbnTrCXwEdp3Za3HOFv60d4HjQGV0i1z47vBIEjXmtOrh5b8teGz
RlLnvV2Q20EtjU/bMyxnunZTIIbAdknUAVpY3fQdGb0PJWaYG6TpkogoUCrZvlBi+BQ4Vh8AMhuK
zEM1ms2bWgMaeFs5+Wh5jhaJr61qwm+YcpZyjSvLuyrI0XZ6TWs3JEMNA0YjU8I6IvHBbrCPyWww
qWqOgbNVBISH4UpWXWUcUK/28dbstP5bm/d6SbxoRv611pt+uKVWgbazm0tj2moq5ZxaNaiI4JoG
Evoq4bjU5OOBeCIzrPCKubpmf9MK0XReruIZEGdICtvaTQzjOtVRo66g2FbtDzPS5HSKtcrQThyr
wnRREWi1mFf0Nt0mVTITc+WI+AuJXEL/Xqd+2t5OINkwBlcijVcSzZ5YT/5kf0VBCAcRWWn8KcM1
ZJwQNMODzd206k8yOHimF2d9oG8BGiXGqiKQJ/QIzSrtnyrTcUR6jWHG34GEjDSKCgI66fAWRnRA
d9jGZxWpPmJlhqovHxqtyeLAA9AD4AXETjjvLb748kellxGd+WCoSbLq5nHJO4c5ejW5A6xJP8+0
yBsI2rZAc4QW8hmRKtCznYmlKqw6s1lXU1bdQhSmUWSlJfooZI6OTzlqtoONZUSm49V9wB6YRJEo
O8eNK5vzMIpIAN+4pj0E5q4xskFZ64YDLQTYIkLUWq5cwELTJkKHnK950ksWtOlm8TrgqNeAFp2L
b1MfyJMstkdoRQIH+1b2tQgnPDolKhrktL5VE+JodG37SJQDBxksaxaRIvZmBJLlJPuQ3Oo5+RwD
dAlWIx3tjz0ZHIUniKGeC92zBUZadzPPSTVAopZ1KNpT+JABBZt0Tu99Hqvj2WXdjZuylO6NG0jd
8YKogxI2wCb6PDpwV5l7xwDjU2Gk+bYYUtCSg6nqZFVnplZT6VEtzENoYLlnWjU7VTesbUiLmJEG
Qmg4Luy11rXqdZemqvsxzMiNV8b/4+5MltxG0i77Kv0CSMPswBYgQDIYZMzjBqZQhDDPkwNP3weq
4S9lVWVaWq/+3uQiFRKDJOBw/+69507t2J8IUekIxexSMSvLKY7OZsw+NWjydLH8Bss6Yae1bAEu
ox+iZNqE+sHg9NmFHC+PbMuYLaq5BoTVI0hlUflt7TR48GbDvUX0WhsKdzR++4xdC5AnIHIPg7Sc
+V610SD46aiVe9uKaLEadZNJ/dJgLvXtplHvlEJdIwr1ZoBHXGrxbWYX5Q0ncoWmuClKH/g3IHfO
FDCtOIjSPj/VwKA5VSw9rCcgD7PjzxkMsuPaq7IKccg7D3xSOuqUMpev9RKLyNfovv4a8HCldM3r
m71ijVzsbXCH0iujdqIP3HfLuGs4SUBXInSIRjQpzYeij5TMDFmSPxqwAMZQplOrHgeN8BcNPcp0
Vuao0vcDI7eJ04gTbTdL6RYhU+nieRBMr3dq1umPksayCgfElExe18YcJfqS4H6wLqv9reHRSUpO
1VPVTxS9fi/rQavxt2vt0W3TuvX0npMQo+6R1RqD5PqsCHbjoT4AvPRTe5hP3BwWKDm1as5mhi2f
VJ86qsEKd5MKGbXFRlA3AFd92ZU9b3Kw4qcx60laltXctb4qazP5SvGOdU/8mlZ97EoYk1xASma9
wtKym9MAbWo8gRUuG6baoi2CkewgGNtKT6J3k7827rS+Fc1RA3Ia+13nrPPOtUcsISDhcDdnrarH
D6OEnhnQBOBUvkDcrn0rAr187nOFUH862YZD5hM4FxdortdXTlHB2FKbdsypaWqVce8yUVHDFQ/T
elyIJU7XVV4b2clh4aH6SjeXLKhxOlvv8FFyU/VyCoDmY0nu1AgxTi/p86iCMiEdoPPfmRxkdGlK
OVQ5cG8qxa/dXrREI7BT986dFbdN9wHpy+5+zFk0wtU2cqs8xDwdpFezMKeHtde22GLe6LqnsLZo
B9dtk6cuj6OWb9WmIX7tnagO4HcSWbfwwxd+Sn0HS+qcLIO3LgODU7rcAAAqaWehyeCarjwx6BD8
kpEOOA+jdcUDlb2T8ZgigRo++Hdk/6rg7H+oEAlTHs3Tavilbo36kdp4h09Xyedp1ybzvHdq8vk+
1h72apWd8wzjkFyzh0nreLpCxGS5TyWbsiVRrA1/5c5UOjD/u3Qp9oNgYtvSeXLlubUf8zqDeSdF
/WNhmXWwuyfxk9CUjmuSlSKiZ090dD5gDck8RSW9AnG6d88Yw3WUSAZF5BI0UBU7qBnZU6Jqs4FG
0Vu9NxR5mQbNMm6fL3LTc1nimCGGWaCDZVahrCHPhhWtHel1j52kvTYoQsd4nywM5+tZGvSeWcby
PPaTctO3rWPvdLezfzh8aRt3HzBHMGBRUYMp0iPMcMiag/yhEdGHz63a06NMpFT2KgaGwlcSB8l0
iq2uC2a2fi9GHlnfU0ttquu8GVnlV7VyWNYMQy5XxozdwzfRX/e1PdfjFpCu8DhSvZD7VpFYsz82
W7ijK3Ad4Msn3dHLFM/XKBRg1DxK2X/KTi9DpRoFE4eoNh7MkpaNY2xuscu+00qi4x1YxZBsKHjM
Hny2hU8FkIFXg1nnherEeizsrP4wRTRn+xaFjgkTKyogr3wdTM+xFFsETBakcycq5jqhHU+9uFhV
xjNQy0HEGbgVExBp+uazksno1bSpP9qQJPAQrnn1bRpExeczSPfngxhadk7ESef9mAzruo6EtseZ
gFYPpjHG59h2RCWqtDArT0tKzfD6sW5euzkHBGkXa8nwEHLKFnzvCLqCOMLIq6kJjyKO/xuxTDj9
3Whwke/0aQR441SJlu2KXnOBZXJNgvS2e/O5IZju+uzWitPE2cYJrb4hyDuYE9w6+HvLn4hyv/Mu
c9blYKgbHA5tUKzkbX53RlQtNqfaip6Lk3nBasjNQZ/cEEXLdR13kR2myaC4+6WJzHUn0rlNCQet
y+2qDZK9PL3jebiQN1x2SVWsZEBkCW7OtJuhvi1US6vuzamfHJ+wi0VYOVYy/RhPmf421NSJBqtk
NbzjqB2nPjDslJRKbdtvtuok4lFbhXGkgsGm929s4mdTz+RzthqRe4NBRFP3pL5ie69EkbLB5Eyc
omU3j9PbHx9wfz9U0Tewq21BaXcZq5AM+PWAm7SE4VGhKs+pNO1JsdfoABCPZLRVZupTYS7j4x+/
4O8HRj9fkFyCEA7tCMBPfn1B7MpCzRfAl5Ji2e+r0pU7Dh3sk+t10P5kRvAfXsuErY5CQkYBleR3
w6ncNqahMNPaszqK3tu2csJiXePjaoMv/+O39W+jFX0L9/LmyFwybtV/NylyqyjtrZJ0WeQ0r26a
L+fFSbs/+ez+/UVsVTd/6kSb6vMT2PsvkxWygmRzJ8yIZTJmP8oMg0JXNvPxr74Vbhb4Oup2z9ji
9/Ob0uk42nDI8RK3mA5aSg5QU6ty/8ev8rMT+9cxx/bvM1KBuwxjRfzuQrBsEKpWT559+5JqbKhC
lWwRNbv27b6zAKKPat/eoquv+lMuFWV6yDjKrfD9NYJK+rKY+jVPptY+LqO2iGOixTnmKVFKd/fH
v+t/+twdDbrRlqDlP9uf/8vnbriNAlls+9zFcG9gmj32Si3+RE35jy+iCwDH1Hphvv3dFaRNLiaP
ZmGa2XMMYV8LNQyPbOP8NY4cqyImWp5rG0kZwY0Q8a/vJq/E1HaY8TzFHgasGMmQ4yzejFnm3P5Z
ffa/3YIM6DZkILM60sA6CfZfPjoIYQyurLXzGCB1wVooPeBI57nTa/VPvqR/G9WxfpFsJuFsEghm
4P3rK+kmsGkkqdHj4h09c8FjztMsu0mTOj5TgeOSH3TVv3rbb4vmBj1iMo2E8zOO9C9XRux0o947
iAcpzfU7k27zUMfw+bdX+Uua+X8VxH+Rzf/3ceC5YP67dH6dfn1Phq+qH77SX3oLya79IyLn/obA
raE7sWAh6iKn/UM/d3+De+VsyANm6y6UJW65v+vnpgCPCUJ+U5qBcEH6+qd6zh+pfJEWihlfrEpa
/q9E5H5OiP9nmRNbbI9kvWNuTwd7E/p/vSxHdYbD2bXYAnWqbkYbZDv7vJs6z+BgRxxgY6swLonV
4Wg2W0kr0Yqjs6LNSVVH8k65gWu+MsfzWsP9ydfJ14f4QzHTV0LTVBwAWvZL27qh9gkKD6f2bMgp
NKZMJM27lxzGotcVjn7MG8FmPWs41kBwmYOG3D4uRHpKwbaU9Q+gIg3ckanfybKIKFAY1yc4UGwS
c50S+gxLCzeA7VFMU4Ug2c2bpcXk70xlT9g2uVWUevIcFUk912YYi0aW7mlzSUJXq5J91Gbi3mT8
9Leb/i/dGf8vbpJfbp7/Tb2d2/X/3+8bb+xIrnz7P+G3X5OlyDH/uG3031C2NkYgXJEtELoxS/+O
kbB+Y8UGmcmt83NXuIl6/6BIWL8B6sR1wqmJ5zY7uH/eN9xtLL2ovPC2AOjBpvwr9w20iM3v8S93
Dms4h1hIBBoMPjr1fo96K3LOImOr+2JGydWGqV0vRukaX4MCCh5A1uSZQNs9qtDsPW17+huFCGE7
JRDbaFzX2QZwfS9akERD4IqMHIzCYcl1lJFpoStOa8TkkWRV0FFhFdqLmx4aTjseEyoKaZj/74gY
oEebT1Dvr5aZEqFCT9KgcER7GHvXPtV99pAo636W/dQQuYlu0loCVnDtUO16nLxRfG4UvQ0cBI0b
ZzJHHNQKFWagqsm9dMN9V4t41yzRHRr9S1RNu0wRgBlEWAJgDW0til9cumh8TVTXFEPYuzJfgU+s
tv5awt/eN+g9TNep/14JKPiR3WIyVPuncsqsm3nQjWNhANiHU/SjLIQbRO3c36rMy3+gOL/rDkVD
GCWLXc96dNRT4EoUEkQ3mTuap8qZ8zsIH9qxTIyOSux+ekpFWc80OUvtivpAFdUFOOm9GZcAAWLr
rknxUzf2O6Ng7ROqhxjAu8mS1IXGbHGR1RTv2t6Mrh1dNhqvaq5nyLnGGU9QVVPHkNlhTGHmjzbR
cLcmBuMlC3Z8B+u9jN9qZ0tUGlLvb0HRiJeijagmGFOObHVblBeDuwJ/W9kszPw4XvUMPdvbfpXV
Oe3ED5cqa5OcLotooA8zRHi8SHu5AHyEyTBw5iddJeLZ8LPKsX3GFCnFctWMiXIkLribmSO+6pnp
yI+egocdQHr1pikhlvvDVOjaY6vG6mXqxB3lQWZQrhrTFLso0KkV+uepNZMKn11LpU3KZoiyOIqy
ukKWV1Iv7JvJ5dsA242Je0jXm4gwnKmrnIwAncgLQ1boJpC0rtZYPAuCHPlVqpvVvtbMw1TTdwYS
faFZUH8vieXWPJT8Qa7pSxoRvV7rysVRRb2Dau3b1TJ2Eau640brzdKhBS+rHsT8iBHfNSqI+XKs
LoDSr81cvaYSEM7GtNH5XkWbneO1DGInPTFQcXbCISlFsmX8yXtkyo5EBeOUWtWs8RpH0CDQWd02
aDgL+nyMSeyLkrLEPOI50z9SSgR9SyfboWIHzyd5kRyWB/s4GPdT/dBa3b6hvD3Wv9MpFMhl4fNU
XznY9/djPt5EU+RJs92zHI3hFjNXI/1U0C5Be8I5NqqdrMFoNOAVmkwPgE5PVMk7hzTNIvikqb9S
Kz/HintyIJ8c+aqgBspT0ZCsw8+/n+hS8sEHaz7MryPDg/5qoujo1kp43SRjjKKUsQhaUTQP3DbX
WkZLN0W56nuaOwzPcOIzNeAg6Leje4TC4rlrdVyG7AbWB0Rl+t+79YQ3YJekPwidH4TUkmNvpPKJ
fhXb00raNrJ2b9bC9AXqaJSIJ1FEpM760mKd698jDCjXSUYTiczTH9DEbousIT+3Df9GtX1t2vlT
iSh8pXdMHHVzPNGTuBtlcaEs/Rv+sL2myPUwGLQsVLmMzwzi6SxPAdgtWRVhV8nVaJcrNRYyYJX+
7LZ7oXJApA64uWDE8eusTuMjHVbMcbMmUnYZTSkIbsmiEJPLuvgJXstmCnfDzfs/JPlOwZ+79MUD
nfNfqaJ+AElmiUuc/K5cZ3+lJLKJppVpqIlkLUbl3lyi/pMDxL2qqNF9V0YphDhduWTJVBtBVLh0
tkyqO50tUg9Y45XuQOxA0OI3Fsc4brRnzHkQXqjvelXqij2U2UWBQiHjPXCSnj2Otn7LOwahppGG
caQPPjNepNCG3lKntolHWyYwNfWBijKEkNR5LRRnZIZBJ9jsTnD0JxWXcpZeJUbjXjmxM9KUlzXX
kc4IGs5HkDWO3zclbSlkzNtph+sLNWkdius2qrIb6g9Z+5MnsXBn1Orw0nKUMPNvyIO+lcQPYouD
ilr9clK4h8T4qr6G/pzvtSHlqWLY8hRPbRMoefsdqMTZycfvpUxhlfRmjaif3wGE+94qVG9S7cLD
R0sPJbhWfxZ60Nggd0jcexGisUc+pwkcgdUTpGDKnJWqAnchH1MYtJHR/cDoO8LmX67N9wgkI0SE
6kqqbvY5zYWzt+rq0+3qqznv1FDEuV9apg+mbvQZi2/u0Qud2DfthmbKukX4U5UEuUDob5tdg0Ra
mc+afF7Xtx6uXZunHnyi166ave2i60X94k7zddHxVAMYGQyjPFjKW6pUeyMXDO719UU4+T5T3myg
JmM7n4UpH2Nl7hBT22rHVeKBBPdqS+xHtbrriik0a3mk7IfbQQedIqbbeGhuOEWe0maijCarPoTA
BITYdtZX9Tj23XGuzN2COc1tzaeoTV4jU7mCnHJF08RdDcImHrJTZbsIMQQfjFh9j7rkYpfN0YTE
WIoz7Ts0cShXumI8kgPDiNMpF+FWX+v0QO1HEmoThqCZFiVvWswfdoQ5P7P2pBTNkSLNTNE8gll+
JK0HYHSvS/+jFMVhKuOzTX+O21WsxOoGoNAO1KgQwnXS2wxniD4mt1hHqdxNMOhZywZMAuAj+oFN
fXJOjNNsICqUxXeo28e4sQK9p5a1aeBOaisf+Ry68h0Eqm/wtRO6tAxK+rSzG037tlTQ2NX+WDi5
p0AtpbZwQ3fCsHhJaIcxlpeFflvOLaGUW6+EViCPzc2VqjNuRa+7n1r3MK3yDk2u8leXpqvI/eSm
3WGl3Ufkmz1VRMuRqTXUy1n5RLI8Jq4b8oH5XBr+UiTHmsZcZ3X2tL0G2aTsVPvRUrpvXaLuIdnt
CHleYjVtuQG7S0R7Ksj5ex3jy2YwqZT2iEeB6KjrR+jjxI5Seis1X8/y8ya1Ag8v3/L+yynsi6z6
V11bQhqbDmZuhVazUiRLuwfa2E4t9vOQHWFyUsS6qlg9ks7dd4XB16va2BTGHV42lirzmrnl9aK6
W3VKfDeK8QnYsLIr57e1HHelXYCinkpxkr2S8Ubd5WooP/kqj7nOZ1KXOzmW501xooV0N+Xmlb0h
O90JEmurUj1Ezznpxs4X45yhHVgghltAlSkY2kS/J6Yg+Sb6+5aNxjRMtwqlSaukdzeZj92KLuOq
mFLmfq9JiyKwDd7SP0hDt3b1MKNMOWVDyrsddybuOCQ38xXtr3qcKpPmS6t3T67C5WdPqupRJG09
Lkb6qtWP7iovQ2M81LXcgAhU7wx3idOebF2/FsPszb3OjtN0d2bXXw2L5tlxe2d2+j398wdarN6R
0W6HETXGpRNZ2SWgv2gm9UY++8Lsr8vZwetiTuGqDp/bgh6WmG1YQSdgRm7pd8NTW+lHdaXvkr1p
yPHY9VSe2m5Cu49j4qEod2IaQrG8YIshJ2EWYZVa4753roqaeXmbHiYqxQNVpJS2WRaXeuPsrAzE
DACQuPsAPJru2aonXEqmEZT6+FwZxEUW510vZHQF+CvYClB1BWU51hGwqipIXfuIIZ/vLeeZwbow
rZXrg1TmyUGVsmeI6NtA2/Q4FRcDyw67E18gQBplT9XvHPY5fLjyXBrRxYwvUfpOWw7wgJsi7/dT
pRwxob/12GfKAiOA3oDgUd+NGCOMiqpOYgUFL8jVOrBqwi3r3/qHw7p0dkOEKMAa8621jX2G0cNJ
+UIs5ZGi3ONmcWrsdM/584DMt4t1l4tnRpNu9D1Z+2if1jw1MobwhWWTwhXRfjA3tEF0L9r3DJSC
D9BbhKt5bzhE6K0Wz+qcOyH1TV4bL/6UWtoxo6fVF+KaA14YWbEHijL3nSJ/bmGmpos4UHV0sRaC
5UrxAcLVN7VvpIFvF2xchJoK1cb3kLRkjLKrUXsBy/LNyimprZBuuzwJy5UAK4hkGpa27lITD15d
tcZ7EmmUDMcMR/PKyVrFm/Vlv3YcJFN9M3113UMnRfSc1BE0vlSPl3MvGysc6AIOKEWtj+jIPDDp
IvN0k/2VgV60GdBOhpl/KJbxOrM+ezE9SpR9b5ekPQVUxN7qi/FRSpHuZNo+aFLAbp/XK3fuX/Q2
uZ8ts3vJ1Pxzi5lnUU5jWemR/qHDPb2zFuj/epNeolH97Ld0YErpng2PAQrLLou6z9ac/YVLyJXO
Wbf1S2GaATW8ik//kPBUtcavZgawmq9jHqW3mctxT9eU/FxNbXZpEPyBJFv4seoCvHaADWd0NS/L
yu7CSVcJp8o1jrDrrIdiAFjhogpiJRP5e0RSySuqFbHd1PtrG4O6PxBfelfiAfl5mrY6W805Uznh
HnBnYrXTdJjK1JzOdjgUq3JNbqaYd4YyqpqnCMauO61czR9TkzQTTafVfMkzY7xBHFZQXVfH4Yaq
cQnSlk7mHZhDl6Q7baTkhH4svdGuqYZW53Zf5cpYu4esliRCIgKr1jPGLWCJm0uu2yt4AZklxxRg
S5eMV7X5ztKMfcfKFvy2maccQypLLuaAKL24qUEUSyjDERACams/VZWXF4l25eg03fpDEZNt7WBO
UJgMqGHHh6VBCpqASgUT4w9GHGwsXkbW0ZTvTecoahaKfVgx1PZs5KJZglXo8SZH2CISAG8mNb4J
oKRwztlszBqLN5vU4WBnxPsvom1gK0vw0LhzENBBBixwgzrRnVy6eJi08SToDeKtbMnqtfRxqXBF
55S5QdiWtbhEQ08rnQ050Cv4w8PI7tebuqQ6j/HKmx+dvLljhFQsTjD3ADBuHE2x7LDL+3V9tExs
ZLtFWgonSNelvtHV0mPJ2J7huRItz21VJ0Zom9xLXb5s284YJmSmNv0pXhkuBnRqAufy0TMhYTk8
lvH+iDoDaFILq8uNQ7bmags2W2u15qxMRgVYOnX4oI4RcPHiOpulKtntakxS1WzF/oOZQoruUqC6
zMdiFbZ8yEhNaF8c4BLBYBrpe5p7OrEhQNnytUzX+Xqg/PnA8Lcc2YPJGQ+Pkx70FUvlPbwWqmxY
CbRThKDEypTSBr6vhqyI9tZADwNeMhgACMzVtp41lXPObMdB+Rn00dpNEiiiV/O/2BK4MWSgzLT5
Luw16892T6ecR505Rospz60P6M9m7FeDO4xXkUTJDcGvRtQd0dnsGwC8rH0ZR+z1lgGIPfW4qrhp
pEM9KYEv5d7uC+OratzxAzFdv1sIY3/VAzuUws2t3dA1VN9WYNUadarfGk1jHiwhAazHWV0IJo9u
hIWLfkI9qKymwoWjr+19gl+MAvEovsuiKKJdr13t1LNl3IV2KgHZL0XvW22SvsJ26U+TLJa7sVe7
wFRhuAF1HRhjIUVzfshj7WuwI/dI9Md9aAbLuaeDuD7rw2jdqUSgOLtVkIu7vhkpCSgt92WgYfGu
xVa2HbuzfPYLZMYB2FCPX6RcsuXKLkuYESpuUgYi4PtvOT9ZvlSy7EhdNb3Liag3P1AuzFCSkHyR
VjL8UDuHa53ObZwQOHIfKjinN1XaKWFLh+MJawDnBe06pQDtJ0OfjkutKY82hrKC60M1Ms8qYv0h
Z7l8JfPXXGVaHT9Qqsl+xJx7XCLjxLTNYjN+KeFUvvbjwtO7TKPMxYAq429VVSR7DD9rkPW99j0X
BZTJYdLK5ywnDu5oMcT4rEnqC0617kuLqxuuowJvWZP9UDLyIHgm16ne6wP4feZMrR3aTnpRqS8c
gor1hU173Iz3WVtqM0VJsflG+0LUeQVxa+cacKv9osmG3UwselzZxqQx+oFfg3iIesnlRZAQF7TE
ZVYNyfzEzHVePH1WUZLdLvZ+AgIT84ZKcJarwjD3jWpEwjPGsQhHieuWMRzGCNyXt53mYDNejfpo
rO9Jdz93VABFjqFeM/lchJAPgurHq5a78Mqwt9gwBEuLmCLFMKWipV8alYuNL7VoudKLLr6NY8d8
mBFXNpwSVfVV2j9K2jZ5BhpGH8ajJc/FGJscW5v7NTeXi0a1EjeX4ZwsrHcHPu/hzmCFYdvRVcEs
H42cCYHOiOFQuFAdKH1UYORhl7I7RpJ8F6o85YQ7gtbpwJsaWeS3RsnVPQPKn6yIiepwGefkrBY8
Tq1sz21VUD6Zv7aL9dCp7ITrvSLdkwSRW5n0ZxSmp7C1Adx2LN3lQEkim4qIbccaBWq0jtezA9q/
TjPNb+DIc3FWCD+CgbNWd9MZ2kV0ZXaLxeEnNz7tclBeKI9NylCtZ/uZGiR2+Fow6bdRO6Svdp+d
FiKFHxKPxhmOv/FjZuOQeYupTqe20fPXgur4rwKOyxuRDJMiDLB+MumCropyOtoxTneHiVSYexyQ
fzP2hDk8Cq7PMjlu3aGvhaiyT+yP5CKBPpD5BG/KokxxvcjN4olCNO3Nrt3mYvQqNYUzyCYyZC28
JNzHxyTJR9w0ePFxq7vTzaLH690shoixuzrYH1ln5lf4OLuQH9qP1qweVGnanw19t9cJOyQtmPV8
+tYNJuOJeWhvjKooDw5W/n26KoIzl1j3laJ6CgA/KZkPjdEJ98FKgCvRsVHK5HXpSnADCVkMggLA
1OubmEcgNn586BiXYw9ipntUIyPsWUxbFdc2D3KCONigff7NIUzW9owrqmf23OJHnuITY63Md4zY
DsyCrtspZsa7Ev14nlcZyAqikK4kn4OwqOes8RUDwg2icRwOdWSDil4tc0dr+bVwmdjHlotlvecw
O/QThBieQRp5iJyBqCBE7BV19GTrZgZwyc5AxEIwkc1gB3a9rLeir99k2n1lk9xl8FxivcXdBYnj
amQUT+hL1tjM46tpKJ+VQgmMqDW+4d5lsJRkSmgT0iEdRhlsFR3hPTCIme0nzebCB/MjbsYqY9Ki
lF3ITCtYKLHHram0PgPe7sZurIdpY0MyfQQk0ovoQ3eqE2LEbraGdU/s761tmGDWUpJj5zJ2m6nz
FdShYTRE4EyfGd4+MNb6oamIXCzDdBfFNgTcis9lKkoRjM70IuO84z62Lgxtsme2n/gErWkKWN73
WHtI0cV9zj+z3DsUVqMLhXGR1OFEZXwAum45QBGyjlsME3/wyK1cddPbogNq0W16jvEkKLeF9Wo5
9b4fu6uY0W6wbIcbw17utNwdwinOTuMCInVYpQHwLV9XT+0gVcsyh9dUOOx/Tf3G6GzGxEA3tZx7
qXbwW1rVzmZQ58zfMfdaDDzUkOM1ll8d7PTC3JCEhnZfJEMwqKIM9HiSgaK1AWrMO8UiC1O2hh3T
OLyYOaPzFopxNOtoaaY13yoOzsGCfZg/UAnqq5HgDtTksZfDAW/V6GdJ2t3NM1dMXsgLksLAWgcO
k+hpcV12efPgRurZdXvtOCrlI57caz2Wn1KKq7ZpT84qrsl7P7s/R33z8MAOHixrXRZ3DZ6bT4IO
Hviy7oLRTnnP0lzc4ByCCCoht7PujgF16wX4tCpj88Gbmcd6vbP1/GP4adPkTktQF3db8I7ENQia
sY8vZZc8AUZmOlWXzO91dvbjEf82huD8DonwUDqClmG49JNDMIBtPD7S8pBTRNQr401lDUEjs9dh
WsXd0o6+QXvSXda31reaMMU90nqxojRx2cpcLU7uAETJwwT9KDkJ+AWM72BeTa+z6yokfMjADZVl
jxFquJ6FcaUzxPMndb70tPk8u24OC1LpQ/Dc6b1WrYzcBpytYyOJek0QyBPX+da2yIqY+xf9jOuR
qU4/RUe1NhmIabuhUN+XtcWQrMWek7o6g8B5PxuxFtaj8TiylOxkLIFzVuXwIanJYTOaA7Ubq3sj
jX21Wq9xSN0rvfahG/G+YEl0GALyjV4Zw+Tp7gO9acchTmdvmPXjEimnODePesX+3K3fmwUDcjWd
ZqUc2Ih3VJw0dR70K+PEpikYrbOwuwW8Ciyh340JY37Bu4Hl/kku877piBkY6U2RgA3MUsjojWLv
OS0tBztRE7qWiueF4eOU6MbTWLpXI4O8Kp8L8k8/x4LcCKDQ+mdJS82LLJUgb1FdnKRv/G5e9FBL
VuskuvaNQqwTPlHEAhTu1W8HOYYCJE/Aczn1VXV+Fb146cv6geNsgUMCd2kPcwWQzXGmVzw3mRjL
uNmNWXxtWFdz0pwyBki386hSML1YN1n6qRdzlhIMYi7TLlMoMOxLDoRvYH7kR9dJ62ZK5+EzjefR
hjViyJ2U4zZJT6lh9qm0RqCulS24YGF8uSuraGAb7Ej3OeYIopxQyJUbY3Gqtzq2rG/qNnMr+C1t
fmi7nwi7YQpm39b1WI11gHGlUpQ7SpOp3zLBdI6oKdre0memzlE/3ZD7dnZOk6hnjdT1uusEghS1
Iet3kbDFYB5TfrEZjdERs8kfRLERKwstjk+xgXjJMPhLXTBEsw9Kh3re62zM/GSA12KM8zIDszIW
hpt91ikIiFLzqYn/OwL0L1lF/v80UeEr+iMzyHtafnz7GL9+6RPZ/srf+COG8Rtth4aJ1QO+B52v
OJT+zh+x6KwRJkFUl6ex6aiYR/7BH9EAiVMfvGEmSP0LTJz/NIIoOt4S6BMqNhCwCJvx6q84QRxj
MyT+jxEEXx21NQKfAYYTLIRMfn61UBEKchZEH+oDatsaD0s9RkP1EDfV1EdnmAGZsk/Q3rRzFvV2
2GpGTfZG6x5lVbvMjNhMbi6TMG1xcyAdUmzrSrXjsMZhuxoakj80Sd0vwnmxXFaBXoeWhpNh3zrM
0UXE9sVxqPAoFcTaKokntEUGSaNrfTcrE2ptg45dz044jvKZFYJuiUhNlDsni2sSVoRW6Fczl+q7
oaJGsm/WDp09NigCiMEZv/6h4UceGtOJx2A2auek16xuesT0t4pq5uAxLbw23VqMXDSkfbN5NbXh
Y7SSE4rcHV8phOoRkwS6Czv/sWH3akbTiRe9xbgQMkW5E51zaQ0CskaajCexxJmgJCuvSAwnZC1+
GFJl5Fki5ecU3UcaUz2pHmvq00BBqrl9nY6a9a1lDuJlEvFaquYD/AblONN1sie6RAp5dtyggkoY
JnQTpyLT2PdZowg7banCbiZINBsT4y09TUO5Tt/paZjvGn1pWAWxbKpl5l5skyoN9j5joLLAenkf
PY0VawFKD4YCjne2p9RMNoqkv/2/7J1Jb+VIlqX/SiP3DJDGeZG9eI9v1uiSu+S+ITRynozGwfjr
+6NnZFaEV2VlJ9CLXhQCCETAXXoSBzO7957zHfBi7YmMtPmEG6G/tboMR3Y/NheDjhNzezI2CGBI
TrmhBjR0ifWIz7FuNi2MzjdYEWsoSm89L9XoXLSX2j8ozI1DlcvqmHL9TgHzBW5gRiOVzDvUBa2q
20g5sUc2oCMi03evBjUhlC6qBU9cDGjbSrNuY06TPrah2ZIyRx6G3BahqbYuw8THKWMUE6imPyOE
d++rIDWOuBHp8DKa4bzcFpdA9ybJYK5zSMqBa+iJmW5JX/pvRDs0z2SOcBAJYKkS5SpOzmznj/no
z3SvsaUV3piv4ZvNOU0EXb2YAykUGprU/NY3gCWBauQOvqWphY2/OkqM/QBG7grarnEhCMXqoyrp
2SogrlqHWJbNi56m8aCJKDl0wyKRXi+Td7S7wGSymStsk6RFbEtC5q5sqZaTSOmj5UvAlt2jsGF+
y1HIoc+GQ8R+S0fj1dLhwa91TKO9n4xvYWmR4qfC+RDTfH1p6r77akCyfODBWXhS/CLq3WK+55wN
m7nH5ZmCoXtLFmauZs7YUBakirgye6orxz+4tYsnxgz6rZnO5QqRT68m7MjbHjjvnj6ztYOqJPdu
Yhq72W0sRbO7T6sNUfX+Zzd13SEMa+fi5/qe7hvwfkyJ97U7H8bZIEEnZY5XNcfecKubWXrnVlXy
itPlUU1d/eDTcjjwGNwglnzIw/qlEUjBsg5FAlk9kazb9YKNPzQ5JGg6EywkzuviYtfEpC0PKaD7
ZhvaIL4NcCEbO7NuAmk9+5SsHAStfG/XJpFFEtGPX70UwEH3om6sm7ks0S0Zy5stjfF1GsvbIqah
2zSHVltVRGRlFMQJkc3L1yrsDzHn3GrQL5NInvXof40Rp/Y1kYKBql3GZJxzvX7n+ebBxWGHrjW5
NKb7bJXjmy9ijMndFO/mMnmNRXcbmEv6I3PRWzRL6QNvntOP2Gu/hKl/0zdVd8Hv/NSA3sQSiqAO
eVLvZRfkCScvNZ6NcfLvBMmauyzrnsYk2HrItFqbGJymTe9SvzvbrW/s69o8G0PdYja3rghMO9BP
x5Zmt3sjS/Jdp4mdoVbfdn3rPNBK7Q9lrlkafWvJHufOdT9bpyv3hp882E4MlNLTl6Dk+qU4Rjdt
Hd4kCsGJrnEj+Yu7bLTP+cexZkSvdjjvliHYBdW7YxftnvRAuWXNuA6IoNxg0SnP2mvEmTCWm5AY
zU1rYKke8VQfZele0adgdr6Ub3k4f9BUOLg4GTaek16T2XLOcrrrs2O0G99N31AOnJcueQzG+uiZ
0t6khBDSwb62m05G6cSeoqT/EcceSt7au8dD+FiVNIh4Mzb+KMTzYPA+DVl+i120P86phYYyFfeT
sHdmiPoE+8EnnB6cxIXy9qkKsXqjPsgzds/co0Kit16T+lSt5rnm4GehidNLWTt63u3GcTM89KQi
oBz0L/k8ApFIl69mhb5Y5hjvOMHRByFL7yHtKHY0zbuht8ZdnAclg/O+/BIa3DRb8rVbQRYpGkGl
DpaourdAhvMmk9Q12E/l+4KFLqKdoQ6hMLpDA+7Xx38/pQQK+Z0KGZd7PODLorDpOiqc9sIP4xua
FmuG1joz3HblVL4Oaswe2o5/R9KsywH1wzBOR9qrVLm+dz+kuECNAdh6snpih7BzsdKZNW3DPmYe
1o07FJXruKq4qlTmozxF6FSEDvAGF1oRN9u9yYPuIAxeOKPuoJqKrkBUKv0dZrL5pWOKlJGvaZPh
I0G8Mojq2nrj6VbMZ7SHvhGNQA7nx8pjGzzj/Sy6nag8hYzCmwejvZvzDKFGseyqFiUqJV61z2t7
2GVxdkzgYmVD8wJvcNcBKBVhQ3FjMFsovpsd+qZ0NMkDK5ynOR/UiQtzZ2JC9hnb49odiLbodtPP
9hEzY6eIQnRbrNvsANt2Hs2tk1kXMsVf21FfYSZTUTyb921OEEraeneWlU2oJNhZVZys+q2O3xEv
XRMX1WdgIp/zGwIWPKueI26hia5lCUkh1NMcdWX5knvaQRcJ65hR4obD0A5UJVa8Wjyi++Hd9GyD
VaUp9+5kvOpmzm89IoEPiIGfm6Zi5ewJYRMuPQpjHbhp8t2zTl+nZayOYQf8GpUtSQaGDBHHVi2C
MZ5Sp0hCRszEZ8WuHk9FkNnHKjNHbM30LIkdSabrwqActNDB0t2VxWHU6JWIQvtO9A5xcv6ENR8Y
SIYtdlLxVeMETN1lWYI/MPJvU1ctFxpE6mH03R9+2nV7HGjGlR7VJ4Dxfdfxo5g8kkY1jSeOYd6P
vLf8XZg7CgWfRHPRpOHekrSMfJS2Kogcb34qdNzty6lIdjIhwTnTComF9+w6KADMROePVcULLxtk
e0HKFB8ADZsg5ItXyI7ZGfiDJroGUAdtHzm+dLmMlC/wJxDvumNja2tN2K2oGRmNjEYhvCKJxU26
VFwAstigKCfcj11uMG7eiWkuCraDBEjKvUWy24zPv8RIjx6kXeSlUbMNhp25khzB4HUlYcxKZySg
2EUzB/tpTiu9JzXuGd+1HnZATGwZVWlgVNegjdGDjaZtJSf0b+a9mcNXIKkSf9i+MpesvDMSbVs/
etucTx2Uv76MZKar5lua97kJ+7Qq0hvkHSZY8NnR/kdbJxPlpZ3acXsOS39Sh67op/dGodQxIo/k
tpAWGMPUJ1N6yedsJTYdJLqfBh7wdMxXfI0oYRSQJRdGq/unPfexx5HQ8E3vUptm2r22KgCeidrF
to5LtqQ5bRljIU2Xw+259YZ5WxisZ5vZZgZ2BCHfb8mXcwhxKfVmKCn2Lz2tUXfH5G2KfyDo8S6Z
iSU4geA+jvJmcqqivyBZSB+hi/SRU6ts15O1N9CYHrP5DFXc2mhpB/JIRBvogKQKK37jwcnY9pua
8e3CR7wAWSi6EXcqmCMmZHhIrqylzXvOyFUsbsj9HalMhCHHk23G1SNDQfc1zKvEZPezIL21QFeH
nU1+IAPhRfcQDslpUXwz0I2ChG0aKqdxzHnKprmlh6nSuv9Rk3SBgIjRk4FbvUXBrIesFc9T0hv+
uZaex3pUi2yIbOw9RY8cKJftkQbVbHwpUqQlW3IAgv5LTepg+GT5dN4o8nRm7pmjGOrAO2bSE/GG
Cds2vAbFKIatjTG7SDIjqkfZGYe6aWrSoUogste+RULeebYEoPfEyhS6eKPwOAWzcsh3LIoTuw98
VZ+NaXavCjtmfizjEOOuqq0XFbD8IhaJ5dcgI1kiYmuopmMs4y+mshinLtrP5uvJXXpEKs1ivQc2
SYMHc9bmSGvVWofkuBUGfVnGvLkxFJsgIkYgBedGMR8z58DIQd/IYPxm9AqIRZ5DsLgzu6lls600
5TGWG44Equ1RsRg9gskeEf0wxs/od7wvmVlUp6ysXLQW7DmSLBaqWbhccpyLyKtz9Ea5no+9vZZ3
QgynYLHNO5/8xDthguEvJ9qYG9nGlb9RpuiI2I6tO+hOzvc4Tb9SN/F8WoiON0hGyTwWvHxAnsPq
eRq9/NbKkEvhvjZKjlhSjfD9vVhtUj2bLwCLHB2Z9Gk3feur8Ei6YPpExaeMSHazz/wZ1wU5z4se
Lh05fswg+m5P7CGpXV5nxShzYqnC84jKpIxacp4fGTe/qEJ411kTEroQW4gxA+dmEeTbldyAOhmu
Re5PAKLyewad2xR3VH4mhoO8qWSyylvGjZ+6y/sIOUYR7jUJDtvJ9iycxM68GUcBd4ZuxvBiODg7
frZo/qdb9RexGnn+uXXp5qXKXrOXPzWr1q/4W7NK0JLCrWcTcktfyvLDf5j9VuatvUL2aTtZDsY+
2lj/aFZ5v8ELNMlPxh5IYN0aUNI3g0r/+hdDBPwZicwk2MPa9ahk/p1mFR2xP7SqAsu113+gYGJI
pJn2KwezFfzQGoMegkdp3TMj+cE72Oy8IhD7P1yVu7+1v/5IekVc/utn0RgLCdq1wfkHAlv4n9ti
fUd5THAG7YaSbDtjmLr9ZPLRWPVmY6tqtMEIDqaepNXBuzHHMkXoPU8PfhXXL62y65vGnMCbDGl1
Ciq3OI4OHMdcoJ8tU/HBocI5tu38xPtjn/uhN+6yQdC4Z2R7V5QxygCdBA8Edt2k1Kobd3bDXe+O
HxqWN3mtif2WQSreUnU+xyGZlxuvxYDisXWRy5fFmhGcgZp9G4/eeNtX6m4UnfqI7ZhJnOX6r4Gb
9ocsdKieoWGRKZefy5Ew0LghRXW7+Gh05SAdmFfkQusAdSdIVzAro2xtelso5pgR6zxqYbCku4Fp
G1P5SiUfS1Isc0RmZrZnJsDs0nZZz7DwMqSTijkp4aIWyPoEGNJDmHp2agXHpsooRCK6NE7ZQXsz
xMLMbm4oEs8+i/P0zLRPEkODqISkGqY47q0MITKNhTW8lXPiA1QfKioG0rbtl36mI7FLTHS8ZsB8
gKOv0tTPvTK+h7H27pcqbt4HqBhfrEGHwbaNsxEkn9WPaptPYHTU0nnhCYAXLZYwFVxzayKM+Oym
tv9MJH1ogChfwWj1ZHIgQIWbcJb04uNCcOPXvpkszuHSy7yzs/RdgdbZzPWGHYYaT4M7Z5m2zOxJ
YHJTZ6MvNEVgOfK4JV3lh+cGnxB62iAsQIqUA80ruk6YREI+uIlq6XbdRlW2S8QvgQZnf6DxsjV0
Hk+bYpH1N5fRsqLI9NRjbrq4VJ1w7Xtl5gAQhg6jjpZyLPk0BYdkawUpac+xU9F/hJzhxRvH7AWJ
O9pkUW4K337q8zGlc2LReGTqUxsfY9zDGZRZKd6DFsHUIfR71EG2byBDESGYFztPQ2PLnmGMBMvI
8LxMGRrYynfQU9hUSZjVjfXJbWzRvOUVe4JjxlThjG7mDtyNXyHfm0hUXSEG3ftSeLBwRj8uqCZr
v/MQ9JWDjOjWdON+lKFWyX2P84x1gUVJt/1HIQMnjUykMt8RBMAWAuA2n1tRUujZXhoCRes9UYMr
KteJLf2P9Ny58OmOPmEhL15uF4gPUllGpW3Nak+oNBeHyshE/lD0lDhBXNA5NhBekXTG6OjeJvzy
jWcic05tH5tc3HIsWEX8nP3bheH2KlMjdXZKFKLc5w500h3gYFYTHh/U74tpPLBxFkE0OUywFsvB
Ppf1dkn9Rii1OIQNzwwwtWS6r8bM84lD8IDIKEwbq27EVt/yZhi+9nWNB001hXKxJAdoZnrf0Azq
Jjcj4nZqYILMZv9RexbKB51l8JHqkEgWVY3M77EkUbXaJtvwnTnO07tv93Leps3KhU05ikFWpkS5
S+gLP5tzPCTPdh7a77PlDm9WqcovMk4rO2omZ0Hxb4y0KVvsBRY2tAoNUIeCbo0iw/mxiGrtL3n9
XQyYkoShlkTeneWiBDw2QyK/rFHt+aa1mIVsirBNPgtQWtkurwynPWMya6l2Y3xRO6lKG8l4NTfD
LT47UltCEFf46wALAp22syHdSwbqDYVVl9LUiEdfnMNmgfXWwa5ckIVmVBWhchvsCXlOtwd3t72d
RDgeEmocc2t09foiAUZJrjRcLbwl4aS93VKbigwrYXbGo7Bl8kZcxSQ2jPYQgnpzSORCVql41yT2
9Iy6W5RHiwox2Mw4CwkSEAa90Kmq+uCpZ/KKOBRN2JU7NKwDcGRMyctbjt9qmZQMA0xLq+syhIny
o0HMpT7oYtbVJ42jZX5tYpFXEVSizkVcYFmTBMo8O8F937jG4q61PKJg6q3Adne6bM3pITSmJLuB
omPR4J78mKqsrnqRk78Zp/XY4tiz/YIzdN8Y9mGgxTLdcp2ZUFSB0aC2hB9F69Xm+8eQUY1iIAVb
O/xKM1nII+d6kcT2Z24UjE+UzZgTpJMaDZTDKEs10usOfl29yTXdYGZBg7V0EVz8mBXJ9Lv+6xSa
GoEN4rAq+OZrBs0szknefWk7B4hWoIVYjjV5rQ7NVxvt/2R3I0sJwnoWvw641jnJrNY7uqVw/DsD
uShFzSQa9lA22uGZ1JKiOZi1IOcdTH5hbZM4c3ijOoZnaxjtgDgTdFznfCngkxA2VMjBPzHZDTEY
VLqwUFlNFvWS7j1mGrUMgbxF7Rre9LaMSqjHdvBGca0rHwuB67ZWh0nT0RK82ET1c9X23NBDPLZV
/NUsxDJGoUlj/yAgNFb89L3EPEA345b5h+3t0gCV6zXr7zR9KDwwqz0lqdx78K321Uzp4V4mSLNj
1BepDWhWe3P9pQip385pGntv1IWJjowmpMLM+rImI2vp0+EOlYx4dcHZDZ9Sd3H6Ary5Gq6doeyS
K8x6PrQDgDU5jhMzVOl2Yhk1faoO3RGaOyLcGHetXDVwNA2ZIpxRzL7PgBRAy6LYCPOsuvEMg+MC
p5RKRFK34RqLurjHoWxTJC8VKryIBHjooPQcsM3lnDhwJBxdvGa58OrvU9FRUceV2+6ypcx2SZyW
N5wZ5k+3MUv0GyxbG57Ofu/UkBStHMxLJef6VsIM3Yth9WbAgWPNNVpE+OPUnRzPW32yNrjMuHMj
X+mWyrpZvtUFjNvNYOHJCRQtIdFDdNHQsusNZHPjurbm4CDB0m2goED/C9ybIDA3TCL8o93alPxW
T5xd77+3uhiPqVLe1kfvQLZh3O5Btyb7XM3vCx6dAx0SQa+uwA4HRe2py6lBwxmRbe6n61zTyZ/r
KY2/zwXSnw2/K571MahDbnIJ7G0TL4JNTmgOmUbpIkzz/Q5KrHt06KvsIAIoHfXVQEKqhzDUhJlI
SE7swG80/cV4Y571ymPS380O3kVbAWLLJXAMiY6AohUjE6tVKXepPSx3uilhbGivPXde5x4sVxlv
ieNcBekMU8MoqqhabOM29gQJX11XnHNfy4fRG5qEkPuBVlNiyvwQ9OnnAIEj4jTHhM2sHZimYebi
fkVFAe7lWwE1djPNq2Wln8wvmGDHyHcc/0QvtqG+rKsHbFaEpllBd61ULk916XL4qWgM5BpebEpf
nuWU45NqaEzhjc3Y2Rya/9idsytLiYdZhcnOalKQy+hLt7HR1ruuB31fzHXyzMsrKVMH9d1EcgO9
YxbXs3Tbz7oBLhDrnomEjc4P8MNdGtZfRUs8E+I841iq+NPRkBOnkL4+J+OI75yhEZHNQOvf1N/K
eF66fRo6P1yOuEyavflU14RxcgYrFalKCy91RBqO97LKwe9sQvNOfti71x4b56G1pm/+LKvvesSy
MxWDfS5nH19n1TXvXSgYIvaqOYulLE9Iah7CztLbdOIHx3OUys1STSScQX7wt33mGNNWCO9rmCFO
3TgonT+sBqIc5kjGVKIX2alxBFzswQVtiNjFrDd9Ea6LvJ1FcJyYBDMvLyAW17n6WKpgiOq6N3bd
yPEU9d5zXpDV5HilGxHV5kJoC2ecUfaEmUbp4TPvUvo1/1PrK316/+tfSD74Q1UbvaiX//VBK1Jp
qvyPv/7lMkwvmfpjqf/zC37PxQl+c6jX4K7jtSeRg1L7b7IUx/vNRfJL8R8gTUGURzX/e6Vvm78B
bCeIgqUBSQe6kX8U+tT5iFH4diiiaM9TMv87dT4iM6rr/xCl0GogCceFwbYW+T7f8JfqWxf+4FRS
tJE19aysydiE4C1NElzl1sT4A7RcNmu8XezW+EPk4E3ooFqTsmiALYKel/qzQttRoFlEEBA7rM5p
fEbCOGTbegTsjnJ4lhzmsxQgAaMdRtgytwAGD4VXkADX13195JPmNzpVFMZGbKKZk8Vg2VGpxvnM
6kv9F4yBhSCSOEbG/+1EXSWQsobO6m0OhiFYT2ClB62hteCkmk0BcNUfW3sDT7Y+KQoHiCXwyK+N
GA/Ase7LFKt7BS0SEUSaRM7sZHeVAHR+mhgJYnfMaS1HvMGBjtD8ql1R6uzWXNTNoorgZkZpcC0I
P3P5BaWTYxLR2XfYGG6yY1OexqPh22LeYBa6S+cw/gYLDz6Au/CftYpXcm3HqeTLEs/eHe1rw36g
AZ8M7+GQG+6uTOrSP6f1ZLjnwGqmZF96klm2XsgU7TSYyU3hxw4yyFSD2EgMjWfAHQOBIs1shHUz
jOnCDBoo0nYETnOsF6QiRKekdnpPrjfecTOx1bF1MhXfKdkxg5tsIjLtxA/qY2437WWGNei8eow0
0NOxen9CTaLI8cP8Diyshy+Sq0yMYOY9xJZVXvUyH72NnBfoBdkoJyqRwK7RhM/tW1pg6ObU5zvP
qGxI+otXmhSqmRtYqi+Ox7GI9BTOgSjoAcsiwC9l+eTToaFl6zbLFnV/uaHTYNIMzsW04dBYElZm
guW19HyrytBD5UJdM0axiUyG4PcJltNMWGZ4wAkn/1U43Z9Jbeur49Fss2BBg7kz/1NmCCmFIY/I
At05QQmUGBliJ5iu3Qb5V0V7IPCIFMgablGHg5dcgd4MN3VdczSe7PZS541/364OnQVJIkmkVv1V
r1dO6HSO/rAe/RddNrp/v77m/KwYeXzSEwJSTn5BiDpKY5MocWsnlE1oNnPaUzAJ+yDgTq8EkDxc
TdHEOJcSQX7/Az0alg8bY0S4s7t+BJJdrgCF3gGCN0/p9OkpBkshxvlta4Q1FI/CeRBpAWAL66SF
UTvPmwsDOI+s4vrTy4Nre/Kbm4YXcV+n1Rqn2cMASEQQfsBTzgk8XtSPagwpisVY42ZBv2WzW6ZW
/K1yDeMDo2Bz3zlBSRhd2FDqdHaL3gqyPvGyMk34weI4OawMF04FRqn+VaT5L3mEf7vl4B75D8F8
mAYpl/kPnLwc7ypTezFEeZG5X5pKjs9D530t0kwcdVKqk2uib61lqnedR9yEUSj/pTSH/s43Juvk
jZn6GlspM3dagBdG2+me+T90VkOM/+KW/1lt+PNHXUmPICkD7jvt3D//qJjXmWnD+I0WKYanlLux
m/AXopM2aW3UXrc32Zu48QJK9n//tP2Sq/n7ZzM3I3nCohUd/nKZwlCmQaV7nrbZ9RAwy+Bo5TKk
7tHtI10qCwIWVnaUAtVeI83bDU0zAkpo9lWzLDuImh8xbcsrR4sKAV0gznPhFP8q3v1XMJe35ouZ
XByYjqZtm7+8E0Fez1XjpUNUBoRqLrLsoyHp44d2GNg7GALmW/pjmhEjHpCo9OJhF482Ymq/eA7R
lh1pCjnPdLT7TdGBY5Bo23dkPFVHj3Cd44x8+JDUwrq30jj9PX/63xqs/LeUxD8h4f6pYHj9vLcG
clCWpKr/3z+zDJOPZj3i/Ol/dj+PO/fDh9RfPvqhVH8P4lv/5v/tH/5+aHrULYemtwbB4/rdEsjD
fzw7CY8b8c8HK7t+eqHky/7Tl/wuAxa/ATYNCVbi+MQ4YQ31/dt5i0MVjDhGJ+SU+aFprmmHf5+s
MI/hbCZCngjX5+Dtct77x2TF/w3ML3RMy7E8c02y+fdOXH/eNgDrmkjuvVWoDMCGJMJfHjuQtLZo
59hgL0sOXds+OrMBG6oGa6AP0sUuE3D624UJy+0w5PVtS/z0Zco7LGq8GT9mcGdvRirXwDpC+UBX
8fSdIGfdjoPhoRqBllPUCiROnj4FqHXaMXsNcCbs3dw518rMNnYcIARamzbuI5/lHpoabJqW+4GH
PBrq8JKL4XmQ3R1+f2+rgzTleCTmnRirRyQDSBJm6XyrDObbKe12wmPo4pq7mL7ncKCDqtLHvBLx
u8ww4qI3goz7MAOf5mxi0ZpBtFIycgHwhetlIb2QM5PeVpPZ3SS1X23RKag7dInIgYSeK3HA+IxG
DhNwl3wTjV3jlGMyjPG+kzrbqSm1xnen64Z+g2MKiML6uEOtYgJibEYidogPw/Sb9pFWk3XdpFZ3
hRvX4HctvWJ8GtDthzs6Lt6BlMgR8U6bmPVOSAgdJKAOyX2Kh+g6pcFT0mhk65H0GyjPMCdUu9aI
k8cFSPhwY8/1gOIZCA5CoiBZXYrzNxGP4a7BW3A9ldaBz76nqlsQJyLFTTSz4sk0+iPLcHLFo7Ob
ClQYukWiYTQyPBnmENvENMTHDgDXNMWbOs+iZEiPTgbvL0UbFU2d71xCkg9aouuYf1yULB47DOZw
nCUtR9Xus3FZ7n2LhY3D9dPihuk18T75QWY0qugE0ZyPFKJu5DQ6ldZTQHxOBfurEgiyVQV8lro8
pKth1I4N/+rnK/z/bjX7/3Kdopb65+vUj5fq1/mvxxf8w6xAxcV77DBfXZ0FlF2/mxXEbyZrE0xL
eo4+M2BWor+vUgGwV6o+/py/4LImsa/+fZWygt8oFYW1HkRJRVtXsL8v0b+fD1ndWexZ3P+L86Ll
/lyG/qMwdD1a0sTtraNoLBAsgL8sUyCcjcEA0rSRRaxC4OYVkSYh4sYNdVdWkyWXBi7da4YpyWcv
rfmpU3GF6mjKrASSTTb50zuibq0OeVAn3ZkMURPNEuLF4MMlyActk6ySKr0hPZ4gLPICmuZbFsYB
6ic0baCskLpYPwRtufKO85/C+fpTOBWsGipa+XZyCn9Kq+J4SetrBDFIruhAI7qvhunZaeta7xdj
0AFM+7JCq6WrotJbKXILFVetVklXgr5dXjA4IvWixdOj+6p+isDiCswJbJaf8jBzzR1bTynIxvzU
r4uDt5g0Ne2OscDCItEIL7zO1Jg+LoY1XlLXhC4kA+qTNpufu54weR3WrLpDPzzIfuGFjJvvTruS
8Rj7lj4tPqGt6TJxcTe8iCoaDL978VeLLcjg5RSHVXnMukke3LnJr6Hq3hoZxWspBr3xIQFsrTDt
d0U60zEfJ6RXfVFHmWl/1yobt3FrBhcmDUiUKzMGyQOuziuHtVQajvXsM59I7Se8YuOFxsR4Th2z
/gSLpc4AzewDAxST1CwGAMiSGSWwAzMs8dWzW62ZS0oT09PEaM63WMux02/cqXEURZlXMPXLFaJV
4gsCxnxfZw/55b7we24U66jZyHsDqEb4fYKc11/CoudLqJNyQZ+Nzn84I3cMKQ19kME2Jltcisl4
m48ZGV15cnFMj3KSfnNXAs1p7urOjJNdgDUlXoNI4Es0A35QPDGF2KDHQBEt6o7mm1ijrdE2PCKQ
WpnC5rgxWfYAKDgc+nyGADnSH1ZQBpaQ+RRIARK+MJY5kF0CJkrhlyyDeLn3jHC47nO6pXMspvsF
SzFIxDHo7Ic0lQIegjuM30fylRwa1WgGzkue2vl1D4onO3PDC/8KF/crFkDTORl2PBRntzXTdjPZ
8kePj+2h8WrX3ycErWJaTIAuHGO4dccyqO8Fg7mNTFvagK5yTwXikG+FAxcgRzF/R7IkNCldH6lm
oJ+FtVVdmCQFW7RQOFlcNtMuKqcM/ldioJtY2ML6tx46AceEIuUMDOPpYE1+zth79Bfi/EotV/hJ
wdg+iBH+3nlpG6hNZgnGz8Jbrpwx+cIZ5wabRXlw6E/aPeKuEZzKRjB+ejL4ds1zHyxdc2n7AguP
AX/vbGgd169Jh0sW9aBDi8fXTulFc1G7aO995JJR5pfGvImVO+VvY1kU4dYc/BvUyvBx5DS6ouHM
NNUkpIwp0FLX+aFzF0YO+oa3rGGgMvbtFQuU5cP967mnKaF74bZNMN2cAAy7Tw4cU4ffswY9M5iv
o65tD1rYKDOD99Ke31kLGMDJxS/xEnLCXZUqTrACX+cMls4oJtBZiz3254z2bs4z0S/o3etUvo4l
0VObGLZoxywkzkUUgklyEZOQDh+xY8Th0QD9m++kRFc5tpDuEk66V2jzrHte3nnHwLK59j1/ONB1
wCqclMt3TbsJSrVHKqo/9mYEXeDdyUuEYvZAHFTnmKcUzQYIvmn5CpfhloMFQyG77XEwYh/SQwk7
xdcXCgVjL2LDvwRIvEllSp2z02XGWzBkLgtn0gCYdT2Cqixn0N0e+oxD6lHXu0QfDR9FUoSRRf7X
j07VT70xuvus8vW57Jpm3xE0dbGIgNRLw+9duGpb2+4744bsGsMwMTdT3eHnnpynCb/4ptbZcqaV
SCrOz2SgkfErUgdnLK4oO5fIjYf+WNbmR5g16RfW2/gqDBaOL0B94ZBpGI8SK+DB9yrv5JJ7tVGt
t/wgb6zZGwxhfjiYzUsIUnF+lZd1eXJcr7gPpFOfQf3egir7nJE3k/gbxMHZI18JyXy3nKd5UPsm
dsWXYmGa2Xn4QFlpg1NWjMk5GNv4q42hBN5va3cgWBz4/chfb5EsehKBtUWHsxbuC7lRIdKjOtyF
Ipvuxi7P7zUMWMTX1d6H2Hecy6w+QgEyrlp6+Js2XcG2k8dFBPrS85P43tU8qkuWlf6NP/WPdVwZ
bmR3NGl2zuJ+MiD64rq1cwLfMR5kHl8RYcQEf+RaNM2xacVLaw1bC0GAUQ0Qtdgvq642HwRQEGie
94hTL0lgb32/n/dLqKeLyOwFPGqLYp7eYS6Hbu+iBiEmCoSqmcEKE02C1yyVe0lvk5yLYaMLL0I5
gjzf9E+OtfQ7rr/zLXQmvtWk2q2enPCQZv+HvTPLkdxIt/RWagMUaJz50sB1+hQeHvOY8UJETpwn
M9Jo5G7uWu7G+vOUqutK6Cqg3robrScBUmYMTtpw/nO+E2Y3Jo1sshsYvzWu91NgmjHJPCv76olp
Oq1YcQ/+guSY67C7EUAhww4jaBNTp1n7yzdwE/NDBMhNFvmzVIu3aS3nzu9hQ/Xd/DwRTAZ/+asx
K8vXQ+pOPzvdPVQ952QFQ3F0P5SU26zMT6rrN1WOSEpMcGvW/C0b5q2e7LtCilPokHseg2jvFkV2
U2JZAZ5WPhLxOcflfMqjtSQ6kAlwMN2rM/vHnDYQX1mwNnyYbUFYXZdDvFyZ6tLpVah2OTjd+lLC
3QHTujR7xgX3wRzxs5h93Ln2lt5ldl4pvwSuQmAzOtj64wKSZl049hdBXrEuefZjfklLVeQ+iC8U
C3RXLkzR0OJPdj1FCk30GWP6VtOrvu3BRbnk1osxv1oLbcF5qXPokVIF9afjrnc9LCQ89A0ms0Ay
+tcKKPi08hq2pcy/UUVaX1HRB+b1RlTutKH4sSfb4dZ1ghu+2hfcgFmsK/s6X9PmLZoR0qGvpTi6
YUJu1iFs0Ex5g/q9WBr3KlpojrLKqblDVc3h3Hr9dCIDsn6RLfkmXy7xxRivQkinsfVgtawuGyXm
VWy8kSvMAaHHfJJuiJoL287iILmWBFgSzA5MseGTudCUHR2SzsJvTRRBl6AKtcrubWcc71blBEey
/+7dJH1giQD7wAzMmMJxhvS6vJrjC0PRq8MOurFY7+Ny8W77fDA4AtyKoiSimjrDcWEmPnSnETFs
tYBJcFrjQ5oLMNvZaHPx8txNjdEY55GeXmlGqx/Inz5IHOp3FThywkY8uyun/YN2+gVojy9vFn96
ZCD6ZWDU9BBxBMdrV91xBDRnbxooRHczUFcGnOkeN91Tpkoe6FHgKCnlqx0YuQWIf3bIuB2Mlzc7
qOX2FsZbdsepBdd12N7Oyp6BzS3QkDvwMjjJHQIiP7LA+qxDkZ/yUGe7PCyOi6Q7JijnTx+O4NZn
NLmbGYxcmW6AFuOwcTJHnttnPlb9hZYfdbay+JvxGMDqoa+OnfLfekvJW65A7tXMfRhnV/uEUY8t
bAkXULo9jAqvY3WF7QjwfLPiRAfRveZnSjlB6Wm/L4+10e69HOr1CUt6dSIPgYHBiW5qsfgk/kx2
pclybvxiWZ4bBIg3kfbpYQ7QGLxS9FvdF/EeTIS/i7XF5hqP3+fJfQB/3783COYQVOFKjoI5ymw3
D5RY9TtBpea3uHTicxet9rtPNXyedZz9gqF7p4ydcTtjkkdo7U920TbvgI2/W4SQURnzJJbl8sVW
ek/dcHGss8b72lWqO/mAOx7HSUjsLGlG8iIMv3auP93J3PNe4kqqaCPSsOSkkvpP7cwrlgXd+DTZ
a31tQd4hCKTj6ae/WMvetxpNdtNWB2sM2dMcZWF4GELCmsV0Vw/Yf7LApsK3KwYwN179vPh821Hd
mSdbA4/DIHuwe0+AmoTs5kSOhavPtB+qGvJdt0RiR2V9ead7DDvYF5u7OlrsL0XTOHs7qDEKRu2b
do04mF9BaWAx3UyYUFNKuKMgV15NHlPGPnRQcNI1TbpwXU+1HXaHVYniMOjCgOmenJAVKZbpNQqO
PvTEmB/iadxGEio1JtWGNh6S3fcVFkz8eFNxsvBDvaxVrpOCsdyBF/WRJDIZZRtXHvVoDzlyy7bL
R7E1JcTLOcz9a8NBftvBItMFtA07rHblVPbvBcPNh1F2zxQPDNfGzW6yJmCqE0w0mnLXPLpjVN1h
0iLuLBlsWm4Wf/oq532Lpi+RZ/L7RmTBdb8K50nQfXz22DqSysMiFBQZ3Px0eUm7+ATeY4bUmLuP
JUck5khMiUpharIMsgfNLcmPZ35cwGlOl2cyKHgamY1CBppaBCDB3PK4sNF8L1tQJBxti3uyqvkj
13RulykOhlvGrN8Y8sC5Ky8TEz/Ks2uiPPG5pY/wVAwK3SyGDxCDzGa9s3pWEG+9Lyg6vrb8uThP
YnjULqA85DPuPpmPDGA1/m011NlNVKJmZVyy2B/FhRI7dBtQHaQfFtJZEbizbeGMal9Wvf/YXs4/
xQwo2XP6b/gUeUMH0IZVDCA1tWntA44ZXs0ze6rTDzb5SvVaAh7c0D/HPZScOnfvvjsutYcxqAVg
mfjG+0GZ8zv8UOdlzamgafGKA0NfzFc+L/9kjb8uysW74tL/zuN8lXbw+cO1prCZHNbB0rpnbrcG
zZVHR8yuQShAHo2XzHAdTMFEyRhuimuTTfVJY++IbLgnryp9jtFZhCmvPGc6ig6pTw+uYz86Do0A
JVLb7ZRHL12ht8Lu4qs+ZgqGRpqQ+gHxU1X8ptr4IU594LhEXHbrUHyik4B/6ujBDIg6XoN2PMKW
WjflsF7ZWf2hmwu4bBiVutN2DKqqcJJV5CGFe219DSS/XxKxAhatvzF+y465P04X6nNwxPQ0fdBG
CcSmxt1smvVgLfE1yMH+yQKt+VVfdufRNTuSmtUTVM1zHYTQ38Gl7jMvbBAVq2eEI/Wqpni+m9gH
aG/WlC8W/mfUW7edaL+1Km8/6RKR53qpSEK6JayyLuuDhP41f2NZldq6zhqdwh7QOwzON0yXxSGk
eOizFIH/bmbPPtA3cq6BkiUsMiT/nBWyDj0Z5M8BBR65hH9QF3lJaY3vgWe+84ikvBZuh1zuWAeT
zva5aDuo1G62o1my3Ptj7f2EQzo/B4g62ONoPJxiHJMUpWDPIQhHfXJljpAYvummph40alSxdQYb
vIbQzYvBkcu6ncv7UvXjFVe2YMvGa20JC9PM0Ds+oN4MrDIqys6iR51aznrcBw3xUxuzwNb3cEKu
NMhu+lgML9R/twmJao/887w+OJ5Xn/rK4QZs/1wN7PRY2NmecAPdin1pqad+Wb+XqYOpaYHsrFpb
3hB1Z6+MBqhMndPupOVT1e66RC5t/N3Ros21s8b2IaN1RkA+nJfwjeMRh3Jylrd9B9gRP7N3ppaj
SzrcqvMG5Fz40RZcgOM+/2kW9vJLVcxW6aA9j8TcdmEah+eOHy6J+mVHg+Zrnaf4QeBsb/oGPT+e
4pBN120OlWrNZz0Kc6uGrj5CKWi25Enfp3VY9+4yhediLXEodI73w8pSK7HxGj/UEz3OJUDFrcjG
Br1ekVjg+sv0onCeitbu9soBRaHty73OXcHHThF3wqG35AGupse9mjWejG6486LwYehneCMSV3Po
UBi/pOtwNeCtvxJjLBJZOD9RoCgG8MsnBdOHdKJ/AYg5Ka7p1jzoSgq6qNOfji7j61a7wRGfyHh0
BN7MQUJVamJ5H2AmR2lx7GQOCp89UDUn7MzpbRyN2BUYJ8LADJA7ACyJeYujkRsTnL6E98dPMN9M
D5DJOoBjcYtcR8hXNowkayCnRPPnOKXAdgm3WhE3D314gmARE8uiSRBvClHutKcHNsA1J3Prgx3P
2jn9bF9HpL6uMFy4+6b075a2uepJiF2LzPQH2VEdlKYhZ0fWh0t5TFRuF/KXeO7hwBJfvpjjInHA
AWDwOfdk5yna2jW+euky87pkKIvIi85HVsuvdRfcOU1K7HX159dxjNXl2VJXjijoVbadO7NSRlQF
3g+bXTYZu7zakdyoYFmEI4rPgi8omIeTAwbqnIIy3fW0xd5XdYnymumDysxMvwGkcD0uKIhe/ml0
mron7uxjeo1tgt4WPai8O1QBHoCzM8LAHfLW9/cQtqf1Ps1Q4qkiSe12G2onI6bnCH+5U+5angvS
tzoJUhcwalUOCqwHy0P+OoQQTyv4rxl5EhAH7wY4OTdo27hm0wdN9D6vqoOchYj7Vou5fy40z9tm
aHuwjhPToGErs76b8FgY7oRRLmz8+MpVms2ytjLuldF84Wc1PUuesmtuKfNSPvU4G8QPa0SuewiD
ebZOpewci03PvXSw8OVH52HUNhfuEvcO7ts4nXpcFtJxTgMGaa6N8Sjy637xXb3zhay6LYumWE/0
+GA4mLOllieQrRz/1zxozLkJ7MndrFbq3I24SH9qCmlxyGr8NFujLmD1Amn5HuU/PoaqAFvWZs/N
OpV7vQQc05qbdApfakGqHHvVQP6wlo9wf06DJ0BsQCytajHuNLFfoqDhdz2K9ZUHYX5Bv4XaSI4U
Jz9jijehFihkJVIHOSazVwQyvJ1TkZKHM9zDm1B21iYUELWXY3k0jFur1uWrIdYyPjhqankepAmP
MUA9B9yfbh8LBKRyl2mwmE+tnPtrG0GIChpkSyWz5o1wSDZvmrmfbiAjMZbACQzUfsCBUuFBclZr
x9bZvYKKeKu75rkZgNjLqPIeJ6qiH3vwQImTL2dDOcWGEHL7hWYPzhaj/wRJjWsBi2TOooSZdJj6
9r4Z8/6qiq0QuRPJ/HVVaXjl9pG/H8pCvjtUo/908RMdQqcg0uT2Ae6xLn2Hg73AvAUN4epM0P6U
+xCy0/JnLCcLzykrRsTMoFPiJjKyV0TaZmqsnABD6br2/vLZBPjBoQTQ9rTjKD74R3fycqbRKo3L
16JQQMEBnBl1VeTQ1VxmoIN0rw0G+WIX+ILecRq2QegAhRGGKzKu/XDbeg7f7kbH5S4uWBAgbWvV
7aHkN0SPJvwAz5XnS4OmVhXsqpTnVA3g/y2txus6HLO8aRXHoiyc53M0zJ+MglJI8Hw2+3GNYQSs
6bpbp/XN5N090vSJ6SlQXoJim3Dp5FGsKLWNXUYYcBtiMz3E2HVe7BMzisIDBEEIwvPb+QA+3t+7
GTK2z2oH1rdakymLbmJN1wjzjs3MdeVLJuVdDVY0GbRpDs7sZfuqVsHR7i78HH/qmKx3JtFlBLee
1V1gBBR6uEopOyV5rhqHHP3af0CcDd8zEKHnQXiY1VZ3/siHKD8ZJFKIRjmqrM9c4jyCPoLKGkfH
aDDZCadeM+0BHBEZpyxbQfh32O2J71bWtuaRSSrpuc0uzG0HB39rQ0JJq0eybB8rCP4nBgPnRgjQ
Vnk/7X2DZ2uVxLGF5FhuAyZJOIK3O+0EcKgU/d6A+RaHmHnU3+Fxhjq4RhYEG5SqfajxDmMGXwo0
fCSft1XFPpgRCxnXcLz9Egzqh+rQmGs5BufepRWIpwnEaMsZpuyd7oYWr/Gr7qO7EcDWtoRHteeE
HtOGYMyJgneog1njPOSde4uf0jrIcTlEurgFbHCUfRBfk7OeJPtROdzFkWa4znQggTeNK7UChA7R
oBdJB0wNvwpRLost+tkK01umHWyKXKYfaLiSGxsR8BFW5U0wFHu9+idawQ9SQJdipNl+GSzM8e0S
fvo9OrXnMWXK4zJ7FEseHFEB8oc6LLtdrD3nEBgH9Tbnm47hpy5OXH3tV+Dbsf5seyI5YOGPuKXc
eYMakBKaa3rbfGO9bd6oV8NztA7pPrCXO3Lu/jYLx6hJLBSCrXQrVCTiw8Bdeuk/YUGEoga5AJvG
LNyjWxoa6tbKeUaV/TEH2Uvj24y/eO/OPnTjI6yLdbtE60gwCxoZebn7rOczJArCWaH2Jwlksomu
BsOsSULG3tYU2MGaIdDQja51CyZNboXom2tjDfMu91ifeaEj66mOuuFJ6+qxaDjEph3lJHDt6NAR
lcB0D1M9q6lKE1TsXVEx/9aW5B/sJaKkA7zqTWM5XAJTeSAepL5mElqHmLLb8PJLlQLODBe4cms3
7rItOM2BdHyXmFeOOp04vpUwMSrowlUkLr088+dcCgzvFif37ZKXBMBYQq5b0D03lB8FWy8LvrWh
z5CGMPYzrRdO4lb6JvCpR1npWrhys3TPD4gcHZS/pLLb1q7Qji/0EDNbH6FHeUjPonXCfdJsxbQ2
7RZKRP6sf8Erql8gi0VxTCJ1eCFcYHwDdiF/gS/GXxCMIYWHobXw2HdhZKTznBlg2O41pUFcPeKe
0y7hquAUpI1TvDD4ALVRxVyEj9Uyd+OWGyE4jvRC5qDuHXvI8AvY8e97MP6pT+y/28T+x7/0nf2f
6NS4lHL/c6fG0/T9v/6z/dv3H/Xfnib5J1/Z5Q/+4djwf4svZg0MGOGlVvdilP/DseH+5nm4+2ky
xzeOvxaXxx+ODeFAngwoJRXCZWLqB/+wlfGHYlyZlJPaggb5gNrQv/gz/pVf48+eMi50wCupHvWC
6OIlwRX7Z7NnljPqCWX9hWoE+9kHbLNrAamdOkioW5paAnwMevB+N+38U5MIEQX+2n94RC5flsT+
xTV3uQSEQfAXjykFRBinyEp2EgPZboLKag7d4qd4L4qeNR4x8XLxgYHMPXseE5Tg8Nnpy/ErnHvM
bhUS55WP6lsfCfaW4tBPo++8GpxY4OoCZb4zxChO5KQVQlDp8VeUYij9nZpGk+0xagKpY1Yd3CA/
6Xd8Kh5GkmWR/g09i0T3VFQtd1nGr4Hqq8BHEA2nX+yTKvoGSzuublzHDqOkiEwFVFPyvdBCZ/W9
b4E+8K3651gwWfwS4sEiWwy6yobHF/LbdvodThNDwpUcZUgPCR+xqq84cAExyunFupDJIUYzmgci
7xPfj5wp/hZ3JC23WEZ6BvdFZ38FgFV+6XJ6Gw8mZ6kn3NC5N94czdkr/8lQOGGieLX2kKhoRp0n
CEQbT5T+E+qHebUgv5EMXHCUcODR8Mji3CMmwAqhQxuPYZNN2aHJpXnsawwIyAkqYs8KKVTJ88k+
DjxUkEHiFRgeTCG/OEzG6gVFR411U5QGiMHkGLdHo8C2v0UAC+66Wc4NGHrZi6PJrDxOos7i3iA0
ZqddE/66j/qXKUCi1OTND31xcQTmYfPV4dw9gxXwo3lLiA8iTrMGH33VkbIry4wAe8bBCvcFOZEx
IaVAd5hYR85TlWU4seB6WLoNTQR0ozh9U73nXqC/jCFHJ+7edFJt7TjF99KOgvY/25ok5SyOSyZ6
NIwtCaEQH7624UjvA5AzL4XUAdiXaMEneIlX4IRk+4NwMDIN69I6x6QUq2agDqpYr+KMcgwEHL42
huofE/vZj2aq1nATo4BkSa78/IeyFwgHGVpkEmYtmwUSApxvpq3HviNuRolgh0k+dbxsgvb4q/06
bebz5WB80bH9vEJwCQzTQ5ho3wn/ItwObioRTXIf0rqa+++Z4nS6DeyiPwHNGV683oHLBcYbmECA
QHfBkM4zOmo7t4fG4x6YmMVND2E68LysUYleky+9ne3qKm2gXE2ZT3a5V9+bOC4eZ6rGLje0Rt4W
yA+vnq2xeq54Ls+X88lI8WklHzvCq6AFqnk8hcWQNQdNGeS+zG0FR43pIifNMeMLN2Y9x9TVYphc
21pTwIgtMonCS9VdvPL14JC6M8ovA6pgwxaI77OCDUBRVzUrHFKYPzlfuKaa6EG7mM64TcvnSBb9
Q1kxe2GmK9ebwTBsMr7yP7osXt9chFBC30453fsiKp7KijLYtbHWbLvIOf6p1y4mTwzA3T2JrL6w
6vEvvXupT6h0Rve8FUAEnhfAPgOLwRg/YkZZXtER6k9mLYgXaToKjs4d3EbSSZhzN5gr6PD1Gocs
VAzfCG+oqSyIUqIMNpFRHmBwJFmxZUMneR6j7ToABf2K5rYpwg20JbFXkWZI/dKmZcx2iv6nx8vy
VNEELH8ULvRzwqbreBMHixjRbTpYJq7ftBSxli2tURDVmCnLicc9QWSV0OIZBCC75l5b7FeAIoKM
lM/9ZY+vJrJvMtn7/vcmhI58wpEEZm/r9xiP6PsjmoS+h+yC/cCRAAHIhJnMK7J9xEVypk1quBBb
NVCVVz5koBortigvqWCNBDti1mFEX9V4kRpKX1Qh4/qlpaLRgoNpqr01qyj4Gkz0aB0C0Aphtadp
oprxHPZRy1JEkQGGhjVf4WbddNSBtVslZ5jyTgdB5Ji3TFJrXC7ATOGqDEsLw7t33dG5rbyoKnjk
NX3YnCGbiMEEF/igInfq5By6nc5GqIvDajmm1mg6mcR5F3inyxYlElVx4g6PQzl1AAeiJmaNy3Fo
2JJWP3qTbhYVM+aGu69U8Jw1wsMl4TLfge2UT2146Anehy1Fjk6jn1OaZJ0v0u4bg7EHD9xWjINM
3+ANqp+LP6SvM4ZOos+Wtn90VEo7V9ya5mETEh2pEhAAQELT3GOv83P7ndUu/bmqOUeNtZufZZVG
V5AnkUAyy6KuUEFwJOBPM+il/SJF+2eMUG5zSaJ1l5FnewyKASxVlgFEoeXnc2pGBC3cX8NXbwGn
ix3Y8ANr5t/ZLl17gQmakiGqlrqLXo6vBxLHgHXvhcVD5skCteWWFcsiKV1dLsOLlasrGYpy3rEJ
OTiZNOAq8NOue92KHLhIbVwCe0XYhp+DSSl08sMe/kJjGKuDR+zWbwru5UJVxDTxeleN/d2Ncvk8
tYxaEpeNDqtaXYWPGdXI0y4AVlQnDp214ITj2v4mXY+hVNzX2VOMvkvtC8/0ZglmftBp6Q3i8WBp
yaYbwGfe94g93N7bamG1yUvz4M9R9LpWwzjubCq5/W0P9j/ccVhY5MF0Lt3PUtE1ua3LbFa7ulX6
y+yGLFlducChqJVH61kNGzFNkOBCCPt+pfdxo4J+d+HyjNu44Eq90V1IXXMWdTDkl9n3EzfOnO+A
YxwclbggPrOA92dDTDF2Eto9emJ7YGpKiiBKSpV6Uvk1dogyvPXwyVVbG3I+EMmogj1qLO46G5Zg
eGrgI+3r+JJDTCZZcAZhQdaEhuOiD27IAtQy4WA2pRvHYvniiLMGnNesy9eWAULZVak9662idSgk
wsggmcAMoQKAGx5AF0xz3XCMshxSObdgVvRALqTzuKHiYnTrAJUHjZP6sLVgYdov4BkfzLKGGHbx
qdZXau60t4sIm1PYvPrTmowuXKOwacPgVNBzCpLAx2CpnRSKa5FSKGBnESuunAPYbzk2rjPM7jDe
VCO0pk26ENVJAivnSdV+mPpHRqixSihRL9/muSeyiu2qIR7YCPV9Gq1Q7I1YNQDbOafHD/z3iDTT
GO++FDp60DCT0ZdsoegZ9Fk/sgGwgB1Y/i2j3fYjbvL5xhsD1u4S5s0tj6b58IWfO3v6RInMEoGw
cIfp8M42gY0lAe38Rz+u5n5emQTsITZYb/zkQYgTNdPPFnxRyB1LiMAiFFViMFYj77MLu5YtKnZ/
4A/veTu9VJRJacaG1S5v8HK0pfURlZH8tsiSnqm8m8AVDNBM3g2nhfs0nfObWS3VG5/WdNVrn7h8
GA2M0kjAELTHwVACDSyAlg6rcKlHMAjYpjYSdCAAzwMDAIDzk48si7U2Kr/AJsTcW0+NAC09R0C5
F8vSK1gPXCSw3ikTTLqh5fZs40d4qksolSBBg7RNOOJDmRorU+MOameypRVLDM1pQA653g/MVwz0
LVYAasfg6DiG4qmMASpSABQuHw7KQLYDv0Zwnmnue/TrHJdFKjwNv3ONL32NMFvvqTy2fvpOZp1W
zYGR5KEI31se+HtVl95DPI7RlQ4Za/DLrzyR5HlG3Rj3f6WuBnKkPozEzKV8Tq4BGFk3zW+BDsc/
2iZzPxrWGo1IbAXWHqoCi4LPEbyiMHHxGKJhTBbY3tzqDOnwsvUAt2gJuoE+2cTFisECbYUfYoRF
DGvHEs2ASLxwCh2IU4M/wjf4KLAPwkNIKbffzaN/+d/RkAsyrtRbHSYxTfierQZ1Mat5Bou4k3cq
qEqV0GdKofmKN2ATUqt3F84ifm/6UXsJTE8XbRdz1FVH25y3LzMV4NRshPWjDdOsSaIim5oznZwK
1jVfbyXVWhOW4/3Lg6eIIihGRRwTDRCGZr0L7ID63RRDIn1nzMVsZFGt/HMR0KxInnqgXESWw32N
w57CHzcbU7AGQRUklVPhSqFmPv4u0rp4b3gJXgxWxosfQeEA70NSSCRN0+ZrFoXmC64tft0Eo92v
0YrNcIMeN6ot77f9QbqZc2t/aUBlBfBepCNSmgyttLvXFHugHnUd309VFuXXyrP5Jhydxo+iq0hl
KRrOn+tBhOF2lnV48BROI85Cs8VjgY+SI4iYBsahziqDY+i3MgAfDy4sge+DtjYO1nomxz42uxia
B15gllVmNpaKA+BDk8tMwYXm0mD0vXSU5VQo8CaGL908BEDuzGWZYnJ9oRF5lo0MPLEdb+KYLOSW
zRjavU028n1qooXIOaeQHW9UpXcjzCd+yXMfMn2YsG2QQ6YlcF+CqiaJ37g9cyKYJjhasUkfXMGU
amNCIq1JxtEFA66tcY2HVm7eFVeRdvP/9aXf8RCkZP6VvgTo+2/Pn3NR/3dp6def+UNa8ojukDy0
gyh0fmlLf5eW6DQRAf/QaQL86vcw4x/SkvMrJ2SD4gpd3OWu848skANCktgvIaFIQDEMnfDfkZbE
X2KyjuvzPHg+kUn0KmSev2hLXkRuIlq589axVkzx+H+4t69I7j/T3s0Hgga8b9RpibK62A39zDNo
3/BfA5z1jDgqBgBIK/7jv/88/d+mRIYOvS/002A6iHEx0y1DCPWfK5P/8XX58aeg6//2z//+FDn8
TX8IkuFvkevEYezYDkIOAfB/CJKARS4PFIodD5qwfRS7PxJk8W8u9NDQFgHZWRdWyb8Xc+UN+LM0
CKxK2I6PWkrK2gv/Eh8DlZbOGDc/ltb0NP/pOhhkwpjV5p5tKqpycK8GLbX3lzm7dBd5wgZGnWxC
36+MHiGzZcCIXKnrXn50CoURNFFRyXDLokwJ03awcy/89v/+I+Xb/3Lx+Y92/K//lGPx/fNPq8/l
D/3+3KA+//3BsX79+9/ThoH9m8+TCkaLRzUWxKj+17NiRf5vBBAp3iMtHaJi89/+DfVaEF+8PA//
kJIDQKhErwKbFBKB+SiK//K89Asgtr6MLnOkiVpd6TSnqhJxEQmIbK5MHeBfimHk3DQN4Pke98Fo
30NREdZDYA3Uzg0beAyNnJMUCJ3n7DpkcGXduHnWYxmpI7AqwwmQ6uqlt3ZhPMMhHJwZoyq1oPkd
ZK1Xzzwpz/dKC61rmIw+Ef5piShy1QADSfRLLtFGYrfOSRvhKryDCy/MTc8NFr92bOMYIL20yO+2
GnWzWxpooN9GT0cYJLNxaXalRjXdkcWRzqE39dp0YMLHDK1mTJUF6xHNKrJpUPU4TSMGpnGF5xen
NV0JhsiFvdVLI6r9FPvruc70UN3ii1XFSRU1msmFjzl035QB5PK2diZ95MPD3TrXU5hvmZc5gEZU
F89vlWL+LqIM7k0+x+CwsiUmzB2ifSPW+/0LX6H9jOOhvzU0bEMBKt0clI+TBt3RT0n1KAbZBD9i
sGP064z6ex27w3i9NHlwr9YUlB7SP03yZ2+1igOCSqTfx7gerhDpxW5VgfdZjRIUdUEBiXNxjAaJ
1eCSPKAp21jzhHjVWkv6VCj3orFAVhhW8OeXY1KZ0e2T1q7nPKk0bWvprD11GnPZvc1NjqVgWqyK
41ITXhtQN35ireGq9rNq0i1qc7tPqQO2OS3TkXAsfUUFJ7fl0HOeJC6N6pVAolX+VDhCcCASAQU9
A+covLPq3FzWHrKZjJRZrq+YW0wlnzT232sZ0Zbx1YaodIhGgVqOJRqjKqUz2vFww5ggfiJDUmPw
zWms3OSMDrbQ6q078gIFR0rmv1z5uAIukIjzeK7u1wWxfWNXefMRkQzbY/MrvYTSUyw7HqZK4tw+
ioupHNJ8pPIxr3HQJV65uFcGaOubg/GuTVYqPDADs2i+NJGa79kCiLD4PZUyqzQYUq1ejuZnK/p+
3Pnos5qmIExaq9PNil4rALicZJ1l6NKdS5lFvmtztRzVAntlO7qmSWqBT/4sJKWE+dpIQl1NTQYr
4BRgX7cVf8V1QUE7Xay5lV0yfLmKSX1VFrSAftfAnW9x4unuNeiaVn8CqXX35CHXYzrjcAH8mzPo
pdo5dX7wBhMFaE16wtKmrDOtJ546giHlTtMyrvml+srXJmyC/N7kFfUcMnV3CrLqXtXjyuim9/SP
mfDjW7wWzdHxR+tdg/1IEydd2WngEdY3Iyy3pxgjNKjmqRXbNIZq2tFwwMM54Uq5TE3UHdKexyef
tx5ItynFaJxNPYBSawiZ+swz2vsunuaJS13aZmuyZiWCNZXN7m6a1ui4okbstCm4MKaTW0U3Xi8y
+4F8L6Gm0Qfc/y1wXflG53LdXzN7j8yROYm6QGNCq9pNgFRziPL5epwvDUoJaAknPQOzqm9wJBeP
ArP126Cz7mVcnPltqZZ4S2Gub2OpHDPCtA73rzYDilAmC90fza7tfLkTlU1OVRvvsNKlc6/r0BGH
bFIBvuYow9Zr9eQNQVVFZ7T+8sbhlIojs4zljdKx5j5PaRMW+36sxm2Y62obug30lIBSztuQ6i6E
pTQw8Gh0eKNyFQ1br4najsSLO+DrXcI00fR0QQ6eZJS0aZ3dIvg0hMM7z9mPvdU6H9JbYSv4y3DJ
ZXSsHYlWFu4VvY5eotqLDxddmr7IbMZ15LOXIrvpMryZB+2/phHLN2HgVSv4hYsDomlwFJ5agQZh
DODxL47syvu1z2KS0lCRFwxYRiA7wCVLz1ZqGpK5izqXMjVPXRhX+1ox2N/atS8egcl6dy2u1leC
eYP1c21IDGxp80ODXIYmC1rWW+ybubPUKXlGSrASxlv4lNnJCpoyty1YzPRVNW6B4WqJ7eF+CFhi
NpSd/E+OzmM5clwLol+ECBqAZlssL++6pd4w1GboQQc6fP079TYTMTNtJBUJXJN5EmHVsnhmeQkV
u4Wzp8k2G4tC/bIQTruEv2NhPgXLOj6SxNOfdb7CeNMZH5/PCJZol5lZMXYE4ce7wpuHFR6nCovX
wKzizvqdrtiLYfmn4x5Y06RteJNiA2AKVHdbXfhY1GcHJ34L+I6NxaSYo9A8esRybtkXjfHygV7b
Q1aqMej8GyHIf+acSz2iy/VmbKrrk3N7mXCNRs1x5PXEehHl+KWVuSW3lmYsnzpFW31I1zJ/yCbJ
LFhA1YoRLYWm22P6IT867mvcSmMbmmUXFQPrM36naX/TTt/+CtNw+3pVmZ296raxHGcHd0nrT3gB
Y/5f5+6EVsxse/S8XO+jYpHrYvbGzhu/Q/UgnDbHWbgbhlDWxMaZYEhQmSDe5ksb0ua0+E5rr2Go
lie2t5Heo+ok32tl4cxXNHHGU+maHNG1voHBUghs+d7NjX+kTrJHdt7xAX6Ay7hT9s0EtLRs3aOs
3PkajePq8bMSQXbJJicnm8iDtPIbWLcDO083XNCISPN0O3LHu89r49yCKUY0dE/UTBvHX1mfFmv4
aWV1Qc1TKl99z00noxOzwQ2FnNuAOt8xOHTPPpBsDUkcYjbux7TXTCJWUX/EiJLXQw+LZMQCkpa4
p7wuxqboV49iaQh1TjqotHxTmlzAIS0qfXHzkgEQ5eO4nLhyl4tgBt0kLikTB+4kPqa4zhgWYuYm
qYNB8TgAOE1jc+kUnpldj63jj2bLnJ2zMB6wnDJUmV+nqllq8Adx9axjjr2d7+luPWvHh3/Xsg5/
YeTcqUSRKE98FZTTnx7vOTsdyU37kQKAf3c6y5c2lTL+cJjoRQkzeP2aIxD8ReKc+Cpxr3QP6Yzt
7gm0Ljs+aVAydE2JwshYjIQHz/Pm536xDZcxU/GQdWYVFj/JI8t+N0UqyQMwkyZcrUozeT8JD0Vq
ZIVrdvMwoCmEUoBYMc6E/5c/Kd5ZtRb6NWpVv57WMKMq8ZiGf7Jqd+ASVI7BSd45i64PCgvfivPc
3wiNdBQGxhFqHNlXBCzs2KkT6iliW7Io5pb71U0hmqcB7bQ4Lo5YG3w8JoNi00Tr8mbZx/+1BU7R
zdWckHpeDXtBt79RJ25RJWzi4uAFbygrqDF3u/Vjg/TcEZBgYx5f1G7xMSXbHcD6MsT3fMQGszyR
M+eBl+rFogf7BvgAigHvrQuKd2oHoBggi/j6xFTVe7UQJsW+Ep85D37IEV5IOQcHaN4gi6a4DLvr
gBFYH6omitu7wQFg3Z98zMAB2gTCW9pT3XkLIoYyWN63SVZ/x3AcMRKutdiP4ziLpNZ4cpMIvSMl
+GKit9ljTXDVq6yKfeU4mgh0XaJZdD2CZR83m1Ka1GNO+lc8RsNDW5OrRK0Li/8BZUH7PQ1IzA8Z
3z7rL9fLfuMRyMyz0hCfrwZ4w4n1R/o68PRAV1JN2H1DwCjYPTdTpA+4Xpz+dQ2wQbzUNrAckphH
mTDOXtSzAwduoj561p6sctSQ341sf6NkDojkOZHhtzpQKUhRJkAyWn6nWij3usaer5Ouxze/m9o5
/jCIEsVxdrV3ryi5kHWXyBF2gRVteXCXGRqSKPugTxazYGEKuJIw+WRKVgdW3ng85zper3gBF4zS
qgvlLkybSjOhnO2rWUd4slpYJIQaPfuOoh6TpkKR4Bx7yYnPxzGr+7QuXcVjgcT2yLyz+6+oK0LQ
oBmrd3LVApfBZpc9ltPkF18BmZZIK6SGNBWpLveeq86Gku0YEPlrqL3odwNJisAplabXEAetZA1p
WINwKwcFaUFl/svXIDPvuHbRrFQZjIvniOXBP+DglWaBUE7oBOgTLmFvwunOsSL7XslnJK9oCF4a
UMLFkeFrDm80WooH2k4EG/zpZkcagMdrscEhKC61JdHj3lsi7d5tZUNSxwSw/W/n5XCBoylzqt8S
597818lS3DZlN/g3uXSxUHEuQfObne5GSOZc382DX1wD9o8Ualn2O6zULXGCjf1Pf42MPGAiy3+I
EKwlf0rbvLDuCn/wPcOpDzrOgx1KK9xxXTPOmDWaKsSLnrbmY3aMlz7AZ47DA6cSCfekgjT+gxsL
hZ63WOv+x+IHY/GOa2rO9wGTq+p1dbZmuAJ0LlA3txk9X6KJQK0va7Y4zsMCk2A6dOuYIbROseHi
yvPzT79sx+xEtMv2LrV1nEPnioWN1RCV86O3BukvNEQtZS5yBwOCfLJbxibQUytY9LBc/y2O6RRk
mMobT2TQujcy2XwiZy17nWzo/HBhAH4QlzBdGqew3Q/JkH2PLNR8+dxP0Us5aEADc6QWnmlEcsSW
V5aCGlB1mUClLQYcqHizLlno92KHg0Cy/8O4ugZZdQ4HHZ0K1ous0/IQ4XGVPrhrSk56Wrk/hNM0
PJVjqgi21JjwIYzMDD1nSri9Cpt4Yty+qOfAkgx4GNipGAhu0rc4kQqSDqoAqOYOFTNiG4RtMRgx
DKKUoRhKpqBuz06/bfek1sWIJTQxKBl3lweovyVqNOmjIQiTlBCgHvNwxxutY9XWP3OeBf3QKZeW
Yh1peXE6gJjeIVAkOg940XbEw+nRCLMgxfwvy1Oqx/XSiKj601Lz70FlNm+ro1PnEZnZeAiLOHjC
KdA/gHrVNBBrE9KQbwDKgtBp0u/IrelckK+MT22wsA2ZokJfVSvXx8Vt1+mrJUnnSioHFp56C/O7
KBrnu6ke7V/r12F4MCS4PtaZnE9rnHWQZcqZBVWkmfvsbVjZV+0h7Gb9V8RbAjTYvFUsi9koE2gF
V0ADDklMno9/rcqHj9QP5+A64mGSSVc5PTLwIow/AgIQ3m7S+ZvQlyW4tQRIEG0Kgf00Sb19K7G5
b2KR7o9iE1mSDVbYQ40p+NRGHiuZG9yU0rb3KMq80j7izOITtRHpzZjDRsJ+TYAVJcC8zScSQE31
elD8xGXmyxPe6OgUA4uJ92FhBHjubYwuJl/9A9lB+Xo/gfROkwLL0sRT4hEtRhPhJkU5sK+eWPMl
TjeOLM7yVFSfqhR8cE7ESHRfFdT+L25PFftMUx2l/8A4ZJ/Zoug5V57SK7To9rX0UkL7DJe/3lMH
Gv3Uuug4YEbUsXfwjONcbeM7AwLkpvtzw3eGn0bMAQj3KQokRv26u7Wq3kNF17q+cqOpX0RuO+AZ
Zh9YuSmaTx0DRb4i1y4Sr1DxS+TJQSdTNVRvbOP64FBta8vOfRTEiNsCGpXaMFDhB0Jjc0lD3X5a
GaoeZXWRPmd2WklXqUc6npiLhAqZG/9s4zn6WGNersO4yK2+q/LQzBe0+SLcl56Yv9Wq/Ac/EACK
4Ao9ymKZ/1gpuxoVapDjkYkz2O9z9jPrCMxEyLjgbyCGccWs66oz7m64woi81FuzeDe4UIYxKybC
b3ykJA6P3Pexe2qDzKJEC7GhFGmDTrJXch1eHLLV+72dBlGw09Y8Oa4RC2u3DUcHd3MfqInxtjZP
+cQ0YQrIgnsr3BhQF4+Y/w2Qk/B2aGjg7EsQ3VdXb9Gbj9LuwNtSnsBfVReZhemLElH07Pho+vcE
rjTBGW1AtTfKja+xQvTF4MBrj+vWVh9IqZpz00xEdtuMpveI3JWkBWQF/a8mjWr3hwnCxbuDKQnZ
m88bok/mL+YycVQ12IJv4wiUZDHQE+iD6Ym7Mn7LSyswTpR1iwF+qu1LavLyl0gV5+1t3PBA4iPN
f0zuKeIuE5f84kAAwMa7x49ricQXJRXWQzYT+m/HZbav9cQ+cvYGunUhBnhj3iqQPzKFpHKI2/QK
iCb0EsaJ7gPyjlkdetV2mFKkW+vhIzR1Nz1VFv/sfy1ywueIW2l7LC1JSpgAGM8tDdFg5Nvm80+E
W3iiu3yR+w1BUn8YVF1UJcDpYCFkYeCMegxLn7RE1G/1Q2fQ0334eSER/vnrLY+EQyoAs1aPW5R0
EGSY+XrB8K/T8CHYfkVIiAaUmsdcjjdnPmQqL34BZkDsrUhZjzy3nTQI+bfUHLOKJpfoXXyzW4HM
0Mc55O8GNTsd7HShdUJ0ur4Pmo6Nt7tMaeIzpfxbMmWp9lFI/3tcJksGUVsC9KDI786Bh8b5WDCl
fuJV3j4aZB6vpNgyCRiKJZf05OEMDC7fahAwRLdsOgIjADYGZFUqoHqU2pefaxhU91Ux3U7BYJyI
VNp4QA4LYsfo3HUoLOAR4D25eAWv2r7Il/qzzwhI3M0iMs++t5mPvF4csOw2ktUl8rcuxtqQFu9N
PsOcwk08Ezdqcebvh6EJ5vsi16RZzo7zqx6rAkoK4LfpvI3bvHxsbjT9mruI5MUWwVaT+2O2kzAp
qCz8De3aqpgn9cv0kW+GM3NyemeDVg3UGjIvKuCWcNPtxHGq25e0EjEO7y2HiCHrmPEbSBIO7zXu
o+8yZ9yya1FKwSoI6+7Jq7rl1ASd/gUJLLsXQbPtSyBahxisE/pGYiSScQ4QrTIDUecixwaXbMzC
b9rFsPo79bAwGKblhHcT0Rn5RtxrROvnWU/qEgyueprb2PlVDct8z/fVPREdI84g29Vd2UJJP+nc
FRMEAKH+6aitAf3hej1PW9CdEPJm/2B3y4+qtzp/0Gu74mFctvRn2dT6JdOiPKeG6DzAecN4hT5B
8FHmCZAfDowHyNrjgutQi4KBgl8jnLip1KM/fm3l774S4wWFC8oXkIz9DgU+ae3VhjGwl1Z7SbzM
pjy6gW1/eQzjeY3C1n0ZUjhriBVsK68FMYV4ZnH/rIeYqKNo35hyPJtoJoonRo7oYJSMrX80HhFh
p1rOpIGnxhsB/iPY4PJv243a3pV5fJdufvBTQ2uVCQCZhdGfV4p7SBZ9+I9BI2agFIV8kQjg6/Ox
QXn/wP2Liztvl/i0rNS8vlgh5Pe1kjvGsdlyJATLME8QvmV1IAO8/pvoeeWmIHuZiZb2CPgDonhA
5RoUtBHGY9weefUzqQbTZ7p52TsSyqDg2MpZRKhhiQAyEZk4PcsccV40U/Stie1kw3StzovieQZ6
96Jy7otHsI8Icodxy53/OPfSTwRvQQsWCkY60bzeMxN2PgK/EWeQa5KIBPImUD+l0ruqgjjRL8K8
ou9JhfVDWrfhQVVV/xl3oE5QP0ZUqFbMILf9Zin3A4Vnc0SCxtgSYfaizxw0pDdXY6N3LtHSiCxN
Xj0FECNe6jXf9FX0USN3RdBF3wAuPfdQAxHklsG8ti+6tDoqydSfRRNa5A6qVZjMhUYZZ00frLuq
qiLuFi3bKGm3BUzxyC9f30yYVafGi9SV+OTx29qNl1feuFGZF4hoH+fCP6tYkLETBaK4gzvYNgjP
pvFXTmZ0iwsNtFN2nEdMp/sK4tMFY8TNL7wM27GLfPFv8jfGKeiomGoVA0MZ2uwJN19jmnZHvb/9
jihy7gtnFMx6Rbc+uXMt/2Te1J5tL6ZXzpUVKFPdpMd0Fum98gQ0kJDlTX4ayx4OhYXTXB4UyIeE
OIiufAVbV4aH2cfVd+wHhzGBrdcyWSOn/hiASuyb0Y//c0rjvGatan/WmQU6Us5x97Mw7szMqhFN
dUBEpV7GSAAwZEjp/DfIYHtgdO63V39G7szzuJmV07CW7bmPMzR1NDoWouPG5O2F0Qi+EKBV2XPY
5WA06y0e17scj3kOJbU1Tz5Rj9G7JoazRw/fIXrK+E/BM9am+MS4w49OWxH2tPatWu6MVCg/swjj
4CnCMp2UEo09XCul1X5g7UL2vEETdzLADTIO4ZR1V1DhtHfmKfK/8njtwwPqZ7TDJVm13b51Bd57
7N+lu2fiaSYweFx/d0PhNGgFwdTUyIKRJ1Fibp2SDws18p/URn3xWA/z0kJmwcOHqYgss32oeRA5
8qr8Zyz7kQWMmKc3vytnFxadCPY0lHRdBO3ABuIykQlZuuVbXuULKAf0t9S8ZTTvAxQGB3pCyK3g
73oirKKmVcykhV8qbwcJPZUFaKetJBlUwJmDd1Az3U2CvF9OC2//m4UuD0eSv3/ebbMeSD4wIuNJ
BuUR+wU+xQFS6ie/dwLP5neXNWL2ym5p+rae8X468bi9R+VtTSVxZ2CORhcH4KjzLdERM+nI1zLo
bf2D4OJF3EehzvsXJTO2nuCcvIBFXdC+k/cWvARDO+trVUo8itaOIRntPZG+1JBt96LJhwzPHcYO
cUqbbr7pKbpw+krH1Gt/yWy0zT+Lz37jIApp/6VblPrYVzClX/x4iZbE5sRScusD4fk76LgD2Z9O
MjqARCyDZGWDxzYTNJBINig0f5hTMS6jYFm+O+Mjp2/5ce5cGS4PKerJ/HEjeD5ZuGqYSk35xA3v
j9o9RMC76q9g7INvz2w0Z/HqggwT6fAbNp6JdrKcurGDYVhhth0Yk2cX+nD/SiwImTMq8FhyaA8X
KY6a8KEO9IrcbpuIweyjuX1i3+CAtOiYirxz0YQDU54ABgZfZEGJwlRj+kB5kNqrM7fNSQFRCR5x
k8asKYHSujdlqenmB88rQKC6TBjHI+Ta22yduccHBHGeUpvN038o+a13HWfd5lc+VHnHsgExa98M
oMfR2FlAJbVq3Pc1wEl+Xdq+v93KW/uVsplnTvr/gfvtK7WIADzAk+uyTMubbhvvgGZj+8QCRWOE
K3vMrzWnxXxZ+4KkCejS+SXoxRawrWNO4UfNUv1muC4OU9x56z7GjyRPwdRWD1b5xUpzBHC1mgwu
cH+klx8Y2t6JOnZft6AWGH5y3uooVDMUoV4eJmDOl4KqswWhS4uQdn04vqO03uAk1wAHHwZYnvXF
DQShP+vsHoCfO3dsZLufm6lC3t513uINXmjvPpCc6L5WEvv8vqV9oA7eNhXskSKOe2eQC9TyVdcf
ZnWEY3dsaNW+ZjuETQid0OfaVv0dpTiLs1ViT6opd4P6w4s2++1MueX9QbHwg3sPgEXMhqIp7lfo
d9Y9U9w4iwOAlVn0J5DovDg2td8HT5buis4+HFsUlO0wFW90qiGC+5DS75xmzHSaXRA3s/01jtZX
2551UVfcZ9PaTAfqCAJVDmOa08XdN5MXLeVBDt1MUJ4FghrcEmmCGGMheSJ6r0AiGfkbN6HwUaTj
bnswTDvnFyfnnrDQ3scmgxZJ/mPItNJ09ioHV2Ljx5Gmprt8rk3UknjpSk9fct7M5bNSReY9k6sR
Fp8BAYA1IgBsLWg4eDMgSeBBdMSjB9YAPmHQz4TNt1D4cciVlXOyrtMz8GZPE39B04hbkyB0oOXF
7OF0y0FM8YiCBRYjmBqSj+vjIqcOCQ7MmPGtZwGD84BXMy/fUT5naLxAfjCzv5L8JgjCbZWSwOSR
oLaZk8xEC4r8li+bx/0pZiiNh+TmLjvDs6PCe8RDHra/NU8NVf622hbkpSgMRXHoMUvicZFquSfh
rQZnStr8bZ7NDLt/blZwXWQXI0/uk76v0wwUL7KccL9KR8547Mc6K4kw7BiznQW9K/nDuLim6pQV
tUuRvDKcJ/252cx0zhlZgxqCQVvcVV7b50+cHIZ6mtUu68DGVEAFUbCRSqwSfoyjgpDg9vg0yI6s
R8yZ2ixtRbTR2rUiKQozh/9aGQ7hBw41n9THZe2bw6Jhne3hIocSkN0Q2rs+nWquRyeNXLBDNfPl
H60oG3OIyKvVB5b9HG5aIR25EFPsVo8M0nzQoWZYQObkkUlPbZ3G8T+IvYCUsPvRTLdn7Hatvyc2
b4vJkFzVTQ7UEsunlgPLqyUEwIo0HTfFIpgJsiYmAeDJz6EAbLRyNSlCZ2iQ+XiHgMzApQpoiimd
0Y8Uf4eS3ditWNcj0DQL1dZTp3qFFrWg7usy175BXvfVCSkNu3gqJSOdE/CSDazOhsRkAH3c+0rv
QovaJWlDXc6JiaSZbkgCGMk4LtM8vLC9MMQIx4CBYCC3jn8YSNcBPzFkFeOo1tRbdAIwFgzpibNh
ccBJOLxE+1H0rIPrahPLP1Yw9ZAd/WgS2ZHvTw2XHKfo+LIsxer8V0ZEW7xL3orud58JFiv/qQLI
MYtBrSVLLIplG6OjxtNbNngTnIybyFHcoDeeuBjEv2El0hUTjA9tokZfMhwFNMKFkTCjYJZyzPV2
XbbVhEiAsmU56w35ep2jLRCPJX6NNlmtW8XPsR9rrlG4hkJ1ydgtZfvWw0WIYVgFEHnyAaT6fV00
VKgqxWDCxrjIve8yAGiJv5BplnuXkazqsUpVQ/jfCKIZ52JB1OjBY7g8VvvKeh441xrD5cPcSv3u
EJobJ0PrxvXvcnVMe9zMhjB43DF3r5kl7ZDZZG57sStKhPfJN80tLy0XqsSK1wvvOPcsCg4TxFfQ
bm3bkbHe3rKMW1KJzUUSUSx+3XYEwWXkwg6/OB47bKZL3VU/AFJvw+PY4xqEzj+62QyrssvsXdys
I7YBT3sgZKeCs47bYoKOe2smiKon0rHo2kPqRbk9xmPmyD2hYpvgqrT5+h0FREd9GYah6p5BFMXz
Lna4At5qGYj6pGkeBLgUtxvJ8g3sWNqaEytkkcxWMI7ZojrofWpIg5PTBQzzmwa+iNBOBIM1tFgx
+sNE2RtfmeW05gLqW9nPTtLXXnuRksyJlmro4303b916Qafj9Q/zJFX0H//caLQcCf7hMUKk3wNq
I89AX9f2ZqvDYcoTSeuTRvDESlhmx4JZWHpEnFjVr+DmsoRgAboEzkQRtIz6xDrTVfj1gtJfp/xo
HjXrq/hnoNt+gxUezNsIUzrzm+uIdCE9eS5n9fMa8C/n0HFApuxKZyQQeAfhMaLGinMUBM84pf0+
sXLIBoY6mzekl2DJ2uZYLy6kJSA82n/l/EBUcWLPbpvXkmzYer/NBM8x6K6bZrvPRDQ71N5zQUCD
i4V8+iFrI9p/c5M72b+g66fqlRO5ZRPVyZEIcM4a734QppdHBpWV+UELFmVnmzFh+g6xuodQvzxm
U0885Ev/QQYd6asZrGm88FOeG6B37oK/jxKT/dkW2IIkeSgLW/O5FYTicgOVW2avFt+LOkpixN3/
ZLh2eMQcE73A+uC8Y8fyFGazB5zHKxVf5FO5NamExLa6/aovTThP6zEwxgGpzTiwn7/nzsXXQzev
JmKL58ntCBFVG/SSO8Yg+dyj4CJ87GmzEZ/TzqI0KfI/8NjsPBPx0671H5hiNIWMoYqWjNsa53rr
37tRpVaqF6ZW5OL0E4a+yimXnTuFgTgAJ5/YRXlAWgSGkUaaV0kieOdBw6XSe/OqNurO+cRNihYH
eISX73Q86PIrmC1Eo0NULKg1SZzPZ7seK4c9z5rw4+2hlSl3ko90UVAT0cog3Hhu0fWBc6iQblVn
5CfAfRru8Owz9bxtqQ6dabaMlf48BhSr2OIiGF9y4i+NEdS9lPOE8z4Et8COJUBZRxJh86Gku7mQ
90f/b77kwxf5YfKlETlYVj8X5n7qu0BivgpGnWhC2uNHAREYwS6YimhCFWFsc0ojFdnDEDU+rTbk
8MkcAmdwWjh81Zy/pp4/uMc4NVXzz8yM/Z7QcnnLlzfB8uP+6TMJm2IM6fPghaZBc0IyOfHQ2sp1
sdlsjtzuYTTIRyyRxXFIe5CKJf5CFhwVgjnHTck/GiHVMhl25fCsYW6dAZixQx9IPT5bbYfHFV1Y
s9OuAXgBkGhvcHWDVioX+ypJoXjKsf9bVjF9+TVUMMYKmIRX5QdQrtZ48EkyEOIrCCS/HXcz5wR4
hx8dVEbCGnPnm3JTAq1X7p3Lp5E4cwfdH+pGfJxaln5kTcjr4Kh6LyzOsQR9sf+s52Z+ynMhyNm0
E4xaQU4Ri8VNPWbroPcewI0HgKkOi2Nm0Jc2mps30E5eQhx2+Op5OYgFIt7qhFGt19N0bwj8OCF+
aDrjA/kS02eIjBimW6FPsPCyfff/xKN0Ga8idvFBOtnQvdE0ARGluchZysY6BXHVCxIcvC5MGDjW
nyD6WCuHev3PCbNge2K1k1GhDbU8Q0fP/44ERxlo7Gt9Oy1z708t7bAlkFoAoAUbMTP8esSdWR7y
VqjiMZr88hccDZQtoLPUB4JZdBlyC6gO5sm/DIGOkibN03sP9AIE8wxhircUAJPEgJmQ87VDbNlO
SGiAQA2IJgfoG13ZHCZVe+fy/9pcxupwNLaVXGouBYcoKdpO3PwkEecEBIRJWy3Du2MUul2+4PzB
r9bFw0HIg5gNdfMAkQE8FAw0hC5w2IhlrELbkbghPJz6w2CBYm7bY0AAT8LuDaIZjIqDqw1SHC4V
j0ejX/1dDvg/QegTESODI+1UbVHGtg3QPpce80S2woy6y5q9PBkAVUGnviKHV/ks0d0yNDkNQS6/
GGVVR38s15Mf2ejIloxh4UTCWrIuZXFZ0WQ8baHW1y3OqdbJDbXMJ1GxmnvP8prS3DVvNaGJJAzJ
yJIT3qv6Dq4X3W6vo12e0zImC8tdBpV5g8YrqAi7aG3FcjYf7IqQIBLaHlOPuRGmJG88sClUN8h5
5ROzI9lSVFsf7YXXwXClmYcWD1nxUvgAx2anwtjeM5y9pJw9l8kAYQttZS55z1Sy1s10V/AfPxHP
6rdiojmNrPT3s2EqTM8Q5eei8ZenfqlgWUZ5/ABZd0H2BXPm0Z0XZtBOEICnbmIkZb4S8kwSgbim
4Sp/O0x44K7EoHflZfPa8kZB1vajTUX97lSm/YCkGF+9dfAO9eiyGHU3m52pWtlqpHOuIANM0Y+w
XigywbHKDMzifcfo5H5ayrFlfeO69wvItYcCOctn1PehdxiaCmxQE0RYczA4RGdpYqgsOUCKK/YB
3kJ3apqnoTYIiiIuGdArvsKy75Kji5ylOJraHffrTBjvVaJ4SSj8QDRHw2oeKzZ6n9pHzL+Gqj3T
GOvjQBIIC9TY64l7MPqL57m6K1Kowzf2qzwMRIo+dHUaih3rg+DRcDmh7WTPyS3BTupM/iWvWwD8
851RtL2f6NA/jQNGl602gG3EpNnOb5kOZnhBkzyt5+e4iyym/RtxlTHtUfk35zwl6n1cW7OXlji6
pHApnJ9H2KwDFoK+fGvDaHkO+RySW/BHdnQ5c/5taFm7g2fprXqkct/UX/F21nD49i0km1eNseMM
NYrmdtcEBOnYfi1+ltyzXwVBwjn3jeiomxy2bZi5FppqfPLFfl7MzCo/UH+6IU3f8m6QzEooXJi0
jCT+nX22HnWydeO8HhiFSFim7LaeaZwW+gHVfIxohe/8zo/fSUU26jIyyzpNN3blk0Xm4u7IMVg/
slQ7xAajtcY6Er+4zJAuDi7vS8siodsxuY/cI7GxEnhwnP1DgKnU87qO5o0J5CiOWdFP8X6idl14
RzPGl3YrZbZPx3reD+B1sajb+ZIHSly5/8vhfSgbP97PhdO3F7KVIah0IWbbEB2mt2vrW27LWkDd
PBKxDsOEdV7weKPE+ei23PH3LGP346aIiDDG2PzSpqQYFFmlm5PTx/l2yrzUsZ+N6UKyTteV33/m
B1/7xIlZOf3N1txjrVYX7AHZ7KP2cVaYzaIMneJiNrTSByHjelzYd7SSYjCPR+IXTQqrnwFlXFYv
qcPu4dbhuylGfTVttJGpk8X+HdfdQjxuQWAAG9VtAnDjCfQqI+Luutg7AHqQITcWQ7WXtDHydyrG
1TAz8zdV3EPOypEisCdcWBjzq38iJG+oVqqpn+6owGJStqbAf1ZrOrUvIq6lcxRhNESXlhGXpIHk
LLxyCwIsVxMKkDTERrDvswg+4iqW9ZallTHZFpka6h+5cNMcYR3y+SO85xVjt5lgVoX0f2gR8SB/
ySKkUYxaXx0FySTm70xTmNSx7s2Vs0t8O5Qa/X5TE9+9aCl+RoSfvFw9h8iu6udqQsSZbaR1lDLM
z+m6WFAOTfGSNTfDiC0dI7860/f9zygvUDTgsYbfkQ/CYzgqIhay3FOUwATDhcUdUP6q3KUkl6A8
XL207+8K2Bvhey75MZyUZ+P+vwYwoUA6wM+fWrXn2D/HZiT6gFntcmSYgei1CcM45yrp6urHuAH6
PsULW9q9ybQ6Zmh8+z94ajrDbb0F7ms3MCS8Z/kyaaYM6xi6+2aFw3DZTI6p6eBMBqdboqCOqQtT
yOGdptTLMX1U+urGQZWjTQcc8ZyvGtz0rkuXFklVz/3/g9SS0N93G06FP/B5GVdWIbDT1LJB35ig
ZdJ0u8GDpU8NIjoqqJETak92A/hVYNYpvH4RMo/U+CsgFIwdyQwkUz6xHRUQz4cKEkpWI1d3nOY7
szM9qy2YoezySqUDPir9Gs56BeJc1gFAej3G59wt2uM0OdV6Lxi+Ys8k1bkAnNuPy59YKWhWaZk2
d90qy/AlRX7zDwHyUl4C0xCFstZc0Dd7HOaLNvsfR+e1HLeuBdEvYhVIgAT5OnlGGgUrWXphyfIx
cwCY+fV3zX31OWWPRgzYu7tXJz9Vpzp+uLVgjTeL4ETPUv5fDkrqgrgWULgSieUe9+9/oqNqaT3m
OpP1J2g1MnSsv/xqOgT4VEnJq1XzmUGTtDz4DGyPByxWTUosf6mTH7MqAG+05nVy2NF9qgi8Ebnr
TnJJ46DcmsZ38J8z0kXiNChGWWDPlRWHqlIxndiJN87MwUSosGYVYVRmT2DZJ+9YRWtf/Xb6dkGF
MzZai8M4a1quMiGU3hQc22lCr7yRtBYULq473VDGpiOi0V5Vq5nU34Qhh935imEnhTUWjQBddwGw
qo5pz9r6pxVuOt/hi9bkO6Kk9503sh70LXKYmcbob4v4uF7bosfuY6cMD8uCBay4pnUKFUnQOpOz
slz7rjkKxRZmT9ocUKSTdPSArS3O+/mUWeBe/Xbp/PqPWXuWeZcJmHEa76bAqzpKSKroRm7ORaMF
xoC1UJX/AqxhWJa7QDuWLQrHrmH1diZm8405ZSrr+SHtSGs1WwRCZTQWnl4pAjzswWsAZy5uYDad
gj6LbF0+gq5ruxc5JFC9AyLKXMacXgIoq7UDheZcFL36WfmmSv4pAXtq74PYt5+1xXaw8SH8criW
qJjLxmoKg85DqmVrD0DR6n6fjg785o1TqaV+dBs18c8OHlTEaz+0s/MsmjQP1BvLqhyATGjT6Jgp
lutMSKq3uKMXv7FmG6YEyu6BcAd9vCtJkFb/+iJ1vR8qFtEx9zWViHznProKfvZnAEGJvDD4QgD2
NIudZ69r8aM2nhTT3Zzx9bxYluHzXuF8HSCuF+rsF1igNqK57afMNIuDa1mQ4o6ngZKnUtucHTJX
dzyTkm04ok1d8OnjImyT8adAVdwVeJHkzuPARKZpyi86pfPgYKNaHaTR7j2AK3J0tu15Bu07mcf2
4KfD5FJ4o1THS5RUmn9bfCzpdG7b1He2Hp+vIBfhBH/XvLk1Gvk2/9JO3wN2WemY82SlfVZFLDK4
SBe0dXrXg1tSFegOYJYQUks+DYe27AEN65JfwN5XQ3+1JbFHHgpN/YwFNr54rd+8LFhjY6ZJO0P8
leZ33yEN7BqvUZtxSEjyItS206N0LC7ZxQYu9iccsMMZv8V6V0hJqAQvbpkSFOM1yYqYDcG4Gauo
yY9GWMsfFbQSWaAwj0VEM57sZy97YrsfNHeqiUeufDFlzz51uC0IKrFcPYMnhSEa2VQiiY5bln+d
eKwHhNSb9IljHfir86uFCkTYtbQStN9QeZuEfp+aG7srxFmmjUfXJ8EYc6gD9PmtjtN2R+FN9iHd
HGpxNIQuM0yBklZiNncegrXsjuWAi22vqAYVOzBDPDMMG9dtBs9n3nRhl7SHWrnpcF07xRRH1I1q
wYky5WpDkGjmx+XsFn3OqdO+avC+yXYgncNz0NBBeK6kP7pHXibT99KQNSCDg0unpWTjzYsW0WxF
79S4ysgg2bsRBxdB0DUCdjtSX9KWszqz7JXpIe4AnUsnRW7LkcHfA4qtQsLFw/Jf6pPYvTM6Gn8B
RPK7s/bX8dWlwYIlizPkR5/OzeYgIubJQ6V7deqy3JsZn91KPXZsUp5q2OAXoybjPxjd20tekhT0
U07VfWXnM31H0Xnqu+Dsg8r70cB52E+krMeVKtonpmN+XYByhsruA5IdP3pI8hOwFX3iVkn3TCsT
B7COpdslW5jtzi6xEIKahV2ja2sxCZ4M5L70IOTC+a1KHXRSB2crdpl4QlgHBkeroKGYUGScU3lp
jua/PpkZbZnhAzZ/K+xl12TtXc5enru57Z3PKEW2eXErvE67eOxYeFAldiW/kSIb8572GBrq/tj2
Opt28A6Revuk5dQ0Fl6+93wsBGwLouHcQGYudhHHgRcLl/q9lSZm/1XpgeNlWxlO7p6IYHTCwW5R
kLAQZDJ4XlzKA7bzvNTAyhKw6c3gDE+xk+eHtXCqyzLGdj+pEd/R0C/PFeHHrQOugZDHaPuHBdLb
pee2M0ycJehqd6S+DHTdDdAvtTksvlc9Gq454Gytuws9kQGWLkHOu/h6HXz+Dt7NgKX5/ztX5dvA
gwnEZK/VMQ0d7E1ZNsItnU0ysAGWJa4iFj2NONOimzu7wDERtoIhbo8r8tfFwZrD2XsgAHzADYPB
edU5t28G22dbEUkkupR7mAJT0aMne0PgL6cMgzh562kIOWV4irJKFIRTLyb3QH8be7LUjZ2/BMXT
Y1QG6Zdv8eRu1ljIszfcegJqkJV647FNZMci4y9FrugdfNPgbCnsDC8kzJpD6g9mLwC25Z89hUYv
vudnKw4BVIp347jzuTPKlYcatYjJMPMiIN2oPe3ez9LyrzMMwZOJV6c80WKcCVoyHczAbTH90OpE
Dzuhx+d6ofW7ws1cwxylYd20DgXABoX2bBBzn3LwmU99L8v4V4Yq+tgO6C/YGQJmqQLDEYv8mvZx
b+wSf18z/jWbjMaFh4423gloaCV/gqle4u+6buJ71ATusrqWWjKEJAFhbFZcpz7HtVZtemynj0PV
9Dmhd6wQzjIjGfI0yF9TI+r8RF98sHfRhDj8DN4OMXlmXYY5Oqf+6UX5LgNwTzQLIxgVqv8m2/UC
XCW7fkihCQ9VwivOLhwIGaZGLuLg4Rt4WUC85RsWauJoOxsmPDZv+HlL0OIndFbiYIKCH+Oa7lHk
bhbsk4bHxtbkTs0WhCPHlYRxSykeQssDkDH7PhlYO5ug91O+oHjqsUuz4fKoLKVDrvSpdSnGXwy9
aXjVfZ+cq8bK+9Czc36JyFJEB9Og3YMKbUknCSh65gOZhGavm0pnz7O0M9V85M2x8SKvUrWCbRWz
AokAcY25PswJ58HwjY+gvOv04t/yIDD60jXy9Y4W+WYEWptp9gS5esDrUSabVNEVcU7mpqMXKa+/
GwkydcPafDnzn+WDbGo8s/wWHe+iWUC7V0qBvYcpctOLI7vqBJGt/c3sWvf3i4nmhXKa0WfD3fIW
JU2i1URaS5uELTl8h0t/G1Zh/ZH1ajpBJWI3Q3/1pSj+UWPJdNHOvv0HLShWG5wyhtArTG3eT7Rz
eJfY5VjxOulecFBQUQJcs2rjjFxAgbJVjTTT3ayT9PqFtnhyVKOSI1VcpC0ndyJG5ZKsM29duqyZ
2EDYCnCXVYvrt38JTZk7CB8d3S0a3/au60QACwHLarnHw81pRHhjb44k2GjvBTlQcBikjfuEfheR
qQEWsuOtPT1yeLX2N5kRkucY1GRzDjk7haeVVuPLujjzV9CxLl5aUeESiqjjWEj8PN+WyNNvowOQ
mfBaaVMa6EH8zBf2FxvG1/XNxVHDFY3Gi3sxZh578NIKYGhBnAGTXCCzk620F0Jz7Mc7fkToC0wI
9h/o8fjNW92OfbLB8ZdT+KUQelyYBJgw6a5Qhdfro0YTiUvQAm1CTgPrTEIMEX/ReAPtsS9dP3k4
Zmg4TOUyQZogPYvgjuJ5SmYS08cIZk+6k/WI+Y5qQ2gTXalkp3bApOPouHqZ/eMFQ0stHoV9GxrY
WDpyKaD8U1tTPQPlD37VZQdrDRvurq8XF/rZ2O55vtAr5IV4dXucZPOrP2LH8Ne8P+Kli8yvEN5p
epfqNG2PkhdAzta1WNbz5IPw2Cf0hEw75CXvvqtQqRyyMedGpnB5lW4Wlr4T6k3E+ld2/GDQJYbH
GKvdJWEx/uOAkPltU0AEvLTGmKByiMumImt0EBRI8dhMYTkwcKgGxSdzDkHn0/Ix52rck5biqTM5
nq12y7ISJwEBQz6mE9mA73fgu2uISyz8vdz3Pj90g7ywG5IhrMpNHM6aYi5eNKFDdp4T0xG/xvKt
447CcjMCFeA4C99G3XJQoHGn/7gR65T0ftI/MFZ6cjOEqvx1o0v/ndzZ53pi0bqxUJSPazP2Vxwt
iLsUDlCMIvKWCtPJOfsAWY9mXkuMuUPDgi/xEC/3fC/OS9/7ZKbTFbdqHqL4s9rpm/3YB3yvJZPA
XpBO+C0S7s1/i2g78eUsWCa9fsXo7S4Zp3JyydVu1KN5JHQUnjtXsEQqACQzRSXCR+hKQNgV5Tqz
s6knip4W9WKZaU6dSUemmbTOjxT+0Vuk/AVTaGut45xoGOVcYXzy+gdoqVG/Ww07ceLVAb9Zvwt9
jk/FylXGH5Nu6Sa+vjKqHuxYd1f6mYp7fEMEzMrY9bnuAKZvgSwTTjMJURMd9tWFcVPtiYSEf2FY
kki1naKNsB9tvJ86gUoKcCMiBdhNGDhJGrz6lS/b97xNFZJSqCcqiaShx0y3BHGpRy95LoQE5RGL
68DmGy2BI7euAiDAWAPJWCMAlK+u7f0QQZXfHlI8KsNplBoQu6trF4BxL9PoVLFKbvYleBasLxpV
nSzsGETGxc5NHY2+eJBUEJv9Mjm2jhHuEznTYbwO5Ekeq7Rg7g0nlvxPQnc4+DFJKlwN6GpHl3oM
ln385p1NSHzVwP/oKVjL8/URuHPHXxEQ5CFQ/TEjlr1yzsTMqBSVUHfYmrPpXgxLgUFvGrz8WLV9
CEc+9J2OJnWa7O7tKgKqlt1bdVrcA4L1Wd58YFbNv+aoGFu8hSHmWN5F7Zt1mKME725Ykiu+vO44
1U4K+cD1j2RkWT5SLzSSfW1njIleflcMcfGZTaX+K0MVPJdJ5HvX1a2m7I55ACMjb/e52qXsEli8
snt+qGHN/ISyzB47fp3PWNh7Qt66zEM0MQ8m9DYYlBufQb948lnjRZZ76fUWPgM7cejSNSGGbTDh
eUG8KJGFBBMZEGOO3p7eIDeMOAwTjqazjR0O6/RTxfyF/5U0KjWo5k6U7HWSDcwC1iXKmKd9FB6W
jBMfqRcsJu96xq5+DGMML3stoui8DHl4lCptH5vBZHQj58BFdnyankgR5rxzV0+L3U7LOnzQVtT+
C6gIanblEhBlrgNOaBtdDHQdNJgKtjO1Q3Tq4YC6v2G9x4c5WSe+HdngONWNRVEOU80iO46xsF/X
MCmfHU2B2ZXiepwsPhetPjpT2l281Vn2zeIGl1KG8Q/47/H2FA46fec3WNauMK8qqmaEMHqHfbds
LmnZi0e6y+0OyTJ+buiRei2wFFNEBbzX3gGmTkKISatCoqNRFnXakpfaRpUDKHMtKvZmCTvt6WsY
+IIopyvGGIu7b0R1QoWnohjc70ASqKJ0ByTyyacf89rMnjhBXVq834j1Ib7qgpMDMOeBlPINj/3L
YaJXW6b+MDwvub+eULUWUnBmVC+LGuLoEXMEE13bEPO9RuQvqAerHLmrRvIIUEjRwj0XZ91lcgS0
VMfDVLV1YoorP0t3lvmrrbsanibEfy8njhV5nI8bfl7Uchdq7Faa1H0lzcODAYuD5925tD09FPE4
77qso4HVslvh48LGe8HiHw3PuPM1QzrQbD4oWzyUCvhn5jlS/mruyIsWI81WgnAAvxVb/BMc7dSb
rFoH7C8i0hRt+lGEd9OUwPdp0gZHBZF8UKn0SMeMiBkAhr+uGruDDkvhXx2KDrF+NknnkxEYqhUZ
a8OOSIT+BpKUh90qkiLbGD0sV24Us/f9DkZROUe70ouwv2diGI6rw0ZxUxkFRaiWUREfcGv4l3zh
PO7RZnJfEewgVLHI5Jncbou/wOWQEDB3XsuYJtApzE2tOC+QU3nyHEIlJ4BRJAZAHxAEbjYDtv6S
MCVtCuO10FHt7TU5KLsb2bODfHCXW3EtE0R6rGTPypvqzmHaNIXMxqNsHPLAeW/0fWGp2PwiJuPL
N0P+6tv4fNDUUhxHwwgPQULQHYQ1M7m3F44O9rjdB31gjyvWs2JftFncvuwvbiBIO04w6e4HmWCv
BLSj0DnqefG/hnkK3FPSawZuvE4oHGkX8N4QeT0sf5ewaF8sAhfUVTQNzITbuixY3C91Ueh/dHo3
+QcChEhOOBvy6v/CN14RE8x0N7h+bg9hK5l2C79VatcBYw6R17U5K04UKNIedWTrwWLo4tZXJFtC
MVXRHUPwOvKzhut3wCh73wyZ/aAhqsuegB7rB5ZDa7Gzow0tPB7ULyqSTOb8V03WuvhztL0gYvIk
Qxt07ku9znssniWBUY3D2c37k4XvuwMm1MD+wMCe4yJtlPfmDBXeLyqU9DeAgtvgNlH/kX92EVWh
iUOLNQvkmQN1wK0BSBodB74MjxDPI8f8jqcW5xeYLh7NB7hPuEQN61u9j8S0Dqf5BrgdSxbLH7Ko
WauwWKTtDI9wjMWpWu8LNj9gvQwuqh0/fEMON47Yyww54re13HxELn4VUZ4duzGpWgBsE2uJ1p2c
5jxCwZ43vknGCA4OkdRHipi9/tlxKUalwjLIcI12/C9B5t6ML333zK08P8Nici/5WJVP/jTpddOI
2P9hwx9e8Yr3O2r71oUUCidL0G3Yu28ory747ZnhthHJbjpouhJZu7AXzj5lG2l/Q6RePrSURUhW
J3NV+H8Q+DFJxWhrVACo4lFWjSa04qn5CwpJdE0K/JOUbBWzIKUpluOsODUc58qJFZCW1vj7csnF
e4efnoUipbTmnOAD7k/caBo4XJtmFd4kTBPVZfWn7t7k5fhqQ+zDJEqSqTzCwJmo1surym4gN9W/
VublrT+l5YNF+J43kRv6W0CyK7gIvGka0+Cxx6yzdxj1/+P2JxXldB6nL5c0KMCqIYzP7TzM4Wko
qKM7Efxa39p1nOZjUClH/SpsjnaXYF4tt0EEw2WDmytgHR+CUfgkXr5yw3ZJED13OVusLYN5+xHy
wWdgF4InXMWR4hIEaUw2NnVYgKq5c8ftGHbrJ6b6/pshoaATtl+gw8UUriPnsEJMsKsdVgbAFzct
VvYFCAvi0BMwy/cVMuqNbISdPD5IV2COy11MpQgrKZ5xXpz+oecB1T63ic5wnlFtcKjD2lxnl9ff
MxGm0btGbqkuqlIVRR4areyM1d3KO8elYZI1YOh9ged2QxrNOV4RSXD8qj2k2oTpQ4lPOv8dySY4
Gx/jJwSrodMQGDJ3+jX2bvUWNpz5yigZ9ug6RXtX1A30dx3AsVmASynxMaXN/CeuGuc0d82tOmZa
ll+l4+sesblr/vk32+12Kq31nggWyPLAodTBE1hqCE8qzVK6KmOnvS85y1whJ6AZRFJ1hj0hFslz
WA0xhcIsrMoDMyhHrj6cKqppe4ZJDPmrYlvrROK5dNdbOneRZYuPaprVySXqealw2VMvPrYZw8e8
nsc4COQhxpGITariWsejGw004NZzdJJNlD35Pt4jsFxu/dpgyf6JZBxuPbxP91nb2f9mv5AuXtsR
xkYixJUX6Yh8aaIPQdQS0LnBjsTVpabriHH90rCx3IIc6QhwNmycn9BqSAi6E5rcJUrZT76Cgc9w
N3lwT6qvZXXEIZ5JRHJEjwX/tACptE+9FnmDeQhDJ4f2pr2fEwG3NJvI9xh2HN4+DGi1KYuh+lss
lMEK+p8HMg3Kx2EGJ3cTOQmUZtzs0UuGOHFPu3Pxlo0DBmK+fChnPjfEGMTC7ipYTPo17xxE0HYK
JHlFHyvjLX+BcaDv9blGjTbPBrc8Pllty7+wEYhLpGpmGSqFvj0oF9QxaHXtnzWyzfOaLeufdNTq
zYkcR9/DaqydK2uTjJsFNVCy9qjltKeocM3fpkyFvJzYrdywaNRUI9xrSj0KXopnqmDGc8IGMDgs
uVlpuySRceTFmiY84fPhkVcx/UxrElWHsKxcamVbNz/qoaSJNqc14N6nq5uKes5BIB25ohwQi1H9
hxUxxNGI4AVGiO62A0v77rSuEatEMUKPIG9Znrkxe3xj0pwtbk/quaMlpqanxpAEusryKoRvRlQm
oSMi2HWQNlJ0GZn/CDGleyz3+o4CQss5WkV4e62X4IezfbBrKkM4josB/HESR4S6Q0Cpl7amMZyg
brvWBG4J1XBwQ0tDJnJJSh1Ii8zbWoVsL6c5G1/y2qSk2FrSOc9l2nM0j5clP4iBlHswiMF7BMOw
erQvVV16Xl3CGXC0gvS1ZRsNGse1Jr1y1kiuY0qoBRwphwge96vYqDaKajoRotU+wlfEeQURrwvv
Z8pcMDIulZGXBlWdaxf0IhYuJzHLXvVjY+6oFqJ/IEucmmwbbZrLLkbros41kCSpewP4ljwVzsId
3uFebkFm4JCMROLV/8wa1g8Br68vmXfhr9lR40k5E8+lIsXI7ApvrhF/aVraKIz9D3lTmvaAWSZ8
7H23fl/9vJj27WimF/aJOv0VkWXRGTUemRg/k9WNGuBiYYT2ELiGzUY/EFkfFXuHf3QcVOpLMWr8
m8qFWKrNZ/2pGy/bJhhIQiLplqIqVQ7yWda+9fmpp3l95ZxMw5yTsrEpd0nQrfpEsdXavgVj3Ni/
5Rgm2R8mjIx4Q7cmxSVcLaFzhCHevBq9b8UoW4bqUIZJDS5EV+G/dvKjdz9JAWigdPPax23BdYHK
2o2vLAO5M/c9KYgH3xnd+BHLIUZEKm8XROOFpq6PICzV8+y4RXMaTbmcpaoxQHhL86KyEWOVUNSc
ym6CHmXox+o3IrPLJW/98Ks1AKh+apIYf2rKKwPEzKC2P5NfRe1DjM9CnmEZ+jXOspBZoCMMypaj
xmPefjHWmeUvEaqm2BFL9v4zrudXT/pG+RBoAXT3nGiFq48WtxAR8ZCBciN1HF5ynrxXn46HAA6I
9r5HbwxOMpKYTDRNz3sZB1zldE/UW6H15OLckHYPYIABrJkjQjNAMNZzjitq/m0GFZhPeBtezjln
ScavzjPTxFs5Cz7wGkzdL64U174DETSwI+aI4o/tzBaQAHdTPPGMAABjpxTrR8fK3gQ22Xc6iu4M
53CKE2IXIBZxt0GdqmKu0nOae8k/LO263vGk9p44uA6XqFn1be8d9X8KU7W/W9pasbgmiTmR8Oh/
dYACjm1o2+8R6NODwTfRUaaR0L2HvTq6Br03mw2fQiA244cEVsWpJ//DLp6e58OQY1QhSCvDmr8m
W/w96qhP622D5Y/fmqz86W+8ZhJocYNNcNhFOXjtT57c/JMrB6aY3U+sHkzK5ERNjO9drEJUwfy0
ClSXSbgZ3eHwpt8LGB8Fy7ccdAVhE623fI3uJ4c9DYklLQ0FE5pIMVf07Ay0W4MUnugRwafymxBD
jgnQGdX4LCrL1b/xSNa09xT8te2u7haYNH6fdsco1yMLswbP0I74YZZB6+oIYqlwrN0nPxtLDuQ9
G8HG+owNa1aGDhnbzvqAWzvKhc9g5Wsf72s7/+1rjuP3eRqyAB7pwKGPuxDfWYTWnuwTpDs8asJD
Q5XgTGfgEzHgtK5c02fmdJxQnS1Qw7p5fo4l8OxpS65JnFigoqDURAG+m9Am60tG0wvcV3wdR2mQ
ntDwePBAcovFbvLMYqgnw3brU1k0Vv1XXdTBNSeKUiMaNpn/32jySvBCpVtFbDCVcs3coJAmfiaE
1ZRvVQbFcW85peWHxSso6vPgEx+SuF3yfW1pHAFBQXffjyC8535QqOliYVAQCt8GcgvFR4gHAVkU
z2ycXmBWei+IfpToEAbFJSY01SoNj669UjG6hNumzbGWPGxbZvrqXk8zEesMp+szDUma0svJ8Z/Y
fsfZvnBh2P70XjpwgUASDfojRxvyJhAXGXpH7xxzsPF2yE449sLZps5ORgMxBdxGBC/9TG8EKc9j
XdIAwKnSWU+rFzrOa92D8T6GQ5pkN83eTe5X6YDYkxQxmbtuYr9/pS6+Nceio4D62CnWs7skyfp7
rt/1HdBWV/IOajEjmx7HSRMIF0nEzcyfdLZDsTGyzgtiHGnObREqOR6FD7xqvwwuPV6cDwhXSCZ1
yEX1cm5mkc9wyrxyH2H8ZnlGqOPsSh9iug4HtJTKI0K5ofGe9mLZJPeIIvlL5bc4QnKpqveoBGLC
hNOk36hZyR+ongIKyTRizcbDye8WFskWV6QEMuX4SVXhYVv9svsq2iUYT/nMtF9Q2KDo+Z4IMKFZ
kIGlA4EDnw/e7/2GOcs5O3M37y1nnWgjJVoo11Tj2T220HFH5gsKGTkLuEssmG5iPMRIIF9NvdLa
SQXaI4t4Av5ZWbOODnF+4QvyRcYWxSOdVbMr8Al+wtbcyGI1ZBy6kY1KHCyi268ee0uuK7u48S7M
1yn8bHkggW1t2WW8QBR0sl9BxvLiBSGRE0Hkgmc/cepY0reV52Cy95KUYBRD07lCT4Q+E49HP23Q
0gu1XLDiA36DMnpayPy2G6NyRI3SHTXBmdudLAS0+iMvw8wXmwT/gWHxbmGyYByZpz8h3+FyzxJ2
BdnmuiTacNvXHSprz9XwsnLZFucePwIpuJ60LH7ZIHwLy2z6ho8i2w+HQAVhhpqPkbDUudSB1vc5
G5p/TJYxLkXblejxfS3f89iL5Yntdn6fMioznxbSJk+YUzycEsuEOJ1MyZV9EXpZniDs+uTANqyv
FQu+UannvnZARfruTNpIsRff88Tyf+OYcX41hYczVHUK0i7Ykes8QD5JwbmikU9t892A6Lrratsd
GLtIKylReacRf8NrmoLGv4bkm3egIxwBnUxlaovHpXxMjfVWMtjkh7eFOyH9o33JPSrv0uz5AceX
heH2FSN8II4BkUe+pokixVXMBeh/XxeXzjfaOTRtrB+DsdeImkuCBxF7gde/p1HV/EwuG2gyxrbB
nieC+C7T1LdvkB+8N4mQXp/nap3sjeLTZSeIB/E16Xj5kYa77c82fUSK6Ha3de7vRkM2/OYUqqLH
HsuofZmTodB3IbzK9TWk8K/7tCBDD3UbAaWNKHZSVI9yrnpc2fjuQtcuvz2PbOdN/PoH4xBjkjCA
aesAi1U82PZLVQvnjLYeOn+btXlxDyU5GJ7lLNmYUM5XgbzyBZ5K4dsTwdrEO1vLUWMIfXRz0/A/
bkpnsV+ts86/HYfgOUgrQxqpH49ARfyAq8HU59HxatZ5Ph8RFW4JzYMOR/w2qynzqxtCofkFCcOL
cYIF3ol3xlrRM9viYdmzcAg+BUiLZ/KaBbCTJmKVtHYe8yIW613FeQFujpMNR3AFzPXgnov/0siZ
kZRp5XmY+rqav00eYrKbg2DRkG6G7qjcoRwPYwkSeDtgypdbzrvVpwk8GKttQ2J8Kv1QbtjVqUfe
EPqlZHrFeCJTMh91WPwBUGuuAL1nalux4z5BMc53VcZzmnLKfn1ROqKu3WqnPkrS/PtaxYRKY3cp
yJhAYuHBJI6Cw/ZbOhFX3yTBqD77hfw3gzC/ppm5fufS5QzqGojVOx2TywvJhvaJNMw3ntTpDzT7
9DRDm2F5X5SXEqvMSQITZAWv2pzl8eSftdaAfrJbhHkTil5Y+uzW6c7tskjue6egP2ysEvGsVBh8
d4aHNc6f1J5KigaBXwzeh8cygSXRYDweD30cnALPR9hWN4wPNgU+Javi9N+aqeKVlOryB8ykA93C
jyUaH+EVT2CnxjOZRY/zJOqXjo/9CbvWPnFC5SimwAWRShPZczlO/neee5R2OXqMrpEYg+UuoWhV
HwnaEluZnTk4UkPVkyyQcLI0qZwH5dYMX5wU9irFS78VBvwuzFWco+OyXj0s95w0IT4jpWMxG6O0
QrYSybpTQo7BDk9R9tGkJn0vmfp5yHfRQ9qW3UvbZmCzOM8UH4Puf2e29Pm6CgwNXSfrK41r6pMu
8PItlTMJSN3n2Smg8vG8quVvm4bTMU9W/5l6n7w4hdx4e8lbr99Y39OP9BViuwkI3d0PgkF8P/XB
QHIrMOfFSL5V3fa/OX8se0sy5uBR+Dv/8W0lAgpgvfXQwAzIN4nJkEexfeOSpXYbsrufUWQSjfHJ
menT3Dm9eAkjNT2I25CFb4TrN53AUGIwju68Ko9/CTYJG15S5U6heqFt0GBy6VqZndnS7xdVTIcq
1ZyziJhbmhjTNryMoxlAmqjncU4BwKmluThDlrwvY/BC1Mo5ePD5rgLX86mu3fBJEyY/rmWzjGeX
qqMdzyKai3Os0vXOldK7ZPx+IBihHrgbJSeFEjO4HDNUWb8vPIYv4O743aI0pWg8Ngs/GnTM9aSw
aTwrXlanPI3FB/YHqiswPSOqarAfgV2HYjdJFSqmx/4ba2b3Sq0oVqAyyD8wYnrn2odBXA7eKHHh
g4bE4p3+oBSl+6zuLcXL+OGCjs9Vz7Cs8sHFN81QtWukhIJV6Im61nBiHUxjWfFIsGHYjWkY/UoR
mxjpxyzBFuYEKPa5KlN6eqB3YaioxAlP1vR3nNv5W+ZuxXG2/8JvOO+9cprxqlZx9O6EMW61xHle
bz8pJshmoQqDe+RGgCF2QakxwgIIbkC9TLADfoDejqeCip0tuDrvDjsFg2io5+GmedI2Wc5NdtEE
bfioK7TcKsPGITyOOmBPt93IRlsBpt64NGg8IVABi2bvk88cmKxXSB6HiaURoWvPoA86el6GvnuK
kvXEdx3tW7NiB9QO8h+R2m8Pa8DOuqNzmbPpQqSabWUb9Pm/0E27jdN7vPw6vtUVunLxsi5RGO6G
YKL3BOJBR5TJbBk/S15oALl+J8y7twPbQDE4khDHQ1xST/RohJ9O519T34x34AIS7/I/ks5rOVKk
3aJPRASJSeC2ivKyJbXcDSFpuvEmIUnM059V/7ntmOmWqiDzM3uvHaWCQ1WAsH6wR2T8GurTFnc8
BFNUNfcUS9W9P9/M5xKpxU/SCT5vnziuLipDuScppBfQN3iiLZIiCwUezMkXQIv4DPbMXUj0vBlN
KuUSgQxAlIs4DOqXsg1KOJdl5ZxCps2fYaDayxyMWNAph3+o3Jvfum4fq5vDklc3CfifCTva2MIS
X1NXPbaDSj9COOYbzUb0MQllvYeMTp7wlIJ13RZ+ZGwMNi2Xeu79NJaonrmw5rNPpUWSJFiezdiT
7XNULvUzxS0kOTcAF0Lszu0Krbix3tzUBqDLLJdPMNJHphQ2A0h+zFUxu1BLvpxR9qC2zgrcC4hC
VJxVAdMDatsNJX30ruYUK8HYBkdkQAA4igqLbVGp16EaaDYJBBoQH/k3ZOo65btW+jmHzP+/EbWp
/mM5FTU7b0nFgzJr6mBoYGZEkC+0eeXC5pry5gfiChmhPH43wavS2Z8ySZwHclyKq8faPK6GOYQ8
Tv0/bxXqkGDnDmtWxFU9ZrSsacd6FmbDhg1/f6ssst85cfQLvf5nlxAVPxRgj3HUUyGwIiWCoFZf
LOInkn/tTl3MUJD0nbHFhg3AgO5rgbKTbaXfNeZiD7T8auz/YzqcxEPoTsCs5rG75tIOoU5F+U14
XqMACoobWnQE+Y473Hn13YmQHb/vqi9ViOywor7fFr3HYBu2WXtYIJk9pb3prnQpnCXSdOY/Ej3M
phtXpASmqRm1dL6fbTkXAuJ2APzshlVmen+TK2zpKqetsYAFtYtKYqu20HeQq7zrnJLeBy1rwzZD
2mcnYbbbY9aKERMPu9bkCkMD0cjGLky/lfNIIkTRhkrv8rWjlG1RV5HI1cUjwEqOk+UN2Bz6R3ey
9HaYIqyt03uXEVoLmgfrOWon2Dfph5nwlULRizD5olTO5tnAM2fPLjnO8FQI69VZWNu4rinv7MB1
PpjRZJ8msLtTpCNpDqIqDxAib/Kjku8He7iTPSUNw7B94MBf7BXOnS1pY0hjkp4cngkDdpGrE1g3
65SzeGwPlmY86JlAvlS4sl8C18/iCP8buVwRDLRgcN4rNdgfFrg261DldvEzGg/JDbdW/Vv6w3Sf
o8aKgLsT07V1mPff/OIU+yRw1JwcY/7QaFldvCnst8qEjPrhPmDoAL6TaJKkwZ6OCPfN4N107JBK
87E75kWIUSBn1VUHqYfSb/6bzgijcEueCxtjeUt1jKKq+GDwwj82Rs+1ZnNK6u4ZkwC5seE0vBfQ
6PGozAuj9bVMhz+mXF7T5FYjFLxphwktN0Jgz48XmEI7qcPqhPEsfVKsHD5vIaukbtQBY+3brsGZ
M45PPE6UXEDXDywZmGqEdk2+jt099CHkz2Ip1esEn2JblsbttwgTxE2nmL3etH5vWB6W+pww9KCa
IjWbQCAQr3crGPUdQSjDDwbsyLDMShsOuChHCeYH7kLvRnjsrtPz/Nuqgt3lyG/x6085T1ZO1LhF
VjsELLw6X50pp0vNdMY9UAKF4LnZhONF4wFHcJvXFhNddCVwuX+hT8zvzE/sQ1hFviLoanCfx7Dt
s1MpWGfvh9XzMPJghDMbgU3rnyM8rqIZMWk8Zrb+j8dXNIeajf0fp8in5ss2pnlc+7V7CmA+PE3I
TujtVCRw9odTecP0g7A5oWbzSJWKbGC9BSzOiQBfQAEjOXO9rK80jl7PtKPjBkfkWjjHwG1uFL2k
ni5mnuboa6TPCxBKDbg3UC1ZLyuy2+U/lfMKrEEAaZZpEzKRcc0AGxJK2lzyJeTm5Qssivo5mEYD
hGPtynPuBBnMvDb/WZxMcKuirfb3AGn86gkPgDPtJnBi76TRUWsZDHD7TDbNke4QjTQZv8GjmEDv
hdoraGyrNXzJ0tIHKGcQ+73YjH5zjg14NlQTo2vGHbKHZpdoYUV3KGAcudUkze/ywrd3k6LvRi8I
v7DMifzb07hmjOqQyLhRB2XTl0SoeVyHqPDb6G7NmsY+aDN7f9mbtufS1TkdIMEeAgW1M93xFt6Q
x4QQ7KGWDL85cs1Hpjhk+dSR56EXTly0mRAdWECGGIvIWu8NEyAbVgFjHWz+29FjqL73w2D9RHPj
kxvurfKPGaqliVO7kepx0phHCanrUePqTaV9cIF+nxc3MpxDp5fFWF0VaYULHtR7FzBe88oii7Rr
XkRakS+bJrb9yDzUBUgMOpYp+Cro+/nPOwfbqT9bNSUXCU7D1hmYSimUvOmwnOgV+DExRxUv0EyY
R23ZdQh+OvahuLwyr5RwpECtbvH7NMmzm5akjMeIq7JZUdoygM6PHA1WKpiQuql7jdBUYBlGH5n9
gaNYJG9JPZroc8Ikr89mQs6Pf6W1DEJtA42unbiNyCl0DqgD9HTMeFeLmh1PZizgHG1i5/dOkrg2
cGq4TtDcQjIgylOZ5sFMotW62pqMJdXPNZFZOq8o4fijAtW5FNjZKTfSBBsYbYjJ/7GNtOXfqYKD
MgFayAuvQ89RyUldsypRCfoK+uPSB4cH+6XfM1oGA87Fs16RhUQ3/wpJmNeosK3hqBLQQYSocJ1s
aMIElrvOjuJaKlKRUnQOG4yyzMWyOWWAjEh6+CzT+baXqhxzT4dLTHkP+YIKDIeJt9G9r8rjWE+r
3pvIqz8J07Drk1WSVCDwA42xU9hlcaSbJjtRLtNaPMC5K4LDogI3PM1w1hIknQ01J0AZ52zckR4F
Sg+LJ5/u9QU0D+THjeV1Wl9qnTDBQZvfNjC2wny+4mtCOdwYSQvtcLOPD6WeA/9Y90007UMrXxUG
u9Z8Os4In3dDwTR7d3Qv03HAHYkcv+qD/qW/0TpacYtqRPMqaJxvSmCCF4k4xxbEW7LF55HqvYDl
9dXmI+IQD7w1d03tO09B5i83ZpZG3jRIklNOiMPC5dR3rsz2wpmq+o5/UioiRRWCXI4DSaSppd96
awmeEUCZ6ZWMouFRBsbjlyKGBlCJ66pDM9QuULuIiYxwFA2/j7yMgrayJ872rP1DsdCMvyPMn18C
6nBDOSzHQ+xkGPjvkSj0712VdaBtGbY/N9ao/0Ue/pAjnlckrRWS0gfmiG7x6CmHwscN5x2PXfaN
uyIYThbT1Y3s0uKx4DioDmaqsnLfEH33IyU5OXGOB5GYC0aX6bGE65ZhA835OeEP1xeAYZKoKsvJ
vXgtO2f5xzx+vPapasdDtPThD8Q4G081CYqMGV1NDS2Ba9hxlsr21HpF+98AXIS5km2RTTesk32x
2bJ94Sedr8vcWW+8tqQ/oRYi4SwcizE4DX4iHia6Fm/fCFNeMg37l+qs46jnmy+8vadKNsQ9AwMs
G9j+WWCoIrqvILFZcYotg1aRE0hcpmpt33DoSIb+NEqoqoWT42iZA0Hf5kiXJomEtv6BJIQiIMKp
QzhSSUd9J4Rw3Pm+TM6jj5WcC3sq4d6IFjuhHNhbxkFjydc1xdbB34ELhKjQtAWvNIrgjjwFvFLS
ghx4c+hkhhFeJesYdZtfvtVw0adjPY71j1XNiNNGZrM8s/kssA8BKPrxCjyq+OhFErzCMC9f+EYb
dgJ9NZyJ/Qg+hE8Pd2QI6KBBGgzi47wJx33fdL61D+mB28PqMmSPcabQfbq25837HgmcwedqY/Ab
8Hx/5uuUdJfKhw58RgSbpf/1fVYXO0tPOt1Zk1LVKQHOmEOKJYQNq8UsXgCdw96W7PpueZ4UaiMm
wOegHxUDEZGIcltVlISbiQ8TVGgHZpxbbtLPBfqtiw1xMz8IbsVvIhTpmdnfyitVCUBTU91+Yj3a
zCsaqyEOxy8qXPHTGLG9CG0qB7cqZrTFteDcNmvnBAd8LpCbOSlxFw+cvM84CeoP0fpk3vL0YihI
DYykmKQwSGxcicRDKA6ik0nzPH3tF0bPuxF81rhlfOA+5YDD2ljxO7ymBjpXPLteugUdK+4tndt4
U9K1vGt1Q+k1MHStP3vf6vs/jFObO0uvU4p/a+ryM22ft1M4NfSByRrPHuuwZgYBCifSQ45/x0TO
PouUU0NkifkWdVhhpKlWZp8CDx3boAX+5e2ZS5uTYl+IeoZ4M4GEEndvETeT0/8BGCaX/5ykJhBk
UwtGeN+Fa5ApUHq68khBaORm6G2BZhoWc3bVZcOnUS5iIv3Ik3MEjSdikjTPbTTslglH/0ZAPZ22
lVWb5WBPVlIcTB6G7kFbjMMcxbOz6Salf0LBfnsvq266E4hyuu+OeXKJoCHt9YnpuJXedQSKyoNr
CimpoCogMhPDhWs1uyHqpp6SG2tpAZVP4hoi2IStG6wTZrKCj1qadLKPrAV0/sWGd1T3nsRvfnQc
r/WvBcNme2P3Y7ceq3YgY8xtp8Y/LnZfhCdui4mBeH6DmuqUfhgWjcO+1LVBqm/trgteG2yR5E0B
hUq/tRmb7pxy+/8jqIU9DV92/2L1qDfjAUrI+uCljf0PZfL8OKYTUOkuh+yC8UHYT4uCZhDPE9SY
c986wT90DGzppGfnwTZA9hieSRtZgy8FPTQeQyRQGooh1UNd5Q9B7xl7Z7iJLfoizHACWe92qbLg
vIYRWciUVkzgij4D6gfzPa6Jl+QwICJZ7AubfeeLC3DtVIHEoXyYmt85QBS9Mb1GQ2J8eM47kTaM
BrQ3AkhsKqUfe7ghVJS1oSTOVe6/8jslL7Nvg4Xjzo5sMHMJYU5FGLbjc45U8FSsbPlvEDX7Aft7
dtcq8WErVr2xht/4uE4z3BWy8NTGB+KyU629Yse33HMIZDDloJYo3ZswEe/4UXXxvIy2D6CKOfjW
4dxlDWI5jwF0IRvncy0ZhLXWk0CDflcwTy23NYO+fWcVBBLech/6BtHWrmJMfkIukUEamevogGyM
vb4bFfXHWhv8rbVLZNRhMrNV3vWLi1DJCIhhWkV8FiZJVrGDlqY69lzJWpUoY1fsSG3h/C0Vnqis
nrmR2ra5VVPh540V88DPoB5AtLFLddm0dkidqtLZ5FMLy6yply/p1j3g3RWnio055ew57mvKqHuX
1OGNWmXEGeUU1Ia2jj7gx/wH68gDw2qmJ/SGvP/FuPISMLf1H2eaqCvY4JkDj4nqHtFj+qYt7R3K
kMewnJaMnIs6FzD0M9oAv3OreygGaJ2WSP/tfF2em86WrF1LpJq7KC/ru8hJyuNQFfKtDSvuQBbZ
+I56SMGbSeEYRy0YZsWGOyHY5T6yZMBDSbRROnKApmEgOmQjidQowfHN6bUnBryc2uA+F3icQWog
XjOYZdikQClxvXXnJx43KTCDh7zM5GOG8O0uFEQNMZ2GXhQwMkVr2amfkWpjjKnbllezumCQqMQj
77tlvOpS8vKLbWfXYTTVclkwKOsOFY+AvUe5nrR8eoq7YxkUBJ6mK+d+p50xn0+sc+0kNlWtAc9S
WeCD4d144bUmbpHRctntTZCNdhx4qiu/y8WwR/CtmSO3ALwFUKAmovA1RxmF3qYzsMnQRssMeAeB
byAIUI+dgPT6DKlnu/XUXghev5jmo14+BrvLmq1Yh7B/nK1UT3fMWjB2SBx7Hs9+hLJhkyZYUg+p
deNcchJAreoYpLjbyplQBDD0iZBR2l508DpT3Ri2pPxwvaT+A3SK2xpNZ3+jFEcZ7IBuuQUAcYKQ
gohoHuyHk5BGsmd9TtAteokaUFlEDho998iR7Da2IS2PoRlpdkONRsYsMuCXF3SftzkycqVtntVq
4Taqxcj4CuIZCnME03HjpMELNC02afzzxbtqWo6zJYy6LzdhzbeFexRxg+Dh7a4DPlu+3plozt2M
dhe/F3ZkbKn4ZUGHhMEw7pFbei/QyCJWcyg3UnR+RZcfspKSZ8eZzYqy0FkUQsxNUNYH3Ee85uQx
Q/XMzASLMQMdFHuN4y1HvEGT2fbNrN0DHlUnOrggjk5tBOAFYUdmDKMTpYo73BFKHXTJjmUnho40
ikgOHZiU0BoevfGWjxGSPv9WWx1KPo1t5Kq8ErYsSEFkwYUJ84WTpLPtAzEyTBJ5ksiczUkkdi89
2YoOVq6mz35BdYBhbsIl+bLBmCE30SpXcRFVFdsnN+lfbUIJf9dlAKBNrhP3PYLdlgY/8MTtZzNh
8LamGu8PVWeFo66HgntWy5CTIkgAn7tvl5W8IFoRj47JoXLjdSWPbg9oUq8xilhaROTJlIGk+5o1
htvtwOdzi2k+doAt/jl8sV8NY9/wvlkKa75waGKPJhXOw3BHg/XM642fNZj7kJ1VRNwLFUGUWwTV
yBsfAOXCc4TWGfpcwl6H58kuT5MCh7U1wxJ9WoljOduguHmGULI2PmzTpXdYNQzdJ/JSQG1UCPZ+
pKUgCMdBjUC0dR/pvYfGCcGnGy4tCoxxCJk30c/sdOvBa3IqUFGbMaxgaBjlZOVlYDjiM/hu/fzI
xs2yT74jUfCZpKuBGhoThru50zxC8EjkuGXF1brsberh6hdI5G/u0ckGlsfhx5niIipuiob2VlDj
hzHrLE6cSghCdFJ8jhL+NHm4Oz6HtoRMk3TeCfGKm754IdK6R1btAwEbfuvPn75wW7UH9umMh7IK
nWiLeET67GWRYxG+FQ7fGRfJEIMKCG4jV4L2thm645c5rwiGxMOn/UMqrcnfUYT37p8cPL/9Kmi5
LAjRQR5hXuD5jBGiVOXdiAwQHBKF8LmUVv87u/qGMq/n5kAhmL6MAYaRXdcKfOWQaebwzpYiD2uY
1KaC0+CbZtnJuYU3G6AHZDmvbypVKlL5D+YwyzwqBz88L7WT/Jv9sSCTqnLz3yUT3V1NeDWjFCgv
fO+rVyXkhyKnRBIUoQXq2aqyZIEz9okMrx0Y4zowj7C6IlfLUsuClBHk38wMjGFS26FTSpQ81ynS
LAwV3fLCnwXPEcLbbre6KOn2GYNoZ4upfvhhETtbMaWK8uPRyobxkbFtmbFJ1w0QVjH5dJMDqqR7
Jw1r/8NKMPGclrJgwOP1hoB3aJBjuZ2TYrwzEw7/eEF20uwYMXVqm+L0u6KJoPstegh9VuZ7b9Xi
L5cejf4ARrYLniA1E01D9obSp4XalIO2Z9kCSgtZIdTJMTuSVjD8s8e2+LGGnFp4GpBRnhwMxuLo
c1u/LqAr/4EpStRT42CU3XROvT6MFDGP/VD4D03asY5IOEyB2Uyt9ZwuXWvd1YOqvjOS4f96OiUA
THWIYxkMdMQykP/pxfD7JZI8MxAoGfUWVDVjuz838SCvq5UXD5KF4n9wjcQvGvXmKUwXxGkFZr8D
aieotXbqkiDGwgoSXE/WCN6//AbWigI5skZzS+o1TwiKWVyg7jvBLbrYUjp7z5UCcL4rG4lirbM8
Vpt9B+LrBXam08U9YsOfzqYvJ4jC7t4EoWPBlnCMfNj34cAyp+iZAt00Z9EVHzZpXb4oUqzi+FWh
kORo6zALGzuIgyXLWKviRtBdHX0nKu+ZocBVWt2Fkk7xEypWNfu8k/JBWoP3B0bmtWyXV0CMT1Ve
zE/WvBDe0M/iDm0ZrJ8+Sx/xyy4PPY9UDtp6Lk8VQtyTdAySC9TK2Wkwg9xzy5RHxNjqhYSf5co2
f93R4RFTOQfWFwJG+0JIL+ezM8pdN5DZVQCe2otwWN5TqV+nxpvQLRTF1s3c4DJjHbqXzYDuuQyt
cxPOdmwP/ufKg7JLfP2iANbEDeA9tAkk26HkaVjOMnlkH6sw0URBZj4wKryzsA9/K6xOz5aGVEB9
nx8zlJTkPlfRVydBJaXCsDjrGN5ukraqOFXHYb9EnvzygSq9W1lzo1eNTv3UiMC+d6cs2SLn+kpC
wmnARQYdktUOAgSjEHWH3el15cbfaNwB0LWsPsasUZBqOOe/rQ1dbllG61wSl/JcFxAa7KpfnhAP
ko7RWyQKhWF/QYddX8pyLH66LgX+UdTFsScT8NEy4/oueSlj2tgAh5C/ftGyLyfuT6wNGdjR9znH
uchc3/8bdLa+wFS6wS775Legko/TcO0vkQrVnYMbCcP80BwRcY1vIxIxFruDeoxUQHfdQ4u07EC/
9kTFgdHAcQJaZ+H3an6KLIi2uq+dPzaiyW3oS+cEg9s9eka7b0mRyr8jHrdD75AOhARBPDliKP/4
fqE+XD+kv3da3McOS+yut6oXcsLUYVU2hgZc0jsLJIrsVHEQdfeX8JVmB0aCIV7FSOJiDFzwpEUZ
7RvXY9qLhOuQwE3A/uINxPMQb3RYKsSxlCpow1xkaLEpS3FfKZO/wQSqEEtTOKIpGfejkProy2a6
B+kK03eUDADIImKQGDFdxN3H7oKxyQn6wYLwpZhCVjxzuKFcjp64WWQN13oJHiYvfBlxltyX2aok
p/IwnRzbqr7R417xj3Sf7ogPJ8pGZLLtfCKfKXlry2hvMUT79GmHLstQO4cWQQQGU6a1+OeGIw/Q
E27hj3zgchaVNf7DBohnlZ6x8ubhiTPuM2jW/L30vSkGTssoyoEB1RCxCKV5YLrOjOttziHXZw3u
H6p//+B4inMBwiBuVXcI3G1CetK1AiNlAGnUO9FG1RF0sHoiewwnaD0FpxVv0L4S+oTZzkY10kVF
TOo3TZse/D8LmpBPvoqJxAXrpcOa92mVtAyIJ5o7guFIqfHQ1ADxGzETNUQ9Hzsn844+KDbivSEV
smRuGNuk0/pbi2xB+q/NfhUKG9U0vgvLRjVOmqxkG5tCRkimkTkljQDX25QvL5JocCJwrfRd9irZ
LkT2vZYmIxB09VXwAwVleixdtpCbpl+xKOCJYyKPTtT5SYfBjyU8J7HxO11A+0/d7mvt6ues88EK
DPJOARtFalOTkMHfUeIZU/aWgFb9XmSNeeE7kRvu6+AgcL0zYPbNf7ZnRx/BhBAym6HdK+XX3m5N
EfOnUMTg/iKaiZs1Fa/uojBx+A4mT6ch9pQg7KsoWlTYBQy5FSFnUPyhB+kOoVPPcbVWsPEQmncn
mQIsrzrUCl7LBFaiYlDAMR8r32YdOrTrpz2TAzInCPJZFjoX1rN6502kEgoHwUUAbf2kkuhj8oH6
a7qna56G+T+Gnugnupz+3y7bYh/kMohxGOD1oCZMmLl2+scJGFpT8ZJvw2SeBB8VgPprXaRGA4Uq
5gCBUZR8IUQQ3Qq/V6lzmKG7KWVE78fke9snkTqmU/2/hhRPBj3Rez7a5gObH7U7C6v2zGmcfVWp
dC59b/7aBnUCfLSv3BPuRTlEY08EA+wToHNboR0D4aNJH1hhYQV12ZnHqLXw9Vf2sre1bh7wqoCf
KHsWKUOGX7QtZKOwSrOaA6+nvnVRePdFaJJH4c8FEkEr29qj/wYKNn1jAMMKGsXbo2VV+efEaOF5
Fj1OwhpGvIJFeU/swCOpBe5TZQJx6Jc5f3ItYd6dCjGuLoW+YUlvqFerCy8qLPpDFAHtpRB08XuB
lHjAWILzV45my4ynfW09GzVsOaldGyXOFq6T2TNvk0857wTVckYMIpJt3HNrMPwrEyBgyHwm98p2
JsFIbsRRMRiMnUon17UKQTWkpOOhU0zuTUC8MO006UgIvdxvPGDYauZ5oEz0Rk4r3JkXKCtQb1Bp
zG+g1No0lhEd58a3WbXp1PXuliXv7nEvsssXqROvDN0frLQTd1Amh8s8h+qMl0K9Bz0NpBSB2jEJ
Xr76NHsGEomSNg2fwON+2Z7foUNlWLepHSw6MmucawL2Yq/9Zbi4TsftwzW4l3J0T2Kprjdz8I4g
Kwj1pWOxO9HTYYn4QKagGtW2m1I6s9Afoo1BAfaYY6c8G/QNL4GvxR+tewk13gZxuEtwe+pNI2mA
L7Lw5TEcGvtE6S6O89IrcjJo70/0TDZlR+t8ytVNTiVO/7NaaX0i1gxxn0izGxF0CGTKff+8tLU+
Nvk8v+PYb46hboC68cEGEAZZiL7Mqlvvo56Vuj1b2aWPWve1cEJ+2nAoIsZKfME3oMb4aPWltS2t
7HXOYR0SGwAYVMJL8raTTUCEMTBmZwxbyF7DlKW+xygSNKuXfashaWMxJcmHsfUD+DD/2clvHLM6
SJKLO8jssWrH+g+uNWSwFTDTaCR/lpXt2H41BUMato32b+kQrtLodoz7QFUQoVtyLqwxuRLpwUYR
6vEPsdveN0SXw0TjiosH3sadEPVyaOCU0CgikW6YPY5uPCzEuJ2LgT3VDbkf50nuZjH7I6IbkWoi
YLTaBRl24ng5W+h63dmVTg/JzCCUJ6fYNoVwF3SX3CqJoi5wV9n+ZpnRB3/WwZueTf6LPBh9BUiv
2MdI/m9pBDIAzox+o4kLPuSB+64nzK2baPGnKcZtXl0Zk5Twwn3benFwonyOjTEoJHwr2cvWTx7y
SWbovGkTdoQbv2VaaSIzpPeEvgnyGCd4ScU3N6QEeHgxCiI2sOWwoflICFJ4pSVFC+fqNEadGO77
2rcOaS3Ev6iYwHzcgOskAWTU5on/6hHvjgnIUS/Il3vogskC0IJE7ryeNWnAZPSwNqxGKtepv2KW
WZ+BqVl090vAZK+qzCmHPERFtwRkOXRhTLJggoIzHb99t7b3rds11zaXUc4NYmdxKgSL3zQk7qBN
WsqDPs+gMkfyRMx19KAK3X9rrqK7qQqCP1iwxnhJNUsBGm+fhCeXB0H1axltGCa324Tp9XfZkR7P
Kmq+EwyTjzn+kmuRkZEYu67dfBasVX9xVWZ7AjBZs5W2fho6MAxOmeW/neOigrLGW3hW4l2Q6xUP
azQTWrlY3luD9jVudT3u00gEN/lfF74j6Oj/sJpMTq5bJ2+LGh/adtVnXQDxbwi9+UlpnHc4PTg2
lsHZZEAzbqAUAWonJAValJY+I40c/gaDGff8f8mrFdq0w8ondm6ErX+GsezvHXp93F3BcicTMZ+a
lHt7qlnbMIJ09ENOXdQRHnujcZn6v2lpxocGgt+97+MeQ+wJVd2esRhWdfHLxp/TPc+sG0fXqO9x
JkSWgd55Bpa1Afmc/mWSVT7SBnSfy2xIplFGNH9W47xhpmN6MZA9uO00xXbUBeNjBO24vDnDG4ZD
nv9uLHR2mPKDiagFX577ldmmSbhnm7FOr05n1EOhtAFQP6t6Q/7a9AxC0ex5RW2CF6zwzGQ90oeA
SRNihv/52ZSzDtc5TM1ZgxwZzqQkjkfyZer7Hg7oRk60WRvAuBoKWdVYnLt5+ln6I4HIGNHkpkrn
ap9PKR0mI+E3f+gbDLQFe1oordcSdOeByLEQMpRN/iimkBnxKdwjg90Cz8jGAT33v+wJnByuIQcX
aSt+MioHmnL0Q3WWJEdUhtF8Je9klHdIiMqYVInkBcqGoNKHmNSC4b/lkvXbCqj0vpduTyxEeAtk
CQvyoIUz/AeEM38kJ8vPv8wS8rjN9Am8/38GJ+dH6l39wTqkjCs+rGrrraHcFT7XYsqY+T0EbEpA
6Jy2m8mSlLoaWTdjpcnrmCkI9zjLpjvMkRh+Mi71/+1Owi80gh4B6sAjOULG3YrJpT6tlupzprUR
Syv2M8Q/Ut905a5n3/ic4DT6TXpYqKVKJEy82vuX+mPPQIaR+B2nTmRtfN4cHCuDOgV47OW+n4Mv
sKWQ5tvFJWwIpMzRJV6PJyqjbGPXgDmuW2xrBa0KaVICQ/4LPKUT90WHeWILAKi/rGTlvEwaLAR+
s+wS5bP6m/X9cE2ipsSSq/rPnFPpjJvWxClBrS/EfxSnCFPvHStUfbAk9VBe+wgxF89qdqGj82Nl
9329i7yuvwpLrm9WncrLUlp+iDAP5SDihhp1HqMUyVcy2Hs48VmsZz8/u06Nvmye9RVVqH2KmER/
lKpwdpjpSibbzeA/VIWlEXZSmcmnzrXUR86ikkOLEUqXeAt2krXLjzPSy88hTZcf6VTrkwp1+bh0
q8+ZQK5FqGzxKAZJTrSpm3ePONVYJ95/8K0GcilAmg71YH1bE+E3s2vyYwBL7Cbabz6H2WF+f8uo
SOpMMrrys58S4QebgMa5SAIdN5Nxc7z4OM7gdaQBSDPwFU9JhmJqAzZSnlIjXXA+TfF8A3BtTEas
lJx4sgvRgdfAZjVQazpV+IR/Wr9iV+7vG3o88jzLfTch4x3dI1gY97CidWBo5C33JFCa73UoLNgR
K9P+IjJYLtCbNs1AKcWQMcVoPofNyeYyw+8fJZl7P3ZIomyG/8g4K/lm6JqiDTi1d0wRuKkt3Caf
SdKZB/zK0/OapfrUcLU1uGEJDfEkrnIXlgYKX7AOLF2mcEc+w7ofa1kd8iiZ/gBR0RdCr+uruOWP
gOLwkLyy3GWTCEiKmdogoqvlo+6A24w0scAlcPVr3MpEzNB5Y7c2hd4Teep/UUhN874ZNVmB6JHF
RaL3FnvHYt0O34BSumeRdxg7KMnc2d4Ho9oCA3RuJpCg4ULohOeEd8s0B4A05txn+j7k4y8ADeEg
DZMZnztavF3f5qh4olkSgHHzkOw9VFLvzY12/8zAWcgdeDjnjN6MHRBj6Non9s/37WiXUyK9smtk
8qTrgO1fXhDW9oNpcXpmAp6KfdZOqttOqE/mi5sNaHqJrEuLJ5Q3DglK9De/rhS2u60rFin3aP6H
FvBwVnwyiUTzRBhptm6w+yBoFuXs19u648Ng4CarJ5P3WC6WonYxrZUTPEQG40jweY/RJRMxhE45
ojnU62zdm+qGl0Eli8Cs52YjhykoX8rI00yzRF6zmyn/j6IzWW7c2ILoFyECU6GALUlwpgZqtDaI
lrqFeUYVhq/3web5RTjclimicCtv5kmdJXTyJPgYyqCLn0fcSHcYShgkktwgCg2fJYQcyNAvHac6
Nlg7mFCKyu/x51kd670ATNKpNKyVnymD5R/BBXJD/jKM504v1nKGZdm8AmIGCNexrAaeUK+TWCat
yH8C8srmlxQVb0s3gTUEpCw3+G2LkfxkwO0K7asiy3ixCbryMKRDSYWRHw/FUQMFA38/AQUjAdqA
fYPQbh5GryegklX554hJlbGQ0Jy3epLphNN1E1yWtOO3kpr2AqQP7u8WEp+NdMb2HgctV2BZBuw8
tZtA+mgN2BbhNPvmv7w3qEIhK2VeUpAA3DXrBjgl/5Ekbfp0tuDjlUKcx1FJ+UBSp+G5byyKlE1D
GpfZ0mUU2p5VlbsONEpzKa1AHqlkM9vTmBdQ8OSUWn9WuinTr+7qX0eMcl96VGFsMvYLr6xe+4Uq
GqgJ+5YKtfGSWqb7a2rF1aVI/OYGBMJ9pKNFfsQc5lxh0UFf+4hLUmhhPabWF1jZQZQ1MJuAtyvk
TuM/YKfmCT6tRmi1y9rfY7q0/FCWLFR3yF44Mug5OoxtMb7Y6K0/xpC/URMMviUO0FLJspNocCGn
6PkPaOEzpls82VFuz9hq2+kF0op/4UrD4BFzNf/APE+BA/WoqGpg5qNchwEwzk1hOx/cHBEYdGkc
mLSD97SbfmcnS/d0p3DZ8xTaulsGxxabPaMEMQfU7yF5xndB9SoOhOSfo/B18DAArva+Z47rD6BO
Z0GMdDNRtV074xONDttKkBAHDvdESPLur3HFgCGS3O2H1wu8i9PY0WkOFzcs8VntLOUR24N5SN1i
bO9xUBFy9ZrsaPd9gSXEVwebUkSwlF77QKZFPjUDEvw2opULdME87smZfGJwHG/o1uYlixt5MoVv
fbrDEJ3h5NFw5RtB/d/StMEt16tXKnJfC4WxXZlB+nfmYn8wyViTqwU1UmOwKQIW0q7e2Ll/9Sd7
ulkQB7dFbXqQQ0mw4WlIXlsWZmLjDvhDYSDekZetdwRB/4ZeV//EkaWf/HodUqIb2CEAljg4/Iss
rOaRCcDv1lFqOQ6rUz9nKp1sy39OoL+CiYKbUFoS60rXlMTqFxdaRQHsCkj0R+l3vwF79T1gm+hr
BqP0L6KLm5uxdp8EUMN9HjXTxvGNI9swZO/S54VtEs65Ks8icub1vHjSqn6LDfGsGDFPFmyVfUdP
5ANQh5x1KkcUe65jnJMq6YPI2Fd20mwyBOtuNwGVv1ValBcus2hw/p0dYYq3ovUuUIIjwrCJmTAX
ji/WUszuxu/gFxcjRaYVJ06IoszOAafeAYMJ10V2V+gdCkfiLP7rSEVsBuW8++yWQtY65Yb4+qNs
gujBmOxbRmhuo8hc7wEl8VH1xbCbF6n38xQ0O5TgKlwMOKJK9M03CL9hj5112Peu+5HMxCEpZd8y
xwOWBF/MBMtiITClf8Vb6p2Fxn7cWVRodRF+O92RerZ18FrEMOOoEYYI430vxB+BOurKuUiM1Kcq
SbwPVuIXsWAUt7o0pSFZoKkq67951n/tNr/1MBD6VtsOEqrZXpyozA6O9E64Vd2d54saTSdKjliT
izDuElTEWsz7eujsJyR//yLS+QJUD605Gl8B6rjMQkuoE3e+4LP8Siwlid10wLFxK+/xPP0BAsmC
LaZPEhsnuAhKvlZ7YUwwdLHj8UmZaCkFle+cEuaZNg5cPVMjd93kWmTsnNltNzKp2v8sPMf7sa2h
A7cjruELNZ3S22rJu4EnAyirZW0mHwsvCx5xgIlkP7ert4HxlXF2Ltyw14AnxpWTx/GEi7qrvYcW
7yd+dCvZmfThIqvRU860urNIQeOGt4cjYTGsaaOlN4ku/pUOX5/BX4x7xxR49s2uPwJzGbedn9bX
yBneAnaPL3HnIDVlWBw1vaN95Bwa6Uzflim4Trj+VaKAcQcDGQTiotvDXAOqRVjvCPUof+ihxhya
wfjWwIs31GoNmITJWvie19OUwVF0lGknv6kXxCWSF2NNFT2xV1OzfyoCSz9gILsRWKZnXJhscfy5
qkPHnaNTIQ1uu0zO6TmpFPIGgIDDKE2LFQYhhpISAMiRWUt/LU0FLjlbqrMzi7pDw/uPVPcwYEwr
BDwNaSku49gxN7C9BgKkVvrQQhzaA5Zqd23QpG+JZXwDa1fj2U8N0Jmko3+xG5vgZOBWH/D81/im
U0q+jWoS+6WjvBbhdJxOzNW8B2tHXaDZGMdMquaJLpbsPy70+KPS1uWzRG9Lm7l+ogpCXm1H74P5
x61TF42oIx+7AsYAUSxkD2tiip5neycdoFtkpsqf/MIRm8C3jTuvG4wr458W4012mBAI/3Odwfur
lY93xorneauzuLdPrH+51qf/qd6NHj3eShd0xT1mAv9GyuEqHEnXala5sdqxM/ioNEZ83rDgqQau
CSmdP+VUYMOuFRFSvvssyf6mvcRRHrT5jv8TnM1kaeaLtVTxR2rQW+1Httwi0Pn0Anl/Zmf+145a
P7cJNeYuMBIkg+Lb9CN8H8ly9WkweGwbvF5mXF7bsu3Yito55uXcDEvqerYLzo9iI4Tf7OdR+W+s
hUlzFIorpaLB5JDZHW+lVgZXf12yqxT1kXYloBxxbFqXZup4ATaifGW/Qucsj/XkmjXcjiR/43rF
gcTGjSgbx79bIwdkgh0T2FGvlI/s8B/jdWwED1fc8kW1Z6ca7D2m/PqFau6IomtqmXa2SXm7FxOw
LBnXvvBT0VauhrfOwBRXVr5Ht18NL6mRzFImW+Y2WGkjbJ/vk6XPppo+/DbeBwMWq4pwzTI5E9z1
qmELbZd/Y2duGro9DIgrkpEQFfs2pJl8zxeKW6Y5ezSFxyur7cS5GqN90eXfvVGAuIHyH4AS9GZ+
maTMCDbFf3tjURcSPXCXRs5ruC76wQ0CB5k+7Q5zMqw/Qx8/enayvvw8R1wNP+4PsZX2r7xK59Ac
a0AgbjkUn9LzvB9zsrIf/GUQVZK0Dumoq38jGT2lKWGYUKnhs3eWR+1liAsTW6ztQDFAsnj93bOb
gxrglsjuO8aLvGVVlRGYmszjKCp9ZTm2FkivQJecdc2Y6FBgZdzyCvlmgjuDJJ1O9cJB4xLLPtnd
TGZkGuJ003eUsCndlCESbHUQyvTJkal139G8sQV68bo8IhES95fcrPK3fmEPo6SmwBOVVLM5rPO3
2uFclUZM1BXy71H5wQEc+z+07gWUdR8WMMcuaY6/MgXufeIxcW+1kRymmfTX6FRRtusRwXddZUO0
TtVosAZmryGatw4vzoa9OVgVi6F3MksgnYLentxdu9SLRTyQsBtNrs1QoaP+v6DRRzAcJduVsgY1
EzzlGXEsGeHAIMxDL5ec0xPNedmF8Ss+TJgmrrr6xMqDDVu9GlSVedBFGlJHWBRQ0RfYJodY1j6D
d9VrmtogjBoQ9w5qxG5YjfnR7Ftr30q3fNbkBcM6XbXCrKQBqi8YhkvvMXazo0WAj2jp1P/Bv98e
HNeY97T9MXzbElafUs1NL8ndh07DSALRuYTn3KwyuG2J+puMcvrT5/0LD5BFa2cxvVYuhne2rOKH
azoNDQ6x6nveFN3NJotIyyjSse2rr04Iwi4bbaX3ZLRxUXtBvKqbDFE5wE3o2gg1Xtpcg0E/4iF8
bixMzzOthRuYJd+BruoLGJo6HOaEaVGvreM5i+NLZzTtafDSYDfFJBBlxdyWxt9z2fFydCd3j1Hj
NbGqx6bpeJUijU5AOGJ5HBmH7optJjmhCRcye6hiTP1Dr6XxQtxxFW/ZU9sYdNdn33p3VjxdFjDm
YNEsjoZInhfWOzhx8noX451+NqLhqcih7DJUmCFajRk2fpv9NfERcMzw4A4iyA8TAlbICdJBbMKi
FFJzKWigN9RzqpSm5ofUxgbTbxbjJFpL+1Iv/WwEmRUqvNZS7/YSz6wywQDsNT9n07hyT6CEm14M
hpcLMPDtXZe61bHLEghOEYwZz/+N+uTq4qWGfMp+Jvf/cB3wTgv0kYM9OuImOdoPRkYCeOJ7UUW8
HCGYWCGeXa60iKXDuG8if3z1RVzvUuFnr3QfnFu2OTdHts4/cjWs6lQWfTpEdVfUHgy4RvkhO7X3
2DcVKVsuRT7Zm3nCrVMvKOrBOI+sv3AD78x16NgZEVMrwXyqtOMgPoMgfggMd0RlhwWTO1QlnBdy
0bcCfv5ZLqAT+eY28isoZX/vDOehgWbAigtp/oTjH39iEgzpJfEh8tsMHBs87dnjkrM3UYpWgYyn
4y3qynQ7NVb/ubCiQ/6ggBsqTXpOVRx7p1LgUq3RQ5jl0cTARwPqg93DddMuEudAsqrY8azVB0AH
HYkWuH4uVXPgmSVmZeZOGpOAkPKhTJPxCMOOT0YUxidTKDB8omNbbJIPKzWSTaxdnhs8kaRLZl6N
F1tO5Ys7xcObbkX7UOexue+TZXy1aANAv0MuOvceOoUo50uhKdSp7ZLZkH7gXyDWAePkuGaqJMVO
O2yBALDKOFXFnp6l5qFtemeveutPHlRn4Q/jj+YOdyEAaHH2En6Z2HY5/W/CB10c8tL18BW2LVyA
NFui4UC7w8h2NYqesG+rS6xjL7sXiDXufhSoQSfP6jn2G67MBDxRITZJ0/cWq5lavrekJ0KXuugn
mSJIG8uA0xvDY+XyDsj7Zyn9H0ulCVpV5xwKeFrh5M14knM7EHCZvSl0uXrtFwaJQ+3z3JRKQlCa
CBHFdP/gX2/XfZ05AcMhdYth3c2Xv3pI2z9zKf/OVe8dCt3lIfvvJMdHWPIso7YdF9Axz5kojS+/
qSMqpNb8OvZhIqa+TR8vtOOWi2mhNsBl/8LuJV9p87ZZ6WrbnAbOAxenYdsOlMnww0PDSNZ7PXf5
+tzXcUO2nmC5G9PRhoV6sLdLkJ1ElWKWazuNJXZurxyZsAhwi2PFNtX80Su7BjBEiorDkprL4lU5
rCrPchwzbBtdxdcUuhVmxSFhJ4jAQD9Myieyx7DjyQPkgP5UVFiEth4GsgPOtY61Zlp277TCEO2F
KeOKcwn5oB4fJPYsdr6G0sk6j2Gc0ERe6xQjnqmuC/ZlwCueFOFSRv8xbS93lxy1uSGkbh+RqPRJ
gVd4JbQsgYtgCnxvpYbTjxWxvJt6HA95EmC5HPjHTbOPf+FPqjCgCvNMJP6L5EZ1XDCwr2Y6GmHL
tZfdmKGJ7iGotFXoyNq9M70Pl3yCPIb5CgEv0Fb8GHmdF6YB30us7hg0mhGt1s4+6Ynpz4lmgc8F
twNbKlmHEbJXZxPeKMt0dEgW/6wX2JQn2BCp46MtgxX2NxkysrJO4tsbUFPUZdHd6JNiQVxDMdmg
OeQHFg9OFhYWxg3M/In1Zuf6PZsrZMh5hnFD7N/BtCfa3z4pwXwCKUV1t8NRzo85PbsblWAz4vnZ
TZXyH/DaeLcOpy4QYyCNrcvidxZ0KvE++Js6ytpH5ZywARvfY9sB5QpnDpIMd7hTuywKC0iTR6hy
Wo5nuumXTbroYqX9WNZFmYm89QzCR6IhDt08kEnB1VOl0wIAw7w2nicrJafFMigsKGZfnHpBRTia
LVuAKkiS4+C3pK1TCN9u0Qe7Dh0Gmykn7xfTFWb2aHDfosT+4FNdFXC8uZvYyK5LJJePyoVfWPcj
lrbOpk5zSasnKzd16OsZP3XW3ukhZWkfgXVeGy+s3xj9Axbgus5B37MIxkOi4F+yLhgQzXlTAfWE
ySI5ffn2zN3O77DwNGbNpJTRV0bjW0A7X1tdaCFRlFJGPoulPg+zdRKNoBVSjTH5KC3Y7HckYze1
kzFFBiOtUZDCH5tM/s6L/28gyE+gBjLJYNB5hUOpwG05uJhAF+rZw0FIm7uTwPsJnxAWZ5rVe9uv
VufMUvEHLuKNDBo17p700v94kTwT8qRfwSLEDqycgZ9Sr4U9Bu3T0X2GCUJiYR6mB96/7fNEMnM+
ETl3iFLxlxmPwcypgQY4UBnjPmW2dR5wvh4RVctjlg1UhNiU9LHBC3bsB2rWnBZWXTvOLhP2jLsf
TLsErvBBmg7r78L8XmLjoNuOFssCymI7FuhbiR08zyO9CnKidKSYm5Pf0EWFCcz4jCnzBfnYmRFP
k7dADmytr6pXSbOnXRRsyAgptPLEcGAI7c7lgtWLaszm0e9m+9il40pxoCwusDUxAidgx5NlF7ZT
wVMWGPfRseudCwUXf6yBhluM9kQBUIvNvRt78DEDjZr+iludvxp610DuU2B/GUpoK2skwv+qHS3m
cMrmpbyYMM9fJFJtfcYsgF6hu/6ky3oEZtr50YMeeGwfWejWRTjVOaSHZC7VuBfeQix2x96v6ond
lPZl6tbDu9Xty5RP98w2xc5u9TehoqnZzhq3JfoQk1+z0AMJ9JxQbBfD3MEjFWNkE6AHdhM3w2OZ
BvwCJ1P8nYagOUfodNgakf46v3gzDJKH8YyObmIHS0CnbzoC7zGR3ImN9jTFaJMF5p7czLFbmAVs
oog4MGpNZxUXf6HfVczFeM3dAuqbJeN2WzR+yds2G017i1mBMu55tN851ut/TAHLR8Plcgq7RU4v
aK36xV2gj2fEsI8WiuS5MMz3lZAdUi/Rh7FpB6/YnweiPsmIOdwZelaUZnP2zNY/MUyAvMgnGWI3
R7CzKWl5gqgwF2SS24w8dBxdBW+l/NFwtDVe2AHPZ8gqHtYtvxmO2CzGgFUHBqaMe+pR6jG6WdYC
VXqQ+edcFt6fhjKhu7sUzjvNrmwF2lL7Gxs0NE+Rpjpoy7IqJiMS0YNdIgkEAA6ATTZu95bxB3+0
Rd3slXZD1AraEheCunt+RJuxTAtC0Jzi0XL2ZJTeU2Bst9EHYoYmBkkLRGQ27dN5IrBSjiLfzlL3
f/2arXwvW+QnTqq973HJrvnuGmU6JyG4CcDvLXm0Iwi7lu8gV7xNP+FoplY2S3fAo7BCp/68M4mJ
HNMykA/1kv8HXTwOF+LERONke0687qHsl9caVJWtWRkBZaKexli6f0OMehjIGi+2N0L79lzJfrEs
jI3nlS1IiESo9d/1GlVp8VNiBQmDVrX4sNJgIcRq5HvVRe7RhO+MZ7OoPxYvO7hp+eQl6W/ucQgQ
wCeNPWSEE1hD8P5qxnatxRCSivDUyLZxAjMpU2B3Y3igYdUjoBHw68t3PXg5uzLw2+iwHLAdXqa9
wbX/ZGonvy2atH2P+oxyw6KoiYJjj4XsmHNLkCTc5hdF2/sTtck1X5oZFVi1ep8Gg7gg33B1lqU6
1KSZrzGAoX8pTAFgwkCfkJMDrh+FXT/KeQ6ObKVtHFiE0Jeplfte+v8khd8XSoAYOSCsHzhyILSK
jA+Bx3gvJ2YEHK0LKTCv/mzYJPjUkC7UzwxabEWnrGPt229WMBU1mZai/W/CnkN+F5JUsi9SaT/j
LH+mxME59ysuIbL9B78xxAMeQbaZLJbpqbVyoPVJ9JywpdxRbGnLHU76gSYQ5QQhLMj5rVWD9R17
mIBtn3yUymrrsVEW800L1dk8VkHn7URXl49lkE07h2TTHaChCPYzf7va9I6j4WRjcrqw5GzeHSHb
bq91Mr7kurAflizi6+qk2ZFkZHFmFmRD4tkExIFXrnt1hltWR/Q7jwaeBK8tBn0fpWj+DF3s/scc
M5zzeDYOjbayS5AMg4feYbgHIFvWDyJ+8s+cLQzviOTF3Fc3ORW30dWPNYskovQBkfGxSIv7Uql8
T5/H2rVC6GkbjJ4Di9egvJqyqlPJjZf/cSuw0zRJs1WgmKNu/6UpOCC741hHiOWFR1yeLWGFnLNZ
qgpI7Gjdu3biD+GZpb29+LSyvt2P3FayrWnSdS9cGe3HqaJGjAYP2BwBzYZsPk9JCwsU9apeZlhG
LKSP1WTFEZGOwTFOBqc5GbC6He+93RoTGowVXdu2stUxG/hdvCyAi8By5h43YxfgNIU9lGZqWBs7
ukdxqESSjbsLTeYggEcerD7CtrsIzoV2hF8mKCVDFdckQ2kN9qyfhK3lI4AEyr4bPorfRC7FSRWj
NNjtcNxVJv0g4UgS7tHHRXaBVhXs+QYWT3Mp/mpSf2FkwUJOBBhDUgXdZuRpy0bC07OnaVQHP1H8
CwRhMjIjrOEHNKTfrIkRxAerGA+9MI62KAvie9Wzw90CJzyRBgQdChviJsHzAiqMlYDFEsTyDPvg
NC0fCsmpF1DrZHbpDEIdbSZQVCw291j2AGlMFQ5vT3vTbSGvixbUiggBF8kPUyKKqeMHkLIqrz7G
NesDfNNOsLyKoU+8sOtk/6UbsyzoaijndBdNmGC3JOJ46DBHKP0OTAmzjVsr8ypp0T4HWW4EL7Sx
eaG0WnCsFfiUkL5o+9ciDPzsuXGkNxPWpZ3GWPCZ9DD3NnniOrc2mgea1zB977MgXaIDDveqQwMq
9do5yJY+nwb0k8nuh/SFC+DkhGAxkbOr1i93vTFlnyKx873DLcL74j4+qpOhmzHbu2ZPFSk8LRxq
Hqf2xZ7T9rnuwFNBP47kF/x7WT4lCJjuSy9c9kpAHurkWfMyqMMgCprqEdi24NpHj7Rqzprw57TX
IjPEKqIl1z6lyrEZ08x5Ya9JtMUxY7/fQEKhg3DLPSTepxGBZWQaiqQRxmwKopuluJITdSizrgyf
GX8Ssx4RMyj4ZVOFgHEqXZmjeOCKxN5bayhaKZ3MfuNqItkFd7CNbJapu8yebRUvE+gW4zCkcjSj
jaXbGj0ElxY9WcufrqSd7uICL/pDRNXeF5WIl0d8l1kXdlEfz2+MagT40dnT6sd3e/HM0FfKQ+H6
EdFGhYDUl6J/MAozt2h6z0fvk1xz3Tw6jSWWA+sA3C2bxUIb3M4JrJVmg9ikIB/moD8jIyIMltou
b7yaFrBma0xuMfH4DUjVXLdMZi8MuwHt5rVzIqoo/rhuRq05Njax4xVB72uUWeohZZFYXGNwtThp
MIadlqwr3QerBsd7oyuhunP5y8WRC9DIsZtP5IYjC8zoJkn42Te5D7cKcoyC/TjyupiRE3hbBkFZ
8LS6NjUDStaNtePUST8ZDx0qFc2mfJu7XLUfAO5kxm8QezxYAn3ooozFe0v5bHSmQ8y0TmUyxNOV
Rfss6PvlurUFrp981GVXy90YKSIsmg/+WqbCHc94zqoekpzjH7GA9fY78V46TV2qQw8es/FPRkPH
O8uQVvykk5teRzEwoQp2qCHwlvwMw2Z4LEarOpprmKQ2aaPaGA0SO4KGt1r7geS8o6jlFFFWMo6+
aibW8dnDfcwZRru0UxouVS51X63X3VKRYfL6KB1/JwLP9a4SiWz3GHCm4bswdBB/Z7Scj2fTHu38
WgxSnbSHYkqTUFesWfSxw5NsxNG5wXFk3rFmT3cCicAAu17Tj+2VC1B7inASbj8PmJds7G8px8Xk
pNi/FuGq9FqRgcsezNKmvzGe7ezsYBlvoNMkLlsy7sq6QECkw+FYmRlGX6uNc1wyTnyPdUAzgSg6
8vaqLGiJHLL5amDiHlg4i/TDWCqUdreiHfmxdSIDA6wDRMuj7VvesmnxP5TCO7wxJkrjIyT497Zp
xK6aIvPu1011Eqk3/IntwJPwTWxhYa4kF3YJFiizaQrfFurdrCtFoyuKB3pxVqcHRDHq+UYdm8nB
dgg4cLATN+DEodll6CI82/iZ6y/Hi5XDpJBpQn8Tu/pTE5vjDwVR6nPJUTQTIm+FmkLI4eihXQz3
ZrVdWFFzivrWxtJV9AuOcLM163MGlgPAah4rxDaKXsqJtQtMaZBBROWdxV6+LSWG8Z32ibjfZ1Od
rTaPJKXDo51SPzt0o+neOq7iy92xsMHlEI5ktSF3I8j908tDtZFu2qdkposBHxmlfRtLGTT/VBUi
UKjZ1aLBou0Pl94YlIugGUv/wYTKHwGWSO3/ai4zkBbh2VmHhGatc4umPeExtY03oGqwCCjrUD68
15WnnGw7i3U117jeBiJ79nNM+i0SUkahdpHF2ArMqF7Lra0KDp4DMxibAq/uaeja17yFryBWg+97
ozon+NWEg9UjedManrzQhF0MlptYYR6suTeRM2tTFuLs0+W6ryNck9tOQa+6pqOyNZ0KTpWcGp8J
4ajY84c4Foc3p0sBozVxzeV1NdqcpAuxAccugB+KrOQP438f0v2GqSgGrvkU2KwuL42Fde8+eKvD
cJhrGy5px2oTbx9NQA/KKnwy1ykJcNqyqJqiQ2AqbacmfacD3MtF1Z60tRoDzdVJs8+aIPmlIcPy
H5ArvfIBu6WLCzSw/JYwsIXyjhSZCUmYKxt59cjEHKy9w85TPjpBnLBZYV2xcxZYqzuG1Hy+TgMv
2Cez7lC9MBq1F1mO9Tv5jolRqTL6j8K02zBPy8b6ZG4rTynTCZtnEXtAXzBr928N0fKExYvj7cyO
jeTBjiMoXF7in7Kyi/5KUP1o6Kq5gMmOzpQ2j1eZWiWkHH4Cl0bj3umwdw7EPjL2e5BCBXaCnosY
yy7+AhTPSQp4AVJjj+fqmOwx0/fTzk0EYEA8VC72McdlAUtaMQlji6DwpSqDZG28GNTiXzzXhsE1
KrIrA98Fwm+1UMWhhz7AkqiS5ptfreBmIFhIi/aSlmHOlrLcBu0MLp/EJfe4glNlm+lWFrTVdc42
YXZ+T5UMHvnPZK+Hc1etNtM5eZQst+yNrZwhOTB495iIKd0Qjx0+3ZPhs5glaD7hOQR5itctboXJ
ysKZ3x3L9d7tRFvPucpZm49rI8HN75xuuJl0nVS3AQkm+inZ8HFy2JLzFB4dxVZHrpgojmhNtDTF
Mi2MdBcQo4wLXhN8f4/GmDq8cjClvMZTKa9SDqORbSivMYrbbHLngU6VAIafOPebTV8a8pPJ1DKe
TZM16acJUfSA1al4VwTqxh9MuZDPeJ87yaccGE8O+Nib8V5lc0L9yyTx8nhzM++6hjIQWm+lS0ZH
1s8OoNqZZDV3151Hgw6/tpp4xWUpM43/a2W2fiijy0Iuxc2d70SkryT17Fe6R2ggN7k0nFK2q5Kd
tog/iU0N8w6HXMCjxa88ukRwJElyNm0IBkRRjDQacuv0U+WyZbJF4j0IzQXpDIaxFMsGnMqMH6qN
0xUg4ZD9f0PYiLFrO+jxcxQQgDWT8q9n+fyxNibIkH3W6OD5YoQ+RrMdnEDfD6z4eUxCc1ZtfHEm
7tPbHJ99+Zi1HuwHpCxm32JsPXCHg80azzZzOB+19HoDh5cQkkydb5PBlT2eXOiXgRfS4+BNXwF4
0gfD4rdn71COx3dVDYZT7Wi+6j9hZdMZ3jYMIg6Ziv4SD608IxAk2RYnxCoWeC5fODdzOxKJFsxJ
f2P5rp2ehOtZwanKUplvbYM3xgYNFjtiIr0xJN61XJGAl8+4t8zuoObWQ3rpZsqA1EKVFdm0cYt5
z71WAPPg/ImkynY5vaELAd6oN95xe0YnX3aSwxBslXOv7aqdnlPynnW2LaATkRPL29gXe2uwmu65
TOaR1QUkVEIEAgsqX4JWgyFx9Ak9Vl8xZNlUJs+wRQwhrhL+S7DDqiwgVGR1b321oOW9neqYmrcZ
bJIZu4qVBgUIKlmNZytYd1R1Youm3dXQRQKu0XIUs9plI99Jtl/0The0cPM4cP/aEwqMd/GkxHdG
6v7m8y09UswtB4r9lnq6u4aJHtyOESD0gQQKQOEic4nXdwjynhNM3U7McOWKrsVTi6t6/GZJlCQ/
fkPf8I2UdEHw1KYdcG8jZEa4MLM+H54TV7FMdwa/Kg6wfyxxRyOHXj9KpzokbWSgCbRRSTSOCrtG
E5Y/eibp0jCrs/qCgaAIdWvKYzxhO92VNfqTmgTMKVklcmVOxnzMS3ejiJhZOhZj34cY65w9UvqI
54pNYAsXJ1Pl6zD5eX7NTX+sMbgv5t8gaa2/CDUQfWvDCSz+ceCDXy0PjNgtHSCbeBrAhW9Sr2S1
PBTuG0lOd0dkQoETq4yLSeCZoQ5tsDZ2TeFbFUy4ooAEEoFcwMdjV9GfZerHUEPpUC44sniB3DlU
hn1uY9dcc4rstxVxtDevMBrvj9kn3Q1D+AJ0qakP2BNoP2GNlDn4fma1hzI2seyvFboNtEA34fPI
bBWCGOy41TT9sBctFnVUS3+8M8Fl9RvsNlwHvGW1JDs4MNU0YuYt0Grf87eVi3dzrid85RD/421N
eyYe5saY82eKoxf/oBWj2qkf3Egc/Tq2mtdiTRYhvYOQ+TPpeYIJWEGaylbndNOcFxBlxMGlaSvu
BEucPuMK79xnAFojeTBX+1zGg8SAVUOhdTOOZ7iKSUc7X8XY8wo7jnvUzvZWEGYdGCIUXqrYtS68
HXuuNU2WPPkDJYQbpfES5lis85rcnMkKiqoQKin7sJHj8M8t1j14hjxz7qQP54YrKbVX9tC+1Wkc
HFJhOe0+tq3Ex8gl3Ndy6oOXQeXDq9UFyb8JqIL5JYAzrKh33/qL7XDEZZ4L/cTQnoAkSSYMCblo
R17kCXifjj+lD2qEU2OIk1dDzcZ/iETzPYgzN6JowodvC7YP8tc1gif3HHFZ/9eaAWIRZ4H3Cg6b
NqQiH9X8WABGvzXBwH880ASHxlVXl3HoNq1r04Xa0v/0P2fntSQ3cq3rV1Ho+iAOkJlwO7bORfmu
tmzDJnmD4JAceO/x9PvD7BsWuqIqeKSJkUIzoywAmSuX+U1rBXm1TQ2IoWtlJOOtFjFexIXU6F6H
oAq+uyCwjB0Y9yB9cgodQonnwsra0jsmqukDeYQP+vgVeUrNPI7KaQfyngRhbnStzDxD6jvGIIXJ
B7M6vXXde7guRYGxa4lpUGrRKrtNgeAmWKtiswnrJFDGtsW341YUDKARcMNjm1ke994WOKA3PEEK
cr/ABEneGEn33bZien1jpxYa/wgCPU+C0cuRktRKjz6Tz78Cveo+O3rn3MNo0EZaGM6IF7ZAJNT1
jb75hqtl2Re3U0lPKAdExV31EHZM/nAL1oruKyY3AFQA8UyMzJAZ9KBcujrgMWRuJxpkhHUUzh0A
MSrXytsB99x8zWCeUVDQ1j1zQYyqsPM1HatCbRh83vDQGW732JWN/SDCPH2x0DL0HrUhxp9WeN2A
a3JhN66xyYyiJu/zCjffClQvA6T2y/AQtoX5OVB41d0wpLfr15rsBdJ5IgJj4+IhY1NKF6jnruBB
9kjMaEj1G1gLHrxKhX+ZgVG+mapC4Cbq9B9JlLhHYDDl302oN3dR6KjbIvH9ZC/cDoMkF3IE7bo+
DX+mYz3LtsrJ7zDc0awH22O49VAHXuBSG5IS346mXok7MM91eZAdTwxiC2UjN8ggaeWDE5aoIQtL
flNdo91Asq/7z3DSXJ22OwUpIu4VrONfucPl/5iqlF4vU4kpd3+aqlbRfdK3ER0mgbwXRgJcKQDt
PDlwvxjc/ZsM+2Bj5SI8dui6KezuKTtAU8OPp0QYoggJQ4xMiwnj4IlM88ayIjCx/Vi4+JyPnf9c
QTRrt+1oxEiJT4GUj4BdtBZIKin/ccAygzXGCLKMJ53+oeN6+CTsaXzEPtgqnvAbSr5mmU9LtXd9
C8WHsAghoM3fDoFakEoZTOZNDf1Fe1YCwYvsYPgYhyDtPlZu8UlTLjLIWmQinLfqiDkin22BI+Tn
zcBF0sP2zBxUqt1TJawYnPYa6h2FOaDtxe89eiidYt9gFm3avWtMBAO5NpsCehjtqHDwD/SakYsW
cponvwqT0zu9JPoAYaQhRxtpDD77iMoVsMvzqdowV4cDTitlsN8UlmgoggMdie6UW9tNiF4gojPF
iivLre5MRk7vljcg5dGgEZHQKcl9ivx0xCY1QtMB2YhB5XCcEYCnsjTNGLeQBjqm8Z6mVYNsy9gF
vn5PGdkA3UtgazJEl7mK4UhAHAEq56hJoxsPM5a5Fb2hG/LdgZdX59YhNTKYGn41aBjiOeaNtOy4
Rj6ErAQ1WIRPrJeZdlz8Qio33fu9WexlScn9yzbnTdJi0HFju4LJZFeE6Y8hkiKiuDemTYfVub3B
x5vd2LcljdagxX7tr6mHwXpIcsqPh1Czi/xRCK0tdxXQMH9tdJlKbrR60C3o1yoz72M/BjCJGx/E
Ezx7DgP7H1lM2Vv6LwUkP9nDZCNsRpT2t1bvo6Ibxkn5iGw1V7kXF8N9zsRAd1dV45fWawLhUr3A
XkgTfwX4SdsCbQNGWKBkBeDP7d+ZBKLFELo6MHk6Rj5YjkIT9wmp95tBDpJ+mqIsfLHo2FK70Tf+
gVEHqZ2j/OqTUVdRvsFbwbnNONdfoTtOaCbD391SkNEsYpZpDPHKpPQYUFLPU+s2zH3+Air3aAvi
uuAg1FlrVfHAeC1E+zSYZGl9tgx7PCBNoGDLZpgU0syTq9aOUPjN4vKmlkWsPdbUQEA4DGkOjznx
lIkoI4V02gy17VugXlz5GiIFCCIqdLPkGDI7X7sAk9ti06eRqO5B04bp1ywAPftNWVbXYmII6H1t
eXXTr+NQ17ynQIMgxGRdkSHAh82F9SVH0sPWVj76Y+IdEhBDMkBdbnwD+Ki4F4NC1IZZg/ndxSHO
g5KE8zEmP0Qja69NNC9Sqhya9/ea4cXeLzenb4VWGUEZWd1vBV/UOnCsqgbnglQ3yntZ44T8uTNp
gO+iVhQGJEzdtreMo2DO+U0/bWEh4D1sM4dC7qVRk33njCgfIE8x2fcZHis2Y6CR1oe7TejnML9B
2PKVflcAfo05KEmIAyUfJpSkiMohQdhxe4wcIEM3BLTJesbOu/QRR9G8mpy5YI6YYNsnH5NJZuvC
M4A0kjAGmfNW06WiUi9Se/hJ+xwYK5XnCGqBdmMR04bEEmvofkmXJ1wbKqRH4Q5t/RonQabWKd2g
LyOxmHGoZgUpGdg4vNYk10/J1GmcrKB8R0dHHcrCaKe70uwoS0PkXncWsgv+mzL0gWbGZMTWT2oM
BXmN8ZZ4SYLSeZ+wiPD9nRATIh4D0R/ZD9uI0cVSXvSa5bnvPbZw9HdYZiCYXsfTS2ugvjd7NHd+
+6aGxAi2bjeinYplWZk1n7h2IgDPaZrl76L0OZ6wYIKvhBjnSz32Ng2XZMKKFh9y9WRopqtDRii7
jo5aMgGYSJX6NFIf6DcN1hjfcqd1wncARiiYDWYV4yDtePK5yz0BT6iMKYmCXn0RGNUf4SHDqSVf
Nf3XBr0u5xPmpFRbnBz3+9gN3d6VBiTloUhvK2OG3NMkTd5JYMcD7V9YlI60mi1mzUglIuzfoAQG
bGC8T82xeocoEQ4vsZP0Y7XKO8HfOXdIaTqS2v5omGXPyH0L1ys0alBOaguIdVla2duJihnCi08t
uJ4aV4a/PAQn74YRp8ajEbk5s7q4sYq9aCcSUFT5in0QthFDmapE30WQtEKjZeqFj+9gqXXW184D
9tCk3DBAmOzGeep8ZeRcfGqV6FDYMNOu7ra8fk2/y1y7r74a6Ptobz0kcW09wfhaFwRpdWPYRoX+
V25rHX4Msgt+2uSnyU3VoRch8MOw72hmd9VBQlDuNojMpWCj3DouHh3X6WHDUWlp5t/0n0yI3RpK
C8VzAmY63xq2DR8RWUwUsqEX94xXTS3xn6SGupseDng9bLWpLp1nP6qglJLDeGtGnAh/IN2FbFUI
Z07b8vvs4r7o9Rz8sUNkxk8BdcLco6zfeJPp/JgYKWHVzCl485HdAGcRo7sMn0LDOJOsUCTrekp7
d0NNJORfbgaBd412MlNidH/0kWQYbD6zJhQMEBeCCUi7gBHZi2w0bCpKpqDoPlqMKXuRbk1kulpm
SjZ1AGJcYE5EMGvU2noDFYXOrr/rJSTtDgFTuZZM417ByOvxLiI7mSfk+uh8zxCcRdYqEGW2Yyjt
QWDFCvY49Hn2ljZVxcAjakcfZOUs20l1C6JvF5CgwvBtEVVBUs9PvrVEsOHRiV0R3xpRGzb1Th8L
W3svkN2yvxatiy5j43PvHFHdAp1XGvx3mni0T19ROEhIjEmeH8XQ6vG0UhIY1y9dtyLeG4HFRZAY
XbbpAJy/cRBi4RN/KRDAnt5hC1g+SjpRGrQvOa6BL8xuBx8LBcf/G4HtNv5Ulo5C3hukwj7ReIdk
xTZ4J8w8Tfcbfk8GHgQyHL+PDf7GQeIzZYUWKlfO6IPBtnWfEoIBxayb5PvRfdH6+a/Ec1waAIbJ
n6EbWDvL6eg1zePv8Qi826zeq3DwfjHCc/LvPRcFppHgukmPNK+qXjOkGVCOpwf47JklrYEYgSDu
D+FM32MtKCDFkdhB7MOTHM+agqBjtsBS761B7w/JpBe3VdB7zStgn0E+zyIB1b4RDZIFm6ItR9xE
Wo84ogIY8y/YFaXBCyMmwZp6DOdUarjV7DGrsH7hTEQhGjlNwGgpanel69iPperiG2HH5bY0Iv0v
G1ofXHqQ+cDR8LUp76xJ4FNFWwyA1sSR3MFT0HVAVOG0N/KMIqjlbDiD1GjvKI+WCg0nBDV0c/pU
acCsNio1+y+Znw7uPsa4ckS7yXPxTJAR3Yg1kuwZVoQED+QZUPH3xDB9yRiCARQ1sikaoUFwt6+Z
SVmz+CUZxqoTplO8MqBzphsfAmhM0TM6SK4RF8tDYHYVo6OxuGccmVVQcsxM/mgDq3hztNZQCPeM
vTkBvNH4B5ts7J6srGrvAPHYBxxzNLg7sQBwkfVIEYyu7c4t/wyJVzfrpnfZFCEiVvrQv+vwoU06
TNBD9S5lC4e8V3UgWfIxJczcFwZMvONUcyKNQOaa0Dvx5TLh5KaRkb/4bpFiuEeIAyrZ5uTXHtoo
RxCodBd9FLKTLenWBA7DVYVcx6Bws33eMgX1wSAr9NHBFx5SazBjzn1XmV9BV+ZRQ7chKukLTBPA
SXlQ0A1YIRr1wPkEAja8n+o0yRE2cDrtqZucHkOz0rX0x6E0Gv1ILINESBVWfavwvnmKda3wPttF
q5mz5ISobgJPiF0JEeOIxe74oNTITFYLrfuR0qr+0lnMYNd04sRPuix5+IYbw/RWajZZG7Wgvc4d
Xusn3BHDt5opzhocbGH+ZPYwFUe8M93btMVXZ43mqcscKsKICCoxzga3SO7HT9wLUJMoCaS2De3S
ZXodpfAad3VqT1BY+pAjOhxLJPMQAVZ0fnG+wxMVJ2nDwtwBKVS3j9ZGQvYgALp0MCgPcaNbdrTx
OZ+kuqnZ2i9RT2W5qdupp7qXo/ZUOKMGzzidG9p3E3Byf99HMHWwUXLN7puB7GL8OtZD7CNBp9e0
JczehSYD0Ypuso/W1LDTOrw29bXEziDVVq0qmMOUDl4giNkXwhu7Z8gA/lT+betV20Fb7IoRGiW0
qGagb5mDW8vGTVcGWaO/oJcb4f/taYz269dQIpX3uXHybrgHqKMV/k+XZDvydszPOGBgvgfg8nun
BW+Mw1oKpfeBWm/ChkPZuusnCFkgBHHATwTqgzlSfT7Q03emTZuL/FtYGXm3j5RWMkAySqnafcRF
1kLXGyAIZWs7BcIpD4yLguBr0Cki1mHEO3QsdkYGPs5s/v73v/7v//vvH8N/+b/ypzwZsTL6F/JX
T4BAmvo//zaMf/+LsD7/zzc///NvyhBUKk0bRReyNtekw8Vf//H9OcTjjb/7/8jYTxvYV8V3z2rK
ckPl0+8TPTHeLUE9AdsPnjbEeUy5a90dqV4qh8n9EDPXCoEnXf419umPETZNbrwiXDidljtPUE9/
DNO70eq597/GBnCPjaEK94sBp6XZii4d0z1GKtCByzggpfjDlSHlm6bQbWlJVPulOl1ZKGZAWqD1
7+SK8b5KR2xZLMBxtm35d5AjfxgeAleX1zTc08eVCM5Jx1D0zNGAszF3P10U2BStJBu8NwYgfX3v
yNZCOLJRZrpiHsvoadVzbAjNRW0aT6aAd4oQvukm3M7Spi1UME3d4Pqa6weLNm1EE6tqSQow2Jzx
iRp21/EQFd1Lb7Sec/RTCpu7yw+x+GRSdyWSwo7pKqFAWrnO6TMIXtBk+p3+PNpGBzypGL6hntdt
a6Ej1SVJar6MQvg3l1ed/19/27XSELqBwQpdTDaKaah5V/+2a/OpjgPTs/IXpB4xsSgyJ73rYpiF
0IinZk072Ga+jOPsTeDgznFlm5pnVpfKVuxWwX/o4nT1FqxsVdd6/uLlffMcp9J88esZpos+4pWl
5h2/fFDpmEICzLNcpeYt9NuD1kJqDARU/lI3VJYZwI81ZKJq18busKts3Xm7/GKXn9MQig0J3tAx
2ZdCX3xOE8GecoD+8IzrJLyFwJ3HLPQxEJYLswMNf+ZGFunx5VU/vlBWNWngK0OQhJv66VPS4+BB
Gb495zEp+mrSrL+Cmg42UzNt+vHHa7FN6Yw5poHu6TLGsDdLnRab98zoXL6RKKJbAh0tnLtRsOku
L3bmdSqpDNsRhmLQai92ioIEbtG6no2BZjo/6nXfx5mNgxSQgL9GsY6tZBIa4/byusbHfaNY2LH4
isRRV84/7Ld9Y2qAR4WbeM+gr46FJqtkV0m0eH16LVhs10jUh/1UfU8t413NHj3ruG7wGfBQrKiI
thbEh556zkX/5QnJklfX7dSVQ3zmN1oUnHShLZqOur74jWVQ+H2NeMXzqHAmWQWpRVsOvrS6zWp8
H8MkL98vv5ZlwGV324I4xT7jlRBCTt9KQLU8OYGmngVnG2Ag/IGGpgD4aAsFZ4mK1EFZGtN76CfN
LsQgd335B5zZ6MRLg99Bd8uw5GKjx50BTaT17WerHcRNomo6SUXiAcbt2itLLW92YqSaIUHEWQBt
yGXI04f1o8FrnbSwnhG0czcFvNod8HtqQsb5+ywqbgsyvxX8V7kxDA+VjTwHHFBN6eHyM3+M1aZr
uCY/RufJdXNxyzWYuYDjH8xnrXcFereDY9wUSfIFNj2Zfo4Ua5fo4waObHhl5Y+fm2vJYVHH4Urn
NZy+AXfqK9cslHoG8sEEVDMHezPQf9o5U2zeMZR6TMAa7bzWmsEhTnF7+cE/fmyT64mr0TBIKUBb
nC7PDeXAGaiNZxGRyRpRnw+IPgXTRoZ199fltT6eJcu2dYzqlODYM2o7XQvDaXw3asd71oEz7vTa
nQu6wNwDkW7WmT5E+8vrGR++qg22UtoEGRjJOlJSpwumIC46R0+Z8vmaUdxibhjJQ8fEk9Zw6JnV
zmp6/SbF5gYRqdHH5s6eLHkzYmo3PdVITv6VA7aXq0zV8s6c4v5LaHKLI2lUQTwviiB6cAPTfbz8
sxevybIAtXMgbEvnz9JwF3uxq8cW1VgjuxVTNh0QDasOuZYaGyZyybMf6NcO4cf1pC4svgvavS5t
28V6OrgjPNHjkhGli01t1sNeR0nUQ+yfqQUS487u8gP+E8J+Sxh4QkBLumMj6eUQAtxFUO0ATeSg
mMpbhsnNm6u0dK+UyNZWoA83oZzkF61XMWZwA5iQIm3i/cT4eqNTxGxNIYYrN/syCv3v77FJG9iV
iBu6izNoJIiqtAJNJUAzWRpg7FnJn31UeMHfXsEc7qYKhlnoR0+ifQZqBqVh5FFfFC5FzlFiefp2
5QUtCp5/fhA4JEdKYiKjlcWpZF5ngJls+CR+mnRrVKFBKijMmtihZqQ/4iEJkpjuLIpG2DWOcme2
mv53Uogw2HSpYtx4+Red2SOG7bqu6ejCmbfL6Ulyda0n8x8aEAFWsnMjY3xBYGrc03yQv3SDrtHl
9RYnd34BXAqGa1nAnYUuFnsybvHAael13JbIRqMdjJRTfy9iiwl3KQHmH5yysoaHivb2KxabXXVl
i4o5NCy2KMksVz/v3yARWyTvdZtgG1MH9W0wJONNg08d6qD68NkNqwcyfoWWVvA4m9f+TOeBDTWw
5HIq6ZlbuKce8EtCYZzhzrCyAUKhDGw4f/sdKku+1UcrL7DCl1Ha9iGUCXCQlDYjuNnvl1/i8qM5
1M18MBQhFXcM/dXTj1YrBA0p3ZObgp+O5Y1lomBjh4/cgfbawLPg+fJ6i7vEchxLuSb8aF0wEXeN
xbEORBXYCIJrN47jdjpMTzrQA8PG0ofwtkrSkRv8yr6c/y9//0yOQ0nKvS15TkM3rMXJtSAo0PB3
mqNq9OJg0/bG92NEtKhR9doyy2GL4GJ+ZXMsrmye07FNigHDEuYs57jYnFjmjSmYT0wJHNthfJhC
UTMfrYSZyaHUi2rcofqlaTdDbRQNU3vADeuoZfxz5eHlxx/i6uiOCC5U0yF1WHzgTAffU0H8OmLv
o/d3DNuC5jkFU55yfVtt/UW1hgW3t6Xrt5E+Sj0pYmvNML7aXWjWdw1TV/0z7V2TLglSwnr4tZez
ZQ6IXmQ3HyKQfvFziSyHt9EZrrk/aoX65tYAt0/gCdpKfy5Qbg0oY0vwcqhaoGQPNroJSNOKMcQt
OuwLQ7+p0QfC3SdVA4PTMcq1uRAN9fDYt2nbYeIYArFfQ5bS/FfZo878FgGwT57Ir9EkHPphaMUK
Ewm0uS/v2Q9nhALdNaVEr4aaTljzK/6tBhFg9vBEAKdk1RkT0tjrrRUjRiRxxFT8pLHiXPlo8+Y4
3bEsyAkx+MPhy82B57cF4xr+Nn5k6VHvh+YTgrnFC8ao/pVVPlxpHDGWobYWHApu2sVzFUi4RIDO
0yOADbyc6RzeVEri1qI6ieVzIW60FKFFTMADuE94liRFWq/tYIyvJJjLSM4Poa40wcgYtGBctQgK
QywRvcQi4Oi7qn9TZRLuMrypjxlufB0q87MOZJgXR0re8spLOHM8BK0pi3aBTXGxfNUG6nx5ERr4
hkAvXFtZFj6maBlt+3kXDhA7bsD82JhFYkKc0JJ5ury1znxpihrJviKtV/KfK+a3Lx2ktZjGFDSl
nxnAXsGEpj+1MA3/fAcLgG061yQ4Xt1a5Apdn7c2buR86Ql6IvKmg3UvHW80d37U++/A+XEAuPxk
Zw4NX9RGK5GcCfGYxeaK6mAogjQIjrXCFkd19S0MQmD1LegyU+CJcXm5c5sZDWZDBwXOH2zn0zNT
6fHYMBILjr2VcI0OcUV88wgewxDvkHrAKiUp0NkYo+LO9xgRjE5jPOpV+ePyD/mQFbCZaZHTd7Kt
uQ28TEs6NYAgqPz0iIyqwF99sAfnCFlniL8oDEunVYlvlfw21CD31lRQItxYOR3j1eSYmv8ztge9
ePRageQqci3VZGkrxhum3FSG6wu5ysklo2MUTn3xMAFL6h5Lw4bu7+oIHdXr1GtdecgzVYHCAVaL
QOflB/xwg3OZSlrtpJ6kwlItSn+UIjGRFnRjHBDrv2bF2H3TdUi8Ah7CAPDyYsv+D/cob5M/THDE
dFaWhQfIhswJuSRQzktktgvQFvoBzxOp7NgZrQNBzaYkxYRz2gmwA+XsztW9FljyJHf8o9mLABDj
rW2nDu9xzTaKHUa+4kdEDmtc2YJndjw1GX13mxNm0QZc7MAx1yH21uERPcxJAtbGr1b5dv1mTsLJ
7xsmG39ffjtn4qbFW+G1UAJKsdzzgxUJ+u1afOxHt9vgLWQCi7XDY0QY2xVS1He19PE6LPzo7fLK
HzYBpuASLVXCNhcUk5fTZ60TA2emMmQfWljNQuURfgr6sw1vU6De95cXOxMkSfBNii9ofpL26uli
0oQRYBQlVnrSGW4aSJZrY4z/Py4h4hTjI1sJi8Jqkc33uDx0IaznYz3FtDRBOQMg1Q0NI0+ElVBT
aHEdGgHDeUm6vfyA574jqZlu6cTLuWN9+oAT4By3UXl0xFEooYcn8n2D7vAmcFg+rWGuwpFSa19M
/f7yyh9zY+YOc5xmw3I/GIvDDJBd9q0bx8fGUbn9GGj0gLY4owQvwhdMdgfsGvG3yAfvz7funEvN
9z1VPuSd00euCiXHSvOiY4HHyzbuC201Amm/G4bI+jXgQ4cdhp9DbKHhWly58z9s3rlbTodeZ1pI
V03On+O3Sxf8uB867SSOFky6dc7f9WkSHnqAkZ5eKa8+vF8qHEaSBrNAHpIjerqUCbAjo0kkjng6
C2h4GDvZ4M5XvlUP2xH9Pea+evqngYiXOq/KLQTIn7z1dNEqAbM/6tI+Jgh43FJmIWWFMdAqm5pw
3zAAufI+P969XAkUOpZDE023uBpOFxR2ioFOnJpcefAHoEfiIB5Ff5cWXgRYmIyrLEx5+iJDwT2A
7gHdUezyAeGaP9zN89Vk2PQemBSwrRabSllRrDzfU8e6Kd193QDvRJsi26jKlivguvprBkntytN/
OLzzotxT8/lhSXfxtkMPXcxB9+QxqSMrAMHbTiBmevL1lUvqfkTlEElq20ztQwV+9U8zO1ZnXkmm
IUh/iMWnr17pRkV0j0xkl5jGv1c2DgJIgOT5A8CsGKEMv4Zw8OevmSGQRYxkkkd/7nTNScPHMfU7
kjmsw2CllNHW03L30cHxZO/Pem+gYtPoyq4+c2rdOZNk3KWEwdddrGow5ej9Rh1HPZU6klR1jbqT
79GRNQLAtJefcd4qJyXY/F7RhOQIcZlz/ZyuliZ2G2lapo6qIDI0gZ2tmdwbuzAYv0sUDY+Xlzv3
cNQBpIskHlzoi53bQmcLUYCSqEaM6boRIWZ5OqCWDImCKyXHuf0691alIF0mU14k5qVR9pNiynJM
WqwidNm6Bw3J7l1mZ/KmAff+1oSGsaF9iTri5ac0zj6mQ3Si5qLgXA4yKvQPEJEN3KNEfT11gDhP
Rb5GHmeoViXcEm/rhmDRtvht6BjsYuCrsIrw3dGl/9VIC6F+D9r+in82QigTrb1R300ZwhNvQCw8
cQUTcG4T2IgpEN3osRLGTzeB13ieX4UwgicHJGIHAhS5DDs9ZBElzRjE2pX38yHRYdPN8Ak2HGWT
ay9qmAkkflGOPgrjadP8xNSx2sNKTR8uf4VzH8GxdMOxwCqyExZbWzXOUOp6pY5NXjYvuCylt02D
xFNYT+pKbPy4FN0LQ9KkJIUnwVk8EPYEpoY0hU2C2ulrL2jEti0Vgs9hJ68Ewnnbnh7YuVGiQz12
DOsj8CX2zbqCEmiD33fAXPloIdsibD6DEu92Hhn4Fji9txllAUlGR5nl8kv9eNGzvM2AHOwR0OR/
dv5vOYVEcQnhicw9joEz3SWFuo8L1G5psXnY0YM9FAEyApfX/HiSWRN4kc0eJTN2FmkjioyYAo6z
aAWtumd9GtAys3uJSaOdPZg5Xst138HCzrUflxf+uE/n3ImdM08kZ7DR6bmonb4oSyBBRytKLXVf
qBqVdDSTy/jz5YXO7Z+5mp+LKtoISzxFp5ldOUriRYBIxBH/7uIutIK3SufVXl7p3PbhNaq5a8sH
XNaZcdDo4Sh851gElQaMzWqwpAyr6Nboe3Tj4qzsPsWJnX7tWz36ZXI3frr8A8690zmJoEFjCYqA
xQ1A7VpoWjpaR+SjpkcPjUDcjKj3/zzGUK+RHjqcFKY1S8RRF9lKsxFOOJpBFHXImzals49pL/5x
lGEd7k8weTSdGZKc7hHat5MzFTbulmBNv9lqym7hE1XUcPrPy2/uzDEg2XUsAfpv/te8iX47erYK
FCBq1zwOxahtPd1Id/S4h3XXlThsA0Ajx8Z62WRUeuWbnVuZ1I+QY9mSjzf/9d9WZs4zY8SJOfDG
06/oJkUbN2ugenCfolsb2ekebb92A7Ds2vDpzMmgN8n4i4EkCIzlycjDDlJp0NrHwM3gYmlMt8Ym
iTdt74T7y+/34y1IuuXC9CTY6DRUFvdFEGndP+TLIwRixljeGPaHVNFUoU+M4IqGXeDlBc/EUh7L
YUDEvcu/l69VQ5mqKCLCi+EjqNyZN63pInASSmwU+7za2Gh/XF7y3DPaBBmDrcouMuXpl6Ru6EvE
2eTR7RDa9kHR3ioBgUG3c4XQTOxeCTfnPh84B9qUFjUoGJrT9ZDFnvRRlvIolQBiwC9CiWzClaR3
/jxWM5Wl2JV0pD62NcJmHMpC7+Rxyk333eiCbuOYQ37ltJ87Ceh9mDSFCCn2csYmagMlQCRYjkWJ
hHLpptpnDAGyjd/lINzNWtRr5Bi/hbb3h7hNAgt9CGk7DmA/BdxvkaOhYR/j0keibgD+zVZwYa3P
de6+CwOgtRogR1RzWfbH20WQDqKZORcJ0pqD+e8HP2/soOhieqA0rPaNH/sb5ebea4syyaaEoBle
yQzP7E+BJCKde5cPCfjodEEkCmBx9xSZXVMrTK7D7kZkwrvBnYhRu1m/XX6+D+iL+a2i9kpBiRow
kL/FedCjajRDt5VHlH2atelH6NyAN9yEfQ83YSA3WHWhRHWjUzalQlfd5zPTp2f2i75DUPdXXviZ
61nQYGBIxOXF8Vx85QG3xTG3ennE17Zmau5g8L4CkwJP1cIc8lD1brGrITMcSuBYz44VJbvLr+TM
iaXmnJEoiOeAqpu/0G+fXHmT44VtJfDD6b19yDT9OJRVvQ3K3L/ysGfinzRArzJydAC+iMXViYag
RKW0FccodfRbmCbIorat9TmPpvDXaEfjfSM7/UqUP/OGQY4DAKAimKPuIug2rml39mCqY6aj5ous
uNtOmEMg5LJKSmxlVx26gg9+g/bNGoF2+9ZWfdBeefL53CySeO5TcDwm8zDO8uIzoz8ZodxHATRi
ufg1rHvv09QFYvrz0wRuxqTdOo/pUZo5/ZZ50iPDlxvyaHg2c5cWUdO8qAX0fGh5MmPS++d7xyX6
glThaxKqTtfDprjHQZbpV6UZ6c9BU9YRE3ntIYd/cOXuPLNN50G/mKt7UsklMhQJP1+rVKKOOp3b
NYqvA+6VDSLKvggQML/8XGeiEskHEJy5BAFBP3/O386EG0dTJwtuzRS0+qvbUdWtIAFitSQxcsDr
1XW8K0ueeT42JzUWh5A7bblNocVEXGeOOELg0u+q3Cxo9tVI+FlonF5+ujMnglamSXf6f0cPi11S
hzi7eZGH15MxY3RM5Df6lY81+Ab6HDxv2Q1fNdlbux5hA0rM0Xy+/APOxAGIcg7DNk4DEMxFEB7D
xM5Cr4BfGfSTBkdeztA3lG/Q3hCDgUgRyJ14DTvLKa+ckDMtXaItPCeQ1xRFVLSnnxYic1mXeZCQ
Bpn2CFfQQ21Ot7BgmjDQxsFLcxDpC4P4oRdGtO4c/LydKXB+qca2tpffw5mowCiVEheoMxv7H/rJ
b9ssHjSdqlqPbyctNn6xM9J1kUTmnyfzv6+y7KR2yBG1SOTHt6YeeRvhDgrvD6ShGyfNP9um+zyF
RXVsw+wamPvcZ+ZisTlJTLjggpy+apUB5HRhrt/28MLU7Vih5fDq+qbxwtAy+dYMOlqAtpHYw5Wk
7cxZmoc/tEso5BHcWtwzUaMJC3XK6BYdiOrgZLXYR5GBcYUfXru//xkkLSK74/yT6To2HKFlAtP0
/DWJ3cWtXSUKRxVQrVj3hGmKyUVbtE1xg4Vf6+18vCIx9x0ysN6HsoR1POEfDa3oynX+MXSBm2T6
M/fsBWFycZ2T9MSTN6bpbUTeX+ITWo3hWifn+zQWZv/YNtk1qs/Htz1DtwmWsDVmPPsinECN8k1d
i/ClDYZ0nyV6uC3NtN7YQl3LVT7uKGm6tGdmMhY4anfxYfFpbbAagtsWWWX9PTDCDDlPjiiyPlkD
8TwQ6UYfXaQTLx/UM484Awm5wcHzQJ9ZBI3OKtoIM1nvOKBKV3GTVul9GwZZvi7imJH95dU+1hx0
ahgHs3cN2LXL1STEVbxHQNeibus8JOihbb2ixTAGp28kdMe2bdaimMHqtLu9H5cX/7h/GOfNjASe
16a7sIjNOfQOu8eE8miGKR2+pB1XlVl0EO0td5X4YXklhfgYA+fqhkk/LUZugw/0RpmiYYczz7Hx
SpqoZiL2PSiW7eWn+vgBuVotGsNzHgiDaXEqelug44uR+XEkqX7Ka2d60CCSH5Mmc6+VNOfW4lrT
advQ6iazPw17dmgnBXin8YjQ0AzsSNGiRgIcsnJ8rTl7ZikKpxkyz2EC67XIvyLs7JseUfHj2Nrh
dwy3kqcs0pKNNk3RlU15fikk9ZgEgjtdxjlsOQodxasOHkY+PCErkh1ErrIt2uLX8M9ntiA8iRly
QhI7Dz1PX6BTdxj2uWl/7JD82jsVEtpp2IP5yFEJnPqmvfJo/1AhTmO4ydh8BuTYDO2RfjxdEDqx
HvSW1x0xFUxx3HTM8GYMBu8lV6X5Va88Y+8HYxetqpTWieVzj22KVPQHkeA4Qygv8KPFeffynv0Y
7EwCDpULYCR6cMtOWFphECcibK8QPEBaQ4z+1m69+BggKIMax7BHIPQPGV80HSAQgl6mUTyH82VC
36aqzxLUOY8SFd8vGojm/+HsvHbkNqJ1/UQEmMNt5zAzlmQFSzeEbNnMZLGY+fTnq9kbOGr2oInZ
vpEBAaomWbVqhT98HesY+UwkIQ5Gg2Pd42d8Y1ep1AAAAVwvl7CzePPBiL5OkXSXBrHoS4ko8pke
/3zyvMY4/h+WghADcIFamynd7VKJ0Y19nBvtBbGunHI7Cs+WFtmHmMJsZbz21lMRZmzVRlG9xcV+
woa7Q/0qbS9jnzQffM0IjiS8xmcaHf7KC3xjk3g0ommcUBN5znLomaC0IfTaay96PSI7r8ngNHjY
qnpxOjzLekKwaq7eX1LTcONrkUODcqHivH2VUdBI3yt0eamGGbjJDs2TEChajndjgUd1jOIyLmhj
fGR0jyBWFVh5+At1FtGsjHzfiBTkXtzLBqBEOhOLfKDrcryOZQUGHJXf6WOL50F8LmWNIh1FjoYQ
ameH+fbdG8m3CEwK1MS6y+vZayYaDbPdXDyrGI8T3luHBCWYk62hnvR4qbeeT71iytCA7DJYXFtY
c40Z5lFk50p1J9SDX+WchHtwdxM6Blp/eLzcfeLhMPXidmQoxQR9iaY1u56yMXbkJeDkI8kPzX3C
NOMkyuojJkPJqVF+XWj8NCtn883nJA2gAKaJcAe8QLGwnDQcei9j4ySfkffI/xpcJ9ohwaC0FYXc
P37QN6pAOtTq1JD5AglYXjEpaYaoW9FfHFhYANDSDLfyHEux7TS0aM00EpuSaEp89CWLeaRgKqK/
M6llP0Yja86Pf819uOAsQS1S/VaQastwEU+omqNJM9N3q4dohxPb/BL0WT0d9cao1vbU/UdWJxcV
B0WvVXvr9vD2sUwnO6/1i1FX+JmlGWLwO+zqrC8TQuKfAxfdbayn0mwnu0ysIB7vwxVjgddpNnGR
+3ZxYIEaGRP6SvqFGUm99ZpU/DAGmfxblRrSMoHyC3ba1P/57hcMFJ2EmtYKfKolzjJFsNV2Bqx5
IwNlOTtt/T/Kwmx2ftQUKzv5jW9JgxPgEq0qMsAlhMhvnDq2HZpTQ5VZP0pvnM4op6BAqKPA9/ip
1Lu6zVrgqyuOlk3/XOdj3n7IiDtSCetPlwjE9IGxqoN+c+mcctB/J4xvAQY0GhiYVIxITYhy5Qy9
8aQe8Hc+J3cB1cLiEvDR5C0Us/RCylQdG0qRzYA5yQZpubUE7Y2lQA8xDQEgBQ1vOVRqdM0i98zq
iwAMvzeCKf+zwCMJG1SZrITANzYoTSHmgjSnKBmW8zJJ+wd76JGnQh4VeP+oNRcw7wUW9khFfysE
B/kqOS7Vu68y5q1IKxjUl5DbffUOfusFgY9NpjjGAdLCIwT4UuRNHsm1N8+7FsG8f0Qgh/ydZFuw
zuBlXMsmpVdEqsWaLcaEOrbY5aUIBlEc51oPikMdZ0g7Fm6HE0pF13cl2L31gsFnqaGr0ndYYjjp
C4oeUndxmTM8U8Pa+ZmgGb3xO/iApit+lVqwBoG4v114TNQkgD+om3Q5STNGZUEUhMVF1lbz7M6N
OLSjWUDCqovjoDVrGgLL9YAbq66eYlXR1POXWYnRoanrjr59noy8ipCot7CyxOQ2jrqXtNXzrtyo
EZW+soOW8UAty2hBjc2VYNCyxtWrqozhS1tnzK6a/iQm1Gq3hSVdFLE7tGPLyIAIVzj+LmaAvx/8
cdg/jkh31yqbH7FHGlBgTQgJS1SwrLHinYvIPGMg1NLMrcdy+Cwd8EuHYE5q/cOIbad7CLUgDA8C
7RD8s3KRRc+DoMe+j1GoT1Zy8bsGHb+Jho2l4LNwoaBL3h6sOHIjQKxiOueidjZVFMnryGR160Cb
AUoR43YDw3Xr4ytFDy+LjgKftfeWtOpHcNWqFA6mEhiV2x9hcMNrCWyS8wBMZ+/5LIij+HjxvPYf
HUfjlRR1ecer5WisU3ooPj1p6u1ysT1hclSY/Tl2h1F+yIogh50UT9iBHxq2SeptULDNcG/G+i2Z
GHlijbCyHdUj/X498RuAjdGa4JDrIP8W1xOy9QlOGnZ/xifP/M+dp/xrLuP8RTZxv/K4yx4SS9GA
ZOeBcqDBueSkztj96c3gdCjllR6OE3WzdynAVq6G+2NNq4X5ocojCGDLnDEonJJJ/NCf+15MzzKH
1oteBdY0+ahvfCTuNo9P0xsfUWmvcMmqUpy+5+1HDFL4maUxd2eLrzd87rOKfLwrrGkssDws3PwC
xc0MsUnEvXgT5a2tr0wOlrGakTzZEqkMxGbAcPpiG7ki85Aej5ozmyzFqCC1yyk/QK+DTJLVHvJX
pZZ0+FAWFkbea8pKd4QztTyPzhVFe4ZER72g367Ergx6D2f2+YwbV2QGp15S2GcbHxOo/ICmtvSv
PrM//Utpo5dHO91vRTBs5az3/vcOuxXjZZh93zrmrplo3zVU9sTB6tFA32s68gXHBoJZJLfRSLvg
nziUaf7B6FIPg45KEaF++AF2zJ8a/MsR00xipDjf+4VBlXBNGMxnOCbLFMpOggS8b8TsK6k/l3GH
H3SLs02j5bAp+r68dp7ZHiwj0Vay1PsDY4HHVXA8IoSq4m/fbGbhXD26U3jWdZCkKbXXNnan4uu7
H49VmAzbFHXsnsX3k1gHV6bdhWeM68x0EzWdEoyy+4GuYecI/+i7gMP33piZNljSIvrzvesDKIG/
QZoBbhYPlNunjL2qHKFYBefZC+GGEqnkpuuZOc1xFv7EIzDaZVHeBQh2ue0aP/0+WiBrQzlD6w4q
Ienk7eLI8gnkbebgPPYGJkG6UzyltV986A1UH2ufVR8/7Bvr0YhBlE/xfmAvqL//7bAEKN32cTp6
5yarMTauLKvH8VRCLmuERgHQRPVK9vjGzYpoDgkHZYjCNCwvNdcNScDr0jtHc6uoIFiezxXlhz4x
I/fq0ELCso4rBhmAaZKE5HlKYKsORlw8Z02QlyvH6a1XALacBjWnU2kr3b4CmaMHwJCeV4APxUWL
xs9Ihtf7sNez50JoyUq288ZyTEhciGMAWxXl4Ha5oUy9Fgso5xyNKbI4LcSQKprcvREZ42bSmS48
/sL3+R1AN5oWlO+m6i4u7oPR5l1iTRNdugo/g80sTDxJocEbP90qLJ/q3nEx+prs/gsy8FgTBXiW
lKfHv+H+RuA2YH0Ii6hc3AWOwmWQHFoN+KzRqE5dg2V7lsQ5Tg00ScoImcOccPfOcS49VMa5qD/y
pyo3VTT7bWsXDLloEgzRBUm9YFcwMz0GlVceIPavqVvcJy0spcoTVZ8wA1t8U0un74xxTHTBUVwz
DyhRRtXe0eFp7vu8Cd4LduXJ6FuqAh7FETXHuX0yQ2QCQyMTg2ZPa84YXmqbsnCz73gbrzUm3jqt
gIJoL9HvYsc6i9MhQgsTUaPDt81x5oOV4eJZuviVCQMNcTkM9jYdkUdFUw5Tc5hI2PAG8eHx9nnj
9XLjUFZTICgY7OJ5w1yLdNEHwbntuuowDM5Hf5rTpxAEyvtjARkDyQuBn7e7bPkkeeDMDjI25573
cfSLUhcbaWGQsC37XG7zqEjeKTpJ1EG3h0uV7i9FPNXm7cdMZhuB/kFDO200zGcQDw7MfKM+wShr
V3Ql3viYqoFHm4kZuDqMi31qRkNhRJgpnGfR0Ceo60b/NxS18ZfbZ/ij1PCmL/bUjhg9T53+PNta
+g07QHslJN2HwFcKGZsYaBbljQpZv51MUc2tBW25Po9C82nUtuhmySx79ispzwYV/vHx/nlVeb0t
KqCskbJQSDEqpsq+XbBqcTrEx0ScA+xrkCxx80KrLgiTe+7nGU8KHtgKC1TKlTbNsQ3sWvs04opS
PzmDntX/hbU2ORc3mTT304BDKgY2simsn17auRH2PIMVJ1s77JLiPJqT6A6BMZSoNCcSM6NNapqY
eeI+iLvvZmScqyebKYoC61sceDj4HA1ZN/HBsbMevD5cCvO7jm3cP2hs4bPooxXu7fMhjbIPflkV
3SYJZantH7+i+wiNjDG7gqsCwgXp5e0bKq3K5EXw+5NGhMdgnD8xMR1PDEaKQzOB59XHcFzJPe6P
Nam60vCj56mmUIs1Nc3G7drN0HLFzXGXSDyc9dJx8biiCfnexwMuRVoF8YJKj+H34vHSqShjrcjP
Yz2ZX20sLKJdm/nNuA09sxuPoh/BKM+SeLqy8n05xkwfwg6TSs42+NXblYsgKqTEOePsogA0wlmP
dNAnWoSLC82Q7ODbCeaRdY+B60yMW4mc95+VChCqAo0dGmd0QW9Xh/VVS66t8ez0hYU8N1xCOgnj
vqez81zm/vyxVETsxy/7je8aMJJgskbzFcbo4srogEozc8eM2jPHuD71JbTBk25WMQrZzfvvQiTW
PAv1TTX1Zt51+4RJhAXEZDT9Wa91Z+82mIaT4ASbObXW+lR3L/MVFGaiDeBRFjDsul3KQ7l5Gqu4
PQuwlthp5vUes7/hZYx041KmeYalaraGKb17mQp7Qu+H6RYoMcb6i0WpK+2hSppzG0Zo39MOc168
egoE+mki+vL4y6ntcBMnUVgiIwetBKCUz7d4wmRK8d3EneXcNUOwH5lvvRSDCDYREmX7CebibsrI
Hv2uVE7dtb1y+97fT6rwUkgK1bLHPWBxP2UJsCg8j+pzZUFYRxY/ONrlkKM6Pcv4D1SN8+3E3Mnm
F+AqvsOQuDbxFnk3uJ3kHPwf3XzmB+zkpWZNFlTYKPuGPBezhQpF2znYH+AGvsmRtP38+J3fXYZq
LaUeYjEZpue2iIKdY6KxiRLv2ZkskKwlzpnppmxRMj0QUZyDHdehsXJC31oTTDmZDkM1xKeXYcFG
YUO6YX2uG0fEJ1EY8fjFlRqu1hVtoU8etPn3Dn7UO7UZVRKJ1Kh4qZoaevmoZZ1T09jrqn9dOFRb
d47cL1OHxsfjV3rfUGYtkgs2MrkVmffinYo0CV2n6ORZ4wunHdNZUebRNpdtQ8tWCyfjREIQFHtf
iOALibpw9nGWmM0nDRfTMN00Vl21K7H4jZdOYgnkCtS76rIufhSqIm2LtXVxTjF3+wYksf9BfR9r
G2B7/ZG+VNS8/zPTxKbQVLpE6lzfxg5Rzo6nVVZx7vKibphOj0ayi3Fom3+EdmZ/tVqsI1dyTFOd
0dsYAtuF9iOkCYstvSxO9GywEoc22XkG2FF4m5mDk4itg2vhhIiJapOZcS6m+GJZ+BV9dN0yHQ41
Lm3Oy1SbiNm0zjRU/xg47Vhb4Rht9Oq2mOLw07l0QYIk0oNuP8RBgOYcPmCDs4kFtmWfdW8c5ame
XdEeH++oN76dEsQlh/BdQEfLCUVcWY1XjnUOKrdKTqXmmKdMk+PeFM4X4cfpyvRBlaaLd0i7mJJV
aX1TUC7ioCiKyhBJ2px15nuXbGyba+lNa33EV0nUxTLQ+wBPcKVxUy977TIOUNia6+GM9Urvnalw
S6RYdCxGDrXvMeQONbD87m7UcEr4XKOXalwicjXkpK28zL5nM3YjH3CKHsKvtGeC+I/UxgNu2jlB
aZl7DAUj/P4yMmXl2zoKjNkwz3TPzjAS0+GD+ijDT3Vu7Z0kC9sjKPtEO0EZpeNWyrKGCQjkwDwl
wu4NzKCF52yyOZ+8j8ja6ijkhHkw/2grnGpxwsTa6+9SM/R4X4SmLV7iwEiSfY5gx7BNGpyBdrlf
z+PX3LaRfElMs/8PD4pieplLo+2u+RRrFjK1Vjwb5OdxWWoXGdTIDW0ME1mNbAOuwwlekDwMffqR
E1ZEjzfZ/VXP4INcUWkvQ5heAjrAsvAbKALOLWK646kR5ohTdxQn+RbKTPPv49XuElNAwkAOyIVR
h2MbLBILGOTRFDC0Po9u7tXxDk1xu/6AX73nHctpTLJ/2zpKO2PnY1zm7ZMRg5VPj3/CGw8MLBvC
J0xlOgvL+KQNMgeOPNX0FsbymwWl4pvEeAbrU+xV/g9LqZPExAcmx/LGC8rCm9yklOcWWWjj2wxh
YviuZWSo/43odNkfHy93nyryauEm0lJ81Rdc9LCHrk4FQAD3jCVc81xIHOFguJ5zQ3bPGK/mG9CD
zkrkfWNN1TimrCfuQuZaBA07BaOKMxXWsHIqu53ZtabcuppdfOmjRtsiTtP9GQdY3zx+1LuPqKhj
YB8UJQfrmGUxT1rjMjj2XIBspf3sYXp9SZhWY2rZrt3rd1H4dSl0BCHWKm7eYsvKNA4bBDTcUxNr
9U+7CWa5x2sz+2AihnIurLlfOZFvLkjQV0LvNOOXMEmrihv69Jp7cu357xC16+cBy66d4c+/ClNP
vjx+k/fpLxKCBHwYIXxDoADqWvitL4I7zYzHpGefKl3LPhqdo3+3O5KJfZqVbox8cllhlpwObXg2
Na81NnqIaNQO/1lz//in3BUCFuMdWm3AQyHhcJXf/hLdD5vIbzzzNPS47f6rTfHUePvC94e0fRKj
k0ZKjyzXX+YUkMvWrQH9HdLMKoZvj3/I/e4KKJpR1VCzLg/ez+0PCbqGAWaC5+owN9EmsmL9aDpN
eezB0pzfvRTlo3LuYTvroGNvl8L/Fi97gR0orrd+Rdsmzi33T1NG7viNNM0PPj9e7y4Ao6KkpH9A
aDJ/YY/drpcyM55GXeuObuoO+6Zw47+nFkcpWj/yGNsCurbfRlfbFsnu8cr3I1KOEH4CQC1QEjHu
Rh55OfsSiZv2GHsN5m2IinxKsPy9alYo9rwisYPjisKP4bUAnQ0PycRqfmoaPTm7XYWbnI1+KMCE
Yoc+HWJehajOOcrOFGZBjeVp3zkfHTFEZ33A6TAPpfliG6m3EvDuTqd6CuytIIDDdmcUevsCE+Aq
kY3p4ZH35F7juq7PeaWn2xQbiAO2ZmuqsXeAfxIgMCGIqlKLA01YhjqSAbccRAqoy7ZjcUDNPWaE
boVdjtzkPNdm9OeI0mh3kV6YRX90IO1zMgXgPE8+Nh3652CMfe2IuSatto2GmJK9Vtm9ZqI3OR2/
kfCBlAJlFlDjRYzU0Ah22rGTxwaPhovRTOZGylhumjqptvGgJX+7hWnt9XmwnscqpMhE52HX1in+
tiJNj0an+zvDjnCkiuP0Izbc9qFxnHrXzFV2Rs0/e8KDECtQtJK/BK0wD4FMnG1OcDyLuHE3Duaq
ByAj2gnT4Gll597FJfV0XN8+mCUE15YyZAj9ISBUafJYRF65g16VP726hldCmrsw69rnEc2ond52
7RPDsPi9IUItT7sJ8R01gF9eQJk0kCUe4+ZYVBOQ0zrxj7Gs523vWmt11H10AFzKVMAiZaEUWBJO
DTh+o3Ct9FwXeiD7nZGlXngYHDmmB2uuwurFN93U+hFGcTn/nCXtP33lZd8lFLCQOF0Wsx8SGTBa
i/PlZIOey5KfkOXjNY6qZot7aPPsDEV9aVwOutbO8+lxbHpzUR4YUpcK+Etx8QEBV+m7UXYOpNn2
yVa2KI2jLO5W3knHY2T+JzPNIs22ZWbLZk1p/O66QQiI3aXGI6B+yRVvH3kapDArQw9P2oAWWOd4
4Lt7L9vTZ8pW3u79UnQSmeHRxHEJKEuJkJhixk2KKThVjZufaCGaH1HQ8LYzdrwrt/ldoOSSofFN
oaf6+/Sib58qmnBB1r0wOI1ZEh30ApE4vzfdK3yArzIzs/eOd1iOXjMzNJIjNQ+9XS4bK8yW8OE9
5RDl9zpq6tscMbWTFmOVpQkEih9vGWvxKpmhgygg430dX1CfLLJt+ph6aFuD9mQDEylAh1b18FRg
OJMd4q73a9qHhYcgL+20SG6kp4vyLzx/B/2Y4RLpXv3B1lGXxZ8EoVkYi/qBPLqbvwuK0v8oKbFq
TWcHzPJM+ZrubTdzp6MDNGBudhhPZU/jkOnuwRhFFm8ClP/rbdiO44Tr1RyO2ksAe/kDqiR2d0on
+IpbhLiZeNghyIaTlwpn3M2iDqNj0oZeQQleGLO1hvRYBBQYtuA7lOWBQu6ocv/2q/QO1vN0fqIn
PbfCo5Tya9867mcrHL2tZ3fuLu098DxTv9b3WpxoFqbAJH+DlkqmYduLhQ2q2Ne+MlJlEUIauvET
jo22r7PWPBuxPZyUmMfh8ZZ4Y00EOYnRltr4iLfcPiyGyYlwZr9+GiPfPUUJegVlJ/yrTO0JkfEo
2wG/W6MZv2bFv929SIAjtMqSCrCJeOWygI96rndHOvOVBo6t7/ven01sedq8YoZmTPGvSobDX3Wm
WZgqV01ub330yD9FWBwj4JDCs9/Wtds0mwm90Be7rkt5CIvY854jEflfnVma0bcqLbS8JRID5kPe
O48tbMqLeKqxc+NViE0QYa/8gk5Wm+76qfX8z3pt+OWu1qtWfLR8MRtf5VD1xZOHbVhGSyWcsmpb
5mCoC0Rxg46dqATjI+QBJa4VGDsMoE4/0dlDr2Or164AouOJYKx3RtSUctfhN3RtGrhrB+6R7Fsv
kKnbMDcfzsjQz/o+4dr8Y4RK9yvD3O7fAIKiv2mwxH5fpOMLMJt5lXFj5EaoW1xZVRAPwYyk9bUI
DInOmPFzmsLkxYadc5qS1FrJQO+2GcuRFJIMoERESbpYToKDC0cgjQhGOum1CXub4Sy+4CFtq8Pc
Ob/KIHon11I9InAMjhKYd0ADS2W+gHlQM8K1vYpOTp8cMVd/tWYnr67FvDZQYn2Pj9JdcEUDUBkl
gBPHv4Vq7PYoOQiPJhGp4UsdO9MRYbX0aZ7j6gjoeT6+cynuewIF5oaY4ig2zO1ScxbWJeTg8Kmm
3v5Tl+O0wb6o/Z6P4xph41Wf6PezCpyFr4aayKvAD2C727Wywq8NSsvmSqysqMEsuy0ujjloPywt
tcUGiCc4+CG1gk/gq4ZuqyHGExwlnqyffIx/FXsPH5RT69PJhgGF6Ec9dca3dmqNNVz24v5WcUWp
LBG8FR6S5OT2t85RRWO77q1rXdnT9xJqzj8kFtanySx/aqkUK70y9ei/vxr6R1BJSHQdSG70hhfB
s8watxhKe74Cx+mvAz7Fz0Pr1ish+v6hVJnCqVFeljCB1Nn6rdlRdQKfykwMV6AVGdYMk568GMJp
P4zJhBk4V8rKRn5zQRIThsQ0j7iPbhdMpx50yGz2V3uYJxREhBFs+8x3jgjmRodSVu6avu99eOBN
QpqjECNEAHW5XXGcyrnSSnJnL651fSsslM6T0EqK7Vi00x96hOlQPwXZypu9O7HYHKsEmqCkxtTL
qKQZSNVDUTOujTP3Oy1z3Q0l1X/tHKypQr+xEuMQdVQZwUOSWxyiFtplVuZde3VCpI82Uw8Jx7Gp
ETeGG8uV6PAKlVjsSxX9GFfyERmJL16nDsHKbfOovYapFu46k/t9q0nQaX91ltfKjYnHZbvxhyn+
3rd2X23aoLMDRFnN0NqoTMH4HDEI60911/b1zu6cDNMOU/vGPRhU+6J1ussctNiWuUYSIagmpWE/
eVinM7JiIJDuvaLv/rZLV8+2SPBUHxFANbODbk+TQAm5k0xMvGZcO4/3bxkWPzUJvowA+mH43G4j
OHyjY9RSvzp4tx0LhEQ3vRf2L8wuhpVU+v6MEMzokKPfg2YDgjC3S8mmN5yJ7v+18vr/yppiPxy4
wRS5Pt04Qq/+eWfEp5gHIYKGkdKdIbTdrhcC6xvceEBTMjft/0a8h/Z9a9bjYfKiaU3qddE8UHuH
C0zZhgLAJMgtIo43WWEiq8C+Oig970RpoxrAsb86VeShwd9P6QFvTwnW2MznoyXiNdGS+7dLy4KJ
86vqBpec+tC/hbyCqXQ1Ydp7tSN/vMius8U2yMz5l+9K5w+7lEm48j3vtw73BoMVwKIoF8KHuF0x
yIo0x97dvYZ1N+9jzHDOUTf4+2hM5pWocx/s8KtC3tYk7/Z0lHtvl4qc3rcjg2rKCjNjr6MZeurs
kVtRIHuhY4bzw9ewpH28f1798X6PCeoap48KKZDDQfqgXvlvrzSVVRj5QSiuZMx5CoLRG4ptj87z
vJeWNosnFN+8v2CIhTro37Cej0KPTHuL1HdR7ZLJFtlGzpVvvaTx4B2EDht/QzvPMw9pXSb6MQ9N
2e8f/+rlPlA/GmoZdqVgIRT88/ZHmwUKBO4EoywhP0w/ll3mG7sG+tjfIo6F+DBEg/PO2YmydKUh
CL+PolzhzxdBZPZHp+/dqb4mWZ//Tc7jFztNtuI5SNOuOQRhP/1471NyBykABr102BxLMJEHBzaf
xrC5yr6uns1m1k80weW3NNI7BBytNfmMZYHLEwL7IGYhlQuSf6kYzffszarAbzMC5x5RgRtJu4t8
qwjPlcQJa+OiEPrFnYW2Hcxu/vbupwVgiAoBKo20PJZiML5T0p0ajPqaD6Nr73tbOP426EQQP49D
pe/T3OGHvHtNxXAC9saohl7KIqAp0+si9BysxKa8+pqMZo0md+vrG8doio+JrzWfHi+4DCfckWoG
o1qwJMR3ZXVju1yLpjZdFSX2lDN9P8gAKGWXN2u1wP0ZoRAADkUkoWdwh+sTYWA2aIWM10EY1r62
7WpbTYF+jMron5mu5Eol99aTkcKwGiA7Rfu9PZIK3zFYcNOvJaKX8VZCie92Q2y3PxyRvFdwE1d0
lW4oILaasOHEebtaH0yJ7QO8PubjPOw9s/g2wCzb9UjqPWV9Z6+MMV/V236PkqwHp4kEh7mpot0s
MiefdGEAclofK2OIoRFT1RQvbecH7Qb0VQ6NykzEcRQ4Sm6isrReYWhRArC5df/rYh3tdVQowGkN
zVh98I3M/1ZrsjE3IaKnf+pNoJXbstBG5s2wGv0tdtH5PkqR9wQnrXX7qIQvToNJlvF2itDU28ae
KL483pzL6/31IVWnXIEnYP8tIhwpHZ6tfS2PQ6fJl6hJY+DLen1gAFYyE8J2Z3Tp7BqlnR+9IJxW
rtrb5VGTUbqQKGbTWmMAQ2C//aalkbemz/zpMI1udgrNwrxM2pDuLXot7W7QNIEGW1KCrXDE9yjT
11TCF6C3//kBgEYgaxDqoT8utrDn1EGUgfc7WA12qqUJWTk1Zv1TDOJ3hw3y/DyavvNHaxb9WRpN
tK9Bee5SVxMrl/JtIP6fH4L5Dn0wRaHj19y+iaKOOy2YfR2r8BAMAA0rpCMjhHO7uukuIUTpD3Xn
RQdYHfbx8R5Q//T/3+iECtXcJP1QPFulobZ4BzPu2wAtYvOYeW70OQvn8Kkhf1/51LfB4nUVBoFc
bvTtaf4su4t5Us16Z8/W0bcpyjGqND4Zkyl3QRqu9Sluw+D/LsUAnqScOTGl1u27DAFSVV5sW8fE
68w/Eq3l8pLG+D2MRv8wz+FaQnX3aHTsKTRQu2K4hsbW4gX6Wt8GkgbUMSl7CDA6dBf8R7XDQMtg
+/hbLaISz4bKJ5cl6QFfC4b94sQ4Ebc4BoHmUTpt+2HuunBnaL6/gWFqHPU2/ZUVsThTH49f8D2c
N5ET+8+6n2Sf3RKjJbK75sg+BBhhVf5uIt26TC5256aXJi9JXGifZjcDuTSg4ixhFx77yC9gPytv
SWQM9qXb1R8fP9NiRPy/z6SUMQhEqihePJPhNBM95s481uik/sntnCIR4M0nK7Mk3WfA07pd9iez
l9o2zmfvlJeuZAaryb1vTWgZ+IiqPv5Nd1uI16zAi0y0VA2wfM26iA2rZ7x09K3M+QPh5Y/t1Ewn
WaLoWlXzf49XWx5+9VHJD7jU6IjyEhaHv3LnkcmpZR1h4wSfswD9MvYAjWq90Y9ito1NDWnseyoI
je9embkTCSBCdPSAl2VyFpOfwSexjoKjeYkNsDKpFYcbzxPTn7qVaNe4mc1zqDVrA6j7Z4brQCME
iiPxjmnH7SG1nFDSI52iU06beGe0XX+wUhz8KjunsPRltc/zArvezlrTZL7/tuTWPK5S0XYoKhZv
uxdOKQG2Zac5gNYkKq/aV44VP2c++RmaXGs0ocV6TNKUbYLKWygjiH6L9fLRRmwmEhCDLAFt/jBk
GjlZQWHnB+gdjzMqp3RW+9PjT3u/LA0tiGvc62wqSIC3L1h6CaLKrjRORWhpmD9i1IVn+i+7HsZD
MkdrsK/FVc5Tqk63z0d14KvSLbxdDo5DF9koSp9wIZO7JvC6fVb11jerTOIfjha0p2z03R1vWt8U
fO2VtH6xnV6XRyrO/x+fcv7ndnkXb6huQqPhlHOfXzpAips20YZjLdI/kqLV93mSfYe9aB0ev+Xb
Cp5uD00CsC1kptwAROfFulGpJ0ET2cYpr8Pkm48r5NbOhugDkmfmcbbI7pj6Fiu56ZuL0hoFc6Vc
fpbRyUwQwvODwjyN0rEOWuH6KDEQMO0mhnxPIberW2PNYPSND4ziDMeF+hQSxJ0GFlBfdy5s8xSD
KjviShhuUsOoj1aKHIVLWbUNwq45hVXl7CDmmP89ftH325nGumFRGkMJQ6FqcUkMSL2ayew5J7Sf
x33eOcXW9Ib06MdOupn1+H1WgerD8iOhDZL40z28Q69PiWllQ525p5TJxdatfP8lBsMBy7NGb3Ll
Wn/r4RAv4lbHK1AV4re7F9mLUpv7zj1l7OETds7yxRwUaHKwh68FB2cl5VsQDv7n6WD2wa0g8tLw
XpzWuppHpFAS7zRDKtjUqTU/iWEo/jSrUPWEDesoY7c8mrmNsRtYyePEHbhJqVmPfdHOT2lo9p+a
FFN1aoTqgyXK4kPrQRERhhFvgQIVoFB0UqIhjIbifamk+jRUZpRk/Ak2Y4lvpLnaW1WY4txsDMUH
pyucrWWgx1vLbk3u5j6sELaVeYmO1gFZunn7YeY+NMrG691TXfnpKTAhxBigUD4MjQvyAEbstsoT
/5DUiDU+3u+LpPL1IeGwcUUBdFQOtbcruw03ZOwD4ME4xflrDvgBm9qq0dwpDePz47Xe2H7272st
zpZArBW38dY7eZGBU7gHS33yOvfiQiHYSrv3To/XW1jDsP0UMx0oGMgwzhetituHS2bRuSGT9xNX
U/dJE/2H0uiyndnE7edBBvGvOkivZiecc49oyAZltvFAoqL4p1q9e/xj7l40eHMw4OTt3JYoEizO
ntdjCK3DqT6NnuZuEXZ2LtA0n+Ogsf5870okuUo5Fhg2fnRLBV6QZ7ankd2SniNvoKWzth+EZ56T
zHTfGVAYnLEE1ApeLqOf5UN1fjtXdRkYZ9Oti2vZxj81X/xK8rH4ZBT6tH/fg6kxHSmsIiHSLb3T
VsDfp/ai3LLhHLn2VjZB+hSUmDXmfbFmJLa8+liKIoErT4HAmBIu7tteThKLGTZGojfTRkytq/bE
vC3a0NjHk/W3LGxvpUBZHo/XNamElHkghDB9sUOcKWUiaTfOOUZ//2A2lbHDU7TcJq5M9u1Ml+3x
61wGHbWeYjLREwEARLC8PR1NjsR/SVVyBk5e7zpDWFt9BDu4m2iT/tNrqNHrYxHMcPN6jurjxdU/
/ls3AK0DtThrg3XmCliOmPWw9Lp+dBwwlLX+3RJC33WhxBXr8TJvfUe6DhQdkPv4bxFyqkI4XeAP
zhmjNu3gTtMXS4O5k3rIUqOpEj3XkVev3HpvfUfmHjR7UIG6p864KN+KNkvcc2r50RXx+P5j6gYZ
IXyqtmYx6H8/fsZlZFGv8rf1ln0IuxSmm9FJOldj9UWXQ/+ESuH0b594/hra4a2lKDN4OBXB2Da3
W4aeEkQ7OcBjqelU5W1VvHhcVDtFxliJYm+9Rajq4MRAKyoFl9ulUn0oQx8IwNkP+yzdhG7kb+sk
z8gbELfa9G5ZrqS7bz0cdz1kOxpVShztdsUi+n+UfdeSpEqa5qu0nXt60GJsus0WCJGREalL3mBZ
yh0HHHDHBbzNPsu+2Hzk6Zk+GVlWsXVTZmVZlQ64+sUnZBi0Lo2vYAYhdjhonJPyq+iqAS71t4eC
ntPad0lxSHvIil8PNc+BipigyZVXd9/aNphvXAbrrKEa7IXP+Pal0BNY4wo04pAuvfBa/tKEU9qk
sk9UcoXuAb0FTT6AVYlZhRnH34NUIMcFcRa9HWAK10onMu7XL9Uo1s8VCZKrwFeHuF3dklMzAaCW
AqyWgJYf0Hh59+u1/3aVoK8DiiRoMCuO49xvZ1YLTAnTpbqaiPDzGHTWgyu8lfwvwx3Am78ns/by
jqsIDQpwIDfA8OzsXugqba1EhHDAXRqXMxfkLgmb4EJZ6EU15/XpmK29I4TO6J6iZHM2TOCRNppD
S+AUmHW7pG1lIZdWP9TOPOeGdfpmGNEySFhFH8awZgVCVEMLqJfXG4Y/cim1vwcRR6F36evkwqn6
gtV783yIHdGvhBrPG4OYUFsoc7Wec8ViTXIJgMA32D/po1DmfdtD+Mhp42ALUnVQBtOQFFHHs10U
cVnOFfUP2thpz20T7n0mg1VW5m60CxChY0sgrp8GBXqT4mMEt8ICJno4uFuI6DlOTDZxxOJvDTPx
CWJZzWYIQ3NyQpNccdvZvR5kVkYCIGrDEnLhvvzJVkKzHkDktaKEbXu2afu4kwjUlXMFpKg9tBRi
iTPj0WFClnjhA/98qBXljqYAWl9nV3PfCBlG/excRbigb8A/h9w0sDwHorm4MNSbGzJeUQ9oUqIj
AGB4drbUWgi9NdBAqQ+JlrSsmeNfZVS6eUKlcxWkoPGFIfSjfr1t37wfBgUoCc02DLhaDb0+KsAL
xDESWHaA8pjc1SqSuyCt9Y6H7NJt/LOhUPJctYLR1ENJ+/VQiQO+C40rdnCmHkY0NrYn49upsLLj
F6jhbw4jvNVfhzq7HVWrozmyKYOqWapyQT2+mWlAS3z/L4Sggfnrj3iGk8RhtI6XrogrXCOIF88W
ZDaDLpuM0APUqo8K7vR9SRo6bHy7wOIn4eRoIqA8Ip4k29kJFED/zgLcMOQTfObx2wxaO08z0QN0
YJCY9ENLfjekxRMmsL4D7ASrC5Pw+uNXCR88FkB9Bcd/d8tU9MH6HvnUYsxtFrb97+kX/vlF0K0A
PBJNVSyw4PV4MHghBlL4DQxWNN8yvogbxhU0Snji5NAvGJ3c+HQsFoRuPLehZNcxnOAuBIBnZNGX
xwA5ByAtUFWA9ztH+fnp6HIu3eaQBQuEGx0X+rh2sEt4s/hNDdOlVmTPsdT1hIpPt3yVfoUGSwbu
/fi7Z9YKM3wRAkf1GxSTsyUJOD10Xoe0OSgXeMOFQN4K5P1uG2F3XxjqvHCH1YhGM8IIUDqQfZ6j
LMTUa9bDhu8wNK1/Q7o2ySPAzjfUS8zJVmNcpHBDuKMxda8rAp+vX++Gn2y+FzJWBBjei8X166m3
EBTsJ0iIHbin7TaVLj30zJWbYe7nxwhNzQvj/XSSUSDClQCk+apifzagWapl6HR70LENsMAbA+zK
Mo25yWKKdnxGo2IBB4AUS6v8oreQzcGmvGR/+LPPDhz02uNACBSdh+TVIDINLcL2kNjEPlqAwLYE
rmmHsFXv8RPzIXCytohnWRfxBGOeC9fHT47XNaoEdgEJM/KddVr+El9Oy0jmaljaQ6jaCkUjmd7I
eKgPAE9cMuZ7O8NYwsj8USkFihZ1lNdDDRrEfW2z7uCMdM57kxiUhzPnGVqdT76qm0tqzW/KRyv+
HCBr4BIRjIGzeXZ6gWwG1KyXyYPtk7RwGUQWJUSEQVmife5wDgGVDixAV2XtRgeB2kGaJr1H+zH6
kOjwUk/2zYJD6IF6JJbcKpMH4PLZpx75FLezY+2+Sdopy0dARPYtmuoFltoAbZClu6nxHa7mQYef
0OYfd3XtfP29XYZS6FqnhCYEPgf4Sv7rOUgFi3rTgzCmgswCE67bPEp6eg0pDnttk/FSefw8OkFp
HJcHKgS4PJCWnQcKMDJGsMUj75CFPCpDoN/LwBcqhy+RDy0Ovy0awuML5/ca8vwlugVEZZV8BAgU
0RcuknM5pHCsph7Ad+eYzn1w4Dahd87kakj8K7RlJx3tbQ+Tjo7zSwX6n4686mCsPGEo/Z0d19YS
lIdmsOW8JnIPPcnSHRwC5ZXuIR0tIJOYT65HkdjAue/XE3tWj8E7Q5AJBTxU8dYT9LzYzaAnQjW6
OScJXFTZaK/aMiN+s0e5joJNBRwg0lGkieey7pFM5JTxpTtZ66k9dacgJ5OlJyHdpWi8xbn69Vud
nU4v46FeESA9XAGw58FtB7yPIdHcndo0YWUcCbIXdoIN+OJfavf+ZCiokaEmAi4fgHjnGCPwz2vd
tWl3QpaLeRr6KknyzkCvNBtZeilBXKPW10s0ezXa2T4EQHpxZAfPSjRCgqSoBTiwysQt2vj9IwL5
4A439Pg0hCI7QVAsyOHk7F2IP8/O4/XjrnUFXC44mIBrOjseDQxbmpYm3akXYUfKDoJVBXiawaMI
wuvQ6SCH+evZPD+Q/xxxBXKgNruWM85ylXnCKyczvnFElvm6ieYTfKayH1w540HBP+8+9RDlDiz7
MGVJ5RYkQqUDQrgcDzdc4k6e4ZtxMq3vjxQd+SD0TnBFvD4LFZVSwvKYn5olctD5FW1c6FGG4F83
ALRNDLPR+WTnm6QrnKqdSO6BYnoCpFhuIhpCXDpAlZAMafxe9RCZTCAOEJRVN3ubCx/uZ8vFQ50J
uw6bAZP2+lEn46Ft7rj8pDUMLBsQaaH8T+IiqUL3WDuIVCbg4z6PqQzfyZ4FG5LqVF+YvrOz/OV7
rSkmVNnXkpd7FjC1a7Scspif4Je1ABFhIo3meTzsolE3ecUmJ0/85jf7yX+OChZ3skppIVU6W6WV
0yU67TBLpAmSGwBXP3Lr9wC5zMtGA0la9CH93o9u+m4RermwT392KOCq/N/Bz65sU40W6hKSnwY0
8m4mCPiVoObFh9ofPv16in+2GRF++dgcIIhBsuT1DKeDU9F+mPlpHiv+GYDkZpM0yqAGhIs675AJ
bX894NurCiIAQNqhpwWJjzfdChGzQaHww0+iHodbQWFzVtWx2pl5uoNOeQ0x09Q+acz0hTP9Z8sI
WBf09FwkV+jQvH5TNzCzdFnGTw6sZXa1O9ZlZECS9bqEXrsJlPIXAlTIr9/2p4MCgJxAmBG97HPy
KhSQ0QOZSX+itVoeWZwMx4DAhzARXbStQiLu6yG+pI18Dht9WbvIL1aZRIDDcG++ftW+dSvS2AHL
h7bh8wwd/j1urnkjRyYfpBf9gKtqfJNK58MICvsJxh0CReQ4uMSe/tnbQ9cDBAUERmsP7vVzVNZj
kHEZ+alrM28bzrH65tIMnWnT1p9tFlXHWSlzYZ5fJvLsjltLUoByokgEJeKziQYoIW3mGWV+X0C+
HX7qzuOoIvD6U2bfBbPrTgUZ3eW5C9toC+AR3SV1NmNK+v6qqvphi2YvPWLiLtV5fvI5oFWN8i8u
emQi54H4EKOxquKOntDLgcCSSucyiUSwSQRUEWcvrXbz3Jrdb67A9ZJBOIrtBqTIm+Zn5Qyka+DA
c5KaEhhdAVKdu6qHSQOCge5GGwX5mEjEF2bhzbtiWITd+APII8T8Z5MwkNCJQAinp3byvB8tHKSv
AFdpDi03H+v1UAvsfCkWPRsTMASQf1E9wWJDawVSFa+X22BlE5h25LcDrF3qnahSk7Y5ULV91Bdo
5yXTnVtNqt1m/jTHv1eywuBrbRcKI8A9gal77rbOFtqhYJWo235c+mvkce9R4QJ7yUovh7aJvXAp
np3bgEIiuUQTCLiPlQsWnJUn1aDjqA+jCUzmaScU+JEmaiD3DoObPbCLwd2vV1GGT/eXPYXhAMUH
EHPl4SDQz85uQ9EnIc8CEz64sEsrrI8MpmMQAYih0IZAcbYb4wo4rtOWH5veOI+/Hv7s0vjX8FhS
yOTXa+psNQFDAC53UIcPMljYJtNWXzmdcAGHnLOSWf8pMmlcgMItyl8PvP7it+/974HP3juQJJgo
GcKHlDV9KSF9dc98P3369SjnC/fPrwtODDYKxBvPy48EJg/hOMjwgWWN81FoUBkdZJrbOU3Ivh/b
7LoTgb7wam9XEKYUukeoUED8CCjb17tFZLIhLlnCh2XqzRZ2cXEZT0A0wwItyrusuoT5OL+VXibx
RdcbOhrYqecaMm2d1Dxe4vBh1IMquBePBdzPIEMf9HMJuhDZxkywbQtRj6ceiraFT11xP0K35UIJ
7iy6Wh/kxZkhQES52iask/6X2lMj09lrahY90JjwTaTG+uBL8LiXvr+k0PKTjwzjLPBXwHoCdPxc
3Com7Qg0mIkerFZ3Y6K9Q0Ci6HOrGyClEjteIvv+ZCWh8YMyKrJWIF7PcQvcl1m1CBU9zGBV73mn
sh+4AJzSQJhjU4VzBhvA8BJ34ie7M4AEDeiPq8cbzr7X3xOmdQFrfBU/wD4PgNKMTVeZVSAc9VN4
WirwKZq+fwhdO1/yczy/69epRLUeYeRaVFrRdq+HrgysvxT3oodhBgW2jUe0cENoqldATG7nyoVx
ZUPqTZTAbgitcrXtgQHKKaRpb6uJxRvKB3cvibgEXH89D8CN4KJH6LVC1pHhITF5/VweayhFrSb+
thIlsmsUO1v/uqpdMWZlFQQA/Go+Mf2+Uz2Jfk+s/2VwDAtWNHBPoJmcw9eoCVBdhXvZNzsk9baB
C8MBH5GWTZxcoj+/vhf+HAp9CpBP4amYADP3+j1DhoglDWz6bQZMbdcmntgav533WawgveAkYPZn
jeu+S+EAljP4lv7WrYuSKAYHXG0ttgFbAobU6/Gj1rMK5W32vbcgjOwzqCu6d3KkOv7QjNQzVe5A
NWC5cHSeFRTWYVFchDIdqra49SEi/XpYvx75PIWj/32RnQOGXEbjZgMhqni8SloxaFkCQOSqxwB0
w/QOMFCX3cyyozIP/QqQdwhIVJupQgZ9Iex6fd7giVZfY6h0o9yNDh/0oV4/GCIuQPbi2v0OlCTo
NWHTeFtW8UmXkezGjykf9CUK/uvTFHVscN9BHkU1f8VdvwFLpg7U+3QS0R8od0g4ZVvzDm6ENve6
jn77nXvyX0OtgchqeYNg9uzgppPChoOT/Q+Q9ergyDIFrBvoTWn75PksuZs1hQUh9loSXZjx8++K
lQ4QPUgSKNBBhONcZwC1bXhNZZaRvNGJuq5THuxmqPoHeZ3Ezh6SA/yS0vub7wpYL7SAUPeA9SNO
1rOp1BXcoLqMwjbWSdBmd8gUFQPBqa7cnux+/WFfn+D4sBCjWY9u1DrQ9cOmer1sHJxhiTONguQs
iqt9zzv09dve5PPg1bdmScJbSKY1OU2Wbv/rod+8JiC2a1kOi3ZVwjgfWiwadULoQsJpPEznG5LN
1aZDznLrj2gC/uZYKzw/A5EL7Ckgcc4b37J2FEAtvMJrqop9htzhEOdAi6ljt8hMXgjR37wZdI9Q
LQUxCuU+/Hl2NjYeQ9F8aQxFwxgwQ6CMmi6XrM2y3OCSujDamylE9oPeDlyncDRBYfJsNHcJyUL8
Nqa5S0LXYDSoheYiolWI/kcbNSuYF6yELJr7UzCH6cdff9uzNhPWEL7sn8oNqBaip3u2OQ0qt22g
g4rm6IL4LsSEAzaXg+nS9tDbDL5eoicMpt2uSL/RFCL/eTNl7sdpktPveX7hWVaf31XbHy3G1Qn5
7FkoouUlyUxCc5UE9U757XQ99YPGlCccjkTLJSmGN18f3UVUs2DcBuIWzoezDeRrRSwKkyArcDPJ
B3RS1RbiUk4etm11RZte3ZM4MGWEIOTCBjoPNaBvvBrzYPfitVEfXa/ov0SzsDVJRNppDG0D1n2a
u+EB5svBu5676B4n/nzVQG7+woHxIgP078QInSbEXIj2ICOK8ihwe2c3oK5qXEJ94NI8RAwvH90R
PPJS2G7mBf4ePgUxtf3ettb/FE9dfR90vuLPcevpo4Qeo8mjvpnfRS6vvdwm3Twca8bDjwDtRScv
kfZOKArSek0i4+wkCJf2M05Dc5xcUI6LCcGbuEt80qg/k4P/+Gr/k3zv7/58B/nP/8Lfv6KwKWpC
p7O//vNUfxW97H9M/7X+t//9Z6//0z9v9XcxKfH9b6fnQf5tq/i356nu+fn/efUrMNK/nqR8np5f
/WXDp3qa79V3SLx9l6qdXobDM6//8v/3h3/7/vJbnubh+z/++NorPq2/jeCx/vjXj66+/eMPTNZ/
/PW3/+tHN88d/tf/+UGeOcwT/t//Pf8/35/l9I8/kvDv0BxEcIuOAGS1UUr942/m+/qT2P072sug
yK40LCCa1uiD92KiGDH9O65OlH1fQP8rxkP2av2Bn/0dGxVXOrxMAARFxfuP/3myV3P177n7G1fd
XV/zSf7jD0R/ryPS1b4eEBJsRajyAFECzvPr7aAG4kJQ3qk2HjfsCLOY7zMlQQlx5GNY07hoI3MY
J0YPiFpQHdT0UxOyVTw1Klx/9jcerL1OfWwh6C/hOLOF8bJSuSLg7BV9tZ7bKhXZnYogqbgBFCep
czMR0941LJJ6M9IwGl38lhGldJEzC+Pbr5FEQ+1bFEH6YrEKZdch83vyYWBT91FPiT5NYfIlUZ66
b3nnujmwAy3PU9pB+AbCVBui4uxqjLNSh1PVlK5D0ns4ezuxl/fW5cPJoOVbydz0AiChCejZY5bW
6bKvw65QwGeVkIhUhyFF50QCf3kALl8V0WhsMTn1XbJYt4wqqXO3Hm86nOO5MwbXtFKfZxH3kIIM
fajn2VocoMV6lBGv23whXlK2tmcl90W8i/kChTAg16gEfZ4qtmsbd5RbPU48yjO3Un3hZBy0P11F
/Xu5SKhr+aWUHirwZLW71CEUt9wl6I5eDIDTCN2XjegyAFFJG992oOPkbuf9UM58Yp00j2TsblD4
kuRm6Ax0WRGni/dChHkElcyTxK9UOcoNjXeFGx7jzi6F31Tj1ziyWtp9l7MOowIwuMFshQ9nkdzS
ifrl2pBVBZXRe0eIVBaGkAUQWdcshYWaJyzMTbrtFQxt3s+zRx9VFkzX6GO8H2sD5aFYhd3WG1y2
VW44XEf4bHcuG67UuJSAr931XE2b2Rv9skXbrUTOsPW0fAYZFWpcnnR3ES4nFIkauaUtNL8BxZlY
3npZDqUH7xb0BxVtGr83cT5gyeiDmSJ6R1JCkW+h/mkg2d3O7+Be6gFoXA83Mkr2yHWBCjAL3SaE
hOhdLe1QbaiAnw/MPZEvKwhp5oyl5lRV7ZWYmknmNOzNcN92dKEHEM4hbIcSvxHbqDWJKCOwFEQR
Om4OQWnkNRDDyUeA4qLCl0m9kw65UtZUaClpUtRU6kILpWMIeNoNtjWDiLq7PAIP3IncsQY0jlY9
edWSAO6nSQOKt98jgY1rYGdSsGWh8XGLHDNXFccNM8TXZiGqnAZoUvDQjrmo58/opP/guO8Hrz+Q
YYKoJUMHN/sSN4HdNkMy5ZXIjolXV+9DAxo52iDD1h2IwW3EYceCfVRDmZ/BRXfa9do63Xcfm2mL
NT1bsHbZYItlaQ5xxPmWNpw/hssy1zn8z9VpsbB5zimOnubQ69HeAeDIII7MdDrnAeN6KWrSq9wi
PCvtwuTB8d3uAWTv5JFo9xj7g8/zanDmgxIaUDfDrvuAyzHvx6ztc4rWAbQGYw1OremhKj0DNtRu
UbSSuxTC/SD8JKi/7iz83p7d0YHrJVpSsisWaeHcE9Y2OihfNfcuaJIAX0sxnEjf134u3Znf+WpU
fT7YgTq7CfWlL5p4pNkmwtgub5M+iZDmzkVIwnTLnI78WNjqcCzmqYTBBYpnponvnZnQIB+d9kdm
QvaxzSAAsdM11bmiyuO5I5hJ8rRq7MbhtH6orH7ObJMdRpRSStlCinZsaFM4JAieABIwh8TRcudK
P9h1NREl81IDUuNY82bjzHBYW9o+c/djNnxekQ2HDHZT1xAHIHOOjt5k8tC2bDcNVWTzUIzB6krV
Zjj6JmFzH1oU+OCQbWiNeZ4ADSoCCQoVPiyWWd1u+l6LfF5sr6+dQSiQ4hqP89zERCw5ag/LoVdJ
d8OScPjIEmnARszkrlFUlIbUYg9a7lOQSkVLGz0hT167EZIgBq+seAc6+m07gB3s6HQPg7yU5xRM
WgSaH3G+ioMEAegIbGcRurqRezIPp6RDNWLMWxREVn8s10IAR0ykSstuhE6vsBADy2Xkl1McqSNd
EnHtOOY2yugo8pS1sPWYQ7+uiw7t9ng/1HV83ziQMQhkzT+BLkPfLQo0l3z0/U9BNt5DdafNOZy4
8k4M77DKIVOok3uABZAIe+E9+Puzmy90PFVZ9J3NzTeQniMIcSKjLGHt4t7AyQ9alRnhFgdF1y8D
mEyoTxZmDDi4y+EDrqj0UPM2KQUJ7Wl0h+6Jdz7w6mHabQLHHY+DB8gy0JAQK1oqgaCeQSjyGf4A
pYbkdi89VUIzl+WT4Lhy604eTJ/xHFWaeQMKdQe/Kq3LQYgA4pKwQdD5AMcZeFgs4abLmMgraY69
H8Cpd3iAxtgybY2ESWGM3VZVH0aOJB0Id+hC5jzOtpXDdy0UiYvRd6APUdcNZIBqT31ePM2fJmh0
XdWTz29hHtE7BQOAes5BxRMwqALibyliwZ+qpGaYSLrg1MygztrfO95ic+ZCVKSoyCjZAUJV7Hme
oDsN9mAA6U24is6PPqu9Lq8ZSAW576uvOsHG3Ybo4/IiBTfn/aLS+hDwGBhyNOA+DNoLxsM01Tfo
JuFiWWRl8kS2YKdn7tHWBGpGhh5tmjhZHlHw9RiLuJPHQFx9alDW8QqU8r10i8JydxfPKgg3Veu2
p6np4una9aS1OfQxjxn4Ip8S0gj/aKV/44mG3cm237HVWJK1/CtnbllrHbRFRWFMX/h8nJ6WunFt
jurSEVWkDkoqCBGbDXqDSx53jOzgkMBQnIfsSKCsjYqUdFA+9VuAtHFVoppl6+NIg4e68gGdxzKh
4wY6qdkddTE52xpSalletab9QrypUTnQOczPQfAVUwGzkWoo0gEAiLLOOrxH44eiKcEaCobdZGOl
AG9xw6mAARknT2Sak+8t1/cVcyfQ+wMwyq/CAZFViRmc/HyBZmj/PhySgcBBW/Zim3Vp8uzXxj1B
6DTp8hBBaXVDkUoK0DNZrfIBkEwL78vVp8z46LrsmaidBS1ayENsrYjluNOhY34wL+ENDlDnfQ3P
13LGUto70vW3QKqh2uZMXAdbGfXxrfaxaSEMA1tARo5z36cHyQBjqnv9QVAqtoPnQ7cKhylVhZeN
QJDXHC7GWGllA6EruG/CqMYJY6YwVf3wwcIglBRz7FqvRA/rTnrVkff+vB36qLquOl9vnSp1aMlT
1djdMijHLQntXEDlOzoV8AiYoYRmI9Lmo1iWK3jx1AfDqO/A62/cT8o3W2SCIvfq9ntbh3EO3yH/
BuXy5FTN2gB4PxO42jigLILxxvUXFJLEJlhaeXK7EfoHsSxZMrB7artIYiOg8Q8g8HXUQCMHs4yg
PejC0xxEdJcp51FYtyalTmp5qMFX3TAm3vkkhiX40tCvC533btNxGCRL+T4x3NJcszT4Alqf2au0
935gYoc9aVm8y4xzj5TDZnnNa54iBq8+gLpkN0C0ZZ/H0XP1llpZg4NjUvMOJ3eqDhOtICUWCbPp
O5O+o7in21y7QPuUrCHmi3bgRBVUbffZLEYD7B9Mu0q3EeyShsC5yvqgfaZB0xSTOwua+9Ibvi49
92BkAHRHFCCK2XA2HhpHhT2MqQWk4BYbze0Rsro4KQHbjJcyM6z9uFgNKmGQ6PmgFwYdNW7Ukl2l
zgBDmMrxoKq6qHpCc0w1T1686Azke0Andik0L3lhDHQJcxiBxuSU+ksUnWgUKpAXGl4He8HQYNNZ
YE0x8zHkN6Egoy3YjOMqp3Hf5xV4hlOJf6eDR5usrSNADxnbOMMIrLIhmQn8HM2TccmDbPLnHWiY
QzF1Y/ZCXNEAyBlW+qmNvzDd6bsWaJtwSw0iPrMh2GN8htVtLZbHTMMY9bNoE8TX4SiucBKYjufZ
OKjnBf6E3l5B8Kc5yqXuc9Uxp3CVAyMkETXjfQsHj29NQv06h40SwtC5CqOnKYxqBJYqiYbNMLa4
eGc7n7oxDOUT7hEAGVuXiGrj9O2jV/ttf5gIXfQ2hhDNhEGgWmE3lZjkt5HC/3JrzHCbmWGXBLQD
I3eWH+PI69vCkTT9EPkaJzsTkKTEPSHF7ZD0zXVV1dGXDiZiSa5hQfRJhy2fNhROgNG2gR7ItO0k
AqpOiDs08bGLA5o91y3SowIB8T3Yc4D0zfE0bSTBkVJqFcHgMeCNhZ5GVPmIOzNHRxsoscIIY+iH
2tm6uLxo7rmY+51rGuhy4laFRdTUMLSrIWAWFyA0xMl2NIwZuDRkcUEc04TbCVlj/NlqOYabBl6i
sPUZpvA9wHaxBjZ7ls0GAujdnK9mcfcdymbjlkLYVh1rCk5frCeC7p0Asx3ahF33Q8Bavd32GfPe
IYIRopChXsMk0uy51vym6kj/xc5JOuaeU7sfYphfIs/SlGdHN2z6uyYbonZXo0WCKC7oAf1xA72t
gFZnpwiZWnbFAHrExS+H2P2YZS0FUMobnFNbk3gPeHV1I1ynJqC91f07Tuhcb2cy6fu28qYvAuXJ
YliC6ofko9423hznSUZdjtViEc2iVRTctq4Bq8l6Y0/wZzLQPKaE3bg2GM1DZMK2IF60BPmwRK4u
KyB30s1UV5ydFDQnR8SkCYLIkUrw7iuVIjuqDHwzt+BA++Mmqqaw2iro2H+AWad4yJZKxfAwMfU+
0DgEPvZZ5VYH0AWNRFwPNGdJwYEVBYv8U+IAHgD3ykNL3GbnDYhq8ni0/p3OBvA352pWckcjRAU5
+oCNPfEMtXUYnUxu6Ulef2DLZLtDpmunuZLwTEbQS+elbNqFkCMUZ5AEGWEDFKoNRI/nchE1fUzB
d59LO6LhexuE9dzno2dic+VoN4Edgt8P04kuSNLuJGEZK52M+QJEpYB9JRzKjFB8dqst4lxcZdIM
06csrBonn5QTX1uW+htAWBHWiJY59zNtJW4pNLFwE84P8SpYpCCRV1ZhgIYlq8MbSM/FV6jEyDvR
NqugDO/z1on5xwR2eUeEIOlVhnzlEao09HNLoMCGflTq5QGSdNylqwUmFpweSQ4HOrgfpb41ZQMt
yaMePBdhTtdvYp/LA0Sdl9s6xDxQW99MFM3rzIFNVIXjoLS8mulNErBw2vsemjGP7dCGPyjIkGiv
j7rt9hlzGviijAlFoUprDzkXz0TJYxLzu3SqF2gJtH0Mdmw+JZZnX5wAjckG5+rYfNamG45ixL67
TQYn6vamdoBWy12u9mGVbgCfrEpUsR5hG/cIwb4PLIu+OapyP5g2wZ70xifbDyjgOOKOR/hVbntv
XLLvUnR20orNtwrx3uOAUBv9rOhUDd0+SlMHtjrk/dTg3gMjdtTdFwStMEAY7zM5PAjf+9557Ogr
Nyka1m16aZ996tSAi0xXpFoe0FbI8km2z+NqTOYm0QcH3LVcR/2dSHvgurtPkQgfa9e5NbCNPfak
oiipAW4X0/62s3JFoF6bDItMeMtz1PefQEVzyzSpo203DDIH42DKaRd9HePG/9bCMxwHXYYmhyDP
1m82PW+OTjagRJOhjtImtogUqfMpkyOKRv66YCZ4XiClzj0JqhOYP/tuqJ/cToyowyDqxGr/blC6
zz3tP1DWvxcSGVEkl3yOB4XsHObVpG4krK8H5Dl7l7l9VGM1tSZ6l/FhGTd8mBUeIYlFSN41SwAU
xCKOuKBvqlngjgvmKc8WexuNGfSx4gcUdU69x68Mj+HZi7pHG+Hc8pBToDtUVkuzH0ZXXhlHA1fu
s23i2mtH8psAMXzVsDhfYvSRgUiGOCw9mtjpTnxgLiKD/tbVLeKSeLX4CJZtI2q1bcY6u/KZxZPY
4RYBl4Txs85pxM2mU2m8cafpXTYnd8LLeqD3yBG8lScX5xNaA7CkeTdO0Q/0toKjh8bVwWikuf9N
3Zksx21s3fqJcAJ9M0VTHVuxkUhOEJJIogcSXQLIp79f2T7/tajzm3EGd3AjPJJtoQqFTOTe+1tr
0bTpL7SqV9eGu15z1jLDzvMO/mDQR5v0qHTTt6y1HdIZ1Hfm188GZhfJUlfHrtCKy7HLbuXaIew1
r+W02XdWzUxCd7YhFAizUO904jhirHIgG0CGrqBD5c2+FVL3iAuT6L0j8MNTkGs7IfiAvP1DDq4n
wpaWKFXaEhm9t1/r+nownPXo5uVdh4wlpohMefj64rLTnNFKrPNvjrMskjD5g+hPOzRtCkGCbfSw
q5WIcXtPQ7NepyMI3g3GpPeqqWkjSbHdBJXcfoy2f8TD+SuKrpeim08NssO9VW03dBP6EAPkO4PT
u64INtkk5HND6IElDOdQMlG6zA2bbKLGwcNlVDPPmVQ3zmqKw+KJfdE1MuQ1xOPE7h3VZjPecxmB
LSDL41xQH7zB+N7XnH6BzJewEsILW63RD+5oEFA4mFetucw3Ph21cBbVw+A2d06ZPs8+7h8Bb3BO
GzQG9PStpg1TBfqV23AyTYti4r4WvIbm4MvoD+2py+2W00hNCFlNIT0myzk9G8WK85Rt+rqjA3Iz
5f6LlfYXneG8kHaADTPa1vO5aI7qIFtCpvbPI+BglBXq2vdQq2/GeJm51fQS5LJCsV4c+9o+6VPv
h2SHTcENoYQLdWTpmmlS9HauHUZCUp0DfX4apa0DQfbTas2+fh0CY9mrvAouC2Go+7Hr9LAXufll
yH3rwVWlupRtZuJDrX8LKLOS3KnBUjHviclFKPNoGbflsODZ8I0wVj1s5eYlXjF4uxlc9W5Mc3Wy
RNqwPFdtN280/3Vz8H7MDQ0NZiaJFByL8lLwppFrf1+mRrMbMIOAsssvvGWpjlnbGzuvLNtwEjTf
yuLUVd2D36gvSCcfMs75YT/33oUktpZYM4TfHEhNG6fAyb3C73lAzOimcV4UMnSIIADYyxdecd6D
UU19RJ+pDdvCNC56DikHvyF4VM8vWLhuWNGZC+GSvg26Ko/VWDSHZsoUpUupYim8JjEKLFWb6cqz
6E40VXEzl/rj1rsHfRQitmmfXSBS7980RoGHbF4Vc+Zmif3Bviza0SHeez22wXxcvPU0Nk16n4l5
u8ywph5ir7KOmUsFmVrV+ITDJi1DVV7j/Xwo86a6suplSgZTVpcFYebP+KX9tH3lhDiW42jgT48K
k+0HRkF6nPei2i3+cFrLFbeXfHwYvKaN8sE8ESUZioIYEt9q2m9m4a3hOnc/Mi37IcY2Xohe3zXO
OsVBvbxXLJKuYsQWanXX7AqbnVZRNVJOWvQ3KEn5WytTspTmMdvVmT2Ey0IcK1Xxa0mmkYdgoh6M
vcM+cizs+pUChxe8Rppu35BhlD+tfho5xvaYNT0VdDY/urZwn8EErB3PHh/eH7M2CmR1dXYaUNgd
vS6O2uer95IW7beZG4pXEZ+57839uomjXbnHtUqvZKreTF3mUdMz3o+XwiK501zn7MhArInGOWCU
RNPcxnmu6nb9Shyp07VdFjNdS08z29RXS5+fysmZEr/3v3pp+Ux18m6p+aY651j05nTNuXCLpOXQ
0ZmtCOI/jducjg1/573vThQ8JLhfDYP6bttsQHPZeyCW1Y5EpStp+aTH4FJrfq9LYkcBAq013WX+
RJ5X1yOtoZFZtGEze2NsD9S3xUoQTYQaODj327ybJZ/4NX2qBWzfnEvgTj9ZJ21PB8ZLsjzonmq/
c68CfuVXR0/H74bmPOlqhLTEQ2HzWdV1Od4Qq6xpDBydtIiZ7QXXnLha64AhSIpvrc3APBELtyBK
q3T4uiKn/JKX5Y4s0uUks1Y4ofI99YjF81aGC9HjEwMpzS3maK0Fju+aVcvuRtJVyLjHjmpSP7S7
birvpOpXJ5mNYS53VFJLftdoplNHzsS4ZnOkfxrYOt4rWvhX+ryUb6Y7ZXOI5qtYH52qljo7gtce
/N4aT9WgljqcjWV1qiu+nZff5BjIOCfcjvRdQ28rC/NqsvZ0zQhiqiuSXDMyZNPCf9ma5qrCFLPB
tokXaU2eojC3CJV9DZ/S7cy28ncLhmlWiAxOXGu+c9Wkrfaz4Fm7NfBRI/FrJMFlk7tgSWk1E9CL
XfeJEXG6MzLtle3mulVWUnuTE49+hsA679dYdnnUpmlp00AIqqQkhubVMZc8ZunY8QoK+oRxDC+B
ebnp0xJxdpdhY6hQzwqrEZy/ecJwxIXYzhxGJoOj0V96z11daeUlEnbDdCk2rW7hTGFlu6pMa68K
hVTwNmE7WpVkcZt65HiV2s20RbOdsGX6JFRV/SgxbZMhc+fVCPO2c5PZrSPfTv8k1/5f8Azirb2f
hre3CaDh/wOK4WxK8b9jDNiidc2P4vvfuYfz//EnxKC57r9AGBySWiFwz+TB/1AMmm/8CyDhHHYK
I3bmFfhXf2EMhgP7ANsEbAzQfZYF/A/IoNn/Ar75g/sF9QZmg0X9L0iGP/SF/xewwYQRjgIa7xyA
QycexOdXjsGhi7tB/zW7MbGny+ZrdzddctS5M3Zql+7XeIs4XF8bRbheDkce2KOKxW6+7l+GO9a3
fK8eejNsopNMeIyTLX5c4vtLpi9xsNdDEeYhL42IOjfEra8LG7Wj3NhVr3+75X/xGb/wGL9yUf/+
FjiV//EtvI+6keXsgYHwv9nVT3Mi4uFIv8APmQWZDByj9au7K5Mszo/NhX33yaV/RTb/ujRbOy5w
0Mnofn+9gSOargyX8mbH8WW3Ppck1j75V81XXF+rCzpiRyyBmTqp9rr9RL35H66M2JjrerQ0wPI+
sFGFvy61P4/NDoZq15Ilu6ze3sjX61oan3zL3y6FnwLkPeT12arU/GhrnY7YR+gVxZvns/HkWoil
RKaXh27wP2Enz7frl+fxw5XOn+RvmJm7kBugBq4krbvFvq/Xx09+r185Nn4vRnFMVs56DLz7eGB+
vYA/lwToDkO1s7sy779to3TN3dTy9HzzGVL21ygNO2fnaCrt3xtBx/feHZ1AcJisx/WrqJfe9fBi
7baRsFZtkodunT0vstnsAe1JXbASWw7pfPvPH/yM9v16YxDtgF4AN50Rp4/WbvraUZZvTbkr5OPG
iKz0w1Z84hD1+81n/QCtwjWebYo+gqtU0kUjR64xg6Ywx3e6z2DVD/jmH7effZC8L6BxG5z+A0Y4
e1OJ/xNhF6kzvQpAHotCuprS05LKR+Q8YbXh88/rSWs/eYZ/Jbb+fWUUMucrW+i7fv3h9cH14B+4
snuV3W1X6e10Km7X/fLtn3+nD7ZX/74Ohwy2deIKPi5LZxzbsjODYmeFL3RxL61Qj/Ajj7soSNQ+
e8BmJ/rMXeiDUuCvi3qIccjFJLH7I97c4icwtkFd7ux9feyuncN0SHfqVF67B+1oHP/5K37wzf7z
aqiMsX6Dv/XtjwZSmlZh/Abxulsid2+ftJvuejja0Rq+Tcmyk4lMgJiSNLSiIcyT+k908hdy8u+7
/R9q5g9LwQUDZhXgoYXY+cMz5KWVl5qFWezyo3vq+bLrRXp0j348HeRBSzg53jl3DLFgwWSoIo00
m7fyTXu1bv1r99o7BscsDmL9wjs6n9yZP+7zP3y0j6/TBSxwUSN3Zs2SPCe9KCFNYTL2fh0JRm9D
2FActqEuwubeK8PxM4eWP2jv3z4A+zQlB0II2MRfn3Kv7ejUpkuxa8LsYO2CWNv5JzNaDn5SXWtP
2lNxMd0QUMk/9m16Y+/MC+2ox4AJD/QyT2Qdh5/5Yvy+q+Ajet62MFbB+ezjzzUzzWHiNue7aeza
/Ep3/OGOMXO5fmL48ft1eAeezX+MswOH+VEM1Wk15o1uxQ7ZzWsdM82b4eR4TNdP3lG/b8VsRM7Z
GB83MVo7H56/ZaTypS3IhTL7p0tnkfKRXu+s1GcuXr+9d4G3ELzh54kACH/688vsb29DJ2AM4ItN
S7Je2weNm5i0DIsqstrP3vB/SKh+eXDOl0Lfes7mgK//aCGQ05VNp3HWElK977br6Ub7Md07F8MN
NnGJf1Pdtkl/ox5pJLcv+g//kzX9QWHHloLSGPECltZoaxD6fPimgrOpZi61ltCQOw7H9JRHeYyM
8GjuxHUTi+j1n/ewjw8LonF850ykKJxs2Eo+nHthP0HqzuukLYYEZgaPlPifr/Dxt+MK6IOQjeFc
hFL8ozsCQfJmO/8xqIu6yL+tD90nRP5vX4EhO+ktGDEh6AWE/nDLMlwoem/T4HZXzOxyRwWhPS3i
k4f941Vg8DhjIjTnqMSW8pHAJwN4qGesHONNU9nO6vv8ooID/C+/C3wMvzx1CIeDs2vNB5waemnh
4azqxOw1cVV6RnqHRV+3/+ef5LfvwiAUlwKsiUASUVp92Bzph4004bsmCUbF3MpI56j3h79K4f/1
/fSfrnIWj8Ga862QSP66aEWv5DpMbZOsqad18TCyviNzIgfgk0XzcR/iPa/7HP2RwqLn/i0tDaVY
kKXm0CSt7LzQMPs2UnazREXzeUTcn040f98gXARiLJRz2hayDPuj5s+rZDHWQVHFxNTX11bWemZ+
447ttPlF3DdiaEKwe7yEoNDP5opVhhfG6miNBjVULg8MYysV1+jp9R32YcoLa9qaEpbRyrZIeIv7
Pm0MqjmiGkenrScSG+Vo/LByYswSfUNxWbqWYHDsZXQDN1r7OxqKCpTMdhgT2z2lbFh3dpdFoD4+
pEBuIQ9mVOI8uNidzihDfeOQNfSYLnpFGE9Myx5OmF4SY7Fqmsc0hJbS1QXdFt2kDVhmKjZrvV+/
lr2FVL2psKu5t9xMAUrn8OdTRFCUVYZ+PeVnH+EG1127r+SXMdcMM1ZlX97WlTuve0PZwQ2t7+UB
2xA+qEDP24Bi2nzEVQ6MFuds0MPRx8A8qtJ0vHPnzLnqU30a6Tjh5x/RvzZk7MLVGntuZg6g59bp
zTw3gPL8eq2IkUYZIp40yazc0YV8tSB5PMD4xbtmyifBZCBmGeG1MJlSlIjemRjoZ8dNskNCqJHu
uuVDkS5MHfgt7a2h4j5iTxCCBPRFWAwTIHuxDgzxGPG5XmRMDqin8gp8rGS5VJedUs6tL/yFdvVG
+4pOlwW5O9mmBhIDLCJOW3225gOtziZ6ozrW/q5wWyN0wVJeemtrCvNgbJ4+4BtYe+8mfqAigiii
hTB7M2M3WY7dFGZBqZaoMWxtY247QOK1hZbeVor0wCTH76QojrUnScrdD4vov5cmTcIQdcCE/4/G
qCDaTEswVFLbehWMnT/GSx/ApM80ZMkmhc/wktEuAy0OBrk+o3WFWSxXUPS4DCyOcH7J8D2zZuCu
XFQAO6au2TUJ0cu0RWXRbgzVmgYKV8hCMHNjrHUpN7tERDGnjMo8d2XqjQ8Yrv95yxMYnpUCO3Ac
c7817eKH/kjvIaztdhY4KbZZz2pS1jcPQvirYTf1q+k3znev0z187qe5saLJ6aipPPaew2IVxj1r
WhEY5FqlkZT8198bmMch0jBr+DkXgddBC5PZzbOlevoUKUFrqoP5CJtqWlBymKM+MlF18IOfWtuv
d1DTmoMfRh004czjtOGfPuKwMC96/xw43crjHYhAa6LcH/3HHo/XJqQ33WREOld6ezB7gfRimdnd
Qn1L4QxzUwYXok43hkqu1Gc4LjGoK0u24qZEpIsoY5nqdZ+RFJof14xSOWypUH6OJcB2ohM0eK9b
SBTCMWcKH5uA5ACfilYpE2kmY1Hv9rWMJib5gDgYCYgo7bbqTChKA1fy0tefISlMk/uyeo/mUshn
qGmRxZlm65h7N5WMmswCXNPqmanepjss1sa5dBoHgrEjiPBxtsgD8kEkicYA4cUHsoHt2/d2OV2M
mqhVSHiW/sYIo8eN1Ru961JQ7Md4oI4z7FK/rvf4dmuZGzNMdfJjn5t+AcdWlDTQDU9PzMoGkOB5
463Vm4HcYkMazZA4CEXMuFuzhtzUIh1FiI8yFm4BMjaBZ1tzWidzvXdaQ/tijlAYMe6+mplIxsNv
GS3i4CgqOx8OuHa6uB5mIwnIkmNHmxBOWq+xi5bLRtfQMKniDWdgVVaIPApaIk7CtR2Rn1ZWD5qQ
Tys4A3pJDDHneuBJB9pMh13WDb1K/E402Z6OWQY9XsJVRSPaqBY3apzLEzsX5Xz08jTdj5mojHgy
i3qLYMmKl0EVNNcDW8NHNPOq5r5mRSEVXvpNRehF5iUqUQGxmXYNA10f6oVdCVECkGzWjd+zebad
ZAUptC7wsenMg90bK6dMkftvCyZPLLVyJMK9LHuX6MUNGUnkWIiVd7Jw1TdAkcCItC3oSXZiAH0J
VWUa0YzulCv7eCaHmiHT5WpBtFgl/WqI/HrOfENGdjNLLZ59xqrhRq7hyFc37aesnU0ym3BGeu9L
LXcTVjpjlXlCEHEk6tHP4tIf2NoXNWs1Oag+owsS3sY3sfXMJXtNdRokxWqBI5aETiypzYrEDq2A
bOV0+zr7TeECVjuSia29OH4M84XKxVwhgxmhzhmvPZxLFYvZm9mfNl3Lw26shQ2MTNhSBOPcPbte
iRNmbhmrBMbKzmqT2UGqJZEWXbChSB4M0Uw2f44Eqq8y3hKBfGactnb4/ftoNYknm+ZYYLNcRRDL
xVM3VWw86ZJ1r+msspbXWiOMU766vorMvtS9AzJkIsYoCuwvHQ2pBxXICQEIBeAr/mrzBS4MuD1o
JU9USN9SM3kTNAtDKtHkkTAX61WJSon9QnHaR2W6BTI2cKlAwdrMxUMv9R5VxICumknquEAokan1
vcGP/G0j5Xfl0jm+zKPIVisM5MABwsvXbd+RUuuxezndj8BTPgIp/XwsGdEogGNNy8bu5RIoFuUN
6qik7li6h7VV/MaRBdDyPHmGSkMxGhUT0kC0LxoRGD1CgsYUEU9c+TTZAzuv7vacOex1KF9gSNh/
+l5xsuKbiDfpCnFWw+iTOky13a1RL3uEBo7u6O+uhBwJvcUezGikCZpFiKCm56GxmjnWcOa0Qgro
+WttqmKNGt9SNkIrA+qKF62RuHop79N1DnS8XOwVKYFin/NoV363i/S8OLyxsFkMdbG9lvqqI/PR
dOHi++XXrbgeConChLdvN+5m+jTfGT8aKrJYUsd5wGY9YmN1vtWVzXyxnqb8qp8aPGO8IVB3m5e1
GNcthvtKYNPys3AWc4gwnRraaAIVveswteD5ThfvoXAdaKwMb/5dgSXttLPBM80D6g3JzB8vvBJs
P8jnF9lzQ760s+69KzoCeTJaboM0bpkabJGB2IywSxdr3Cv2CivpFstGadBzHjQHHTW7yJ1CJTpt
hcdg8oXaW1rmPFXzRDmsd2Oe77rBTZ2Q2dq2hFam0GLZo7fe1tIm5aZq7P5nto1qioW2opN0kEq9
YxMNzroOiEgSd0mdIdTLUl7OhlMGZDo19F8BptjiepDki5oLX/CwyyI2kPEMwJUiQKKVgY8kTm2V
7ykBsO4un9s06YpJbLva5jCky5RDzGZszVfX8mfjttgA+LJDui1D/z71ZHY80sW2thKvpEY/zQGj
6aTRMNvcFZZwqjs4S7nEDBuDZa+ZrpqJgSOI6Zk6R7jXedqL5Uq2ui+urSZLqy9ymt3pMOaTuewr
d5FWOPbp8pQXtOSTEYAfSLIb2m3fD741QaKzAqOy7nXOCwtK1qgqKq/44msDZ8etbnWdcYOBjVvZ
pFUTm1aW/6SV67+tq+LNlK1dbuy1Hr/XrxOuCyJqPFt/tvm42bE1WqVfWT313on2PVqMaAuyGgbI
HGEj43nCA/OyQCkWOFHDS/tS0VjiYF6TYhIkHkipDTRoQPgz5/dTskort9h+SHMNrERNs3qB0LO/
WrTTxb6i0JGoC6peuwJJdnCKmZZ0iNjAHfjEzuBtv8aAHiZNFlwiir0ts6y4FGIzAE9HtpEKGF2V
97xhNZpXtaoxaBWqyW6kxODpoNmKPZuTPiQL+iZX7Zy1kOjXcqJTQ8ym+/Zkj/3Q7j2RZmxBdgpt
7c5p8DD5syqe2qzdnjQsq4I9ztWeOq2tpv8MtrLo8Y+DtT64qbSziNHyIOH08nxx9uXZmR9lMObO
u7lRRpeM07oZX+h6SUxLiVQOEmlq7CX6NNj4pPoyq2OvrQ28xhpddKEc0wZhStDY4xtq+nbdDwOn
nVObmml9ImzcgFtoeUXf4JPbkIEMF+zc9443XK9OvfrolsRsx8GoOdUSiqqqnKPPORGIRue3idVi
Qf+kHEmnq1Gf2Yh7a7b0eFjWuYi9VQMsDvplMhO6A0EVVm7buzv8Qe0M3hamh1JKzUtSl3rlh8Fc
r1Vyjnjq41Kh8EnaubOyyDUImL7VrRFYHk+IYeTOAg9Q/Yk2jQZcimSCM1CRvYCdWEhpq1aMd8q3
VXvpgMb6pP+oxojcRuvs2LVa777lT+5kMPu3KLatbt+4+vDTIXh8PjmShsgX7G6Xb/gsBdqeTSJY
QD6Hrg6x+ZmMKzxapJ703ooqWoO4XZ7NZbOzQyVR7ib4cgFpZXZqGHckfrUvTWcWxt700+AdDErg
iq8om65HREzcJH5f/eSBDLu7ZRgy40Z6uMEeZTNAK7C+x8rjPeusWxNrIudmTRNy1tBtkarECyc1
ZN4kA70bNWKXU4/gyaYHrxaxXHRKK7R4Kmyw81yXvH0x8Bmma9caiHm3tJGnb+ryLEuMhSjTG+Ik
jexiLHMYxRrSy4/suSgMn955dz756EBnEn1VM6cnMCbf/tphRiJD5Mbyh526nE0Kywf43worLnpX
PqLW9+S9VuI5E5lYmL+JlEJ6R6Lk+NPUfI1SvN3UqfZhyPdWhosqPh6ij+wyz94m3V4G2DCcR16b
ERr/60DK0dPW53kRK1UI+BxlZhFeEzT1q2GhgLHpKrz627SWRxRKxbs5ql6LEDk63ZPZ6eQ5w9J4
7UXXDNqzxhErOK5914rQOcc2UKIUs3vRzmvGEicV8tFup8CPqsVchlsaQvlj7dRZdzJw26+ObTNh
AtLo0kdGCP0mRTrJHZVrn4YTWs40xtGpqACWNVOjprZXnFvkwnnUdQH5Ductq7mZSC1DsTcIFKbN
ICkuttVcL+uG/STMUV4z2+alw3cbK0k8ddsZjyDLeY6Kq6juKz3jCJBXzjhd2cbqtvfrOLXI0oOh
NU+lUtN4eY7ty0h6dvsguxSa3f1wcEGiyTLhNJk0LZVEnDW4hIeT6al215lu/qWhjMDmzes2a2cX
qkSfx+uxjKQzaFpCXpjf0wmSGy+arrfNq6rNN+OiwOOn+MmxrQoOW+/7WTRIISfS55z2luALX+Jz
VLkUeAoxfYVMZmh/jkPm3rqu2aT7cgJs5UxiGu+0Y8AKeSNOyCP9MkcaCg+gx2rGqSWxePtO7AQW
wlExWehSm97CNb7rZymSHFJUO0ycRMG2QUBpaWyLLEG/U9JOXArS283sBnVZz/gQOqFEpJI/e7hB
Pmy5pZUHmWnUXBtLFfhwc/TxhN0Z6kpi5mBNaxNVTcQhXgL54Nu04pqZij72ymzpwvPk+mWcsEUL
B43jRrhWs/V1yUv17Nam+bTIus+OmM8b+BnoGwtMy0ptOZRZToQzMYGqvt3W1mYFWOMcY5eMzqu2
CUrD86vMgoibvtVxqrmmCrG8kPoxo7jCzx209WdHvswaYqCQXZnFjNBhTFtjS+benEog4cq5TaHc
XlKVp3dumabpBeBrtcYpsxUQV21hRkVuyRBXVuX7ISXO2O4HSnriFsx1Oo3VlN8CQuZV6MhWnfIs
EFpMYi8/ELUHVbTgXtthU490+dZZDQ+FrDqOZmhtc47X4/iSwXTe29JT91B+yF9WY8WMwQxGA7lk
ucjvwhbrD6tqnCHOaV3KkDTP8WjA79bk9LCIkK91/aNAi/xspfx2yWg64xnPWnkjS0/jLyo2cM/d
YHGDLv2hRpuwih5BsIlD5C1QY+/HaBF4TY5bL+4XQm6/DAgbb9aW1n44THr1FGwWClbEN21PRzkf
R8jH1LsVKP7BPy0vuxt6jxCBLte217Z2Efq1S+biQK9TBHiOotPnta57XdTp5Owl/sDabixnbQzH
BuAiCtxhuMXznJf72uuMJsF/3wtMfSscQqxMS8iUMM2Y7A/IOqPSffquPgMOcioRG2IYP7WU/Tl9
A6qkjIbNKAx8DCivguXE8lGoraTBzjK2toc03G3sS2cevSyu9Fo0ITo0gXrcLTyTDKAA5YwGpejv
TY4RJdtUkMNn5MuL0VhkK/dQngdbdW4eQX/b913qei/4PnhdvJY2P67vLv27l2lseuQstbgHmCm9
CHOasrdS2uPPYOgHgSwgL95dnEFpXuOf9ziJYH1GJdfcBODmYqctznSDD608203l41s7WNqznPEY
jquu3Gp62CjIiMU2Hh0xtdSTRuMRrmXOSvCmxggssdzF0fECWfLtwk237mmiEYtG2aj1EwaRfRHJ
OqUcN9PU/9kvtqTJWhTqApNJYJugEAH0I14zYc+xoAmnVm12wgub04ey5uCJBh4NXR9p54s7ErZH
SdsaK+eTwQ9IYZ8rI6qzofs5blW7RRzGDHYKAo+2sHDogIWe6/aI8/xNChwmZPujRtZ+xExNlhEK
WvonVr3WaaLwuv6yFQhKWN0dZ+eBAryIZbZwqOa4M4OWG+yrp6CTRGhjJveO/Tcv/F7PvYcys5eH
eTYR3Q1EOScoH3UDfwqL4tGamkCjv1zL1zwnjVHrvYXTYJd9zwtyHENOfeW90aRmUlu9fXKHLNuh
68/nsJAMjsIMcZkV1qm7fCMevU2pfMvypvH94HmiMfEu0mU8mCYK+YSG8zRFpGtqiDu3IDHzXeZi
IhlZgVhuOgq1B5XL+ob2W3o5ORumMn1eyxfUEmrcebwlTypbPVDcovYSWCWru7BLwSajulI9DP6k
X2Stb1xpC5LDSNNq9arlPouIzu34lOHL89zNi0/PTCu370G1YqgFXs+QpLCd8pIqv4ayovGchQ64
OOhCoIB+GXizaD1rfQ/oZvC3lfP6uMrKAphh4jUjvNCDH/YkWXisu0HgewJnEysxdi+2VuAHgEul
JYGS89xgA1y8e2umtuWtJuarRstVyzPKYSLUpefWHK6x6qUX1fXHeh1bztbQ+q++3ntfdUbiUAJy
ax6gadtHc6LNERv22owgr6u3cfgqTSLFUqwo49aecEIvqyK9nrYBgN4WhYXcs24D1BA5KUWan9Lm
sJTR31leLn5knJ8ECu7y3L0gA/hNWcP66G3B8OQsK7lw6COIj0WOFaZMX7tYBvZwWeqq/YmpDt/D
QeKPD0drWMfSkGWfBH1bPJb5OOuR3pnenZ2Rr7ArFEE6PHygbXGm+7Wxc7ABQaHlLmSjtP5ineW2
uJ/SKeOMEM2kOb5umTmpyIOJflV0QViri6dMRK4laizXz3GsHobcYiml1fjTs93V5PPJ7sqrMdML
Tbr7WqwqMPlQmUYBtY4DSIm6kpuDYjBoOeFgIxFqbokURLmmvF160tfjCukwqx+roi8eFfqj0kVv
o9A10h/rzLgRetmsZ6ZdHg6DYIr6zWa1zrON3py+DOYVLrSJsTjhwvh1NNdwycHZulXzpwiI3cYm
gqiJDGXGec1aNi2+xDDmVCWL2ZVNvM6w02FHe4HvjBq4idHvo/cq2rncoqAaTSu0CCB1Y+xBgKlT
KfIiYRSZzodJpSZyeZty5Ird3zXDf57r/uHp/PfZ5Jnv9BiFQ0BhEOqbH0fhDL0co+nrRHjg89Ue
c4mj6m9sozyN9iMS7L25TTvG/Uln+3EWBBFqBqD1C/p014bZxr19bdENZDwdO9m8c+SRZIoQWcux
8a+UVn0yuf1PI+KAwTq6C7oJJJP/OiKWNdnEg8YgOjed/lFjAnZdt5n6r69i6Qy8iRokChZO6wOn
0qNCMIJ5qhNS0NMnYBLv2vY0bffPN/8j53COs3OZQdOOdUw6K+cp9d8YlXL0bNNQTpk4U60e9GWQ
V3QnvKPPATPxK+ezXMnf7x3Xo9L2oRR12/poWOpN9G04Z5WJsAaaBv+HujPbjpPLsvWr1AuQg765
rIggGkm2sCxbtm8Yckffw4bNa9UjnBc7H3KeKgVSKY5zjLqobG7S6Z8ANrtZa85vSnT3aD4vRZy+
elfoLfmbSGLALJ/fFS4PAwWQmfplryIp05X6CAI/PZpUaY41etjd209xGaHPRzB9fA1UlmvTZCcG
1F7u+tlTlGTUId83QOws89pkmu/V0WYDz8GBQ7dyW8Z5dOGrWcsHuCScdO6ODDkboMbqFlNIAfFA
X28HnQkYqwJHwOk7a2eQDnnh7l5einGI7lZlmXJt015JIpRulrY9DdZO0b1yazY1bf+IWtcEbOLC
Xa2Hh0vwhb5IVXQdTDBj5PxBMnnZsud2dyTOUIyLW9fetY3GIentF/badUzU9wx/PgBYpOfXyaWx
wPASc5eNhnG0HLYV1eToF3QxL4cFAZ3eEjCyxGSivT6/Si0BApTojICsSOOOad1h86boBebzOPs2
5CXdEpA1l7KyX96c4RLmBwNZ1/AHPKm1no3GFGN5OEpqVKVNUAk1Gu3UWHW8/9tHiIQONbmDTAMl
qb16hEnKUuPMmbmL3VZcWQnQQ6aPv50vngRtyxRoAGskDXMlLbKmLNZzLzV3As0O53lVbPO0nS5I
i9bzBVdZMlV1aNEoLRAYnb+opOfoNPS1sbPbeaJhEmp7nAHQoQDx7wqAh8FfPzuPp4Zvw7Qd3VkL
fq2xsUYqn8ZOy7Vh3yqeuHOqafr19lVeDj/MJ4saEGrTssIu4+TZOJgrxOBUOA1qubZ+m5DAcxis
BuoIgbXBnNGBgrDL5vDtq76cLRblKlMF8D0EdO7qWXqAYSKRxwZzoTYD9aI6G5p9glW1ln8u9T9h
W/pfi2Hl8f73/qV/n3+13x8TucKw8nf+OJgsFSsS6+ySn0pZ0VzmuT8YVtP8h2OzCPLpMg8yOfFh
/dO/ZGr/ICxmkVV6KICIKMCv808QK4TWRVzKYGLW5OxPbNJf2JfO5ymHNgXqTQ2VM6smqjR9NdnP
sRrjH45VHz9GclSakFIqYMz3z55I8GcVfi44184/g6fLMHGwTVuEkBCfVwOy9GgQzggl/YyBf5Jw
+Hy7hG9hU0l+kIb5k6osKdWtjsuyKyXmjKg+TpmWPdpT3r+DZhSlO0qhoFwsiuhz3gukFOGllASe
6rM9xNPP5AzB71i+Gfj8y208+1oT9mYdLQfdZ+PSHWiLUZEp+Jau6VP+iuI8fJe4EOp6zGgXvlht
eQL/tX3556URKSMgZgK01uD6kpNFIt1M93Gm53dj3vUPPfFTfsIhcz8PDsbgqg8fC9QDeOvV/gHz
TfdgDkAhCrv1tVzIC1L8V4aGpUMIZK9IqCes4POHkcYa0zSZHb6kGGNx3FazPTK64sfbY+O1y3Dk
RhnJ+FvG/Pllmk7r6Wn1k1/FRQvFB4iYZUEv/ReuwvdCBhP4dX3N/a7sGqyV20w+B3lvm8c1qn41
/P72RV4Z5TaSKbK0GEJs0lYLZdhkaHCzRPp5Ehrv2MRR/xdldaeTo7UzOCxDNzBz/+2LLs/nbOAw
g7C/JthF5fjwYqehG9SEe0FpB9PxtzqrkmCmubFB4BF906ulliMzzImFgSJRVNbnt6/+4u0tV2cG
8VCB48Q0l1X92Rczzzhtu8bTfVvkgeVVTkD3c7h7+yJ/EsHObhI1xRI/YOA3g52/tgRFtTbyNXap
31SK3I1WPL5L7Si9ouCMJkwCD/gaehIwBDzKd+1oRIdZL0zmmDnf5UP3y6Pa/a1WJSS2RoVxuTHp
BX+LUAoc85ADVpyN+RVARmhMFA/0hSfgO9j8oe66Mv1QagS1bMKZbmnYiBGZTqYCcy06i+N7KhJf
WNTMFyyhgNkUqcOnoZWJ3/aGft21Vv5hAs6xTePW/ppl1czp2nO2oZmnv53GVO4pVsk9NVGxk7xm
lJhMyj4iKkHIt1O+o3lDdUfSu7HqNoXzkf+Cslf/GqwUIMKETx/mnSTYK6x8IhrC98VUUT+HOORc
q2PuXRkNOPcNEoX552zmkEf421cxPLZPHd8/iBYlkR29HDtBEKqDkXXrWvs62Ckd0L58EA4ZTxWs
Bf4/JCTcIBistrHdQ9tGRQBSEF3Gpo50bPtdV+9cisV7L5fiASukXHiceGjmnPMY+itYWp2YHyNN
gtxvuw5fV2GCmqxpS/ntOFR3Ekzhl87ISQlqFsVn6ljWLrGno4ucF/dPDqtJ1s0JIAVUEyrGJ8ek
49hWFiGxCFmouSbTl7hqhU9z1DxY9RQdaybxzXKCPFE0sE+wTpeOtytOgzmAceOH3tVS/Qb/fw4w
d+zn2fB2la30QZoOHgyb3vZ7WsXHyszUnQ6HOBThRzkod9HQy1OzKLKBCVD7qfZz0pU3yBUeqf/G
21AtYEeFtXlsFaEDUSLEop/MBEFXI2CrYTST2XSVppDQlabqvjlDfzTsUNvWAyOIBmNRgohdFB7U
jx5yIBldpl6jCvo+FBCPItMKkqy7S+10JhgzqYEORl5A7bo4VYqpn8oqv44rHMglRWMMBOKIuv+b
i/U0rX70Rn7TKcPnMuqXtlp/FarlF6s2xMmNeGK5bQEXLCyx0wH8UfAK5RYhPXC9bBE7R601+Em7
BK1OHbRoIEoWVfuKlu2mMvWPlWV6R1DC6tEbPNoUJrlONuKVUPYfXGmFVBhN6nKxcau66ftkHimJ
q2bhE1SVLhIFdVEPpd17+u/AjzXv1Ll0o4dSn+86ZdJPcSNCOmDZ98m1u0MiB/FOj2Phl1k0Xc3m
oGwWLu5OlA5ltEK+Y/ebbyAYYvSvO3HsKuNaNuOxMaevnapWRzcpv5SCeno1WbfpXH5QwK198qAL
B2jYPdoWzXyChnALrs8LysKS22Rsyp2G0MbXW/HTapSNNBx+tlUHdjQdyixZ1Hkh8q6W9ldYdzuh
WO0Wvt6nSjdvKmvKr0M0dhtP+4YcU5CQKx+hMkjsmy6oj/qodRrVTHYrnovATe8/9kC4QUfMrS/c
kU/LNIsfkSUP4F2uo6ZWofNUXzQIvg/oSX4q9G2RY8UYB3LlaFJrfd9Nyg+FruqWCnKMeCA15K1k
07epR4kJC5DXBiFev+n7UNlPdvc9lGhvaMwdRi/+BgD1tqraBzeJm3c2SfV7hbJ1Yi+ToLROugX/
j6p8epAJHNvG8Q6ZhtystlGnTvKDNuf0/mZrXymEuwv59DnlwaRW7lZPDYv5ANZr7DGBd86ha/sr
epnf0xTYtjMYV9QWZ/qR8lE0SrlByshA4RVX9QAylb541smvg+e8R9KP3Wr0kh0t4dA3jdL8bhdq
x+/wtFOixp/KLv2CjOFSwAh7xfWCTMoh+3w2G+wAKAGs9rp5l6twtJza9xRlRkM2jHW5VycB3s/K
HeUXvJooR77eErN68mzRJn4NARK6TqU34X5CzneXJAVjIZwMROF5UVXfR1gtj2HOHnoPe770R9HT
DRqr7ndkwlHZaoqiEJCWN6gAm26Q32Tixd+VZFZRImVygf6UUVjso8FCa0GewSNlE2Xwp9K2fpSS
LXdS58hAx4J262523OK3kyvZ4wCJhsSfyu25cDrTF1fVFFOzjJxOQdc7Fd8Zcvptr6htoFpRzYxN
fqm1l9DfgqoaqhnRN4VhEapDStaU3hVXCfppayvnuO42rjt1yGGGMHsfmZN7R9NnTg9up4v6NBFP
9UgXG4yIM9jz44iqCEGMg5TwQ6wa4YBsva3VXUWwr7vzzLFxIJuNIIMjtmJLX7Z0nP3ohtUPxFNN
vfcE6o3dSHcU4HjYF7eumU4psL3C+kTu1qJA1vssAO5hsKJYouNhKu7kbqJc926ULO5IB9KnCfaY
acJA70LVGndNT6jlhkBscWfYlVPsoILTDRh1h9Ij5y6MHgW9ZqC9GYHuiZ7SIlHsFpBwrxt04WFL
jJ7fGqONlFRNoMrUdWmALy/T7GFyFD3eJYPwsp3S00LeOToZppswKuC9kalXyGvPmTwQUlYfYoeI
LI32XObAQxrMycbW0XjymA8D5U9PXxK3KFXUcms7YfTTcmjMAtiOGkjfQlbeDkpR8svscqb3QuTQ
gmr4NeizcroWdNRNZ6EWqSQ+qGONrNMUptz0KbRnbEG2+AZURrevk2Ii4G9YSozv7Rnl/41jtS4t
pcIsO3SErijLZFuqUxueGBZVthPdJMVOifTklApdzJ89VygLV7EJH5QOaguEY5xVPjEe5lVqN2a7
m3LNmOBykeBO85GNjN9jHvrUlipTcuWE08dRkGS7i1kN6IZZo05jnXHwoSGvMt9FWYSKl9oWdUdE
muC8Z4l0F9MEOiRdjVTky4bdMqETCqhtZOFGeALICvloIw79EmsYAWxY4F/4R0bDNovT7MfAYe2x
kTnwQ9kgzlAH2IFCSazhKHVnqpDapoK2UlPq6LpgVW61ofWWSGfT+Rph8wDbnnoYhsToiIXcThLh
Nu2JR+BlQPFOhnHidWXd+KNLLCY3JRzgWXdGPMZ+YWmtxngV1l0SOa0N/JKUBDq8hIbtmcIdG/p6
lD4owEPhTSXtgLy/mhFUkGDwqHQoDOk86SxhaI8SyTfUKZ+10OVBkC42CT/XGuFuKkjRsLCiSr/C
Xtlnt4426NsJjQ1UcLbWN2Xm1Mi96ZZWWwSD8bwp6K33G4VA7Xetp0qIdGNvwtyNOvfbaKC4XL4V
9NY9FrnbKkKwsiHpObMOHX3tbGuGAxr+FufYl1l10vwaurE+XEHFRik5zDZiFc+twIUj1ZhObEzc
R8uk4YmBQye0A5lAxzpdGqibEVp8LmQK6llURZ0d4LnNTGBDXyBsIIQEGJB0fuYS6tuktLK5nnAI
vB+lGj7MXq7bVx6jI/E1XtjIIk+Mw9WEu2nezFOEAD1LJiYiyTgcj6XWetbOmluIZSQ4y9tp1LsO
Q1cWfmicnmzxXhUYTETJN0NljsS2rWzzVqWVqcwzoZxJ/ZP51dQ3dc2xcddrhNhvOi8xPxrY9WJf
QmAL5lGbk1tNs7TmkJEJ915Yk+miOMhoNnZ6ivZXLdl/gjldshhqKhv3HpXi+3w0FJQTVYP5MHan
DN2c04y3diPb7wh/E9iGEY4f7EX9/IFTRvoFOSwW/EpYxq1pYpvcITqNvtsMkVMB5hUmnUs6wtYb
R8omkLLRm3fLZIXlwdUawGBt+5l8CocWqWVO5XbirNWCoBsRy6hkSHyPq3qREbaKae2cWu92no3a
dmMrk3dXVrNhbGu70VmOqITfjHndfHA9Jf5Rm0r9UUgOLtvQLbvH0FTUU5G5Jjoytezc7VRaot+2
3NlXZYppNsPQaBrIt3n9SepJH/tCy3PKoyM/4yTr0YGsjMreOmhdH/7Qm8n8peo2MXv4tkTQu5Xy
y7OUIefEh+kcwUw0HtwqYuUsa8P6pkIz7n30s9FDwcyPAF1tROWTUkMOROmGc3VTaK39bR6i+m4Y
+6RF+lVFnBOkS0vaJvqg3kSON5MAgNjuE7N0Al9s1Ng55jJkHkNpP4sDzMDsU86hYQT1N9XRyaE4
dkt4VfqhVeOGdQDMPKyMUgU4V2eDBh5dG0DIR2xf5lNmivzRiLppHwGN4QuIXBYmz4GvWThJ/KlH
D8vWys7y3mcOQTOr94ZWnGIcR/YuI/633mazC41txldJoNHszX4j4/FeTxTYXlU3V3cArpeBtZxl
aJbcA2Yf73qkfhPWnKIIxt4b2W+wsDobWqs9+yKbY9MuSfL8eyw8jJEVoZwDkq22+5x1tntrpKkJ
F8Op6Oa7ZbyofbwxjraziPMPeps53SabFkAnRjpEIHkUEpeYTbH8XgsdtCDS4OyhFz1nmYl2HfIJ
Bb026R5I+Q4lONj43i5yCN1DGn9VCs1GgZcq4hpZUm5dj6rbvM8oVty1U0nwoa6HBBoQoIt6Jx/M
PNwXwrEgn0951WxpcLkfWS7gNGdu1Bl44yiC7RN7xIijKLgVHdUJQ6zHdfo4TeMiOsOd6j5wMMLl
FLrTPH/qQkMvT1bSRVe4OsKvSJNTCAYsSNM2ZoGUPtVKkL2pBfhxGNLefnDdwXRxwc7lPAKOFRI1
mjpSgpicttv3mk43uweAcV0gkfmQD1bm+g4biGEDSK2vdnqDY+Hgsok7GMJrFD+pZPPVQM3v7SUq
be9dPXazQieN9vwGXh3KDDt09HfdYM0WglDIyEz7nZrvDf6Hw1xQ29mXOrhLEPJYCslgin85ic5C
OBYeg6eKYziONvs5wgyUFjK915n5LxIomED0DA7+snshbSOC9HZrEgI0bEDXX/Seay9qwEtIOf1c
8tNd4GJPpexnFS2AYjQhUTlhW7XKe92McIQlVpIRVENAF7nEpnZfW4V2k5KDRcBR3yLFqoeGnIxF
s597nXtqSD4/tTVo/o2FuB+gaadqhp8qE84rsFO7p/rY/0QP5n8ZOm6hs/z3rZcTvOju3z4+sj//
P/9xHoLH3/vTfkHR8g9iU+lyYK6gNkFf5k/3RbMsUvCWWDzDVsnhtChd/rP7olj/oKUP9Iu/YWoa
uXf/2X3Bc/4PA2wOf0RuHpVI0/ib9svqsEhjCPkAxWIXPgkcCobbef20XQKGiWlIgmIw9auuxkhu
k9WDh5KSsdWF4krrQiyVEBTxsM8kivVLkkFaGRzIh4HSle1doMCsmjV/fpNLQjGfneVA0Vv1hEBE
Mnt6Ig2yvna+hGalceKmUHFvVHn4a5TIb/GpF+9YxDE70t+KPthIStXNZI0ziNteMw51ZGj3yDvJ
CqG0R/FUTnAbt2Vejhf6B0+N4f+qDf/5uRifEEfY1PXBkp0/QiNDcJXpMglytccKXKHKv2/Z17Dp
47gdMInVBCXJ2juVwLnuJslSuzUi+7tFpRd8v6Z/ElDK7rGUMQNRe29/5XEVHpTJDj9IAt5+66FI
flhmPH8i+KD+mOnTnRoL5a9K6f/vPpxljHroIdYIPi3uKX6RmRDY+phSfzNTVMeWtn/2hQR/nsvz
Vhzj/Vm74OkqDFqkHSrtLf6zFPSfTW8qPMSk6cm6wzXBscvURoq6TXPdpuTtvX2ppfa/ejEe8a5U
QSDFIaBa/vzZpUSWeLVrc0NKMvzOBSj0PmSFUCgtsTX+9PbFXrsv5D9s4FkxmbdXo2BkS6kPsZkE
ce0YNyqmSL8sU/cdVJ7pryBvfx7hAguxTY+qG73b8/vSTS8p5rlNg5RotP1oGiPS3mb8M6n/f0JQ
/nkVZgZ6gjRoX+ghcC8SZYKRNMgjeHL8P1qf+APjwjs6798sV7HoqHAZlRRQts2rjic6oDGcZi0N
PIu6J1DpYR+6qX7hXlbQuqfLcCmNSGdC4Gkm6uePbCl4J2WcMRRmWyWIsoiPCnMaMF/KFFHBA2x0
nc2uO/mkuBHDl1fTu7cHyPm6/ucn6Au5bmklIbJf/QTCslLHJjotGGP9NxD+9mDooj/EcTTuzBkf
raASt+sr59IX98ojhluKwMTiEcOzW/782WdA6YREIN1Ng7YcQDwQFrnJqqa+8CJffmw0nSEYOBy6
NZM6/uoqvavzryQN1MYztpawKEGUDwoVnCaaLrTzX3uULJhs6jTkJZqx/PmzOyJiKZadWadBT0ap
34re8udSRV/v1vHOmLzmZkb8vskLMknffomvrE0WQFdmFDSuiLXW41XEBKeMYZcH7vQt68Q7Uxr+
mNDbSdXTUNBKy8utHoUc+UjLAvdQzB9jmT62nBUAY28Ih+Xg8vPtH/XyBdMdR2HGZgJ+qrdWLtn4
ZzhozXHg5Ury2VNS7w6bdXt4+ypPBKfz6XQRECHpWQRSyBRW4yg0et2thjhdVrRslxhURsYRn/Do
wWnAQe0ccWmmX+12qHy2tx4BZWG3rxdn+9u/5OXrR3BmLEOazRXjej3Vaia1PJGmAUJ4Aihqo2dX
Qkkw56xLv6s09xRokzvdaeMLV345yLmytQg0EIuRbbwa5BhXCEGcGHhT7Em/kogHE7sSvld41m2Z
pOqFZ37eW1/mDPSkC+fUXh47EsLzga5r3VhYEXeaiD65nw1oMBu6JzXMndHAUGLqBnL1TDbFCSv/
Piax/pIE+bXXvmBj2SGy2JusBue/ocaAKc2+SAOHeMVro+8832bPsqmHTmfOysrTQDLVR052CYco
2wbcQfHOMuL6wr7wSed3PgDRGWgs5QZSNpNO8vkvGWpN9ngW+oDQBxYLqjVOv6HuVg3+IKjucL4p
8gHGThURZ9n6thQupj+SfuptZRa0mJuC8gl5DIvBHrcY0cJkB8B5j2yCLNxuIsCDTM/EW3im7g2a
fP0rwMOY3IWI7lcxlf0XR5jTHZo6d9h24Kp+qdMM/QPZxf04dNLeUKVtfxMogFr/7VH/cuyxJ2ZA
LP/mY1+LfROvj8wizrqgWvq4ePlVgBVhSB8XbJxsEuPj29d7uaFh6aes4ugasildXz1tztoulIKp
C4y2qY8W+RlsYnGXpJVq7d++1MsJjEsxcaHhUIktXU9g2lA3sle1LsCtNl4RThziflTtf+UqRNAz
ayCHdNbrIMlWnHxjhRtSDcbKRH/SzMS/chGkcRT9OXOwlz4fo3SEY1sYVR8MeEL3ENMIpfPmZPfX
DwzQIjhJhN8LmXx1Fak0NUimvg/MSM99oDXfaWJfWtFfeSuI5ajcog+kl7iW6eN8jvuuToYADGfn
95P4BZOsvTCql/3d6psGWsnnjHSXKW4t9qaeBxrDkUNA2yE/0UZuj4qn5ieOn5GPCoI416Ut9feP
bzlcEz7PO4LueP6SbKdB/yYNLqr21TZD9+sDAUov3NorHxB7fosNrs6W6MWoLijAW97UtkGWCPw1
EIJ2Cg+AU6p1SZ3/yjHetSzVBJu6kLEZfud3ZBSdi7pmaoO0kso2AbnmD+mk7evBIQdB770b3Yyn
rZJaZEklxL2NUWN8pHSbIpxypk/62BsX4OavDB8UYUQDsSsxFwH8+U+yLQEHAiJaUM6zd3Ai51eo
uIb/9ptc4XqXFdLl/IAQEOYph8o1DLyvzSinw94HmDmjz4SVEuzbRWTybjHxH+KqnNgRzMRHmULV
kIeMJMAjggFOsSFnE1GnLbq+20u3fEgGBapH41V07t/+la+MBFZvAx/K8oIo650/iqRAs1WX9RD0
nj3tqnmMt5HuKVvT7eSFmeG1kXB2rdVIcOhbFJQPhkAjTmhvSSO6xZPd7qlvGid1MgHdCM26qS1P
uXWIa90UlCfI4QhTcp4o6Dpz7Fy4/ScnxeojRzvH/M7XsLyx1XQFYBLhjmaNQQ0CHfkWrTajrZ1h
BzJ8/GFridWAIkQQgWNYce29Z5ZtQAUILQm4T4hg0orQeCzAyGgbO7Gtb+MIVehmxBzlbHubbG+/
sQcC8cAjjGS051q2pUJSB3YFMPzC9LHCVz8NOo89ICxVTnLLunX+Pt2SbhuW1SFIiDzxs7hN99jo
tS1J0O7GKSxq/DbAaofiU9h14ipERJId+mHUN2mOWFaWebRoaskqqXFhG1KnbJTn+j2mXPFzLIFj
tlVpbeOOO00s63fcDyaqABHtK4yZN2U4EcmWjh557i6xOpjJT/hyVH9yQPkJrx0vrGovBzDTpckh
A4U2a9r6cFereIHLWB0DVemUbQzA5MG22wrnqpF+ePtbeTltoI/lmXo4PaiBP53kn53tmmkQpj07
Y0D70zjEXf4LGKd2/Bcu4lAbevqvs/4gFaPpW6amKaDGNu4qBfIntb1LpkabYXA+7Kl0UQBlarIs
nUru+TCRPWo+9glTAOvyV9K7V6kz7tW+UTeib4wLg/K1V2SyWeNwhiSf+vD5xcLRtLKiCqdAp4m7
gewkCfPBlF4rmCrffnorQP4y/j1Mj0vFc7katpnza3kAqEJpZTJoIzpNXuSCFkoyfU+6GV7ZEh0k
Wlg8z4mt91ten33tji6hflZXEXqE7MAjVDttkTguMCT9QN+d3OqnsOu3f+krg4n+D44hjov89fXZ
ZewcBhiLcGDIscbi7pHp2EbFhUf/yhGJmgBnYyRLS2VnXdNsCl1xCo3ngVCiTrbAI/Dza5kJdGW0
W3wvraO2IDkqAVu26zRQhhkO+CmMuo/hgLrjwiLwysCjHocUm1ITi++6QGhFkdEaST0H45xojzPY
Z4a3kwYlzbddDoDiwk7nlfLaU5DNf15wNdITNVWaouGCoNXCW4lU4dCaerLNczu6kglV+nGowy+l
KtWPfZ4bezHBd3/7Xb/yAbDJosZlYh+kbbaqJEKssEGJTnPQOHpzmHOAEOWo9LvSiMwL9/vqpRhQ
1CtxZDA1no9/9JRJlhTjHIT2TBHEQ3RgDGLcE8l6MW5jWRtXk8iSdYJvmY7IUgc4v1aeYBSBP4Es
eHKNg8DcsjMjM7pGy+UeCcc0KT4QXR2jPvVnL2x3AlMtobxKfR8ScXlhqL8sSPCilx0XdeFFc2+c
/xqlbt1SZsMcSGYHJLHC+lQVQ7pN0D1cZZkLnyPspc8d/WhboVzYUr723E3NBKRvayxC680eECUM
vLE6B/qcfyHh2dlNRfW5M9L2wlh6padDoeHZlVZPXaYVEqlR0YLClvm7UEXktdf0robHqvX97WyS
0wmvIkdzgxRCC0SER8Uf6sImAtElZM6gAHcfwXV00bKSyL3gJ6FVJ9A490qptz9cdFHD0ckbTb3h
C9VtiKtuelM2lYHor46j5sI9vZy1sbry4DmMABynhrIatRboy1KzFIPA26zZh0lNIEHcFQGQL03Z
uWMtPWizsk1Q7uvVkqurPsisUgW4WDckbofW+gFdlPM7zFrC3NR+VD5mitA+v/0hm6sRr2OhRvGO
DsG2WF3WdvQkcW05o/EMQpLytqlmzOh+u+TCN/zyKqAGNNw4OtfDyL+askYbEnjft0Ng2n1ybA1Z
7m0IKl/fvpf1TEzZjBMmpjMc9CwP6/ZqSfw1QoV2DCZw0jcR59lNPWXeJyVZbGiZmn58+3pPXYTn
04WhIeBg/8R+gzgIJo3zD7TOtd5g06QGgL+dH33Gxn7TaGB0NkMhRIRxFh0qDBEFeBb/DKQ8UW4g
Yk7Y/P8kiA7ufNsRRb8RIk4e0M102s5MF71qhRA838zWooVbznUFKqbYvtVAl7PLaOzkG74A4FKl
AUNxYcp139tWi1Bk1M51PCoKmvzYUgeYzkjct3YZUlhLQPCBqapaCxIG5CH6n3qGm8NA/EpLum6n
XTya0gUQ4HkJYOzYAh9vGfW7RHHRKaaUcX68/Qjd9RzHbsG06ONhgNRoiq/nuGHQSF4suyHwEi2m
ppno89EbXfU9CFBk6wqZh7P8Opukfbsl2DsVDF21o12RVtsCMd6Vivb9J9xK/nIG+LcgmjcxFgFh
pTxI4Wiol0dHvYpbvOE3ICbmUxIu7eu5N/vv8HPq5uA4vYcLw+XNFIjeA7W12/s4B866jXIXksnc
ZuomXfzK7wZU6/hr+6K/KoYe3a5hS5VCpMzQdUEwilDCGsL8PAxRhcmiS5VDkVkRmBkvLxsfTMlI
THpj4KmpZPe5noE5bquWIsmW8rsD7rccBtjE7mCB9DRqYKW2Fl9JBDwgb0P4IvMI0wgVlJz7rdk7
7XytjGmuX+nC7D/hZ4wQ2g8dKStR26TxtWsX4TslmsWHqnKfUgTUb4ywAYRUPGhgjaEpqVvpwO3Z
cNoDoQM+rBoOlj5yXoV2V51KXVT3SYbOfTuNk4vQzqszkiOj0tJgL9SEFxcyPg4JPQBgVCRm6vAH
SwKFYoleaDa+hLYGh5C5uXUPbw+g9cyyjB+i/yj+cVxacrjOP8FuYd8PtT4EKhRVXyspNtY0Jfd/
fRUKZvRlQafbtGSWX/HsnIRY3sJdh26+NYFMGUam+DmojgtXebGz42a4DF5CikpsdbRle/LsMmEF
XzdUBhnkWKuOqt3Pfkb1cZsa83iQzkQSOni0DraZXw2ctDs4MhcOa8tp+nxK41tk8VsiP5b4odVa
HOt1KJWROLYRzTNUqfFHKzoMhqpdwsUigb5Jnb3jyV9vP+AXrb7l1pkJODuwiWZnubpuBYrJUNyG
hgFJzv02npTuARBdh/qRxPvfJcDD3x6bkGybOrP9vraJUc6odQW2opjbscg/a+WI2HFgb7jge9t+
46JrFfha9PxCb2T5LS+eEQ0p5i3OgOgrzl9Th2toTgdTBJMQdLRLXT2lepr7Zj+px6kmCNXqnPrC
ZvCVgc4kSVOZ9Zp24Nqgq1rl5A65LYJh1PItKlpOdRRvL1zllemYKiKWVhu8jc5G+PzWSq3qnUZV
xmB0leSoitmMt24ygywv2E59JaYlhu8EyfN3nwxJsw0RJF6q+LzyePnGaDgiRoLYsK5/pAIOfi4V
TvKjOx+1yUsOEcLdD1YpTl7ehvcEAev3F8af8fKd2gsLiQMlKWnuus2p2jlWVoyKQaJ6RzMnB2Uq
33NwvF8oUbJBmD/VjyKHX+L2Qc2snmv6Foz07sLveOU18zvos6tUS5Zq7vkL6Ju2Z86NOO1M/XRy
Y928BhtgXhUtKPPKwLI16TGWs1qrfY4F6H0t6dArUpaAiLCDCaprW2Q6F2u/y15mNeg54y50JOYm
zrvLyHk2N+WETGoVITWBK4YJdWT821WotjRpUh07nVmxsUhekSLKyHa23f1ckVbQQ0u+MEm+Mjr4
CogKXF4UM/nqAXlViCt4OW5H46Bv1KkcbicRqzvVmlDgGtUEM1zWp7dfy5PIYXX3y46SrTKVf5dP
5PzubQt6l1FLDkOogQ6hLcK9XWfdYZwVTC2xKDeaGX1stHzwTQIwNm2a8zDoE+zMuHc/cL5yDkNZ
gnNE43pjppbcKEnUXyMsUvbtMDsnkdn9D+kl48mIQx3Uj5vvdKGZV0I1P8sZCDsTMmcG3jymq0q5
1qGabsU8jn5Skp4kYS1u+JxorvRLnkKX77RSGu/MRJQXJFHLJPDiYSxdYZcnAnFkdbbpTILBRa7N
QQehzndB8JFf0ha7uPCmbapL88KatD6JsjZ4S2YXznPWiCft5vOhB+0emyFotcDVhzHIbAdfMU4e
H4v130VeceZfLkUDCVYWXSnaO+fvWYH+rAxzpgaEENjHcY7Ng8CWdOErf+UjJ/CS0h6FIARf5mrT
kiCaTCtLqEFnsZlFSuwchcp39PagfdourN8TAWFPYljarE+VtGefLNnb7Ni7WAvCnPUVlcyy3zPY
T38Qdpl9jaZJPFhABTECc6d3VTThcmsAazW4Uky1wSrXKpd6kK/dO6VgejP0aGjPrL6kmihK5KOe
GuCrRECStdhqmWsvHDhf2U8sPUe2MJTJIAisC1SV5aZGwtIcZNac+hWhRhJqYYGzIvfy7LMBUOOB
4q0cdmEUNUEqjIHTWYaTk/yQLvlG89BMjhbG0u9gCrv3BqFx6PftUYMSaiqRe2Fae/lY+L2EhQFM
YV6jd3U+8FLhUU6TFsUNlZylMCR8RJP4WN4eEi+/XOr9C94D6AhRpOvdMkd8F3pzpQeOzeQxGHHM
Ocvob0griI/pOI/Fhffw6gWpCS8rORqS9ffEUhdhtJt1QBFuvHP/L2fntSS3kp3rV1HMPUbwJkKj
CAHl2lc1bfMG0SSbMAnvgac/H3pvnWChSlWibmYPo5tMAJm5cuVav8FqB65YpKx7bpXeECXO6vIL
vqdBx2ueN/xtwMXyojqgZGWrqftMG2HVRChHa9NtNAsZFFG0Ufrc3nVS469jTOs3KcYcW0o1YtW2
eflMJSRbBVk/3uZ1+ToIGwkKOhU3GbTGzWBcmYzTsMaj2lT4gHtAQlhm+xl0ZpAtPCqc/GjF8dq4
BWBJL/KbawKKZ6fht6EWYQ39Z3saaBDsHT1tcHUxqS0lOgZi/RjC6I6vpZHnVjO7e5YdJEumMH68
mgN9RDYC4cG9FunBTYAKrheNeX/lA56mAu87mxmwQLOY5iKM+sWYD71QWVxGaXq45Vj7DENTROgR
CoVhaq1BkDlfLq+w0wsS7Rh2DypyZKkA1I5fLZOVzkltoe2xFTM9XLZ+yYVho+qhmvf1LGJLK3V6
9SPJuhIhzs2hNXt9oooyd+wWp66GehI7LNb2g4ETGlF7XNF6nh4xNfNdZ1Tb/8N4NgGJvTuXoZeV
wbYwjFYNBm0vNQmFV0OKHiwHpdw01Eess9L8yq3qzHZguXDnULljcwFdFNOodkfjgF3GnksOSVw8
qlu71d7wFBNXRjqzOsEygk5GlIfxlnVCP+qGPjKqaR9rpbzNQusB7Os1AN2Z1wEAbDNTDEKjajFd
mQYxU7JJkuBilztysnA1qfRm/LwKrrzPmZVBFwacNdcGupInPp0O/ELYRxMzZUPOH3LtQQgzRYxg
VLZUAa85Sp8dD0gol18SGOvk1UKs4KjmYjAZTzrqy137pUxatCIs8TjBvbvSiDhTFnFIYliCFuKv
MHUWW27Ma/RqI1Pem4U8beveqQ5amMpe6fvyht2KKLVdKm4B03xjYHx0izuVdOUGcGY6eQaIO1j+
ooJ0EqyVBldXjvC9TS0fU/m8pdsYa1uNAuuVsHZmeZKGInPLpQBXy6W2aVQEjQnNmVQgUv27cQhi
SnmVfCWOnXQoNA4d2nfcBVFGpIs9B7rfssMc2fy0mzOO0bKLH5qEYeKAK9jawGTmFi5feCfjkHKL
r4TuaegJetAYpY1WmOo2N/P0JtGiN6nQlF0/InkB7y1cXY60585y6h0z/2rGJpykyXaFynqNos5+
dNp4F1h9eG/0cbeL6uhlQEBvCxAsuk2S9IsaZNm9NRbGthgoAWewI79IaCitG1i4YFPAhpe9IdZS
hjBLkwmqSlcSnXPrg1mDRUnTh87h4npsZ6UYKfHLe6uxq61UtOlzZ0EEzQz/GnXozAk09ygp083U
lxMKlDrh2JIYgbKH9kL/m7bDw1Al2WNjxjVQYEeZ+VoyJ4Ta/Lw8I+dekhPBnDujM056kUb0kVoj
EjspEDsany7o9K02ekS1YqVbXx7ppMs/r06O2bk1gFynIi8yCNtvJsS4ahV9s+IxpwmwVeCCfudo
yD4kWoLeAcYQrkEL5psy5Oono07GnWZFV2LPmRSDOMdVV1bRTQQEerxJhjCK0N7p1H2gVj0ugfoj
JqPmqqVSglutDeQoUD5cfvX38LlIYemqc2TYQFk4Cudn+m1jFlaHq4dvaHssGVGkKO0wuUfbg1Yh
jUsEsYhutxgVwnOz0b9XXTuqDGuT97Noh2GOWI+Xxi86i1WIr2ekrp1Rdr6YjmR+h4McSRsMgdES
tqMCIFRriewX3lsDvrB2XQjP7+p0dj+xtHhtW5I9uXbpqF+VNh0fR2Pot9PYSOaDbtThrVVSpMCz
Qy/hO6cp0ka9STMWF1+E0hxUl1ZR7uuTV0h9dwclqaNTNdUjHDSkFNIVOkMTOgSKVMLNDhXzCT+Q
rntQYMEDYeCilAN/ljCiMY22HmYu/IAzDEtla1hmdidLWfZDoa2MUjvp1lOtmoDUZHxBthM1Q+Qo
oO5/0aR+tib2J5R/27DovhQT5Hc0EOOfWMjlxU2DbfBc7aucwk2Rnpu8xsnjLTxtSMiXZ/bcogYs
hHD1XDmBTroIuRM9KEeNa20PMufJmgrlvo6s6dOUDe0vfZT7WxydHcRjm/Qlk30JBZWhqB+VKU92
l5/kzBHDRQiEGce3ArNnsbt6XUgoePQaJdYsuKGFCPvQsoPtH48yb2Fc42cGLeqSxws5s2pMRCQf
v80ysje+is6GbpivfziISqVGAQw0q46b1G6PB0HDJB/kpjH3aAqX6xLJydUURdfO5JPIxyhImoLK
s3Cnh/1zPApiCvqAi5a1H2IzcXELUhEwGuNdaenXQt9JeKePxc6fOcmk3WSQx0P1vdC1JhLSPrdi
zW2T4lmgyuEiEybdNonarGQnHFa2nl9DVp0ZeAabccEg9EJLXWSsBpZTClaO0t6kG32wqqL3kjJF
822anSxCw40FjowRukxXVuNfZYCjkAfynUswd0UZ3W7i7fE7lwBPJ0mLxMFGQ2Q/V3XCTZ1PyUNb
o2q1ov8l0RtWqu6BNmC8M2oDrwkk5LCKhGSqBzKFC1ziHKQCHOdHmsfW52hqy6dOFkL3HL/O848U
ViKUC8WY+Rsl6M0a7YYxX2MAlvpcHsOyRpVJFZ5V1wN+bKgZ4QlaALhZEV6tJ6FYCCY4rYnQg5TU
GLdXIux21VSgFBSo07B3DCfA4EUk0cFEYPqQ4LStemPeZXulTJ3HCqfO1zhXEgJ37dSIVaTg/YVk
ii9xOGIzAx+jf0MQu50Qsq/VNwVZI9cY+xIji95B10/X6weiaKxsa6UcvzRGH2ieA84h2NS1YaCw
G9fDT4Tj8V2rAvnXbJbGrTSu1cKdwaTOGl87uM6hEao3IzIHxgqWaf0m0uRGIjIR/gMfFo/WsBh2
khD9/Rg7+ofGmPDLDaLE3JX9ZGLDaY7WtG4dEazRiMWQuA6NMVwhgdn+7MIB5ZIIKZB10Klat5GF
k9VraubRTpESNVhNeUsxxS5p2aNI5W/8XEUzLZC+tQjZfEEDJ02Zm9zBcYm3im+p7ul7CoXxF0Rd
a+zTfPxxvbYL66+NXqM95ZBv7fFrjDe6gzBK6QjxklStBvazaLXH0IDxgtNygr3bILI6uJKwnyQJ
8+qlCkHXiDmmLnC8etHxMCxSg+gg1yGeYQ4OCEpU5yvk1BCWKEZjVZj2cO0wmQPb8Z6B+An/kAiL
B6OzJEfKUqlnZmuLg4QZpWf0ZfEZxuCIJhTmCygto6tWZskWAy8DN7pJ3Wk0c6dJKHdWbUZ/egWF
B82VhUIMHVwY4HP8/C1niU2m1xF+euA5wrWKpBoeyb3u1h0s2GD0nStHy+mdkFzaoE9JE4Ix4T4c
D9gmiOvGos4PSixaV7MkdFYFPHORp/XT1NnjnSxMma+fKtsoTcZnBa2ylz89eqhXoCc/o1E50p3F
0SPjzYqce6werMDP7+wx6e6wwvtbc/1/pIbP8f54nhH9p5RNJjzfCpfAZrXF1NpsQn0/IVMn6QM2
0KGqrJIcImioho/2VOK9hoP0uh9x8r78iqfnHoNz3FFShfOiLsm/BDTVAqum7w29Ch4stDldnFek
lY+mwOWRTk8fkzIkyQIwqvdJPZ5QIxy6Sa4Er1nDEwnphqBTGG8zNDnQP8STt1RbJKF80/lDqvgs
7EHaQUWIpiK87cWxl40h6NKo1veV6lSeKVmYnw+lvnF6Z7zFkBdvrRGtXQv142uL+HQLUwCfse4U
guFrW4tdU6ujYadlinZcOn4eRWN+RPkQkTDNCHGqDLfYSY03xJxwZeq58zgoMRKSybaRwu9//vEp
bnCxI3xZJx09szDNxGkNY48GSftkIHuWuUVXqTs5wb8ttyCgQipJyQDE9Ony0OeWN2XNmY5IeQeI
zWLeHcyl0kgzgAZOONO3UXofWUNwk44JDmOVfRcXCWxjfEXdgFvK5cHPhBHKqTBl6MXRdQc8eDy6
hqGWEw9kj12UIw+SRejS4zz9lPWW/c3Khe6GOr6gLo9VHgDsJOshN6qny09xUk9jBf7+EItl4PhW
201ZaM5q2rI3OHqARhcXbKNBbAKafbS+PN770XAcUiyZuhJT7cw9mSWWZIBJ0LeIouwrOcWsqY4T
8VUz4/TV4KB4Ngogq16DxVfgNUWjfSWfUJCnagRam5E6hkgooicdeIElZcmm7VHedE3wql9JKIDL
RSjqNW4JgrVw46gWO9JXAxAFNyK4Ek0kfa3xKpNgjol2lyhKX3sCdOuPoSLnufympy1QlSyarjFs
R4YGqHk8vzhvk4pVtoktJ+3xvJakG6TqnEe8sdsNeGFYTeMw+5Oi8c+BgbgmT1o0YbWpEbC/1pU8
nWiehsx+rtNiFLJEEdS4DHd9Xpp7gHLVIcucNzZ4v7PC1L7rZynuy29/csubX56VTQWfo5n7y/HL
R2AEy8gYzL2iRNq9kac9NZsuvLk8ykJDi545w3A9muU26OpCWj8eBpNTE53DxtrrpWR8BwzPzX4M
D0qkOk9qjhBpIDXSV22U6o9dMg4PSJXfNbEj/YQuRkqtpoGxRk/cFisZI9m946MeLScoGHqZ0o1X
sAvzXloufcS+5u67QdBZZk1WIkdFa4/mvrcCPFiDQF3XgBVdkHTq5vKHOT3RqMhTLEO3YsaqLHeZ
MIvejArN2oseFXhc1JRtjy3fXTBgv6j4At5+jqRz1dnylQ1+mpBaBunonJPBjT4pmGcY7E4xtqIH
ZZyG3dhJwQ2CsPVNW4e9F8gxZuhjm12JpaeBnBoy6R+tZWI5GJnjZRBMmWQiZREeEIVI7tKuLG+5
8RX4Sau6O0z95HaVA95U7Z0bEP7T6vLXPt1b8/AGnghzPkyd/nj4XG8MVc4Zvit9c0czCXW73GxX
WLZGHkipazTTs+ORfIMXIbbQDTkeT8gIwY6JHR7itqy3Vp9UO+SiFE8kUvipb7NrrfvTzTyjbWBW
YSIDln7ZBBGmrymgNKJDR5uFEgeohsyX/Csh4xQ3wS2GWifknhmcAgPx+LVa0My0o5XooPrD8GE0
oAZg6YlC4kMwSiFqfVlSfIQzCZxXqI3FIdDlieqG4AChAGHNYLu62iGZr+nRcGgmU3tLwz6QV7gc
pk+xhgbalUc+c5rxyCQvAAYJRDRNjh/ZVkb6X1oRHzBzlFZZFHJ8ilT9OiUIGsqZFKyKxlZ2hVLx
tLZf3AittADea9IHrtH22hd4C5i2sHeR0lrrsUXnRPGL9mDVWXTb4MWwhrW9l4NaOED3NRyla7ve
mUpQ3KqppazizAgRQtPaP75UkfLTO9SJI4B4loHVdHwjym0RH1KKA01F4amLIp1rt453ZqF+u7yB
TiMjo4E7JJ4jPsI5dfwZKwNJxsYO4oOR4FcK1CpeqUYte9i5jFcS3zNrmaFA+yI6N9+XF4ssoaSe
KpMdHQI1F19yOUy9QNT1lc93dhQ+HB4wHN8E/eMX6kQpBdVQxwcNP48tBA5p1ej6n+qezdf+GTD2
36PMYfG3my8GxhVujowSapXltXICPNBxnm25VDYwaf4PYY5rIOjwGT1Gd3Dx6eSh7yy7k+ODNRr6
h7ItJq8bR8uzQsm5bfvwWm3u9CgBko4rlWZrpC304o5fL6xkW086iMcqYL8NPNIG+f3ZHEAlDTSG
0V+NUWn+eSynpGbJAOF5SSoKx4NaYxq0cB3iw0yU2SWlFHroZpjrMIx+5Fp87RZw5uTi6gf+HMi9
rrEQjodDwF4K9aYXh1jBZsDSsrtmkD6kpf5L7bSDM8T3emo8DiU6vZe33JkVSnuHK70K4RswwuLq
GVIdMZSEmO63wNnR8dbWRYoy+uVRziRonMazsCUXa7ICdbFEm8yv0VOnPoWMCRwOSFQNkrOxI7u9
IGxhsCUZNzLJ2IrOM1XPFiYnBjgdokKRqmno0fW6/NYOsNemqc89vHJqY2338bRpOmfCmjfrxbX6
1pnzFV4HuxYK/KzZuQhHg/CNyceP/GD16dzbb8ptZIpoKxCf9kZImlfm4kz4IymcSfd0NjWQ4MeL
AIZgMtp+TDmt6l4i6uA3cd29QYW5pvF0ZtJBmUNFn/FDDDm/+G8Boxx8B7sHKz0E+LdgsBzrXqNa
f6vE/o9VozP7Fhd1Wogw4ijbGIv0xExHRc+x+Tig8kN7TZbMVQ9dzctNR6wzRJtWFSKl6ysr7cyk
zSOSOcDFZx0tPmI6VCSbbZAdeqWyPcCU6cZJjfLOBlSwrcK8P6QDLjF6jjJbnDjGa6FO2YqbvwGD
ippuF0n9pi397LFqUV7Wp6uFwzPTbJMUz50vqrVQBY+/ft/aaRCYY3aIk1bc2fJEXV3uB4iCdnNl
352ZaGaZwiANKgqUSxxH0yDgZMHEP6goO3lVJgmEz+t0c/mbn7BnOYCgVYI64EB4TxeO3wg7CQWl
JZEf4C/pgMQ149avjPTrVHbvG5r2CX3W+wkrnC2ZT74phFo+oD5KqcMwyk0xNTB6pOKtKvJoA2Aq
W1d+Mmy6SUQ3Zpe8qLEBsVstph8BrDovwf/mz09qcAycociV0MtbApWlflaA7OycXFpWCMC1iexF
eI1X8o4gO777kazj1gK1iswWBNjxlwpg/AHsc4pD1ug4fgBliLZFWiDtJrVIY69arYi+hwJm8KpU
G+3zNAaF5fbI37/SjlAO3aAOn3w1KD5kk2l+97OxrjeOVcWH3FD9HzDo1IwC4oyyruJGKbAT89Mr
W+zcopor33PJ+V0W8fgdJqfUyigXxUHT88RTkE4L3alOnZfLq+pE2WZeVXQDZ71kSJFcPY7HCRyz
QFbdiQ6a7yOm0H/Oe1ooiFs7LVYrXb3WWwXXMtTQJ6P22qG/qXv5IZ+s3eUHOXM2U36mGUpnhRqp
vNivGsoCTGgWH8y8gOeVF8NNbGidp8VOvUUz/9eYWZvWb6pP2pAlV9AfZ74C6SmXeBs8Ih7Jy+xH
EaUcw8DLDpXWYUTZKMNnLcSfAx6RuY0x2hRuocmxZ8h5+NCjOrouzM7ewlHFmCysjHWma/kVPc4z
xznha6YJwpECBuQsTkbocQHyQtQjLW0IXisMf6Dwgtx6Gc0ORwWpVHPblUc8vdxRj+7istJ2eO0B
Z2gDRfbXEb/1PbEwGyqGKIZS0pTDr36Y+apx5ss09zA9vNbFeM/ZjjcfgHMqITS16Sig1HK8oGI/
HRLIpNwJa7161srQ/ERJgsphQPcBrSiEJfMVtw7H9yxo0zfMSLFFfTqSvD4qkLcvDb8VmzJr9e+5
LysPDS+3UbOhYp8Ns0dBa7Yx3D9fyiWvJhbOZb1WBa4/qmLfSTqMHKuQ6hclSvkZtEC7R5u189dC
H+Ine8SRc1VoZV+sFWjQYtU48fhgtKSHK4qzA3yewIYuUDtZ5nV+IZkbrQSSu+7tOgq8ttKSYjXJ
pUWVDYTSjRTgtHor4XawFaGlphjZ2RkmMpUORriaqp82FOGCp0OqjLuf18TWIyJG077oAWZMxmT+
yBGFKTHzlaqPbaO2wlPlsH+VKwuzCxCfGnZYtch++H6Xv+Amb6L+r9jZrrERX/FE7RtYtdAiTjxd
6nzgQwO2nrdRL8yW4mteVJ5CfEec17fAmpRpZhwaYZQqhd1g/InbYlh6o1PTNcU0DM0EkaA46bZ1
bf8a9YJG7JWtfhLb5q02Y9oo1JqUrRYLW5N0I4IXMx3MEvc4j3iAOGSZF3LiKpGdQDieLHK/dnKy
reQkvfwpBty66dQMzT/QIYq4ow+I/U+dV9obzk3+RwPnh5aGShx41ZSb7A60D1uPZE/9VnSzSSfM
uf4Omr0Mv5UpeI5a7nPrNtDVl8huwtQdpwpiuK5V5ioeleFOHZoJEm5YlQydqBoecI78GuFT9zmX
EzZO2ZUYW/uJnOwVBLXoJGH6l6wh7OLEg3l8VqzFUKTfdXRV1VWu2o266tnxhqs7I7YNbWJzq7O6
QnuRGzHe6OUQ4HLRlna3dZRc691K1ylU4JWrVh4QrGBj1SPYrRz3BgOXqKLDsgeWRANPfYRaY4WZ
vM7yMV1BU3USTyuVzC0DI/zpF0EeAZLE7dZLE8UMb+HzSeT+sRb+kqcm+IKSZ/xBCdvBvisrE73A
YmYn6Jo0yi5NGWfdpxOYtD4RI5Q2LZ3uBBzpbM0Bqb+gX+sTLNsgePXLAM59r0KYrXorhAwuASn3
JBwtHkKRivwxaITa38a+IXdbewRrtpmqPP9weY3NCehRFKLbN4NMiB4zokdeFCnDyI+TqG3qQx/b
iWcUhXWrq9WhloPKxdazc42k/14PmnOl7HySGFMkh1BGr5puyywMfRz9xpgcLJ7G6lCIRPPyFunk
PFARXfT1ctt0VxlmZ95zZqrPBWgZGtsSr1THmTJgbMZ4iX+Hk0notr6GN46W3rVVtmVt5eta1f74
QkvawDuSaVKLo7W5+LyqGSj2pHb1IZxZ0LMg/DoxEeC/PIknOTwNDWuGn4JRogKyzOPqKWV7yml3
UErrMLThayLrzn2vV+qV1XJmIFKfWR0FmDTrZv75b1c1v0EEJ1Db9pAjgL3i0gIvk2bGRpTVtTT+
zFCA25FZJgCaFAQWsa9XQCqQPw6HDIFhj5gwraFT2nfw1sSVtzptelKt/n2sxS0t1nIwSu0wHHqB
jlFT0gIMJsTDNKEic8FBuMW7wvpsGJzIRRhXLjX/fH15Dk9jPS4c6EiySKmAIHB0/GktkYIZsa3h
oKKvtzJr07nNxumaNtcp4pJX5R47p8osFQoKx8OYVSxKo5KGw6Aq+VbCtO6ukkb6H3o/3gF8sL0S
P7RnOwE2lMziw+DQ2pVU4s12+X3Pze+7hjYlJm4fywcZsCFD2rfpuY/rlTv0pbEG1JGvhBNefelz
Y83oQTxt6OWrS0gkgi8AdZJqONSGthVJ8K237eilLEvX9v2t1oYrgWfyOJQ3IBvuwFB/bFh9bmFp
0oNVjTLEYfNKGn/mkZgAcI10Pil7LK8TUatF9tQ6wwFNzmSLTGT/FPcAGiuVUtKfh4dZsYrrsAMu
i8rv8Zw7Je7oOlWPQ2U0ANFEbH+IewuZSA2VqMuzetp7oFRk0vTE9wIOGtiV47FMIE9SGOjKoQew
y7VPtjJ5o5NyZW7nOND6oj4uJM8ZUjJd/BRN85MsKdJ9VA+I4cZ8MtXF5jPfl5yXvTu2vn4XkEbH
s2wqTIbGT3ESihXz+wQn9CmJOHO9auh/YVUnfnDYtONd2kvTDVRfTmRrAIb2MPl99sflMV6Up5sv
he/iovME/xYKgR11WjCa48HQMNKVm2JyQwpZz3QSyiu3rnNrhUbyX6gq6paLPSt1bSeNQhoPztiN
q0x0iRemKeT+Mbwq4DpXWI/zAV4L7tTcKaVaZi3mD8G3XJ1MxjKayPLypizg75vImmeolmtS+AAZ
RsLLOOp2zMd9rzr5lcAwj7B4AmuWjkJegPslIKTjD5s4kjGQc4+HOgHhj8CXTGoWoGoqTfxfBOFf
EjnPaJtO6bVz9DQpAQCCU5KBgt+s0b04c2jWTUbYJtPB4Drj6mmKHJXZY2yY6ww8KH++L+kPQ26G
iw7Mdykohy151VnWKB8wcLu3IrX8pKVag+8rrPPL2/JM2IelNdOaSLq4dWqLPKRN63oqksQ4TGA/
PvkOIITYsdk6ZQmLy+2Q68UvG+CEm5kJeqTO5AzqKigECKSytj5ffpzTs24GwFP0ZX4pBy6ZjRmS
tVWuzIjgwXkBPqejnGuXVyLs6WRCCAJHRoVrLtgsV3KmOlFZqqVxqPRQbPoOG7xY1eMbpbHLtega
5UoZ4sxL2ZREjDkLQyRwiW6gAI/YRlDpBxnlHtxrKX1VudNsLn+6M2/FaQkwzeEUn3vtx7ujLeqK
CnltHrLKyG4FtJddG2ghVp79ALBBlv8UikU4mAvXwN/niVrqaPt1mUyjPpoHWimKl5LNrlu5pzAd
JM6uKcdrxOzT3Q/NBywW3RkULvnv8fulWYD6gxJaB8UBhuTDP4f50kg3QUmZTZmq2psy29pOUvjz
8od9n5/juMNp/I49RFdWJwYej2yGDYIhFV8WH6z+l66TSgdSUq2NVvrEJ66fC/r9q6i2wdfLCfSb
IjZXtHT1NXII46MSGonnxNr3muTQRXM6O2DPKG/8xtLdyDKyK8v7HRu1fF5QzsiAErFoii/iZC0w
8hpazTqUiZStTYhBntXW8Yufo80m9yhEOn4frbhkjfd5nRXciWfv1qaQVrVlFm4I394TPaiiyx/y
dB8A/wCOMdcraOkscSB+x+cwgiF49lVg72PQqHj4XkV726cHFWRzAhJyK4yBo8vxdIEn642Y7vUz
frEgEctS4v49tA7CM0XTv+aDrx+skqKBN9FNsTf4Lg6g9SJFydH3q3rhcn3JnxJOOzhXYWR/x3Cq
VW9tLJF2WRw42zCOwb7ZPjRsdyiioKfeVWNUPhpOc8DgGO8wM+N67cpGXOk4wRnpZ7TEpzvTzKoU
8b3QgfcA5Bx8sqxPawuP5F3sOF36AuppQtSiLUvhJpaZrCnV5F+cFtZ+V4XimdM5/WkFkd7s0J7K
PpWV7gBvKSL12Z8w9eYyk77KZR5WiHP4Q7oyeZk3sAXy5BKFphdVE5hz1c2IqoTWV9XtULSVv+6V
UrkBvBL/jAolljnYEhF4dqpXJTp1ZnFXt1X8qyQlRcZcDaYvJR7CT3HZpgLheKE9pirqglvLwuEG
4e8Bd9O2a+GiVX4RJtukzzovCRNst/vZshKc19Cs1aQw7qUAkDboc73HuSQ2hXIlazgpi1NLIL9n
NQDyomymHS+HZkQM1Uqa6Dlu0Jx3zF5daanVfK11CfEWrWtuK0vS1nlJk2tCNO5KinYathj+vVpH
X4tO5iJziCb8Z3Qf259MaF/TIYSmEgrTs/rIpPRqtXvaJZPbd2iYXt5t8z98FAUQUyVHAijOFQa1
5cV7mxGONC2ogWeaOdXDkFvdqgpN5TamGLYx/Dh4IOeXrmzx03TCIDPn9GbrgUngtnr8taWEfcl+
Up+bNs3vfYNaap9Kwyql535TkrfdGbnwNwWGYzQJpmxtC5HdQ88trxxP74nL4v3BRSAsC64TkYRl
6aOpVKXnWfTnKTRB1A2tbUjrWDX6p8EelUclDqn2+rmMJzfGwi2gpc540Wq8DyCLlh2q+VVe33Xc
jvoNtuz6Y+X0sxdyimHsqiBRQlmywEbD6xw/2/RxUAMERp/HRV0Pl1bApJhY67nu3AhuNqSlExL7
K0XJCjTJqIlnXlyBqAcvXaJPGFgNJ9jlFXCSETAJhEL+B08whHIWtwOziau+Is95dqjTgj5zUg+S
5LQpqj5b4/sRrS6Pd7LU5wraex2N9irqe/Pz/HbxCdDaxhEy1p5rsxIPmBlp0I59O/lUyvlHUcnq
S5n3xguuh/UVYsLJyTKPjMLg3KfmhF42nypNqmtVGrXnvhp0N9GkxAN0c+38OrO46W5RIplT07ny
vvigqYN/uVqU2nM0Bvlt5CSYYxppvEtFYs129AF6f2r8qDC534xRfLUbPbpBmfqasNvJtY/XBacA
nwMMjkaD9vhDJ4XexlHQas/wJcaPcp/lO6egyRc2UvD58pye+7K/D7XIusjtcCgmcj6n+HizfKTU
I0Pq15dHOYnRgIqA3ID8xcaBSuX8FL+tnMhSZBSWWvM5HDVlIzDdvgHxruHFOWa7tiiU20DV8NSS
2+lhFIpyJVSelvkANFHrBn8A1p/vuUgZIr3n2Dd9/bnQB3uNAfc2CuPE1ZvyDjTuS5fJj/XU3eR6
9dRZ0bXR5294HKlA7pC6c6k2TNrqi2/c9ZYkN1loPE/TMD20QtEOqOiGD51oplUVgROFZlu9CU1O
v1VJ8inLo1m4toqvJY7zkbB4EPLcmSTGNFD0XxwZtdNak1Wl0rNccZFwFaunk40oS/NU8bO9mWIH
65bZUGiejbTdrz5odw1BFhppX4/e1BSRsionJ/5+eXmcbDx9rkzC7OJYUcGdLeenFgHgcaBhB7Ud
g+0gG/d2MGo7S8+1HL+cdLxFurfeGwLsTBmnEvUIkb3WgRZd2w7LrQf9CS4dRQCqc2SZS4CYYlVR
aFJtPmSFWoarepQKsVZDknhHlCLzIMnQqzDQP5nunUICRF6kJcJtge40X23+rr8akGMfQa+1iraa
NDuZG2C9jg/8hCKTK+u1SdgE3YycaDZl976V9JZb5ULaVYlu/CghEdzTWegriKBR/WJzlrYu/Jei
d9Eo777r7aR/ceQiui9zmd6CxsXJ8fIMup+XVnPtLA7E8NnWxgaMcpze4RRoIKoV4zlO9laoq4qr
jIR0STENXjMlWUydhXavqwxpdM2N6kRcZb5QkTLMIpWsPWrcx3tfDppM6YtSfAh0Uak3wwTmxm3C
AGXHqLNr1SXei7dOqMlHX1JrKneTaD6oTavtyL+T75ES6yCsKRZTNoydIPQQ4KWKoeC28+vKOpzj
wO8bhGfFWAQkAQR38ErLq0UyGXmdxjwrrFyELIWdNF7Xlco21eR2q6thfhMqebpV40p8GGfBSsAX
3UrphfCof15TUlGWGxbvFrouQE9mRgnn3yLbQlk3GqtSUj9ImIcgkr6jOL1WzG+hTUmjNjezhktu
vqZK/GhMfLm82+mD+MMEm4eAQoG3Kuo4cEWWE4i8itEavip/SPLW9EwcNz15Gs1tR+Z9m9Zy6RZF
2H/r0YRGufNKznGCVCLBpf7pzLw4TmUi6PHyadrG8C0ztT5M6j5KHmrlKacra2vtCn3K1eyjpiPJ
G8fPZuNg3PZ1hKim6YUXGA8pGWllr/VMcR31S5zFWzmtrpxsJ0fL+/MBlvz7+ZYOaIPdD5JQEusD
0NhturZvurXtDuvQPVxem8sjdB4HdQoaGaxO6nmL76D3xYBfEN9BuKqHFIrXuf2KLXTle5+E4uU4
iyQv0vyi603eR/YUt/bCFSqQq3Xsgg35a139+xEws/7P/+DPP/IClZUA377jP/7nQ/SDLDv/1fzH
/Nf+/68tfuupeMs+NNXbW/PwWix/8+gv8u//Pf7qtXk9+sM6a6JmPLRv1fj8VnOovQ8SvOXzb/5v
f/hvb+//ysexePvXP37kcFfmfy2I8uwff//o5ue//sFV7d9//9f//tHja8rf+q8qfcui18Xvv73W
zb/+oZv/RDQJSWGm2tQRCyFV6N/ef6L9k8SX5IEjktYDP/rHv2V51YT8JeWfs5IKfVnqqpAYZ1dG
JJ/mH2n2P+kekPbMrQqwvGS0//1c+7/i3l8Twlf4+8+/W6groAOOAiQ4QepyOpQiQhHJOO2e491Y
mRQWJKtFEKfKok1Q07zHGbBbF7i3eeC6A89ARDOg7NV80vrU3qqp+Y00dxVH4iGUuBgP1ud0im+C
sfiijeYtMgF3Vj6uRKXsGtBZeVHu+j7SgZIM+mbQfRetiPSzkOrwTvw/9s6suW1k29K/KG9gHl4B
kAQpSrJmyS8IqyxjHhJDYvj196P7dvexjtuO894vFa5wVJEggMyde6/1rQLDCrAINH5JSCfHiXQ/
r76axDrdYEnZu/TvE6dLwMiaxmkp9WsNVZheAv6BbxMIfZkCdvIiWNzlHZ86jX6RtmS/GWkARe0B
VUlMNcYyMg3PYkXJZCFAOkq7ML5kPfEJ1bbdj6N9SFVaXOdW493jFJ0QUGxFqMkRR6wa9HhhuBkI
4tYG9Fe3U/swJO2Txu5lWoIKp0zHoJEFnqxpUQES6DkYqIfHsmj3RUKMQtM7/hP8xNs06WxEw+VN
N5kjLd6022+LWb0PStvTiyiOyoWPkdXTEOpNQhaByElnW98krpZQNys6pvVyVgYMoUkf9oVe+vsq
n8fDgro7mLZ0uurx8XSJ90SzZDe79RiUQ/G0rEYf16bScTpMzs43kc8pdLvGKu6H5K1Vqwr6BXaQ
KnDf0AxkGV6P4+a+oCn7MI1JhQ0MDewythXJrolmhGBo6g/2bL42Na0jPdu+Ji6henVVZbTYOsxw
9vRg5M0MBwNBVrC0/RPdD7K7ROUHnjtqr8LhiKAP2pPv3WpedkMob+SUw2vT+fe945x8PZnj3knP
DjPcEK8yoRMpk0gW/nBctT60ZlIzNjGPz6ry/Jth0GBtbN3XWh/nd6s1hrgR1ZPq3Xsx+tkWQv74
UhfrsiMtoiRaL8uokApQRMI4G8OyRhzd+B1RK41b4p6rGkJwApB6lzbii54UHw15VOW6lNSIzsmk
PiOue9wC2Zc3CShCY26WCGbDe6E9t33xTD5OExjFpN6zhsKcsKcxWPrZCSw5J7eke6NMwqW8L8U8
xO6SqWf8LuaJbXvdSR7JfV+W9x24+lCihPpiQqiPCuXaodRKO5xIvP/IK56YPFmeaKmYu0sW2o1p
0tJ2HV+GmB+ciJrUiNO5z3adlaz3zJRlkGr1sk/B7uhh4qRWYHh5ceXLRf5TGm55rXRjR5I8hB7F
eCA5unL1ryvIGryk1dOGSD5k/UJTZh0Abo13GxXyKwx/Oun0059cVWaEKus8nDr0JZyEPCh2HRKg
VUe2mO5V78lrwsWaaHUlXA1jffetcr6+gH9OahmaSNOLfEc8NQERdjXS/+odujHMkOcq0hpXXtOd
XQMAOcPTlMPxn1MDZhet+ZeSieCXQcukHq5Z7+yR1a6UVvb0jxCijtds6ZjmFDZguVZtd6yYBeEx
EP85Jm/Fky4S/bZs6DZH9UreKREfk3F5YJzlvsyK5XZsnPmKAr+5d60U14y7etIKSl+SD5KTyhBO
CerYYCmm7aC2i4QS1eST32SsVYObWF8F4LXT1MmLtlM1vEhTuvmRTZ8ZnJnZm9/y1Etfercj3Uxf
LbRMF8GMDnU2XIsyiw1R8tRb3lIfB2fxVdBwaNjpy5A91xMXs3muHjA9EmenWlcnMBN++rzI7evC
k/OXxVDbP/QxF7zsy3Tc7Hx8L2RLwkwDdH2Pd9Y/6i0v8SRkydHE1cORIJYbfRET8lkw0oT0bE5y
3Zt1tifFB0OdMBz13Oi8qYONORXFTVJGrkUiC6I5a693LSa/Zt62yDR7/aqfhjpSXO9Rk9nCkGZx
7hep9VdWZs8f0news/sQEXdr39GS95v1ySVk6jiv+MgJC2p5q7xicsHBNN/XIZMxsZLjuTc1qMf6
bCAJ9fy9yAp51ejCjWqW4hvDFt4rnesKUOI4H3LgYETAMOlrAlHUbWhUdfJNStIY0DJU6mtBBOet
YaRjLEt9uEsrY2a0qapDwhIXGsyxw3TSu33mZNUTfGixmzZ9Ojr2vJy2jo5pyb56II5oacIFAlIe
0N61P2q/0M9TVjZfR9aaLaj1PI/qypZPovGBBZDLFhhDovE/94MsI5BN6xrnzNRluE4GQZBN7UM3
IhbJ8I5r7SAlxXEYZMY0HOxs3A6Z4ZBE7Od2uFh5zcC9tTKMwnjB23Ybzm2JPrEjW/pKa93pxQN0
eJfaWnmXJ+k3BPf6Pl1VFwBygu+4tM1+mQorGjqh71B1uK+yzIb3VeTFY2p668mcDIMQB4f/uzUz
AVmXudtPjt1xrJqAe6552cZSs7v90HXVF3TD3r7d1Hxjy/nJdvIxxtxvh52b2MHqYOmhJHKjsZjn
w+Ja+PFqVruqU/JcTivTF0hV5DihxNeaDXhV7YnYy1wDU2xrfl2BL4XkS1ymBKO3N0XyImk7/LBq
vT5PRt3tzN6/E0utnmzhaMGAxWEBQ0EwyFsi2LYJLsu4GftENctRJdoRafxDmpu7FU33PilIMHO8
974Zd5tfRWXiRqXevLeLe1rqogxyq4qs8XIATvQI+WUb+nUxkLJHXlAtjSoQveHtndQ+ZMp5TZW5
BC1pC9d8+dCzp9dhbaPEWqYIEtcSe51RfahhK+8bUHPP47K26JPzgcAhlx9MNLf16ojDSK7ZdbnO
2r5yrfzFW5R/vxYjyAe887vWmRGJ5xkzoLbQTtQQDKQ42s7UWzkKKmdpdrorVLQU7i3S8X2Nt2nj
ZYzKOTfI2XL2lSPunZogL8Ax95mw3lZNjK92WrwxJtDPNgC8mC5G3E2xmRiRZw97a0ynY+UlSM5B
EzbrXO1H2EHelnVHJdMf9J2jLGNDlo2LcYiRbNBkyRjVAx4Tq4itUdX7wZm1oLWkDB1p5ztgMo9o
97vYFS5FRMnxZW0IxwEVKVf54fHejrO8X+qHyZ1j5Exvft7sMtO80chzCBYHnNdGlKm0D5P/fWnX
+74v652cfSfwWfQjeGps5PNNBpRzougi5L3ezZr6MrCTloRC7NNmCNhbD6N0drjZlx0SfDfKoThd
5RWRPdoK8WEgkw3YXGi46w9taMedcirQIMpaIqNKFypU2vjMZN4w/B885ewaquiTrVLQ5fUPmRr8
5fzQqWqAxUfv+sYyjX1nLz8WZ32aNHuL6C1s1EbdRUtzsIU9nB27TqJcdV3YqGGKMXv0gSMN/2Dn
Rhaw94lXbdTzg5ViXp+G9LA1zgF2VrT5K8EaaQkQTdvsey93r7phmsPBSu5aTAQtbSpNO4wzmR6E
At0l5KTcprbXnHBPlwFTzDbIVwv59DgCz2ZBJ/dAuJxjV09vd7qsHjfRYkiAqvywGqPigSfkkWbR
mciBcBbFdvC1/Me4gGtLDeUcx6YQwVq1TMCJPHKCRZ/ZOpztJfUXLwQ1P113WjFhzeEcgvboyheF
F49+6l7Zqm4uLR7Rvsy9IPFgqecjqVzVia++xbM7mce27/tDj18t5NlNnsAetqGqfPd2AjoeFl7Z
ItuD9uYbiwAjqkTA9EAgpm6tQ1qNLctpRtp1q8UOCvUvui/UNUIk9dFPk7xPMMu/Wmxve2PUtqsK
UT+dDcerzxdBTuA3y/rIeAUhlsGYKux86Ydu2UMRdVwyLMzEopBe8htrVt5poPGBmYJidNBXZOgO
MOqPufGmQzE1xLRJAko3WWqRaTT6DfIUb+d2XXGavUS/arE2hR2GknCEEfoyGVt5NiqH5FZqLDSQ
43jTdYAGR8HouLNXPNeABQPDrMQrS4D3dSpL+2pZqejJV56ucAsQwmOYU7iu5bfEpASGSdjElitF
nEpG8Pb4ndC02HOSKZw6/dnrmkOR5TvXOKxb/tLmzsnbfiSzDE3P+GFo+RyQBqQHk9Ht3Kk+92MS
G8w4E4OFuFzmsGiTg7dVQSm8x7FWH1Tbw7HVM0x01vzWW0m+x4l2m5VfVp0oJYd6SrXroZbZ5TVd
yyLqiXI59LNqwsTbvCMTQCLde/ZVNZfq1plqyn8I18YowQ2r0dyl/sb8vk/n2O6W9LWtcvK26y3d
qaL1dtVif+nzPOPzS7ZlDUVtkbXiUSVVkbAxOOl3LS+73TQwBSgd1eImdsqOE0zt7sx8q+7yiZzD
XKhHu2krExItPeugN0z5NhlWOwf1uHRhUkn5TtTXsPMbsgXafJCv4A21JTDbpDl0w5IfKob7u1Gv
5w+jpnmGJCThOVjn4WwJvlvZ2eTidcWyL8q0fe5Ktzobsn0iJpJGbCmXSOpoLWBaLMOZPZHNIm29
0zTMnP8YiRdOgDuVg/lquesSpFID6Igs/Vs+XEyMTWaOB6l3XlR7Wrt35Oz9QJEvsGdgQeaynDwu
3Xo49O5Mxl9XFgdcl/25yfHYLXY3HbJ6bo6kPrbP5PutAYkx7sOC+yJgaKNiFF3qMPpjty9yHHrI
Ltx3vC3pVdpo/b1BpySYDUu/UpXM+pOy6+rgsG4c9QHYRbl28ihn59VUQPYRggRI9gY3sucK84yg
fSj9Yn5VcL7vR6dFA1VbzJWRCw1zOOuT4MRMyMGWekMf9aULYrGoqc9Nd2VlLtUL7dJxL/qho0y5
AB4TMkCCWjVqnzsgf8RIMVl1uXduqb84sc94kdysepkcMHa8ofqb8KhjgzZ10EQm+TqE2JVp1qfJ
XDzVbHGn1aIRm3m19t1NJhzi2jj5J4Mt+qrGkVgGSZ+KG6VBbkv6xFp3PXrzEx60a9CV3Qfh2R9W
1zOu721zX/KXoVm5zTUsA3Ua+qbYLUhdmP6gWYxyu133xMiKR9+qih945txQAx90aBLPfqvgKoUD
IQl3TTUZV4Y25NiHtOkJ+Z3CLmU7DSc9vKagMoeLJ6fUcC5KNQMd2ibnDRKGZAWcLx7HhLIiQAW1
o3OkKLJnj35TOVcn3PDzFeoSOzaVOX/ttJTlrdVWWvD8UOPXzOg+Sm0yvsgZaTcKXnntEwu+WxB5
vhWbyVy/6aycByGbr6FlrJG/rt+QvLwpO/mS5guLpWivxmqI1npy/3/Tk67qpel5cWP/v7uewTfS
Nr99/xiyf218Xv6b/9X59I3/wr6JouUiAHYsjgD/u/Ppef+F54QKDMMkTXZklv+n82nQLiXugcoU
1hIPoU7j9X86n4b+XwzwCEqgZX6Jy6KT+R90Pi9N7/87F0Kt6iM84KOBHtPzRFL/a9uzTo3VgSqS
x+QDW3taP8UhzUw3dDawoqlZWvt/+W1+02nle//yeS5pbkh7flpgmAB9ViQ2ps6q0jRpvCZ0SSx9
SB4tldXHdVPF9eplGrszUSd//tBfR5+AufhQ2s46kBFmTUyefr1IY/DmSbVWirjTFueBXLGL+8EM
BH/8y/X9Osz4+VF0kVFskVv30zbw60c1ql+3zjHyeJ3q4uxvlogyVANBAqR438MmDPLRZUO4/Cnz
tPnpz1f66ePRCoEPhZoKm4uguH/rYttYKufK9vq4HCkN56o292O7iS9GNghMi20P6h3M6E2Re/K9
Mb3hb4qATz81XwAhNgJRfglGozzYv15/ObPUTI4u42S63ORyMZ4ueOevpco56gBnnlm0M+uKGXSU
VnI6XBypY5guBk01NQ76g+tMy8HTp/l1Xs0q/csU6NPz/vP74QpEQW1cRn+faSx5iwdgrDQZQ9yf
gDM3KhoQPMVepZbdeGlv/vmGfJo6XQwquFNIeWS0xYALOcCvP4joR4+SahpisfGxgaVPhh5wZY63
Y9/iINnK4p6ha4RuIiHXj8Q/bKDuel7ashx3f/42n6wsLlE/bPI/V5wLgcH6/Pqx6pP2NiVlrIyB
2XPXp3gdlGsMJ2noLiUCwISz6vz2NZ+67w4hdodhdrYdwQsXQCb5Xvfmlmhf6Sn/TDXvU7oj5D89
p+PUHftLUzGAp6BTxI86p6YZ6Ro1v5+f60aKI8GiMz0jeki0Ftrk2tVr7S+EK/PyhP3LivbzEhGS
69zly3v42a3TjaOO/TavKV1nTwdbIwczGsdueap6B/+s2y3PLRoyjSaq7t9oVYfhnBPKuZ8sXNyJ
PR5bJBnvSrfFl21cqofKnrSvi786TCqK6qEo9e7Na23awcNUfDd1RuntNhrfpk34oKHpqhFbA1Xo
2aIRT6XdbMP1TOrBTqZ+9fDnO3oZS/3b1SK+uQg0iRP1Ps3RhZoTDnoQoQCKWwA6MY0PK57bP3/K
57fmkqiG1QxmHPBYhl2XZedfVE6eXbrTwveKOaSlr+LSOUvG4ahQ5314JRX5nz/u8yLy8+NwOlwW
sgto5pOsyF0GmeELrmKzbtPrss1PfLGFQ+/yN2zSp+3o8rCwMVy2WB4ZlEyXb/IvF1YvRoMMfqhi
SObpdcXB9KlwtOphE3I44WerHmoSy+//fHmfF+nLh1IJUAtgE2by/enXRBLlaxUpuzGskvSdHp/H
ibWUvIkF2c8mVm7HfF79pXsrx0vrobfF327o735hBqogv7DpOewUv163mC+HaO1yJmvB6eWgLXhu
piZfQ4MWyl80jr95eriTSJmZqwKm+uwJwpifjWOZ9nEn3OrBymdW2nx2Dy3VBhiFcfznz7/vJ3jG
z1UOlRPKEpY6Hlvj00vR2hq0dL9uY01KeMMWk6Jxl7ntOCCMa1UdbqLcvuguc5dMFEkaJa2Xn5kN
0jYhFsErjrBefGxh+fA+Of30XhsdUoxsTsw96mdxTqyxe/vzl/7tHcH2gLOHR5I5+a93hGly6Ri0
3GKmszZnfSoT9FMN3mBLPv75o3730HMK9/HH61yH8+mjGi+XA4LXjnKoT651Y9CJYFjmkzCkd7LM
srnKTPWfmUP/554QnYRmijY44t5fr2+bLVkaDZ2SxWzIEzOb5JpjuhNfspP+4sP/zfuFlha8BB+G
2frfQq+y9WLw6do4Gees2ddOUZxrc/N2ypLD3TTq6xFN5shEf2rt8wws6i8P/G/u5UXvh0vLN6nE
PgcKTdrmzsIdm7hGnk0zgyvU186/nXIA33++l5dH+dP6D7znIpHm4I1d6VNpS4HuXBbLOrbYs05L
A7hycDb2ZqhX5nNqDC7hmMw7TkL+9Zb+5ndGkqEbmCuBX6Hq+PWWSq9EVjY7XZxLcA4mjaj7TDIh
QAlRJdeYdFi7cpDHVbD2CGjonFBt/fnyf/co4+SyyVBybSS9n970bQCvoTy7i61Mc+KUhu8RqLa2
o1l0V6dCJwnWqP5W0/3m9rJi2sDcse5edOO/XjfBt6Ym4cDiFrX8m0SgQ6BDLZlJ505S7P98hZcf
8dMNxuOCH4LyEdva58Wz44TklbPH8Iha7Sav+yc1/LVK/c2HQCfkWaVeBZL4WZZdM261tzpjRYBb
DMyjE34RCFio//nGjjgXRQ9PLFf1+Zer6GqRYTh38eJI67nMGTwFXactoSrNpvvLs/GbVwMLPpU3
2kfO0Z+PIn1LcxO8VR9ToRuHOvNzI/I1KtqNRvRVJqT4kkytyum+/2d5RT8XOzpVtn+B+KK5/+xf
EAUlwLg0fVyVjoh6Zb2Lgl3vz0/Gb559eBU+D/+FfPBve7gvwBAtmlvHUtg8hlB4nzf6mKd0nLFJ
lZLeU062w1+Kl99s5rzrP92gkF0Zevz68G9WtmRrldSxGBvrGZCF+ELsrHz0SFuOC6f+2xt+aZx8
fgFMTrLkMrF7+JSDv35gCkWoBnvUxoVp1k68rCqRIOdF9oOXwX1iYfBFMPn+/LR1HmTxBiArCPRW
kbUDCvNHZ+nVw1wYnAJwrbjE9o2mF61z9m5bObV/aSMEDykLmM540jd3EJFU3EpjeKRw6V7+fNN+
s3ZYkN2wubL30r/5tGCZjjaMVqO1sdEJoUBeOmbkykS8ML5UfzES/eazLgsjG4NBM4Cz56+/HCyD
jmlgSXHrwEceIUvvt17Ql7z0Iv7jy7IvqRI864hLsI39+lErGjEMJGsV/+x4DBqqCi3xBErW7K9a
/39/7mmeG7QZWPHxDH9G/tZ5StzbkvByLSkn6tExZ/oFTnfQ+0r72ozGZkdWb7fb7QiJvgqm1XO+
a1lZPQz4Dsuw4jn7snpqO4+wK5+sbUHmxy0haaUV7fuffxjjshn8un5jbLxU2rTrWPQ+W1qltQ6k
JtEQodOfXnWz2X2r3EqcGV9kQzDnefo+aVn/ONpASoJST0TYAsy4S91M3hI4lIaZro13fQuRqXY5
i7TVpKIMJdjJQWV+N3vNcmCIhAggceoraPTTXxZtDly/LqX0CyilDBgCEGVQIeifz3/F0KsSGXsX
D62wUXf101tCFFx90WR0+Gp6ychCDU79PlMP8JOXxEED1ZKzCuns4caXC3iS0EOLn++KbrGwV3p+
5oWZJ6znzMth8oLHalH7t46LicU1u127bhQui1UtCy6hykz2o1UIbK9YANcdIYj9t8y6JGeUWgev
j4PbhPMFtY2FD+6qLIV7p5VZc5LMqK9Xa0FgoHoJZthOjdsipWoK18GVG9SwixJGzmP7bmcVqLY2
cfJoxC0EsdTCDwpo/5T4pfukM5EP3MlCbWe1/k7IJU4MfdgtUgczRne9esirVHz3uoRBxlhU6sMd
tvuNAEZNbw1cF0RqZYvOsLj0p7BzUlJXkmn7pi29ONqFZgVj2bo3lSE2rl91jzYQOcJD8muz81HJ
D9pQA183rafMtBGCmeDajoY/qGvpiW06VCC3j3gjqts0kxUaqZXbMQORf5Ttmr+uhjRsZgpY7DN7
ET9sY+h2nj9aimSMfB3Pdl75j7k0k9uGwTvPq9W0O8PrvS7sRkSbYzfY205saGGKqUMpmbhqvEYm
5SPFmRL1zZeo+feKGQSeq/nr0C72Ow9CuwajXa9vuNzy41BIQeQcNdQBYhVSHq93wCjOQ3FP1Vyh
ea3UG2tn/Y++jMuRHpuJBrHqnv1UkTFiT+O10/hJCp2+xDvizdm32koeBlc9+3WFWaGxNt/a48xp
naBAHXs7zLUb4B8lm2Bbt0kFlj/4ZgRqpd1nmjagTMrLyNhA9Hmt1n7B4jycc3bwF3jEa6T1SX7y
GN4fhYknrqkt73r168ZCczZ6bw7wvuM2XPQkwkk5J6pXt3OYVMONORWm/b3olY1rfjHjmqEi0hDv
AdjKN3cc6xjoqngYVdk/2oVrxsPGIXQi75Akk75WN/WkWSU6RTPbDZD88DRL450jC/gts5TBqqzy
RCvPgCbgXFR7uthtnGTPWpLtnLp43PA1RhPa2BP92v6CLkU5SJ4V8XP6Nu9amCm7fEi2LGzLRfIj
OX6e7XuEH/tEl/idvQJLRprRzg7SUU2wpLSlY4CFMxmb9aqNSej5Q0VQszjoo/DeF5mXHHUsFD4N
0pZLzGnYNZkedptXR+VWpedpQ1jjupm6BnKJ9nXLKxWlmJeOKEZWN1il5l2RuSHCJremQFe291XN
BYs1Y3+SfyeEwTzj+rHuIe8EtjLFs7dm16hVt5eeaf1hWXL9I2cE/iNJ7fRJaE77vsm7RLgIQUZW
zoPuT+k+6azidtmS7uySKaARNXhBxHDiaUPbkfw7bmcmpnV38PK5uwFypb0TO7HETZYup3kT2v1g
AV+adEKVFV7x49ot24mZoBv4vc02OHe6upejMj6Ys2thQfc1GrQFI3NjvAyaSZdcNJJhRL+MGxP5
TFuvSgb7WQCYlp+rbbspdDrpPiWzmF6skmNe2ji22tmr3dR7ymcVL6Ox/uO5S8OYdaGaKWdNVsxY
kdzgLJpSFDKreUsQFUu2XVsAyBJ/e5lyQ4/tBijK4k6q+5KbqISDSS7iXS8AhFWakTGkVPVzl2Xe
1aLhEsO1vxkRMpIlakAtlaEGyHIIFXHLh6zJix35rXlsUcycbCIZH4Wd2X0gbUzuPMRG98VuzEyg
SFX6FBDsaO1T+If6Th+2i5pplirfUw/55wXP6h7X5BTlOLge7Q6vcsB9Lo/cPEPuweupAxEQ9XfC
f4oHhUfgfWh+LHPJiGGzqg96k+bORchDwOHIAhn5hWXfDSaL7+ImbpghyAmrSnMfpF77V+M4eYGb
Og0KjlmxmGemTL45ihDXsSua09wqeRo7izQO19amV2eul2u9Hp3QVtmV3adVXC+FRpyNWe7NXq+g
arpzqMteHnhtJ+jLxoSNx+JabWOKlkqJvV471pHcwssOQg3xdQaLUaLmnJ0HFAZ++VqJotiDpBtj
3ZrrHQ8+DC85rh82aYjXYqms41qt3ZvtuAxNsqm4Mzq7Pwye2z1UOMZ3tQtVZLWa7bmbi2onZXMY
DaO6m1zreegJddQE4WfbvCwa2sllZfVqEx3Yb0moa5BwvH6zKsu6xoOenmoTm9TGrLoLFsRBR3s1
NcSC9HCLUGzmeNVZfU5wSKOTLjyI8lwra76Vq9O3J9xOtoF+ULMjI10UNyGr0rvNKi5aarT4tcCg
FkAEwEgo7PzRmF1AI6m5PPZgQA5J5mE/shkioQW7EZbS/QCZPZ3uJh+9h81tnTWiqZmIoCI1+TFz
l/quHZNOhp0hsvwwjzrV6eCaH5nWp3urMgeN0DdJjqdO9lpVI5QmAK2Fi7n63dG2yzbi1yeVWRMx
0TLGOxnr/hHNZEEnw7LVwUkIqY8y1VdntW7D9yyRGMi2zk63qLJkxwxk5ngWpS42jQUZQFinVfOj
gh19Q7qC/aT8xkasp6v0rKrcrHDlGxWLaaumCHtC5+xawh/vcEcY8ea17ZEUJXAAxD1frQTLB6C6
sptuNS+P9rRd9TWXKYaW49HSOVicHB3VvmV+GzgHhJ6oGjioQ8Jua2plhBMKWYu063toCKjc7axj
HtuB+mDB+shMCOEb1crV0KQybgvVfFNLygPvQhRuhTqOo+8jvpbqDNKjBNVsVreSrJgdfeA19Ja2
iDrLfC/U3L9ovb2Qqz3pr6BmiHdO3Gf9EsJMBBnJ1mWlQZ3WXPOYL/4SrG1dhsRmFbGztRnxovMY
oScTcT6vfgSFwDwnlAjGPLf4NDg6himrX4D6ZQ4EkxuktjLDZZnUhyLts+ttRPvDX6tmj5jdvC3L
zLw3y3m7ER0x1drsk3ExuTgtumR46JnHjWFpYGBpa40RKozlI89++5KZPdkic588L4Uc7sTcFoDn
WrfdA/iR8eCWa2zjcYjcHISq28/pzixf2f1YxRsj1R8tvdwo+1eHDU3TOJjoaZNfp4ODXqdJT9qw
ffMyow/MAc2uMeCJ1JtWhSjFEKGLHsUPBc4PR9TtV5Lk+iuV9S9TsvRvbu+/D91Kqe2yBuqsv3Np
I6bu9a+JBnYOfzqglbTe7t1yRGiUJPvCEPldNm1gITqK6UMqa9wfMHZDfXLmaEKERhHCwbr3x/pa
cwZ/Zzmj3CWy7q88P7X3WVv5e5Q6YU3Q29Fy8/yaQwjMJhdedmKuOgrTLX3pPXKp1jq7t8z6sVqz
LlLD2J3IkSKwwEqaM9QXPMA6GHuZWO8TzhBquwVvjsE/KDZ3Td3lb3mDDSajeIz03oFV7m0tdu3M
24liEHusJBXC1tpnMQDhbNTNpdDsr9diwn7Tj8++ppagNO3pBEASG4SmJ15IYBpaZd3JfW1PEjj6
VeE8FWu9EYsoZIG8Te8ItcK+EWLj9nfNRCZ6UY1ZSFi3OqhaiAPeEIwZqnbxFCz17VLY3T9dg6jU
bZaHqU3svV5s2j4jWvBlmoHzzxx9dkTEPUpgZAx5Ovu5ynGQ9SksngF00XUqfD/SkBJbzXqqtE47
GlCQyUpAC5a17RTrMvWCsfbySIpuOIGMM/+Zc1PbjyQDh6l0Kc4mb3myrNXnlCW60O0sTCFYntDY
ml/zykbmjFpoV40zT7ie9LQE2riviy0sSCMKK70CVDWKvLnx5xGScW9PO2OW1q3Xmu5Rz6p/9CEf
n8dEWjEruiKMYKRtiA9rZ012+j6T8xA4soHFBrXneXCm6RtquPbOz5389cIHtqTdHKbaM6/GORki
lCJ9AA9GnYDjNX6cN/QSWmvpdmtnDty76uJTylTzAwNfjsKvG1hQDtlEmznXYs3osxvfAWVtpWy6
mkjEjiAreYLC0ASZStTe1Vst4pbBGexETwk+4p2dvYPJbxqwOXhINPBvyWEMCSSxd/CPSML0DIpP
/FBirfp9PZdFaA5+d78A3Iy7nLVwrst+1zEdRx7K2uNwhiH0om6vnXL5b+bOZDdyJN3ST8QLzsOm
F046fdIUmkMbQoqQONNIGo1G8unv51m3F7ca6GHXQCFRlZkVkrvTzf7hnO8sNKbhBBiyrLvUmgbk
+AgMkMzlTgaJT5kQZqp6vl1Rjj8E/uxfmNGM6eo7G8+pD90HmHgSOVrcW6Vn3XdUgEeDqu4U1goB
6kRHLNE+Pzb0TDt+gE6mMETxXHZ4cMIlPDaGZBpv9haHymDCfdpuGlF+mavp3zUDOmYMi3dzR4E/
G9tfd5iIiG/r27Dsop2tbftHFHMRq6FbfwGwbFLbLNATlqtxaTBR2LgcFBYM01cvUK47XPvAG/Eh
3k3z/MFOABuiNN+6GpGpoQTZCwWJkHbvTzEsZk0sJNJu157qX/0suLcZgqPwsz7dpnfgX2euOluz
XdKYD9nBtMuCb/tS7ws3i161ZVcEhpZ/ak9vN4N0fS8W1UZGUsnyw52n9eBtRft3prZKJ1QNJ8vu
qwddCZHYNmduYFKs7MaR9WM8EAP04c4wxnTbGPvMstsXuCzZJZR+mNYZGsF8tXCrwRnf2Uu+3iMZ
+Qrzfk3UVmJCHIvgqx56EdM3WceocN1nhZ4Q5I7fJ5YS0a6eWoLeS+zHXB/V9hEoPi2oXrCt3DJ/
EVF0Y9UKs0OgxUEDDr1rwq17abup40IRWQLNuT5rduF7SXwbiC3bf8YzcVgBWJwit0DHHs3j50Ry
wN4clzvR4Gs0Oh5unEn9Lz9vvT9mM7zaru5usFv1cUlcZryFS3mO2sxPqwBxaO2X2HsWX6qbMRPy
aSW0M1Yt/WOsmyVsdv1S1hcng5GX58XPZrJhUShv91bjm/G2zu3ZzJir7uauX9LJKewUhx3pJLBm
hNVhpw2ZY9mGE+1yJd24qVR9tD13+1moSG+A1Ft76F+3RulMT45fFykrJmQxyOESaQXir5Pha3UG
g2i2jW8eIySv3QUsSB4q5AEoejgd34Jy0QfP7c+qLoa7Kdc2EtnlI6rH76KsCEIZLXHU3rhikozM
Q6R1e14QwgLg6f3520Be1cUYaOeXKlqLtyasxr/e8FOB2wKJhubdzroRL66PCQtk5+9cDGVCwJE6
j7N2z+iK54fNXrlCtI9HxkZCfMwqK8Q2NuU+Xn3LjZdrL98XuUiZ22WPuebwyvKtOZYoeJ+4XXGl
9l1Grgs0s6yvFxBvUEPSRkx8k2pjWzGMDJKCkaCQDwgNy1ENU8Ykqi72kyrxx3kWvqQg+hoxSpxH
HWVwgofhlcl0cL92S9SiWDVvPFIjbrS4hlm4pojSsURLT4c+Fvi86DCsHWU0/s8O7T+ujXWs570/
kM6w99zVJZ4kH82cX2jodULY8UB1zApOJgJ01UgL8iz00qWCSfUpqOuHAkLFHqZknhYbdHYXan5c
1ViVTGBsJzRDJhdH2L9urUBxTTG75DENXu1gTMvX1J9GUqg8S1m47arC2quyfGRmxUYAvffUr5SD
QVD3lNGLnzg+BpScqMqUH6PvslBmBwyV6m6B3A9oaXP3TRvEBGYIzDX1baDKzxlDFVNEHFnQ9MsU
Z8N+2HwQIuRRnLYhUhftRNkR8MnDqInTwElB+Yk298WcXYEjdYH2m6nS2AudLW8sR8q49eikhekP
P5pF1yeOk+pXZcxrHFF9oWzviwOmQecWV7793vlBzbFApe3s2tauvvs8tw5Xx2TUA8nQEbQThXL0
ZJl1cwoM65IL762TIUryFjV2OagXYZGT0LjOfIxwCyTeAKsP9sv0e/aVHx7WTE+4YF3OXwkykcjS
zHtC1l8njaOGg9M36nZBlHbukWWnhe0WHw5DVyIAxiJMBjn3t3aTEbURyfLHDsvyzpiH8ECnhXGZ
iu+seEovVAYC23sQHaWbG/E4+e65BUJGDTs5L4wUos8ANO8FuJu89eYleIiinIWNjngKRUgdrlYY
j77kK0s7hbmtWfDYZqX/sKxOvdsKJjpePqprLeZd5DIT+RHUjvrET4otfooWF2IF7+GTOTmlQV5K
7v8t2eoi7pfl+NDZCxcGcVanibrhnKlc3nJZI/wOs+AyTH4PNQ3j5FHZdXu6Or/tXTAw3xk8mb1v
AdCUKpjNE4Ap69VixpTWWz1HVBKF4midN1pklC4fY4bCsCr7KQUwuexBCLSY9qV2d6ILqjfSGscn
a3SHu1yN1NxNpTeIVZxkAvW4MeLLykGI7/IK+kIuVv7s0Z/bPCH+ZbnFkhYkztYsf6YCy5BPQhHW
bMtiNCs2fb8ZxvhLZLV9abKufyZrr6aa6FZ6wRmPBhEt84UAdPJt8mpSuFU3iCW7DVTVX13iVSAW
qP0yW5/RfOEv1cMMBbQDk9KX/k07YanehYOobvDmsu2vBxUWSbCU9hs05eFHqpo4aUyf3cWuiLjH
DRyEJDFh5HvoNBkN8UDHfWMq1IG3Y9AZdmxpzz8Ogxn8XUsUtBvn4k++ijy8UIf5R9DD3KuLYRVZ
rCKLKG2vHrtL7+OyB2RqDM9GXrivUdNOf8yu75kWAtkOOcPYkWqOqg8lzTnZWpKodqoyypucOMen
GsbPawMI6QfahPnBhxzsJMkk417bhrsj46LvEzaUOdYrf2pwMDsGMiDEhWEqaemY39f2MSsc+6lv
Rnm3FqbTcjOWK9k3tnBvC9myq9LmJKmXUO47SUHE544Y5OWl20IEk4No0em6//xeTjZ7sewrs0op
MIffcl08Yknrmb/2Eyce/npeiRVE9w7ykmuAzch4JCqy47oEy4vI7MY86HaNztW4bcPO9lU93OZd
gPsKrU8pn6peI5jITKxzAWCgn3KeC/k0V31tpW5buWlbGV2RzMJpnhyzy+sTPkbiuqY5HJ3ErMex
BMLQkYySRS6TDZtvfabIfk2kZCnEhVAgmiShDrsXCVmXQMvmaYAScOhVu3j7KVC8IXKVvKUWcqOc
8r+33JSntLJSFmZUFq1kdVtLNl67Pme6EWfB1jwx0sjfGcPTQUdG76bK0uaHkIE8Mz+vwEpUzau5
VHO9izAdE2UmpgMxXtMfqdV0Z60LzC2vUuUlYt17x0CWPx74Bk6668YynCKeUzr6DF88D2aMQB8h
XqT6335HZRKR8nFLaDzyrGGujmHms8btgjX/soy8usFBhqZhRhM870efwVNcFTRI+5qh5Rz3UK1E
Ys6reArafqliktNJbMF0z9OYZx57ShnyX0cnKzFHO84rE4GyjMeyh8YqGrl8isgbnsHqT38w3dgB
IzrH+DRsZJmecIZnppoGzd0q/KQMayfYoXDWL6PpjG/YfcYYn274Ss/g3wVOvhCOXUe3YgSuSdIN
4LTOI+B5F0jOK9am1OOZfVVNkJyg0oqgl1tLkjdkLgZ15cRBesf3YALOyHC2jivVoGF0LJCyid1n
LA8UiaP5AR+q+d43dRlCSkAByASLJ2ucK/c1ZELfYeFz+CCGymMpMZoNHyZAlMtcIs911lFmjygs
uHcZBrf3JerWZADIexs1UfMQEXzZpFbGXHWHoXn6A+pBMABtgVugzViLMwIx79UZWh4C6fe/G3vy
//pOUd0UfW4zhlw1x4M5oXqcDDcgwYnOvGNLVFYrOwaTL08jrjqVqt9clXiNFz0XuH9ZxkY8gUY/
8CF0is1RKoEEVMlMdBlGHKA2r/kcWe2RGZV+MQBLHE0EDveAOhu81AQUNZoHl2uBcJzAb8hhDobn
OgoLeS49Gfyl2dFtIuaJ70Y5IUGmINgMRKqGoDKbkNMdqKOBYwg3s0W8MUd8b1ZIC6dA9LY84Ugp
HrmKSG4NxzqrTv6qquMYBvl4k/P9aGPNiuOjaHi0a7ZXd13Nt3OFcpqKvuHUrdf8ne0Ub2dg2Wt3
r2W4UnQU+bY32RhV6T+La4UA7QevksD6ns0c9z5mZ/yh1fX7PfU0OnfhVeZNkF6dXsUsHk1219l7
q9ac9/wQ/lAykd4aJ2IsrCN7fJqw8LGKyqopra4nc8cFkEZEW92YXoYTsxP9Y1d2C5sjawJJVaLw
k7XPP2bibAIx69ZbyKoj7wG63wdwE8L7qJuxgaVRFT5DVObq1wkVH9LSNtNBgKXgVm1bP4xXu/Kb
+2Ja5sMwDeJkGr04RRhXzxNAVpaOg+r9mA+YIXcwSif1Fv6aFFvN2a7NMrtvPMgNSbk5nHNeJjhE
zMFwXmkpzUNT9UPi5UbxOPJ83w9koN5q7Cn7qfDmowGSLO4Xauq4FRtv0mqX7XQJZiHXJIDlymjU
CDPjvLZms+6E4IGzZ/j4BATj8bRtdq6kKQwU2yZT0kPBuuaGhekWEu9Vc5J0wEgrNqYN8uZJDc9L
b/FdvIJ57ud+nglB46ufDZER1047DokexchGRHpnEsA9aEIhsiLb6r1nl6f7UEujJYm7Ed5nw4VC
lYzR7djn+rZqRznfsArlypr8a2a3i/qP4qE6ErbrHFW1eACsPR6VmQ1t3IdsPnA6c1+YxapfXHPy
qRtHLikvdNA3OmvzRKFlVDvKHh7eqSK6LS360IZ6EjRcmFSH9oU2Xt2vw4w1si/cZVdIiYy/WqwH
ZlT3imzYHVhTC24Ed4NhLEig+8U4K6XlmdEEr8YrnEzGjMaN44JFudy1wcwZb3RSclRNnpv/S6j2
X7iuh3+pQf6ND/Zv//N/PIuW//w7Aey/kcP+74hih29xpXHJf/+j/j+EiV3dKf8bX105tp//hhO7
/j/+5arDjvAfiGl8ZJ++ZTpoUv6nqw6/HTxWdPVoDK8H6lWs8l88MTv8D8SAV004lzZCx2sI9H+5
6qL/iNh+ehGOAGwH6On8/xdX3fWn/zfVj+lDOAMr+I8wNcKT9d/1UIWnusB1BfJmEKhbQhdK+4Ht
zA7+T+ocYhL+F/UmARgeOi8yua6Ez3+XGLkMT9FBdvZhyTf2MRIZw5Ya9gyFod3G9j5SyOpS1WD1
O+Mbm/J9w4PPDLTY9EXbpenGAZN8KLVubz+uRTC+uSYzv7iiDP1jand855bsAR6FADUYqEdrGxdd
z6U4zgzU06BtWycZercpk21W69WZXgQqRhnDHsWieGHWu9pevXPqniikwS/y90IE0MTExme4w9gh
2AG1LjxKMQPfGVZED6M35Wwa6V26Y8P6AoZLJ2By0ZYRllLXTXbj8st8toWDEMUYe7oBoVfjm99Y
G8iUmuEJn4X+pvOCoBBWPaQY/AbZgZ9q3SyN449phsDn05rIwg3X2m9T7LeTc5DbWqhkYxsZwP6Y
MU8vdWHqeGwolhPhKvcP7JgIIBneoF3takL6GtPZKHns3Lsfl961D4xMPQowPvMR5VOf/y5AxXiM
CgwXNE8+4jGXFSCJuBq6+a0vswEzlV34z6OJOGeHTq1Fwpnl44s0bflqr7QnxXJNkBk3J4Af0Cyd
QMzj8SsVrrU9Ftnsg74oCT3cBcHidQmQ8OXLwE4mr8lIDrMc2wXOokGc34tSj4y3g7FlsjlbHPNN
OwL3tq8Zi/j14dkzEWBPU/Rm+3dw3GXclWOwWTszlP07vPvu2QM+70ApCIc89sOqut18/AughhmE
0l5lBmEDuen9XUcBr2ytAvUlx8F898x+eFjXDR+8ZlJYxLKR7MgpedRPAEzX2uWNjtijyrU8NaMr
9TmEJ+Wd1swxlm9vsFhd0zfZP8tcWaemJDn2KG2rMeLJCybEcNpevze9NvNuViRN7rxpuXrD59G/
ZM68CbRX5OftVxazWMVqw+RWDBUUkHJewh5RFtgFZKS+eVrXSf6ReOqbnc8QiPsgi4oonbhZMH65
tExIpfvZiJHGhohO29q5H3JrYAFqmOrRD1X1Po2V3Z5H06je/MWvw302l66z81p4taxniGVgFthW
WZzDCYKybsFKidesVsXBzvEUP4BRqIHr6r5qYp/xV3+7Be0ijl5uzmnnIu6nRgw9FISg3R9XyTCa
/dV1EMZDTTo1EeV82aIm+BNU2Lz2bEL54iqTYgILjsl2BYEDu4N6GREx9KRQeKzwN/aznhbsgqul
XZDEOa3+cghR/z0sLXGi8OWKNm7XMbwq4M3rNqnUJdIXpPN/hWMXt0FIz7I2JIInPqsHuB7XBUYi
VI7iqxnXZtmRd7P1NMX2ZNwZTJ7v/CIAsrGFLBASCIOo3LTvcmz0FguimP1cdrAdZ/2djwKtUDME
GQQ8w5RU6hFMORJAxUcmhT4J6XqYD/DNXRhYhG81q8SGZo1hBZMsz7rJDdc990CSnqPWncIEV0q5
xZk7GFVisHN+mfRV7DDkFVNIYEAsSlDpzHcmYdzNfp1s+VcuTOVOK8cbzsfa3N6zugZnFazUp0m0
aONlaPwlO0QFC/Y099lUgTmAt5Byci7TceSJJBsPAdQbP5b3FBSM6BMDgMxB8WEy8mRexZTXVoRU
haEef+UcN8bLXAgld2LIwVP0bJAhtOomuI+siDXeKAammH7bhjouYCf8QipE5KDbow3brfTZICuy
sp2ZbKgARUsH0WG3mjMCIs9XAdy5tfdJDWaP/BIKFVD1yn76igqTyZXZGz72gFG6kDFVL0W8SK9H
yhX0X4jVeK4nv0GuUbQCGUw7SPboq47sYacmyTWTV73VnPyi4pAuqF4/tjrLrP3kqAqyLaM90kf8
6lDp3jXToZyj5kRlhp4iCK3tTzhL8dCtbdCz4rvy8semJRh45kzb0tBBUpmW1yI/rRCtRrs2F4U8
oToDeODjvxQ7Odi9s3MmgF8U+hrdjq2XN3dDM7yz8D7+DoBs2kmFcA8iBZV7BTpu4eCW4eaBKaHy
ICoBdAoZwGIWXcJ72j6GMMbzpOXYtak5K8GqJLcqn3WRV3zUSyTfy7YDgTYVvjdAMFnm+xyMXRbX
ZmZ/biXzDU58b/IP0RTRUlZVMf/go5csEcLFm1NjUu0JI3/jnMu87KNLx2cXJWKxZLv30ELfTMKp
WGqCaqOP7iO2MAvc7SD1PQ+lYi5yJGGrwXFFsxxhBFchsk93ky5uXBJjMP0T/CpIlnCmIJHGBm97
q1oGLnVhlXv8TpETswTwNoRvEb/5pmzzURg1sA/yP7nkGErVN0vPyZn0akGMO2RrVsUuxz5GXICB
vxwRkSEl0TL9zgN3+hTdYM+XTufQmnRP0jh1UjOQsL3kHGs4RWgnF87cPfKX6tVcMxNtf0dtAq/S
z4171yn0eoap06HaazKGgk6eGV85JlxiHnXWMnLQaCP2xNcItedqGIHp2eHXxgFd7zdGXPcelZF5
chAAkrZjl6O/D2zl887IKvvx/dKxGSRt+gjkO+LzI5TliUlQTioMqjIbtVZEwSPD0oORowdVHjah
Z8g7G6Naxql6uko6bLXCYVobbhlKub3M7XBmwmyFXzNyHO7lqBkPlXTac9a5wbmhWbusrlEZDEQr
VtGE9KzfzE3XF1FzHJui//InFxfLeDtJGyrVTC9PNJEIx98oJozfkl3yPghaxJ3juXDBl/ReVZwQ
25ixKse0W50ldUVAy4qAnPV7dAz75lSH7nRWPhKaHeI7/unUWua35wOSBV0VoNOx/+G65SIgacd3
XfZeef2zeaQZK7ZLifY0Cz6mMAkxGl4NDHCbGwZiFi/dMZR3Y/Wb1xwLsPD4lSvwjDFpKozc595/
cdbg2KrooZ7pxpvMCvbKFE7C9Obe6AO4zfmUNrnvPLSmJ5nnK0qgnerUulF9FDn5ILjPwmIy6Nkm
P6LJY0TfFkvGGN/inBs62390N6t+7ZHr7ChWRibOxJzF/Tiy3IINvMOitO2XSvMMh20fE7lmfWHB
8mJGwItDmG+ERxOmH6SjwP8dth2HOjvjFo41u+1uoClfUx4u4s79weLtwe6IABp8lQ6sIXEWRGJ5
ZL+1BgpZ2dWlB7vezN61DelzIWtGIURYji1pxdWu9kz3m8FHezdAzztaxjxfNxb/fLTct0lL/vVt
oOsxJvHzitt1AUxmhqNutyIH9hAtsvn08zz6mNbpPASGswPg5rNcL+8GLPi7sIgyCOthFptMyBAu
BDF4PxcCFn30EcO/QbC5GJNII/zvy2kjcqvvfgGyN44ix2c0AjNst49oqoanQeX1Rc2oG9hHSIKp
hsdqm5yRSrCeGWIHdYLfGJrr2AxJkXVQGJCmBHC3NvEmEJbumMAnAu01EhzZ2q9yxFdPTYTgW+ER
uDVJKnh2Nudm6NXGvxi0NO5YBzhDgayp4TXTzUmBmvi10e2xRep8cVrNyjj0ZL0v7FcTJVB/OJOB
58zz9yCL7vDj8EBt1CbLzMHrbJKZADig3dZ6P0yxQAKraX3U0vqggC9z1EM2Uq8JNY80WJzrvOOt
71Q7Jd42mwnltnpZzLb5BUeB6q7uo1Q5VXacDA4BZQ39jzcZ66072nlKSioECq0E7E4suZzYSAz8
IRz3s5hRLuQtMjKjezY5gmvm3x0ZaLQH+ija4Rr3AYRRcr7kBnLA3jkAr4O+OlKMmgA/YsQxAKo6
jgdWpUg6POLNi+0+VGUfF6iMLxiVHtly/LIQecft5Lg76QBR89fWOMwZW0dlvTlRee7y8a8sm/2m
rwQstnL70vLdgzFXqbuq5kxq53PN1woXg7xY+FsQhays7avf0WCfhLN9eq79tVrSF7uiNnpqDb6U
ZJTTFIQ+mLke2U4xeD+O1kzgIOjuWw8g1MQTeAtls9mHrtapfV2Vo3el+Qgauct6ixH2FG7kNgd6
2bFwC5D0atbBs6G6G6o7+9T7KyFHjbBQtNTp7LavOAn0afYLZr1qBdWwOZCjxonZ9gx/Md9IkZ2Q
E+9KJ3cP5exf50Tbl8uIsnQKoK9AEO45kj6KYH72FQPIOC+Y+idr2TnAr5lQ3kZdzf5eIjhr/wmk
b5oeIwx592aA9Kurn1QfPEylReQhfD2TNkXu1dBmd2XgP8A4NtLJrii1OAt43hz7e/PWkaVJaEaH
IOo+ZCsvgSl5r2u+XlFpvjnsiPaLnREqj2PmYlh6+mAQ8rcMovGgcHEgfOoAl+XlDd+dbAfw9Xdo
wKyL5gfhh8DN5HTT0fNJz0uNRsyX0YbFC0Pm2ozNiCpI53hyg/ydZSTd05A5x9CudFpaRvSpnBr1
rllWig3pPDenRiLCoD+weQ21H/C6uumtldEN2gpaYCdMGdR9b1wmBVCwUZL2ZpxU757nzR7AhYYP
FHx50gVMZXtopkEw0XhZgGSZjSej4976UX0lSbunBj3qGa/ddxn0FUsy/pbX+iYwsFDsRyXetxoL
OE6NxtToQDPrt00Y44sXhudBi9PiBASYK2OhdqBOutQQuNKNMX/iOBmQXOTpiFAzmq+uiZkk+4dp
5CP3ouKgUUOVUuOFALDb+xcRtb+zZUESG/h/JsM4D6b+G/nBehn66T60IfDB5oyii2FYv3J/q26H
FX0VwJuUfiEd3fBoibaIS7sOAKas5Z2dO4cRU+JuQOaHzCgM76m3Jd09pW01Ge92x4vyNZmOYYmH
ozabxzXIXa6i2n13KM4o9ppjtprPYVD+2lawjqPBO4m/ERrYOLixQBqPmOon3/QNZJP8YGPpWLnK
IOB7eqUdz5cjcSV61zCxi1GsL2xhWyTKLkzr0O71DWJCJ+k2622dVLGnXrOoX40MECF2HHlEgXBB
Tg1mHhiV/rADQiyQBJoJOetoOYSaT4VTyYycwHwrd0yTwiRCaXHfNmZ30xa6fa/QQHzkBVHBLcrY
3zxN6l3JYGDnUz6EnROrTsJ4z9vobgNiMbu9lbgy32YO8W28W6v1HcBjO6frJKpfNb0L/opwMH81
xfzXar3kGnuzE7Uz7Uf0S7yjRTI4OQjx6QvIszpoy7jtoUUm7DnFe194v5RG2cgDfAOiA2hcB/S5
99ETiKje3kvRbN/25vBIQNNzmSb8cgtjF8mVowlsN0TcGsNKWi2O+V0rXAC6ASxsT/fOQhsabpr9
sBX+3sw6OAY2bp2igoqcBUNqldv0zupp8egi/OEsIuT/5J6HyD8vg5jRkk+39ZY/TVXFy8/aD616
Uqd9tmJ5+5WN3cOC97GqMZN0lnhABeK9+8sVjmy2b1YzPDsm1MkFeW2C4vJnwFJ46xVMyjIbaKoP
vrct1XeRmdPZYN6C8wV2en/WlvteG9Nhtl3v4DkrYxIhkZJ6PK1SXK12AC6reqnvtQqNl2gr7gz2
LUnIiAnS9Oilg7b5WOYpRD/eCucRWBit8ZJP3FwGPHTPzFkV02cUyDGSosx+U3PXJO6Uv5wrc9lW
xZtpqYay1gx341TjiVvPY6iOhnU1JfbA82dcY+gkprtM6Y92ML6Z0qqdKUcop5pyrWPHnRjtvPKG
hSW33Nx95QXSTRbotw3yRiMyOnrnnmkDbtJp7zaYN2WIGj2ZfA1C/Zq9OWfhD0GR8RZ1MkNNXF7X
kIig10CztGE6wwgPKjzy3+GGPvSTazNgL298cN91sSf50bwa174x+dngUvtgLyzzfnJRW2bd3F7N
E6Wz25BSIupkcxcN6B3xAGxRa9GlI+3iK39kTyZSMiqvx8GYFxfsJdxqhtwDJ08osJ7rAOlUovNg
zi9kPWyPeeOcgNYXxDeoqIw9Z/kO/EGnRshLAylyl40CFbw7nWxvecbzSNYRg9cgsbwZ85Q4thvv
2uZ4zJHXrTvMHZxetPDTriyGB20rx9jNI1qW8cpLDVi47vFxZfGVUlcnlVvbKZgW7tgpv/76HWZJ
4exRF7jJbGXec79xQC3FZMVuVDrHopdbEpa5iUQb6PXtP9FR3vwEBjrB+38QlkqE46/fJD0AuJkY
X+yQNYX7nFH3bmwX8/qi+PU95svYghx7z4EANTv3qLA0k65EM15nHNitjL/mWVQf62B13X5sN66r
hees0uNwNBSLQRISCvSsUiWD6REO37Xm2Xfyc58Doid24cfsWHXaDA2Ve1ij6U0yprv16tx4Iavt
aOnxdXbnP/gP91HGSXptGzmV1paxnm3Bcwv5THBlZM+jFz6y3QgRIVgDW1ABvQhLo4Z/3quPOUQ5
FxkEofKcuIze8+gSajL/dpPL/CMTAcPaSiGFk/QmiKWJ8ywgYNr+J2zh7SI6/YOoMO3EVaAHpeek
ohA3TDN9d1aPV1LXz5FoDvMi3rao+MLNQw7o1B8zWsbP1aacapEajL1V4zMaZYoJdTuHZvDSDtVp
rNZz3W/ESfedHc/SSnTNsNIorgJlCOHPJCR0cUM96PYuk/n6ncOBeV1uvfNJrnvi+O7hw8bNSqO5
OGDrBeEcOyZdLiOA6mBP8kIMA9KiqkIlPjnMp0h4MDF2bjONWbddIrtwzjXq8/PQjT9ZNLE7xHL+
3uT/HHr5PN6UM+rgei0/6NLM/bzaM5bd9abV8h16GWTNucBJ0xThr7bu9W3HrTJqdtYDgxm49Eg4
eotUALw7lJ3+/cbY4EmM60WxAL8D6QEyt7HUPeaQJ3xmfIsHKLlXKXGuuMu7aH00OVPZ3T8wJrwv
ZUGXiB/1cOVdvGaB+aOq7lh5Cxhi836NmLnBHXwdhG3GHMB27Cn15vQRqq6ofQvCOTiNM94mjlCT
FYU4VKOskBLW76vLWTPRMRHYXu7nfDrlPh+HEwn9QtIwoyrWb+jBfIRMyFjRqj/7Q2PTZWNVwW1a
P0YDPj8aiQFj5mYdrXyV6Tg4v0B9h5dQ6eE+IAZRDVXz0nqu+CtHh7wQG9ERAN06LaNB0BvWHiNS
/5PrucOeCiE9NsXaokQAjz3I6t5VekrFYMJy8zgF215M3Q73HqNcr/WGeyOjoErtOvob4h6mSzWO
3hLmd9ocLcamUbRv2Z8Qy1IiEcLAQT7AZu0Hiz1FxtZ9v00Ci2y1DAeGk68BglqEyCQjk6VZJlGo
/65iiW78xVYeI02y2pZm+mh7VK8xCeNtOk5qZh2ezQfGBAB214wYjubb8RvUC/oYRePXUjPnHnwp
XweMYXVshHQxYIFt6NquDAdUI5lj7gsc1OhKiJaIeSBrVLpTvb4ZTQPRwm95x4i08y+esRgbiHEj
JNTCv/pqBGiTgSv9azVNzGQVpPEFEW6s1bA+IX2ChGV5nnthwMJoDk1P9+769NxZbw5/Nl/nwGxN
akNG5yZGPco/TWuFAnHTp5Fml6do7dMMQPq10q9Z25GToR+5/1Tc67E+lFb7JEIS+6qu+FxrZ80T
QBAYQ1yXNIQkYlVU/id155Eky3Fm6620ce6wcA8PNehJalFZWVpNwkqG1jp289byNva+JPHYAJrs
JmbdhgkNvLdQVRnh4vznfGdpt83apnAFd1UFLa+iDYFzLS0CM52APGf5fKXZNVdTw2Gztur0R83u
SyyluSx8013Auftq+4jXajSXZtgky9luswfKPMpVBpZ3F8Z4yIO5aQ869IJV70wAuefY2tYhMh/0
ivYuKOd2Rc56uB417j6um916bLOEaL8fbGqqMJ5zbiGNjD68wIV+DMw3kHJNgwoj3FHY16RD5I7e
ZWvbCz/fy4zuXXrkuaJNuWxQWMn3bXq78O/LpNGvsk6/wyF6n/LgNoE6uG6jullQB7SrDX+kgj4q
MS4oeaRy+WfO8BmV/vBp+8UHsYeYtkT3HutPsSpJNT4EjR+8+TJ8YDx4pn7gNo1T+zGZp26VJnNL
cqV6YkjIBynmfV6Y537E3B1g0C3pZFHPRW4+I7w1K/TNz5nsMx9xs7Urro2LqHLfwxgvXEXylQ2M
AJQ1VvEC7yX7o4W/NAPlfZIDUz+qjlBxqu6NvFa1hsf2kSWy+zbK0qqWHRUm+3yQ727kJ7y80DWs
iHBINZRbusS5OnnhVeCSaaCWECo6CKeGqruaKSBlzziccxyFxKvoNHGUJoht8oIuYKpPWBBtcZ33
7Tp1jPw4ESEmHbBJOpTQzNjoLrnpiMbcOGOHmBjNycYZzQMZFUqsjAEOFvpdw+9oz8Fv3zf2mUhb
sqRQuq0ApEbj04B7fmE5g7fNPbhxFFYUy9wlHVpMmhbwuoTszZa+sfz6WMHKWZB9/BljWtulYhhQ
aWjdmlNb4N5xk7cWbs+BzWzscDPynBxlIbajB4Hf6Y4VVHJ/KXyiCjip6xhgfP/QJeT9jDbaE7rv
SD2lcNfTUd9GWXh0wnkXl3G1I6LDqAaH0QGTmElL2eSsky5B5/KZ5XnYje5Abkgi08MwvaUMpK+x
tPNlL4T64FKONCYfGUdqpgvDU8I8BQN+ZH4NlsmQy3MarFVd6R4MpzL3jZfj2+/3Nh0Dh9gu1Aux
gJhUppGDLXUv5iK6CHLCgggKOC9qIst2+GoG5aUKthvu8rLm9udzRkPMVfQ9YAar7/heuy+baSbJ
vsramKGjsDq6Tf7htpFwF/CDOcjYzArzdYAPkSn61HpcU0qOJZUzMBvwcfrQkkBJFXFAo/42ZJIP
3CMvd/hIoE+Gic8kvXS5eAP33vKGjodpKtJroZhWsxsjyzUaI26hG7JDAOoWc9PoH6tk9UJ0eMfI
eOlF0sY1/i4wOmUinIe2Kg3BYiHNbTIGzu3YFNSL+najP8w6ghjiTE726TW0VjJmQ8HJeAFpcSBX
DW9xSRmLsypyfVXqURzbKP9sqbkeGrNfRl1Bu5NtceZ0o6yiGzJ+9uiFWoapE66VZ+0YBLJ7mgEH
ViOj5CPzEo6vY4xtnMu/H+flI2H/8VVgzXqp9fg6D5pmLDMD2O91yjrQA84hDm8Ua38fT1gI7NgK
T/VcFiXnLmwHC+3OYB2SVNDHplKHZrSx6Z+aifQ9tW71C2lRDFZVQQSOME9QMfLQ+k4UCpFGMZh2
Vl6In5iRTuy+OUmUMchNy/mB3wrLzdijptNJxbFWlhCBl0Vv569VpZENez+2uaeGE2mUov50LotP
N4/bKCYq3Rh8OaPS62RmXqgIz+xm0lgPieb5WXHXEJRipV70FRpj5LKsURBDpfu11XRi3WIHXWZm
Ux5U4utnZk7YfJvpOa+b7DzTlsP3OESsiKZ51ccB+RBRuHxKaWsuVJtaL1ZO2RiggoaJyzg/lMEY
kig2qhXOPSbfPjsZVStJc+vHXXDT2fWT7+csJTVDYDIkdhKdNJxYY62SwdoZMuy2eOx4MCsM9bbq
JcBJL7jAgZuxRmQ1wr3Bos9Jvpi3Ix1nR3MSnGCGmewR97BTBdAppRlt2YAi3FP/rj9igoL0dSXJ
lWidCgE28R+wkYAZTqZw3sd2VZ0k5pQD8cSNbjRJy55zFIt1tFMJtKFFILtHJy0l83cYHRa7G905
4iPu5K4ejJ848LuVKYLbsDdqBL1L8aBBNn+FLbd8q0eSwzy+F20ic7hrpl1wT+gmXnFCSclOKeM+
kZ5PUlv0zWsi8PKneXMso0ldK97Qb/LcwQtnfRe/ucobfgNhtjUaBbY77wE+DC6nUSuLcFL69lA8
kgJrV7lIwj1wSVgIg6A+pcH70LqEX0kCoyRNwXU94yxSDMysNrsSgrGYZi0e1m43F99m24klI/Se
3AHdCDJFnTQrqztyPe+XEpsxBzNm3XYbbhqVTI+0oiIosrDWK39Mp1U5R8OmJiVzdh13+IwVYywr
ZDJUe/7lwu77iwBew0dFgJDUijk8u7Ft0v7TjEusu+FLQDztGVU+/uqUYXVXceXMyyaU4wPuGOsQ
J3AOLxSi8MlnPduNDsHlqhjdLcjh4tGN9ByvLIgLS/w7CT+7Z1RLvgFaVQa69nAjIBfcdAltL5Qu
MpmOuS6iOQgwaN4bF+R6YombjDswRgm+hOgnTzSfVw6Jdh2b/rwwIVoszRFSHzUCybITZvqTl7J7
pyo33CWc9RZQ8czreAAF4U+4l3T7ILLWOREHp/oHNYIYY8yZwp1NeixZfSYG6hMe2qhp4/UsSSli
5rXENZ0p+sHDufModMTAVUwjTAgwJewFs8S35Ov2euzGMGPI7Kun0I9iLFjKaKjv61VyFjKaeO8x
QBw53MwGR7uR8Wc0z2xXWZFTcTSEYjgYerBe7dm7jKtqOuZUEiaH0Z+jZRSyfCyhw+Pn6sOeSI49
zcwHQWCFxzZry/u6KbhyuaOHlzgwYohT+MoFAIp8XrVBhRldjpiSGYTm4cbinm7bojrgTYiMpdmY
nF7t5iMtx+EcFnJ8nHxeibwNvCsBRm9tE0ogrj64nzLu+yN0w3lcDF3KiBXqyCLUiiiYQoiucrRi
FTwbw9Seah81IujcGzwUHhE2NDSuoWICxiG7XPPzzN46AN5zlcC9BzLUXkaocVEtY1sVuEfGYa+K
AON41rxwZasX7SXDN+mIrbu2D2WnGR+iRZIpmc6hn9yRuasOCmUIy5idI9rpMyaiFRFBui58YWvy
pKFDDNYp7gwD9U7Z8LVJwY6UYXizO+xEVUzsP4QeFmh/5sLvuU5JtNxlnXdUplitXploHEsQ128N
AVvsWgp7C1e2J0YQzdY3ZvfHdz26RXSBOW/hClBuPOFJ8B5y80FEcVNNPCl8iHVLwMFjokKjNTaG
i95DtjSluGQxTR7zkb60joxZM/JeuqRAcHLGVRR2xoazJ2dAbCZkMOYoowq28J+BVXC+GkYz4bqM
A+1B+M14wPeMdaC9OIWqOLoxcC5ta8oA3uE7R8+2XYlniUNCL21v9l6Z98bXhiaxzVpheE9ouFyH
VN1fh20g0SzSC5lJtlqGaGT4OiJ/MA+Nm8rncFThHf05eiG0MZSAGxrxhcRZHwOZ2Od09L5yo3mM
IswPlAV9J9jldwMuONITebpoDXJlsWyeHKpfCD2plY2rrNxIJlrYPszkg56ox4phE5qvecd99Nh2
8RXwLMayl9jawpsaLqp2Rh2M23wF2rsvkc33MxiGnq7568FBSnKCL8Is/RvEpi9Ttt5N1JbsbqSN
upWBd48hWb7uw3it/Xjakn984XDm3M19Jd48qvPY+C4ViaB0XZj4Igem4Mb+Q4nHfa2VH+zyZuaO
YjYucBxIVzCFeUhNomHTklBXAlI7/kjoJD0MvXidM/MnY+PaA0gqwa1MlyPfw2R63ZlynuJYDtbB
HTG9kUPeDw2NM5EyQ4yyIZ221jWxuerZmayjAOIVdeOBwlhEjImoF4kSTHLYjmEAkI3DJsQwknug
KtUVl9HJXNbJhGKClIwQMGrwSIO81GsZzc7yGEx4ZXI1xTThjGN2N43hPeyscdUW3hZWON1/wFh5
kX3o2eaSY0L+PuphvknIsmKcP7On519JI/1XFhb8MxCm4rsByXQfB2V5S/UQ37HKpF2gt0MB81zC
+UqaLUJSYkbOjSYll23R1BXNuSnbzqUOcpgPSe4bXEF4KxYGraJPnWXCoKlTET5yWkgPflH/NIUV
bmw/E0R3jdSMFxd6drioHDWdI6cgCox+9YJpJz/bY0jTkzHU1A91yJ/zootgnUHO49LLS25Yp7Yi
dac46V0PZp48VCq6lOHZFutvVmXYhKuRxjlcly2KgqiOUdisIvypongxy0vwxCoFiD1uJiV3iHgu
b9pyuIbXtZ6rjlBdhyWwNMeJ+rTMOgSDU5cnzM0jQBFP1sNSjUWIEAFRo9kE7mU/C4U/tQgAMfmJ
pk0hLbGoMr4KUr//jMTIhculxir6KNHnZ3YPsvp89CArsp9SpFQgR9wuuNP1s9HfWKHT1nQmmuVj
RdPsbcziab2ZZVbce0PUPlJ9FTWroA9nc5Mlis+hnxwI8WQE62pNUDu/bXrdCegBfp5/wWcJ08uS
a0fHqDeg66kkMvp9lOCD2IBTmP193pTKWHvFxK2COxi5Yx2PwP5g7JO4qePR8eBslG22svF25hsR
2cok1eF5xSlvtCTT1ya22vdjRr4nnClwOZljjgiWwleg5riWofuEMcz+QusXbPWVLvhIqnp6wDLI
SINCTsLyXpg07XfGzsR+KRi7IYdBaCSQ388SkdNW2caeCuWu6qi33CNIHzL0oned/m1u2L5PZZKm
961yu/soqRnzu7Q1Y6nyGfKvNLduebTTyJ/W2NuV+QAwhhIkzBGUL5KLb73lFDAx2tEoLL1bJIqW
OwUqPUHxsMU6R7yE10LgGQdSRW+fRSEU1X67yA0S9RWZwnrCiklhmcovHsnElwbVZj7+zlWNBmiQ
EU+miaGe5tZiBhS1LMeg815trD3RKQm40vAd6+zLHMLq5DQyNDC7Cj1suoAm5iOtaOZPGuOLxFXh
JjeFgTjKazqb9i4Z2ohHbp6IE5ToRenBq+u/KgYghrB0ThY33qTjsgkWTk2bKcKjtIuMMmgXNqY/
Y5eFtTNtXMSkmnBxYlTnscrks2VQR7aYx5gymALmEbJHBwVjC4VjSpc8ROSFWCkaFx5cS1ie8xum
UjOSJTwVmmgboj0R7MClBycCR1JkB/aqHOY2+inrGonIaU1sW1nYDPZDXMQVMqk0o6u07JS9sHgM
1L4pSvhwTJpm/ODmRJdWksxZd4xmnZSrkpubfc4ZIIhzGs1Ts/NUOpfrgXlpyWJTED2vBp1YOwyv
I5irKjSbeDeYiubNiDEk4iKlvFifqsp7bs3eIWnt2mZxjKqgYmfGfahhbZENOGIcHYilEivh2M2B
94UAa4ZCF0vCkClzLYUikCZ6a0ZR3e69xLao4nKA3y5miyDTl5fRfdRx/aljfQKcGtTPJt1G02sL
qM/HeVQHV34SjNEee+M83nMAKDiNx77bXYKgfcbJzcEPvgp0ZlsEGQ1r3Aj2TLXt+ZXF1wAkOx5e
IVubala7La8KODEf5dBJuaENHDLnENWCBG6BJY66SLpNTnbBiIftFSPaktMpEZAynup0hUwdvIYe
TmYMkEzFH3nMhlvfT8sU4kiZzEAS8PVex3GspyubC+rAcpoEbwgnOancwgMXZLaF89O7ctTPbl07
JYesKi1uw4p2331i1MZF08aSSaZO8ylYgGbhsbIb8WhGWKpAOYDSxuVbxLrS9xcemNiSgDQJYFYl
1CKQG1ScEhEJGA8T+gnWzPOy8JyGrA2IxIXVPZcp7PsVYosaD3VK4/NdaeLkY4dl+sjhcMS9i7TD
GOJlsmFIP5ZY34ZdTLF9etK5xq1ikbKONh0uTIvPAP/rdsxsaojxWHuElN2g+bLorhtXjVExIRdD
2EMTjtzG3Ad1qYcVcvVwizl6rNc0PnrXfaCb8RqRuqPvVNKMQVIYp9V3PwRjcZSwqx6wcjM843fJ
AUYYNnUxYRD53u3Qz2O6dWYLtyVVyhyI+yiswy1yUjKtWwADgM7MiqsUFvz2fezgTPCbvZhQIwBu
WH7wT7mHOvAxlXlVaz2VHJKC3WiI1kYod6jKDpva0euexEa/s8qSbcymYTM/Kzz8A/WLRccDwpZr
L+O2nl5DPK5UqYdGYmJ9jHta70HzdhuroNDpEI91oDeAE1NOH8LyaRIhc4DEwbD4m/upnWGRG9ty
2XqlzNamEcyfNsbdkH0aLutKt6P76AmvOxVKYqVM00pW11PnmmrPc5xEm7Yp7HdtZWa6lnHatJz1
UkndLlfpT35NY8V8NHE/ismMPjUYHezCWljE8wzNu8x/az57UdNsB2+g6zi1oig9RylJ4TXSd9cB
Bw5SB5PgyB0Et6Qy7ziRs6r+5RJi+1Nhv38tyXcuv/P7tv7+bk/v5f+CON8ll/ZfxPm69v/+n/y3
FXmXP//3ijyptK1hlKMSSMsGoj18N+2//4WKPMdyDY5AyuQaRNrvt2E+pGLM0QrLGAUUkr/0a5jv
0p5HiQ7//L1y709U5OEq+V2aT6hLnZlrmt4fAOoByo0mD6Z2lo1eUBCzXUWmlyhM6lW2g1pdH9SF
VFHnxFCX6B/IGZqupukit8r2MUrd5EkY1nOorZgQt1diZUnbkSA0vn43hrbmhLc0AfUpwozTQ7Gz
cYa5YMfKVYiS+TrKMnwjXGbfuYIiF4dRGqT3iwtGQrkqSsiXQ4OO2hKrCa7Yc6xDA6eRCZdDLzIR
4ZaWUswJ9DYbLeoAOF3MDtwWDlavgqfKVf60M3MyH9zyQh+os6rqjdTldGfX1hTdCJVHainMispY
UTseoYt5irHw21Nrrbq0wXocaTd/SDIZX+4Z8w1ew+Fgehi/fDOtl4auUky1dn5Cz0rfID1MB4v6
lisAY9HOHmlZxo9JEgQja7GUJLk+/K7JN9SXAsWo54HjQlicmjAbj0GWAjeSaku6QYNIR7aunAwH
pGxhY6JSQcC2qlHthiHCF87ZwePMVmvMGZWLwY9RvbubLIthVmpH9msaiWKXBIG+gppRHblfNLdc
tu4rxlQ73w868i0Gzcz4xBlMIKoE2jrRHDh++kzZ0Xym6VonTX8Ahjyt00Toh9J18vNsoc0yWQEz
bIKnXWVuXz1TO2cdqhT/yQJzprOfChHgdCmdfJ8leiQe3Muzy9zr0SDruXHmS2KlSObbmSeTtTlJ
mzULWjSu2OSbO6ww6Peyv0iBjcctS4zhvAWQWyxGkWqeH6M6VnG7A88FQomJxR41nib5PiE3EBj6
2TEpH2A/fRaEyI7oRPpSUxY8+31HAGhmoV4kfcXNtawAoBHlX4KcDHf6Up1IHBJ4e2Y/x6zhgPRC
vXOg/DHrJaGpuaM5eGEEwyfgmpngHi4sSkshPbj+gKjOD4OeWeivllkfEYRgKvcQNaP1FLly69Wa
CFVp6+mEKiCOZpcwm5y7jqFpMtUZFz4m6GoHDwhUAxfX7mawhX8XzRa8oNmS7D6Bn0LZmhmmn7tp
DOp1EKbwu1socy5CdGzigMJCcszDTJ6ABs5PjiUcF25a1pe7LgjkVVpbxkPk2WLeRjliMWctBpOW
Y2h5V4PhcBg90StGCW4VS7CBTa8Ef7MKUNcT8N9ZaBWHoRzHTR5A7F6ZUotbFTjI90o5W8P862s3
VAYOZ6vlpBaXp0hBSOWHLDoUXAmf0CG4tzUx2GU7dmhK6gcdn0Q3YJs1hvyYcuUjBIQFn6kNHxHh
dl3RXk9tL8GOKWzXuJ7EoyHN/JT2F3V+aI07bRWKRQm/PmkanBULM/eGvW311t7EVP3jTJ5/G0g/
q1dT2aoHTDQtJ3OavuUqlIBB1j7+gwL2i1+fK8uVAaQuSW8VMr9KtoK2uM+Osq+97WI/XTStSG8w
3U2HLo3xZMbRxUY+Ng1paGVaxXlWUtwWtnI2KDw4+awwaLYGrnjc25yCyQ8MIkPUY+K7gF8wDqzD
gXxr3bjA5+MNOTM9xArDdGuUregif8aDq294uCYKnwFKo2XOSHqJXYtqYdSxh71TKRwkEWOqhrPV
0SSveNOmMc+cXYFVSxmdS2SfXl1NoAHlsnUTMKolEbyt12TO3oekil9+SNJrTMXOldFX5KJTRBYG
ppNeZYGFkWsMoSaoqsvg+DZtS9qxFXtyHDX+XZq4jjCNm6vMFfBZIE5MvI89LmHusHdFox6dyInu
bS8bX0vXrj5cTo4YuCyhdr0/Dt9//mjyL3AI/hcRBmi3dRwTAMA/P5fsCcD8231IrLZ9/93x5O9/
91fggLZ/QY0jH48/WTPv/TtwgEzgL6TvLW04DsFJbdKe8StwQJu/YC0CNSAlZBOloAr8/zMK/5fD
0YVWJw4+xPe182eAAzQW/e6M4ngme6bm6+GuZd0wzEtrym+aDG3FeZ3tfX4UlXzWkzrgorjFpfJJ
cUK2gklz5AKz4escGX86FHoW33qa7n23eOpM6yQzAaqoUVe9OGEkv/PxyrHkQ+SApJhGT0kx28sK
ZBFCX7yz+hgJruiwXRYB7sDpHgEKB1nOicLeO9X05hbWMXf9BzA6+SKzsfh6zP4BJmACL4rvPkHX
wp/HTLD16NmR95mo1lTroc1gpSmqWvLG2j+sgOeuNa9G5exd6TwwPcdq5p19rsm8PbuqS3e4iXf1
mL1mWfwBHyDHFHiJbisf7l5SfNeKGWrZccJpB83lOidWZUVYx8ldIgpT3tkX01uRR/ydMXllsoUC
HzOxDqboI5AjmQf+cH0xuFpgXoa+pwjBLJ7cwQj5uu5Z828bCxksUe0dU/cdqjrYLuepkaSGQ495
tYCDqbVPiwlfqqkbzI96uOdSMy/ErA7e5P+oobhLIUKzadJ/DO7IW7IcZOtMsRNARdzQAHdZubBT
JQlU16oVMIjj7FY5LUSdCgjTVD3xdzOMSM5ush2+bGFuUrfh54WGvXC1c01gNVv7LJBLFzFkmbnV
Nz5EjAGiStnds3QBuYHcf0BLQooVgxtz9RQH8/Ng+uvJEGc7NY5p7BeE76s7eng+rYLQhYvixQWX
ZAeHuDvZ2Q+G110LIDHD9N2U7g2xk1eo8HIJQ+U7YMwKFGwTewSTfDf7nrMaq5iLOmY7mFTSNO6x
cuLyKJvY243x9OzFJur4+GYxWS8i+lEc4aH6i58ubLZpMd9zMCPZO4E/TKkbXluTt9Mix3tdpe6K
isGLK+qukmIHMu65h4OaSGtvOcUTYsOtP3foEfmdpAZyCVb8yZ+ne+VRPkzwh0IXQksBMUTCVGwL
U8wM16y9pY3FYdUr64XcfLpQvr8zEv47ob7CX8qdvoGCVsX1dyL5hGt1FGFy23v+2gUWDJpp5/PJ
d1X93bvJLnHl2o2zk4wuH4Hv3jIhyHEO1Wun8dfC7S18y3jrHcoEKnkVthTrdJ1/Ni+pAN6xVwG6
iW9vgeD5o2SDC1/sjDjdGSW3lSZ+xeR3yQEw5VNX3ZDegkFLl8OAlik67wH17JNr+WcLVbKkk+Ty
rQ2W+5Ab4ifhcu+kzh41PVrqQWLPC7EYWg/SlEeArwHtARpQdbLzzPKuScZ7A2u3FWe7yeWpEDr8
CEV5Z6jxrRjcnz4X56HCkKXUMZ7mt7iw94k1vQ159j2W6jhYaKe/WdB/xev8G6Ikn3zeNv/+l8tN
8Lc0lr+tjZgLKHZiNwB78Pu1karuyAqGcX7MKatd+VWJn5BAlpvHK0Lbn/BJr2LH3szgyIO2eYkp
MSsG+28XfxA9wXfxj76LPxSZ/fW7sJjVepakuYrmxN9/F5lXDSjitcF3kZXrS055UaJZVr3A3ZRe
EU0Hype9IYsdS9yjRW1yWIx+uB6u//w+/69JEP/0T/0PpAlddrx/vs2T0cy/o9/JD//BEpLWL5T1
aZNt86/qA/f8v8kPUupfGGu5NBXS4EUL3X9s7dYvyEbaIL3lacmTdSmh/VV+4O8YpkFkQbomgXwk
jT+ztcs/PjfSNDiKmqapPeQO9481mzMUEeguQ7afoxGzYfAoGCWuESfwxnnT08A4ZeHFV0m/Z6KV
7KlyiXbzXF5PXvzfdGv/Xgeh3ObynSCrKBuh+/Jz//4J7pqQxhawEfsyGfbcsXDAKx29Wiwd/90r
+49+aH6HyuSV1Ug/f5BecHybRphBPGgNn5tKvlajuhp929xRUS43pY+tLwkGfHwXVtocFUy56zTe
zApRQXb0FfzmafkHby/18H9YRPjhNR8DQpSyOGRdNKrfHrAiyIdtZHnUV1QChX0i2+zvXE/m9z3O
4XUSzseka2PMwpIiKC54ll4VrmEcPSYKW6mj7DiNBA4XIC/vvNB6D5oJJ/m+T5sNprJNE/Vr34vf
UR5lCsQkbL58zKQEpDJ6OMvpSrdbjoXtrqsUAx/G4pWwn7s5s9fzJXrcZYdIOMTGHjt0XaLuYrz2
IfrMoENOOt57xGh/pBqY9Wq3+7hcflojvu5gO+MEE2rVBfOVMRoY8fD70RzVjcfQuw4Ama45qe2F
G9/PeRIuWJSA5afzddF3e9tp/Y9ihrLSp/29lGN71IWobtwM40ALNP0mrOr4NNkhVUE9rohwLqsV
hXfTRzjP6TOb+drqibZYU0hUsWDGX2Wnyp5POb0pxNNxlk3Zy2D5CsSHSzkMaPjGsU926IFx8sjr
ZFjHKLFCE+5ufKd8HMxQcwCALbOMuSMvqTJKwmWmQjgnTVOs8ozjUz2ENXv16C7xmfhHpya4zzqA
/b0kvwd8r7KXbp/SZJayR9EhBdSz8nOEJXLwYhiIqqvmkHfGRMuMfC5UYS272jjUuhQnUc9fGGGC
awefCcKDx1g0gFcNqGnBRCNejoo3OZ7kuM2YnQEgR6q301CvKr/AR1PjM82CBIElyuxl6V0i1Bcr
aWHW5yaFigMHawvi4jP2ymsz48WYrcdplofc0HtTRcl6yrI30zGe6N19wXqmlwCtJsrsbBx19hDt
8gwbQWBgti6ooznOhAsQx/hcwyY3dpORMZIZsxnEA4alpHarU9LS/oQw90AiDeiOJcIrX83xXWEi
WLWp9D6GMBA3XkZEBgfaPC1oW3QPjq7Dz8ZXzRm0k0NAC/PxwmYhfmuC2DsGpEIO/A+be73vhPtQ
8NjHswieZaX9O5P4HHS/wpo+cAyrazM2wrNn1NbKZ7gK95smy8vtgl+akyjv3utDrIcpRhWsrhJD
JWPFDy+DOrguqXrfp3nZ3+CkH/eeTZimtdLyQEGAu28dIkRDIIa7VjdztkJlrXZzEyXvOYeUH3za
PmZWeFqTmX+qTtrPhqHrd9Ah+U3vBcO+Aw15N4zBcMpoYztFBlyELBH9qaOzJ1gMMCSPlmV5V03p
FNtpbl0T5gSY2Gt3qttdORnTY1lF5g25r/5kxRNGyWD4TBq7yhbKyYbvVJknu8vD+7mU2EArKDVw
5TjPNrgdAD3UWixMq2w/K8v46tqufM+N9t0ayzMsIXSGch2SVdjGlcBCkfVRi7ZJUrp5ywfWLiJg
69ILgeBm41NCm96ult347IzyQHeZczPnz/blz5cz6MWuQ1CkHDCNM1am5tGkWvQALxZeIrl9oU9S
WC8gv5NoMUUg0JqLEUf1Q7Vy9dvkTMa21dUXvxIa+DqG9Qit61SjoJWos4QEaY1OoFi29UaNKLXt
oa/GDflyahrPfj/v6JtaQQVCW+aZxFK76MSDb5RHlW0tptWstBKqpP5I/bZbtpJSySZayRGWO8Sj
KFYHF3AEiOvnEkqnyf00It4uQqp2+n03cPgLzGM0zpuStMwQOqu52Azlc9UfyZ/hi8WbTMcNbnXS
wFhnrO6zG3Jn0VOBNlcULbKUMIod1C5xcE5SzdH13UkxvI7jgyLmGMQOGYd6WVnvIeGyogt3MOoB
9tslyEuCBsyvlzGBlKWGk7oPG6aHc8edqaJy2ux2s3mPUQqHnFg0/Y+AtLye4L4FVbsQrLC90R0D
SDoDcH4/8m86XW+tGiNRSIgXtNaqn7Gg062woJPCYXgPMj+nDqKn7M1DwHIKnPc4M4SzFLVeRMZt
AN+Cw71c25edZp636fTgsKB18Tku9RFde5H2D2kYfZjut11AEKZcJN2WxHRWFMBe1+MJC829GCtn
TYYgXTpS3ISqWc3l7J5GbIhcOLEN+XAtM9w+pQ27xRrM6zqXRxaQ5X+9l8NI+c97ucttlOSICzGR
DoTf7+VUNoc9RQ7JPsK/3BcRRyeSYtpPVxVLR1lbT3kOVMwqOJonBziiat1q90VNDRPYccuJcdP0
trf2JPIH1aFpi8suy/KECzZECp2rVRlUK3ToYjUYorij8k3edHnVsCrqD0A852pGIC9i+eJ7l0yb
QThPyR3JW5I8uto0dvNI12m0xCjHOwXem4ity8dA6tnQur8l88/U3HGXMcTV1ajca6RyteaeXjzV
rQZb2vX5q2oEM9S4OExm+GBAjt9Ycf8ser2E1XAACGthklb3krYKbuRBeCLkdgKbj+8AhcUPSWYT
hcXMmhxkJzYuegzyBiiRktH4kunyhE25e2TvuiisZOYo4JL3PCv4KHOS3hjma5M6q+nyoztztdD1
2LN7QOTovbuhIsrw/6g7k+XIkSzL/kpKrbpFGimYh0Ut2uaB8+zcQOgkHfOkmPH1fcCMiqQjaGYd
FKlFpeTKwx0GU4MqVN+799xC6Xo6GDFrQoMQl6WolvwfFRG5wGxmPhFrpCekcJqdC4Hwyw7yexki
gF+DelO1AvntOitfTbWVZoMUkA0lomxbZ/DaPRmSS1cSP5CpGzaqT01fXQaR+h6FBH8Jw8Q0T2tg
BBvN24LakGzS1KEVvMlTXoVhq91T/1kLufwpubj3yyIbIUfUtjJaaQUF9grnA6raRVJTL0loOcwE
QStnVCmegCjI66Yk/BAjOsyWEv4RxcNbIcaWXFBcAD4nik02cJdG6DEgKl+phL2it+UvZOaDpfCA
OChHl3KQ2A9VbZJs1YfPaiareOtxmePaAQaSs+kle2/ByINwayxKK5mq7gCWUbBr0ycjb17y0tLv
iRP92clKscJQHC9CUhvTpl7aDoUGfGWsKtqSALqzXlbXrYRCtJC7ZVqQcFC86tKYCNhfx4pMLYtN
HAoVbPS+tpD8agcCmOi8Itj7Sor1xZUXSHtvXEm9hvxWYUSUdljDL2RsrnpW8QwAh5KbCq44QgB0
QjdDqMB8CVoUoWT0xeqDOgQ3nWaeczyYSw0vrC58tIk8KxXKMunW6948Xz2LVbDBqCRiYmVqY4Em
EZMPBLphYTRia7uCXNp+meP8DlREUL4PGJtCEYaGVl+mKLcNCXcW4vHOetJoeaGyWKoFkMhanpd1
OTeTs6xa2mOeh7KV4u46KpwHG3wWOAXHy64Q7QLLWevGuwW9QOtgQ5zbBsFX9VrTowv2Bmc5XnNC
+kbDZS3WfdNyfIGePSxkNCly90ybo0bDVET1WV1cRnmzytA5DsWzYfcvuv+S128SGJwaGycYOit8
qyR5GStXnnIvqmIh0fyT1St0vouO+D5w+BsEFa33FqY0LP1f3QAWKFjl1VvQdhwNyD3Ab6Q2Kzvf
ITP9UMw4yrIFkpnz8GDQ083qIklYf5RqAQpyJtHtHt8bqmYuJYdZ9xx3C0vjFKOK3Rjzwug6ZXfT
6UxRtipBe5Fn6FRjRpiGs8jUBbEEFxJYJ1Xe67w3cTAgSNF3gewsJPZfIRv6yOOpbZJR4kEsEYuO
ea0Vr0Yy4EMdwQhrqqQLG32JjepHbRocpvaSMlqmmvNKIBCq3AXYn8UIZlErpiJavAKBvlpudHhz
TgEiKlyxU74xCriW3i2bsGVj26Bk8zWdRIj5eHmKZjWm6JUEI6buU6IMwMuWg4NPmicwBghWd+2m
d3B6wsSPBDtztd+b6kvjCSx/Ywi9fNYM9s4jFUasC1k8mC55jql+robRpUzKeGcYM0M+6xOBhFTs
4Z8yrbIF9InN0OjLIVwaOoAy8qJ0Q5zRWd3h5V+Y5h476bh6nKdYn039MlSfSa+bJ4mygG50jdz5
3BEvbXrppTD7PIqyxFa150FXLsj5WRgy7ILWRap4UcX1WkVTNisHbLsJg0dmFXC3woidNTUUqLsa
Vttc5Bc4HZc4O+R1EgVwiuxrfMh3gQs/sEdKtPJqzhHER5hcBQWX5verqGnoIA9iTnQB6nk2QV2S
PVDc/QV+/7wlcXsXxO1tpwMkcBV8VVkcJbu8GQWgdz3MDE1trrBr6465lnTPXgSS2Gc47brKXstY
K+AEYhGT4neSN9DMcZNVgFHXDG39QSmJvHWNZP1/ShMZrhVZ0bZwhbgYUAWfx2rhPBUFNiCPAAfO
YomELFePYz668FbE/jp0iiLtSrO74JkYdnsfFUa4xulT7Y9vPxT193okNRx8eqhdNNPSeVf+JU49
Lzop6cmEpNZKyWbRWkV3w9mwosOp2Pxhne/c8Xwy2AAjciE3V7GCy5hvFbB4jWcadzzdJOM5x/04
8tjj6Sf9OAiFH4ciaTwfueNJSR/PTDBH1ItuPEfpH0eqvIikGwkRCmaErnyzpRC7qdLRXkUdGu9o
UTh74lf059JipwoDQLfObcWvLjEx+q+Rbdg7TWLPYARo02aZENKVAczypzdU6n1dSeFNDmv1DGsg
01ep7yKZI1qUJ+LcNklBNsez5TCeMgdfL1euatBBxk7BGb8jSoDCwSBdA3OtX0lDb25TzXnUE7Lj
MnQ0s1x/gp/nAOnyrqIKjrNBFTuNm5fBRMOrE5uy7zL4gVbj4uvjmJOEy37QKFxg15ZrWgS+4Lgb
KB7vMNVnFSVjrSqtxy4WvJe05inCasbD6RFCukUVVj/5fdkQ7tbF1nLAt+7NsNg5O6TUijWzeGij
pS3JUA5H+MfSV0cqTe8UTnmd8DjdluORjogw7Sobj3nWeODLPs5+3cc5EH5KxluEw2HrDxkGo/HE
iJikOSeqNr6KxwMlop6WeGsOmfV43NTHg+cwHkGV8TCKBSF9bTifIs10N8l4ZO3Hw6s2HmOPP72U
NX+rpVMGsygBUuA0dRlh1vjfP/UZLdyIvSPL8dbNWuxEhvPU2kmwFLm+RTprYbACc17J5v3xj/2i
+vbbx0527JIZIRMt+njbFhmgUYN9lRKVGqpM+/r4J31R5Pz8SdYE3U6wmB9HAkCt77c/sRCvXTxY
iFWsNzw+J76V8vtBZFwJkJsg6xzHkjKnPPla/16pfPIy9vG44jDV7b0+rkLVuB6l48rUmK1HEgar
Fc6cZCsF4xJGzIqyjsZ1TW5Jbv1XBfa/Qaf4/yEZ+J/UR9D5wQ/3EeYvCQrSl8+NhPEf/FcogfVP
kwqxaqAHcLRRrPhHH0FW/0kB31Z1Dp0fIoE/JQJ0GEwHxRBcZotIAoN3xR9tBCIJFLpVSBtlav+6
pf4thYAyPrf/ip7Yvv3nfyATcsZSukPjyTRpZ3y8lD5NXKcoE7xbXb1h8kDIKeJ64ViwZoIO1wXt
B3HBUpeh9zaw75uEKfd27D98GqsvqujTTtx4E5qFlFI3LMQUhjYpoqc2CFEg79UGV8yo9JfjuQQr
CPW93xMYAJ5b5lSYNz95oGNMDFWLb6HByUh6XBrcJxHmneO3BPZzMjCWrMsGLRwbDSqvZWPS1XAM
r4PgEgF8yq1Yhr9tc7IE4sKRrvKL5KlrRzt3CiqXohcYRaDsNsYwQLDtotNVAf0bzncxb1COtKtI
kspg3rcQtV/oZXq/DNrx8gyaI6dDLJ5WvrYQIflzBM8DeT0ZSZuqV7+2eSBwSurIrWAWaam9qTyb
U5CaqfFGqbKyONfcqGvmUqU5T30p2WexJd51IOu/NOC36Wx8kIxrPWldbxnE7GhHpErbLXvblsxd
GmUwjKALFuEmUAr7QnYaRHZOqyiQPSK78/aK15rJOjM6orLRYdVIFchZbnD0k3K0i2JVebNsmL7U
332HryR4xyxV3U3KZZUIrVg4NckvM98FC7RqOidFuGBQGp5lZYY+oeqj9i0uRkE9fewfaCgQnqkx
MMqV4ieDT/6DgWqyEhyGEjfJnqScgNOFUzp4sIxyYEHkomCHKUoTpSbU0JkR9sb9GF7dOGulzhNt
pidyvlVpIGAX01U8wxbKzxdK72hzwywtR6MrVgG+Ay12DuISKj6P0wuHBuZ0twQTLX4OOKxwcCmV
CDYRcMz8LNQUmrYUb9lHIPPXt9QLhuKqRPwWzB1XgMFX41a9hLXev7ukl2Ie6DvCb0WApgPRo6Qv
XOLWtoBGsuSs7T39RyuGBshUA25K10VEYFdqYnAwVeVh3KRVJINKIXmHjfYq8PBf9BKkFwqWbXKv
+5iV56VDs2lumB557n1nSRdEWSdEi4bU2/lhUKGuUkKmllmghIx/p5p7VaehxsE3S+J94xLERv20
LhBecBLSIUomUDZEpww/62IksYJeQBek13zouNGpsXBZ7V1eodOYO7KLTcNserFWG1W2F61ZkviM
1j+9YzUD8uq4lMMQh+ABn1c8fl64lFK90u+GPPbUM8LxSF0QvOVA5wuzh0PWIAmkVJ229M7asGcn
KOXCxbjTcZ5OElRBQB0rjKad386d2PQ5ncZ2/4sa53AGpKrACmfjUlrKoO8yFI1VQ/kWRoYG5yzD
met0tdFQ2+zFWdUbnnHdsXvrZ3pHI2au5L0tuF/iNG0fpQ4Ihoc84YgQtu8s4mDT4P4va4rsLzhP
bsNaHTtMW/pGP/FfNVsNi/l5m6mvlYsNVOxqV1fPIyxxWOQI1rBxOHh998vCCz5XSxlUJuGNK+G0
M7bHC0I5+2BmMKeCyFzA7XqT8w59M1G5DFBvBLuhKlepsM5zzK0EPMQLM+murapBvYDtw1XuMjCG
vcTxFWIO9zGrQj1a0aCZKVnAQU9e5X4eQE5EnlPe1BFJJgBuOrq6ZxaplhkJTkwJPEUzHZn2Qmkz
5VcV6N2TjZRYJRPXtg1/g6g1qxEVCbA2niJRPcC8YXVcJzyj17kTFhYkDXgjoEhDv7M96j6OgbPP
gb/hwJ+JUguxTmYxynINAFB3oBH32TwqxB55TrwwhA9fQrqRM1HPpMJbVINzndltuUyDnloFuYaz
sOueRQL0NbTzayXj/OD3xmNJenUhx5dwRmAYtVWEOKgGE1fm7jxLo2Gf6vplqj4ZLYLUQNkMsLpF
pMhvA2dUVfHmPeejeZxBhsNlipMJSszet+ryHCybMovaJHhQnPzezY0Lp4xX0oCvlvpqvaj1vADw
OVQRbnh6FbnfIb1N2q2BGm1O+Q88YllcI2O/d1F2GGW6Qwn80nTVDoBA/gtWSLRUiJ/44codtSc9
UJdIk+G6tfUww3EUrzUjcZaEh98kNWpczUSd1fS3pQfQOnbtO6lTKe0BgfaAV98CcJupGTkWcrvs
FQx6K4pgc1nLf3lQuheW3t8ASV05Pc69XIHKQokWAFKu1Vun6y9LqUMaZCWL2nGugbQ8tiF0rBEz
y7Jypmnqg2Imt+6IJqRRT5EMoB9aIGOulFH1MgzBhZmHl6pO3rnfv9riTSEypSjFuUNoSpvm/bp0
nezMdrUMV3qINbN0yuJJapV9mGFZouaOWs69BJyP1VwLhuZnTyDo3BKBNjdL+V5K/HXZpBc1ttZn
bBKUxXJZOyOJD3ye3ABfodej1+cKLSAvBgmQKcQLsgvnzAkieuWgbYJCojw2XvHDIT3Bsq85VVoz
PGpnueadxZiBKEvr+F2DZSaLXaRS5bT0H5rcETZHoO4Apw6ncIqffQDl6qQUIAMi9iQE10UUn7WW
d9nXXrgbdOdJ6bRiHWBGg7biEW4gR2W+kjglXssBJqAqp1CFMLpCiuRmKyTs8ZwlbN1l1r0LmeKc
PsaZqmXgceX8HlzuMK+wnQ/UnEFyYFXLg4ak9LHcFofdTaHj4ObOJTGvvPIuzdEIpvyunGptN76T
IA0BAXkaJGeLwfUHzfFt00BB88zGxG6n4DoVBGsbrkECgWnW6nUnl1c2Sgc4qbKUaxsWVg1DoUPJ
/sExQ6gNARkwA+HTQiE4T02TmQicNW8UADHeVg5xhLfuQ2/K4CSLcqOhXdk3UnnvZJi2E4roZSch
6qR6hzU4vxJEEtOQG/YS/9kIYJBgYh4piLzvZbM7D105i/YJfoVZoSJGs8KYpkmw84SuE2VrBW9w
kPe1yGBv4SGRh7HAq9veAn5FZkV6MM99K1lDK/LhZUFLJ3oiVc9VgvXQSxKGQxrg0C4Lzw2QR5jK
K1/w0hRJsnY0deBdbtynGqmYOJ9/FRJpw70Gu2XuQeQiwWcNlyZYA03c97m8U8IStJspXbIdsx7V
qH9XW7EXBQjOFL2t61n2VZfV3QbXyBnLb3oVGHnx6tgEP3SxewlFDKasSFeWYc3tUjwg11gNfge6
ziM4XvZYG9iHwlGqN7y8xLxxjLlquYhKejScRvqrLOMFVW5Zb84UAM7MZFgaqEMpKyy0CNNhnd8F
abtVQnOmRykvFrV/CaUsujK85ApDeqguRN7yrBmgw0P5rSeCQPdeQeKcWaG/bJN6Z2biIeX1Ndf0
ZoNH6K03kn5dKfq6xa7JpB9gvSmXuXD8pxQSoECfuLBy8D9yrkrzpK9mZeJ7LzX0KZZ9YytXBuRs
0Fi7MrL3vewt4cWiNkyie8u3jdseUBfb0KzMH+KO7POZWnTgdkH3he9SmdEbCqXYDVdVEoTXrej9
fE5qEYKCxAsr3tGRpq31kqotCZ8INedGY1kkeedScWdmif0jtDrETVnkIbGUS/tSVK30KyxggW7k
khlPNASC/lqrW6pAqhTp87QEyblN2DGy7cEZmq8j2UJYbEBcwduVlcOTnebJk212HAM0qf3hqTZ8
P+JifpqVHL+n8dDdFy69ojzHXDVrMTqfaa2WEH7TCx39hGbpo1Ijr+FKhS1LY0NkGGNp+9HCqSz9
xXMkdu6AQ+iNm4OpbYlqQGcbkPDJFjOio7TutTaHDOjQ3dXJ0MHGX7WoWiVR+UuLoc3PUyuNmS+W
P+Z+iJFvAz25uI2Sisg0iyRHb1W4XfECREx+xVqGKAYmSPCoeDrmcNMWTsRZI5G3aShFl33jiMvQ
EYTL1EocSxdEkefxCg2Era6Huupu81x27psK1vM8cGWgYp5GYjWE7qhDO5EASW9wNoFGHkBUjN1i
+HmgPLt55FWgky20ErQVI0+2QDrZ9CE62a6unKjP2SVLqqfOy0iyr4Pa7dhCUbqiz+Y6BWZ/uWfN
YIuULgxD4rnLfOxEu0rzh0c9c6EVyq4ivSsQ7Ix5lPr1NTJkJULwnfPbw/sJ4MTgPQOHmHdIaodQ
qqlb+510C1PoJ4nQyZmcOVDrWn3b2YlkLnNLqq9io/DfmOl1TWKNJdx5Ihce8QDCDn/WCevivEjM
dl31HvJoGxfNzGq7ur7gTGKyUhG45y6xO0UQnZQ2Uhd6hJ14U5B2Rw8GwFiI0poQXURden+h1djV
Fkj5e86nkdAVRBqZ+Fk4Bl2uSPShdJmHGqBSNPM0e4sG9nBKrrS6NKsS46Jm1rk/s0lUQRqsmO6P
pEV+PYBLS2dkh2Bfj3S22PM2GOgww2wMfkZ+oAYLO3PROcRppJkzudU5NGSubTy1eA2xEIVOZiwj
tW7OETWl6cL3fHRA+JMSaVW6CiBpLazr4cmAu3ZrkpEnkynjcR4pGo3+pOPbSbUheL4rFgnbpTs5
yP3bgkynn0nXGj/8XEE6IDX46raeNgYptKIu3ovABqQglYn7LLSG5lqPgvAXvGFwFkaQNc9QXnJz
YYFw/sEKFVZLmeONAw1P1nmXgd1hLTbs4rWJM/fdQ/lED11rWfeI+IIuXpBimC6EJIjpadQCnHjS
eoiePD8oXrw+6u8c3NQyOpTC4Q3rRUZ6ZXohh+ABYyhy7CG4FnZTjcFdLcQRNGtlM+8rs3gwQlO0
Kxv614snjMiZ07Jy9oY/9N0c6C3awnow5R98/kBKKqyf/ESx5PdyJZQRBc2rQfnGMm1UEx9S1U81
JCWom0piCm3kIQ52odNxZgr6+oQ+48tPsWUbSwtWG8S3v5eYi6GT1aIogQ0LQnoRrf3wHIDvx+s+
X3yIyf9U3De6jatnFKB++ioe+6k6BKIJASBli0/J5dEuw2h3/FMmZetxwDgYsh22TR1/vzMWmz99
SlV2RW9pAiusqXM6Sirjsk5CrHZ1EJ0ozP+ltsZnWZpsW1CrDEzG028UEDQjp4VfkiEhi3ZWBCBY
5LAlnMo28+pW0uGMIiXLzHu/19jhdZxZ37SwD5NZxr6kmEckWp8S8k7aBeMAWBhkFA3zHlu6qfR+
CKsKvFBQbpgaP+0enVdDv860X3vTe1c09rwYfyi3/lmR/arK+OWH2jw7lFUR21uTB0itEyU3II9v
choZKx3c77kOsXKnqq6/63A5XYvSjpZqVjnodqH9OHk87HPfVy81LbZ2ts5WAYtQi88ko7KnJnRB
WYrbVQGxdnn8br94REidtVV+MUTHpj15RDRVkhGA1GCgYtXdZgDjoTwpxLz0mGKOf9QXzzytG7oN
CjG3yNIn4wJdyIb9bfLM81ewgVfR3FLpIf7dTzHGp96i0GupdIgmn4JVU1GRHaNVE5q0YmOKYAAK
8IlPGa/yuZwN55xyLScyqskY6dDY/zazJC0ycmEjeBgrzrPSqSFtQuyprwY4QPcBR/I7Ei67y7/9
3bTRDsBnqg7TerJqxGzAkwrFzGYwKZXQXvUAGIYfKcbHnuC//lAG3mvMBQYNA+3Dwfh52QDU5NRd
JKebwKe3ZqnpiKrtorPjX+aLIdQ/mk9YEC2DGOXJEEaqb1sNGona9ttVik72znSVZtsjK74SLj4w
sgH+/oposN6iuTOJJZZZE37/UAfQPZtVGD6qBEJJcBxFc6wjq2z16sTM+usywEKI69JB4gfUwZx8
PyNE0JfLY30hlrJ3Mwqp6ep6WfgIUh3pujFrIqC01C9XwGjs7sRkG7/I5AHFJCBrtF1YzxBy/f5F
4RAFvVHy6Vg2m4Xpeull0gps4Vrl5ueOo5PUdfz3/OtKgqRAxWUKSAMKxEej49PLxmCno4IHaDYp
JNV1WmTOSjFk0ur42/96Rf83dAf/p1FMlFEs+udcXbxUL/94p8da9WOq+n/+xyZLvX+QgOH943/d
/N/l//7cB/z4l380Aunq6ews6CZpLLP4Rv7sBCpYgsndYlujAoJSRpvJf6WTq/+kx8/PxgLNyqLq
/KM/WoEqmebG6EBy8N6wxtjK33EU/f6c/AtnQidwijMhSybB9dDIe89g2z/sHAKtyJT9NBxfvHwP
XXxc0j49fGykE7I8W5mQGboJdfmQB962cdTl8cuPl/n3rPr3vU8W3saqSA+MStw0FmRBaUYm6InZ
8/tq8e8rM+qfb9yW81AlSVXec/5aIimEdV+CDUSk352rhoQu+v17X2HSZ6QgjnFn4IOEfa6IMwtz
5PELHxr6yTqX1eoAHV2X9yQEzzqVGBQJybs9nNjLHhh6e6JRCDS7kVDqMkDkFOf3Vn5iuzZOhq9+
09Fc93nk0RyBBc5zZa/ow0onKAdRJUVkadVaBFtHzWXN6d/oOsDD3kZSiytL0FEEoeMY+VnnGJcQ
KpZSTMhIUZ2HdEBVeWdCTJl10FuOD+3vr8o/Hw57spfJcoPolAwTV2fADQOFmYe0VaNfjp7scISv
j3/KoRGevBOVuFEqN2OElfRZQ3TZhSdmzYEnY7pJ8lKJxkPJjMcKBBR8ZnarxD4/ftMH5o09mfAQ
zLrKlLnppMY6oi0tMtVD5dXyL2WhbsjjPP4xH/bYL2a+PZn5Ho1DC+quvDe0d7Mr90VMH54mGaxv
Cmtuso4lxGgZEVRZvMtkY+UpNUKBdIlEaw5MYNn2cBMl6GyuS8Gaors1XBbIZEUQLYBzrBJPWgZ6
SkW5JSgGdLHbCjhpUGzVeNnk0kpFqD3o0lp4znyMhPLFQ9c/5nW1wm2052We0qiU6HEajX/Ry+ll
DXGAOJcVrXvUAt1FCzLbs2GiG7ssU1cxycOw75bkSK5ZeBaBCjEEkmQZtRcS8U0O2wXxhl521mAr
0OH0utZbB+LbIkwZuj5OfnJVSdnWxPXxQT70nEzWwLQlAMAeQnnfp7eFeOaoSkrFidXpY2/81Q84
WfdIoRNJTezw3oTskhAeo1cxAT4tKEkojV2/7YmE8fSrQPfn6OhXeWostZ52MlCWvKO7D1zcjqU7
TXgbu6p35B/vet5lC8kL533dnHjQfpeD/HuqT1ZRwliKOhc8z00DWlIly45Of/9MfWOeiaeBkAt4
wifG5ENb8sWYTA0oTMtuUKRK3mu2+9hT5SgJvCzF3B2zlpwRZP+uhBZTy7isTFoolawsPNPaa0FF
6wGPT+XN41p+9GLEyn7mEz1PJpli7HOT2i9ArCjON4QYzUkGgBw4ekBxioQ7h6I4LSyDZ8uvpTOl
JCkq/6VwETGSt01cDwQXR1EN7Tpbqx1dJtPGKHjbKg9Zdu6ifjBJFIjexzTHhBrV8efvwAJoTd4E
rmTXLfRQeU+3bxZCmQ/cE1dWD116uoIrVNQTSeFnpTnp+xBNYTjhbCByZBYRuSiRYCh476dzWXm2
+w0tLCqCxFrXPQp6IqSHR0J5+COD14tyFiKFNj3K2OYyHZXm3/v+kxeAmYVaYY0NMfahG0/nbSa9
Hr/ygRfYKEn7/I51SGR1oVbxavHPkKzRQZmT8pIUGyVRTuwPDiwe1uRFkLdeGDgtL5lK4o390LQv
mvR+/O4P/XiTtR/BcBOVPc+F48wKmkrGiRfuoVGZrHc52VdhrnBdk2XEJVlPKbtZgWekAm8mbo/f
/KFxmax7JsEWjVLyIa17lZkXYfFqhn+rHPHnWjXVqGZmaw6Z18t7XyxSerHG4vgtfzj5v1iXzMle
DyA1YrWmk/c5wHmEeevUrZZmHy9SGUdeaG+t4IcoQYcLSixbeONzUPZ3LbmoVu6BRSwXCq5DbFjU
2uEsQ6B2SmMX6MnCUMXKc+k4DsVaIo6hIGrYF+Y2qK/KoLturAuVA3GZvJQYdKR+SyYf6vhtAOsV
2Yr3qHvhiT3dgYdqqmCWGkK0eiL0MH1TnirQ30jfvPJkrTFzUo2CIBkPKTdhf6Zlp8SKB55Xc7I+
5GQN0lUwh31CLlNLjLWMWdM3rzvXppUrn/r1v96Pm5O1gk7rIKluxFLpryV1K/QTE+HQ3Y8/xKej
YU37lRnHBiAKsFJ5Z0P4OPS/elLGgEZ+bwU1JysFKa6VEYTusI+9VwztLskYJ6bEgUGZLhWYTFo1
4U0tfNIREcicuOEDq4M5WR1aQPiWhYN+b6IDMZV2AfX6UvJOrMmHnvHJZoYOAZApRBN7jC2Lqllp
2R8VoIM4mwP3bUxWCC+S3UyOHKId3NsSN45OuA1yiROjcuBRMSYbAeQ5ni56wWaf0B0ruuvkKx+p
Rsg7W23fjv+ih77BZJYGxDXUVjd+hthU+r0VlbOgMk98gQMDb0xmapDFou5rZiqCvoI5euqMf+i6
k7kJcz+p7ITr1i+E+ZEycXwsDl12/PNPUzOvbCmgDTzs0Vn7/dIdFt+77mQ6do7wOijcZIboyH6U
W2L2jl/40I83mY6SmtPZGS/seZeNfK1wBtMujl/60FhMZiQkgqBtWsYiBXbSLPzs5nvXncxF1SlD
KRx/OodzzbAxjO/9dtNyr4dmCkLfeL/+2rrJ6uW3blefTEHI96UoCi5LXhlau2ZYf++6k2kXFWwS
Rcl1E++6056LP+iVBxekAz+bPplxFWIYF5YjK7/10kXnPkKe793wZMoRgg7EIGMNpTWgews/+uZA
TOZcjA3SjRt92OvmrTrcVqcOsONAfrF30ydzzg/aPiX6a9iH+bUZVdc1KtSuBawn7G2XWt8clckE
9KoxbyvjU4h9Q2u8yzDQf2+8J/Mvb8qiGcpc3g8wnvtt133vXTjadT6vcQnsT/6v8UDHGyg94Uk0
1NfjPWJGP1+3lvKwxmQ87HsODXBGvO/tIkec6OfraoNCemfEetEmO/K53W8eGkZe2ufrtlWiYFlw
un3SLox000snnogDhZNpRw/rSUZTj3EYnJdW/MKauO7RFWmYwx1xp3vFKqiuvvWIaJMpGSlCcRtB
rlSAwzKp75T05/ELH3itjGj6z2OTwPu2kOAOSBFJsJTlNc5ukvdWx69+YInSJjMTaJoTyx57PRwY
5AkiKX7+3oUnkxFGmpanFkMPKNK0Nm79zRueTMUqRW3ljlHwJrDsQb0MvnvDk7nYa5D+2ciw9uVX
GBnr+oS3+sAIq5O5KDRUNZbP75f6+xj1mt+HJ57uA0+GOpmNQvdKkP8MsUMg/KjlrOEteKdW05EW
+NWijcfvtwdPttTWg+w67JXwuez9K5Kw53696oFy4ORbOsb9KMYuonLuEU3bg0TzFDix657UY4nQ
t17eBIF34rtOvIJ/1hXUybs0qINM0gR3UzbW3AXupKMzBQFVVzoaGXLiw2BeWzddY39vzf+A7n3a
f4Le4ROSuN+7sX+FpeVSnFj0D/1skwndNcIgcZRvYtXrkOC0zL0EQH7irg9dfDKfq5LWVT0+bZWm
zIs4WtnybSCpJ34FdZxlX7zIP/plnwYlRjohSqF2e1VQS2m6WQ2hIEX26WfPLiQrCbSep0o7ta/3
pgIMxggXOTz7lvjWEQFPSNEqU4KLLJUWMYLuyJJ3FWCLb605H3f96e4GUylxhzKFfRlkXrjtCHD8
3pUni0M3WEXMZoVVp58r2Ta1TqxmB34uZbI46EPmlnXEdQNlh3t/phPQIZMwfPyuP6bqFz/Xx9T+
NCAox/vUHNe0tiRAHRtC1M9ljHURYGRLJbqXeHAnfJQbZxk2P1PrTlfXBpJxIzUXafEWt/q+0Ym7
eNSHZIlqF/E9Od6quQgJhXZibZuXD4Z0c/xux5n81c1O1hs09/hs2qTfj5gFuB4lUTtElcx1nEbH
P+HAUvwRpvJpOGj3YO/Q5H6fwXMO41999b01Xhl/3k8Xjg0j9wM57fcyvT0OJt88Wn949D9dd1BQ
+Pc5VTvky6MbGbamWH9vLCYLRUDCq9KFjHYP/S+Ct3TiVzw0xurvQ6FhZRKiVliALOBtKO4JBP3m
zzd59RdxgqSTVFaC9GbQqOrH743EZG47DQgpM8bPMZQL9Yo4jm9ddspPkOj59oRu9vsW/f7Fty87
eek7YVQ1EQaHfXM3BM3PPC5fj9/vgaVInky/3CCOD4Q7JVaxCaUfHRp3QnI2xy9+4KmQJ2/vOswD
w2+7fg9hj56h+N4mcypka3q2xhnxy/suwFowOwUUOXS3459/mnadW3n8fFxWOzNuwu57j688mXHA
9oIcBxi7d/8KFMNzLOHsPj68xvisfrF2ypNZJ0ztj1nngqlSmh9Ewc0M8kcyd2UOW3KRZl7pXcuY
tiQB5ynDnoXA2LffSxIwqwyaknsrSfkqy/aOfc2DOyf1Bt9CJB5NRIl91czKEK5HRv7HUGw7MhbS
8LUV0tZQ+o3tboz6pmp3pr3Jna1Lls+MSiM0MIzWQp/3hYYxbplU2EIHMluJkiNAl0zVeyE/HR+B
Qz/ZZG2oEL/iTGj7PWHopTl3xeL4dT8k6l+N7GR1sJwgKHqiqfceuhrTuvV8MpoVeZW0T66EQfIt
jt+l5LZoH43m2WP7c/xzv/4+tjPZGPgdkL4UVMDelpZpuiHh8HvXnSwfUdDKmJolKg4vTYaL4Vtv
k7/4IlDnQ/fBpLSPfuHBrpsT26OvtwTow3+fiLzxlB7zCHvw8JH01Vk83Jjmq9t+r7nPYeb362tk
EeEm4bYz9wEfUKCfKAWPa+ZfHxpiVn6/rqnnqamKoaO1TUYuVIMG8YQe3hjpjyY5tRk/9IhM1hMn
rjR24BQBMbV6zczNTzzyX78IEIP+fvOFJZcNxF5+y2RtyjJZQM4co8I3H+zJRI16wkSJWmfIEXBk
W9x+xx/sj4rFV2M+majoqdGUVTWbO/dM8Qgo6ElQhmzR38n+vY8YayAGU26MVZyFV4GizCTlQnEk
PGH+LCyLjeGLjaH3u5TGpeZFyyInBjyzrhXJWEgSpxTyXNP3Ot8IGAXkY6dKCcc2mA8eHnec6se/
hvLx7vrie0w1jXqjNDbMG4rRpbkY/h9n57UbOZa02yciQG9uadMr5VW6IVRG9N7z6c/K/nGA7pyS
BOiie6YwNRRFbsaOHfHFt6LJG2rVNek5T83vNJScivpSFCm0hwsnFk2v0BoQubAqZ/za4YcNxnYm
2+/a01hPSNJKnI0HX9DzTcbG3uqeLK6IeSJUanghIN2q5RJ8Kl5lmBZWBOwsxzz2cVZ/KxjfptmL
UQv3qjT6mlzcVNlPsX8yBtnrYGzFF6yWoGM1yWD7iKOy+gtntTgWULTofl+d4/gZ43tYG0dpXF3w
4bapbUuRb2K9HRk77XqG37FFbjUmgcxHpS7cdn7L88EZxR95yWik2NOKx/oN7w9hUbHD7HB6EOyo
eFy1s1HJTpgZgYaLKUQfd8q9VXwMF5MxWtXLRO2km0+mcshwLVwWy7UWyzOmQAixL0/Fs5nqDqPP
XitLTIS+i7rmxemr0mfnTmH2sem+F3P/kQ/+K51YAZhXjXbpsigOHTLs2r5YK38/jZvG1bdEU9lk
OJBcu64fKvNg/q4ObWTj+pJgEC1togwntC8+rw+CwrWsA0gJ44UaJ8kw341DaOM2rDdfdiY/iJfX
2o5REobKMvlFREGy9fbNIM1Y3nPlUOcPebW1hm2o3PZ55FjGry66xw1kl3f3QuZfTB6aGPqfzow0
JhGWeuTQtDHz5l7ELDeWKD0YsWPWNTSfuzaqnjAMzfMcnwbdL2QJpHpnC5ZX1FmABm1CXjd4Mu5A
Mg5KqryL06fEuC2joDcCof5Kd/hB5L6WefSqMYeLILIgRExHBbrgt5+viI8ufJXDh3mbtMw4ETss
zErP7fjw+XU/ePvXcmi8/SSwhrx9szukLXNqG2H+Qqt7SWj+Fu6ubhl5eAPzkq0S9iNSwd8Nc9Yl
NsNlnPojEXvRmx20yi/2tg8SiuuJtlDJqmUKl3mfhWete2izo4pXST9+8ct8dPmrfMIEfr7CHiNf
gdncAnuql9fOShydafjP38QHX8q1tLkbRjEbLhmLWO5VjCwscxt2O5aunn3xO3ywhq5FzXLZC0Pe
s0FzVFMGP5+8z+/8o+tepRVSnuRKVnPdTPNnMJD9F1Hwo+teBcEJ6ycm1qh46tl2xuVC++LI+tG7
vMonyrpupRI2xp6CqguEA/l04XTqeaCO9sXL/GDtX0ttW2EYVfPSbp2ap7x5VYVTm11Mazr6PJEt
LhfB8VeJxQeP6VrHWunZIJQpJaq5Lx15MAOEZt+LOtczrcPSVKUad8se/ECU7NOvuo0frHXjKvuX
slxZ4ktXMOm7ozQtkEYYsB8knk6+E3Et+3xhKpcV+JcQdC1EBb/dj7lMdDMw6RGYU1EOFjPHq3he
YXgueQXT92e/nAW09ID9FExKxO5GG8GONqudmheajB+2ki1idz8JSYC7jDPX60PdPOIpFqwJGLry
T1YcBZzehKT1m9aBD+1/fv8fVHkZLv5vwj7jxwtdlC+r7HHtw7YeK7504IxdjF4Z/4SEQZoj4+gP
XaO+xbko128N82dbw3lgq0sLVMcr3lBZs1+pqwlYQoxYkzA/2sW3UvZULG5hfBWBP9hKjKtTyzwL
OHD0NBzVzJ16Fwpx+q0irHmtRDRjCYOLyyYVtT+HeXBTHLo+f8IffDvX6sOwZy4ubi4LxPxVVme8
UT6/Lm6Of196+tWrW3sxHlYYO/uWZomMVU/U3mUToLWbtqROtkSvER2BvH69xRscI3kDnF39JEWv
CtzjQU6dhmKHsYqBKidOtLxPuAqK6UvOZDhTA8jUfuCU5ua51zVBitufilX7ZIAw7DVvxDpFjy5E
RQZLZqwBBbDCe5zSxOJOqo9asa/Lo7gec23fL396RtZVXxJ+6Nl9sp6Frkv8vH/oRNTnorBgwRzd
GViE2GYrPWdqxvlu1+o/lukmwsxNM1/79tDiHTc+l3mTOGFseWvdecX6bvR3at9iaHlcdSwaVQ4o
MCAkzWkUw4U8ZsdKd4x7bCn6B2N5SOqzPD000x3QZTxEzmIJ++nQhFtROGXlBsZB3dwszX2q7nVl
tyamG6+Ra8T7FHqfNd1k+Mas7SOk6Vr53YEA1qVdsoRBko6u2f3Gb8aDBX9jNt3zwtBTrD/HEA07
4ZZbV4ffn7/5j9771VcwRgpmwSKJGoMlaX9KhG9+A1ebrFrgg1LhkbifZIZRjutXofifnvJfYuS1
JrRhGAQPlJkLi6FPW/TCZnRjSMyFYMfaYy7h1fSSPv8IfW09CMYPQfsVZhhpm1vLfNaTPyCb7uo2
v9XgL47ZJjbupRTiB6fTKmLA7nvCKPN6rjoUe8xKJVQYYY2BibEXoy8+1Ut97C+//7W2tFkTJU2Z
jIFHpdFrd+MmGOdHHLVwfpmJ799aFtca06RRsqHtevL3hv65y/nke9e9SrJNvSxVo74oBTIMGd18
dD+/7gd1Z7gd/916slwv/09gMzKd2qalZxlv8ejLbCmlkLmDdDdHvxTjV7PsMNDFl2dwp2pXlFgb
thtjZl62GxxDoTk5hjbWnu1yoqSRm7PdNyJTTa5anoTuBOGhlTwc0SHj5l4iv8tWCijsj2DW26Es
TxcjzlzaZbPghObqR8lor/Vj197kodcPR8zuNOWkab4F5ODz3/yDD1i7yvQtsMESpJN13zR3mXSA
qvnNC19+4L+KBemIhZMasYIlLI5+DckXScJH93sVcBRNV4TiUoMQBSzV9JeQytX3nsRVyMGKuRYG
GEp75ZcQSafZaL8QvX6QKfwzoPavJ1EOcyROGNnvO2z2Sk7Ksf4wguj5/Lb/sXn52xd9ld/HZYw7
pKZyFAS73sbGXp0Ypsoh2MBC9yPlj0kDE5Jl52itYhdZTroi4mDVpKe+ltmahVcstv5Ygvi92H0t
ml2RrhcMOSz7Qu9/K8+xov7+/Ff94N1fy2ajKcywlsavULNA4AAGc7933auoEplyUist1x1IZ2M3
/vO9y17FlASw8ZJm6GNk/Rls4TdFyaZ69clWSqE3QsXtFro9mz7Qmy/u97Ji/rKSrimoo5jiQTZw
w32IrAKwmqU/mvg91+Uhu1g4j+/lwsGidwHcOWp8SyHTSTH7NOe70vwVpxpjvQvzvvJNlTKFkr+A
ermfGKPs8xDqxGMIRxOYz4y1t9hXmw7R2/iyyqe1OkdNkIMZl4J15LTe30zdixKJ2y9+sQ9+r6uY
kcq5qDQ1D0x9VepdM30vFF28JP4d4bplTlf84SgwZDfRGIjdF9/PB8fFawRsPMJq7yWFPr56M2kL
Zr4YbFrQoBLVvPilf/NruoobEdbwA8N4hCWM+Uaj9zvj4VvP+1q1iwWjJtbG5XuaN0PnGt/scl2r
doUqjFYsitlSxMPwMn017/DB874W7c6KApbVGFG3tw86s71lRY/0cYi8qrv/3gO5igQKbru6GAF7
HfviOHSUYIcv0rkP9pZrta7WLNhzydy7rvxoAFTIyqE1rS+2lg/i7bViV9FK1ewuF181b1j8Tvzi
uh/d9NX3KNdq1DfAH/da+kO33nPaKa0Re9971ldfZRJirj/JLJKGaezQwb30e9e9Ks8ZInmzUaF6
6H113pT1V0H377FJufoKZ2vJccnjdo3wLQL8Hn2vV3Ot1sWVuIVpOxDzcgpx3tB8736vtbrmOlMJ
EnH5FiRXxvc2/0JM+sFauxbpLgaDnYqRUnEOwvP4+K139r9aW60VIRZhgnxova8MPz6608uq/lc6
N1mqtebq/90pZZ/P7/Sfuvdf9t5/Civ/umrYlZwBpHneT1rtpBmWwlCnf07S4FRqt8sLSILhvtcl
P80VJ8OEJinofmJAbZrnGjMkuwO1WHHCSG8FxGpleWzKp6J+ydVog0+1m2irm0C7RSznNZhEGDnW
C+HgaH23Orki7zosD7Tk0UzOKRMn7VYbT4pMCeUGqEAw1Bq24M8YC24LhfJ0il1k6ZTiivVtrCF/
1XPJERmNcWbRgBhRb8Os2I5Vt4uxftbmpT52/QmEzs7sgz68m2cKKvs42nS5HMiAAMFfykhdtcil
cOnWYXJep2qfCFBXpw32w1hTLxPgiXVrVdPWsspAjaTgYj1YTtaDlegaduaRvqmU/HvHgYtl1b9f
cxWtiRFOFa2izA0rG3LD52/6g+B3rZ5qRFb5bHAaSPpDJ7/oYHt78ZuihGv5lBUNSV0qfJ219nuQ
75fi4Xs3fRX8ujoT0z5fma5Y/NGUPHV4aVlUn1/8gw9KvAqBXdFOiyZHbDPMMaZuon7R+Pj7k8bY
679vsC2Wth4lnnQ8BmTiEAv9Sxb1+U3/o7X93w8WnNXV1ZO87TFQYp+ZoaIqkttfjNovOPAKv3qs
zYfZ7iQg4wXYd/Nd0F9qdK9ZFwbqON7CIvriRv7+9IxrJ9fUjKQ+1Qn0ovkiQAL8Xs5iXEuWEjGR
rAi1w16unzDmVobvvW35avOXhm7GnZXwqfjR4/Lz87fx94cA8eu/L6MSMYiNrYSmkB8dly/WzyU7
+983DMz4vxeFcmc1wxgvewPnfJWa9tqjkIG8DJ3589s2PvgJVysfpKbSTA2jGUqo+yU2SKI2uznZ
ftI95MvL5z/kg2dzLc1PkJWqc8oDz7fN8Zs9imtBPvBGXc0uGlCMHh4b/om+lypfm9kKnQg/ijr8
PsWrslDuaoYrPn8Ofw8H+GP+93U2w9TOIhPI+77dDvj6N2gpwPh9b7u4Vs6j75Nn8M2IYjtEOfd4
tn5x4Y9u+/Ja/5UYyMa6xNFMdEyN10ZYb80cA3U5L754Kh+tjqvPsQibbsJgHQjAetMtgGW/uO1L
kP3Lx/OPk/K/bltYqjkTQnqpoRkCP6HX2UKfYYoGhLIjiKLbyhANv5r//kDdakpX32o0VKs+dnSF
lThYa8vtq9eZSpsmzsGUd4GKuT9Wkl7dNhRl6coM5yx0P19XHz3Bq49Y0asJZ3JiT3ZHy+aLyPDP
ZOdfnt+16r6FvVNYNcGnNKN9PHhAOu3B1G5KKuphnrjN0m5KVYPK3NlLUXkiqJVS2NYqqpOyDACS
MXPygysAhQgy86kQb9Zql0XMK49PqTlsI6ZSQhSEuNH+nMa3rLvPLp7jgENGf4Z53lq/BeMra8kr
GOP/n3rDePy/qzgtlKVUtHbdK4CVm92FBVbVhTdhgSYO5R4Vjpptl+yG6YWik5xOuk3ku8/fzwdB
9noeII01Rp5TTptFfByixA7XbSc/59Z+Mr/ZV72eClg0U+9ZB0hCnta77HvlpeuZgLZNAVoo5rzP
M96l4Y3LV988vrWXjfF/lxcAxP++D3VCc5NXJdktqC7wPXL1U58Okfhidr8m1IWFsolGYNmWUxpv
YxzRdN+hIcETFPJwZtjjuImjg1nPeJU9T8azqe8m6YUVa0MWCEwJ4LLALCN2a5Z4lrqDoWwV/i/D
uQxR1GvOoLTBWg1Ap/260jf4u0KQD3D72ln8k+vArsNdbdV7qf1lWKOdAJkAC2mHM14r6p9K67ay
8SC05qnqUVGqJ0rsHhbgwSzWgZzgAlHBY66Wu3WGI12D0T5PUknpUXfDMnQxXXYAQocGRyu9Zv7b
hDFSHiurcaMLAquLHEbl3Ta9KyhMFCtUE9zLxmi6i2vR14Snsv5TGxINbf5kAV8xnNzMPTm8L6Nd
mMv7cEr8WTmv6wFhs1M2LnattiEcq2o3qpITT4rTj++LcJBjgA3SRk0jHwAdT3Oyoap5TfhHnN6m
2bRV4GSLlL6DRdroI6ClYfIE8QQmQpxSr22qTXah7C4wzTFitsdF3M5rFywilobCn6mYzwtRtynf
G3GX9UCBzFeYXSDLK0q4vkYvLZWfi3pvTX8ScdslT3KVOmJRU2iM3UU4zeYYgFx56sK7DA1/2xZ3
UIvihQ8YqgtHSh8/BHcCp6YN71NVu2VfM7MoB6J2ttLBTpRTk6+2QFiyp8WXIsvPI9HVjBYqR2EL
Ifgkq+e+f2XpEVxWIJuwsZl+kObaNZPVVY17qmZUjOxuNoNw6Z0hyR2LPp0s79s2s8fsj9EkJ3XF
Potpzkk5rTggmh28FAsJtPWWzwH6Yxdn6GDFcdsYCo+NFDVIJ7qN5aleqt5r8rmzHqL5YUwPY34e
F3/mj/3lv2vCxU4SEATOko91duLfJf8eH6xg8NbGp3PaWp4Dkzelbl5MPbXzoJNbWDnc3Hga0aHE
9O/0U9HuG/mlXxpUNQTi8t2Uf3TZL6V7Nc1gDH8s4Q9peM/53wyws1jfJUbhAHM55qmX5sdwfQ3l
TaqhEy6caDzP+U2dn2SAvaQxAg9UskJml1FjuuF0LIpjm3iTeGcloq0zydIIpxAtRRrXnrjcUMfx
I6HZNPCauuJlTEv2FyalyC7a1yLdlkN7DPMFo8LZF+XS70EyQ6KxY8HamOW8KdQbBMFOL5w0iOR6
7/Q9iCJGqos3U3sol8o1ACIt7fAwY10mU5PAJe9InuT10k0RccPdrl1hEmXPa7XV+tkfYUkB19Kj
BgLVri1hi7FIhcyCNINqWoJpf2nMNr5MIDKY9UsxpVczJNk88inN7KEDISIjMFlnx5Q7tzEDeJ52
wjcV58PRSs6aemOI58JEl+0iSKcnJg0x3glvRnsryfMhUuW7OUeFoqi2kD2l1FVXlE4lvV3O6WZ5
n/XJxmoFF/sID4PUUqA/jAo3H+6K+nc7Z2fd1HZpXtmhkgaKcheaBcyc1q4ETEJokMydgtIcJmeh
cR4FDzs9WNZi153qwevU24zJVvTnNTy+aH7MKaYMVeum0j2+vLamTnZrPQ4dGii+PTNSXSueHcM8
ZTwBq3gDSmdHjeGkdbGhx+8IOH0MDDMr2kFH6V+1j6qELq9LNnO+1Zg7N0aXeQOEVpnbKjDG7kP5
aUjak4z1JNgVZMixIyu1j7Teq7vXaKTuUnYvrTj/lFD0Qao+wv2bbUiyF+9Mp9ILWEYD8AMwVkq/
bTkxjRkzCGL9o0ICD0PKFhFJDLnm1ubFuymD/PWwNKBVh9Cfl8Ft18Q1Ss1PF2Dx/R6GURz5vUCJ
WA/K+X4dGUtNvRKSc/cyqTdD86TLDPDfCuUzJVSh3mkkPPyNGfKLIryW8e3ECmpCYDqI9C/cohRJ
fabcSKwYebiPKnrycuTrYxCD3qtu0olC1VOa3Kt8LHHZ06rfhbK1pznmQCt39ex1ruodwdpi5kwA
7VSBgiT792rxDkBtkLLzjcqjYtytHWLL3M2BUy7NcxUy62ll/KTtFB2rsvLURqWsFkMfmB8S5bVs
d5JAuTau3QLCpMZ4GSotHGiF6bWrf2vyVulI+uptpd3W0S9p7fgiDpjobNJm0+c/pX6XcktVtEMs
tdXHnoxwP2qyHaYP0xII4wAA8wkFESxH11JlAFi+aKC9Sn7NDNlZE8hEN+rurealNf1ivhHG3SAn
276/o9jDFpov069VleCkpZ4sCEG+sop+6OVbx1kqllqKdMZuJMSmNYYK6VZOmao+lqWEq0JF8tVu
omqxi8rPl1MFFKMpiV6x20lnKauCC9uv6VY/NFJbigDsameGAbd5dFqpYOfdZhL+6HgYItqBS4cR
MoXPFgbn5WSk4dAXMeBXlotTF5Z9iTdr1Tlh1z8MbPJg4jN/iW5UxYXxEDNmaSSBqARsxmjHnCyp
7SR3RelNFDezvNfUx3W4kdQnKT8rUJxH47YBxxQzwDyodijfjKbpS/Sg8MFI2Q6n+LmP3Lbc0ErC
1OEuGR8F9r7WxEm9r/E/XluKt/wMRj+sMrqJIrTUqbBv+7doFPgwVXsa2608hG6KsKwSvdEiIRs3
RjUcTSBlbV84qklesDY3cgvmuAlPeUEfgqylyDIXe2En6reE55NR7weiU1XDV4kAFFpdIEwXVt1E
qoWtajl6MqPxQ31vCZGfjcd06gLAijjkDbaV+MyRnWOKV3FHeZa2bxK/i8sRVFhR/cEqUpDOebzr
B8CUg601P/o19KLunDTE4PlYJ08rCEl5bV1TAVncOWryoyueU9nPJuzmBn9gvsbMiGAR2/uQ+gZe
LdUEkyp9b9MNg0owAhMWkeF2nGFWIsD8bFkPubFZ+1OjVW6TaEE+7CurOEn1dMoidFoYAwHRPTR4
ivXo7YWE/UWfDU5Gf5hchvDY3dVN49Rh6CZrHsRj/aufm808eAa/dGi1QLOaQzFNOOPekhwSCkwf
tY2ev8lFZSdJ4i694HZV50vyA+ofu4wyZzUPo/ZTlrZFeHmuyrkLZbhVndv12b7nEeicMBIh0OF6
mmpQirVfZr9W9reC7GUlp1dMahAsYoUMu1Fif8o0V15+CmxwOm7AQ3taoreKZFrEocKINytPuWw6
J9bWm0ET4bqqlw/AiodN1FnHnkEnRftttJ2fGaYXCUyFheW2X0QQkqCsWDdpXW1y6XUua1fP4W5h
AwG/U7FDTfbaPvGlRPfGbtO2jQsW8UkRLl4Yu2w4Zvpwn+rvunoO9busOJOA9l0XtNXkrdneAuCn
SY1TpRtMYhx9AHuwDsR3plGKYy5prpqCf9a1o1pBdmvIDSt5U9SL3a3wsHM2NuirXcM4mCbxaQBJ
Jzz3Kk9tkBmrUoNR+z1ZeP0tNB5Go35WjJMyP9bLCznDZhSnV2AQ/HhlH0kgd+aQ4Dah3/q1gJeL
NC+lFLvqp3k0bEkmnR9YjKTldTOekyJ34BWVU+eaQCCHuncEEqpBnxFpTxwI5kAynuNC8QFcHsZS
s5d4xt6puW1xq4xb6axqbDnTYHdNtpeVkrOA4UXpPmnckFqElUNeHU2nKTAJ01UqwhUQW7Kb1nS6
xHDAGzct2WLGBQoeStu5WuavxoyrdH1ehpumLv06646JUTqFGW+QkTsC7hcmFzXQZ6Q1RtH6SpPP
3Ch1dhgx/FZ4zKuwHqwS/Ziq/cgJqC32OmDJg1V+7xn000PDtqpi2wHQBasH2NGeLTJ8jGhkLfeU
Yr7LwHqWfJwmrE5o9vZIJj9n8dmU5uPaY76haKLTl791o7qRk31bvXVK6OmmzOY1uToIGqNDpR+f
OuC4hbmvYZtiQu3hpMfZljm3KsDa2A7fxzBxw/5p0K2N2JQ+9uV7xdrxe+TSc6zFQbz4gMMVZfZC
bIdGJVgK8086YpUDAi4zZsB2bn2ZmD4MU+9DHO6NG0heNlh2OkQI1eH6NbXh6dOdLEPMpAZUiaaN
E58/J7Cq6uLQwG9F85UIJgfHGsIwrLr+seeIGOlPUVw5DeJ4Msc0Cj0zqkADGoyrTtvRbN4NvMHt
qSe0XTjGdX2Pe4uty7dDlfws1Pi8EGmYgizB067w3MRDUeCLPB9KaSS5ww5cImon3VxuC4xleqU6
WeZeY04Mgx170ktmtirUyeYmrO8A/E6RTnR8SWBiJ2CFa4w8syRmS+MElPRI+InieAIrg3SaTOo8
axs5UjP7kli5WascJzwG4Im5fFtBvT6WTEtGbLzadI+NolebWJWH1cOkzQ8i/t1Dnjk0fRhsDDop
yCH81KtgZ/NysITJGyfDhxWBUMAZptBr4sHW0wcpgjsK0W9ZLrjH2J2A6U58gnNYesP6ZHSkBGDU
C13fWCkUa9ESghIRZEGozHq899v5bCnsrpLUu40WPq1t5hRafILz68riVsyys9W8mw14TQY4O2V2
V8aTV7Tm86w6PYcFsKwndXlYlZtyCvdrL3tyzfeo7a0Q4PuKUXkfwEdmJLhx5V514MwEZWyAnxgP
daW+q7jS49LfVOde8Y3yFEk7PKFtS/ohJ09jfDtC27X6A3ELNXubHJuUskYzoIT2daz1dXF5EOLU
CUPZyar8TJuL/AEaJsRSfbFulTTehIu17bMIctrka5H8OyND1ccYqvHTMjZ0q8gYrIISzGonreJb
ReKUjMaWGcFDFwLFinciUqxuBKmKHxx5GYgG8jpFwYGniOyaswRNXl8PhX2onxROGp1BM3l6GIwV
Pg3HfmMFZq0cR50B3IuXPTD5XG89GbS1ZtbgOPFkV6WbRIiPEy3jSXRVRsEEMp0iYkZJdgUZ0MCi
v87mu5XH+wa+opT87Mvkka7MDVURzBukXRmzw+WDcTLV9qHrwwC5HaeFs1lVN3V8C075cjB1CpLh
pFecdDrmJQ1mQz7q0+KYak96tnIu2kd6e6pDtoH1DVtExygVWy4FbzVfU2qKE18RdSP0uHlMi3xc
7ZwOcfla5YytXyo58V3fvqWUa0AWkpnlbhO9Q7+grhU5Hd9ah1H9orzNCCNlur669Ss04ntzZAUv
gTaYG33gqNIohzhT3FoHaHMZpWnBiGvBhRzOnRnTe2XottAZG60+UXF0JF49VuJBZG7i0rD1fHQs
IfF1Sm/qqHLA55sAC9CbzGjPl8CzVSLIjPWz1j+HekuQfV8JnD0jn2kYnQph3EQkrTkMgkHKUCCn
jpzk73PdOUjTgQ/cXsoiEvsYwK/7VN6YzYmmG1MwWJuVf2BkWl24T8Q+kBr2HWk5N3HhGfm7sAZa
ofkw8nJTCebYAm/dBiKrNlXIP2cNMP0m52wsKasXLysxT1S2jWFyrq3ctIg2RT6eS+u1lIZTRTVK
0xR7GMnVI/G0cms9460dKIbEeCnWnWg8j0h0IuFPtZwpayzmveZm3pT8bmXzYFEVyozT0ll+Rk5V
ThlT3q+y9laEu4lKe7uZ+jLoVL9jFlnIjhmZ3Ni9pOW2ooihDp4mHsOkt3tksVP8s8RIOY118OIr
1GzVX9f3mYRl5XQ5Y8atdIcM3nJDgTjFVElj3In6GrLtCaSY8NxibDlk5SklTjc58IQi38YNEy3W
akspcrT6thxnN0ugf3MuXWe34KSN9vsQjebBiJVNQQpX6JFtza9FP+zF8KZOEibxb6rIdIVmcHvr
Te1UXLOSY0rrAly2HYk6T3/c9mp2I2gNmfF7YY5OH47e2JD9VZ2bjaM7Rglcn5By5WO4hhvLDEx6
XDpUn8TI90X7VJehY63kVpW2B92LcINKbn85R2rHJl52VucwF+C0Btp0vXCEHGlJVzgLOnUrUw/1
TBC3WluPO6+qZkpNEsMPk1OQFcyNSsUOISrAlWZkATYScy9MKpM5tdWfbiifjOhiTZ/eRIvhiRpR
Q7dcrQndop74q4Mbp40Ty9NhMlkoRXaIltMs53dpM5/buWTSniCWCr4qJcFYhdQBmO0vp01GqGqN
VwPcW4P+RWW5yCJpCPDaWCZu6M89c1mSIN02qvWk4epCdeKRKV2o5OGxWa3HDBq32knHXh2PSzgH
HVJakcq2LGyLHNt9CpCXv56qAtl46RlzauejsGU7lJc25oxJOhaNx375Od+ZvbLv+/6HPCFFkTmF
DuHkR3JISbfSmAcW7uOBEluLHk2iOKLF8llsTbLfdmWDx5PBGJPNtLS/RKsOCujnjcjIXqHuCknw
+koTgql4XUN1ryE3WDTQJcA1kyxiAorhfzFyl+oHZG5XbpaTHEpuOR4qTDrmH4ox21n4oEUvUWvt
hjrb4233I16J3NYUtOviaCkfiP5sjuBupPdmfG7gc6jQg1cBiE4fenFWe4U83XRtDtZcj+84lKAO
cMeSg7r1EvfmborLtxl2OV2Q49JoWylrcZQQhcxOjZ6WFH0oDkITgShL0cFPrK/Fm1TBMZqDIE0H
peUZL/fRcjCFmznllW26uIgdMXpMDa/SSfOtHkyBiVcFeE1X1VpgLqvoNO2thofbIMBQlgzNWcPT
XZOs77Ua1C1EZV2g+tZxzrDa3p8498fWo9jeGWl1KzSNZ2XyruwW6teN32HrEymooeZ7i3S1a6xd
W8uczVhh5mhhGFTbevI6dfcFhYvQkndib1DZbCq7h1JJ2bFyBfWUZtsI0falWudHbbWR5Vt1PcVo
8c1pcisgDZ6SNzly6jvQlod0LN/My2RjNvixJdMEG/zLn4HF+Aq9qob/7GkSXP58mRUNq9VbSQYn
ybRrxtT6pLyce3BL4sLFIJEi5nhKqhc99lbErkVpDj0JAzT1W0ikQN8BNkva+wwpPETUkHeF6eg9
My36mXFGN6Otk+2ngiJMSyo9K+19VxnBPLX2RNc5nEU/Gqg/WTdRorgiopdBbJx+Ge5BubzVFvMH
bekMxWtIy3V+19oHI/y1DmyTguH3Wh00KuVgvD7G+rdRPzTGrrBG9tzOa6fjHJd+NwClHm50U/AN
/nq9/uF07I1avRu6Iegs1cXslRkK6/9xdl7JkWtZlp1KWX43sqBFWWV+OOBaUMsfGMlgABdaq9n0
WHpivRCd1R3PK0i28fM9D8LhEFecs/faCxYA+6YlR+pYVtE6GJ+zcRsa+1RNF2l2cMz7Uq6XRa8s
gok0aqoGkby0ZbyaiuoK08Ka/1Lz7BeUeBV6bKrDOjynYDzipSB/3FfCtZCqR9Gp90VvJLyO/ZrS
13Vq7whFja1g2Tfb0ZheZJad1dAAmsIAGWz9fuOX5aaVAHtm8ioUVKnaduUrxkrmRRi52G34Y4iz
F1GnvGGJJ5lEUU8/bEKm88G+FxqYSceKb+xIcZUYMb2E/myK1CNAmFUQK6ytd12/Z9rY8oCvm0re
VgrjQNz9NBml8rrYTMptQHSJyfmXXP1RtJQYfcsbbf2laTqUcuLKCUzC7ZmjjQyaVk4BaZqyTdbZ
KdncujdMVwQFKa5DuW8YxmWmiQPUlisyYw59HR9sc9qEQt36kryRM5tdnX4IRXalIORqmnrtsyfo
Un1Vxt1G70geoW2hJMdAu4vHhzx6c6K3qH8JmAIU2CbxodFe8p5Se3MRGKfevOrYs2WwggMqkRRM
JClZxtNbVD8440Pc/hywW2XjSe821PCRCcr2igqqFhpLM8amcJzb15USYMG8pKGoVBlHuAzUK5uq
jCNvpWY39FdxdQyKk54clfAolKM8vg3qzPO+4TH0uiJetZJ0BRQ0Y2ia5MhNfIzJcT8+hhg7a+vU
GRfJPAPelmF8PZpsSMt0mZSdy8X4kedvlbEqNOSNNTPusBx8Z0mgNyORDcElvDFZ7xoU4bMQxmfg
lVrhTkhTAATuLJ0NGF5Zbaclp3l7OTqXsXRRtVSPsqPka9eTVh0MprRApxW4AUtO621dG9iGWf1P
l0a/9dOfQEqRWxxa+U2Rgo2m8UL1xyha1tL9IO6qwVWVHaWCDGpU3M+cmnqvGutCc7w0H3ds/xN7
vt/71tJOkjjVzYWhgy6h20szLaB6ue/jXdba2lM0qWvcRfskf1YH56C113o9wGLOZGg0zkubtxcG
SYOe070Y8n0TKit2WqvAESQeEnfVLLPmlTH/agqcjS5pxxmPk7RXdviQtgjb2ztJ3Kf0i5obu/Ci
wt7p4c5mab7RrR9Sf2M8ZdFWquplPerrWj4p6QVWftoabr22O+SmwTLwAfbU2u2YKm7CeNz7Jc/t
SUu6KxGfrDpcAkhfExH9ZIZXISOCbAD4YY1Iw4CNny0WmbWutmxnUlN3W/umlZKtpLH/kfmigmSm
W5SSS7mlKindFMGPNEjfnDJfTp1zkLVgb6rTQS1oPde15pYW2l4ArAnrcEfYS4PhW5Qrk+YjSSiC
KsBNzJZUz6JV3xChQ7D0sgrRLYWap3Z35ALCCa7pOe/l5k0ltB7d1EKl9JFQyDBS2WsU6WYofmC/
KmtqGQWfZNFd2+c3dnujyNLyc33Fn/Uv1jkjTA+Dump7hIJJ7UkZ/fsv2GMfHfdMmRQNac78x3Ht
elU6x8L6ljLeOseCyULIuTFy3IhGZruRvyuYPJMgZUSYqYWNAmysgElzi75QUn1g8LOcM4FRkJba
0KQSk5JmbiPx3EndUjEV5lg6sqq+HuLSDRJ1lTrvtj/cJGG9KKi/Bk7lBVjes1czjr84lw/uyTnT
C5e/kUTzbywNWlNe/L1bfY7l6eLetOOcWyKnp5FWFg3wbz2b9qwJenu5FllQ/+Nvyv+wJ9PpRJri
GFK8NlqKrwQ/f5aGWuf4HaFVduyr+JuZbDIjXWv2iW37wk+mL8Q/v0SmfxDo2GcCHSEHjdQJqYdi
SrmudNupWQcFa2ya452ytSJ5MUhkEGralh3jXhjGUlcf/DFhGXqROfRWOsZhKiOKn5/kqrto0i+c
Gh+e2vxw/HZRky6e5DBAcZxS9SYuFq/6BvZAUBSHuP1BD3pbtuRj36H20c1jAULdhGIhlRYYh3iR
sIdgJ0Qq4MFPbwnT/uajeTZccDtyigkOmNrUo+ZMUur3HqFZQfXbry3ttK1rGaVrQ2t2VN/b73HZ
57zpvxy4z6vcqiYOrK+lZkGGz/fO92y0sPpY0SXHBNmourLGNtT71nHPGT9WpcdlLypOd1S9APWh
QRnke4c+EweSiKdmU4sTMWv2crISw/dG+nOeT0icQBZ047hX3qaH/MfnJ6v9WU9o/Teaj1Alyxgt
hmMddRYyj86YabSUT4ZJ0LhOLkSqsQT0rxxp7lkDBqnoL/bJodCfaEFI0kGPdoLVRBERi6XqWzoR
q5ik3HL6kXVgZfvhNHfnheysO+VR9l+68tpR5bUp3YZBhyBqp0wm+GFeplS5/vxnzdf6D+ONdTbe
WGoUKioV/33S34ywSvqqI4uh7p+0onwRBT8x9IfvPaLnnJ8xNlIzKXmUrOhiqlaWff/5b/hgdjpH
8miZ3maKLhjtg0MezXuFz4/7wWhvnQ0Bpt4WsDa5Np2UMxCTwij5FJZsEsC/AsT+eib/dP3PRoMu
kjW5NHgHIjV0p+wqyw+yfpt3z03iUGX0aSBvO+1Q5wcrec7qC6b1PHsoJQmhW7ygiknpOnHz8i3t
nh3pxrcehPpEvLo5UrAlUYMk9HruWkpgdgJKO3myyst3jT4pSdimWjCd34n43hAeWuaFTcsmctYK
8CWrDN3GOqrt2uovZeqI8quIrgzlzZmeqD67XXihDJeTOWexXaaVc5Kq/RCdRI7sIC9pMj4X1HfM
sroMMg1dJAqe4BqcoV1NZOzmN4Mue0V63/m7En22swvaL1zfH2jCLetsJDQxhTVRC5NoZnOwGUT4
RKsGtuY4UOg3ET86rhEoJG7kXsFOWKf47gTht/BzJMv+dXivByeXeoxe+6E8Bv6m/0pK/cFDfs5c
VPNADyX0A/v2p31bfDGnfzSomWcLpVFIud2VyPWz7sEgXhQpKOUxF+qWHuD8rSnHtdVqCBRPGc2F
LE8kTNORCCyvqLdhvGW33zdrIxkpGnKx6WpYhnoM8ulRFvWFo2eoDcwrOws9yIJrheLyIMxtMG3S
QHPDVBxG6smxdkjJZhHaV87uj67V/EL/Nnc3etJnU6ywJthBIOi/R6GxzjFaXU03uwo5rDjRjRNf
EVPmofYPQ8A5Q2sOG4jTlCfGN2jL/cA4sTGrb86F5+Gdou7bqoQ9txcTDIZlGn2xUP3opM/GRkVK
cVwXHDcMUtfpqHQgJum/l51ondOaZOI6UrkFWq680R393m7jnK1US2pWJwNeEevRvzVfP58jPnjU
zrlKsRnUUodMZ2aT1JFXf3PHdU5SMvs69/v5CkyP0+kr0scHE5px9ranLZx23U9ZyznlunLQo6NB
smRkEnbjfe96nL16esSA0ifasM+fWy97/95BzxYpETRmWdg8bNVjaS2p4nzvsPM9/W2YSCvBpjtn
nYiKkTaX8/T5YT+6ytpfD6saQSX1qsoWTms3FgLgNChcq9bWWvIVgPejrzh7+2IVtqaNEheuPE2J
9868igiqd+IvyEUfLHXPyUWtHIWapDSMn2N/GIJu4ST93qacOaqXmHm+t0z/xeT67fJHid6bQww5
V02RmW+cJlh9fgM+eCfPQURqqXftWCt46u+DW+l7D/Y5hMjUcxq2Mi0CQ/G3FPXxtH9+th+MpPrZ
S2n6AejNebci4k2MyIn1VR5my88P/tGlOHsdVYdI4RS341yt7bvtqH3zapy9kcUYGVTGucR1vRpn
vfji8/P94Mk7RxGBMChV+GEjkXCIghvA9TGauatyjJa+Pn3xJR+8Pfr5C2rGdtBEfAll0VnXQX9B
R/Wl1d+baM4BQZpBXkhQw3Qwy1osTF3xcuSGn1+gj27o2X4hMGwlbm1uqOFDg4P88MWq+aPjni2a
bXji6Thyzqrh9W9StP78dH/tjv+wuDlnAulNbzix0w97GU/YCBMwQpM2BIcIOqs0/JiCDsUjvqIa
r8ZYetIgY+HammguZXVh0s5KctRcF6ZqIwDG5lGG66jQaHqm636607Nx7vTvQ1t1EUvOdFCtCO+c
VF/ao7nOJ6qy2loxO4+CmauD0PCz19kdIcUyUoXniU0WaQ4HE2DfMCV7XW6Qat7USLuFSf8cmmxq
vdCiXyrssgJKfSYtlzDJ1lMybNWmWjbw/ezMkybzkATj1on4uH03aKY2d5MSrEKcSV16WcPz9/Vr
W0WZkKr4Ue8A2KEu+GIVYljz/f/TdT6rpWAVVhTWpj3k7gav7b0/3BnojSQElLl9k49cH/+5j6S1
6mjb0WlWTVztxtqkh7GzmpG+fL9JrWPmQy5Hn6pDLh8cWuXForN/zFWJON9VFmYiNV/PCJJBW8bI
AAJ5h1RwHegYdvh0nC7K+EekvmB9wOFwm9E4zPTNRO95aFeDjo5lCsAben2ZegKdt+jfcnxfIIxc
va4XCWJhaxjwAW10JVrFdDcmREkJjXrjB6nRZr/X2qcucdap3a+NkCIJCu3xNVdfI5JKhn4boctQ
LppkJTnobujZlopbFdtB/UmZ3u3N9i6us4tCavZjTFOpo1OJSbnWcrdCUuajMYk1GLD9/VijlO4u
RyTzQcqViE4WPTkMamikoKAJsPtSe12HJRowfZOEujuM0nXeoPl8UZRx0bLZLMJ8FU/x/UD+dyLu
82lY5tVeM1e5TK8enmOrVJ7Fh316PxGF3Bv9lYSDvNT5Y1V0KGQl2dMQjLejuuA1KMwTHKzFUGzM
ollU9VUo224m2qWmvyXlwRgNLzIzV+uVh6wusSmiSeesOqG9mmDciZraCAfqet+1K3ki2RpPShrW
10NZzOovzaivx67xbJwUrSp56DbWg7hEN22l2TIBUG5JituLbtuhwg+sxCVWciqInQinrYTBSj8R
sOclyNEdIyYow3YVTsHgq0uULF2AFGtuMC5V3fd0v9oqfr3qehPSqbNTsHo6/oCnKl2GVrNp6bU1
IlwmiBXialiX5s+m81dCOJsMtqYaam9ZgHQag1ZAg9ZO5aUpVC9LbsZKmxExrimB9q2SU6L+ENbl
iJWBIqlLOQRpqkN+XuraVrttQsMdZ9/h5CMmekyc4sqeYDLRQTEWEn4ESTo6UXMsaPyWwzLVH0fi
dydxsMDftRs2QpfUyy7sqT8ozrUSvg8Bbk0FSUKBst3I3UG/lft+58RrKkr0Rf21gd6Cr14MwYou
HQwO10GDjizIqYlwOPaKjFwsQ4RZLvtkum1tDEElslFZX2TcMT17qIYHmScRadRAk8DvfDf1c6RS
6aIOJLcaYZAQ+zI51kLrH+Ae1yJ04wGLSYoydUpXvbaTkTmYTYicja5lgdo3wQTwkscatsJtGWmL
0NLISQTzl+JsrA5iHFZQoEAPLqP4Jk5thAPvnWYvSKhR6p2UYU6nTjR03PDOdDV4QZp8beC6xrgD
PlwFn1Ubz3WerkK6GXZ0m47XtYzAPHBcbgYaq72KY9jJ0Ns7PMcUI5v4QUoryEQaXgx1k/T2VWA4
N521R76VInsuxK6HaF4MK7Myjy0DtFU/SgmewBivqKg9uQDWHLG0grhF2wT1bBLGy6R5HAzezxaZ
DokjnfYOsdFVZQxYo+4VxkuJurUZ7pshW8vCovd6FdtgM+0N4iClid02JDtyNj928S6fLhSmMEU8
1C2q+OjFMfVNUZjIDauNY8lU57pFjpUzMbqFJPPSYfi5MNOrPOYxHoyFja5fdjajc/Qt4tpqC2J0
7nbNna2g3kRj7+Vx+C5HyS4Ib1L667xL84TYGwigrAe9zxgis+XUBA8+3a4GWXDqpEczeLYDpPA8
cA36uZ58mMWIaKjgFZXt+wilR0aETh5Pl2Yp36Vo4scUe/GQMS5HznMqMSKGQ1ytk8H0zGZwK4Pa
s1HlT1Vnbjv5gCg1hBYD4wHrMARSM1tpYt90r0p1FMlRlZ/sflhFObPyQFOynpG5/V7VmfZ/jE25
rQttHUfXaA2Xo58d2QG4OveNNJgqvjEKmMzYABsHfW1D88hPN4rlHCv12FWvJR35oHcb4PVmA8cw
KJajvTWqYVFad439TG3Ji0Tnlea9kf7UzJsueiI3zNOxkgQsOtrs1cLHMJG8o9bWVRVdFjVxKcFN
VN2nYsUbte59jmYk4hjE42VPJpiQdnFvoaVjBEaDC1vVpeOCEc8oF3FU4wm2d3Umu32KeCCto2Ub
Xft5s+8yfBpocUxk3iXaTZOVCZsp03Ge/PFajjN0uAhYgvA2mG44DU9GdCTb3avW+YdKvpL0u16s
G2rCWKkG0W8TaWf51ISdY0wLqUDEPuNS0tF6a3NmnO49x5snxmSVtsOhsbC6Oby/5aPvKNshpMta
o+yUeFgTWcYv4y8MmnRzpK0kBpbCPQu1a6P9iqD3AdPCOme8hYQn+hhi+r0znppa8QRjc13hDC9/
6n20zlhaNQhdRJURAoWdHf8A6b/LwJTcPsT7Jn5Oanod+0xu/k2Vpl5qBKzzVC/n9Yxy6o72tmk7
RFcY3kXjVqG0qdocVbiDV/PGSVCGZvnKbBBVIQz+fGWrGx8smX/VVH/bv+ZN2MZF2FHp7dArJrje
gdeUV6Habmqp9ASDMU7jTa+ty2I62MpTZf9AA7tQE9Oz8m4RTngvMWIVqDyGyMCRfUHCyGLCFtFP
GEilZam3e2SFYriKimRZgJw348s2w7Qaqft61hIWLFBp9TU6rnircJPsNlauGsAHU9N7dq4tZX/0
2Kv+SDGhOvG0EgFUKpoG4xWB6ascI6fY9vjERHNpoGLSRjKI5LsONKOFmSTyj0n4hpTWKLpdb15H
zFNRny0D9pJ2ax2jGEUa1XyflRUGNvoMeUxMYo91ut5BClIWaSmwlK8qLPc93ekKURDDwVQ9T+Ue
5g8rIezKVv4gS6CvKSXOGNpWOhhlcN0wcI04AYZ65ZRHxzhVldeIKzWfNnK0HbnvNW4uP0BVLOUb
TQ1cxGmsC3Z+sfaTrdrXrmmG3sRwZljoOTFb2DribKVY6vZFxqAsl+1CbXJGcSSfGIm0F7297tPr
EP8ZVdh8LlWLqwKhHMQMp3JWImYBaq8lE5+aJh9EcpqkZ6YMFJm9p7FyKrrrMaJPGqxk/zgxeVbl
jT3ZXqCupWHRX1v1sRymhT/3WuR9MF2p2a2lXBpxtSTseKHTJBftsbUea3yZyXZgWDNZLhsKT/Ks
i4cnEHPfJ/FsA5uIsf3XN35/L8tXYfDaVXsRPfh4qwXPQsrzpxmnInh1KrxUHDi6zSsxJ16z1mDA
tbHu09IiX8EP7MsQF85goVsmCG3ZYkSsUvl2SK5y+uoWyQMIbZd2qm4dVVnZpn9NKPcydvYEYdhx
tSoK5PeqemjycJux+/GRiOeJiXKK2+OMtAvK+7x+Tv2bWtwpqbPDJAQQULv1h/ZRkot9wiudW2+T
OVx1ZH+SvEDMm5cRfFZTf2rzW71hhJAxMoT5zkf9qQkuAG5pIQU3CLzcGptoJzMJjFd56hNVNiw6
/zSS3lmgdCtffOW6U/NFhRHDseAX6HcGgNpU4JaV44Ne3HXJuh0eo3j08nYHrmwOCmXZigpLZ2BU
tGPGq6gVV6QOL3jJ8MDjYya6gZf9RYmuW5YXMnffucPfRe5I079U/l6jK6xeUi5hub9UERI309HQ
D6Ib1rbteBBAGnk/Mn+k+nOE02Fw7nX7XSHSzxT5Mujya0sP7jLM2gLMCAyUBgy81/pI40NmoJj9
ZwDbe83/VBKgDmO4TpU3vxmX9sAyAFW4W+kbPVyPfYmTfa/QxExM9r71QxzlGKJjdHMtpnYwDF19
Z0v1Xs4JjSnDhj2z6W8mltd5Wz+GALJNp8WDFa51B5ABXSITD2LXoPNMm2WA66DWy1uzdbYw9U89
rn5rRNWaeKkJPk3BeKc4bk/ETjRvxXuWQrj/W/PSwPwf+qfZRQM8xbdXzeDQm2MYD3ArAxZIp3CF
oalkD9DPizli9RxpWIXIfbNg8GxME1a9E/JBze8HCmhaMmIUmdzYZ0WOl0Mx7etiIidkvp/OuM66
Td1t50lITcqfQk82ka+5WM5du8IQod+MlBBSqk0SlqwpCTwMHyArtqJFBm1uhmFXR/aFpacYa8VR
04DkJogKy2YZBusI6Ipdp9e+oq8bnDBB1Z58XdvBTVuPIdKpnrC3athMur21WnlfJzyPjEg2IObe
eJKw/fgZA1R9HSDwr6rnrvJXVoq++ZbMnmL0D2Nm3SRxv1FslIeAcL6Yzj6oH5wVCnEucTHwTO9H
jIX4osPq/fMD/+LN/akycVYq7JXO7HW1HPZ229wxmJ18MD2DyTpUAwxBRtTI+t9OEX3a7+AaWIOY
Luay/SQpF/Fgb+V6ug/tn5ETnBz/5+cnNX/3n85pntJ/m7qrySnRz5tgwxJ9EbMImiXKfZF7nx/+
F/3tT8c/qzDqsd11ZUJLr5A1r5nkuz7YZSpRRf1PId0ErUJjfqv0KI2bXc+c2I7RKbFO5Zfxu7+A
fH86A/WvvxBAeW7yDPILqaNMOOzVMcUPUi5Rku383sF1QcpkfjGQoyBwOtfMVanKLJMdmmKP1HWA
qmCr8vdq/dpZ2TLECCZiGuP7UFor/d0kvqgvMrt+cCvPCpeWmeHfYL7aY75flGTsUo3Dl7hBGnHD
5hlzSLZnAUSUR+JmdP0z8VYmgOoVT57qm5wZZQp1r8Skxlyw1LFKD/gWkozt71VXPGmBvjLMdqVP
+i4sumUoPekoxHPNvnDyx77o3DEQyzS9LyfL7WPccMW2rg/+eJ81pQfdyMERqzQXVRS5KVCRikJz
6V9q9s5mNGVMcwvzgPOvLB9iuaW8Btum4RwwlDG61zmGoHhyreIJVEji42bbNR1EbtlDBdKmFotH
bPJS8xAyUA44joY8nSsJri/Vi5kyULYFq4qXOGSxGCPUBaCRNDhDQ/vYmMNW0lH0z6SOpZ0cHHmJ
iVWfsCuWpzDf1qPvGpQIVeoQg5ZuIkBcMduCvMFMr2z1Il4AdMOjmo93UZN7VRtuAaZC2nqyNJbt
YhuXu4ISG1FLIniZhp9ZHuwLjD5liH4aFyOEFlVbG/3BAVedk2tAi+wwTeJUCcFszLqdWbVXIt6V
1AsGHOA9dsZg7a8CQ4E2ZXGrsb4OT5GuHrP8p5aXm8QevaSd3f27IrwV1fQU9yx+THyDprJky+kW
ghkHm16d3XbxUY2PCEWBO/nRyhlftVRZjnJ0bTXvTvimq6FX9MDjUovCR8ReK15UquwO2UYqrhur
8Cat+NnX2aaRJvZsT5a+R0iO3bU5pJq2hGfCRl53oSotOjO9nDCT9/iNqm5Y9blPASk5YHj7lTAe
hMmTjbAgTPJlWzzGFIjb2V4JSNGaIspI1j5VTuF0bFg9VmNwZ0gPY1TtnezdCnHVGqk3aOVyxFfQ
9s5JD7VdE2ivQqMCgXDDkd+lTsN7TKxWbYCtLQhaf4jwbUEXa4uVA18jS/XLyJK/6IN80MxRz+aU
Mo46Hhm/Z9XRUTW8GYLQk2wkJCHuuOkrhcMHY7l6Nr9Aa81UIEL9vonvUmKGjfrgYGv9fCT/YI93
jud2poxNCiupfS5vooDAvGH8av/453FLPZsirEAROpXdfj/Ux7a7YQb44sAfdLfOmbimo+V9ZlEp
b8FDdP4EGQyIHGHHmfzV9PZBs+GXQvi36dOwsqSOJ4Mbi5OjiBsyBE3KZbsIZImI7kJ5PWY244xw
Hd12P78TH93ms3E+mxTZGuefVYUvmjWvDPH0gQD4/OgfXLRzWK4dh2E6tdznwJBJIt8PaoMBFQhd
/+PzL/j10P9hQj4n50Z+g5LW0JgBzXEeqbeiEqe40F+VgCI90byCkbVR3qxuYHubnFL/0a7YksxJ
eBjuoCx5bQE4LBg3ccGOVs5fHTPdNvgtad6tqk5ZRlGyz1hNf3HGH93lMyWbbI6B7BcDrUYchmZI
W8HMD31yE4dPffEYDA2UteBpAsmlA/1wYpg+lgTSrFlIPaquAmtnjRnJzmVaSi+Z9BYBgf/83D56
Lc+6XbUfKdDlbGqJ6A6ZREbqg58f2Zjfvz/dp3kw++3ZLtkHK63Ok9Bk0WVqjOsyDZZO029Vc1zn
2NIkpVjUeeIBrofyA40jy+8dDEIKRe0g29hR70bmsxKhpMy1Hd2mhR+iSY3c3HoNIkbu+KacQSWU
NRWFZQaZoDIO4R4WVFCD05JBuvnxprabpRY+xf5LbBRL/HGbYozv83HYxMiNE3Gp0czPiFltnWff
193aWWcC9MM0vOqDfk1qNFUC7Yur8tHrcTaSj7ETBiVI/r2S5BRBEncAGEzYG53cf+nX//1t+I/g
Pb/8P5e4/ud/8t9veTFWIgibs//851G8VXmd/2z+c/6z//vP/vpH/zy9dBjf8/N/85c/4cj/+mbv
pXn5y3/gKxPNeNW+V+M1fvSk+XV4znH+l/+/H/7b+6+j3I7F+z/+9pa3WTMfDYhm9rd/fbT9geNk
Xq3+++/H/9eHp5eUv9uLKmhF3fyv//nf/+r9pW7+8Tdb/ruqOgZCOEW2NceedRH9+/yJ6fxdNXVH
Nxxbs23TmkeuLK+a8B9/0zU+MpF08Tf/9VGdt/NHmvN3hTqsZimqYrCKZz3+X2f3lzv0/+7Yv2Vt
epmLrMFAoymK+pe3xXRsS7OJQtH4PltR7fMAglHKYjoeeripqyrDLC6maSn8RFr7rarSn6kN6vQJ
AcFDM7WbmNStrWWxD4zyUsL+nhV7hOfJj6RQpYskqMWl4sc3ZqhMFUxQqVw2Ualsm0TtqTiYbYOT
Ma5+UkmjVhpXiu8ZdDLeuw5T88LoUmnVtql+G2fEi7hDHXaBmw5ltU4H7b60x4Il7Bw1YQ1ZhiLY
ENH8ymX6Y6A7/ptSOtIu6uwKCEuN+YEDSj785blNbBpYXDuZomsebGSltle0zU5WHhJSkTeG+lCI
SH9XhAjWNdZ4AJppvsUVOWxLcuVIbQ/laDnVlnmV0l2DuqZOyyq16odQdDWlWFj+ttn/7JyiYmzp
kmIjGyq+6VgLZLYwrRzezpPvTs41agtNX77VaWp6lZX4tFjCizFkF+Lg1BBeQGVKb5pXUdGNDZJi
8qa6CfFFRmJl5WBRajNatRYcQW2kx5ewtRFpt4gC+AnSW12mF7YNcqA0kvZZSuicRC1aabsg97rt
A1AwsXES01HRN0FlvvdNgyc/Uq4pHzwXVvRYNL7FNj6lkJXS6ghV1iEtkll1rmWB411OGWDRDGPo
YrKqV2rDbtiai5LgYvwRefIkBH2wqbKhCkPGMAqtWhqYe+Is3Vdm3txYcTne6027jR28WCo2W1TF
VKS4iv1Sl5G/mzR7ZVvsQjPQd1kW/OjnvN6IZnTc+oablgzSETiTeF3T0j+U0VwNHXuG4HyaWV7Q
SZCBgGFs1TrfNLbx0sJFVkrsH2bt0FpOIRlpGoTJNmVS7sNHmn33xKIQFFlKPIaLMIXcJGtMnr7i
AkQDO2HWMWYRhR6BHNbSEgQEG4sK2LvLFKG+FbZM1peEnwldClX57kpqaIPENBEi8lJIQBGerBPA
o7cNu9CkatkBwa6Zs85y2D/U/3wjtW9rORHYT9lNUoW/ntQwXSnggu71so/ekhBIsNHDiZFLYIRO
pbYryfCtAIan0Eiiaa+Fqc0B3poNqs7pVpE0RwbGaUggs2YcmatuzF4dHzWcvSACBqpp2cIYweT5
hlluDUQoJ1ud01xqtChtoKUPjXFthMTUWlWDZz8x6eImE8wo27CIZ4alc1nwybKI+3Kr6bEGiDW1
4VxIXXVHVXgRdW3q6TJ0ICVV6AqaRburIkX5afldsI3oPLey1W5yuw4u5FAePPoz7HAagaykiaOr
Qi6Lnarnk2v3jvYiWRGqnWJgpaccSGDPNjFVuz6gSlBazkgofWkeUc8FK8MvNknGEGIN1dHIE/qd
USPfZVWLmiEt6xcDklmUGG4SwypWHNAQWuvSwj5V8tgATLE2EvzBkvpVPEoBbwkEUBvE9gKOb5Kl
P2uJ6BAtIIq75KkyOpC9gdzfRSNp8EXpMeSMW850OPZO/iCgBgzCji6SqHwKNH5OWnW7mt2V0nIh
g06lAtHRCBp2IQ3RrEW3kRwmy78aempMI8XLFv5gEN6TC24syrSnSK5AjInCZzFQietDO1+kSXEv
yBPWzGTXmNm7FFIIX4TCjI/OME2bZIRoljA4Ox1FF0d+Ms0yoL4somtNuHrXK7zuViO5ShV5jSwd
/TRSDh07tb30v0k6r93IkSyIfhEBJsmkeS1vVfJq6YXolrqTnkmTdF+/p2YXWGB3BtOjUtHkjRtx
gjc/+ypKUkF/xotxNyVCDKJ0zhV/p9Sr8tovnHggEM4OIULAI+XewkQHJyZAtIEZ6IQVxCFZrXsQ
RfYyJQfbfrV6+LbC2PjcnfTktssvbbOGq/rccIaDAtDNklSC+fCrnL1Sgb3Hg9IrgKiFhc1k6uXp
2ar8hY1a95k33eds9c2649myYTvxkIUODN15mNZu6rHWG9Wzi2XuYLy2uS2BOtcAb5MECIaKQiIa
afdRZrmmWrV9mmw6Wu4PxBiSRa/ZPIXzabKDPXuSrQjDq5WVa1govGYi/5YN1C7luUPdNcVIM/+S
nfZNBvHA9Key4RaK8i+nGFPuuWbb6mHe5LHuv+Y7ItULxT8UcPdrsgSJDQYNv4GZbHfDr0iwJ6GZ
8issk21oxcwbprJ/gbNqvQ5VBgcgF3Cin6UAbV6d/P5fF03dO3cHD8LUh88TOMg8bABZ23dHZAS1
l924V3YU825rHuAnP1K5s6lKHb/VkfsWMBaw5qfexJHIT9ngBh+xPZ6XLp9xTCi6qa0z/e+Y49wR
GHgDmLgxA+BJKI6dbtCO6lS+le3kPbq9h4DSUv/kZVRO0jKx9SiuH2cHakre/8J9kuOS6ntvn8TB
cfD9beIV/f3LI4kT5GDBYYo56TJ6a7WwCatpPkgboEZpDhOuoMAjTyuY3SksEEkp5loo/A53Ckqo
Nc0BsIqqrHh2R/qS29kl1t8BXpjrP7luvkw0bpoBcWVI0MWmhF1rotqHKgDs67i32XKzjcoLDv4x
FsagYx8iBTzGEGQjUPVEz/CA/YHFow4xv7DZ7ONSbGJWTU1TA4MT1gBbt3nTIjsI1YMi7ZrgWuvA
AScBPRAqCnpZC7W2bvFmCJ62ADUFxMjKeVbQFS/xCAdH9T0xhdivDgvM/PfGbZZ9kpitDyunV2PP
tBIcnDu5bHFmwAgmWusu27mjt1V1mG59k+KQ8ZfoRvZhU7NUrXQ0nHyvBNPTQbi08uVQi3IPKNjf
FqPcLdC3rPs+HlMgxwHSKKt8gM7aqXg/tdUuV/UIXXLpNl5vf2hpWNk4zd6pw1U+u2I3+byZnBBa
h5e+xmbxVhzhrlZE2KhWplm7ngzX9nAnbde93g4+xFOe1WwE4/5QgRrvQx/Ujd0/pQls615XQHOg
93k5jquwAjTtUcpci1scqhzPBueHIMJ1mKcxnmCexkXDhBnf4Uid/dJa08WXVCFYQjw4qgY/VDXR
RSsY8Cq3P2qBdw8oADtMgE9s/2fW5ZxHrqDbvnj2PqQQG0NMbGT21TEYOSyMZobpEwyvccUrqwT4
NHDaPxIsARY+JM9F4myDxXiIEyn2FYyWJWtuZR8BWrU0HbJIRJARH0o17Xqq23fumYOA8ziUhbMR
7Zj9zWzZ79IkhU3nZfHGn0EsgnD5Y4K6fl6S5qkT/No8tlPbjhOWiNA6rZKHL0pLaL1wIB3XEAVp
pwN74eUguVXyr7aMeCKTxptsqK590RyXO+zfYzsZ6+6/Yw8+lt6ad3ZZtDtBpcBurBCdk/Kvv5h+
a5LoAC4WMJoTkn6KW0Apxtm50ZT8HgPfAxpM811V1NRjU6U5HHynZuLV9vLVOam3kslE7z3AcUrV
7PlC727JoZjLagkr8RY1/rcbO92+kb2NrSINOEFWLBBbe+ISsVT/Yrexm6zcqJpvzdB+yqacxo3O
AeV6sg6Aasbwi7xcP6YinA6Zv+w5gB170bwEwXyh/MXaekPWvJSpN4AUDmlfyyCGtrWsLugSC9UR
IsPUAja00wo2dtEtBzkLCHp94/zts5Jt2xy13Un69WkexL8udAF816wGtGI5CI0obr5kWsePtS70
Vta0iJZIfIdC/nNH3hqJ5z6G4QyHGrfl0uBFlTV1YPfZxK/wwyFA9Ct+2cOu8Jw/SVceIjWxhC7D
fcCZOshy3IozhIQ498+VZSORy6jcNgU7fyfAnjekD/5Y8bgp3b9JC8mOGfHA2qg92qHlPVpGolg/
DpGbXC1d6m0fFNlTBswT/ivXv5yfw9R9Nfy6rzKy+a/+Cu3fEUYcLzA/ItZgegwA+yaf35es+9OG
2XOn3AfRKKz5ASHTOLhz4n2aODLdgo0JKg4duN7WaNmsv8ecVOQs5HhyOcU8LqFZbqoaFghLKjlL
FbmwiTnbI4JS7YFP9MGMYteMzb84YhsuIGkvcMBD+hFU3nJS430O5mCk+ysx93+Hu1VFUl9HROZf
boz7F8jk8MrcCLWvxpTOIGv+pYGJX+Na4ZwaqvHHTTUGxCgcHxxtg98C01T8UW3sXBK6FvS28k28
nZvUcPIa9C8wniCTY8f9TiU2DgJUmAAzji+Dtp500TvHJc13dVtEULiylWHp4KMZdp4HlUjyFeRO
8Z7YVrrPhyjlqaE/PbGs6TVfNjIWvOvuSL0y0xQyR0aybM0WaJMhO2n3TjIsR7B8M5hRne36Gehh
aJzhkrPMMgObK+46g7tC6R2ZHQ1xfdrEGU/PKgY8FqTdd+8t2Qr64wZ7+YI2i72syVjzCSx6wIca
NhmjfV0G8VDUKawz0OPaKv2TVEpD3ARnB4swyyGCqYDYh2wTcLqRuTqQNUL4RJE7zttGLZ/V0nXZ
ijhzc0Mli0641bZ6dL2PcMxepBeVR8/kLnPfKI5jOf8pk7s+qLrqJ4/bFwkMN2hcXtZ0SCj+0Uhh
9CRk4j0QbmYwOGY4eh18CzmAreKaVhrQl+/8HqFMb2UClLgND24yPDCiLuulaP+2ZbSjCwF6lXMf
LBECkKqB0QYbFVF6MYpA0aId+2yYlLNhBG02poIaUOUdViiTrJNmkWevpNChs2lrB2YY7qSh/2PW
t7qvdgW/zRftI6CUjn8woQfpfymPlV+ebckpZlzkdIoTS65by44/pGNbq2EEfQ5jj11W7UraSPre
fZxmnPZiUOHJ7SOGS3uJrplh0sxrt8GMMz91gTv+dFXmb5oA4vqkI/ESsSbnoXqfEXxl5nQHh6/d
KjpLVyzlcNdFGstjXATFFvVquEyNo18hXfYXG1jivewFV0dOnc6zE5P0zpdk3DFNAoCO8uoYEgKD
6LjEGzOIkLR7NprvLllISHjO3tb578ICA7whP8G9KwJsI3E/vOh2CQF++9SV2j2HFLfYOQlWQQh1
xXme8w9XDo+9xv1C8RtOYTG0L02gL4ObcOjlHsbiIBg46AoLt1YwRmc5NKfB4CjVNpblfKr1ni6z
O86rz3b2FKLtjiJ9jyk22Th1be2Nbw8/XsaZZqtZ2gWT+6Vc3qpNwe+bQwCTq0icD78oOG42fq43
uqC8Y0qrrylW+yjGyx1qrOi5OQU+JmQ5poKR3eBb76yaaICJCQJY6lROU7RRHo2p1lKG73MzfyQT
B7Wi8Gt2mpQUSpebOzLW16R505Taea3n/tw7ebU3LcIMLij2/XF9dRbuTFv4IFhRdCrqARn5Cc0w
pFq7WfvpW8dDLWwbh9dqVVDd8DP4VEA2NICAeQuro51hH6PkW4POc95sozEQK4flcojDDAlzPtoi
uo4dL4LEnRyqSByKRoTPPN/fyQIxFr1w9qpLLepfHViL3ZzAtBGJsVeBaNz9MuuLw+vGyah/qrzS
4WkSPdS+XbJGLv/Q0lLu2JqCsFccpLIgP1ldhD3cEORaZHrVo/WNH+yJBfhfCNY7O1evOH2T95ZI
wkY0BBikX47UgcH/tif1WNgyeg8Hn9f9WIx3FaxczRYxqHpKrJ9akIUKQ/kWBJNgRc1iu7aDncrC
s1v6u4Uebhoyknkze/m5LKA2R2nGWUepFzE4t7KecEInydZ04plzarIiRmCftR++Nx065ZQyFrv4
5bKUmKiXEpMPH2GP/Gq6CSv4fOTN/2D6bjt1/k42AAscIvk+N7KD1SEInbW35AfWYq9x0d7DM/7U
UFVgPwcNhjpJ9N32K3AjAy8KbvGEedbliKZIYEWNSn7HJE1ijsRTtkuLVH2qxJC16ZJ5hbSidp3b
cSbrIUUuPjjWYnkW5At+x+R0rstcbRL+x6kZ7QAHl/Uu0Ef/6pr3Tm/Kk+zvAFfN3qhxqTiI858S
zjljoMAJPjOBDdhYR7ltTfFuMiovsqr66yXY/MZY0ShgFQpwmbereqtija9gzmZhcD98pts0MrxF
HLd/mOQUUGTiin0ZTK+6RKOsunb44CPWAIG9X2i8/HSVQmcIsFVjd6z2MZGLndOGyd9qHp9h0FCt
PPECCwZrd/+NbBoEg1XnICj0y/A6aoQqu2UcyA3L9dpMI8oc0qZO7wmvubq5fN8oVPOz42KyR9kb
9q6I9nnV/qDEJFtRYFNwZT9sI0abtawEMvCYD18Nj0OQ6vWrbL2j31XPWaCfimEm+DYHzZOT8y1H
s/dRztOjFaPVDKmxNsnoQtKe2LqZ0SufTZk6z+l4f3xW6d4b489aq6vh+l0VrvVs4sQ5B/9xQJf+
1Ack1ek5OI73ttoxttbRXLeQmqfV3KVEXWyiPokYTu3QbyW39ZulkuAPIEwMJapA53MRWz0TXYjC
tbex4tS+VO0B3tMfs8TrinY3UZuA4BbvTyc6YcJZVrpMv9CP3yp3+scjHsdeFDcPdTWQg8kxansg
DQM/wOiqp6fKIZaXqhg88Bjcu7S0BQMZHWXbZtF0kLnpDxZacArblQlzHh+bsj4PXdZvJjWWTBJj
f4xKXR+J3ZR5epIJyQuvtmaWZSSvRLBwKuJhv1IxYlMeX5LQxckss7W0ugVOaPOFObHZlnI6cqQl
7sV24MQnHB5ipmfZoVa3TnwfheD98wEVk0r9XPRLTwatsjihN+ObFWtzjurlpIY4P9dhqR44KHbI
y/lbMiIjJtIZNlE0Ba9dy2Vj5RY0zL7ddThw0iH6WsZCPTqu3MeNxBvmEedrFnJrzu8k6B+def4X
ccqd0iXaVsCxGzY0bPmRMXzk539E+Z66lhgTkmZ0549SO4tVU0GG7f55Jog2scXvlXm927id/dx7
zq1eRntHOjDd2b4oyPlwFhtYhRPejNnyYpwKpFVsusbFUR6yxXDm5x6Li++P8yaiawNcZY/tQMsk
36S2B8U9xgygnIZ0Co8nL7/jQpv20gaAemXe84AbLZ4QXU24ipIzpex1AOr2llOLi+Lqprt6JFQT
fPZBrS9VA2Iiq8EIT9MOfx3yNufQF5ix+lEltN80MQNMWSbmVrTp2fb0Xehiksmqu+rl4JcuzUvh
BGB8h+1UI5JzjoKvWN4x33W913F3qui25X2OcpfzZLLNU+DfEuGrrehstauCBot8nU0rT7mPVtOW
58hEy85PUUCaKtimnIsdq5to23GWkyc4iLHV8HcWf/6mp6LFc821i6wjMyoqi5z/Vm721239cFU4
+RPvy+JYarXXFIClRdAcwgGgu/seJo79D10tZ2wI8y3DX/o3NNZnzDEIm7nwjm2Cs7eL6Y7vBk4M
eUoHqvVkSaX3btbQOEAsUS/4nAcd0OV+y4Lg4JoanisdFRKNve8BalsqYIAQabXX2PagSabXFj/c
jae4YttmJwdHkkuRiH8HUanU3pOs6hCdflWZo04GEYfLcHLfNBM8Sabs7Nc+dOVm2WVhwx6i75sL
48W3X7gvKmWhxq/1hSKCDYc0ASkmVxm9FAntU4nohzXLNBpjZzocQiy6SZJ0UJurfVKPHKlMFv8u
+9nfznqg4D7iQnOE0x9ERDgMDk/7Tg7znv8YvebFno15ZYV60Zm5OX0a/GW8fG7KRVxNP6blg2z6
jqOcTLLfqSOPNUen6b7NnGt1qRSm95nSyi0nTUgIsaR3MJ2ISC3p3O7j+6qgKQvClqohEGh/e8Vc
bKesLBH7hwObAkoaG+9Fx+0ZeXLh8Wn2Mup5oNaB/G159kNAZYQtLiFGHa8MrePUFEwnbcUCaMht
rHLx9Idq2GUbT8svZ6noM7m3MlYlzwKDhpsOaGFJ8ywct9vpkq6eglxEjlY6usE67EN7m2v3EOVv
aUZf42I980ykRqKZh3Wn1GvlcO9MGZ0wuRhoiwr7nzSMe2Y9F0KU7zGwDtluMMTHeocMiVNCuCZP
2IqJFa9im2Blj3kmzUZbw8uQw55yjdrquAS1X2OYwwBuR8ON6NeG0dchIZBT15XFbD3U8h1ybDup
4lv0Lf1UfSvJs9Bxhk6taQPIrb1lldbD3MvdsKTXpprgxY4sEzyrVjVmbWlWmRnCY95a7saPl4fU
Htp9PXn89aSP6QOMQGpxiIK0Zu9K2TzE2OBtG+FOzETprC58NTX7x9nzaVPI0vkp7fycuDNFgl3U
ylNCwWAroMrbbqO2CS802EXDrg4etWlPQ+089Wx88eOnzrZD3luJhaqe2ZDAakV5zePoQYfOLTfo
2smQbZY7+mpQG68jwzO6UY77YzmI0SWCq/GG4P3GkO4gUS3JgpJgubCXvNB9iW3H30x9RGBt5man
LRKJMd3knrgy3d9bXPyDzwzD88YYCgNncXEr91/ZOUgWJA5tEuxN6Ue72NQxbYLhQvcE5T8cgUxz
j+SaZF9zSPRWaTA6O6iXHvWHkzhWMQcd1k/xTDkpO8KNKIv8sc+0tQmbzHljAXtWubPzJ4K2QfbI
KxMnC7XCcVtOlxqfLiVNaVAXFJx03P6zZe+ZRfi4XrUtacr6dKRxXqSimVIv46O0p5RQphd227xu
M7XulZD7NBrGVTOAQSfmT+VLhs2MhHZ6SxziSJVHyj6bPOcxHvX81frM752O7XNole8otprYBapw
YgXp2U2ThN3TmGyGJXnOKUzfTH7824HnLjicjNUvvtl1RCfVKKtkm41DyY/AhjY1bxmvttHJtvjS
UGRKeeCkeaGpi5WAOVkY3FVE41PcgUpnRXrTcfE8d5N+boyNoFEyLvXTvs4RIQq6I+ksyezs0+e9
ZFOmUSzTLZpzCK6GxrI1GONv4/42fsNaOc3pn3KjjO3mt/QeJo5Tgwx2zbw8hRp1IMvcE0S25RAJ
+BNJM1xDzHJEZdM82CVud5UZDjdi1phn+02KwvWc1s5PKJrxak1kuv77kfP5J6LecfC6TdEyny51
yxPJjI9xXCQ8yoe1Js8yWMm3HusP5R+qedgLFd8ptMSRhfMZRw3u2Wg8LnNdc+QTY7Qr+DWwfgCg
MAsUwGhgQWFb/Tr3rGOU180e2PhAh2TOdraIPktrfG4bvbUa76GYqNDwPHTsrv/d6vyU9tV2XOrn
bIyhQscmAn/tnui35NuaY/fcuiw56uYG6L3e/ye1ljpErYzko9dI1k0mK7eVLa1N4Pj2JrIbHq0R
pqkyDc37XI3Rxh8jj/8fV++jTbIwlhbFmCKAu9pfJ4Pbyy++R+k+6Z6io6yhd7GSJKKtPGSy74Cr
J8M0E45LT/2CmBjcC7+KpOLAiT8rk1SXkas6sGDot2FbM3A3dXAN7ogI2+7oXgqqFLGOYo6fKofq
3rWq3bmYFF6XMaF01W/r6Ng1NciCaBpDPIWN++E5E06K2R/UXgnHug7/bSMKWfgZVR8zXxoAkfIz
E/hVJgONj0iV/9B6mDz2qWi4kErr3SvS4GmOg+qadUiKu8xntJ4o4gI17fQPleyTizK+9RgNTvdZ
ZIG8tfUU/cQDiO7VMo35BbHB3sVLyMpibihRWem85ueic+bI8jEGgJ645y6NQ+J1U+y9doOs92KY
6H2wgnwb0Ia6LiVdk8EIy2O2Zf7j+cu4hmaPitM4XbWn9w2eZhEl496kw/hgXDp/bS67nXBT/1bo
yv2lQDGtXHvUD4HEUl0GrfyepvQyuWL4RrTN13Oc3GncT6WtD80kHmTdZBd+W/rSV7X7ZYvZflwG
XPO9cOttnQ4ca+joypRVEr0nd5jm+bKf575fyWaWz25oxA+dd/ZWVIQdCe3MHPbAkfvUK88Mt5e4
8D8i2b/jGHBYo8Y7Lx2bHdwi74/26mNgX+1ous6wulbEd7OvTBLoyoNHOZUvlTV9DNSFrSaZ0M+g
OfRHnr4vWP3nuEByzPgPHXpDYf+r1KhuVdbwIYcpvkTtkBMsDen8iSJE0gm3zS4uDAdr+62j/2vc
dPQpkrVKiVHpjtIN4GbrOWsGtiSE0g+NIMlW+kwitFCeafU9205I9aXposcaI6useXW5Fm1O9Xi/
rTp2vni3fggA0Qwoc/wxDkYDXgSbjF3lV+owzg7TMDLHdf3WyTP3KaTjbY1vv1ynfXYwKax5LFiA
OQbPB3nABIHVQXD0DwPxmtTFQAn2vVOH5zHbACftMrZxYfo3aaDWw4ES/YFoDyp31WYIN/8/VstN
B7Pjc8DcjStEszuQ3vdAoCIoZXkI71JLArHy5AdWtWG5xjxsh8Vp7FmEBS2abtkn4wlrmnUc8jn8
aNrBgIRuWFMHMznxPCifbDck4uuV1vzQTvcak5CdBZrxvFo6Tsxq8ec1VAXGSNO3FdWPxqm+Va7L
rbGa4RyMdLNpGp72ReV6dxN9ug272f5YFvnDa+krcKNjk47ygvrAa75xLf/3nKrw3FKixQttrq6I
ez77zSK9WJOSGM2b6aVGjubrjSyUBk+8wSqjlAdxdrgMRtc/2Ux9nwhCwn197/e8lVuCqoanTWWR
FtAurIMhjs1P1iek9H1jfmGFlcnG02YGDBMr9HpnXOJho3QcvJIzHg+padMDclW2CRStssXYPgnA
SOeGG/84ibkGwxHJcxWM7SVKPcxGUsb5zu3K6ZrblfWTdHi12tyoP5Dg7API9ZGdng2Gxg76lO6O
MQbHkTjNvXKuHLZFN8W3xKvAo1tk/Ks8pGyup9l3wS7CoFXcRMo33+srvYBmy3AdvA9C3U+BAYno
HIGm9GNNQ2CDg8XH7+IFjXiZRZkcZV/2rKiYb1aTv+hbhXByMMW84AsbRorJXPW70JRMpaLCLZeP
+igzr/jAf9esvZ7ScDuQP51FP4jUjb7aoHvOgkbhN68wY7AJFU3CgUluGLPs+9lvrtl1Bmo4Vqof
/wSm0q/UWky0ys/jWpHgGDXft7CJUC9u8bhE6fCp4Ez/s3UvsNvJojy4jWOuLuYdhAY7GX6lXQh0
x7eifC1EgqRcmX8JWcwHYOb2FhF32mYthjmYvdmz47kD2ZwSk8g0ZE9DIRkl+7yk9dMI5n015vGT
M/Io6mxubfzM4sL9BSYlpMo6X9C8ZqgYR9f0VF2kquAb66aQTxCpT6sP5msVBdjC0EhISLUpbPOW
rHrvtvRiEB93JEn4cGwtDoQgapMh5nMX8BYbK5iewAsM71aTlk/8STRx9qn/R/rk6tgTpR7lTW0p
3nAJZKiOpSdvSeg/JkH34WV9QU9u6G0KPyEHVofRITEifLZRy9q9ZTv5LVmi4QpAbfnqS8PKN1/K
z2ighEnlbvTg5/goArH0m67D5tP6mb1z87Z80HXtI4XBuhpsH/0v6OsLOXF/VbvYydOsjnHKUajp
hoXEgqSpeI2dABHBlE9xbJF0VaA6M1GxQVjq4EEUXUpGuo+2YxP324weiYnXw9qYObl0IuS6mgYq
q6YwP4mCHdsKqIa6Nakev5ScUAXnhsB72/XRnyGe4pdSOS2pxKGATdZE3wqQ/L+8oBFjcuf41smp
GbdsvooDG4UIw7vSNHRmzf0wFIbFU8uPDMu30sVPuQzpu8WCjmzc3U0YtfmDlXTvWWRH9LMVwe/M
TPX6PtBs47ahdj4W9XRxBQioEh/ODycTfZtdkml0JfLXbO3vRotnfSQsSnflkNqrjOo28mKTLxxc
uDitmGl1eCXl6B1qx6Wt1R36f5UnvN1MgPnY12h0PAL5EYJE6UNZpenNDHBMqrTsICIUCKQC416B
6fbG8JqkBwsViqJUxwTPSvD06kqn32V9FCCvzRzl0hpFcUjqSp8GmCOIoJ0rGP/r/qcHokvBO42J
Z03V+npABT8uln/Pa2DPm5QFCVxYy8qtpDz5hYa/NdEYNEeLuXhDDL2jMXJgWdd7W2vU9i94GfOW
rRmrt+7JbRVCPiOsxdWzUfAgmvBFzK66yTxbXmefzFOX0NO47qV39+FV5dNcePg2h0qcMzYN217j
xvMstPlUFNauVmN3FsOYPBIucTdRfI/L2yHItbhqDnnR6n4lJqnOpUSaZ51MBL5n81OZevxInYk+
vZEANcs9HE+pXf24mR8+zXNQfk8aJ/g6KO6PWg8hpSvtn0yODoJdGc57jrntzqqqf/NoKuDUWdWD
wiii+tsZfGsjWc9uPN/FoyKH4leXNtXjLE3zh+Efpwx2QqWdo51+16O/rl08UfOUZ/9ET+6xtoaZ
FjK/6Va1HzVPAdbA+zU10vNUDP5DFj92qRrRY11KsFWM5ZDtsP2WsVTmq+mt6JWtHt5abZfbecRE
4/uxtGkjjNO/pet0nN2FXF5SHJvrfC6nH+1iShCUMvxB+02eWf0gDC91hcuqtj5Sw8OW4qAEcwlw
o8mBDssO1n/ISwDKyOjtX3t0nDdVjmanmiK8zKXhUOHXy1niLqCjhCYlq25x8tgsdVZjxSOENXiK
oJLV+ZPFJzzhywBxDQjmETT58qys0N8Zd7qjEu7FtFFbUmprKblRoUv97gw/TJR0Eo041nwWbz0X
7jB5vFaslhkoe5omd2NBJX+eUw7B2IQyPjLWOphXDbR7D6/4eVQU4Y1FoB9jxl9qygtBVaNrUEW5
Quhjzxzz4qRooqt67OQTJWDutmtn82ZRXPfmpX2+HxbNflYmPVrCpO81n+DJcLJ3J0+31TchHAAe
c18yM1IAVjlLzmuhid7a0vg/VswpOG5mYOOJ2Bb8gRsFbeXM+Q57v9UJcDsWshBTQgJiR1pbVSLI
JAEVuPShciWXofyFdwlSnxXXz6JYSqTP7H7gnEqy/yH4OxXm1hPMjHQ7BtjzVFEXz3bffIUdVtt5
4VgXKOCR3Pwg4eN6YpXSp5dsEcFL7d1Xm619X+R3mvpLCJMOs1Qmd24xZr9U558EXRBX5pTsIrXl
fw5aZ5sh79O/GLwmmCIclY7zFMwwiYSFk7i/V70pFNDHrMLzhFHAuhRFXCCUu112SNO+fqgHzCwr
GS0lZgPS9hTAIYdxYu6cT6/3k+8kplbMTQP1x5on5LqeMSop0ngXhpiMPG619uQ5SJpIvaP65TY4
omQVltewDttjGjc2t1zgJvRAKLc7RBZq/MS4txrLkgnJT/wbxa/FJoyL/N5Ea3t0bYY2lraUtx8x
kjdaMvWXhY73HERJe/Y7zMBlLmfcrA7ldmBfNNdgE74KjcxkpYJ1AX+XoEAUFbcsLjpW5y1LlBDh
+rVgjzOxoBHBcDJjWTnoZ7276cap3Gazh2GvUarau2mProlhgSVLNorizSj1GSwMzLslkgSIc4ms
Q59ecF0kC9h15ZThJq9nARYR6ve69hN54WKnUhJ60uNUasGHZ9ZcWXXJHBLClcFSkpG5tmMTbnun
9U7D4HdvMR8d/DY7RK8BPIaYTOWDNhiNXTyam6qBH9SRV3lxU4A5YYhJdzIEw4MmSPfNWL5Ajbw5
0orPZkzd7RTGyxnqffmhFxmvE9he6yRAKOwyJ9iMBBhxEfQ5NrZK/zZZY+DbzOF9h+9kh9aW3VZM
abarK9xZObrPayG9BO4OacfYT/RmsmJ5E70FtwfT8HlO+aPnZHZ2ZsGNnXTAU5YgYTZcMLGWyErW
9Ko4SJ+1sKz/UXdeS3Lj3JZ+lXmA5gka0OA2fZbNkspJN4ySVKL3BN3Tz0f1iRn9PGVi8m5uuqPV
3Uwmk9gANtb61iprLPNByJJ4W9ptp8CrfEJSZfGVdMjsV9HhRgI52UXXwjY46m1QEEHjyZ35CEqg
eZoC/buFROk2q33cmAYzhqPb9l1swM6jk69/j5u+uxIQS6DCKv3WC4gW5R3Pbi3ZQtKqh/jJioN2
1yCuIQY9i2571hYXHN/TdTZrGMwWOzbmDk7VIfpGWxoE3jZPbPdW9iSKx6MZ3JMbPj6VJR3s0XL8
K/Bi4y6uHO9XGtmAxNAcv/a5160CFDhrZ7JyNlAi28kUz9EqDTLnxhob97tTp5g9RQJttBojCVgS
TjMWQTd8iIJs0ujU0hfWehS6o016DacO1pGOsP9Nl3F6F1jeQJxlHD1PTpJBw3GnH0FlFYgaRHsZ
a717aPJZbCUmwlNLr9NXSqORqEfcuGZr8c8Mueq97aXqqisNgJ+FVV5E+cQqwGI21AYNj41riA0+
jgGpPJ5wtn/tax8O8WUvVPyz79JgOyQ1IiBh2xI6sYqo6Y2EojdZMRtuhSbvR1ZDvV0J08AXIOkY
lsxpL0YqifSNki8sAGH/9XYLly4tfiJKby4TBU7Hj1ynQdrHOGWW9fRq1coufCFas9uHkkImG6/Y
0aJrLzzaSWvKKSfUPoaCBtvLOifQcJc4A8hCXCrfWcqHrxJV44OJ+jXca5m0L3QvYIKSFScNsydJ
IujLgvsg7jm/bw1NHghKFZsRINfecoXHwWA/QHeti+vBxGwz1BMIGRey4N6fSXx2Zh+1MalNZqup
3bIRcb8aVcwZHlazAPDmS2NK8VgaTnsYlGEBjY3CeyMq2P4PZLMLP6E5UxUhirMy6HigSgynWerN
gO/GBLlDB+susqdqlfP27nGc9+wffJIMUpNzdNO/jRA//ta8ii5JawB2MLUeo1FVRbzbxjBBcyUt
OCSRCfSqVXTezkQKzXmMzA9GHJQEvzY9i23Cgi4qBiirIJUlx3reY9FYGS/suup+knPqPwShDQST
iN3qanC96lctJndnAx3dmUPNw9ABxUHCpVdizv3geqhv/yk6zldHcnb3rZXFt73bWQDlBmhOFd3U
e1fF6Sqk9X2gd/7LDA0Spl0KGf0VuAqW74cYZvVIhttJ67KDGevkL5nIUtD/VT7skko37ywv5N/Z
WOgfnEqlz6xfvHWle/XmH86sZV0QVHVQvqwPWWm1v+MJ9Q26ZgplVgiEdKWG1MTo1dbUCYrUlD9t
VQVxk64KefQk2x1JQ6F33ZiEparpteZ4/8aRkFaZQnqOc1TusBr0DItjVZGl98R966RUchqBSzDn
hDhrBbHcFcc+hIyzGrrSbZUeYM6Kq7qf99FJQjhFMOaHuLUittoBhy+eO0RPk1tydslbyIkVy6I7
VhLXXhupH5FMhl2Wkjo+ahpkixZR8rZ0OWkfLOSMsVWpq6xCbO8hIiOklwHStEH0NRu0ZydlJdnW
qXkB8j68KKK6eRimcMCxkYm7AKvQRV6LgvjPFmBjPIZ3/1htx55cuNGhmch7sSpN7krb9XaWQ8cq
KtH4xsYD8xOn8e1sc2j9CBFXbU/sNrSq/RkEwHlTI8EtYZUZfJmAoB5mLrP+TnXIt2xdph0WYWuj
xswsV/8IO/IwKloSWwxACuYu487ixPLKtMGVhJrfPaH6Lx8ChDKbfyLEN0Oh984+ZvWzj8MQMUjD
xviftgkdL7TS8DAgyTvFPvpjzRkJNRZxT7RrW+2h25b/eqP/2z78H7bY/+NIPs+4fFu+5l/b+vW1
vX4p/7+wL4MEeN++vC7q15f/9es1/V83GI9f/9P4zP/5r4UZD/R/OdIhd9HRmcWkjof8XwuzYYrZ
jQzvzNWl4KiFf/N/Lcy6TsX2pEnJlobgcszbfyzM7n85+KE92NNc0eWv/y8W5rdAAp5lmwuQQN9F
dEg46PwiXZpZrBSNfehN+hlQrfnqC5aA6/ic4viVdpfH9reM13I1fpoU+N6dLyz5jaFwYdMO+EJ1
uUXs5G0a27V3f/2Q//1K/+3sfu/iC6aKRbegyszOv8vT+HvpmCadR5xq5118/tC/CAtW19B08bnz
pmcxSFP4EqfaZ6SCtzAh8yNfYFWkPQk6HWnwhV6Hv1W9VrykuY4ahiOTM1D580fMXvi/7r/nE7QJ
LtwXY1TknPTJzk2hPZ73cGYYx18X90qKPOJS/25KsVf5QjwOrf7y8bXfezYLhErD2dw0RpG8c7uC
9VbNqpQpNFx7of7Je/NWmhyPZoYR/H33bTEMU+5wGB+45XSd9mV5qO3GoAMdtUx5s+bZUD803U3O
AIHMH7gYv6nHiWRLX+kuVupmQp5Iv0Wcg+iZL74Yvra08jy3HfdODxw88B05a7X99PFv8eeRLDkj
88UX4zeBL0CMr+rumsrYmhUtBtLdPf9oto/e9FDUuIFZjCe3SRVvcaWivTyk6qfvHwEF8tdC/kRy
9Ane4004zXwzi/HOhr0RE4cXd8qvUGNC3Q8uNezQMRDpBHn5D/rKq4H+ZWceO++ZsElA5NYqrViP
6YR3YVP6929VR3Syecw4Jgw7l7OXcauB5cIj/8ljmx/PW49tUTxY4vnZEHbdHYeMR8v6MdL6dngi
JA5hJSToapXh2dRqD3HNTlPlGnzCyiWyksR6TuWqT2hEfwb7W/exqDMIvWOthql3p2ezPQJWOU8O
UjphEzwhjF8mexK6uHfIwmh3s6S9Ksa1a0BYQMXmC/L3WmRqzjFJyJKxVqycPn5C7juj/A+q468K
gqYjQSNcRndVRoCAWbvHHvuxVwm0Sgjr2hRAdV2YOE7Lr4aWqlXadMjl7fgR5sVVo4PELOVVVGbP
0oq+mKN2rWT0PDTBg9YAU8GFjxfkomc9WYfjpWdo165CHjKEzRGg6wPnLj8SUqh7mgmYVofvKFa2
YVptZBhC9uXE0/cPtRcjpppunHb4yrrgAhHWXin3UgsDdDn6xfzEIrAe9B1umk7tJ2HcxVrzPcqr
67wEj2+Z1UGi7gqj9C6CS4r0DNdMimU8TR97rd+lkE1rO6YjzsG6mQ4XdlRe4F7eN111SQfzxjLy
L2la7oIuyZFo+Scax2dWwUUNN/oswHKYVCezY4ILBxgXs+Fyr1Izu9abXHCqBP8bVvsnv/k707Wx
LOwDLSt7ZEPPQfjOjGpaFecA0KgM+qKixz0+S8nq/CR6XoiphQZYlt8+flXfuW19UbxFkSWeU1rV
qcIztAodsHle9OXja78zCvRF7e60BrOba1cn4DgNck3EEncxFolbujjynJjp+eEsajiSuhE879iQ
EiLvlEgvYj05fXz/7z2bRUV268aQ+LsrFMaaWpGC80Whctt8fPH3Hs78oX+VCM0ePC0mogjXptev
NTuhb9Ak+j5Bvrj9+CPeu/9FfRxsT5aVY9Qn7L+nSdPQDTl5fd77vqQNKYkbruPo8ERzwV5JAtcO
fZ2E560p9MXw5Vg6bjyRNqd0SOcW8cpxgtfznspioGYyHCM9VPXJQLlPJ2o6CZ0D8XMuLuRiqLqe
lrZdT9lJfWjLkjtf55l71lgVcjFWY0vLi7kPdEoGCR6VDkUR6Z+shd5+V4RcjNXUrMdYFBDos8bb
5zW67obD4U+K8XsX/x9jdGyqxOPipvR3NHQmPC/NuDnvkS9GqW8PNW5TjypT1eEBq9wcUQDn6eOr
zz/c/1xjAPn6z2GadZyK9IgdT/QI1Qr60a5Lk69gNcGwTb97EV3kLVJRmy7sJ8TO9x7WYtQ2jjNO
ejI/rDL5zfu0tnL0nB9/m/eubf7nt5GFGyQ96peTWZdUewlZoBDi8PHF31mPCbkYtJhvvSAqsYF0
rZu/5JmtfZvciUSpzvcI5hj0XcJrBhenMm88VwIUqDBErhPb+MKSobrNOwLVJpcDymFyrJtUR3yZ
lwBnNMewV4h7+itOL38lnFZxXGo4Z75Ai4KAhIa4K01vT6XnvQYD9gtFisDHz2Qemm+8Pt6iHviK
zAeJVOlkuol2yOwaaKblPuqgCpw+ra8UNpltWurnRMh5lvAWJWJq+0zmNP5OeDRXRg2W3WgBfnz8
Zd55e7xFjXBNLFi10phqR8dfa3MUWeNRmz+++tsTovAWRcKwMFbhFCYDA9gYwjw7uxR9m20aZRhn
TejCW5QKFducczpJfQq1gh3D4AhwLyiwPv4C7z2e+c//mtH9yirbaPCaE1luJqdSzS/onZ9tdox5
EL31Ji3KAhy4MYs4Kj1JQ4qj3ha4yvroJxkOrMQJN9nGQ4efyQuT65HjD04i4RCnIYct5327Reko
3JQq69T1acqaL0VZX6pc/j7v0ou6UWixqOusbU+FK36WuvjFmeevjy/tzLf31mNbDG4UiZbyZ7JZ
XAzqaADQpEmfS/ar8O1JBgi6TYlPYZPE7pMThmLTVwZJQhSrCw1MIkQlbBpywvGFQ119JYNNI/TK
83c9xgJ2N6MGUMrP1jD5mI59gpom00m3ealLUq7s+6rzs40x9cQqZp657TTOlEIvtFEhQVzojDY7
tHTMN0jHrZ0HzwuWTFWhv7XLY4h7adUC+7nRJCcmHII2m8ycvOeEE392fkimLZyIJAsO7bOf9OOF
UdnlhtOAkQwO/ScBrGRC9W68GROoplNPGonnOjgmHPnsdhn6E/xFAP46MItD92OI8CJWGbF6Hz/8
dwaEuxgQTa+lxFkW1QkpRUJEYIKko82OH1/8nYnZXYwHTsk90SVdeQK5lK052HVnDdQrBlZ6DhCF
8AKXfghWg53HVJAK8fHHvlOl3EVB7+pQNIHulGTwuuEREwWuJ5lVhBt2n3zCe09tUcJNaJaJ4+mo
emr/SstQYxRm/VnO+VxM3xgO7qKEJybA8w5L5oljVoXuskYnJyEGD6E2Ho1RSz75dd77EotiPpCm
Xuqu0ZyasiIhw/+u58X9eb/AoogPEbF3Y9VXJ9wX1jevtrIvuT4B93GSz+Da7939otaNU5XkbjSW
JyCGV/iXfsWJ93Te3S9qXV2OZtwHrJHqlPCcVqGyHhG8Xdtsjj8Zdu+9oouSpywzcaEeOicz0oFi
gbDifL0u1+WI2Pfjb/HOA3IWo0Bpyh3r0XRODofsiCvIHpD9GTEVLGGcxfs/uU4VdSXX1lIArCqu
r8vmvM6+cJavP3rHwOH06xSnBOntie8573ksXnc38bTRhopwSrv2mMn+JbDkeWsWZ/G6m8PgVHWj
Oyc3kojM/CBZxXPG1nk3Pv/Af61ZaqlN/uhhxqpCA/cVRk1y58JPUrXfe0sWJdrqhw50bUa8kFbE
mzptb/xR+4wWP/9kb1SyPxP+33c+VK2pUPWdEMOVRB1xkBJIDA5KGgBvJCFjlYv95ePH9M6Qchaj
FhNJ7TadZZ+8oUJhGKPt9rxau0G0me8+/oj3HtZi1GpSJijsDfvUlxFmtepRM+XrWZe2F6M1iJBK
lfXIj1wR5R3oDTw/GyXWeVdfjFeP/FJCJhQ3PvrdyvDyr11onDeN2MvxGuIHRJxZn/K4gNiLFDss
xfPH923OT/aNN8heDFoHHUUY2/gQhvgqb9297pHLMuxIg/NDaEfl9RDZG93YD9mraf1IrSddTJeW
g1cMyTr/VF1EUwJi45O692ZcEIXPXox0QZLCmMSZe/LwOjtkeXlQUAykQaNEbe1fcVAh1C05cMek
u8lz1Ow+9bESe3AzcTUfYlROfl5d+JO3+Nfo6uO4mBwnLU4sDnZFSvreWMfqzIsv6kIu2qhkK1mc
fM++Bgh30ZvaZ5X4nWM0YZv/WdFCEHrYRL3sRNRV/xOMgJpJDi8056MduhZ6oBWAJBzNP0K/uxdG
+Qg7y/syjBOhNDbwKPA18NwSgAedw7lV0RnRxirN/rYzRHBXNPx3Teu5h6Iov0UNStxsML9z2HBt
VaQCfvxuvlMM7EW9GTj8t5Vf5ydsQr9NE/em9NAUfnzx+f1+671fVJopK5wKu1N2qob0GkgVigg2
diBushcz6M8buWJRc3pOkDCD9unJDYYXhWXM6R8/vv13no1Y1BsUr6DSkKWd/EFuMxmjLSo/e+5/
AmveeDZiUXCiNpwqCAPpSXFmeQyB238trSK+NjWwMiV0Jpg2TVmupVcRhBloww0q8PQL9CJYpz1J
uT3a8Q0cPOdHGBXdlWfl+i6IaB227ATRQhj3tjmYO7/tX4faAsLQY6IgTJVdSxaddyIvxKKyBSnU
VZV3PPwW6oEZ7tlRnFftxaJIIaHOrbQOkhOjaA8F8tFu008K8ns/7Pznf9Uc17PZuaZtckpIqpal
fDacT0rre1deFBy9HwxXV0V8Cmo72IrGqfFJNfvz3sdFwbHd2hPu1EcnfCMZYVOVsQEk+dlgnVVW
b43WP3/+11Oxcs0mOHHg8u6uAxLCqobm2F2ujhy5Z7MzJoZWULxY89QeIb2FwiWwqOFppjWXGBOA
MJKmQFxZzqNHtpgN9SCQIeYtBPXGV8Yp5oD7BJuzVz4hbGCNvEos86vfVduG7iSf1HrPPX8Kvvbf
jzUCd33ew1vUol7XTFTlaXoaJv0HDMR1M0tNz7q2tShBnEYbsZUUyanuCs7Kh10Rmef95taiBqEC
DRwtyZOTXwVXhdncluq8umktChBmrhhsdTbXTVo+HvjmYEgfznsgi7KQUmBC/ITZyXaOvjgRnXPe
dRc1ocjS3OidITlZyI7xsWXBERGvuzvv6ouykPjETbDh5OpFBUNcPdOXezrv0ou6kBdVlmQ1RHN9
SkCFqATgJO6BzXlXXxSG0C48Z+jMBC8wOu2mSG6Eb8ozL75YIZSF6cBfVfFpTIMnwwmxnswMkvPu
fDEq/an3LBxC+Wks82QXILK23OK8n9NcjMpE6OjfWNWeDIKst10PjjGTUMfOuvOllnSi6xQ4RpQB
FxGg//MfwHQ/Owokm/btWrzUkvpBmSTKyaOTbmp7CvEVw952Hqm1dkVIalqvouzYEDRDjcYDsA3b
J6BsW3M0SaicwFOyxc60uwBinKWsPTHqq775ZSX3XCGlMWyl9pXJVRzsmJajDvR+V+SJHC3jCqsK
CTS8pMVTwe7TobZbCRxVcirr6UQBL3P7UKhjp+/mUt24/arU4z1/MvFaaL1+ZP6oLJKhne9DUbjr
ur3mX5qJYIEAZcAbf3j+L917MHxjJcQtm90rJgNr8n7Vw5H8hw3VX+PH8jBVV3E4TwuFmqMKxJ5P
r9wWYFC1GvgiUfklzo4J30cLX/2x5Pf92SiISHwOlzToBWNvWnXxNf+ZpwugpkcblK2X0cLN/n2M
DaSA2tq3gvUL/D+cTlkH/HgX+6+qK3c8EGazTi8v/FRsVKQDlvQxpFUXrb6TfsA/7uY5bsQmkHVE
jRqwuYbqyZcoLcsn0z4mfXCl2NYY2Ww+cp64h4D+SoBL3zSe6wYXbm5/wzt56efwF6oceD12iABr
QXttOlcuB0ghHCaHDqpq0nUA826YzBmyf5gfoUFwCJsype9U7WAd3bXtNwB4K70fL/F0bdIQ+WC5
SUq8CyTyqGcvceDpS4jA+qY6s6nwZ5P01+Ih7DnulTAVT00cEHnj29/xPH4ydc8z0htL5T9L6L+u
HQDYxCbONsJt+3vIyz0nUPDkLbi7q6gOW7AauOHPG9aLOcArABJ0aEJOSRhcgah5EIFzed6lF3NA
lVSY9FSTnBwVCoLyfPCmA6nk5119MQeUapAOSDX20VrxnPWANNrskx6sMd/hWz/AYgqoOLS27d6K
TjnvfjiEa1IGLhhgobJxre/mFU+T3IFZa7vwEE7GjdE+fvyt3vvpF/NDOrR5OsR+fPKs9DdnXtrJ
l015nzle8tuKbHnj4Sb5ZC5672su9cz16AunnJzo5AlZXfYSI2Le+PCKsLqslNKG69yLo3UQVwoL
KhhIxqQhjyWxEdAfDHXEZ2t8Mr2888WXUmfXsdK0TrP8pGNxvsYPkd5AK0yfI10AvhJjQHRF2pz3
7iylz/ieQS2NcQ5xqH/Bmf6cjcHLxz/gOxPZUvicttaU1YhYTkYAmjCTbgCrAiPc7IM66kktD5pM
xw0Yx+K8LdhS3Yzzc/S9IUlPZh53awQunDamZx40Gsvy4NomkKoxPSV98S3Hcpvp5vePn9R8iTcG
2Z+38q8qZ4V1o3lCpac5GsFwuu/0Oz95md679KI2jEpLWjKT41Pr6o9+E8Mvsj9rg7137UVtKOKm
bnUs4KDB9CcY/bu0aj9ZwP2xcbz1SBaj3/C9QqVSRKfaNbOLYdRxW9tE/TWgJ7ZhbEbBSsOsPoAQ
q8yZDXznChffrbSzeBMSQLcvitAk/UDLNtpYdVtA+eCkA1ltaCoYhxoI90p0gbNL+BKb3jTyBLZ1
5X/yBd7bUi/1tHUzEo5VyvCkQLYnNn5PKglYAPIAvNWQ37GeGRFU8DedLMOk4zyBpVbvPNkAFGL7
NK+oJoxEzOrNdDITkNcXMTl9aQxQQd+xqW6dbJu4GWk9hBWI7bx06IiQnldbkfU9S76ohmAvwZl8
Iw5t90tXz536ZF5456dfKnqdzNVLO+bbsfCNxr3x2SAz3T+qpTd++aWgt5ZF3dMdjU+pUYZfx6hU
O5qn04Nweu/QQarYkoRZbxMjA7sGOHmfa1AvZryPtTc8HZMirFhWOORzSUjI5hqZRfaYmCH9Cq0R
xJo0RraJmr6+6euIpnfhOKvOjbEFKzLOOVjrbojtTQDXIA2rSptsoc4sMMA7rbEDC5Zc9m3erOsg
My/0umQlAtuk24VoDvmFhPbgFfKLnuobezBuQ3J7SWyE7AkAw16105iCTCnrlRuWM1I1J7A5zzso
rVFkXWmhtFjJjxi/VWY9iF5Mu9HMgQCnWvRbU3384gHzeO2KrnwNy7i5nbC8w4mUyZYI626HhBs6
qzLUEwl/wZYR4q5IpMxpLoOQj+JBv/IR8e+cckiPVqx5BNwDYjPsH3FojVsfZ/8aGFCNWTUcLtDZ
uaQSmzEJODLYJ1X1Enl1BxKmE9eeyF6FZQaP4RR+k4TWPJFJY1+SWejveyj0O1svs7WekXqyyq2+
u831tN337aAOo6OcTYpAZT2H9VwIzJwbtBWsVHt4nVkRPWJ+LW9iDU6GlvrVI3sil+ADr3ReBADk
27it75iu160WisNYiWDLtfOVoRMTlozK4D/gVBpmLBG9ZZFsU9cNbv2kiW4jMiTYhLca1uv4ez/A
YBsTysiYgdHsstHc1JrRrROILF+12GWcluI3wiHiuswgv+WyKD1q7UGlCKqTYEAl2MEjuYi6aDyO
U+TjzI8d7Qc4IXNj5YoMlSZqD5ZRaatgstQuylxz0wRhdwiS3DjGwuDXwWMN0K4dg6Oep+7esbLh
mw5uciMrQVRJPuh7YoT1FXFvMNmIotnqgMRPmqfyHzPyHgMwgqAdZtr4wnfiYIW+m1WZO473aZ5C
Xta1kP4+PBR4AanjkUtPbUU+BsBHtRIFErwo2BAG/vcVxMA+XcOIna4kc+hd3YrgtXX8AhN8av0Q
gagz9oU+cWiANXdSg9duKF3fF77pbUapwXv3BqiDk249ZXZDenCj+e1LnFruMe/LYNuM6biOQ53c
AFN1zW9d2LyhhZ5cePjtXgBrd2sxsrtUM8BhNLRkryrAFJ0TxAANILHQwcX+bJdk+nVqaA8T7JVj
DZL+xbfh95a9C7CgSMuBEdGKi94F6FR3bHgVWyqrIhzMfLaB3EgzPNY1VNhscPpDFbkTVhkpgSqF
+UUuJ+tbo0fWtTGpOUFwlNGFYmCy9ExhOoE2uQuJpd8GzCZ7vfeaahu3bvZodLl1ZWsCKDEMSU7M
SAVYSTe1Xu3Ey5x1bOlqh8CkuawV7Roap5FxE4Yy8Q+dMcewlPqQXE6WDTgCL49xhKKd33qVnsit
KU20o7adPfa5He8zHDUPbTPDW22rKvCTh95A+ECWADmpIgN2XoGBagpN9mYwzKevoKic9VD106/G
nnCs4MQenU1rD/q4A4uCCcHzMgPxq6cx/ZiiAEvllIFCBz60P2MNRhIXstWjkglNraTuf5eQZ8BR
qjkMpTMtdedNjbPtTDObtqlMm40SVQ/RuAKiPZAQSfbkhHXQV+VNZWbdfmoLa2uXCneVcJtsMwVm
fhGTmcuZBd8mD0n/rRuLeBGiIbc1UUZXGSG3l1VjaNusqGliFh75MBOYa1KjBnK8817d6TQIN0Ps
6NumRdWWdL1cR7lF6B9QI7A3bvEat+300qCNW9nj5MOLjtaqqtZ+gfN9yq9KMnAKgncQleW88AMR
VJp7iBtlblwNiOboSLgBkd2Lld+RWwV/SQ9/eF2Fk6nX7ZMVGM60olSIDd4CvHRlS+qZDR4KyB/Q
cJNgLmUrUGAOsUOpEU5rcntYvzagFcuwJbESQEK9EXHTOjdGU5gz06H93vateuqJrroKkOIeKlcN
5HH5XvIVQpF/F7ZRR9ekhs9uk1mzUaYMIbb4uLJWItcH8qE4syFsAUSgTAGARY7xYo12+2OERLaG
V1/dtABdWKoH2YUYiPOwwoEOgpGTwVEwjhq7KmF2WM6tM0bNsEqcguXNyLl87sOGD+uO5EizE1td
ZvkD8Pz8EOL6vynhKv6OQweb3jDceo3PuiVqrFu+lQWzYehffX8c7zrhyXVL3OCPLBYe4Sud9iSA
eBx7VVrfFLmwvF3wB0FqUtuA7q+CWP9uRPFPPXNvw5i83rgxrLu0ENNKjB1JHIbqST7xv/YmE0Am
gIl6TU4EhLTjDVnXJW/eoEhetl8mMYqVCd9m7ZlDSjQJZxheqE2kIcBwQSbX3jZZ36yaiWVl11lw
Dy2yCiMDAnxqmWBnsE6syjAk8sRibVclGiicFIkmcHJ7rVziQVm1rsaMPw+slzKPIVNkaxJlszUB
bOUd65mfek5yU2zPIN1Matc45+tjhjp2k5a2x6J1QOti7mSVHsewjvZZPX+joA12dWiQnBkQDKbr
Xk6GZuve1CAVdjIp9S+9kxpbDu6SbSJ8C1Wvnlj7CEIbn19D28tBc98T9GhZu6IxUtZZSgPoablm
uCGvUz/6k54j5BzrnVJOvya9x9mNlvet7tTPgvA38Limv01hj+4d1u5bK4u0TQopl5d/yC7A2zMi
GKP+1jSHducmCsi+X4h2W5i23HV58EoIIQBHN0oFULO8i9ZRBoUW52RU3zujB+ycncAmNMgiBSGY
7BtZjHuKET08ghv3dU7mZjx7MyNIfBeW0YElL3tco2UdyGOXVtYV2rUvIiLOSUR2tZqERqw2BmaU
DtXrvLK9wairVnD6gY+SwRHYpAOykyjMAAJkWJOZqBOnF9mlvdcsyKZlHoKLhYiyzVQMd4SZ5CIr
TKjgQP0vU00+h1PsHPNIaFdZ2T8EekcEAGrfY1cZ1jdHEsAQi+R3PZIinLTFo1uSyyxYyNE6TdCH
1JOtPQi4iy90QPV1Xdr5Lmc5R2AMjCe7lmB2x11oe+pbww2uG2HkN5FmGwevqPwHR8FbnZg+N7O/
kxjErxSTftNqQ/dQTXr40wNtTALaMB3NKqh24CqbDSO2WIGDGRgcjYz2VtrIfQ7nb43JXoONPljm
Vd53xa7KXeBBVodTWNYtIW7GVzBYLBQl3tiycZ0rApWCyzJ2EvqPuXURszYhGrHOPfBF9fAqCbB0
130zkpDs50ADVpqAi2JQIFalSHuXFY1kD6V541r1dnpTEdpz5VQDq9/A6BRhgIN3X9Q1eNzAjKyf
ZGgYO6erg0voc7esGc37uOseyY7x1z2yf6hugb4h/in7EicFKw30IlDfLXlb+7V61UnIvAhk9NuR
pb61ysgkmxrs4AprO1lcgWkcQoiwKPtj9zotQMASSELnHRTVeOVXbCnWeRpW85xdrQrVjStqpc+D
ATKs95WuQYx2829JTuzQ2oH+Tth3lFALQdiGsSRuPmpuxipwL0GqR98hBcZ7TM7OasqydONG4XgY
vOw3PXz2N6oJLxPq7qXCYbIbWhDnvp+/prbbQjMjwo8HFt6MFqkPvsGKrzS7GtWpMe7q2J7ILLMk
BoikXgmyCw+GZVEWRSg4te1Jp1VqgiU3jZC0vHhYj1oko21CxBEFW5r1Tta6aNehIJ6GA2/IT2H5
nOm+dwUbltUhixisucnPouqAHI8FuR3kwPJG6YCDV52YcJbnOquLWpqXfRhkq9gjUyyYvb2FOw5b
LUpeBfSXO8uqx62iQbsbyGZpSRrUsnsAZBkWiIzOOvf9S5VZB7suILHbjN3dUJfOHlJEdqxSV7Le
VfkOWiky97Yvv1UO0O8yIlTWciei7eiOw+mKABYlVbPRul7tiWFprnoANAe4/fm1GoziULcdKF1/
JGwLTfw6dkgAV50lHmpSaa/stobyhhRgJVteqQBDBYmTlDd4gimbASLCioLpJtZGwpi6grBwYObM
87635tTBPTpWmT96RFGxbnD0K51bAHcTOcjPWRE7I4i6IU/rGyMMWnawnJ1VAqK2GIpwA9qHYDpX
JV/jkTugc+4esdCEEb+dJuESg7BbkeH6LWtaYW29IvAeq9Zt49Uwgvj2CNm7rv1+uk1ZfKzT0hW/
J/oKE1wmMMTsY/3mvhtJNfD0wfkVkFkMlNWt14kD/c8bXAC4QTjsItt5LlTvrTsd/oSQ2m9h6foO
IIwFT8qHAYYrDFAdrul7GTDrQVnPLgOhnMux0I1NWUioZClUf77etAOROx8Stc6FnhvIWsrc/FFA
f6tzLF81Owa2N7Fx20+E7axskUNQjJoZO/piJ3ZXgIxOwy2cql+9H0bbjODr/03ZeTVHjqXb9a9M
6B0T8AdQSPcBJj2TZNLzBUGyWMCB9+7Xa2VN68506Wpaiu5mF8msNDDnfGZ/e3m5rg27rmPH7mts
JNWhU89kwisyeEYqs7axNkvGCuUM3XI7DqxuS4237ZTGy4VUyr0sugJsJk3mcFAmGZQqJ4ipB2xn
MQilC7UC04gEEximU92U15zE0gc3BM6p7hXVsUMDV+hD5YjVgx5pPeQOKT2rEEneooyl73D1Xequ
SsKIAQcUP6PgTrCNh9JocH8j5cRDq62YWNMLxXcQ5W16DVPcEXChD5uzeU7nGd0GCzmgavkzjpfe
H3uI1cnkaAFTSvlGc/Vym5bDuK1GWwunlMngUp/BG49zfR71VuIL39U/kyqSr1CS4yMbpXiqmj7b
K5Z+TdcbE8dVIGhrHEW4zrZkj+tQ7XEJW86Vm8NVzldza4ALPEc863ZWR6DRmWgCzUEGGV09zOoB
9hmjRtM9PVoOfpUou27U1x9LY9gBzos0b2t3vZML7Z+xLL6wxlLu7XxUwrqt7CdnLaJdTfh9bKj+
es5KMjEXOEo680rUYThyY6bMSDEsaz0WNYbAa25G92NbtsFoMf9QEJ4Q5eeJhKWmGRe4Qhj1o2/a
x83aMg5ojU/MNJNVkGnsR3NsQ7uZXifTZqwOY0O6iMKhUSm6Xc8GBd9LDseIloInFyGA6tJhHZrS
uenUoTz1M0SK3nYX0IdFPO4WDclBWZgd10VZbjXQsQA4R/mqFxymUlhAZzJh4m0wvEcS60S2geIN
Tmi3KaECtaN5q4+Lu52XBDPOXqbnjnE8T1STfgeq/Q4emWpjkD2bB7VKhg5/SBX2zSyUZNM3zrNd
CQ2LR/nqYCCpq2kP9Gf9JgN7zZPoLevy4idu3dJvBxFIMavBMA+A4Wys7QCqzO9qBHreYQw8zLA+
9A3sNEHBgvKjGw1VikLOppN1FlbJPDIUNMrTYimMISncyrHdNyE3+8eiJ5lHzcLinnK/I7zDKJUB
adR68tjB6OSBQtd9hgrvatRXhgBOQGrhMDt7OVFROCRYWeRDbj22eqsfqpLVyiyn3TI3w0VbZ2WT
y0/cflfWPIifmbnckR6JHYn36IurPdGQVy9pEt+axciV3HYT2Zk9v/SdKn6AVta5K4bauWR0no96
quiXxJTMVxpD8Qw0xbyL+hawJS6q3oiRYwgSHpV7BoGTwokGD44EuVKx1OxU97Ub1rORmMfIpI+P
f2oFOVoHhVTZyzFKMhlM2LQ8FZQbblRC0x/pAMYJCEW6G/vF9XqYuVmVPnHM8F0z6x95rzWUk9wh
nApI0EvVPy+980BAdoeXAGmzpn9IN3/sizLdI+YVPriVEsKqBVRjjdhq5okqxGKcyVV6j5vlBmKq
H01pCb1wzffYiVcwSlSR3gxS6U4KMz3UG0oMDXNneQffdg0yWs3vgSnBbGuDprLAt7gnd0hNLysV
AfgmGvg7uEeuwwKrwMZ9Hjduit3ukDxrboKbvHPqc90I+95+tS3ryTSt+dngct1JrWpPdpHYj5T6
JbbSSb+1eyx+2yJyOJ1WEA3Dtuqc4scQD2CQWzFhh2qo1SGxc2zGy17dmZVh+yQDIF4XG4/gqUR+
4lkFkuypNu6v0CW1dJzQKCWm8BikHBSjw3GAfD6oCgmlEu/HQE1cc1eACwCUVFgbPE1hAjdFEubE
QYGtKAJ/TXPxtWYuXprEtQ+DTr93SCBRpGV6XvVu8QSGe3tkJAe1vhLVuoR9VJs2WLUuJ/wylXuc
9NMnI+Woc6bdo6NDKRzcnihA0W+Fo5EpWha3l4N5bVeSQRINfFk95tiyMjv/Cjpn3YLvy+Z506zm
cYiqk9CkBjKjQVxRji1gJ/wJI2P5wI4y8YuaIMUSgMCruci3ipmNRADrl32tQqH2exDt4Prwb4Qn
HJyq6StJ7DbaL61tXpXkKktU5XmckfrR7lipkmr3c14cdSPCnyA2ntdCYNtSuxBdxKmZGBbSu+HU
ti20Gi4TDw/sU1dh4w8dGgrUqH0ZbG3NXGN2XkAjUUeF3GB4H6mmGMSg2hzdm5ZL0r4Wy04tWvkC
xEO50nmS25qEYj8tlX7EVM6CK+jYvu26V8f25CBW/WB39HR1bduAXdSoegqteUoa3bkD4FKxtKjO
AVgPnpE6ed4MOpcuw8i27KhBZtsD3ER3L5NqDhNAJ57IriwFCwt3BKbplzaAPKrVJ64ItkBFSoBC
vfA0Xd1NPS5ZeNYQ6+3sMT+tavzRGUAd8+oMqSv1CmXGRPi+W21MGuetTGRDe2JC7WEpceBYdrsx
TX3X6HBThOJ6a1Ne475X5MEYC5duMC6s9EtxGdfo4DgK1NgEY/+GMPM+z9awMdxjzwbX985mQRsc
l+uIw2sJQKpob1NcGFulxD6yGJ5ont7hrXPUovm+6zj7pQnUScss0y/yddqN43QXI4XCTlkOwWLJ
8i7L3Gozzev44MQ2FXG5vsalXm+k8tHW6cdqUNc3cTvwbQx1eVN4rtLRkxtHtLAcivVQLeO4SzCv
9mTKpZIQpgFyc/P6eRjSx5yeV9uLp9wsg6bD1n9WyjeRNd9xl6OkZrOIyly7TmWeJBs95C/tRinj
Cy0Wfy3We71Vi72uQx/odZppa4OrvVMkz7My/ExHY2fYqF9rdyYBai+UC7Jtak9O4Kxl4sXzeCKn
O+WT2gPV03YzOlg/y6LEF52b3SSzqpxFwtvXpjU0U/XYoGRm6SkyQLCJ+7D2aoKOiGOG6zKFUHw7
1t7M/aaxQqyNHqxhKf1BRthGuUXgtlSSpqTeySxGHasXAG+zMvfKfOhfGvgwoZlEuBt0ySlr1B0O
8a9MVanhpBEmEeMNmGJ2rj/mEdWnZb6pa8S72vzZmv2OQFLBMb0AUpN+2a07HtY+GaiDtTtnLrdl
Ld/SRp7Iz4/Wwt4f9Un9GGnGsRE/LEt/qdT2YKhx0M63hAZBJimG2G4mj2naowqmNE9eM6kT3JGy
ky+lXX51YCwJdbNNa8jXKerF0Zyd8eD01Pz0uDFuCr26UMu1PCTrjxkVdq+d1kPXtz0KVcagFW1S
fF1Mb1JndWmM/iaraYda/Z25VIeuit+ofVbg5j7csqIAhoU1svnGw5n1pDak1K3UtH3S6lfIJoi+
Ng5GyXDLOOi3mIRi6tuC6WRtSvfNwKyGu74UrgokYKq3C8KWEl8rf6CX5guzbrjOdPOwAoQFAI2p
CViXO2zea2923lnubyLje+oAYiOrJtob1v5mFlhEm/n8HZvuANWSJWIxlZ+Zoew03W72zKjsSXnK
PUqvlFbLkH9OUZUrh1FbHGvLeExKIXuNRRugC8vpaAMgJ5A3Bo80/alW3IV9xTFilkwxu2jZRPve
6XDeFVpTdDmN+0QfnwBQc6JxZ6aJIEjftNokWFFGlD21S4F2BIGQMcCuNMN5aUnRi4YIgnQ/e6S+
/63kSr1TmCptsLkP8qwGrU36C1LQyyRjmomqWqEx2m+Uxu1Ar7WfXe5ebOSDWok5XJzkvU9RswmN
qCq2TfQpcUFelKEKlLntKD9mL4smHd/MC1AxJ/Tjqq/CqMw67lkYVbEnAG/BUvPGvP4eiP9UHY8z
EWkNkWyJRm5R6fyo5kZBsg5xBnKdZR9zaOtVTHIFTi1nRKc4jhyicYHUpkosqlUgTDyU6V4Inrn6
cN3O9GY+Dmpb3s72fGFUJkyMfivM4UW4Unil6N0fOH1uVZsNLyIRoif+FRca1uzT8p1mnafC1PhS
HXgnbcfA2oIVmpLfOW18URtS7tooBU1J6Fp2tBmdKg2XKN1hWQxbuSiTG0vq6dbV++epa4W/2OUN
PU4A7DNtEmPE2CQioKY681nliOEG9tb1SpiKwdJKLX2j1EVtzE4ynPFotA1DE3QKCIgKwrttJwtr
T/GgzNmjahkcn+5sWAgkovq95/r0u6Z/dIAYhEk5rEybru+N5n6C83nX3e6THuMaKo5e+1o5lwEb
jA3frnoYVv2Uqj80sxWUSa10Z6KqPg1Tlntr3MNcKl3zaSZYD40uOWi44wWlQ1MjVYzmgnG8FdR9
tStkT+qUgAcsderiERAET9Ga/IecW8uvc/WlHpU+UFKKDs1SFL61Ik5rDDYooZf1ZUhInGI8wMkl
l/aFLPAS4SK1xWEYiaeYM1alxdw5kdL6Uoy1r5patrOH8dmqlO6sRjIKV0dDimqVQAjnbH7IzSZ7
huRJYdhMugdHUIpLkni6ofNnh8rs2A9iGMV9XQ1vTWIuxB8OmAAChPVurvrohtTGfCgUqT6yExgX
EUMLdkEaQVydcfxpMdrWB0IUOxGv6jo2W1F0JceatTxSJ+PS1OUU/gpVcTiHcc6kz3Cq2QJPAHxR
E3ZL9WgslRlaVnqpHMCMCoa0HllJGaza4N5P9uoc9aZkJcGJypOm/GCUtdwWBMkY209YGWi0sVAg
6Fs6C1CeG7i/a1M8QnDtWbmN8T5vLXjtc5l57oBfX1JR/AYVrPRKdzMSGhztWkhQQDAiKyXKgkwb
wB8Bnd+tU7VZNa7eJUmV0G6N+JUVG7jl0L3DJ7cgRsC/YTxMwWzcqqAi2nFz1LLa3CuzrofgkhYf
I4ZjXuidj822e85jV6cSGA0MnTA695hoZnnS9VXiT4IrpciWewg/qAAylYE7Q0txabRSNsoIz7w8
NW4RJsz3SaNc1TfqT6PnfGWlZTyaRpkHltLTeGyHNZgL5aWZ6Q1Mfd6STdCkn9zoQdgmZbuRhbP2
uT2MhlswXQLqC8oTrhkUlmZmnLmAoGGLzgI7rQ/NThupGVBdtK1AOs56nBMO4rhY7T6O4Gr4yGRi
PYAOdgVNmfKxzLrlUFlKHeSTNd1N4lpyMCcB/TkvCaQU+TwNOGOuS+fC5ZoeqS5gzU0b3WQ9j4Yd
zCb3PK9OfNJ7CCvRnKMnmKZ2O8oGiijoamAJFj5ZtSGjm7mf0709S+OjkeYarHjDnySw5xYaLZ0s
MAlsClaSbHtJKpLRY9vS9TU4Z3VhHqUZScqwkeM1k138iDoTa6Cx0AgQ0ZHoKMRXNfqEa5XtbdfS
933TrftJH8wTdtIQdBI7Lb4mbqtbHlybftKo67M99rg35T3wM7tTL6Lq83cz040D/HWy0ySqX0xn
Mj5pktloYEAQp3TyfORd7BVUTM1ArktyQ+Uz9uc41s+l07qeZagFFWSbYqpkAvaklzMorgHyay0F
43NZ1+3bIaect4zOli608dIWqnY3clL2el/2x5bo5jEjkr+4Tdr+iEd9gSmIA3mgFmp/bbahx9eQ
uMge6Yw2NUqwKkNyN1M0+2kqSbHVVsqtYPSqafQBx1P4ziO3DKo0y7GLaRQq+T24YAnC6QZ5NZSw
AVmCp4EuPqxjlp5BQq4/jLXsuUda3DzHevho1Yb8oirdXbaorIyAP7b4s5vfXPWwIWLYFegXncs6
9p3vQF/F9R9/qIV6tGW9xSCvb9rWKTfZuJLiaxV2ux4dWpMxraqfk+0iEt7DlNhdAAyvPU3GnNz1
ZaydRBcrQSFFFaagW0Hc0rKjGOpsGz4n2hxDoH9rZudjMO1ip3UUruUwXO0G4HIrFKh1/d22Z3hU
Tlkt31GONpRuIc3SuIw/RkVMe1U1xKNo8rTDYsacAl3vZvo1LLw0pKnxUQ2wVWBYpksZsHKanylX
rpaW3TkVnExkcabzYdFrvacpWn7o0p5+Vu7oeGkaUWDTHeuubwULfTPHP2fbzC6yL0QgBoO2XxRN
B/ijwgcZQSdHM9JNYRLmxmz3p9zsmMBZpmNuG+0+t02kE3NmNy9rxebj5p9JLOLuWrnJd4reTP7U
tNizuma0y0CgTqjcgX0vFVUlhbmBanKYdHeSM32x56xm54TyxlWiRg+5m9ZPa7tAMIypalRh0RX2
lxlPlJYUnj2e5vzg6qzDKWjtja5l2gmIq+pD7euRniHjiah2f6iKG59rMdJmyuAT0vYVt4NhYnHS
tJD62qaFs7lK1sRktb5BH4yMt1FnSVMQoa4DNBa4TnEDd7TPvJquyV2FLG8Dfih56LoaiYBUEAtA
+aBCV7LUX4Xbmw7k0sYYeTvKEFf7mnnVIHEsPVSyhlRdVMaxdKLkI81oQqpJ/hJXpeKVrASKjymY
JYNGK5t3EdvVy8QxCYU1szswX4yxGhKgZURW40mlzLZN0n1MGWC+zmzfpSPmLbPT3V3WTB0QbVff
6ThXnnPTNp5F1nc7Uy4FXTiD0tRcE+l31kJ+02obtQLEJ8YcpYeVT36x1qjVoDPxVghmm2p5163l
yq2dog1dHIfU2RGhSOEdlKmWocanX7zCedi4jkK/eHL7m27NbBom9IbiCAtmbTJ6r6Fx8wNq/Egp
Gs7UgPDHkzkzLSu4k60RzRS61Di7iYUFG7o3jHirGyYXpSytwO7gFUmHO4H9OX9LjLa9rWbny+7V
9qRPMYtCd8XNA8R8Ys0fw8Sm5tk/qphAPZhLTamgrYx9NMB3MBORHRdqZKdSp2vel6MC16P9WRR2
gRFVX5ymKW0Ib1M8Oaepf5jQZ9JXt6Zna45SGpwq/Q0swhlIzijUGGXV3ax6tgRaBPgUP6NsY+fY
8Ok4U91aZvvG5S/2UMLmgIyt2M1Fp75lTjQelmSinSzQLkG4UJ/SVkHJmdUXwrEaVjYM9jhKlNvJ
6uDiCkcEKNQ0Er88o82IGFZGvfQwtCSvjjs+foqkE7bJ+xBPK4Ig2+C2aMtQJFUV9k5LvlbX7hnR
f7rpBdG0Qnfbj+z8R+LUznZ0KVoliQpkE7LRjs24O9psQxWdtkk/jtUEkRYe+UXqC7TTao62hhK9
RlGvb+cEINWcDPpH1LR82/TLKROjtU8Y094CdU/2GcS8bV2N8SWbqQt442QpZ9mMk2+OxvjVQ6es
+GzmgwuHFb/hcUVfk8h6K6KVNn47fgF+Q0RMtn8HZWSp6Sw72smKReovFh2pxtDMg4nYB9J6N7Qf
WRXNnMKBPAJO8Fc2aOUR6JZ9h08nwvxMeYXjnp/6hrakbupF2EQUnBQx9tB2jGlL1W85r6kyBHFR
ln6/9uurESciSAph+Ia5dA/gydvHZirazdQa5h5LTnBl7A1vcio3KN68sa1GSieJb0pUFoo6XCik
UwbvDNMDVNfcRrOWhVK39dijoc1zV1Xr90XCcqjpsKjpQ9KvC81Rjps6aVACF3sa4cHkLAm8pK48
gC/naE3q+DjmSxMq4yIf5YpoTMT68OVQo6LotraHZqmtUCwR38aSDgQxROVZs/nMX+0OFnsu8Ff9
K0FFyfHsx60dyfxjxRfvaTKzfsPCEJ3aYUyOJfJPDCcMN7RXxh4WLes/NHQV74rZOTZ3ThcFxag+
D3yqLUfXvERgXB9c22kSr24HGTbV2gTRDDx4VppwAWlz1EasxvReXx4YlFzwkDONQCx5ed9qNVKo
rEYTrzdOehu7jrXDDo3Yu9WGA8KF+bJeQcfpvPTBqDfuTUdT6oVUmQwzgQzzpcygwf2oJg+qU0Fp
e9D7U6qNyy0Z9JMwimWLmSqEci0emlOsTU/1Sl6rN2vjj4bzMUpLP7b4YV+hyd5C4zGjFYkqkmnD
Cx4671ZafTlRnFIKkNRXMWugbGHX009VX2n9ZDBXWVTLPiBXBUCckGPg1qd+6iIytkVlpXuzdmtG
22gZRp4exwbU3U6fW2zg+TEkVGW3WHG2cwxbgCUt35VpQQO64lG3s10JlVUu6KIcJh1FDUSvLeuS
/qsFeMaWd1pU0eESsr1funV+lAKTuppuHSN3dMyTIpu2Waq857OT+iixrJ1V0zrJrt6RW1wT42Pu
AEamKWoERszigOno2JzRLz8tCrDz1qzzfYlvpj+CoIRTb71ZSFeOshiNV8tBjpImY7Jx5+jZzudP
iXlfkBWFGSKIYBiw4pJqIyO6VJmzU63zBG06sSVwPbuQ58Zpy4vV2myUcJEQr2irVJgbTFY86lG9
x/QuPDtXbte8BotuGp81C7LP7v4zBSHZW9u4uVeNrj/r0FTPNtOJ62DHYQRgK3TixL1R8+UTvHYZ
aPVIsbdLHfauoWS3pW6XF4IUBzil8+U2OLEBMkdNlawALBdD7TazbPDlo04R9hYi0M5Fjcek1evY
VXD69AHTHTUSSoDo136Ac9/egs9M7hoUEG+prNaf+lKVj7qKEEP0g3ZB2JGxEA0l9XZFgHIc0xdL
6Rj7RPcH8hKRY4DoHpWmou+iQakPiksGCLNbz+/7fEZLRM22oe0XiebT1ZmPRa5ThzUirJ1GCxad
tsQsGxwT8uBc89HBsn1MlbldmE2lxaXUdwmluf3s6nK3wIOkuaN1J3zBCSkBEkTdVBzzfNIhGQ4R
bfc4nh4GhHdbxF7sWFMewaFexsdGrfKAqH7Z1VEa+xq19lMi1dhHNkHFZyTBsemneL9MaiOFskTs
Zi4lWuPT6SMKbUJTKCNmq+LeTjOB+BSn7tZFbPejocdKOr4idNLHLOxGWT43tlmhP2yphfgD3LnA
sht9yxSB6hwTJ6N9l5Nb3GRLBwCCgUuJ2sa27qXo2SvxeOjJJn52lPHPg5lKAK326PwUpYNEbUC3
E9ER3UbFap+BJ1L6kbJ8mK78eublqEr26fLpokw9VArjhHVG+XC0GMeJ0jF9GhFOUZAap2Pf1ggh
IreyN4AVJ08DDsQHQQGsLG5706FcpRSfIjeIc3ERaoGkRBl1L51R8xGpqNtab14pPsJxqwDlrjES
8jUZf+ApUny66tyfycGjp4K61tZt1upQrdnMfiZJSmou0Fbay46MSPc1o2gP7lDKYCAxel7lCr6h
G3v2ISCobmJDja+y7jC2E8MAIkXLMevWuHXAvp7LqHQ/xpGqXmt3USiKud0lGdFMNVYz8Ao6HId1
GvUdIxsjwatNPOOSoiULGso5i9eU8rDTvLWWuYYza6Fnp3I+CcmgIhGRDZeT8AFgAt1NQ4NcCsKt
/+51ZZa+2VXVK+Xq4jJ3yD4qCVKywf4oFAa93lWDFdaXw3SaB8SUmIoyM1OQk1xBYPTAcvsitOQh
UZtoq5Yp/bhCe0NIM6R+xmboGG20QzFbbcsp0vZ9LVBwmbGRelVsmw8GoLnTgmKOa7/N/Ib7iNoO
QMEJrh8TVjaVfAWs8ISF8As3eXqOTMSnJMnFc+/iOODpk71Qv3G6JHQHY7qFWh+/x/zeT52RrDhl
86zqCBuPRQ4HrXDSsMMiOKzdGADuRJ6fW1Q1YpzZcLRizaVe/2AhbQ/wz6SPGMvmswOZQT6QTrsY
4bavKctwHDWYd42csn3pOt1Gru78U1gR94LLDrpl+6l9MKEZzdUJmobSjcykdOkah4zjsC53MqdU
Ey8voAyFT334a1WHIRwNlJWqES+Jj2+7sjPt5h18PW1LBEYhwh2QCIhSJmZE4G9QJ2XEQzTzj8la
4YxmtD8HMSZBOslk23AHntV0ZdpoUPtXWsZ5WGVMhK4kq3t1cexDXjspSoKofM+y/G3UVAqdCWuI
KRjqiKrlTVGqldEY00Ib3il+jZ73kjHBwAh9zq28WMLKUI8Aq7HjgdvBBD/4a8zx/wug9lgV/Ps7
E+1r/u//iVz7j+13df4ovrvfH3R9nf98FGC2P143+Og//vRNWFKFWu5BlSyX727I+//4H/zN+Lu6
PvL/9Zd/+/71LI9L/f0//xsC5rK/Plssq/Jf8WdXUKxpqcypOFBMLJJEHCf+7yC1fZd/dH97yvv2
o/hoZck3N9+Q0L476Gp/Yxrh40fF70vJ//7yZf5BXVOE9XdV1TXL1TQWZRI/RvX+wK7Z9t9tlfqK
iyOhZWg61il/YNd05++65uDgbbuGbghD5Vd/YNcU9e+GQ7NGpagCLs1yr3b9//sI3v1jUO8fVDyO
6B/f/yth7Nd87D/n+TBqd21Uj4Zmqw5+0XDcGH79lyFXfBRRO0k7fmvGuiTsT6yL1qXnuluPCqrr
iUmsal0fomVetpmDgtukhooDFn1gbQrb0vjxL4f8v3hDfx6v/uP9OHx8Rxc03n93MZ8Ya1KWZYzf
iqzGzTe22WGuXzINZ3AlE45XDOrLv3/NX4CWfz0IwkWz4gK/szWOumbZfz4IHRhxBQWt8bggC7e0
NiyKqX1mbSBsapM8bBvMMcuGSjAihme70/5izPtqfPKvr+/apouGw9Ut2zIJhX87CQXdHA7pTP0P
HY4LNDppjGVjZgSILJamanlg4s+LTj7/7z/5//nClm0wDojO0xEa//z5g7dMvGnIEo2LbitaYIiM
Kgc3mWdE44PbTRuyzgdLq3dNZb79+1dmTOJPH5ormBNsaAbn2WBjJP7/82unI+NlRZsU9+QZnsF/
Nzfv+z37gh9vEUGdrLMbWud+5wT23t7Lrb0HVr0niwiTwAkgt4aKf/359XFwznblrvfu2l3PH5nH
2ut3vcfuzAO/Rv/rjprxTn1rj25oBoJfp5/T23KXH9ftfD9frBt8i0LtvJ7jk/s03093FRv9HbQt
T/EBWPmjJ8I2/LrjSb++ev44+0PAcfJlcG8Fg++EyibyEbHzJ9piOztsA3XL8F2obsdNu2G8Zt+E
fTD57s7dUa/bVrtr17T01h/qWdsvl/l2vlWOxdEOxUm/UXbqdjlMPvIiv+LZtH376/mdEP7txvDc
3Xpnno399ZkGL/J/7o7Eu57jU2vhbbhBs2uO3S73Hyhg+0ip9wRevrW3z8nWfex2k1f+xTX8G/Dq
j/OpI7BxDdYzrqc/n0/pDn1EfJvfb4LbRxxHjjSltvH9+ClnYhiczz23DgvTm4/rjq3RQyrkaV6+
WXcyrLY8NGz8dPO9PR+wV/Fa/2HxiAMC6FAePwjTkHyFd81kMz/jvxsAq5N3z8BDShPIK5/cu/La
oPQoMuyUIN6U/vXv7v5qZP86P//Pm/XX5zSgzqm2piGTZ0n/8+dE2T710WgUyKjc2DesyTlgdpvu
3arcEg0gHKNM48Wx89kjLj/940uRHKD8Jvtf33XL9FbGY7dt6Kl6taiGUNLR8LWZ9oozYg7j2VrD
UI82+a0+V4dfX7S0Z36ijn0xcIeqwkAWL1gauI3MY69Nt5Ao1UPEBzi4VNX+8aWsbCbNo1gE//zZ
r8c1RJl/cQX8MpP97chYFuso2i3Wb1v8dmSitZzTRbbpvWlqB4WZGrNMLowsn5ziW+n7B0xoGJLI
zoai3ejW+tBJhsia/Ri74do1vr4CcPoRM0ZYmtOjSMuPqnLvobAftMw9DkX/MlSzTxqH2uZTmtNb
h4N+NWNPxNiTbIcz2clWas+OtjqhZrh3poOQrJ5XL1qTrW1I1Ijzae4zWhHw/swI8eutlQ0IG+sw
ijEjgjvf2+OOhk/oqtQlr5RvS96CsvVodF+QgTxMPYZytBj/YjW8Gif8dugchN22KTh0LLi/mTYU
qTPAYC2Se5VgnqRMjJ6um96k/lR70R0lYDvrDmPvzRy741+8+J+dQK5njBPGDgjEg1DE0H/bfbCc
tZiYANdpWeVMb2CiSbFOzIK0xhpaXd9fajNBGpD+lfPfn3efX9EZmCQajYRoqOB/v5OsqXW6mYD6
Nu3076xwW4qngIeYM72N4s7ysCS5ltlJWtxrT/MvDvmfX91RDcdwNbi33MYmVlPWb14WtTlEcTlY
6mOjZfpuMWOsq5zsqNGGofSh5BvD4FD3VnVT1dVernK4ySwYQFpxRFhh3Nhm+WGaa4mmgVmHeK6/
6rTuHgvRpn9hov1fv1NbxypD11znd2ez0lElPrxCReoj3xzCRZ/5Ysb9DHFEx/U2ZBZTwOgN8zW3
/uLa+GXq+c8L0zF5WtMyVZdV3dBty/3N4E+jRuzo/VDd5+VAt3uKwnpc9xs053WBiTqjaIMem/si
W7tzIZnhKET5tKCGO8ZlI72pGVwMs1jxsYU6jqb26izldN9Pertt24xm5/Vbu0qa0DKnxS9RHW77
/0XdeWy3zbR5/lb69B7fQSgAhUX3glEkJZIKtC1vcGTZRs4ZdzPXMjc2P1BfkCm3OW+fWUzv3tcJ
UKHqqSf8gzqcaF3EYF9UuFoivLfr3D2Jej/ib3EbelsHQN9jpsGo83Ovn4ViUBd+b4YIsaag5qBL
Lsa0qgF0uHvVas2FNxin8/75f10u/U8zm9anqP1f10iPL9/QGXqrvjbf/+Pfz3/877WOZVC2EEUc
Q3VUqVNU/KPWUabfMvklYpg0ya/fFTsaRtImuaAqLP6KBY/tn8XO9FuwP6h12IZvKeJfKXUu4xwF
mCM1XJl105bSNi9irBbm4BlcqS/G2lHWQ2TfGEXqQCbqfurjOKu6Jwj1dGCN7rXytI2jBZCCxnxv
pKC5MygnMYojd4ZqrGLFEHdm/ZYS/6UddRe8llmV/awvy+v31fV/HtofZd2UP/4NA/Pq31ZN+v2l
Ji2//Dv/H5bk2hTk/+vt9S8v88emfL/Pzn/vX07mjq5Sq+EdaTjyXUmNkzmwcSHFVM7Is8f530tq
Q7KVdBoAJvW0aZiT7NU/nMzZm1TTYBZMA1kPhybBf3+XgeTk1RzeTlDWsM/Vi2vFhFziYbjoHTFM
HY6+2cfz1kzKmdl0yt5txgwAMM3KUtbGLPDotM2UvI5vsOqtb60q9jGdjoWcIa3W3eV0pBbMsPBV
dgl5a0XH/OlKhL8ofs8vjFU51z9dBdLaS8PaMvdxja9L74iyg3IPrwP0ix41q7jUvbnVJF8ofoFf
pQ5SJJTi2bpAAPeKAt+vteD0DtSH50KQDEQK/WLRalhLtbDRAlZCSxzc0dZfklYrNrBvAQ9XalQt
RFH7n9/trd/0Gs7KY/+63KbH8oF0R+Mnn/5j2knvmx9+0FeFp1fZ0a/SwDrU6JM8m4mlU2pnwRpp
Z/t2zHPvCd+ZSdGgzTSdImaUEva5GwWrpE/lvV53bowEhZcuIV1qV7zrfw1a51d0SAmJj1OPAADE
r6+YuEY1NHkaH2tnSG87gYKE71QVQqHQy4obtbC1Deo95t5o/f5qWjr96xcL5EjbJi/lrNnCITa/
X6BKLUMaWFV69INyH6q5/yQiIE4NGvJ3Clj0LUYBYJUw+HPhGmvlpipgLTtxEG6jwdcWf/5eU67x
y9sYHFxdqhruLRNrc1qrd70qbM1Gp7XACArdqE9lVxbrAcmIZJaUPfJcf37YhTM4K8/TiC86ccPi
A1zKnStm3euphMcH0RBh6iCv2k+MTPydTKr+NTGdGn0eCPozQ2HA2SDQvRR21d4WMEwks0JEsz2z
WHkIWiwAZuHbonkluhCqV60nvviNOvjtNdOGs3zfxRoRGAXlDdq1tiUvtvRIBteZeqUdiiaf0KMM
6+clqM1bgB+8UupYMEnz0qh3NpDzJ1uI707Otm4ADP6sO6vb6lkzadVG6cyqlPip1ar6LXV6a+P+
7txN2+byJckHpquddgFv++uHHOWocX54yapQW3RnwNTsUztKV0KLm7UX585mcBz3Cc93ejJohIC4
DBZJhr6i2QY/TDwUr0mb/XbhyHTphJEdsIQXPUCeCY22ALtQjaa5q2BrnpCOzxdukNmPWGIEOwwr
+02shyMEnzj72tbt1GwAiCjV0HhU6sa4DbO6PtER6F6F7/+3lu18vxmCvIsWy6/LhhYQvtsQaQhU
nbYH4BAfzdD97HQ5kPiqAl4Z5vENUj3ZjgwNokzevbajJTdaPtYHxfOvyMxdNI+nI6LaQrVIzmyL
HuLlERlDm+F/nQVHBulccW1O6jSKRturTl8lK1/x0G1hUHvKnEIH9o2E1Uw38+HWU7LUu4tSKt4F
J6c+qdcj58eLDdwMIgmGqjP3+ngUTIXaHVlaeeBEZhurz8a97PTqWdPaYH3Gm05F9w0qMfUuDkNl
m2lZdCVkTbvmYqer5LwGEwBpsVwXF1sCDRyAhlsdQOTlz4MTE0mgtlNPNk3+LNLKvHKTatPZuXji
9POSfujkM28Cfu+CZG1rSRMrZncguWB/Rr5TbmOsVJFdwTM+U1JrYQYBKiwqPYaGWeaiR3JCgTN/
pR30m91BycilSsZvo+txbgC/exMXVCluZ7I/+CrSvbWsnFXeoJLSuvR4ZqWpBndgRt1lFyXRbZ12
AXyJAHpKm9kgwVH1GMew/SKDa+66H65UgzyPWoA0Q+WTXJbTlJBeTsahHmyrC9Za35ZbLhQfaFpm
PWsZVEjhDNrM48zfXLlTfnODCcs0UGzQmTPol9FZMxtPIqoj0FjK7VPetjFT2JR2XomJ2isYIG0v
GGAeDThScw+B69mIPXjHVBOEa+Sr+YJyubvp/SG7kZ5d91eSwV87Dec7j41j0Za3LMZWl/OAQq3A
0ha6OKhGV5+a2mBiWjTNV6b75a1vBvXBHiO/hb6vmRBbYuvblQX6kHBw6bI2hk07iMnE5XlRLexK
YBqRA2aO8rkaEvBEGMgvNN3DxKGsg7VdaMGdVyo+PMVw8D61nhuiCKw53QmNyr9mA/iWBLx/n4ub
irFM0kadLw6gLL/Ai95qTvjzys/8m01hUslwWFWNXOtyU0itDUvpSQjE5RCocznWzcp1+2yTInty
23ixdxtGeDGlKrZDAMrMGw8qysZu02jjw11q5tyw9fcMDaCl5jTOlU37ITc3mM0Y3DugbDnPlxmo
B9MSFdlOOzh5h5BkGuTPrZsT7mMfIsFg6yXoAq7MK6syRcaLOGbZEtczLhiL7uRFIuM0WhNPlNeD
lzreN72JUEto2njOtq2Wij529yEMlV3p5Pa9oY+oW5yT9P/GW0ja/Q5rIATG9r9euU7U9Z7SI2MS
QauKkQuS1bxRLMYRlubNAOZ8U4vRfYFzz2h0+vW0qa+5y/zmIqMu1SiBp9rW+TCetBtEHoxeHw86
AJNdlo0Z0odSvEaB0Pa222XAW+P92MUBdH+TKxer4yvd0nNQ/PVz8A5CpxIgOGArNEWOd8Hc7rQc
cL5QDz0hDCUPS82fkdfX9h7onnjmMslAfTOKrFU6jP5e+IX22KdF9iNrAn9cMKfPnzEwrAtadGV9
iqAYbZRW6Pc2Wq47c7oIvaDNNqVmVaCAOlDo8QDQCKJrHKyg1qs6oTJwJBwDrs9zuYX1DpnrlS+u
GR/Po+DH5ItrbD2GsRd3Nl0euFxN9/dMMAZcshd2HqxB3Nv3SIdouxJnnkXmFS8hwOwHuHbynjm9
ucOrhCvWM8U6UPXhtkz1Ry+wxLJXEJbLHARNY9MckRsS3Y+y6ow9EJwvpdGaO78fOyimOMAh5FB9
It+aBKgArLxlVn1vGIcCb45h0TroP0D+KEAZ+QKNQr0fHlCRKtCr1NGFCkeU3LQpCesjk8JUyQxz
5wyMXVq9BdgyKru2DottU6G44ES1uYzULv1SJJ4N3slPlyifZBgUlNG9KXqPja+xtyKYQ7XmaDDe
WH2FT7WxYHFv0YQrngYnb36ONYrPwE8BOre6d+dTXaydWB8hFygIp7WK8g1Mk4qN35SHGPw/dx+U
73KWZ2bLXCg11iEUwTs3lv2a6M9WIb7L+7ZLs42kPXBfOEhqJTkCWWPkboVnf1aRnEF6Saw91UNz
TMmb4DWzEKwYUydZtmOt7UMtl1s0OMMtPo5Mi0lE+yT0VxGo5S0CJz1aRXqx1t2WwWSnAwil+rwP
m7aDUFEMP1Lbj/ZBSMqYpG4P/jPudoVRVPjICeWzTLsf6Rg5e3wWwxwwnItyKT3GuW8kL0nUOFui
u7JqaibrMtT8g3SgXibAZYHTNsGA+oV51OKwXYAKvA0iBSHbrtGyDXSu+pQURvuAKiR5HE2lT7YW
F0BaK63HAdrmF89/SKgxkpi04h9LLUK1q4GLb4fYAYoObaCyd+K3igRxYR36YU3MrCFOK3BLnv2w
MDdJaGVHTO/UtWGCnZ0VJgxIn8FYMnOmayjw9WyTNKgIF03BMpw/mlGwkC71+rcwisQdeZ29Tisg
dE3rpOD+Bq+4GTokbLpqV+de9hVIwV3cajYUBgnZ2EzdOWWMtRKVCUgxRNguVl1vbYqhfspRQIVn
Zpq3gVnJbRnF/bxGVWgW6UUFElQk0e58G3mFFUCAK2jfpkpqPMVC5HfaEGF9IqSyzeMsxrxbiH2g
B9l8EH37rcuK7JjiybDxTKVdBD1AwjbVUHQOunxht169hvBiI23nIGVkJJVzR5f4oUW58DZ1iv6m
BFW+CJReXbnsZIjOHmQEJmTaM5wl1BPUAZmyJgHevqgRR5gLofpgtW2ylCFQ/IUGznGu56X4XBUB
WDbwcAqeiGjvOwA+rRyRIyChc7jOn7TK1gml7kvixdFD3dv2S9f4X1za00uZimTtoUt8jMEGzvMS
XZ1zVPQ5ZieuIcAzJi8WMLeBfJTMOYwvI8F5XwDNmFVV+9UofYB9fZq1r0zioP8JI9uENZodEE5b
xETq1niB4FidaG7UJ1GqHIwO1cdZX8RsQpXx1yYZMv8lKol+Sgimk5+TGq+15VorIDmPLoYmw1B6
ty5k7LXVuuOpwEVh6cBkWfWTqk/VqNUx7NBJHETtHZSk9jZg+JC6Ah+yUzQ6lnDPFNSopAAkObPF
ODDeTULciWTxWYaqu3dzyyf9swkvQWj2S7seHjBcwl5StfJn+AcEwrr3CCn5NPAdO4s+GqP7bFOV
YfEM3Iaf+ZxznVcvHizrCFBy64dj8uoWQQagHT/JNfoaKN5LH71ErY1fUfwwvxhm1X1PvD6765VA
HqwkUx4hlQ7bqtPNVdlXxka1q26jMSuEEV9XyzFI8hXCVOijYruNAmyYz9u6LOZWGNcnWw6gM+KR
xsjok/GdQ9nQ6/UJEgx6IAhk6jd+UtF5DKGqF01vbrly9E9WQlR3jOxJD9S7seeWHVOMJGe5Upsz
PUCAo8miW4bv4zYZimyNMFR0W0lUDgNv4GnDoOWfhAIjvQcO3/FzZmhiNzUSP73zJalF/iOvXUp4
O4fhg3aH+pxZwUPa6QP0KVisoOV30jO8GyuKxaqMR3lXM4XdCMBvNxKh37neQrOYNLqzIK8fBx2d
EaeU5lIHL3qX+MnRsrpw1za1eS+nbNNpbL7cuVbGxkbL52SE9hqacdcl7SPzpFnmjkB60mD8gVT5
eNcOcfZWvIRTchQGioAPw+Q64FOt49agVDA8pZtDpmKs7EE/tBRfvSWZjoF+OhUq/hmCFsU0ZMwV
/wsatLeWYobI3XndTu0gSCRdpj4ltFvXsi6G15S8byH6GIxFOCJlOhtlXZ3g3dNBbpwiWOSu9l2o
ffVZZLkCGzKESGO4mj5Hk5skvwqHre4ILNlLO4F1XGIL7hbRXRmgojyiw4AoeLTX+sZA3SLCV6j3
ujVqc8Bcku5HhlvsHUAVuY0sA42HwtT2sS2CRz1SLWRbmkmqvnVX8Djdh1jp651u19khTgeKBQFg
h1PFqYdao56sQMQHhLwwc/IHrf2K7mSFeidF1zndQ5gxuC+MKPkxugZd+cmHNq0ib1YplrXITOHO
ZEQnT+t4nZkewgIRQ2EfbNrIs1SA2a+dbvgUD4qyHfO0mrD/5R5nvmBN8yrb2Goq5oZagDJE4M1D
EotUc6EbVbZxOOCf3QaNaMn85q4935BFOOK4JQr8Xoy0pJehA5ypmpBTPjYOt1k2Iq5v5B2c8uks
6yRtXpEZD41j2/epg1oKUqrLLLRabxHFrFQjJcV2SKPP4JhJ53EwOmvXoNEC9lHTTqqCWGwEYoFt
Z0oaFYHNEKcN5X3qZVNWPA0BOs+yvqpxr/DjR76873WNM+PEqv6ck1ZQRJQld3cBwThEAaki8iC/
x690XUHfcMoj0f7Jn2G18Vvo0YScAEs2D2HFr44QDHaePVRfvMpjBzoSdRPEe8WW6YG/BZVpvTpI
+O5LJ8KrQgLB3oBvBkJSZTrwaIA234QoeFyM7CIchhF2OpOyJy+XykFmgbUqjLFHU0kb003mDkRf
XbFRzG/RkIO321qDOApIespyKBDo2Ycu8PkgiPqHLg0OkWsU47xtJzpRYNrtI62q6rvaKO2XWjeD
W1TymaZaBdmEVPvR3px7+cjM6t+x9lG+qGS9UE8Ko7o3mrz4kZV6B57b92NE+XO6rmjNNOBEqjpA
j08P4O/oK6iWI4KARf9M5EGZprVMSmPkA9HYkljYlbn6FWabZyDh4Xe7ftRPlczFA9Sb4xCaJzu2
nNNg9HJDHG2h3nW8vKYqZF0ppyyTfG9fnekkGsvBCpUFex32CfmKBwYxwXU8z3Ro1qjDzAw7fzBd
NdrQARqWRYV0TqxY5rNv592tBoR25RtttzJs19qNmb8VoQmaSw9Q+rP9F8YwZG4+iomHAdrtXIc6
BtmMmVxUD8Va+GjWxgFyxNC5jfK1l/kkqedZI+yaVCm/waEqYCHFtbtPMYhKF3VviO/sPdfZoL7Y
hHeZH8lybmVDf2MnCD6kVm7u4c3mP1Mnt7qVMgQ+nhGOCD/HgzrdALJHvlTrjfKLbP1KucUOokVX
ONST4tZGh+ErmiD2Itcqx5v1wITjKpZzF2b/DHb1IZHGduiSZqvLrt93FuqzehgXd6Gr/igCxO7h
Lgcx8BLJ5c09EL0QEY0B3ZreSeZWQDBbWo2p3w7o3zuzLnfsl6oll0fmsPKrbZSm4lPs4V6EWUXT
H9qqcpojyiJ+4UA7iotojVO0+kmDk8e/J/v6xOyYDMg0xmCNBUG6jAuKC9TW3DnEZ0HfMaYCGFUj
Neem02r7t/whtopKzjBRcw95YDSHpOS3aNNnm0JBWKJpUdgsLOpYfejJohNX4XzrScvR0ZOMo3P+
Y6GqBcMCsc5so3ohqZTha8wTz7lHPoXaMKFKOf/RyiXfioeG8952FpBXRBBXokTP3reM+ojLnlyU
aqLtuTTpY1qMHpIkKJ6DsOxeiecdDEdKOa5hnuhOVbOX5CQFGKF8VlE/wV/HQtNijqtvDohowH3Q
6QPrJ1pYJtFoimVxOhUEqdeEO8PKzJ1lNdEiLnqm1mkSZJ/qqeD1ko7pW+Kb3asbQEAl6oNiAsds
+6hEIohMbJ4mPHUkCDt9btU5hyp3agg0dQSRX/b3yJRUB0XY9ckwIf1bjscx9F397TWyvOIfVLz8
HCUFq9b5kwhiPoA/gnwlt6iIQQmHbLmH+5i5sN1Spl+a4k9zEn5yRGEEENSiWFXO2N8Mif+zaSXE
oaIfNlwHx65A1a7VynST+I57Q3SwT16Hw58fNFxS/Igz0l3vRonceKu0TojoGLmVImPvscoS/Y4z
i3Wc47Q9GPlae8jqpj7x2Vk/sk38EXrfW9YRkqxIYSf3iXDHcW6MhrrNfWXVNSbqjnWFhHaq8B9e
/HLuhGidSTFeqcAB1chdOCNVhNQi77ujyPFukIWGCpun+t/SAK7yrEIkR87aaXFsOW2xtGqPTPyM
Xa8YiOYPMJLePizc7JPWazSd7ci6SbjRqU7idkEPynyI8gTNVD7tGKoqFUykuvEyFdT2HZjLbzaJ
9yNmGtky6JLPSuxTrsKmQ/ww1JKl0ELrKVEjQM1Te6YcVZofEe4PGeiGPf4i0D/JEB6VoOayJQ6y
Pzw3QDUGdP866fyAcpsdHEY09Twkx9CWCkKi3DT0fbtRDTQw5wU9/E0xdSx8lLWA61gD6iPZyVeC
bzYQ5UNYIJ/GDSiGBZg6fQ6tq7ntKlQfNbqx981Qlq9IPciHyi8ig9DAgonCUX5UNnO0edyNkJ09
hoD3nYjyvTcgOKBYI6ocY4iWOUJQKqS/qsatQQ0Y6yRF/01D5Zm+lkqaODRuvIL4i04brp83wo/V
jVTseNnJPjqMZVh6M1UJvp4bNF6MfvEMx0w0uMbCHj5xOfM9bQtuv9vGxok21mcRT7LVEXSjr0oV
oTBZGz7sfYx9d7En0+9x77rH83YvPPwmMnILj3SX0x3FkQORD++Fuo+fomlKqVoZZpm6VqA4AJuK
KOLRLSk6hWhkBDThCkuB86sY2By8hSOYAnDsYG3POY+1PevqYMxm8VifrKlvvFZDvZyEU9RVjUQQ
HZC0vA/EQAJvKl2JuUscM4weKbsTBAVq4MulB/OxdwuSHRUJ11WNdTw73dWTr2haA4hm3H44RzfB
XOZGN83HoAzkvq1I+VbnLuG5RKLTAdYwsGPt6Bq5eSqndPJc3nEf0SysO04hcgv5PbJfyCxxS7q3
GNvI+46Zxmk8B+JS5YdOXX8X1hlqmX6PFmnDXGErkOPfoRmZ73sdLVHEZfglBNILxNO/maXlLo2g
UI+qWvorlOGiZzMYyk3QiyVuQLAT8kZ5wGaS4mXq9OXG2L3WWopgJ3stuevMvHyORQndDWVDZEya
/uHc2XYQp9xZSUdR0yerrjDFpka375BO9w7SdXjTTA1JxqvZ51jgC2VVHtJP3aDMy9z1lko2tYiq
NqseIiRO9zETuvvWafHE6Zt23zB3WkskEiUIdPPF0O14p04XHxTlZu87SEmMaggTvA1V2iIwjNWy
FyvTQNtghjCOCxqUDLpP1OSoIpN5k9SDz6TZcF7tcaBnA0SkTe0G8xIVk9ch22vGqKHaUmM/5agu
WZEmV0ql2Pd2CIFrZhZk5a0ccsT9hOnvzWBkQtpXbJHaQ42sQleJKr6Og6VJkBoWdMgMD1nSuPmu
ITMjts2ARj83Tti9NuZo7qJzr+J8z2Pswh1lj1MjwC5U9pplx3yHacyfOYE7zyDoLCGdeff4m/Rr
ukc2zQv8KM57CRCQtsocQdMAobYtmmblOqUHu2nSXN7Iwsw3BQ46G6folnnqqrea2vpPbZS/QIb0
b0loSMrMMLpFxPkmEq3+rcpFfYqniY7MbQEjEtkslGv9O43qAPXufniKdKd/QpY92jsOiYGVGnJt
hvgmJW2rrzIh9zZF9a2TKfp39lPw3DKN3513/JWe+G864kz6pTQlYQZU20VHHFk8mSFfDKjEruMn
muff5Rig7tihB9BqZrotM1WugQonD4Hffm7bFrCLrkjoMU7q/ngb/BdMfNex1bnHP7/dx3EuwyEJ
38EUoEftyxFN0yMHFufReMDZCi4sc7oogMvMJvJ1mP1ZFO4aJKRweMgL17niaXlGx/06FwFJrgoS
Gksy1zWmgea7uYgbm6nV2QWuyV4A4R52av58jsh0qXDCC6LiTvXVT10ah1QRdW4cjTzzf0RqnN3F
dhKs/rwYH/EGgA8lfScblVOG/xeAraDEJ69xFXnIbfIxFNqZW6hTyajadAUjQfD+8wN/swA2qFpL
d1QDrzPdnsaH7xaAdLsN88RTDgOm5DjtlOhG9IHqfNf0QT0MeSYelGySMvGkc4ew9yQNycuBDK/L
rRVYzqc/v9B5M/76RXghpoYTiAfIp34xONQDQU5QjwgroOpxb7u+81qO9HdVLBRWdVX9jNvWWXuG
RHJi7LHC6rz7oZb5T0d0WI7optog65gj8q6o4bKvSnenpj4ZbxDIk+DA3zRdE1yZr/0GbQYHQVOh
xMHDhI94ccTUFlGDWurGAQp4tByrvL5RCp++UQSWvejcr6BO66OXhijoo9TVLt00VW7t0I3nTQay
Z3JFG1GlRlTPQ1H1WKp1edN5SAad7wsJi/j+zwutTQv560LzyqA7VAcol+OcrSLffflMRClkdt88
2JEd491TGavWF9E6AJm4oqFs7uqO7Fp6g/ncIyO6irzuGfdGquK/95RwTBoG/9qR/Diw5r24MTQb
QCtvd3EkwZrmqG6U4tD5VfgJw3N3DeGnOVU2Em7oD+v3SR8uwhKXtcy1nK3NmAf/vbBW7rRmtLZy
SoQMsCcL17Cq1wYI5gKPvXR5Zf0+InWkSuVp8Y6GiTjBdJbfrd8E0+k8RFsP0XnCc+6BBUOUPwek
+TPeDIEnjM42Rhm/pEEYLeDq02md5nl/fpOPQUOyUNNZYQsa9iXogpyLS0dl4Hke6KooGH13EKbB
BctL9u40Mfrz8z6iTHiehHcE3MGxDXkBquh0VLKVNtYPRuaGKo3EV8Yx6TrLQ3EsO2nuOvyKNh2S
EwxhSAr+/PSPqF8Y1IzR2R0QEhxhXRy1ABGYMU45ar2r4dVSW3S0B0vuGyemiV23WyYMEZw1ESAJ
XufophfFvek7KJKkifLaZ/mTRFPnHszptZX5zZeADGXyEQxwQtiz/LolyszPTLWrrEMQg785I7aC
PgSOKLr8GT3y6vTntfjNlyDmQNk43xfAO3593kDiKxLmxAeHu/PGxOyR+zzIHpM4Y4yTGAgRlPjg
xdDrtyYkjWvD9o9AUNqmGuiXKYoYfJdfn6+UGsZjuTQPkWI2G/QcvJtUxulrMfn4aKG50IYJjMSI
91M7yvROH+RT5eD2HUadBaeoba/ArX+3OXghmqyWZsG2si6+gAHpIDdyyzrQs7NOZZh5QL6N0Fvl
wEZpZFj2TyGYJ/glB8QdlJumiCDn+X6KhY+OYA0uH8G3TvW6136c4A5/+YOxSiw18CyCxuXllqMK
pXiGLQ9o404971IwwmoSquVpSBtpUf96TpbP8arvR0YTf36B34BRuFzBFULj4QjRU//1k9V9JpwA
n/mDbMPhofImV74wQoJjiHaZWde7xENMUMOU6Cbo+3gdWbRtr+yb39zxoNI1IojQhQPjbcoJ34VO
sJOZNRLUj47ZbAGnpczj+nqNtj7jUGUcv8i+Q++0pO3DMFL0Kz24j6yo2RmZj9taXEYoZ+rVS+Mh
n4RmUoCZh9YcIMFns8IdO7x7bVqEf16639xLZGQTtoTjAobmYmshxEcliVPDsZpiHB0r+76BoLAT
uTVVJdPYrzGvXtPnf/bimmYoYtFunnD8YNl/XSs/pPod0X889tSXa8ts8pOG/sumwxPjvko1ikSw
7Bh/Rj7blfs8Qpyxpd1NwpEdB99HHEkJY7uaRV78aRDiEbWYfpabflUgxkAj/wwqQLyK/l9Ht4SR
TD4XBF7MmvoniMY08I3MFhggIX/vhsWuU0EkLxq8omEIemnyKT3PGYYJKqyqNBSKcRh3dCXqGTPb
5sEfnez5rSPyNn/Ow0FbjFGg35RZMBwcL+1e//yxfhMZHVIqyzbB7SKxcPGxktaKStHzsUTQWbdm
qkY3mKm1X3yha9gsRO3ez3xtNQ55gsxzlV4B3f3u8eQEALqAXHHQL3IDz4lpPnVdcKwUX9miHhu9
9XnASZc3eZdhuoFoe7ECB/yaR4Z+paYSH58PwZkACAgTwoVxKcMxtK6DbqIXH4m97IpzR7FwyCGw
cqd/gXpJ/nzuNOEBr+3xMkt/aqXEkiwtYmrwbMLQ5NAOcB+WJo6GOJcB9GkqDZmnkYbfoA8U88L1
abKgi1RslKCnQ1yowdprAn5Lw56vmSOvmY0z4kD56Cr98HmkjYLKATbPGp4bDt2vwOx5KSVJGfZm
uI2jX8F8dJaONTJH5xZ9U7pqP0/RkDmdu/kKUNFX7KgBXRVe8sVX2+JUI1G8teid7N5QhNYEdcj0
CoxbMLEj/vremiROYDwCsf1QpLVmZaRdaUZHBdIXflPU3sdcM7wNAzLtRsPV71uK8hX37+AvlcET
VzbXx4qZGnHiFEk4xVPR/GtE8JAZAigTZ0evd/VbEdHamvkBDmzIDE2dzFh1kGsF7Se3JAfGlezv
Y45DK1Yl/YN1zg4z9V+fbtVxMcaQh0j1LHqesW8xkYmlurcx8J3bNWz7K3eW/iHNoGEEihXOJwQq
YuHFdeFHuh4nsgnvzSAu543vCQOJqAy7q4zxzznNgl6W41Gv1VTldTmPC7M+lmmjLOE5/x2DoSO3
sIoqBxOZHg8J3waHec5PCZz9rsMEy/WC8dOZBEYhpj79edfIyy4M7BTbhh1Hqk4o/xDIbQwscrMZ
moOHc9etU+rFzhQFvjOVeBxors5oUkVYerZY3SHoG702UXEqNbpogLE8/KbI5DfM+MMFIsA0SDIX
7QQmS2gaO8ldFqZfwqjkBLVaNH6lR5itETijN2/I4kn6RvcjcrTheD4+zMwZylvB+NATxL9jKVes
8DPD1DLqzf5rMur65wiBLDSTXcbZAe6Nqix5Q1kYN/pQYK6B2t+q6FprkXRojmKL4RzQu8iwoejw
vR5MuWTEnGtsTCdZZx0wIgmK8YVhkQB6PMQ1Uhk4ba3P+THKF91R2lgrjGP+SQG3fks5Vy5bs2ke
E0HUGs2DLsYQ+cvRmYHYVF4S/AnuK7BkSyuhWSjrWmvWUan6OPwwg8j1OvrpO0p6Os/4vDrXEfnt
2+ykp7m6C5HRvK1BW75KX9eeg8S1NxCeipXjEunSwtSDK7v48txQ0gpbO8tYAQb+0CEwnS4dQq1U
D7gFAN/rG25acwp7wkyWThv2bzfgX6IjP13XA/u/Yyyv/+eohlF8vTuYkyrZ3/nuk+zZf/z77mV8
CYOq/t//6xetsfPfeiMoS/tv0B9IuCjk8AGE5/EPHryw/gauWAdIbUnOL1/zn5pfpvk3unZQDWhd
IAKFFNc/CcpC/Ztp0V5kn5HIEQDEXyEoX2ShExFJN0E2M+QmCaVh92v4TX3MP+oa19cMSQYsgXo3
+qHluMbNcqHoO0y9zD05TxBcufQuotfbc6eXh8hP3a9eZDQBvBK3c1XwwBb2NSqIxxWSzwx1uti6
opdxcVLOj8IvFu4R4BLoohcZbzIC22sQkVi1eWdvY6P55NRjvYLkD3NFV67kShe36dvTuNEcGsBc
1Zftpq6gLRrWPRwqu6WhZWs4GDFIWeBTFqzyruvmSBuSM1rZ47t9d3xL4d9rt/3mx6R3RL+Aziup
szmt+LsiKOg0A/lEhS8p7WzmV5b6s7GSYRmEo7as4iq7kjb87nnOVHdOCaEOY/vX55WgIn03AiaV
+HHSo/aphPbCK8f23kIl1lmhRl8nV3bNlGa/K15YXBqLcG91NiwH57LarKwaNHdnlqsWYztcv8A/
yky7xm64fIpFz0VFuQKGC1WtuOSj0ivEVqC0u5UpY2sp89q/KcLQmv/5e12eAJ5i6/xAcJssWjuX
aZcvKiVlWNBPEswps/+4Dz6HOd4sMwo0dfPXH4auGi1lZhMfm6D/h7LzWI5bybruEyECLmGmBZRh
sShSpCSaCUKigUm4RMIlnv5f1f+kW9HRN764g+solgGQefKcvdceCyZxWYBpys4YAQTF+jN3AWl6
pfv6v1/ov3x3eEB9BuheENK9/esu7L2qbUs4qgcrDu8xJw0g/uP1H269//oivriuW4xYWLb+89bj
jmY6pUeiaT3/3fNJZ8ohefzDsvHfrg/9bL4tVkWcH3+9iFdkdZBHfBJQjvOx3zaA8XF3qbFwHP73
d3Z9Uv7trkaXem0t0TwPAC7QCPhrDQ5cs5A5UDNw3aP9+odH5q9fjn/uurPYzOro0nDt//rlC+1b
IiQbeaBA1RgISzsbHr2gcsbvXUNk9WkdGcAk7ZZVAssuAce/mFpn6+P//ox/7TPXt0Hz4trGvLY6
UGn/5yWzYD9HG5D4w2gvkoZMlymwCSW0BYIbZdSfwrbw3tYZ/MT/7db/1yuz7LvwNxw4HH83NcVm
vHrYpvqAGqk+GsSBB1ORUD9wc/34v39Ilg12+etZyvnXMfrflmDkeK2HkJSw74IIZivXwzttq+kG
Gdl23NxmepQqmv6hR/nfvtnrIx2wDnM69/86zWSVa5OPNdSHrnRgUU/hOD7PJNvctMFIxuuauxPB
knPnff4fPyzrb0BThEkw15Mi4j+vaObaXSvtvjlA/R2frCBk/F207auuF3Vc9IStwq395//9on89
+QD2HCy6Nu1YoGj0iK///9+/4QUqVhs7zUEZB7nGGC116i2l908QtL8e/v//OlRZGL948im1/vN1
ijKLF010/cGe8uxOyNl/6N1QoIYw3T88/X9fPxg0oGCBevh8l9yh13323z9SQT4zBjNSD8dkfCvv
//cXdp3a8Av+bXkht5s2H4sxuvoA197fzC5v8p2Svo5/nMcCVYNttvY8F9LGHoj/HCCknHuyw4YG
znfYVS6SvjZCVcsC67S7xclJK65JpaNt5wvrZ9ibMt6tVR6/+KPwkckVertm+WpOwXMk8jxtBGHL
u61T4Su9helcE/EGGzFaV7D3nibZ3JvLXz2u5jDprbY5VUsb0maUg3eetkGLO5xiFj1INKV4aUqU
Do0VLM9hHhKSV/Zu8djKmMm+FtZrthr/GzRE8U7oYPhhz3b7nYbCRO4CsqTXUop8pIfhkdYCsFsM
SNDIDk0KnRO/1WOpKtNg7MxpLDpNQnGOgWrfMJ574iHOvk162HSqRTTO6IolOQ7B5l0TAmY/TrQ3
5zdi1AKlvTOWUGkcogJPQP9JhbFkHIKsoIuxXyO1Bolwcr5+zgirf2r/FT0Vxpb5g2jLfSlqD6qP
aZ2m3gHbIJ/Zz111rljazZ65lIAuMk1dT6hyTlhKSJv0JS8z3ZA8b9dQEYMe1bUi/DMXpAkzvhRb
dsrGIPd2KrpGEQxKX5nsDNqmEyMsUheoczrC1ZdQ/8gk7Z+2RO+Rxgbz4a4ebDRwQgbVesr4H4zl
4jE+1h5Zc9QnTX0T5hZweBWMljwsddR/ZJyg71Hp2O7BM4M33liyr+96sObeAwk/ywOKW0K0lhy9
2WUqoUOy8iN03C1maNuTH03Ox1YGnSaKhnCc1bjem+uUsDyjggEbJHnEQXiQ2oJoIE7zfQpynIhl
0tKIOJKC7Gd0nvNCcHTkzd0hQA/0OEs5lAefCOkvzsR9hMw9atukoH58zcKyc2/CLu+rB1wY663y
a0hgSJ+o9VyxNq8UfY537Jyy0gd8PBYE1dyHwW6WosFQF2je4eotNBb0RkLoeO1op5M2BjPSpEiG
HbdCwP4OapUOnbLsvUUEB4rQRk3vhM44pEsxfmyT1Zvd2z5wi/DQO5N06E9O9nfeToUsztYTvahs
Yvy2aOUQYBZshGQOChkS8VI985QVdsH91jIESugfmzfy6XoGMXm46r2ftaO+yMyM/dEqFWmR1gqA
H0dqqNPGEbrb50g2moOHbDq7ITpsHFFebzr/TuJn5qeGIcaZb8LAXKVKvSU5PCZvp5scRc9F1D+d
LBbAoFptt+fMMdxyV8OFSLaOrss+9OKFJcUrQuJJCNslqYO0cki6qKbo54xaIRRHjZ9xhvA9mhe+
Rp6FO68nHXazx/zPMBCykzaqFv6BBq/rJqomdPfYrMHY/oj9bsJ80csx2vvbjI7ZHiNnSYuBMLhd
UYfLC62ScEuEV0zPDl4S8XMRffirLLGJHqQnzYcVj8Ldbb49+jeaYYOmNbV2ekdWpz6vKhQiqTQ4
iIy8lvEmt2ukeeBBh+ea9U2mM0CGjzITrZcaUQcWanUZTKxceFuSUE0+SQ1Tj94kqrft2afyv7TK
HsxetG4RwcTHL0IKjp37h8VuujFpA1UfB2OsYi/mzuAZCCw/P8R9MX0t82o5CWEC8lvmCqxjQtfb
Z69afsx3J/GrdxoHBHHXcgv02iOEMwzH4vccF93jHJakTDkgTemadUxMbmVwBU50xH6D0/WDgSDc
HjjQEQsduUd5FlszRpay4ay8baxRgZMN027raYSeNUk9pyZagYUyZcPLgmzNrhPpBu3NuPzrVtON
Qpu2oaXN5TS7qUuIG6ENhN/BjyyazN27hZ89BL6u32e5kgFoQn5M2RVyB7VJGD+YtkaPXWoUn5Md
WOElF4I7n3SvGOizwq1PeNnWz3uuRcF/N21ZJNEwkyNfL1NA6EI5k6DksA8EJ0fFUhxxbTg4kzvk
1PhuNSHOm2E9akbyixZNNolsKgJswlVkeO/a9qUfxACFBNdfIqbRYs4QM2Scx/IPUS0fnBUWQkoz
+74BEACde+mP3lYTdN1RYYDoV48IBas+7WqbBGdKF1Rh1yZL0tYZOSwhh1q+WZrJd5pSgfdkVqy9
hrDAY0wI1LWBO58zVPOXiXKMhaHbTyL+3RIzj1823rdN84HjFVNxh8+CS/4hJr09La78cqPwUNhw
bcroqVZTh8bGfsGBmYJreCGt6oQI7FHkXZfYSuudiarqzkMZSTiM+OlHNT1UHAxkL6mLKgZza65Z
yF3Jo2XY5ZJQWOBKlvHsX83cgQyPCAa7BAzXcBkIN/6FtLdIfdk8YCPO9+ifs53UA07UuURYRYoo
iT4Ex5MfqM+V4TpNbX6w+s3cOOgf7wmpmi+L6Te91wULX6KroQWmLXjmSaVVn55y+o9AN9O6r0hH
+zEwwDk3oYl2uuF0hxWnNkcdOPjjgGG9661zNz4799qOrCf3aSN97NFvPOrYMjY/SgfKBrc3Da+K
D3LE+G0fnbit7n2F59rXzlsss/CCVmW+Jx2ozKHjOuVL3ud4AhzkCveKCCWLemppymQZR/9DBQ0N
EkA8mf1jwLROy92XWIyW2fzOBHluRjwGE216OaM+tkgxJa7+aYxsMjX16j6C6xHAcDKjboLZCx/D
cvHwK+ggRZJj9jYZHISLwDhd2ZVAY3VMyhyndPbIeIY/GaUsJFRXZyaJ5NU7tM2DvRfSw3Pd8jcr
RUDvvnnasy/4lip/x5ymOalQ8zR0i35AWuemoRnJSqL4+VMxiV1+jY1ZvD2N7oEQoqmrq6S38cdv
rl7PZt0+OxFO+26xxruMDgDmuEY8z7ldfuBXEp96jsZUkZRkE8vT/VpRXnxfI9oh10eE262yQY/N
Oag7xvYeVjl7nm7ixbe/orx8W+PW++5uXsugw5woj+q9YznWl0VC1aWLM5UY6bwUQPSfgY7NCTHe
ZwjaDAIljk2WqXwbvi2yvamIHE9wz6nvalxIGIsmQuiWPG5IqIq+5hUBjDIZhnTsTXs5htseM4BO
kXBv/Q4mBKrc2O9TiYl0D1h/OZaIYxMbxecnffjoIeo30rhs5fLCTvsYlMsptrf7yCLSfYeHMDwr
0RFGlGdB8KkL07KNwmRiNgrH5TcgwXpOvKFb9lSl9i4gYOZggjneL4uNds31DkuGCsd3S3fPJLwm
m3ogfTGCynPDyM8rEsYv/TnbGh5Zp18PipDMdJ6COJVTJvCpadv94/tZkMTF+iubAvnUdxozdN7H
5qxsXDJxZuPuWrL21SN67seI+vMSVYZiVa7BQzVhs29JVH1E7j9rdgqCIXfl6Mwyobq9LzeyVxC6
clM10SIvPnvaLhz66dyjQTgOTLXTYCO+dDUeS4oYeeQYa4iTRRqOJAR0H82zSfjMxWHdACCVtdbU
KyMBLzpsEhw6htjsZmrPgPT0PUXgkIim0cSkiYAL1wCnpLi2dGKmWjyQVzH/8nu9ejtPlkpdYwNB
4fd4BXEvQBMxswFLX7OhH7bNze/p5m5kkHumCcFOz9j33M6waozRdl64SocidgoroQjseY5MeBhn
qsDd0NYkxCybW9SJCKxsI1toKTiHLOgNK0FBfoKIId4bp5vL26bJ8EV7AdvpHWbTcSQ4Xc3LxWui
AEMcszcqFqf19rR/ld5HqqP+iCRbXtlZzg+/sIiIjihsdyos8jzBWbURPeDYG/jsUuGjx6/uGsjZ
uKFAQ4AFCarxnnDPbtibJmht0pLVdPWrkXgZR0PxI8BOM31Xtt8Dp7I+gZRBeDLkzXg6thM9CWIH
vK7hbeTjz5ga51N18URYPN7Nx5yqbt+V2r5f/Op1AsxGSKe8LzGTY+ErHDZpyrIkzCMy0xcCXqfd
EPVkf2LkmTAAFtim84mCa2fyeH3d5ITRwmZMflwXIw8rm2yd4NchoSTq2ccV59e2tCzIDdeFNqDh
UeROeNMWzl27Vc+5hR2gyDH0tV61Dyh+znXRh3ehrfLLbLXTE67vqD362zah5mgKAodwlMxyaEmM
DvoywWZQ6gcYNP2lnHy55+FxHxiHRsE+6LGvHgY7x7CDeu1S+jr4hgyhJ2luOM0Wpd1W5TZpXmWe
P3CiIjCoG/SO9ow6WSuXZWcvdXVfEWE99Lo7eqFx3skgM7+EJwtOJS6nI4E/6pqih1ec9SlM6QP1
B76BX8wabEWeHUNikrXQghy2WJKrsMAx8nZ5Dbxsz7PQ3lAahkdvgJ+960SH9KcqLkMVvbtbHt9w
dLnzW9O4u7Wec0kaZzmfwtJ6bg0ewdKx5m9RFtkPgAbavcY1g9Fn/ROsqrnvHdHcI39bP7izftFp
w9pIpnIHFyAsLvMSB2fAJVARi/mR6chNuJRWmZgOIPiOhE/7xmlzk5Rt94o867pv2uvRqSMs5YXj
bN+zkPYSooiNIWsexScvn4IEs2uXtG3jPlM8lD/GeiJXb8AatO4Ka8z7fTVk9XKM9Zr/iJogRiRC
iAxp5Blqpmtl/8bOSKp0i/cwYi2lkmooMEJCzWonv1/tNruJhkC9LL2yi6Rax/YnkEebr5VsxwTx
SPZEXvMMLyHI8K+ETRjse4for8IT0x6Dn/XTaY297vDKRWUyN82QLpP9cvXOPdVdMKzJUs+/jcZF
PlH255JAS4zmFT5U8DdlC7wF7crSHyLE1OVMSjyT/IzasgtXdYUmsP8Ejf0DLs7yWc5lecLN+ayv
WGGy8DJCMOx+ZiOVIaaYlprjs4+HK+WiIDnubmjWfv1pDwOZqQLECH3g9jUPgZCMeYx11sM/iyy7
iP6Eq8mIWA8Ig99to+0QUDEIc8hnG8Fj2Db2feaxJqdR2X0GFRGwvZNbd0FoRc0ZI731XdXXswNe
O/NKhHBDNU4R8S1r4mw+0ldrm32zGPGzLCzNsYLq7s2Ocj+tGlN/uhrwgcoi82sRs/3kOX24m2gY
LXukhXG9g0BQ57j5uvloWw7whq1qo3tyUVsCOkfvNis8su2LYiNMPGxd4lWmCEV8X21W2rcW4JV4
K0KKT74ObG96NKBOVu3G2Fe5+klTErqHWcddD77YPDeV8wzf1kzB+GuKckp91L/BWeswePYLSZxz
MalgZsWOpmEPyURwPfO1bdN5A2UUYnDND9wg9QIUt2nu3EDiKkda0MpkgIz1e/KoKJOyH7qHjJww
klJq17EpnhynSpuNJKR0cTb7vdQs6inmkgBzEBKnBRf41PyoYrumCO1tdwLaQfZ5GuD/yvesHiBi
QhXpx2Wt0Ly4+DbbJOxnLDEIBZ0vK7IJr9v0CFFF6FAFOxi+RQ7BobYx965zpanvqL9SpfzuSEtB
9mwFVWDv6zDsvzLmxEuazU3dJzn9pjv8SNGlMoZjcFWFrOoR0JiH2Nukk6LmdR4sTLMrUsMJfuCi
Bo4S1HLreInXnBC+lsPRltDr5VToVhxOimz2SYaVHFFwCG5eMmBEU6nxp+2Fhs08pnrRIy5cbyKd
PRPrfAgl4kV+ThBVzwa+HbsV+RonmbWgch/ikETxZSsYfeDruwYV1kwTMShOiQ9kGZbrqLxrtJrJ
2xsc63DmNhINidfJHXHpsDfF9KHC6XvOVmXRiFk54PksteuuDcNaUoPWoXWrahNW+3AY+343FN3w
o651sO6C1aJTFRIa82e+Anx3k19y8KD1N9PR9upSpDFhLfd2ZbNpooVnRQq8mJxTVdKtSCXykIIS
a27ecJ8rFtB1buZknSfx5fW5eFGxnwOX6OPK2ju1mEPIJt0kEs+zzZ0PTcJBaecpCI7h1iTSmfI/
/MbgqyvgZO6yWeevwh2jL+2t2zUMt10PntUouHbg+czRxLLg4Gd04ENbZCCIX9hV/b4LFnq2WJBH
ov8ABZYHoC3eC8AxcAt9YNniFKh2oEbEIATuxfbpO0h7MhcxKme8NsHobmT9ls97OlvzfW7MGiVW
FK8Njn7LilIFMp9+tWhWDO9URTz2LeiUI3LCWN20k8oFHb/a/14QGuvdoOyut10+F+1R4C8Ao7Mq
VINOR3zYQygqb0gsmlv1HqMnMykQLdcYR7cI7F3tBeYtDEvxk88cP5WRAYOsXC8PkrWMh+HcTjMf
C0uLYeMMe+nfqqWRYIHl6L/YquBUP3KMfQEObGFQzwI3SN11Cp6iyjX8qhxpBYZeZzRwDSsyV+vY
nX6V9oAnNojH1v9jIgQU3yILVModVa+ndhUaxM/VIfyDWMAZNeKCPs+/jD0tckg1oovWnUfry0+V
LmxNwKZyb+G3eLwExHL4XhsE9y+qVEtHiQ0gSW9JkK2hox5yGcDXu43xQTbsmfg1FiKrZnzkBF0L
xojjqZR8rUGC17Sz8lPXiRpH0gxayySLxLDwELEZI7Om7c5pupcc2V0bGWhaM9QhbTbeJMbnidxw
vMjU9mlrk3eZ9oPtgTPodNM8g1qA2tFds5iPuVRzmEzxWmcpI0Oy1gL6ej3p63Y0p1KqiYqbxZpP
PkLLAKdTl+FZY1twklleI+1rpsVVdtvgLVL7TNX5+jL3ytluUHRFZEW1HDVJCwnpULvWUhV7YqZn
YGdD1g9x6vtzcETt5nXPo18t1B/YqUpu/6p1YYrYXfE6iKXYcARDl9ir3um73+wjk3cLQLb7mJ1c
kR0WlZzTzGIxdKEljIDB0znH+7WnqkUTryN0h4P08md6B0P2TU5RQ7HbmXjdt56tQIxw7rF2q2SO
T5tgztWn9DUgmnCIWrHv18aLX6GmMUiVytHUV4K0pVTyiYpz0FbTc1XRHklgKviosdkWic+zqhGi
ljGbd56bzIc1F15PW/dbcdXIRXkWjfSuhP/DEz0sAKIq189xFvZjjz+5282lAV6X1dn67CIL9m+X
eUKwmzlrG1/8isYNi1oRni3hreG+nOdwRkmOHvNhkl3+SN8XY/SuWLVlHew+c4nxzqM85p5CIk5S
ahe7iA+RzLxkeO/yiy9mf3rw6SnIYxBmFnQxyycGs28D8xvsFhJZbiU7oGWGQmDv51X4VS2TQ8eZ
3kYMoC1iu9jhdg78dOY+sc+IgRUgwSCUiu1fUmIvTsA03B4riHyd10ZgbXKvJGcsy9fm1PNIjods
bfr2hM1z/aLsLn32GNJzv5fL6q1vZZv3RAD3jr2m6Drabi/BLHkQfkBFwCsldL3+cIH5GgodQ/g4
vUxLs8BeWS4wQpY2YX5ePEXblUOEPQ6WC/zmgWwbT/XFJ/qia+R95+kntIXYLXwTOk+bDx2SQFBg
Y1sO5+PYtQHoiZFYeX10tyYcExWiX0+dDs7IjqDxqrwJllGmWQsY7VY72+bvtL15D43f+0914Icy
cexm+ohzREy3G5OzcmcqZT303ryw/4LAffI5DP8WbtFVd6bY8i/PBv+5wzLQW48ZmWCPVisd/tio
4/jVeOi3H2inLk8mdlVw7qNAbbcxNM38NBvOkJfJKnx5qEe7i4+eR7IZ20q9LcTz4pcV90qW9dOa
h7Nz0J6xIfu4WIHia0uIwzRYs7jKpg96ZJzAt6HYouM60CCBzDc57besmHKO8txpcyLqzYdI3m7C
TzR39/2ms+EbdRiIBFhqQ3tUfRthXrRNsFwm4petBK2QeC290uo5uXKU3TugCuxdxFGWZ1JV2Tul
y3TbAMskZA0SiDlHw1DMhHT5xVOuYnbmuCWizVhjQ5dcWX6X6o3qdN+qXP5UuiI9FrDrQJEy2UTa
rm1R081xIIVKtG0fhBtpk+SFnZUJdjpRdqkfZFZ7y5oq3W+cipmK2LRqRx50xzuIcW2+7Dy2iUgc
Y1FzW26tdxhce25SaP6NcyNNVdcHXCBNnwRwGvp8x4838wmcPG+VCJxwExevrSj6q3EOV7xZmNmT
tVNQM8OyVN1TOzn1sh+gWDL/MJlHRmG8DFui3DZ/adoIW3jcMKTexdyq8y22OY7ZIR0IH4KjkDXH
8kkT5KdF9RavW++kA4zFt6aZqF1s8k6KPTg8m/sP3XFT89Bl5fIth/BBDQwTwr4dsVaB8PG34FNs
tiACmH+v0swepvFOjtMa7rzNU/beLsLmPBpmpqlne+sfv9mqWwZ5khmalvZtA1WKR35Z1StEjJAD
9EzfmrJwKX468A/ab3HB3Jr5gDRHLgnTm4yblkRGOoek6lma/MKxDhjlZ50wUCu32NpPTRPml4EP
QnXt+braUQwP2GVE0RdntQqvOW6kAVfAxgD3HFdwRUAzN4eu/2L3nKA1eyJ+IChKb+7SMAFm9kGb
nW4PfRRGnBZOvanefna4QOxzXPnRcvYzDqA3WxRSHeZ4zYc9rI0p2usI+/L5Ov9G9FnRHvWDjm7f
aodwSWwN1HBfjIR7XCO4tLObYcmclnppP23tomYskHOStqyKCiZP3xP1AR6vOy0ip0IeerNeMs7P
OQXexBWbwV51J8j7Pq1UQZF96Jjdap5URQGetb6R+7qOYythkbNfMpVdHR6y3fJzw6j7j4nzVe7B
MXQ0tPR4rb/owjR7fBiBc1eyOfYHFKywFAf23kc3WFoyYRcqt9Qyqg1gWnhFvCtjFnN2/95bHuq5
544EZKGcV2a17o8By/SjR8hbfAo2EcmEHNTaYsfaRJeOlWzGx4EKh7lZ1lifmwla/wTEQNzUrXJ/
UZRIQdhaIZoUc2b20+9cI1O+6+uBdJMsDleE+ZSMXuabfSRdk52mdYZDU+NyaW7o0nc0CyOsV/ok
ud+eQ6bvZldpmkh7RB1A/0a7hpDS1E4hn0ocnIz4yaRegFwFYhsO2xKI+jfe1Wz8LnDNXLKSk8hl
wmybJ0CFBOc5yy3XKy5XvLVydcb0WkxmN6r3GSEoasj54EKfDZ5ENcT3ExHpy752ff0IxM8A3enr
HvJG3UM3Y97Ye0yug+WHdGyzHAt7FOI8WH6UnSzUgTE2yIW3SHljIPx6EMIOIDg8LPbOtvT3UoH0
IdiPk/y3uW7MmkLWhrDBgMSrkjIDl7qfrNWh5YryvwMS06Lgr7MhPIZTptVbryQxD0nT0pEAfUZD
5wVJgH5bizmcEr5HBvZV2F3pOZMK72RW+e+YHqofG1ePXBxpXMu/CDL7EGToMPxm6hx4TRyYjo4u
1hDEMiJrpmMJT967IT8+DJjsCzpAe88s+BIosMM/KvJlxbwU2COoswYUl6ir7ndu4WE6tSh+4sTU
/VQdZ3ZSdXZri7b4ppBFnre88O23zCm0c7EKMQlDxy4DsO/3AGN/hZtLk/iCwHhdU7/HXfArLBoq
kV285OtY70hZ136yhA3nL8ctm+W22EwT72bYrtMBmChI4n7t3Pm8So55+3DaiuUUsKfNDUIb3/0k
GlRA3io82e8E6O7qRo+04xKcg9W7Vy8MSHEICqTKazAEtwvF2ocUSz2kpQKKvasheITfp63cxBNA
U2I4TXAlGTIWkJ8zEgmPcQTnsDNAYPdzHCzvgwEnPZgBsKE6oVKZ+iPNrGECdLqRtVkKsZyHdXCn
x8Wd11dGf4Qtw6PMoEvOs6KFbxf+l5bSsr7xSNU/9TrbPwsRLG/hWIqHkbMXZS2ItT+ImeAkLl4I
smsRovk+Q6K4csfVwnwAalGRhrgGDaQ1Rme70nXWr2CorsThzg71TZULd9m3K3Pxu4rzOj/Y1cAV
mGz4b5Rh9Bs6eLTNhVYnhRNyG4hDPMzNC042/tHi1If0eog8ZlH4XQpGEYOa7ESSGEPULV94cDGh
VUUHMLXOcIc8EqMIWjF4n5B56I16awnXBUG0zhPVTJr1T8mNBCF3qiZ8/8Kv9z1dfwK5PBeJEs6b
MYkWL6+SwHK9lpo6ZBnGsZmHJzvPJedZAU6RTFy1xhdU24GT5pIAmRNFc/ZCo0FTFUiAsPsAQeFH
ILC3a5aWjqMxrrm9J4HRHQJkXb914yjizHD5qp0FO3qA/rwIZU51PLnbrS46OV6ZY5QTVjB0DEnN
jEPGuES8MK0PF/d2qzOfjv3Sd7c5LfYmtf3Zf4wtzPpJ48ftLVe/ihOryNm3JVTJj1JqGKOdQ00L
crjd+qQuY9hkId1qK2lL2oNJOVOFJ1utGt411RwtrI3rdFv5DnVv65YZUvyJP31TgNQVR6tlmJnU
7tTfB6O9BUmI/jDi18vaSZ0KKCfgbKnCxBoi5vk46dRlwQekUjuqi/co1GtDOT3J51Abqvyh1tnI
kJqpZlINlXsHeNB6JydN/UQbASo082X95fioZQ6jimjULavgkmlhzDds47F7jwSXPjRvCzcTQDy5
QxGgy50rrOBhnakA07btlreJdoSbRFROj2O/EPXZhZHKaax7bo9tqhHABDnwPMx5G3wbmV3+4jZG
F7NUS8dBMF9VvlOMZmkgNIP3w/eHzmFMzC3J0j4S+MqFbx+8eFxpXNXRtaSpEQ3uVGDPLxmn/w7S
2TUhkXmEvi+g9K7owyQ3mIun71AGvnkHeCG+h570XpWoGddUVkbxE9NjvZfb2vv7PG9/09EMb+Qy
Yeici0j8XgI//wzpgbY70Y3+JZtsIqj6unYf7TWsi/u2Vxatw4mHK61ouL1DLZBeOkAh4siZN8G7
AENtPQyxNzpExaOGOvlVFnxFsM2bxILifYD70SOC2uaOMsy45V2wljTqNUtDzAHScrLzVOKYewu0
N9BMzyoc/XkvcWVXnWZy3shML+QAw+H8rjbLDu9XYKf8jOY97jKRAYhoMMa5FwYn4ZY6UsMX77Hp
86z6ZApQx/fiLpLCt1GoACjcoSqmyBi2sfxyeYTJfeewqFNUMmN/QNcVWTdD5wZcY13Snmlyf45S
KHD2qeL4PSd9Q2frTkC9w1PQlnHiVqF7KSrCZA4mLtyHrnHsr9iRY8yCaiquVK67O/z9kLhy4Ddf
opHyJ+R0lnconPqD7WxCTWFhYdiNGJC3/Sg2p0VuMFbDD8C5fgdTTOTex+DXlbps1w70V1lWdvmu
IlXKfdMUckhGv1tlUjdx+YfxaNMwOye8+abLqYB3YT0jviri1dxdezRj2kxLdacQP1XITO2u/OlO
QUF1oAuxHcO+yN131AUzMdn057ZnfqMhZ8JeOeZkXUjXk8EI0SDb0iLL6bqIWOgSztgBLHQkUquu
R9MkY6ONf+Jz0AucRR8BPY7Dlc6/Bi58bkTOUQNM9qA8kJYxf+20n1Vw1IaCB4L+HvM3pjbFlAib
3j0yhSx4xrrfiNeYGLjtoiWBRWgtQrEnvLrO8C23C85jUJcl1l7UV0/abcdbncFcTCUAd1rG/XRN
8ZusKj8x9hMytcPAyNPGfQb3q1ytOsXIhXDVD+B47kDJzBk23dyuKfpbyJHKow7lpFa5eZEshv50
T8uXVhqEtZyC703V4bad5ji3h1+zDaj2ngoHH1bFTta8VxsM5HMzOGK4s+oV+uKdqcuOCagju7XP
OJl10ZaKfM6Zb8r6/1F3Zj2OY/mV/yoDP808sIfrJTkYG7AkUrsU+5IvRGRkBPf1kpfLp/dP5Rq4
q7vhds+bUYUCqiozQxES7/I/5/xOYwYed3bvVFKpEO8w6tXVSQPpzyjFkXMdgcrRegpKaIOfOo5K
HmGaRugatFHf02Pgghz8bkHfpIrZJHNHse6F6HSZvVb9OKcOpwitqjFZCN6yz8Rus/4ANU9K6M7T
CDMy7qbqk7OI6sKO0t/3loKWPBxoDeh2Ex8Q4NxYRTY9EhQTe23qPvSlIstu4IxxgxGzTnn0KRAq
ccSNI9N/YU8woOqxG99SuL/Dea7Metjh9wM2V41LhNN0SmvdpDVWd96yOLa+JZ/ict2CK502cW0W
N1FS0c7J+yrReHT2w47FSqM3vOFRBAWLq3bcTAtp/5POpv3Kx3fqthEiy1chyjQ6EtBVeDNnWTH6
Lbjw7aNMABXkexQejxSWmnVGmwGtOza3zI9yij17A/fJ9dYJBuhEZxPREf21smH/SBWfk4sNYTPj
Vhv1rxjZML5ZWY4cDsYgjXeQFj3GshrvLntHVg4/nYFyDKxLSyPwUiTAiBl00KkMJlh48Zpkmyt3
i9k4GidglVbuPa6UkrHEYlufEXPfLNAz29aZ71T8gBllxGkQJZXEBatXuYOFtMDV1WygoDdLaLvK
fUtSC4tCVmIGCNscyiCDaNGog1P41RyKuHbrsGdUUh5AwGfVLrL5djZNmRds9lqejRtjmqXPgG7I
6GOMp9mXge/M2rB1ewIDR2yFjb5Olp5ChFLMFQYhc0C67ONu9LeRj73qHYAIJxjuP3O3M+dST46Y
sytzk4AwpwtdpkscoC95S4DbseRsNDPxXJUJF/XroPfCIjPe3Erjed/l2TYdfJG81Xp2nMyRsHKL
RZZlhpzn+MjTkBtPujndBEqgmDqHDbpXI7NpxMnQIh2cXLe0y0fusZnBF+4GYyXY0TUIcx5JKMj4
Ho9eykCrtKq3SHRxe6y5nTLAAWSb3zdmNKfc5CxmQLXZaOWrlAtzevzvsfzQMlTCu7yJavkCQCM2
Tr6ZzYQX/WaCfGrUwM9/pR3NizRIJgzEDc5jJWNqc7Qn9L6xqqp7OdbG8DrElmtWxD9swNEr+Cv9
EhiUhMp3wViRQx6iPRxAUrEFtTULhxw+/SNYhLcR14ngENjUkdxAp2+GJz7/uoKXqhd+ryA7TmZ5
sUkvFGDxCwxBWjLMMaYhxo9q46da1+0zWLXxYS5c3Bxz03TMKNDxvV91Csv8lcYUXdsPgnvY/dJ3
M/aVNsoT47qMtEriEJHL8F73uWGeGz31vE20pC78cuziuORv/TNowEWeLf18rGMR5/nRrmNJK5Xy
C4hEOOO1qNvQAJPk28amGuPClK2rT0iWTvoqXGw0x7RO5HwdZY1jryr92r9tfeapXHQqCCS46n0K
27FdCYakmBD9LIObCBVyxwUY4TDlFIcTpMOsSKoBt+BK51b0WfQNvkEQky3DNma/dCXYXIJ7xf84
DjoXLM3dcTSMXRxMDtaAaNuDILanbTRyWm0e/Sxl9LTPhqxyqh1CiFl2H7eqeZ7IvMC1OB+9xiAa
sDiqG+6Vrg8msySnBJDwopi1WEhEZZ4182cpa25/IUub0PsDmJSk9cJx6hmTsYE5dryxjIVygRDo
V2Jge0hnWQSqnAVG0KaJfI6xSevgB5DSi1tWTxM9kN047sDMF1lSznJTT/QdzdukV7GfBqNuSfEQ
RVGSdSskTs+SewxiznRXWKbOVqF4bf6jJdJo3HUIK9QuuW3MXBQMeAdrX3rbvraylzYfkIFTPdbv
R2spv1NSMVS3ZqPzxbambI6krffqUqXxw8ekO6wabMVP2eD520k3lm5Xmlr+w+ha55VWKP+NKuFE
EYgpAUyEHUQSRmI9LdABSSKDFEtaU09QoW7/e7r0H4rr/9ey+P/dKulBIv5ZBOqvAvmnj1r+sSqc
X/57VbhOgzyNgkI3IM4J6rz+XxKf1PSfdBhW7EQ2RBDPJQ/2e1W4af7JIVJNfTjVtJgtfCJnv1eF
G9affLR5YmgQ4m/hfu8fSeL/MdqmERd0b38ZfxE1a2ot9UE4+nt7uWJ8kfrfyZeRJP1jAuw//mjz
j9GyPAGE1A1awSSoItJgDpgYF5xjRHryJeisxHyo/cK5GFL3z0aWkfdPK5oXzIXDQJkuKQMPpr09
mjeG6ZXV0Di1WTprDl1A+SElQ+2y0ifHPsykZb+4K8530igYq8jZS177yPcC3fLVden75s4r4/HZ
aheAIKPo3umLrl9aUGmPXuv1XwtZgM1IrCBG7Lea+0zr/UevX4CK6eX4ht9yurLHQvBehui9RWsE
n+0wfptYlXXU9zT/lnCYH1KhWetaGtaj4wztT5+h6aZO+1HioNINELRoOnQZy6rfmS303qVEi6dr
zOn2JSZd7vvM0ILFiaJ1wTE435TwLF97HZ+QLkkEbea89ENY6QycME/8rBp/CHx2aTp8hrTdZ5qR
BlLMJf18ZFokN/tf01LmmyGaUk4R7B22XzPfpVnY3hGkFrtWky0RCN9gitPZ59LMsqNPnWG8KSYr
/iJHOn7Y8VIma+X7qEW5O11u2AjEbSwpl4zJ8jqHUbXBO2wGft9GZwxCFI5QSHIVLcomsaB5+hyZ
G78PqY0C3mfLXVVGecAd03nAPu9uePvQt5rUfHSzxB+Qbxxv58N+4q6OQj+zCZdML12qWDR9DqZU
y2HfVC0XT8Mr97wgh0IjeFgTP9sDlmF3l+KCBbxm9PLb1OaG8QhNyk8YTrxnig8wwJiFZCDEOxg/
DoMTbSMzFzuVm8yqdFujKUnlKix5QJ7w9Qg6u0pl3UGmGM5pM3HmXCyWVY+qy8c8dbVVPXnpjm8h
O3ZWrp8GrozFZnGK0l4PDZoRMD796kA5vF21vBySmTZG3/g3etg/hr61FQJZmNKCtBu8hLm414/3
mDy7Tewn1MVUYliJ0ZP6GiR89LzUc7seKy6uRDyrHSYK+wWeZHxXD2b6IzOW5OxQvng1qemSDFll
vpuKwQwjAt9MgrCWPwsxeT9HKYdq1XMs3kBzb87xnCffykntTQ1yEB2wWXTyWW3t3s3DpO3nHm0/
GmL8T9CK8NkU4lcp7eR+6OhcaZIy3TKdhGrrle1P6Sb2McuaCM+Gg9G2K9p75fPCS83LyMzkPUUb
vuZjC22iLqTfHegUN0euAHx/vzy7k/tSQ9xeEQPs21VnusamQSDCLlBxFqXlzm2AcENIzTZE93B1
lkVGHWw6/pg5Jr/pRJ9OnDhA29FP8JzqyJPI9+U180jS1DgvX3uzsp99OcdUNC3Dh8L4anBlEDIU
/GQOaon1R4fP411r0kFmKbfU0JdSUkatahgRUypSI/MELRizx7hhm3arybjac2m1x4YuH14U7UwP
Gtmm0CkG7Yx9j3ogpZeK81elfBtt26nJDXGlvaNi0D3yUeAe1fB8idma7k3sPGRKct96N0oX3xye
DZOvoDCOFk407PkTeaRQst7FrE3PkcZ9Y7KG6WloXN48ZsbrXBWTWA3DMt2MKPS3pLPHeFgfQNgT
Dmzz3HrTwY69xXZubNNukuVKdZ2zH5hLhZNIiJq5pTzaU+mGTjM6GB6T4uBmGmJ0mo1vPp6KDYgn
I2SOYIiVWrTxOHOmZ2nMBvXQk/KnHbQfWeWABjwuk64/zZZgygT5pcVTb3CKxGLq7ouEQcPK093p
LsOFcZJJx6tB1Yq/klnLvi1KafpNATs/0CJYilCwJmMb0zl+P6UL5kx98boHzCnOpk3NeKviTF4z
Q5P35GLVvh/mflcNCzUFg5ZeyTc5Z1hwfig0pV5xSHqreYmb+d4yYkkGiQwjacDJrHX8hYz1OPDL
KAqR6OxuXdYRjK64qZuV59TZh2OYqmNiEWGXpJPomnY27uiyykyUdWZGX1paC1z/8dxslzRvuFMX
WXcPrbvbt5PtPE7ZpHbK1rxTpxczQHvbfLVbNafrfCqL5zHX1WnBifIDbN0SIj1RY23M1pUZFFLB
qOLl5LMQ3EMvu/kV0y7krcVSOeYPHD5+pOlsXWY3n+GKEDHEWKucb6FlU0j4Ng+NrPSfokrAEbAz
/+ZvyY+6wLC88QeWmUZ12WfTJOO+ZwIIojYr3xMuRM/mKOSBchadKBTWhqckz8e7pE3kXsl5+Yld
U9sMXu2fh6nCL4wVoSLxEhPyYMsbjwaS5ta2rIkFOPV5WOMFh9rUAaL30leDg1Og2q59HB3X/5mY
JosJH6fkubRzcwNDkuE5i1l86udanfS2XL6ULV1/pcfRQkWz62/ApWobfYzUez1ZGt02sNQ0r5+D
Efsp8c+UNlItQ3wDIwIlsnN0fFhErErM59V4ZcIVcYwZG/9SS5yQvlD66eYA3CuuBPxCAhGmVBaz
H/plLJ3uOM1PxDv2R9I2/oJtzwcluxL6TETKJpdK54y1TFu/Lb37xktTNrEcgbUZkr03dube0rri
cWwm6yzs2j4gp7qkS+aWCQAbD7mwpMd2QEgjcOPKoDbAioh2liJ5k6qbH6wRKBz3GyLPLDJVfjSq
0YpIxzb+g9Nb2b2tjOqJtbndYhfAWD5RgUS0cybcHBk+pkJECipxnLrWjxGa1tkBfH+QhDJP7ows
HWkoypyHcBhHfe+fI4Dka2z78BBcp46uZuRkB0dm/SeeD5wJXhq0ykCWr4qcVI8/iNdkytQnRSPW
OZK2fVo45RIFK7hwl8qwFs5A0bTDaoEmZpZfuLJRS6KBzuU85/bEb3nw80zFa6bfNZMMz38gxJ7d
7uZUyTZAIchNl9e2K93DLCmo4V1F5SR7K37YMW16w9QjQFEAhCrLSAkggOxewfZncIyEfuTBXbZV
nNGElMzJoc9847uGdIRZrPZh5Rhu5GKj64aTEi55NYGL4J365QzyQO2FmFuodIvn+FwUbrRzC1R3
1AfrPBm+3PeJkmAnYzdbQ3sfEf7FTNEFo9ziQDWvxvM2YAzH4A6XwO6Mlxk80cnqjOmhzUZrnzfS
fnWozcRPbDb3eI2cnV8Tnd46ja69MqftOXJow7LFauVvE9aOu4kI2kPpF3mInUQlKz7T7aOTiHhT
2wnZsUaSJXOa1o4J52XFJmrsngpGoT760QDkUapLxxFjywoW7RfcyiMHScsOsSYYe5bo6HUy9PEF
iK33pEs/fhqjMT3RS9H/YPLbBqOonD02ZnK5eSO+Ik9xKLHlK5SAYGkIb9XMWzZNWkTOmoOm+5BK
qhIVH9SDl/ZMNPHUULhIzSa840G7eA6PQxCbFIko6URr8hnDc7YAMVjLpByfKnBO96kV5Z9ObsYf
+EtabD809jImNpd7oqZlMGLlvXhm5X/nS9lSD8R0d8L5VTLRc0RPe6ClMatzR3b7VZ2U4tBHmOkg
0N7GAqIa5xCbvXqhaLR+0Wt8mPCPMdJzpSPnvHhZ89lpIjoX7QwTsOsE+oaMzHlnMpO4W6q2PMGk
LnA1KdS8upeqCkqjr9Y+odpdlSKerKNyJu6Im3O3DEO3GarMuyApjkfkeMHMBUvYNjEjIyIxRyg7
Qp+wmLwn4smrPXVsKsc7Nt3tO3Lb0l0bM9cdbOrxT+xW3R1QZEIx0yR+ZcVgPyb03eymEmlwlVtJ
rQV0uZT3oBPSS24v7hpDAx8nWBsv8xzzqFpj5T5xriL2Ry7nXCUmbLMCT+RpHFDZKmUycSamoraT
oAyOeGWNydviSByYHuopX0Xqv6BXeOtWUy2wX9Ba4Twu5alBBd5qRkWZIIZksa6iRQT+YC1Php/G
e+k2450z45TyU7O+78oRGIfvMdwb9ZFin6gDh61aJrxqkO0BqIu705I+PVKWCMvDNWttF3VG/VQs
GqFJrmnr2snik6+RxDSVZn67Qyq3tbDat7RxcI/18DiaPDJ/URnGc2hXzmWME1quWTbnJVBTU57c
fBq3hLuG18RLJrbqLiatZ7p33SCbR9IsKW7SvqV2wnKAVNqQ5lkX419mnVkv5mJkcHNmcza4hUwJ
rU0U7CU0PRN39kDqVPiKejj1kR/IzqEmQCIgrsCKqiO+bus8ZNLf2mAU1iTG52otFz8Oh8zhCmrp
xk2e7603w2jpywTW2K1R0WY8Ry4pskjl7+iw9QuqPxtcZuvWyrAJwtXCwXfIoc4hXaR7BFdK9wu7
Np2PjZ6vGSpWlyU2liOha513ecKKn5kjI2kiHE+4EQmkcG91tgtstu8Gp0+/mm5OQx/R4NUk30kb
pN+hLc9O9dRRK74f/Mh/jmrT5Vaa9fO69XAesTzcXAJYACNG0M6AUkk2AoeTMO5mqbufSMrEx3KD
4LjDSfcCC4Bo0yia8q6Q6LwxMb0Ri/K8cvgkceCeyv7FKlPvZ4zs1R37mRrHtcJTxlA7Fh/QxAsa
Lg3zjh4P96nqM/QLjK/eJudV3KK5LOlyiYZTauY5Zo2eg4U2Zbwh/RKfTYq0qOURzskZXA7S7OWb
PPPTC0Qo8Q6SIPsw6oJkbO6IB9BY8WYsYamicMXO3pJecUetk77N0aB+eUZphY3JMWPlVeptQAIr
rWVgNN31Fi2UUCZwIZgR1cNxe6aE0z3j2NMvDZPBUI6LezUdjU9FToXrdbYGhNwOpAkl6cYzOPtu
O6FPA4sZ5COtkvoJf++E67zO2jU8ZP88ml11MF1syDa1WMWYU5qUwX0y+Zxme6cm0uF0k//l4mf8
QU4f4/Milxi/p7KeIl9KOgbL/BGYCtkAxyfb4hgqXNCmXiwS999gceS2j93kMlOOtYbohB/ac8of
IwVMbD2c/VeabMqjYIffeAzH15wHihMaVwb5IBlxJy0+5TKqXGDt0Mw4cQlQXL1nhtVEi/KjyUvZ
2pM+hH7qWy/MmOgQTWNtx8H5CRViefSq1gZcM8iwUlV7rlj/bpv6EHYd50V2H7fZK5/O55hjZTAv
llrHGKAuWLnZCoFqkGPJunfXAQwR2J05vCfMZVcp9JU3pg1cV6v+9tn3JkAMrVu9DTJ6pH1ZkY8y
5jM1htz62PMyzl5VvZNgoPEmVi4zFEGlFXKjoS0/XTd/lnpeB5o1GUnYi0G7B9yinetaNq/KMuRX
plX2ryS/vehWSTJXtR6FOntVMBNhW+vkFxh2A6Kcm3nhcuIfJkMm+EBZMjgV3L5vu1TN8aZQsRf4
xY40lXZ2cArQQ1f5cBQWLKCzWYsfaDMR/gOSgZScUCGtOiC5KJ1hPGk1HG1RbLNsGM6yVMVFMdGe
Ntaok9GM9HoJFzJdcoWHDKnb09vmTiKB4lsqPbnjZGIcuI9z4CIpXT72Vh6/J3nNgKft1YaHqnoo
oPX+ckl3oGpiaD0RnkFA7BqaD5jKWdTTq8Lj97dcv1zU7isKobnljIdZIXfbQG+M1/jmFHS6psK/
1SvA/BX+WJwWUxxOjKAMtpPZPBizzZEpr0nmc0Cu2werbJwtWRKi/ZJDn7OWPT9WYyJ+GLbo3eaq
tE26xLnlsBaaNtvhph/dbCcz0AhQuaatXrkszBkXdMAHscnW3MPGm27wiNs6J6NVSpjtjpurf/S7
pMLUoldNyIi/u1i9Jk494oPO0csaA+gZw4ZDU4F4jc1ErLwmhTxnVZMoD+AZjO8mzYtXeChEW9I4
1/pVB8XpS7hotysAWu2ZcnbvzhpkamympC+XXy4A8DuVuaIOWQDwRFItxn1GpWNX05co+CxlqRM/
DK7BDMdcHPqTYY1UzAZr+8UumnFf4QS7GZxhZAh6QV/jCK3SQBE6OkZeHoBgJRRaJ6RhmtZXl6Yl
K+WntkbhypI6KqzYP7ClYWJ8TRUeDRxJ1BuuY6fqw6qNHGPly0o8WzZLxF2EhL8taes4MXFwy6C3
0LnhT4/3uUL1HcQof9FAMB6xvN0CrbKjAtLtnSoUQo3PkzNoa66R9vOoCe2XR/Z1K1DyzqKkDXbF
Aax/wkGBE9Qu62vvRuN7RbYXfIqu3Rzm5XLfGLa6dzQVH/RbTofzu0ePJ2Vw09qubPXQxnX6VZqE
2fPFzc2VKWgL9ZtFbLpcQ2ZPwfl+YJKGRURpntuS46jJbUbkZ0iVL49JI3usBukNV15p2nfLAlfg
P/argzO5eeiXPPlljurdzxxoScNxCzRTQkK1XmuXHH/CHhhAjU1TIgvPsbP88KaE585l2IfLWbt1
y5BUNhnDYvKYKW0GJxU9op7V7wO4hy9GlO6bsFW864uq+7UMmn3WMer+WOKFckPRRFtXH98cY8Em
qzKrPVXSsX/AsJ8fkASAirlDaR2KTiteAR4NW7BYORo63rU0swxu3Y2M5TPtDCjZVdHWV9z63act
sI/iczT7K5GOYqNHnElXi0pt6FF1zRJqei/kcYGY5a59HjXTCZSeg2CY010u42uECYMS12JDs+LO
QJnok+jN7FMaN2q6kN3RU/RJaCbVxsTpVrXSGXI1JDODVOJA05vCe2V2HtusXCXaoefhdsZ5UHtv
VEMv32o0pue5rIaDmJwGlbCr+m3s13x8HTa1g6mPQ7Zm3rd8DF3MkmOX+Dx92pf5ZGZ2cWZO6nym
PJhqVQ9jtCHDSHTeMCJywK6/zcS0tFsD9+m8Lvk+ApJ+WX3rvB0CbnvYZzUdItCKKrECjsTce0eN
VAarK0m6sFV2/A4ZsXzv3Hh5NBnDPPh82hhOVPE5TXysN4yGtmOvaduGm8+wygzuBNycuMy0M6Sj
IZmSYrUId3gaXD0ji6SJA6VkinEZuAzc+hi2ZoK4T87C6hfHglRdQ51Saqs5KHTKhGQ79fczgfo1
JbLYr1SbrquuMhGLMzcoImu8B5EAZSNZNDrDbKo1O4O7T6SGQ5lX9WVkKvqa6f3AeXjQqn2e4Tjk
kJq8kOS3riVJ6y7sa6MLBS4vCZ69tj/wYrQ7uMhzcCsYePcTy9vQGdIR8PgtpVdR27Kyh6zd8AMr
d8aiSJzZEanLMS0uehHhXIwHnPCmLS4owd0ulmMasCHYJ5yyHSHSWX8pHB0x2IvRdCNsQWGHdHIs
prK8L+qeGEOSx9yFLfI0hldn8HM072cxcxtdG8KT9FPEXbalZ77/wpbrnftkcLMNLq2YADNr3MeY
FLR1V1VmvBWG8p6qDpLLoapRlPck1oS+FoWbYjHWPfEyu+54Kknr7Y1kVCdN2oW2trFF2W+yos1j
0ypINqFh1mO1Z6yknhel6VRhC/mkdLrAYHDnJoe4xkLnUrhzkoDTvVCkHC3jgwTt8MKkEoZfOken
DFzFayYi59wpO2ESTZYi0EEKMKdfML6tXMsjPjknmeuFvUdP7+3G1Puky9JiR9SeIzPbjiY3PnnW
x2wwwMLYRh9pGyH78QkkpnGhpkb7UdkWzpO2Xxg0itYeffQ1q96xKg8D6/vSvXZT6YwkGkx+BU5D
w6ZklOFHoDlN/lTbXWSsbVbazz6alb7qcYwnXFxk7YAmBMDC+mVBK1Lofawk5KDL9STgxUC1jvz7
CpBZEc51Z6kda1m0ramzjY/82mb8mG2jjH440O7UTkqs1zhWtIUbLp8snw7ZlKgUy3Yhui4Q5W21
tken/Ehp9+0uieYkyTbxFxNPbdKjcyyVcKmecg3664F0TF9apxEs4gYnm8DxOi5ptr9Y/h6/bVqv
tVxrsc82cpz2feqV1rqtWV9cg+7V0CPn91B6HFMD/ui6xSHi2kw5vbgztvViZuGgoyOt40oztrrO
Q7JoILPo/J2TXYbPdwrhsHdguJRV7JgXlg915nfrqEi05zQ1tauRk6NYc+SuXyvXy5YjUaHmoWuK
7NdCyGVLFLa7a7OY9kJuAltqi+HwYQiDwzeP7nR0NLPDolNny3eZUdO4gnTVMykeEpIyFtHdVZPW
nMt0IbkoFQSknh36etygmxZXpxgcmui8LM80vhYEdbLGJQRO/mHnjiS6UKzS4ViYk3pKb2Xqid6J
vQ6fxQllrPoVTR/V56w7nL+Tvt96VGaf8VmYdAmSX8Vz04WZCRCQgJ6fHcnotK8koZY9z211adw4
2YFSKu4RXOND4rcMZfC7209NUdnfg16W7/2obi30wiGGZTGSWg+5L1tWlNYExdCS/CimLCPYYHZf
PaskTcW+j11sNuRjaphZQOaqXDWLAxm8cPrHktgDmaDB1lbwP4bHbh7SB1BH85qxb/1gJpNx5LEi
yO4l5TkWbUmDTa+eCsALkKtycZKWOe8nZ0Ggm5S5zvOlCPWEcI1qGufbIRFxocxoRutYLPS3NEaq
yBavfZlBjEDvbvOD0i0TjsDMfKfPu3ad5tX40qel169S1WZ7TEs3aEQlPnANunjpCmmEE2yDu9SS
rQh4UrTXPo+wN0ftkMB9i2MVWjoAJFXbGXOP0X6J+46mdwk27wqXIjl75o1RpI+xhYAo2gvwCG4Q
pBS0oHJp/GHOnsTWqrccNH3dm64EfobTPOCbdiuMu14JqWSFm00P1Dgsa6wIyeZmwH4n0Y1xWtaF
+kG3Ze4FyD/eweCP67AEDgVKv2PM4oqf1IB6obXGr64y6g2wq+UJ76/Sgt/cI/+Qkea/0Hvx36nR
4oZq/t//8n8/p/8Tf9V/ZaA5f3x+1P/jfz78a/C//uCjuf2u3300GF8EsGmY05Zh2e4NWTx+yf6f
/8ng/1Ct4wrX1XVg4xa/5z98NCZeGURD3WIAaNqYUX730WCxMXQB/9iglUcInqJ/xEfzm2EGiF9c
V/tf//xPv7td8Oz8hdslzieP60urjq6yg8i/5LX1jHIzxrdYN9eSgCnX66DC8dhXp5uO+2c/pbt/
/wJ/3r/wG0j8b33dvwBh476TPRxzdaTndAF2bDzqY32p4mcj8XZ6a66vTt99REWzEbHYSHfaufUB
uXewH9p+x2qzBuezFsuXDmploFjUnwmwiusIT3nErOP6NHPn70O+5qR0vMFE5+nnf/7azd+qFf/W
i/8Lyr3rD6rM4kQd83Q/6V+Z87NIf3Das+dinVXvDpOx5rMyvnGcqE9D7JJ4s4x3ejav/Oniz3cj
G5BbXLT39Cf/dhtd1AuG4JNhns69dmjLRyYluc+RpQxNOAPRakTYkIhPh/pH+50zvLuN6vZMWnbV
ufohUURWdghnJuy2sP0CZ9NsZDAE02bZEC0/McpZxQEkyU261tbZJg+qq7b6iby7kkGUr5JTdjJn
7NFBHb3SGLh2zdAsnszxMrGLtvvIeBfNpSieq+mAb9e1nnNMTKMejMWrPzEJx3boVYTZyHQOa6mu
BEy9OFREm4vDD8kk9kDmybnZLFYYCqw1BmjBdKvmb1CsUAaiSz8D2JtWjCpa6z6fr9AvalY+sSu6
J76gwuvRkS6SYg17KcN9TaYIa2v/0lYHRGHL2RnNTnBBsneTumuHqxezBG51tbfUL1HPG1NbDWpX
AvO88TzJ780PyYjykK1rpj87UorNz2QzPAOXcPKHZDlD1AaKwjAkKPwNfh9aSOpVE+De7V+4OgrJ
VX/e2N3Vv8m9oXGoEyRdwj6MlNL3UYiVOa7Uh/2pfw6s61yh8CoLSCNoygDXsLwj16yNh8mFVAwj
Cs7bJ/qj99NOivdqK/nBSrHXpt34mL5NZh+2vvE6CvaQ+CKj7Syf0IXWREsAJbabCLRNztuundMB
YgHsjgibxIdgBhGvu23hbPg5JcHkcnYF08kRZpMUO8s9ooNaLwv/8AOOUyU03n06vwxYka38IpCN
/BepwjY0QxXIvRUg8z37O/PghH7ohHrgb244L3ub/6zSv4PpN24c9796wmwUpz+a8CaGpUnv+cNR
eyzuokN7MHbJ1bo4Z+tQXaZLdajOxl35d1rVjBv1/299tb9oA+A2QF1GzlerTsNLe+nupsf6B/SB
rRNkl+5Svs+PVdCdvUv9//sVb3z7P+PXg5GG0EBm9mhc9QO1eS/Lvt0m1/wsTt7VOXB3O4md+epd
rKf/fNEC33L72f2t7/L2s/6zr6ng+hqT4QxH69q2a+LwmCggQxmv/iU9THtxKJ4mJHc07Jf5YOzb
nQiWMN/xCBy6cDjw38JuY+3loTr5n4D+Tt1df23C9FjdpaAVCoBouySizo1Zx0qD2QKzb4N2bY+h
SXDLDOKcmfA61UkSr29sjTIAho4kwuTDPGMsGn4agETv02nD5AH8XDtvmDtkgRGQCXfJTaxPlzq8
B86B32OYgcivnbfmZG7xs7fTqVf3eseNP2z6rQO0GFvHxR+PkTxhTkZrK9rV/D0zK+XbfsFKOH9P
WPOYFjBl/cYmx2Sq3Jb/Rtl57EjOpFn2hYYNCqPRCAxmQdfu4R6uQm6IEJnUWvPp+3h1zTSqF4Nu
oDaJ+jMiw8No/MS95150ZkLeQ+TxVV2rk3u4NxtMTfTZuHoZHSfHdktfA7e5e69xip5hc/rrh7TK
xmy1D3Z8g2dGV4z3Vuwg1JJZK+xa+EyCqwQnUrvtgrUyN1W276o/LrdvUf51wfL/pOVHyyYt/xsw
GXW2Kt6OP+ZxOGgfibawwZBAeNuwx4X80YEy/6N/Qx3eIVOCYZ0u65/ge/4YHA9F2Uhx/T2e9QvK
Oi6tw5h8kgQZZMvagtsE9W4J0LVmGZ1udWDpPuC3FQeiYW/ozT/RCRfuNthWr1Z1ccXjPYI4lKZy
2xymAzSB4Y21z1W/pLvwbr13q8TDRcEjmR6LbbeoeYja5S/D+6Vc4+l/ds98+sbA9bh220VAFCZn
xVyW3L34R3bWMl0nm3xLD76aPbGY1+ZlYOC1UCvkP6vkhNpbX5RPMEHW7rP+NzwfgmXs1YtoyS/K
G/j28QLt1Xu1woP/KlMOn2csY8sTq+HIS2/nrPw1HIw9P2K5Q7qGF5DDv+TNDdfubXo2TsFnk2xa
9xJAUJxeG56D4J7T8RQpu3u5mPJv/Y97qK7lR/3BIaj4X7IS8aael3WzxXwrGNkt7FWdefSif3Wm
HavoJT1IMD2q32GsaO/kOyzCZyzAXvEC2Ii/yheQ+YINjHHVp5ti5n3Rz4oZQH611dq66jvtUn/F
J/tSvRuX6Vk9aStu6JX1ZK6qBXLMZevFy9m7ywVUqav2jsDt6fFhagt27/vPdufyX2MIWuTLfB2u
kyNKEe8DHNS6u8t1uwlXqKnWH+PiZ1yp9fSU/DL4iD7ar+icnvxb944ijOW+jUTknOzxvj6+Gt75
/bznnbXELNd44iuxNm20jEkIqJYMq5thZXzDPMyXWJClJ+SBZBWvnAR7Hx7PhZgpLzw5XTl3I+9g
7GGCas5zPXedr1ljMB74xZFQvOsPAuFByWFBpbgwgNsheJHr5lYeJSa5acMkLltqm+KJJ5H5Of7s
VRnSgT/B6z8Fl0h7LT6hyz71jDuBlGbL4e9AOIa7mzj4JizyTWOtSTaNrPXorrFm2M0i+cRhu0W3
tI6pluTOeDPerK1YtTthe2qTNjuEgieGy6fqhBnpVTvM5+HS/5i2h3euCRd1teSJZFcbcpLZQmIL
/YFyl11MyWgRCpGXh5sKfnG6i/QFXPgIdqX7pJJDxyqqWzbjxba2dXOY27NJLICOqLjxAPU46dKc
YRyeRvRLm9FYDeO+fMtvySE4tFgn90X5ahofpfPtJp9Se3Pegzn5YL+8ZSfpRzA5oaQ392D6C+ky
j1fxS3pJx/be5Ok3u45VC58f2QgyYv4d2/g4xh4FauiNUq3YXzD2gFcQ/mrv/R0q4VufltmiqKrH
gPzJQYRYmrgbzQdxjl984lV/sj/qw7maZ/08PWfz6HXUe9h8f9qv4KO99pfgvYIsMrQbxnMrc6zQ
JEFKoSY0V11VbdN24UefQbqxc1ZZlPklct8F1lZR78IEkMgyooSqr3jvFu1N/Wl/cdxSNTNKTPqn
7tQ+iw95o8jppnehyR1AfxZeJox06ErcEQBupq8oeu77TdDvXJOgirW4Fr+Az3qEySx2bupV77+T
5ncydtp79tq+i4vOiettryLpgOIWU6H7jSHdYsnP5/OIOMgWZQip/XXu1j66aEJD0UyMVJ84QZ1+
fCophfFBHd3m13IX2FWBYZcDHlqckLvwpUyB8iP3ad/E0jkCiJwnL+La5pK1FxU5ZO41M9a5f7Da
c2WsS6xzaE30VX2gemaPKZ8ArTxXN3+NLil8Bb6P8iZFudwt8mlRTkuWEW1JqQexB6onQ8JlAO2y
PxDBBFh0EKuRmWrGCWN8/sHbjR/NfxJL9+L/BL8PSTb8MXJozlP2IdlChd06nRbatOvFGngPQB+q
zCHY6BaDUCBiqP48NHA0GSi8jOvsXuz2gDGMe47fafwXgldyNp+YrnP2ym1Yf1nWIfWfMvGNwJhE
WGnvmGbQ2xn1S1RjvwM16A7bBKUIiH1ckCO5GkvbOFj4BNNvAwe0NHk9ywxc8CJMXjPG6XIka+LO
a9OhgGnX2vP0yt14wabR8NRrB6s72d0puYhVdE2+7Ofy3So+U6B3XvEW3Ypn68WfA89oX1kCFrtm
OV6NzzN30qpdlC/RsqhWZUWnBbk6xKQJyCRZsYqxgwXuT4xX0F3U0CJ1hN4zkGXwhmPsEBiGp/f9
Qt9NvPU2uCLPQH7SaTt9B8XFvNkYq2GfgIUAuHfvbuQ0IKFRb8ZRv1dn1DPlvGCnT9cxgtudvPEy
/FgT14THoauiVZ/uUBsQ1rvmQCY/xeqxXVyIN+eu1s05JZ6DaOkllg28ccmt/VRsbfU1eyS3PDji
XpcHMG1owdhHsqBttvE2W1bfAsvvCwAldehu+SX9o0HkO3LC2cU+yO9o4b6jv/ETKBIkLWyHX8Kn
5M0/ASbQLOZQCyPYsnKdf6s3l5oMOUf5KGxME3Y+6itSSjzm5PVav/JrVo91y+J/ofiGluQn/SHy
4wHt/OTpnbWVKr5o78zbXxCZ8wZIgOmiPoTAdoqbo0YCk7+vaZea5tUcl6RSlOtB6zEm5iRgLHV9
2JR4eYX2YVRfXZquhi47pmhDaadd4x163Gos/v6j/P4fDcb+ew6z0xfO37/F/3586Z+inGqiOdr/
869/bP7jz/8cSP3LH1Y5bvHp0v1BMfun6VL+6n+Orv67/+c/Q1vvU0lo60/R5dg7r3+CqPjX2FYb
V9b/ZzRWEMSSRl//Ohfjr/zfuZj7bzhXTagW/2/69R9zMTJgHWGRvWWZhskETDKb+udczGb4JVzb
dQxJvvw/nGf/HIsJ499sxRhLMVFz8QYL538yFmMn+V9CzfjuuiQyTeLE4V9BTt2/dk1+qyEV0p3s
GIoQqIEjiJhYwNsBRlfpSTMcG2JPImspy4p95utoupw19PEhm4BGmVr5EgN20//I0FDqGQc4ZP5O
TsM3q/TM+Upcv9C3CF6E/GJ9PBheUVkky8bYauc9LvayOwPKSXKMxaJeNrD7eEDa1EepF+sDNiD0
DgGamNpAS5ZYJFqhYZINqkwtuqeNbS3A7AzZvWkAnpwlppHsSXNFekUxInWSi2b2xEGeNBf4euIV
tE2s7SfXjgsUF7GVgVMcu2ZLtIDNYDvRMkq+DuqDZXj50GTR0Qhq8LSSBSV7VRfqVYVfY6Q/Gbs4
uBGfyJLBG8C2/MoSb4AZGzAWYY0xEmE52nPVhwOJXL2R4rPJ8zY/NtCY6Fl6u7CgH6BhgeUAlUge
WF7rWPDiImvfWSSbzok4myjcmbVdNNvAKM3mlxllGeyw8hProXVD+hnMJXvpJNKGZ6OwqLhUETrR
C2zpYpnpNtw7U+G/lWJoNp3dwFHPWniSc2yK+6C3TrXGg4cCX6Tpjok6mxYV2CU0A1wHubmI/UGD
GWpDRPgToXKjTspFPi5zondaL8gaKGsEC5hoS2SkbMWhQPSwfkQ8nIK2Q+aXMTO2npBxxPi2x5BQ
klWJ/+0xVoMEzfUcsULwwRLUwBqKHObdElWK3VxwZZT+XmBXZutbmdrWGWN6pqGg5uLk0bynD+GH
6YyJqFZY8TWCvJE2TptOORE1OaDroj7bqgzQO9mZeByWtsecu4TjQQIeOsdspsRqVDO0p1RlRvJW
WYhHF6ry4SkrIU21VaEMXR2iQKfUL+ivRBCMEI+TTeeTlJPXD4RJ4s9g6YNRJbOdJU6qduB+V+3T
bPSD+DA4CdbbgCiTZW1eZ9i9+hG1NVMqI7JztLiJab0gRNIpcsFwy6XrOxSzdp/72Q691hCewSRY
RLYlSa2BOu8zG8NBHhjjp7DQs7IPJjft1nYZL+cpV8RuuDLwA/DbAhHxoM+js3X9iJ0xQnjAxiPp
41TdOsHrW6T75bDoEf0j3LDmWjPea9XhDiXDxaWfNfjJp+WYAo7mV26mIj7qTo10idSwQE3ZkiBr
mIUS8boGE6ZEMxEuhS3GmvDfHLI62T9J1wgLMuXIVeCFRWO7b26vuzjIMMBE0x8nHAv7u3XEwOIR
gnCiG15cJzC3PL3q7ZbI4qK0X0vFYhX08+SqhGY6kb5zDHFgaApMMrjYdZk9RLb7qHuQdved5siM
PS/bfvsm50iNm3EaauuztCa6GctFGrZw4O3Kuw+9ilbEaIETt5nbpy89CinwobnVRKsUFTwkrbn1
r75uUwsI0xcZ5gkdsaJvITs6uOCN6REnO6KVtDTHPQcFUJ7FEBOEB6QT22s7CQ3JS6hl6B9xHC4a
sAAVc2Ah7pmWK56ePIopqiPdRuvuNJH1LlUxcTHaUV1tugnv1TvpCVoBdl4X9DF+Ob1LQjSiTTXi
ortXxTRRoqIUHDySncR7VgAPr0Zj3IkkdOuDn5CH04wNdFYLHM0TCUgIzuKK3icPosDeyAL2dOKR
76lVFApRfwWhVLxXQTCfrCLKPQNH2cFORf/cuAV6s8f6/Fkg26T/Z7RAgkJEsmFnUFiHJd46Nu3a
RzBr7UfS0AKAT7FcJg+1Y22HQapfHW4m7TB/19MRy1FMNvleDgZzhRJRvjJK/xlkJmoFpIrBq5qc
gHItZfEANL5aReOcXAZjyP6QMzO/+0aE7ha06FSuUdqO6HvnmpW5zyG20LmYJbqUcEQtNE2sIekb
avuIh7j4TrREf09GlHRMuipkwoTQTjcTBc1RsnH0MDpO5W7KEQ2gtBUg0/2mA+C7gM+uWsxBTcgI
uvQ1eSSAsSueZRt1t8JwzXRXDI3Ol7Kt62RV4do3kXx2UJCYS+QlWOepyOhYdPCQZ31O70nS8ZFM
GgL+oDUUO/d/gNzwbhODBD9rWIS11pDXrIGGkyxS27epGpLX4MFhWPEz6AvfBXq9CAJRHqvSmD6y
fKp2A1Dj50BX3AsBIqosMMLr2KbanqiA4AldAvcPDJkDCvravwnRa4eJXCTIIhofSGDXoMlxm6S7
wTfMZoOBkGYvyW1Q15OlfSDbYTrWCfcMXRcJUtqq4zCE075O2P2HDYkmhNuId4VEDxX6VNUHfLMz
P0HTvPTYWD1ZT9pRATFZmINtHqRobw2CXQ6ZmYBMmJTByqVBOAqNjBFUV+ucZdbAAykSv1Irt1Gs
AdptguRSO018SzClbCHlM92wNMZxXc0ECNGtekc3lH6YE9tuXQnODuyNvT+VwYc+I2vwunk4mWM6
HfyhL7HFDulOpLxABieI9spBjRcRYcPazcQZoztpV+C7JSgPbaJzlWTGgHORFVt2Z5ZeU3fsgBw0
RF4ixvhLxEpgFwOX6+lZrbk0NB0nNNXdG9rbGMsgagwQfuowxHO17fKJwWg7Jy+R1pOymPkMHp3Y
PckBKyHMDePLR0nlDRCUb+TN6GRa9Yn7bkK7pmMJjJODYn4HY7JdiHYmz7Ow3BMRXOorwPiYpMB0
S791LngHxQaIfHcoM5OVhKO7l1p3k6sf0WeDgWKM1Zua9dxbRXZKoyokMiM9V5HAQEepSecHQxyX
K72IgY2+yx0X42CYH7iMiUJCXLdBQKCvcahAakKxf4gNUh3Y4lfq4BZhtB2d3rk3RkD8ALq0p1Fk
zkWL/ezNRI6wdzmWXJeMwYs5OYscFmpJxOhaFkK8BXOLU1+H70cWESsA3TTuRTGfplHQSWOqZOMG
ePgoXUrSFgNWbJQgfyvxYbf9TwgZdxNIy187aYwW2GBGAYcSVpwe/LR44++qRhkf8Vrdxlmcct9O
5qopMa6hOtmnbaQ/lS2bBNfKzhPAKmwwdFr4zk+OBSO/0thIzcovN40zFE+Y8h4C9PAxy62qIDpz
JiyWhZHlphvHN6R1LuKkPonOD/4Ix40/raIrroTKVGTttMW2l+H0FPtjSVvO22LkslN41jKsUL/5
bNSvlcBNrNvC5cPXzzlYHH7isbkp8wFG5KZZAi5fSzWHW9jR4MsyJk7ZPDggVN3s05qt4QEPQJoE
4VLE54AULxINWtFeSmrCJ7Lj7UMxd/is+IhYWcKstqu0tsEzhr1iSlS7B/Q78y5H50iLL1+oe+Nz
2wC5SfouDbfWCP7AA0swAaElE9ds++IIzYfo4JgTC8sdsQESlN4CVjj6gExJCgwKJ4cvFP7VNNlu
ZrAxj8TTyb61cRNCOew17atDV3Dw06Y71RZoKMhKZbfm/cpoFtrlTzixOBdKzwAy1dULx1ot6lFJ
KlJ0AflkuMsMESrtUMMaeHTMUyNjoj5GBurtGBTHwqZ2symHNkUMmNAM6QGixI1RuJtsCy26lk2I
wsejH6IqJJbCC0JsXnXYoaoOI3VoyiR660GkUmG7/hovU34ceebq0WQulotmpxE1vEZ21+CvsBjL
6DO2JER3Ph0IjYWnmdL+DPrKRwKedIdJcMeMfW9+oMvud3qT8+6QebZEvp7/Bd58Ap82ob6c6mOW
p+0ydEhuNEWXrVXVjAdjrp5bYRjX0kacJdLE2WXurN5l2LzkIbAeRGqIvcKUAfSsdH9ZaflTQem1
C6wchZLu5hso5zlOJh+z2qzCjcsK+WaI6r1LMmzpJpV919T4QLOOC2fMY57HOl824Wh59Fr1NQji
dGsTKYkaAKseBuzmVOHD5UMa/GlZQ3xeDMgjQeURMmMGbr9vSnZTLRms793QflZumB7sJJJwmzLJ
Q55/tGiyqQpnfeOSsZR6CvLwsCR9QF+21lyuY9mrJ5joxiGMUGr1BvtmeFMMxhMOsRmbt8RV5T2P
kOUFaC/fuX4/c6wkmyDKEI9LahvNIIGkAisrW4XTWDZfHLBpq1MdruQkiutUlA4phnzWtcXQdJR+
cjZc2B1dn2dH0YViSTEAgXMsbwK3LSJUMe3tlvQWvX70v5kQf1OLReBsYD6bZgaM+sT4KesbYmI0
XuPOyOCaehhIGxeYF1R2fMjTlATi2Jq308xQvZnQD3uWmYEHR9Z9GoYcJCK+HX+twJXuDXhVLJ5m
vEwp5i1ylZyaqLoWh6YzlkdVDskub+SwslK3utHlk5BDmfE41kNGa8RyaQynixWXwSUolHaDniQ2
M6LOQ6sDcwcq+HCUcZdiF65fGi10v9xuKC9RQZ9Ih0qLjIetWKiJDG8U7wleXYcBl96Gt9LxE5Y1
aXeDv/bTCBd7h1lCAomDqui8IgIUZoMd48OClP0MYYtppxuMV8DUcLKUFe/IsMhfaHb7j0lN+tkH
wHVIRGmtmLBnz00o4z0m8NFLH4mI3A7ZpsnH7uSAfmD4Or4J+oI3t4jCT2ViZWPb7Kx4NFnd8opZ
BbJJ95D2xKUounuBX8SoE8LB+ng8uPpYfSWyn/e8ZrqtoZfiI+pYoj1gtc9BX4yvJQ/LW9mT3E7c
GVVdGHbkBtTaa0XQ0yqym/SI/pJ4NvroLxlSEKgJsTJqt2PviH5TTDI4yHlkNqvTaOcqTPaW4+As
yuxLNsaCFVBLTl5mktTlo/xorEK+06GMx7E3iO6wgJpuWu7hfUkIBTLn+j677Exm2+TuDOCbRCOy
drcNDyPJw08txrhdl5RMOx5hy2R+dMsysPylmxun3mj8VejML6WVV6s2D0xuKcYJUd0+c2EPf+Za
kqZhBCUq9MBSO3ynj3BkGBFC2MbOGduzSDtj45iif40AMa6M8vFSke4IMpEowUh11cbHhXEvXHkh
kMtYhLkZ7MjQGT24FGphKQJcoxJEAdZQ4+jizvGKgb5e0/XuXDsOWLQ4tlnuD5ObLUKjlgg/g6om
iiZNiXOxTk4BOLMmi2YlDf2r0v1gG6gI8DO/Cc+Me7mN66je4hhhy1uhy0KKn+94n3cHRO7TZcaO
fvFVUh9AIdB7GlZNoRHae374fJ81hI/bVllReJp3rAnWytW7fWQkDmpHvbtjrk1ZJETaHfNzdtV1
/GkQh8GGBpX4HJJpXuQl+KUo94EkCLNxGCnLaFupIHhuUtLUcMb9YgQLD3gVJxDThKWZtLt/iICz
Hm6pBMcmA8J9mtWEqkcUbcuCAIEVQ0t4RjyLh4cth2qzE++mmsuvdK7YhSkmjUvmNg3BnLI613XJ
Fpc2CFCkkzy2b5EItk6AF4KgCfmtkxfBNkOzV3DkJOUNLjEZDchLq6nu97i49EULsW+pY2dY0Lrm
e1wJ3VsW1w9S6SDPTVgZm9TAD6k7tv/KK5l4aUsmX7HlI/GaMXIV6A+p5Yv4gLgUUozuIw6LkLxW
ysLppHcIIKiAaRjtPH0C+tMfxCDh+0CFQScxa/vBiI/scXvmy9JH9TQPDzh0ThZjQJo2GAidHDaf
z7chLQlidPCACgTrBsrNKjWY2KEzcLNzNEYG27wH7CBucM9Ky/6qw9J4UgPRV9VY0kMXs4WM1eW5
jeIqfyfedDrqZZdszVrXMOdU7dnGCXKcppwndcxRcOdTjmsDQ1qDm+pzEuHkEljlsFVq1fQ8Qod/
I6EPIwLRK3dBhJPpASqpjyl6PvTgEVEpkzVteIEgmULh9yvB4Plem2UWqVBsUgm2Ga9NrH59x5yf
snEedmbIWMYrQVJvnCxQ64iwS9zhEWmhtPdHWbPnhX/Qr7U8G1Yy0FTNPGeocG34uVrFlqZdmJky
B8MSfLHjKbqFwLg9ps72Rm/FDAohl9EiznTinqQF1ogMpMsA7/igmbq6hnBxntxEgvV2UDsPmDO9
0u3xumpE0KzbnLehGw8YU+nb12PZwwmXxUP1FuOAbKHRNDHGExO4AEkClcWbz7TYpcjcSOhPYYQy
ne82iWqHFwOZNFJwy8Iz5qsOrm0X+he8ntNKa8MZIYv7GHMmpKzwTsIl8lto3H+P2S6zCQY6KNcR
fodLAnixZXdFVy8sbIDL3n44tKE83RjDj9W2USMiIB5fSPaxnm7MgLZ2NjNS5OMwoDkK65WZddG8
npy++ZaZfNTPY2d8aU0b3oH/ktfJm2Z4CQk1YBRVqA0oL1TpBnJA3S6JjBTI7x9cboY//mgTUglX
JUacMn0NQWqeuoF605wEFaWmxpvq9HSVAeb/U+By+tUjQ/DPcIxPdLIk1zNhvghZuk+wijSDxh1z
gpKh/RoUdOrgP61nvXJ6NupjsJNSYzzeCQbGhk5EDimW1gbyLMbTRtaEVTYXlRbOWnA66VNtkskk
xGjpm5+ZJMSmjCg6SIXO35p+ROCON2qRVeS9tdX8hIGO/gT4BmNGsgMI69tS2v5RUfekxdCAmBr9
qLo7AVtOsEQ5tXGerVIgCDQAiyXDvA7jREfuNCdLps7mniwyLEmcR4+6ALHURJIosAtGC+pVjFzo
Iy9XapbyIqJiX0aPF0WqXUz8Zx7F672XaE/Q3gaB9tEUFpUTqUgfWVz9BqB2GFYogwokhtUtzOx5
MkrWwoJPnDKi8gTDTHb1VnvDSMo62y1Uuhj8BFUUtOe1VrS0vDKhr5JZ+bdNjfRtjqOtaXNpSnwa
yxCk067PQmSvRRTR9udWzdbfNr6miuuCxtzecG3fRsE8wiLMYMkw7Ti3FXWg3sA9JeDmEvXYIhJs
aZxk/b3Og/G1Cq12WetkujEwD4lXY9JRa3N0roewfAps2z9KZclVZYgrM/SXil3vutS0F3vCnuCr
isU+eDiepwgI66jOEOQPOKHGE2MbxUmjFx27/pg4TfrTCi7EzilHmNhMFHCP0AbhC9mVAR2pOZFj
I8ahX7XEWFxVnKhPwwAAPJgulRve6t2YjM2n1Ztoo33TpNUm4Qqffn6zEkIq5ilpdnpdDWtBs7f1
50J7gDvMNSsT9ywDAxmTk/keMSrOc267Dxp+31x1PKes5+PhWggeymFWhheKoH31Y8QftELp25A8
LlmRAInJjIHpmp0ZFpoOkBxepPEQV6bZbPUJgimY7GETlyCXvO5BUo5C8akMBqzFhARiaEmxroxc
+24YCVwgItUgBzjAHTSefaGXzTkQ2bxpgik+Kt8e7oHhapuHNQilrBUxRZuktYZ0+I/7nKjiyo3P
gwq7FWafegvL176ziCo2JQO7fWs50bZ1JV6JxrZ3mcEw2C+Sp0E2wWZUTKRFgUXV0DP/qU6Hed/1
FJM5P9afWTno8fBIAp51yKTHw8SANnCBuGrxdSxC7rW4k2vYcP4Lym8mtXGF1GcKUbsYcz3cHcSh
iKTgoB6a1GrpJXqeBPxgKKtKg/vYF/axT+1J50U3IBkijWlCOW1go2t6ieotLiW1HZA5k2XNkSUY
QxcSpU5pYpvBqsQUiiaw+XBaC/YIrmoL63CK7Zq3ykqMTJH0fmTM3XTOWbcUlwM2hJwETzeGRFwe
gfEzi4O/Jszk5kNMOtuNbxwYSPiEOeGw2pJnEJ2Y65K1WXXRvS1BBdaAdLjENPD2lqoAB3RM1z0r
j+5R3946P82eC2ApGH0N6qPG8Km10xH8W2Az3QSZUPDWn4pNH3Xkq7dpcXzYfbbojejg2VMdVZ/l
Z7dV4ssMNSaejDzGa0yoN+xYRWpoPvRb0mudJ7YuGRVgZzGZdcNvbeq+8qQCy2haYf3KYCoOFq4l
w+dWosyygWPty5JXIcFNwFeSArIABuWai6x0l7NuEqJg2ug2GP4ShDzEII16JBsBldBWVeYFxMTw
U2XE9ky9qzE9q99dk2bE0+2KcMWu+SZPd9jR3k0MIymSHDclXo+9b2kXR9Om2p8TB8UVDGaCYa15
GlcmwTSIzvhGDG/qGrIxOavDjBQ7f7B0efn5ZXlhqZxd4yqg/ncTYd1p7KUAtVXItynGwRYtqqDP
i0XDa9NAWzTa0cI04Y7+ZG3HREUzB3Ywyo4diBcOpMv3vOpydrJTLSqy2NOSBgvEU7Oyu8j8wWru
sqRtTb8/C9hHBIr75hWMnAn6J3MGqASFQTrzaEMMWriR3eoPDzzEcjMlVjgYTOvatFVarBvw9y9F
zRueSWUByWmc8jObuHxdjDLYa6zBgl1U5VGL3Ab+1JLAFvWJp4wwH3br/DnvyBvi3UOWFb/ot64N
kJfOmtozHesuXJnMFwyFIk/D045ip0pv2tSEP47tXoAYOt8Ty6GVGYKvqXN1rjlInpFHKl027Dqu
USYhF/i6Pz0ZxVyyCzca666ZJgklMxGQuzKtRfdkp37xp8jFcNF7m6e+p2Mbdprv2Jc6CcR7FA6W
vuviMibfvknRDJFDgcQxVWSkzW7RnwS4q3mvM2By74lQNVOdkLvhyxKARBcDwU7NSrik8ZIHxFqB
+5f2FQAqH2LHBC3k1S2S8tSErcZECjPYDTa3LQl6Enr/ErpNre3SVgThT6uJjiZN4/TY4DRoUZri
L4QqEW+l4HOdLbN/7qcggutCabY1+ib/mHh5rcG/ISbLWhulXpHjTMmHLoLiH0U9k1MN56LU7DUf
GKhcTa/Rh0Emkan5KwYu9MeVaNekbdD3VVulVfbJplXYje3QfVPyEv5k1Y8tc5MuxZC0S6AAyKXs
pAYPw7S4mAd9C/+E+OSI/IPaFNlC763pr8uL4JaZgGlIPW/li7IdcUkoqn90MDP3eRjUm050Ghza
yJEY7Nnkkq0WPnUm4AloeP5PYZegRmD3c3N11rCZKla1rN5tvP5NWj1JUmSZelVMfj3FqPno9IP1
2zdVtu0rllPJ0LyJvuMytaq9XVRgW5usqe7tSLAxZneyMMNUXzbNo7waTPOjKMavgDz7QyQNAqZj
u0XpqPrz5IfMeaKAapcbmkSkkGLTjFtGwvUg97rfq02V88gOPVVvxilaALcvLuQAm9tQk8URKCFH
WCPNBjJDmy+lgWzBpDI4RjyVu8wx3tIxND8raRrfseT8JFoR3keAoie3Rr9WuuxSqpwoIFLYoMLN
cXJ3kn7esZu5UXabiOFJdYQ7Ac09ITXkiFuZLVbXT+qAc1RtOf3ODZGR/iIRpl5UAUmvyMmK9KLc
KpadVmKvDno0DAQkwviMHf2EasbCBlX0b6pskntAkMhRxw27RPZQHIFwvnAjmfe2grXVkZOAnqyl
ZzVJH2JnaD1SFONHJKrZDgg2GE/P0i7wVnV7fXCcm5aS7jz189Wv9F+gyEPgtRFDB4Np6z7X544W
zXZZL0bGyi4mfzkzoljw7OaoQhjEVWzdPN3QyQI1cvJIHLVtdBnuEjz1dNxWJdczl9di5NJ9TQZ/
XrdO8TMHJlcGl2PgqV6aVwKyigW5asUdJpgDf6bHlkBp83jokvRUFYgBpAxLUEQWj1dgUewHAxnO
VR2Gx9qozBWDpW/i5iF6IY8xFqmqR4K2e5a7E94AjNbNlsfL3LKqtgEQUcSnHEQi62Z1nRRQLvgc
l0BIrFdW172GaRr9bYvRgG1mEWvl9qN5bMuq+B7JEb8NXAHI+Vzj3udt/xedwvi3cgtnm2kxIbis
xIXVAZHV/fFJM3nMSBO6Bua/s3dmvZFj6bX9L35ngdPhIV8jGKNCISklpaR8IZSDOM8zf70Xs3y7
M0KCAtXAfTBg2Kh2GZ3JIHl4hu/be23tNpItsfWOt2JVgN2qG8ku9hzkjmgbbb1EcchvCDeZUhU3
tKLgGgj0J4ZixAuvn/QvUTTizkmGH8B+XzuCflRiqJxsOyXxg0UkI5azurylbglwANJ2+ODV2sG3
MXKvTHJmrpxhQEVMGruxnquwC0XSYg1ZP7eVnuGh7mRNN3igFzAMPcIHE1JSbOTBVexHz3YQBLCw
46j5GuO1xfMUiweGBnLE0ozhvlrWlhRXfFpdyU/qJnlo0Y9R9BM6vOUJAXyKplOFbFItuhTe0aJ0
QErqnMqvHdMxbss02thNXbmjofavjHrFndih3Ud5F68aB8VJQA4ViZ4A+UXO9kNrG/N1oGewtQxS
UWkAaRibaZnf+0oc3NMq6h8ENfpdWHsI7puOHUIZ43gRELIwp0Euf8ppJZCT4DyrtWftpeeYV1UO
DViJ/eAX1Q/qsQF5GNqSRSijuZL3IviZmynWCC9Mp+xgdybBCHG1yzW+2cPEw7gZFH+qD6hwrDV6
wjFe10BwQJyF0VKhz+oyymhX1VN5z2jxXmAkkucbNIFxU7VWQznP1GncK6AAOfkk7Ra8gNxpM101
Vkxrq1jEBAE8bQ6WFbbh1xTK1F6d/DnppxKbmIitVe3o+MWaprrONIIJNxXtltENSzXT9iSEBSbJ
VUXvQ0yKTSyWNEwjIo51VRn2U4lyY02HBBm4JacD+XMonTXgUN26mSwjfIlUqtm4BZUh7DcNMWrN
W2q3WP48DXXToh+TMrojjFhv8AmW4kHmqPJcM5hajbfEoUb9apJdaN9pEpD3QQHmwEmd5m4XrpxU
BdJI2YqwhH3uD0J56I1Q2NdtjOroykwNGL2GkuBXqOIgbb43o24qN2jJEv+OVm4PK6E0zebHaDpd
jAwshCb6PCmlh6tCs+EzouymLq9mi458MRm8OoWqxW+B0iveiqYvfdgknraCHey+FeUEoKCgrEEA
FwnrpLUeM32YlqqN8jqkuHxPPWZCC4208IrAsvEIVMjeBnZdBbvRIwvCbTTUM4NT+CuthMLstaje
u1B13FY1vfsG8W8G7BNPB7GuWnyIaJW/UUuqvkkw0q9CEYmkeKZbsZtF4/CLCsX4cyp6bd9gt37t
NKOR+z7NC8BzI4etdUYmtLkf8pIxN9YC7GEYKMsix5ggUUbRsvEAxyJVU9RNKvrxzQo4Lg2m6TFd
jyS7AQ7pHLGCsIyVY7CFtm5szkSp3xZbwVoyrNK8EiyFLe2GL43q6W82uNFdBRpqGw+EH5AFVo0e
JQqEmPliIr9W3gnilRqC+3TAB0uaEmK8EWGR+26TkiNA6tjQh/pzW8IBBOekxUP4E9FnQDVNt6Kq
7R6U2MqTGxizqo8ozhhlW94WMCAVbHKJmaDkSuyylccmBNKxtx0ndtZ+0YdssW27ab+YeqEaEfJC
VaDZRyfiU/IPWg9V3EoGYb4Z/SF5kpVe225TtEPtSlhRR0raPUHqkhgu/DpG1Swtj0xdQoBespyg
eCAzcw6v4VBFGl3osjSaV/lopv4Tk2MSP9U1hy9VNetkS2IZuAxShDzibzsH9CfHetkg00hynzVT
MQy/WXV2XnU3EcGZ8QMaIqPBKVB4nXL7X7MS+f+DHPt/XeCHhZD5E1H2a/Iz7F5PQz/mP/K3KFvC
KhASXbVK28ag+vovWIHU/4I1YKGwJlCTBvofomz5FzpVA7MuQAKKdZbkD/2PKltR/4JtIEDHErDA
H7Qc3fknuuxTo640pXRgaluOrTrSth1zFm3/YWUNx2EMrbpRXXYajvUlZz8GyQPrgJZgIZBVFV5p
zuGPB/QBquA0aoRr2pqBApxyt83pXzfPTP+eMwQZak+64iXUL43MTmyBerP6/Cryw8uYQqiaZKdt
nSebaF6RGmAhVRdC9kKXxsrwtjVzE3b+kWyKlzx+ipNtgTQy2ZfTqnSWYbFUY3p2JELsykeMporc
W8mxUAj2W0LObHBUYTRhg2XSrllCleXAW5OhSdkY4SmbRW2FRsA+aEec6DJf9d3VLNutFhb+nQDb
6DJ6jX8aryAVxLRUiBfXgYeuI6ziP8YfZY9G26Uaa2IdtnQ3nK6kc8iQfkO+HHr2XZBnV7KjaOJ6
fwf2/O1U+OCdvBsHvBMmSzgY0DNMoZ9ZmvuK1VzrGAelTi9KJZ8l6KEaRVH3JSaGcSkmf1iOk3X3
+Uv66B2ZUnNQJkoicYyzyyZZIcbc57LQIIc1pwTO/05dXDC/G6dG7b9HnNR1bgzCx2w+OB3lXa0T
lmTSpQvkrqvcUrpmtgnq697JMZvBlVsUEDet6jXNvtbJURM3aQ5qh7me4T+iYF8Oi8rcaWheIcbe
Vs5TjG8nU28kUEjJtvcmJCWbaL7d0L+MxqOVUibrXvz2OMTfu+zC9/Ph7dggvEwenT5/Rae3U42B
JIIhUl3fBhx2g9oDCEa0DvxDP6rY+vBWR7NzO1niknMHMr5EfxsJ/pWRjEjR3pA3m6rroLxKplcR
vinBritNN5HAMmvOlIekqldFv4vLVdC6Mjo6pisMQHHV3Ey6s1rEaaxi7e7z0TA7QP7tp//7NdmW
VJkLGYSkJJ3eF0YND4m2NblEcnJWKac1BX0AyfbM3G07vpbSvDDutRmPcn5Nh66ZI5ikgbedPUtD
kGuT6YJALhPrfPiahLF3DISJWrlgDS3RWIVxu80dpsO2MIKNPUn389ueB/nZTzClaVmWEJbDfZ9F
MEHtL2SVWYMLzZR6jH4w4NKlpEoSg6Ju/vm1bEm1HhMQn/s5DsIk7VJF8TS5dojMaWgXqi0lgqsc
mVSvduvPr/bBd8cqxtKHv0jn8D5//n+sLmNhABaDhubqjXEAJIz2GmXYItUFBIGk+hpLuYzimt6k
feGT/2Bi4cqS0CJLsMiKs3VtGIhQLhvBLZJFQR+siTZjZ/kX1pgPrsLC7lh8h5qqYZc6vT90cCTH
cI9uQHjjos1KyvmmMV4YH9r815wNEJIVHIe1DBeX+nul++MxxuDtMqOlb41XYGXTZEI3FKyMVsPV
TUke/PJNpsSoIQf6zUrTX5ikP1gbBMYs02TiNNmunEE9JqenromiyOWMOreRX8sGaYw6dkjK63Hc
+yJ0GcEXrvrBZCA0dgfk1Ktc9XxnQo0MeVriTyj3hhi2vUYF20G4DoiFNjhFWq9YfD5aP7wis6pU
dRr+qjpPFX8+Zq2M/Z6wIzfK6YyY9Nk40Xl4dqdUWxYKrTYChv0LL/eDj/83skrM7jj+Z/5Rf1y0
8FJsON0wuql2IypwF74F+6dz8rfRNi4M1w+vhYJ3/u75GGdw1p/X8sw+IDeDa9HSWBNuq6zyAXKQ
FQEYGRXtwif40dW4kuoI9rjMNmeP02vCxE8YIG7cPnaj3tODzumKQMtFWmheeIwffYkW0R2sHPwv
E+nprRmqP9Dt48ykhwhddXxMcFRQsHw+Qt7fkq4aZORhhjQB2zlnM3XrT72vOlwFB625Esm3rou/
j4Imo26EF1amd3MneDNhmo5pC9MyWZ1O7ygsHaPta7SjDsHPC6w9/bZt51TlWP061uTaVNq0q8H0
1law//w2tXk/dDLhcG2LuqEu4WYzcZ/NnsGIWZImw7zBCH9MVfZYR7g0B2STLuGa6OWBEiNJbxFj
rjvy4dxqqh+RAFz6ON59kfwORxVSJ9PHZmd69la9AVlx3VekNU/NT52vY1Wo5mb04k2sI6kLFbo1
/8Gtsx1lI2BxGhLm2SuOSntKh47EdyOmrjZrc/rSubMwgVBiNOHVhvpd2Ob9whGlTWnZfAPnS5Vo
jC/9kvlKZy8B7bjg9OcALzeds8WFMBtNkxIFOwoTwsbTZnbEKXs1KlFq2uJmrjBQpTDsNannD1RZ
lRXRDHvhBEfF7IILm853iwAHTg6JNEkN1WQ+PlsEQK7RQ9SiOYiPjMQ4CObZeFlChyz7ysKcEuzT
Inj7/G2Y7z5rh8qwoxOzw+GA0+7ZQNR9ayDM2h5dVcsxy751HBB8/zkvfvHNwC4QC1wUHi70YFVb
a2f6mlpHMz6q9bek+9q2O135FgBlmhOTisVdOAOh+q0PMpZ8GJlt5vAE8QsZPMQME7pNcu8FOEtW
hb7L/a/R+NIFFCPv+vh6qG8+vzXt9/x3+n7Z6c4bPzzbbJ7F2UibFEuLcN+w3FRbU90rnD6l+Dna
tyn93ap+KTPkvhbEy4c8ufJsTq0PkE3o+qYBRxhxrPqvGspkv7wz0S6EzbPVbhr5bBfbjGNtvsG2
Ozrrstygu8DV37mEKWMHLJSlvyqtW79fVc0ur9fwRL1olxgkWNxl7Z1CDkly3elXRvGaZ9cwp16G
eGtQ1rLc1iIQDUaCazwPL4m+bpunLrhPkiNSGNEeoBFYAmqBCJ6H8LmbEOjTlrufzJ0B7CZcQqJC
nd97q/HLLOieFmqPhLhBRXTbVFc65PzyMXeoxzOuHvofER6T8EvmrUJ/EydLDxTyI5lLmXobTEe2
43iJ6ArV08opXJSiHLOFcYUg3IbDn8ENos7cP0rvvmyXtjyQPsP2RbF381YUgUEpr5AQ2mSDv2Dt
G3BkoIpqQMm5kAYPRAlZ7Y2qr9MYpsSiwMGm7PFBRfibtdvAi9dhs5u672nwfchWo1wg5yDiyiTB
MIV0AY9DA5dtG6+qdV3uYqSTuD+7lTdcAV3UBIy53TBLpy+s8O8nTMaU5JuntKSqHHlPFw2b1SnN
gHu7QW7Qe9PgeFR+tCJj/qmLEvIVmNcvrIkffaIW+19hU9Ixbe3sAIXeOa+qYd7j838s045+h53g
d7nwufyuCp1/LuzMVMgBrEyaejYVzJqKEpvi6PbdDfIr/JSWfkecGdaE6QdgRFv9VlQPY/tlMH8a
5i/It3RFtjb2Nl3dBbWL2SKj+Yxlr3Nbe4WBryE20tn0s/I7WGq1a9nPEX7prF113XNwN3fKvihX
KZlv9DRWwR2HFlNfgMSfgAT5e0lS6iKw1sFVc90IFyMrAYATKYYbBBLH8l6HTJUsLUAuoUsWQ35H
SSF38P1u/GOXHIp2S54LtNkdmKaMvIQfXfNgh/cZMI/xjVg/dUXXDiAODlw+ekrui7GkLU0qriqe
iukHzizhXdVwQDrXHo8hPp4aF89zVR2LYKtrKKvdobunImDLRUPXa9i0k9v11wakK2KBsEmWa9Pe
1/ULndvmzpue8uQxNYeFyVfWad9s/NNN2u8bAkw6aIyW8oru3CxujJpyGGrEqrzt0n3ebiXNzvHn
52/83V6LMyOFbGocTJHzf54O5SZvElni13J7Cyq7CLsfogKfpQjzavLoH//zq2kaawx4DJszx9no
IibI7Gp0Qy4RecvIpIrXl6BvJHosN8Mp/PnV3p/oKPlSi7IdMBh8sc7Z3riK67k6P47Y9Gwa7Sli
eN9APYyWFI8OI8+K5YBbKl7Sdr1HNSAuLD/z0zv7mtgms5cVGthlJBCnTzeSRR60Mfc7kA61jJMQ
RZru1Be+2o+uQm+E+jKbZbbMZ1ep1HqyY7tElpLbP0NkZAvs7pcO4R8MFP5yQ7fQ489v7mwd1ROn
M0z0ii5RwutkquRsdcJeoRHvIe1Jv/Du3m+E5mtRLMKDKihsnG3LojJ30raDqFjlFtItZe+olNE4
7QAWAzKeIciWdlBcmNjPbxJYPTGyOmV/qv4oNc4n9sKbSoHnjojb/qXIe3yp9rU+fS9B5l+4wfOD
B5fiMjr7boNtNy6gs6HRDZmPDJyytuaQ2TPhaUE5YpXO49xD1r19F1auNMJx/flHcb52zV0Bm1uj
N2Cwv/x9KPnjJEyukaEjXq0x3TDTQvOOFmAyLJplmNBl76qTIi9c8t13aGuslo7gtMM2m6P/2QA1
AhXiRCcprIuCDq1SXeNocmU/IqpX4tWEToB4CX3TtiV84km78H28f6uQd7gwdR12txz0Th91mCjI
2mMndx2sNTIa0fbnbJuqkVpDMzlfPn/A5yOXm+VbZJGmWMVe+nxzQHnJ8ojsKlx1uKl7LJIqYlSb
DHTMJDJYQy341mRvn1/z3UvVOcRSvDJ4nzptq7M7xJTaTGxkIRjaQ4XIB/KhROnqlvgcllXRvsVp
Hl4YwL9LQ39ObrZusPWh6MAhALCROPtYcLApWt56qZvbt1O4pndLEsXBrh5lCeOtUhZqwY4RhVKF
+MgB5YYeKD3wL7RFp/5bHK+JHgmIblS/Bd0jbXyaz+sQ3YIgMDS/5p9jHq16hyMvSadwB/nvOsVt
qz3yd2Ab4S8Qc4hOvSZnkz+qpOQdeYcpf/z84b4bPtyntClEsOGbS9dn90nQAo1vO87csajuvb5S
lmVh4m0bAOgJC47/55d7NzFQw2HkzG0Ux6EyMb/rPz7QoS9GayDdGxECx0A0YmwgHGSfhb5KkuRt
IipyWavhbZeZt//BlTUuz+bWmMtlp1eeNER8TV6GLgGav8g1INOiFzD8ukDZAHxfE1BAdBhaXufC
hd8/YW6ZgiAVczYHpn42P5CjHtcG0SR0KdXNqM45LKHksDU2zrJIL61k75oRNs+W56qZc+2FmuvZ
15IIoOuimQYMvDWNqtolLNTapvWwE701Ejs8rDOny440ynzXSurcxX534ev5XRo//XroxNAPpdrM
b6EZc/qwjUKKIa0GMtqQS6SgmlQFLeGj1rEb1SF/m+FKRRm5VTX/oVPontJhDXcmUMIs2THgpxxc
oxqjUF2NMdIrIFnEH/lYW5Cm8YFk9wGdKbtZq9atU+442HMOxYBL4gvCEiQuxAqVrzRfYHXyMfFP
PkINGkVFgQMi1ZR87cN1gxWMHQ8polzs4PFXg+8CKXJhzH/0SsT89plHaFLSSzh9Gl2k2X6KDY4y
9DHUBnSGIm2uEg4i+IK0ZZ+pC2gJwq18cZc3NdYfQlwuvJJ3E/fcLEdGQCEVfhp0s9PfoHoixJHE
UUDrEmUxgbUabCCY3Vc5SB+jKxBTX1l//sm9H/msxMIW+u++MPPo6TUTG9lVU5WtOzWT27YAR/ED
gT8wKYuY6uLzi9HE4K87GXQGpS6KxUgkuCyr1Onl+qzFA6n0javeGT/yL8wt6lcYKBZ5Tf4dbghv
XPGvyo8MswjtzMrNiVym6EO+ebzU40VtLtTH6crfDZmrpW4Kx0f85J/t8NQ6N0h0onJjayAZGyZs
XIHG62y3ZggpS11QYt3B08drmFSrTP+Sjy8D6M9gXGA3yemJKstUXXIw4p/ITfEqYd+NyJwvl6SR
RoGLMKsUVB9WQl8S2GZnrmy3syMQEL+xVYjEo5QRrLHIl2LjRUsME/Ou28OTschujZvptsF2SfbL
g3yC94sCIYBJrGy1bAvZ2DE3pv8zszEdbqg9T0eHI123pP9BUUu/n7ObrS321cQ5FmJdVesqWjbk
lai7ol432iZTMeUfQVw2yCsdrD0b/p8AGsAoTPpmbHYw8Wa+Zr+OvtXRjeHvQd+GCyi3wUE/Ds/9
G5mb3/QN2eK/AK51sVj54gbCTD8ecqNBl7yOoXqOPwBcFPGPML1LMZYCN75FpuZre9RpQMwJp3J+
BtfThRn63aI0D5yZG+iobFvpwp0OHCUhlDH1JgZOPTIMnAI3tqSoYxCtrQ1GsJ+A8S1DqfsulClr
d2Hgfjhu6W4weOdq+XmRNhT5gGVVa1xSGVd5FS3w+7v92G0U7K28LUEvp8MGiMwXgUCXpv/0XMDt
W0gBqPlI06ZYf3r7GjccWZXPUFPqfUpyEarU9h7rNFWRbLhwsXfzEPtyCj2CtUmdp6OzOcEOA9nI
Gr9eRKLxth69ayr06wIT4MIYk1e/YTBEY9ldmB30+QR3NjlwXcRCNuuiTSvg9CbTOCwrxPmNm0ao
T7WOTGAzQ9UKYdHcMGunV6EwZg2EtkQ/MNw0iQW2ugu1JT3SyU3Zpq3yJLgiKKB2s1b/hdbW3rNv
08HWi44A1VChvhg23rKZqbKfj5H3T40tBINz3uGbKiKr01+Pr4kgaYdciU4pryrRYupC7dmzZyRU
azYx5099dOF4P7+J0yfGNXXwXLOUQjj22aqFh9OuIc6VbNNKeLhi2FhWu+9K/YpGjsK0ml6SW71b
Lww0FNSyHV2TOqfUs7vsPETVZockisJHs0+U7wl0LLsnor0fy4d/+kTnXhAysnkYao56Ng7DPO9q
Yu5yV2Et2pQq1TiYJMwzQN1l62a+4+zZFmcXlsT3D5Wxp2qswLptUeo8Oxg74WxkzHKMonpXYqyr
V8ht1E1ClDumfIBuEQmIn9/p++2HwYCZa560wmk92vOn8ceeOxO1BqUmJmFq6KA/N1QZ+46apjW1
3i7T0R83VtLDgkuJUGn1EvRQHyw7Lf7H0ywM2FmlxVnVMfXzcxwOKBAIpZG6KomlQ4MZlUhgsIhh
uvRKohJKhvBgwU8W093nj+D9wDq98tlTx4vXSlg3XFm6crC9VUd2MwZNIVd+dOFxv19MTq919tkU
1J8l0xkJ46XyjdxTQB+tgQySwLbmODUHU4/KtSZoA35+j+a7z5XrMq0yFVAlQ/F5+pbTEDNw0QYU
AUGvLtuxxp2oZP6FvexHT5JtPUcMFgpUkWefqD+RbK8EeuZiHp7TQyzMET3EOD/EmRhcEht8MHQd
E5URA9eQv5m/pzcVIRd3phxfdTQkP0IrfsOYgENI8657Vo7cK1c5e+ogkXJH59Hf0grdff5Y9fer
8/wTBBOgAeQYZePpT/ArmpUsjpBGum9FMJfTMxnQt4+yA35rSB1VF17lEPcWjam9mqOCD5tGACQx
4q2R2h8gR9pLLlGt2lZA1Y3Yc5KmVywDBZk2FMZ/vMLygwHNMNA4evHYTn9wa4jI0JDFukGk3BQd
QFTfLNZWFRN3OK4pV/VkPxHe9PlzejcwTPrLlIQQ41JyF9bZHspWPBxYdRS7s093DcPwm9IPS8eU
T0Ya2//JxYBRQKnmJE+N5vQWc8/GcFYHMW79ymf1julpxNpLW4Cro2/7T+8MfSR4aw5vQKffSY3R
Lal9FdDwgNz4vSrrbFvYzgYLrZtp8Bj/+cVmxRl7UWOu7J/dmVe3eEMxnLrUL7dYmDbCM7sF6Asy
i0Pr7fOLvVuMsO1Iugjsx1hvzfON36gMiNrw0bpAMik6RTD6S8d+nQ2WWiq7XRr01oVZSrt0zbPF
SAENJruQaojtoX2A5bDJCzj6cdaq5NhD8J8G2thEKcQagcZaQEhuoDv7mK07Kc5P08ThzBoU80p6
NkwLQ17QrbzbafFMEAtQp6FhZKnnQrVhxJROORIQRGErBPMYyY3efC9zIrzzlhjLOLi1k764MMvM
r/Vkr4W4x5zr8lx2PsOe704HC7ugnoCY40PaJcr0Hb/+pfr/7zbqv69iUw0yLEhJs5lgHsjnaiob
7ZGv6zAv4yQo1mqYI+wNKE+raX+Hf6r4jjH3Dg+cth0VaF2to/2s4/Z5NKerIIDepPRTMUN2Xpl4
i12vzrAdzbivK1wsn4/M00X071+K35tNAuU6hvnZbAIJuOo9JYioSlrXhpMem9KDulH70a7gjOsY
L0HoH0JrNC+8fu30TXBlnRI6FfUZWY9B9LycHmS+2dIO4psIm22Ev52ownFblcnvvF59o6KKrgWK
Yk/zyW4eglUIDjLfZaKqvvn99PXzB3HWXfj9eyyH+sm8rKOdFGcL7hApvVQhS7vAUSzXKMnxsMmX
ltXKqckH8fN8MzXOM8obdZFCtrzwvZ5+rv9zeYpGJu4OdsnnCsrQa8nEiLh8V6NqwMD8oADlnBT1
FlMe/ulOGS5c8fQD/H9X5JQmaNoSSH72KRQDpD6aCjNtMUKhJiZJzOtyym2AecFobMsOWgqe/b9H
3P+Zj/6LYNI/xty7sNRtnv1sqzPz0fxH/jYfKbbxl8bcNH+H8xT1u/3ydySEYjt/GdQs/mVL0sW/
MiE0+ZepsUtUmdLQ/FIB/5f9SNP/Yi+FphP9OO4kTnz/xHx0FkooBIUb2l80Lubfxyif929/nG7o
eMJmjS1rDSp9XBkjFS2RiatGje4M8soXySyK9yx1IWx0P+WT15fWfvJTfdcNSrWiw4uSARVFqoVf
/niOt39PrH/Gqf7Ws/17vuWn0WdAeiBsE52s5Ox++tNCWfd6Y3b+Zuo17yXxMlgBYCKxRxWGEW+K
vvahCIk63cl8UpFzAAulbS8IUYDUMN5PIfyy0mjrByWYrY91XpuuSV9qC8RkuiXBWDv0hR+Et1E+
NSCKKzYLfCqp/j20SLd329zzfrG5capVFFRQgzykNgfFJLLp81s9W9Z/3yqiWVzRvIG5zcxI+PMt
1EFlpIE/eOtAVayHIWsbFGEeSTheqcnt7Aomf1qZdjb54ptKacOXVBSEcdUjuYsL9EbhtdLo0U3o
CWBdnmP/nMvKy9a/uAjOv+TspUhBZYNRM//HnO/75y8N7FLvVHIqNpwKh9solSksCmdVBQwLmrz9
TVeN9uMQDNWajAfzZmIjsIsmCcM+b3zYdK0+7BovD8FXjv36wnM8PW3wHPlBFHioR6Do0NlIn/46
C6JKYg/kiQO5ae7zBt2DRT1r2WtJuk3DuPtKAMcNrGRvX9MJP4i61y6pNH8fFU8eEXY+9kCqgQBM
cjo5+6SyOqdKU/nGWtaWklxng+8bez+1i1UEUdaPMJERIjHStokqNxA1VBoVxo70H6e2YndBnPUV
kbTwpmWvHhTREo+CopokFdIrwId+6WtMW4tcGbc4aOO1lQn9Fk91vxlMDaRa9G2sK1AvuRp9zcWY
LOoii7/WpPIs2ZZukl6HLKL0DwEUhmviVMD/j/qE302DbxQYKNQX+JO7DHq3fI2ErwVuEuvJ2lN0
dIFWh1LG8trgMQU0s1GBsoNrnyhFd+ZEQdtE5WUQOb7LKyembYWBZhmx5D+1XqgsRnCeBj+DLSIZ
bIWzJhdi5WjRg5TxjKfDsTib4n/0VprAzIrLbVh6UKO1htXb8tUSYu0g+ZbLpCewV5BeWSCB/qVQ
hUbXhQMjTHi+fUMenyR1ARWVU4Zf2XbA8URTsSXIovzmwDg7KinAd7+wx02jtx5M9CrcBQKkqmKW
9atn14AKQ4AA5ECsyxGVVRsDb4qMOlrkIql2aZ0fhyymUjGU4gA6ggQqK7G+aAIzYdEpxYqM9mAT
jFp2kKYe/AL0FMNTLLudphT3hmgSN6265wxG4drGmrxR23F6lkleYMi2aJmUTuWGfQd1a6od5xs0
6Bfb7m+nUeVYConFeMgBvSxtu3sIcU0kbmCPzkPUK/abD84IdKviWEfDgFzswPRYSD3zV50yzbLU
mGdPYMVw9HVgNEuiBdJ7ayw6aEMax6YqDzfD0NyPKZkOsQQ1ptU+qccWgRu0ZNqHIIgcgLTaiHPU
xnmXpLmyckJe4qCTjVnCy915fR3+0upRLB01S1Z5b7+ME7jCJO9fksBRfikBOcTpUAe3goQy4mIA
Suc8ZDImAExGlrehV/tDGZtVSRzPbkj6CjFu8x1IiL7Egk92izSUZd7pyzzyO7LPArFKLLCfU5TV
bshAonOrX3WTchfAMEg8Ud/G+MHNympplE6z0IwEZrjrzU8wJ7dC86ZNXwbHtPCB+KB7/qVM8gcU
43DZ9T4MW88W6yhEu9w6wBJUnXw+PUd55AUeKg691sn68YI3oxrrI3MNqY9KG+gvqOcJ4ERLs9a8
vNuGBBWRoDZRRwhMf9xVfUW5vHB+sVTXi1r4zZIx2d8U44w8iMLmAa+WAw29NG9LA7LqOCEujIAC
FpVICUzQRuMgyoqTvMhoTrJqDN/SbHC+G2lp7qiZWM/g1c1vRWaQheGY4cFLa1Lt2iROQdb4TrAV
9fQl153pCCglJWLZsG7sMvsxFuOTX9eklKFTOtQFkWc6VNa1UuTm18qY6vsg8PaTl0z7PE29u3iA
MYFmkZRVh+DaCTxx5I2wuCtNj7Zg02cmU2SHDuDtAPEJ3+g3XbUUmwBXoImJP/jbuUKzThqCwo0x
2o05pgfNn6JNUxmOR+L0UDy1WWTsorTnc0vMfZuM7Rub3f7I0QeCIoaJifjvZISNbcXRrQOVCBq8
/hwV46HyeokclWnMNrySPbIs94GVdqs0NuKrsVbioz351hOUCuDzZT9kV3PJZG3jWJ4V93GlBF+U
wi6Ppu8nsFGwgi1SMLaaxMEp7d556DOYTsy72pdab3JX1et6DfSGLZQ6eA4o1yEoYB+GNz7VzXUu
w6ecmjcaB6WrSdfs2ukuMmuyDf0OPqmZadWGbAhrk8um2qtk1LhqaGdLxkS6lI6eI8r0od5FDbC1
kIZoKdMA1F8ZPfeRFj4S1aG+Ff7UX9Op+R5PTngFG6zYmZ4iHoYoSeaCPVmSffTmWOV9mzjEuDrt
8/R7RxXAbV4HaVpeQyTMaFUCC8/RKFyXUmvhYnbeDbWPu3QiUNAkdNPQrHuWqWBvGHOuZ9UOu8Rx
1qqeF3ur6g+RVd/IkVZtPxpHIJsELNe5WMZhVe1kkbbuYJbaFuqSvAIduYdTiSgeWnho9+i6YWvg
BK4a5a4TiLpjawTBP4BYVSsIYV7kfc9GutVBDV00La1k649kRLRd8VSVfv5K/gIZh3oE9NOko+4A
BMIdBTmT/mS3mIg7usosc1gaZkAoX4zZLGCHvhqcLkBgUco7s6G8FExlsiZCYaR/RccBQpF508IB
JUcNltmCla/bKgQ9XeXs+B5HJ7uPglT+HHTlumrCxzYCgKiN3m3ZdQXckyR6o0TVXmcw7q4hD4Zb
AB3ZUjYeCilyEMSvrA6TN+m3/REej+9WBRCJLEXNCZpOvR0ip6jJM1PS3NVLFVm/VIqIdMjOG8Be
+w3Tl4aAiWB7eEz2ofPB1a4VUp/sqyrsMmWV2fh8FmXH2XEVw6bQNjjichXiVT0kxv0YyooE4dBL
Mm8zlYA7eyXM0JS0DX7HhLZFgqHZSH9kLE7JddlFvbyyUqPUlxqwoPpnakhUb6EoVXWpMoAAl1MX
NjfFkDbxfZHJ9KB5Scv85IDa6yzRNMdGAi2Hblkr+FXxSPk7mNjYDfTeqPo7clLwlCjhwL0Vsjau
JkfTrjWz999ais5YHYKgv9dz9ldHhnnLAaaivknF5iCcejjKdOB56JzJwaq0HmV46UfdQdoWqa+T
PtZPppZoj21VxBuz62AQZHQjVsDqXRmmzqsaN8a2AoWzyiJ7pmN2E0Tuxi+CGPA1PrFFR5zPQsYQ
jw2Y/6t2GokCpxAwFsvKkMPG09KhWCpqN8zUxRxrVTDWmFinXP43c2eyHDeSRdlfaes9ygAHHMM2
ECMnDRRFKjcwilRinmf/+j5gVncpItiMVq26BrMyy5I8ADgc7u/de+6Y+13XJQ9OamXa5xyg60r1
dvi5j+J0O8xkzLHK6NcKKOjCDTNuMsSEP2jIcVTphAOTaHAA82yiKGZt8sjBuQ2nyiKvtiNlTcv1
4IrEuVpf21ZbHCqANffmYNVXou8buRL6QJpTbIh9Y/XzT+4A+7S+CMBzDwmECsp5V1E8sDdTOcAg
MRnbQBXDz6oV8RVsbaPxmyCOP1MsMx9LKC1/sdc2kXIO6ifBKGoTOGFBKpRWOr/MoosANcStde/k
430TeC3nruJ7XtNcDLz4Mea++YE7gWNI7lJNPoKGcomngb7LVpQYYClASKbt16EesJUUM/xpcnj8
Pl5gDoVOCJqw6+JrwCqb7BMYYRWHWKOkDh0MgQ+GKVsnWkY4dCFJvvG7Uia08bsg2VgO5OybKlPd
SgZEgu2NtDe02wgiPQ405RHOquImfR09Cxc328vXJqTBrLsDHVBD5IemEtlT5BV+aYOcmZQDUhxV
4DettMlYJ9DuCloW67uje5+g/MQH9q3YsedqVETYLBFJRjMNC3CP8lRSWVG3UmpJgoDN+DyOY/vT
9dr5KbIy+2A5dUtucjO/kmiDX2hor0pDCZA4ZUVMF/yiv+y45ACsIL6h5O3EcwKo9DALwp46Gq77
OBgeAOLLB8zvajv24S2JCNUTDKhoX0zsFtZ21ZfPyEaBG1lapj8gy49yH/cjcbBxg4mVkFrAdKRO
ZMlrXuWfdcSud7y/+W01CcxEPT+fzAbqGoTI5yb3L5TsbWz37wW3uc7H7mqocAmlqX6lT3qUbLxm
Mm8XjPcmknX3qTbQb3AnJPxEihUhEbQZqLCpJXYtxtq/hGesS9IOSCIsyVpK3WL8y8ty8BZuh1cl
5I8UQAjXelIEj6kFOcwniw1UA2RJmps92OYS+5ZQbEccPqkRUDUs8xlGxAGpXQgT+satSRL3qG/X
Zmj4RgOIwaq0XwS1TJ/SNgHtlbDKBUX3dzwZU7eqnMH19j35Vs660To7B6GHdaRDMp+g2xw9w3fm
lIwRo1PtobKq9pZ7/nehx3Phe7PcmyVsuMLUNo1mlSsXI+jYmtEBrG73xdPzLyNGX2Lg3MewrpVv
tTWbSbN5DlvMaVrC+yWHKvgWTNmXNEmNW8gVxYMrFF4WS6bzUxjzVq4yXK6rvvZycJbZ9JMVRe2G
Nl3380gApjYyXkZrNKmw/Hkg1a/b3o0OIQvwOojYf5H45FI4sqh2Fvh32XjBivI8HMCwGCs/Tpzk
ezZGgExqtpxsvoebsszJBfKC9Bo1C3m73TR+A7pzIMj7BhJgdj/bBpM9y+dNUIHbJSSwLB4qReX9
DS+2SqIWuHVmaeZ9N5GxM5K2iJXHImiLAHPRXEcWIZ6iZjX3ZkPekYwBKguk6KYVZviDLw7KsWQQ
u6aaum0ZD/raKm3nWe+b71VmO3d2GiQ/8zRvr/PRGzeyTiO2rO0hzJJ7S3PTH0E0ICjTsyQ8eBTy
Xzr2yo/R5I7b2B7D72xstevS640b5AHjc6/a5pOa63atmzEfXH5ZGh2qLjatTVuYbB9UKV70MVx6
SHPlbvPGdoDz8TEgkcwxbmz0QTjtDKCaMIp/vZVP/qiI+63M+c9xNO9b3O5/cnv/3zJ/d7/Ku+f8
V3v6Vx1lAP9/Evq7dKU/5Es9tyeZv8uf+E/mL2YU3Cg0hd5Uyv/zf/xT4PW8f9HTpettIkwDErWA
Tf6d+ev8a2n0QsdA4Ulfif/L/6nv6v96K917HhmH+J/dxU3zv/OO/1015a79X6lCx/U6sFc2U4I6
FOJ0U6chQ2X693pdainAwUPV7qxeVXtXIiDlbBOTyRMk+9/uyjsF2/eG4g5gqIWgIjBAHg8FtrZA
E5K0u87srb1TxE/GpOubWcAM/Xik4/7WPxeFq4EOtjQNPhYnFbYozcqJRlu70y3lUTXq5p07xNXG
0Zx2W6JO+4otvb7ho149Zb2VPnw8/Kmu4u2mLv0kfDKWtTQcj69U5a0UsFranVNr073y+pZNmZFs
SYYJHmRcJDsV1MkLQa/JldO36XWtzyYfbVWuL/yS43bPv+8ETWjk0XiSjFNtdD30Va8JHi99URDk
HfnAX1zC4ghks3PciDk1w9muomvKE82dRwrLbRFE0ddg1HuwfXNEBQF+4LfULhbFQ4czpRvL77NM
nf0wlt7tx793mQL/KY2+/VwqokvYteAHnzlV5RRnaTKpbufNDcc2MRDmRHIuDL5kcq5KJ52/fTzg
O3OSQrW5GG7Q04tTWU+cCm/qQgbsFcFrhXCRwwaWTUJOd0nCIY57n/9cHGV1zwWi5S6K0ONZwSkP
R1ffMCtAxbYoxYrkUOr60K2B0+dPjuMUFLVc4jyAzeaknzTKvYeKTzRvrsziUyrcgQRlL+8aVMl2
+KgK9h6aERjeRkYDqQGG2VlXdpIi3DeJ7Nvo89QXm4SgPITCSao4XmBhzC9MsvN76AgAGAuaiYuj
zX58XUUWD+EcB+0ubUnkg187+BZVGz9QbXChe3ncL11uIUPZqIOp67muJU+6C63GvqenUbDz4kG7
6y3CTBZS+bAKWtf5FNkyAvED9PdPJwlTxAL8z0oCAupUyBHNHYmXLp1poUiOSTIb4JbTtr5FQXz7
8VBnc2QhKBADg4SATb132j4pGljSXTc0u3nSx6t2kt7aAOB74Ym9NwpeCZSSwkFldqoSrorW6qfC
rXcFiVjfvEC6+4Bk1u7C0zrp9vO4sM7xEi96JVoeSBOPZ0ZDDm+S1Dq6/hZA2MFstPR15kQCntps
hr/kPFSvAWEj1ho0vE1ATkoAH+dbl1SEmTZYepv0IVI+wlaJRK0ppF8CCr1xUo5WnOUz6sC+cpm7
Lg2i45/ozXBeVWkAmtDqarNU9A40Dq2fSVjKvVIcdFU0Lb0FLaTuhqVkaersU1eMa7vvjauc9JEr
VZT1dVeG7vXHs+F0OYRwZNOip1dlLarAU0SWkY8NmTpjsdMsRZekab+WQ0VyFK96p4R2YZqffbaW
4Vw2JPTIBFbAUyWr13dG3uiy2I1lvHEMyueD2T9YQ/69SWdseNQsUosqdi4wMCgDcIH88vEFny4l
b78AkZukR4eh5m0J/a3bTG+W2OraprXUlfmm9eZ8l0awhFkDjd3HQ71zb/nI8I7R4AbFcGoLgGgf
V6hV8l1sS3jkUltFZMb48QDmoq6dC/f29DuMvAMruedyW7F0n8GPALwWTiLmbGc4CbgCS5so3vYG
zimUF/Xnzp3dvd7aprlJRDX8F4Pj2+GJSkHddlEf/L7Hc11oOZ1bZTvTSjmUxtUs1okziCuRE9tD
6aX1SxwSz6OtPP3CUnO6YnPhGD3pXS9zC/nPyRIQzvTMdY5qVAVdeWvYEfUpVxs+VSFcBWhT83cO
Ks2FaXQ2KFJ+FIWe4EMLR888ealBYLthbeKcSUZj2A9M6i1FSZs3p/gVpC3ox3CS8+bjCXX2iBnU
wftg8crS3D0F4QRZ5xlppIvd1CXuTdO48b6RvdjP0kn2c+4auyQr0pex0PILLeXT5Zyl603UzzLm
sM079buPdeKpqnXFLp0owua8wTeya8QFw8I7o1iIQvnrBcJ+ecpAFPlALdSNzJ0btgMVCtegiDDV
F+7i21/z+4LMxSB+5l+cfti2nnrbW1chCzMSE3tOUG9Hl6KRRrTz2glJifct2epLN2faE4ZXHRzS
Tq9bElV8ClbgrfUuu4Pi3GcXvmRn6xLwSQHsi20Oqhre4OM3COi0kRcoqXdNXrcsj2Csq6lZT2C2
Lkg9zu7ysvdlsefbv7imnGWW/bYCNrMNEl5FApyeU15nQo8g88yXqI9nix+8RTa95jJvkESe0sOg
BA4ExTOKWZO72Hqxs9NjGD5NL6x9N4C5+PjdOLsq2yDMAfsT3xVExac6N/Y7dayUle0qx0j3xK85
SA8hnHw8ytkbyCgLj8vk9cMBfQoKTYYi7LGHZruOCtBrqQz7pm7zktKoa8dXNrXzKysUOqHkBkz2
j8c+PXKi14cS8ObzXoghp3tEttXDOBLrt5M0VepV35Gyvk4MPLVBaYJpzUMaftGCZYlFttT9YR9/
/vgnnD/U5Uu2LHws2dI99aBSLlQsOka2S9mJfHFphvoEued+4xIJNfajuCDmPFtluWSM0FytLW0m
1PLQf5uqcWW7Wu6W2S6PSaAIgAsRWxbZ925qZNssSb391FAU//giz97Et0EX1thSr0ABdzyo5TRq
NrWORFa3lVTJqkHyResz6VPPrS/c0RN5KLjtk9FOzhuL0d2muEq+e+CVtT+p1njtjSb1O62qvlMJ
zI0rEqvnH2yAm9kfbYIfD6kZpReu+vzRCk4fEHZssBtQU5d//tutHiKCrtgyjLtqYbOmrudLMt5o
7sGe19Lywhp8/rYurxHrnctahBnldDRTn+exq8ZdEPfOlhBXBz0+qdYfP8mz0wGWyEXECMsEJSr9
OXF8UQWh7lpiacOuQ0swELlreFurmoefk8tmnH6Gk1KCkEm1z/rCjdcjvqnnVBXBtdVa2oMwYgep
jamcxfWbcnz4+Ped3wUOs+wOAcmAGaSsfPzzmj4jcCZq853IuNUunJwtbUvtwpfl7CXiLGtylIFl
SkkA4tDxKFZNvLBeMUrnIobuS0zOCd3FtTUTjNc19ndD640LY55dGXrRN4+YAW1bYps/HnOqu2Is
iFjeuezkn9AEFndQLC+d/t4dBUwBexIk8byqx6Okrc7hRcz9Lqh67yCdIECJZtkX9j7n9w/EIkdM
4Ga4hwzr5HvJShDR9NX7HVK60dfMrOYkN4u7RrLks7voPqk6vYQ6e+fSEA8u6x4LvYV56vjSAr4v
lYYmFJc21Zulz08WIDbWP5yAYEz5PqPhNTDHcGo4HiWziTLhP92uIsMLbZXuAFIwEufrx8Ocrajs
GnEC4Mfgo0mT/2RFHYeQdO8SOZ9Z07KaE/AktSf7dV6G9fbjoc7vG5YbwRUh2gVucyo+d6d+ykTg
1DuMZ5BXImlv7FJ7+S8G8VC1MCl0vhMn1zM0KnPDwq5340CssjtHwY0XBsOFo/l7l8LywJafsCI2
FSfv0CiLKFLaWO9yMrfIf6HYSw61eeEgc/5scEnI5eSGVlXyFh1PgSiRQz22FADIU3evKaqjK+Pk
dtcPTX1hGpxf0JuPdYGqAnfAi3U8lKGZcxS6RbmLjWYm2iadvs2a0i9sb5fbcrS7x321HMs431vc
vtNPS4TvikLaojINp3xPVUZ7Sfs8uMLuMX5FsjRfWB7OtoSYK0jjMBDEmyBaT7eEThg4vQCCyzs0
5LsmaJyvpLFYxD2URnulTa53lTt24o9R3l/YHp0/u6Ohz05lYpbFnGQjKQZVtJkzkuK62TI2EYqZ
CyvF+V2FRIPXGvUrZfOzyWjLtJB5uKwUjl3eiDYnqznrp18GOVx7QiKGSzSQ81VXGuBuAeFj4QL4
s0ym3/Yj2liKuc66juKJshFtGYlLkqfnbEwyoq+TGFZTJvN48/GbfWoWdZkxeGSggdEjgCN3utjX
QRMQsUOAmRnXQ7Fqxzx7ytJiuG7SwWv8JEyjJ0Vwt7vSbdY1+B5mOm3pxEzferOoI7ryofoqNVmj
S1PojDZB7Jbh3szhP32ea212t1ZWNkh7y0E+F9FMn/Xjazjf9SwFwiXKBXs6djSyYY5uHanQJB1O
Sb3vNNncW2gU4MSTVjuw4ObiCoYnnmmyWmkAjCmIim2E0uq7TIZAW9sD/BUf9LmwrzqVwLkkRA0A
zIWfeDKdMKNQrlmQzmz+2HSeGtkmbaxsK/DMg42Pvd0hhpu/BU1Y/rJ7M3w1Q7wPhGYnSLHB4VXp
WvWpAbdkqmaoJkYyEtPrlppBGIQIvpCXjEA5sFqAo20qZ3HhhgIxOFtTFjrcsgxTN3BxDx7f0Tiw
CiD/otjhxLRBDqeNm2/I6+1eaxw3sFqqskr9OADFtUm0STzVcTj9sioz/kk6JDohRJOztSn0cUn+
LZKi3lh1ElJwZf1KoHAO8x1FlSEmmbd1uo2eRYIrsol8JJlQZqkv7T64rkw2tLTiLaAWSPTJIend
tDykk0w36IIsdC255nxPeoIZRSgf9aB1ZoTX2bDNW1fb4rUN85VrIaKA1kTSA9GLupZtvMEyv6Vu
pbKVLBVu/jAQgBtiZA4Genlb9MwIh7A6W6rRuiFtTRr7umT77M+ViD9z5/uvvWWOLVoyVby0RT0e
vIGqlK+8poU/S1xr/qUOC33aoPSCgoLE2/1ccqLv12Upw8+Wkcf5Ruv13rwmD1ft4jQly88Yqvxp
nKntr5phRqephqGZtmVSRncZtmFvxWWb+TbI4mCRipgQSiNjAj1TwEjV1oVuZTBdHSWSm6VA2qyx
Vs/RPsO2Ut3iDgkk6lUvXaBitfvcVw2Cw9zJOpgcQ1jJaIOUhVSYsCEJ2R+tMPvRW0V3XbsjZTiL
wBy1D4l9/6QANrXbfpRmuPUEeahOJFrA1O6UfjeTXnvW6sz8ZVLeyncGZ3aS3LoOX1FmTj3WFRs9
Coq06iEb8sReWbVErS7iDuho4DhYFwlQRj8dkKb2tzOgoA58EaO92zlxKH3ZlWP9rFeewp1g9pr7
YsOre8qmyjC35P3l9a4jk1q/sefBxWifh15Hjg/cfx/5v7eEuwwp6W8q9giaA2zevAazqmfCKomx
3YVTYXWrZrQzcx1OXfepyVsD3E9OcLxKTcjIaWKCR2iNGiKMriJyvIduRBpexhVZSgbpx9Mqpivu
rjoDsMEq03U4SxNpdPd6IuN+Rbao8UUPAbytBJ4HRKV1PD8J1OtkIXjRdIc+Xr+fDUz5m1iAu2T+
58N9yNcDnG+eTjij+g7Lkg3FFD18FS83N2YL5SN8Qq7mFGHzGgae9lell9prlBWOWAXBAydHxDqT
m/gN9ciNbQ0kkLZjpL70bsH0qhGKlytLL+2bolHFFkZWOq5FXvbmPshk/WA0o8Ju0mMCgwgX2197
AIw2BS8D64B0JrXV9BG9dRK5HKzZiczOyqSBet+kRuNyz+bqRpmJl27GMkrmDRtJjLJTgTl6PcY9
TDtDzyYSUEVgrzp9kW7O/Rxq9PJLpQB/R9l1m5jJN2Za8jkNtbL1+bz1/aoaSgpRJUfL57RJgmJt
tswqwskN46+pHB1v1ZAw+RmMhzT8udUT2zecMWZpCmW06M2HmbDJLArXVtroBA4abkTSJQ5keBFu
nVRbL0rlQyREZ671ytCe2kBUL60SJRgenagkK8z72h8l6ZaEZ+VYd3q+nwt8i4RLxw2ciJmwfABr
W8yfOvR58U7jODmtDd1J9zXJYMV9ZqsR1LlALL2ahw4Yl4D9Ye8Gu4HIgBhvtjdJWcbFvT3mMM5T
xwR97RR9Db4Xe8MDqks+xtpoVuYqJHp5k+FWGrD9pMW4Ushj2nXrUD3k7k5K5xjeK+quqJRJQK6g
DKWEh2LNE1g3rnhf5/F6okH+KEqtezH5ujkgIKTz04lTNOveZKt7yNcI21B1NY+WsiRSsxobNpL7
adJQFpv5L6R5UvBKhEmz9Xiamp9J8FUpGZw5nXbZvMRchbPSVZItCuicKl8/zzLbpF6tpX4dJ229
mjBkfZvjuMpQESPmWg+RXqt1a+YNIWNRr1ewA4scZSjNvaesG0ZzwdchvtTmMbQIwhpsZ8N3X8Bz
71t+KA6SqqXBbWafq2jIhY8EO77rlFbZ6wmM9iKyrEvAXlStrkd01fZVEWh8woSb1PbtFBsoZ1dh
0oltpCJU+rob14iUwygIPpVTmhcbMRYOKuWAhdg3q5Hiu0N0Lq9QZ4qrJTnzq23MzovKPJOwtUQA
u9HZvKTbsY2wUI2F4bQPOcru+ZuZ28O8cc2QOdUbLRJO0wu/s7KbiB+boEdoFE/D15b6C1u3rg1g
xbeBOawTKGImtO/IuLFakp39Ee9j6jcTS4sfhi4f3DScWOPyuBN/W2FN7o0ZeilRG3zUyJ+oMmPr
GUjpVrE3QPkMwzZHtj7Rq/Y9Oypf24zS0qatNGFcWx3ZTv404Ydf1SqyflaSDOyVkbLSfdY7XX+k
IVI4Wy/LiJub0jI3EeyNRbKH3Fz024qvPLjyoTX1W5MwigENvdZbN1Fh5mqP41wXF85QQhxveN72
ZxQmTYMSKD3r0y5pPzvolgOY/TPT55bVLXdo5TXRuKpqC0RjWlORJXy77jxeG8z17DxKkhaKcfzW
dpQz1tZUsdcoqMbP2Caoq2wA+Li3c4XTZ02WkWWQBJw5PxvNtYttnnjTp2KuqtwXicdX7OP95rI/
++1M+M/lLN0ej+4zxsiTHbE3JXFZ1KV16GTQk4nWgKjoRnP78Sgnu8S3UWjAsvVGc0ea40mhTRae
jKy6sg96xhbBGkkEdAbEla43XmqkvzMU5zFJ+5qTtI264HhDiml/dKY4tDG40fYghRZzA4uyy+6e
aNQ/vy7qQwK/N2htoArLZv63o9hQD0Zdpbl94PQs/KQHlq/NDYuFhBbzx7fwH0QLdWg4Dqddo1mn
lzuXnX1wBaTg0Zr0dSZh9LC8RBeKr+8cQTAgU35nmlPyPlXQVbXZoD92rAO8kPRBgVjfG7HA6BFq
YbTVFl7Mx9d2UihYpocUJqJBaaMwwlJ/fBv5DKYORAyJiXB+YvO06dL2QaOR23bJ3+PEmcyb40sw
q/cHBeG9YJ9RUJ3UXMbGc7GopvIQ6G50Xat22ESd6eEmH+1NH2rsbWOdBI4+sC5pmt556SSTlIoI
hDbUbyd1U08Z7QwIXR5GJN9ru2sbLH2OuvBqn78JS/XSXlSqmBSobx/fVRTxwAWwdRzw5rPbwVHy
Y6nG+BHfjwvvwfkFmayEJJcu7wCt2OWn/PYeAGEq0jHWJkSNHJos+IdbtxseP54l71wPGTvUYh1S
LijHnVzPrOKsEq3VHbq0AoxVeYIqZuV9ajuzviCFPG2EMyOBydGgRcZAk40hjy8oIHG9QuLdH4ak
i66CsDSuiqy2/mrKTruaWm367Myh4wuMPBvXC719ZuG79fK0P3ST3e1p/ck/fkm4ty4SXiQdAPZO
S8Uh+rcBWxreZpvQ5tzUjKfC1vrbSuJcypSjrmheZ9dZ6so/nkh0pKjzE4PLDzBPG8ihUYRmh/34
wMZyWqGQ76/YJAFXVnq1+/gZn08kNLsM8tZdRIZ6sqBWRSlTw+2tgz4J9v1IFKCNhZfW0lNiJo/X
ojYtWUrpwtMEOnkBW68L0qrm3fcyhDFhWMW+bWvdivLotKXMJQ4U7F0Qso54sfFQbrygawho68sr
3etTfzRgc3FwN1bJFGlwAsb4YRpNEn3mOdpKs8WIVxkVjpu49jVbahtDB1j358+FjD+BtJ2yLrqN
k6ugGB1Huhlbh7ax9YfK6DmKdgnommJhD378YJYJ/9s+YZHQLwIm1maav6D4Tl4+w6yFQcBCjQzT
Ln3phsZ93Xbs3+lyYwRXWbmKsnG8kJF3Mh2oOaJIoZ9OQx3uhn2qE5vArslC85I93z5n09MN96UX
XIqte2eUN4cAyxc9V7KBjl92R0bThOOu3evFaKB55lSFjdoVxYV7eFp+fJt2qAkhyUESoYR6sg0a
66x1vESah2hhLOxkHeitrxpTdFeBGKLnIe4XrqIT4AU0yV83OeMYvoU3sVwVztAn/kxxkgIrn+e/
6RAR+fTxUz65E8sPpFC/9AspZnO4PXnKU+gmiaJ0cLB6QmUqkxSpYraK/Z+P4tKbpPCzsJdOdd9V
TpXSXT5/adSGa4rzJsjF/pLG8PxapEVMJd93eiqLMuX4qeJDx/hr9OahGdy/UBDQ4S0KEyHIxxdz
/lVi6wf1FNUwlVs0KMfDqMYzBluF5qFMWv0b5xfiiSoZ7+u+FJuPh3rvimge82/McqhNThZHXH0T
xU+ONOgDhoNMjHmLWOlSgMt7FwSfhYVlgR+5b2vnb9/yphrceMgHgUU9l3eJEUyf5QwtGtFSf0Hi
sdyb3xYVphuaLvbNiPZoZzDc8b3rYpGPsxcYKHTGyF03bulsrcmc9hZuyru0CiAemX1Vk1bTFt2F
uf7OdWJQYa6jn2cXdrp3R6fTiajk5AO3tr4pBiJGgLvOV3ZPdMLHD+69oRYxNkdGih5nG2o9bS2M
LhbXqSinmQb8kyGyKHempfHnc2QJg2S05b9nkB2nFmOjqlAckKAne2NoQr/Swv9ijpBpBoyVt4tw
jdN1OQtqywwmyzyEmP8hdFB0nQZ9IF2U5MeP7907k56hPH4uDQbgwieTXmi96/Rs1/DCFpQvHTAN
dhlMFzaw7zwhvi6oZalS0t0yl3/+26S38rBqvCJj0uNxuKMapciar/qvrOWX+oUnX9Jl0jMU7zAn
VNbY09NVEXlT3KadOPT2mHyJKRjjcdflaB4mO1/wGs30EJeDpl+YhO+OC3wXXSfPjdGPL1HPVEpn
qBGHoop+NFTHV7iadx4YEsuam5U+uN8+fnLv3tMlmGFZFzlhnQw4Sav3nCARfEw8GlleTJsKLTtB
2umfj8RsXM5Sy7wHi3Z8acPYZ22SxSYAx974UksP/HTp9J+oCv6hPMvjsA+zkA4ikiHHk2+wsN8m
ijMGLqoUvpBiDCdExaq9bT2lXVgYz57VMgpCX94txkGBdXxBbqPV3Zwx6aNCTMQsQ1P43DmatpFW
YeKppdmBh1eLsh8fP7JTFwJ7LV4Ciu/L4Z8jsX5yJw2ROTmM1PLQDUAKVoBKo2+uLIYHzaqafpPK
1qXcOhjJvtNliClcJ+Hg2o2GkMJl0eAb+PgHLXPk6AtBAQKXJE4Zjh1Ujk7ey5JFTvdUXxyGOlN+
WRfxt3Ey9QtqgeV2no6CaAUrKCoRepjL4/jtoWpTIO1wHktSPr1go1Ha3M9TGWyNMHnIkkm/sNi8
c1Fv7Dw+44vx9FR7587ToKSl8kPXRTgkK7PfAj27FJ51NoeQaLKRQ5FgUQYwzeNH+fFjAB539q2m
3MlOioCjRXvFd/P4Hrl2biRBH0T7upPm9zbI6ZJEut7/6oe0/kUxXRFL6tlYGumUtN0qt7yhhR/l
5Z9xumtPIzubhxE36N9yso3c15MpBesAGyvY8Kly2l1kanJdFQU84AhSGQRkOdAHqiKjh+quoGm0
czkX6zQu2q8gX7KF/5NFha8CYE4rvS6qK6AkuMSqCmALgaWzCFdZHDX88Qm2K0k0KTV4L4xyfRfa
ZRlsGlWLgHDvaX6eHKIbYDFoib4piz6o/WbMAG7Qvyueq66aA7i8KjAholkD4SZ5hOrB0wLjVULV
TzfgjavvYYa1xU8SWvyrIcjMp7Ibd0MczzosHrNztzEIvGI9jrP8WiHAxFTeTh0A5FSX6BEMLQNY
DEVhTEw1f51QeaDFdF18+v2chelK9CENjMGxhntMtW4E6dYhWgXFYW76M5LDg7KoWOzmqIm+Fj2S
hTUbvehuAi+RbbKxZS8laGK85KnMVung8o977DBh2kaopbMAY2NHYdpX6VzfKwO3MLCRigwt2vYO
Leq+NkELaSSMGmj76pWeNNV92xZYeDTyeh9VVHZfZKRZzkZLEgIkmnCW4KQsu3otQ0t9iQIiQUjF
intjkzsTfZNGFmScUXFBXkHzkdq4mhVMh25I570WGeOwijrL8zsZZn4cadOtmag4XCc9P3rtssVv
OC5J54cXOoTcDrh8JqDKOdSQvEFLsGZrkd1o6UzETFUFzv3kaOLBrFxKNGnb9Y/kJM/Jxu1G8SO1
kuxX0KF0WLexDP8KrQnOhC2TseUeBTYTdHC0xfFQ8msHzMaMzYqZrMBsOAdsbIbGbY3S7+GgDJKC
R054iNRca4PUY/jESQXWWAbNj1naJew+MQWXr2U5EZOT6HHCQ+Ckt4dR7L5IU/XXkUAIsp7MXhEu
yHHK80XkWSNZ1mMarMbM6POd3bjZtEorYmbpCWshZQlPV8wqq56Jkkoa8ZNj9BRvGrrOLX+oA4YU
z8Zg0MKr6qsuULYiZrjKryezKQG2ASR6dlVbf+k8OjHlkMUjxYwplRQ88Clv2hn5+bowi+hRDz11
Y4iC3kekhd2X2Y7qR/QEqBjHLEasEfb9xC8qJqtahcqYfzkJeJbruQL5Se88TA80xQbI7VSGaKsN
5uT5OiHPcJB1+VJ6oUvTUejj30YJ6GrdwqShweJF8IJzW2tR5fHFetI8T/0USVC/gmNqvkCRGh5y
vuOk9mhJ8SMt0+52qrE9r7y4Js8aNobz6OEJt9fRgODIz7Qmb8jdipJfThqG1q6EVCGuSZZUj2EW
AbhwQwuRSTkVKCHCznNfcjVq+cZWUDRtKCAJAENdvcRZQzNZrye4kSblmc+zsqfXsTBp9aMqql/6
tKOKF40WcEcjru/KQqp0Y5mN/mkG3R1taIqqexnXJIvpgnbSxhgbI1vVoSpeW7wNke9ILa12cgzp
OxfARTO/sik7Igxr8pXejJGE24U+icxuF69iGdqNubY6iKCrEEjfguchGWfVWW1FK7FfcFFz2kKz
GLF7Tvzv2f0kmNEN66dsG58GSgdAxrDmTzAIy72pACYuFvVMQgQrzS80d40IA18dS9IBuZ7r0Ind
F1HqfAtoz1FOmC03JyhTz5gpQtZOvhnCvs43CnbmwRvnUq1TLYUuVtoWV6FUHb2GJgbrlRXgyvUN
yZ7Dp1pfV76bRxiqhVmI76Kq+cuDTrpfpFdaLOF9Ey7J1QHvdxQVMPpMYI2QTabomTxQ/WV000qs
AK2Ft16oy2RHsMHybLRxXnRsVmuuaxV6k1+2LXBFJwdHs6lQcIrvYQWhcIUj1H6sRwQKe9oytb7y
9MF+1FxejZVHDYn+s3KLv5s2C6aN5JMWoRJqZLyFDIgygU528cPFvnVd50SWgVSSbAasWaUtwT22
ItPYqLJi35RN+ZIJJ2bqQZL4UY5FRg5V3yIpTAyvkzsnzwy5Qt2h7hJ7dp7nYWFDDpNhga7x+ng9
SEVnMqLtba+KRGufGyQnJdGLUpJFJf8XdWeyHDeyZNF/6XXjGYbAtOhNJpADSZEUSQ3UBqaBwjwj
MH19H7DsmYlgdmard72pV1YyvUgEAhEe7tfPVb4ltA7GmzE0rYMVIhbbTkOSvHSqwkdItSAsPKGm
tX1AmRO+jHCbvo7tXJgQtZSEIh4QBQMCT0kpNE2zRtlOatE/oyjgIToEa6FH4lLTtnGtK/11b48m
B0cER+8pqyNLP5BvNRQPQE/ee+3ED9zq2E1kW1E0jb1Xxp5WXzQhM8I7R9R35M0yjS58q4W3iI2U
ely8tbMYyqRIYeSZAuNBy64dAIeTJtUna9Di/tDiG5x6qQidX6OGmncTFxEvVg2Nnpt4pyhfkjxp
DUgxPbgDLJpSsrYOLpmspTJ4iE3kC9PY2S+iL8aXwAxDJD34zQLpz+wW23CKwsFmRrSDvTXvy9lI
lIVfSGroH/XKHr/yI6avNE5MD6mo098ICtyXfshYaB2F+mucj/ghSumUvrRGPOvBPj8rCCZ+a4Mz
Q8pql5ryEMeK7SljErwMQZt+SkvD/Ih60fk4yzEkuklKFWuhSgwHWzbILEhDkmlwG9gW3uKjSkEr
MszYQ3GJ2K5TGtXBsds0vtWFnOIPeDk2j+xSqu2XvQXfKq4o1Po4i3ep14I9/IULiGz36KX7ks7/
BkxY3haocQKR1sFeWhhDb5MhquROq93C2osp1W/5hIPBo76QJD5F3+kXDo1WtB802k+2EF+HT2oX
JuAxnLnXQH7a1X1tZvG3JAj5lZlmBAj19DptNhWFF0m78BBbUOHS9rPiIgP0HPBXT5ZMQXmNoZEP
265BwrNjc8kekjYfbgphyJ9NhxiQx4A+txlywHqbBhgjLEF3HPG2y51A5ZzHHm0YdNCjwVC0CXHg
8rVQyCNULEgTV5spbnEVcLI2/FjXZo+8BDete4e1H23ge43qFk0ioabaozHzCAlxDNGl4cJutWXC
MmoXVc+ivnnshiGljcjC/HmDiij+LcHYqEdC1+HaqaN6PDh9+1Mdw59xIsJ4Q5DC3U+qybRvCTif
2tzCzywwEe1sRscsb1MjRpvIMoP+aIqQSUr02PbIvanSE05n1VsaSY1gO2tjfAsrwiCBKOUc8nvs
Sm6FXgfDZ3ofo29qk6kfZjUpf/SK0t8qhK2/4Aga2qEfQUt4WYlEaFtm2oi16zQHoIf5bJNtoim8
1TjPs8YzEgzlDm2m89tttxK/rGDWn0K04s2uFlV/lSSTddtzzk2+PdfO7RhIDR1jmoAhQ+3aEd+j
1Al2Mo5kjgYkcb/OsKLjqyYteVuGwwnq9VLBeZM8lDZcuzNuYuD6WjbZQYmUX1MIptS1SfqaZZ4Z
VzUX396rk6IaPilWOD8aMuxQaAhdxPRAzWIhJVsEHWln0y8ZAgnl8NJ5h7gltHexavQ/AxVo28ap
3Jb6ztxVH0SnIpkRfW1b2642EWvKAWncdqwbYr0uSSq0mIlIar/KktlB4gGzbdSC5Abpoo7wL0a1
DHZZTX6mpq48CwRVhLzEdazK72WhPcrCtbfZpF8rWfdcG8OhTibADA3/CKvRCyeF5R4F7ca0m/vK
nHemcHwLuf3UKbuJDqdPQW3Qdz7LCSyeUTecyTCav9OU8qFxB/mcSsCsEdpagkD+LWvdR5NI4C5R
E/0ZiSpQ4jmk7ruTSel8VBAobco6dG4hBZh+04O3hCE+p91HY+AIRIhqIpXqE80nW4FiLYGlN9iP
MSg8D/PU3eBiDZkHfHNblOBcohTzBuHP1djgnVp0CIGD/Naw6XRugjTbmohyBdLwrTZApg1scaeD
mIYraPXftECffRtL7qdcgaXGlz9cFXGj3ieh695r0u60jQP5cHLLq8TuWl+JhX0vFQkSLYVEFze5
+8UR6KGAsBkkAjyY1vONC/fsYYoK8LD1d9wZY+hnHwfduk0QgdVzfOjZH5d+c2qgUFDU7wNbohnK
u2FOvwc6otChBycgsRy2gNvWQOoB6jmRdcRh6iDz4c62Zw/blQc1hCyKZWAS/gi5JabpUdVkTTfn
8JRh6dXPWYUgCojybD81hImKjllJigsWmISB/HgIhi4yDFiWn0gpe4kVf53naxsrdG4q6aZUsnCn
oGvYcP0AzDb7WXQjVchMnREXPuXRGZIjPaoVr4DcaE8sMHb3jr2QN7XQ3k25vjHmIr1WjLz1O636
ZU9cLRSKRzc2/JsvnPh8CQiycVfTkop7s6VF097MRm+2LOBPQXcootkTnGm9izG0XWf3SVr9aIzU
dwIJDLTvxH0MpzuPpl9xluOerNi9b9HatXe7+iF3wvhJrWJY0bJVf8gaT05Eco5nzVG3TQfXK0at
9GPb6bbmYH60aHXycoXukiR7iCxDuW6SqtgaufGsEbBuI5TZAI7LZsMl4APN5e2dWjfuT9suvxsk
8zzNykx/5k6+NRuAqXm/dzhnt5k2Txso8N8Wx6vrsB7zbe40B0stH3UjeZjYGRArDhs4qEdQQj8m
PX4y6s+gfn85ct51hnZVOZD0cGoEeLcXsfNQ09aeqeEn1ZkDZHz0QfQWtxh2BRfAh1cpLvbG/FGF
LqDadJPzLY2MZ9ynv0WZ8QXcObV/PiMM76IQLoDk/ogo89M00o5HYdjMq0+6CH/abRW+hMkuY+vV
rZTzKw28bMDHdc6KjxQWkb6XX0Olmm6Ra4+Poojsa4DtxcZqtS3f7z61bFLTWL73ZntstIowLoc7
HfRV/WCUyJJ1O++uKrs4sEGjQMhSdd6aoVC4MDovXOkWRqQO1DnHjjXpdiaBz0ZUeEt21a6Mum9J
7FbbRTRncnMMboiUy18ittxffeAkj3z5eN6rqFXp+vsacAXfja7xITPCx1QHfKSo4XgbWKVZUy5N
1WxLctSPE8T/C095VOzbEbC+gZRwtMtvhWhxSI7yOtnWznzPsbYzcudWxMOhIaSXiPZi/CvAdRf6
0Y7G2nOdUfs9unO8cQeXjpd6Fw3DHWvlx1Tiak4epFaeqjAj8m/Ep84x7kIlsNFOVaPKj6uuxXiE
bxhwWqoUGKQmrSvNKI0rV3xjnc8esnkD7wyV44nWFfNI98THOkvg/zckWjxgktqVXreW61Vx4sJc
NRBH1aAQgjyces/NDbl3szI0qMEk9bjT8fJK8qawOWk0lwhY7ci3qOQctiKTZMfCnhBqx1GbHW3A
eNa2rhVVPTqQ9n1QV1Hy4Kpjln9Q20RXHkXW0CW2QQprqc9sa6291Rrw7scmw4v7Lsrq7kuJFJcJ
HavWuiVdmCi7IS/09mkqIrjy0VzVR0kGI4OpTInRKwPU/3vKcyFaXP5DSRepHQ0/G4ontBW0Kgsz
c0001kVVAZGrgswpPg28ieaH4VSTwQGLq5SQQ/xD6NWk7PjrbOSky4Id968ct8sUYYYfJS26cafo
BzSachyifRsZULPTtClfaI/F5gedlH5Ay6ORRUFj/1JgcUCE3IFx2PdF1X3WMUn94RZG/MUoEmlv
krofyL6Qnf46h4P9wDFAv8TQi/I7eRXdwCh1Hi0Ip6r21KkI93HCrsP+homqOC+w3hJbgZnL/RAZ
vDNkVWI6ZsA0G0+V4PLvSIYGGXtb2oBwB4E6dlHkc/MfsqPeupL7bV0CIBtJl/ZbIHLpsNPZe34G
dlvzfz2PCs0d2oj1LMTS6lEf8vhWWvi+hmrFJpYn421NOmPnqlX9rNPIVB3EQLPDLmoV5OGo+snr
Kx1x5qaf+QK3hjnN102EHorU7twP9yW8458osekomWI15ZbpaFHLiR+3BLtSFs9KGxK1z2L5BqbZ
qb7yHi1c9Drp0nZgxD0K2dmof9hNAO2+TR075dXkxLBunamkk1sFXSzFBtJOrH9OyVST1WeOhOzF
nmI0ww18XNfXMj39MNtA/ryoy4z2RYyNReLMxH4g0mlhoVNOjj+zLo0wsJgyUikhFrD32BhGJWSn
opKcX4XLCe42wVPWZMOzNhVB4Om9pf/KBWkKOPnGVG+nMhtyLytwVzvEaucM9Ohk6UM72x9CUq7f
E1kM8s7AYPjKNa1g5Jx0Jnau1k7JU8ekUtn94piEdGAoL507ZM9Gij2AFhmj4qsLVXfjNGml+U0V
4DaAwnV+iPNJeewb6LZbOYiKDLsGNGRT2bH2xZKz/egGRV3sdC3rcVFA+7zJE6191iOr+lQ1c/5o
BlbcbcjTE5wZULAX1/h5UVUGGS0WKh1c+7KOh+xCWeV9ncMRCKWXRjudusq6dAvPyGzrNICOOioB
BluFvJuF1V4Y5X3NilsROj1YCbQoYjL9ttDxn1k8TX2oNupxUiqt3xO6Wx/dpPzaIF3waZGDCz5a
wUGHbPyI1i+7GsjE7QyI0hfqOu8KnmiBUQ8Z1NBQrlFHe1siSQqnJDIG9+w0uDZt+mQkaVgo1XAz
m9ElM7/3NSuMOxfnKqSQru6sy8hjlGlpCn3vWJHO23dc4z4NHCH4mph8+ZVpPV0oAS2t22+LZLxN
XiaauQXsudbLapL1xXVWHp3UDdqfWius7wDzkL8VVdaRhpSaW3p5LCYSw32C443Ll4MtBrjE/fnf
8m5hUc+C0bfo0aBrUnB9O9GyHnq7TgLzqPeiYpix3Zd6ccnP8cQopopfIepktFp0K74dRWtwL59M
bWaG236PfVV24xaUpc4/y7syHXoeJFBc8cBXQYNfPcvgZLWRxMF8DGpLu7W59h1qy+g/WciJuG6F
cmcEZrw9P+iJlUonIoJdMIFwc9bgC4RdeG8W9nxsY5dCGScaxSOAH0hH5gsfxalZRIdlwGOlPfRd
a3saK01jSGc+jno+v2hdZdyGjmgvrIhTswjsFcAbn96iK3v7rnDVGq1mVuejJVLjjp5Kq9pkEOh3
smvKXW5wlVRDunPOT+OrHPXNN8EDLQSRV6s4g+Lx22HNqJ4apbHmIxWrCJBiMBFhWl2q/yIbO3CD
AoIhl3LW+Mk0hunLRNbUWq5FbkrqrDVGShLDEkarqbjRAdSTzK1VapSttrRdnf+1J+YIAQ1iDIiQ
XBfWKonRsRvVHQf04AMZL7G46JbYHDWz0uFYMiLgrJDAnh/z3S6FzmWhoqEd5fWr68aPOKMTEKuZ
+RhRYcOBIPUAy1OXi5KvBeXf84OdekACpQXdzA5lOSs5We3UQ0zEpR4LYwJwVwLqDje1Enf+YEfq
Q0Hn3dM8xdr388Oe+JgQ8YOvpAsaDMBa1RkJd6Sb2CZzh4fUdWCinihybgelebGB/cRQCF0gzgHu
WaSNywz8IVSwMKkw8Vcaj8ItGr92e/qijdCWx7wo0gtakFNj8c3aDhs+UpS1XZuDIaVDo+98dDtR
PevmRCHVIJm0ybLJvaDzPbFMAADD+UHgD2jJXW2CxPCRaE3JJlhaVshFO4Of6+TpVcjrdAjiSOOd
f2kntiVaqOEycqAtaNnViC3H9KguO2AalLjCi0wl1ZIbD+dHObVBgMtCSqmz86EvWalDe6VEZq7x
YCmgxZ8zq/eOLilK7V1U6l8Uq1c/5DFtwihii48uh+k1xV3r+5ijQtzoRjzeBEE8+hL7h3ZLyjDc
U3eeLrzpU3MB947ony4c5C+rH9nGRVk1AgdDgTDNa+e29DrZyQtbwalRFrAuk7DIZNdomCGc3LFv
3OkYzI6+z2OqJLUWXtIWn1q1LtAjFIMWTCJnpeWOcq3DOaSZj5M9Kwc9F8NuoiLDtR9xyevL/Ssi
//8Ot39XvRSPXfPy0n34Xv0/YO4v4p7/Gbm/i4vse/HrLXR/+Sv/MPcN7V+wIBaAMjIhl24uXsE/
zH1d/dfrCgMJQ9SG5oEl8m/mvvovug9pD1yE5/ztxd+5LWUX/dd/mO6/YD3RPehAFsQsGCzzCrH/
F8h9YP8W372FUGJhf/Etvd1BDWItPF+gF1gjdeKNmTnDVWeF0ScXIdvxj2m5/ycO+NMkdSWZYiwW
oEkDA9I15kFbRQe4M2Yp7k7ktNlkf0iZt0j3cos4IddsUpVKUW5nGnco7RRZeqGF6eTgkDyXDRXh
8ZoSo4qwSwrsIX1Mr+LrYpELNG6NCKAPSq/JGbpzgvwKDeoll+PXkPWPqOif50bgT+6Gw4PPcDXH
OCfXSmlE1MzjaZsoGmbSzaTsk7IabsehQr5hjaK4xrQQpVKOCVKY2vpRL1NrS2qc+/L597C+If7z
gyC/LH2GyEPXnWN4HqmpFjqRTyG/v8kE9mdzYnYHluSMO1Jd/s5dHamZo8oWMkOa7nQzdT86KNYv
IJHWLSDLT6E1GbbxqygWwN3buZkh/YO8BvHcTUryISkKy0XTVLtHdB+QU6US5ffK0KLswumyfHYz
Of8mU08xD1UDrT22OjU3VoRMz4OM4FxsUVnd8l5/n7O0SyDMX7645c//iDBIqtKbaBGskZCMH4Ta
j/6cz9MWiRGVniJq9wBCmmsDjcuuJbby8G1rL0QDp94XwnLykoLmxWWzePsjHJwi6Yp3Ej9CDH0H
M1l4xtxkt0AfFBQtC8DUDEFJTGGT3qRRCotnpNPxu43B7D+b/P/WouN1PtyluRHtPivnXX80pgFu
QR7Lpxys/2oyke5G6kj7LmyC/fllugqC1kOZq6eucKkMKR9iQ6rWbb+ZSHJf1UoQfDPzabqXmWbv
zg+4OpGXAZfZZau26Cax122oMbJLhHyUuY2IAmQLjvZaoC++sAsuX/tqN+BDoT/GJgXE1r6KLoBj
6Qqt/KyooQq8DsEZm545wZW34QU55nd81OwLb+21uef9oEs/+7IFEXm9XUEJ0OCYQlbiY1Wb72Se
TvdJy2aYZ0r3TdSSJr1qLHCNVF1IQTP9fwP8NeRZqn2f5qW+17qEhiFduuanuR9xsj0/9aswhaln
A4D9RyPrgkdbt+6xT6ETlUgy27LT90VdOd6Ixg4MID5P54d6v6zAyqOOh3nF/6BVeDsVJRsdJHux
vGWz3yoVaqKAH/YU1mBoZtsOL6CqTz2aQHgM3h04wztufj6Wc0sHROKnoot2RW2Z+0Cq49GqVNc/
/2inhgLpDpWMlbXkhN4+mkwbdtEyzChYgD8TDS67RhJlu3EYLzHkX4X9b1cUVyAiV4cAZblcrg61
VLR2rEY1X2fqjuY2F8p0VfbDSGo6CxxkL9WEg6MMjVutbKYbmYrqA1S4yAvawP2N0Evilifce+g9
w9es1SsfSspo+cg9jAsZ0fdfHB8cDW/0CNOoyeb1dlrsAXcjNQhSfLm0cjd0wEY0GWa7pbfTU61O
3XWFPly4UJ0elAkipUHWzCaA+/PgoLkkwLdvSv24LdtwYwDK/Yg+0Tk0ylz8riY7Qp9iKD/+fgXA
M/z3qGs77xqjNA0ReupH3FKvY4cEeJRZB2VGY3x+pPebJZPKFXXJPJLifYfPtKZUC/iHb5SJ4BB0
xYdEzM4FsuWJjevtMKtpHMwqbjQqABh91tlVVMPiDeH6HbRQ1XyHilm3rW0oQhOY3i+VGZjzJh5H
6nm2SKMrNUrrjwqIJK8cZHVjDpN9f34aTu0mltBplrDIPJPpfvuae8RtCJjKFO1mlh4MhGd+BT33
UUZu+QXpVHA4P96JgIkJIS+wYEuRWBqrxVxSsrRm0q7+jGT0B1Ib9WXq7Wrh73SmtR1ad/ja9VFx
XwwoQJ1O4GgbaWSh8cxL5wpjiWBRZ8wW8q5YkBs///tOzYfLprB8Ow6phNUWNCB+hsvfgyaS3fA4
IQhW0BrVymc22xS32qn86+N0SUjTv8XWSvJjHdfLoTPswR4xWgw1yorcd/V9rNvpl87m32j/hg4C
jN39eP45l3W32v402oF0jUwX/U3rezWVM22Y8i73UxbdxlGmwK8xE9+pNG3emRqX+Zn6AEa2lM3L
0NYuLIMTOz3Dc5d43dbEOojQ66nOocnnvu4UkUdPTePlFWBBoFPjhY3s1FA6Cg5SiAvIfd17ZZbE
xdhbczTbpeK1Zd9eJ11rb/JqQM51flZPbJoarUAcJySiHBKIb78mWyJZkIDZ4AtAVnAKzdmlmTC9
GSyFp8XBuJdy+Mtu1CX2MLn50uZlAvSE3fh20N5AUNIDG/KjRkYPbWAHGNnP07VM1UvWA8vqX60a
vM2YSyjjSJTFarcARRFqgx6GfiBxBEeWDBon06VnRnCpMm45HuLS/DhH6e/zE3tqYHMZkLgHez9z
tY2yXIeArVzxdCscv2YUpr8W9E7vDYKgTSul7iMTSD8t0e+lK9SJHYFIgQQ7SS4wE+pqejMhGgEe
LfQV4UZ3WR3+ntvY2kGmKzYJdgQXYqBTwzEaSQ12A0L51RRzzaa0FGiKF2Zu9CEEEPYlnefqcx0V
2YMWBPqFmT05Hj1rAAy44XPWv109yNlqA4224mHK2UL+0yD1CaJL+l0iX827C3fB9y+SOjmfB515
JCjJZLwdLrFNsviyj3w0ptly++2ugANl/pyBHVei5h7Xl8cC+9kL0/rat/926TIwgluKq+SI3XUn
ZJynxSgR6/itlui9Z2W5vEvHyhr3tBe5H0sD6YU/hnzVG8dR4nKbYqWbXle2NR7thBBw25pqdK2j
35WbJlKbX1kZYJtM8dn9bCeGeyfDGSkGJIgh5ibbTdMmqgv6xuiyUe+nAR9sTM6yQqH1ylC/aVWQ
OAhiJ8fXKje8xMA4EXiASbAQ31IY1G1jXe1shDT1YkYuU3fIp7JqrHwq3JWXjWPipQ49G/3c9YBa
1czrUSLz36C7KaXIEJ7UGprEfLqOFM1CoahcquycyAjw21jjSxmJ6oe9WgZ6PCTx4EaxX0E8oBNs
1h9K9P3blLz7QcX4YoOlAv0s+ORu9WGQe/yZIZ2m1iWTxPenA63ooMXogVxM1dYXy9zQJhHRGeZb
2mBv4WgXmFLP4THvK3HhzDv1Six9yYbyyKTl17EWlJoMtZsW0m3VKy2es0Zz1RuV7cVpjLDH1TEh
N9tRhcWJtuinApkL3ek4IIy0ZufKqrt6m825uuuBCu2SMC//sqTIUUKCl2wqNhU0DYMLe/t19nOF
JKADopwlvJay1tFjR3FzU5mV4+vQwpBTNZdigfeH5pJVZlaIxrFOXTW2/mdIC7IqhiD05ci3Scqs
ig6p6iKqAUOafh2Qkm1n2lMvJFSXfXu1IbwZdrWvW8BKRyVK2eSSITlmjtGQkium3fmD69TDUd0j
ttM4MbmovZ3RUOglnEm2nbg0rCN9VM1WpkOPUDYyt01SmP44UoM7P+jaauX1PSL1RU1hc8PBRvLt
qPoczZlWisjXCmTWWQHx0aB9woNcNNNqG3N3XEL7tBDsBSWlYjIa9qXlviyW9QSz75AmAjuHDePq
R7hVwMVl+RFlnBt3QozhwQ6z5taiC/Yjr7b/YtPYdkXnG53TcZgfS2rLN0NaKFcWdnYfTHOiNeP8
zLwPe10OHZiFBNzYdaxPV83ihtnYJI4IxCu/HZviWnFt/KOppm+qpOpuuiTHPyQeHFp3oku2pSdS
6YxvkM01BIcgueu3L0ZqY9jTYswpZNXtrueCvctd17xxAU5uZ0Ufr8tpoOkk1LLkR+tYxodibmE5
o2wTJBgQW5yfj1PbH86fxBnILMjpraINms7qvm6ayO/CeDpovRx2QIM+O6F5aWs5OfOuRa2GzCTc
lNVq4IYHx1Qd+RDS1DxMjRDPPZm0feVO7UjzUhpsVTkYB63QotugH/Xn8096IvCgSoT6B0s0tOz6
+kkNLJaijMAjE2T/pjp4MYpCPo3NIA92FSVH3YqxLmia8Pv5gU/tMxSMqZ3Af8A1YXkFf2Tgcywv
bfqDGFjFBaiA5UXfORnw86Ms07f+2Kj2OuzdVOmcNc/LKilXOYuDkawK1Y8hX22xa2+wUrHDJwM0
7oXExql9bQElLcg10BLq8ud/PJWCeRNUIcabY326MudGNTZFUKvJpqpd5ROxTbZT0es3Fz7gU+Na
zKJh4eFB+nk1m5Cf6WKiedfXyonOSN3+ESmTemcN8W9DiWG1W8bv8zN7auFwOEEhIV3IuKsdPFLs
wAkJ+f1GgF1057ojRqX5y+upBn3RrLinyJW5921OR+iFpz31eQKV5HFhyyAMXJ3HdEAUqY3g1XeS
IvdkjnktbQ7RwQB6c2EnOLWA/hxqdRwWRTbmvcRmQnFysLtWsxiWanTpg/XfIV+yLizYky+Sqwys
TiIOey1HIcmixK5Wx36QEQfjzux8qAKE1hJHpW2cqgEGAfh9nH+Xp+aToZYdiPscica3q1a0bTsE
dGD7swipZDYYK4co3Xbc0f+Sc/R6BLOtsqcayIhAdr4dKpV4thE2URgkxbbTwT3usKdI/PMP9FrT
WX/3kKjIDQPvX/IAq2G6tO4EU+jbedxcTXoT7KhcU0BTYiTgmPfc9CAdnlF0VQ+2KGE511X3u6tn
uafpqoa7bNOR21eGnyoa9Sk9iD1sBgYfdkt1YQs+9coXwJTN5Q/N/FqlaM95mnZZnfizo8ZbpS5o
iGlMw2/U2Nn2VTnvRW4ZjxdmaLnArmYIaQCKTARkJGfWF9yJBhGkaXRB5Lpb3Oi6/IIL+Px5ChQa
ryZWOO1Z2aHRonTrzN0RhfhwoUh84rkpVSMawHUOwuXrZejPvbLtMCksqJ/rcSF9AXsdZnQTH1xD
EThS2/Ee/MR4YbJPXbFI0kBRovSLLeXaLLY1MJuIGm4bAOCafQTWuPR6m5460q8d1ak+3c2ayD9o
XUdDqFYM02YGtr6LKdUaf7+P8VsAOC+0SSZhdfhKoedjHooQS4xQ3Qn27ju7f+2TmPoL5aplwa9f
t4k+g0QYYcY7W6wwzHQ3mxZDjS7VxFUedNGzAURd82tqLPsijNIXPBzA09BQuLRxNM3x/Io79boX
xRIn8VKjW+NVwWKE3SjLyKf0JK4LWRrHwZLxMQu137Vi0iIc9XJ3fswTuzdZMR6bgBsT0rVEQ6ND
TkmilGqNFqd7I8F2Q4mlc7RVKzvIKo0+nx/vxKEIVg3pFyXnpaa/OpjsUQRVYRaMh37BD/EkQCar
0Z7htT9lJcablDaECyfGic2bs4IPiLQYQfRaLOmaypiMBaUUDmMMO8Rg7jNDjXcGpjAfzz/eu+nk
woLGeXGkNMHzroeC+lLO3OJTLG6EXG5o7V4t2S0LoSieEqj1hUd7/7EuXCwgcgSILl266/AN4ws6
kjIMpSMhW1h/g+kHipsVG1xF6scYS6Bjh37UD61e26WyKJ+ixM192ELZhe/nxKNTyNaxtKUsRMFx
9am2g1n3akeWqlTnaivUtvDrbDdQrCqbfHd+mpcz8M23ujw1jR6LvpdUkLO88T82xqRm1wpVxsrV
AAaGZuFwgc9OZVwyijr5UOiXXgfCBW758z8GCruURI/aKR4umQ7JOZpalcKEzaPRsxRNVro9/2Dv
j2VuOCxVFukrhXANVCxVsBwTNVva2Rq4Lo1DT9zQxB9QxkUvtP3RcaYn4npUx/EZ3Vh3J6JRPNPP
Z+7Cttd3duGOmyqMw0NdO8VzDX/nJi2V8oVebHlhsb/7lpffSkBEOZxKEHLyt5PjhmPmBlWseChT
iytdMaIfc6/KZw1qzrytaCB/BtNV+U5Da9j5eXr3SS9Dv/ousFsvqtq3Q5s5bXcFfFxP7boJNnet
P7WKa+4aN7l0Hp5Ya6gNich0rK2o762WwDi7qTUI+pbKYQpxvU7GLVn2+PP5Bzo1CtWs11oenRjm
KsCcg6FEcZMonhPoQHDmWl7LqrpUmz8xCkUmCjC6QdwHLfrttMFwNaCdToE35sK4xjzG3ei9eSmB
c2qU16wVt/aFMbl6lhhQE+9mCDw37JxDUSvJzumL5sK948QS4GrF/Ri1PUXoNW9XoXWfHFa31Kzi
/Ii/ibHrTRgkTSUvWbW+G4p0OPrFpcoBppPb+NtpsyobYBHm5AAWxsYfBd2faYRxdpPk4c/z6+Dd
N4UDKDk/tlGuGpTMVkPR1ae2WTgwVJNoV40mQNOlJm5cHADbNmqjuykwn/Kh+0uSK3Qf7sVYDRPq
LsqWNfqw6YBRJcgivSF14rusCOi3raTj44PrXIhzTkwnDso0jjGtpBrXcrMqVEPc6zXXM9URwUzX
l3itcTO+lm4CFvSvJ5T6HoU/pHtge9eygd6yaryaQAOA2+uabZ0443VDmwYXnba1v0uYBV/MME22
UmRg5c4PfupJSRupDhEilaO1ViQNjKLKNVrsm875FgckLfMwn/jG0aecH+nEuiFDRKaYrQqrh/Ve
jD2WGNigEIOOuiU3bTdO4O666EGAdXHAL0biCmOn4ksYVMnz+bFPPSV9a4hASAZyWVn+/I9DMjZp
ZnJ7OtKznAtA3tg4UPad6RladEnP925rwVQCMRmafnpGySIYb4cKEJ4aRRYAyxxc7Qhkrb+SitVe
eKB3p/5SYkJ2apBhoKVr3axEi3845Ig9PAL94srKpnA7TkZxi1pLP4Rja/39MllIvKiIFyNPfa3M
A86AMK/RHZomcZ62I5SYVMuVg1tW5oVz5tSjobhHJUeV+L1SDnMOPVJBKUMWU92rrkzyQ0KxNtuU
eG3onhi6Pj6cXx6v8vY30RrTCS+X4il5oqVb6e1LkwXJsUUk6MFgsWmHnUpsNTPar/1yCvuHXLMG
cILZBO6jNpyFo6g4V4o7L/ZHqfBdq8R1rlXjT+d/14lly88C9sr3Qt/eeqvtlcZoeX6Hgz0qvqkc
8b0XQkPA1H6cL6ilToyFBmCZd3LJtG2tiuXYuwUTbBpsndIS3UGJ+1Ne5MECZNN35x/rxE7wqvpb
fLEXavsqDm8iOwjzLoCi3vb5Lko0uXiZa+XWUYsUQkzTfwZC8rF18/Ll/MgnH5J3idYC/RN77eo9
l3pSORMPOSfAdiCZ1YcK0e/GTPv60pp6l5whB7f0yfLquDDTU/p2rBSsiqmHFp9ojsiyFq12bEQ+
7NMBurrl1Plugum2rwViTN1OsOlzRfH35xhGEQu3l9OTzsZlPv7Y9xJAhxQ9NYeOdmRP/TyIq6zQ
NA9Msvh6fmpPvVTkM+TpuOdhi7J63HBwh26Ka8fTha3c9fHkbKEumLtAgDVVkwRKTYtNBVjK9K8V
ysw0/eW072jLZ7JulGn0DqGZ2zgARqqXfLaHfWgwMoWW+UK669T6IZYny4pQCOnosvn/MZ+QTuop
lJ1D4OFmUPQoNPZp+cMaBvfCm3u/C6ICAN5NrEPtw1o7IuEzVcP/SxwvyREQlrFdeObQCHA4mFh2
U59dGO/9kzEe1OplqyHgWavWpFWmU9UA7euG9qXBtxJsVHw31mL82zz1kq+j2gBWmOCbnebtFMLF
ts2Onn9PQwlzwApz9gqUGl5tXzpITj0S2ycVMT52lUrD25GKyTVGoLMWghhNBw1smoewBqNHXkz5
PzwUZxZXfnpDcXtfLX58WhNsTZuFz5px2UPEj7yxz7f4Nci/Pokp83FBYqVzHpPEeftUNGUteVGc
HI0ADm/aCtyqFQgqPfRd//wnfWICaSrgNgbJlVvM+pZUKTVp53kBodXUEzZSBtqh0ovyTv43Z+e1
I7fRtesrIsAcTkl2mNFoNLYl29IJIdkyc868+v2Uvo0f05xCE5Jh60SAq6tYYYU3rNb87f5Ykv0u
im509MW0gKTdTgvtPAzO3MoWUmB/A51dPkyxNoabMlU0tA3r4HZ+G6WBDgXrx7xE69La7Y0CJ9m2
0mY79Jw+OmXqhJmaU6Q/W3Di4udT/Q+ZxcnaTQpRCWOlBG1TfqBpWfaRwJx0PYpgQ30FDkgv4/4q
vqnP7gbcTQtKTM93ZB9qOYJ7mqm4J4ocra8Mm/mczkZ66r2qOVhLcWJvgyeuXZ4X2Dmw5qFG3n66
bYmiBWk+Oxyr0n7veajDDOZaXN0lSc8FxdSg3RbnARaSCfl7nf+8P2fZzoEVTd2DUELV9yhj0sCx
zVLTRm50i7C7QoUPad0SN0p1uoL51Q7ANbJTgY8IuFtwjJBUdoWduUaWMjNWDqDaWZ+zaFBsX2ln
69HFs+KouicdzIMIipIJR3BfRmxJUHMD+ZJwqTAVUDByeCicekXLV8t+tu3N3uFM4CoFxlcQXG8/
Y+WM+KdurR3OKjIESFDqImDoQ7Vwu995wLOXoq1/4ZkT9Bvx8PDuUC69HXSIlal3M05Iu/Y5rtM1
enNL3PNHpwXTkB05i8jWE/gX+EHalpSjd3vVdLmb9ZRJNkPZnCf0d8E+msqDp9bJb/f35dvCt1hQ
QZyiAEx1Zn/HVAa6lV3KRhEO8EswaSNKWh0SVY8mkOZn3IqVT0tHYKQC20D7rBsQPbfNC2IGR6BE
2XXH5uHnAH5zCSpul5l8NY+mCYHLplkzOrYWYlBOYhxER7LbBz+OH7hH0pa9NILS9gloickKCyd2
QzKqHGMDY/LNap3OdmShm5xWzsHT+zbuFBhHusO0agg+9xgGs3U7YP6o3RvNUl7MTAehPi/2eUPf
NcAKcA7jfJoecLk+umxlF4/IJBBiBYtGnf92UdeSt7FrDSu03KT8kGdVa5I5ptRt6DJPg29TZTyy
8JJ9SFJUmr7kasJk6HbM2lyVsjdWC22SNUYuAJ0YfO6PTEZkp+T1KOLvX4W5EcjstEs3SnyVOp5W
pUcEYvK2II2nI3CPbCjK8wAJCDTQ3tq9WLPRoieZahZlcgMsGHbFQUJv4FRhTHY6OJBvMzIal7z1
fDG4lgjL3E5rW4oidgfVCjsbsd5QOOm5fmxF7t/IEVfZQ5YnqD2gDVUESA51iDTOIDdmN17C+79E
9hVphMG3F0IBhAi3PyStjLHWNEqolgFlYhoG531Suttf90eRvcsiRKR5KuSnhOzB66/YlVEUe2ps
h/XQ6CYaQ3b0DprdjKbzgORwYCJZ/G2pWsxJMpxzHxcPT8uDCEiMsY8NiAsEqR+KPcJRt7+Bd7Fo
UDS3w8JTqrAalu1sOxNW8ACvmkuva+l/lo0D9kEcJDua4IT+J2nwVibEyKx6iF3K4cuCaG9HYynQ
Eq+lcjUZy7nRI4QU7y+2bESgacKGmPcTCMjtRKtaX1I7He2wqlX7pVcV1Z9r7vHYHKPTkEL9PBhQ
tocErBgWmcXl8wMn++qMInUdoe862CFpLmaLZlw/z6j7fLk/LdnxxPnQJsMGv8w3vJ1WW8Smg1S8
HQJqNIICWfrTVJRl4Na59/H+ULIVpGKJCZBwsiVwvh3K0HFMn2YucjuJYORaCsZw+M4gXw2Cv1vK
9SCRegtY5fp8PeAukKv1RFthn1nh0ObTO81tvdAYkYW3Rxevm7b1AtOb87OKJ/17rLO/uHNnn2wv
wtcAG4rL/dnLfg3vM4V4kDRUI+3dabUR56o8m2Rra6v2SwpKtguUrlHmIFWs8nuNT0FxSuw4h3KV
a6XCLk7LJ2QrFAoRKPct13Ub+p9Gt9DgAd1DVC9iUCT1bj9K3RsjIrvE9ivUxtMyUAsdOvsJyynn
4HaW7OebkXYHqM1MPbI7RtIU7a+my6vLsin2Qaoi2c4MQogi2sFMaPfa4EmMN1OxkJB1VnFFlZxw
s0Dyv4/To5BLOhT4Rh2SMVn03sNuwyloGkeV71mhQ5rTZXls8vbjZizNQdglOThc8LRWkOvgRtjn
X3Pm1TDnqQg4nTmci1l3ziqwt6vrVubJsLLsYDzJnQ4chxYH9xyt9b2I2JgpbmOU3DyzA+km7R1h
51Sp1yTDCiBAbj//hG4UyPv7J0Q6TZhjrpDf4vXebRBt9gbE0wmnrXpzn4C3rC+UJ0gu8y16Njtr
OziRkueTdiOte1HRgZm3u/oy9PIqM95IvbRspsZSbyerGxHi4URUgVsheo9hlPt+Ts0+SFA/ORhf
usyvxhcb7NUFn03j0CBeyzLjWXzV8Zs5YVDgPg4doH4DLHmAy8IRiUASTdPWhVVBdELbYR8zuGhT
V/hIOWFW9801wdk8yGsVPEGLEUAf9cWDoaHoXo/VkWOsbLrERMTxXDU8AOLvX013zZqucLhWQsjh
yYWXKPKNMTXwfqq75y0fW6To0QG8v6dkh5TwhIIZ/U8+9u56A8CR80hzSDOXwiDJQhkORZU9cZEe
KZjIh4IXhk8iBbW9bWe5doUxrdQ9NzuGgTxZAwq9aX6e6CKc7s9KdlKoxvzfULtbDl12bbIKh8Bv
YyndNtOuGBlpmP2ahm8RCJ3vj/eW/SVgACzWj+eUKuguynPiROmp3ZFeRpHyvZ1t89HLOw/5fOGJ
EG1J2QRqhxNIkK3T9K42FHhf+Yox2pTN3Qn59+6vPMbL1hiz7Q9jVpy/7/9CyePCtlIR9RQFG3iK
t5vLRQ+5QH7BCeMyGp+IjP+Z47Z9uD+I5AvzrPCE/6hCUbO/HcRE8r1x5tEJoxl+X2Qp2WXJcURo
UueIrPxWaoBC6euxdnWTdB0WD98/J7TXzqkDr9scLVTsav0Hy7X+O7Zhg/YB0gDOVWDs88/23KM3
3sRtrgR5YoMUc2gvOKdyGXH1aBS7++mX9v+r71Kn5gHcXySOp6hjBComtDNleJyVbgmKLtVOydy6
Bxoibz8u2QUvEpQnqjrE/Lfrroyo6LsZ7l6TYunPc4aEZ+NtR/Kgb29GqsxEDSLbF4HKLjxV7MFI
NiUjUSVIO7tLUz8QjVHXybE4hfbYVB97VI1DnY7Dz+KISJ/I4Ai/aM3SStwdr26Ap0Inz8I5jJeg
1/QGbSKE81dEPH/6QmQommVc/2RtJBe3axm1GEFmRWuFDhbD7/MkU69bNJYBGcyfP3taGImMQlCW
XDHo7UgCj425cM1X85QB8PQoBJd6wtpFMw4i/bdPC/9/4iNiBiKWN0QCFedsWy8iM3SiKrvGffqZ
+2w44+iYEfHns1+0+RF74e0dfDOmuftm7aqg6dEz5mwpU6hiCxIAv2+DdMFIIs3n8mCOskPwao77
7bkt3jDTy2E89OxOm4PDSZwY3sGpls6KV1pU2sk79+p0W+dsRhVZQPunOQ9mr3WhX0+2X+fbclVs
N77c3yTS8ajVwG0jroVhd7tJ5rmwJ2SZzDBR8UfR1t49uzo6Rm1JBTO2+qO6gfSQ05akJkOMCRr7
drxxKIuUOik7JXfLM5rwCFAl6/IBjnkS6ProBopiFxe9M7KDx0M2U0HfJOaiA/YmM7G7Ppv7zDND
Kx/ia5dh2GIrA8Z6i9o9aKvy+f7CvqXRMknKvuT2qN4jRCx+z6twq+0mvQViboV6okQPwG3qx8jC
NzHLZpSprGI8RWge+rzdyjfXqP7WcvWo9CebMqBVQZixhfrZ7t7mJV07DZu9cGic/NRiTRv7qatY
Dz0CFCjk50cwn7cPNHNGdJt9S/H5jcj/2HgzBilolow9J39z4XwPdrOeuqj+en95pVNjMKpBQn5o
nyK1BS4ObUMtA2Gx5qROKU5TDkJfo70U72pNjw92j6TXwGjk6S6VTXSV99GzoXfLXCOjwr0toFnx
pJ7L0s6opY66j59581AosR1o62x+QPCsv2AerwaGnXsHD4jsruWlomMMFwqAlrinXu0rHXDoQLfR
IqJ2IlLQmD8GVQunVgB8WljdV9g7yHjfX3D5fhbFXVe0/IEn345b5GORx/rIt+0Gj0Jy1+u/z5ZR
PAyUSf4xRkX511rRWSic1HzRnWi8LLMyHRXlpDsMdIOgxqG4sGfi2ik66VvcUHf08vFa1nnyOSrG
P+Ji0873JywdSZQXQMW6sBl2NxUMVaoBEeFIObjG79E6ek+jqfQP2MoZB2srG4qgXpxQyo10y2+X
tlUxHFdUhtJXc71ir2cE+AN25zUtjl5q6VDi9gUkSqC+59XHjWL2c8qtlJGFBQnM6r+xw8zCyJ7S
f+4voNiIt5VpKAy0q4k9AL4gJn07q6IY3G6zNDOEK9V91ceU98VMjqigkosAWR3QrsBBBUZpt3Yd
ttTaSE8+xGuyO9lj53zGFGh6Umz992GM14NJSdYPOSiB5IWQRsV2NxwezsuEraEZFmsDIQwnrJBj
6H5VaqyHDuox0rEggQDoFcjs/UmHcDqbZZWyLeCBwFnWncfBMr/hSpZ/uv+pJK8y7zHpGwm6QCbu
PtVQ0T90HGKpYmwM8zxaRvybrcU5EM1xwyx4LvFoSnNPeYTbOx/sftnNYgLPFlVZPiPN3NuN0lu5
3vQrMcGsOtl5zszufZ8OZqi4yvCxyAskFZysxwaKe+mxyqbmBDE9/+v+EsgWWxwKdhG6SYis3P6I
pY5Wt1uIlgcFD8eg1dPmMXMhmYBCaPqDu0W2aYXW6v+qe9RJbwejMa3PPyyJ1dwjzMLRs/Znax7O
3ThNeWhtrbL+wmZ6PaTYAq+ejSVZJ3dYeyv0zGl46LVywb8vcT9EWnokjyndTTD8kMrFVZbw53Yo
Y6lVrK2EGXRdIaZKutVeFnhKJwtXJ8Wn0J1/ihan+1OxZ+0g7JKNjZKBKxpE4sHeTZMOx1y3XBhh
XaYazo2opcS6VgYentcnapvzaYzLr2ncFAefVLZ/2Dw8TfRZqa55t5NetmGbqM+aYdU56sVJk8Kf
ChzD6mXdTj+/VYWFCrePoCTbu/WtTFRPNptytF0P/1ZObr2UdiGseAvrYFKyfWpqFNcJ1XGGfdMC
o7aNAl5th7gXd+HUT+bLtHSwGFdVKO443+5PTBZkgZCh0Q/Pm9btvsCzAB3OsMuyQ7eNkq8F195D
0mbWuyXSq28exdqPKyy9UKkhnKXKbP1WrrSO8zrtD7qqkvIP7FuuQ1HyF5PfXQepN+mj3RFfumQL
vtIp61NTA1/fOu1z02wNpXk7fdeaXfxQRYA6PbXEu9S2G2qcOQphcUFD1DKOsIniYti9qVyRsBEg
IQGu2xPRotrCD3Hm+c4V1FY8KIShinO138fEDNMCOQ0JyiMJbslDfjPo7rZqCmQPI2q8gqszBbWj
95cI5PnBMyDbawLFg+sRX5+K1u0BKiMvSmfcnMO00f8cndS6bAM4AUvNnrQI/7/7W00cx/1CUq8Q
lXAGpLxzO9qq6DMUOc0O1ajWfDWNdb8r7fk51abyGqvNcoqzGVvhhNrfHJXpy/3hZbcF9kSgMn5w
PfZgYMvLJgf8DKgs3MdRBU6xyO30OLDSpLr8ylDAIICME7fso4gNpa/eFCDdpk6WK2Lq1YmMv/2Q
aeZRcC79hLBKqDh5hLF7PJYV5U2J5ii97DmloVPF+od2nLUQoT7ko5r6CKsjXcVX4+02JvKNTY9j
EhjTRinOG+yTgBRuO3n4tR88n9Kp0TkXskt0HPfZj+uu6dJT0AtjREDeUacoFnwfmyL2i6qd3ltm
+tPSo2gdUEyDicc1BGVGTP7Vg23j+hIlAyV/uN1OUI6p7reRvfleFv00lXo3lJj8q6Ha3ktHpgTS
YZttP9XwQ+7bajqoIsuOHAUmuu9UkamK7A54309al3GgQkPxeiEz7+I2FmneI6bg6sVKCACLxove
1enWfNW9pd8OvqH0BwgwpKjzokS6qxj2UbT2iNvbIUIi7uxnOYALY5q872Vt4g9acd4xW8M6VImL
UHPTI2EA2XbFgoNmGE8pmjy7N6U20UUmwBM33Fitvtc05YwNtGv8sWxpFgX3z710toJpxGqjZrE/
jFBH8YKPGE3vcTJ1IqwoN6Q1ccVEtMpO0xKpRiV+chrNfr9Zy1GvRhaI0Smg1E3fioLQbk/RDtSq
0eI617ykzHx1rj7jVq/8oVnRcNZnPm4+NUPQ4Xx2cOFJ8wkanIQtDskT+PPb7bw4/ah2C0ghD7Ol
fyZzGc4U4uurW0/etUVFDa9q/J5FqQNsKpQPqinNUTdD9mgKkwO+NN8cN6XbH2EoPcT4leYyNawP
bRGhjxlHx3YmsnuJPiSar0LUAnrp7TBFhlZIpoJHt9T+P7PotXPSNJm/FOZwolJxxLmXzurHQwI8
kl7NfgtXhZtGA+jI3uyyAGPZ4dHe1qPSi2zrigiAWhvEboLB20kpce/ly0ji2+rxYgTK0K3vuwKd
y/OKGFrq9z0+wScOOnqrpMhaHI5OsfwCmpHnGbw7TRokgJD0uP0ZiAJje6JRaYu0Lf5bFd58E5b2
j0rtFGEdLw5GI2NzVt3a8M2yqK9GM0YHWHjZ9339G/aXJnbbad6D3kxXOs3KlnRPWl/q13zUch9X
NPd6/9aQfWBuKAdKGzylN2xlrHFN24kpGZt1PV9ra9CvHiYFf9wfRXYTUmpAyxeaDePsTuicULWk
4WiFM24b/0RDa5a+WxYY2HlTNB3hWmRXEXal1OJh2aBqtFtDbXSGtdqIXxXsBmGZWp7+2OBwmwRu
YmDDNGgptILKHrLYHxCQPqrYSmdL3IA8KZcBGoa3+8js5qlQehzcB2t2zw1W6dcNzBJ0hmU+yFvE
wu3DWraloBMRf4Eoux0qn1e72ujdhJullrGv5YMXOMpahQNYzlOKMmuYr+URh0I66o/OsE5/5c2m
aStEi0rRuc3ton6o7fxjDevsoiLK8E6ZkQ+sYk7qz28hinAUgnlcxP13O9PaJBn9URxL6mV838Xq
9kmb0uEK4/TQM0p2KERAS9nd0ISz4+1Y1DaXOXZQHCu6rD7XyOq8n7U6Pjh6sm0qMjawUELTdj+j
qejMEUFhCydO3fjPqvpqDjvE5y9rWpkhvML0cUB7DbhQMR8wU2Q7lKsWkD3/cfB2j7U5xnpiQXwL
lzGZHvqk0P2I1XiMu/hIfkQ+FBQGIiA0tvZiU57WgtuLKQOjJVeeVmf42i/RdEIYYTgIgCQjkU9i
G4V2Py/x/pLp5gVPqRy8pzOmZoBWTPQ4za5V+KY9Gpef3o3ortP9hglM8XB/xfSxNi14gdjhsMZp
OJiagkiru75PcrLL+0NJXgSGAuPEFqHPtufi2iaEKCOjRhLXo/I9w+3BN3Q9+TJ2rQOotjwCqEoe
Y2Flzf2J5i1hldi2r5IDR5vzVLW5UrTarZQPc6moH5sImTS/mPtmfszSpnDPi9uZsBY3p/CVZV7/
vj9nyQH8YY1EJRx0CBnY7W9wi9ggWKbyM5p29mnyxu3UQ9P8fn8U2YahsA+9k8IKLYXde4/fcYkx
Z0Rwo0W45A1z+k87KrUfEYYc5EKyoeAJUXcgV+YO2y1qUXs95oOLGbpe0l0Nt7VfqpjIxlYP1d2k
Q/EiuKjn0sXaV7JWleryAkEsdKZmO8VelDzkI1Tu0YnTg2BF8plEnwLfdXEQQE/dfibb7kbopPgK
TZiVnpO0cC6pQ1Xj/meSHACCMa5+OlhC9WeXxpmjC6REvDakyMNJ08fmL3eay388pf/m6unw7f5w
kvUTmhzc+2jhM6ndp+pcp4hqSqsom/TNB7yS0OH1xvmka/NRoCJbPyRHRCsLzyxtD0Pi8RmwGKe5
lHa6dnXbaTy1cW4erJ98FBNmrkdMQj56+5WiNh8aWrgmkUBdXQlJ9CcX5tz1F5aNlxGIB5QD0sDb
UXJvwG2tpZ8S47J2VtJpI7uf1PeTk339+ZEgvnDJ8zwjjr+bT6V2OFeXNK+q3jSf1WrVr8uapEFu
0+G8P5TkLrSFyzwFcRva4d6LEGNlejk9kWSlFRpmy43ha5GSXJXE+dtQisT08VNRr924IC9s9cSz
98eX7UXUBZHX4S4WrenbRSXGgnhVEZ3DA1YvUDg/1WZN6TIxtvXP+0PJdgljYMEKUYjq4a5AqkZV
XpZIBoRm2/VCbH5FWqL19OJgSrIlfT2OfjulvNHnFiIcp3ntx88O9pb4p7stDMesOLfONlymsrFO
iVJH/jL3R9Ye0hUVuQ4IZerO+8tkyBp7Hnru/G2uiicdH4s/HHVbfSvSPt5fUNlIWGiKMBLuyRu5
umXb6JqkOg24Mc+vWOF6vyc9WTqiufbBmkriceaDTAixpID+iW/76slevMWti55eH4oTxb/eaKqP
1qDmX2MADY+om5XP1mJMv3DgaUrQv/VoUFj7BlgPTKLIkNMM1yw3/GSgKTJV0XD1QBqE95dSXLm7
LEe8L6KygvAjW3Q3P0Nrus2AKdkOC8lMHo3DJa3r4l1iONG5G6zmBcV45T9PzY/KOrLHh9eNxhCg
KqjHu6E7XW8mJUnobeY6VMaahg/G4bnPG2GcerXqDgJL2VQJ86hlCBIa7OLbqSqpPaw2wTmgfd16
mFD28fUl6sLKiHvRW9T9esD9PU2G8XR/kWUXAORGuiBCpw393duRJ/gI7cbRCxmvDbxlSUpf9ar2
4PaWDUMsK2p1FNzeqHm1pZmlZSP67nlpfq3xV7g0hbYeRCayE0HIIDRZ6U4wo9vJdAlEkjhCj2wz
25e6zK1L05fKxWmUCrS21QRZpNQHB0I6M+EmLwDFSPaIv391CofG6HUzZWZ0BYtw1mGfT5v37/2v
JJsYjxF6b2i8U4/bf6VaSTw6SajK6CotFwzhfUQ6+4D4vPfTomz8sU5/0r1diFCIx0+gfSHevxHw
RfhardVVgf5gjePkO5navOuWdDlAZUsWkGEEnJiQH0Thbm5pEmMdXVCvx5tA+d6sVvFJa5yjbrp0
FLrG4L65TsAs3H6mpDRoSuQw953GVq52rKyZ346jebADJe8cOt7CrY+qGnCy3WTMcqrVbKQNZzmZ
+VxpyrcILV9k643HAkTWh6GbvqgL/g765B7VZyRPD5qO9JKEbD1ShLspag2giDKKhfha7L2r+hZF
WTO3F7/TFtM5eHykgyHHK3hdvEH7zmqLWnVnpqLNU67eixoNzkm3StrF6tjUy+n+9pcOxmry9WDq
EgHefrypj+MVjKUT1m3zncux/QPvUcwOtvSIXSTbJrBZmQ9bEqDQbiSzVyqkESL6GWXbndEkmTd/
xbPrqKcpUcoDQkuRSRB1uTj2ZItiVqndtXwstUOxsln15Glqqv6Urs50LWr4e2Exb0bY2ikei8sU
6y8TAv3nlNp8HHRz0UKGtFHxDu8vtXQDgyWmkILVCyWF26XWUPxXthGGj87T+iXvkvGRFLkZ/XYZ
ozPr4XpI06BF57eGmqeBnZdNexB/yz43JUZQNqKSC9399jfUWQvdPe+AW5AIvIfaPz5lnb2cu1k/
jLUlNys4fHRTwGVSF9vH2lpqRaNBQYOqbeI+1EOtXFZr7AKbLfcXaoFLoMdp/wv7mRxdgNCI5N9o
baiZ3TtKCagw7+31T33GudbTivFLSULzC+eUejQVOBfvNqBSt2vZAXIuUI/mUtBR5/YjPXL+y/Wi
rC5j26nm+f7ukR0fBHohtAoDHcAIt6NNWGZkcczuSQBn5y+F26BWbbbO+gs0DRJOtBgAELFB9jfC
iPyLQgYFR2xrPjid5v7TIu/z3/3ZiF+7C0BxOYOnhPagqD/vZhMPttdFEXecSi34HVL22ksEHTBI
Un3EOHxJj7Ik2cY3qSuK+gO1mr3OFf7NsQdoEPEDr7PPRgmMLsuH8TxW0ZH8uHQoSjgE1jRAqQ/c
fila05OGkwYMbgXTsX4w8ms3tdOpdpMjNJPsSqFB/X9D7Y6z0ZlO3bUeom4G/ITBpk9hL8PnATdN
FJ0Xz583bTslZjf4ZeY0B70S2ZYErIcWGnhALtxdMl0PmaVbtLtCszet33IYJ+dyLoeDKFC2nORi
hEqULvmE4pp5FQUuBTn0nIGtyNe4u67Riu06EMUn5MTn8/1dKX06IBULEt2PlHb36bK4BjPfxqCK
Wi2yHrqCLDbQ1anzfAVRTmRX25j7eYkpHz/bW4xzCtYadevbq619BtG/XPSqnf+dB1OpD36cbLXh
tAMGgNdEBrX71j0kpkIzRN3fLJtPaw3GA5DvL4BmMJmnhAbUSeSHxu1qx0kTubkGc37stOjkmP3X
Wm2Va6xtv3J9CkokgSMIJMrjtyMRkS/WrAONRH8YKwu77BA4KFQNY9KcGtKBIoB0F1Gq0zSEtcjK
xN+/2kX6VC2NlgvZOatNvniUCa9Zoeof86iwD0rTsndPyJ1QOUCAAGnV26FUeBXJUAqUDEzSk07G
G1buTH1aX2N/dublUbET5dP9rSv+p/sLVcg8IVwpzP72NUltrRITIg1nsRuSp8VqHJ+rtan81uvV
sOmnI1ScdECiERKnHxCR3YJGGCy4Zb2gaYeZOgIgmvetdSD2TL2R/JXUxlGDSLqqP5SP2Rli3NtV
RSBH8VaVDluMgeFzYQzWJ00px/O0GQWaJ22qBgOid0fRpPTUvRp2dyNYMFsHPJu4YWdVD7q0aGiE
NUekPvli8jYBd6Gpsa/7l4at6IkQcqhINMg4LQ3/WguN6QBqCxZn5Ibon9/fMbITIdSytR85GzfK
7YLmXd5PoHxoWSam/dyvpXGKZ9N5n7tuehB1yhYRLCi0AAIlerO7oWIVg5GF9lNojWme+KUKjstH
K+EwT5NtEupamC4Rv0IG2g200m2qtBJ+ez/VuHzU9rCdI21um9OiVxitF5578sZ2+Pv+UsqeYQcM
LCENgCky1NulHMH0xDm5VZhAZblk7jB83boMLEaSGu8sQ7HPNriJAE35Dt6r6R1cODLUN11n7jZ4
mdRL3mTgdaHNGwgcOowtsnYQbOoXK8Gqz8dlXevCbpvmp8FscEU3xxng5Qw0fvab0TWRCXHb+qhH
LfsOgNC5jkSQh83c7YKglM3HLUS0VRfGE3ju+EzKnIfeoFaZvzmtFqIKVB+sg3RUsBv8ww0IyPR2
VFj20zwOBJWZoYqKYm18z/Ile4eA4/Zcp5TfoFceSYtKF593RUjdqYLYuPv4dKJwlUJTL0xAfJ1R
aeuDvuqSF9RfnCABO/zZA6P3VPHY4QOh2sQKUfqX2yO/dX8Xyk6ZoB+xE4BcmfsAQXcSe8Jlh0Wf
kuhCroBEnWocZZDyUaDeoyFMOXXPdFKWAujuSBpvz1v2YOhz8WRnlnJwOYlrdf+cCUEb9hANczAd
t59yyRTD6ER+4M1FT9XFti/Zki+XOdO3h2F0ar+OkL63s0a93F9FicqVaJFDoiI3AaK3T1udUUOJ
tsldRs3HF91V1CAqyvVP9ODn8aTA9h4veW7ojT9Z7vyEs2mOhpv44OVivZitlh3BbqWLQccDkTMV
acy9AGEdtcg69I5D7BKt34xF1VPAXi4OLXqDtO2jqcVo4HSG+YQk6ZHGkOxpIg+kNEoVm97+7ijj
FKwZ8Sa8DqJyzJ6Vpi/CpNKVD7GZt9NnNYnNo/nKzrHIKnSVCo6wi7z9+MRWqdXPzHeOIs96rw+O
85uOX6H6m760+ku+Dt2pt1rjIJ2RzBSAPxcWoFtB0BU7/1WIyPW4ZnDKUE53tOxDoXN8ta0s/+07
5a/NmqqD4SSPBm4GpKP4Y2hCGfh2uDWv85YCFPtsNOyXYu0wFIJY+sWOKmMN1skz36FYo330KuER
vylH+tKy6VKa+UE0YJvvdTrXoosVvTBd0YqNGl+ZkC3wcwqoX7Zu9ERI5W7/HpwtkRHujjXZNxIX
Qt7MenO2unJFcKUbnHDpm+TPvp30izPn8QvsG/vfNB9Lf7WHpvZTS/lmrMYQIs2vH1yTktPEbwCM
g5gv6O59t7u3M9wVlpWKp1Ntl85u0BaAj3aNNqf0bRvqHWx0pzznXZkd3GqSkIv0jZ4+vBmSrL0C
xlhaNkBphl7LdP29HRr3T5ir7oO2ee5/B0stduubpQY7TUdD9Gv2AJnSoOSRIG4STl6TPRMGeN8d
vFeXwEt0LGajTNNrooG8e3bmWGn8Va1U/ZzG/D6/UrO+PqU0lRBU7MuEq67Tm6MPIf+F7ARKBzyc
+86xrYxJOeYpMryRsxZY3gzlE9Vj43p/JWTDUC4TiBD+xavg9py1Vl2qdcqe06IkqcM1rUHLtcVW
/HF/HNl5YrVBeIEuIM3cRR/WWGeDZ6BLBtwrjwNtzNqPaq9H/kCygq5L/Pv98aTzgtqCggOmRdyX
t/PSjLxaXZegOnXX6m/QBuq/jj0eYV2ksxLAJ8DGzGmvft03lamuDipO5bbNz2ad0fNAgjtsFWf4
DbmKoyMiufvRJjA5l5Q5gE3s7v7apeeXZYsTNvOoFIGK5kZ1NqxkiINkG8v4UmuA10+YQSd/3V9P
6cjUqclnHfHH7qGzG9davZ7cwVXy7ONqRvFH3go2pt7YvPulRsWwVtbw/qiyV4A+j5COoQ/4plg4
tQThSkbQ3kyeMQKM2vr3Ta7HHyDwwbrVMkNpz2lqJN+TLvWSgNbr+guVGGSpgR0IGV7wbbs1tzet
QuibmrnZay3NJrWKP3tV7q2+ubRHrBrZhqKMBQQIpCwmCrtj0nvWSBBHeDUUSX7GbzP3I3ttn6o4
+raR0B+sr+yrou5FoZnQie7T7pV1jXnWaeq6cFyNpy0yums1qh+stWov3gpovRvbI7ynfEhyXeQA
yAf2xJWoUOySAiHeQciLgW+aW9jwg7ui0rh5X2o7K9/hkGQdIJBlowpVICAVLCtn9fY60AsX27dE
pbtkUJ4olUQ5KVY8PMRb5n2zcTMJ8IU6FHWRfc1Xo+6DZRtJYcTM6Eooa6++eCiAnZdSXb+sldmo
AaHPrPvjqFPHsFP7WdFH89yi2xhqw7zZCDOBcrQT1fjEMvZ/xFm9PmMiMLzcP2OymxJtLeF0hB0g
b/7t0hjKGvc1TYgwWeLtUntV9NyPS3O5P4rscUe3Wxxml6dmnxh1a6TmFj2gEAcEEMxlZQZqbqsh
Mdxw/vmhYGNQYaS9Rl1cfJVXkaqm4tLkDUSqmjdhJq1kpp9RAbsgPpUenB/Z2gFREEhHBE3fOGeU
NkFalbtAerMiP2NHpZwL3ZkONq9s7QQB6wdwEwSB+BWvJrRkOYbYhqiylet3AHnxVe+2L9SCjyAl
soFIJ4mqdGExvHfZa1RtbIoWtJrS0TiLcmMOzAo9pzwm2v/pj4RJEWwEWnakTfsWV7XlWTEJqGMN
KfQdivj5SQd3HkBV7A5CWsmsiPEIb1hCMpe9noGp5yYcdsDzW5pG6NKP+bmmtP5tQz/+F4YiIwcT
RxOCNsHuS8UTqgEzRF6iHKe5UNhPTk6KqkGfaUcVX1k3hvxP8HAEdgUhnNtdQR6UaHnWOGGRqfVF
01slSLGXPK1TPPoVNeZgyZ321LvT6kdrDJ2u1NpLsi2Vn6jj+tBXVnGAqJHcdzS8cDEVEuA0f3fP
yepWRadXTF8d0zYc7AkGVq0RH+t2GljzeCQ5Kx0PBA89Uhty9D545cnGIK0FnpHMigJ+VLO209ot
xp+rERnXKOn0gyhWtpU8agwmbuawtPcGGWNvIHs4EQUpczN/z7I6fpiJBE5z6bUHgJ4fHZ5dikIR
yRRFYU1kwrvFzOciArTHk6Vo9WQH9cDSPita16PCRW/9N+yi7f9Sve/GUOE6jfyNyBq1FzSrWviC
2TL5q0XCGOKXAvV47p3md2JhzTklW1eqfm9520szg3EMmk2fPmWwICp/iwsY7vB1ks4viOWToDSV
6jkrhOKIqo6D7scxNiH/1tqiWj6O9qN9TgjqYwi37URNr22734qtGb/rS1co/tDYyJita6W2gdoN
9RoYSZv/Nm/12FyQ0jPUU9b0uhLaXdn9kWW69c/W1vbvSRl7v3dJ1G1hj9zYUU/hbWQpeng4ceGr
QN97z4YyRwXUsDYBT3D15v9xdiY7chvNFn4iApyHLVms6upWS2pNlr0hJMtOzvP89PdL/biAik0U
IduAvZDhqExmRsZwzomvXbMwMSex+ktjWeXFc9DlrD2i2z6NNJ5D9dN97/f64ErrvE6EQFJoZfNE
DYw8iupM3t0uEs/Mbeg7n3TUeratsTODKdbdH//BIsgihoChXswLfOstsoVzozmQll0c8lsbFEiw
2Eb1XnPiOuzq3j3whK8DLuqsJCqox7JSihq39irPivVlpM3XM98NDZO4Pxu62wcVswHIoLXlnMKb
OtjW19cTo3SIUBiH3gtM49aol6WiMPB6J7uz8y/9mujUIkfrbQRy+OBNlp789nZiCv0fCo8Uk0F+
3poS6aBMS0R+GXMZgyJRonciVa2Dmv3eOfnVivwVv7z8yWLMSWlTPa9XxXnMm3J442RGHsSjaqW+
gf7Rf/ls9KCA80G04dm8NRi5Wq5MeHgy2L4PK33NA4Dl8yVPW/CesFyvKZMofzsWYC8lCFOC32SP
6NYo7E3DgtJDX6qPuw+2mUT+EI3F+6k5JKfsnRCkwOBYIElKNWKTzFXN0HeKxbUfzBK1EnNsArQk
bR91mCNV470bwKRkKYyCkhJP9e2qyCyk8AUAL9EzM7kcLS+gKRd9RqK9frbXyfJttziitu8dmJ+s
cqqmdAe2YVWyNka76mxlAnhwusxa0r6MuauHaAU0fdAYJXoE9z3L7jqligivIopcrvzzX86oip5H
37kACpsm0a9MgB1PcBWbN8UC6cdgAMcFXYLq8l+MkpJLgi610s31M3s3QQMJ2EuXqxXk/f6vwSPu
jhWlD5Qlm4Ks1I4Wut1bWM+SGENoB9Mbt705O4jMwFDMsjWkElueukwwvjwq46Au6vmkF956UJrb
PlE/7RG0QgXAfxK73m5slHWeuozJGk5Z377IntMlzabhryxamkewg+6lToX64jVVFOhag8bP/T3e
Wy9L5nWUijuvvKlTD3Qy7Jn1OvFfTtrOLwm0ct82p2thxNM/963trZYiD/Mw8d+AiTe7W5OarjHN
pVBEOrOOliZ+TOtSLc91tzQfVaWGi6ct7Z/RMOdv+tnV/7pvf3e19Ijh10KNI4K/3W1G/ylj241r
SIHCRXrCyk5m3OfP9qBpvrIMRxTNVzIi8vMiCIgeGYU82vLyB/1ybybGLI6RCWcy60vtYZ1W54dM
yi7d0GuhuRTTSakVPRyWRn0ytSz+GINZO4gKtu6Q38DdcQAEIHMLDHXzYM50NTo+8hqaubecJmAU
QWqleZDCUQrv7++uKU4S+QEILer2t8tdJ1HoFU2TEG2U4a0Z5+q5L9X68ziXRzzHHVNcFy4p+SUd
5y2ace0Ty+06xn0Aa7Q/2EZBajBl6VORKQf7t/V97B8VExSpeEvAFW3Hxo4iVYBvCDXUczs+KeqK
/t+8KN8FYf3bFKlJwy/NojuICvbWZ5OkE5ryF8/m7VYaVED1knFjodOpThChQuNHdEGvTXo4d3Dv
lIIo4l6AnoCTuF1h1LNES1PWcPQk22N25oXCQGo/FDQ+/lyMLP97dRcHMV5LP2tr7aqI4aDIeOCL
djZa6qFKWi4YmVdcDSZ/DG7bK2rYZ9MXRZjKo0UNDVHWcjnH60iDpoezdWB0Z5+JX2URCSFE+Cjy
z3+5oWth5bqaCy0kPdEumhDKObbm5MNM5nvwnu14P5Ip+ghABqj9bil1RUnlXbMzLYy0xg1d/nFx
NUSnk0Jfwsaohzeei0QigzjKUzXM2UHi/nqlUlgD1iATzaUf2FxOQ6lmVbFKLWyZbXKaCxF/FV7e
nhaxrtf7fuC1n5VsZ5IuOVWCusXG7SVFm7bMENHCAjhS4BT58Dio+vpY117tG23Xf75v7/XOaioD
CsCE4w8kR+X2I7puC5sQofRwhgfmt+o0PnRO/7cx1Nl7S6vqJ6XztEeVL+2vdZmf7lvf2Vgpb0m0
CRefcvfmVdOjPBKVOU4hyvDlk5LE/xZWI947Xaae71vaWSfRCWpUVDkY+bVVpVrsYXEXF1c0t/oc
Vp6efUB8f7kKq6TgvfTdUyWYbKnoaXUy08k7KFf85Gf8mhDRAMPXIs7CSQWzusWkDA2d+a4cl9DO
9Ni4GHaUqT4Zn45ouS3i545ihBcwpkv/2621bjrLlmAaJGqfvuSkTsW7lmmcqR/rwquD3kqY5yPZ
JstTT6xePw120VPDQqwqueZdGrV+07hUujJniC55MZX1wad77XJoTtAhpo3F2uhW3B4cuuONJvqK
2x+51cVs3TnUalVuHnWTXNQJ3jCq7H/uf8Z9q9xAXcopvhpoVLQ5mtYqVpNi0C+w7KZLvwzzW28p
+3/bmbS9GMv4232jO6cUrLErNT9R0qYwcbtUe1JKb2GaQmjlUe8zUMO4OlY5h3Pn2gfHdNeUQyvN
RXZQpXJ5awp8n9HavaOGSVeblxoEdIAPVgJ0JIuDDyid1vZEEj2Tk2AHbM7GFELLRVnFmRoWtpsF
RpIuFztyE19VXPudF3lKaCftE/X7Nvz97SSeI7oDZwe6YBNVTUxRW2pwf6E6Qye0db6mFjsMddMs
cXDtdt5nbhsPtHyi6N9sZzDUeHTAMykRCKSaK/C6P5fVa89FSa8jU+fmoW/79nE2QMX7ZZs2AXjL
/mC9Oy6dG0/2DiaevGjrYhNH2NAoW46PyozrdCiGx2RM479bIGFvqgZxl4OHecegVFGRQr4AhADJ
3x4iwxVCN5pmCQdzrj6JKqXCLUR5TZgEFyqkoAf2Xl9KyWykoUTkQq90O2sjs6nH0XlXQ9dOxJNS
ugNwNiNCjiG2u3OVz+OnpXP0T/eP0evzS7Ajh+U5xD10LqXH/yX8MIfecOOKbR0AHAWysMUEeqX8
Epdt+QSp5HtZSeCZpRw0BF9fUXwBXSY2l89J+nlr18gI6paWF1O3Ou8l6zMatFmSPyZZHh9c0Z2N
vTG1uaJiHsw0q/AGnpsWANpQqcyF5b5TW2M6r1FdB5qx9gcRyO76gBmpsLWloNgGGqJWzEONa76m
VpnpV5DXxQ/H4j2Z4sI7uBmvTZFP4uSkLhxc5m30PNW2sPpuacOBuC9YKBQ9r3r8wawd5bf9KvgI
jgvIbq4hyoa3Hw0BjcTu2hXoX9TmQYEy57nqXNN3EkX5cP9cvo40JBQDX8Odl7IWm9eiTpBEhLeG
KUcfrvU09r7itMVZm1OKIZxHfykZjodmDuT35fcHraI1pJpo1lL5AQYDG+92qdNQrBUjrbtQXZPm
2pez/SUeHcOnWKS9rfS+DAiSuocyr4cXHtH13EOkPI3ADfJAzHQ8DrzD3kcG267JuFbCujfeyEXY
uY1QSA+Lep0QbCnUzzRH6Hpp7tFQttf3xdV4N0lpcQqUTDdH12YCdGGsURkKyygDhCx/THbtPaZj
34XVaKwf4qU/Qqu/dkPSJpGljF9lfHm73WruRE1OcBdmSiTkGGjdt5VxeV6yfDglchJgsyz62evi
o4myr908OhjI7PO1obbRwL21vIJxFEWpV2GVxxaRq6Zd69SdL8rALMSVQOnl/sHe213SS3w9IYPE
ud7ay9MyqnrNrEKrmNwwUZ0sQAosCd21Mx/SNvuDauZRy31vjRQVIZdLSUwc763NjKCdkE+twqia
9SB1mhicUcxlUuc0EJVr/7bz4+b8Ym/jJybL6bwq0apwNuvE15vaea6Wvryobm0fxCa7S6PIxYwG
Hk5yg9ulVUrW1VE3VaHZmKOP6CdFhLJW3mWIZaBO7P1+BY+lkf4gyksgAl3o1t5SdXlMjsJWzpl4
cLPqnzGrmELcIk3ZDpZ3sJN79+InqoBREMTNW4/b6XZrZO5QhgidWV8EHf/Ac5LkVDH769Q1mvNs
dW0WZKlRHLwqciG3gS1NOjT6WQwCb7QWbhdqwnPOcyg7YRzF3Tu46csbuxizgyrTK4ABfvYXMyBC
bs2IujYWbbHKkLZ+gppzL06G2XZv3Ei8RIwmfoydIg5jQNJBK+BlxSm7bU7D9IY5cj1h/Wwe0BT3
ThT9IUI/em9I62++cOvW5Nq9g8L8ukxhk/ZNuHYMM1ebdTq7cX9Us9y15xEiQIyWpdLNCe4Gm1Gm
kHLCVnezH4U6Ol9rXZ/UYFy6IvPjpBr/vu+C9i2StPCCy8LixgXZadeTpvNp56Yz/ZbaXjgkUXPW
zEUARXeP6Ow7bxciQ5YsqyEbQpp7+437xQT/a5tlqBWufmIIshu4q1de67rpD87TnneVZVIeE5pF
8K1uTblDNSNE4vLx3Nh7NqdlOjVl5XyMumJ6g/wXPm8ZAL/d39Adq+hu0ZZCWVWKOW02dKQY6cyj
UYWo5HbXah6Vh2IELlsR8AdDZWtBSrfqwKi8gJsLKnUs0Cn82aHaKj2moHPT1cubsNeckYqGGT1n
pfnDGo3hxBiV6TG2dPFzUM1TN2n5wS3ZWTJCThSceE3I6Ldqlh1qROtkIGWmTdEQlA28gckTCKLr
Y/bJsVstSEz9aNDjK6IXrzQqRBSBDKlh+2qjy5LKmm3U7gmgcG2HdFJWZIGb0fpObGxeRW9ES1gw
Ou5dMYMbflrSPvrqVSKpT7OtKAdvz3YP5K+R3hF5KSCADHK7PWyLSbuzyHRXzphcrmk3DOHaNmlo
9W1HPw0V06gqjmhZW7+MUWJvJqJSuQESsJUPQQ1WseIsj05OHJdf2O3yj6U9ZIZvD9dPKwCQQOxS
Qn0F0tMijxrYWEQI4BTGG11RzD8Lz+tOkSGG69yO+bkzasvvk6R6Kkf3wEFtHYa0TkVT1ohNqTsg
N/6XpNQYBovR8KZ3EkO9volL49EQ6vhYTxSr79/cPUtERNRtACJIQsytpbmtjAlRCrDfZD2Tb5WU
pHzomM2farmWB3COXWNgcSR5+ifJaWOs8axpXXXg7daadYEZ2W0w0RlNA0Nfl0/3V7Z3TiT99v+N
bd7vzluHRRlAlLd9XQN5dtuLA0zm8h+syGyQ5ghh0balUNqLoUWjRNzCrDnrSWc9xG7vfLhvZXfj
AITQoead4Pzfbpwz1cxXBTd/QuaweIkm8Rk83HBemMh7sJ5XpS559KQ4JtgeEtBXrSiULhw9rQ0I
rKBUKYga+V+NWXoBj8jwVLexFjQRqtnI0HYXox3d9wRKv4te//kbfuI5wDZRM91EBFPdFInbgc9H
LzJ5nPVM81Wtsa8IWy8nTSjro9Kb08HLuQ0KMEr0BeEDADsufUug7u3UjNUkxZnZ9XAq1LabgrTE
k0aR3l4UUtqDj7pnkBBaNhcpnKLScPtRobVESYbqEx3oCL5TA7WU7dZP7morj1p6OHN05xBhDRgV
QqCEWlt5hlHkdTqYHqLBvVY9OHUxPsbmYp8dovaDvdw1xQtF9QfXwuTN26WV0Zh75eS6p0ifypNm
1KrfUI4+NyYsv9++GtRDpWC35JkB1bw11c02WUA+sqq0ma5xLb7XkAFetI5E6L6lnScBYjNKN6hJ
oRa0DXL6VBk1Zr+gINDm9ssy6u0f9IMTyGxW+Yk01n4qo1UEqpgiat6TODC/t6eMeOY9AtIImnvj
A6J2aYBtg1QtqKydta5tLpObdad2mb/fX+iO56SYRgmWuhMa9luQSMxsImee8WleAb+5MRXvTz3z
6oPHYO/4A0XjzkHpleii2w9X26VttUiynPp2Kj72bRFfE5GOgdkN7oNG6y64v6q9zwcKVHYp4FWj
3nFrb2DAqLNaNF7zbhwuSy2UH8Vi5y+qVpopE3zi7mKPbvkc2UPzR+l04mjsyqtUT3oYqY8p+a5c
wFel5mTybAq93gkKvirOk9VGQdQM+Xeg5ernNq7Lc6qJqTv1tW3ODLTp+pBhh95H2rkF03+8xPmS
eGL8DwfLIbVmcIDMh14JJUQ0+Ppy9dB8XY0z/JnFdw2Uhxo6ggeXdSdglKJeMOuk7vcrsJMpVDdF
lcI7rQ3aA3i62ntZ4sHVfEtYw9s67YxwaKyjA72788CdwDnL1j+Ijttvj5813A7S9Smv4uRz2ujx
A6JV9bsmFvaFzKiafGPW5az0WhW+UK3yc9IzrR3U/7hS3lWH6rtqFdERhmZnP7hoFDXBB/H6bKsb
uTDzYYga7+S2WuX37NvD2mEwXih01lpfJX7LVNfz/Zuw40nwzUwYkQVOWcW53Q2rbjKR0c0/wapc
yRaMPpwsa2SQ8Lye7pvauXQUT0B32MyJ4fzLn/JLIDtZoNW1gjduSpQ2ZMw2uAe7qyFXZ33QkyZc
7bz8bDZFHhYrWpb3re84Mo4ZNEr8GInptoNVia5PbS/2TgAWjYeWGe7kilN84Fj2tpMhnoh9SHUZ
8oLbNZqjvRpRxrsKdf5baZXis+AMPjEm9YgIteMyAVxJmKDUwCVQu7XUJI2Yy4I9HEGuBVWDgk2F
umrgrJ2c5d2kD/f3b88eRHkecFJN6Kibt1VNmqJVjc4Dq9IXcNWzTx3T7i9KU5VBnedHreSfHb5f
M3oOCONeZQcQmX4KT5v1daPI+EitdxrKuDwncTIiyex0QaPr9ePSKetD3Lij3zJO0pdjfv0E0dzn
3ODYelNnPwyW/QOBPT2YbYrozN6bDjZk71PjPhzuDl+AvsztB9AHsKmel3vQKhOD4yzsl7Ywcx/g
YhTe3/sjU5u9yHk1u6LE1JSrxTXVnIKmnZG8t5CiOLikO9eEWJ+QF9og/d6tF4pFPKQTyh+nxszE
xVxLWr6rUh1ck53DRI6EciTyA6h1bRU1BJDfvmZAKCqvCt+1XF3hO6LTwtqc4C31rv3v/R3clo6l
uwH/8LPgpgKF2CSAdF7XyLbRrIqYtPtZc6lHOVH+rNTJ8nWh/PcWsYXeL9ckP1jpzqcjSqPM9xOh
A61oc0oqu9C9yWKlcoKBi9aB79FMf2uKpjioQu2uUeotYVAOCJSb/ot/jZeF0qkuotOI6M4/EDBQ
W4sVtWxQkW7Sr4sl9LdOq0TXtunb8/393V0mA4UlNQ6UyZbsIofbGA4aIQT5qf6lWcAZLa4V5b5X
jUdEoj1b+D0JvkD7GCzv7Tqr1DEWe7bxDG6h+0xCdR/TLHt0V+hNv78qCi8yE6SnTKh2a4nBDDO5
Zh0hg5Y0Ski5B2jiMBbVEMTZmCwHT9Revg3oQc4JQfFHKjjd2lOthEHEbhydprGiXOkVVv+nracD
E79c1VfWDEpPZH9Z+yZnGEthBmXZ1QcHdscB8Bsk5AKKuizE3/6GOBImRLCSNTMz5w+Un5vPDfnF
wVJ3gh2q+7SHKd795PbdWuHhVCq7cijcjYWahm4RVzDrYNg0g3YyEReyzorWab87FxU3QNGEM0pJ
g4hzq7qo6lWWJaYanVattf601Mn+lE7i02+fmhsjm6/opXG51hpGZqOLoJxw2fQqFueimaZ/75va
C2axJTm2KLcjfLhxL1lXRJljDBEi5EvxmInZa/3B6fPPup6t3zTFTh4XZc4uzWSkX4SezgEQuzp+
7Ny2KvxeBQw/jkt1dIjkEjePN4EC1RMKwWDCt00OZYqNwVy16DTEWnqhhDufGZInBy9FjZ83R5Iq
e6dJKoyRo8pO/TZrcRdttBgxgDldxFHmt1COBp8y2Tpe6Zi57+eRatVbIBTdUZyy44wA8BG4c1+o
3LzqJpfm7MHUUE5uZAJMQvr+Y9LkDUOzssX8/YjjZ58cCXGJO9lW/hTFyafJ6JnWnmtV0GWNSjk4
acJJK5Lr/YO19wFlS/7/TW28gAa53q26SUFaqzBO+ewNZ+RJx7OnDH1QkqQd2NvbRqb+SZwJ4hjg
D2/9geY10dRYi4IcTkOnPNLMH3oy/1Fog/3l/sp2r4wspSOqy7P/CmM+OrHoNZ0vtnjV8m010Af1
DbX9NjRIE8+6rX+UaTuavnnsI5zhXNE8Mf1GBR3bUUmiDmk2p/u/aW+3JeCVWpwBTXU7PNyIeiV3
FFU5dY4HhQvm4fiuYTqbX6LvcIW2O/zubHbpCB2J6SHbJN/fAj2WvG4UdakUCuJZTyTtdN/NYaxD
pmG9XT2r+A8ukWoHKkQUcakmbT5vMkQ0FLSUPXfL4iEtBubJuPBfEjn/+v5e7p0kB5YPdxIU8aum
JyF5lk0pHhHSePQ5T6uvAFi8s+aI/3JmwWBCjqALR7y18b2al65FYs/KaZ115+syxi+t2U6nJNGP
yMvy/7R1p6ArANODCgJ7Ktf8S2S3OHFWLx7nI5v17lRnZudHyny0c3unkFIw1CQ2zn2lH0+KuVLl
4Q6a9tJe3G6a/gAeGPlK3mdnkUGYvv+ldldFTRgKBqBhZ5uRK6ozLJOUahyySj3NTtq8DEsKIP2+
mdcHgkQGNAGQJshcr+oq6opaYYmkUWjFdvVH3gIgDupyqV6yeK27g+hpxxhRE0QoHiP+tT0Tc6/P
jN2sRLhqxRoYveddVCtygtHRp4NwXwaft4cCiTKmLwDOkHrrW7BIjdwADAyTOzUZznfYa+JS1pPa
+cyNHK4xON4HrbEGy18t05v9yFimg1v9+gPyCyR5Bg7LT1bb7bFk5IkeT42nnLR5yp/mvtAe0xLR
/Pvf7/WxlFYkxVZy21/x2o2xX7q0zQXYG4EAlZIUfyIrmqdh3NTKJ0UrE/103+LuRyQuRf5YYkK2
hapoqRnLlPWCMlTrXdM1idCCaMwwpsfx2086i/vFlFz8Lzd7WMRUeWYrwrbK8lNvlf2bOiJt0oUd
fbi/qt2vZSNZz6HRiSM2RQRGDOhuGg8i7GaXwdNa131UhVf8hwXRWZK+XhZFtrymoTG90o6Req2S
1rvEVv23KMR4ThwGQt9fz95XooBMm1XGvq9AF21krIYxRwK+ZiKuthapH8o6KSpfTSjh/r4tkP6S
ksuryRt2+5k0N0nVuVeUU2OrwykGVPfQLd0c2iD7frtdhrKKTDr5RsgBbOUgzcKo40XpY1kKKR5W
YYiHVmsYN2XNR6CZvRPBgwyo92eBYjsARrUnoVWDHodQUvuw72ZNqtk159/fOylvIOv8AKa3NFRT
lI4ZJU0cTm3mQPu3e99mpsHVaMSR991xFRJGSomZGrNkit5+pnH24okOfxLS7hdveqbqnA1lcsKm
KPILqCT7/f2l7WwgRBAqWTQB4WJsgboA0DPNbqwYkIs5vWOMjnjLLGfjwAG+zm4kN4mRFlDpJJBr
U2g0FUU0RuslYaVFRjC0xhjYgIYh3KfKez0VSZgQPh+8LjtbeWN04y1EVjRijJ0ktNuqAlxQju+z
OWufnGKdvrv13B/wIXe2En1leBc8Z7Sjt7M7hknvdF3g1YuuMwK+pHdF3PFo5NFOhUWq7snRHajS
cew3JyStpOwEGtzhqq5KGHluF8xOG4UV3iSwU0W/jmUpLj3s0Ec+OFOz9WwK75+aHccF+Zvcw0F3
Vc43vT2l3v/G44ksXKw6PuVrNV7cXonoOJbe1983RXaNL+Z9Bs6w+Yp5R/sNfkAaRmrRXutZSfxV
q9ega1334JS6/OpNOCJHdlHrhGVK51D++S8vGaQ+vajinMEZo7s8ckzaFwaRZJee1/Rdo8rSw1jl
CXFegXrC/WXuHFZsAw7ibwYfbb8q4rmOJqwiCxWh2KGxzpWPrLwWGA2PuF5PR6Kge1/wV3vyxv6y
1kZExWKZ2IMw3AVuOlWBK8z2SR+M/CAx3rn8VHckDAVoI+GcfmvKnYpezQ0vDfU1Vr/NBU3+2czT
lyYxndLPqQT+RXZXXO5v6O4CSRBpC+J0XpFoB+68lSK9ETYW2En+u/wBwIj26DVDfLDAPVO4T6lZ
RMeZNOp2gWonk5HG49tNyXSKRJp80RXwDC3yywem9vaS2AfWNcVxcFrSB/3y2aq2yNuObmPIoIcS
pmxTnYXKSJR4Gc1365RVFxuywkHYtXc2fzUq1/+LUae3DIWJINwLR60f7V5oQZ3k1WM1DMmjO/a/
K4LDTZd4HplPQaCHun9rz4yR9MmiOA8h6j0XxcSbPsQXwi/7EsFRDirPPYoj9vaV54l2unwyyOZu
TY76otqNNyXhAtqYcRpkYwxytaITPGwr9itc0CVp3d/vtSLUDAcIIIWc2bO99XamCsXTlyTsy24I
x5ahDorn9G/6wfrx+9cBEKbkBkrN5u2UaCWtwCVGahJCm7ceUoSsg2Q2hqCulO4/3DzU7QGCAQ15
jcHUh6gdnaZLwrxNxDtLlPkVLPnysIzGUev/9ZNL/gislJhMYpjszWcbUpee+OqkIYC08j3Q1+qN
2TdHo31fn392zaCqB5jOlHiL28OBvsQYDZJAZTDzFjGA4Wy7A7T0Sv3eLIlxuv+lZCB++wrRMEZJ
nRSE0jM63rfWOm0tvaQGie2UcXFp1tw9A+55Zw1Z4zvxOD10Xp+joddHF8Ocjxo4ry8CiDCK8KgE
SpLlthofD1MxaDPMsCyKLMT8xuWRWRTVR9MbelSFmw7kpNe+3F/yaweKJqVOyQt8MspX20a5m6WO
WbpeF5ICjUGWdd2FMclKwDS53x0BT78NMghJEPbA928FtubIi0fFG4sQUiRjYtNBICcuutKrfN12
0gNE+euIAms/uSBSEQB/vfmWHo7MbjP0NSOjeZyAnZ1WtB0C3QE0VLjlhyIyjCtAlYf7G7pnF/Cz
nAoACY75XLd2yxYuZ6+DQjHSwnke1Tx9N9nMQhKT8jEu9P5SpkjV6wtH+b7hnS8J8kpyXxDZopmz
MZyozMVhY/NQtO101cZsverOMABIc3P1aDrL7ipdCisQKdFr30rA9cbc2EM352EHb4JuxaB1vtMV
6jkblndZMzWfSq9Ygmy0j7Bve8ukU/K/SSo8VJvvas6jTvldycLaUokHi9G4NNE6X8tWLQ6O0K4p
iBkQQ/BfXJHbT8lAQLxo0skddQ06YXDHLKUV78ymLg+u4d5+Ai6CCAxMEpzB1vM0qZenSpWHmQtX
Ehphd6mVsYIdrGtfRqPWL4tuDScoIUdz2mW2yTpu3R6PviTEUikjltrqFXfj1IksmhldwGyh0fDJ
PTRmu9VMk/O7WCsQa4vUKA4iY15wQpyG5jSIpjJPypzqJ8EsrNk3+nW2/SZVmo8a/YgIDWejqfxp
msxrAXq+CUp4qbXvwOT5t1V4f8NyMcX3xYFjFDje7BV+V3lNA2WVGSV+bTo9Y0iZaDkFS7LwsuhF
nGAniefpATJDWRNf9sZfY541xXUeI3c66f1g9MFQ819iKENjNi5AKvtTW2cPqpUVXVDUQv+aINvd
nvo+Xt6iKSHSyyAG5S9rsbyH0hZZ52tzkrgXwapDfUhgzPXVPOgB1ai4C03pW04eEzdPtZJ2kCO7
VgMyxBZe1a4ShY/SCaKIk4dmit+hGvbcJbH5b4rqahv0KaMbIN+NdcOh1bXYdxtFSf08UdenMYkV
A5WdNFWvClga8B4jGZ+/VJQuL9Hi5h9HoaGCmAjhXDKzZ95n59beD1NXur8BWWWyGNjnj0PaO+ZT
3bhJ7E+6PU5BZCrjNauNRnvrLrb6JrPVyXiK51V8IRvQX8Y1mb6VRZL/iWR1+w0oTT36SueqHt0W
I3vjVfS0wqizgGxFlmJ/0xySiqB13Emc1Zb8otPU5R3PTFtfeJyTF7WDgRxk0dg8mOhQIU7dJ3Ye
jPpYNKexQanaV5FEiP21aJW/G6VMBz/u60gH4zet16Y28tb3kDaoA2VQ9fe9AbboYV2jfAr6fDCc
cDackg4AAzUZZ2DOwP46tINcHyWd/osWd9Fbbcn65NTWZv81jZVZYl8zRwTuPObPDXnKP3pKFOgn
NSyBhxF453d1mOIsaKrZMJ71QaSM3hI5wp2Wm5XDSUuq4g8maEZVsHjr+Nh2oq9PaBJU19EobdNX
1Aiibr0O5ed8FAhrdU0090HUN3wJkTdMKgM4Yf5DZSsHMwSXuPXtQcx/2FGTRY8Fxv6GR2MUAfMh
ABqRKxMNgLxZvk/IOz1lZWP/QF6LVyzzorUOiwKVwTBDNSkLDWeo3neeoTh+p3qt6gu7j88dZW7H
TyNr+Fen6vkjVr3pcbKiLL+oyqp/6p2CkUtKVdodexKpRKaMUjtziFGXSU2RLIFT555A+15JurOI
x7k9TUWhJedFHcsKyWE9KwIkzqrlZU3S1Q7zSdgFcl+V/abNp8H1qUOp38SklvTXgddeJ0PPeAbr
LPt7bJjR6S9FoTzFxii+o/SyfLR6nZqKmc6LFuSU9t90HRCAAAZvYv6tOonnvF8y1P9qavDjyXSa
Hiq/Wc9NsEarkZanOavq+LykKCPzNUi5g1KMQGCGwWZWNEAZ70+zVjTzJdJngzEgXQ9K0O+dacqv
o67V6PcpXRP3PmwV61sxMLbpXDt2Xv0LZAhob4vQhRrWxPbvBi0d1DIw8zgyA35EVD0KhJ8zP3H6
eHorMm0dfVAx0xunzRQTieUKiOGktG361VJMABazVpYTV0lxrujqtKM/aGrXBU4eRd2ncTaN5VK1
Ysj8SVmtf5j3KZ5R5LNjA3FnbXkvMkKgoJk6RfhuPc2CcDUvsm8epLLWR096SN/1DMJwW79qnFj7
kLmUAoLVTpPP9aApnu+YyZgx4U8bQT6gLISeUa1MACS7ua9OscgNw3eXeEkunjEOf1iWiGzfyYSr
P8yrQgTHm+/E52JJZu28rqhrnBf07vU3Czo+xT/jqonoo9HGZfehiirz4wo8ncEOntlXb61U15Pn
3kUr80euRFr5hMCBF7911DnXvyJop7vP7lhn2okKm/KhruM6xyEI0wbY2aGua9izbgTmkqXJpVPt
7B8vd4Y31pRN/UOj4W7OTo2G7IPnVA1hfTLEDVJVTbUGpZ3afMRE6ZhsYU/9xYijKT1bWY0CRRE5
wz+xlqjG82QXxb9zUlkrFBu7b3Bq5aA/p8Waf66VuY8ebQHX+VTbifvBGVStCOmlFe15MYfqX3tw
ShsAVrx8VvphzIOBYDB5E/fJbJ89fo9xWgeP+XPmotXiUbWj0fWZFKwkD7liIrc//B9n57UcOZKl
6Vdpq3v0QIu16bkAAsGglilvYCSTCYdyCHfIp98vamZ2KklacmtuujqNZCAAuB8/4hchij1ILil1
7riFlz+uemrL3SC9bdu5dd11salVZd+pvpDihgXYV4mvndrok8ZkuV0FZGKIzhcBVJN6re3oxO8q
v4/LwXU0vOU8CO7ANRhmn/hqbLJ9qwtj2U0owSJCpqphVfuam+kvO5WDiDWLsdJNgo7F7MTFMPrn
tEun5hBNWxDtC7NZCZvGMtJFy3DYc9Mw7wv9o3C2/Jt2vFIluezDIG1Hz/lUB+Y8XJS5HRZA/jBw
ugfi7Zc76fpYxSBjPDrwF0JbjNuCXFGkNrKTUHCaXk5B1xhQDfDcjnLE+MQS/bScWpjXdW2Z0xcr
M3KRlvUGJ3th3Og5e182W7gflD/XR3CqP6RIsyKSoXQOuGI/N9bafzVzBD6NWABFqvaGMiYkvaSL
3fyJLsuqi13w9uULSSPap5zPdLV7DPX6E4bRs37wDXNYE9X1gqiIZKi1mwPZgpIXW8WZ56xjxJa3
WmdfhmPQA9Ubhi5uwWPNcbAFnfk9KsKyjY96VQ7q4ksX0SeEZp4QveQc56GzdMmCHwINaPymgsS0
KyKANvHkOrZQ9HoBDQaJnnXKxPU4+c2aijFbxaW9dO35YNR1uSuGvr6wospoDg3a3mZizXX+NJW8
Q2TewqoGWw8gKimL3qZNUusxigGAeutOjE20nGmXIBdvdj5vyVIv6uuKpMn1JNcIxPQQLFkyymI0
4wwe0+mS57OLCG+hCW6Trb+Mk4hG7ET83InLRa/XctKeQfFp2nmyElI/R/OAPxO+OvU1queE3AZ8
lNhZhIIq9kbXLm4KU1PaWG7VNHGV6yLaQZEYvZ4Ypm03GVx7a/ZamW2108Ys7f2a1RTTFRpi9c5x
1vVaLXJwEot2WhG3wl9cxM51PSX0nH2bxbhN+VUOVUb8UE2plzppp6wCs05XTiZeHZIQWyXamjEb
Iiz3dbt460UXeso9Va5w7EMtl2I5eMrS3UluZJrvDrSkWbHOGJrIf+i71e8rUqBRZREg9T7IY7f0
ZHTZu22tL7tSuCPfrYPeGtvBtrphvLqB0X8lXe27L0Hftdl11kQ5MdAkj5/z2PCqsTufZnujlW0v
Wh+szG+ucqAb+S7oK6FP3SxU+bDjf4ziZRB549H5lmraTUhKytQ3cGCMyzIkOyM4NG6cDxYDdERB
VBGvUYOS3zKNYXugMdMZO7T3nfkOC2X3k8WnbScb2Iw8Xgx7GNKGfdDtbXMNH1t/67IYR+42OPQq
x6OAUrJQqRNl2XQ+u5F6CDbanKkbzAEsGpnjfFB6Sg/Xna4NM1784E+0vsaLJiBAiLisPUUkMlDt
vlxIn5Ek5GiZdtaQFc/eEoQr+6X0vttz5vXJHET5rSInsXegMNyD4Zuoka11xOCN8kZoXEeszMbm
zFUXrL/MOHFKWKxxxIDiWjlRu5xIxc9kKNxqV4GZ/ok3Ch6WHbPSu8Kdl296bsqrvnZoExcV3PmL
qqtd8o8+yz36mfPYH4SpcsgkLcxUOxPZtPOtyhEpqmRunUbdZH3yKhEMsXZXEG2QxOU1Vh3wSI3a
HaIEAoN90y8wHGKYVpE+oQTrf2ybbs6jMQy7w9LU81dUAqPLco0w1BknMOxkDxZ/4U/Rqg5FFexV
5RjX0pUjIVg44emIH+mPCkdXeRvOo33NwnQGCofcuAfvEAhSvLo6A/KQfXIbo1FxRTVxl1VZbu7c
YmgfuC1XnAdC5lymCM3rxVgjK5GGpS8jfzFtEl61Zed+u7hflEkWy61kqz6Uq986O+V4iHVQvW1f
cMxgxzvRuLonasBO8rQP+zqIl4b3swvbbLgu134I4mosc1QT2omnbXLWnZuzbT5LN684Z9FjfMKT
y/5htDmikKuOystF95xs4TiZRVxPhJ+UreB+Letey7SHHB8mjfa8OimoeLx4LUo4fm6ot9jKC+s0
HOxjF2kOcwTPnFol0WJOduK4egzSypmsi7ZgjSK77WVNXKp6axKaspk8RLPrSrQGUM5OPbs0zqgn
jHzvt4P/LEYDnM82DU1BPb3VFSdMxxmyOTJSV2Rio4xzqTxrrzgB4NgzhHjRa7vgNDghhHRSeVX2
pLexpFYYS8dLwev7ftzaQJUc6twcpo+wj+WU4a/3jgot8k3ENs47W/HZoN7MGu1jKf2k2tb6ZBuz
eYll0Tjl3ThZ5jOmjP6Y5H1QyX3jLez/gVK6ZP8iZMa54FvPVRDV+a71LJL8KvOlRUHvgaZo6Vsu
ifZru96VOGpXsQV5bo7FIic3qVtwxjSPJpqs/jwDUDekCw2nV/7jJMZhSTm2c8XBXPdWbEVm7560
pWdXqVz6ckpHL0D/pGh1lBhyylZeMG2Wgyj9toytYRjDxHdzMVwtWd1dNehj6RitnCi8zCh2D1Pd
OF8AZWVj3M6qVTiqRM59KUA30+0ptp2oj2eDM9r4mJrmQFpvl/TFkmUMxjvfVbaIR1+45ZnsGTDG
kL/dB1wZ1XpQXRl9gWjrXJRDbn03VS3ri61AfYwzdeu7ZJa1c2tL/NJvSul3j6Vr1HK/kdW+LBuH
cVLzFX+2EGqIJOsWXM4NE6eYLFEXh9VuR56nYxRtDKjZ1qh3tEUUq/AoVWAXLhmL3PzvnVym/KxW
EhtHfw7dKYFn5zEsc70mQNdpUSxTTL85wnxVR1ejnNeAdg7tlmvkW6sxhmqgbu28ybb9bC7tS1Mt
65SE3hKRTS2ZR0/IcsXTsSLhcCNiz3vK3ekHB4FVIHgoCyTm6pEH4odLsff6BUdx+gHbrslbIzp3
tbCvAT9b97KLTJGY0zqeMtEUVE1BUN5K11unuLORMYt9dKPdOPRq9cnK3OLJdgb3RS86Yjadde3J
otEgSyjZKMVdql+PLRj1Z1W4TSrWMkRRs2i7OiOeW+sLsT9sMRse5+9Oaxo1z37MGfrqKrxujtqS
QKlE89y6s55P3CZS/Y5niiOKn/v2Xba1thUvy+Y0sdGi+37i1OQCMc94eOzMUo5xOfnjEgPLaB+C
sNUXHoSBNpashOuhLesvBVJsL4XwsgOZrDGjUNuU5B7KP63mrf86TxBF4q6PaBJIp2/ol+OEyuQ2
0EZDwlhZZ7qoi+LEaeyc3tpAizvG3HFBRivKCXPlPMzFqY97eZcwFwJH02qTSsBsWvtKN8GK4Y8Y
p4Ebd60DD0Pm2Pc4bpfyGdM9bnaM4MrG6atdvs4tqz4Sw0IaoLsnGi6BSS6SL3clybvEVgh1oric
ffOHx2g7j0VX1iGMpVo9NTDC/LgbBmrWZVjCq2EYWrRkm9K6dwzT+h7VYraSRQ/2s66j9rZkwW+J
19vTWbjmXZAYmgzk1B9RJKY36bVneNRFYWKU2t2LlboW01czmOPKChc/DbpsNkjQ5mYlOHXFVxR8
6i99ZFVfVWnSelDmmnt7nXXzk5pEexeVLf1LFfnK3nmd53/LxFLz0Gg2bQyWHfOpcCvnYgYGNyem
MLDJ2oIp/xHOLfngSO1EHLA985vviI6WVj7lpE5zry585NsMCvVqu8CFeRPJFG3gsuyo9R8sVbqn
djVVX6WHKFcqlOe/kG6t7Eaj9+9VgDLhTphr9YUWbvlk1d46wgZrp0cLlqtNW2EjB/LxoxcQMkZQ
XjiZt0+rBUI71jpaPgPgbHSCNovPKsVHyE7zrrXInrKG2q1Ty3TSZHjpotrnuYc+KHIzrqt2pScS
jobYVdlwjNh46V73tbXk9Mq88HkRvXqZYIapWIYhvi+OplmeBCgV3UFiDepkVX3/bCqibsqy8l5W
wvJnYOLt58JTNt2HwiODyIyWAFrXfTckQVEZc7o5Fu5RbVDyratBmSFNCKZ16AlGk7FbIr8/HoVh
d9pNM6FgHp3iOjJytCz9QM+7akI5MpncgkNopiB6sTRJFKxO6Z02Y4PvL2WO+1mXAHeuvIrCMOHA
1gHbQzcoqGtRL4i3olB5ahbFYt9IN2ANbROGk4mYZ++asSdaVM4oivAw0O2lumt9V5w5NBnrVIuy
PuucZZr2jWnoKLYa01uS0Z86KwnxxWBysbj+FNvKDx4BXwy8ljUbbVo2Ehk8ixbzSVRas5PkzDUQ
0qlEdV5jkGZcOiVV/m5yIqOLQ+3Qt4lyzwXtUDkWWfkUtvTEVdnfz5NZFbuxdRcd6yYaxTW9+/y7
tlHrhkFT6RvdeBZQuk36143s6vy05pS/a1sxwVYQJP8p1PZ2jBUsNgWbfSFdlVbrDgn2AdaJVmNZ
p/06NfeDDihVxyUgmc/IOgaQOn502aKAjZ6o1vMVhD76RBF84y22R59zzau9oCd5drYqbtTcd7FF
t/HelrMhDpEqy2/kQ9SBRtYFCIpHNGVgeDaKgMRM+jaXTvutCN3s07gus3/sIiMMr5lLhMlcUtEk
m1LeWSCrbkqavGcoFqGY3cYLCVpzsjReuJy2dOq+4ZPk3uZGUBVJz2kfxTl7v96Zs2WN+Eln42Xu
LAHqVzRfrBjNETpsMvSMbwvlxbXYPP3QT2t101YdyZUM2/CBbcVL6sKsOm/njOoehlRo35mRYRSn
eOE64HN1J491hT/xO8Z0rnLmLatVI9WgtEtN6FJElBNZ3OpRVe6ycAKxh0twVybMibwTN59sTJ5k
5bYckX57S/SQN62sl5JTAQLVbsg8K3W8Xjr0sSbrkvRtYitBqPLCi6GjR3oxULOhCYik18Gbl+nW
m631+yhHXZxFWhEG81HZB9X4Ikjmo/VJ0mZe+GL0nnWdE2rYwl2uq7QOlugTQjsWfdhCBt/WrAdk
OEc6ZIFlY3BfqUGWuFD4MPRkM3RBXETo1cRh1QXipJjt0dqbIf0ATrc+B3Ap6yajn+flVewMwaiO
aWx4Ure073ZL2VsPo+vWn7x8dK+wo11x1hpMOr9tvqwn4BJc5lCOLDvUQI0IZa1IiK+DHjN1AA+b
44oT1c9rASki7reAgggugdnswyGrzdSXkXct9cjmEEvJEMfP3YXGJrmmuZt80d0GjMV+unY/lSgQ
kwgR2emzxmHeAEyot9x7ql1dPmFk1+dYFJTjIcfDsbpo5UilaXMEULr4wXJG6w2l7SEPVHErnSPB
zZND+wHI9C2AIgKqeKRFkfQyBn8FkMrMfuiR9GYcPbqkXpEw952pLMwlhfdQ5mr59Psp9DsYSS7o
YuAQHmU20R77dWiqao3oADYcGGnK9crJ1JJUitCZK1y1MquinUZRcdrUat4JY4r2Y1N+JK78jrgd
XwJs5BGwfhReewVOYbFr+P2iAd2dDecba+R+jHT1o9i6QKfoqpNJihyV7HjaBOcPfK8+33kI8J2h
qEKH9vcP5S1WhgErgCp8zOgIws/99Zlo22ob0eP1Cb9aXlDCtw+90xQfgG7fjnEZCwGbD48cEnSl
Xz/51VXMRbYmNXOk5JhazgQA3zvP5SZO/u4NgfyB5e8CziELfr2qBMPRvs4jmUb1FMWj6OZzphzm
B/P3dwAxR1Yq+gSAcbBePK7tv4Df2kZvTrg03JAaiAFNUL+0Wz88eJkPE3XD124w+uX+97f23lNk
wOFZgHyPXgTHn//lovSjZ3BTYZNuop+TNlycgxu12V6JVn6AKHx3rwC3OxLRQW68ISEYGKJtIOhl
6or8czcC5XWmSSVM8uQFRhzZwUYwcY/opfrcOtuQ1LXdfqQo+nZtsij/8h1erc3cNnJn1hH3uyAe
RDpVywth1PbfBzgcvdhRawZogIjKqzhkBlgir/RCUq5FW0KZ5RN9Ykxnt8l9YhhDOlBWk/gGpuYj
CeX3QiAP+Kjgh/EzQrS/vlFIkRvxqJSprN3xogh6MJSrGEAVoOanDQbIv19B714PGR4f3DTyKvYR
6/GXFVR0cPONekCF1qzXlE79nHhG5e8nj2HceJTl/f313uGk8grRpDl6owaE3uMr/ssFYWjm5urV
Ms2auhOn1cqVktb2sot19surYXH0nVKM5yTeNvg2z0yNncrY/Nh2pzDN28Y7a8bK/vL77/XuykLd
DFlPxMj91zJ4o/ScIkNnMsVgufpujFDKDaSe499f5d2njck26G2AM9Tkv968GBdNBWiDKtvoARSR
0V5X1sxkmirvciCr+CCWvxOUcHoh0CLyRIP4NShe+H3vTZQEKaao0ak9jnrPWNOjawbmy8y0d7sF
Qzv93bs8+h6g7odeDzrK9mup0q2vLJesVaZKdtlL4JXVZ0hR61VnLdvp6kLI/eA238amP68Ipxo3
JICBr1mjokEMoFhFmwaeLhHi9dwHt45onYVbkBRgvBNZs7zXVdO2swIgFA14mN+/2zeoqON3QDHV
Bz0LLvI15FoPk1uWq8HCNgMfKastPKvcI9Ntot8u69zeh2YXJmVfj39XUo4rw9DgkaPzwBd4taoY
ozk6KxXa5LhuH0bd5ylAFBV364w31OR+JBH+ZhUfrwdhC1t64tSbrIkTdM3XrWnxvrHLx1D4Xb0L
KKOeNvRW+8Teho9cNd6sY654pB4fLVLAc70WWViaiCEgKG9oLBN+dIGvricBOKXAhuccaENwBX4i
+CAkvDlcjxcFBh+gywTO9rUfdzFOMkQMrk3HLpRxFG1wI5lcghOsP0pR3ru/4/HNVY54hbei64bt
MiWRaRGYdR97RtM3B2TDrDB2NlOfUDhU3yUP9+T3a/bPjfELmo57RFIYCD0bFdmgV0unnQCSAAfq
UgPK2J2mjKUnFuEIXpezg0gaerWf6fWVad/l4RfwyJJp05TlFwIsFiMJgF2pAM9xL4SVhXFtM/D8
X0QTqFLHHJExxBvyL7mnMwk/a9Owa+XBoJmWgjvuTsKI3o/Y1un698/kvdVNPxWsPenc8Rj+NUbn
Ua8blyo/7eZ+Tby1FvvFEO45mnUV2lflR7zYPxfv63fAaXgkvEFo4D+/XrDzGyahje7SbHZpO5vZ
dkNykS/nGQZW18HqbzodVuF804YdXJWmbG58exqyuBk297ZTgN7//iNHaZPwzUkVIVxzXK5/OaMn
3fWTklmX4oLbpJFquwN9F5EizGXtA9AOH8Tvd3aahfwGJhUYAsFqepVv0a1wZG7OPPLSKQ7joJ+8
1c/TEMWc/e9f7ptjnnQOXjxlFsJuUAFeXWlzM+HmNtOSkmRZxb5ZOC8o5X0kcPj2LDiuH1S4eKVH
ePOr6iaf8W3B+6tPK9mZexA+iEs7jnEWbjWSix74jD4LnFMqho/Uqd5Wk0eaCOBcIgn0MGQ/f313
OKBHbTA7feowiaR8rsBkBIHYafSsprQbXf9Ut/OY2oI8x9VRdy36UX2lQvrIdPftW8Uc0QHQbnkW
O+m1xnY1U0aa4DEQCAizg7HMy88Ixs7NrL1+/GDFvnst8kqKeBr+KDz+etfMHEPwz1wr7E0d14uD
6K5VbvGyrlX6+yX03qUgVUaYiVtAkF/rq8nR69ot9PrUXJW7Y4nVp3bWfKqsvvwgOr9drMddCPUS
LWEEK19HIkYlDjjXiFe5VJuK6QoDCRUq7/IPnt4bKglrBk15i8eHGxjnwa9PD7ZYP7tjiZPUsH5W
2n8wYD/stqlUqefjP705tJ+CI/agN/rqgy353vPkFml9HDV4OHB/vbhqTWcVG3c5G3W0H5jQnAJG
Kg7VsHUfXOrtMfunKyDO5ex/colX9wnrwOpAxwxpUHp6X3emf7OSOaVmkHXgaqiRPEZt0fBBr+Pd
PRkwN/vv676iAdh+L8wKi1UQZMSEuZ/y06YJrb0tO7WXuFHuEDocTpsyijhh9HC/uUP4KPGs/iiy
v/OwKfToEJET0gx5zaDZ3BzB4UoOWICMfgIi3TwLGqi5/RB9RJV7Z/WyZFm+6Db7vNpXD7vBHEFQ
nw/pylB1R7dJn7e0t7//7d14VF84Eke5EH2XX1cPGqQW52M/pHh2yZNuWkWKc50dL9JaPjil3iYG
kIupaKjeYJARYn+9VItyXh72Nrukr4c0rPHozJUjXxY2VRwuKOR8sC3fvSAW0Cb3YEM4fnUMi3Cx
wIMEA1Mm5Bxn2NS7uvJ+gCaAfeBV9Qe74721QfBEVQz5GGDNr85G3JgFHjCtQiMhd5JCemaMrKGZ
rDzUD3bEe2vDw8YVpiGnAxrAvz5K4NLBUke4ZQw87VtrxgFsF/klpK7fr473rkNWTd2AaouPltiv
18EfrhNVlSPBq8MwjTJ9BRHkI9+0957bny6ZbKsAguGri4wUtEaezUM6iwi5WIYF+zwYt50n2ee/
v593AhhWXkfPClILbuxVIFGWp6dh6XCDc52j7S9Se1mhwLhMxXKJ9ryfjMX0t6UhWfbwiugvHjuw
wWvnMqy2RDeVs0qthso9GubhAE3lpluV9cGB986TJA6Y4dFKmfzptVyABatQzpFUaVhi+zFXWNyV
0IaTOWTo9vsn+c7K4DGiDBQctQkgFP66MtSR8k3+pNIaM5cbplBB7Gpv+mCdv7ODOdYsEhO6ppH3
2tvTl4h+LZvLOq+rNS1FKw6S2RteC4z9aCX/L9IgCKG0g1GVJRi+ZqDamXKseh112goY3yMWsXEv
SQPLRiz/2XT4t+fl/+Qv7c1/FijqP/6dfz+33co8XOhX//yPy+J5aFX7U//78c/+36/9+kf/cd29
yHs9vLzoy8fu9W/+8od8/n9df/eoH3/5Ryp1odfb8WVY714Ujcc/L8I3Pf7m/+8P//Hy56c8rN3L
v/54bkepj5/GgEH+8V8/Ov3xrz+s42P7t79+/n/98Oqx4e+uXrrH+s3vvzwq/a8/wvCfNppDEEfR
gKF4OtpHzi9//sT8J80PXgurGh9rKIF//EO2gxb/+sMx/+nCWULxgIPZPfab//iHasfjj2z/n2Sz
KHlxXMOs593+8d/f65c39D9v7B9ybG7aQmrFX/+nm8f/1Jq4GMLqxwvg9UIsjWbN9VwOh6D2hluF
Pfq1EFlzOkQoAXqhYdwiGFoXcaSnxqKtQl14Yg/KOCkJZXdMaSOAPm2fZkOTHQqoFSnq5+PPBlW4
XeWt1dMMSxZbvMCCclyW00stCi81dQMGGXDmLsjbed/Q2z8hKRH3Pe2qK9HC4nAFDiAJbVlgiuO8
XIZNlt9vyCSn+WaZLxWaUcDw1mGIB7MKDg7h9TYym+KsnWbzgYlla4Fpz8K7ioTq1GeO+3UyPfu0
bOr6afOW8puqxqXekbj2oBcdfzfrJjw3LKuEcERWdmn3mU48EGeo0RvybF6CADxXUZz2jQjusiZn
MAgY/0tvt9kW6zkCmoZXjQx2lnad/dL37UtRyuUWDILbAnoXxrdgVpGIqdG7qx46IAPtyUuB3ns3
OgySsDXzc1VUFqAmbzmgB7neTWVXf21sL/9UVL3vAduL5gNQKqDXILO371Or9TmsIxh4KJAXX7Og
6peU4jM8qRjhXoyF3X1fvBkIxuqrn87YG1el24w/KtpjF8DKmICDigljYxGAJ8dqsk77cgu/LD5c
lUFtcEaXLse1cYRAE69Babu7XriYfbg50jG0L6znrl/Bl9mNPN3owPyovM4B8GzAwtwmQA/YdK07
xThlrxx3AAis7i2GUyeOfujAKcZtm4PXqNovS20d/JVREljHCNgxsJatG8u73JS3nRudWt6D7Ep/
V3ooGqH13JwEVQMpBViHz0y2z4V7EJa+cqwyHrfN2CFrHd21xWodMvpWQJV/5o5jnRQOItejA8PI
cMZUltuTD5jYiho0waphF3go8GHjuLPnOp5G905Jt4gR5d8OWWWkApLGXESPM/zGpAxv7NX3fpbA
gxNwTrCwLBovP8ADoB8cWj87ED6f6U0rJDdcdkudT2D6wA0s1qODRP4BzNiXOWpmcNlDdT7gyrCo
J/+IcnWHKdFGdAKK3EiAOMam/R2ryZ1dVVuaCeO0qMqTwIjkd3tdvH3Y3Fnu1O2lUX2qmGjW5sPo
lDumtpfdyECqrrK4KoJE0b6MAznd0hFhatzMNzOC/THggpNc1QdGec+9LMKYpC9trOyLL5dT2C4i
EcXmJ/Bdp1iH5ulg9pCIjQL0BXDf1vsWFvmPwCqvx2E4IoO8lyLwbyqmJ3Ezd93OCnS5w2AH3ski
QigiGTYItXFu6Pyi2SC4qQomRjTfBIJqJ4BoiWYD2Nfa4DsWd5sIbiEzDZ9Q24ObqIvqZBjLE1pE
IKCmIoF9hsR9VzKMk/ESRPOuHut4prUGHy4sD53FSkTpDn+4ovlimk2inKbft+OUxXXnwe9163u7
lz/H+tMcbib0ULoRg7NGMQiHG7sGeVZoy01NfCjOlgrdbWN1TiNLm1CP8AIIJju8mTeTBbK8+Ax2
z0LUNw1dy5txMbj1cIm7IggRkG12mhhbBdNeNCNDh9G5l/gWwI67DQPd7WEtmbcroIqfUm8ZM4Ps
KLm97DwwUleBuz1Sl5qAUbomfHTXDqSZQFShSErh+btscZtbH8jw4+Ly0oBADtez6+Unhu7KK9Pu
mDCBztbnHR38HYCu7AzxSWp4Y9usT+1kAtUjxJ5Hgvfrzd0zGFfn0Wjn4nkTkXxxGtO5yQe4IUXf
A5KNWm9Xh263a+f5s6eRA2n9zDt4hvW5blEBjqyO5VbCkw29cY59GDFnW9VZVbwiyp740P5+MqA+
BzkI2UXlLuAsrGnVqL/XIfzmVXbIYW/LueU0+Rl9syCtF1cnllZXoZN3iW4m96GLMF623eVcyqC7
KZbpcSyt6kYCWk2CyVQCKjUMk8BvnrM2C54B5wCIc0bpXkVHqdQqs8GjaTHA47aKdUlDJE9ul1WW
x4NrhVCoHugmrcmSW7dNbj1v7qb3wiusPaKa9sNkdNOuAZKYx/jRL4Szarmo7VCcZ2ILvuqlv+/B
FFtgAnX2aAZel3TQzBMS6JMlLy/KVsxZzPFBSIXHsldbyJkTWfXhCFSGMTCfhFnkYPelXARWF1D0
u1XQvk8y4Q+YPMng4NXtfK4ndzuVdThfBS1k5JjD3WXxbbOFtK1b1MCbRhnF8BRxoKxYZ8NwaRVa
80HTqWvX5n6c4D5FZQ9tQI7JVLkXTqP9q1F/rbuhecIoxknKyrVSs1+ydDGll2ofW6sA+wCh62rP
q2g4jCGDlug1793SOPASefXkuq2wjeth4UahkAGlswIEz0NHfgdVg3cjqmhblSxz9KUUmNTEzOk4
GiJw9jI0wiEZIqViB4QRNGyk9rduwJVa3OQelSmN/0vpZomG6XwikL/GBcAD7FvKpPfVfguHrwPT
vXlxf4bHDJivb6XCVxlPZ/qE6Q2H9NYHl4XhTH3MVgr3tW/EWTMAhTQgwpKMnYc+jhsrLo9QDLc1
GTwODkTpd7PRfKvaHs4hPI1AT2mTR49LwPf0wWy26MnGyzg/NVV/EbZw3RrHqHdLPb9My9wdqQew
NAo9M9cm+qFqChK8nuyDY3jQUpcCWOh6Brk0iaY8GQMLhdreT4CUVvs5g1jnOJBVDM8827DIEEV9
Krvps7ka3xeQplebFXiw4dbyfJ0gRIjN+Ulb6nrLwd5LZz5zDPcQVeVlWclYH6H03bb0sfTNZ3Bi
5RG1r+MgcpPC4/9YxyZy4KifSB5dLcu17w3fpsa5Wdwcgq9j9GeTaR35t7EI+uZFaxH32EwRi5jn
0+chydHno464j66Ciht2Fo3E+XKcvOo2H8/NNTPiBl5QXIruPFgfoKqBYLPUmPj9pfKd6WsxjQdn
ubPGBjvV7Fn0mX2RW36qkX+A4leByYLJrPSVNMR+MoMkr6e90vKLABhIB6P5bHlNsgXm6WrfhKN7
Wev11FS+eQYuL4K1Ou88IR5hgIZXyJQgfdrku8rZbgEpXKxFe6Xq4GbS01GZwT1MxOiDZ9dfNqOK
9uGiT71KXYaFb02HQufBmTtNce8iGzbRClrIAAB1is8KWuy93P4vc2fWJKmRRtlfRBs4+yux575v
L1hmVhXgbI4DzvLr54S6bUZdMpOs30Ymk3WrShkVEeB8y73nRr9EuySVfswjHL3NUL6p8wYNz+I3
xr11Z9dX5UQs91yZr2At7t0JdXxHRtPGKqdk9OqPaCrkFQv9TWnb6Lmd9T5P/Zuwwo9uoAs19vy2
1FFxy4yfDpOPCd9OtQ9qv7v2PMu7KYPHrpIv0dycfKTLXVdUD+44/yI1BrVo29qJwap1wnWhf1iF
j9BTusmYNs+msJ8mJh+JXfdXXLP4Jtb6LYoLyREwRZulilbusnLvYSjlkYeJKPDXu+hsqvFbnHUg
bFmgWiVZznX1Dto96Y3eZPhR9o4/IXJeuNOSuoEM6Ne5t1kk6zeYjzdT017ViqJ2nJuHMQuOasg3
sxU9ueNEpeEE+ePolEeJtpEao9n2Rcsd3S6MQX7IyL8bXfuAuX+L7Y/rGUCF7Jb4CizgwYNsjvvy
LsiqyzL2rwEkowgGV5HERWOOqhxgh2Vcb8sqQSFkBIxkouPLgBGzKF/iNra8nT9jTIvNt+Su2vuh
QjI8N/nBD8YTedI5fc3yk4PfqrNLvOXVaVyWCwGdW9vrET/PpuCx0gv8Rr5jq0d/IXwtLO3g2Srd
C5tRzJWNATYOuzWp5IPgp20dDz5d3MHJiC6lZT9pSh7RuV+d0XQKg39reg5RZVzW8M5t6pdUuLK9
4pl0ZaftCyjtDv9tdJFxiEe4zFrbOeZVlWPZHW5t57aIxKkPlnuAmz3fSJACWRbcrGJF1LyqyzS0
Hj17iHd9n39YfX0tVz8x2DhD5BaIkjmntXoK+qnuElvHzY2ZUuwJM0gKadOGmemLC5bn8KJR02Id
s/IRt7aIfvn+NGx4PF7JpUC5IbIba/bCJLLfKKaAkJBNtJXFSOET29Mu1M1jWLD3bwQ0H92WLwYl
GveJcz6TJJfDWnlJ0IpTY5Z921jdKdY/dJBOWxxJuIXz9THk2bJJ0xfLMRfAErxjXT2hgKJwrYgB
cmyeLIHq0QJXJklLkW+nzMeGj5r0uymL+QM4w01hXRTWMG9d9pXrOTLX5o8zDEYli4gs+t6OAmjw
qm0uo2kfDvoQl+2zNYNUCMSPcrRKzgKznlxcCRZmsUZlzzDeKEPibs+6bDhF8Ak3BBxzdevhERsE
u7y0i/g8R7GXQXDPIEsmohhu2774xmtzHzorDh2/PuBEyPG/XjjYAA/daG8mgGQQkCYnJ1TFbAzy
7qI2N0I6b2flLXm07VUrh59zuBY3Cm174okG4La5QRpQbY1J9b60xMGKnTcDo2HLxdw/YDWcT7Nd
87sRdW6LKpBQluKPAn3prp0zc1dH9XofwajAmmFvAu0TLkciXhIqhODd8FCgqcFeg8NSmebKVYE+
GTXqLXq3r3rMfwA2/ww9DOTWpKEet7FJ3EC/ha3Sb80UYn+aiy19hNpmQ8zbUOUhcKorHDaSo0gO
SV170YMfW0+dVS1g7ZSfdH50OcUKPzFGDGnr+ZKBWg03qAeFmjrZAf5J4qv5wp3sB775escKrdj5
GEeqflgSJjiY5Hvb33B51tfDwOijFNOOeUa2GXLmA0EhThVcoMZ0xJvW6WPvzftJK+dAMFu5kYO5
7NL6GMjsycGfeJihDhx6UZMQiG9gpRJAvPPdF2OSxbcyizbZGH1nkiMuHuTPBr9zIrS3c85YHjtr
jpiu7+p42owLJXVI5UUAOz+qpZZtn02rnIQt4yHLi8tOVkBBctz5WJqizWyczTSRECcyC1Xl4mHE
kDY3qghZyS8bSSjOksfrtgjhOgGBcQhu0LzTkLYTYHMaoAcvzHDe9XhuYkzhXCkr+DWG9mXtr2Zn
GUBUdrtfe+z33RmfyLea6O5Vc0qfJsc32zwAopCp9J2j9saL00e4DwpEE7OjkgeG0NPAP/LbNhVv
jZjvxm4CNDlN/VWeRhdKYXmaop9jC39oXRy5GW2r3lOc3zuNIzbhGbpTM75PeK7uLTOMqNi7V8e4
zxHS+U0wD5C5RrgD/sF2qK0GVYLtqffx7D3VA+tyJTbF1A/cpPnJKoo7T/RfQ10+y7KD/NLeMS3D
cVpGeDKb4glsxb0W3a80zc5XSoobc21Bp8piA7jV2rMSu8K58qvED7HJXOvBteQdETVc6TVRw36L
TWrkwbPy7Cu5erwcvJW1Wl+TxVm7ElnJaVz5DHKm/rtHCr6tfW+fAbhm7xbv7dW7JoULh7Dep17+
S0K/Ye0OzGc2z5k2h9KiGFWMV5KxpTtRS/fiFuKringSGNXzO3sAxdIWt6jLwoPqbPtUzakYE9uz
8vugWkdCRagfaJy2mVnf+BNvsKs81DXB9KW3s8A73aZke164Q9G9Yg8xidNHDIGG4n2M1rtlYdOk
3eCxzfgQVzGTh0IRIHL/Rc2QM8ol3FYTQx9WpjhcK5j4xRsIlPlQ6+BJO+F1s07XsmBPrerryn9G
4xRty7ohyEmcSmv52fvxVW/p2xzbx8hDdO9G1kp/wXj8j1zzBiQYoc+7gs8jAPKhOOh3FZciG9Fd
a9qT8K1jLF3YX527g+eQU19iXJwyCCqESSZMe0A1sBd/1efDBRNn6vuvEE8TgHb5PrTUqW/Wqz5Y
9zoqHkykms2S5i/liEfDseV+9MrLrjM3Dp6SySETIhuvaWHbmzKbbttopeOY0o3CHn7FXIDPtbnU
XtXv4zLcduu0t6v4zlScOzw7NyEs2WQmKwGDbXszWtFt3AlJ/Vzepp5XHOSSHdOm2Vcew1qeT6Wd
P1Rr8+qR/LUPjKPQMkgGLrCJltIpN1Fj32f0CK7Uwyac0umgLI4eAyfqce5fcXYfC3dPPkS8GX1Q
YTWznwV/eTLV3wzEdjgXhx2hSOHd5Jd40lr/AFfnIEUaYV+hUOFSB0N1C0vm0vKiqzBub2k8L/Cz
/0gVcK3SeQJ81e/synrJW0ZYPZZOfBqvIyYg4QtqAPUYAJdAfPgal1Ta5FgnqF7c4zQ/2jGVj6b3
H9PigA2fJYg99h+V43xYdn9p5fnOtVJ9wfS037R2gNETtA3/526I/WwD/+apmpZbMwwX3FJXmL+e
jUENDunhpcHblLAyScqlvfSb6AZByCEIhiaBceXcL+cF9DAjHjPDJTfFtjCkOTjuS0pPcIZLHV2p
7uSk36SiamP1Px4Qo+UgBFJ1KXR3WeaM+XzvtvDdR1tUp2iMbgEBJFqUeIqqnyEUsYRxZLlxmJFV
Ha2dOPfK+kOpIKnGgLGsmA51drDFcuMvDadA31wIGEDbDvQGXABK+8xHCUGC09am0PcCis91Km5C
GDtOvYBiAuqUd91GTiTONd5Crga0Kel8Yyh9cYfG3nQK3hJGEkzBsON0zPVtY2pnllAtD2M/Fjur
HRRcm1cXHPk2B3KUZFTnuZttu8V/D83wXtEsbSt7Kq/SWQ4ckzq7iWJ99MvpIuhWuS8EZBjdUmaB
evHq3j22+tHzhwunqH5NEH+fAzvQe88PNbg1vhRTxua+WXHKgOJj3tmjDgiGaDrENc1qJMdLpOkD
WS/llZs6xyZ8K2k/wFn0Lc34NwiF3eoxPKuxdM8YTq2ASkmr58hP36s6drbMX5LC/oQf8GSb+Soy
6b5eH3AtJ17nb2Ey/IJztfXYTOBI+RCV/m5stc/XYjf7AFN969XX4Yno2B2++SN0t5e1zE9rI38s
fLeLT7ky5I+WuLfo8wYvvLTJa8YVQDZy4F6NUXaVSrRyYX+UNn7awUGfiWYBm7BknFoEZrm0i8y7
Lojj3uicbyFmMLW8SNGJDQPriSdvfNeu8mnV1R37EcrbiKVAyuhI097tjYTEOZMWF5DPSwXBmcLE
iPPOL7edJw7klH4OdkkZm+7BKGCsd73nINV4B3oHeD6JZJanXKAJ/bQvpmrFQzGC1mekiQ3zWhRY
ctWDHr0cdx1/nHBpvnl60xIC0AK5w6Ur8uxmGKyk9MPPYXJIzZ38fWiXuwkWRBwSE8zFIqw6P5B/
hde1tW96rqw+mB9p4G6xdC/8chBc+VF7ikW3iwtqVwS42ZVvqnCrZ+tj1OW1KRh1W8UPSsqXiIXU
rlRcMyX128lanJC8VZHuSmFf5PV5BqqDpCCXENYLU0SHBUER/xRn7kyYy+OcF/fBPI4bYRx/21r2
UTD9Zkysfw3MOiyenIAtiuayYeUyV+OWCA9x365FcaTjV5fgfJ2EQTQVLs9LXPqx2hkRbzStNoFc
dnBgZ4d71QTHPsr3MADu1GgzbelT5quzfcxTEexlN2x0IT6AQNQMXMg1U/LS73x/M9tFzdoC6MAW
bw51ywL76dr4fn+sPck8BxjeU9PFQ7sp1kjdzW7rnxYmPB9gxpdrnTbtJ6wg+HADDls0KPhO92NQ
I6qP+/wMTJrRK7fykhHR/bRMsb2FdwHnMJ7m4Am5lRm2Vlqr6wk/LotBOzXDHhpDd+LcYXggxr0o
iq96sZEZ+P1dPLYQlAL5bYOlaZ1wP5+BBWjhrh2LXCiTVts+CtTNyrjgi+zK5m6uyFHwKxndZ55h
cD8ujNKqqCORxZC4cADLw3eVCf2JwKDhFqcGFhtb1/0+dQjXaZ1mvaitUIY0MDMFiAq6gyEm8rZZ
RhuRs+sdgm6x983aOjUDYzf+oRxpsbphcK0HGV22LikVFY3XDiIbHC+Baocyw9mtw1hclbET3eTA
6LdqGgcGwT4a47RR+ieAaCiNvh524ZkyCW4FgxNgjeHo00dcANgob8KwsB9CacISSYS/ntK1ofWj
sk+LTYn/NUiyYhxOZg3GryzoqhOpHTTNcbcCW+p3qY9+w7YoKVW3ctnUy3TFJzrsI57HYm/JtYGW
wHd7HKhzxCYVGt8o4/p63q9hkGW4KPR8ILuzvl3cObpKrTAaNply9C8wfnlNP8ctE0+hfIZgURcb
HPRMi2zHCl9H2U27vlTtUYuF9notY4yVXYyhWFNb7WVq8STySflrkrX3nKsOVNdeG4z1S5pVezFG
xQe+FeuH5SwMWnI9Bnv3TFlI0aXsfV6uodKOOx6iUfyZzTM/rZTrDckT655NLRpcpm7ifYY4ce+t
SmxTE+v9wC1SwptM+8MCr+MyYxB0LOf6Peqm9clxrPbgxnQZPK/Sq3Xp5puIeuaOGcZygsJQ712H
TCPs0EwZfOWdArz2D0hfvVvcPuUO/a19MBVNfNLkoDlu6XVYy0VDoyne+0KvJ2ccMibq3P1fOpfh
Tb+M850Pa+QhcmnYN3YT4KZntoMXv8DCa8m4eMcnrMEqRtXthNH90pli/R7HqV4uyp6c6GNLVXzF
jJ1YTgCUVv8eluEAs2emqmxtVf/KLOUeAIan8x66XVMciepFMpcqaRiKZAvrx+ayQm2Q5JWxii2G
mZXWahoV23Ix+7jIu4AZTdlFNwgci/xYoWGH2KXYZhPqGoi9YH5xWD0rfbCV9ZCyv28SK+JYBJtY
X6x/8B6A+L5GzHJ34BrGTRUimepUOWOGat2DiD7qqPMPQe/kcWIGh8RJ+CXbWbhqh08uhHqDgeG+
L03HGdQOHmA6XZcHuIWs7uHhoe8sIIhwt+NZ8MxEKzgVM7P2CHiPQiVo4hO4gvWyc/OAMeOoMdyR
Y2rWfdQPdyKo0g2k1/w6oo3UiW1Zyw4gbAgpEAjyD/6dcr+lzSjPg8uhD7puFoYccTbMsEWwESb2
NDxlrghddrKT/zLSXL12QTgx3AiX6WL0xvmKKduAKtu3ryBZpB+j1fuMRJifb9pmXbYR3oprjWNx
15ZM8ZlUU0XYMvusvbF8iIPlDA5QKrrM4sp766DXJZh+rMRumvEes6J3dKPV35fIh1+ghD6i1czv
ZUaIgANP2Ek4P8N3BAPZtJ9wkbERbMK9Z4LGvrP0OlqPi57Cm3AK372qs39iiaH+ITHTT3yPDQpS
APo1jf4JpXkdn8o5UOmdUzXB0+rm63PNQykAv83MbXlmXxk/GoJpmTZbTIXVcl7zLUT+FjOnwtxI
CCb9jBgiRjf4sAyt9Vp4i7ebKnBHfjScp1QSGF/tBssrH3d9BYiNgZ5lwTCwaXw31cIYpwk62A5D
mV8tMLxyWi3PfbdJYnxdWTMcwIzsgS6BFzFhtm2Ylr2OcR3eI9Gww1Oc85kmNhqJXTEP01MtJ/8C
XrnYlUFLLzP6ayXZ28snF5FREnfsbAsXpADc/WwvJeuhvh4ksoNwHs8Mu3qL4oVnOJr920qY/nIp
q/S+F1P/tOTEWJfVUF8T4krAO/B3etpZrS2zozMZ04cbn0wlKwLpmOhGlYK0zrlp3TJRzWqbzVqN
hN5lXC/X2tODPi7sGEu8DbW5W5eA0WkaKu96gXRC1dss07a2w9XZNUrRbQRu0NMszB7cp2HYZV1z
z2gbTnoVM32NR1EmLcZ4GivY9Jx9bFBC3U1fqUVpGOazuW0Xz0+CNFC3fmsauFbwyLaczEu0LRwV
PpGFw5YePX0Bq4UHyyfQl7DduR61UVv3zFstUgoAdzrAUiab55FriqLYi6otX5dIw/LN0atcL9qY
T790xL0E7dKd2TkegEw5vck/Vm2kFGS7LCrp+Fn91rfCG4Meco22ty6X2GFVaAQE0vabsLfcLUPi
5mIZJv0rYEGVwAta74Rv91fe7GYnm+p0d1ZEzv8WHv5Purmntubv36Vw/yWhO/xsz3Kz/vff9P+h
Xo69w9/p5Z6/9WdTfP5ZMffHf/FvxZxn/wsY39k2j8kBV/k5ePzfijkh/oWt/WzpxJ921sUhEv6P
Ys4X/+JXMC3gpOQXoaj8X8Wc5/3LZTcbkPXxHw3e/6KY+10lStoEZkPUtrYbORg+zsaJPxmh6nxk
ADmSdCpLEV9kofQInu71/6hF/eNVPGyNCF0Qkfu/aVFDeN41cegTxXEB48qG1X4kYnL5+tPH/h85
4J/lf7+bkvhEyBwibp1ekKb8d+PK4NcKozDGDoh/I9wcu92gbmPEpcPiIhyb/tlq+vWyLSFE/8M7
/IvP8PzakXP2i56dANHvwtQ67frKrlqzbTPfib6qjukWsyawF6yzDZDb3YDDfWY65FfzlkTo7GVw
tPPeiLpjcFADvKaa5zbewL8R2a7WdtvcIC3PWfr8/cf01+8cHSaCXV5EoOD8PTjdi4wpg9GGyZlj
RWeLJgF50YG4/yMwwufL9nDrcn5jEsL599/XluzFuQZZZzbZJYGz4Fdn/1YMWHGuo3YK9Jio0azy
LY+zYgj+1zcZnQMecTCd/8baehYu/+nCHgfA/p0roy1HYbBl2BVekiD2T2a03/Xc54g0h/bXoavh
Ro5/e5XOXWSaOR0s7FD274bwq8T4rnrxi/Xt77+034XWvBKR2ui4KaTcs1fiv9+Pv8RARdm9bYvO
mXMkDWDoO5OG22ierUtcE+ze//4V/3KZcFRxLUOHCTFIhv5v5oxipHITgXS3/uIBcAwILZiD1voH
Afnvgv/zgUiUL/oe4lI8Ylp+e1+E8yHr4VVcW6UPkriHfUUTuJVz4Z6EzdS+Xaq7v39n//Sav12Y
9FHUWyuvKaIuTQQkxa1Tdt+qDoJXwOew1bMw/Ico0L++JkcS75W0wNDmTP/NexJmM0H20ghe00rP
g4jhziHc7qIkgpzxNiPIITFVMaW7v3+vf71uyKQNfJujiQsUH9F/f75g7q2IgQkhXug1Hoyv80/w
2wyDwQ2OiQnq8h/cxX+5JTgB+cuByIAWnCn1f78gDN20rxjGIB6O1K0Tq05tR1anwbaLpHX6+3fn
kA3Gz/t/gu+QeFAiO3khLK/wPfy/WCrajgq7K822D9LKHMZ+lc0FirRhfZWDxsie8SbTfVbjPj+I
oQoAfqXLei7/gvjoO/RDn/CyCcpIsrI0+qJXVZRdLBoa417plVaodRfo+POsGlZ6lcQw72ioN7vG
tA2QGDE7bBTCHjbNOIatwyy1YO8korFgaaCXWt3qvl49NEvsLC+mNXfd12idgayg8NqgTD4hnY0B
hCFS5bnVZKs4yjyehy+v6GgrlgjY4xVYuy44GnuMiWYOUuublepkE1FuqTdEAqF/CqRB1hT7eRgm
vsHdT85FSz5IZkOBBT5ecrUbHRtkCXqBMlCrAaRXpcbyWtoxYC8XGaKAi+3Lu4kQOANTUUTmDn1O
7u47Eao3Zocs9+QqfbUH3ctWwwst8A+VtiO1cbSd35Jn57hHICj9S2rHZzW4k5WaAWIDVeGb09Gb
vZ0SmVjIsEn7jo9W0RNMiBzQyD0P9uzRNbUAViGzIWlmoZYKsWOkBIKOII/hZZlrcj1jtrfwPttK
tQy8wgqyFLqPo2A+ae28MsStv7peeh+rYbIP9uLEH2kUDiMd9GK64NKeJh1qpBBz5DxOPC6ce6bb
sj/UiHXEYe28AamfxVYzY75cDtNxXuNV7OkIjHWFIOcsArBqI57Ctp4ZzZDv2yc8JrIJrOcQWDvU
2xVCBzEE5R0ijmY9mW7w2JTYyP9PqQ7QM45TFqLRlI3zKqXFui2dSpRJPd97DhqBLSaz8CJ+ymgU
HeZx6eii8jXdS5RqAR4AP0i8gTrvlcyBpFr2OLbTU+rxACRAAuHLlgVF8Kg1AE32G2UHi4pfZDKI
UXTZNpp1PHqFxv/UDWT2TRcRRpGUylXRWzcM3s+0yUkcqZfVgIWzUOZv2N93VjLLuXsxYA+fhOjm
co/7m217WzFjZ71mHIuBpIR4XmclGoXzZfOLK79FANgqYyVujy6FwTy+pznAEJ+IYC4Uq07BbVGk
Gf6H1WdhP5tB3TejAwXdGuGxby1uIpfbKh7dAxj/7LXFgskPKa2cUV4vXDQU49J9uZlxUK/Ilgkf
DfqCfjIqAXlKFo1esqLCnpAEpM6P2Bp1vfFUtMxcXphbAFWnw7dfC7TTUUgQ0Lb3Jm6G0dIMjdCn
sITjuysXfCJO7OEFYFa+X1yCfzbM39fxVlFYTfSOlUJlvXDfPNVstbMHHoKyYKAMSHnD8627gZlq
ciQjQ/1OCoX9ZplO3kbEFHuHkSnOWbELpB81VYXaMY4tET0LnGUX3Lo2YHOzkC+kLPEI3nWNP0q4
fNkeT4Nv5ZsycnT84QLMze9cmAvQ/gzDX35ObRNtAMEXXXh+6BikEHxjT/oVpo3u7wit0f1lwbDq
0bhIUk92qwX6BIa5+VJubFYF3R6MuiD1GZEtPLlmzOWVqs6CWSafvbjrsiLsH6YQVHK3iQZtmWO9
dm4BUa8o9Q8JKHd+sjo8JcjdoC7vJq/3op8ZO4J0X1Gbyg2mA6zB44KZA0kM4Q8MilTfPIQxobCL
RuK+n4NmmDcaECXbz9D+KCLLY/3sBKyabL8v7yNrwonmpKp8oIi2X/LVG2rMC8qnV6+13NpT1V1E
ALLeW0amPwMA5b8aqgD34Osuv1VzVKi72q67L2k16sNv3elelKiGNl7WRc/2OPgvth58ZCdhZu/C
mHNxwyg4epBVbP1Qcbu+kcjRdtuFFlHu1OD34UWbzt2BZMGOaQrOcK4l+4x+BoYojwQRFPXRVaCx
rSZE8rjCgN9EvZzMntCPdsYykcch8vu45yOcRVQlsC0VY/dcP5EAw4llOk7GJJ5Xb5fZ+Vlg4Pv1
y2RPHKuQitf0MNQi7KG2+75O/MqMP6e4AELIIMF6AcMHZNUaLRc44ghAvNeu+DmXZCDskQe6w4Vc
BEaojPR5Fqwtd3s6ECnb4o/QJ7TuwSe2Rui7Ip/Ht96pGK/UHljgLTqb+WYkf+O+6kkU2WDDwVac
EZFBvFjm2sBY7LSAKd6wu+HrlqCtK19+uiV6uYQ3LHv8OiwFt5BxyZwyq9D2obKxv+xbi40IzkBw
dBPavYwICdd8nr/a74o6hQJrmFgZuxbvlGiZYioOsDzH6ym0Z4I6kOEfwFm42Apln93ZXs3DRzZL
/rb4vP9tFMm+2fEUBoctZo1c5cxknUDCNuXdakHB2w4opqKjqS0O5TT2Op7goVrOJo7C+tLEpsEX
Z9/lbA0pJsGuXFCKDyJM45tlrsqRrSPPkCd7MR4ynthU1800Oqi6QevCtpJuegz7pvgJ1BvqaGOF
fbZxG199Q8iM+z3Yfew1PZ/oLxlJbW1TsBDwq4PG4xt1tQFzMKBNmKuWn6fEcks+mz8fujCGOxYv
S04UQh1UrwLKJo79NEYl4qfAlMGCNsWKlIuSmXQDx8/3KFpVvbHQ5KCYjNvibmZGjDimaJ3PPrNJ
CXPswkalUZZMnMVqRZ9V1aRvrT1EAr1+C/06ZQb1jJTfwjSCiXVMWB61n5bVBNUW1KFXolYQZsEd
M8PIDQg++ohElWZ7stP1QyYBN2/pXdS4iUqCAQ7NFPVkFSgVYi5BwjzvStyIZMWIgWjXKO0uAlwy
y047Obttj5Lnq+BQfIh4OGO38VK9JiaaUNfrpswROFJ9DbsBDAbU+rxtdVJEOsT35a02+ydrYAI7
Alp+ryLTu9uSVFRosZlgtd6nSxyjkzBYNfgD2giZStEf53LQT0uUS/uUNhUY/JmBwbyNgWDaNxNT
SWtbKIR1LpDe/CGkLrW2U1qi0pqFXsxWYfXeMXT0gz26KPMlI1NSsrYFQ3SL4KQYGHuMkDItgrNm
HOBEvUGEZiiriKG7kZAqp+NAxgM7Rd8jQGr1lHMqcOtSQ6oSTXueNvN7BeyoRQ2ONgABZzg8pJnX
DIzkbQaFZCbkL8q4FGXRTLIWFOjcve0U5pODPUFhP4ZuLQfCNjsK4MLpi9dpTc2nFpOMdo1TROHW
M0X4C646Mo7eTXPUWBzTv4zfxI8Bc94Le1Lo5OZeaZIW7fJlgNGrOE1Srud8rYEdx+x/Nm0MMZu3
HwSKJdyiX6auGXnGh6P6mtu8fWwKY557rdborG1Qx7AdeNNaYX7YlH5EcADRRrHcLl4cbdfaK3kk
l0FzD58fqVTnKsLGkKp1r+xelEh87CEXZCOsaK1HBwC8ZVT4YuWlQqm5ZJHeVc4aY3uoDX8iuj1q
U5/xBmLQXiD29lCC5dxp8Xmo3AQTkkes25eipkFKcsAc12uJRWLLfEuHyTo7PiqTkFYY1QlLcVRL
NnkjkW9UfLGkizE7QmSCxyacvfKgHL+59qN0fdNUeHLnzjVlot3HFHSikB587LWbTuSfNa8prgQq
oraub/g6O4F6Ohr8DXki4j4Y+uUjXxvdsDGo6sfBSPsRRm7zzBPoD2z5kP7Eid8hXy6W8S5OgULg
eik1mvF6iW6idIAwG+s5e4nXruhIqKhaOLxzNH+bvEb36M7nnoMv1iT+WvT9zsCeogDOZn+kVswj
Tq3BJkIiKgYaAL8VMlGB5aLPDGfxanmj37GegPRNdSz58BF/I/eXAbdOSsF6v3JC6vNetkW8jybi
kZwsHiLVjDJpWSAF7wpnVL8c/vXZxjF3X+R/4msIchd7mcSYdzbd1VHS9aTm8LnH6tERLGCxXeEQ
qM4hVSxN8DgSxDYgTiA2bHrPMp+Vbdx0/rU1cbZvTT+1j4TqWhzOqvDoMzKkvUmH2bS+SF2ByHHm
KHo2JAp9RXGjZtaLqUfu0lrllxyR9Xu/uHV7GKY5eqxSHmM4W9vxY4Aowf/MJvcw9bNfI8Np05eI
C6HE9UQcYmwbSPJQX4Am26RCXalu4QxlxRM/VDXd65YgL7JAKWx9+kHqaaqmUtrcsHPGtn0KioIM
CQuxHN1u5rwFfd6ffEJEyfJRukV8cc6z3i00iz/ZipUYkASN627O7Hhmh1OzlFidFrB0ZnXVYSjP
Iio2rN2cmPAs0AhIvacLCmdcL3hXwoNXceai8kDkvJlQVOQHnVnYGZG+u0+O13I4++gB3qlbPLF1
fKlQyTosZTTqNVL3QonUQVAJXHZG2Tyt+pTNWzE5fXo/qgqL5BSM07tx4+appFmqOFllczNqJ+hu
GAuiw6WWoPbQiqzgRM1toHYjLSqC76zHnDCQ5TIzFmq7j0KQkMQ7IyOdY3IYWZfKadAbf4zqJ2L0
vCd7tM8ewSFyH/MSwWziSEMLBVIdUTuyDzR2HuCOT/hUZL55cbV+1mtMexbVEUf66HOlJ0Uao54Y
UyF/BbOPkLEmKG+Pf6P86PzC/FQCxwghagWPJr4Pyz/MfYH30fgk3STtGVOfANwPfgXSXlrUHS76
ts6suEBbb0QflNK0hlspFlHvz+/0Z25J8Jw5StSD44Oev0hBlu16JkguevAMNxtrSvmzsCZGjTWR
Pl1S/x/uzmQ7bhxLw0/EOuAIchsRDE2WZMuSh9zw2LLNeZ75Nv0s/WL9Mau6y0ZZqZNY9iYXmWkE
DOICF/f+g2lBHZMxZhJHdLPz7mDNIFnswak/jWNhv4l7AeO3FDikYFvqWV8sszTeoPAxfAZliRGJ
7DhO6L9lw0OLgBdeIo1IsvNkwV6Hd48yPUaHcV2dQS5EX0kPxupIso8dQmR4zCOrY9BMoiMeYFZJ
HwRJLt8DPjaeRlm0X6Ko2LjZ7TR+xMCT10wW1SO+TV3kvV9IohJA+Wkb3SL8FtgXAYRBsCNjTtVi
5VHyzcJA6VPjiuYpkiB34Pmk0XAZ56hK0xXeTKxVJ6f/EyS6DVc8UkkvO6vL+XvkZB0XzTyUj1hH
4ceZla57mYM1AYbkBEl9FIAibjqoaxhKLNUNTQm3Ca1VpNDi/Xybj60UwjjGVmM/zF7e0qrFCs2B
y+i2DzgElaTzDjrE4PzLjER62+LtJOldA5xsYxJQI8+7d1W0BcGRRxsA9gha2RIafp02h9KYYNKO
bt/cg9e0PgfDYM1HqzFIHjmXPawrx5HyUkMN5c1YrrVxEcld9AVMG4SPzUHVCXSRRGwmCqIUMSf6
XNYJ3hSt7mWunY9TV9fNzpL1x+NsisQ8zJCv75fRR1qMItaGY0EwLEgzlfTUU9ygPDwU14l+cgFi
EB8DSjUQWMwvkIoSg1fQumHqgTxifV2ZuRlfTkFKy9yajPw8Lmy8o5GugXdEPQiYSzmvHf+HywsV
kKL4NEP+d4/A5ib7CnQic6hsI/nSbjk/U+VTGdx0fVAbmEgsAH1qUAeIN0wjvzCvjU9kVInnXgKl
YGnHFf+Eg90hNX/mRdjfpsJMyqs56O3t0I8ldxw6uE2AuWiyGscefjFQn3Sog9BBo8A6lQEYtZjP
N50zuOfFyevZK6FAVqP5JChWZeeySjiZF2MZsJ8s3cY72rwix6Nszf7CzHr8pLw2yyIOrcjCuKyc
lyciGBwE/ozNu6Qe3ewSOhoJY1XiGnLo3EYAl3S95XuO2+EnHhsr2H132J6dwXOv0SddTK692Pvk
OquEumB1z3HpBDkGHgkNc7HM7neqx/j1DPjQoi9AtrKeJYjLb7Nc4MGRqLefUekx732gMgvJR+w/
cWvViM/k7NOLaZrqd/Q4hLz1O6d5GuySnn0vgGuiIZh/oq4R5SdpJDAS+rbvx1Nv9kl7aOV+7xuL
DzsGlzMcqd0mrRAd5HXxjNUQJZksoY2JyRN4x2ipV/dkDSJuzhMOBF/tTEBO8ccuOZYyEu7t5vd1
ASQLjwVpr6KAhF1QbTK6yZ4vc4zq07d9Sq3w1G1JV59s2UsLDmQLKNLjmD0Ns91U7mmLKphYlCyr
t9ZmERFj7jU/KsCg06Xt2WQRXKlFigdHkibHTGxTCfUtq5/Wll7OId2G5bHpBidBxEGSNQwuj1Co
TYNsCSLUmE7LkjVv6qXnOHfmCe5LCw1UUvdrEMnz3NYiA6L6+QaRJqOgbJI00QmroRipUiQ+3nUe
lfODM8Y7ptGM8i9JAcfhjFegu57hQNbTcWk8/6PAQhKDD6uB5DbWYEZOS52tpAQYTtyj9Os7l4VD
5YNNlMQfA4PiDiyc2gJQnNSU3PpUOt/oNXTmqeA0KLAybSBpVnWRfcbnKCXBRJEIsONiZphiWFvu
X3I0T598KHgYVq8uDO1FUHo6QBqHrlks1Rghz9U2H2ucob87kTDfZ5U/RKE3JjMfc/cPHK2+feLE
hOEFwgUMLQ9N6LYc0D8wg8u/WqtdkwgUixFfrBBI7NBZJ/MTxihQYsBCofsxzel467a+iI9pHrRe
OOd76cSo3ZTxaFrClBdOFMGFJRU75mVtxJfAriE/roYdf7Ltqn0bFEYJpxvqzbs1r+wVZ48lexss
meVQtqssrC5yzBUccyoBlK2gMTPDjAL4S5H/JLN5JYp7G7+UnuoV8hhDYfkozUc9DlGuifNSJsfV
P/Oqit4kAsza0Y3job/Oyqb+FFFmRbgmspIfAt/J4lzhfgSCJiiaR4eeKx8tc40/EMOOqiP+Q3Z9
bij9xaGcC/RF7Dqo3oJD95/nAMO8Y4J3xkfh4YJzaiYzf0onEGehaVX0i7AnKuURM1r5NC3A47j7
SyhfhW3mzzSbKSJlZQrMvusKd3uDI5a7sWOs6o9qXfEudFNht1+nZgfGDK3cKbEDTrFv68kVxVUN
9ec72qHDNxPLlZ3qCATyOsWjczr0BpCdc50U5j1Axyk/oireixBH93w5tW3g8tChagGIbHQNzkXs
zaQz2gOQOKf/iEODgQwH6cqVPY8TPM6mc54LG7W7Y9vutHPD86uPwNz86BSJ1ccSpHEfVio9z4JS
GPWkRRpfk77mpQQOP4UMEbgg4BAHbH70CW3RE62A+G7hwrAPbo/TKE3torm2Wkz94nVs4Zo2DVkq
ehnNd6SWDc6n0SjfGEYjo2PZF0D2vGHLv8YzPpfEU11R3R9rGjp1m7pYwGHSIhFBsDlmV1JEPF0G
wL7gsi2fFNA36+ES9R95bXhF+y1zRZJyjtI74NScUycsfb7S2VlztwLlWnUtKS+Q4JuV+pl1mjaZ
fjaBIvYHXmxwskniiWIJbg/tDGuFfu8AiG7tgPAlFU03KLg4cl8YNGsNCj5r95g0lvPdqjbQXVnT
L3dFC2LsICJ77rgIajtAS8IwH+xkJLuInA1fHmMFT3a0Y7bF0ebgmMKJdiYOoDy0syu6bO79bA9T
z1PVnqh2zFQWQ6/zqRDYlGyskNwBpuOE5q7PVJI5PopxCx7nsoyjI2phDmkhOaN303hd6p7wdYac
PPS+ezfXjXhr7nubFIsL99QOzQ5wwyiUH6IpPNMaatw381IMtIwwdzbubfy6YNXYqPkBWFuJ6KKr
LRGahk/U2tjx+iDYaVOegzECsj5WC2bwTV/sWhI1NZlD7ddddhFl1DQARUYUCweL6/E2py5qnGqq
b9jweVP1ufQ9A62cIMezD9Gz7h35iFGHpJtkX3Kdiqei5V0QZqB29we1J9MQO5epvui3TRZvZ6tN
59AvQR4dJcVgrOGQALUPUUFp5wzoo3coYDWxd8ziLouOuLQ5KH4QKLgrGoCPjljrwZuAfudsR/5U
8CMIVsSYBgknAT4yBI/I3l/qoNS9W7NOLfDGYIw4vRq02Y+lBfn2oqIF0p2mADvZMW9gjWMuaNxT
OympqCV+Fh87YUf1Ed/t5LuzgVM/pbQECwhUux03L88dHwzBwDyadYaz1dB16yNxWxqh6QxcyuPG
qXBupIju08J27kRt118nmgHYIFOzkXAX0WhB2WbBQhk6GF5GZoEb5ckl5lDMaelJnYOoAfdqWmv0
4BaQIC4goAODxJ+ptrG6snm6iikQl2TDC8jRHDPgE6ytzbgmDZbmRYWCQPIoKGgPz6kgHTs3aL6y
v8vIN6jv8Kv5fd1UXndBsk+RHmtIs7yZE4DKB9dy/Jy3blE7oEV5lp2bue9u/CGZPnJnDhYNgZb7
tko90Z/p5heQ3upivEetfBzveCZE7YPIUQU41JxbYORjOX0CEkAVGWu7Cb9iq/BNRGKyPE1OBbe0
c8buTfrhVo/2mXR/ARMsCpSAcMIaHkAtpX/0dQovFznn2jq0bT9zmqdkq6MblO/LYbeylRDubp3Y
gRZHOpsY556uwE78q7wcFmmF+N+6tLzdbXcboXXxhBuOPajiiMPIcvBiK6ZpwbK4jLzzYm/lZ0PK
Xpwglxk00bfJ+9w1E8oe5HRiOE4WdJGjwIiuu+KXi88Y0Imbqe3pzzaghX9gKZZ/WlJwdch+FONz
4I5N941XDGCscyJS1/mMfTrtHCCoFJBxqBpKXCIKL+CKgExvxCevWEyMqrIamDm1sXpEv3OkgRhJ
nHJ5y4AoOMil4YSwC7qJqCql/vQDHTXQ222Puhrl2yqOHmlFJANvqrn7MjuS88NAQiRG8yzynIs5
oS9z4K3pG8c2iDYXJ5nMuYyNMTapJGM2HooO8BLOBg3CGn5G/kvVabxaAlkBERZZ8WFDVAByOgbI
/Y1Pw98Og81ssU3jgtjer6lpLxeA5wl7mN7ZhjCMIVZq9l6TXNcdvUgo9tiJU7v1kuKEcQ+kqLwY
beOqmd3gLR7xTRlKA62zkspYhgwSdZmpjSFQk2J9CYJh3D40GIp2VzU2XBjH8ahnoVppNTzfI7+8
T9sMbL1AnwsRkDotkF4LuoiK67SVVMK6vrIt4nasoQbYHteKW9XGBmJ7HpO9xOTN1/M8LqAsStRI
oobLjD6RMyAakns8GpYh6ZNjYQR1bdEj3MYr/lHRT/aLBfGEg0tRhIVbTZu8BeG6/Zietu2a5YLc
WJjxwIsGRgMl84pmwaFpvP7bwDX13tiQojlUho2vKh72zY64dlxMuudBhsbQjtQXq2gpMT+n1kgh
V6DvZffmsOLcSyH/WNYLPVT8w/z5xnAnzjf819DkMMc0Q6yAJvfthgEjEgESvfmqzTzsEnO4IhcQ
GIV1dNoxtjgfi3XnqWeU38fOSi8kErAMjgjJ9tTEeZpdJrWHWsJotkFH0Zl9uVy1eeE917IOns12
mLfDDGZhhlsgjdq75e0Aj3EAuwCboBGyfHKp8SM7lOOu+QMOZHeR93NW3s0FLYCriXopqPaFnkAI
TS+5p8TUA6F2E4z3TIN6Hf6FVO2rDyvPVxzTlq2XVwNIy+UhspY5vyrMaXAgGG7CO6cY3ZfhYvoU
/YfRpbPrpIgQvzFjnPEwoBwTLFvpKCb3S5c6SKc5sm0+WVyK1VvcFdEVcxegH0dKF1QB7dRr/4kL
+1vI5f+nip+74vnLip9vv+RpP/z3f/2qErr/mX9imKX8h4/mJycnTTOUhm3w0P/EMHviH7z9wLwC
HTZxBjPBl/2v6qf8By9R0J+wU//UCgVg+L+qn/Y/aG1bXoAZhMN/Dxx9DPO/JD8t1GJ+RZpxrCX5
bpkZ1uB+jkVAlwRNlPNPC/EbTPGvKMh/D64gOz129ZJHDG4a5QfAZ08WsaE3tALl5Ihx8iwo3dDh
0QuOBuYkyAFPc/T9L/QT8DUnp4czXHuh7y33aE3e2Glf/C1o6L8XRQExrivoJhJ2Lxwn449ycUGW
oQKqtyoKbjCZQbpEo+GGoEbeF0v+pZ9HzW+piErHjtE621JiQ4z99xHFAfc0u0WpOXGi5ucFt9GU
mh2LnRJBvjzGsr6iBOqdtFbFUeCbduOS62P0GcqujPfeyI/WHpu/JSL+f5/TUbC3QcD9mhcsedw7
UONLHKrH6jX3xxcCyFGiU1rd2FKtcUJIrsa7aRD+FWqtXJF6C6PEJ5V7b/KX0Q3dcvwcTTzzGvtJ
b2glPut5A67ZMLQEjgNypH1TwuDVG1uJzqLDdH6zepiODUIbmwWKu+uG73qDK+EZZeMSdVHN9zSr
b1nRvknLf12RMHN+r7D80tdUopNdgp3gfmbFK6Wmwj/NffSKyde+rP8G8v57FyrRCQyBDrnIkA+2
ocMPEOru4zTubjh+XyEkvDR5JUIT3iaZuSLXbJniSgrjJp6/aa24rYQnLhbBBijIDc3Zu+7c6QsW
vHrn+C6n/fOxMk1J66LG4oZBKearcjcwHk3rFbD2CytiK8HpoT+H8UG0hBPdHW8rL8t2CPWWRAlM
9HxQZ9nj3kFrILGs61zMl3pDK4FJjzkVluG7YUu5DrKS0f8IbKjYeqPva/XTxUmVC8VY1JpC4OEf
SbjvPNfRXBMlMC0PcdxIpGtoCOvbNsP3Q1T2s960lcikTFG5yxiv4ewv63nHh/AsdFq9Y3ZP/H5e
FNBnXhtP/YJskPcWVBhQy/ZRb+JKVBooAsOfAQueNtbT7DrfEDnPTlpjW0pcFk5ux2PK4zFtXXzN
3Lspn14hdLwQOqqfaIn0gAFPYw1Hyk20VLO7Yg6+6U1bCUvwHsFUi9kJK8wKDvC0Llx7/KI3thKX
FkIqrZcuC+cJekCtDH4Y5aa5Jkpg9h3F1HqYgNeJ+Xtj9B9i+xUXnJdWe//3PwUlzQVQVfRHAO6V
d2M93omYp6feiihRaWY2Ha28W8I2H8obqmvj42jVsd75bSlx6XWrQWe4WcLZ9p9BrL4vi+CVG/Ol
RVGCsqvR1ED2eA2BtcOmTMzrKkp8vaTQUsJy2syd6F0vYTTOF2ZvoRm/nLQWfH8r/vwx82jxjTFo
cOFF+sdGAwTqtt7uVmlkReQCwo0xDJholCFwnL5JwBdrzlsJSwrkkUfHaA2bNEehrbgxy1TvZlBt
K2I/wIFw3yV5BQggQHkdWTJg2XoLrsRl5DdRH7ETgdchFjMm6BRhXaEXmqodrA1z1YdOwpKPCPhX
9qcY5KfevJXIjI0cGLTJBs8dMYVdRanILvK3eoMrgZnRAGsNe+BKa4ZPosaKYhTiFVbjC5H5p0/a
T8dV0YIWcCRHSg0E8rgj+Lc017zU/vQI/mnwtpbCBGu7hGg3POBl9Qmwgd6CCyUyM7ObooR1Dm2S
2QejT+k8QKjSWnChZLKtjfSrD9sbgcPq0V08HBAKvcNKKJG5ZDXAjLjc73ksw9bJ/+64ep9SKPel
U9Gv6HuA5HK2r8vAoVthP+otiBKWVLt9gezEEvZu5aJoWD4m+aY59r4zf9okMZYlhgnIMqz9dAuL
waS5UP89k9H/e6qpJFYyQQeKK+L3YwfRYBmAaaAdftZbFSUu5wHVp9hO2YPWBLQlrr601fpOb2zl
xkysFoMbwYon5nBr52bo9qle/q26AAajsAsamWzBzfi+zMEzwv86gUN1VYnKpIYulDg9vlpyEicQ
iPYBm5IHjSVhcCUqJzSmBpfXQ+hX6wOCgojU5fmd3thKWHZ0EpvU5GrADReFMNebr4CnGTpBz8yV
yJRiQFQ3YosPiQjCeKZDiCt5qnM9MLoSnDLPDLvJ2i1E8Ex8LswhAEQ6z1d6K6OEZwbCrvR7d6Hz
6j4JL3uQg074MG/lzhxsqB1L7FJVNgYkCVO4DjbsGr1pK7HZd8giQYXeUAl23lUrYlld9crbYf9q
/1H+Yd5KaBpWNqGb066hQE2zmQSeWvNX8BsnM01PerNXUlq8QnIkx+otXNqdvQTczDf19qJKr/fc
KADjz+yB6aL91YxPMxUVrWn7SoTGMJ8Q3K/XEE7LzmjewM+7xne9wZUQzUW3ejnA+hBK34esm/9o
X3NV3Lfybz6or4RnJIvEmiybc3wuvhWD/M5bNtPbh74SnOgKuqCjNnzByvpzbUVvRfJVbz2UwMQE
YRHBFnG1ZcPbPsNhY4s194gSmYXo0rbaOK/6uAduCX0JuVetmtjuQv3rfW9vdrFmM5G5pev7uGre
Q7IL9ZZEiUyZtP4kd1wMnNhLp/JQd3/Nr/ilPaJGZAnmlBMF/NZgkGFFHsQp3XmrmkbTgFIaWIU1
bFvrWkTiMYCHqbUkqspPsqHQ17liDdF8/0jSfO0Njt4ukUpA1oXw0RNt+JClfJ/F3petlpqnlFRC
0kups8nUW8LOWEaEkOE4pYnzpLcmSkzGW+bkuWis0G2Wm8UX77Zg1Cncm4FUgzKFrocc+xqWdgNh
vM/DGHMdzQVXwhLmSOs0i7WGa52ifghfIh4e9JZECUq0mNNalAxtVtan1Fne+075mtH1C6EjlahM
kwAdWZfQWawU5Qbqj9IfP+rNWwnLSfS256x4huE0+Fw022d/lyzVGttTklnSOGBmOXXqYAUKFyNA
gKjKo97Yyk1ZCNOprKhGMH0E/RzhbmMnr6RVe/j95jbzlLBEAL/aGm8jPckK+2s6oZaJOQRunwdJ
6LuOrxlGnhKjcHwLo6+pdEq7+Ayj4lQM0Te95VEiNBqsXGwb21Hw8IZ897R5/ie9ofdd+tNzU4p+
2UWvyX+S4SFfEEesA82hlfiMAd75eGoxtBjvYy84FVWrObQSn5mTooWeMusmbeYj9jPUl2qdspgZ
eEp8doPsIWtkW5hmzXLKinW5Ate2vpIt7+v6u+2oRCg8vMkvZMeJaKzD5wyY2W2JQfYrm/2F0VXF
tmX1AbTHPDhh8DzHQ4aW/+R90doprhKjTolqwLBnyk1ZvhsXvHTmLtA7t1Qk0OIEcvEgI+91Tuxj
8xbYuVsd9CauBGY/GJmoORBDOclbCyXa2H5NKe+l9VYC0y6syMMemN5dEb1ZAROCiswf9aa9/+ZP
kTkXHlLGQUJCW4Ahbb+A2dWpeJio1P46Mvd9H0k7RtFwrvyLcqyymwjqwit3/v53/80OV/XDLGeu
0HVgudE97nEoS4rlHjLJ8NAnEOFPWouj9u2zWa49/MfdGbq9aVb/o9n4F3pDK/s8aWyMXvtk13s0
v8CmvEMvRa+s4ipHy9rUlRx8mrFRi/fRJOrncU31jkRXOVhgCpe4bFAVt8RwkZn+2bJfK+y98EVV
DFOVAEXf4OmG6NjUV1hMHSfIztJDB09ryVUc01h3XpGuGQXmOn8Pv+BpW/1vekMr1z9s4sXEwZuW
VTWCALZhqxhpvOjtFUc5WkaBGkBTUBkvkv57kLrdEYKCVuseHSrlcHHmojeigOeVSJCYQEn/KRbZ
K0G6HyK/CVJHOVyg8tlrse47MQ3ezUV3ES2eVtOKeSvHC1S9ql7xIAgDKFWIr3jPs4fqmN73VG5+
K7MK6btMvEyQn4MFeC53I3O9wZX4HMaxNuOVsnsESwvDMhy3erTG9AZXAjQxcK5PcvZKhe7XsS+h
f0+2obcRVTxQD3a9njyifxbrZVxhl91Nb7XmbSt7fBY4UpaSz2mJBrrDeD3l2Qe9oZUd7uErm6ZI
aYabgWsmprbZCVMcveK7rWzxASH6xaZlHXZQdyQWzUg+6p1XtrLD4yJxiwrxsrD1sq9It0Cfc9/p
LYmyv0HS+WnQMusmQe2Jj1n4r2luvhDzKhTIzKu1ruW8hEinPFnreAPCQXNBlL3tedOChIfJ3na2
c9Tnd2MWnLUWREUC1RHugv5abZBZ7Arutn2Dqo7etFUokNHVgCJTd6WujD/BAsMc3SG9aSv3TlT2
poOkAEcJwNlLGW0JFlmz3iGoaiPXK77OTYBWS+kaF80aXOKMEOrNWwnJtqmXAEMmuifO0mCNuhtE
toveUWIpIYnbc2Y6gFxDdAExSytRc6yqWi/eLSUoeUBgfCh90vzWvBVddRPVneaiKEG5JHR7284m
AUL9CLq+90MiXaC34Mqd42dQp4aWPQhv625I+5sAQMNfD/0n5Oc3t7wKBbKFn8DZo2zooq6EutFY
DPUBFS9Euhynfz85hbiV2+K/w7Dm6K3FfGv64/Yxcaz5BgZTj7to4WGTMi22M14sU9XczjhC3Nuw
y3nqDCK6ojievENXz6h1kK3IciuBg/AqZEZzX2tpf3Ss6MZtqsu/Xo8XDkAVq2NFk9eBdJuQOCo+
WN1wFeVQyPTGVuJmxUeyKexyCrfga9N672CCP+qNrATNbNLfHYy6wZEUBRm8MSwMlfWGVkKmWDr4
A+bShCh3oDJlUwH29K52UwkZY0pROF+o/M6GV57gMmNFKGe9w1VF6SRyYL/1W4OBVY+3aQTRHdKM
FgGHHahcZikk9CEfWJVWlOV5i+KT8HPrlURtz5p+E5IqUAcJRGFGJV9zAcH9ENQT3kIr8j7yXBZd
oNd4VAE7vYzaGugiDkTzkIpwjobgjgJi5+qdhyoOMJBz3iAbsoXeHL1By/A6Rvz6r7fkHi+/WR8V
BwjKo2kHwXHoG332oTNIWQ596+MgalWs2l//yAsHgYo6Qt8xrf4U9WuaYcUnvURCE2vzk97o+6f/
qXBTB1nv5G7XICSZI6wth4u6SPUOA7Ev209jr9vqmlaOHCGqFhe5sM5V1v6hN23lnNmwnkIYsGfT
oBRUj/210TZ6dQ8VdlQacWq2QFTCrOjRRJZd4CBvAqxWb+bKWRN1LravPVLNXSUdLNCTAYqpZesl
oEK5oNs09obSA9Ntr/NHC6PJpEN0RW/mylGz5Ru0dCqr4Sa6N2bSoXguHK3vibeFslXixvUrP4ep
hLhsOCVoAhaLqzm4UiTDgrNdB0THwwTvP0Ret9vOrbUgNhiJ/zrxWDrLJH0WZe62536qrpBr0bo4
fBV51Dp2m+f+BgvKwOm9mPv5MPerFpHQRC7t14nL0kZXsWf01MpDY82uU3t+5dr4/Ynlw7f9Je7r
NNqQU1tdSKH+xwTTUH/RIsoyayUJMHuJBGkE3zTZHQSSOPgeSTINnQ2OX82v885gs5l+x7zFGCNf
Km8nWy8ufRV3hPZNnyPW4IV2Zxlhm5XHRJb+SW/eSmDiIjeM5dR4IWIs/qVIrfezsxZ6i6JijnKs
xIFlZAzeNB/Gyfy4VZNWRuerkKMJP+1mbgCR4Vf62HrmMQ70eh2+r4RlimuvQCLaC70KP2R0rs+O
W+gVx3wVc+Rg3mmVqPrgvxltR7vPn6za6/Q+pgo6crc4j71IsgljcYdp+BktDc1PqcTlzOXguu3m
hWhnbFcDSnAgUxNL75T1ldDkY4rJiZn4Ek0fqJF/bDrvSWuDq7CjZHJXy/Ushp7ldJB1d0w7qXUf
Y670a9D7ftEsq1Ogsls3N2Jtb4pWaq63Epfz6mcZUsYQ2KUZh1OXv0NpzdS6jX0Vd7RraKA6zJrk
m3GTSpS3G0doPWv9/wAeYWhQLCMTF/6WnwS1axQ5tXjgpq9Cj2SKiNuG3US4LuPRk9WdW9ZvtfaJ
ijxC5sMr43RyQ1Rj30SbEeZSD8DsS/fXbZIYeeRtYJjDlui82A+UGEdGvY2iIo/w5SnQjGFJ3Ln7
EI3iwupKrRItZYhf5+01yJk69uyG0HOqw2BgcYKDjd5yK/elHAVGOhNr4q8AdctMfEB1u/mkN7gS
l9GMJzf+tW7YLTi1u3khkB4dNDe4Epm+aVQoCkK6N1r/tlyRcNNTIsCnTclkBQQ81M4nLyxHjHKz
9G3q+1rJPcnTr9/SQIrYAGW9SwU0eP+6phdAN0U7WWvFVfBRjMnGkO1bfHWGMwr0RWjEphZBkWVR
3pmLgVZbvTJ3x/iA0RKKVMao18PzPSU2TQD0iBVTMFgj5wvWPJy1ZaCHofc95dLEIlfMwb5VRgSf
HlME/S8ESq96t72nhqfFOrv4E4emudzZDhJqeg0U1K5/3SzmAh6DIPJCA1nLbZ0vo6HRy9tU0FHf
irq3s9ELncK6nbCPBJemuR5KYAq6bKm/135w76svsVdKzx0GNlobXAUc1Ys1WP2GHwp2QjfRmD3m
a6G3JCreqIyr1JR4Y+Nxi3BjjlhbhrPpUW/eSjJr7sRHXDxQlEm39CLo46u166TeirtKYE61XBDi
ZcUrbyl2LbH065oagV525SqhiYc3x7iD6EvTJPLo2n35lt5bpPlBldhsaswpY8GqmwhTnlGKFvdj
Xrtf9ZZdic1onBxccdguaWNbxx6N9YOz9np1AxV4FK1LsvTj7s1TR8+LNLGjmDfN/aJcnY1FnyqN
ebJZNQZcs8graIXua6+2/dP9Z9HTV7E7i2NI2igciKVjJ7dbmiEeN5a2PWEANDV6mZyK4mkbp+Xv
AOM0j5K7pO0OGJJotd58Fb/jZQi2F91+CnSuibVbjLatt256qZwqRGRZNbXrhi1ZJKSHedQWxxGF
Z70MQIXwNBWDDwhxhnnnolXsPS6V/Ky121UAT17GckVumxNs8py7xCubDwNOjO/1RlciNYNmhU8Y
W9LGWGOqtoum6rXqtb6K4MmMgqSlQiZs6Mb6WOCYgeAytgR6E1euUeQ3MZywWRbIswsOl/mIZcmm
ueZKoHZ1MQ24f5BbRKN7aiwEDh1/S/ROR0e5S40Om84UO7Ywydw35DGXnquHyMJ69dfkopjx5bAL
Jo5nBlzlJO/p7Jt6HQ9fFSOalxhvhIaaquc5h9TZ0Fhf4kjvg6rgIwdHAURTSUSD2IlPkWV+KWq9
PqKvoo+yxUs2b+FNjmXSjYk2W7S+RlzcA+U3p66tXqQGSuX/3CpBeV4m+4eYpgetLa5ij4oliA08
TzlUvKg8yyR9RgX27zlk/4vEbfoq+qhFenpyC5udMmxXQQoUE4edH3898RduIluJTddYS8R8EzSU
lgSnsK2K3nA7ped6mrT0SZi+EqGLxXPfr1ibHguSg5XL4Trohk4va7SVCPWDxcNWQrDyY3SXI/u2
eL5efqEikRKMFW1jY2hfSHhv/tesnLTgmL4KRDJxesBVjTVxe3E7UeiTmF7qpS6WkuoKp8HgU9KV
MPo1v56XzT+7WALqXc4qFClBiSNBINQNC8P/sFQUQjDQ1hL4MX3VM72K3dKFukNDpVixF7BAkfKW
6fW2iopGCrLIKa39aAlS+wsmtx0URqvVHFzJdPHZw6VnYPDEH07pYN/4+WvQshdiVBUmatIxjpFm
xR00t215qByrf14qXIEO9oBFiN6hbilhui5RG1k9vzLHWfamq4zp6KCkr7ltlDCt66xrcUal/Gyv
63GcvPkUW+4rme4LC6TCE2pA36LsOCBnY6oe1uRZYl5e9J7zyvgvXBwqRqGQDWV5ZL8xTBvfe017
JUw9agZq+79mAY4T4UIx7bXFxuowjrCuMh/Tlr8+3F+at/Iu7WIzWgczdsOhqW7xtr1MbP+d3tD7
p/gJlwBcumyw0SNSq8wGsDHg9dP6eqVFVaiorYE6rhW13AjAWlhW4royNj1QmG8qgZohsj3MWFWH
Y13fDmZ17xWBHtUTCuqvq4IN6mTUjoEcXJDeYc9wKbWE5kwMpX8deSv6TQxiP9R952F0y1v8A3PN
baLEpmXGfu84lImXBAvAbGw/Luuomfyr+KfFwP5hy1iSaV7fJ0NyFdQosGttQhX25DoGTokGE++X
7RB15XujzvX2t4oYMk0HaY6Z01BW1o6N3c4GMoJ6N7SqVITHfYVhk+eEPnrs+DgY4dj0m+aiKJFp
Ju3iRxU7BQP5d1O5e5ubT3rrrbxAeTk7tdsRl4ARHlYh+jCDbHP668FfOMRVzFCel8ARAKxQJLY+
Yo10gAt3UXab3v0slNAEnZ1MXYdAqJcMK5oL1fDQ2Ojd//XkXzhpVczQ0GJjGQ180d2Z+jTFAYCt
xCr1yi2qYpHhiSoX+9KUefvg2vaVJ/QaFlIFDRlVP7d5RAjlOe7AWeK+jbG50NqKUlUsCnD1slNM
0cKpLa6zajfB0AOvSRUzhMu8Y+UBn3PEjxdbNty6FzlpBb9UUUOVMxWd2ZHLNbOBy1B9s1a21qeU
KmTIM2pec5JUxa63CguKLD9m7vpdZxdKFTRU4IUrApt5W0F+G7efKsd+rzeycmnmnpi2bH/DYfJ7
kjUmYYWc9RDxUsUMCR/7IpM6RdiYBr6eHzCqftSbtnJrcsYKT0qbkQPva9bJ7/Mmv+oNrVyak1k4
+H4xNDSv4IAHOE5YehJlmKCqtSHfxuOrdvZcXD7QhTr3aafHeZMqYmicJi+pe4uDcKoE2J4ch/dm
0wKwSBUzlAT4A3kjqxLj+I0N+X01eloHuFQRQ4OVdrG1ms7/cPZlTZbiaJZ/pS3fqZYQizTWVQ/A
vb6v4bG+YBGRHgIkkEAIEL9+jtfUTFfczOwYu5ZpmRbh7nKu0PItZzns2Q5s+Tw9uW0+q20LPuHP
0RVpmolxhvluZzjyWssK2BD2Z932OT+5NRPu1TDDy+gAS9jpqVNMv/AAV7kzhz/ZmtGi6FxbzEvX
Mxgixne9OK8Qn59ihqZF+p4C+4DzJBhaRLA0uOErYIPn3Q+nuCEHV0qvE5Icwr7eJ66pRMPPO2f5
yfakUwLDSjahJecjU5i9+d6w8OGsrX8KG9pT2KXDKQ8OfXFzv5CM3MDLLztvKZ7ihpaREkE2PLjP
8vs54u8gPn4477lPck34pMVk8gA2L7OCN98sR3/V5Vv3K/rRnwdBcJL5eRelWZBpVgP6lbvlg477
Bh3o/sy1cgoe2jNAp3u4JwEaxw8jk/f1ep5sW34KHYLwazQkI3rDdlzi68zXpKRJH36xP/88rsVt
8/OszFEGG1K4Vx7SuEngVGbZq4S5Iry15qY5882eBLeNnyDoBE8Q8OlXDkuvtVgi+M+dt2xOLlHS
hB25JlAQRI/JnYmgSQzCzHl0zzw/2aiGw+V19ZgelM9ugmLfxNgP5z35KY4IXmhd2zp0QMd0gimh
4ldTZ5bqrGk5RRIR9D97oRHcBpdVS1N3JUzVl/NOxlMcUQo7DQ6rQTAcYCdpi8614FN5uZ53Op4i
iXrnln6MR1g++PZIZP9u38+jIsFN6uflDgPaaIWaDlqJNTwSZdvDxTycp6+KDPnnwVWvJcWhC0CO
CHPJ9e4qx+Feet4bPdmp2Ua2BX69uKhzWYpJPJDsvIY5sM0/PzgdUR5WiqJclmlZYGH+vs5nLpWT
7dmPq1JyBTyk78QI+8dOHbSMzmuAIl7++cGDzEax8RwnS7I2BSPtTTT78wQv8lMw0aBVHiQl2WGA
0PR9Msg390Y5nbf7T/FENHaepRvF6PE8FaRd7s04PZ+1VE71i/YBJt9QUs6Akgvbdb7D8b3d2um8
GOAUTzSmDetY/xaiT9/jTnyCF+jn8577ZHeOG7y7YW2PszzUX3XWOJTOmvPEqPL0ZHci9+zH3WjU
zOQOoGzehuk2yjbx/rxnP9mewka9mtAfAr0RYBYyp5dQBbLn7aJTLJHN4O821ONbC4FdQLD04H/J
AH37+H9sO+enIkC15YNG1wxJqE/ru72fv3FWq/OyolMk0YzgQlGPWJT5MToQ43/A8no/C/2Q/wFB
tDg515NCkQUep4cuG+G8OYvzlF3yUxCRGjc1CY7RB3gIqw4m0qs5k56d/wFDNMNcF/+g9LTTuego
+8ya5Sy0DFCUP5+JxnglMo+Ezs7kRo3xVy7VmTN+sj8pLIFgU45SCK3rx7ehs3Q9nrV9ThWAhBQD
gYU7SpSbqLjt7uADfFb1Mz+FD2k2ZFG6cqTm9TKXG0Ihocl43jGenFydxvV+3EfwbAbVPdbDeLf+
Ko97m9Q/2ZjJyc0ppRMwLd8RmbeMHGBPl37zLkI1Z29W8XLerJ/en6YmUYQU6wDIwxVswVXRog56
1tinCKKIrL1VfYM32qj5SaudXgAONfwiGuJ/PjunCKKhH1NWD0jOdb11t4Od6pd0WgCwBNEi0oXQ
cX6r84T+2Cwsbc87hk+RRXNfL924SKTWrr/d32owNVTOfjH4W/XsT973KbRoyhg82lpcqyAPk5d+
Svv40Ak+gRO6QZftMK5bGhXDtDtT1nWeQPCQRe68hXAKPjKhFw4e5wxqwTIvYbL6YZxT9ot3lfzF
J3v7+3/rxpIWlOIFzvEHG2cfzTSrktL6POnn/BR+xPykEyFrdtjcqoo9h5WvFj4/b3ufApDQWI/a
ELCI0448JHaPL7MwJucdTKfQI6gzb7WY8ehjmK4WC7xnTc+7eE9xR9s2JENEu7eODwpMWK7rE/DC
+heCDn+x+U6hRxlseIXtHD9sIDYMh5ZT/p4og5bvMrew5MSVScYjPM4D+h6+59N5V9spLok4s8Er
EiUc4ZMUZiFJJG5rOsDj/awj6w/YJPQjYeSBXZDBKr0YLF2LiKrzzsNTaNIu3EzyWucHZvv4ZUl8
99AuU9edt1JPwUmsJVJFLRZTDvNvJ/leOEvPbJWdYpNiO8fweMfE6HXtqtCwayubM6sJp0pJWRYJ
zQMGp6IbjyTqv857OA83lJ+ik5BjRdMSvR1sDa8v9PDBMTOcFw6dYpIWwEpsE3Ad1MI9GdX3D1QR
ehYGLz8VS3Jvh3srNWxMyYLYM+Nf3ng4//M6/4vQ4hSRtBkatCIC+L5m9N9gRNSRAoH5yKrZ6vDu
f/4lf3Hqn8KSnLKNIhFmR0XbBwTQc0EH+nze2Ce1YuJAIwoLjmWSTarsWwCTB52eudpPhZky0guz
ORyeWcpkYaAgeZzivvvF5P/VvLy9lH+7DTfWt9kMCytELuu3uFa3UEk/7/w6lQqCohSLOOQTDstG
S6gv3xuZnJf0nwJlcoqes2GYk30nKA63MoYUkTuPopSfQmXmxJncaNS29M7WgiMzp+Est16an2Jl
zE5ITzpgZaLZvUDP8MHkUfuLmO0v3uUpVKaHW/w0+v6tPKwicEH5oa39rwoW/wSU/UlEeKqus7fz
3LVLAvRDP/H+0kuy5kUkmii56LXTjwOp+1AYgRO05E2bv4+AIF0qmkIJoRh71fjKAwT39vNwUDqu
to5/pWFA6T8Piz95ulMYnBR8J3JBywMcJF7fSpe5uWh5F0eFn73Mi3bqs+dWetWUNDOpuRwM24y9
iJfZL3thww41XACjukDxdxtYHV1Cm6vW5+FHaIdcFEBPq0pK4a8WM8fh2KSRmisbBqCRAyzuPWTW
PeTi0jUaoLHj27yoM9t/MHuX8YNY262vun2pVRn7of6WLsEOVavU+n4jVsk7wA9zX9R8bMYyhMU/
r2HZ8x+x6usGAlidmq4H068PAbZ+yX3XKJ7dQoxrl7d7ClOGGxUNjYSN7T4NH9B9zNebsHbG9MVK
07neCz5NdoMROoEhYL7NPWQjYQDFtyOstXcFfKyhABAyXc+XsGlV7YVZUQD76EIcxEUIXMfl5KZa
voeP4/jYGyR+DztPtS4Uy4b2WpCkI/dDN1FWCotq9m1kmn59TKdx2FjRQBYnxQFGjUBRVMOttS+1
0my59ZPY2i8rjam9kkFlnoJElk3tU8TgsnPbxLuH6hL1JDdPPvHSom1LAdMuYr8u9GnyZHBXiOgl
L/rNcAfHHx32I9xlYbpdpVOt3SFppEm/zEO0jnkxdT7WoXIkd5xD8Vy5FY4Hvlfi+2rHmv6A08I0
vrAcyKdbq9N1eIiSPBI30xqJ/sHzfcEL4IuqfQHX5mVIS9D1w/72kGjj9WUOVkPzsnQ+NQ+yS3mX
lMkIyy1b9DM18y28BDL+QcUTGk/eqb1uLjuCWQZHpJVH3uy1sUUGlNez9CldH+a+RxEiH5qlK9d+
Hdzvwqz15A/zOEDbn02juwHSmc8M0XXKMwK687a8G+oOfQWINGn6ouuGxZU1kleTs6Sror2neOtp
QuDSNySmKcm+djvaM/18P+bxeC+XNoEkouzF5zrhVl5nPJ+Q6blaTjs+UNRp5H5jYsqM92+TYy8M
ZoFWjK6Tq2aVth/Jboy7YKKPrlGRnCKUaZueHMJkk0c69vRq5gsby6E3XVzQ0Pv8aJhUvBAJ7KQL
Pmp4ZEL+uTbFsmjUpjXsHT737bCGgksuadFH6FcpR6YLDpOMIyTk8s+gfqNna6fdlEMzt7pK6nUK
BeW9vZjsyj6tUxbSwqXWKgCVW75W8DqW/sKmCfu9nZcITqhd9i6fhDFwhe72ukrzRJpLM1p0aZZp
lwVZUvHCQuqqQWTrdnSQO2nuNymiYwRnh+EK8EL3eRypvG5903yNFcVTKQW5wlKv2cquZlG35tlG
sPAqGwpNnWrX/SgKansxPY2BqydtwJMvprWmj1uteFO5jhBeZZp3cG7rzZURu32qbYRkLaRRvVTz
4J61G7PLkMNhq9pYvk7HqB+CPc4TDesB0XOqCkht+NdJDozckUaZpgACZexuZO/RQzMgiK1XQ6dM
OdWRHi7ZXg/ugDs3uDuggq8Gvk6vdJeYnV52lYsWKXHOjOxKGTp/GJoE346OxTiXHfpETw3Y+LyI
SUgft2XM1TX8l1JgAWTn0iNLNv5OjVT5m8RZUIEaY1d19H5vo1ujO+8u4Tez3QwadskFt1BlKhfJ
4vUxZh00Dtm462M/hW2D8zMJ+3s78O0iR4/ktk2abqgoA8E4TVDUuBV7pkm5ZcGALWmUu9XZmg0/
plUP+VGmPt8KofgUF5EZ2u1pFA16IZLtPf6bgLGMDqDi9EDXtFZV6IcFiKBNtPuzSZuVVZARBrOO
+Gl/TlIcGbCYEFZ99mKGVDYc8RZWtUOz3tVA96LBzedNH9YQs1DyFlJQhfKZ8het1vC2LVK26IKB
6X1DWcOOS99NH0SAl+EaJj5djgqI3usphDA9rv1ga/ScAPLNnqwJnb/DXVSnd24W4X0QlrbHaAfx
+qLjETQXSjUy2KLBpCb7IfPMgT8uCKtBB2yVuNYe4nxXA9R5lSo6OTJb+RkqWHfz0ooWtlCUdDdY
UeNdw9sWtPa1l+i+wqrnEMaGrk/Dm0vaA0s7w0qvLP2S5FCeQzmvl5CYf9NNec9tPjb6hklon1SQ
wSR1C9WNmVZtwslhNvJHZ6P5Awr2ewUyChZ6I8RYRjm07JAeJPmTRs/qY+bM8l3sehsL2vlclLWo
0yvbMgsN/nW7Sxzxz22X8Kw0EyQBrerYjVuWZSiS1fQ3qNjIcgaNrqRWk6vEDeJmM/tMqhXCD/Dc
wDd1n61r7JcE/N1HZWyzdUVS28xUicG6fwZAzCWXE9vJUGy5I82x00p0ZbfqJa3G2GefaS0yVNaj
edtL7OokKkzsR/oBm8rX1SZUNN5KvTeQ0Ot2c1SubpMLwKw6W2DpuRudOCiik512Vw2DgXAZcZ+M
BaT38kvTdPtcQopiai65EvkdXORGX5g20ttF2nRtcs3ahVpfTtsU5rWYSHDswaomT8p1gGFRJZSW
T3q02VhZR9oXGU9OF6Re2Vy6Ts/F4GEHVkxZptb7qBO5L1sn1JUZdN/fbHm+64s5V5F7jmO6+xJw
HLT7mEQIInlo2ZFzG5nLtutyVH580hfQ+fm9p8swHKc07VwlUkmv1Wa69oLDv2Y8mJW0lc64K1my
IJxyKjUfF7gbL8XscAcUgerPmk/ipgUjvIAW7mOnRhjZtqyLcdKDQqOqZqPcHWNEHMWGzVgXLFBc
0gvh3f2mm75oiVoJvMCXy1khh8hXmhfMUFbgN5lqEvXD5ttPwcI2mG0pu9zahaMKYzP0vNmMe8wn
HdQ9ow249KeZ+D69rn2TynLZrPN38z7VS5k5CUMlOzZRdmR2BL1UguIX+wJBjFyvKBnysdRz36li
i/dNHS3P5vGeLY335Tz3TF6aXUFTeGtFk1/POeKRYhzt4n+EWKeiSHYNa78FQfhauXrluhpHGZOy
pYgdoL++kekjb+rIVSPlta+MhFEnHmhzL6iT2bbcIT59i6AenH2W1svvq+fQpzFJTdpyVVhNN1k+
intUZPf6IkoRXF1o49LwIqZJp1jL8UrKQc6hfxybhX2yqY2xR0JkEKGIOhpLDgnaHn3x2LSVc5B4
u2ARVAiOrBYJvYIXpBYV40TKZwnuE7nvRbrnBcIBedkPNIoxA3083/MYSUbVrGstSqsF/ejzaFOo
vbWZGi4jD5fNYmgRt5YibXt2r4FQaErVOvBuls2phyWe0QZtEog4FNkOqN5lKhqlb8aG0xfU5pe8
xLk5XOQx5Q/dFshcdZlt3fNOp/UZz02+MV5DFNFA9KC9Iju8UAqI1PLl+74EHh/g5o063dbPa6i6
vHX5B5CLs+kyw9tXeTnlVMhvvp/hjLq36NIWchvES8rN1kHUucnIIYIpbluGaCbDUQ5Q1638NPtw
A40pP5WJHOKx0h5KdiWCfnLbymFbEP06Pdz00Ln6CKUUTgpjPbQnRztvEBbN7fZVxMNGG4BM1nW4
dAsO6Eun58Ec3KTAjsOzLgL+8l3aAByJq/fg2RjpB5zjantnPDhGN3tokKvGW1D91balIq6mHJ5N
Vb3RnVd0jpOk3Gk2JpftGnOcN0vcQLJ7nsN8SfcMaeDawf34A945S2/gJN5Pr3bAFXqRZsk+flUx
6EUly6jcHkPaBPrElsg3B8gE1bwaOtIfsySnn0xM5/uG4e6vYjr6FNlCP4P/wEAqrnQy1nslBuP9
pXVbxyqedEN0JRqg7Z4QiDJfwmiznd7zfrf2TkHtDRHXMmwofTTzdCQY+X6odwSYfd8w/b6L097f
dkOai0+RThPzaYl7kj3QbV75ZQCL92VhKbNYZ9o+mGVK28sJ/j5phbCaqnKE3v9w2LwY4hLkByJe
GQO20BQt3VfA/oKPbqM8q+frxKLtUe561BY7xpq9GLtUAMGbA3KXX2PVC8w/BHyih5bUdfQIXyiE
A10dYQfhZXdNpkGnwns6skDCitYJxM8Kms2egK+QTC/JrDMsOvDGN/PZGt+t3wVEKOvvs6rp/rtY
sHLdjzjGRiVvXo16QooqeFaXXsfEFyE3Gzu48c0irm3FeuOVm7pKb7i9CjVJJLeynduvSZ9lnzYY
eL1V5a0kGezic+wAdIlWefQ97sxQsQj/r2ECoPy63dTJOprwSOFw2YRSLEwttsJZ0Ax4qZ5DEqVD
0mSquHPIXuYmxJDlQw9SHCDz61TFWhVcCR+EmBRA4kiLU2GDSsiCZPvDokA6RxEa1MQ+rxA2Eoi9
Z3kNMHDBFx2STzTuWI5Iw9CoTBrdyoeFrky+4pgdh2oVWEvHxo85v+LpYuG2kIptEp9FM8Xu2Teo
EDwPJre6dGk2SGQZ0sNIWDMcfjnO0fqQUipbAYDXzPY7vNasvdnhe/IuHrK2u6ALW8aHyDEaVwtO
mO7amHF9BwNUOLbawTfJk23VgugUtQLy6lOW0ENOQC28BKhp2csJIffyzgVHliLd+15fB7fWy0Xj
KEOba49/ANmzkmI1cvtKQCJ4x730oINE1k1QNvVsqLTxib3J17V9HYZQO1u4GNpiCOGNwiqksDhU
x1WTvMOn5ND6d/a+t9xcYhP6Tw3RNS/Y4vllnO38R0dypKsZ0XlaBjRL3IGpNtd3M96K7Qo1elSp
izD3Rhd7tzK8Cb+nj3C/Bukt7MlWELzeanVzslRxOsaPmZjj4YahXccQ++B6K6Qe0gkATu1jSA87
XHpwvhTsGI/QVD0IGzP1faNy8AfoiroE9oYNFdhbCLBLayf0VeaIgFyypTp9iAXs7R5TOGaZkqEM
PZQ7kmRdtfvsmpt9a1OH8003rABYGiTxFvnnfMUgQH8XvJddAVepld+6JEzIoSLDWlfAVTb7mGrH
f2dbRObPhDq3PTQ5mHhHFHUhKhubtMZH2IYUTmBApzVlBiP6JwwxprcLj/iMc4hSjymHihz0hPux
U5ckW3sYpntuMlZCu4J+oASVp2KD1MQ7RXNUZWDpUiPT3DLDr3DfgE6YACx1hcq6yWBspphAPQcS
DCWJxqkFVADHHIRelg1pQGZJUo21AY7N93KsbyY67HAip3kdl0jx+PPajCIviFj5UFru2k8ZRNGu
ZlNPcSnjnr+vPQdaerSieRnlmH1UPldpSYlqv4L+tb/jsInAQ6640JH5JKJYGiYes6Vuv+TEa1pF
qxqu8EvCIwssOuBgVU9KdnOMYGlb+9LX3F2kcpvJVd8FIKgT6CnUpVUpDEu6hafuuCMMkEeIaVuJ
e87DfWqtcWReR9NqmnfyDfj7xSqLMCdGJyb5AVqubN71gNejRUNxS6FeAz3Wsq1RaLtXYta3LqTk
0PkIMj4tpmM8TFOn+DNEccla5lGMU7fGrTX4Cu3ztK4mj+B+xAKLKEppkZ6KdEMVqdy3pofoNKoj
RdpuByXMfZzm4f0aK38pNSfhZpZmmL67jdS4LPp5ltdRcD1YkIS3TCxFB0rN40YY06VQYz8WSc6i
6JGNobmbWcNJKWebX+18i+orN2zQ/zaqlu37XsI977HmbRIjRqXLVvpWyieSx3BgEs7396lbGAxI
dG3C3Yak+oqN63gT6jjxJXInqAylNS7SGSmZehyShH+jvdZtpXJEJoVJW/GOwV30Gq1wCxkrv0yI
Mpd2+4AazYAIOgLRFalNZ+abaMozNGanNXwkZl2v6mjaWaFF3d3bxfQ/NM3zcUAdguK0qIPe+5t+
QcJ3s0xcdIXfqd/KoDbk+emgI4hDpXhnF7zTi2sKyOi09bs8lZbfRF3UXmur9FpOidqi67j23mI2
8/kVJoJKFqmfm7ygexLGiwQiU58937alRBxXP7TxGt8mtXjyvgF4FIJ3fKtwbO53jrU2vtVocr+C
SJ8/cQgQfA4cycX10FBdX05Uk/SCJFnwF7B5meZiHtf2OQU98SmZ62YspjoPn0FbzD/Fwzpcq5kN
BzIsx9Cg1pIO31eGLVEkzq2f0D9ICqBjEK2hW4+T05B7ifzygaH+De8sB4jAYUH49KGh+3Y14u58
AofGRVd9tqFEqrN6fUpEvF8vLk/bItRCX0t78d3uazEHOJ1tCVmr/GIWkJYos7dKcEM7+S7WsvlE
ORZXy9sB2KUk9RfwjgQtbwJ80ZZzr/AqOtgQ3Qep4/tM7uFrjSLf+z6t3UOwYqaXYqAfBAlFWKcf
qVxedq0pCsuzlNddukPzjAPSeZOOTXOFFxMV1sFkBTiatQ/V7Ka1LzD96fs62relyhA8T6WPdAus
EGpsP9gOgTnsBoYaNJwcxbNA0vzQCs8fItb1DrdOkK6gWLbYpy7op46s23LcLUvUoWkD6q4LScbP
cHEhMW5uxlCd76MnKqL5ijIyw9qlXofvSbqHVx4WS1CADOmIK6HnPwYoof2epEuHH83GRZU1zt0a
dQ+U5lGJbOJ3sUSBGhS71X8e46GPi3VgEDPQ0zTXlRF5NxWxTOsNwWHYbv22tV2Zoj7/AhQM26DE
Ew0SSalbv6BEaIfjko38FRsrvsyy/X6IWH8vOqru2D4tqsgs8w9jJuQdjuv8m+phRv4L1MVfNJtO
pQGg6zw7m7aAxedLfAXuaigZE+fp4OSn4gCaoLQRqwGIESzxaEG4pePoPFzvqTyAbG07Lt1b85B2
l92C44jG63lWNzl5m65/66eOS9IaB9Pgw7a9rR8L5/B299F5XIRT3jdlJjQ1rtEDtDYpv2wzsl/H
Dp3Q83CPp8RvoNU7FLwBqVzX7JnUt7HoPp3VIz8lfYfQodTS7EBdJa7YZfYYZfF5K/GU8Y3mEggf
A9aKlPU3u/af6cR/Bez781WenVK+/ZDrmjUYO5X1R8f3ssvPs+DLTgnfrWt12m3o1jbR8CXt0ceS
y5dzJjs7JXwznK8MygAQNBvg5JCuGUMT9PW8sbOfFzibx0YgKwQpu49fdzRYxEi3sxrYAG79PDZa
RyDEjG/0zDz6BpO4uaJSJ2eB0CAB9PPgyGy2nqUgaEL9pqs6JNAf0EIbz0IkZIL9PDpLAgqI7m0R
elrfUpQqLNvPHTz+efAGp/jaKwMwpnf3WejK2Lqz5GOyU6MIaEWi8J6BPJXM2weUFuGg3nw8b6Wc
wHn5jF5ZBDbPoZ4Ce2xVkxTrLv1ZB0p2SvtGWzQTe9OAZR+hlbOO0VXeNecpMGWnvO90JURkxEK4
i6E2i94FoAvIq8+al1Pe9yK3Ot8h3wXonfiwjOhJoUB35tgnu7PfoMyPSjfgJVN8qXN/0AM96+7J
TnnfS7aPdc7x2KjlHteh+yKU+XrejJxszQnymVn6JqyXM7+XK1PhsnVur84b/WRr8gBggawh79h5
4WAYPlUUphS/uDHfMF5/xJ1kp7TvFHUcSPaCC6NXj9hRshpGqhPZALtgFn1hlLU6ZS/7jG7/stD6
z+/b/5Kv5vH/jO7+8V/483djUTOAN9PJH//xYnr8+19vP/P/vufnn/jHxau5/9q/utNv+ulnMO6/
fm/1df760x9guQuU7BOaweH51cEF8Z/j4wnfvvP/94v/8frPUV6Cff37b9+NH+a30WRrht/+9aWr
3//+W/zGaP3Pfx//X198+wB//+3ODEjEXuVk/vBDr1/djJ8nf2NpLBghOA9w7b1BZtfXt69Q/reE
sQwaIhxf48mbC8QAcHfz998S9rc0haSoiAlJGKAEWB/OINHDl+jfoDcsICpBM5rFYJP/9n8f7qfX
89+v6z8G3z8aZD8OT/NPxNt/L5K3ngGLOUQ0aJzQlGWnBMEoxZ3sGZr9QL0At+bQkZyh7wbAWdE0
G1qY22y3LwneR3zwS0APRXaLzgDP0LO8RJ4EqqgNKKQtvY3JYZBAADk3u/3QtWFugR4I5CWJd3RE
+mzKf1eMr+LNTVno2zSe12rVad+jJalhDDgn02ueAOh0AeAyHPbCnFY8x42IwkqDau4o1+UhGRLk
81uo0X5MoHr9Hso6pKjbca8LP47QjkUjkh/NsjsgQlbL3vd9tIxowvgtBaBk77oibNOXQNPsLkGz
tymMy917lozgRgFoN0VIspKaFok1UVfqHv05klJQ4SMKdEZhZUQuOxaxJ8OS5DUbtYnAOJ/MNfAn
yI2ixrR9taN7/nneZjMU6MuZuai7HNiHYQUGrQDmzN4KgWycE2v9vQ5zzC/y0TSXcLPvUVLd05hc
JiGWL0D8Aa1B/L4VTutclblCRqWyPZvKBtP9OdJz+tE5Fs9F8MHcwCEUgFgLfbQN1ZDOjsjtDOAB
sQ3l2AU7l5b0mcHcxMsj4ajpFSYZl/djlGmULGUIsnjL9/JC1A6NTJ9zfAiLcOIHTACSuy3d1INc
EvYtHTzzF33P07ngxousMtDzme6C7Ol13C5xh9frkWD3VFeQSdmeTLKgIz/sW38F7AlEUZa1ySJU
fCf3OJjtCL9qQfGeG3XLo6T9OFJcSFkMh0EIBBN2nXsPQVzdigifRc8RGiKpeEafFwahCeqgBaQJ
YcbMI7XAu6EeBNi6dWpFNU+A+twD5DQ97vO038QWNahKtGbxVYLFx6+i3NIPfawpln8KsxoguTMJ
IZRx7A6ydtKWMpJfSQbV/CpyK32fZNHytSUi2StImazdUY9yM4VakjkrQwofIED4RNQVjf3fzJ3Z
ktw21q2fiB0gOIC8zamqmCWVZrd1w7BlifM88+nPx+o+J5TM/JNR/9WJcPQkt5EAgT2utbaq/xRi
Rid4brvxXUBbmlnouVHToCiS9lMCT+/dEE8M7A5cM8r3uQNKbU9nMn3Kcjulq4AkorsLu3nOdjTa
kw+Nmys6MmrMmx13qDD3qCareNfK2hz3Q1BoVNC1hhUsDVOyy6RtM0tJU/GR+Kd9MSmga8dyHPr6
UI0i+gmkLSyeZlH271ytCTwLC/SoJICqnV20eUadbqozrzCN8gkwaladSBCoR7t5YOTUUHsqq3Nn
vJv8QRxaZIwoY5CL0l8DFLabForLPgsb8TGLhMifSpqtz5kRD1xi5F+pdlaubn5pMwWgCiva2/8J
P97kmt5FP+qiKX61a8dz4ateyp/557b++bN991e5/jv/f3RRS+b6P7uoU5RSPsj/ai481PL/+Y+H
0qX9L8ulZMw3MZQhFq7lfz2Ubv+LXrdrWRbyTYLpUv/PQ0n9X4Qouu4AlbVoYi5u7f96qH/hmHTp
ApJZ1IIFAw/e4KEus1xsAnpXhtBNJMJotuuCdX4vXiSWbKYapaPnOky0E/ei40m69ZsIRssqpikR
jdctBaofv3u5ih5n5ZKLzc9ubxnHKaqqfcMLfPjt3P/rfX/3ttd7MU0TfpVuQGg1eECXq0x966Ru
707POSXn/dxq895pkFS/v8prseg3l75shn+2rSxLLUe35qI4LtKyNv31Z2MoYP6ErmoC2rWh/VXT
3foFZO7wSzRW9SWtdBhJth841sGyUz0+RFoit+h6N3ZNLONIl/BCcJFWGXRnNoE1ypBdi745CCbG
epNvFMe379o2pSsRY0YVTKzLInaVjVoYlMNz1GpJepiTCEivPtM52BvhXDJZbzCkvzS10n4vGif7
Ns84kwMTJovwUGhA9+7/omVfl5+BOI3nROeejyHW1G6q97XPfPD+OZqLv1VuJie9Lv7ptbnaiPOX
BGq1kC502xCKx2LLtcg9qXhbRrLqn6cgLH4EQGRhCdgZY7qM8X3hFFtSLzcuGI1hx2RTtrVYhVX2
EqRdQ62CnfWqL/dFCGc1TobxT4vO0R9a7qfxTst69Qv8cfOPrpfhL8Awao/oB727+4d8dblMbI2O
xBwWiP2vxblo4QIiHUt1BgFmHDLwPvuWJ7jxpK5X4c0KaTFE0WAm5po6pselS63Atc6aKeRDUNq/
9EK8TRgNG2Ty8diBa9okCiTzl9bBMXKda1mWz5XFdL9W6dXXSBX6H/cPbLGXF5fFlHC8bCmUTeBv
rm1QTXepYJRO+mzQ+p9PYQZSgeF8de8c5yoe/qRv2kS72becrVGRrwXy9dJcT+UIy0XccF0UFX5Y
6nPfFM+K7Lrca0Gc5Ie6coxz24/hAERAAWpKS8oEVqiceGfbg9XtasM2QM8kU/iRxrPWfnrzgTDR
ypK26Ui0ANYyBmmf1bLPVf0cgz6myV6Vk7Era5H/SuO4ck4ym81fVdwCG7m/8NWzNQ1JykV6hxot
ytGr7x0qQ1ZDGqXPrh+aD5Gy8kMGPhYKgGifq8QMTvfXu77Ey3q2QyqKs6dDdXm/MrupA/o76XMW
DHI/jHI4uqrYYlYtPuzyIxscI7Gh4rVwSVYVNtNlfhpN7fS5AOAm3ydCzeFOzZTyTqlPo+ncu9X4
xTbN+GcDl+FtyvPLIzKIR/DhtuEufy3c8d96HaA/x7TOiuK5qF28a6IhpcVYjg17oF/Zdpaxbd2S
Bg9e5y5fLoMqZRYUlZM/y1nLSOe0NLHBPOba9zBOy/JJpt34o7dFpO2Cpqi+9q7K/nDtKun2waSa
b5ldwoKwG60Yd+i31sM+iWGvbP3MG5/cwTWI5W7z3NfaC4lRlEwNlPmzpofy69BO4YOs5+yghjB6
UG7efyuDYf4q6eg92E2p9kY8J0+uJSBJtLkPxL5ccGvMN7h/FddVB2ZES7qVfCrTRcHbXvMrp6GP
BzePp3OqteH7LgGyLgyZl7sFFe5ljj2fA4COjwOMh0dzRvAmnKLkn/u/4up0Xn8EDRSuCyWaNUm7
qoNBJ+sYz0Goui/K8jNPxKR/91e5NnssY7HJJSCjpLOOA0ZAD4neLGiyZfrsLoWCyEh1w8iD/WAi
VBGHafonfCHjc5lMpn8o50jVeyliahjJHEPnGUdEp+7/qqsLrDD+lJwkkT9h2VpBjGy4mOQ4jmcN
DPE+bNzmabLkcAJgKTYO4MZSLmmAzsdGBRaw2OVbkZlRDl0LYDe2jPAwogF6jqYZrIQT2b/u7+rG
F3UNJFERo3EN40q/HcHvnOJM1p3dbjY8w6rNA6oNW1Nbrww3SZIlpImkKCkJMeflhsQM6hN+SAvQ
sO0e036JoUttOnWDWX6sasPf6N/cXM+gVEj1TrKmsVov71M5G6wnpNYexhF+EAAv6ky+aR06fd4S
r7kKEZRFaRulQ+JWTOg6pmoH0BhVoKpzMIoZCHT5EUDLt9ZwPo/agISLtN98Q2xdcEVsizm7ulwL
cup1kqPEV9RnyCtTSfDR+GBV2uIR5VXx8f4Vef06Fw6KTFIaLpuD6qpfDbMM6inwfSufAfkQduzM
SC/UzsyKRD8MdSWmfTEsrLne1ePoSY0jKD670h1aLg6iXrtimNsvEs6Ctg8B0QKBKzD2e8xlHp7C
vNGCfWL5OqOsUqDMe2Hltv5ciyCv9yUMKKh9LXqMu7gfoUzEmjNPh6lfSvOWNVWg/zsJklvL9SHY
U9Yx34QvwD0um7dxWi7puZDrau/gzmMDPFWcY9nQAQggSTRF8+ZIY0nWgQ7x3vl3KgeXFxatvCHP
A1M/u0U1/szmztyHlmF9vf8lr+0Kq+jwBXgYQhnr+MmcilwrzVk/N3U2vEt9d4E+Zf3RB4q3cUGv
7QpLmdxOw7BcnVTgckNgA9ICJrE428ws3BtRVAMJj7YUGG54RZYhj1sKKuTLa0uZka9BFdTEOTKg
QzH9r2FcsU1/GOjp0okapvRPfkqHrizszbb0i4NquvxN2iH/uSOmboKVd3gk1EUuN6vXdkIUUOhn
lQzwfuZioEjpDBtHesMtuop/uKD5IW2+/vJ5f4vUZAhPPi1oBRpOWz4BXOtASDrN9OLbNYijqpUC
JJJv5l8d1wKOZTIEnpJ8TLV9b4MItz+CQ+62/OKtL01Fy5FkBLrjuKsvLUv8+ND6+rkMZ2qbg2vv
ctefNrzvrVUweSb9HxPO3brdOlm1gfyg1CEb1s2udZX/MszG2zTqXz8k1nTpI3HMkuLZ5Qn7nRt0
0Bjbs4KJ8odGncAbynzrbVx5Jwc7YutEl8T7gtLW5SpA952GVuF0Nosk/EsgMv+dDqS7TzBGn1o6
kA/3n/2Vd3JwFaYkaIS4hUL5yhvC9x96qi3DGYSdRnTqq/pLNKf5v6POqJ9hg/r7to6qjUdxfV2Z
2aIoY0E+phZgrcEUQk2O6oNWP2cMKzjnZV6Jg1tTzobX3Z1Eo0OGgmEUfZRuMHq1bnTfdHj84LKD
rHwUs5FtlCyvrQWRM8EHmRz3dAnvLw++lymNwzQ1zu4ANnqX92ZzyLLK/KiaWnmVsLN3dlwF71oi
6ae5qjMXUoqmTvc/x1W+t/wKkyCB8JbDWQdDTRbHPKTCOGtZCMWHxhk44rIvT37gh8dKl/NOCw3r
b6G9UTOR+70s7eIATJNZY3yWywMw3Dxx/aA3ziq3k+/+OIZ/Z9rbht2/LkLRlpyWlisvdq1COrpO
NOV2K89zlgOUDnwh9oXxxgG7r8tQSnMwhfhmgwrm5V4K8oOZQpk8934MiRCm5BPOSDve/1hXdmdJ
yxX3BcdJ7LOWPR1V04R9lMuzDYUSSYIqOwmyq+Kt5m2pZghCOcr1FNvWN1NqSYlkZinPsZ+YhyEw
or3TwXh/+2ZsnatHZU5aNGAvjyxycngLeSzPlbMwGoWMjlpavG2A8OuHQe7XXJJEOvEEM5erJPRk
4edVrAJh1yNTbA/17IiNx3xt1DAu+MLF7xKVrceI2TnaF1nWGecu9stPMHGm7xmkqoOIKWDIPgve
paEZbYTC15Yb+wEmiRNEpB9Dcrm1Wo1zJLU0O+thVJ27LrG/Yay0R9j600MAb2ALgHrDiBpUNpWt
qNnaxN4r220kVhhA88vPqokHUNlV8S41g2GX6r18dJ0SjYV2iiyvnU3z7DpV85LVWv8IeLh6ygI3
29Jcfj3Xi2SA5NelEkoBwJWkPasjGNOcEcV5lZ0ru8/SnTOUxSe7zu3nohP9T0cO9ovTZWl+RFU+
SA9GAL+RBq9o/qqhkAUHLRqr6Ng4Rlg+JG5XZvsldPs8QPJj3oKZ51szvm5YfXwQuBDdxvo5BBGr
j+ajxt34dnaGXt48RDAJniWDHj7TubHOQRn1ybFpxuGXo08Qz7Ne0w/d0IZbcdKS464Ojgz7tUyt
I6KynuaRSGXbUKXKszX4UbgTmaNOrVvmT77dx84uto003xeuqN8V/hxVS+c67Das2VUCgJm06PQA
khEQ39do1Q7p6a6iX+dVtuqe/GhwDy6hwa6bhL/xPq8N52LPeC0YG4YsrS3aOLkpzqaUnpb6zZP0
Ux3RGEP+L1ahfeVSlLGJNa56nU2mhU2Jdhz3XT1AW66e/DjYGjRy69gWD2Aoypcc4CpuGEIRFUAN
DC+q1Xuhuz+03oSR7VfjRmhwYyHotUuVxFa6LteHJg0CQr3OfG9RBveGvLV2raNlXtQHv97qCqgr
8XwBQNJAoZZw+SjcFACwaaau52hR/QD5Jt9HoRNspCw3LgGruHxXWEc6XvpylYngQloBXiDsYU9b
DdgSGPLV2281UY0FWoVWKXHmKp4uwJswK9hwvKjRJZz6qHyMcheAkeM7Gxu68YFYakF/YQHxpKtj
o7OB+s3kOl4BJepHVDV/K46YIoQ5bumW3VqKiB3/qfhORG2XZ9cWNFC0MHa8jg7+D7My1cmwzfhZ
R21pI/q4jkhfsQpQsIyl7L1G4Wa6KJWZTr6XMboQ0laSf44ptBK1aWV2oMnWnttCRYcBbFO1FZMs
DuPSLrK4IhfCjbvLVi/3CcEycayw8L2hipJgjxEukv0Iq/+vpO2H6EnPIvMvty0ydE5ME0EgqHg/
i8Itn6LYEdT0uBSfhe2WGgyQKEVqAmpbf4qbpPrbrmU0AlAbASYIVEvQC5zy+rlVskdPHVkx0D+0
yvifAzn8U6MV1u8I7vx0h6QULHkEkdyv7ZzN1mGaHfrSyAo4e1xE+JDAhAwhBBIMHsrKbT5VUpjl
vvdV8J6/P+z2poOVYIpyKT61YymnIzJF1l8VsLM/4rCpknMBmRmObFX67sYHvQ6OqCQZXFKHejWp
3eruVGUdQIv3Hc8o3K9pWXxxoXbtulz7kMX+By1sH95sTQC9AJKlFLPcotU3NEZ6vSKdHc8uCSyR
UBi8zK+jjaruDWuyZJIU33UXPb+1nrclxKTS5Z1DZksOue9Y+xiFtA0Cyo13R66sTJ6eTvNhPRtH
jhYaGD178V1LPWmmMXwAPyl2QN623t2tz4S9p2r0enRrubsSKTd76AfHy9q5PdjmmL+nyAFBX7eb
6JGiqHUqmvJ/dYyEzkz5WwBCanU5nDhY1KCwYShRFQ9JFDa7Ohr7jY91He4s2JLFMZP+c4zLMf9W
rEJlPDTmTjieg0IQyl5ud5qmsnsqh7r/EMyFzqsxBk8Gjnxsu3hr9tCNqI+OKDm+Kyxk/N11FgK3
ZShqiIVe2+fNoae2/IDqndzr/ZL6zFPpFa4JCgNBk7JrohfX8J23jfdbMiF+g0XRiuo5E2wXuPLv
Z9B2BWRggRQTcR/TxGSDWFNiDeHp/uu7dWNph1Nno1lNB2L1+lLo2uCMTZaZkR3T+jIDJKki4xkK
gbvBG7j1WS3dfc1FHIvDvdySlUo/j2bD9WSh+X+iPDh87Okb/+zGZHw0DECZZdf9HZapfNGC2f5x
f6c3LAAtUKq95B5LD3T5898uVRnnMIkGTfPGvgF4W5RArAO05rfaKzfXcQjDMGhk/+uKmRHIyjIS
pXl1WU/vBZqF6I/o1qe374ZmuFi6nAugYTnr33YTIeVQ1q7rezIuy7Pdpt1h7Ky3zcl4vYS8RHzr
gqHT6YhdrjKGeeYOiFF4nZ45h07O9SHvmax6fy/LHVt58VdEEWAcgVL3OrMA6SwyC8UoL4+IxmeV
6z8jmN0fqrwJvzRGudlSvHHp6VhSAmBvbM5cXcRcZKoLkpbQclxaMpS2vKEr40Nga1v96Bu3AZQE
D0y+1s3WqsO97odhLCvH643WfKSt4jyRz25VaW9syBVLT29pMV+/rDCQE8R9y/Fya3aeUIay31dt
iDJWUSRf73+sG34HHTgwRRa1DOK91TNClTToOsXZObNV7EFyi0Mc19OHpNTUY99H+hfD76rH+4u+
6v2vrogLss+iKEicJ9e9mrSnTU/JU3nuZObemEvt3QJi+oWKjP6cIME+PPXoj31Wna60vZU0vUvs
6Y9nQVvH2NWjtP9Nex+0pYZGk9pBo5//hC2Auh3NWV/ft10qvhmmEtDPy64NDmnit/hV6gLtDrm8
sUb8LLDsB5ID59md9DbZIQyDiJSe5PafxpiXH5wwH79php38W2JGUfvrg+wBtaBqAgcZiOlw/1Bu
RN64SHqrtN5Jxl5RM7+ZgJCx435tTI7Xal324DhO8dSZMnvKw1p7kImLnFrcAoHIish6kwj4q11g
aWI1l/9soTFzaReKbEyrCg0Qb8pnwQS9xPHGdGjf7puAiXDNLDodlDhXVy1RuFXY+kSiVlbuZYdK
TDxGiPWZw1Y0desBLSaOLpzrUnpcG7qqQMM3LzFB8CEfA4QojzoSgnurVtZGjHjDIpDMAh5duEjS
XY8JQvlIOLnfKc9JffXSVxLx1UqVb4+q2QZntiAmiHlXyaaJeGWckOR4QTfWj3Udu4ijNN/v38Bb
pwbqnAuwYMXJaS+vAYFZpIY4UF6h0D739dh6siqZPSSj1D/eX+oaBQtiHvS7yz2nN3CFGcc8ExKO
IxYA4ac9g7jRc3Or58iGKRKODZJ6UxHsajN/zGR3mOfpPJbFt//Fj7AX5qfSwQuSTlxuuMyCRisH
gm5Q8mQRVRwfTZRSD9BU0gOVM/cAK+d7NXbZOz6s9mT5zDrynb4RG0narZMHCkxXgVI5709e/hDH
JMXW5ogEH9bgg4Uw7mOnDXB3DXuLNHnDOxMBU4Gh4QgY92rPKFeC5yYYRxda7YlZg8/hkLmPgmjg
bKLi/PaynLuYedgMhGoserm1vO0zO8q5ubOy2hN6GOXB1UE13v+Ut16hWvR7TOCLhBzLrn8znpao
FXK/lvJIPtVjCQXJk5msNyzYrVUWE0mgwVuncXu5SmQh4chgatNDHlfsac9E5BDWVp/plkt2HYJa
WsNLyrKqlGnIXQaR0ExPORXS5dI3943pxPtgJjWqrWFmZli+RRe/voHgecileYn0g3BBl1sDK6xH
aFHYnmpQpupVHR5UljRIqulbxvk1SLr0/qyFJdNp2sGOUavbrrWD0hyZWF6IHpC/k07gLnL/tep3
MqV+sCsLN/lSJz3yciioA27ODL95tuCwKcRUUmrzUoTZQ2AOwoCBUUHSc9AWQca5ydt5NwvEuPD7
1RZT+vrtIMCG9SWsBdzhrA2kZjhaCHTf9CwZ0DPNpvLdYGbz45DYFmJ5lrbVKLi+cIviGxX6V1g7
jK/Lr5JGXQmmqzK9aYEAtsxFfxoDy9m41jcSZLhk5IvSJGcEaLiyg/EwI/pF0dtrnQD4eMDE2J1r
d/JgT8gFxjIJn0bGqBwtJ1NeGiTDLzeq041fcWuvVFGpf4CohB21/PlvTxh5qNx3EcDyjMwRD2Nl
/UDvbivIurXIQqxaqLsKc7SyRr0QcCTJEr0+Vc6+sJz50JpzeLhvjW7dE2IpfDXBJ53v1So+sB90
hHXbCxhrswdtY52wkOU+IwQ/kU5utYxvPV5HQFairsjzXbc+Qr3VG8P0LW9m3tMOUb/KGzLNeQH6
kG6E7jcOkMY0JVpKe6Dg1ibQrOxuDEpiBLpLHdK9i4pYC/1Lf7NBp+tBWkL5jWoGsc/lbWCURBVO
vW97GX2Yd40JLCTWkk/3v9O1peUfDomAXiB1KWs98CmfUuT98tb2jLJRxyLvaEz4wn5u0Yg5tIys
9qa5NjdCueuyCReCnIt2C+8NKsflzlSpuYOwK9cDcjFDAOpF922uKyolY4/8meSPX7ShmcIDAtDu
93SSsv5wf9+3PuJCk6GvxNZpml3+BNvxo9ptZtdjIIX5GYFv98XqNv3YjVu5GBVCYmJjuq7L6f/2
oEkjC1fvXGpRg/nZ0aTxIqoxOIp2Kjbe2439QNrjsekGPgWKxuVKtGKsJjNz30Mx1dhD1NQPQa60
jQ93exWObeGJ4cFWV7KUxaLUGPpeTDr6IYMptqPLlG1ExrdWAdoHKlNQj9XX+UQamTOZBNfDdgv/
vTG5GcT1uNjIWq6TTVDeAEwVMTgYkzWsXjdj/uptx0tVVT2aSdA8YG2Ts+3G1O76anweasTVZV++
bRrdkmuyMgRLCVsLAtx6NukwOzM1w4RKV+no7zujrCM0I6N6y3XeeNsYYBu61sKnIeu/vBMRHWcE
DOfyjKB9cTZC35QMAqgkgxIACB+SMGmOld/Z/xXxuNDwuEtTXfosoOyAI9FNhSt0ua6V2LlvBn5x
RqhFIgUlAGZCW90ww6+KT6sYSpEJAgZ5vSn2Ol4z20lD2DM+p/M0aw91zly5/VLiR+PR0cuHNhsM
wagPQ/6qNcf8JEYj7nfdMMznEnFqKPZ9jrxjqDE3YUd/Sxp7W1RlBN2+bxP0KueQcQjxNH/XzKQN
9lFVCiYWdOkw7pPEdr6Ak2BuqA6zxN+PTof6RWv4rX5qGcnBNHh8SHgculB+m/15RGEitAtEqzCH
v5ilAcVUKod5k1mkIsEXCZPhQ0XH2zjEaVAkTyO8dxRlTeYdocJsO5/TYlHqq+q0C/6I4OoPe+Zq
oDTqhrr4nkyWLg50x0X3KLQyKZ7aaSiiPRo/Fhh8O+zbI8juTB1L1NfNvTFW3XRUY+MzcmaOou+B
1aGxUDhtxYwhPxi/T+hs9mzU7PW9Gofis99bRXtwfCVerNJipEU6NsZjlMzA0SO7wWS3ond3Qa7H
fzQR0yf2MfVpyuJoIvRHfLM9vJgqt/4dq6w33wV+EKY7KLAiejbTJjH2Wp6Vv0Ld+ahAmDm5AZsu
cTV9wp0zPeKxsFPmjLYIOtj7llTNPTmi1x/KoHZplKLsoXaWn6a/DOQ6zjNKseMB7Ejmwx6L/D/u
u4/XUGx1+RZEF+gHlFcAQa0CeGdgqEgY29257+v8E/gg/52Tm8bnuGsEAuhh1z4xW3Z4VJrWn+xR
a06ol9nvjbZ2tJ2VBuj2l7H7WRdptxE23Pxp6HYTNcO8x/OsjLTeFS2nn4/nJrOSD9PcybOo+lnb
M6SlQFA17vzmVw1OYHoSCf9l12RJW7z4aZdwm1Wa/12Ytv6Pn+lFvUOTtdH29w/v2r4v1InF85Pe
Ae9Y/vw3r2gMeLECIumZKVACqUuq/O/RM2Fey/11rr0v6yCeboDxgxm7rlSLrgzcITa6M2rXCrFY
Tf+ol1KeKCPZ3+4v9Yrgv7wPC2aRMhvgb4uSwSreLZ2wKUQsmrMK9cQ46HbUf3H7IEUYsEjL9OhO
bh0d+7BFIkBK+uFD01vPBnf3q3SKcNpFTElABN+p8/dj3hX2rsk7H/Uc8uD8MDkTbHtE3cfj1Dih
NwcxEo+At6MXQy91k9Z85sIE1LPc3I98s2Sf5Mn4feiY97Gn2xbUntPMvYvoaF9bG+d87WecBYtH
A3hposK/ufye9jx2MWNkuvOAQTjILMl/lQimPwzzlJ8GSCt7lQ/j8f6J3/q4eNIFtoPvviJqGrKO
mBqkuvOU5NJTVhahUIeaaBwFb1OmXPw1dSJofqSGtMBIei/3Z+YR1lJH9p8rXe+bWfpPZS/7N1eJ
WAVUlbNgUQnEV69ihqQHwV2vIb3oxWEo9fKAztYWvfbGsUFWxrEssQ/Ul1Xc25k64rZ6VJ8Tq0eC
dmKkQdcWw7GIwq1E8+ZSEGnZjnQUN+Ty2FIVpMz8yOuzVthMlkqE2I0CZmKVa/WGRblRSyWXXSRD
CKiosa17y2hYVJG9hDrQB43dmDIn0BoDVMS1Pvw0llb7kaZG8wxjM4p3oFKW6Xggz49BmW+NSb5O
bmiVwtgk7gEjDRHnctu4W62N3aoGYKlVnsWktPcazNSQCk4KUyyYqvpUZhPaV9iLo+habcM33foB
ENGXYi4276q8KVEL7gNXrxhepg+nvFH2eGgSOeUHFK+6vzRNsXm9cU857+oUAvvfADtc2/elPLT0
UQgB6TCtHBCjZMa5gBt2dkozZVQxgzcGRHxP9w3AjVWWTifKLoyWgKCyul7xGKNOJIFvS7fTAW5Y
9WNui/bNr3LB9dKCpNuEYV8DJ1zH7eVEAnouRMegN+ree+FuWtAbewGtRhsACDc9z3W/GP5FEsaT
bZxjsy0WJGp3xI9oGxHzzVWwZPRTwaJe6XkStFP4DhPzHC6y9nOkD59iIrstt3trmUWkhhYNT1+t
i7dp67YWY4ZQZciT5qXuw+DdPMbqTeKei1F2ud7LDefjG0QSl89MFaVKukAzzlOq0W+y0vyl00b9
8/1L9uq7Lv06yyxgZHZzA1KbVm5FLhiZ51LkcXdERVz7KK3QPUSqFaDtGvfDNGbdwRmy8dignf2P
qQ0u0vZVVByDJM1OXZfpRyMuezKKbmI4ZqyONaLaR8JLxnL0Q3FMTTM8DbVfHqnEDe/kUA27cgEF
6aJiBkybBYcMFPSG0by2z3S8yeENunYmkKRVyaBXBlG6SuSZbsIEg5VBY4xqaRhnsjmX/sZSqKsg
jkRxHXjXmp7QFRG67LYO72lwne9uzOyVEjP+VQaRdrj/xa6DEbZCbZr6PeXAK1ogwnAJYmrTwO0L
8yMhr/5Swlr7klRjuMiQB79yNxs2rMSt/YGIIK3H3MHAWEzybxGtnw5qKpi4SB1wSh/nvrLeWRDZ
mATS62KjbrF6XlSsUARa+hOUSOByr7HKzLVy5rgM4rOfO90p7qv52dbVlvTDakfLKjTIcKQLChXO
7yrmiaywyfWikp5busyZgFN5aplms7dK9V9htf+xXLAY6t+e2OtSnJpNSLIIvq+Fad04CPKmbgyv
CQPzR6Ym8b61yn6XKz87T5o9fLt/Q9YJ0uuCS4xFsABr5cp0ME0FVgi6lZ5h+PljlVeE2aQpT6LM
253FaOqTbPTqgVkuxnstsqdPrpX7B3L66UX3zSbZgV/7EndkRxs/bHlxlydByIC5QWaFlBJvs7pG
VmowVZaJlYx40qka+LZ+ZA4hkpGpYTIRoxvQ2ER7Pc5DGBKdeVSqZ87VqGvdRnl0NXMYkDp1eIXt
ps9HSEXx8vKnZBazNBlREZyNZQ7ZLgn96dtSDv9ltWP2I8tM+UcRq/ydP9Vmz2i6YUBXUgwgU5To
jL8bg/LtzgVT/Oj3av6RxnqR0WeQU3fosw45ilzoUGGUP/fqx/1jvH4gUBoF7gGRKcKgdXkN+uQM
OGX2vSSn3pNTaD4ILTU2rOeNVTgeE6AAOHvyntW3UuWcTZmi4Or4mX9MM/+HAGy1scj10wCNA0uF
JBaihbt+hcwZ1KKshTHghPROSsN/6RrGwc2R+0eaFxtgxjW7im9OzxW/SmNoMTJrxw2+hhmYTeM/
TYwvWoondbwv6ix7YYps/GsyQavApfSPhe1oTy0QokPTWYIRQwtOIR2iIjm98UtCUVsKwajL0i/A
B19eQjuu/dFl+OhTmI7FsTZnRUybb9Hmr77k0ggD+7sAD4AdriHOnRYyP6fzUy+LrPJY9xn6Ikxf
2viUt1aBRy3B9VP3hX51uZehKoO55TQ9IEDTsx/7wd4f9G7DOay8HwEkm1lkuSBKIFCxdrQouQWi
W8YaZ+jtPgypgy6OZga70MqqQxRM6THKzWYDO/V6DS/s1rIqUEfsKWEybe3LvY2hRARY1qjMVuVJ
tuPXcHT35lB+8EPda13zQSKrV8TDQzqW//SCemKQHGajeQ+r631tMWHPSJ7azjpVofVUNwHpaKIx
klId79+nJfVa/U4MLKk8P5GfugZ5uZmyaqvuY48ZfJDOjLy3vpejnf5N7s3cRlGl31tEYJtdaTA8
6v7aVw51OSNlc5+hApMQr6Itvw4wudAonnQwWyfAf8nRpK68rwvpf7y/1JXVYKmlsyApRC0MrVU9
pmEwUDLDN/T60M1OKlbWSaJQ+a7XzehbxJSgYeNcb906QOXAW1CfAEtvXH5/n1Zl6fpJ6HUpegc+
V2UnJnGy0yFhtnXmZXQZNkzDreP8fcnVlbOL2G2HkCWjKPt3ndFnmBLpIxoAPPD+aV4/XNrJrzqM
i/aQuZYJmdyOi5GPnOasz0+p73/vm7LbyGZeO2erq0mFks9FY57cbN2r6ap6AC1aJV4MDMXcVWYo
iv0QOhXmVe9++rqbDsexqUJ7J9soZqpRlJnGjuFbAMUipscxqtoe7XeCXKI83D+BG2cN5APgPsSr
JRRYnXVLkVoi2h17sEVpXuIN3wU6kvB6a6c/7y9147AXmDnHTGFvSe0vb9JkCgaHM0PLy/NMP8xm
qo5M8N7Cmt1cBaofrUW11KBXtlhPCoMXr2LPapLpYA5j/hLYrb4h+XBrFVBSqOWgvw5DbrXKUNo6
Cv157CVlYB4N1fRMOgXRdv/Ebjz2V8gXMSMlfyAQlyeGne9Ax9qJF5p2xQxuevdiDLRHxu5OYhcK
c9hwMbcWXDICmM8L1Gzd+WBYm5MLkaDkrJntk+yFhaUWy0xj0hFjjPvT/Q3eOEbaDfQRCUlQBV6z
txqjMVHZBohAWyPeR4vq9hQnWwqdN3YFk5FqJRaaf1kXK8uiqbIpWhznsIwVb+RTYtK+84vqYx/7
7eH+nl57MKvnDvOY0gXRHWbFWCWMYa/1thGnGfgvmYaPQT1ULyUjYb8F4dx7c9dUwCBEoP+wauZA
7qa6Gf5hJnRYLnLZ6Pxp8InlyfZRcj/n8yL8VMZBoz+yUvNRs1ExQzcQ+cB9Us3VGTQlgsR+wvzc
3WCJIdgVvooZADK140MnRpGeOzMS1j5kZOyiaDtWB8MKWpuKBuizXRj72ffekuqTJdN02vAe10cP
zZJ4xQQECxl7/RrLKo3aWPk6RLYOkVfVuDuV9+GOnDDcIem5BWF8DbUuDx88GWv9H87OY0duo23b
R0SAOWzJDtPdMxpJo2B5Q8iSX8ZiKGYe/X9xPuCHmt0YYrywDHuh6ipWeMIdTFoH5LjrBtmcxG1V
mN58TkoEoIK2t8XfSR3WZVBFxjD6ujNUlo+2Yo9zu2FW5k4tMt04dC2KOIFuxE4ZuKNef9TBWoSH
THWjT46edl94jyrx7ueHH7skM8AUINuuBSmTrKtITvmxMh/dR/wnn5oiHN9XsSVsZBCeU7Bn1IFu
EAm63rZGBP/ynM1WurMNQUrXOVtKP7fvCAXlpWAL8Ab9u1cM3p9VEr0EWFlbOij+ztxlIq4evDHq
n4W7aNO/fcJubw0wbstMqA4uUfcqBkKUbXKUqTPPg4NBbWLZYqdbm9pFd55tpM2BpCOZDd3sRv/B
teFllFPZnAm3A6F02TEFNtpnxRnDcx8/+gPinH7XWHSHo8c5ak7JcrhmT3Qb78CdCb/6gPAMcI7I
MK7fAVyJDMq6Xn1GPl8LPEHvsBFG9l9G4XZcHrVF+HK1rMTsmTZ1ujzjfe1+l0RCwRil6dd3fzwe
s+U6pjqJ16d+PRfhjpMtM1uem0R4hwihvT0g9ej9mx7Oz1KRpLy7CKpfj6I5eiwNJazPths7h8LV
ilNZU5N4ey5rZOlyttAL5AWjtGNC1ls+3B+73tPj1hJKIc8tnhinUgzlk97G9jFGe+mDIprkqI2d
nfqYTESHmXT4SRnGcKP0f+fowaNayMIECQSZq93h9HKq8VGtz/g0ganXY3GCKY6pl96nG7XQdS/u
dcLLcYBOQE5AGHc94drQS50Vrc+RNe3UEecHgOQgTjA/jaJR8dMizfdS0RbOq5nvNG+s8JgY2ndv
InI9moEo/y/Sqd6yJH+sO7FyLcrJkGfpGtExl129U7TNzuPt44WEEKVriOWImHAmrkdx6kSgV8ND
bslICUbYcAcjxsdGhnr8FM1N8u5oiHsGVAPROGsM+ul6PCMZFDXqB0FulyQ7rJ+z3dibW2oLt5cJ
7UNaUR5dD77kGqCZdZjPmwpSG2jXhBiDVApuprC+3z4at5uSGqPtLgcdGCakm+u5aFgV4+uiF2er
a4rnBDGhfWpP1j4eE2Mjv7odCiVCHjly71dq2eozJbnb5fascqOMo6H4ZpRYgdsO4Z46gLslU3Rb
ZoB2TMZI/9VcaB+rwWbD7S1zyNszFun9x6LqtMByh/DRLmv2Sd8aX6qwxl7Vk6798e0lvf1wS9+Z
0sai57Ys7fWShoUz6UVcd2yP3tiLpBSf8H+xjm+Pcm81OeaAWonWQPGujtZABJWUud3BXPLap2rE
wMZ0p6nwHbPeym/WUtnLdYLxFVrDi3ymRyX0ekoUnXLcZ0V/zpRK3+Ud8pZdBoDCBw/nPFEIMU5U
kV1/zvqOJrtIC+E73qh8BYgW/wsKJgsGIIloW1DKLA7mlJYbj+Kd5Vhqp//HUCAaWN3wE4AbTc/6
/izbccIcLRPHHqFP7H7U/PPbK3/n+9JVp8JHa5VgcF1pgZpV4m6ldudU04s9FkSV77hyq55ze6lR
bYXky8flAqUgdb3kXTyXsx5xdULn/xTa1XNaNKE/S+OQi/rdhXREEShv09PiueB5XA1mVm7n2nEp
z/Nkms+tErrHKhZbCJF7C0cZmcCId3CZ3fWU8jpxJqDgwKDmafo822W/M8zunfzOZa8u/CEyGTie
t4gzgMtzW1gNoyALHmTO+L2Z5nQnnenl7X1wu+WAzjuATBYmDvH0ajr4RKqtKWt51jORn8Co9kdg
DOphjGpn45a+3QxsaUJb8A8oHdDWv145hT5k58ajPEdjVBysSBl928jkLtFmYG1dvCUTcW9qf46n
X49nVbkcZ5M1RDNWfjPVGsxsnYZfehvRsrdXcY3aYzrIcoGWpxPITqcVeD1WSokEFfO0OQOLUuXf
WeKOH1Aeq72ThCRYPLhMN/O9tiFEyTCQ+11gjmH6STmH2TEjqY6DMUtdInxTURGqrMK4DWpc3dNH
p/SA97DxDTcwoOebh7g1p28RNRXawkPnfdIGhVR3Ftb0l14X8TnHuCH3Z9sefoRJofK6Q336jrSN
PiJwp8fvJPIvk18QxvyDo8YCk7yefB03+UxfT5z57O6xyONhF3Nt7d5e49vaMBBZSh3U2eiuuOpq
p9YDbLUiroqz0CbjZaLs9tHukinyQ+wNjp2r5r+qIsq+vT3qnU272FQQl5HoL/+6nptM4cjDry/O
tJZV3+u7ZjfbxrEnNsWicEsG5E7Ii9QPPSRKYgvdY13CwBi+8urSxuQeyPMj2WIXeOPofbQ8JT92
eV/6iVRtH9VlY9+2cXfONH2iNl4icvcfJk5CsxhFkXGsUYS8DkVLMl/QlqzVaIGPG5/JUQs8QmPQ
Z3GpqBuh1RJSXFdTCDW4VWmgcYVDnbteagX8M9o8RkY1hcVNsuIH+tmfUJwJqrD70TQesAvPPAzG
/P6aHfWKBS21dKqXAsb1yKHaJro1x/nZtvr4WMwe9X9FK3adZad7BJi2+BS3cR1p7+L0wE2xBFmr
m4nUjM7GlOYLQbRIA0m34zgok/13SB25DLQii9F6h4bzedSmfGNH3z5gDM4DSRZHmsFlfD3ZETrA
QOclPxtaHX2P7Kx81ES+BeW9NwqUVDo5HNqFv3c9CvZ+c2zKVJyVXk92UpbVkzSHaaOEfHcUEiZk
3LDNuAGXVG6Zu8PY52e4Q90etWzjMYnNLYmNe3cA7Dlo7WxQkHWrFYvs3kUYJ6UyHpnOUTWxjMQw
Ujuk1JkfvDbzNm66Ow8XG4NHEj49eMS1XHZrNIDrMjc9Y4NZ+53d55UvnMbdTWFkf3n/MXc0SOy8
/SDp9dV3QpSNxwxryHNdK7ieVKBEDpEICyw+S2s64Z1kzxtxwJ2PBiZg0XOhCEkwsVpOj+oFulw6
Hicy9Hau0Xi7uIrfZ/IM7gQtdzD0VLDQdSfIXV3ciYdqU+ok8pzhSOYXFqSY3oitjdLPnUfpNUCD
8cJEUB263uaRM6sD3Dx5Vo1GPMeGppw6SHlPsyzEB72GkaLW9pbg9p39weagVsvlDIN6DSNP8oFn
sC/rMzCL/oHYHW/asUJ/KDTfn+4SSQNF41GnXwe24Xp+jZNgjataJRo9agh1vvg1l0iJm2W8xTu8
N6lXogm4ah6/9bWU6kjgDjKqziJNxL4v0vGYu2Z+FGnb79/e8/c+GtsPcQjKOouU+vWkxiKOJ280
q7MRY/ubtE7/7NQKwOoRD9TIR/66P0DK2Sqs3hvWBI2FAOiCh1qjYjQv0oUZtpjzcuZ3isxhgjny
I36tNNk8dTqoWhkd357qnbNGuX/hcTIy9LbVWSvHaJzUbCrPpZ59ygHy4xUyuRv31Z37kccMYD61
VtjMa5cNa2rzYcpYT2WQ4iSTiS6Qq6iPzpDk/2YJvkpvT+pOJZS+NhhQXlBaX6Tz1x8QHwDS6FJW
Z3so8gkLI137ZCS9+hyNLuLISjUp6PzJoQkKLjT9hMHPYofbIZb39i+5t7wLmorLBhzIDRanHx1r
TAa7One1oT2aXuc8zjHx2H8ZhesF8hELvM7VdURylT7XKs574z3URlc82LLd8q28tz3Rkfn/oyxz
/aPMOZWVkSAsXJ2dKbInpDtFs7fVlBpIkZuneOrSYGh1eCtvT+7euSfmQi9hkZLmQrsetqf1H+rg
KM/Rklr4onVHHARocVfmGG/1wO7tVHTnF11IAKI3GhCqoiRqotJ1gLqSgtWckZqIh8qPa3XY4Xv/
/pIEKmBLPwykDjfoOjOSZlS7aVYO52L0TOY21TArk60m8J1ZUasjS2EVIU+tFZp0QyIx0lf9mUBJ
PqQxoE67RnonVRURlPMmmPDOJ6OjQp11EV8EhrY6flZrFnjryZ4WN4F6j8H1Q2Mm4uC2iDO8vTtu
Dtjy0GFCwyuE3Cop7fXucN0+bQ2hmKfcLppXszLrEONhtKX6sDXOavMj24nUvHTZ5zUKsrYAFhCm
bbjx8NzE/cwGGeolSwY5Rv34ejaFUZR9TRB5Up1CWI9VZqufWntsEFbTIBVh122AG46k/DpZTbpx
0O4N/qqEAzbBANi3Sq+MWRP93GfmyY3U4i8Lwaj+UkvMdndd2nveQ499xsPYj173IKToqpf3f0l2
DBp1dFKWzOB67qpsi17NDOMUd3G4k+oEe9WI/st3hJJGzELeQVV5tTVrdzJBudrGiXwvDswks/Y6
ePuNC/nmqlzsFl+VLoAZsDNXS6lCCXa8yglPVqXGxymCk2K4+DEVQjoHt+vioMcR6PPbC3hz6pZB
l6I8LELYoWvMoR7pRkghOMQVMR5flJKzTYMnPnVUtY9vD3ULbOc6JlChyAJ2nNh5NcFGGrlEt885
9XZl/PSGpD+C1Mm+aoWlPClRJD6EMoufsOIpj9ikKsc0tu1j7onqkHmq8q3vtaQ7DpC5N07Q7Tnl
h7GD+H2Uq24MPcJuSpyeiO1Uuaj45nFafZwnO33/UoOnWRr+C5iXAun1Xh10s+ncPnFOMRWhH/Gs
tY8d5f9/56zTN2KZ18v5qurx+vIt+QrddnKt1Y41esed20pnrHjUnu085ZprAY60wVBF4YijZ6G3
Pkr5yt9lpMpnaxzMMZgRYbeQegsRbByUFFeOaa77HSL98TeGEc90sao4SCcv+YVtZlNDdHeKLpgV
mZS+V2C06Ws1FcMGxpORpZDrpBkGBa+F5fNUh9+p8kSGH+MFIv1YC6kDpZAKYM13zlZh+DaeYw0W
tB565cTlN6yewfLYKZlhn2ala7nlqY187dqpSv3OMtqD62XigVfNfNLiYfxnxitz3g26/k65CeTz
MNta5L2BX4DqWduVQ/BOi0RkHijxWCIB0Ka7Khm2BI1uoR4Ms/Rd4f8yHqD06901okQ1RHD4TjN6
1HuqUUbnl6KWSBolxSHOm/FLqLkFcKLKex5xQJuCCG3px2LWdV8n0TuD8ol/v33k7x0s4mZ05ZaE
D83j6x+V56mqDXnlnvQExLpeSn0vh/eX5Jm6y9VFLok4J8Cp61H6PI8Tz5rcUwEQNjDmuvCH2m2D
tPO2gua7m4qnDkoaHb+FLHY91mTNcGyKyD1JjDEbpD7NhnL5hKcLylWnCC/4QOunAnaO6/ld5pok
Ep3TPLy9rndubdgjENYobS6lvtWvUEBUVnVY0AdwavMvh7z9szN5aemDBku+vz3WTRy4kH1YXP4k
VKIZvppxHvaYt1kuwZJsD9rsansUVMzMj1vDwrYux2Xy7RHvzY6GzsKAQm4RiM31iIY+RBi2Aqip
3Dz2I6vuHtos/KsFzvYf1hFFABfpfbJjhB2vR1Jhfrt1WyqnAWlazY+xXIspxxvKDt1s7b8MtuQi
tL8BUVvrbQqdDedNRCoXZf7nNiyGfWH05qds1LcECu+t4PLC8LADeUc563peprBjpTa96DyqvXlB
WRy1A5LYfRi2ze7dHwvUDvcr1Qee9nWpDx1sRRUij86p0U/+qMTjTs/cZifLrn7/vlhKpSj3gDik
QrXM+o9c0kAaZ+qhCJ/VSaseJnc2H9149p5cAKQbYe2yQKv3k/LeEhK5r0KIq42RuBZmd3aUnLt+
hCguY+cYg3bX/UpVhpdWLcufwEHjPgjxdfwax95WiWUJXG9+AGwf5Dro2HCtXc8VF3srmUM7OU9z
Gx4cRGyD2JxxhfDM3aQwHBFGQEBj79/+nHdOO0RYWsRwlm3KD6sYDTsFteiUEgmJvEl/4j5gPiqp
ln9AqMn9iDC6sRGp3NmpqCRx2EnGFmPj9Ty1vlPCtlNOUOD+1pM6uVCai4lB0y1xsOUBXK8oGcJC
q6T/pK5nRhYUwVLrkrPWuLO3M43Wqx9mzxOoVeeG/qX05Az7j5fxx9tL+trNuxkZcN2ynkvDb/U0
x7J1woHY9Tzamb7DTL3bz1qX+0bZh7s81X/lXfiJ+/vRqScEU+a94yr7nGpUQCReHGYrKXy7iPpD
pPfa2Su8ZOMj3NvtFEe1hZvFVnt99P44WKSPpWkMBheuJzXkI2PzZzEY+Xe769VjhOqv7xYSC0RU
sz5VidiSBLqz5xb5EjIoKig0QlaBseAYGGrNnmsatUIiy8s/uwj/PmaGnn0vLRF/e/uD3BnPeSVf
uxT62HSr21G4XdkQsoUnoeYocKVxudcxgX1O8fU9vj3UnQDoz6HWwMYmxsQRGfnwNOQILbnVhMRZ
rtvvv4MZhTSczIqa+lpJyCtHLuCUURytjT6NQnV3s6KUUP97beN+uEWnU5PFbRUSEN+MAGS1mdHr
SIpWL8JTOivVSR/D8l8odC5eUXXdgn9K8104pfOREn9JgiHrh1K48zGKyrb1R2x4Tkmm65ewykw/
BX38zYmk9+ntVb9zeQKbWEyGCQl5MlYbSo1ttPGUMTzxcw5mCaJhKMtPaEmccZ1v6PeGz2UbbzRt
7t1k8Pbg6xC7gAZb7aqOtYpqg/R9ijW40EZhf06ARTw6qTT/y1DUW0A5k1DwOa4fh4YymQeVRTnR
c/1qWxlEK6B8h1YPt56he/EuV9aCskLwgJr/KmiZB7Vvy8VwTsGkfZ8MYn7SCiCJBdrDAZXI9ll1
y/YhjLFXc4d0emgG+Hxvf857hwitGhVMPoIQdByupzt6UVXVbhae0L0nqrejcAf5fgsWee9WgOFG
sgLHDXTG6iVSyxz6Ja6+p9yZAL7Q7a4eGpqcezx3x35n0Rvb+IzrLH1h9HLlLrkY9VwXV+briRmV
rohc2sMFroH9u3DteT51Wag3wQDkNNxbShZhKlcUZNqhPSC7krmKs0/q2Ux2ROXzBTMdns1Ws9NL
4xX5I2+Ylvn498nBN/QmngOcN8L/tXFWazui7friZZmi+pUFo2g/qDk6eVWh46CbTojf+Z3e6V6Q
tLXR7oRsoyQohkZ6gWL1hn7o5TB9fte3XZaAstOCeiXsQJRxFWi1KqrCTqaMF05O8hH3jBkNsE3l
4tXZfKVO8025CwCdgnVf7aBQgThegJy6WLWpHSCbRk81Bo+H0ja32qhrsM0yFp0xom8Q5mBt1jlF
7Kit5xFxX0y4/T7N3Wan5VpyTGpTTwK7q4aPqhz6UypSY69YXeHHsiqDkp2/sb/WjPnXn0J/jiwR
Yxz+a7W/4oSGMTWZ9FKrTvOJaoiu+Q4uaRfhgAHzY8WNimNZNNYv6WrjV7c0PYpCc6X+HKcZjUjR
0uL33/7gdz4FqAcaFxQBQSKta6mgi7Afc53sIrUp2udtrx/ysUj3GVKQG/i51b3xOn3MMhDYWzRy
kE6/Pl5JP3V0mVyGokTtp1T5AhBOycbje2cUEIigX1hpqjtrCSa8gB10q6zsEgEeg5eUZ0HjiHnr
3V0C7z+CyGUyFNg5ztQ3aNatxTfw/wCXUE/pBfmiNNnrvdE9tU2bAj90+cR+6OWzE4AAin54AzSp
IItc5deUTdULHouT+b47+fXn8MZBXSJyX6iW12ubwUM0PEXJLlON00U1tOI4tvWWEvO9tV0+3FIP
RzBsDd4isWwUl1DhElKHpOZeDqd6KLdUCVY3/zKXBWEJzBe86iIMu5qLp4TmqIf1Bf/BZOeherjH
47A5UQcogsIq9Y0dc+cIAGoE/EZZEmGZtQLIlBiqnG2nvqjxpJ3Cth/3YEqLD6aiVxs1hzsLuKTl
lEGJ7ymHrj7TQOnTHWYV+2PdKX2QMeU5H+Z24xK/d+cttWbMsf6PBbi6xfUBzHebdPVFqToPe9zG
FF+jzJ7yHWlN9Fv3yvxotkr629Empwbqjmyn38GskYE5ZFqycccsB3t1VtgxBCvoTSCAsg7FypL2
b52P4tJiVLLvsS92gykr22OteSIBDTtkGEQY5lbX+d64vDCAg3hpSNxXy+C6Lf5xYCovalM5J3g9
2U4ZOjWouhmzTBDJ9aOmoNi2sZ9ei47r+S62dTw79DFI3683cDhnTa13eXGJdKny/Ds9xaw81LQX
djXtboLe9mOP9qvyLapjEK1hWeX+ACX7lyLqIt9bWVFctMKeMUeVVdcGBnDiv5lF9vecd92nrJur
I5Sh0QlaxPmxe+hbd+kRJNoPjBCTn7LRy8FHCB2cRAn7+sGuBU6rbVXOYl+CYUZtxyyGeYcUVfar
ES4qFrVr5PqurxXra18UocrPxFPUh6nhPlONDBE8GrStws6dA0Evm5ID1l1Ud9aEqFyLJl0OQ3Ex
SysMKMh1+9IxtzbgKqHmRqESwrMDEghxdZKC6w9CSRQPA71ILwmsj18JtqlfcdRIXppSmPWhhdEc
+0qdzb8zYcJ5buP629uv7CoDev0B7AjqHItMAciV6x/gyUZqheKmlxQfDLjadh1R2EyG4rdrwfwR
Weyd46YF50wjf+vSuT0G3DbEc7DOFgGiNblVM0ocYec8vbiRzP0xTh9MFKsOc7cw/vuJ3dPId5sX
LzZFjEV18JX2syzIHyWMXKt5dC2exyxr7Y9GWmIIK+Iw/v72uq6Fp5aFhY7JGJgLkSq89jj/GKe0
7bnqslhe6jbx9m4qvSJQor77HZpOWO/k6DZL3K6GVeD2y3lSm8kQQVwMyj912SCTpJQALvd5jVWY
D3Zw/oV4UtwdeCgKqOydnUv+typ/9iZOMhs3xe3LQwqFkAudC5L3G+RI6CH+p1fIQifsi0PoNb+9
xPhMTKRvhAd3ByJioa6OmOONjqvRjuhDehL5WyUvO1SunApMZhFeROW6Gwjv2yOtA9NdWM5sOAKc
1fNtVZUZC71vL3Hvqpchj9WTlqjtO1E+LJgOIJjSPT6zEAXWl+wgk9ADVSoucap0MB5Gy/RDZUz3
lcCLKkkVY4sBcWcRF31smsX4Vd6iaGWad5UcLXHJUmXe9Z7Vo9M86vvZUrdaLnfW8GqoVdl3mHur
mkoYLKpVS4RN8GeGnR5t7IqtUVb5yBS3BTRwR1wESWigzm63cxTkIt4+o3eXjYsPWgXFPViV11eB
qaaD7U4sG5Xkr8Kbx6DONBOJynA+vj3S3fnAUUGTA2umm94HZmPEeCYjgXyvT44i5F6FMLZ7e5Tb
u5yN98coq29jTl3eUXASF6dz1EPqlfahrOpoV1NV+JTpXrqD4d2c8Ft9t9MFURRCTdzhTJAgcvWK
JCmmuKL3yovjNdY+13J7p0/xj7end+dz8aUWqDhJM9HTanpw6TKjcdh6Tu+pwZTL9KGZMrErVT3d
vz3Une9Fh4rojOLgUsNc7T+BWslYGZW8wPpp/skJ9C+DS+3h/aPQTqTfTc3qVtth4JpHTotRJjop
iY/LxRJblc6X9w+zgHYWxDbkYXP14jkCr+Q4jDCdAhOGbooz7Jqkyk9vj3Ln69AWRfeXJikghjWQ
UlixWwGY7i4w1ONvGu23vfCm6aV0y/cn0ksjiEydnUBJaJ2uG7WlNJZCElGGrn7sWlfuQ0+8E9a4
XOOwgZgR+Sl0lXX9oSIcinPDqi5DWVjfO7erDlOiO49jlqcvjujav99ewDt7bmmL0vuBmgCkd7Xn
eulW6uTZ1aWPOvPRFvoUOKJM30dZeZ0V23oR5ly6luuKcFwoaZvrU3VRDL06xA0GVq46dBs30W1g
t+gvLpfq4t4AUvr6Zs1tV8xyJPhxG5F8yoYZ6X+Q30GaO+1zw7Iee6UrNppTd5JLGtiATBd2E13m
NbNjsqKxtGcPnxj2ztnWh7T2Q1FFO62zepSxouik4fb3pPVqfYygJj05Q918SevwnXqXr6tMqRI4
C8/Lco1cz9+ZQk1Rm7C6NHAoX5zSjI912iV/i86UB/wo3K2Y404Fj28J9oIxqU1TLL4eEUvgJeod
y4uaV/TxW4CHzpTsptGu9pmCHYNvjq7yHIM22YvMGH1jqNKjivxPF4wi2rg/b0BGC8LUhLav8aug
2ayrPrZWK/ooI+tSD5ruj44Z0k0p8YRp6A0+1nPeBo4U3ksajeaLPRhil9VdH8QQV78sjBqfdr3y
vvCPchh9iWXnv+5LKmPXS5Tq1sDn762LppLjZAmuuI3eKRuhy+oefB2FTpLqwQtAcXiNMaoEcABJ
N+CSU1b0W5A9B+ip5S5sDW3jyn11w/4jnV/GAsnEPUgrD97vmuUmAE218xSaF9rv8fPQFTppGoGv
DOLaTL4kbUOybEPs/adfSF272pRG6qd2X0fB2M3JYXDbOAkUZXQHXzqi/lUWKvDtXpQN+PR2cL9M
vV7IoAhbL95RuWnOiiXzfyddUb9EUrPyYGpjrP2yqbCigGR3cg6NUwo1aHn1hqCudO/kOmOsIset
I2Ggd244+wCVxBAQgFFnrjqBsHjRGBrKu6Zb/i1mVz4aQzjO5yGfi2GXZbOG9lcsP+lm19gwT416
oP6AkNhGRHjTxaIiTw7C3mCVWNh1b0cg4WROotKpyY8l/lIi957kohrokzsM+94popNdTXUwTpyu
eHKL8jAjFvnt7bfg7u8A4kvT+VVRYN0boMAZQZj2tEshdXx4AGvpoT9oZaUcSoonXYDxktf5Kq66
yOjC1jd8CI8ArJzSeq/+37ImiwQNGxrYIJqG1+cmcvW4TJC0u8TTYH7MkGf62FX2sNGDWD1/Sy+E
UUiZgIaj1bxWAsDEom1TRcWgYHSrg6OD6h3VMt0IxNf35OswfFY23yJrcqOmU+Cz1RuCvrIyTGNy
9NJBs479YDS/7HyW31230UC/q5r0UYSOf+IILTGfmobkO/dn8UJejKLd2x+bLgsruDrHcLIINxYO
hQYn7HqF48wL0XXBz6vp++ZvhY/wG1GU9GWgdetR7Qqb0Te9cNzbiEIL6NZuJHyhWEVxDAuByJkK
AgnQVoyaM7W2xugPmYLePzWFGKuuPKLcGKDsodBor2eVBp9igu21zXrmqjCc0TlqMh/SnWqN2cma
nPnb3Ikk9Hu9zR8chFY/2YhpIJ6TDWYVWFhiPldCrbMg0dWkCjL2ahc4yYh49hB7SQx4Mw0/QBXJ
+0AaTfMcy3j+25ZjpB16M02wNmnqPnrB71XpduM8d+lu6iLwmG1ZKy/TzF/rZ7lJz2swavff0KJm
s5cygvrdNJr7q/SG1vJFKPRPkmkjSykXjlU62WEaGLVXDTu5dN52fMn0u5C69ZcYIy4qkHzoqpRj
NUzYzZrpX65bd4uhkdMqZOlu8yRUTJD2g2JT86osr/ui0FXVfXKP9iCQ5EC6MFYKY590Mm+CJBTi
xRgcRAeEJlngGj2LLjC4FaUPNbMvd6UtlwObtNSyLDWk95p72ocGRMRPrSz/HRpdBxiW0GAdyjj+
oCI5fkDQoT6IkTaDj4RC/2KiUf6hzmT/JcQO4Httt65xTPpBO3WdkOwOO0wepN10/xtQDCgPtjW3
pu95OY3dzGvlcxShAr8rUsOtg9x1yZ1MJWu0szumJegHS0+PhQB47A9DPY2Ieun9L9gMUgYjyovf
1X72HmI0DH/b0TzqvuyrGeuvtpA/LXdCLFCEXfGSy749hbrR/I5lSgfe9nLoVLU1q7+KWVOeZIXC
QFCOcnpq6SH+aLW0PtIb5Yaj9F5au8VeLw5iMD7/9JpKbUFJaudCPXlojxilqR9zQ1GtnbC89oda
1uk/dTTNz2lXzT+B1rqfJ0jas9+kJuZvMwvsW1NcSD8SSb9PErs4VWamfamTpi19BUvSry7nYPbb
RgX3bYe6ddGnaXCDYejzJxHZ5YvXGogbx6LuU8RsKSEF7ThXz0OWqqnfdKbzAq1R7/ZQu0KFULqM
zIc2t+JvnlYMX2qhhj+FErsvYsCD9NB7TjbvUldXvrdtp05+UclyCHSlN8qAjawPnyZ6O58FEOYo
KMMkq4KZKWVHtzG68SmK0V7eFeXQPYlMmt9npAoQ/W8Kk4AGe49/RzvCtKOqLaN5iDKpiZfcFFr7
BFNK/yeESPHFwsIn2WlTrde+o0VoK2gijuXHvjXVF2D77eIBonh/NbTPLCh3wtUCvR9l+IBm1xwH
E4IgxYdMNFrFMz7khW+l41Q/TbHZfoxTwe/resEtNWatw41SlMrTlIMVDNTCUwg2hkTYfmtVmG/y
vMoAF9Vhr1qpNx8zWpO1Pw+z/BrNJTVBmVkvk63Yv6B6ZCpPvuF8yfqo/J3VSNTtkrFLFF/LUaby
CeXb5NyWSfI768Mh+hw1lfZFHV0z2VsR1rN+ps0wibVmxANCtLV4guRRE2nKVO39qXWzOKDF2CbB
oETzP7oxuJPP1af/BPw7R58SSxPZPuzL1kOuGIrG3klE/jhqWC99BPoRqkdNNJgcygbo06Jjmv0P
QIYXwmKwxniflan7L+CsoWZX9uBfOpLLQLWLOQwiLrL/af3QjQcHnCM+K7jKlr/G0JKPtB+GH5mm
pAlMKauGPsHESGz0sPrZQurAyQtlgp0oVe/fDFnDPhBGAgo0rMZh8MPWaizfq2OMH1tN0mpZQCs2
JNUi7v1qLHkHjEQJ+8Aoi+rBdOpW+mxK9qPoVOPBsGQFKSwv3L/iuRkDHWifDAY1Us65W/R/4XDu
fG3UYf4GGkVxP0y6p/xA/yVLD+OIPuDBwCKmDZS09ma/0GU3Y15Sc9FHYxZ+n2fTw6ilE9zMbZhh
9zZhXf41pMzwd1q381MezbwpzZDyQMRJH5FCjm1YfbGnSeQPdTxoxVORAEPZ6Wk2fujkiGtmVyrp
X9iBht8SYJYXM7IaDEIjDb1YRNW1HzpqjGdoQzxDipyTz5nCF98neJxctKFWjaDr2tHcmZ4lkjno
66JKLl0cV8OD4taafOJ8t+Oh1+LResyabvJ8nM5TGbSS0+ej1uL+AOzujkFpzjVh8xy6D0WCuGpb
GFI+4+pQlns7A8cSxGMV9XxRcNhBq0Q2uGH8TTnBkSzcHUiCgp2dCds7ul2qtLsRmb5qrzRFk3xw
tRgQTOQVXbpvmZPOh6yyMXBB1X2OLDwliekbMw3iVNXLwE7a6TGPDeBYGQ5j6c7IHCX1BVTU/3U6
8ayfKkWC3W49awTusCk9zmZYfZ+dTNbHaQiV4oAdFy/9/+PsvHrbVtIw/IsIsJdbUrJsySXFqTeD
JCdhJ4edw1+/D3MV0YIFL7DYBc5ZeDSc9pW3lG0Te5FlVcttIGjpPlb4MBRh7WeG9dEWldYQbSBV
dRfIRr8tqUrfNGhjJQC+CzGFRU+r/tDNXqODOurG/2qjyR7ifhA59EMsPqMBMFRPnhqzX8d8yrvI
qNHxBeIfOFOktbb5pbXnJqD2J5cHGz+yiscoWNyDk4r6sezGtv6QdJSjdlNs9lAtRAtgf2SZuhCr
DlBRNAPypySYsPDwRksj0RnT77AjsydM0y030scBw2/EXd0iGtES+YgrZqvvaLYkAb/SWDQKxaPh
YxlqjrcVQrxNREvb+oMKe2/vBy8b58NcK+mHsWfXt51T84nxXnHvK2OovgSUzsvQqeyF8xZ77kOQ
2xl/WZIX71q/SX5ammv/sT2Nbg83mqZ/GFmqme+RampvEYkRbC1V1kRS5QIdIi6mIKzH9SvWog6s
CJ/T8TeUovGPcOwWN4C1NQ+9yZno9LroT6d6272f/SzNQ8rfxXdpa/G8L1OU9sO8DmZ1Wwqr/qzI
FWeQZsJJvgu3q6YHD4a7Ec5BwWkTQyOpoZAMhrGf28+LSIXY6ZOno3pc8sDtAcjN5Y4WVvJ+yoP8
p6LyhmVkMt7Xtj79yGNMbjU+bBv2S5p9EIsDd6xKJ4u+CbD5Gokl6XxN7ByAhXB6zQy1ojfuh3SI
21DrlJK7rk91M5xyNdxRHWnHXYaNh3WzJDG7piFk6UK7GnMQBboROzt3KeTnogvy/k5VlfpFbJRn
+zGvk2OVxXCzsxWREQZIWT/FjjcASJWFlYcYmU9G6Oi1+r2oOE1DjbZuvUsHVRCo0Wnow6pz449Z
KZNsl2WxdhhcZI/3lBKdk1N1PKnj7MyozWb9fFfoEFF5AnItj4Ymaffj5GZVhCdrW+90IabHPA5U
vuevTZ8nHLeb90GGomVY90PM6mca29nuy8II/XoWBG/FuOIANafGq88X3xI7MNMQM9+lD0Ua2++7
IRjv41mmXYidMUUZntTORk7JyGnCj2X2G9Z62e6y1jSOyQBgaScKS3BcVE/AoGnSGKGm6eN3cCu9
TTqvV+9Me+TvT50l9bCpcg5alZpT+tEqaWlGqChNGiLgXmuG6KZO5a0s/GQI2yD1v7tW6nihqly1
7KtJpT8MV6s7gABNYMNj0HMjRMaHcoVnjWV3ckp7fJfPUF7DnKeE+gqY4I9FsyztTUHa1+7Teaz+
w3zItXfWhArLXey47RdlZLXcFYlZWj9Vv9T2weoSHtG48QsZtYlL+BfMfjmF1So6vnqN0IKuZtLz
kCfXMbl+u+p3aVXDe8emL7sv0Ix5doh/5KEsRm3+2Bt58KPqg/g3+P78m+GUnDg1K9Dwcex9SrJJ
/HLbMThkAcaqe0giZOvlzII8zGOuXP6JlmJw2LgwweCpcc+BdBI6wmzdgvtqxUfGa2ScnH2MlS1o
BKp9zV66gg7PWCjUDQeTUmZEPjg+UPVMc4TXXPXJVkSRd2LGRvp+mcbxaZy8FeLTWBxhl5funeN3
3hTOSjNiwAZtIn7bfs7MM32ZHxGOayCDEngaoZUhNhBKfOM+cYPTs+Y05MZuNAqI4+5suP8NwigP
RP1i2sVKaZ+9yfKze5RklIiKphueTDFxDWqUrT6YSecFhw66UHIr7dr8FPSZ/Wi1gdP99sBymbtc
63SPpCWtPlVax+5KcFC29lOC7QwhkpC/taqmtDm1NX6xNfKV/CR8zdy91oLRvRsLz613fSsT613h
le63huQGaQeiYRGS/vhfVMFnD2OKmZ+9uvOenSzO0FmrfPUlif3FiJKcxsIUzDnFFm0h5tca0ZYh
em3NDzA0+r30ke/aLcrQf3hd1fySU95WIbJozqPTunhxB6ZaneyJ50TUeG710yd1eATjQ5CIgNAY
Q9loRHy74G152/Wm30W1ufR/ZjWN5LJpKbI7rRdWvLeWotJ3jt7ZPd7aVW9dqdpu+odrbQTkFyIB
gBNXTMamP65B/xZDK63Twv/vWMlRrvVzRTkGNHc+7wO7aByitT5I2TgpCrevF0JelE5pIFLcxeyF
UjaKWpsyCAWY0hlqwMqu28ooE5aMyljv/5sWWVxj6l8aCwUOXpoVUQxD87zkEndltUxurZ/01rEw
RjOdCMKJe8uZSq5UhNfPdlbdQeLUh85HIksdBB2O86HytSpTAG4+9dJ615pzdU/tIt0D3jS+D0F1
pcp9cbRVBRw4gEOdcNN6sIFedzJ2DIgT5hNS+w3YJeqkktrLoZXqGszl5XCoY6ya4FShafzZm75D
3/RuM/fpfCpnzcx3zlDG2s3cjPkN1vJ6ttP6OKYNrXUFwYTnDm2kced+SQrb+moQxk7hINxCf2j9
JAaF1yzTV2RaFiiWVSyueSq+XHQAIOseQ64EHuJWW7701Swqc1xY9LQ+KZK2aBYzJehRM9/WZ+Ms
QbKhzE85D2ABfbDzRQdSayVrQ+rUe7mxn7W53jn+YL17/cRs+mx/R0H602UXrwosW8uvBPeLWmmt
OrmYcx8VQLmn0a5rZMjN9hndUWPXd9NbLQnWqa16Y1ASgDeBNzifGhQCo8PLT506hUK/MEZEIil7
XGkhvqwHg5piKJiNdPPoVZ6P4uMKuVBqVicUCmpCyMC+LZPlbZCCv98PLhSHhVtvZYafDzI4oLjs
tFMnHgP9tFhBsh8hTXzB3+aaVtOFvUdrzgRISGfBoSV2PlSj9C4rybJOtsqTW6depmffLaF+W3QH
r1SUL41FF9RaJTsQrNhqlS5Dg1lEZi2nnoxzZ/LaArBcqj1DZTev78AL5x++DxccjhursdJmWqL2
jCF2e+PUUCbAfoN6bzfeC80QVIds48qmuLTfwYAAwOZksXCbTdHy9FZe1dAWaYQKJ31e9BCMrniU
ekZ1fEG8QiTzeGWXXNqK/466eSt0P/NItUvj5MWN81yZzXPQxc3P1z/kpTWjt8Im5Imgm7K5SOl5
iZ4Q3jgFvppuTacpD6LTxHc1L8Of14e6OB84b1yAUFxfqJioLrUqKirGydQM5KMnx4mEGJcrN+Cl
nQE+A5Sxjr43F9T5hgfPnVcKsWpIFXq5X3onvsuofKcRrrcU3BpTXWVmvZgYHV56roBc0IWiK7pZ
KDMXxCaxbZ+MtOwORU+5Mmgb48qle3GUv9R8QiQaYxscUocwGCDqgK5rUSY3yBo1EQH8Wx1K1m71
ukScY4IH+F/nn89I0qpGMs4+TUmnDokh27Bss2uigJfmgiUVwAFeRgCf64H7B6Xqx37vwSC3T50x
N/uikPpuICy6e+OGo1SGADuGVOAzwAdt5uIQx+cIQHkntCO9nZvnJQpFwTVnyi3+Y22HAycGfQS4
Uwd2sHlzbfxWAppG3mmsHPOD1ZYOVR4Y3Aiy1wfHl+kRQfjurppscx8UqX9oWiEOCtWVH2+cLxcv
uH4QtHSS6ZtufshUZm3fLZJyolvLqOnHz6bXid3/McgaKvP4/yUvnC9dLsq6QZCJm3d2qohyqBYm
Xl5dGeXitcR0rNVwxeY0n4+iqrqgDWIYJ63RyaBpLOyIOuO9mzr1lafk0uXusRFXEy28Orb4PtOm
fApchRsQIY4dKCn3TheWOuIcNT0xU5/KbgnD8spjud5D5+H56iPDamEZhf7PlvJn1lz93VQh3pAb
7q0j2ulAdTQgxWoLMYQOKpKfK3OpzKgySJGujH5h0kB2CXRg06+cjPUW/ecAVo2epAI658mIs+47
ynKdfWPOQ3yjg6JIo7aFeo4WoXtNIuNvvLGZtk3oCKOSnhjUrM0ela3RStfoxpOZLMVz2ia9CFMp
0nQ/G1ajHyq8276VUzfOZGIYgoVaMNTvbaeq3UhTqzE4/FooeRDXy1tdbxw693iMeSEtUvU1y9OA
0q1v9Mmus+3uYwEc9XuWmu7PLFh7aapSdRa22RiLh6ZOzJziIe3FnT3ohQjRN1CfTa0pjkNGmWO3
wGFVkVUK+6ceT870ADYCazgspimW4CXdfqGEq6W7Qh+nb8DoSVCpD5v2ro0VZbEFQQeIbzm41Ehv
VX9f1jO+FvriJd+Ep1MacvwktaJqtNpbx24oJSJUH8w7elrxN88o+uJGLG3bUqnPrE/JiGQJIkVw
78JxmpxfyrK7791oJ7d+uRJmUnS1j6bEo2i30AR/KNg42kn5g5k/NKMW/Jo1YT3IQhZe1Alt/JRj
HO7epAtRNDQ2Rx4JiDODNtPkpA9ykPbXoEmpBZlDbnyxzLLEsJAmnYimypDvy9wvs1CXIviZd5ZX
Hozapojl6wk6/FIa0ydeKv9DG5d99uCrShqU08vpCdVUaeyRZYFVSYfcssKeFqG6gql58cQgugSr
jIwUIidG1psIMe0L2qQWnvIZW+Im7ab2eVIdW+D16/DSQeJbBtz85EOg/M8Pkh9rYnC5H05yHinP
QQI4tEFcvCvrsX3QoYGH41xdy/JeiByQoLCfkaheAV+grzfH1yoMuqvJOJ8K+Ll3agqKG5m1zS9r
MuW+G7o8glyj7/3WUg90O/2bgNbZbWBVzvuqKyc3LKQcb5GWkXvbX+qd7Y7af69/mBfGM+tvDEAy
U+gA3412x/mX8fRYFnbezCfQWfKbrinzUak4/qmZfRstY/ors2YtEjQ9Tmy9eI/C2/CI8VpwN4xT
SpvHd+mx6RUyYLV5eP3HXQgSoZhQcSKgR+h/awPVpR6PdkoCC3jEeMonaX6IdXMK5aL3XxMrkF/f
PN4KZUI4iYBnVcI8/xbTDHIN+x1CeVkE0WJWgQVuA08jOuhjDf4sjq+AvC88oBTTCOxXB7HgBUaP
G8XpSJaNE9rL/yGrXgFfK5odluvZmys/Jhtx9dQCQbVyps/npptlxzIb9skcDB+aUE4KVs/zsUQz
G4P6xLsy3kuQJ0E2hZ+1ukVGC1jtfEBniElqaR+cHBOYg9Ss8oeUKNnGGlWf0O4040YaaNbTBso8
rMLj4qhLq/qJBET7BdBcTWdCu0qrX+UXNg8beEgIbas6A+n7elH886JOOpARZ/TsE0UdPnbS53tX
tvGfIOvmb5Ynjc8zaEk60lX5ZC19f7TokAMXqa3qzp+s9rERS5a/PYxi9YEWgjkDE+xsPhXCOa2D
y4pzykdS1raijO4Z6RzSQr5GAL+w4TjlYFzZCey8LfSWmVsDb5x9aoT1S3cK93YInC92N3dXovoL
Z9fjFFHmYmrImG/mhOUl4sK4RJyWdDG/ZlJVD6aZ71PQtfulMMSVo3thXn/x+GvpjjRv6wgijbTG
7jweT/5M3S4p6b6VfbnQycS09/Vb4tJQ7B520Aq/xIjyfAvFwi4hmFbTaVD03MtuduhZjcm+M8S1
+snL19Ei2iVVsKgSr9j/86HSYf1uCG2eigG0dEs7Ypc2Q3vlml3/yvmZYJV0MknKXFBNt4rl8+hk
VlGn6gQ8I3inUyd5jmHZfoZIa39LMFl4lv5Iu/X1z3hxVDCdCGuyGel1nM/NWKrEinVvOhWWu+Bb
tujd50F23ncHe4LvGWqEtwsuZsaVYS98UsOFog/enQnz7p0POw114nTTOFCS7vy90csg6sr2Gl71
5e4Hnsubv8oNrMx5czOKP6G7jUreyYMwvm9ogNNSpVX8zG1if5iEKG5e/5ovN6VlEmEwmg1fmOzn
fMB4NBQPCarJ6NqXh7qf0UyOh+4mmMv62+tDXfiCJoeMwrW+Pifb2ypwBsfWWrM/dUupHxxD0P2f
Xfv29VEufEEg1ivNBsEgGAvrr/jnop5rkJJ47iynJemMD449BzeFOaaHzNawTF8kUPW3D2gBb1gZ
GZQJtmx/VcNIyWpfnYrERmGV0od+EHYrdpoq3DuZgIh4fcAL3xE1N+rklNnW/2wOQOr1Br6MGjFp
OcXPRjaq45gicvr6KBfA4hRf8baC3wV8iTrL9kM6Aw1gS9FgmuDJkxW91we4ZEFSGVGMCdnBTBPz
hmKgc4xNmF+dLpr96z/iwu5cweGUPOilYXq/OXTjXEBI1pBAHLkO7hR29TtVetohAbr+9q9KvhB4
nAVke6nQn0/XCmLDm0ClnjCz0D5U4/iRwLS98tqY61/ZXJkwWFBRoTqwNgg3xw3R6ZhUzVWnGGfk
g9Jl+rEAPHHsfD9/57SA9pYZdQDPnzXQzsLZzbU0kVUphtuZ7vMYJujvHiXI2iiLreCrKfPpdrL0
9r2QdPKxX0J5ReY+aG4zvkIluxCZoTqFXy+xLp4N0FvPP1Ep00X1DAjVZaZ7XxXtVEeAhrP/YJDD
ModDBBqjzoQ+PY0tGLQDtDDjj9HGCNZS8hHdSU4Z0BHTn9zx4+tb5cK5X0VbkaWl2Uswvtmu+N8F
erbYCjKsizqVmzYHawT0lHpNe5MJz7wSgV9IgNaGC+3QdXMy5GbAyhrgJlqFOpUN+DQEh1BRAslO
592Ts3xvZh2A6zYPmnfKT70YKtJUHyyRT/V9lwjjpwbS5DcdeOCUap6Cr703UQp4+0chmoIJz4WI
n/vmqgBKZfNmBeqkY34dmmOMQPasntWQt3szMa5ZfV5Yg7WjgToqjXbeye3d2/HtE5BPJ3Oxm2ON
/MuhiUX6YGH298GozCl6fXoXrgc4lGgh2OCCuOvXf//PXR9P7QA8KlMnY57LyPRmtavitI5AKaZX
rsMLQ620QyiUtB4IdjdT8zLNnrtE2ada9pJA1GsATLfjnVZN1wjkF+53Wvpc7KuKB2yvzawmXZgS
g2T75Df5j25BKoHOa2D+fP3bXRzlL++ZCjcKVZvtC4fLFYlNmmVIc7i1KGU89G1rPb8+ysvPxp/2
10byioFFfv98haAElBkwWOtkm0EOXCWGg7VilS1R+Fc6Qy8nhKsfWBPILutzvI15ddlj/5DG5qmq
U1gMNGFDc2mbK3TQ4MUFTjtyPfirkMVKxjufkKtQNB5m34DdL7/4SfIAo/ZRi8OO2iACX4XyJEr3
10jqF+ZGZEFxkNd+jT83j5NTLdqMVw4dykLUu3bu1G7CIHL3+mKtv/38ccI6j5oJOByIaryC53Oz
QWOllUHLWsx2Ri1BHlPXmlDXMgsqOsY+86+aQW8nRp+LuxNgCU8iF/cWMDNlBA1mjjq9TIPpgarv
sCuRE7xyT2wXbR0loH4BqATcBAt3PrEYiDqOwIt/V875At7SzdofJsTEp8o0O2rL2uI+1WZW3dnA
Lyla9tc4lS+eTn4B299b6wdINeDOcf4LmjS3q0orkEit3WwAm2XBS41Vad9h9gbytYvngw9v6qEf
purZmJcip4RquJ/B+k7RNA3eUwvf58qCExdvlvzv7yK6Q0+VO8ffhv+1q6UT3VRxJ+SgfXTge/Xh
SM4nwsxYBivyUFJpj15pI8BUpBk6q0aX23/9QBooY5UBxbPo4j7eAf21k13f2yk6V/Mgc1753umx
eTZLd4cLWvojD5Lgo5ZNc3BY8PY6GoVDl3MAHy7DLKEzADcp0B6SFf0SOcAtmxB2hw43Y3B/FI7h
FqFfpr4LTdEexC3xBJL3AaqBN3rsZZhL5gAXboXlaQ9zFwvgtR7hE2haVX9qpyIwwyFbBCBgPYHk
MqJKtdNnDUsVbLGXIsqF7+0MK+vqnaUFDrw0XUnjrsyc4jZtrORD2wzGe2nL4dHELv3HNNu5H3W1
zH9Lg4oVVfulzcK0QPxnL6RW2LsiwHCQmlXrQLBIhwBcgUzzj9IWQBsXpN+DsDRTbkeYM8Na4+2n
o5enTn5QnTEItDGlpz+7uMeN9/6SWmlkdvb0KUkbJ49KaZsqTGOZftO6dEhDrzCNH77TVQ9WDNMF
iL856tHol61Brtq4M8R5tfx24sJ6qJJcIhtTZPWfBuIAmPHaGR8ac0E8tnZldeoKrcqB2YomiPqs
X24nM3f8KKhU9hXopPy0OEp8x8Q0gboXa8WNCeFC3BSSfCQSnVUlOx+BEivMfYhv0o6NIVzbJsZO
2oX65i2W85+NrxjXpRhnO3KLCXRy6pnzTTBWYsSFnlsYnlJSvMe5ogrz3gredTnOpfvZMbWftS6C
MYTnYkEEGZPiU9dD9g4tPDa6aK5jowt9IHH5zoD89NQi3//fDBziK4ZmcPUsMbXOrp71pAv7QBvE
Tb/YCCj6Q9+MkTHoy3fkbxDPBN/d/jSgRtYhAfD8qQQIhsbZ2gHbidlbvitk6TJklbuiJMIidA59
GVCpbJLRnG5IOC28TxYtfkesuNDnNGyt3rd1WSTRYOX1w+Dn9fNszw5cR6EWSBJCS8dIS6ruRzzM
kP86zKjeNapdYG22RvKfUw+GswcdbonIaqf2vwL5FGPnTbb1G5x5PR8MQ6tOiZZRqkyDrv2dl2X8
p4tzHcUES2KWYmSa8SWzRf3dkUH5seJ1TqKuKszHuaymrzDF+mcsJaSAvZjlK10PDBI3Q55JAnxn
hvjWciY4OXPZ4vg8oUoP8OA+A0CBy4jq4LNK5WmIibMSY4SgdmbdGF2jLaE11wAvNVgCn+00Lf5M
uT0PSGCn+mMTlKqKOt+uv8aiqZqQApnf3mFY4P/0G89/tO1CfKQLCOmGspcF73OecS+2rCYfoljO
UxYiTpPHtDyAed2nVdZpUQwS+VHXp1nb6TIwn7TU5JpLk9b75glNjftSM/KnAVPrZV+P1pgfLaw7
MRIYDSj2GlYzD4Ie0bdltH5NIMgln6wKlxwzbsTTZPaDmtOcRcqs4i7s5sZ4l+pl/In0fARirtem
Fi4QDuIbDfh8de80cfoOxkEM42AQZRMCVqZq3SDD+rUtdPP3OAZZu29FHX9U6cr1wS1siOE2qfgL
5ATyGVXjXhMmtqbZ4TAEbJfS8LMnLdEQM0zdPv7kyNTBldtKbYC/RYsnrp1074ycTYO5ROCjrhoM
xddBpMFdzwXc78eSSy00XGiXtTt7EFG0VNZh4RTNp9fjjG2awBkgiqausOYKFF43SXALzatMZgVN
1F/uVVC4nzss7m8SyxzuKiPxrlSEtmHN3+HwqVsVUlfthM3bOw+TacUCVqoB4vcprWtxX+AL9JyT
oe+QfbWht6fWtdLFy8iG6cEFDlbWP1CbTeSbGWoiI7eMo4fT0rGB4nUzQPS9kuBdGgVtHGKntUZD
K/Q8rpibuu50rTCOq7n6fsoq9oORF1dC620Uv35B4E/ummAj5/uX/v5PnpUVto+Cw8yCAW8+JYG5
RNyn4Cd7MC9v3RscZlRzQYaQVmNzcz6hJEGQcVX/uHNbR+EfnQzf+7SsfjUU5B/bJM/+vD7ey81B
i5BeIYEQbE+6aefjTaU9QG02kJOAU/qz9PruAAWhfsAku0LXvG8RZ5xAFF9JI16uG1DDFTW8lpyw
+DDPhw3MaUEasw/unIzbwdKy+XuSq/RKjvdy3RgF9CR3M5kKq3g+SilgV816hpRl7iKLCnA9TEa4
knqWXUv9L07on6E235H2b1nmFK/v3HpRu2LF8RgW9gavr9YLMNYaryJHswoaUNSg5Xo+o1jmRpnO
nbhzC+AroQ7y62Hmww0hd9+quSh1J41QjJ+bsLBbngk/hyoUBYGyn0CLy/JKanFh3qv5DGeDiiyg
rE3OxBuv134QB3cpDO47X/nG+6KutGvzvrBNaSvTEuBCWWGxm9uEoqEhNQ+LuGDpwbOI0VTpTaFS
XB3Sxkh3s+NO73EjhJjilDij7YkirSdLB8xKXSSPf9agTUWk206iog7VRXRSGtQIACLBhrkzCnt+
+w5fjRlXe6O13Ll1uYBkbCVx0fl3WlPaO2NS3k71MABf3xAvPz8tadI6dETIWNnm5/shpRzK4yud
u6VOp6jKAYKm0hRXFvlFLXy9AHk4EJSEagEEcPOEIEMgHL/NzWMBafvR0rX01ABs+5RLj9Q4jeNj
HDgQr4i9b814bPBx8bsrjfGXh5miKwgk8vLVJGXbgMrdeWnX8udxqGDQZIES/3VpGUeTo5VXytQX
0lWQDDyVJMtrq2GrYZjrGbKsSulHJ9c5Q1kl1KMzLXY4YXxwHPpR3GoyzW5MwyuPOdrf97NrVhE6
J9VT0OT1o2fV/u/Xl3o92v9WJ/j6dDMDg28ATeBFqlrNU6IlXqsfzWaY7/SmAGTktcEuEJJatAk/
9fXxLnxvaJbU/Lg7uXaczcl2UR8cNJjcCNWWaOgHpR32asn2XHTXyrQvAD/MDV4OzUxKZQ4P7eb2
9Ewx2GkbzEdDa/NT0DSIqAkzOJgzO231YoqUyso9AA314I6gvIQmJ2Qnuuk5lshct4tDTj3F2XM9
dHYEMTG4dgTWLb75/Nw+8DMoflI23Er69lmiFfBB+iP5JlzV2d6PsvioDcYfDb0QP++enHb+VCdw
HrXeeND68hqR7OVZxz2Bvi9OTVgoAZI+P+tYJTpVnzjTUeLMvfM8GH+zAFH5+rJf2GZ/a5VoulIU
fUEGAOuKO6HVzMfFFsM721rke6JjI2rnOr3J1TJfia0uzWqtDLl42qzPyGbpAdbF4Byt+VhnufZs
wjyEaZu/VaVsvbq4HYEw0wah/LR5PxYjk9KZbaoL7jLc9U4z3rSyGz6+/u0uzAXBWNrIJL8g17Yr
NKAgZM4onh6doHJ2cCu9qIZ7vP9/RlnRDeDY18Lh+T7Qrd5cMsEKlbU7RG7ey5vOqN+KrUGgm0rd
qre8nkngrOej1J2jZWMSD8cGdZ0dGjz6wUvtKhqomVy5aV5+NqBFK09o7arxX5uNXRZ1tspGmEcx
xNVRwT4Ny8FJrmy0l/cZAC6QubQxqJPbW1k31GOmNPcG6yiJRx9Go4kPs90Mh0aT7uGtK8RQBtcm
CEG6QdsgHn/GLkCexDqaY+LuRrOuIiTAryEyXp5URjFNCvErfAFxvPMVsuxZ+KNilKI13BnxoDl9
Sj2jilLk98OhrdOH16d14VlkRA/xbeT+1jbjZufZZqM6oVgojyrcUzN1xalKanUX18CvVI3qHxov
Gr4YefrUoDf+eywVFUNI/9/1achPzlRkH678pjXCOb+X+cwIYaCKieT7i2cxU9yISnXmsasS511F
Z+8+0dv+4MRrecyTvrtvm2bGWrZ13+PZIyO7MrNkV1gW2lB6b0yPUmvl13hMzMe0svKPljV7IZK7
mCjqxTU27sWfC6zPWbvgfMlNwOZpeTDPSDYecyeOd0Nvtd947fx38Cvdg5k5btRpKzZdq69BJi9t
F7AIxKJAlSgErKfwnyS2s52p7tEnPRIfe35ItJcds8JsQxQ57IeiGev3ry/N5QGR+aUrDfN4GwFL
fwF0nvrmcYon/a7QNC3Ueei/5FTObiwk4z69Pt6la4QGESUO4iMcBjYTbFSpwQUdzaNCQfFpFIFx
YwfptUNw4RrhliL+JNzmLd7mlEgDIpfkltYR3zofrFyb3ICFopQ8BW9+TdarCqjB+j/gOzZBt4ud
RYlQr3lEg6g4FhqF8zIbr+FNL3y1lU7GMBCpYYhsNqQjS9kLHV0Kp3HLmySts2OA0tTt62tzYS9Q
RAArQAuZC+QFISOoE1HRQztSbrJPpLDY1DnSva1Qn0M5remv6B5eWKWz8Tav19RUS+z0lNjqsu/3
WWyryNDQMRgGLDJen9qlD7hS8fC1IAVGrPn8XKFtnjUp9cgjBcY5SnxzjCADXDN1uDQhwmMdHUfI
rthJnY8yUzQlpCyN41yWKTjycSQ268dDlcm3Nlt5+fEygchNXk+MsQ3GM6Q5VApx6Tj1fbvTES4J
sxqlsdc/219wwubi5gytJG42BJQu63xGLRz33O90/YgHve3udKTof1Do67qIi765cfumLaIWaZNv
ZSNzh7qeq6G8pZrWjChu649U/JxVqWaKVWgahUJcEkbAHCHB598NcdE0uz71y1/2Umq/Vm4UciNC
rhDhyeIPOZmj7Uho6AaUZrFcc9W8sC3WqIkoCuYcedv67/+5bic5JFCkHf+Y24O/69WIlbKargku
XDhXnJh1262ZCYWh81FsW1qLnlvBUdMUqo70objegyZS0kFXUYrsSghwYRvCBCQB50aglbFFibm1
ZkvA395x5lK50TttPExuokdT577ZHBo05ooVI24HNEw0fT61lP7+5Nipf0zazrqZaGeENl2+G+GU
f17fihcmxTrB2AXeDZxmi4GGMzCPUx9YR3S4oA4NiPLyJmv3i+EPd28fCuXutQ1O8ZP06nxSXpwp
GdD7O+pT1X+vOj0IBcSo71mdem+Pqv8KcUAjWLUMtqSMWKM6ryWFdxy6IqOfagb7njT5CgzswjaH
6UoyAt/OhHGyOcVjj3FgGzf6seoq78ZFuxKhSdTv3vzZ1kaJt0a5tOm38ht9N7mLrXf6MQfSdbQN
Ld8XqbQPsVz6/etDXThRPnkI8QpFDxxq183yz7kNCvhw0JT1Y1+U+W1AT3EfIJGwr4wRUffc/fH6
cOtDdH4LYoCLIA3lUyQMoH2cD9ebpanVXldTVqhG7N2H/G4y9XhfazrNXy7pGVkuKiGvj/pyx0Oc
AUYDzApMDbyd81Hz1fQho794rGy33gvdbj5XpVV+8ZAquzLUyw2yGreQdjFLOqDb/D6YzI62oCyP
PUkrAa+kGdohtPv6hF6MslbHKI+tLFfg439xp/+smmMuTjcodzlKsQzQwYr+5HTttZLYy1EI+eg0
oZ3BnPzt6Z3zpqK92Yij8CA6QvOvUEFT9pUduN4BZ1tiVbMBMEZwiXMBkzpfHMvMerrFbXBsaiiE
aaDaNPQz19lB/C/2LRqfeFfrVfngppZ7JUl+sfsZG9gdeTIYMrKUTYYnVsVCpy7FUaXotZVx0Iau
0X4xTed57o0Pry/ai134dyCIOx5iF0x0E+CquWsGZc3+0UNF6klHWOwdauvZDQqK7ZV368LKoVBH
kIFuBxXdrQ4ETq+4f8JdOwqQ02Gban1kQ4m7snKXJkQgSIOQ5vuqEXK+cgg/cxULJzjmuZjvWm76
eyQ1292Ee+2VAPfvy77ZJbBbbLBA64K96OpOS+ZOIyL0R0Ml820TIwQ6KKO47003/h9nZ7bcNs6t
0SdiFefhlpRkW3Ti2Emc4YaVOAnnGSBIPv1ZzLlpSyqr8ld15aa7A4EEAey9v72+PwDX3VtIDRU0
BdO9B022YV6D4MnLZBH5Zlk/JCJw7hqnzI6UF1cnBLgFhxDAdYbAoRkO//yqqWWS5NlyyVQbT9YV
mqEmsDXPO2q+ttw6Rt8dLX7PV39Q6/8wFFVahxXsbqWXkyN2HgdofUPPS6CNf5fWyrtFtIPfoZ9d
60SgC+DsW928r7bsA3lryz9dVziLZGgkbHYE5U0NgLRWFyidVwVLUt+0B83sJAYRDmrwA+coHcWq
GwYPcl9rvszloL6481RZYecuTXFTJEnWRALDwiBctdx5SoqxpoJFK7cKNXRDXzIwcff01VsNd8ol
SY5GppUoypMsETvQ284aOYLjGrhs5n2eaYl7dGdMubamxfaBfW0B8D339UdT+CTPmzbLwxkB/Xst
Sw1ETHrnIpky64HrKtiPPwjxuq9JN+TDjuSPg8hrTs33RjY1D/aqiXu7DspvQhpGGRogT8AmN72T
7rQ8nZ5dRQoArqFQX6gfdY+u5jXfO3+wa3a11PuTp3Vf7BV1HfNTFxhts6O3WG+jqljELbX+8XcT
+CJA0xxo+HwhbKnu5maxxXGrgzyo1hm9XQXLIQ1rrDC6aOw7yYD21OghPQNZejuji6FHCneFP15u
abQOVMWMOLbNyZAtND2ErZr86eDqy3Bru+VogkceLSvK81l7XE30+qFpa84OXWuuDlYvnS+WXslP
GWUqdKKp9cWCqJajcBpEfXCL3Oh36eBAavYLUyy0rgf6uxrhC0XhJhD4z2N8MIaBaFd/lxYOuFG3
Scsn0K/JuLclHyQwPGsEW66P+D/LHtOXCG+ZZL33eqv85ooVHaBWru0nt7DzzwXh3G9l04uFYqwx
f3lgvvpdpuENSBu06x08qxfvWxwBN71i7/pHYXU9IsDJCvp92rhdsEe1a+mPmlNttAuV6S+zqbHg
AicBN15yR7Bu+gYoduQ1Nk2dTmXRlGFlRjP98wZKYgXAEqHFppE5TTo7IEppmzOaGG41qFqXZV+F
ZedjlmdaGH+8vSmdV9PRPHDrpwGMDnoufCfXoBkZIbn8eohX0Zmf9GU1ZmAcSeKFGhfqXyZasd/m
yiG481ceOIquZqELsxx85EptDYvh2g8630+2xkXQNHRRcyaeHolIBhClL4CUB7903J2kErnsZOK7
P9vALdvIn3Ut1mRF+89SulpyR9bX0+/tFH4i2HPDmkKznpp5T3mQ4NgbKygmOodscbD83PyRz3gY
g4losh8DdjHDjZn58hk5qfxZVsqiYX1py2xv5kP1s59EAZkxHdMP4ETBaQHOL/2npoWCPq7ArDlH
V6M+TohKv/QEnElcpYleEEE5/e/aDnr0qggvtJtcb61iDz5UL/eT8tEmlEMNY6LXytY/WkVZfPBw
J5xCkonuTT2NY7GrkjR40cl3paFcvfZr7xq1pJ+4N+SudLz+Q240/fcqW+h+tOj/v4HGu3RRheUJ
4HPPqoL9akGZDZeqGsvQanQtuXGxsQdsWQTDfItngU2vdA8zNDT82r8f2wSzBl8s1g3gWbRtWZsU
ID1L4o2Ie6Uo7oD3Ns+dnDGZ5hoG4lVmFbzrBotnD6XvKNsI2D6MaTK/2ofBqN101/mqnXft0vpZ
RKbIfpnIIKbg5WdYFPx+rblNZ86XcHSqIQj7pOjbd0Si2HPXg4bk1C2CubwJgIh8mDcrq2g2/IYe
bKvXPs8zlpW7QGj+F8Gb/I65QZZFqZuvI6+9GD6li8fWTawkj2ROZf8uTYeJ4nWa9tgzWPrPMpjU
cgzyJBU3jd90cmusEs3dZGgrKtiSvPTt26v8LOQhe0qmgjsmBDrY9yf3W5FD0FdO28ajSG0Es+n4
zIXNvh3Q80YzDgeHmj+aK9/W+Q2QUXEF9nGyomJyWpubxdhNZeC0WJTk06FhfTzBE+6ubGDn9+dt
lC2O4zbgocp4fQOk/GAljTO2tMlvmBByCfrDnHvygDJmupeGuKYIurBhYE3J1YoA3NKdU1/yqpFz
7+pZHwNTW2K0wHWcWmvwMJZSv/LeLg61EaeIjTdthPl6bpY+g46APR6ryfFIwWESsBY6lWiBxejb
S+TiUFRqN2twClzOyVBD3YF1cdc+ppUPWySnjVa9xUF3QQnw9kgXlgVyA3qnKGlR1rK2xfqfwHG1
6H2v5ryLe8eZ7mp39bBHcrV/Tftw0GxFiS3O/2vK+3oUQL6zR7Mcy6IAeTuQvQwN3Fh2Je26Vx7d
pQltpTAgBZaL3v/k+muY+pBMid/FizS045zb/rtWd7++/dT+pnVeRx+0Qm6KDa5hFJNO2WOirSj+
2WMWN4k21mHT1tu9wDLWj26GTQIyf5I54bw6RdyXYwK61xqyT6UljI5CXaP02zkIGsgsrT3pe4zU
6KMw8cZBt6W66thjiw30G7soi+uXW7xUiau+O6meHrOa/CTFRhPLnLcndeHbdVDUbQUKypxn1JQB
vMVoqiWLcaoRL5aeWaG3VvWTha75bskRlb093oU3Bcpss4ACU0sW/GSRz2swru7kZJAeChEKJY2v
QR0EVxJMl0aB8xmQHiGcJyJ6vfR8PMu2vpA8bgot2y+qwlpLh1H99lwu7OkQe5C5sfthJ3aahzaE
0KcyE4yCechxNbgWmG5pQ9hepu5gUpZ+pqRwDaN2YW5b1xSaSEpK7EgnyUcsV3NtJiMYG17jY5tk
rXRX5KT1rqyMv5CX18udOtxGDtzyIqz5k11C2oudDL5IY/wMejs0JpGut3bSSxWlhpOlO6fMC/uj
cs30a6LG1Ap90GbQv9dBPrdONX1JMYLCbEOq9R04+cGPcpXOdtgAlVpuA6PirtT0fvdJVEsSYPJB
XS6Uk4uDFAD1UOr1Jktf5/kF4ITMIl+t/jeQ3tbXgvhqiszMVh8p8RXvXNoAf7cG0WgoYSF9wigU
W26DQuwcilITSB4DPGxDo+xUd59m4yp2jUiL72s6uePOId6buIrMQf0+7Zxc7dpe4ntiN76bRm5C
3jCavVRUu6Itp5+trFd3h0eC+X4we//jkvWjv9MXuXya9ZJewJlLDcj/2UjryKbLGwuXpMQDy6Jb
Rux7ZNDNrib/HryTXl/lXP4C47FNtfyLcmrjg66mwD3gHlDc6piy3Zdd2gW3AR4pXihE7uThpMvK
2jdBs4rIClpmI22jetFHTO1pJfGdIc4XLN5CrnSNwgFPpg/Emu1PubQaXRBBbhohZglYpS925bLf
NPmahW47SLlpC5cP7lyl751Z2O/5SSMGV11Ao3/TFDZ7VMbjxz6lBJny9hd1thuRU2MvItnogmSl
gvT6u+0pH2CkPBdHzQ6KmzyzulA1po0VwJLcTNU1qfS5xHMjTm9VYERu5qbGez1e1vatPkKqO/rF
6sV2Fwxf0FZML0lPw1FtVebeGtoSy4JE08qQN5D+IHFdX0lrnX3RwI+ol9HJCiaG33JyeslkKkBX
9dodC3jYIbpH2php8l+znH9HIU9H3RbI2GlvAv4TzbI6tXankrY8uJNf3uveVN7NdZ9/xMhR+9eb
E+PRMs0Fw2V/JOY8ebYwaIsOXtcdwbn6mpb5dNM2q/moOP1u3l42ZzcnhuJg3q7VDlHtqfQo79vB
11xPu+vtpb13u7L56qGP2SGHuDbUpXcF65Z+YOreqLJPZjWSgiOhVabHssndo8ywscTR6FqO7eIo
4NUCA2Y1h9jJ+YWQDrhV0aZHhRotaqWV/WiSufz09mM7O7/+CkYYAlE9Cb1TcZjeEGKienDv7MZb
70ctCPYejsuUiVtbPYqKyKS1rbq68pGfvS0KWpwmNkRpxj6TdCa9yEq7ntmiCHR3c59at4XW+fvG
rf/RLB0dn7VdcIESwPjgfnPytqg0FEmbaZgHV7MHkYBdue+UuvJlnW8jWzEfcj0bCbUz4pLXS91V
pNbxEhvipDIM2sM4Vbpoycw+Rw9ZV5vRTme9p/urwPEknUz/YNljumtsX/vzj6+UX7KZBG86K7Lk
pxuaIBkd0A3IL3EdrJhRns7IMY3SeyjwoJxvrMILSqyfcFCK3h55W5KvbgtAGWElokVCp4Fi/nTJ
giyZE7BMcTbnJDVyjKLIXHjK2Pu4jN6O/pgcHL12/9jlqOHsWvv2v1ZlqTD/9eHUKXkgDtg+qv9E
NR0uislgt5vxeRe8uItjfyxxibmyrf1Vzb6eKLsMgleul8hSUJa9HgaWi9Wl/dzEViuGD1hxWPtB
V/0Xj/cRunVWBDdpukyYFHde8mNx/SlClYUkcpGeOLiybRDYa8M9Dc71Xd5X3pXHcGE1cm+j3GCx
H9K8dSratlRljLqTtnE2oWiMPDqhd9OKeXSX8Ssco5u+TZ7jvZ8plt8vGCLeQAhormzJZzuYR2hO
bP43YkIjtJ30/3kZpU9XtJ91bSxGsT44pfSPcsidK1/e5VH+Sra3YvJfV+P/jNJRHGwXIdq40GBz
DKNWvxsyq9i9vbTPU6bbZIhkaY34W5A/uSbkkjBFZaqNS8dYnvyswLtwyrVj1yo+5bWdbqppTB8c
PAf3vW2rT3Uq1e0UdPLfnyp6Ay4qHOGox92TjUZ0hlkvk1PGXZq4JP3JTHw3nE58eXvCFx4rND4e
J3oXyvSn3BN6b4ALJXMVe5WQ0erijqZrVxtszs8BhLwQYzZMCH7ApymxIvFJcudNFZcNLUPhaEgD
lxGcLsK2qeYrHKNLg5HG4UVujQRsEK/XY1XqwlnWpo2bxfQ+l4apveM2Ftyqbp2ufICXnh47A6Vk
qB2G757shIm+mKpTQRsHVJGsRfSR5g//rNj4S3Ehn7AtB7AxJ7vQ5DclVIkaW3jUbC926hoHMTfz
n2Jd051usyTfXhJ/o72TbQ+pEJcsmnFIspwK5BaYymigsgqwq2q1u2IJDPxYCQjaqFyssgkJv8jw
2Hnj3Xe0sdCSXK3o2mqlRgpkGQ5NSARxPkjptqoJkavBilB7mmk0qNL5tRST7MJM9MHX3qOa3A/K
uZ0GhSOSYfQD8WeaeGVo93NytGTRbw5OqniQvpyzCAob7L+lXa0fRTv5HcjmJulul0rvwTboerlb
7TKgwqHVebobSITg+gXJ0N6lQrZ3veoF/kQA1QilBRruXav6+aM7WmZ6YymMlK0t4gkzy6W+oEvl
l7T+Zbq6k2B6nbAiHdlRORqUDP1J7/Cz67Mc8nOiNkctrOt+0hae1I+j9Lrs7sqbYeWevBhqR/Rr
baz6zWvp9cq2ceMxMbvv4o5DizInrVsePo9hZlwNzy58RKTzbNjiW26aPPbroTSCi0x5qot1WXj7
oCMmcoR+19Z2fnh7Uue5Nry1iFG2mhC3be4Wr4fqawcj0JGhHFRsO9wr+lvAcO4+GaR+pETlH6EK
pC++zOD9BQlkq9a2n+AHYD3oj0YEq9kcAVcU6S2pzvLBEH4dNUXtYekpKi63a3bf6Lk8rqRz97ZX
Wr8sWp4/vD2Ns3iWWRBscUlAsEjicNsq/nM+uXRsBc2Wl0w1x+JaYJS7pRPk+pMEokBRfX17uEvv
Z5OLkaX0SFefpkGHSgP05epsciZWp7NVTWHb+/pBw8PxyiX+b4/0ybKDtUDPD9hFFzuvk1DdImpd
nWEYiZq5h4Z+CrxyN4omeErX1Rj3PsysFgpuQJ68wxDvRg9wPAyJTvWdCaYd//AqKb1IeDJ5CgCB
vIyUi7o7YCTDXjpFf417c+FdkPOmBYY7OgVX7+QEaJPamzpoVzHcxvkPaU/LBd2x0A7bGvr6Lm2w
GH77dZxfibHD2L5IdKMIzk6zGSvra1z6Ro/TeTD2iTlQ5lbTMv02IJUAi15UfV+BJbrLF08dDTcB
hvP2L/BYXycvCSUkMfEWIGNocTLnBN3nVMtKjx3hwcsY9YMPEKKwyz9OU5UHYLHXtLm0ZZ6PyXGE
4GUj6wLzPT3+bDU0DT5ccZZVCCqwUqa1iU3fXO9TPGP7XefSZXWDQwLNVU2WsFBT30moc1gor2sU
0nq4YjPJ1zvOyoH8r4Gxq+iH/EUiu7yrG1zFcSnPkveaW8zFjY7l45cVTSGOPfNgH3sXGQhpFGBC
4aLXzSNbOi62ZS2fKAxKixRhUXy2nByHeyQaNMSYytOgaSh//GQ79dKi99h+emWq6dGdgulXZ6UY
+FWann50MrpWwn5t1dfKrIrvHpYG65NyIaZw6iTlxwaJ+ddF2Zv9uu9/6kdT/HRTuysiKIrFuwZ3
BjCPEsL+WnYuUPQpTSmaNfP0e0g9XMzqqjGflrKeP+Lamny0tGSkqO2s9s+UXkmOWN3QYr3Ikx+Z
LnF0nbKlWkIjSWuq0IWa8Muu8CML8d11PndB3tU7oNXTJyuTFICxK6tCmWc8HGrxHcYJubFYIaVX
fUu2Dqg1VgP7wbCvA8hPft/MZpQPw/ogak/+Js71+rAZGvHg6Vqa7F2nVfKmVEk2HiQ2l5hW4+jN
a2vHQIWTbbRi54E+vOFcJZ1bz15PI3NhOUfRj2qNCn6QivIVDGeYjJP6pdWT6UKOx7n0HW7b5fxA
Hb0dbhJJTTuSelFx+CYg7iNiax2ciobz3U02kWwN3b5PWVWUg+po0Zfqu68oqoVWaXjvq1JJNxxq
yfyN2R0pN69+vi+c0vjO9aQGI2gXrog4xUWLBKXLuwi+I5Zr9eQX/W62JqeOhGrq+xEKcYub6bbC
hCm0PwT2THbEt90lUdyauDGDU3vx1VDXoYYHdXKfrUrzsf9duSNg7Dr+bNYAP4lOFli+G41Tmdiq
Fo0bkpPT3nkb3+CQY7ibHKD2pD8dU7gi1ArMRCNeHulx3Ur4yycXJ4abxV96kBWpPcFhdnoVSW67
LFhjQgmRtxSBw6RbcH8sLVc8URSpvpe+V/6aVuVMIRcrWe3f3nkuXILJBHBXCExaNzgCX598vWmP
UoeoFCMsWqM+yIp7DL6u7bAXDjzk3hsCwIWHfyaXR+CigmWy15jkT7sn7l13FTj8XecZ45Wt9OJQ
6LFJ8hD9IM1/PaHWstZlYxjHPmfXu7pFeRaU43ILi6y9EkBc2EFJ4RB7OaSULNqEXw9VsCuO3ODX
2DTr/lhJZG+Jr0/7pKmmn17pt5GxOP2VktmF+dGNSqoW1QV87dNBu3ZCncXmFhe63j02WjZ1ISms
9ku6YFL69uI476mEuAvVkCiW1jwmePIwPc4IUY86DnZQv/Ad5sRgi0NKAuB/rYclwvJce1gNJ6fq
46/pip+M3/5BoGQs4cSh+lGwBfyxq7HRrrzn84W7WRRxZUMF9RdP+Prh15hMjit3Sw7tvv0KgXs+
5nbpXrMK2t7h65N5Y/czeVYU5WT35Na++F6VQsiV8UhXc2TbeEsBZGvCjve76zI28bcf+YVpMR73
aLqbWb+nyBK9HEBkk5KL9YQjps+sbF8g+t+/PQqJ/Uvz8jeaMlH9du14/fioc8FLdawh7pSVLpGJ
t8yRVDyiUEMrqna/cKij5FZYKLwrzSw9Cm8u/HB1E0funCHJ8fOiuNntAkfM88GZDTO2QY8Vh8DJ
vE+NXZufx3aovZ1edeMaOgXmruEwCqhtaRnoCMLG1vvs2UNHjQ1z6iCcS2PWd6neJ12U47H94qY9
BsCTAsK271st+4llHVm60aIUaXpLYkYayLDl0HuehqOnkJhsu3StjFE5a/68F3R4fpdliis51UYT
B/TclQMi0AkRgECC9uRVhnpqCHEJMxdpWYcGfGfBLEvrfc1ROyPvmscOP0VZ/fDTfPxeYWEM/XFF
/RdOhe0jcrNxINsJCjVLJLilNKEz++5Tj0azjESdKxGnQO6wzcR/rAwnfhleuiONNg9lsA7mRx76
CFKudMWvGXyTdjNmWf+y1CL/kXYDXujuAFcs9OdacAdLeuTSAxZuYeVtcTvV11Sh6rXaNppsr3mk
uUvTI0oicqMmNk4S+bLT4sywl8+a0NufynDUrd3hBxNyGslvM/cl85BJZO6yEcACg9zhFWTDOg4H
Tem6vOMxgzA0VhHo+4wF5d3kahJO5KaascZzWW7BA6hAb6faun9JKhO3cU9fC0WmtRpvdUvKYZfR
j/2rcYZ8CitXEIzI3K6eOFflsNendvnU5a71g1XVmzsftLgZZa1WNqh5oGeEcNVd/iynINlr2sSN
6O1vYotUT7/0rcsKhdSWPjzNUUp7NoQRZCoeMky5M9Imd0RTBY7hU9rusipZP6hkyGni+B+SsABy
EAkYSDx4McFJjDZ4lTIQ1qlYYXQJyKRLI70XRfT2BC9sZZgRc9fftrLzfNdEGTgo4X7GDe7u93Q/
Do/WlgMpaiAlU+6JK8fjha2MDN7Wekp7DRKwk1npq6/w0MxljLDceb8qpdVhjon4P+eWSS2gJgLT
ABCEqb3eybQynSaMA2S84i6JoasALWrP7ZUd8y+h+GR5bPU3qmHbee/qJxtm73vDOLaZjAOiZCy+
ZTG9p8vXHkKjGsEq5pkNwlOTw3e9bQZunbPJBYAvoMZh3avcb2PlJV+dJrVlaG+W69G0ZPazUXOl
jVanKedwJSJpIltvsQnP2rV4MZMhG+9s+gW+Y0Fa5HukJGu1U0IjGgZ2QDzSKKngwVL8L3bJaHoN
6TE5yH3lKSQRoujXl0qb0ofUrv0HpZfiRVZr8seWfUkDut6PITyGfDlkE9KmMM1zusV9vUdQa8oV
VRtHnMT/nSw2e4ppSFQh2lR1V76985uUw+ujCQvjKj6/U6Fbj5J0rDJdxFkfjOhTpDaivsqLuzEz
zT3dsfWfxh78j29/EOdXKUYFhML9howY3cuvV87QN4AFBosPAuOkT9nijfc0R2NzB0Hnym3l4gQ3
RBLFVCoCp1U3RHulC3tFxISZLmgmQvtHYLzmY00OlRRn0G5RzbXs3KUJ0gAC4Zvnei6vKkoLo9xE
E3FHmmYOE5Ch71bTqj5rqXPN1uvSjYKAjRQgHUzEt/bpd5hueMyC0863oNlEs5/YIc5ERiTdWov6
tIEmq1lyBHWX9geOD/2DWObyneQGHZmFHhySfupvS6jx30lnaeQiqvpBqXK+hZUb/MRmIX3Xozl/
9NysvufbMI59Z9dX3tSFZ0YOiKsP/3AtOpVDWO6U+3IVU2wjh4qJS8tbQrL5OLRpdvv2+ruwKAIs
1E2Mjbhgkw98vf70gTYHZUr8GI1ufCYJUVU7wkGyA+BXY7fEDL22jfQaPOfCOUC6ByF/APMAn5Lt
3/8n2ZkFrlgKoaZY6r62dwZSAX4y1hiK69NnHBD8K9O0trLbydYZwOr5uz3DODrN6AmqD7lf2VOc
wsP8CUdkZa/TYG3jSajseyxugx+5LcanqltX/A2Lm2kp/Zct4UCSo5XZGtLL0nwr7WD6DBR1TPdi
6uTz4E7de/qVaaXs3TR/rrNEdvs5cfujWo32QeSa9mkQY/JeGJl4rq2yesldDxsMY9Ce3ZxMARGv
UbeHpUEeeuW4PT/+2BO3whnCWgKVU1me78043q8YcrRa4NFT1GTUl81rKsPzl4kmhJ5tCwEFLsin
9dvUlUK3ar+Mq3o6UNvvjmJS43MqHPOupQxxZVLnS5YWU3S7f7sVTdSGr9dO2lSdE0xWEUtMtzle
5kOhJ11otVUVFonxGeHANRnKhSCUawRd3FueEjn5aeEkhcAwtq5Xxd2Et1nkymwutkM3S3aLWtby
YBIT/+hTVf/uCQrpxLdz/au/cteNzEYpgQKu0OSeYon8Z0Ez9F/09PRUUonfNGqvn4dfrgovUSEQ
7uPwUimbWtt6FXd1/tRfj3JS1zYqlIP6wtbKIe7fyFpbCmKwtMTINTDvtEpOBxXI+ubt7emCgoKT
ilo6ki1eOnvF68nRbplPg5uLWEoXujV39kdjcNfdpLX1nU+x/d61s4aGtULdWcIzbns/X77osDCi
adLFzahLJ66CMviQdHl15ded79PbjyMuRxC1cSxPdrGA+c6el4m4RKd08KTphKSxJC7Pg3vldnL+
JTPU1jXLdQ5dgX2SKfe0uV4XrxNxy8UI8ayYSfPKa12oxrbdv94mGYYSMdIgHMbOSt9NY5lj2nA/
twk8d2Qjky+wn42HfJrbKPcKemsg6u2pikARsqZiD11k/jyMbnmD1q3/H54v6nXePdkfEgXb8//P
KTFCdCGWNQhes1XDXb2ZPtAlMBzmUvcPby+0S88XNRRrjKeMmPTkHBwGov90oSteGy0R8l+NkdfO
18h05zslhlwwyShUbve90yqP6RdDnRgc7OS781vCfBla5LN2A6rEfT+u45VVc228k4+2NYDIS2KT
eHEq8TwDS97Zi6R3rsMBge69KzvzBfELSwcmCfkqToQzB8OJ1rix8wIZ08lW75Hup5gMZGZ9241d
9pwAByD1kc3ezajc5l7OXhOXpjVEupDyGovgwscJrYSKGk1UZOdO84b4O+SG1zpkzSj9hIBf1nvb
dJp9J8HmvL14/pKzTj4bxqIhEWmpY6Flfb1QxRBMrfATESda733CX4tazQheAcuFQbgUtop8+ejX
dNlGmlzqZ83zp+chXwDklxZppWiGZ1bvF2IetOUk+68BRLdt8uwHsk2RaiMJjtnT6x/Y1N5syZUU
okvH371ZLYUT9oBxj7W1uRlUxnBDT/oQOZOxfnz74Vz4svxtSHYtkokgE14PbQ+la3AiTrFWE1mm
SW3dmL24FtxcHIUSAix16rWwJ16P4rb1UhpjMsXZuAy7asA8zZmTcv/2XC6sKdTQlGk3bSR+cyfv
GWl51STb9+RUUhystPhmL4OHjXdXXllSF+bDSIQwMCzhR5/SkRIvNZRNAS2GyOfFDah4IP90Jb89
n/NDHWb0pg3jD91FgPD6qS38cN1v2PXY/tiFZtvYQWzq9vhGrxGFFHGTr9q1jrxLgwJ/3PS2Lnan
p5kmQYq+6AriUA310wEqSYbUFDP0fF7U0VK1+zRAJriimz9/c2jH6BlGI8K+xJnyeqaI7PqCJjfa
ALX5I4wVWqjM9iuNwPmVgba/6NWXxubHILRLMzs68063XKjIS1WbzlGVw/QtEZ11U/m1Z4RmNWqf
crqny0NXV977whuy+2zU+t3b7/RspjRHb4kEJIgIF86qBb1GArWwZB+PPTZ/cGzW3WCOVlRwob6y
fM4WKUOZm0wC3A9n9CnOI9G1QGpe2scCoAyWj54RrYr243+eEHoEQMtgZWj4PkXXKAqWKsADKPZ0
4R7SCUgHLcN7kaWf3h7oXKdCaZB3RvZgq0bSDPZ6kUy1mRaJXaSxWaIaomco87poaGdThO28ACml
WaYifb4uZXpYLH95CJZ+ec6EAixqTVNFz3Hb4kHd114djppMsWKZFqQDTevZUCoq27l9+zeffUzb
sqZiibCGbxhAy+ufDHCHjunU144LioQfTbWMGq05bh5ntlAPohO5G3V6P13BxZwvsq33ntOElCdx
9Sno1A2UZVttmuOx6zRhMw0y6vKm39OEWn14e4b/b9j7309qU8TAzyKtw967Cb1ez3FO0jlTNkyw
wS+qHzmtFo9rMxORm6lDg3JQGVVxu6xLekz8ll4v9LVr/XWc1v7JGAdTe7T8ZrQ/yDzN78pcq7tQ
Nxe32Tl27ag7uHq9Rao00IKogOEgdiuZVxEmpT7+xmc6eVBOgRpAr3EfCwttWZAo1iqnMlWOhUP9
x0vpVivrQt+t3dS59yJojU23MBCJeYndlUfhpOVjOnheE5VTm4ApcAtrgEpcFjvNaNdpN6eqd+Jg
GZfngNu0sdN6N/kzTubyRBcpPWWGIMwZxQIPI0iMeTrWg71+b7pJ0++y2rRbPojCHiIvT50qnAyZ
yygz3cqJ6HRub1WiJ3lUpiD/stT6WdtFLSISS8N9YlapGaUVMLwImDKUeoDhZnqYlhkk37jij4kS
Y/KPCvXJT0oxgXNIXdXlhLQVRh/VuDjJbblqaDVyUkXvGy+n2MZ9ox93vbO6D07Sr+I2sFcBe8VG
UbB3MaD+4rdlByhBq139AJin6yKA06J5sjGnHveI4NJnTZeoE4da95hSqUt9p1vUwnjmA356c5U5
P5NAJXxghcgW/K1skAH+2LbwU1E6vlR0EsAnwWfICGtttacwqYX6VtX1mO0mCLYZ1pqO9sWqS/9g
rqPxta+sRh0w5rUe9EGrtUOV19XH1VjHw5I7PoDvWs92qtfTDzxp+7uRQ9btZe/dmYEK9pM0hsdA
qeYzUbJ9CMaifmzEjKje8z4va9fw86ZcPC+uOY3RQF0XnUc9a5+hZP2uh5qNRl/FN28ap++dhwR5
oFevPNAKTDKyNRv5rTHdbD1ovqIhuMvy7EudieKFxPmMnWHBBrfDEmy4XQPZkadY1gmRUOZDfVzM
IbPDoKhRaPdO4Lc7sxn9+qYCOzGGpTKH3/2Wohr1Tvzp+MCJFday/bZiYviFEmzL/1zSbLS32iTJ
Q41O7Q9jMEz7mRr4N2qq5g87SMpvPLC0pDS/Oh+tIvebfWm2Cj1sBT8N2lBZuFHWG3Y8rUUaRHli
mjfGgikVHJxhbnhZaklwRIOxSnNMLorHjgQLV+jS1kXY+fRr9ePS3bpep1f7OrHLH3XQba+9bcuZ
DoZB+qFbaD3vukWCD1rIb5a7hC45ND9SH35obl99wStLtDsCPiKURSPheWM1fvWhEnk1hP2Cgibq
BzyBwm4tAAwVxrw971nI4q5BkYflbuOnL3mZG//H3JlsR25k2fZXcmmOLPRNrcocAN6yb4NkTLCC
DBI9YDCYofv6t13KrKegshSVs1oaSRTd6XDA7Nq95+yjtuuar1lCvTM+WiwmuL3NdLzKDLd98XQv
2x2+qOy+KNY2TDLUitGVQB18FWU9QaiNY01xjl7JBsERzX7ckrSl4tArl3nrYeY+5yg5zoxasupy
ojJaiRKbmIuPboemp3fH6ks+A/NJiGNS1Rmn2KEoKe49cDDe4rhbwUOoE2XV+ljZg1/ioJrtOxn2
ZZqo2lZvS6Q9HQdObgcx8It23g18pGgfGaqft5yZarWxRJDf8yACTVgZVV8NftGwJmaVBoelG33j
LukybRo+FKCOYSFkoF/SMJ7LfBp3gtNRHnt9GfbbufSyPS08LnyHl33eBspZe+zdcxnEeQohHsqJ
nv3twupo7rUaQheXbG6NSJ9KwWOgWX3jMJIIAWekXA+TKCs7LjXyGNKRWWATc23Cbps1DqrjvAzd
Y5NXlptEhu+9Zm4Z3vfsAunlOJbj28QtdAuqaa3PAo8ZaJI6pbyqxGIR9yiL+cqUAfF3rXL8+0qM
qt/4WUiYWOgb9bK3JarZTbAEqb4UNVS8S1UuiMqN1GLnRQQvrqLWap8nS+ADLgshXpRhI0OnD7Bq
Dv5NRL7c2Iy4a1ZDYKBIB6zDqbUQl0yEqGKeL7Gbgs3It4r1eZMB3CEZzo7QxAdl3TyPoYWC15g9
emHiNEHzyVyr901dmHc+y+q5g28YGhbd0iv09S6Rx3DnvLNusc2K9cbtn/107Y4FTzsDdrJlwCdB
LQcLVbekHCIa43nXdpZeu2Fum7GpAnNvLpQdST4tFg/aMDm3XdvxteS1yNXGllntx2jt1B1oWkfv
qLOBOvH0ee9s3+KGHu7qHizWHmgzlpi+Izcq5U6ntEqvXR0JN/ajktTIqE55nmUYrMSamsPwwfDd
54fGHIrN6gxIAgq91hPbLcLYi1AHTMs9DyP3BjF+F+7LMqjRASyz8UF6Hv/ZLvln5y0KClSL/Vwz
Nq2L/CYvi8nfTallj/ultVYi+xhLvFswSMtdr6POS8ARKu+Ad4ztiBAXM9j6Dig4AkHr4av0zOqu
0O70YRnISnYryowlAQKCIiFQRnfTZ7P4Bl65e8N4UeaEphgGGpDernYwLj2Ha5c5/ha7/NISItKV
xaa0TiSqqHcNh6RLW6F8FfN87ZpZAT/NDlLr4EQ65QRa93LfQ99hiWRW0cejcjI3BgnWXVjWWl0b
vqOZ7DhN8EZicIQr3qm+EsDc+xuLMVS7U9gSHgiBRjTVwBoDUtpPWCHLrN4CA1p3gti7Iq6I6l1i
+GNThSylSY3EEDBVNoxumxvsmaVN2g06W3voFzfRuXSGZEIxmCe+cEj+qD3peDHJZ8Ez1Aj3Co1O
Wd5K9DHVpqcKLJPJNdZ503h9iiDAB968wZ1RXWEJYWub04ClUAirR+uRM8pNSMlyGOn3rOveFOLp
z4c+ujGdgrxsYhsfvXrwSAk0BovYSM4X8JosX3xoafhP5hACliOBYLooPIuLOw/KuOqJdsziOlqM
b1Zlm9eW01jTxpn1QpiijdTEl2t1by92RDCfdtDDRkqs9oaRZPZRjdJ6WLVZvRpmEUZYwgETxyqU
3YdPS9WJOw6EdSyDylxgG2TCSPJ6dN4LRDo1q1mxFHGb6j5LwswX52hMl2ZrpGFIKJ/HySSZNFxS
Zh0Q3OOxZineDFBB5kQymuRkstjVczta3b2xSE22ILQnbtXOMl6brEaMU4+pfxjSYHhtSj94Wdhk
uP8HzZzUpQVA2Kr0CA4s8kWK2G0zH4MinS86ovTa3/ORWMrDxAjtAxMJGY0KtIJ9kEVkoq5aIoUQ
AYnrvdGA9wPaxmuA0mhFQoYJSoBoajv8rQRk4tMRnUuxU8viOsJywPhsyio0X5AO1jPsL0Ub0yJt
LkAwWc8gEUHYrevoHc2lV0FCN9N4aE1Ud/GgpvqNILOKjcGMmm4vOQndeWownUTULZtgqgJkQlPZ
1ETC9oO+dbVNcq0eqvzZU92kYtBnQoJRk8YZk9LyrdVrHmyKcGpfyjwcz6V3irj0Vtp6cYAZlRiF
capbeuHCq+LMZFocDk5zOyPkNeIZpoxKBjvrjWQIKM/LZTGajRfNmXVYdGkkpWfP7sYNh9Le++bc
vnaBWOytxifxtdI1ZRHbb3rejJ1f3fapyxpwwlBArMIn+HWm//Cw5I0Ov9Z+MXx0bauKxEqdFJZW
gMAmWWqJnSPg7oQmYRbeFzlGwYutgro/5IAYCQBylLdu3boaroYS9NLWN9k50VKtwyuWiKZKAhXl
2LVQl90ES2gg9RoFIbVTW+UPdlaUBirhsryrCZeEZjOWQDFWmgQPNNmd79r3I7Hr7SDztkG+YAun
IR75P2kM/KHtejoYAmGF8Q+H2GSG/ePBsDJo0ZvsL2cFUL69CaHrS8h849KVsr6Zmi4CJukGvYgp
1ddNq8V8SGslvgVuCWQ3SL1bydSUqWHrLT8RHv3alfh8aEXugDSXMzJ9rk+H1g4A/Vr4IzkWWICT
bPR0Q/3IDp+qilreszJvJ9NwuMLg3u97hUi+Fla2q9YlSkzQZ7cnFEUy5MLZeoO1UtGp6Qygodxn
poXU1eTAG6+9nHc9/YHtr4fu/3ib/zN7725++0OHv/8X//7WCQC5Wa4+/evfL4s32Q3dh/qv06/9
9//24y/9/Vq8t/dKvr+ry2/i8//5wy/y+v94/8039e2Hf9lyh6rlVr/L5e590LX69U34S0//5//2
h395//VVHhbx/rdf3jraXKdXy4qu/eUfPzp+/9svcKx+1384vf4/fnj1reH37gu4HIwA/vAr798G
9bdfaHL9lQH3ScLm4mtEDPXLX6b3337i/JUeqgeZ2EdABN3sl7+0nVQ5v/RXTNH4nyI6NA4DkhM/
fej0bz8irpAeaATlgEaOz2D5nx/9hy/p/39pf2l1c9MVrRr+9suvMLPf3XQ0OJlEMqU+MQx4vT/w
l4vCBadrtNAo0+otZ2Nu5OiyJaN2KGlYfrH9pfmm8IWVBMQ52B3mdLRU3NCrjL1hUAOi4pT04zRc
sqM3yXw7IBBl6hfoWSZgMDmu9iNke2wA17MtCDaWmVkisD3FVEoBLCzh9m6vZS3XGwFfv41ZImrc
jIXxaDOPui9o3xf4Rqpwic1ovTaRx48s1aR3J2m67i1ASWZc+oX/VGtyRTdQEOAFUYEZSTUFVRWr
Bi8PwCwLmiEo2SPIIfMngr5f+2Y/XklGRigGaaMiaviDG4p9MlDoP7s9iK6Dn+KTk9IrjiEY0aRp
iT8nuafZSbr3bCTmeAa96DIt5xe34SCHGvbbrIzsANa5vZKuc+6nqsbWUb93mRdth8i5ddaUs0g3
QiUdxXq5ImjYBGWhl9hlegEAFZsMKdLrT9rTpyXxD5+LDidu41Pmwuc7hOFvN8zm1O3byXiNUEKh
C3Qucae0CaDch7Kl1Eqr/mc9vH/1rqf7HNYq87jw1MX83SDXy/OyLhFE7g1npK+KpWdXIC2Kielw
Y0gQ1v53z+w/HozfPwifuqI8Byef/6/2bUojWrk/vp9sRmc2DK/bL6693KA9NC9sj7gLa8pyDler
xDRjzz+5tJ96on94088rftQ4PjCqbh9h941RALF6V6m1JUIj2P355/ucB/jbe500MKfeLymanzQf
rTmKLJSR4Gtc1h0aes4gztngZGdrVFobdNXZZnGjbLdG9VWlVJbk7Vi+BWKoNg3s21g3ZNi2K04g
n4L33xs7//rXIaRkCnwa/KG2+nT5ManpLKAW0+GTT6fuXMl1pUFWTgcp/81g2d/ejIP1yY2CNOKz
0VhkjOmxx3b7MF3zI3dgtptq8r3+/Ir/qzsqwuTGAAnuFNGynz7SAsxU6qFDFpa6R1lmiqO6WPZk
IIyJNyOFJ0Jv/m0X/mET/v1tzL7wh4eVKaPJJ8MQzPv++Ka+X3SE2vPRJthoydwWatOZpf7JzfQr
s/7HNYFxPaoElMWnqJTw08hKTV2FFN/v9nlwzPQdeeqpNOlVRNuus85rKbZTcze1B8N40v2ycUG5
Emq+iYwP09hZMtoZzZCo9BG7AKBDZ7fW29n6TkPxBAdCswN4jrPgUu7MSWxksE8d/yCdbZ0N5735
3dXudmHgnQ3fmnQ94gEJ62Dvul9Vv82jY1pfCs+LPbpNdWvtu/TWyVo6JssFvkIcdRMR815SrdC/
MppYatrCrt5lCvs/DJGf3AW/pk38eKnYG+FTBXjaGUl8liPJaIiMtaj6fYmub8epJufA6nm3bUmK
YSmCJemdft11UDMPdO2tuA0nfVAgxbae18ijOdXFVUETaU+uvLnvywBldtZ/6wmqjVt7QRCdhcjH
/vzm/Zd/NkHPDjJ46gyEbJ9uJISP5BVIuV9CfO6xC2iXffkteHQ+mgui5cUWL+ITJ/uB5lsW+3v/
7tb/Le/33yop/7RY/KHI/B+Lz/+LJeXJufQf/6zb/lBSPnwr6m/t9+LbDzXl6Xf+WVN6fz0N79iU
EXhhjODb+a2mjIK/ngpJsscBNJH7yPP/j5LSNqkpWVtPBx8IGwzh/ruk5MVYCikA2RdO3FbsYv/8
0/4XJeXnTQ2p5Sk4iRUPhybTn093jjfUPcC5cjiMjaEuSyo4O65W34tLJ29+Jkc4vdjvny7eLKR8
PonFT2rxzxb0ojUKkkuc/oAhQZ3UZ/3BKOZsw+AoO9AYotn3uy/iX9QJ/+oNYVCdqm+Gi27waaMq
Ld05Iej+gx0xhkP2VRhXZMtjSDDr9mb2J+cnb/i5/OITUnShZbP5XnkSTyv+7wqhzupywpQ4hmMt
Ljm+VX5wbuZhezOMOOC6NM92NCfE98xjW/nzz/p5M/Hhy5xqWRwVFLa4i3586yg30tYyey5pyTix
9DN7V+Pc/Mm7/OF+4V34YFxNlLn4+j5d0cZZXSpm3qWfR3XG7ND70mSGvZM9Y6GfXMzTa/1wu5ze
C3UgexYOURoBP36ilNxjoJZTf5imbqvr+dRIH+61w8gvr1J2rPTfS9gGjwBmD94yGkzu0egzaMSZ
pAEyp+kPQWToOM3z/GDOk7FfAu/tz78s4i5P38cPn45WBQFpHgUUaD/e8sdPx7hI0X4DzlOF03hp
V7XxAkmlXRPGQ+tt35S0eDilONvOnUOAAUBWVckBkRGfa3wH0Gd8bZdRfpflyi4c1RUzKkNGgbFj
gl5wislXPe08TPNpbKC/zE9m2fE+t4cCPZpVE+nkWr11n/XDfGUDY+5ijUvnGTgNnkSA9bVCGO9Y
t1V/0jEidHfuTVW4XoxO2hniJaP/A57JYt5Oc7PtNwFH23FTRfB2LqrcGrJDXTpsgKMaSA4vJ4CP
Vs7Ylolv4ON1YD5UK/4uuzBcErOKsQnzM7CxRgEwlb+1TRo0Pc92n3bTwTD7YN6xcavqyc7tCqcH
9CbqMjzl+VhvUP11ZG+Vwyrz6z4wIgYsOePM6UlPfk+FsTpVOsGfLiIc8CoN82YzutjGNiSSRsXG
QWnxEgZFwbyPEQFnZKfHqo7emo7dS1vWoBpibxQ9g+JWajJJAMgEF5PpDsY1IQXmeNE5EeADBjlB
caZt23jo69SFAycavcJAsAJ3hztR39hcy2IDGTBT2zBkcrb1SiHyM0+U8mufmh4zNxjmXddyTRjB
7wr4i2BXo6FtzgnSaMjhMMu1QAuA6Wa3eMIazumQNlMC3U+NsZw5jW1MYBiCcYPd+8y8GuK0CjOT
5r3ZOkGJS24JaepGme3E5WhW+tmereKxi4ZAf8mAc4pdkDuAGDKx4OCSwDMQ38HiCS91g81qX+V9
W2xaaajTOW8icaTx80zugiwzl1c3r/q6IWjB8IszXti9GY0sLzaN2ZAE0jUFUzwYKPN6y6Q69R6X
TCKBa/OiHhkoA+g4tzwE0dtQo/4ApxBNQfQV4pBtqLiXzhhd5BNTgE2Y5egaVu8UZDz2QR6dmWkE
xyCfozS7GhonZJKQOkip+U/MURnCpLLdlLk1MzbKbaJwk5b8krLeRFlISWv2OIUT20AEFFOgD9Ft
Rc6pvoCaMZlfWs/SpLj2dnSlIRVz7xrLKu9qRDTDDbOCwEaD4bWPUiBGSZq+ccROF9PkYBQW+smp
8N9trJZYZIDClcyfwtytLsU89GUs6jRoD26P3/6O1Adz3cw8HowJgUy5R7dxnMu8zqnWnUZChynw
GuCjm/HWPXC3R4+ZYggUC+hmj11BD3Fr5CsI5i7y5gljFiFkeFtLBFLBvo7M/HsPN0wnQIpt62pA
uwLOyw1AeKHjmFbII73X3vqMdaYYj/RgbdRsYcNA0+cyrrccYc0HZyRdiM8ZVAywMFoNG3ts3Hrn
0um2N2PmLldkIZdiU9rwThKp2qmJgWwY5SFlqGlvytWr6Jc3Dfbz1gMqwlB0mPSVUy+mi6Ebv8Wi
YFUyQDWwjSMQem3NPlsJrwpkCp+jSWmuBoa+AWsiul0xFOqtdfz01cSOEW44ri91YtoNHSbUOUW5
GYJQsbCVM/wlxuX6Vhjl4NFet4x3jwAMsYewuj6JvGz0GXSaVYP6yvDUZNZSnC3VxNADhc+EG3Mt
UY0wiQxvw2bO7SRlUaqS2m31zWAoSAkVc69g65jrhBs5z0QYQ92tJiQ1qXPEPwUGmsgR3MczoJMc
fHeKQxPklu1cBm2fMxuGifNoajXfC5mn9h6Aqax3esxb46otKgPz5xjJ6zxSITVNEUVAuPQcTYlA
pPPk6C7zEwgk1puvM/ltXOWU7cxuCeSO425/rymZTga6/DR9gTLTkjREY/8yG1S+ne2mAlNtgAdI
gpGBf9yHrjgWXm3qfb4OsEOHZfVR5ay+cwwAOLUJJhmNi1wF7rfeDPOK26G188QZTGKESigqYEAF
/cGkRXZ4Ke2pRc1F9uhFu/ptgGHLmB8Lo2ze17KrX7EalbvWVfNL5M9iz97XPHvdsD5bQ4QXaIjm
MkUTxKiK72xi02rQa81Hp/NrN1GOnkiZMiCzx7BA8t0IHGA89GoyPmYmg9fU3tmA52EuXgh8C19q
R8oHZWGxj6uuL2XSGUVqosuoHBTNxaLepsZIyRYh04SkpaYobwujTksuZecgocI8+25bLWNG4no0
V64bxBdSRTyAWHno3Z8IZl8Xkg2dAmWKFircrmNKdKuFVOyVFJXqAu3irkKejKe+g8wwNSJ8FG1f
PRg08M6baUbJ3b6IYd7Zqi42aQMgoFS289IUvfFkysh/IuHyAhSgvjREOQSxO1XDhRo84DBhOW+0
XQ0yke0KKggsXX6hDDFtpaGbux7lyXnjrpe23elNM9jdJUiVyGNKbq83Re+rg8c8EsEbOjr6vgHj
VsN5shtrSzTpnQhFcNOESxRunXr2PpDYlNcqBYNvdtbsJU1EBBdTfujka9RsULZ2SWNWj9wUFgdS
7GUPTm1Bcli82yaaNBmXo+uSBU4UUuef8xGyMwdFPSvuGrwYKxbajl5sTrO4dc8MeISCkN4cbKCs
NUqnObTf4HS777a2rXQXLGPIfjY/FVPwARZwPHOj1bkZ2to8wAJrNy47yLu35Oa0mQaAhok/S4jt
diA5LzNPQN3S+hD9iFSO4tFQ1pNIhXlVCvBSnvQUuW6rzuICLH221coyDnUUDNvVQcEYF565PDhq
XPN9zpP4XtS6q/ZhFfm3AdflqiOU9Y50kTc0hh4Li5upc1DB2aVgwrbeSCGjCxd/1s6uQzr9Ra9s
jvf14lwxHlo99qOsOIvMKtviiUjbA9oxx6Kj3qwhyju7S2MJhIdoHq3wsGP+BqWgXcAXezWVNeWH
8ARPcMgYcsq1vZ3Wdr0V2PXdpC6mxtrVDCItjmnLkidSL/4I2sLOZFJ1qrJi+j1ENUWAheEuVE1C
ieU9CzuMEAK03XhBioV+FlU5hC8UQRJhYDe191VTWa+NEp08DNU8TTu0SrO4yq0M+SRz9vE283sw
Sc261uV10Ady3a+QG4uj4Y56fLEkPIDv9DoH57gIZ36WFS3J5w6109ncWxh82tmwGOhWJoA55GDr
nIgxA/EFl0TtBOlk93ANkUQZZSHj0bGrYH8aORIjbDbFc2iJcWbY4aGt9hwjmjep4kMl9lw0L6lw
5BpPFCebhoGJSvrO7j8AxoyXZe44Z9Q64s5BH2HdGV7E5l44bv3BgBhIVejkTruNWCSDpO3K5sYc
lujZriJ6uo5oxVOaNt126P2cITbhyY/S4yye2C7JSDHoEZzO1ThDL2S0DbTfTyNS3EJuLnz9GNN4
1NOyeMOXqW/7oR0PUXXaXJZOER3cN805Fn60rZzxkjZNKx7/ph+/VG65vA1TGIAJrIP6wjR0er0K
m1HNQJ9ZJuCv0vm8CVNKQsSnafnNBxmmNoUnfXD4KOyuw7I0Hny5ZLg2Q+hu8bygX76u06ZSe2N0
smeeWKpdZJD6iflJCPHCrr71KRpz6CkyvelSRk+IDSCrgSMHR6adiz4aLQzdRh/dYUuD4VIFqXhc
Qt2DsWjHdlelrj5XvowSy1ViSNxqmg5LZ037wslnGHFRc7tyaueR9rOzRnkzBFtEC0XhpzigyydA
WByg7HL5cjIjIo/R1QXjLOQLhp0z/zqdxCY0uI8GsKx48akuAvRKFEGaAnvOkWCM9uR/kU10C7AM
uMlkD1tUmv3H3Eqf68D556DJz+WWFOTuIcNE1inyR2et9yQ39EfSxF5MKz13Bre9Dhv7iCQL4E3Q
sI63VWxE6kJwONz4fnWepZb7AcT2iAKNehZSCP77HYTVMTbCcu9l1jUEB5adiC01aLMnmLqA49Up
5kEouctTc4euPfbyLrgy1LBLZzxfsYvh86TiWJkF7n27+UKl7uLDtJhHO/kuC5chycJ0Z5bmzapZ
gLyM+DBgbeU3DM6kHwbNuVe5D5YO8sd8xOtmkWxFaKNV77OI6p+iqz8WdnizmKzXUPw6WD+hQTSO
20Zf9Lh4cZtRXaeruM5ldc4+McR9MRDuaUO8QZAVXLY00bY24/xYT45Kai4Os/d5uquUhQe3zw8y
DbyjIb1pb+jqvqfsips2PwtlzveiS52M02Qf3GFCNeT0X5zW3oUlv5vWwKemADWnQmsbL5VzP+Q8
2KWmygOAZ60vUdBfWS4g96mesjdeftliEUZlmiP5ATL0bpnl+Tyk+gZoTqRQjFYXMoh2Dak/CXYU
BBj1QCxnxHsSoYUeqctf/XW0j4HXe3Fhgnlr6ym1+VKLLahub2OK4dZsp/usMLBFBsHlElrqUsFO
vFf1PA+JEQHgdYWdbrWszIearoazKWu0RNzHON+3hnaOps4ISWNwjPAU9gHVKKpAsc8LgimLZiXx
NA8HlMZyqVlhEC3HaeRcVZOqH5w2GIGBWGPB662voVW9m25j0WoYhuzYYupkkjlsllOuSpimu2F0
OSwOYf9VR151OXOs3qzFCA/QqbZln3q7WkVVmVQGg4boC97mZ9YocCXFHG3dwhaIIBcOcZg3kkb2
12vbGLEmKPgyqI3mAvWevZF0GLa9MRnvDptDPCFWv1qD5oNH7QKf2F0JjT2hpru0WspYqz8qPzjS
HLzn9P3Qm3VwEXXNI7mYY6wdMe4qBVQy057FEYSuoDCe1JBv61LrL402u3JLYIs41sbEMVo4T6WG
U8lq9pGdwh66MNpxxmDiNofRNf7A7t6a7PqsaqIubhaek4x8lpjxHEEbKToop5J3fm/zHVhTOsZW
M3XfT2qEm0CPVHKZ8TS6OUmCDBEegsozdzrLDkU1sDD2cmSGnrntLZYVFzVPaMdekN1XQ3ff55Xz
xYjyx8gvwg0aMecs6OdzT7NZ+0hrQFIN4W2QI1qmY9S+ofM5ZqkUV3XPLMWwuOu6FDypkd2hUPra
rQCnaqsDFqhSttxAW1+ttImeO7sMLCAbc/2V9zjKtoJqPGjzbSBgYDdR9E6xtMRy4I4d9hXKBI5I
VrVjRwb4Mprp9FiBMjy2lm5fK9NrHBJ7EB9suV3TiP5AGpJpmqPocvzV2lU0sIAn2721rcyTGJTz
EwDfarh1cQZUG+FLJDdh2Hz1Sl5q1r13qDJZ3WqCVC6p+8NEqfpeo0HmSwBA+WoVpn9lRcrnopbt
Q91F2k8mIet9CmkKtTgF/7WYBqZPkt54zqnC5jPNqEu39OStXRZNw0H5zvxGsMhIUQ32L24D/6y1
pTyg5+n2RW2uQMRKNZwt9UhEXA2M82nspT3H1GneTe+pdk60zpsbBEH3hBGy+Cx+c6ErCokEtl22
MuYkYRubUVPsF81gG91oVCQ8noDRliWyg60pO2Jp2yaHPF+Yt6qbaa75Wdk80mfzXhpL6ausWc0+
wbizfFjLtG6GddH3tFgm0Fp+27OzR54GLFn37ZbdCVIHoIBeHzJlmxBKRA/3gNPAS2OqpU1GIAW3
jksWNvfvio5MVdzfWBfS0tgQ6JVfBF2mZQIPWoEjXXrzbgQJlSYu3dz1zDu1XaG1oKnbmij27slG
d6dYBw5Jtr4/R11iMHdFAbgOrs2CHeLpwJhGuPNI8YruukWwipK5dUmcTe1g5wm6+gjsBzwpHMQY
yTEIKC/WFO7sdnVz4nMXwhSjc9Ja6tMz0TTHaRjcced5Af4QVxTyY1YR4Lm5mAZ/33ojx4ohm2zO
sLMVJYbfWddibr0eqvg4tQlWjOHZHmT+tc8s6kmrXNqaBOJmpjnL4Qvo+mI3d0U3kuhrj1MF+9TJ
QKSrkEYVQnYUl3Fv9gZiVZGCw/Ox5dsbzxyil64pJRBxe5qfjNTX9cFVxXqLu1o4bLgRmszBGxXk
atsz5HFsvTKKc6PM/V0V1h7TBWKl1p1T6Mrf+KNZw32SNVXKoPPuxnGb9c0SPhH0i8jD+lhMwjV3
ppdX+zqYka/OYVVeLgB9rK3qc++rl5eTkeBsWusjbVy0lEUubaCvPeCFmPvJrBMvLINxG5qj4/DT
QLwSkywuXbzgXZJxpRHtoxln4QMI2MX1INQrAVj0okh4LR7XRSD8dX1NdTObY3u6GoQCUwXQxYGa
zloRzwJK+wbB32pz8EiXPlF9P956TRNOVN49PRr+iHJNgqkOrjuLPum27cltJZ60O2lgQOAYj7QS
5e3kaMvgjqBjza1biGUXrGWxT2miC3rANCBQizr6CWiTP3NDm7M6lR8dM18FXT0pCOYbgdsaQ3EI
mQ08EluN+D6qqnKNu6FZn7ueeyXmFO+cvGeV97aGUFq2tVT2taAf8M5Dh4oUuhwihrWz87NKS0mK
JMaFNQkbV4UbBRPzwUhd96yzR+uiCYaQndtw8hqVrAifeolnAM8bIuFo6Kaj8Jvua0T/L0nF8DSd
svriqg9SmUz0RYI4tcXy4k+eOGS+YiaExD63NjLtUPEvfHNiQ8FNv6kcC321ujYyaShozNzn6dSS
anXme1uqNlq0HvlrbmyOhW9vYLGur4zT80v6Yel3IAA2/hYEGzq2CWQn3RVXG2vVvNDet8d6efFC
Z3zFOTahEJ5JWz1BEXq+1PU0V6jWuTCTGWi/jDG7reidTSNEisXWau7GabasrYjq4I0KEQCuqYLm
FmlvhXxt6EUXV2003YE897BEuf3os9T64250grE7IOceuCmxktRIr7E7xVbmmv6Nf1qz9mlV1nWS
FxVH5T5vMM4484TLZozmhiaE1VlstLNfhdvBNMonLUu7OfPpET7XtHXveh+k88btPfvao8eMYSLD
t5dkJsBl2rqrpFJNozzaFbk2Ednr4CQGX9TwFjkzzHxSdnnfmusbByGp3HG6BNgzbGEU3QGGUWtt
I2dcu2RI/eKCLZ0qUkNXczlgs78Qht2s74MXKAwntlVzPiz8ThymsbSO8NftD8AiLtYra9L6Hca6
7x1lPnvzWRoVwcGopmjdcNd7HOXLWX/Ieuj1bmwFNpYZ+M0U147Z30jZm890gvUrTzaCjnAhqgHv
CKMyHUhSxhd/KbJrjlXFZTmHaNwjNiCWrcpqH8LW6J5z1hErhmQMJiITZvOddna6JB5ABYsib6jO
KxJ/gQjoikKJ3guiEFjs3CDk43TXXR069cY2BM2NVAdE2remmF/9YPbgexZiXGPFpP3/MXdey3Er
59q+IuxCDqeDNEMOkyiRkk5QCkvIOePq9wN6/7YGHHKKPvqrln2wXGZPNzp84Q2VHarS8gnRb5o7
cjYhOV4vilFT4xXBQ0kkpX9w8eueoiBsvqSmmsfcxhHEyFyO9M9lHPAoxhzz5wY389IuRz2Od6Es
4IHVDZTydkZVhd8y2eCdU4SEEkI9Varsd/BV77QkZOdVTYJuJrqUPUanDVaFyA2ovyCiFuBqlGIZ
7bKgHLXjFYcV1Swzyh2ZNbSKj3S+nnuaGowkaWr4Ay6G1ngFGLojNqRN4CPSYh6YEJL1laYM/+Dx
Uz+G6ciGG+lv/0NMN4i2jINzvitn0/xBbd866pRiUJQtSgsyyTDNIoh/TSz2BCIhRf0qBMNt1lbt
ZeYo+cZoEv6MkoC8OdpVNT2XUhSeFxggkkPjA1Q8Pu114cuZRjaBiaNOJ2Ho59V4w8QkT6eirzhC
13NwIQi0K0MnWylPCLiD6lFwdfmyjGrzdVBD7Re7q5jtWeqa54Jc5lMR1Lw0Y1wuHD6zGq8nMZ7Q
9jToKbqwDyf9SqvhauCdEOZ3TWdy4aRaJy3UJE0KTlPYscOsMReze2wf17oKhpW/qi6qvw4j9F0I
r/K4eLpUkzQ3UQlNQ1Om7llNDJG6hUTSdx/SDR5/pFUdPlEWZCEQhZpnFyqe9SvMSAseW7U1E17W
kpLx2Mji6OLdCKA1aaVG9kq4u60fJoaKdBAq4YpXD0Ed2yiqE2s36sDDWhZKqHhm06rfSA8nwSnS
edBvohpv72FnxVPcug3tzcrLUwNseSFlM5GGToWSoDthkk1Wj9n1jGMKuu0D2dGdVUvtz0GKMs2z
YJh+pZ1Ql17TwW9xQzpnNaUn3rLV0HU22OeZjHdd0hca1RiGJVngDaHboSy527E7vteRXC1OB62D
nKUNaVHWckv4FNfyeGNEGiYzhMShtFsiiq2Ey5pc3s96zwziUQo6eHpT9nmsJeNr3iEZ6Y05+pFr
P5juBKtZF3twwN2zlSMMd0xltHjdQl4p1nNVFnBKNTiLO0qag+YsCRfpgUxUDrBxQTPbwctMYlNg
ql7eBTA6fncQ9cdPuS4sltdCtI096PLCN12OzMnDSZpQjZorCv0UbmbB09laP6OsVJ8lHkKBGLLR
w080ADjnbVIa1mdIeSZR/iQTJ8RitNzl4gxz2jQDA9oqO6Pf5V2ARfOgUZJ21A5+j62LjXoA3Blf
oVcP50pmd18FkbX8DGW5UxyaI9qXBo5m5RVVPjcwnBtKQySHuGb3HWYlu1obMyhehNA8RyE2uU0V
tckdy6tJtoIB6/1Y0hXdjaYkfc/rCANYaPPUI8qpUX4QfIq0R/NuXepQKCGXoJx8X48aFUKs5Umc
oTyF9LRNFdv4JJMDLhT6rAdigHaxsSkzIZS9eBcroZ7JNhGRfJ1kojA5zKg6FplQm2zGJH0MeUMM
RF5HCjN0iyVzV1Mol7zGkgKf1MDSd9Ec658UC1grpN6s+TKgXx849dLKv8KI4gvZ/lJ476MsXsF/
gFWQBoFLxocPXsoGrKJJgqb3VUm21o/aN13s5+e07qbnxiSfyGMRvtX7A27EQQCryOhqaRIJNSJB
dMFPMR05DavGEIQOa1ypx5Kh6yJ61ygYV47QgIo6oi09xawtqY8fFwpVmqLPYKG//zNegXT4GasE
qIxuH5iureiosnInaLb3e7GShs/scsGpeqi51PGKC0IRr1BHL6qmFkOBpAfGuv6UvwBPeaPoq2xZ
tzfUQm93YRckD9T+sv37M3r9JRVp5QFRHyctA/p9Ooxel7kwSmK3H6DleTXKBLDerIiULaj8IY6j
f4EZ30Tmvl5BxkPrCbDeKve71SDkmsVFeIq7vdgh30XrVf7SxujS67C1nt6fmrT+9hMgEEsoE1xh
WwDSSd7OLdVqw4jludunVqohyANudJza1qsBdDHiiBY1FbTi2pi1mTK8tjiyNLRXjVwZj+//lHOr
LKs4jSr8HqLfzcfMKqACdIH7fZ4nB1Er/4nK8RuS4qFXif/FvlF0TDnROgZyZcqnH5S+6RKiq9Ht
oR0n+5VotxdyTbpA8zi3O8FOwufRcRrXtrrNjUpE1iVNRzEK+BQnrb82Cqm5MJdzy2a8IO802A+G
slm2KEkIfPqo288TJD2/SS2hvYctmU3XqHEh7C1oI93e97/VdoeC2gTSvSrD6IqmsVdPF1CvRHLQ
ahJ9cpruj6HpQJWpKUWpW81C8O39wbb6mBQkVgweOFUEMvEO2uqLmT1kT9NsJ5+uX/6jaFv01QGg
JC7QZ/FgifBBJ3DuX+S21X5V4Ug0l+vKPijSxC2UqTrKxI+fLvyo7cF5+VGEqVy2SONAOzldAlME
70g9ZvLD2dTtNmuaR0jMlPnlZbbJJCoXDvFwp5YAQVDh17yuqAOvn+NLR/jMt1CQVOeq5cal67h9
Z6B7GxqiKEiStaEvxUH5B9rz+ICekX7//qS3O5o5r0YZIH/hoElM/XTO02wUIxi3xTdpcdhl28uH
DJLiB6ku6yh8aESHuABFw9xsrrGjRaMu1uTHukg5ckCvmNgrt+YQhDmK6xeAnufWbx1spQ+pwC83
w6XyAh5RGmZ/CYD0w3sEyKYsN/iIXVKcPLN80PpM7jewniCf16P813OFCFAhGAu6obI5AGhRROoA
Un5JrO7MfJA+5lDyVlkAvzeXWy4R+5OOdr7aZeOfRk/MvRWK02+9pH/44f2go80LlppbwDC2zCtl
HOmSqfRXRVVccLpbvip5eVGYnlX5+4ViO6COC/cQTgQw8S0QFzOYghDGav16qf5J4sJyZ7X7oJ/p
esVgycYfZ8NBY9hKTmkd7AikI1t/EahyFqoaXRWZ1VwIJM5sAPBshkGkAkSb83q6AUxKRFAbcR0H
HJc4C3IzVxLFEe/9r3JmA5jgG3AhUpADpZd+Ogr6LW0lNNHst3MpP8RS3qAXKevCMQE88EH7mHXh
TAW3ACTRZfDSL/Sfv/a0UnQiRPBm8onmB+pIgBCx1cPbdLoK+3l4TJGoGS88eWeWcWWmQU5YzbTZ
6qcTZHenDdiTCfkNfb6Vonz0k1k1P+hU8zI1SFkSKrwr6XVrX7zEZU7ll17usPoIPFR0oHRvaMVC
/CDye11D/iNDKeR5g6RxOp8yt6heWMHoG/o0fB9FrfstkR7+igdjucAcf703JJhzuA5SUcMLa6tU
SIWbSiAVUT838YFUFEy8hqKr/LKiRPX+Nnz9lchEINARJ8ANQv79dFa1FUwDHTGUfkY9yXYiENoM
1v8/74/yekKySGy1qsWJKtHy5kjFFiiT2pglXNnExM/LYrqWa11HWyBvn/+bobgkuPLQJtyq+HZT
j09eoEm+KlS9Y8U5TeIxHRxDSbULa7ce0dM7j1khS2fCy0ExWVRO147qRR+JyI35JZp1u36Q+smx
jEz+0UQA0V30YD8XC+CFgGbFhdvj9WcjCeA0o+64JgZbf2IA9HqCMrPkN9iQPlpLMFO/EuUP34Rg
LHkIrTVvo1i25rJ/XRu0PUUclULDz6kE7YvFCI4yEmIXlvHMXNYLfeXFvOSHm1HUSQc6kUWMogWD
I6dp54owCT4cFfH8gdVSCQSJUMXN8QVfyueaRIMViwPwvqOOMNgQJfNH6S+GpmBpAJ6N0IEncUsT
BdSbtbRlRT9qrcRpUOtz1ElB1ypNiw9/Hx4OChcymgPrs7i9YsdyMAp11tbeLz7FmCl7Yo+qzPsn
6vX3UVc5XV52heRF3p4o2u8VMs+N5qtrazKcYRKD+JU/vAugQ63uQ6tVAU/G5vtIYg7czuo0v5eS
EU3x6ncQIaf4/lRe30NUXFa5W9QbVoLZ5tEV0tVFzSo0H9Rqd4eZg3lUcJwlE8nwr3t/rDPLBpd2
Je5x7XFENx8HuauKjoyh+tidVCDLiFxip1GU4cMbG5EjeMm8tZQGeOVPD2k8IJiVIPnv4/U+7xZD
A8gF0PTC51n/yuldR2AHxgT1C4N2nb55J5Qw7ymHVMxmNrXrVhVCatWRaNPQK/alOH1QV5aXdrWT
R65aX8NJMrfTWSlNo0JUEVVf4JWEpWMue7r4wYVv9HpWSHVrkNTwvSLm2SYxXGu8f1YCqLMpyvgw
okNR2CBwAtEGbj8PLtBTBPXe3xjrTz9dSsptiMuyx7gjmOnp1HK5H0w68JovT0hFfkrbpaeQ3/dG
vlexiKCOHTawzLNAgdNmUlRX7/OlHC4Jw69fbPszCNBkBCC0lY64+aJ9pptAdirNz+HnX4HXku40
oQy8OZ2mB1UaprtawZ3p/bm/PhQUImCdcMgxnaaidTp35Ijpq6aZ5ifQEG0NPLot4R3lvj/KizvO
6dxMBK05F5wMUmF1/Rl/PVxL0QpJHYutHzcjwM3G0CoUDdNppfgUZnCLPmhq2kKsBqoTxzSRfEAO
6a+5MQXpoBsDGBq9wMXE1iJtaGDcl5Deq86Y1MOcT91T18XTZC+pqoeupqykGSscC9lukO+gGY3i
6XCQKMD2F/br628GI5DHi3+op5IJn84r7dpaSwa1gxDYNg7cguswJ6KejFk8kHqbdh/O8YVg9PUZ
YUysJ4nkV8KqKp+OOcerWz1MTt/Kk+UTsbxgF+Js/ZByc/htNr1yIW84Mx5BIp+NOgkVuVfj4TgW
ybPQ+j05v9NDD/PQyxXcWdS0KxMM5eP7m+X1m8BDwAyZHJU5GqSn84snNU+zTG39tknyA4hxxO3A
J4OrDC4V5F5PDZox788qKiNBxd3sfkJ6aKJCxrasm+5PVoQiYnBFeBsQHzlxqKsfjg+oGxNV8dBJ
uko943RqvTHQBA7Exo9LUb+C8wKrXwvDS7WZ14faQv1bIaxHyZ2mxmZaGbX8JY7Hxte6KXueINXY
qRkmF67NV6PoMukDwvtU0Uwihc0+RFRySmWA277YluE1IQsVk0bSDx/cDYxCyEuZASUnlQ7J6ZLB
yFmbv+3g00XN9pDkor1lxiBpskH33x/q3IRoV3APkLzq8B9Oh8qWsNGlCKnJKdDkL2luiAeUY0vn
46PgIwY8G18mYvntHmiBycLyHPxABONl9oP6NNV580EHIq4IpAY0meKmRKbA3XQ6GRAtvVEJZu8D
A1LdKUTuI5uC4oPF+pdRSL2pVK0iAdJmD2Au0k/FkA2+HpbUanFqc8wOlMPHl8wgSVAZR0ZzfPth
gIcnumr1gObL8BG4fog07Zz8/PgobGO8/7jH11bc6YrN6gxaEvw4xeCoBrTVtPJdGE+Z9+Fh1hde
WyOcNaZad+FfT2GwYDSiTjGCpoiPlldFkevTMYyNvPr4QGt5DgsJdjSlmM3JKbtgkUAm9v6imOGN
AIDHSyZjuhDtrhH6yctOFZ+2G9U5IKarAcfpdBQRopCZl72PWqqUeKESSYkb5UVV3ExhKd9noTgY
N2M7iLotp1oVfvzQrtk+dSboIJqqb5azGGAjjdDI/b6pyluEkQcq7BdtPl/K2dtpAj3TJV6kl3f3
dJpwqKdJn5lmmSnJlRyq8VNaCFLvLVETPUQy4s+hZkZfS9Qj3KYJLFdLY+vCWq9rufkR1O51ikOU
mYjuN2d6GLA8y/V49DW0gZFfbUsP4FxwkCeISIAb6vHegPQyXkg1Xj3IdIopSRGTUr/hkdwcDOYd
cDKtwS+KITymkKwcURuEmw7q0n8xFLompLd8VLAgmyxDy9E0bRtx8CON/hVIl7H9NcNjPbZopV6K
fc8t5+oVxvdk52CSd/pNizmtaDFJg19bZrJfeIiPRTMjUiB3UuVVcc2HbsXs94fPP9uIUthaJpJ4
P09HNcF1gkkYBsqWufSQBP3oFphqf/xiXpNqSyKxFqlMbRbSSMNJwQpu9Lt0BHdUie11BEn6wuda
v/x2Q3IceGKIENdr83QunIU+TpuG63+q5z2RgonsIKgJ1EcrUOJOgUXIn48vH+gdrKzo8eMNtpnY
pMw1XKJl8PEDT5G3AtIK00D/+t+MQpTNAOTWWxGajnYDegc80jNc44O1qLUTZll4IS1al2e7fDSb
/j3KpvoR5w2WyxKNjSrABL0kzLH7Ubacj85FEREy0tari6bDditMQJLAYMa9T7e1dJcKAdpU6uUL
o7y+JGiishUINlC0olB+uhWy1amwqZXBb1C4A7drOnOBkkEaph+u49AGVOnbImQn0+/cIh6qNO9q
MZ34Nl2UQqntu4MILuJCqP76XUONkdMjr300zurmcsiaWWuNIEXqZVp0FYhnQ/UaQizKtVAci69m
IN4H+RBA0MjK8cMBj0II+qJRS1rCo3O6mGaOv2sQESMYLezpUECpoUeg+8L2e4ViQQ3oZJjNxZ7M
Ms1BpDx95JNVGpHJDKmM6k6f444Rhonm5qmFGHzT5bsI+wEYNACLF9Qzvn14i0or/okLC8NloqPT
+cZNyOaNg95PETDewTtXHyyMYL+8P8rr+57kC9oZeRHBJM2P01HMarIaMZ17n3rOmN7KpYDCwVyb
4zdel+k6mYXBdBsN8PKFd/v1OafgSJ0AKyC6b+yp04Hbpsg7U+k7fxjD+k7vMPBVlNS4sGPXRTq9
TcAP099jdmCSuI9PRxmjJMjFsl0jIVQ9kwheTjblhQ++tbmwc84NRUcDjB6VMxpIm6G6bFHHIeXe
R8EKvoLQIYjegv1vBsn8aLWDuhH9StBGLCH4vM05DKxm6Km5DT4eOTdxCtBemKR/SkJNpMfkC/M6
86Eo3oM1INRZHd3X//2v2HwEMknpRu79KS0rLwsq+FB1H7VP72/EM3cL/UoiqTXPoEy8OXeQuZDw
V8nN5kVGCSCJWhcEre6og6A+R3NIWlgZwxWuYfGFnumZCWo6osZUjCmu0KY9nSCVdr2woBT4iHVU
7pAX8zclSZB1en+CZ/YHOSHgTZaRVts2lcqyBRwcSm4+HP85PsgCiGpXhnldOyW8nu/vj7Yu12bj
0+sDl8bV8XK2TyeFhqM1ZFBk/DZUcrttlqa2DaOe0a9/Qcoj4R8YF2b4ekyK4GsfjjuLfvAWC1fI
bSJYNDT9oQEuSrGnQT3S/F1O7XilTuklf+XX3414GAAEOm4SALKt6igOHmZT19QZI62iWrUYJVYh
s+G8v5BnshyNPJpWGcawzEtcv+tf+x8F+akRDbIcy0x91M5+iFOT2Igc/BOGuquO8U+stqEjkvKt
VPQPp3Lr6FRS150DBmczuiYI4UiMwv0MB/JPY8ntERWm+fn9SZ5bSprRMlqNrCbem6dzRMwJysXA
EUho2No6XtVuq4J4//go+GtyZVGJo5y/eWuKtitbLP6Yi6CE14hKWPtslC7cja+PGYeZOAiZPSqY
tE1OpzI2Vpx0Rd74IAYiu05K7XebZJMXJGry8P58zux3hiJrIX7k82zLSXEnZpqR9I2PPUvc2lU6
5Z/x/RWVvSYPxqe8bqof7494dnIYy62KhQqV581uiFtxKmkJI61fGcmjFaPWAbmgnzGlxMqou7D1
z4zG9UFfy6SKT3V2M5oEhXfJxbb1G1Vr3EnEsFRPSowqWiX58DtN15aojvYt/xDwnH61CsEKE/G5
xk+6XgWtJyVfwIROhy7ACe79NXwd8QBm44VGqng9V9sebo9dViFMlO4HWijYJubo89/joNLHHoyj
OrkrJln8PYpBtlwAY5+5SigL0gQVifvZN1u577qWkjrE2NiXjKq5F8W6P464kwtP8ZCGNiQo3UGr
qbLrdnDgIYcfzn8ZHpnxdeg1sFyf4L9uMjmS5CZbUL1CTjRy5zYQ/ThKLjw8rzfNOohuQibhhie7
Oh2kozcftXqP9EZElxDDTWSEEgtOdX2pL/r60mIk6iIov/LfaMmejiSZIxR1fUHEC7ksL2yptddY
SFx41M7Nh8CRHI6zTsnw1dWIYUpaEf7MsrQSKVeaYtJatpUMyYWr68yEQADTC6FsjMXCtnLQKEIr
1wbvJ8Cq9Hsc99phGLPcfdn/H9I3flO1+ETb+F0V5P8f9Y3Xcu67+sbjj1OPjfX/8H/ixrL8PyTq
YMuQTiURWjOF/zPMkLT/IQ/jX9KYQOR8RUX/P3Vj/X9wFqXwAgIA1gtQyX+rGyN8vPps0x40Eb9f
ATAfUTfeZKUCtVzgibhzbCL9IZRMAdyCdKyO0t10NO/zvXyPkARKYl8usW3WnfyfkPHfYxib6pGK
liZw+xBe5kN/Gz3tRk+4kMpuLr7//OnNETUsbEyFhT+tHI1PwXF4Lo+lJ/4M/6gXr9b1XT/369dZ
/XWpjaNmdAslyWMTDek9oiuBa4RJ4/IuN2iwYJyE2V8zYXwhQJ5u2wO4+WA/8pJ6mdyvwnO16uc9
5HIyXxTrMthrNWUOh1Ja7CDKZToWyu37uW50Ou215Jgw3j0kbE13VOXWWeSkcvtRamzo2KKPIuXo
rP1xV6c3u+uRuHR6FHh9qdHNZ1OCzih3WDJCAir/jFaq20alqfsClTMuf5j5g5jnjjUjRjUniCfu
zKxqfB0FpSIqRFsKP3Vtse+soaKpj7hMkvXRvjCxUE4HoT6s748b4qt3L2bir87USmRRoz55lONa
88zeMh/DRlH9oafv39Vj91tEWcAlOsp9sP6hTYWp/AprULlum6byZXq/lO3N9Ba/P8EpkSbz21T+
gdKZ4HedGTvIKUg3mJMVn2dwZK4QxuM1eOfqiMEh9ptBqNhYPVoM0aEcgdTBLwOjVwcVC9FGc2y0
x0gID6loFOhcafW1jPOTLQdYcVo4RSGdCyOzVCBBZAE6LYlSIwcSI08mC9ArpfwSsv6l8HBuI623
818bCZnNAWPPWjoa0lFQb2inNss+qlfVK9MRjGtdfxgxVrGwHrgk770eg3NDbmJVKyhIGIRMOebg
3+0wGiBmz4gKNX2FlqBcI5TZTwP6p1L7r0fgTV7YWyNusmwquEYPW1I6MsG97ojjDk1IB3G0vy7W
+3/99L8NIV5C33MzWl/TvxYRf8mwntcDj9HyjITLTdK70z1SIjuhv7IGJ/kUFdfqLkbGdVcPu9CR
ALvEV4WwW4ZPF37DWzeCfPobeF2xjRWs5WjWsWuF7efRyF10Pp2oTm5UNXaL3LrF/wGDyATtVMP4
pqlrf65ZyqsGpvaS+zFc+FF6jrCYq5vQzhAmsckvv41Cdc2NcmG11gv23GJtgl6j6xD4LNrliNsb
8nsPoxbvVMdAqidur7Xf/SWk7Mbr6z/X8OYV0U38GtFGXY4JpejmM1a7Aexr1Ea+Giut01PUZYcm
RBldG1cYpKOrTbei/mII912/b/LHKr1Q/Htj+20x4/g2lcKCje1R9UvT6UenUPAC/WlJpQth9/3v
/1LbO7Os2whUgqAoYUY8H5Vd56TXd4MnHGebOPs2vRkOmtfuUPo99E5pj67o4oK+E73Jvq0d8OUP
tfeIh+phdh8b27y9ylww09eXXtqXzOncT9s8VqbYFz3Qsvkomb4oupZFleQm7wt7bJ3yj4K8o24X
uKftsl2M8OXP91fkrShC35z61RJ+WLRkoaVOHXuHRlOLSlmZo2nR3pZfCuR8r3UzuVBXe+sm3dYs
2l7Iu7avOIA+7iK2tJt2mIFzzyhXoXdpLd+6arZN7gH78Mi0GEX3A79/Kg7NsbVLu9oHj9aXYj9c
mR6KWm50E7jCIbEvLOVp7v/vo7QtL0CUoeCmd8uRkvpu0X7EyV2iuI2JyJXXRbegXG1D+xxZGKrC
hccttNd2CKmo8oXdbZ3mJf/5AZvbTTfwkQuGEqlhA6Jknz0B7r4FZuiZeJyRQ9uJcRis66b83oaW
UwLaKFLVo1Dh15GOs+8qO8V3WQ3lk+5H1ijmrtMMmhrXafHNUhrHtGZPnJZjNX9fTBTERd0hA/Oi
ZvBQn0Do5mD2ByE5tuUns/gsGwOKL9dAuOy+vBKqp1b81CccIeUh1p6Tud+Fy9MookduPsj8QsTi
3DQW3UAOP0nznUK3QdBTZ45/IayBLswhWL72pp+l8rWUlfeUYa/mLrnGFMIbjc5Var9bTAfp0Z0S
3Ydqd6C46MSF4UnxIWxvukLfT8imo6RIuDNONyOCHlUgHjDb4UOpiLToj/okPXdW/30aeMnbcXEx
mbxVxuhXJPU3NRoR7++Vt67dLXYKSFbW9QvXrunH15q8E2+ya2mfXvexXdxLewT6f5i/xOP0RX/u
bsZH+dju3x/5rXvmVZ0IulSfR4wcCvfyYncjPLR4h19S5upPpRza6I8s+dW6UnN9IyrfJ/nh/aFf
qGFnrjhtE0ZJRmfRmmiW45T1N4uCRaioulbGo9ZHo9+Yw/2SaAdrXM04n4pqxJ4Jp3BTRn7LV/vP
YVt/ba1Py3RdNO33KJ13Sby4k/FZw9SzT5DtlGovSRHhhEJAKbEW3QzDDnRqju0QONPaOK5T7GFF
4FCoeYWRV2J5x517ldQ0YxAfkbLYNdLbJTxKwVXY4P6Ufmumo6jfBb1bKY/RmO1ylJbU2tWj/tjL
BKwyevTphWf/ret4i3aL6yDCClCQjihLdZ+nR2M/PAv/6DwGN4jIm5dSozeuqi17M0KQfawWhgmf
yh/jJyyr/kxHY68/ir/Kz4LfestT/5j98/53V06LGP++l7YVvKiPF12qGE32BT7ezdLutF8ZgraR
iykOfAl7vBduh8OEX/XiNNBj98OnwVZz3Bx28pN0SLNvSulwF9BDRqzXQ+ZnDG/N8b5HwPYSEvCF
MX9me25bZ3kfiIKCqsVxvJqRMy5lPOR1+rpfwXeD1SLT+NUP97FWHFDrzijp18p9f6hyRMy98kK9
56V1duZHbOmA0khLJEbS/Uh/RkQ0bnqQi732qCG/2mtEY3fxcaqvDdFt49BOL0UBb70cm3BTNPEi
HzqeLuzh7BqIzyQ5Ee4Bq+VFi8ho/q1L9xxQtP+QmUXCS8N0QcJjPb9Qh3zrB2zC0GDM46bNeFpa
HSH1ySnGoyIJF07VC/P1zKJuyRgpYV/VWrV8jJta/D4l0bJvgMa63VAEu4R2mGcMyLaWkhjbTTLJ
V9iCSFeZlFrMdlR2qbqktpxxV5pLGntSoBs4UMN6qFQLHchwpO1ZCfTSAHhiV6j3LnKy7SfILhM3
F822X+kw0vd6/zy9cXi3zNslF3SzC1kr4uR52JvEatFi7NLp1/t//6Wvem65NqHoZGZ9oTbc0/PV
eIv0q625mKTbDc+S5P4RfscevOVLUdMbl4O2pmp/pYVzjPAhbaz5GIVQp4LvyMS6Yv5Ayo+0Xzd+
KtDnHzpnsHZqc10md80lP6u3llE+HRi/ZanKZgJuNL4KvKHReCuFO7AAFz7Ty2V6bhk3h8oahzIL
C3M+5m79XXTNb7/aw+gcpJ3+5OVXxnXiZTvkB11zX+zuxV1jy84vye58w+l/pj8JFn+//z1f7o5z
P2RzuPSh6pBiNuZjiq/0+GsuPanc1zhKf8+f2och9nTfuEa0YGfuGl+4ygcv/pzcwABsKH+JDsbZ
0p/82xDuW2Sbr/oLV90LgvfMz1LX3PevLz+EDWRuNNmPCfYIVvI9NZ+6xMvBqi1/UszKR0TWrfoX
DgAgOKurpXfiyJfhiAUWtaNDOzlae7XQrTBuYjS5tEs5yros537XmqH+9bvqUFQQR+O7LR73gfAD
nUA3d+RnnWThwhd5Y9Nv1TRkS1+WfNDZ9MfW7Y7jp/am9ol3cYJwir11o3+t75N94VY2MpN+/qQ5
yi70pAup9ouSxrkZrkfirxlStxaLbOYGmbNnK0LUb8KnqtkBaorRBpX9pRAIhRwl0hFrdKLqV7ZP
gifYLMB2kfwKdm39oMaIhWtOo+/anyZiYPOxvxCivhUvbHthmr5E+WRq8zEIRFcDOHuHSNvtMl83
LTodXzKTp9hVGsOOBq8brkJfb1xUuaLKF+NbpUH1zDNTbyqeinKvYSlL66xQsN4UD9lw02pXI5q+
cYczxm3UIApfphfusrdO/Ja2VRiFJUBBwtfTmxzTTWyuLgctRQffF4c7zMHBxkb93cGu2g4PGBsc
dMdPDyjm2dUVKekOFU3/wh5bb+tzH3lzseIooM2ZVBBtx+iq6ZNvmN/yBZnrh1jcz6No98ptU1o7
xFbcKtd2c3Os23g1W8HIZwl3U+eFyfel53WZCUHQlIvwRtJ0EtnBWZSHUTBs1OQuNdVeeHvnfu/m
Pl5tKYyxWY8dsYdNpilRncE48Wd9mzh9uRMVh0p2cSsaX0KU4yzUVS8wdN7qRWyhYJ0QZKPcE3Qp
d8GXyul/SPv5G/3z4jZx3/8aL0JJ52a3uYODxgCpmjIE4obhbfyEVOKnymmvCn/e4yh7WLz8R3Yv
Xeu77km40e8R2P4y2cOTdRXsoltCPWf0whsy9UP5aF7ar29sEWVzA0cKmPxJ50eV016v/aK+KgNb
sjxaFRV0wV1JduXOwh/5XvS01BYGSF4ODjFQqSW3uUkGzxr+iPI9IuW66sbWgzlhI3BVVZ6CMKdE
kI7ILSrbOzh+y7f3V/KFvH9mJV85GOaUxgeNH93bKO3f1b7kUTdw+y+h+8wr6k++6omedNVeX0pg
3qonbakhRiNMYTMwZHJQUbU9lteZP3nDQXHaG5SCKe/sKOsYV+FhvpfcbLLzn+9Pdv0Q5+a6uagH
AWXdYh0YNdAjhThnckHe3xgXou63Nv5W1gt5iJUayt/H30MAwmFbn6onJXckN7mJnffn8FZK83LN
//XaIEw+Wws670frUSh3Brn6LcoZtoXw21fRKQ/hfXp36e14KaCcWbFt57/KcCFOmlA+itjXpZQF
UM53ajLMeTcJuyLmqrtBR7nrPZlNe2c1N0J5P+q7mrDiScaFwnLpO2DWUjz1lSc/TBI69Luqdo3a
GxEZbFMvzj01+VaX2D07YrJTtHv8iUxrP7X7adzV6Pmu7YN/euBSBvtyfNIUJ+/vw47e2d2qu+ma
io21zvvL+zKzczPeROvYUwh6jg3QEV9KN7+yPNmFfO0huumYPqLHDsKUn+ZDd6069bGzoxuElK61
+9n/nrnVl/d/xEt94tyP2GxUfZCnIcpZdq12sGUZv87Cocm92e//wEJWJJe6mzshCf9oDrb17Qel
FfOu+cJTk9jY8Q5PyW65rdBvIZ2KOWEoqremHaaf3/99b1W9toDAmIa8ESssEmVuxEFzwxmbJ1TT
b6Z9v7i4kxhOd01WCNlav3Dlv/lh1uDvr32fL32E+ApjTuBQvHnu7dzFJSRBnXgN/ivVroWd/riY
X1KfcbXpmXJ4ZY//hL0t78dDiTFQ+1Dqd0Jv67fFpTLxW1HKC/n8r9+1tgwxjOJ3YUZzKHeR/4Th
w7530S6xIw5m5NET2/0j0fJoHbC1u8qv3c75MrmVL9ntIdo9vv9VXq7sc7tm8+TnyMOL/VqGKnOn
38tcCPZyJecO/lTYkpqHkr7vzrKDp/Y5vVX3iU8W2O+KnPN1h8ncvMcHIPkqXWMyOj3Orv6YP+R/
gltduK+SZ6WV3Esv5Vu1oS3zOcwmMbXWizIKflamt7Q3VA4QvHJkbFiUKwUT1atOeIx85GyzeBfd
CIt/iZjy1gX68iz99cFEXAWGaX3xyt3o5rfpVWkftAcXJo/7aFxKSdY1P/Mttlo5S4Yeubru1obN
MBx7F9DzvnJTX6QTFjj/y9l3LUeKRNt+ERF484qHoqxKJfNCqNUtksR78/V3le69J1q0ECfmZR4m
ZkSRZO7cZhltXx/ik/hcG+meOLKjGrH98y5YO5tLBctMAAo+hHABeuGCOZuRq9ig3BiCj/1wTMzc
h3vbxl20EFj4n1bkUjRCBMiB5vdMLz60nuhLZnotA9XP0N5gjOwKN1pH1HGRnxIvupYGs9PMLdTw
yl2+RLHzA9sBKXR/zTNnXmGCeYT3w/YOXalaP1f3r00C0Uq5rwf8ecFOXNb6ozi9pTmMt7V0a/n5
P2B/nu3S5r5BWhv+l7hZGkc21WtsQFvd5AyCMoexf5Ot6Hm/Ob7bj4vyJQqbSa1FPI43VEf2r5fZ
yDEtvIj4x2xy9jEx5GNkQJ3ZzMzGukVmaGzpHazkxUsCCoUKwqzVeHaii1ZmICe3tlrvwtp7LbpC
oExTVb5/p9auMehwZht+eyarV1btZVZ2SU14kNmNBUSRK9icDrgSbvKTrNdvvFnYIUKftB93mEuj
aDe3BIY+U/7vlntRn4gCvLrp/80iWCu3x6C7wZvbh+J5AENUN9OpJTpwwUms5sbpuM0/iiA8dnYW
jFbruOi/eLypOLwN9QlrcGG8ZG+FprXgu2TkAQEMaPH98uaOczBYsiMa5RFeByYcNzzouBuDp5yr
U7mnG1Ieax3Qpc5SAhBwFt6fWEYzNOWOlPFn/QThW9IAjmRGzRuH9DIzeiOxVBGIpY34tPqqi2RO
6SMI1I8qF8zvzPN8xWAL5Xj9G9nCWw84wrHMTDLrkyc8DJ74q3raCMEr4Iul5hekU8oWGFMEfzO7
TB+zWSL0k/uug6ubCa9Uk6ITBYmurQWWvj/dS+YEzVq0XkDgCGZMnf6EwkNXwYRaxwY7S52JtAN9
X72tTZGY2n/MAdlFPgZzFqD9AU0OprN2RJ6aNTb5Dfu7Ue94dDt04RVsZlgvXiZ5H28xidZedBHG
Bkaow7GB6rM4vnLSDbh8pLxbCmdr48KltFnL0ESpeywjfE1gJMLvo0tpJ3vxgX0GqYe7/bw91nbH
ImSN41DftVeQf0ypgpEUk8BBhn0uW7Yx4DAMWccQJdJINx63Nq5ZSt1BvgIpHsXzqpvS6fGhO4S3
ak+PCe4ds7vCTDWY/diDi+xH4/Ju6fM2Zgdm+0hQ2fz8yisR4B81aCGm8wx3bQwDPyQz3KPsF57p
CbD12YElRfkh+OWlPpCzfPmPD1x0nbVRggEtnMuD6KC9a+G1gx8bEiBBHzRd+sM/8Q9xZxJqyL+j
sDS5jW7KSkL0D4ad5Aq0byB6Hxz7h+LS3te4eUyPg5l584fmRw+502Nj7QormXX4vznVsXwsNjq9
3x8OQKK/VkjwToaLeioCV8kSY+gvpLp1jbRVGH+fEUE78etfrwYNRgjgxAAFxPutF1swF9LvHVgY
Ixjk7e2NdWdrtu7XVbkRvz+1EP69Ru/Q7i81X5rLEfzy8EZYy4DQQARONNQzNPyiHX/KXitRR2Zp
DEf2KXxS/FY1cjhoe9IFfq5wAAHiBm4tqIBlI96PH8ItbfTSV3+Vkjk8yS2+AzlnG1t8bfEXkamA
Oj2ktvFTAUCxkmu8cZd8n+b+Q5lkuk7TugZ/VpaeQ5BCldexvUQvbGjCvIObnJ+Py8pMC/qNXxc6
UmCaOXxGvvf4wh84T7B5SaceBX7Uyq8Cr8tXaa8eIfj4KJtwUr/3M8mhuvch2n1hMxh0bSk8raTG
EOT4+mNmjSFi1WCnTRags9hfxGCN1JacUJfNP4LRHIkV29XGqVkBD/2j+sFAzFQdSzxO0WMLJoPW
bBNbBjhfNk+lLhi9BSCFKftgCln5PtrY2ytjGUldRKgUuiKMMuHLdv69g8brPOvGsZEcCITyd9ql
34E+tONf+Cuzj0+MKZ7rd8hovJZn5IaoiWXYEdrsc+tn+/o4WuFO3OLR3rOjb07dkqMoNr3c5nGL
a7B9TlWk64D98IDbUZbFiGJLLkxee8wiXHVaLUWU5bgglQGRI0lvwNt33zCxlcCwTZ51hap7MNMk
INdbprIokMxqi25B8VL3Dy3PgNOb6eodyQLfkhibFQDiNvkFLSOd9DCnSmGo2x7i1mzBcUM7JFab
MwMwkwCxv5n8go9hBnXMHH3NcMw7s5okm5MGl6q2Jr70iTXkqhey/FuKaVjagwTg0uimKboMEC+g
h+P0WtNrzfmhzN5yeGCRRNbnDsqhGu8nsLGhKcxjjgmJDIFFqSHXJnzI0faXYuPnY7swW/j/9Te6
bl9PSikTluuGBqn8uwjjH3jG/IoyvX5ofdCosnfYAM2DVWyEorVzqS6icQbvclZkZqS1DAzdzJQZ
LeAN9AlDq7Sxxvwkj26zh0Egg4FP5XWQrkdjMsXAm/L2z2983xvfbc1FlGVbaDcWUJYKupo3xgR3
gg1fHbettoyAVuYhIGR+XdJxKCDYO2FJa7s3JytxKTJAuMj8YizRe6eXe8MudfgdcwV+5eeXWmnZ
wIPq6zPFbCA1jKyR1TqT1RzGHbejD5FPTM6X7dYBV2Ta5Vuh/v5Hv1vCRXRNSTrMEA5HKsZPV2kK
PSEar9Mc28MkmRq9d9bpoSKiA/92Y54EawxhgSf8ntRZF1rBLYfOiAEea+tXEeDQWMYMDfSVn5fi
s4P8za9bUqSyXKxE+BmiV4DkYi+8KK7w0B8perumkL3KRaCg6WuEJIDqSShZ3QMguXB1Y4z5EW7c
8BjRYOW4seHv+/q737KI0FXe0qQL8VnU6a1Wrx1kQH9+y5VLfanvE6tFQWFgg4x8MkLOr9GR5vJb
L3mN9ijFhZVtKWbcf+l3b7AIsRlFGxIS6BhIASNNCKsPAmNRZddOqZOSfTN+/PxCa4FIWQSiGUai
NCywqTCUOhZvlT88RmfFSt/U5/nWvyYbX4S/n8LvXmgRgoDAbiCGhpUTneZQB6lHjNRUTZiP4ZqW
AQhASQH3ap3dlY+pC4Tj09Z9vXZIlUXo6THazTiCR9cnQTR6gIzR2IlelUvujj7/LrzBcDUUt/Hv
a99uEYi4Oh6pdH/VwWCOKBGt2RxdYqdo00x26cTmi2JExmhtDRbXnrcIQloXT0M44XkC5hiafoWD
Y7DFVlqZjEpLKrioMp2UwlssaNGSng4RaBfwcALlY6urr3y/MZZ8F1JAbr+MsAHT9FUYfkvnyhtY
k/QbKKa1JHFJdYnFoh2ie4ju7cIf3fqY+ZVPTejAHPpdv2utwhyOqgtyky8Cwrqj1cbl8ImX/WbL
f6ZPf3WipR4SpBR6fAG+ynNq96wOgPscOomkc5I7ly7DGfepucvAmQ+NntRqSj16iQbYyFvTTrBA
i6xa4CKm1GQVQzHj45aY/lpZv6S7KAMEqcIBq14B7G3Dm9ELf8fwhr+A9rXTzrzZ73snM+stvYS1
FGRJeIHOAxwQIXweFLc5SF4Fs42BF1D2sxM+YN6peZgWyYfWiV+yjYxjbesu2S8wIW0SiCHiHa3w
nLj3rx1jmgLCw38MakumS5VAQTGEwQPCGTp2w7n1Ml94wijVTAIwa93SnczakPz0LUdxzTrKdbMX
vFLUL1V0lVgZhuqeT0mCpRXXwoliPZf0cjdSn+zIBiJo5SJdqrNB9SpktApdkWTk4SMuGOng/nzx
rHUIljYsdGb4lsaooorUpC/RbCQXgTPqYyi8ZJNTw8myMLveCmdDgots/RCJFw26h6qtPPbDlXdD
SPkeuiPoiZ1g0DPXOrNoRR/NHxIjGTLj0MYM2afodbiw+2Xrh59/99quWmKoxSiMJog93ncVWkR6
5FCb94BYdNTLf3zCPc7/FTcyKpRlpeX3btB7CJNRodSzAT7shdlPOlhjwNjctjm9K/F3aRxz95RN
1GLAdwAB1OqflSNqoEvr5XbizWdyCx/aA+Bw5VuxcS5Xrqsl5WeS+mSSWXpvElQ+TGglC9bm45/N
BuJKmrwk9ohMP3MTbhVw9bGlnghGReWeNRHU9N8bX2htzRbJDA1jMRcZRPaeg7ZfUMMZuM90qHLn
KDhLtNi0gH9QK9TePm5nWzzVUwLgjFtvHMu15y8yGrZPRLaC0H+AVs/wkT70PpxQ+q2ZxD3H/Obe
kpb5S8ROpKwYNpiP4zF862GnYKQn+XG4RP4A0SqonOkgv8LBXv7184KupNXSIoMJ5Whk1QRP7DsD
js0tUkG/8NrYKE5bKOuVLp+0KJ4oVAUIU2LJUO/+SndE3LjlVxZrCd5W4didhdAhDMIBluR9o/fM
gVS6lpg/L83aTb1UpClZrdTKUYV4Q4z+KdzVzxHaHoF27o0w4HzGya3syFzDLUrUSsgX73vur+jT
dBEfT4nGBqlUQLHrDPMIc5CtVj7EBJoD5gyAFwey5KG4Eumad+ef33NlS4v39f3rsRw/9zGEZz/H
9o84MPtqs3BemQ5BPPvr32ZgK5mNIZYwOkw3eipuAuZ6wmTMb8lxq/5dS3CWmOcU/scU4GAgYzzR
AjF8pzyPXuLzJYxk0XeF/S/ZVUfcn2qkb3rUrMRScREIoOIxdyyLVWs9DCyKR85J3e6XsiWduvZR
FpFgCns6sgPyG0VDb4qVDDAOxF+dsnF21orPJd64YfpmlJPpPomcap3rjH4wZghi7DR9ni+hXaV2
dzeh3+j0rwCIYHv7dSMU0lxVCSRMAoXZc7+k/QDmOtUjj5zDDHQ6tA8DQDA3nrYScZag4qnNlZ5t
cA/dyz9wCTcSp5VvsoT9quzY1BwTIjrLjd5ONwbKp9JNkgxN20DDfvIRv7kAljDfIutrbUgUXC9+
CQycBJZO7MMD7aTsgDL2pXNulscGeJBCLw0WeH3Zjk0CkAgwuTd111idrnhbGJSVKShcFr9+NIxn
1EGj93Y7sCAwxvJ5J0FHL7yWuy7ALMOYLGK3PjnI7uB2LmMi/zNFALOkjdngSohfgoPjUFJbaF+i
fzCdZNAFYozoJovBmfg59K0c4iUuuITJa1wxBVowuhAwBwio6MwpvPz8x1eUBv5xmOsKKN1rJf76
nL7GAWl3Y+gor311C3mToD0OXEdH9K151FqzZcmonRiZqTVIrQYw9mRnSz1TCuVjzpuJgeFdjPQy
UU0WLBAjvZGtEedaIPncyX/dHkwrs0lzHzdWw683obYH3u5lu/JoafJQFnC7+il8RXn/85p+HoTv
Dsgijsh8K6VljsdR1Zs1T+I/+NyIc0tMrEIy2GIGyQaZGfRRkwoiLqLPzy6beCXR0fysU58Biikz
kzqIAf6WEmjTcn4xEEOY9ZDCdIU3K7Dwugo7mwlAMKLtiyi8ZWgxg49blc8/v8YK8UxacmxbRgmF
QsG3osEMGNao6cVFsSFDZNa7wR718oqhKBp08mn8iF7Gt/jYQHjn1px+fv5ax36JUR+jUaERZKGC
0WZv3a07RL5wwKjSlKwioD4ax+8ysLb5hTXT/5jc8ov0Rm4gLafc20F3rK+0K3zFTs7lLsaIsjWY
F3bXnlsntH5+wzVUwWdM+2tf8gosAsoedwBn33obJcm+vVYOvcR76dcYhF4RELfwgKPH7MeJDHr4
X0B175vxm026hHprzSDMYoyEBLBSl+uxn7w59xQ4lBQGmawMwkLV9N8KkqU5CRfmvMalSBqJYIyx
1T+E6cuo3finn9dx5c77XN6/lrGsulBpGmyUcDAxJps0qHpcQH6atgana5fMZ9v6rydAfQkKabWE
D2WKj7PHP7KJnjnhSXi6J9lohAFBOgHdCfA1zoVP7x/Lec1RAW1Zg63k3UtkNSPJVU/bQgx4kfY6
n0d7uBdt3OhrzZYlcjoLJSrCDBcDkYLotPTyK8vbKO1ET9DMVrN79TGsTnJ1G3JzBgS4tKqLOhl5
9VRUN3WGVkn2rFJvVPwurDCalAwMbPLZ79G2QVEoBb2kx6I3OoMG2XmXxwxRyXZlbRMg2Kt+Y5et
XJSfceSvj1TIeYwyDunifGyjR6G9TNAmiW0B+ih0I7Sv1QpLELZcMoPAxTEXsDdyFdwWvTwI/fZ6
ukd6Y/y8nddqhc9///eLQPxTaboWtUKnnDtBfOfII49xveRmmjFOH6KWGMlALMxlXpo4u3QSxKeY
E6QvDVkqjqW2lR18dnm+CRKfVedfv6TLVYm09w4mm+ykCdQ2FiZt16q7VNNRDnmdIaOhPIlHHvIO
MYUImVNPs10c5NIRAGAgkMGaGzNP70I1UPufwJ9gXXrMxD8lTW1I9VGKvwkm0GhrqpUVrE4AWmOe
Ok2nELGFvXzXmhpeKzUi0ZL5PyxIDVxMdTHdUwXtvyHWBdHP431dwUQuMqHWYfFgPahtwIqvP3+P
lfbDZy7z1yKkzaxJZYnJMWvUD7L/p/dzv3eo8/NfXznYS7w4/KEgthXWiMPSO9u+hFuStStp6Wcu
9NevhpJgVGURPt2cHTFPKGBwBuHhaFOiauX+WIK/Z5nCFQkm0NDf9aTQzB57X/A5C4XHiPz057VZ
S9w+j+FfL9GNKWWUHr3O3ob4hJ7opce5mUft0EbTUTulG0dupRj77Ob+9Ry5EGHRKSZYLAF4+fRF
qYned97Pb7E23FwCs7UialjsImwgVLFHDqqRUKlDGpW5tQdU0g5TAAs7vnbzG3DLfnurneS6ibpa
CYtLkDav1i0RC4IOrp5mBrI48Zbv1CAGofo+X9GM2JktYgFWrL0oGzXRWltq6a9XJBQGnBJ2der1
duhAKjqg13iXWaopOaoNTRT1fQqU/7hPlsDsCaaRdZTjiA7+eFT9ZA9IkXhiLqnOGeyTdpo2yqWV
w7rEY5O66GkGT6tATCNdAGSKStefN8la0F/Crse2aWGohqDPdd0+ERo0hOGMUoVHRYCamDRaQqMY
Rfg4srJVzZiEhwJ0r0GZzBpU2m1QioIl9h8bv+beIfom8LOLzlEIzVVppigLW3Owmku3z/Z/Wiwm
b6puvycb6fba1uS/1u4Jqcqi4fHZai4JWL437hZrMLPcZWNi1mLm5c24cQjXCl120UQeYCF/Rxnc
6VOiD/6eD9yPHjBOAbaItPGQNZQLew+Wf8URvrhbXt8RdrnHW41zf0hkJXv+RTSBOHRAg613YFE6
0UPq0EflxHhE0yeUFNrGL1iZP8E57+svAAIIeI37awJ6AopMZcTATYA8bGzF5Psf+ndnwG3y6wMm
lfZszaFJltR2leHqdpvEbGwODMjW78jGrbjSi4N/w9fH1DMUc5URK8m4jR5+fjLwSHwwayACMZnJ
cQs3tfY+i/7RzMwpbE8RnNvGAvykBME29uJTfd5CG31fnYhLfLUUhlmUKHiA7Dc6suPzuN8Chq/9
6XuY+mu7tX3SSbTAnxaUR0G89aEtJJBjOJZko+3+/QGFh8fXB1SC0inMiAdMnNNdQohbaOhSVKBm
G3K4cfeu1PmitogC45xDqL/FQ8TMgrBeV7yR1FDR6vWFXE+mA4cCo4HuS6RHOWjH1Qe8zKCGHGvQ
57F/jncrvQ64y3x9UZiPCfPA4TckGCiLRpsdlTQA7FGB3h0MX9ibahbMrYgHk45O1z6rkytD4SHb
q3YP1ABqn3LPBFAB+v3zD1oJV7BA+/qDpjCOsnLAD5ofepPZwYPSis8O50iSDj7FRgNibemXxog1
kZmYHVAytdOTVHj1tGMLSExDT3CWXyt10sXOjUmB+s6kGMMS3i9Ud2J2ynhl3/JBj2Hc9fMLr4hH
iEvYNJMrSgTbPDaQBv7URbUdv8T5ZGiK7PaSHQvDngr7WDhPVJeRVNAbZNYyzmNblBL7jIW0wC7M
t5wIVw7WEindlQXRwgo/hplyo2tBd+Ihc66AUA0pTrKBPfo+Q4c3ztdPjGo16xWCEFcq7gybq1C6
VAS9no2r4PucFt6eX/98NyeQ+y7xDnkHNhJX6QzUcYm0NQj8PkOAz+XXP59XPdNq94sGHEynDGa9
3wmH3gDh0gJaB+2Pn/fFSnhWFxGIgUF0m6l4TG93b1CW1u/0BDbYmsut5ObwIf36Guin9iJ3L+54
KCOdoofJSI+JL5vKc/bWP/HPChQYoLMT7TkjhYl9rSewbNQ3Z1xre2ARd2KuTPOuv78e0C3J6EGW
XSOZWW4ZY6wE8KX7QUoFZiDx/fVADq4OSAcMFRP0rdC9ck6WqN5mjhi5ZZDmqwmCgz7cclt9gCi6
pQ56Z85+ayjXCS1M6Zy6P++HFeqnqCzyj24mc1Hc62V+MFUEBpdzC0ZPoYBJ9RGjJt6tqSlHaJgm
J+YeLKeNJ69ABUG7/LpV+Lxl44LHk8d38O3S2uSAScPQ24oc8ZjajEFv0A3Bm2r75JqAm4/Uy9pK
U1aYPLCF+fp0LY60KQGzHFO36LXA15xt0QgRIB8iNzSnl8SZ9t0eGFkT5J38wpznWocK9p7uZLtw
OwPARfJn4xvcd+c3OeASFRwRTSS8gMg1GLmZ2/1uPje2YJRO429J+qx+50V8qTkxUYkECGJ20J7z
Hqtp9AGO4i00KwNyyUFoS5Zoh4BNAsT1n4ay4hILzOdzw9JxFgI15j+YFthDdYLUcJm//7xyK8dd
WUSbCR1/UshYOO1IQMZsgi3E5loCoywCSTJAkJOKKNjygH9DExwn46l9F2z0y8qgP1X7+BFb1Iqd
4lQEfO2msZH60gsfTBtLt5axLKHASgWV4E9ccw3xnjeoBcO2AuyDhtHf4sEY/6g6ibYa8iv9BXEJ
C56auSK1hMlJDyywTnujBHngN3tSGn32Z/S53qGU3TwN/uDLm33Z+9b7ZtsvscKjwrDhdN+S7XN2
q0DjQDr6LpuCGXqtxe4Se5NWe8/yvnvSItT0pcDN1QjgRndhoNegK86ImzXfVwhzG7X32sss4kmn
Tj03xy1GymrWuSo/zEaTVPXGtb1Why4BvWoFd0PKYT9Gb1AAY6zegKxRZDxyW+CTtXC8xO/C7WUi
XVexgfIQXTBFptfhQ7wBkQSbgjgG9RpcQu40+fl+MNNUn8x8v+mZcz+v332fRVaSiPT/wbpmFAF+
bc/KMXM0K4cQQWIr1KrNauNYrUSMJZC34UYKW9QOeCs0w2e20Sf5oHaczuRbgs4rGdYSxKtQpY4m
/o4ACG2IdteMOREIjWZAJDG5UUMniJ5/jn6rm2JZ1MBMaG4VhD9leBhjM6zfOkWEqWavd9EL88yM
z/GWyORK4vMPDjfUpFSMgMPNY1MA07T02ux3p9mjYo9Nav78QisfZykxLGYcfBTDSghCjnBvMi0z
eONSyJLUA+n0MtP6jepoLd4tYbg94cOIK7s5IAYdACtOKBxOntPQ7ACJzExoMJsClJ2KSi9yT5zN
vn/Ja2IKW6dt7TpewnJhydqkCu3noA/9odh1E6vnkLzKLRZEQaivhjUokk7lx6OXhd70jrDfRX+y
NCgzdmP7fOK+vjl1S+hu2CqZBl1+6IbWV/AEda6k5jC/sIpFhACGm3MIwTx1PnTlIWlfJ9jlJbFo
cMVzFtthVRh9Wj0OY26ILJibVW6Uk3KhqStAIlcbI6vuKisTKiMLXXQ6oKKZoiRzZKi+ctmOL0sr
o2/w8jVyHpKNrMXH10b5PXX2z3tp9RMvEp6YFeJqTLDCzC70+Y/8CnSFrxiTnR5qlzsX1zzRH+jj
xtNWTv1STzrWhpzLe3h/dEbkslBwGizMfe3oruMDsUHyhl4vtJYhL6xvHJYVQTVxCRwuuFDlYEAF
vVqwv/lr06CTlOdHPoLAU/rYyKCaRCdRgsbPfM2p5BAZ7PQ8sdI4D2RlPlbVFbIkMCrAEYAyrCxb
kQC0AtEzOhrQf+smsxQLvedyOCKMukIssTtMrbxxBj9Dx3fbb5FiqUrSzoowwAMobCE3gXHKLNqz
5CZUQSfiqoLB0zQ4l2jRdPzk8OR3whzKov4NlWY9St/n5K0rOGeK/qjpU86hoeUNIqPXotvSJ4Ye
O8g0Q7xXewgTJ0FXH/aFpkSHXYZTLkNkuQEALEzNinuSMchhpfwoFk5ZMjrDngXyByonRkkgtUYY
Pcufxzrd94yTalYDo4wJfw6KOJqQ7xVNNZTakkHhHYqNEenKoA4fCRflX51IJlaqpJWgSsuiF8CZ
zIVzcxMN21vlEeDumA2kwkpUX8KpqTzJXSWJU6ACUC9CEViPYIMRFaBmT1etf/n5cKwAuP6x+Yyx
odJBgkBxbw57+KZodvJRO8CgSi7v4O5tdMwHZ041YPcbKM89Z8HRSlJ03iiGUueDBM1L+8LcrY8a
tydG16CZCR2N/tBCMUTd2JBrEWOJxe44ToRIPw4UAnKS/4Im9k48zhZ7lyJKnhWjbUGEB1fG4Ki5
VWis0NbEJRJbCuWWjUbKoiVcAu/fnMUZwwVQFuVj/FSqZlQeZ+46lO9dY7PnKjQmVR/VZ5EbdbgX
P/GgWILB9t6FsylgasXGdj/sp8kgqZmh6SftKZE3Kva1kmSJ7KY8+NCMgBSRa/wqmm2NYk0glAaZ
Bc5qohcNrH0AvusXttpqiazt0EUUn8u2HBMWj4Q02CW1I092m9NWebpW5S0B3XTKmyS/0xR6ECwc
VN/8QSqxwl7/S7yiTQ41cmgq7qaddNXO+Ud/qVNjPnHQgHaK3daUa61rLN6z4r8O+yQLWpE298N+
ln36Aq8hh+45jzMTv9+lx2yPzgcDWczst4if8vOZhBX6Srb1DxxcFQHraHmowWf0KrLamZ2eSyb5
lffduRDkVgEqhHA6lwBVNEOjgOueBe4SS5EPb2mzbvJ9UUUmjyiYn6fwpMZ2UZ/74oFKsArME6PC
2AHWiboA16doHE8hpEfjbPpNws5vo+lQS5mrFpjO0xLuPxTWIzwMZ5IGCVCNYlMLjayCDWVc7+aw
RRdmsKI0sgZoXqbEEkJQfdn2wnDapNew+Db6wtZ4zqxG0YSQu67yXp4FaVftB+2hAtlTYD1g2qw2
Vwmoe0cutNpRNRj+DVee2YaD3anFWxd7rNQbHF5XUl8oFQHJgfg/q4fdr6yAHUeavkzwaM6Vj6jR
XHVsjGTmKxPXTdLa5fjEZjbToqdeqLBkTyPIIiR9rPPTiYhppgtceYgyAl2/aQDOKR5Ke24Tq+1G
H8mSWnuwy/JFSX4No3QH386nnqamluSPEhmdUhRfiJYaY5P9IuNwbEficZrTlVACbXPWbVtNB+EB
nvdBGdcQUhJxCiee5lBQEuO805tCQuASZCufIawPiSv+JUmcjPdp9LtoOlOEAhCrijqh8I1Xcl3p
QdUVezBSupJtz9UgvzaqcNBqjTq10smZpWQyfe8zvvrVFVUGWZYKUv25NmIFoaYFUydmzM0IBpIe
E8FaIasaRccqTnpfK/gve162JrHXJQHBC0R/K9fgb8PUz0Suo2epyJ9o9tqmbR9IieRwo2QWfaK6
qTi9cs2UuoUgNc+EQCNcE/OPuaiceWggnGzR9iEkx6F7rOUjIY3BwNOgtKcWOsm9C1F3ZPRKTk6k
NpJQs4TISTiDhv6UZ9Dqz2CxqGodJjReTWDYek6qCVSz36Go8/FJAJ2Y7GjkZdRtS3+sjw1SYZKE
htCVZgi5p1GHZh4ZdLY1odaKrUsQh2UzY5wRIu9tHIhdwE5GJ55hrZOKLgpRCMCpzKUfA9IA0iI7
Um2gga1YcPIVjDC5sfMeZgfZAJRkzZo1p4fMtEvZah9CNCTDHAVSaCd1JhcNho0TCClFeRiShxL7
VnmeWFiMVfC3fJDULijqP1n1Z8SZE2u4O/Bv5YhNIvSXpiWOmohPGNeBIaagJGFGMxYp4H4sgX51
Z6BKNwjOOFdec/E0h9di4AtPydkjxEaOac3ta762Krh8eVMbPXWcakcy+onzJeEOGYht4/A6J8UO
rzENmE0yEO5pbmE1G73W7iY2Av5a8wch1Lw25x+ESbzA01a4quHQuBmscBliMsKY7iSKpgQOb5nl
cM7JIWSFrSFigFVD64nqZcEaYvokVMQcJ3qF+vYw4ZsTWNNWil1Uh36eK0NVWE8RrKzPrDGB40Vt
Z+P81FcgqMPqrdcY5KL6GB26l3SSsajZsR/goctAT4r0aJXHgJfDo4OJMMhqLQZbRUpjG+UZSKNw
NBmuI0ftWpnNQhKMQmnwkdjK4yoz5y32zvWC6ksR5EweQZh7zyhmj64KC1FtC/Y95v3viHCFHINc
gkg0rzk0ljS7YpvCFQgQ7ZpcvlSleCr5KQyy6GEYjl31p6W1DufhdnKS6qriq8sxukWtCd4BTkcm
F4bSsUYj7GTGjdU8NPPuMEObXI2rgCGpl6HZH7FJZtSxdg1hLmz2uA0FRn7g2wYS2kziY4EHp0r3
6DxpcFJv9TpQENmOLFrXyqlvIe8M5hJJzyx8ydNXIPNV7QHWF2z/S9ZCSWcA13hNNYedXFhAgG1M
ZaNNDe4X/s9q9mhrlHCGUHVuMDhAGTEQEPQenlRyfBhgJFME7KxH2aXgTjE0r3KrRQETVbbK7drw
zMwfJANFL3/nMsh3wLxBgQp70kWPfU3+D0nntdw4sgTRL0IETMO9Eo6elCj/gqBGErz3+Pp7uPdp
I2bHiCC6qyozK3MrpfnOiPPXntB7QggrNeiKfQzR0XRFYI2x6Wts4ek2CcCzEXTUq0FTCR/InG5o
ZyfDhhZbTp2SpnMLPqwcD5H2wk2eLOTaLFgWfelQCZF+sJmvRDlhQWHWjq5vY3ntnbKq+Reivj81
pZl8K7c28WfdC3N2/QxHfdCz6C2LQDPNgGUwDG5n01GMZMPL40WdcKQKBUrCHlJ0nXTVXc1+I1lE
KZqnjqQYK+ISXXfFX77i7cLax3NNdluGufeuNzKnr8ioS8vpU3TDZe5xS8eQHOhj8cr8SJRcpmJX
RpLd6A3KvtY8KfYaDc4YV5uef9eynXhKelYseGr3JDt3OHVnjEUTO5inct1pGbOk+NVknAaEu1Tn
VH4tVmlTgQT0e9PwlA6KpX3FOirQu2Mk3ChmL7AZnvTqXI9eh2WXAAggGLUgn6i/rU8jAp+0f2YV
swxbkvNKD5duy/SGhLQH8bos3Efl7Busnnfq4PTLTGC1O8hfVvpjkmTXM8b4ye9gcUmwSVtxTyF4
QTSLQbyyq2zNUVVfUTy7fWmjV73aa4+rYmOMp6o8wEZFxdlYvBbfXxBqsalMp6655z6l+VasLxVD
ixjcMdyp7LQNQdlvbZI/wfg+1ugA/yg4HGt8JwbJt1T7aBvNiS6P3N4JJN9Uem9oCu6hdHmuF30X
8Y3WkXwRTKF5nfTHlNyZsm2ho6DnHNGsnr3O+xTzES+SO0rMkl3IZ9+USuylhnG3vuLWS8qVlzZ1
NEPdRl1+wIpqPz4ePoiuNWX+QEJos+L0XvkjF33NdwFy08/zHt8OR2kGt1zOOSz92JjXtnfsfp/H
vavOTbAMY+k0bXPUwQEMkrSF1lya/qhKt1DLD516J1q5XEK28/vxqiXSlZUTp8EgFJfJl8EEU5L2
hkT8aYPF5DwpGzE7qZWeprnRuJ5Kg4zOqj0Mqlk59rrQWSlbNfoYTCCjQZg0VXJHs0dTFqumvxRz
8b2OFPzU1Ny08BEv4xNvV4GIDH8RAy5MnTus2mYA/Qe0lE9mzfnNdhQBU7BEXq17sVi+WjJWqkYQ
N9Nlnj7gizeN6BwZ78C2mFyVDMalEk6sH+1cR5ddLgd7bYgnxlKEwpYYt3rqfBYryY8kTRYswJYK
4pPl+KMMzUAK7zKQAWjbZrX3tvlEymlgRyrBp4+XmUWgsBQb66ltA70I97Vt/S1apLljKl2LchfW
8l1JCRJK+Kr1sQnUeuKJgcy/9tBOa2DdEJLrurWxzQOC74YuZG2/lmUO7Babp/GtsL9U+a1f38RC
W+fV+dNKHIDS+wtBKlhNh7sYz0paAUc10udJ1X5H9rscmShAfN8GVGnFpUnqUzXa6kYrpZ1R88ZK
7dYcfbUK5CL9J8zGi+0eC90HrVithMcTztqWhjflRrphe34m8Cc6NGUxHSejI9Wt7ONdvMz7UaPf
Ypn3eayUk9Ev8VaTx8+KGr5l99IOqvaurKlXpvbvPJOxWqXOaLylBu07kn1w9uRKtDuhnErxnaUM
JmNBetuE48vYuF2OfGsZ9nSzuyaUDqWSbuM6DIgZfcO+7yCEFCwTLc5YJn+aTfRMRFiaTqi9aX3J
i0mTxmtnkE/ObYlKoirPFOeDhrq4a49r+pXYn7LOVXE2MzveZBz4ciTUE9P+zKsBmTq986SGq2Sc
sdmB7j5060y8M6tYm8Qe4uPcW9s21C612R51SLeoLg7rbLPCxjDQhn4epW6llDy+Wt6KvoIoX5fj
HBV+siaOvrzLwviqZ8Y0pTwUCgcKxDXVf9PuM6ZD6ouaxHg2AbxG17116C5q0juy5sfqdwfXa2nl
TVKea8xT2umVTNRjIfLr3EdsGlj8TQSDngf+BbVbiDHJF5o27b1rq89Fs7dVl72V8fSmgs/M6rUZ
jnMZ/5IMQngj0V2EPI1LSF2Evykkluk2Yf0SEe2o8AbeegKGOAuZl9Vnbtiq8tTukEFCK/5iB0V+
sxkH6DUeZ1fU+95Wt0pJ+BbVv5l4S0gQfzGHZtckXLuN7i4SylDlPskvxuIOKZtDQvlV8+FDn354
CV3mMe4PJywKr41TN8xmN2z+GSZx49pvNXqr2RwXGrluSo6KJm+k/tewpI1CKnX5qllPReIWJi7c
QN0VNhQzWKpWfmp6erVDhUgPKdstrJM0xsIdB4U6Va5qfKxxvl+s6rVJUA90xVaVnULG0Jolmlx3
TXtv0idq/9LI5W7tsy9h8pCchDWMlCc3bOvEE8lLyHZt+RFrroWBhywdLXlbfEMwtroTEVtafk7a
h27t6BLWOcg6kAxln0xke3Tx3rR9vaFSM6Yc9Hm4rpN1ijDMYN9I7kpXgu7te1paDFNHwxlxs+oz
PFPpifqfeSUDlrgL7SNcghTf+JZ18aSIPDU9i+ZusL5kjSnJfox2oy8bpwzkFhNMArP6zG/MvVGd
uT1bKsyYHjV2NeUnFWPJmfNT964lE0RC2J6wXNv6irDUaUnGVnc6HGR4X15jhAnNw3+4UH1zfZtZ
6etypwd0IgVA2dUcqOYcar4eniybwCiHSaem4+sldzDPvVZwFx3yHrfb1T5bdMEiazwFPygA4aHN
XCUbSJLiyqbL7opoFzFxaXbmRUwLasaxluHUnpcS0Ld36yU6YXQXdD0TxdzvpT72bQXPzOQBJCTE
pDZe1P+GxGIm+eI3Y8UdV22SNhijoNVznCBfW4HHTlAonpmHfIj2kOaRW6UavXHiGvJ8mSpzp0fw
7UL7kSPMqIp2S2m/SpPwpdwPcVicP0L2N9oy3y2ypxn7qvgzuXrmkrHDU4BLw3SnoqzcWKxtw+Ts
hubLFLsRcX213Lv6Ktj6KDfwSz3xX9wA+YbuOxu9fNmUv0QYbZrKeCu6nRqfe+mDdO9AmgipsDAJ
wEyOp2/1LkGkln1Scjqj8GBTaseKJbW0rsDJKj35eVhDMi2b5vAUV9P0qTfy/CnCpgOqtAaxl6TK
16Y5SMveA59onDjOfIN06LBn8lVZ+U6rP4uzFpUthuyT2OftvJ+iJFBtMpGM9boqKhtTmd8v465U
2p/VMJITLfCLLUflFqmJg2PTS6/Vz00x/UURg5vATiEMYzPo4/K5ttifCi37WV5sYzMbMdPLEhLD
Kj1V6uJ0xFHzuVx5Gb6tfIyDKFT+JEvxqiH8WabnrDmvnVN/ac0/OMKB1Q9mnsHVcif/Z2Awlo6t
twyPBs7sD9W7pJJTgRsdFnVW8CBbLCYycaoTFvw8UyK9zFWmzVJ6yuz31b1K+Ok3QnkR3SavnVg8
1hN2nFhReUm+txRf7yInbH0yhYAYluIDf0oawRLJr9vLBwXErm4Ig9+ReWzb16JiXfrP+FYu4k37
lBafcG8lUAZXMdy68/PkNqSnQe8cmGP92lOs9cgFrGCTFV/sOA6y6tzyqzkfbwZt23T5aUh3Jdab
o1OmQYPjpX3R0sAgPBtRcWl6DTFDTMHRXqLRqV4NTKXC57FRvaHYjNm/xPBDVOfKTpw0lIjVitvi
t5lmmzyE8nxr2Frrtql2KIp6lxoBIfCsuk79dzy4arIL018pvofrS9T/G7N1Vyt+ixtV7TL6lcCE
UYtJ8IZI1a7x7PpSmSvXKXK2CAws29PIrXXlp9bdHtNzruMpbPDbOB46QQc1ga+idOaUVyPbZTet
jphAn5vUo5YsqauWWGCl8Qk1cdB08VFYR+Oi10e2yC2MdJDN1K79TxobpmwvMt8KkIny0o07ZSUR
PoOqxzasMZjDD226p02QWNuXyTlgqdJ+LexdrX/ECguI+fRsiH8mBr0pABMh9ROXWfkhWsIJJcMT
zbEo3Vj+6VTsfstvG/1c8VePVx32X2O3vPIw+lR0AI6TWnyCM/XxJax3jX4rs1OrHyu255GAF2zP
I26SJY+it7Q7Rd3REKzVTxl6ObnleeGagHa9hx3qRgWrSuf+sYaII3w8Gm78R0kKyYibxWvZCa5Z
f5AAWgjRHU60IzVbZv/o8dym3ipYsr0X1cb6pqh0b9Wv3vhR85IbO8FOPjn3JHz0bHZgadxr9ngJ
i+qJCM6NVvMwCaqXn+0wIIExtl75LGb1VN5E/BbNF7yGpfW11ehs4sRJk/Jc98zxDNVGXCBlGgJD
5sOtp/C9lFZWpglv0XcCr7isBrk55HYemGXKicci0HaV+CrtBR7SJc7hx6Kp3gyqZE4TpsYMs/mb
Xl2jZVMVT2HPK38yGGdKwTeAJFAW2D8THLk4kXVdspu9rrR9J5j1sb0gV9uY5nGprqX22oRnnYa2
ggXLfS10R3Vb5IeEPetBAzzMfHCrtNx1zxX3IObMncory1xzq0vfNL6GdV9IYLxB89Vl24nFX/Ou
kf0mUzRZG5y/+FxmHEwyMWfKv1JsATc3ebXXEx8TFmLQbdMffjllku31YgsDOtGBrNfEfK3L3yG/
G033BN6OCkHrjnXviIzv7oOftUw/Z63dNC2UofmMWNTm6+tseRuDRdTV01x8Lsl5xSEk+ujKaFNo
T2kYlMzj0ca0X8XsArvZ57QFB9MCrdyhznJMbqqRQQwQKCeD3XxXmoOB7CiLDyOtLPeI4bQd7/sx
pe4PBuO8wp2ySi7QEC1FW+7ogBiWE84jqXq8C+HMRvUGZ3ZQL5tFNtsPqXXRXVT/pvyjax3BThEm
NPalrEoHi14DrEQ5dBU4inFBxDCWpPUFZnpldipVyqaRb0ztzaKtCJ1qdWQUsd1Tg5dkQfH4y/Sr
Vl2L3DGiINJ+dDt3deMli5w83cVtMIgtJAdleDSdiTiH+hXf4DTHtkw6LeWtIwy6Pg/pNe7e9RIA
99BJkzeyM5DmX7O90+Q/OrpGihyDLkWlj4kP2coKW+ZKMxocp2lIxdiUvPN0LzL9yCZurd0Uiltf
RfAnfD6MWsg30zfdz1RtOSl17KZtYKXbtqV5eekIhuui39A4GOF+RQQbu2YejD9NSquGgxNr+roX
v80Eyc6u2l3YG6YX7Bjw1BcbxP2okeNrMaIALsmc5YQSGBigJFK6a6Lczdu3zCDOu4DwOKQDTaO5
k7r7apmOkewL/A6JgZfNbYnEmaQNlXIamOds9oT6tv5qybtKJrjE8PsesibPvWyUjlzw7ROM6Eal
a3JjFSekJJL+0wG3vizCAtveFJjGt9yjOcmuvS+xMElcJ4zA/DMLrz/gRr4oSICAF1+oQGaIg526
VY1/2fzRXisKS7xN8G2hTQt/jfx9QgkMlJVz1QpH60MXjc5o0J4DO4J/bKZut6CW1M3PSDt1Asec
zJ9iHtL8qk4H3oS8ASN0NNbxGtfuznKPtBOw11XFewL4YF7H2cX9SWOOVN4k+G4Bkiw1hjvOQGKI
McyN2fxW4XnCVtreiU8DPCembd4u1qUiMHLYGBa+A2+TVLnoHjfr8vPAAz+R/ZryUZ6fZiRFjP51
FSydV6e+PDmV5Iad1/U7bKvl5Msad1lauvMEEyYPT9oYblbTCqIIn/nuqZw5YYyfOskGqPQuaf0c
jV5bb5tp3742hLLiMP/H7BkihRTvEWpFywtvA4LyT/NvyNxYcSoZh/qtam/Y8rGm7bjv4Q8GT6VG
/2rpXvktBM79mAlGofCG6MvqP2blSbxo2BCo41P3oS1BxU+keeuyAlU+l5GypQchitNhig+Tr1WT
HQ3JFuYJemnuKMngMkwLPIcge0B2XL2XSL8rCTel1xcHwHpb/Y0jN+++kzwAaSXi2ZpfFenQtW42
b0M5YOAz/kRmOu1nKn7q4Q7IS+bxJv1SaalvWWnxktUPTYNWBQXIe34O52bXGid47A2B84KqKw2g
sH6tgQ/ON127DzgAWE/yX1U9M0rkxlZE1aaZD3pFmZ6ZW3dm9q9RfjT9+YH/YwTFzaYW1/+Apccr
JzbpMYm3WMfYjl5t4QdQcckAQ/H6baQ7mUhD+TXnK5/4wysL0tkNvHkD12qGN/kGb9IRcmjMQTO/
6vkt5Z2Ka8zEsaqdnsWur8+1FpiLG84+aAmCMMIAMOEuUDcyy3C68DcKWnnXKD7vmzl/DZSF6Njr
nhk6QxSEdekS0VtNtzXG8uBgNzeg4unfEDVO9SHEja9d7twcp3IjGFsfqHpi5eF7NQ5pSKyBAZYw
OA1NjdTwrS1vOvRM8tZJvysB9rw45gLvcXgEEYiHjs2xo8LRas9WKncofnB7MCMvva7tuybAVxQq
Idb7H3jFSdmWLrpevBG9lET5J34eCQBBfe03ccK2fsj1IM22ueLY9K5E5Fi4i/WBZXFH+zmjL7cQ
ud9Ssc2GgKNpFD4It0SKIXBS7sv2W3xfeib1Am5KdcZ4q5tnBZmfeuqbra3+m/jFdTeauzrblNJ7
WL/W91IN92H6CnPyGHrsAZF+i81X99GdBJB+O2uOlj+1xkEZKeYKa8uvdvg+x4hCKocvgV5NodFe
dTeFEuMm7uicDRjycSOPDwOkxM0qtN38117pqOoXMReH2WBoE/7Eu5WxhrqRXgyWHYpfoSmflcLu
bQ6WN0NksF3VqhqV47CUbm/UJ/P/5Z3EhooEqGWanJiUpqq6C/IP2FwxnsxG/ZAAIDaSPjw47Kpw
uhbWnjJkgTzrRQZKRFpN1L20WrPvlninlpVjDPW2rcM/Oa2/7NH6ltQkaKCWN5mROKLbGlnmF5Pw
TMtTjZHCsikjXzDNXhEyISDdWIpbxT9q/K2iRlAPoRUwgpOi22o7pT48YLjYlY0/KPvihxj1baJh
us3OXnVpbkMTecPyN4yaiwKlo3CBOW8Ff7OsecqqDcHcN7GDfZs/6l6r+Kvll1At+pD8zcZehTqZ
reGzFB7DeNM5wppOWYMHcz8elp5DXICJqazXAFKrybl6trvPSJf9dMLWrcn8yMyegAD8bHjEd6nP
4/gY7AFqZxKN6/bRJ8vY+1OC5nb2oobrtV5PYGrhOn4q1i3R0qcq3KX8bl2XnoV0w1u0zSgTGN1f
4/hE3ZwWf7XpsY76XzT9TiitIxCADQ0+FhSmq4jDhHRRwy0rwlHL4ap9NL0ww/0DfVgAvvvrFG3L
cb+AxEJWQSVo0ZNdwl/A8+x05bAaQO6qV2fcguu+WoCJdusKG3eiCieDYxm+mG8lftvtJjS8igXN
kBSTYJS7XbWcqx8TzVVmjlfAZVCKcbxKw156XvsjcRbsUI7mp25FPF03V4PC3Np1hLbh18Aqpbqo
t1nbFRnefTtC7jYZ+dzceuPgM3CL9kXYz6hdsJNGTiCpN5VXnz6Z72gS7hwdUroMmQYBvxYLKzUI
owgjqXIzjfxGwOvuOzc/h2lrqrsFpyLiuuafEU1gAYF3GbnLxUC3VngZNHE44zeuxdtuvBTpm22c
lumcwbIC9Op70aO3A9xt3BbWufHzIQHt/8AaB/bkRpNHi6Lgz/g6LpdGufV/9k+eGJsh8YzwXz0D
YCXJbTaGT4XKsPCHh/i9qu85SjB7Ooz/5f5OiQ8pqvWuxHpXPzrWsRkVWonPjO6RNjL3we+0eWNv
bZKqwkueBXl5s8djO3pSfpHhlofsQHCxpVnvy0cD6vkrM2uDewb1TxX+6paT2Qz9aJUz2eG5y/p5
nV2d5z07OOcaziJoXJ3yLZlIS1IKL04+6+Ykf1v8niHz5uInrN4GHF1FdmUEhISEPRLitFap2wvq
JxuDnbKPqu4gWjhAHImgGAt5t45MEiDHQH0+Z7mndzoZ+Vu2QqcjZxkQB+SdL3i8+TvWN7NYDg19
nGq4dn9clUveOPOE6XOA0YYvDqH5yO4W3tJ8zjI8vyO03+Uhp0BRY3tMHxqylYZm4zHfZCqNBSqS
3KlA/GgZUPrYLPqmn92LwmhSO722nVdPe7avY/vWvKe2w/sACApYoUSQW9JfXn7hSlYXvv1Z0mgq
Hy0wS5Ru5dJ2l3IToZAtXM3c1LHsqtekhA53H73b57L4YbhlE0i2vhuCxC+g56xYwxRdbMpBpfDQ
p0D0+3pgorHJ/lAPzfDNSu7RxPNbrL4Ejbl+hyNqifJl+pQeTjD9UUKl0dYEavZ+wqUh72ZGpWrF
6O8UaahiH3UGVkGtvXA4rdE5Wz6b5COKPVv+kqHoEvFuZHagH2fZmw24x0MOAm9D/xDcISfGq63I
30MhHaKGShNi9Phmge1L9YeRcs268XBXMEEf71jmx5nLrFGiMrSOi47FlcGXg1Bf/M7hvkilQIa/
jsOdPPGA0tswNr5dZEFjwuFA3K2XGi1dBAGKEHs81iH3ROQaHO26+pfG5wRkOoqcFhFJ1G6ttnAW
0tkYGOL2W5detGJCHDShyWfdkxMSmTTvSB/L2E/Xkh4CXNugSjWGZ2aTt+jocfII4EHLLn0+bWrF
PA0w+vg7S46mPg3RjYhJuO7IRiC1od8ezZbxPnuOaxwBxlxv0UCBmKj1NjMIt7GYwovcj5kVYZ5B
TPp3q75bSsB7yTAOpChNp7a65zbvRALgQndqxdVZsVSntJ6kzn086vFJ9JeCfzDK7/xtZoqM0XrK
xU9Y45b9nsrI8xUGcPVFIj8+1v157bE5YtilTw5RhXNVFFvlTwW0t2MfZKRZVuSQoSrc0niXyFu3
DzVX4Xqv7O8uih5/5MD7n6KKMSLGhJMw6bsTRxXP0xyj/Co+KdmWApxoGpsRiXZhZl+dAYSaz3ja
vIODsKaDgAxi4EPujmX818HDL0y7498qOvc/ocpl1c8D1HrEjNZwJ8qW9VHREiXtx5hne81CkxWn
e5UfPLLMA7GYh2JWbgOeBNO+FC9hdhVoGaPwTe6mzl1t5TL0Y+i16qPbrD7jPA2KgzR/2gr4NUI3
Z+CjDG+J/ayqoz/n+26FpwqfyghESXvqo32lwhw+K9JWt7zVDl1j/G0rL4ZdMcydKBy6Xb3cJdJr
oo502v+M6lsAMSX9ThfQLZu0JXGyBHnPcIQtnvupP6eF+pwLsGriy+Jir2OjWPwTLXKJfpFhnYmz
L9f71FFIY/uGjTVnbm6/jTl5lWy49nrV/VIZ4Z9QPmpttWsGTng/6Nxr5r+hBymhAiuTZG2HzLqH
8bInp+8lGvaz+moiK65YIUiad12KnjpA7ZYBIzGl8ZTA7gOnWbJTJhC7GU2Lr2ty7Neq/mwaUXLT
BAKhJqKnL9dqJ+zoVpmE9wiEo9U/Nco8Vdd2UoOasVjfV/kBAXHlRDKp6+o5j2FyEUKJ8KEMZG4U
dvte2ETpSda4F9PILgC+ahtRqtvBjkOnSc3MGeRmDOJefEetGfkwoagWlvhkhQhIhDaSHarQ3ZeX
UPL7fCsUm/02l72DSZveJOp7qF+X8YXxs00PtsXuRJO4JYqk8ls3hGsShLBu9JZxKsNM32ITxmmj
v0R61ggpYghlVcbWpicimiDhFIQNmcKO2dxrxAQ21XNuSYdGkSbHkjRPx5dD5aDartXfBj1xlXK7
aHfdgv9Sg7znbVDv7cyIX6CmqEu4EjhL60HQ4UJcaY6JkdFaN+c2rt8NQ7lF1M2oVz3E7GKfKvpl
xHgTmGChi7WAsMh0pw3eJgZcgfYpYjwq43jctV1xHKdBwGqFsF0YDMdW0DQyXyYLc45pFaETSp3Y
tI1QvDjieZs2NMmgposLwXPqyvZaqLZjcYtIc33Wui87JeQco5FmHCoSnHR3ttGh6lr9o0tHsyp2
STSwGzck4PtFIIcXffRTUlBs1rI0IqkX6aJZGNriFFCeU43G2aGLNJUtIRQa1WKOTuwpJXSdS/G6
GHup9VV7X+lBNN9G6yBIM2U9gNPW1/0Tr3Xk9wR2QGeJFaw+lcAjNTRgCtIsxUtnDdxfMV9ZVafM
l5g0JetXN7d78BWm0ap3ivalJjUjYrq5QG9L5kHEz4budVhNdK6dgDNB9CZUloHJIl+3TAA2C1Ks
tFqWN7DRoHnIH/wKA9thMV0t4uPWu6ixdsMS+wMKhEFlsGze4slrhmHb5NquEb2Ae6NlStEcInrm
/n1rnivg1MH6Z3Jv0/z24z3vbQxrtM+6/QE4C9vy3EfJWam2uTodV/tXWIDdBRNKq+4XvfMXg+dQ
Szsr/tYEoS2Sy/oZblH7XOlqxy7lu2wHRD66bY38xW7De1s2BOikISIS1HizIlypMu6Jqax0PgQD
dsN7r8hbNY1vS5g5YWORdiccPUxQQlQSOtyxW4KuNbH7nKvB/hnbWvYGebFcSYkST9HDX6VCj8qh
1oaOQMm6RzacyuQtFLpW8T+gD+KaSr4WMpLOjkQwM7IPSLA1FwaQ09ENhZ+l6XZo7EM8zzB5hN+g
Ypog5Ks5Ahur9dmJu8oHaqsqgeRsBL6xxjI9pHMDLhVfG5baGuCRIStPEmScNirbFSXiPFSfk2L7
iZVdkOeesyR9Ch8Lihq400B7v7K3UqC6MQxD9uShHHyjfijEzrN+kEVqPa9IO6vJsP3yIdpF5+5M
MTb5Ybwzxs1qFVsbqb9OQyWYTlJ2kypUCtqt58g30Eth0dKy9bJnjPdx/RLNVmXu1JCTtShtYtoT
dvQkNzKeO/U8mza9Tu2SbB2q+kbt+RH/uhrrv9A4ZigQWhrl0qRLN+6Z1DDBSIY7F+9lnb0q1mJc
FmhusISc0fyh3lYyzc3Hi1lfjfhNakGp93JZPQ5cmeA7WRjftcGLpn2gafGHjHU0GQVxrDV/NVL+
zBmtjySKAi2BrGhA4TJZ2M7SWztig0he+uvwhOlmehz7hoSjHS9j+ZOF3/EI3MkRtpZfRAYTHXaR
so/fg1IssuK1hr8Ofsd2hHwdRWCGT6Fy1sI+vmZsbmqoEG/6vP4k9Tjt0+7NyoM+N371IiFmZQx0
5GJk+fko5SvtYkzkBow5xIrb107WvySG6hj4w5qTk6PGzbR+2z+Ud/hdow2ZbTS/lpf0ORDDtWpO
S4zgCfWqpRaw/IVrxO3WiFFie9jbmQtJDrxdmwlzqUdTW8JPyDB70tbOJZYnPyi+yE6QcLWoQGSm
7vorwdmvULhehdeW03mddkl4UK1Lp6dOxBWTjW9j+wzpBLU8FRCpvl2CvCE6tVnLdSRF90eZsgZD
E4/Z1yjFl4xuXLSHWfoaJtvn0n5KRONL06vQBNarE7sJmltmkv6k0+sVOXKGseOmzZ8iw9K3fbvi
AUL771XhAG+qPPH3j2rsIGKiQebQVll/TJjEimI9RQpO3eAUGiBQP6bQqsvFyo2HikkJCnmbV/d1
wfFjFk67qo6ifPZhtbfnnM/BFmx2N020U/zB7gEHwkMqf8WAAFbtNiaYfM+uRqXliQsYvi4GK6cg
Hfm6t8mvVle3qGMIEoy8Cyua0BUw9qbSb2EZKEhRNyK0T9Igjvwaf5gKADtLtmO9WMx3u8Yar7O8
sN0ydkmNqSqEdplDXIue8bPBEMXoFjAHzR/Hv7gxrWeUAc1mjMvhOsQg+lz7M7xWFCuLK8vsedgA
VelRHtLGGWvxZiJDYcGjMvRr/T/OzmO3cWxbw09EgJmbU4nKVnJ2TQjbVcWcM5/+fqw78dGxLOCM
umF0i2mHtf+0Um0V4HPZlriSMa5I6VoktHOUKLybQTBhR0SUver6zpTo9Jrn5P4O40s0thLijbVS
yykbIOhIGdQr1dv3dHLKLV3MCjU8ptIiRiDSZATMaRrHRUuCWZAFrse4XKuthKS1BwOkEDs3kvfg
tbEz9Jq4q/vhvZfADTVDLh2hoh7OLPu+UGidZvf3IK5R+VJOJ+VK9f5mNinzgXLSKET1vIvmmW2d
1ApWOT6q7iMq9XgRhb8KbRn1L03JppkXD644awRYoydsZDoJiOc++nQ5fJXFi9+9KSxuvniszZfe
ANVVnmRAw3BSBL2EOmSxxnUchs3B7vAOuH5R3FkDJJNrxMraCnz13cWtmkCceiOcXOa6jk1xJbdL
bTrcNRDn7ljYIKnWpisj/b0ei0WnFhia3cc+aNeaazlJ1CuPsvjtNtKcbcEoguAZiRR9GUwEGaWW
WyiCO+mjlD0cKOF7VSV/vNEHJXvJx2pThO6zBLwgN49BDyTrmwhuKiOO1r7Vq0wfVL2Z7CQMvxnr
kDAsBSOAd6eb61j+HHyaDAoNXbH2mQRiD3jRjEKGTqY2wZaD9I113MhYMK1Vmv7VUhOCsSaSqFea
ndz7CmHBn1n3Yjb4hMDkdd1mv4tW1ZCsTVA8r3nPSElv/EecWMjdUSG2vG6Wh+6p6ZCG6nLKaSV0
DBAVdYQdsvRgXVNGg6CDTXXT04TlMi3O0LIxJ3lbvFWWfO+l9q8kTyigwS/NIZHQFkzhDogeV0lS
Ptcm5R2AW2i2ewKJQ2mJbtyr+5WFIQoFsw4hIpyy5LRThpNMnRYZM1+C3oDQTjRUL4aJ/DsPDfcV
4JcFrPhjqvlHy5dFx6H4SEcJ24tOBBkDk0j3UnMQtKWZV5wvnKF4IdcRNYvmzZMOlJO05AZbl9Kw
TnKYSzLjnPBPJRoXdVtvGhkRyCh2dDmdYSvuFUQtpZjHdbAK3IE+xsAz0svg8cUKZZ9bd0CQ+7IF
+BbmSfGyNfLpxOvK154+smmT4R9CrUbCs1Xz7ynsB4flYVwRz7SpSiaWQbRh/rdzAfKy3n5tohLq
2efULeFwTkwdXEbPl5gTejJOD8jai00V22I92gXwq6/fpSFoH7WQ7HiZXey1BqWZUErExvLWVSmG
w8oJQ4NTnccorOSWuhQnSmWgTfdt2ELdPZudCYBkGQfJEg9WVMwV95AN5Z1JRa8Jf1kJwGIxZxnb
RTb1CgSYV70UEeKUrl9nunakKSDU3RM85IDHYtV1f9TC2iWhvSAA7b6A/+J6j6C7ZdKtvbbYBNyW
UqHhb58ypVsa4S8W/vWQJbvAttZuteJw7Dd748lFs5Pn9PZGtVJlytwF2x2tdo4Me+u7b27J6shA
QVzjB+Nd7hnLGnZb73ugWPGUExGXdXSlMU8mUm/s1lDP8rwY/+gotWq32RTpL5teTMQ/TJVThzYu
/W03L5L+0Fi/0YH5wbsnQ6SgY2ucQHrvyOnWTZtHBdEoaR0RDU6Xt5jIQtTjcG5A/JF+0sI3tztR
nmY1GFbOLEZ0IVlLuZYe1Kxc2762LImPnw8TF6P13oZT+koTKOCHbN1KL10RrUySbO1gp/bPOWYk
taWvmy7PRVBNNIepxOU8biXAyGnSdyzsIYEtzadtdP5aV91NZFi/fPrbtkW86i2dtuIY3lKMNwmC
PDUyUZkhTDCVXUAdpGPedCtvX7UPXRes8gHrn5lvNSwEmAIXBCpOPvhG501JLWQnsitLn3FGbrHP
Z6BlHJM8o99GqD0MULrEfyjNDyl4kE0HfxHytbdB/VDzTwteXilIdW3esnTEAxp2n0Of4a3P0zcl
C095QIhtpdUnpbee/FEmvyAZ57k97KR4l9tEzFV0txMbBVQs5FQ5vQfP5zYtLIgl3wlDi+z5vxEl
sR/vwI6ZW6yemRWtvAz5eQSVuW/yk+8+cJjxM0jhXeJNtsll0YSL2gg/DYDT7mGQnqj3g8I9tQbU
VU8AgOx1iK3dmvMGkDzn/20doQM3uu4sI0kdUdraQ7uuOZwIEcQzVaQHtRic0Ui2g2+o9/TLQhOr
1Xgmg7pfiAYFrqJ4rN2xssqN4VMV1keqvlvxaRTNPC4lBC5qhSQrsb2DMPp3FOxZZC9aFxG528ug
ytlUHWVu8qSUoPkcgR0vrBvGRTox4VO6A5VNnw+cdYnd0FKorIEzce5Za1kslZImiwHq0vRAv5xl
rZZzi9lMNr4utF2UQC7Xwt32kfagh/4yMjTHs3uMGKs8XCkSylKk7Y3uqOUqDQ+ScO8xQ9TBZ9dZ
Z294NbzfWH2h8jmFmobkqP69YpxDSTtV4OyllR+kXp6bulhmpmzeW32EEsq3tCWHOAKckm6JFfFX
0OG66khoS0Sov1tuRNpsW9AMNO7+v1yXYkSlSsTxRBQSxFmBFbhp+E5Gvxx9NEcYJvv0RYh3lH+j
9plDFmhIHlqnl6hhWFDyZ2GOj5yZNia7TqrAjdiefGgxQUn1Rz9GByveDQVMh5c5QRpjrbAQDQ3r
qB9WvvAOElqDog/3RphvVc/AI9MbyyZXVQf/zyI2ClAneVu4oAZB7j+Xkbwgv5dXgO8kQDGcVcs6
6Q5e5c496JVsHNDlj6GjCcuJsw4NXVUo7/lomz7QChGv0ktllfPGZkVd08EB4HqjIm7r6AZg4lZz
Yg+Q9qh1byy8jfIiho3u8tHm2Cwp9u9Hn/gWVOv3FNi598D40O0zem5RbWyOzK54zFMTNuZhNJd9
dldTSSgFoIFerzrhPjC/Upk4PelPhkhe66N5qTfMkjhHmGjnSKXCXHIUTdTzwKt4wUqabOOqI4sO
kDcMnZKTuxc4BXxN0XVbKzfvab6VO5WRnavqYfBXmubogbbLQYgV7akuMkpoj4PAIotdbVYUWNKy
pQzrqol+Hk/pS5xWtPQY9g3G8RcsbRtbTleeEqmrURk/e/O+ozbLx5Mt/U76F+hwjuiTI5SmOATz
GmKcu1m4hK6NBwPdptgWKB9EtZZ95aOtckTGybYHiFHTrWh/e9qI/Dz4tNQYLFxi77PJBXuus2Df
EwJOQzrx4Y8c1lxt3Okw+CO1RNMf8buAogyLgY18OEpM7FY2sCIos6DpX7EM1fbvQPurmOuxqk6J
cYTJhCYe8BtLxcEvU0fDkR8a5T4eT6Uer+j5uijhjrTkXKZvVvg8lOyDeM3FLu7QspfIxbVDSTZV
VApAyomvWGYW1qnAiScVIvysQdGKCq0arX0p/dWIzI3xDZslNphJpNQEOd58scBB5JNLV9Vr+gzN
k8BfQPEOdExUcdwuET+rpph7betk40E3U/5jGDkXQiRgb5UKoEWEqFgS03g95HeJeqdS38iretyS
GQuwPxvJQbJ6DK3j80R8eYss3+DQDUAljQ2Aka6v6vZYNPMEmMt70L1FkVJko87W/xRTbyyAERE9
Sag70EmgVPLvEJPPIu1DcH6GTUBfJbUQryUOXenQ+EhRaH8bIcazOZSrGt8IdiA4wmhKBtsryorC
TeZBlS67obvLK8iNfdDsquFt0J3QNOZqtKvDc9XvTQSjanDMZYmh6UdveaJvLCF4e592fiqldGta
sLyljSoTa6T0Qdmx4VgO3IdRGxxpUcW+M9Zim9k2bQExbnHEzWp47d54lvW/RpKi6zK3gTc+hcW7
rTQJvhWsDkWnOLhTnUGtkT9EKylEICt23vREzQfHdL48einQaax/je4u0jp/ktvmLoCOaSyCo8ud
1HrYxKSFX3qPXjiNiuBs2MG24E2rrrKEdZlrZbOptb2QB4NEVErY0Kvo9het5bo6YDamuHsUXvaK
UQMBAITAkjZsi1DduBFBya2BqGQYU2doPwxDAy5qgAe8fEUuFnhqycm/a0gqt+aqPWwUeRicotOJ
5EzvsjAmmcWnCkvbGnTFbL1+6YqaXmsFx96ib1YjHcK0qMTdCfLU9NVTUGbM9sqT6XBnkLGi16p6
8iTFfJpy+2TH5HzveK3RbGwF4MCzwRJ0G92m6JGJYoHCkiINL8V4RNoZKa9Rmc3HiqQC9PAF3POb
xdbeew8FJJCBccIul25Yvuv1qTQxSwz4wbo++ZNWmJ2HyqVGbVD2K8WzRcvhMmkov7r609fUu7JQ
tmLKgsiTU052kZmJYJ215xLgGE5tVKKZBwgmII4thW0Ry0xvGMvC/E1zI3KOwn7jdn88LMq2zwHO
d892S5mUiiE/piUiNfz1LSdP+s8aePs65ehOp8ccKkST32LFeCX6SMqaTRKHb5qHHzdNhnuLXgIP
oKZrSs9aB/NqT12M8EnB1bComGtlcy+I60G2H/ifQ71RA2khqwthNRvYlVVO0FMeJw8+eVnUTSNS
NbIFKdHpzIC6b9B/edExSRwPeTaq0GBA3TCcAlLNZ9TZ5Acg/fUl65SM41zr3HlYLfyq+lTrfMVc
ctrK3zWcnLRImhuwj1YMdV24KxVkyO8f9IHCzHwQoK5O5Q7j3EpiSmzSsaSk/ZtMAy5Y0rZspZl3
CHYK96HTacooilU+lRegbkX+C8tv0y1FgJuN/lQmGDnPivWgUJeIiEQGS02eUWYdZTR8IecLJSLM
2cR/7JZ9TymB5Q3/oh/Ezpim7ONjdbA6afJEnkF3svCxKJYYb/HinwLI0IHT2xN6UfIDZJ6691R8
Y4AMSy95FM3CHe4VMlmkDdMSS2tuL0vpV1cjrAmXjTHvy1/ovj36+8r3lbv1u8dB2bTuOvIkpw9O
bngXoz21nV59iIvl0P1Ok4Wdvgew8uavwICceq5hUYM3n7Wie5bjhUUTqm6vAnBKKfE0KefZseJ8
n5z6BMRcKJPIM7jzLAqbY8SiYbdn03DS/qC2z6n+IFrzKHnGr5y9MxYHamBHbg9Qk5XcPBX+trFf
NIrlHBw8bt1sUdmmexRNN1crPlqAx6NRMYFxWKHln9411tEuCDusUNlnsaXvtMlUWxSCyE9o8XlJ
xnmiVFSi1cE2kPaMIUvUmIAxJtqxLlFjadmwbiQBE5VVW9fKWBaaQV21CLDmBbYrJXkp5M84HFYF
XpIhp0tvOY4E4LQB/5GxGzR3o4TlpsyLdSzhloqllYIJQJAIk9z5Uz+YfuGPv30xF254lLPaBmI2
t7kic/JQUE+Dam5sSP8KWC/v3vyIRvapSgFjwm0oK822HtqMKh458K40KIgG7HhF8ovcuTtf5hCd
4QkO/XNrpSy/w0qQkdMnq9o8aupR1TYCSAgGUrbuYo7q1bAXhjIziqLc6pbvOqFvvMJNEDgCzV36
REhBLPp88VbRPz1VrEM8XtEIox2hwIfl8FuNKa7NTBVPFgFZcviRCFSvPtTMoOor4Ntcp6gV47bU
on2iVQ+BjuRXip8kL9i5aDMMyTsYVaDNRI4JrQ7XtvDX6oghgoS1PhscojZaCMD0TPbPTCuf8xA/
Q7fIpDu3ITJ6SIx5PtmPIljic8NQbVlctcmpbEYsdEVhou42NY3nrO9Bt6Hms5nLadFXe8wCQZXM
mkJ+lQr3TQqhhWGmTJO0A9/4bbJZl/FCQZhvV5s+WJoB5Yo//PXCcJfaKNgxKlBBGRkg3TApO9NV
YzcLCxmbr6QL1zz7XrCv0eYYMijFVJ/HOHBT094qJaFOj6pFjJyFFigC2IVZqwsnxBNPD3MDd2El
PXtq6dgwA3XsI9g4e9wRsu7QKJxxhNtNh9+FjQxEgpIh9KUdMESJ5M4CNSwRmDYBkiJUgTMNPjCJ
00WlF/dulh7N2D/R/nnTJ+KUN/uwI1Spaf4gpAmltZCOXmQ4RG68Kq6/cxNTnkc+5gSqfGhIewaG
tY9cNE5hj6D45zgqZUp6/SYMUL8IvIu8dEwsu8NuM5PnH+MLhufZFJl47mZ4Bm9EJl6J8L/sEZxH
YWvIqoGCT1/60mNe39fu840HmFILv3mAy0bBhe7LQ6ypyk6Wu3wSiKrlflD9ECmiATukDHnx1kQd
1lijNKjofTjXP40noJX00Ud9cOM+rqR6aRdRx1GtpmVro84Z+8MUnxvjZ4cCXI4O+i58SuqiiOf0
S4fzdKV9CN4g37i0de0VTLf0JcesrDVzNC12hl4nWJfsLtNzZQx5/QIsD7X0Q0R7Trgb7LVJE+9a
bdMpG7N572uCDioGmFSsahuvIm6QoH4tYnURSvZvdrHKXzN/AeZS3qY5K8Ae9OqsGsNcHajUbB6q
uPeHl5RluHrXCmUdoP+QbUzmoWe++90TeyjmJyyZc4HDzM17Wk8069CQtrFeIa8n+X1sqGgxzjOw
Nbz4ycz0HulIYpUknBXM7He5xVaZroumXCtRvU19CS2STpNWqsLfMecDtdiq/K2Pcd5psLg/f9J/
n+67oXXReaLNozhLUnmkEaN/d3SSrXvKVsHsw3mu1lE9k1dIS+TZizTHWodWdrbtZg+NI2aA03Nv
9debf+JB2stooRc/35Hy/ZcGfvzPL52anWs0upLshzPrMRZC80+SL1VWp4kunAPpUBH/fK3v5yyB
pP95Kcv18yaVuFQW+spGpCVWT9Ix+gki//kK30e3aubF0lNLZepZQcAb+qsvpIOJEjrfo7q8Ed09
JRX+99fTjOmyX2aFjrzEU8CF9gPykHj8iKtbS873a6Z2GZfs2lVmxlUW7w11lh3Y2SmwsPo27Jd/
h0edHd1w3BfvRnuVK6/JuFhYpIz4rmDgOSJqh+fyUboHgp2CCbMbF1DNa2vX9Aq/vCpfSGolWZ52
56ntmuQzGeWQVLzSuOC1tNRZbmuA3t4CQHiiVtFKo0UOwg7fm8Zpj1BQOLG4pubfNpCgLQeadUEb
hY+wegk48SXk5Bqnwj/ZSry28A80Hln+A9xlRyyubKgHxNOn7lPOn2Jj1/81hukCFjFw4zpJ70Pt
WSJ7M1+gkfKOsk8W2iQ6OaidwDb30qL6TM0tLmq9WSCiPdPHfGE9wHWM/tNgLGVCVyJCaPcSZXLj
WBws0DWwUG29t1rBZ4DIDMvrYtRx8i/TDiJlRezl/WTSBf3/21koqDC0zukXJO+1T4IN81PXvGvs
9lRELDlJtIuhEcf8CJPf56RHSFtkvqXoZx3ReO3MJWEsBVUDq+yerRdEAYZ2p1EccQpp2jWEGDbK
qtuYpFE10WHKfku0x56IZsSJ6u8qZ2kFWXERqdDNbkSF030YOip3v1kGyXjA+Erd4vvqTJZNlk/v
FJceTjP9OVb1UxDuvQyllX1MELUScxECPFaLethUqo46+EGoh8b9Q4ukuj9qfbEwio8x3WFUQ//w
XOLsM2kXk7PsE8+F10oBH1UfIhZqpXgo9aAhz108qHl7Kpv0Q40sx+YkrVBIJinIAemHJI4Mu8iw
55xPg3LRkz8BhMG5YCbCD9VNifXIlz7MPR3Uc2+duO+VfEg5ngEG5bogEZlANZWMHMRy6yhmL9MO
VEYjnI+GoDvlrqJuhWYZsecYko6Tc/TQaL2nvQxYTPABhtVTOWybdKeiWylR0KPMLELCBIKQXdlo
/gqiAF0ZE63ezWl0bo5gTLRfxBlj9adG3yfJmWwhxdvYJsFLwYIDSGftigp3Y4Tf0nur1OBV+P5z
lK5TeW7nT1F9zlPVUVrvXuI0kbQtRnoazKVi7jf4lSrNX/VZNENSnyOsbZLs4ed19V/7kv9e+TAJ
/ed0Zoi0wh5yhMJk/GB+Ig9Uat+DitMTGtgWebQJj+xzDBhj5Szpx0QhS4A8UtQVnV/OkE71Gn7W
CCQtdvddYf2VdFTzST1ZfN5zgFMZsILTYUuIv39Gzk7sxs5HJo9jJ2qQxZrlHHVwYVEjMz2ijVJV
kID7TtrW8V4S2zbZ2qaCaOcxhseNkVzF1Tkf1kNYnVpgxtiGAMqbehVDB8wM3z8bgf2ZucY8E78r
d+ciIpMxjST1A0zDIq/7c9R3H5rbrvV+mGukMvQxIdSqd9DHX3260eq9NY7/285lXBRcvSi7VCcK
ZI8oakRCeDDf1Eek+uO7cSO6+UpdrhkXtUdUSIrQQi7hvfef6Wf0V/9bnaV7Dlq1shKf9V65daWp
dvjv0aIZF4s/395SNQTw++4vTeNY/WE4kVXfqzqJ5fNy6/9pbuQYX9uRp/30yzYTSrIpC1eO9lLK
Ym0tbE268UGUaz89PdyXn/Y7Vx1ia4z2voQUL/OIjKuMBh9hFZOKWMmQyAEhGWkyGosOEN+RaotO
j2bVHOoq01dZXGdbJR3dG5Xa99WTrl08akOubkxPLvXOjZgtgcQuysKNNisjrvHnaS6+f2b9Xz79
l2dOZRv9fiz1dxB1+MWIYiyJ6EOcTGCw4YUzUen4xOMleqN9ioomj+6k4NMln15yRwR9vZO0hxGt
uPQnKmAigmjjVdB/pbQU6daPWGYV+IEcF0IF7pu0jpHYjoZ8Opj8HkW6ciGBOYmTtBhV4t6PPxXl
wQ9bB+R0zqZaKvuKwDitAi6PgrcmPWSI+ElUsWP2DOVXSafUpl/a0nPufyqRfC5HyN8wcVoflaZC
HrcdQtpIDd0Mnwv93NJzvU4OSG76nFYY/a88ILyerhgNBNpgbyUbtRdnnrsu/ezHJ7WEuPOTQ9lj
YwILgCsPoS2DOLfmP3+CK/W4rl2UsHINJGOYFSRTvfIlIg5xZb9Kuveke1iZtm5C4jBxCO2NE8n3
paCuTn//+sXTtBsQ18i72svNB6uMqiNMJYaSJMtscvjTlBCZ2HKQ30UE6AnLON140CsVojrFhH+5
siyNMmvEoO2kqoTlHd10GQ3mg9RQt6SoBlOr97BSHg25BiP9kxTyopUq9L4dsEoDCp4BrtpyIG4M
fvXaDV1UxZ2fVK3nF9rO7yoJl25cuxrdBlLpLchk0r4CWOHfnYqSX28tKEBTldHBGCwGeh0T/mLp
/WcZxZOwKs43Jon85KemVbqrOyyTRaSW596iclEzt3rsbDNEHd0p6CumSUdMRIBYMx7J/mlE5d5Y
xf4Nm/9eivV/D/vlLTeKGoYyybR7szFJa7RA5LJlRugmNrp541rQs5B4cv5LQvtsiIyjDRlPw9HT
gomtQ9VTBX/SJnnI42GlI1hPkEb69CIVdJT0UB2XZbPuSsg8fMpdmUPdEO1pBYvEM7c/jxQxDf3v
nuFi4+p125XVyM6IBusgMVFczeV395088hCSiJAcoeENFWtDA1Z0EM3mKPn/GA/5OWjfuyeJMwRs
70d3YFoR57QadxJiNh4f5wEPRFMaYpQ+zJJQlrUVvoNmEz+szuyX+m8U32E/YBz+ibODCezGKeml
pMkLx8tPak4JPc7AkRnBmVQtom1FxATed7oVrvAY1CkRerPiF5b3Up4lJ1JMhb6IqjMxNqPvoSDd
QbakNzpN/Ovw9d17mlb1L99aHZQiG4n9uiPOf6mtoy0E1h2a25lPn3Fp9ihoEqfPzS3dduf+0kYu
O5PoUpcvTRp2maAMkePOqEjXILDT/+Ukc+yxDkE6cx0M711bYH9cxXN8qEcML4d4RZF8Ry42MuoV
tPEmXjXrZucvxBLT3f86gi/2PVN4bmlmPBX9tueEM6zUlXzGtEwyOH3hO4eArYW54TXP+pnukGo7
//P25DnRkrPtjjyA4kapoUzrwHev96IgCMYm6ln1VVr7wU87+Izm0ysyZwAlcyIgZsHSf/p5yCvT
b353rYt6u2R5iKLpWu5eekg3NLA4DZ9Esc/Txf+IoKoXG41dIxkq1cG6c23sBEV0ECq6zbSP1Btf
7sp6+q9HwpfhWMttIfqos+4UaTLJNvREKsKMJH1pacfFzeZAV1aHf22Zvlwm1eySYP4RSA1ePO8a
Rx+eOB8gULGWnUl/i2ongGrsW0XSlR3z3/D4cr0m69rCjbFHtA3NBsgwlYptAkRP/CAxO52Tq/Sm
SW8MhCtF37/+Jl8upsHB63EMt8rGsRrld41EAPPWq7tS7SkX66qnm/kQ6RptlTzr3BaYN4nR/HkA
XwM6/1XVX27cshKRmX4Ddl1mZFtFJdqLyLfNeo7ThkD03qRsli2M1Tk6rKPSowkIDOLIaPPgLxLD
p+ak8y9x6BrpEk1Rg3hktjfrR7lBSa4SHzMgm6WrESH6shTszEqVN7Hw5V1DtojT1xidWjz/xJKl
4k1XSfOkJ7OLHDEYbetOJApJsK5LWFos278b4ojncd5j8oj1jIQLQgt/fhPXZsHF8gVPXo4oUekI
UhGWRAo7a8icvImZatxY968c7PR/i8iXdx2UhokFi0v4WhSsSrSU5Lb7xqK1kCYaiiUvut6q9mqb
u8fAL5ttnOBBJII3xPyWj07IwnZjr742Xi/WLX9IECZYZs93Kzh5B1uB5G0IihvV8bWXebFmSaZm
hnLvDXdSsaffhdovhU22z61GKt8vuvJFLVy1rp71Gq0bgriEUyCtt9q3qrz4nwaCfFnv1kESF6iW
70xBxo8u278qAmzVqvuI2/DGYLvWRlC+qGExA/ujOspcZADKaEI0/UnWbsNEp6Lzd8Iej6M2WDMy
6R1VRy7087NdWUnk6Xt9GYEF2T9F4ao93sSnJnnLwhs48vRuvtkG5YsVSlhw42XB73rKNkqnkEM0
8woeWH9hjjfq/mv3Pv39y72bQd0UaTbdu4RyQCyDKL2xAV775YupX5IUYpUJvzyl2NXRQyff6PV1
ZRrIF5VIQ3fXxJUUfjh2CIAeFAfdN5mGP3/MK3NYvpjDZdV5nqTy64blz2hG4qrE9q9+/u1rH/Ri
AiOZ6r1wunMbB66Mj2vKDEjvhT5H0vrzJb5/OZp9MYv9xPXGNkZopKvY8DVIfZMgjE+ww59///v9
X7Mv5nGQdqNHIHG2NxHue/LozhTLUjd6S9ghnQoFA5W1147ROmQqqaw/X/X74hN9yH+OUj9GBjfq
abZvguYjizQDRFxLVlFM2EUWNThQSDj++VJXFhHNvpjNZtNk+KDGcI8rKjrIT2OCUXwunfsnbXaL
Srv2lS5mdh4EIqcnbLivtYwiPS0CEn0L8RFaKHNzsgxu9UP+fsRp9sX0jvvAVjS3IhQXiwGupzh4
tvqdNGARrF5bP7+Bo3w/1zX7Yq4XiRTrOurbfSuL4Kngw+9cO3PXP3+S76ekZl9MeN8LPdvLy3Cv
e8s2eAzbo5zfmJHXfvpitsPr15Krx+FeIjE1sXrSixdFeWNHvTZXLqZ7Z1HRKS1vJXkmsz7F30bu
nELA43wkNvfWOnvlKuJixhta2CKWnd499Fa7Kn/DfYT0znBnPZEnf37+BNdmhbiY94NQ6naIuUpI
4ljphC0NKsiymOFLbKSti5GjuLGCXXuei7keBXVEk2iuhMwanwKAJV5mUS1I4C9pmHHjga58eHEx
y216ALtRRsrmYL+08VscV4SRfP78sq799vT3L3tqnRi22wdJQpDEqcV7TEq5Xwc3Xs+VGf0PvP7y
49jhKk1F5L/X90TmN9j9QJpPcrHQsxsr4JXJLC4ms143bdumXKGpn0mFwy1549avvZeL+TCkucj9
TsJAMvbkHH9W+GfrGyvQlVFjXcyCVCq7EPVRtA9VhzwQmYQOovUm24ZTkDd4q93xlXdjXUwDPc6H
VEy0SEZ+naQetXjz85i5siNYF6MemZ1emkET4blMGC5AdZYO+o6Y1kjV55+vceWopFkXg15TwDxE
GET7zguJVTfTdjgqUtqgg2Y5UnzwvNGbIq3tLFygSuwW9phqayqWj6gW0lrx2u7G2njtRV7MEdtw
/SY183hf9UdJv6Pf041BdoVC0Kzpil8mSOUPsSjiJN7nRGrYUKG4JAgSmDWf7muFn5gmbbfkQ9ce
4mKm5KPS+CIp4n2IAL+wnuvqxgpybTSo//kMDcTZ6Jt2tBejtNKJyymB/QMaHli39tRpXP332UL7
J3378paaWC+lPOUKjUT3hJocmpMr/a1Lkme10Pl5vF17isv57gUg/AZ6pBAreqM/RC5SAVQO2Xir
Rf2VD/APC/7yFJGZDabS+zDgavIcVzVqaunt55u/8oLMi5nuh5pkl2MU78fP9lH5yP+6r1iDf/7t
a7d9MdlrrW5j/O7xvh5Mgzw89aXUpRsYxLX7vpjjNXE5/y8CaxCB0R7z2Vz6559v+9pPX8zZXkaS
WYQeM4v2HvCDiD9VndSeMTRpf0cStBvb/+Mbmt7clw9r5YnZeDVvCCcSzcsawjN+foYr26d5MWXT
gr50JAIyYmqENLt0KZ/sdJe/39qHrv3+xcy1m8pIhceYp7+p8gjvPzUcL3Ffz1Bw/PwI17h586Jo
bfMs8OVJ59cYs+RQvecn6Z4NQ/ulzb03sZ67C+TSP1/ryuMYF5fSzSqrtVyJ9gV9ZJFHvXpPxqRd
muEz+PkK1ypL42KVqOQO5zrNDPfpJ15vxG6xmMUv6qd1dl+pk3++ypUZd9kf3C4yS6alQry3fLBH
wNCsLG88wLWfvlwocrlD8879y2C1iUVL09C9cddXCib9Yp2QE20o8f8wmEbUHamEs19r856kyK5w
fn4x1y5xsVxkskU8xNhG+5Y0L3zyRHqYAMO3DifXfv5iyUiadKCfLptxksCy7IZg1fk3kIgrq5F+
sUQkslbTUpKf7s5EdtNQp3T69+T/qDuz5ciNLE2/SpvuoYY7AHd4W1ddMFbuu5iZNzAmk4l9d6xv
M88yLzZfqFRTlaySNH05ZjKZSVyCEYFwuJ/zn+97/OOX5fd2Eb734wI0t2nghBNBD5yN89N4R+Li
ZIO+tV/62/FL//VPHuZ0kf+b27Avf3yYok3BX+Q8CfxuuGOWkzviDIyZOKT0VJA2e39ylf7OB9n/
8EGe08hEKbHJa7IFMLgCC2zwMEVn6VvzZ3e13/skfxx9OMmrfWh33DIT9LYIV5j4Yf3b6W5PSx/G
f/hnXajf+cx9nH9oh7JHu8zL1loIU85xYCX843fkdy7Yj9MPmSvmNWqpgo8OKDe0ys7nGlDWH//y
3/uzP3yevckZVsME9JWF/OZyW4jEw6+/+T/f5v+K3+u7v10y/V//m/9+q8GqpXFiP/znX5/qkn/+
+/Qz//d7fvyJv16nb13d19/tx+/64Yf4xb898PbVvv7wH0zPpna5H9675eG9Hwr76wPwJ56+8//1
i//x/utveVqa97/89FYPFeNpD+9xWlc//fal829/+Yl55H96dU+//7cv3ryW/NwTgjMmTNPe/u//
9a8/9/7a27/8pNTPKjRKhsoVrvblqRk7vZ++Esif/cDVQhupGJjxDJ+Lqu5s8peffPmzNkYpTR6d
Oqd/+jP6ejh9yQt+FtK4oSFG6CtSPz/9/en/8A794x37DzIid3Va2Z4/5oePPr/d06HnG0/4cMmo
xn24f4xR7FVFAPBCNl2/n3wQlYkw4sSeDw5Tmwx/Ujb/8eL72+OFgcszUwLAxceNrVS9qQyY012Z
t1RWMIyt29CJoz9rfH9YBn57oFCExvWgT+qP7QuZtWHthDKkxThDacraoS8OrZ9itItBLVJJckgV
K7CHNXwiFYmLIjdeQ/idTtSffOJ+/Djzt/hC0Rbl5fXDgJf6Q3nA99NQ+gGuTfzF+TFsRfykshDR
5LKysv/T9ffbG/zPb+iPS+yvjxXyRmomazXTUR9rBDO8ixbamdkN8+ywnrfunQ0g4trRlC/Cdsll
lazpnSPHPzsufjjY/+2huWJdnqEHtsv/cLvN3CQPhBoN0DQxXTE+mtxzk+yu1VRzMwGaS5skFAre
ezT2twmv86FghvOpnwNSgm6jIkDxdfn8xy/IhxzHb39W6DIx5XnClR/b4aKpstHxA7ML6rbZh3mi
j5W3MD66SBgkMF4YPMJq5HXQMhzw3sASnOoSW5baLn6ETOmP/55/+cT5IgSF4PM6hYZr4cO9vUIG
OwX2NMC/Luxjs7xVRDCzjjjpVE7TeR3Ha/Enj/kvn7rTY/JZx7zFB94NP7wztiwXJVcUVfWMabgo
mPxRFSirP35m/3LpqdBz9Wmpc7XUXIM/biegCfehk6Li1knTeTeDGG0CzywfKuZgnfJtdsrcnI+y
0s2xzktMmn/8+GyaP6xmLCoGZAOXn/E97X1MVWQOg+MdHtF9M7vKQ7CXA+8+87R0JcKGfngdZeh+
mVf6/y06j2c/d0V3ZRbTYpDom/qVTGTxXsSnCY8iKQPsRm46rHuUXAKAU9rDHIoU9QyGYJxE3lZS
FbdTBgQDtKe/PBVx6bbPS2jVvYR7j8bTj+V3vzKzvXX6cnCZimXu6jljeL3BpDe3lE7DalgCYBFL
xxlH24IxGSfJ+w4ahwyZaW5HCkd+J2SzgcdtrlKKdHbnDDkgOhWsELukxR6R5WnKS7yA5W9VgC+p
kq43HWrZJ+DWnLoFO963gVK3LYXEX7xap3D+5tOo7tyXrflaAlEEhovkBnvnpmscTf40qTDi1W7O
gEXfQ0jcNkICkmSAT/jfCX/7y+PYwZ04rm5f9HdJK9bv5dLIGrhHmby1bjw7ey8JfBdJWEHDMZxS
4r2o7Kw441NJ42NarPwy+ZrtZxUl65dU2t5hMmZAyMVCQri5mxr7OfeNsawaJWeoeXazz9PqzP62
9t0TzldqjwiQOE0sS9CPIdYzYuJnU9PGFqcXi+FZ2XqpuXRTr7P4UUxGeMwxkFyyVcL5WR2397c9
nNXyoKLRd45NIB2w4XJYrq2efPR/PW73JmmYpyK9GTApHjXFsdCeYhsIgopRi96CePe8FnMkJgBY
+kvdUzyLajV+72qTwA1gWVQXbhnUsyYvUkAq0nnnfZYefiOetZqSuyRwa6ykRVciKhJRRtYpGRP3
62o6wyl16urqcWnSSFwGuhfmutbSpPrA2zNnMACZj30ZePXmQxzYggFOd+pDgKk1awMi+bSl5rBO
6AcErDcWIbobnh80O0pYo88qWdpp084RV531LSeCMNNMutTBRJdlyP0Im6KT5hd5MYPJAZ55gg5w
t0eG4Rhm5eZ+JPqgQ9nwxNfFQD00JGF3dd/Y5LAGhSI82BcoT/vZw/ULWxtISudn6ZPQp9mcZamn
7WD8IN+2gRfDHk2Ngp8bquwQtTMqGvjbllEzkvIdqqE5L7bCFu0NpC7aW2mVDOcspQ7PxTctNJS2
8C2cp7V4Tb1eLQe00l22X2c4a6TaE2JMUmQ4pRVQyDPl2uU941+veeQxcMsWQchPXK7KXi1JVYlL
i/2wZjDGYK1YJ70WaE2LfvySepXkAh/1FH+dqxilepDNEQptASvsMOKN/2y0yIsdu6DZOZh5TTKK
JY1Cqug3PQPacY3mYfUmdybCCm7ktI6hemDgOsIZ5nnr1i0nWlGzjmd5JPAMuS8osETmusJrnA22
UeDvT3zpqtVYinry+wRHB0ald0XEK7upcmhNoDognqsxTPVZW0y4seBr4MoqUjf8tMZpelPIgXB/
06SYcQrAReMW/mzEZBBkxm9F5MvzKaXjwe3LF1f1mnRfkiz3vEOxhlhfAs863516jJn+7RYELW2c
GXvWO10MgSsWzPFNmTdeFTn7A6YbdOse1xar7DYt40BlNIvjgBnvJQVItuFNA0cpgzZ/rFTsvPal
Cm8hvWJDcVYB1zivawlbPDWZ3Xa1n/4SihVjeCTD00IW5U39WMCHIpSaRBGUsTW04AmFyBbkHYVl
eAms9dOKMSK4kqt3ckpYZ4y2gFyYmWnShhk1L2qaYt+TgZsPYTWa4Wr0g3A+OKh9hzOTA0vY9VVR
vFRjIZdtuXQjR4940odi8Zx3lmUDJz2KHYJzifS+mZzt8YatMpUPkVpUpbHrjThLTQshrvK9ascy
LOxlWoHpPHbzChKfFELvna+6TOoLpgK6gC6QZLk502vi54fJCTrNbGSFK0UO0pHonZpqxfBRe8mV
1yDjBnNTNQ+rRy7+BEzQ950yTF9UcLaGK9W36roJpxCIgh8RUe741yNMiQEhEGx6C6Kzyr47QcN4
KDhD3Ci6CcJLjvddeO2mvl4dAFVtJ6AmjIVtLmdU17ji0nkEN9OA8ittw8RxPy6QWN2VLPhQDGCx
UlY/4sNFBCozC8FKjlOTekhimMM7y1TFU8yjzJxXqwsmxZIZuqrZb0BR6OvURY2b9Mut1k3jXi5R
G6Qv1im6+qr1yQbc1GueACcsjNNtJ8IhK/AADPWVvGXcZjp50VknmXJLRZkjh/cmg8qrs9mIR8VL
AMzZ0u9gTEQzEwi8mnGmQ2Yp7SA+caewIyoEo9UlRb2GuEbhFna+6KY0GT55gQyYsc9Hz1JSmWV4
yHNRnkMe7bCzTK1d3hbd6+pWqJgsu20c0vK+buuJcP9QudDQRJMOt01WuNF24rJ96Rrue5t28iqw
/zotkObM2fTYdWu8PNskqObrMW8j566SaX+nwTgxHdkKRgrq0gmunS4qMAZTv0WXnJRp/GgcJ4YG
vZbtVVcrFN1y7pgMXMemyC6Y/ov7t0hOLYLlYk76T13DhAiwRr+a7lTr93eRxnf/eRBp9JL6TpEd
C1Cx/TaisxcwNqQY3PQSPvIvNTwMSDW5G6f7EF4cW8NUPVgx8zrPAwTkvZuLGEwY8r/bpTNoV/q1
iVm+GhNT8W8tGGbRLcWnpImQxwSiZ02Jogj8YoAXAxY4eyKGZlUYoY5eXQbp69GAMlt0Y978NBuf
53ys1K53THjHJ19+BbaSYDBy+gQls1q+Mfa63psmw1XlRF73mLUJaYY1XdubLFK6uYznbC7e/bGO
H6xRa4z6o2D8eRpO9gR35IZExzpxvsKsYM835LpgF8IzF5+nyioCxGlpu8c+SNzrTIXMNlrHpxMg
OtlZCF0WVF4iCxSjhZdHbCjcpLxP3fFEUwg0Z/Mk1i8uQHgHNmOIwk57eYBr3DcBYxah27XnwcK9
fTcuGmxFVhoIll3KWkBUuiPYSzgA+YeOXVS6CGqccDuy1E14TVlmUI1jDkZ2E6XFMc+AFm9jKhHI
7iSpAtZ6L/mlyCveXaI905MzePjSGEjNv4swFpiMlpIpnTFcP2WDAkcccMsDpmAToli8Q/xBsZu5
zyrV3WtdLx6z6FaKT/CecQTrZE2+clRr7HW8sjsb0ThNurs3QQ2QaqyiHMNbOyv7wvXQh99yn4Di
Z9dt5XDO3hFWx66LxpiNagbWKduWvZ8F52qOzIRJQJtgOaZFkNSvbI3qmyqjBcbEnAe8svQLzzwC
lFPJpYfeQjD7vhiXYd+yiqLDGhJOZUErZNCRkWafbbhHVrH7HsgmLEBH6YiX2hauxFZKbjoZxumL
s+Yp49zTMDw7aTuVN4btKsRW2YHJLz18e8kywxXunCV/RpY6e8wieUhQvMUvwk3A/rXeKUoYyU6L
QjEbu1h8Ka4AsKUi6O37ALBwy7eXDeN7jj8Ddm666N0NaJJh2ezN1cILaID+ze5w1gUaxpBbReVx
CfIsP0C1AWw3lKWH3ycN9HbtfO9L3PXOZ242voWvGRWAohKOIZu8Sccv2s9Gxn+CE0M67FOznKbC
QXGV8czdxPOrhMH1Qnd2r9XSJ9uqzvSAcAGZW9w6RA7j+sRKNvAJ7itL7umwFBlTjbW3jCh/ooK7
co6LUzCQbmy8bdxWv7lcJ6CFGz7lsGItnSZpipkbVLxiO5Lczb4FaW2u/EibaFN1gYdVrF4H9pVN
KqE7Nb2+B3KfN8fF2BBknBb2xVtirff1dGIKB3mq1cYruZrqKR3XXTzU4t3WFR3vunJRrtRozLOj
hNm/kGi0q3thHcf/TLXP848Rn+ObxCb6eyAzngH03QU4YGbE3RA0J1xbnnJ9rH6jroawyU/A1DhL
zhfyD99Ff9Li9Rh/edi4NenB82f5Yo2eJ0Q2zoCtZDlZANYy1VdrLVBkIuYp4aYbb+AUP4lJXac2
gb1e2nDmDcj9XoKKcXtmvkOWh3E3+m3DmcmuIw6VKTkp21xC/bORQClXcpM+/FbtIObgwQ9CCyfd
S5ihzi7lYOyexUiSXyiFJOHOmQMOsUUdc0W1XTr624gC9auXiRPSe4UWcLDVMH4esxzRbzWN69dq
zkaz5VIFurosGZiDtpdreOKvJd5hsS4VQK+rhv4oK9kW38pAxdWbW4Rzca6Czg2OCVQg55hkSmIm
jtld76sAOPct65MaNwH/A46qzcffWCn/o3L279aqf6hv3zbv1aPt3t/t9Wvz/0NV+9TM+8+/l43/
par9vH59z/9NTfv0U3+raWvvZwppWmnKlu6pCk0t6LeadvCzQeUUuJSaXM+4Sv6jph38HPA/qAxR
tXaF0Hzp7zVt/bMIRWBCBUTMc6ki/U+K2qdC0z/6WcqEmh2Xy0OdyttU9j6U2GyPHiDxUF6VUcoR
xbHtYXba6RDrJd9VvZRPnH6Hu396if5N4fVUxP3xQRVPmmI+237hA0z/sfpFqsLozNfAUYaSgHwL
PQq+mFWsGbXI8ekW8FKuc0/G7C2KpEfVlhSz+B/V4E5PXQXSU5T5hC8xLH38K6Z5auvCzY5s7s5T
kGqRZD4qXuXJ/lt+KeX6ZJDl/vFTF+rXFOyPzx6sgJZUf0NXBOJjuT3tFmdxgr4+OChlnoegv1oQ
oCwPI3PaYF8ib75XduDwFaku+JbWDcWWltV3owXKprM8m5e3zs6T/wWZkXxhi40DL81WTz3PSZUR
6oYE1WyFCqrumASZLB6DXA3yiu0jLpoW6KnXlNXNaLohPXA/5zTrDOqO8vBN2+fYaCPhznJby6Ce
LqM0txtnGbyXivnbTYCthC5AQamL967NzqvSeMUmm6cQXUrM0n26l51uB66NgccUMn9G3le953RP
QQE4Pqpsdb4idkFLMMXvRrkRIE8PGeoEBI5RKHOQa37XmOHOTMlLvlj0Z4V17lGERCd7tH2kJNie
L1T5bmkSQANUlfu9cEpG4cfqEUSFeoz9wjlGzQlB64qTD4kHyXQmCepV+UG3y6/n01vVrrDKEuTY
ou2+cqr+5BQenIRSyYNpPJd9X8wudTnpDTmmc/y3BUo/B87fKEtIJgpeQOAV6qtdwou4BGjZwuja
qFVU702ogrdwbBpor/PoPoyx/1LqrNsh/b2cg2bI9pOjjNql7cyCX7EtPg4Fh5XrYajqW19jql7K
sT2I1lne17ax/TkDl/4M/GYU+FlNExd3w+z0OcZYK2/BAwbf6yKAhqmKNscjp/zpdvJsgK0gWSxv
yqL8T3OyQC9KwiHTF0YPk75NKMiZjc1zZMlNXXG/7mbBbCJagrJ9kOk6dY8Bb9R8LPIx/joYpx+v
21b33OMrIy8UtU2Gbw083J3lgxbiLVkIw63zBBOIXKS+dma8D5uAnupwGWMdeyJ2PjwkeVbCzXco
QYBmGPDx1QDpd4l0TYd+Ji0T/s5MVgedpIykQ17QDzJPlHfUwCyr83lEa7HPYda+mVkPz8VaoSaM
S4dBZ5jAoWDScgxcfNRDwU6/zlDJMF4u1K0/hQvOUM9PORiFZbIGW9/PgQFzHU+kUEXHrfys4jix
j2RuOwAKFPV2S1I3D7n1m2ArVVZ90SytJ8dQUzjozJpMHPw0wS2jiKufF3UlmqfRgukDdLNwAy6L
HNMSvUvMou0I4XKjO5oRm7F3YNJkYaKq/WyzOt6JgUQPBsk8YQbfqQyHJ4fNZVmyqGwLX8WMcmTp
CXJH6QNBDdH7Ze/RS8Cvodp6k9jiBDIti3C4gAeJr9ZlGoTnxVzrrcb9AquUoxLsptILo13oZtLu
KPmjQulC5S+fsyFR/dU01uZ5VrlXPGLsMQVWVBk+tVU0wRZX3qMJ3JnzXjXMBdzyNuc1TtJAbqeq
S/PPfKDBgce5DIBVeS2W9XRxkuys75LQHMvcq64BvUBMjzO54CFNsl49Do3TqrdcugtCs3KZ9QV3
R6/b+dTZykvj+j19Ec22NtYVhtphWWVBktiIEbGxXN6omTfJJR4Xyr9EPqv1jKanRDix2G4iO2vW
fVZM06XXV8lDMJdTALQnxOvjU+JO9kxyVW8r1bZlW7mca3klU8i+dMSH5yULOtqxmRwe+yoPoQ5Q
1XbPqQhh/eWVzKpLPrRehHGWUtqOkub64M92gkLUBhxubTWb+kbO5YnqZOR00QrcL1tfLt27oc6N
ChvfJFKrIBgPjl8E63ZhAXpzR3/ID2Oqmqel80X5rZGBugnyscUgUtgOPZXyJr3Tvh5f5Ywo5qLL
KstZDgB2iwIa+0Suy5MhYIJMtRUFnbQNss3yTXuFua+F7nuqueh7Nw1tUKj9en5F1tTYswUO+M4h
7I9qil7Wmdah8xSIVd45lTvjxvMTZCxhWSbg8KkkgCFcQKAjLVLY7yaA9WNvGg4+tPAvxj4PukMX
g8W/Rygx19eiyaf1uouiGp56EycpjZcUtZhUfXqrl6kqDk6rcd5XC4X0Ta+8LCfTlvn+Td6BSToL
YJLe5UHR3Dq2Ziinbhqy3jRRwJWjccix6M5cOFtoGbzUTi3BxTKcRKfBBnOLPNfDm51kbodzuu7i
O7uk4LGx9DGiyh/yhXUzvpUF7qEzJy2Ki6B0E4yUtv/k1yuWhZJAdB1z/wJrbqtP+FFmZrmMbS/V
2IE1C8a0fspirwFoz1Tovh56+bnSpn1tB+pfnAJFK3ar7tfuABQ9fLADnPCT/eyu8NwrKUV3AyG6
GV9MJtFBSbpNyR5k9vCcw0C+o+w9AF+NrbobpijH2Z0koXuY/DKptq3qXR9X70LYXjrLUnAGHmjY
pcEy3HA/PW18RiX1ZU63Mtq37UInYIpRQB/8fO56SLjRepquK74FBXcKdCtrWR0CVhiQDD75yfOO
JEd36YZVn1zMaEP4IqLvKczlNncLJ7xpxTI/UFpKu8sw7PJkP43kavd+7gPHrn1bH+oF7vwmw7Td
XddwqVegcF0YXRp2gf15j4aMfYHv19+G2R2vwsxZ5uMAe2DcrqINrrljTwbZ/aBfm9wmDZbqtcf3
UIgVaYZNo3cgIm55OaQ1LkTMFZgoVYevFWujiSeWBzG9ZygNYFK7QH+PI6q9YSsHNrBnS0IwmhtP
XJwai4yx5Wp6r8a2PBv7YXyzOrhNGuFc1kPY7aBJhV+ow8IIFS/W93YmcOyF2xAgSuWAfspw4KfO
DONe4IekP3cUthfgvVv6CoqqobvhLMot0XUqgCFF0mRXa9GHr+FwCmZxjv0uExNd5FNSnRPu9Y9U
kOCCWkpUdTs1Z45jcRFWuX1XugRWDAPg2TFF/jkmbYBOjermZcMIrN5od8yvSEOKbzYp2wvHI2zQ
mJY7dYojVJos/ULB2n3OguZh6kJJgzanP1lG7BEmMT6sBny4GKp92xRXked9qU+F2qI8feKcho5s
bnsQv0YeswUIX+b3NBdTGx8o+V+0/egehzjW20W5bPdHuxwT16aX2ops5yin3GjjZLsUpvtNEZa3
bIPqrT15v3w3fOhszg6gn8QB2e8mlOa6pQqA8TS/CER1yJO42S8IUrZhUR2HkhK5H1z6AzafwZ8+
hZ6PVSqdLPJ1mICM0aRnftlnO2/uzDVNo2FPp2Q8sjx8H0ydHygHfemxEtk4i46uNr+4bWnO1JLt
ZjHWt3nEyDzh9gu+J7pYUFzArs4/1TGrM1EjecgXRpoDmlBJv+9Nec8GGSqh495H0F3odQTHuOyB
WihcSXCcsws6gYRfLZ34uKGGHyyM5PNHbNDWqouoBimbluiJBIOvia2da95BLMRKZA/J6jEX3Mog
YbmaoHIw+EmEY8KlWQAlcsg2YWMVFNua5o6N+4y4fpzKjZB2YO/nBK9WJNOlbCv1xPSSesU3ntxQ
Jf8SrGNw5yWFpTLjRrum1sUFarA76WF574PoSQRo3aMRYiKnu4276E+aym3XoRjlFGRfG+FX50Gp
DknJ3Hod1MGF52jaWBPcizFfD21SoC1JPstBie2U4bDu5MGxzsmx0nyyFUFglFwGYdLaHJou99BL
2Ot1zs5FMqc0kxIUAOiVCN7ieGDykBRXfm3cbyGNkV4Qly2d5NiI4anpFDc6ftdFDzVto/3yRilo
mn0oXti5LM5ZwfTTripn9cl2+pdswr81Y5oK4PgesJbNuwHYO7ehGK4wl/liL5kPhc8pMZV4Rek9
+GVZX8rQv19W/UBTHwfdKtWNmqrwazDRKJkQ6GFmai+5Rocn1eVXpGCumiqqrhKo38uUXVeeDxQ/
b+hZkjA+oycAuNLm6jwA/7TzwCsW6EMG5v1wEk5714iTqzaHSAi9ZLrwTXfwff/BkcshT8fq2GPF
gcdOpXBZyuRTOI3YNTywkF5jik9LpeUNisCi2cHa8m+SZIjQA3VYHEol7ouTo92JEIoOOGRI4aSA
jUVfHZx18b5FHpLCMmUvRcsivBoqWoKOcfN9BPezGEtAhaZpLohgXNRuxhXqRcN9g2XjYkrWJ9fg
AHeJXXyeBaV11VECaHRNknrUdk8v9sKHSwVaw0kvqlx6x4a64E4To9jUUwTtvF6S8nVt3Melnfyn
weN2N4UUDyJWfyjz6qnTIn4YM3K0ZV6w6ZW62EauRRzkpfV2yaNfMtldtoT190uZYcqsqwlXmKIb
SCXOqs+xVNH1ygJ+6cHkyBEXFyhrTHpdDl26p7x/mHhrNu5UI7BLPHen1bCtBR6UPHE6bsp0zlev
ErfEnFjqa5sB2HKiQ2pyWmeDn9IzE+A2BE6SC7HQTj8D6TW+ahPb+yxuUMWmDBByv4zOfNCfl/6S
tXvc0pccONNtsMzOU7RmVY7OrAq+aj3fm9SaV8IKa8LhEu53djMlTdie9DEw7od2OBfKvaj58LAh
hwc2G9fd0BYJXjRv8zXwMHxq2laQBZsBxpIOkbJ6cbkXizMcEHtjowli+1RlBdw58ImEC04g09wn
6cBuYF2j/KEbFKqZEp9A3YZ05ChbnI1UDm49b1TH0qVeuwQcCUosHZdJQjeynRHzDmwfJB019AUR
yoHETldeTRMkb9MehZ16G6hw4lyCo219sKPeYW2y/YyQGmD22JldZNbmAg66vCgqLtcesj+JgKot
Z4oJHrXnaSRh9ZgE49w3IHapvN9BuQu9Hl9IlNAAn10CEA+pHWODL5QAgg8vV7E6nGConUIv0vWS
rj2gP5iVZ2kb9Fi/I7pL8WYiRIbiaI1Sts+7qZDJKc0DkP1raKJhRBDgFIEfb+fZIvD1nVU14d71
KCByM+/RdHj7zMbU89/EJGJz5/fts50qVLepTAPqwtnKd4XXk+sO5DbdYOwGenFEos+KwjBZxzkp
rUf9iR6cLLvXfMiqoDrOje6VPUEIu5ANUtpVKcILElDefFjXQBCdGJVXhkh8BhoNK6XtnhGZC9p9
vZehoFlHFzINp8TZc/bJr63sjIan2teiqL/EfQNlq/UlKSZ6AWdh0YV7Ola4lqF3b3o/7jdN1B1M
Kd+46dqNIY/x2LXMRSPt88TOTx1ksf48UXAvMS6b+nvdjM0eIgnUeN0+08LYrSHNsUnVtx3zzFkL
GSeD6oiVgz7MuGZw6mrsOy1rwBmBRe8zIZhu185cmi0tYNIb7XDsCL/TJhSjOOHVptNpzP1UBn15
wUex28cJ3f7UK51riJmcGQdatfXE6CC0uPDM1i6xpilw2q2x6hJuTkqmq3X5PBFSRTvGncQqe58O
vcfT6efmJVyzGqGX7WIP4TT+mqhpOTvNwsluTbXkn4UTZdj8VL5vfV23u64FIgMqjIDC1pWC6zUm
n1JsHSqWQM9in4rE0iacf1faEfMZBUf2EsI0hE0SkxyCVMbjtlm095KkxKK2ZESSC8lbu6X7Bp8E
LSoH6Kl4duk8naVJN1+1/aQg+y03c+/n53bo3lskwBnm5U3QjXu/JBlEr2GXzEt77lU93mbyVuSW
6vXeX6foWPddfFtFnX12EnfjdAV7jWJNbnLBqeOM7ep3QeYuP+sn2V91dhRXjgPYNSUL4wgTbHuW
oT1S8espLJ19J7xtJ9zqokiK4mBGtrYMA8F4TIeTGhY6uH5wgymgaccMQwwZ6bH1ZvVKjx5Pt0Jj
348YLf0pFodKOcNFn8qXxjPNucBwSQN5eVb4ovHSKziaK9JAN2vvvannNj+s3pW7jt9p0GDLtHF9
bjXCelif/bnvL8esEvN9PaEiTfmo3yZpq87T3MhDA6uKwGFdq/moPc+5HnoMrtuJQsZdNGlL1JCr
4oUSTbQjgdsenbIqN4nv6q1DVILOoI6e2Ctm57jlueilU9+1o3xQPr7UQuTlfW2kZsMTzRe4zASB
wTrFtqDKZuvEqtynXhpvNLYwominuI6DSiumwpnoa4XGPmWvvUYXErb0ofCxX+z8k3fopH29ivPe
gYeYQSTEWzRs3D7j+Y1dh72pniw5j/GzG+jmlzXnR4LMwLnRv6aHgok5awfmZjmwH+7M2D4SAu3O
pgWkmkkTIHeJEN0Z6wHETvrpBz9hSCebhNiXqFwa1e47Y+3XwfWXs4li7TEbag4HTrlugzma6J76
7beMIwYOlBg6thskBwsG9sYXiE4GGxV7x6ws/vkyvHBiPyWikr/lo5Zfw1ICxKV7JFJCiCqdAZgT
Imx2kW561OKnYCt//xO1jXkXcML/YhVFyU0Qz78EVQ7PKx+Q2DltAadrnrkXJkm7cyxSN0ElepxE
dxERJ4k2htDVL4tbrby6GodQgWcO+rJ/QDOPNDUClm8ZHHi2PYdfMFjim1y773H/f9g7jyXJjTVL
v0rbrAfXHNqxDQRCptaZG1hmVSW0dAgHnr6/KN7pIdndd2z2vSA3rGJGRgRcnP8753BIRi2uXWrF
q+kRyOZhEUkfkrK6bBeST6/jZqW8YjAuiA9HiXqm7zNZkl3m2GWU584bAwe6N9bO2/QLh3wTWYBz
HDuwzGjB7JrJuqrUsB5iTcuxVQ+gOmvdHHuY/10FoXmrE9vb2JLyT4S64GW5oG1+7/4adVzf2Rnd
fr5ncgzhrP2jBeXZlbbR30ylpoFTKFLrayougIOSg8U05H6OhzeUKCqwDABFTnWuTE7OpddPMPPf
xnWP9NDXDy45xUdsQVB3Jvnd8M8zoCnXnpiLT8vjXcuhexio5iTdxa8jndFFq4oKBGod3iur13RE
yvQKjVRuyza1j8zs2zsxxrS3dQHloXSlFzujgjxbfFrCXSKTN3Pht0zmx97+8izX2Fe9maSbprGJ
JcfmoH4iRa0/isL1ToBxbN4V24K5wBWrVFF+5XnGLbaI6WiUBtkzyFd0XcxD+oQMUO8sJg3hmrbk
+PfjVWVW1RmdEUa0cg4gh/ImS+frHkA7lDTk+qmxHIdO6bs8ztJDvcTJq/wNPPaNLNMQ9zpFlho7
wT3AVs2BtGQ5bRZaoHSnjhXraKetR2TrOqT07ZmUK3+X1rw7s6VvllGMh2Ls9n1dM4Nw3Hs4Sb7R
qbvSVIAEpa5TovG/OguzAxCcCfkCnKmKnecH+Y6/Lj5QEGA2l9/8JoeQ9oDG7x87ERt9aARVGy6c
1umhQRE+eU1eJ0f3NwlKR/N2Ba5B/myTnxwsls/RDdizxGXKFLhWRZ+YF1FE+TrlFTdxoqL8UtHu
bnmE2+ftVWO7ZSRdB/JEuRyEF7tBkvxNo9KFYCQ7P0ghX02fK47VmSGJuNicLfFlJVm9IzLS/7XY
lWIvbvQWUbO+AbO2nmKQ2ZM/xtyecjvLob4M9z5WlG4WNR3jHUrbRk9TwxGOswAGuak/FpIH023T
C7ScL491a7V8bVbzvnH1ECnfYAPOGrJ4IWVKXqQz5A+OoWW5TbKZW+uQDwcCIIFugpmRljZRSUvh
NHfaKJtXk/1tY6EmX+BrYoyyMbWjS9JvNJgYjZCY0yf0l3FHhrMKZ8OOz9nCFUzBN77Sh+1fM1AK
TktpWQ9LLdyHi2J0j77jnqxcdaflN0tMXcRIT70d4CYJnPuJXe2JmF+I54p0ygPH1Zb2J8YfdHXq
ByuwPpRXF+84dgCU59+wsikvb0vVL+bH+ptkTrOabYVXxGVlcJePYerXV7OQHjaWloq4au2rH4uX
MXubpOT7wfVUQqyjvin7wB1bolA3mXMa7cS4MtuyO+WmM10VOcWpsS5HYghrsQXzvnRxkqH5NIx+
sw9yanBAgXh+kGTCpJqBMAsy0JGH/yC1Kw905RPihQwQGRrGAoFV/ya6wZfQmOgBAG7jqbeddkDv
bMZ1n/0mwsVvOrxCDYzDnqvy96gHLjchp2m0NynkcNZCOtOustti2XSrZZhnos6oNaTai/6I3+w5
8zSP2oUkq+poNPv2cRnVeiiDEUQVyn+X9Laf7zyElJtlpv3bbrFIbNh/WZm03Vm3XQHHPvf+tPVk
Y+8C3Vs3vjVy/IemQWL/DcNTL5y+zEbPYIDZiwU4nJv9thT+dKLLaz/EjSGiodXDL1lfoHo4WWRd
whef+sLiGJtftHULim52xD5ousdJZMOm9DAhLOlNfikgmoKHdmRsCVW6Tdf6Kev9j6D/XPGAXQ9z
d5C4Juh24hu+HbRzZm0MUbaL00D0sasnRgorCjBz3r1ED0XZy0+zH3ubpIyvlpzps5e43HnHM7/w
xoUd23r4oXqrW3a5WJqdt85DODZ0pFFiuPEbZxPk9Z1r1MwwqDtYhvQmaZvdqCkc0aO2D9NoPWj6
LOBuaEDDy0mxXE89iMrfq4CE1cJjq8hcykigEk20ioNE80+qlOLRdtwBvvLf+SdokbkZJR8teDDH
wOubYoGbje5iaonnyMYg9ehzC4zyVN8Kg2AFSZcHPYx0yBXArnN7k4nxZop9qktG9R2QU75yk6BT
MM3vAaPCfhqPlptfl5Mrt5cEylmmYdfq4tAvwr+j5PtsluO0ja0WiKr8sqW8dRcLhdK7oRGtI3He
/7ZzwIXxUnBfAIXfV4u4biv9o0z6OWxZSRFJPKq+/X3VUi/TSaBdCfpPwKZ5aX+hUy2uufHC7Wfn
7OIz4eYOOVSmPnDcmF4nQUqnW2czwqjndmvHXbmrkP2SFRC6YnkLh8Qmug7pvTCuizq/r2zUl77n
BBszj95kHOjDJBFVaDX011WVeuX9OSxTCs5pv9pB2qah43T+uWcJ2XPii9lTmD7lWmfXcu7nVx4E
ctTNGluRmviGro5mvjF4s6Yry71kx5iaR7GUCY/yYt9yf8UVnDsLUx9kWswu7W/ji1+Y4sbhYIPm
a1KAXjU5NEWNP8Ec40+jrazook9sGHF/jM5of1/Wr3AUVfEjZgLTn4oW6wa/OuewuzQHfr6OGYxp
hMXZo6bFmbnYzZ3lObd+udAniDc4fcQ9FSwc7kavwrgUsHidVN1kyRUzoqwKE3cS3yPr6eZ/D5XQ
mSRM4JBiDSrfLauedrHbDe3bvyZRrL+66+BfZOCiKboon8zexN+z+nDTBX0j0uRgD0F6Xzrl8DCb
HZcnwXVCb7WshU8j/MQ7no0jGnQHAUAe4hDE7/XYgITbtWNQo1yW9BI4rjs/gCq2+FNmdIwN3lFa
O3uCSvNogq6k+DGosxESQXdXNs3m7/XioCuN9gQdQnq2GbV8+v/0EP4Pmfa/mPH+6RP/T2TaKwPa
TP3b8m8owGP9+Ren9uVv/kGnGabv/QMQ1uK06WHy+A2h/YGn8Z/kBTXjbskZ+D/QNMO8AG0Su4WJ
4VrYuCb+g01jfvAP27Ow1Pqux190XfP/B077bUL8v6iUi9/atSDnsIPjl/Sc4G+IVjL7Y5aZYnjO
EbDg/O2qvNF15ovQ1dQsUzAPmKGTpIjWxZq+6MkbCS8QigXJ9ornuBu6mxLn1IO5iHWvfDCCP72l
/wXJ9tdn6PcL9B3v4s5mUXcgo/9Kss2alw4vMTx3+cBAxhpPNG7JdVtUnXP81z/qr8bUf/4oX/KW
S7znfF5//VEDXqk4cdfhGXyMyrW5T6JEpPn/I43o8sH+ic27/BhwbVtYTMEsPsm/JzbM3CAN2Pr0
ZWrmcW/iW9hU6XynOzJNSqW6nZhHkiiGIS6ezHKRN2vHkt+X5z6N3Y2HKwF9pVjpYk/dR8pZ+wht
p9jmly4qP34o/A4WgcTrw0XUDltsRvt0ZFQXTIHY/+t37LeL9q9fHyztTM0AVgTZAH/Pzlpix+b4
ptIXH2T3pz/W9h0SuArJGKjpVm0DFjbzpJ3KZzC4QM6XK2URdM1WA/dOLCr7UtHFy3zGxRMVTQXz
7t8v8X9WJ1YnvqD/PTf7kv0a6s/qr6sSf+OPVckUAXEPvhSB4+D3/1MOhCmsf+CZlxf+1bak+aeF
ybL/QeQowhJ0rCDB5BLN909mVv7D9Sw85BidfRIkAvLH/g/R+8+H/I9sjv86CMICwP3LU8KC5Hou
Peom5K4LgvH36ih/rFIV4746tGWaaDrfmE+tz01r5+21opt5vh01+OXL3Cpt31QdLYYOE90ixSOo
mVv15sYbEp+KZU4+wZn5YP+zlc5a3U8rxc2nGPRm+fAh+Y2bQM6dv03jPiecPrCSoaYI2w5Mk3js
svkSWU4FcLdkWmDfRH/Z1q5oIf7aXleRyNc4OUlZt3cynipcaMqY90jTvYlTttRfHYz8o+vRp4J3
ZzLm7zGDOY5wRFaMOHwmHLfDQEoFjkvPiZku8au+mU3rT8+tTZovDr+sUpSKgGfJE3M1EvxwTBkO
eZQmD9+TIOi+PfaBg1+Ng0X30oH3u4fGzlaP698Ut5jpfFUc09Rr6I6e5vQRvKSOjxMOmGzvz5Zk
cigvfjIGPHAheTwBj3BC44C0jwF79NdoJj7em6pbsa5oMAZMyoRURBhjHWOnG6rsnMmaJYqzLae9
P/SiiVg9PTdcai3KME6KxkSwFKvzMFlea0Yqnf1Xp7bS9eyQAEyFYuksTA1NYSwhDcxTu63SPk3C
MR0us7Tc6emMrSVVhTWGYETCeA54kyfM0YjffZpeDXnlowBTMpGEDTA/ykKzGLQ95f1kNKfKK0fY
0cafx6iRPr1BLWYHmhiz2EUdKQ1zCWVFxBRbXGFfhKqhGV6NZm1xsjAmO+qcUGxmfVaL27aFDNjn
9mKqNoypCf7ZKFPkO9Msgnhr+XifOEg3tLWjas76uPJn4ojZ0lLhV4SHC6c6cegPDZJuDulKSz+T
aVou6oW1fuq0cuivbQs3fWl0n8GFrTp9yZbOl1ghcebvhBev1Tld3P6qm5zCfVd0UH2ZnB6LI9eD
i5klrfL0w+GezLcV4zTxcabKM0oe47HZ9dprHlOVjqTvBa2uf3ZOYqpfed1UzREZJll3pgEudKqB
EJ2T7AyBic53ucGmRF9vrN4ROT4YxxiigMXhh1uuDffxztS+yxkV3wWNX8KZX5zZieUZZzW0kQiC
9TO2pxVDsdWl5p6Lfmyf7ZpJ3W5YJnC6rHQy84oi9nm5RR0Xy2bpkWzuKttNTbHzMJovxhbua2ru
cXYCQKdBxRzHyhzsYLg9zPVgW3jDxMbBhLqyawJVBXLT+ElOoErapN7Ficmo8cpmVoLm602XKWg5
pUaHnaismifQOMLlNoqXRP5CJgezIrvd0dWp7tGBiq5R8il23ISrkpmtrASFTtQITeVa5tYujbQN
625hSHRhFZszIKx8LPJxtMKl6KiWrNa2AbrUhCk8Mgx0Puu1BAgb1Ip6aw9idB8hkkX9soDjXlOl
5K7HajXa+Thla3sI/JigiHJl/LEfhVGi8sV4n0IVTJm0GWWMbv+TUSb1vZ5eBJkS3gxTzjC2SkKn
HwdzuxZDFV/pvkroXHW8ojpxu8N6w5LLoSS33coPKa+DmrRLOxG7mKL1C2I75fnFmbNA1QEoUv8k
yj7Y52tjeE9j5y39Zh2noWLCqu1yK8kne1qnWFLp7jSVc7I4ZM7bRLYLjnExOzQTdXlPH6xcKJ/1
aFqgytVKm+LA/N/+1TG8QHJam+EcC9HipqxWMs6zLB7UPrAFKJKPwR6WwKhQLnCLka9FAeiw7qZy
CdKzV5oM+xOXGkyOSqv9mXodH5HTB0tJlBwMddhYQftBP31K9XK91p9BXy+40XG25/cLPD8h4Qtx
w/ip/OG5hO+iLYmIDdOPr91gwUxODEm6ETPpoTKn/ruwgueKbEVwgoT0Gxq9SBnAyD5MD2PaHhNY
6VMBa+HNHePOflWwjU0k0T13fVdHlN6+mGI0rqQRMwisqLGcvJ8m44hby61JQkvpzpTAf2+d9gsG
W5nBQgylkBZYy1yXWGpSeV9yg1K9fEXTieK6vnRkodl/5wRXblEPPpZ6fbPlcPBdyNVNBsH9mDOI
pcZ8XiCPmjJimLPhHnKf1fU7I2LuQzlxkYBK1Lca9k9cmd53IvzrBdkrKb3xyhmHADP0QthC100b
g4bXWPMBGzp74zYM0QHHHBLSkOxr3330O3p2uW1QpGbvdSHjTRGo186bbhJ/jJjjeVsfQ6HhxvoA
eGBFKVVI4SiTLRt5cSLkZ684HBxICYA7qW2xMS7gVy9BXJL5zsr8ktra8QrQCuFqHervsan5A06/
p5rSi1JiST6axsh+cZuAquNrEa4kbWeL9QPz5hmbvnU3jZ0yt4qYhU1fMamw4+VoVK1LNa0brQNm
OXNM4m0gFYp9zK7RpSos3epsErexdRluosPZdTiiRxxXEKJzIoXRMqDRHPNNBRxmLc5ZkXVSMkxV
DKU7Fy9lzYctiBKYOmdL2eiJ2QaGWm+d9oQnnEAytz1nny0L1N7WyrjW/pofpoUa+ImfBhN+bnAH
HavRWB+6HA1+6mPFnK+JdI5jc2SYuVHKOS/2ql/ayoAYtcUKC3epvSUN/ihjRIqcExdj9CnBidAX
37HbZ5FkwcdUNb87s99cJfHkPlNcHR9bE/BpKi7mYzIgfnkT1lLwXN2+webXP72abCUGeHKKjNV6
DMx12E8Cic6BnXrlDc6+FKb1LQwTqEZtPbgzrFFZzRwV/P5cGTChPOhsyGTckinAkFwzydLJUJzq
ZDgTreFukikpjqJN6ZllbvMZzw09wS4vigKwTti/GDa6oWjMGq6sK8+rA/PvNn1+ZgCKxVUq2odk
umtwNYXQc9mOAQQ2hVX9AhEjpcWExWAZCgAkFgVcH0NPkinUAZ8wKnH1Jlmya9Hb79mILbzVIIY6
Nv2j07Gi4dmx9H2HXYqvY6bhI9P1uIDTQWgSpxBBjzp8JmhzKl4/hyDwP0pAV0P33WaVFhuRr1tG
FxBqzGZf5OSQ0JR/MTPGwhj7yHW9vlWpaE5jHxx1SqwNam2znQuqmt30lqyWdpt0hL8g3AbPWLez
AzCyojaZoAfGAwGbn/c9lR4edzvt7nXiJUwwu9sAaCiSJZM521mueJSRZhF0Zf9eS3PcCMRxCkiB
R1zOBpuEeptQG/q7le6JtfDE7pxArDfjVjkQ2757WmmdnlY7PiQNcRNxQ5pK3J8SZ7pxM6//IFfA
+cn44HMWy7rXYGCytA+Bl61bDApRQ0rRR0t824aEKcBMj4AUSzsE5Je4NAyfi7I1mR0vsLBCCTbL
ehEf12Xsd2Tqq5CjMZ0gRYEBwgoo5bPt65qElbCQdBGXNYhLJT6HzngymsQ42mP3OVaJfLOccjo7
+XpXlL195SbuvVqoCxScTv2g9g6zzyJr5b7ao+q4YRsES2QmrVTXDu2wV+Po3xJlk5HGXsE1CW90
7xtmZriqMoc9qFVb3+8qHuls05Fx+pQ0wIRhLVSyRV+8bVed7D2E0gO7QLEduvhgtu0OaY/qXijB
18qGWCK3IayKqX9K0Ix/irgctwUDgrPqggknDr/mezy4jEnV+1yqMyHALe99pk/Cie0ojicdrSWG
8sqaZEGBdTofDEbUYMCOlbyqIn5mP33IekCCYcWBzinT0xzxOvIDLmys4RY9wr4qm9CGQd2ySR4b
Vb2xPsnT0lYjhV76u3HFwRwB62MQ+sclMewn6Avz6GUA5RuZWd66G4Xc5lp1zw1WKMbyuby1cx1c
SzsNPkmNCG4T+B1apj1DYRhAe4smpnx32hHGzcSgchsE4g6GsmdVc8Q9mPSbk1dyw68WebClO0ty
3rOYaR6W2AKt6+WZI94XHlNCO7EMWYckt8H+19vOiJ8KWs+DvnxMsiB+ZZQ0zwhkvf7B8oWDwOh2
Xg4YhihCCE7PunPNKaZkzEkHpDbMlyJLON9wdH4itiz+Zi2Yb+e5FL+Wdnqc4mw3LxbYR6JyHsMR
s9duYlzT5ebPerIPnj18+JVvv6MYFmHhjP7Gcsfpqk0F36g67brbyhEmJw65REWmmcvgtP7oVmB4
2IsApEOmx0TL5MewGCLE1ZEcxnX+ESdOde7ii25uc2b8GKEPt8IZHskco0UTGxsz2/ph8dr7HLyX
mxQUHt03G5f4l5mRCfE+hOr46qnuhis7mW5zmGnOYa16zkzXui1M39g2if1YAYluRjWF1qX/j19O
7Isgewo8k1NHa0pAJJFHKq8J0WgK3/P2BZEte1GqHfLkO4dfyVHb6vZeB/2adJdHXQ9fQ5E9wd4b
EdPWa9fiPCx9mf7qJw8ISdX41S8DgsUrFqwIWax/6MX1o7RYLO73MdW91pyVX4Uy2zeSCriVVYIG
lGr+SsacklGLKL8Q1LzcTzGgR0mjFhc44oTY5nR+Ow4De8kUz5vMG5rrwWE+OqjhXXMU2me+/Tav
9S4bvQn/gC/wbZkp4bZESFnmR1AV7baTqPv0xgA1ECwkyncyh/nxcjPF+T1xAHdZTTgko5E3t5zw
7CLNuvU276snb8DrB80RbBrN5dZHwO1wTpyWgYW/XIp6T1iaPmWmpriam/Tj3E32wHFd9szsEjrx
PKyptGjN3NeKuZs3bbCeBT4W8A0dhE1Z3yYubXqeeXTLzh22tVZH0kQ6+Az5NdWqemTcy8suHJJB
BnU2SbVZ/eKVWXcEaf6Cz/Bbcb/dgLigWibi5LkJ2dAF0SpVbtahVtBZvhkw3uCV5TNT8sjP/Imi
bZ5nLHSNWq4ZTB8BDdV7pTTUMwMyNx7uRMPaThPAwYFJfjCUCxNAug5fR5VmeyOV9MFiZwy7IV2/
YwLGdnx8J0oivbDoCLjJrIWqApthr8cw9Uq5c/XmVMO+GmaWVMu+XTzjgHuaWb2iYo43cbcENWPA
y02wM0lUC71M6Gum3ulN1yM1uLV5SPo6bJzpXWVrf7LLXLibsp1OXdY32zbwWn9rao8IBnyZP+wi
OY1p+iMTnN6mhH3J1z3t8x6W9XPc4jQim2GT+WYcEtvFQYLAxK3w6V8u1OLeFkPX/giMApxyyObP
Bn/u2ZGYIB0+63jjJ8A2IfJatSOaIAU389zxXC3sxOz0N0uqOhw3soRq6oNij7yVHyut5mPtpAr4
CI+kQ0YCfi+u/ZCQxbkbreaH5TRXubdwtcd2viXWghreZNjGyFY3VcKtKdMIwDmpll8xHAma1+i9
ZRxVoeb8+aShZq9wLF33eV9+eCw7YJb1TQLZyVjYED9GvrcH1qCXKSnVL8tZ4oi4jjEMDIrEe+Xp
t9JeKFXXhExIV71gleKav1Ablvcw3kNAdQcq4L5bMCh4qfDvrYyDk0e03JbEiuoK7ZCi75l/lRbM
qvChCnDwfvCgv5Vt8t3mzXvM1kfaNTDzU90XLFPC2YElPPhZu5y42rIiJl8+LMidrs0iGkR1pBeb
m+mlyM/IwqqPv7OKYaU5tMScJeV6O1OkjQPOT65gyhe6k4tkhVeCtcdP6jyh5AXbScVXTu6kOxiD
MTRciLbO6UGOvfa5x2m4J1Mo2FJjlTySscTwsLMLnTKYttzNZMXGllxlAu1E2ih/W8PKGJvKtZLz
PFgrrZZN82r3k3XXoHJEYIpXJgLRlUxXdXLBOiLI+D4qg7LZERXX32h3sG4WpydtCbAB3gYrV0ZZ
lu4X/5T4/q9RlPlu7LihWVMB8EK6dRIv96XEH07IttzOPbxrD4lFhBofMaEZRNMEDm52hGkSOHJj
5eu9cARXk2rbTZskzlFjRHlISRx/sFI/dgAObGbJxdLivLWNfNcuLf63tfT0cADOoex3yQ5OmzNR
qCzUR/ZOqznWEo5dF2mtwoTm0Z2TyC1umiXf5UksP4q46Q6JjwVM48mBJi5E6Mv8dfHmH0Suiqfa
mQtFRaimExTrqxt5VZHfuNb6kRbGQ10szltVUD/IAfHZszojgnTI7pIh5rZEtFbs4Ygk5MQhreZj
SMhAG3tPbayC8BybZJXJH4/O3HPo5tEgedidI4vDZ4ytB9iWjARvE4zdt80B4tYoivGGM61zZ9Rp
/yTb6lcGEo005mv6q0nROXZZvd40s+nWIf1j3GhW7yiVNT40w9yGZJJIJB8yctrA/R6a8pArTCe1
rr+8yXmg4qa8IbPkpulTfeSSlhAT47LI6cb9lTjzelBJWWCOE+eMDDI0ZntXrsAaXNKOkk+za+ok
IvI5fxr9vO43OElTZzv5/mmoC1eGa6CzO98DAtjY4OQHWy21u3E7Z/zpeyq2Qi4/HslUyAaexVfy
6I95cT9JTaoRtjFgl8wMdNjkRj5v1qWp7mgqIyohG2vrOyM54Z3NorSx+XZgCrKajm6tiMTkKd6t
flNiMjQz4iY6NyIMEPuIZWVbgMgi3S6YWHis7DJpDn1jspR0Mc/CplBcRULL5Qpht2m5rXGe67Ai
9kGydc7tvXZo/05rFNSiwVuXCQe1dyhbI+p1xsZUtBUn0zinIR3DhrVxmn7CKwlWuyn8pXIjsxu9
p8rKSZZLvQXzXZNl07yZChc6P8HqonflmCd306BeSHbqzplt/JCVdrFFOYURTr3BV5oTlXEHAeA4
Ydpq+zGpEvFCtuj4yzLNbNpYsaKT3UknPDmNcvs3qxU1qGhJHhrBievl9G7yLWXRy5+KxvXOBReI
iwt+vfdMma2wHylHpIRkqwc/tuI3Tyw3huUQm8l8D5ssRk7mKuxJTZBL8JigZkDMGhvVKG7NRs2q
nLbKSsWROl6OksJXN6Rub+tYtG+TJZcM9EaggGVlUtRbtHtaLxadPxTxiJY1ddOOLKezA4f6wXUj
ODSdqG4oTbqR7B5RMLXWuW/4JopCPFWdvB7K7GzAxfJNrEjE7x4gvlXEE45Pr3ac53WpF/5VDQfD
12dYGtIvXNppW9TkxBuNn7loXnNXkdFsIL5yfv5xOSrBPjFZINOv0/jkfEtBWjCvNDcFmQwYZla8
hIt20oj5J4FlTMc70g3ag6WhtSxUGqq3GnnV2aDnl+AVCtwIzYrqIDgas8G5QiYyeM2C4L3Xyalr
++5w8ZzzRFDumZYWaZIjiiABhcD8xPEFSFzkbHEyMMHkYAbJpy1u1kpFhIKdrNqetiRKpKEasKk7
A+fPPFiuvZj5R9w+KlIJLqolU1rZ9gesTo+pFm+OQiOdTA73FbMsnignuwf8e+ryon9wTCt7T/0M
GcNbS0LTqb4J2iLmXa7j5M4QhMrAHtf9UzysPkDpGuBZ7whdAHHLV+PBmVwCRMs5Pdr9PNw7faG5
D5TexPerXUiFI0VlZ4NN0cRRHIGhi6h3AV0IHFjkxsfMduhkq+L9YpaoySSzzj8L4eHEhP7H/g04
PiEBQCHXCDW1VWzgem0/Yv1RE9CiKz+sJVavRj4ognWzRV4703AZJCUkMRjQgv5mFm62Q/Ljh/h9
sGPSlYuQLBWSicmVJU66La2tm64zV3qrPtOYWKP9eRa/g4vEW2OEYVkOvaFOpp1LV1hMqlW9b6U/
YNSW5seI497aaMZjLymEwFtLM8C1NbGVbgXy60ENZLluhhqbLm6T7FlRfC3DXGnx6ar5x2jk+WYM
ejY4ZDWDq2ClquGL9Fh2Hm+2nXXP1ieH0OZQdytzKtqijoCRaGllFkKqkm6n7VwVm2nuzbuyUHF6
tIY1D1XGyTyTzZF3Tt33YtavuRk4CedaleFaba1d3recGTtcd2fPChBKbcOtvyBIxzteZTYjxLLU
b2qfvC3ytwoyqH34RtNZ7RAZcDta3nxeFCIn/GtqYykKArCu3Eq3abbi8Lf7fD14/L+obc/XLNJd
+sU97jR6xSW6RUE6F9wUxqhC/QYwI2yYbJS63hqWIDRnSK0DHqjmdnYdTKslSlKYkqopNtMyGW+x
GRfXy0CGi859/zoodLfjSGj9GtmOz3w9QkIFzatWjlJeMM+boR8htuExnnyDSGFpSuKLzAJ1MFtw
G2lHPSMoVyX7qiXOLMDhKuDmaYCKCT1eGWmugz88GkYX/0xEgbVm6Evj8jgTm0y8tuD/Rw/GYpyN
0cQnyzlSfgmQ8fjk2V5sVASutUMbGXU5qRACrFhPk56nu14rxlUBac0bkZc6yoq5uQfTML7Soj8m
suJdRvvauOnkPiRx7V6nXnYkvtO/V34wh+UMMxYwKqK3SpkEqHaNy2vRhnBIcHCjlNicsF/c5WdN
lqG7o6VLX+VM38mjB1YJU7J0nsu6Kr6IzusDQkebAXrNfS6RinifmkdBRsJpHNZ97PsXRLllL8AD
YDC8mmz1IF0CWgQD6RsUc/JKLLqbjPwVk7bYLQ5hAhvR9tSl8YxH6cL0M/BJZ/Y5HERcoN9wQgRY
ae3pWKQzYw9RZZFZViQwtROB9UbX02LZ1PK5aOeHol4s/CZ9dlPU4irPxdYlyynylHuUJgzApO8K
Q2VIrIm8i7V6lX4urgvm0qGqnZ+CEd2mUov/a26sd6nrgQ2p/wyW+YmA9TfTzZuIBj+uWqpB8TUq
E9uL44C+lJ2zxyEnNu3IsyLYqqKS62/Uli5hPnNuIIa4l9jcgDwfVv5HMhKMaO2KlZtOMRRXjMLf
TYc7FZE1L02F7L8Oq3UDz5du+045/Ya8aY7Iizl0uKyRvuHpF8doo35tLnnAlcwQ+vLuliiq91zV
7hHAYwLCx2eNBtyOvoCGZw8K0X5R/xptIhQOuVAcSjz72Vjrc2Orc5P8O3tnths3lmXtV0n0PRMk
D0eg++KPmTEpJIVkyTeEZKc5zzOf/v+odKWlSMtCFtBoNNCoAqrSTpsKBnnOPnuv9S1ID0C1wE7R
761uOBgy9uzSRtw1JaQPWlDfSPGtxAGVMc1qSZYl/mYRhp+zQmV+22KoCC1Q/+WoUW6Hrmts62Jg
/s8rtlEkLwW66SqM1TMhaBnVOnaGThlNNK5Z1E9ATrp4Jm8b1SUVRll2t6EiW4y9aiQD0M1v1TLh
hOg3PGhuSleK6WV9r1hSiJ2vSgWfIc8cSWpQ9RJ6pnZlw8ZCacNmIh5qpHGLfKDpYenmQGkkPZSK
Yt/7nsTaJdPzMkANAMASodTNh4EGZmnoy8jDWctS5jFFgls/H0H5Tv7EGcTa8ETTI6JeUpcetIyW
NX5uhK2+onjHANCw9zKkv9KD3F1AtysXgduqi1L0hDUGwWcLDNlKbTwde7bFOmCXrEm65n5il9Gv
kmQs5prheo+iV8sHYdA7NyVjBsRAn3Oskg+QjdSbzkvsA7xLmX6kmd5Uql6vuA+KM5a6+wDto99m
rWIyM3BvE1f9pvZkjUnapjFbmkqumnxjmFdZs66pun2AH+3a4LzLcEqDlqbE4xEJxr7MXXcR2Fbs
gB+f8RSAo5WjZuBGNM1qhDp31VttGCwKMAe8SrKb3WmqCDBZRMZV2zT3sapFtzLgM7AFfZvwOxwo
h5nva652XTR5uQeKwVnNQj7bYlvxLLHS9bo1F1VmIFYIlCI2lwOHq5iBYdH0c9oaPueKqER1U3pj
fdvQPFHwEPfRUZfBe8/SDmzGrMoyuJFlW7EB4H/Ri9OQx566d1Ot1s4c9XKPhlRvqgyywobMEGGq
EptAKpJz4Q4K4pS4rlkADSIT1j2OLWDpULjnrWxZhPV2eYeUb+zpCbi4YS1Y9sr4LPQa6bQxysyr
0xH5Dp2DqtPnigSRfcfckzBx1hljlwcKtp0xVpHCa6NeYFHg9VsGpUGY59ib0jFHhBQvNKwYsDBE
5WEZ96LkjiyFAGBUZoljqyMdlwaZZmJn2bj9hV/ek/hCgxiGTbTo3QaRuVciEYBBKh5zI0+Tve25
slOZvUuqAdlL6KLQVXxirF9pa8tthj880YmrgsieeB4lAbVFrjVjcWpx3Dg5VmdsAYMM6iCELJzv
ZaUug40AdMtpt5GK5xQBWo/TFVArKQAS2iIrRxWC+AU7ORB1TNrLUlbY4EqK+efARLYEsDtBrSMw
ODo5zQf4Q17TojxgEIZYh1GYPePgCgm+antUUlZu2g9KhwGOziKz7wWD0+yhKqNmX1tQkdiAkhGt
ABuEu5LUrOlm8BCKx6hQedeGqPvKT1HQn2SNmSZpdlrMvRdPqNVAU2dVzrRioWguRTcs6CpY1qZv
Q+23OENOPVHlq4Jgo9iW1pi1/IB81bMcwwYGNq8zkvUQWb2346nmsC2j8MBKpxTWMU/8ItyUiklw
/WhZkrHFD931yyJRqJS8EHfZMk/VQb8O45LiWqdN8I1Elf7sNQIeMNU1npCsK4rDoGZqvMmLLrhp
hEitDakCFafRUi2HGYPf+gsrXL2HUYwWwJRdH/W5Z+aMxxN8XprCmHfWYrj/VqBo1Z5knHsBi3Fv
dKui43A2j1WCbBw0cDjRYjJgCf2Ls3jehL0RzO2eA2zP2fzBNj3VZ1VMOgPoLcafGZaTPucmNQJz
ON4znOtyGXJKUnCwHTuEdns0dZm94d4jHhrhXVVr5iu4VFRSaXxmgI0aP9Hr8iOmoKlS3wydVttL
DuotA9Qs8f1bV+lxqY1tmehf0ohl96bqAjqiKHn8vHwqbDVQaUC6ks+UQBvTa2x4rNDQBCxlVSuE
oSz1shnKuat3TNx0CXA35rlaDq5eaTN/InN+Swk1uY0CCbiKQcIgkEe5DIzTfC0hZCEbHH0XbFn8
3T9RnP8ng/0PGKcG+vj3hbBOFT/9tkOgT9u/fC2H/f4nvwtiNWMCwjJ5M2RDA5mKIPVPlb6i6che
0TmrRIOYptDQjaffg9G033E+Cs6F/L6JxB/1+ndBrCZ+N/hLeE4EkVuarar/RBBLatBbPSySWjFZ
SIQmW6apKvKkl30VA1tkloEHDvOp3tIaAdR+ALIoLQ09fM4Ami19sIgLJA35MzZIexWlZrYgH8U4
GGqeP0GyHpZ1kY6rwIr1IxKPEZVkSocCQ/9Bw+I8g9R5r1FMLMsobVZNWTck/5TWIqGpv257EWxG
7PZLXXaRjNhdtoc6BtwUPcV6VDNtgd7wGi6YseqU6EmY6eAkzEDmqKmaVYIcfZ4Yub/IalZMuCfx
JjGB1wB/qOgS5y1dlDiHrA04P89dhI+Zv8vqzFpgqliZA3WF7aWfi4pl1B7xTdOgLB3Tip+VQVxb
7FdBGX5NUJCAc6cDPG1grnyv+ZMIqUpWVjY+VpxjZxUox8aO95IMawWaXrA2+pElTso+45wGVZ/R
LcFnlTOMMKnFNYPQo7xW8Z1F31TL3WqY0Lcm0/ZNoEfP/gDbu/KzW865B+YehF8ENQLGFgRNSu4g
op/w2dTKduajC1lbPj9/XsrhuciV2AmSwL+yanRJIC/GYefqaHmMoVXnk2s1FWTtsDBrWMRMaz1R
YGel5ir7PjeOTVQM68HoT3nxWa65Gibvz3GbQtvqOLzKHXdh+qXMiD9j975l2LtzR46SKvlPMwaI
CRaqEIlLK31RAiVbWIrczllEDz773qJMfBNSARpgiJnnJg2+SgYlNfiIzwXI0RXGq36LyDrgu+8Z
cQ01xJ4ME+eStuSAegVpYh/I5UHm61Ftr3zoZR+HXNlyrIzCb9TX22iYfsYm/mzbNGJtTwHeLgNj
GPk+gtDHiJtW+ec8tJEyM6jABCqUPWK4bNNZunYcpkenF9XBhgE3s7O22b9UMiZtMQ4gY6pQ3ZmJ
ehN7cf6sKHJxHYzNQ06UoBo01gJzJa3E4DkHEI2JEiUs49Rj3qefK7e8ZYafzEWY3lb8tGFRPZB/
cUJTOIXs9MxnSilahmrybDbR1wGUAp2yGNKWJshVEVW/TTPYHFqai5ntTwNPX9r6GFSJeKIni/58
QWf8q5rpSAiVa90d0rWeZDQWgiqcRRGdesqP4JjJSTVRguM50wf9vgnCdB+6JkdsN5JAvg3xSS31
Td1Lk6IvvS0H3jMkj9/0QUEZa/UU7jGPXZB+03P8uLEPslNTEx5CQ07x4moDpwtq0yoE3WYn3SEM
fFzHOVxeL802ccit7VGipxA0FPQ3dZcRpjF4e2PkJNG6urGsvfHQ6Twzvc73KTPxXsVEy3Avalop
qJyuAhWI1VghzbUjl16JXgExtRn6AG3U551iIciK+At0UZD9YIUjDGFgpUgaHjAFMzkZjIm/71ZA
Fjz/a53ZX6AlFFtXCr65lrbGMk7vx4SeowV4XttCP5ksi0KVhWOkibaIqzFd2x43oEHCtFA9rljY
qHxkabznTgIIsuUDs1ptk1mYU1qOt3RnVQrEyv/aBt2hT6JvMODb+zgkKk0FZkfvyrVmMDg9oIN+
Mu/COl03nto7ZszQVnAoiyzvuVTlJ0tu4cqIIoCSkvbbwm2ilcLLPdMi2pKRxmTXGhjxW3rLSpu2
6jIDy8dxGQxFPujFtqExSEc5za8I1hs3Vu8WD03m49u38nSftGn5nGdGM2uDAj1N2zAw57nRITVO
L5vPkZ1Xigh34lmictjIaMDBXzI1k6yB2WkQ2Gtdaw4vm+x/Q8XxLtZ+utaX7Ee26/drT0a8/6kI
1ina8/1S4/YpyZ5++3/JH2Xw5emtI3D6g/8yBBq4/jS8NTLiMqwyP3j1GAKV36lBYMarBrJb3Dd/
1RqSwm9pk2PHkKFkYREBc/+92JhcgTqjfejyKmY5HbfpP6k2Lj131DjTy4FtlasIVUzF6qtao6xt
/AR6a96qo6IuvAEVsN5B3YE+JjsuzfMPjHfibXHD56ToUjXbVIXAg2hcMvJVSdj45bP2bNqDoJfQ
MsOZlYpvbYFgNgur09S9DvsYpZ3Gqk1Teo0DoE05e3n+FrcKARJNoIczrCeaIwIx/JHmzSP6AE5p
pqJoNyXOks+IzIhechXpChQQnTZRJYEzhG341GuRB8SahI0F20A3p6IDO575K8W9NxurN2cyDAIg
ZUXy+OoB+Unh/zc3IB9dl4ktIEIOk8+LD+rVvVZUN3FhkNfnSDU12u8c8JpBPIylon9A4397xJhu
somtUTepZ015yvx8+63aNSp9URvJOaVGOTJtUxwT/8XCNWsznGl0x3bg4tXVrz/f9JznbyyCXFbX
TFXWqV2FZdpvLyt8P+tTv0/OJbrXFVsvjNsaI4ImQO3j/aJu8IDGGLW/T83+y2BU/fnXPwKl9t9/
BKIcFBndHp42e/r9V/eYwzPyVDVJzqJI1SP612DdWzWyTz05YglRV56IumUuWd6KUNxrGQCNY3c8
iGxLEUwqXV3WEaYuIy4joh8BKQ9kKzihao9bw350I19dYWYa93GJYvDXP/zl88GRw+LZQNRnYrzj
pXz7swMAECK2A+k2lD8ZDJMzaatC8f/1RS5f+OkiuNS5gM7F/vbCt15VSIEXSbeGP83F/qiTfM0q
sO7D+5cL/TdsCv/bUkyEYkzv7vt7w3QMrX67patQx8PrY+j3P/n9GKoYv2umYGtgMcfljY/yX8dQ
1n90JqrBM8ADgTHyr62B39EwmPCHZMXiMdd5iL7vDMbvxC4b/D28fDZNVUv8k43h4mWWVGJW+A+r
9NunsPQ70cISMBncbis9JYTNWCSqe5cqyloqs7mWZ+QWXjUwfF/do58sj2+fzB8XnF6LV68sUvI2
ViuqqVEW9I1JrGjoT1pjgAMuf/71NZS328+Pi2hvLyJ7SueDoBmcqLnpRm2hpfWi042F53EQ7J9d
0DUt+rZSjMxwYYVxTtNc44NPOG3prxbIH1effqpXHzE2EmUIUHI4ckgyLo1YcHPzDLWXUiWcOU8y
yho+8NSqmkt9sk+TD5aWl73lx9L848oX66GwJVQahQSIk+rZyta0Zh2dUaDnDbtGbk+4YXdmZCxK
2GpuH84+uN1vd4Qfl71YyiIN9IVuFZkz9Ev7qjnGV/UnRJTpfYYi7YOLUAv99KZO1351UyXFVzHQ
Za6DZBqLFmI5u1sP5RVz6UWTQdeBnfrBx3nn6VEvNrYAyaFddH3vdIa1BigNgwUhIeHxWAJPsU4X
wh3XVOe0ps66YAaafMRGeO8LVKdP/+pTGqPU+6PS1Y4GTK6VTzXJnnrpbYgZJkEMM2zFHdV2EGQp
Z5QPbu30uX7y1KgX9YNl9xJC3LF2IpWJZmcvhMyEsdXWNq+M1rtrd1Snidr6g/s7PRY/u97FmtPq
8mAVtWU5+UN+G/yBK4lBYwxy+FN5QHPCjPTfvNDFWkO0YWiJSBSOLZmMH88J5iAx2C+PD4KGhSfm
BVwwJRR38ocLnPKydv7s812sPnrHQbpzS8iXK4Og1HvlIT1k/sFHUm2t/FPqqNuuIU92nMM6+sK8
1J/Fx/TQVpuekNPZFxfPkk+u7BaS1xG1W3Ufgmx6avfSjDhN5ETiUDxlx+wmxrSzQI+91vWDtKRf
tSr55eswdOqDlSuf4iKe95+Qz8++WLNCxXKxsKpNLbaVBsghnQWP9U17U1kHAILzbI+2xFxXTrgc
Nroj7XDD9at+oc2FuxrW5TZDDbvSFoOTbgD1udUX/1Aeq02QbOtNebRv0ByhiE5n/Tm5kVbNVXHC
25EG15r7HH4Se2+Nexxp5i7bILzBYYop6mt8jRNXLhftszZliR+lLUP/fl2uya0Jd82m+jdXxgm8
8vrFUrrE9mJsHw4NAfQZE7Mr2Ji1y4iiDU/m1I90BUmN6szi/wc4kz94Bt+We3+tjS8l7Ks3WhIM
ayLMYg5c5llOeCOa+EWJr91VP/uAGrNppFF+DhTmKywrbZ2fkkBdDxid6g/f8Bdsx88eycsVGklt
Naqti6oTjHmGrMqm+4KOF6BYBScahz7SxPhT3Mk7NwGRnuneFgzJXKK5w2waIUeuwDVLETgxrutx
t/v0W+AdzPqhk+iPtDZa1eKGYXDpQcWiYdJuO0sJVvRulojkF+yJzaJQUb1KSK46CSWISiMpYQLN
IRRkcUXge4kgKvY+mQMTN3m4CznKgHQiWkYAyW6b4RH21lXVE3kxoXhjTzv1in5AdLqA2VqsBMFS
JEMvhpTIKjM5+pwkpTBZ0I69Jbx34ykVYZRKQhRBVKxIMcLgFuhHgn5hCUO+yZ8967NSfzACeq8M
US/2rFATdqwVueu4wSYsHmzbe7YkedEHzcnMuYMj4sX8BrGaRXxbyTfOOvzBJvbOmq5c7GGN78mt
HkGCUNzi2RfKIrXEIhCUAC4YYM/cYVKa1aX4aE1/Z89ULjYurbT6AAOb6xRI4tgpJ2oaD/m0a8IG
vfFbAGjBjV8MLO8eEEzzg8/5XgH7ArJ59X6NDDaS3sNNDXD+lEbNLEXIG6MZ9nModGG+08ZdqxMc
cfPBC/3eJ73YvTSRtJXQy3BLjIhtb+OqvANnu5m+1Cl9CopbW8YnXWGnNtTd6G1t59dXfqcCUi52
s4Go46jKjXDbWvYOVPhCDtpdZRPlawy7nH+eyqBfX+rdu3qxhWVyF1u0alQnG+ST78pbSz9rocFr
Xd2BEqQyItmlHul4x8sPLqn+vCp4eYlefZE9MqBUwGZxWrfeSUzM3e7GgvyW+NgwFGUXsBq6g3n1
0hjmR4kG86NFWrXeu/j0668uruH2FHFAyde36KTtjRvnK4vNIczqZKb0NoLIjKkTgASa+PU+9aNd
gksxIZ6gKI9AGndj3Dlx4T7mIsOVzugoWmMHwMcRzqV6oxorq1pFYltUqywjG56lCA/cSuLbU1ZS
7ZIqjZBV3eDZxkswzi1pot2QV1dtfL5Zl5AS5ENIO6aNe+6Pxay7EeOuy5+1+JRTJPrrtl3jDUYJ
4Mmb3tyM5cbsVzIhrUzkZhLzMAo6YAqDuxuiB6EeuwSR64Ou3TTq2e4/5dq3WrtP0lulXUcCH8O3
FoJA5bSQPcimUNa4U+VkrfTTD135q5IQ13YjtRvfczydYI0NofNMTlC8zHKXmY+Uq/vWGjiItCE6
r1TahEJcRWVzhgVIJkHIxxqPihft7LxwAB1vUMsvabRj4m1X+GGcFvx2Wxz7IXLGUNziM1g3gyPL
41GzPgnjrs0YdQzDJgY2WvG617m2C2N95ePD8K0erkI4M63h1gZ7MauE9U1KlRtUT3dafVSy0iF9
8AxfmbSQ5Asgv50Z9DcKuACGAw5OvqUflwsvQc8NyFaxpSVBxF86yVrZVDlJVS7yMH0aZRvvbeBf
BxZzu3FgzdHuElKHxyIl6oObQeRhTM9f3st+dA4Lk8YkMv0/IJ/PCOWeVQVzqW+BtyGyOSaRux0S
bMvdwW8QhxH5JWf6uIzTDg2PsSmwCtVo2XqSKAF1bzuhOh6qQBI3TwOhORZzhzbvGszqawDMYPt3
Vm5dK365SWt0Jg35zwWZDP589NhuUNW2VXYb9+lV2KIjx6RuKnSC7YzuKgrHYro1V5wpz3X0SUTI
qkZ6ywsap5RKTKuT7kuOPtJL5ZU95o6pNU6cVwdsd8shBEejmVCUA+sPTe0JpzuAYgDew0uTReA1
zcQ4tMNGlYNt58Hf7LUDA6HbzjOfLcRAMEyIwVI3IOxXg67voVYbw6mICC0o9OtW7vYqOtgUP0wn
N2udfoVIlI3kZo6OT8Y1rY3hn+B5QiXXdxahYmETEY/4SMgz729/7XuaN6PcdkNMZFoUPGl2RXwB
HQHCKIT8wMo6i0xzngYnxQg+2iffW2guCjEFtR9joaZxisEZq35jFe0ilspl4Fug6DlufktCd167
lFTGuAWs/evVVXuvHrgoRUwXJ45ZIau1BB5Xzz14NS940q6yUD7iDuZ5ZoBY1bMmPyLGnmXJLSTR
hUfBJxu3WO7mWG9JdC8WeWzM5Zy4k7pZmClzYdSR2USdp4JUeqSh4yK2wnmEwEtLz1X6KMtUO1+D
TgWDqyMi0NgjiZS3pDXo73lLidY31bJBTNrZ1157ytObyAQ5Tt6KeU66cf7rW3AB7/yrEpcvSqLR
b8eonSASAmXVpPCPt7F6TuVHdhhwtmj6+mYJZpeMCBgHw6mCJ2FTs8qMF+XhuukdOZ33XThLDQxt
dbCg37qncoNRZiyvcf19sPky2vnp+Vi+rKUUzUdLi9w7GYTjswmbEu5Qr1unJXLWG9k+lvCvcCxC
o4H1qyCnSpworfeqW68SQtLLIOV7PAXqAUpsx0Om7mIZx2HObfZLxJPzpiGIL34QNY/bM9oSshDd
dUU2RwQvrcdIW9ko4nDtGG4KED3DxueTlyHPMri0qbSsSHZDoUIOyOTkPSe4xOxxnohqJosvcfJt
OgIwhJqTGb6s8LJEYCeUAf+0Buy9lMFkMamun6Tus+J1iEL3ua6T2DBc12IgvUYGQXUd1U6MgyG8
0lRELBiaiDFnX+znkGz32ac+R/GqWivLZiQdFvOiIw8nrFYpf32JbZJcebjExtyuH9MaybJ5BkQ4
gwFgsug2Y/nBY6VPXZKfHK3k6ddflQ6SmTJkqBTOzeTrKessHWWC2ozTQDwfuRAIUxwdlWp474Gx
L/rHwr/Wk3budRyljWY5NtY8rquz1ngrK8Zyu6iiYF7ih+OQBex5uNULiLKk/HlleRCYOZtokiI0
yAHcNe6dKztCO0AUE0sfcVOqk+guOTPtAtnLgvSQ+cQo7whYSokYLdpxQyDUHHrbbIyTbWSbm0gt
FmHCvqrDJyqyZRiQoZp6C0PD/kk58uvXz3ynbpYv62a3VOBluCWG80e3wkdXECk/DDu5HZlR1RtE
DccisK/VRvuaS8G5kde+idqZLy7y4qMoSYswimuldDQe83CQrkYjQzgT3VW+9klNKsfw6mVDOgOE
o7lho+tNp0N063EmeTSqct95/c6SMghi2kyOn3DjoGNEHughlR2ktRWSmcTTOKSMESGj5J3heISb
+hBUiqbZ4CjQshco+6ztMzAT/SHH7DkEOUp8d51M0D/+t5ANtDLGWoZUE94XXbg0phNzduuGOaQe
Emu7GTpiCFvRGg/lokf+7SKr+PVtVt5bPC5OCWCUGBqgQdgSrLKw7JI6vbomxZGmZbsb6qte4pdj
a01QxqKogFm5mFJh9sdKfSoGm5ymj9qK4p3Wh3xxiBiH1kWzhDPECu2KxUvs5OGqGjKFdiYykGhs
ngkT2sdmd6b8dsR4WzteBE4uU1h/kf4U9TXWAEA7o6rJaPM/DfHdSPwXlhfWueQ5aUaHtv5WtWcT
LNvRrfpmzLJwK/ALqPam0x3Mrx/c2Pee3+nXX73nZs70te5iAxSURm/MfxB0tHJjUStzDU9saOzS
2rtn+r7L+p0hJFLZEQX/mxefyolXF4/GQgksPOYOWbWY5NRFkVq7LLefEq3Z+YWKd6LdweyHDlef
7BCkLF+rhCHjg+u/0+GXL8qWOEWSqJae6YBhvMIWsBNwZ5G7nNyQHj9u6ZfeVaeDaP8+WUQB8nNk
6DsVi3xRsZQRIXhwyXWCrW3yhMXCsk7TuX7qnMSUJp0vz1A8fvABf/7tggZ6e4NxJ9XWpNJ0QqO4
M1ibdXJxcv2rCmJUt85JkC8y3VwAYDhJ+rDDtbLTOQf9+uo/P9ljCnp78bZIFTSAqu4YHS05ch5H
ImYN8qb4mGB51rifP6o/p3fv77uVekkuxyI0+GPNObEYrpROLEIruZP5jNOdRb6/Lr9VBZ4lBS+i
VglQA8TPaZSmofjoUfp59x+VzNsPm6Z1WQsxWk7EbpmoGnxjMVcieuXcz4J7XNcK0TfWvKP0iPix
fn2P3xmtqJe86ThulbLTBsuZMpUj82F6dwv3ngy6KfFlp3DrjVRa9Hl0KrIP7/d7X+3FGmgHxIZO
icpOj31pTh+wSu8nTdgspP8m6SbYZ8R4lJzw/Bpvm1oaaK4HEoA+E8V48uhHixIJLmaNX9+Gn79V
aI/f3v14cpDrDWdr3K5PsG6WFfmugayvI3eg6Jd3qDx3iqt/9Lz9fOH4m0KjEAlT5Da3nU4Nny1G
jwmGJng003plCX9JJh9Ew08Bh+Fff8B3v+eLparSPU+XLJ5w3P7rQJMXKuEKontwMdX7anXqBprF
+UNhrkmduP/1Rd+7qxdrVeI3ePslW6Jib3feCFuIaVnDGzwti1Zq7mSGlVib/827al2sVo1OqnYJ
ntfxaP1NC0bGe9qPgt172KmlPAPfzfurLHTd/fOa/0jocc4S/vuf05/5S8X3AoX+8U//m6R/pox4
SGMdel/jcXiKn4bJbFAGMIGegqff1mXw9PXptdzjr7/mh+8ATb+uCl1/SYvgQfzhO4CrjsCdPjeK
PJOC6V++g8lcIOsqQEHi1+ilsNH/8B0IQ55cAqQyA9C2tH8i+Hj7pL6AvBWNtBITyoCN6+DiiR1s
uPNqKpd3hsv4kOSdRDMWeUXwvEx+N9L8CKVQmA0fjUIuZiF/Xpj0cYMAX80Gxn+x1xEGoBZ1Leq7
3B+WJTHMNeQGolyXUox4VSZVRepQ2w9je0BVAMuPSCgAFx32QjTFmq2vJ79OpVVbrTfw8ySfw3FY
+hThqdrehKW8jInb9DCSdUV+6rJnJdHXQ5LOScq5TuLonOXPPr1Yo0j2xNAvq8Q448492AY1I5ln
wH4zxMXUdWO/FqHxCFwZOZtmn+UaLg+Yk5LOdPjsa/laruKjPU4AneBJAMVw2tI6ewnnzjJ/pBK8
Q6vnCNBOcRB89XEKE699bZT9TWs0tK5YFsFXW8cuNgkGGm6mv7KqS6dFwI9LvXOi0roiqx1Lo+r6
K5SlnPGIv6q5WRGcT9aXfgryZA+tCU1Zckbep7L7BeocFIEu3aRS+JUs4nCFCFtbm13+YLvkT4vx
cz/U+owEZ58GMXyysV2qmIJfIrU0zCOkPUik7eFGKDitAEpiOopdgu48Rkv6f3G1zdk+Uy3Z48OF
rgljOxiWgGI/2qbenh1eHhdVNtFMoV/jWb3cr4qqSJoe+Ngdto6F3Ovw3quVXQyMFHUy3RqUoUZ3
BWzl3BrezrfjpQanC0P+MaChiVD6Nq/NVTH0E62hevDi/j4mQqzO8rVPejgdEzi67hJUykIPtA22
gmvMFOvAtZ2BzWuWZIzmjeKUuf19QpC87/O1h8aeCdCDQjylIBGv4VxZYHOWOiTZ07cz8hRzDMF9
ajOAV5obWZ8ecODNgWcBo/bbeRyz5frIK/z4M0y7WRTrU4poO2+l5HPXYixoMLNN2vdmyB9jvdzC
5iXCSt+A+Lq2jeSUqOYeQsCVJ/qrvChu8XWSvCSRBKXd+QGnXFu9a0tvpdTxfHCTk8lr0vvaMVLL
lan1h9b7giJsYSTJycv5WcFHxKRNFApPiFKvRJw4VkooR2ntSRL+ICtDkd8W2n9+sYogVgAPoyZw
VL0tRNqoLJO0M6q7UrbPuWGfQyJvOJgSm1c+lDJ+l07BYdDry7wOycqi5VZmN267zjSy+vT+CtTW
uizCfWDZSznzVoBuSIFTDzkBnh3MfigLZ21oFkFs7vORAQPMYTmmjSQp/a4sCkfv9bWGuyfpU4IP
23ltdssqrz+5rISVS7So0NYp71toDrsgwncJT8iNiavswwU4i2fXJ7x5ykkFhs95rLsvrXCRN4Kf
iKFLkMAhANBZ1yt7yNZgmVdq780HWQVC0sKuSybtF7c+P9EC3Qx6c8jtdt7nBu9wtDRZhbKaBFXa
6Z5orxJBN4GmWWL2bPDjUvJBJyrdISE5Nc0BGsCumxclsoImpKCCoVDcY12+crt8k0VfEaZjfgLh
OQmerS+lykdQceqU5bap8g0d31M4WZjqzHBywcrvSqdX++Xpz6PFb2mTnDJ4UNV//ceFGub7Fz4Z
59hubFN5SU95dYSFypwYWOKrO+41kX4sKZ6+9oYp3DjdFBxH7E4nTMy7xmTCRMteSmG+roEQST23
kYeDScMj5p2lrQU5nOyMKHNjhSV2VWraxjW0edVFRyuBD5w1nyoLmY0Qd4UbfJneEpX3Fg7fqoSi
5w62AxD4WEIq+/WHfNt0+fMzCplN3ZKRZBps0W+O6VqsFqYRjfWdH5p46blmpzbEWHXE0pEk/OuL
vQx8f5zhvl8NcTk2RZ3mw4v4/tUdbeHaAI1nK9WyeovLaGXOzIWoc9r0u7oA3WzCZGn1PaCFeQ8c
UG7wB5FU7c9MN13++oeZnJmvDpS0lIi65gNbClJWmZSRi5JU6LR4Rdd2dx3YwTEsHIncsHjaVIvU
YA5oYP+jyoi1dWlqmzbPN10NSFfXVwnvE1QBYs6NY1iLYx2zo+LF8xtzn2EV6kl+IxhzV7Ciqm3q
ZHYDVic76ap9CvTykzZ6O6xBDGrUu0Rqb4yaj5kSZps04VFI/X0Zi30J3dkLva9JUqxbWl/W0BwA
zSwIkv2jYtdWjf6qCrkIJVBipbd42NoZHFIU4WZBfJ473Cv8O0DE8kcvEdcEpYHajFnnVelcyca+
F/4uB2n9wZc8PTGvv2OCy1UykvCoyoqCxP/itJwrLvZPn9tqSGLD+XUtYvfPr+4fVfTvlutvSvx3
/603JwHyYL5f+3/Sz2PSw+G2vXqK/xbzdQ6SrPztqgz+SOun+E0p/68//L2UV83fhaYopHrploXd
gqr8eymvanh3qNNfhNvym7AvC4U2Kx1ZrKop67h6OAD8y9ZDRg//rpARDcIyEf+wmOfve/OYECJK
E+HFZ44pmR/SuDj0AkHIdW2U8x3+kHSYe+pgrwbID4tewvEa5phZgxxMYR5aEdHNWumMMAE/EaQi
2Biayl6lmSU/9J3rf8VrX53tSHW/tdIQMRE2fIhVeRoD+/KBS84piP1THZbuNiDmoEC/p5a8lel4
INuOFLHErvxTZpqMGlLT+GKELvEkEvEYiaZFSw0aLviTck7mbzOLNa281kUMaaYPvpRdgwVSb3zp
nNoie9I7fgo3w9E/73IbY2QhsgQtquHxK7SX3XLJjAwE5zAaRGKo1h8vP0vlmpD+SkJFrCVKlnwO
fni8Jsc1h7TaBteZWUhnUoNlhwIt4m+1GqEt3f/P3ZksuY4k7fWJ0AYE5qVIgmNyyJmZG1jmzUog
MAbm4el1UKbf1N2SrE0LbbTte6u6SGLwcP/8nKgjvYAzo2S0Luez28LAn113xI5T9/GP3hl8OBys
fBDicXdTsUKs8yKhR6cBqdIoVmcG0tWZxaNGW1tJioVzrNbajAtoVRCneZrT2nmAAZi/tDlaSmmX
4YcxGiNe106Dkjg7c2HfRKjms2chqvYTg+63FVl4Y+2iCwiwszoIACrwJgkoTpXjMZEdI/W+KKp3
Q5QhkT0RvrSjm5N5p6+5n+jbVjz3OQeEepU+2f2QIvHOe+sNFFx8G1KRkbqtzU6tKAybd8V61Wei
dHffIIu5xWPfvBhGqL33uC337tz4h7SPiiD0PRPrS87adDMKuP3Oi4IJ82nTP/2RU2IjRJFmcx0d
8iNsiX3oBIsv4xDPFHnWcHULFpoRxmNpqbz8Zull/OOlS8dXH8QHyOv0hqou/Bi61OxWzsSydsTR
Y8PJeTpF4d9D/35LSjG+jDLxztg8yjvSAP1exfH0CvXMuenQfEkV8les1Erf+pktzy7UNTQHFNud
XrcBdE2NeioXDDY9b2dlU32okrlfT5qTBqhj+1deQVeZQHGfqNUCWY6oRnpcFFkctqwSgHXZNw33
QwGXjyFfqrdrhOXqwwFKzKhJm862MqJbnnbR50y0ZzfUExDKlnuTCRv5prlOzxT26dlk9foxMyi4
J1maK2Nu5c6KGXG2tklx7nT2KcKDvWtyYruZHzOaTthtGzL+fT0a62cQxGo7iY7YVufWtxhFNxDD
DO+5Vd/9ZRtVwiU7m2LKfzO/GC9OO8XnkKLmJwR+tnNStLMNLK29TGV6XmDT0Woyrbdskq5czZqT
bYesjZJ1lNU9hVhUd9Um1+uSIFDDCA+zEB++J6OZDkyZ4ZtFJsShlOGvJ8JzEzUuS+4W73yDlIt0
4v6ojSDCW69Ln6F2lydh21MJWmtMX/RYlHfYw/Fz3MXisc2H5lQ7RIYmLBpHdivUa1mHCfmacGhx
I8zdARQaVj1Tb862lN0CG14k3y09x6a25lvZi+rWzVn3oNy5eKrSngZslzr7iOfMIQ91YzsqAly2
XjlfNgSdoxNH4as54QWLbCsFGJoP+3967fxvamPxr2/5vx/fvK18A1eja/nev9fGKrQbo4iN9GQZ
UfaGWoY9ZnoRDlv6XVXtWiM8AcRx1r1jsjNfGP1dMUXYuVPb3e1EYiXT2n4X0tN9ZxnjogYYqrXm
iOc8cZO73iTpyaSE3iaFmg+jXRF+cBVHHD8v/f/Qk7Qc91/eRZ5DT4milMANXS+LWnD5sP9UlloC
NWlvKnXqxn569wqLp6ZkP/p3nOfuM16+w7qpRmjYf3+7y/cMApi7b/nu4+VXUNCg95Ikxx4abfEk
MhAA1sjoJR0T/TbyWjr3uMcpEysD83JkywYHBT+7mBjIamywHy10JRmKWi6QeblUmuWi6ZbLBz24
eIyXS4qVkvIOUyp9oYXHFUdzhU3J5TJkMxajQWJ3x8ZohzOBPPzMy4WrZKydJz2k9mvp5ct28QyP
iWIpPrV+/ErwYBaKByJzWJjqBkQ6BzZqlQPonFs9CBWEAOIUA1IVqG3k9RG+swjPHR0l8tDpLkKO
lVucCp77/hRuCic7xfpnKk/J/AXP2EbxxBy5Sp4S814zRW3VL8w5bfyMeJs6rbkGfbHOz3n8VNRf
xfhamUUw5gdRXpPx2/fUymSWjipLAaia7gabTx2qNSQr8t3vOQByUuGlChpdPRTJYoQZv+iz1RHU
Lh/HhvviDHXQyitZEPK+vDu7HjRhIMN1YstDmm8Xpq44wQZ8ir6Vu5ecuIkbDtiitv38oWXvAOMs
/ZYCCoaZLnNU8388go/fLpfMIK+dv/WmM+w20nP5Klugb5XcYgfcZKYf1OLkxe+tXjJxjdZNxkYv
4yOvWCw2OuANS1Gj6+K1KPpL3o+rZLCPfWWeeHYFS5orKthILYAj8h4EpR5DdGDiTTywdn2LDLHW
wlBKhbZph0HfKy9uCRqGKuDky1fnGQ/aQjFLIObtKE4MyoGCw50thpVwNbqW1gWxPSoSn9zQNJFY
Lca7b/cPXTZvGmqtNoo0ZDHG1pPW2Sf7mUBxt+XSbftAul4Drzd/52G464X4k036hqrnR8y+hDPw
ko8q6OritaLbOVbNaaDTn7flcVCd7RG6vBvdfizKS2bVPO2kfjV1Mm48bp4hMu9dUezH/HmOtrD/
LOt77ljCmIajZhIJcpK1wRZOxxYEuXSfHicw8Ad7Hgo2MgRydFdMdTDn0uZZTg/LroiXerlk1JCY
QQtY/oLt7VZ37Sr0potejjvo8Q/J7ONfmIKhYBWlm7T9gJJ7TTYfdF7hPmf4xT3WQ/Lj6H41WASF
tZ68b9N9YSdE0IH2zIdy2PbJnxL9kkZgw1Xc9Ql03QQO3mouWs6yaBdskCB5dC1g006Qud2apSwm
qQaTnl2mvc+KwqyaNth+4Tk8LsZzf6sreRD1h2+SBPu0C+sdStxWCxfV1KXRPyKI0Ti8cj8/ueGz
bbLYQrcxFZu8OUoGeK27NDGqvmc5sl5VBBQUsbaICXIE0fkjnm6o08R7LLx1xOAeo/hWl4dIp/5Y
glAddwl3SkLvo32f/WB0TAJQuJ+NqwfCs6uctVv/uBGbYGfzdTJuQCdW9VctF17dD+t98180xLBn
rqFtrYv+oREbIW6ZmM+qunAH2k3LQv2nn56EvPZFuTKH5xqhEeXmXiRPXp4+mHq26ZCkJSZrMIQI
YtGvgbpD0Apme0MhYhHKs0H0m7LemgOx/QDy/8FEAtK7oHwE3gRjW1N9zlUTuOa7yi6Wne/07red
S/6QdaXyE5Ac1WW0KREsDuQ+WWXlv7cJvPbRpaXdc5lE7GfJxRNZHT0EBnbGXDD7jqMXu7757C4m
xr2uwWqY0UrLfxWu2Tij7k0OcP6Dtu8285y+mfWMDyqQatwYWfyIRSqQhN5+IsD5EdChBRhk7Av/
graszF4KwpW52tfRUq4Yq9hT7zpd1LxbtZKuLSU52ebBwW3nPrjjB7ubK6Aph0n39rRAsP/sBzms
rOHXSg02irZKP7RFFYj4q0og9wTo9f5Dj+XfN8r+frVyzmPn3vNcBw35vzVNIeCpyDTK7DSWIRdS
Ug8QAj2PC0n6lWGvZFlMimlBW1zhIuRs87l6/8n2jU89M3LyMPNzi4TzSHyR4qIMM/wgwDjTN/h5
/k77uygATFJAz6ZScEWLsKtxkpOes9M/oWm54twrry1w+31bNNYxHnSchtDhqa4StsR62Kelj0xJ
ASTZpFHyyDP6TeWSa2SpimOybUO7lS4rDB3Tn3g6TvqTyk6ykQdPhhxB4Oya6V9u+V2qoDSDtEcT
lM4bMJe4hnlJHCNjXBL4OvdVuA8hoqygQO/NfNr2It5nKg7cZkb34UBqXoluHi56WufbWS0UilVE
y1w/a3l3dghxTZ+eeU/qR21AqBbXKwtQKVLBjQFuPH+KpvzE4fYvQdfRfMtEtNdT2sy26oKUU6JP
yih+6ZgXVad0cC8kZAKzAMrd9JuurQktmtpey+aD4zO/6YvXll/HhasTtNPRC5k0ND+z5HWs3bBE
5nF7KO3wsXBfOfHgIDECMbNy0Ttky+p9rmP6qdrT7LnPRmPiFTNXfdysnOSlRKPYz+FnXKqTSYS9
+nXmN3dq1qkPcQpmJQxP/T+0Ov9tu5lr0TNcuhomu+xQ7f6XCeKs23VW21V/StyB0mHGXqMyeo3d
J7XQfE6hie7mYpTB0ESKNz6zBlHW+jZSFIB/18//DzpY/59Nrg1q6//z0Pq/dUwL5b/MqJd/4H/0
tNx/GI7uGpiY4VAgnvmvlpb/D9uEl+c7TKFxdRB6+p/Taf8fuuHY/NY6RT6dSaZ1/zWdhkcAwgYQ
iAEolYnd/xWOgEzickr4p8anLkyYKQ7gdU4SC399+fN/OkUknHJj1gCSNXTl8Nh0HFYyBliDS5Aj
dremWx39etGx7UzFWXW0Woyrny5vkXUviKiDiY9ffHvqppWlxenrAMxZq6r1FMHOil9wHaUM8+xd
iErHR6q7NqRNWDhVzOfEuJXypeHUC4emPfRGH9QEKpwy5uGwSMyinn0VjyLy3jI6eTD9b6774wRc
tIixRMGVTjdWIwGgpBvpHtP4KojcjA6bBkKIc1GINRqIJzAIa+oOzWhWLWSwTMMzmQNsz/T5Cp8u
g1Mm30UoqvWAb2cCW6fVZ3Imq3rWNlhLjno2fYysi/MmSHeVobaVlqxrEHBWE957yi2R0p8Yky6Q
dshi5if01VU8HA31CdsWR7J3p8VhKfY1zY+u+FGoiYrxvadZt5lSYe5dfA59A2+/cZpj3emvVZbv
imZ45QT/Z45nklR++lrOR8EyKVN8anfWozK21UGs8QY1x5OfavuFM0YeYttB4zkOzK/WfhLvLVaY
6PMPcTG+uZVJUJkH9NWtaj6n7a27nBhoOV7rBKB8YeTdLgUpOydu/FglHElifa+ZCLZE/qCPn3Gf
+DROfP2tVF71YmiSBn9YvrUU9FrdfkZ80EbXOfFwttGrD2GpY5uy6FA/J3GzBmnIcks0gKqLW7LP
CyGPFe59VorA9b9p2pzTZj612dhvFGV4Mw9Hm879JiWjv4xUeq+Sb3XXkEMH4Uy8qw50r7zVU/g2
WEn1PVfd8Bc1Rtix6jpOX/C7iHV5ty7JbrUA3E60mdS6thwtM8QD5hhRw6pynSuXJhLihAcBLJEe
xgsthOZt7IrXCcj/aszhR8gS/02VhPAGdXB+XYl92TTWvklesuhJQr+CEQoG4yzn7FE46sR0FOHv
XK5bD8FI4l8gkq/CnPR5J/d5Yj8qP3xjjviYTRUrb0dGWyTZobv6zm4o80OIWNaJzso5hBwdTEoN
Pbb2gAQ2kdatapG/elzctvuTAMlj4y118ytOH6pQtfHsky26Lb20k2BY5PvNCzHLZ5n9YZITTcmr
UCf+6tkx0y4QUJyd/nPOv/3m0bHI9i4GUMwuvmJ1Disn62Ocw8au5L8ffQEa0W8jZMo5ViO+rEcU
JKuQQX5S1eG6bihDQB5PWoPCWb6y13KrZ+RAkXdBX76d2TQwnDWMAApCOreee8y8InvwWUesfPVS
OdGjItIxQsQOYXrntrHPIVWvo9HDNpdUaiX6qFspc9xrjfY7cuwkPprcjJTsftX9DvC/87qLOXgl
d9jr7i6OdVL55sUXCcs3mqw4E9jTHwON5n1W7G4NGVtuWQjBBL+LCArTeImtvj/Oo9dcMXF0W8TC
FrWxwa2FsYzDKWnvwq9vorGfa7N8Sj1qeh9vSpYUv+k82W9Erge4x6hKKnrFdBb5+9qKH0zJ5imN
5NZu4mOkN3u02ecOcB6cY07IzefcezH9fxZgbPFtZPU+Y1mznrTnsGXnx00+rJzjRMRaEGDwaFvg
FV3DojOCqPOGjYXaHop1EFVfYL/BJiNxox93LczfATvmkOAA66xTOS9Oq65/98wWXosDGnAIB/DQ
tqFx5qsnf9qP6RToIWI1061RrCCO/qRoch8MBGlIDLwykPhRAjfV/V1TcJlWHjtFaWOzu1hd06SZ
NklksfASthF6xOqeC+8lNmp9l/haw5ti1v/0FScVH97juplJnDi4BavqXbjVPXFxVIThvc6PWu17
T5X8UU3G/Zy57DUkq4mbDGUvNwftCLJEmnuV+tFqEbT5u9b8U8Kcibg1AKOa1WnKykMe9Z9Okseb
0AvZZzSPaaNvUy5DVOIrzNaSSi+m527Kaa171iql8g/ZyirZmssGjGYhahfXiHf6dG94ntGN+NDp
WrlVvhyNrXRnz6UbZC5ql8kbniAvB8lQs0M3P6g8eYpt5xkAUSTXOpTnEyOAi6vkZzPiLIq78QF1
+oa9ZhYYnqVAqbfpnJAA0RHBz2b2Hj0r+sil3EQD4QzpbbrmwbKeK56vldDXsR59Wgm8gJQzWAup
rRzXg+9ffYelq/LAakYT3cO2+tQaburqiNqFDclq9fdcw3ADP8eswZk+1aJL1bc7t9TO9ph9SHek
9GbbsibNC9mRp+CJATX5j8icgkJ3a7YeSgyU9Kxjv3UvjoriNQGhVdzjMphbgzbJAFdjSB8F/98H
a1btOgdCvVcj60zupWDrCvL3WkYxXRU88wAfo8n/sdATY04ik872RmK3EQfSbNf18jQy+u4gYmMW
Wq5YFMVl3x/8omHZMEumDdXvR4kBNhwKVnfVCakMNIQ83OQJcyWuYI1UA4Dc/rkraIem3o8Yic2i
FfppHf+9RR3Dx6PByZ0PsgGU5ZzXDh1/A2KHZpEVs7lU/MKj8J95lXxgKeKBRzg0wLjFeTW7oxtn
0blquBcFJFFPY/ct58Po/UuFKrD0/RbrrNxS+QeJW99tM3/RjPDRqGZjW7VqG1c4JmBSoh2boZCC
/7nHSNnpCG/T0l+3s3lSzrgNxx0h5nXZKfaNurfW6Q9ubvHlqwp/Cga2lS6oTOYySD3jVJbFtUsO
liEYmQwCz5/LtwMwwCmwQLv9Pktdcq3DSYJU9fi3mvLAS4xFoibcJpg2Zzx7ziivJSmYTtf+6s0a
7aW78Sf5aOTVszLzx0nrrozxn7QYWbYZ5h8mfPmsc57TqmVR8TfPzV1X/sIePtIqNqIvUn0EgVh4
pwsyarRAqmyXtjVPhAdFEjAqzrE6994ntBa9f0MJvEYwsCb8M6ijPb0XPt4gfdqnyd6nEVogxpzi
fqP5b+aUrr3hq0EBYdf4INKL5B/siQjxc/LbkfPT7Re2mddFOdI2i3ldkHVcCryW3uB7TXhBoAcu
TQ8ZAXM0b2SXdqBJRLF9MuYMawgiFq17TgbPQSzA6DJMfnWPW6lLT9jfHmTp4arBXpbEB/hgpzGb
6Dfn+mUcq43srD9MdtiQwsrsJeXeaDXk3RFPXbVXTI7WQiF+sOmleuWjgxit8cbvQlX7YabLVPfa
2vDEUUiH1hetBn0et/TCX70EZZdXPRnNWSDqmGnGd/IXZPQGHTdPW/3YxOJozsWNpKjczDnhuJrt
NdPt3qrIoP5og1DSsDHRFxb2sFXSf7MIPEpKp4uWSZVDKTbWTcqD07I1fcmSpEHU56PDDLFizlxi
jEfpCOhl2+odm69H0z53+QhiKTN/nXB+LYelUWZaa5rq7pOfYLN2poFDRYJjsRoxuOaPtqq/HU9v
N+CTkrUzlieZaE9Z4S/hSiKA2lXUxrVld30of+yy2gCBllSXVnnMdNrFvG0bO3nu5teCJq1PalGU
zcFMQVnNwlyBpCGg0hyNun5rLaDU/vSOsfktdcUZa96J9wR7k9Q1JeIyfJ00ac+iLPdCY5nLmLvT
2FQCdQP5zR5RnOa42EKFtY3jhEZhKlSgkvhUOXqgrI65njOtqho7bsl6fjPvsY9uOOq8THzl2oC5
mi6Ln8zFQ18IBt5txkpm3756+Uit2+lxMCTzLrFwdemka3A2fjULs2ro9D+UrvWHU/D8TxmIXJjK
Wjw8elb3GxMpb2dYQFpYW9ugBTPqtUaneYVYia6rknuSDDuQ2uYejqJ9yFiPZNfuOXPm6JaNWrHu
m1q91nPNEzcu2X29MkVPr+OcjGxWKHhFSH83vq1W86wjMkeIbfT8ibMse/hbF/PUmkcflPVCex+9
MrxpGKTr3iS7NLfjdgpNjCqm2rud/TJq2sXzKhzOpccVyezd29baYNBbc2g0FfO+9Dj4Aaxmuhxr
7wiWF1+qG34iXbolulavhE3Fboj0OiXuvBWYKA8ZKrGVSkseB5YboPJkKTN8AnbOsm2pLkQ5ae8S
gaqZvqMw/pGJHWQ1a46OpUxisBgDk7z4Mpwkuckkan4Me272JCmzNZmi9SAp3SoWbtY4zFlyLLXm
oXXJUDoNBJ1GynUlO//BaXmR1cwmvFHXjnZvvQgN7jWRr3JJT+xtVFzuKL560WDrLLpqLy2mJKiF
fRbmcb26fW0eqH92yqh5+KmEqCOYhMafPX6krSpqg37YFZ3RQbr1Y6NDz6D8i9nAN9L+x12IFtbM
CItOsTuLv8yCMPPsXN0O/9pys4jOXYuc6rE1NE5/bDysmU7EV+p4DbAsAxli5eQf54KoGXbJLRRy
gSUXnEKrN5+qFne8aE+mYtbUkCyrqqA1i+vIlX1K5W9leR+13u2hw/8WMtmkRfpX3dNSbcIv2Kd7
kf/xfHZ4jTfTaJ7rzHqxxzw+sgj4R3OZFNfNZ5k3H67WPUmTT69Z4kpDMUPY5HwphglkMQII3pTM
Y3toBDspJTx5+ZNziD/FTik3XgjZvO9NoLyN7awmMuLl4n1qKCSSbn6vdTvalpqkap8yNrfURdPw
rDbzo1BjvDezT4WJeRXpfbmSdnsl5uIEdpZlG6drzpqt2RfRZESLvRLdDAiIUn+CirGysvQoRnXM
Zfcdj5Am3GJWPGSccVNlPg89uhZjeyyj6D0rACkV2YWB9UVBeLUziik1g9KGmcCLdx3XRkgAIt5U
La/r0aFom4Zg8nSyt8mOU/kT0mTmY1ZKP2P6Guixd3OjPbhe9MsOiwDZccqq/lbo/Y/fOtWmtJjz
zi6wp7m4e7O71R3o175rUrQXQVF79zrJ+YJ0r10VaunIuviIgRsnxqdM2puMwz2TdNwyvEiEgx4X
UlTgEhld2OqMS46Z5e9quFDeaBwLgyXVASpU1r3aItdWcb5wMNxt7xmb1Bg2UoIuwOxpU0qufJ5U
QCn2NepRN6JD1JniHb4RNl2L9obRcMxWK/rdh7hzKKXcL4tgdu41x07yJmwVoWRaGmOoYUEA/L+a
EBhElKhTHxo3Jh4XG8tRa2pvNPZ7CLGq4o0LSoS55dDvo0Z1D245xZSi46HPpoZTa9K271RE3QPD
6D8W7zqMBhtjoPTz4oZuGuHHSz8NY8RJfDQOsTnJy+AuxQkGWGdYzcobH90hyqKFmDk8EjqOl27G
s1kRnUl0c7q3isV0ldKUYhDCgjXJ8S5pvrHEkZb5SUa8Bnn7Esvx0kvzrxLhEk/MobpEptIUBOZ6
eo1CZyAGEOU0mirevFbQTTqDYa6naOsmFYw4rdGfqrBg3NvgD9cbTAf8gjM3SdAO2rgayb33yOmQ
la8XSyzRzOKa8ctrPtD2sjrHumSLhdC23nrFxtN5w1jt8p3PGeBp8AaygfASv4V2GXhkFlbdAGbE
pplz6bk1mIdSZCTTXWXeoVaTtS2sptrYarCOTlM+1V0qH7ppnNCaF1v2nMUub8fjbPJSxutAjK1I
0peqVswip15fgSRNN3gwPO4qfEQyH//kZRPYhmpvSTdt3aVLUbgWJxGise4m7PutkeugscMoZZQ1
ctmzzO5ceMin756gsZdwFuB5/dFNUIqigfoFCvSutmHqIa+aLp3djK9TLqcvDRrqLyP3XdhdMNLv
ZRX9MQXZokiZLDCk6Bc9ph89D9NjpuoV6Pxjn73ZBudoImWR6lOiKPYzI5u13o77lPHUrjcPzWj9
mpLeRzoRM7Ll41giPwP034cRBzK/muHYqHfN1A8sAj4N3MSrvoqfGp2tlijEWRzXu6VGYYsjCPUH
fLAaoYmSNLdlNzujzl4884+JFjqTWdBm5pNf9DChKvPsdsOPGCreooBH+zplxJ9nezGHT4lVnSuB
xXikNTX1/K/IreiqLt9LnMmnOtfPuesDR4p6i9ieKd+z8ANTwoNon/z8qXKKfTQQTFazcaUx5dgM
MNJspxKszK5bGZ9zw3ClSQAm9DqZ/4qxZzOeZfitzGe5GFLTmZ5cbd4nhH32XdCXo6c3zvkaFtJF
jtoaTS1H4VjbaEUYWBVadreb7zQ9jq6r7w2DFgijF3IkvP4yg8OAUT33ocYBTtofsPPgnKVOunKo
0GnUr7zUe5LKRsLtfE6j3fLi9gOnFnJttLlLZwX8jf3SRO7G5mHW8o7taCYUkTxlpXH0HLo9kg5Q
oyfQo6Y1wnkCggNtBGHBFxr2E4MkMQBxayfvnSh7DeHNA+IHziPmbaM0LKlF+9FohKiPOpwgT4nA
4c0z2eNuWb5xmmRjuTPPI4RS0UaPxuHOMlSufZatIB7Q0COJfpcbzOnVWi8q6MP6vc14FhPrp10/
XYboeXS9Y+OyJx0zpSf2kvS73n9PuX7GUH/s8vIztXDa930YCJUd/JZH8tA+lzwuwuklccJNOTPw
5LtPxvbc99au0pcHtL8rxj+jkX1ifNjMqJBpTHT9dpi8vxJOOXi6jynab5xia2fSd47bHdOx3S7O
SiaBAsMuI8KvzLtPGAKJ0LZ4Ov26DwxCr0760chXuhp6LndERgOE0hv6Che0Ndum4dhgGBfL17aL
KIeHRnPKUdWXvFmM/FyH46qM9J3X+XwC4iFxhdwCfnBc+WuSxauQRO9Wi99ZO2DPhO4Nh4mjiD9j
YR4KVni0/pYZdJFTp9vXuUWqKl1VtnOzi2fP/Mo6gqBTjBxHPOUZh/raAjwkoO6j8L02Mj2FnNtW
SWEGBrLi0aw3xUyXGmrqozMP37kV/ZSL23Fs1C3zBM0b62bn+sPMU68q5AGbL8OJPC6OtS7eFe44
p3qv+gsQaLbo3gxTblX0OzJPAEpSi/diuLIWsPLzN5zhfLnYOJw5v81apx8Hqzho41PaM44YGwe/
TxtkMLAs2T8QP6QpHG168y4B2Uo1vGTiMxumVdK7Tz1quwQmpDPGLLKdIvvDkt6+UPBgWt997Wxw
V9OQPRRNspNVhp/oGvpd+WJgXko1bV8l0GtK2EaNvyELIpPwJExnXYzazhRkfPGqz+kAjYdosuWt
2+JWxe561kJehE+D9VIgm/WEyM+ODKL2sxPHiYZve9BIxrl1S1AyWff6kTmPUUMJCyzjlKsz8/JV
QoMyPqYsrcv5oLEfToVMGjulWJRBUbxl8xXc9NbWPzVe48kDtO4xcvcJNUQ8LsCb8yCDTJ94iRB2
YmSGt0ZCKvKqapNxySxHQwskipx/QnOEXTY+ZmUOpubds5YYebPqM0Q83bYE31SY4NqIKxWDudWL
6Ma2N7wJc5eYeyRVl7o62ylTrMXqmViUSnTXICdvLBuCUWVfKwqm8J1XwCp0i0CvTnZxsrOzo781
2r5EXzhuTUmiSv01Fm9mw+ArkIJ3oHKfqpy/apTnUNISQXuX9c5Wm1MCHNpbjU+5lQw7CGYRwxGB
N+8mhUxiUMgiOwY8F0b43HG7yh8+zORxJsZbkJt1aZonpNwKNDod212H1uTBInlMia3lz5CPjW9j
9p5jCD/Ewm/M0LHVgo/1PXtF8P+kCa2CD5czCLTyc4/CfBX77vs0DfBTZ8QuHMEooYgKzAdhOCS4
jU1jgC/hR9Tji4JQxL2hu1DJZPrSx57gkAAYuKcvYseHMMRNWOlefrCmhgNa9qAMmrYkV0k3lCx3
qmsbh1/s23yyB0Q3s3tHJVK9wzMrjuhJKAuNVJ0nBLHpeJ8XE7veNH/KTD7U+bw2O7KsTreWOMY8
tEW6t821axq2q6VJ7k+EOVyNpzAgz+ka6nzk6ROxGCdha43YUrLcqtPi2FtWp+3HZjeKSa6Qx+Jz
EvpLyvmimhs7yAkR5rDBcvUwVRT8RZD7b5PxVrGbI0JSPy2Z4ioouT4nM9uG4iE3+5sBaM/UDhJI
n/C+/FY+JXRhhbyFhEg8tw7YZqSWqbY1neS0PMTZYeqCOLyL4VTYz3S5LzU0qpPTzmthk763dZpQ
TdU+Y5qHut6aH76N19D/8Hr1oByweIopG9tiK7eCycOEK8nmRXL1U0TfBLDbTUef0hdjtYpDV24r
t7jQLzDpRSGHTq3+odf5j0RzvC7YY8vtJr0WYZ1+OHPIMvUkoLLwvEqYkwRzvPPoSPjaB+dsbieX
KVDTfaQzYMd0ZvPSRM0eq5WOsCFkF7rJxNnvo/koR9JORPCrhsieP1KleJraJAlXcsW294p26Eab
3H3vaj6D5ZQJb619l5oPoZI5Lg7oS5b63smTbf/Sz9YX8paG0Q+REbpDo1//dm0FnjAkyZhGLWMv
Ov4+7cl13TITGcdH3//vzJ3HctxMlrbv5d9XB7xZ/Bt4lKcXtUGQIglfsAV39fNAPdMt8dNI8c1s
Jro7mqIpAInMkyfPeU0mvPTqRgs6hKu2GkcUhMPtRn2ZabVbpiJOlIooscSDVobAbQ7dVW5cUY9h
C0cx2l1G0txs1Oh2gdYbXtXkwZSQ4aYSWdtJhD1VXHZxkJWifFOKQEORiNDT05g0zK3NiFFoKr+Y
CRDXOQHyKdP+OEG9RJK9n8eggmRA1BLS6ImDockUMhewY3HvG6O52ZbNFeCWNse5p1N6dxRQNbU+
PcUTb6MZlQnu8NM4GsEmUV9MWfVyTaGRrUiPsbBwBMMLpBhBAC4nbWhCOsRebDADEYusJWHfm8JR
TwaryDaaVUkTxAzMmWDeJPsph4kDlBmsMjPprCPSIFbxgE7tJY7DS66Csqp1sEFDVhRP0rVWMgBw
eut3nYJtjCBl8ICbEsYm8SS+T/MrGjh6l1C8zBOu62Rz5o9a4Xa13IPnxLyLLo68uyo8U0fXgRpt
n6MhCnIT1+GorvxOuNzCzL3cViINUpDG+qmOpcaXLxl2QBpUOr2rD/lYyi5HzcpedBj4Ys3ZZqiF
ySkrShVLIvR3K5nfpaIvnsdCSGKEm7Q+kJeCXvV1KsEoaVI63zRDQ498lTzwaomz8coghNAv3uVR
/Q3ItZhjOCzJFBviSn4eS735GNYibyyJo12PVJoKHIY/lhTpaDNeru+sQXTDIvl6gsiku3LeUl0p
wbmb9aY5lPwdSIZ54Fi1bPgIujEK3EcRZ1pamW9DPWNUnxTSudX0x8GkRKbUaBgC3vCS60V+puVO
Y7qqr6ertGxc8E9Ej8soOigfFp66pOaXOE/Ic4t+/AoA7z25NEofXLTxO41bfgFWWO1i8A7v9SVD
3XpuyOwFEczJuAnMqC/x3V0aKm1aAradpR+MMLf22oaiE2qKvIue2Dip20vTvveDWJ9UM+HkSDuS
/XbS7ZqtiVoPMv3kdaMQJhvyMqEbr0exmNUvw8VsADZ2nfkhpBOK34qwGZDVaT3KHqPqpmg7IJGc
TX6dbKj7RknT6VZMP4tzcDEX762i53fXPqpvh8vU0UBZKicdl699dCk9oVyKdzOrkPXuKBbRih1q
md04vYD3u6L1t4FTZsOnM3nJJqe7wchJDKDYmA3UHuxXpVMjRNJzz7kmrHO1xLZ7aXw876RjyfmB
DKcmo6pmHV1jORNF8DKNwq44YiEpFFGjsa7FCs934PLqmKBn1gA1Uwy8Gaml01CJ8lrzL7i9G/OG
TuKkGG+1OpQuHW2wxRrolpNQXczXot2IfrZsdHeoW/UQgXnzBPKDLRVqkij20lM3bKYnfZhmW2ol
7dwhA+tpWDJSrKxVbde2soltpaw7A5LIW4BNIMXNDTWdqRkbjhPa8FqMMVKu6QZHviwqECiU24uw
bTtD2c9SLN6KfVxaJGd6BauKdi4HsNnBPbnCrjjvafTJfXcAEqKgnVrN8flKAdi9KuJwzrWJ5+uN
DV1pUR8989onB1WkG4wsYUp5Cm4E5f7ez1GoiDHiFJ4MVGlarynTKVDKwvg65H084NSH87jDLra5
lXJgP7q+eROicqLMMEdvJT5LVnmh6bRSvN0UONWFEkVkHqFfqPu2APDeZ7rBa0khcHXqGS87GGg0
MdOV9QD/TddEToqVLj4pRSSfKfAAM++0uhCPWp5fN3B4cH/QqPYjF7m5upsNeoqsWanaU9ug/p2p
gwPjxDGkauPIc2bc6DU6txNyHDuhzQa3AvENRUzTAwOb19uomNKbmvNFI6EFn5FIAvoY0dqt23mE
VRAbh7pKz5NZz36SX9CVBJ541WUauTheBHMtSXY61Mgx5bqyhUnwNFaX5qT0l+ksSahfD5kkuzyW
xFhHUUARqUd+IRK/rKHQU03OUFJ9mR9GYeAlMCdu41xCjaQFjj5MKbNIaYVQUar5XrtqVF2mUnQN
GRBNSn3iRmil6w2VqhqP+XZORwu/QRPjjzFrdStD3Q1KRF8+JHQSIpzUrBL68S7K535rjF3DioiR
szJE5HfTjC4N6nheVdP1ZQ3RVGnQvLVE0vy3bEzmAwW51wrGmNUBmTeXgU4y/jQUY5EaPuqVuUrq
d6T3fV4qYdLmQqBNElN4lP3ZBDnTmUao6xUVfwPqe7XKjXLOvqmh/xxoWiqe2EzQzmbIAJu+YI1l
7cUxce29naKLdpCM8XqCrD4FJWjWR6PKqDjVJlwiYArT9SjTJWmsKBUi8p0BYmA/pV6yVmN7Kbmd
y1Y+zbxbwNvqRnZpJ+lBkUyP0AKLG1Uzr/tB0aOnCudyKm75FxRFBLsED+4sIL2Dtio9c1BGTxza
2onIGh9M9frFlATDxRCF4mg1F9dHY5QTjESaWINkovWUkxa9B0LeTKqtTrl0yDKFzn9cCR7pD32k
YpWVVGhULjRIT7qKSDF7Yrl2kndTPsrHrtFau82XrxR6qM9UI+ZEEYbvSjGBvRi1KyV0SXSnul1W
cYZrzYlhjla/upKC50aI6BYjUULhDn6LPhYXh4ShZ9MgEbnkHUzA6xCWVPMgCokcXwAJS3GOBK8w
aICGTM4gTlyZ+Yt44dVFEsACuTTh9uTpir9YLWGBeYE56Zsyer/EorGfKfs1YGscwM0gebLCwTtc
twVhRCVeGPLAlEb9tcyRfBRoSp4AceCVWre6XyyJRpdHlDZHQUKHtq3yIOqvLRWYeNJCYRxoAk1y
zNF57qMTs41zedo1BVinKL3tATaussADEqW1lAY9+YfFZY0nxLC6APfNckaJe+C1xGCXB6frJKxp
KQsi/5Bf0YDdgGI76kJBbX28TNi8RSjdmldIKGgjZ081ZwQwX00qObA1p4+xbNKTUiyaXWkDR7I8
mTqqFua0Bf9KRyfh89JVM2hAgteom3OuzNFrN+kMHa6dwmkuNs0bOrDLR14U+GgtwoyyR7yhUyAP
awd2ir+CwFBPGyI58iBisZWGIYUeZqrJzWa+IMgai/0OVrSE3mEvBgtc3GcA5LETmyrZtFzUt+a1
SQ/UsCq3HCWy6GR6Ljg/sBKrDQXDHpDH/TWalo8iz8oDCkCIPheLif2GBPO2w1PQvgog/5YK5tc8
U7IwJRV0bJHMi9PC7EidcjTa0xSbwZTlpV2zJYWacRG3Ev7ZQJGmy6Hp6gsyvPN8mirgPG2q30b0
J71Jl7PnxEDs1VY5tu7ggaNUO2luu0mWr0001fddbwLPyiparvrUPwodk+qfHsPD0Os72JMAFMcb
WYu/UIEHjCDM7bFoMtnvL9L1NAkR/ek0182HVruidqIVoz+UYuNuqmt3I2/WjWEaCnYhvSSS9ssC
ls1AjalbZuO4XABdsWY2+wR7ttc2ZjATGSN61nFDm/1CGc+gNWRF8TLeLFmGu/SgCQsAHy272BOq
YG6uZuITweT1SlcxpC1sWgqlBXccN7N3SafsEM0ZaySKM9bCCKvqRYOKe2PEhyKi9ZHsTPUclUm5
1eK4fSsvmL020b7JF596NgT8nhSgjRZPF9fdfEHkJ6ZOqVwvNFx2Kixcqe3RzlKA1JY75ZL2DhKP
KsfJaJlY9IYMQ6nfRHpAgqJ+oyehPLNzRChh4CJMs0RXv5nNJnq8lhcIFBQy6J7TokcVthU2JPYZ
mk+1iMxpUUAkEpSmtSUj8UuxDeI8fRQo/12xNIPibMhb1AWCNqK8XrcjzWOMz8JCp3ifxijmC8ou
X7rUvsLY2uTLPjKuj5uKn8gJV5Oo5Kvz+99nB/xvcP8/SWD479XxpXzvPovfrVyFf6nf/d9QwDDx
mZX03ypg3L1f8hdSK4zM++pHAYx//e1/CWBgQ8tGI8iSTiGBw9l/sQVESf7Hd+0ZTZGAEH+X9flP
LTtJ/QdVJkE3BZWfaChT/IstwI+wOVoLZkhfaIao/S0tO4TjfiILQARWdERSFOGTOgoLCbvOIZMP
WZjumm13RLk5kK0aAIplHKTt+k/laBw1V+dw7XW2HsxbEVCsJZ6im/Q4eGCIDugKB5E7eaWbnaBS
byWbY8022+cvRbjy5kxq5BbgQP+6y9zYmTzNpjRh5w4YDJc+WZi7Q0BRjK8nR/JrJ7+NthK2XNOO
Vq7dBM2ucxUbH64dtjThJoA65yCCHLTh7Pae4Cvbxs/9zCE18qpA29Z38VZ2aDgfOz+drOtBdOqw
9mqPntQxPtJwET3Z6QPF2RxWUXEYCfv8oAfNUdrqJ81vjvMhcbRQcehuH9NwCGqvDDq/8BR3E1y3
xra6AelyLO7yrXmsDmXQrB5eLt0inhOlcRd8pU+8Cg3AALpVHpJTQXkJ4WoYkA/RGfUGa3rF+CtE
zN/N+FjZ66z30O2cyLtnT7RFX3NSV3KjD81mXL060L7fhuKKAZ/gUGlw0AexQH96rnCO9tM29Ssf
lTS748mu/sVJvNFrwsWV/XZ3dUS/DbTndocAtyfbmgNCdq+7o6f7eSj64/kSgCTwx9vyJvEW3wRU
ZnUhdms3owMm1y+3aBHkPlB4++LPzmCndmRl22SbbQ1P/hC3+Rnb9m/mV0iT3EfntNb13o7t0YFh
ag+uuu32o6edqlDxImtwc78OBK90koAW/E10mvez0ziktQ5cBYsu1im7Ffbl2/IIrxLqIQcsugMN
/MojaGpXPdIAOHRhflc/gBAMpw/B62011J2SD0nPyY7DepD5Km5svSu6uZcdlIPqFPBVABOAIrXS
O/2shy1XA57qy3buLfn5sk0ddIP91BGelKDeSrvxCVVSB1F9btZw+28pX8+OECi35U4OrwGIiVm0
jaNyK56ZiT5Fd69wG9aJwPferrviQTynr6wffjO7wb0E3JalbRV/46Wn/C47ZHtpW+y1Q7UzbrOD
zgpo91mYbC9bZdftfiAw/UIpQdZ/Vhf491KHevQjH2isrlKlVY14mO2RQzyrsHdI1e0uuFq6VXMP
rfPx0fupp7Mqi7AOqeC7+JDYvbO5l0PZ6tzyBbUTu7DJBJ3eG13IcXZuPaZO6l2t0abF6cLqSQPR
aUNWmJcHIh5xVvaN3NplFtnAWmzRkT3dg+fP+5aZ5f2Ojlvp5zamETZFGxtvFH8Kqht1hx2Ji+mo
H/upn76XdHL1rUrj+H15LR+GoN+hAA8g0pqC1J9PdYDmmY0czbC73di6vXlUnJbv9UH0nHjAKHdK
mNu0MB+M5/ggheIxTvcGc+mgnZiQYRxK98utequ7nUexiRZ3EIfDNt4Xu+UYeZ2nnFRfrs4Gv03z
3c4s8TD5qk3nxJ3W9eANtmGJfP8DXR775bmwvmH1546sBWjATucKWxrL1ttHxt+PDmuS341sw6bL
bpUOn+R2obod90Df/YzAahyboMdCUPUGfGEs0RldyN92CpLCmgOT+bjZxU/MOKe2XzRLCFN7sfGB
5ObeiOF7xeelHDa7yx5AgXN1KQi51515pq3Cv/IjRHvPcI1bRbcK32Q6SL7kqw6qAg6mq27hXmzV
oml4mrfrdYvD/BqfNDK7ixVzycytvMRlCYRNULmKD7vTnRyOnbbktMfeTp3CJlF1RluxxR2NW5vm
mZd7ozVaLZaIV7YayuIWFTPrI2ZHGByivjU5l1B1cJdMLDPM+K0mAMkSQI+4159jp2X6pV9aPh31
sXDDDrRhGgOTdvFXcUD+hUCpLMnfBDUfkmzrB5r19u+XEQTNn/l1/15Hn3h1o57C60K/7tC42mFh
K8Pbw99YvdME1CQ3vJPWWbzWMWyegKG82vo+4U2gkcjgjHx349zhxeFdXZUvU0bjkRKcN7ul9Xax
gQJZlZXY5JaMpO5Av9/OwXV3ZRn23uCtS5ZDujM5Xw0fCInH1oyrZeahRM2u2LmtR419nTbrJskP
nNjlDtlcB/5a86Gbh8Y2IlC1nkEoj9yCJSx8vW6LcP3ALtCYY5ztj5PX8BW1MKdxO/5zdVvsH3ws
My3DXr/FDHpZ53MXIEHNv6nKhfmtwgfRjgpMpoTEZbJwtCcedv1wGhlhxmTpnX8+CFw7B91QgkHi
GE7hLMxKOOm+cjBs/I2s5vHK00lMH7CKPHJ+ZNDYxDkWMXM19v7Jq16yez6fcZWs1o5cSvd+76GQ
5IpO6ab8R7PJKrZ8HsPNnNqci4fINdyGW5o/eC02LSB7fhUEK76LYit56HYNcweFAAcfF7twNrYW
QsKy8WMidk7ehddpMk1NL2HNYvAp2YaPWBS5ChPdEdzBmVk4wEB4M+vP1jHj5M3LjD2wGwECt2yM
KhOZdgiBk6Kgo4fIrnrrVKZNxt+JTsVFLjxDCeFtL1rwVZwoXB9nTZV677qbAyIBb29mtjBA/MbG
WqdeFayDdwmXL8Zh3M4MR8ddG7x78gk/8ut9EnbbZp2ojuZvTuub1p05uBADdCZw7LU+uEv7jiMu
zzAz4S72BwA3i8OqlRAVctbsOhYAZrjpgq/WQe65+Zz/CewDAhkNTZaFCcvtBNKu97VAC3p25dSJ
XDPY7IhBOw5HQRfMzOP1WgpZ3rpGYidzk+8TU2SrGLnRzMZ3XbM3Ic7PXA1OIStvnRKXPbEpKNaZ
THSB9OAmBI/Ibf2eISbvsFEvszt3+bJ8ScKVsO4kPuEqgE+Cjitbvc78Vnyg5QUzT2BXbl7RPg9b
D2FQvpP4Y7BhFa8zNT0aPq6y3iZovQD4+M4Mu4BmJMuBSi1rN7FkIvDggrByElJdQrS9CZKw/6YQ
hs39GquojjKk4Fq+P+rVSh2ARNz7yCVAfBICNRvBD5e16Ao3xsN4oxyJabzr0hEPpbOOd83NINMR
kP46fJqVO3T2iHqRTY7ktdwHlLd1POyU35l5/oqIYPgj72U8ivz1Gvhl/gY4HyshIhbJ3NXARsG6
II0GMnNQv2ksX+Fm9g22GATjnPpl48NQZLkTG9zqkRlA1i/xJB2bS8a7EViE65VNS/ck3lQRkr/a
pG0BWjxO7Zk8J0Y9BALDNZ3KIZmzCwa59xhYR9jK32MbFZXvi1skYq07z7paZ7ox36PMxWel2jL5
Z82jozgHnYpJAtaUMW1sAEQOQiiu6OGdBHSWSMKux60M+4TcYrCA91v5bfJWHdehbrYqN1owDERP
fl67Jim54Wf3ESl2fSp9MKMOSG7iE4T83aIdLieIMO9TsCYKUOTclHSFgzzXN1hdIr9GVZ9G345T
iVuwjvNDvEX9L/MQZHKq7cXDOGiL/JZfzHvcm5MT+seH7tC9AyOwZs/0cWe0SYJQp3lALcxPA+7F
QxjCRizXY4JZiTP6jT1ZKb7FtEwtFLvJumsvDRYyKJJb8pyMI0VqlXZLVrSmXRvOJ41NT8ZOPKod
bxs75sxg2rW75i21ywvy5sP1OO01O/MMBxKGC9uORG1CyMfq+HjJxQTVjUI5ss1jHcj+4jak7Lkt
hPVOPUKFjK2eL4Q7/aHRHlC80fYkYm6CSKlV+gZHCdVHqIVTgJUyLIYDyu5+IJiE/S4KqwfGl4mC
0sHpyinkspPOI5D62gItEUpkcPJX5c24V86pz/Dwu9ldzO1oz+k7pl477Vz6WLh4ZQ5Ix4InGdvx
DWRoF/UHny2SNHPNQ8XFUt3Y37gNz1mSKcZ8O+K8VNpUgu2rg4d0H6BzZKk+37Aau7PO5KYvFzR2
QPC5+T7dx1B/7Ksn+zBoXNK8oCtelCa4oEAUml9VFbSQ3X2R7iIkrJgnfFHd88vkfOvrxYTPA4Wm
0hNmJhuMYRWu5zDz+3sz+UDkiV+Uabf5SnrKBIR1EAWdY1jxPSIuUpiiQOknXmVfnOwZ2LLzbeIl
Rt9GZ/Qm9wWxEYIC9D2LWprOPeq27ioWDB5mV+fAx3B7/jU7axqKdLOlfM8a0VfmEqghl1gDcubi
eImCki9BTfP57rzq63x0hNUeIYDKotEW30vfyjANWzc5Lqo3fcxe60Zcbs1uQYNMHL/oijGwmGqx
bEHLr3dhmagJB5sbydM8jIS5jZ48mdpg/FbcFsc59hWvYnNb0zqSIMIaUBe7DjiIHnSX2U5Yj73M
LR0kjLmW4In8DkQPnz2HF8fctV96W2aj5ebtddHUXB3q3/ekG4IuyfY6uZftYj98ZP6az67DtR5B
QPBwO+gOs0WDpXzaEKM0a9hC2bFatuz1pggoFsRIngmIHAGJ7JyDgMT3oIwwZIDS2F1MB1MQMuk1
q9vsMptNjcPohWDnYIPHNmqsz8Ggcwz1waZws2jxcCPQ4AjyazqIoyWpbuYaXnNfEfzNsPAx+Ob2
EbH2199k+7WnE6QhWwnMLfPovgkZLzYl9LgfFw9xAoKywd6buYNvBDWnDTZSf62/9H6yhmF3HWWO
AARl0oI9xLfqoyNj3Hg1F8pcOtBk/LjKOT03TCLlJaGwTY9ZuObYaGOnnmRxAlGciYdBCMmt3zlq
s8Osx8UNWcXv82/EoP+bitX6/R9kLZBTS8u5qsUDSSqZJjisC4Ul9nX3jTzFxd91Zg+5oAXFTq5z
YZV8YqAWROWImJYTAfFuZ6vDx5pEZXHioDiv+dYU0iulwpEQ4KhPUUsiM7WWU/QQHaJDuzdPQKnc
IcSHhAqHScYKd9oRSarHrUrNqHss7mc3DvowIt8bbY2IjZfCWqgJym13KLxhh4ko/6MWvG4ah36n
hWtEvHrG3bAe27jD4Wl6mqwzlF239LsHVLdO3SG7697XbUC8X/e3kuJN7qqBaFVsAd0NvEPr28Di
pi32PVSZFjJ3bP3EeXY7hemcOGqAzQI8JraOlBAMnMzOnMRGy4F9gX3FcNodPCgPwa+t9iGS+FI/
cuqeoJ15FwaPwhJFunVLWThYjqSoXN+mcmLPHr0xzhndmrR666aEFq03OoQJfmfN0aKbyVuzG8Df
a9ZsSY+Ls+YGa/mOVpzXEcjWgWAv9Tc+7F1n+f444MxIChvCFG+kYxtR2J2rcNle5JtOY7lbFaWs
gYjeW0CbsHSkgpBd/CsFInrDdzw6YQDjAnd43NwsLDTZnVx5i4pYCILDHwI2Zn8mXqLA5mecs1Iv
I1cy/In8p/XWPBLrLDLENcfmtMAzoBtkQw0yz/VBeMpuEMBKBVI9cKIs7zWIoJYR23ZJElbb2Eim
TMHWWeckrTin5ai1Q3vVe8B3wb6G4JEJ07NV3EyanWzpClhZsB5tOVyzZkfeI4m5xQI8rSnilfxn
TfGgrcHMS6x6W7iYeNlrYjgxcNeQrZVYAr+HWycikJZRySGpq+X9eijRWY/Z98hFHNtH34pjfB6d
iZi0lhxKwgwmBuSzv1+tovrfrVZ0n39crahHqnmRGPohehdPytZE94w8mXzvQbhd7sDf47DpLc6a
yBqExjW1FL3LeXNCYuWuf1bD9E49VzuqajfLt2LP9z/yI+I1AXu8a2xBrXjJKaJ+vGYP0Rl87x3K
WTvRl7fLR0V9E19Ne3Elqpyzl4YaiWG/5wBNGsPROBxIiTnEeW0wnwpyDe3c7vSHZUt9z+lCNk03
31ZMkXRf7hFiMA/PbI6Efkc45gS8xXUvFF2kMzicbblnFyKhpdFIDfdKkbOhNAHOL1z7VM74DfB/
Ezaesmt25qkIie9EccrnVN7kk3TsdnrI0dtdD/iZb/5TIfVvKTz9b3o4/wfbM2ARf5iGfxEnf3y/
vINjK36Sb/r+N/9syWxU8x+GoGkwMGnLCDR6qOT8U5R8o8vIlesIxeHvo6qGavKj/2zKiOo/kC/n
c5CzFARNVujkdBWYoP///4R/4OSGkDkQZv4I2XlJ/zsOQ9Jakf23gpOqoodhSFi2SBIyYchGfWrO
CJfiWm4qNEwfTwvHnLevqXVOrVNsHRPreH73H7YfX962dz8M0i8KxMrPSuh/vepaP/5hg13KKFLL
AeO8r431eFNZ97HVWF/4x+v7Hp7C+u93331+ejnuHo/7l4ePu4fd281o/ek+/vDwDPOPtyGU0gRA
nYevqkdReG2Tm98/5ydz4L8+5ye/BWlSegklby5gfXm8KSm6fX388rh7fSf3sb7w369oelv3r6fb
8PT1Poyt8NY6h7e34f54e7u3j+7evw3929vt+pW73bq7r3fHvb2929rPd0f77m53urG3H7u74/bG
2e0+/nD/6ho6fzM7tE8GVJgtVnBluf/D18OXm21w+Hr6uvvyxffvd4cvseXub/euv927t7en25N3
Wm9xe3N3s7tzj9t/Bhc6sv+Nw+TP7cO/jKUm/vyyqrTK6w4nH8bydZ02jOXr6/37ObbuEYhiGG/f
aWrdv6acR2/fIddat/77/TvDez+ts/mJ33yqrfNzYn28PB8/3p5fbhJr+3LD7Ho+fzC7bu4+Hj/e
KovaM7Pyg4ppaX252e+fX952H3eJdfP2h/GVf+6T/PWZPm1dSo4llKryTI53cIKDs/6/Z1lu6Hm+
bdmWa/MPK3CCP6S28jpYv3ux6176wwKsEXcp0ghcEU/INLx5+9i9njBSsl5v32Pr9shYXaz98/bx
5fxy/MObXFfV765N3Pvx2v2o4B8789AA1BvtKRW+xjkMYFSxasrSwuPv16D4q3mj0drGw0gRkS39
NMZqLlyLOM8iZ6mbQzrurx25Mi3TQflodCRA5PzrMr2kANIuw60yPCnQ5QZlu1leZgTppvv4eh/L
6R8sTH8ZdzVDVVeZUBOlvk+zOYdjKehjss7m+1e6w9Ztar2+nl/255fn8/HtTrAe3/60nMVfhd0f
L/ppKJakbQxt4KKdQDNBfdJ1DvDibprvDJNKZU9xxtiJ/R/s5P6yxWjfRQdNFDnXLe2z6cy8ka4g
RRvEQZu4c0DHLJyByzF25n5Yvv3+bX++lq4bqiJqePsAdcDn5tPcaoexb6t+NZFcMI3qxll+ATEo
3bZZWp7/B5fSaNpobOyq/NmMtkrlFNXDjJZC0y936hL3FPhBTVpasZQPv7/Wets/Lpn1sVS4z7Ju
glMnWfh5yYA7vFyVVtfhRlfqyexUeguaWfxhUv7qKhrrBM9w7L6wvvv5KgOIbOBVAhUF/B78aITy
ctEX0/n9s/xlFq4PgwkR7H1NEDVB/vQwtZrKuT5L9KA7RMsTRZafxgU1Lfui6riVlK3EmSvqsevK
DeRzNDgi2UUFJPf7+/jl0+LpYhiKqZnkaD8/rX6FBpmDXXcyxJycxBwgdgF+s//mVQxBxQqS9E4S
NB3Z/Z+v0qlJq1+iq4zYVksx0lgAGox14v/dq8DjMiVDkw2MpgD4/HyVeMyGMdH0CQt6gQ6ZeaE6
svpR/P4qf1lcuEECJdKRNYYUIIuf0iUNeUnQ3QhOwLEwt0kjmmjiy7A1Y9Ccv7+UtN7xTzP+07U+
ZU6mWZilaHCtGcaXnOS3paHbIFqD6xVRfp0j56Z8QuEFtAal1QWch6wiCKd54nQNRA0NqGJy1Wl5
kTXFwZ3cy2SQcrIsPkzZ3wwEpoBHJvkz7qRk65L+afAT0RyvMeA/57pB7ME2qmq6yZRZrgKhirrB
/f3I/PIlyHgtmuTuKtjrn1+1gPZ7NqKO5UACqrweYWTZwGAkXZHav7/SXxbI+goUJhYPhqm28mnq
guUuC7mSKa3IpXbIVUXYb1RZ/8MCWQ8Yn180S4PjB89i4qj68/PgOZK2U6NMDixU3dXwyaC3PEhH
bQZMjbS/Gv7+qf4ys0Crc6ISZFngxIP656d1n/YbPE1EdK/FfXtWT9fHy6H9Yr4p2NNY/VO7yx7n
83JMXpaP9GxuafI54x8SIOlz9vX5Fj498zg1xabAXcapHuU74VY/KcfqQ/PBk92MmTWeDQq5D8I5
Ww/zXSCf5HvlD6H+86h/voNPMXhIZCW5bprZWWG8Rk9rIVY8SR23VaN7vx/wz9OI5SHLmo6dLFBC
UxQ+TdhNptZC3/XUxAekWkRjae/a+CJ8+cNVfnEZfEwICTIzlX3l05iuEhlwR5bZURI8MZt6xAZI
/GJMElTeGpx9K9qbfJvUD7I4+lOvIPL4oJe0quqIahrcMmgxqtl8WUbvqsK5SHZFOwalApQNyxLU
Q0XgxAbyC3IGt3G25u61H59F8XlSSwj+oQhdYxEQu0AYb/MEPwVWD7XGEd5p+lb19Vf2a09tc+kP
kfIXz407maZoZFeGbhifgnKVKWaxRDxuWWHjMOWxgsRR8Yeg84uLGHjEyPgkg1ZV1E8XyUTt2kvS
PDqrXj189OFGLzC1+sMr/BQJmChchOwAkKi21jZ+jgSTNrfdRunALPQXVEny1boJwdL/waOsWtVr
BUWkNvMp8dYwsIx0KRudvOjkPeY44Cnmq/GHKPP5YLc+i0g5BUM5gDroDPz8LPLIhZNmoOwJacrq
x8K8M+WsP0zNcvWrGG2ifJ6kw+8HcH0LP4bS7xddob+EN9aA/mlRRzEkk7JgKgydUW31tn1pLpJM
bbLYoLDXNSaIoAV9myK6in9/FsLWUFjjpAeq8j3o/nCeRHxycynzC6Oq4oDVt6gqIMUnBb9/wF9N
Q2LJykAlbePY9GlUsVMTlhb+dF7GupepxXUrssf/Ab4ofg6O6zgCX9ZNzmaQ8c1P47gpqqGtOlwi
M1pGWMLVqt1AADwPSI1s82imPgsJzOu0Cx02JH0h31bdszkVASI5MtNphPlVlPf1SAdGEfe/H4Tv
ydzn16xpWILLnAckUf80t2IJM6Qru6Ujyl0s2RGUm1d1gnzaptUai/LoVtNwq104DXOMF+PupptK
FUibVki5vVmky7ff39I6IJ/uCBA5LlKk9SZ39SnEt0qm1YZ4vTr6eFUCzP5QhpX1xCuu45+W7/pR
P1+KyIAgvmjyhsjbPy1ftTZiOA4D/eTUAIARSRNOIHOOjG+NqG19SfeLLATJJN3WgjD9IVf5y3OK
As7u/8HdeS3nrWRp9lXqBXAG3kRM9MVvaUXRiO4GQdEACW8yEwk8fa9f51SXRJ6SRj03PRN9UdGl
IpMJJHZu+60AuCT/cTjoP54/OaRDrOyi3yR1s2Rr5tO5F4ZIV+5+yqvB2f78sX44h5xz96Cx7xEo
sei7K41x5tCDLtRt5qK/qCx533kILKfR/FiN/a9QER+MB4O+TuDaTP9j5dG8/XFvllU3ZogjWquK
SG7t2dKAIiG1hXLUVyMN/FwwE+XWIot3P9/mB1v5beWDR8Lj5dN7t3JlJUoPI1TrcKaB2bW6s0F1
2Xrp8schgRjfNtkv3uMHO8KKuNCR4ybYrPCQef8+AwXu0JBXBwwpeyYMuxnVCVA41ebn+3r3+pBl
4AvlUuaj8Pi/b17gdzaxDpRTyWihN80pAu+sjkU1XsFXNt7aZHj2+zY3SH/8fNF3R5RFI7JctndY
M45JLP24tSbosiaWA5PBXTc+iwoh55o7p12h4uA9/Xytd4/xsFZgk5iID440ZIB3a2nCgtRDAGkj
pXAu06JLb8RSd7/3sr6tchgd8dwQF4QEyI87ShkzDLpxqjfe4JX7xcmLp8Hz8t99bpyHxD7A8Bjw
xIq9+7SFYV60XXhuYGPqeIcsSXPn2nNX7dTQj7/wvt8HACQ9bHIBXGScMmZv3iOo58VV6CcWTMRF
scdIbueTCWkyL6ExfQgq/9KeRZDQEdnDTL3opqF5QPLPoksoUHOBnk/T0sYhoih/rAG8fLWysile
48YaztsqbyaUUoWc0HIQLgxHk8bheKoXd4xRXCyTy988BrjdgKWRPHPIUTGg+uMLskalBgTdacuT
OTX2hRRH6pS/Yiy/sxIh0Rr3FVPAEBjJT713QZnX7dFI8dApnfrmyo2VeOzR0H9whH8Y5z2MPlMt
C29+c2+8qJi6GOePKhksnR/3hnCqsKCRcviWIlm3ld2s6gLph5+v8sFSeJhdImxYLhFG6YNPOic9
0qhDtUnQg0SCyJem2UyESzEy0r316JBYCH7P2+YIgqrmBmXyiyf6YWeSZ8eYIbq7pBtp4imALgUC
ntbPd+Z4PKDv7utvyzBVhkfI/sgnvLMRpTOpVCdZvenNAnglzrNPU1zQy6f75cSZ4u66rxaQsbnI
dqMyObLTI72TzKHvQXpnR2BQnbuf/00fzBY7DwNCDD90uW7id15kHUtf1EWO4nCFy4ZS77QrrMH7
xc7/dhV8VIeoibv7W2/Rd9bfmFmAMWeVAqnH6ziH0TsViED8/l4wjYfUiQ+d99vM3XerWGNsNd7g
V5tOuAvUTEvtXeE0/42zgrfjug5ep4tv/ONXUOZtYFVdglDgpGnaNJO7CSJr/u/s5SAmEAQsFHzL
G3+3l8XSM9r1Hgp2qVO9tZ5NZ1nWM+P880f2wZDw+plpRA0GK893/e6TxicYLXlYpmL0+tIqSlhs
AlENR+bgyJy4PD5MX/ziC/9wLR8W9XGNyZo6bO3dE1yEzFqBP7CJ45SmxdIw24Vo3Xophvrm5/v7
ePAwIPjH+HLsklP+7mUF6BK7KAejAeIRhjlN30B4rMpu8/N1Pm6JsxDySePKg5J9nw2extm3x5Yk
c5OV4X03EXKggjUKN9wmgXS9158v9/G1IYmPZ0osHRBkvt9W5QzhiCvCcq2OTgasBOMs05ygbNyk
/h4B4/LI5tXuf3fZg7UAK0+dh0T+++FVBAkLz0IiYB0id0m/vDNa/T7orQNeb5jRW8NmMf4C++0X
WeV3gQ6G83BkOI0eIlbcrO9uVTM4Who7t7CUU3qat1F9XEZZsV/MjHpWM6O9WZUWJGcPSHPdTL/Y
98criXySDYkpISFj46j8eIroWBlMVVnpOrKFQDc9WfJ6V9dOoVdz7ZF+7txYO784Uh+PLou6QRJy
MxF3O4cz8J0FiLXd1n54kMAKYjqqD2LLU1GYX6zy8eCyCs/XZdjZQ1fucGV9t0pSyAIKgpuugYYv
09kgGrKBMqcNZlMWHKxfXAQflsOjdNGaoD5zsGvRu+smQ9UoUPECan5a7L2qi9sK4uuR2zMN8vOz
+mElzgm3wLfQlFPzfiUqkok3KDdel6lpToAS00+vnfJyGtBr/vlS76LFgzfm8jHwjojaIvd9BIX0
WOIvPmoJuRsNtxGSe/oyVJUl6CME650hGEm6aC8LJJOSladhDP6uw07QccjPkOrlN0Gz+/EtVqM/
UKuCvOFNXEdW5zVmldi1vG372P/dQOewVgDR/BDHcWQOH8t3JwYeSVG3cR0gcaG6E1Va7bnri1/F
i3/z+qA0MiPPo2Ff7/3oYoaCYJHZA+9goyVt+WhkbzPyrPa6d7LoVym7j8sdvgKavlxs98G7/nFT
xh+oWXODrAsVwocs3REqinEuoL/U25+flr9d6pCsofpPQu0gd/D988tKBNSrWbIzq7eZ6w56/2Hu
rQAUnkJI++eLfTAiAfv6brHDv3/3shw0yVJfAhjOJs3YhItUPsjX+hf28e+2RCqcO53CPJ/d4d+/
WwVDhdqxq5mSq6OoWhdyiK5AHsZn3hAH8r/x/BCSdiMudSL7b21m3y22iIrqtOL55V4a7HyUmba2
8K0zdw6XX+zrg90PyB5w4YXwJck8vU/CL+k8FkDOGDGM0GXJFy+GHFXaaOHDnRnapv7FZ/w3b4ts
hU3eyfWhVdrvnqNK9OCJdvTXLZh2hnTs7CiJ6vYXJv9vVwF4j8Eid/chZTrCY2qnooT5I/zioikq
97hWRfHbgTDPjvw7pXiy1IT3P54Jk0u3TSJIZHWEDnE5NvnemdDd+/n5/ps3hLQHWR6Mr+dwV/64
Cr96Gf3G9tBHzaIX3iC48TCjkacfqWC6DVjbny94eAU/hHABx5vEp03+Bfc8eLdgl2aDRXqf/gyr
GZs1ErVImaJdZr+S6KZU+fPVDnf8+9VolLBhzcITJYP14/aEhnbcZ6wWGJQmwyKXDLHoKTnPpq7Y
DGFyoSc7+0VChtD3sIsf1o2DiOCbO8XF2UreZyGlLhZ3KWFrx20vbzon7acj6Ql5RjuPBxWtC/p2
1bij9eA1bXVuh+g4rdO5i7c1aC60BpIGwbeoRQU3K7w5WY0+BGQ1Fj6jQ0MQT2vlZfV12aU9cptF
a8a1DAfEdHHjZLfWvZ9fp3wKjFVIiUpDZ1XDOoszW0BGCwMSeJZxv7h9MD7UskBbFYxVxxyZRPE0
iw76tbn0/WfgCe152fkLYyhehD5mBRcl3/hZV1KRVJHUuzxFyq7W2jke8kOHRRtk7Yld2NFrYiXO
cVN7KUKEfVqcBQIZ1j3/fwI6DQ7SBa0sdbPO+qk6gqlTgnnp7fBr65PMWilFqnglQTqdjd3QI8Er
eisC8BK5/aooiuyhT+1ObYIM/d0VIvbe6Rzac3WCIFxMJkzruFt3SDDdlTlgAp5Rqm4ICMsHpSUi
zDXXI/N2luNcqbYD0lbOXPcrMlLiPnDjEQY4oMp55yxmfMkcC6RcMI3lTRJX3nzcNDK+G6yluaSj
CZxYLSz/RnutuDNjJcWp6sKoXRc60mDiR3o3qmxBmtd1OqZ/3FQavbK73vqMPlZxnzmkm9Yyb2Pm
WsMxphRQBEZSRgbphSykNZ0fcDv9How0bJGw8qZlNRlUmFb+0jHq63YDSLfc96Zthpr1w+yE+YNn
9YjSDqNxg2OrjA94avofXkd6v87whXlo8zi053bQm2GF5HvGWOck662HouNTgd68uyqzLKrXiMj5
3roaBdA66VcSXZApOAh/lv6dHubhaZrHAFErMAQ9le0I6nqXT2jpR6ijuWpCQzIJtbOC1jJeZak1
Md/mp32xdse5M8jkRamDAnh/IBdCboi3Gknb40AsOYodeNDU0m1vCNZZyWJrr4xBUKiu/lq6hjEo
hGpfVF4ld3mlCrNeSPCeZt1QPzqdPyLeOFpfBELJz1lDAxqkoBZmZUjSj/HxSCOhKnwcsVBof96i
reVTbveUB6I31/aFTBYAYGPgOTdoDQMGahukfEctOkYTOSTMATrtSMiYh4x5coDecqugNdRk1miv
wilteVtocF5rLPyNhmF5b8U2uJ5kVCgnV/NBag/EoJzWedS7W3cukFonesyKXUt1tOMh5st9Rap5
2kFiH/eJiyIy/aRlxGzNpDoGxn1/ua0r3Z9mRJNia3md/zJHukV7wjFReRQmmvk4zwSgUPHdfJKb
6YzWVzYkIPGSRZ3YpJPuyCYxC9lozzrv2ypE9hvtasSaRXNqo3eNhEzoyUsRx5W/GwFoHpdLXzBB
ZUiArU1lK4QA6O5h2MzFo9gt41Kdj5EOXqswNldhD9dpFRd6QPGARzCu/FoikOzCt72x+ji/RdTW
v3CnA3cYAruGJiFrGa5lJeLHxTH9p7o4gGPnqs6SLTXLlinuwanhRpqDMu5ozclWeC6GyotMhARe
mA7Mtba6KTYOyQSaHfFDeHaBDr5qqL/MMRWLueUSCqO9GmeN7qJjNWYHcDRYEMqrTbMzcVl8hpYA
y2hSQXCjHD0yTObNORBeOahP41IzJqz9sQEOBoaICffSGsFB89EzVdkdBHununds5PclkzrIJb8I
GcTAs6pcPqhxHD8vXpddtk1jPboE4m9LWPRYDVMpMnAOGEwOTokSSTUO81r4afMqRO97q6FdqhxJ
XbphqTfN83VR1/SDyK7InrtJ1G8dR2veGJxyfeTMOZB6k4cJ+5b61pVqPMkCC/htMZrixu/H8AkH
vhc7T9XTJ6r/zltq6ubCKlAd3Mbz3D5NPR815JjR+5rUbWeOYNMLMClTWT3mVT/ZNLck0T4zhN0b
4fUtalFCqGcv9QskVhbLfKVXydgI1o7zeVC0CbJKPhjmbUg39S6sKdVvUzPwO53M8jSYymQq924t
9GWOQvklVVnrabaX6dOhOPA4tanmjkBT+rbRca0opApFJSNccuQ2QK5wawSGKoi/gHBMqzL3TzwE
JZ9xpuQNEqMcNjQN9bUtCv85zz1uBDNNAx9o5fRPWahnTGORcpMETu1yNTeIP1rxCP1I2ypw1sTH
6S3c2KSxTxcQYq3ZS9RSLz1bpvW2nUcPAQFTwQYri6T8PPijfNFekx4bI8dnJFXTaq0aXhznjcO7
6gZX3nCxhV+T3AuYgR0dc5tp9BS7KuyGncdN1KyjLKjfLDOEj0lVVnqXld2gV57yO0Gl3NKPTimA
vxnLDrd8Vwsd6ENbnZVRgcRhHk0OE/vtNPB0omk8QLfL8ku5xNibBAYo+j4026Yru8fyrd3cV7fI
qkbTukv5S1fBkpYI3VbG8EqHJeuBec89w5uma5bNjDPr7pYwa/NVHC0IcC+lw6qJ0G6+88MOVjD2
PbhN4yWYj0JLqWvXoplvm8HntNcpHXZowIRthvLrlGYH5NeoH724ZxdDnLcMkM51BCNEm6TF6Prx
3TgCBV7JLE8GtIc1G/DpkUXjSuhawhRCm5XSV6K+mHKJXkbqwgPwwdjxeCxjYuCST/FzNQHY7HsT
nfp6Lh7JTA0X1pgtz2Zqu2crdzIwhbFGh42O99TZc+8X531jpWAkiq60VsOc559SX+ACua4SM2rU
WiQ7YJiFzbBAV96UVGhtZH2tLsATmMC8WX5rfVWycr920mnVZiwH5sltaJMYncq/s+kq1ivIi+m8
D0HecA7HLKWlsYK1gLArfiUIdhy+gt1OWopnNyn9aJWYvjzAZdq2fThApsHZcL+gXEHH7bUIvAyA
X5Dl/FDuBHA2Bc8eZU2dvU6xPdDdugCI3Vmqru9xO5loIkColv0oS74YZ6G0dRalrUiPjF5CPrv+
YA9Vq3L0gjy/YwTWjYfnQge22lFjrBaYxx1AiLwuGMEXoraKE00GltnriSY4vDPMKJqkPXycExKJ
I5uuCrs4VWMmQHw0w1TkYCss1SVXcdc6zNVOsonuDajjm6g0A7O6M+1wyHx0Q5gdU+OwltvYGvrw
QlJzW467pl+qk6ip6AMthcK7WIskdqtTqwpba6tUK/O90ai1XuZejoRWYc1yk3m2ZZ9ofG33JKiD
Ur74OU4mU8KDVTLESgmz2qq2VvO6UbKY95OKBR2AFMkShFNsYWebXHdanPglUyoP2bJ06YETTkth
t/K9dE5OaL+px7PBmXH8MCe+uoag3alTo/PZv/Qk9yTqUTTbDFt+t1fs5jabki9LXdFsNgU6To4m
TIR/5eHyoPBCja64brtsgMc+ueVcEHzbZXYXKbhhKxmJ2L4v0HcvbL6TgxZoNwaEDPwvA5gzPrL9
K/RRJTC0jI6hVdnV8D087lFnHbrlgEiQrmvUgrkMgp2IuC73Q42dvnF6XtyZWuo8PInEOCAI1kq0
JOZeRPqL45TL8tnPyQB2x1llOhryJnryRYQ2FxCFVyTKkVcv4Pg0u96zapvGcGhZt5E7iuqip7m4
3kZDpgIUgLogBQ60zF6y0yobxaME7FPX+ESELc46QpU7XwdzNty2k18z465oPriJM89ilLdJPWuf
D+FsnQuddD7yXZm2sAbo99+PyuHT0kHulDsPzXQ8vTA4BGSjxKR5yPeyMK9PHHedsnCnkijtGcPH
uwCPaDca48qAR9XvdFvr5VSm5BDeEjuZq61nCs99ChtAFedtWEt91cVVgKbtIA6osGzs9S2zFNHh
+p/qCo1KR+oGMcJIpQPc94aUPQrQBSjxpsoHQr5EtPLFLmPEeZWk1E9GIsg/tQWdezCEveq4RdIV
Ek1hBS53ljPWaAlZfVPtRJ6XxVky5gIRl6mI9GcHSi6SsaGvHiLNKMMFtN0gXnnDYKsXBjkgn8WB
1ncGBfQFAYXJ7zc+7AAEMJAWvqJI5MAqn0XYrvOZhmAGvouJyfY+d4Cx+DIiokj8AL31xQwmkitH
mJgx9CHtO1y6ftHRW4pUfPrJjBbunZ4X70tqNDjEBq9+3ilZiuyqduvI20h3MdYp3QGMWNi1Z6Ok
b/kAYMe+0O6N5CXC58ORdDZpWjT2VwjhfgjJOZs8yWiSjNr90pu2upzH2EHrLhhlfV4WcSrOF0jX
DLjbbolmiDUt3TW5fNM/KCAb5UF5t5BfJr9tChRvcuI3RJOh6O4TevSZ0lcldk54kGx2chq6tzQw
470TLUsLqmVQDEzPAbr/duYGzK9nU3aVJPkIys+neLfubW+qTjMLivpaAC5vVoqc9wklWU+uk1oR
RpFJs5zPY0PhZuW4hpi1iwWKv3YzpeFGIVM88d+wxeNKtnyt1ZwJbvqkCHEyArcQw7o1s/5q5rJJ
Ppd0/aVfxeI0yGISWcano57j8g5lc6AxogCLgEjy6AKQ5A9fPoE4naZzIIYB0WdSDcgR49MiC+Pn
dG0edbbh/I9T54ef8zqIimFlCuOhfFUvWX0bqNzqHpeiN6/CTEHQHEEASeIrkMpYrho4NdJhABBP
onhYMFz4QPH8ReVgU9/mzPbg4AiZjM7n0K7qW0dzXLZG2elnv2uI1YUCrKe6grkNHljxlvFJgTNv
i9jb5Q2C6qsol0ps2Hp8WtlFLCG22YTvlZf4J6kpoDmVJlBnYTAgcyPHJkaoM8hRYKNVw32Tk0Nb
FwkGboax7PrnQGcxgdgYmc9FRCcdX08FZqANyzQgY9dm+Y7fR5eda2XBPSFuu+wXZZDX9Nx82dZz
7IMH7PsxBVst4UIUoFC2LWi2cT8e5p1WBCCV2o8WHw9NI5GbbwddRm/LUOz17LbdXoWdPmuVAwyz
S3L1yN1cQ/R0pnTczmRSUAkpQaREjRjERomknCBsdaja9dr+6o2icY/a4vCdD3YPLzwuokTsqFDO
G8HI1g1vhCwCbkN6JfOKfF0eTO6wLvpZP4eTE76YKGuQS9FmuepkPZNjs53+PBq8iAMLN+5ODoUK
CJdp/uthHSxrKVzxBHWpHXc9etPxnpiy6T4Nlt2F2UrYxgaAVon5JYpG+l3xTlKYjlYYlE/BUgdn
bpJOCygklaDrbxf6mgxJ72z9whmuq9hb/E3tLsKsJ6dTt4sFWmkFnqlSm4kGuochToDFhpM/uOtZ
lGO/crzOfutNM/tb41CzWM+TLZFpsg74N2souldeXBWt5tlq9ZpRs+wxDiqLxIA/THrF0H1x74ja
RWTGlVyeWdI1j+3olKjJaWtGQyjU1sPULIWVI/VZOs6RDBQK/7OX4YUUBIlqPY6N46y00dDikZz3
yWA3bfcVJfW23qRWiuQNaJ3X0RUjMWyr7kGLqghUhWfxByN4DpSRkOELc3wTEj0jydDNCBcQPUoT
ihtbDLB4pPTjYO3O+i1vDkDBuSsXwA9F5r8MXgb6pOLsXHipoYMxxDMmewlDqFyRjES5zw+cFyso
lFnBS1Y3zkRjmSlnD/+iJ913VCk7WdaBqjtE4qspB/UwZe1LAxS4JVgdxH0jySER7+D0b6zChn3l
k3dpt/mQ6Ic0Lp0eZkiCv+EL+o5jQJ2qcqPTxRu8DtpjVqDd5DnkzjAskgC4TtoH4zoDGmOp1VE8
EVVGfAY6lKC0rkOk7CcLY+sYvFpAMlmMnJM/BSQzoYEMa0aSIEqLBdaJUT32XKc+ImggMGCrJUHs
fcYZwputYqT0VziH42svDCv7bZ3VaxFzb9MUN9C1IKWTlcelP1nxKqxFgYZol4o3C9gtnIi4CO5N
mQikkmvV87GXakKgDw6TXve9hqgFvlKUW0Dl6XQuYuAGhLVxBV9w6Fz8rrLrzvAVe/Rxah2jwWqP
y53v9Qdy7jwopI0xegSZUvUITTHUFR+yS9FrptIpX1Nor92jJKCWeuqDrkFIJmvHp3kZDblG3Tli
LX2Z41VIb5RgT2cyUo49mWWdk2khIxP41TUUpLkGP53H5dbNE/HIYazQmOHKRXyHoGjvARdSx7oP
pbWNSfSDI+B2D+hPdTJ3E7Vdne1hFnTLNgVlP+zU6KMrTFGxCTaZNN24KgA851xxEQDiuIH7ulJm
aHM82Nb5lAy1a6/6TA7IOku3MhtFKa0BGjOgfh+BjvaAZ/v5cGSljZ8cq9YKXpWQFpF7TqIK9EiW
XU3SNddJXQOuUH234dfT09iLdGRMNBnA7/kqmN2NrZ162HZuohGHUu2Qbtze1+kmLpfQ3upgFm+1
7mOxNmbx8uOKAbsM3V9Ra3M9pCXSK5pWONJGoxd9SmEUIa/ElMVrXKfQEKF9ydOuts249xYJwiQi
+nI2wMz1lVSR94XPA0jkQJX4rBxaJ4B6WKlPjLWSx7DqEjC0sOxtGxQd8jOT4PMh6/WlcFsXfk0R
2w8p80pim7RAj1a5R1vSekwgje2FY/hpA6KemsgCmAjKZRSY1ZALGyXYKiW1S7bEugaxLTIu99Z+
dlIRxiuLzEx+vEyyMntB9QMEom66C9OQBTin6GsrIgY1I3fg6uS0WJjRPq0nHPI1wa/dwCEIanTD
mhZblcVj/CXuEovrD39KbBY69mR2RWEjrz8PRBufRIT3v4l8i0xROrfPnRX52bqWffWW9P1yAxVt
XlaqGT0EoHpRnYlSO/RdGf8wah/k92T0GGwu1dAcRWkcoPic8pDJKc3jhVFq8VbYfBwk2+Tl6SCr
Hv2qOMTtDUx0guVc7nvwOc1qyTpGpfHxJr0npWodSeMB8Wxh55G4sqYh/7M/7reEb87FM0Mh7Zt8
Dx34njnwHxf6daAx6PUf50/d+I+dal6eJFjw9z/zP1AJJ4monwZ0Kf2v//jff4p2fFDDuWqfn8Z/
vLz+40w8Nc8teKsfaQV//YK/aAWe8wedAHSN04ZJn2RIh9GfyjhUNf9g2IGsAZNMtDYe2g3/Esbx
oj9IJ0UByPLgIKZzQBz8JYxz+CePv5HuiW/j+HRq/fMP/fxnnQ/gw79VG/nW3/SvciBd1z7FR5dJ
Nzty6b963yRKvXrBGFUtkMe3wv9iuI6GEvWCCPmvqtm2Q7ZuYX1H2P2DtwlF8hd10Hedsx//gndl
1zyVpYd5ay/7Ll1VAH7HhmRJXGym8/mYzAnf0KVQj3UoKSQ6RFMv397dbx3q/xs1px/O/Z2ABff6
Ip7+HzjpTN0wG3Joafr3R/30SeF+l9+f73/92J8HPIr/oHWcCQnacg/dgwcJkD8POP9CK8JhRC9A
Foo2ZL6qfx5wlwP+TeaBblt6wg+DdP884IfvJcSJQTrB5mAyCPHuQP/0gH8bQfzXCf9TW/wwJPiu
4yKNiogi25zus2o6H8OF7Ic16gNE7ytw633mIvjto/CrSd+J6Jhu4pUK65O2vO4tVEEz55IwHWEz
HaLBaadPmdsiwF+5SAzHJSnSwGn2SwUBZ6rdU1O1iPCRiWee4r4M3V2SXEpKAFSezyJnoMxs3YDI
+UKqCTxq9XmRPd3fMfTXqLyYrGbe5rhDMXkzL74CePRiQjDtQQTIxh+/lEXzDHHzOEscphzyoj2j
ifkTVbUzypDFqo6HflPU4JmHvN9lXnRaUERfLUg1bIospG+Sr4pSbrzOq2qbSEahx2x8tQZwTeCJ
oMCiClvCSevE6TTJO+iuF+mMaE3+Qsy1thobCWo7uqaEuZLFfZq/qbHeL018P+WBu46MuBPORe8F
HZVK/RSkEpHQ9guQvpcAXtoatOclU8XbmTsracfipqxj93xAsebEBPMFyTCLDugKBcQGlEQ8y0dH
UAEVsiUUcafbugs+LZE3nYRh0N1H8wzcoIa2LutheNSFwKExlMnlAHszInqjthmETMllIVVTE7uA
bod8T/bKJ0mxjPHnZXL6Twq434pneFOX03jiA4UTEBJPIeu2rzOFxS+15YovDMsUR05rn1VTFW1a
PeutHtI/uwx/ywT9n92rf2+o/gdeo39ZCbpe/r1xuX5qsr+xLPzMX5Yl+cNH/Y1WwBDtmT+V4/7L
sjC+hFoDDe7YEaZK/mVZnD8QjmPAjsljtDCcQxPjvywL84whqB/GFRjVZ0jjdyzL4eb+rpXmn9SC
D4o4FH98biOBOrVr7jWl0I3OZE+ylOpLmeV0gTA+vg1CAQDlUGYl99RQobflWmVi2LMbSjNZVZ1V
ljdteqYeN1YN6LzxmkcBzJbSo72c9HFXQ25N9bGw0nrnBIvcGowtxaYxPDK+YnSQqWA0vke/pRs1
4KyK576KgBZkbgdcWcG1LxP5JJIJ2CGtfOsZdN2u60s6VaIBxuI8SVremgLGX0k5gVpUS+VQY8qw
2iddqAGc9VT3uEaor8S1TzLHbotmQ4ebQ6dHHF5S1qHiHLXhLag6RU9n0JEYsSnkTUBaGzXlBI8p
MppENuuwWQyWNnBXWnd3FHDldZtT0cvdfr4ViZlXi8jn18gD8p4MpEPmuCHJalchPRkeul1lARWl
bWiMqLo3BC7oRSEQXjF7xp8TKppH20hj1yvqwjYRPZx2uAKFuMkqxpnxthUCBxGEdXfIrio/yLe5
15xPi0rYRO/URyqj58dyoUwnckE/WXb1Y1Vk0RWMNkpd7bScB+QpNpYczFlDzmNHEsHaxbEeT+ZE
AN11EWMo860z5uji+mpcd9ImaE8hNM/QNU/oN0DLvxzKaKeYFaJ1ztzkfbGPDTXdui0BB/jDeViS
5AiGjNRHqi26dMxZzfPee0RTwODsmyU223Aq0uM5yhC+VgGS83QmrLKOIlAPdJshJAOdu3Yv69BT
dMVMw5mSTXkZDjJYW+R12GKVPI6eROi0U95JZvDA/KX1jzQdTLc6mrprrWu9yTMVwRJFk4KEpEwx
on21ribD5LgRw61So6LsOMGVssL6KKnd6u73fbT/Pw0kjv2/N5BnT53Mn6q/sZH82J82Mrb/IDeO
el5COyuMtRj3+S8bmfzBKBpD5DGu1GGW/Dvvy/4jprMSt4tQ5TC9i8n9p420/yBCRjaCwIOhXsRj
fs9G/thu+F/e1zev/7tW3jFJvFL3vbV3mXEjEd3RwBCXJ00pjptuohBg8oeGY+PPDpkyHwHpejrr
TXccUIQnx4ZiifJadEey07E2D5Td78nHRao8id3HfB5hoahLd4j6FemQt7Rebix3vs+X6UY6kBB1
smwWmw4oX3bhmjocoCOP+lOaHRtYyO1Q5LtEJp/UBLoiicp91RGB51FTbqBx70AlPvlUofOmRa94
CM8WUvSNozo0Jt6SIlgx5XSWagbUwWB2fr6Q175xxzBZe06K1n1sH4V8ZLLQVyAbrzJnuM/H8NlI
+sFt8QqG/XR2Vb8SrntX6OVI0XGkZPyVrDjiTTDvV6mJ9raKLkDGbqi+8YHm1wZTvBpjst4kc+OD
tkebi6e2cm6yDBo4ZebX0ZuuqjYFTNVum5w+RSu5dE2jNvFS2uu2bs/nRNcrQbXhUNxcTUBJd+DA
P9lO3mHgUfMXInvp6FddcQltct/Z953wVpa1rCiTglQhce9WcuXxO1aDcxVgNNYBWdWVDuVlvLRU
KsJPiVU6x3SY7S07yr+UpF8TkTyQcpu2qQt+JRo+NQJYpenKZLNYkEjneYZ2Bq49m0v8O1veRIuc
dl7iavI0VB/2fbRAoFPCnOWBFEf9WO5tTW/NzFz9xX+ydyZLciNZlv2Vklw3KJiHRS0agA0+zwyS
G4hzwqiAKmbgb2rZi/qK/LE6cDIi3D0qyWKL9CKrKxYZKUG6wwwGU3363r3nrmnrfJ59ldKp+5TN
yj+y/hIJO1tbwnlC0sIIPV3q10HXagii+lyEFcoJf1H1rvAq2MSJqTCr+RXt6NL9mpXNbiyW4JsC
9//rUo/V4x+vYeFj+/f/k9cv1rA/KjyHhcjEbgwLBx057ZE/Vi/+xNqIvXgpHPihtEn+qPBM943F
n7Glw1nS8aphs/i+ehHlyBJoUd6Rwri5fo1fWr1eFnieRecFyMB2Qg08TGqvhe4OGDAejUXRRPaH
/eJpKkZTb90XlJnnq9Iq0uAHhYJqBqqNYvEDQcLpXl8SNE/WZJ88u2/fezf/Ug/iusGJ1f3r3+yX
ivhvLwftJh0jn3+BfXwpGXdkPWkg+6kWGcxwai2G4DRoh37eVc1Aqt+cJ48aMokMYc4oolUS/cuX
lyAHPSEZjxnnB4f59zUl3Uc3D5Y4sSfrLllWxjylnOy3hlj0SEtttN9t3uVh2zqGRyK0XekhweTe
WzOldEU8qR0Wr8915lRaG4SF62oeMqckiHO6WnfL6jS7LimmqHPL3A5bO7DtUBbNhaP1mR21dNG/
VL7EjoaClwOs6U7LV8NCPUZOtKCkHYPF/bC0fUB3GcX2T1pO5naj/mwJfLuRqBUwdW4WVU4LL2+k
368VIy/Zxsobdpt+zkTjvsxBFaLd2bJpL0bx2ZDGYaxGTvQfauEfvOxWjWVY6+m+8e6YEXjePpfw
m4r5RFUDsnAnlPznvMNfVOaxb3Shsv0jQqpfspJ8f/UQMmG6bVv41ht8bslZVdk3adHx6tFxMZ7A
VIKsrj78+Gn7z+6Ru/HwLLDdeHq3h/HZBo4wIM825gLS59reaQ4faZ3cDOK88sSH1UPoXSnCoX98
UfNlucB741Eg7013eHu641qvHVRW2xXS7YkGwMq0k7bQzyexIPMZGb8+IhKwOBzYiMoCI21ubBya
TtgWevZJNkJsOv7mvMKkTyaojhJIZJl2ruPz+a1QRvmQLZUV0y0vDzOSAZhGfmr/7NGiqHr5aPEG
WM0ANPgmjjP/1RtgIUE9iCA8zqpxjltrIkizHLMIOQjMl8Jt9u1gkbY1JkgP9AG5y2LxndMRbjeG
P584XUaEmZZVu5mASfLkZXdcLa0k9dohNKFqTx23uxFVP0ZCNQUTZce7MBptuppAWR5cqd8iua2v
yiKtY1go/U/eIEv1y/eHQ8ZgrfbwZ3Hoe81CcZAj8bIn+k0jycpm254oEE1RatpfsashviHP+sfP
xF9WPa5o4gKC3Y5bxddfPe6YfxHTCq4o2/Z+UcxoFqT7camdNqKzfmI6Mv7yAHI1+BQW6CWIL+wi
Lx/7piz1lvG5ih3djare6fdSz72otnONFptFcMwiwHBfU+D5pR3n89cfv9unRfzF2sTJmWWJd6vz
GOFcfPkCBrQ4y2CnKk7dID1UGIVPQdcnpFav+IUh4sbZYhIYtrlwBqWAdaBDDZXjyajvqyZkct6d
62NAEI3X7wOrv1/HEgtBkQWAAXuU7ZnN+b1kmmnh5uaUmBGEWbtWHHSqi9JKd+7FfGMjiYfnZmjX
osaenAEz2E0ALm67QvPvx2wgEy2RBMhj7KfTyBrqzNkimOT7zQPPJKFjLUFlMy23HMXL2cxre5tn
ajg1GjCFucdHh+p1/sY0+6Xy6kp+qe/69suXnuHTP0Ef/sfDpijLZfvlefm0/f1vhz+LIGweU7gm
zG6+97q+Hf4s+utuAKQGCoNtBu6GS/y99U7oAh13HjN9mzB5Ll+43w9/T8Hats5PbTSYra32Cw2y
14s5qFOua2+MJtzuOmDMl49yE9jo+pKcAKxxxfJQBRN6RL0oG0bQfjXctYj2brSyNc7ROiYfGbCi
82lso/04F26i0aLqzCM2XflQGPOkIlgu/WPjuPJdl3hiCNVggPBSRS9bxAKQ1fe1SX99/+Nv5KuN
cMuL0KETbPM2wAjea35yKxkj6K1mRI6xkP+WtwSOITuKihWZYeOlu04QVlMM73/9shZNTABeOtkZ
3qubF8zSqa0qMKIFz+NkM+Uv8X7o4mqd11M5jhcTMuWfLLXbSOTZ2vP0Vp9f03z5gc3zhBq6366p
k+CUoAZH6V6ESpkffvzmXsFpvacrcTdt5NbMhhgSvbyS3uZerskCSQD1N1tZY9Jmysdya57Wo3bf
L4F9JrIF5VqDAAZOLB3FeR0IwZvz1D3T0GEeMZcjcxpLE46pzCwCcaZ8IPitMY1H3RGaE84WhTKa
raC5lmgFUaIZY/kzP7vxxIx7dd8MahV/a1JvE9ttC3teK2HPMlEPrFGBdqgCtco0OJoSHQE68It5
R5+xNkJExN688wS1Nf1etb4LVunlhwkJ2Nk6jcYFMmOorK2BnopqWo1fMnvhG4NWzr/zUWHx4Hla
IuNqsJshNCqJ48p4ep+oK4xHGw38SY/xkpCIoeKeoEdHkpRst2rablqQTus2yyKgrrZybF5P97fb
bnW+3XRVLpgbmGTxWUzaRJKn7icoaGzcmQiMrYoIrEzYX/AuckRfWT+aU8fy0Z418zCr2EfXEhvr
On+1Z5liHeMiBoMtgBDh2gfW11Lmq4bryGDi1Jsa8voRWbmKpDUmML2dyS7Ou6yd+eV4nPpIdMA5
YgsBFNAmGwokt2VFn4Y3OePDXehFxqWJKe2OHsCpSot5Vxi1OZ5OdZFEhrvOzo7hFZx1ocT8G9z1
Jo9KDFRsjOlwm7G53i+lNb5XsHv188zwVHetpwHNFJyY4pYyqznJZoY+e2ftpvUzMj+x7qa5yMl4
9IJ5vpzpVKUYMLWcqM+xW24bvwGZmLlLwMPd9Ul6cKvSQu1qF20ZAQcQHg4ysELRMMA+if20Iy/T
EaRQixTZX1jq5rrv8nkx95iB2FczTkdh3o3NNhz0cEVMmjPdm8nSnpo68KXDJhY0QtcboGQyrcBH
wAmsu+NUls5Rl6Tm1yyZgwmN82h9aXIYN7FCKk11WY7DIyPY6a00kKMjU+ODrlIlAGoUDUbMmSId
haNhBfE8jqo9E3xqc0ThUC27JJNTwmRTJwTNb13mh0Oj3nXbIj3malYRtin54G6L+PS0ntfb0t50
5qbm3Bb8ZFv6u20TgIPW3/0vsTicbRT6xxWH7k6m0t2has95b0GmQXnTZ82P3U4PqF3cMrjPC8E4
9cdLk/GXRRB0CW1Uz+WkTcSCtVXAz77ME3KJKfO4lavpXdWW+OxDrIgxEwYsRfn5PLTsTKb5VQ5E
CAd9F6/0B1GPkzaZjrfLuhwVwokfv6hXpwpIHB7SjI2JwGmVTfXVcvnnjck7rEucl7c375coJ52n
e+I83Z+qxw2EDI3btmw38Ok1/FJp9V/rwf+zFWAIaZ59HH+R++zbx7p43PQ+h8f18Xkl9vSDf5Zi
wGp/70hx9Pu9D0+RZm4MAxgahE68LMWMNwCAGEfScXcNpNXUHr+XYsYbaiaOAUwqmWRu9J5fKMWe
wl+e71D00TyPUxTErA1xvykxnj/UdddjZpYpzRunIvl80Lz6ckTlEHCETJgpnWqJhVo6lYQwmwTS
T/wn7CXtsaWzNMcwnq006ghrv+hGE6+BCjQc6JMYGbVbKxareS6uOmvheJvVacsSybYTcxYRcTPM
mnbV6V15klTazBpY505xqLsigyfuGumxJzgFL0nN5LNC+tl8K+D+58H9G+fUHz24HLF4YJvnT+zT
T3x7YjXXfwPCmPEQDx/ad+dPZZrmBm8MoGeM3TmFIu3Ypkrfjw+G+Yaeuwcviz976sz+8cwaxht+
HQUkBwdkP/SmfuWZfQoo+POZ3X61Cf2Y75jBWZimyqtFDwa2rWVY+mJOF9rnlb7mZdlOvTwbZasf
y5F2A6b+ei+lTcLmqr9fmYmcjd3sMYbBK7OGqavixW8MDNjdaN3kmruVLbKdQnuCWhLZsmvvUmNs
9/gy2VTGovGORhZ01bFG3v91HPX8ZK3HxNmxrUdeJnJmArBKLvosPytbuANKy9f3vq1aFTrB1Hk7
9M+x52cWjT8DA39Fi5W24jhUEBLTpSVSdaRHPCOt/Qm8cCsyX94uMF/Uk6ZJ78Lhnr38ig8rRmS9
B9WtDdVps83Np9F9q+dyRow/fefv/r/4Uv3TSkGhhf7o63XStY9fXg5ntx/4vh9wyvY5efNN2JiV
xja/+H40Zz9w6XNyoHTBT3ME+uO7ZVlvWPBJJEIRtc10t2/k75MNtDDbONfnwOABCPR+TRX3xPn9
82nxvg1WaOPxq3gpfzmAER4BNsPrN8sV7qJ4dar1XZuI9gZi3PouaYbEwmU4dl8Wz5JvaxM24D6d
zMm78TLitSKrAfy/W7ZufbwKN9+rDLpA5CbCuTRw/8V6GYh7xFloH4C6rnI3V0X9Vi/bgze59Cb7
0cLu4NiJTiq41XfmLmk01eyBwSqyjz2afKjOgYKdg5mZiBZWw4b4LXPN2G+whzMbwgVdscK8WGvc
XkdH6IUWY6pEVDcmiyLRRGvUF7vbnAOOwAR+BjiGMlKYDCQOGgAZM0byYTd3ppWY6cmE0LXaLV3Q
X2BvTpqTpAtq42hAJMDfbg09PMI8GFhWagO0BC7fzR+c6lqCuN81hqOlNRw/56Hwfdq1hfo4g4oj
Vn6uka47zGlnBpl+jdPaqdzT0sUWfRIsHcq73NYTnaI475ooEf4gmEo4JRZzxBw3rC1JFjHdmQ4Y
4ZolXlmshgileJdvJ87KDvWpNi5U0tVvO1l74iAhenzQ6xpvfGfNtFvylVQPcxPtW/2MjRVuh9Vc
JNbwWGRePx0ZEGVJOEPPR04P2SyLSagJkObrdVBEBURq8loI+8hvWGGqz4HmrbcC53UR5rJIjmmq
TIfJa+6fN4asip3d0LSNhrmXDfPsxD8b274mSVyk5JTgP8EQr7IClo2WuwtRUY2D1QD9vyDMeOK5
i0yv5X0ZegsFsmh5q+AvOV5Ga5sHX2ClNARvt6lJbwln2mfc746/65dS+wAHThVx5TXLwWt7ZviV
55cXIrBowlu1oX0K+qwjYL0b9PYYBMK2D93q+O/kaMtT8qVoe2bLhL2/8Iq6vh5SWVziSJ54MnFs
JBGOJvifemJoX5fFbpDUzMZysFUGuqTH6jrqIebfsT3aXlqNJPA5TXZVNagjLwyG49MZM7bAnTYl
9YJUVFeDH/ujpZJTciuopFynDvSDXL3EPdTlNMxx4WYp4b7GKpFXpet8Ojq5XtwW1tzAEoDQo/Gl
6bPldCDlNDuaZuMtWF+lXaNc1EpsUO3kp5yvS4YuUeHkwa1Q0CaOgAWWtYmG1ZT1OfiatPvc6Sv6
1j53jrky60dnUg1R5f3im1ibFR65sjCITuchYH4/5+dgNhjOQGtA4ooFfr8qy4yCMRC/lK23LVcm
+mG4evY22wWa9XJzEw0bnwZRJWqCrtvNUwZZKcBlwZfP+L9oIf83PedsHdp/PKk/aR9fCr23v/5t
N7MpFWkxk2zEJ7ANBTmofN/NUH8ThWF/E1TSfvhzM/Pe0DTlSPT7H3Lm+HMzo5e6UeocwvHwEvzS
4cZ9gtM+38yIymBU41sOiiXKxddZYV4/OKjk9Jo1hXIsalsEkmntNFa01v1JluTVMSGiLIhTNMAu
2qN2yo5QIYvswYPTNG9OGye78Qwlynv6wH6PAaFu5YEimec57RpaoXrX9fJS9HpQ7L16SdODPmFT
2wcqByuQ1Y7wTt0VlRHu66611IdBCXu5BbXE95ZYv6A6LepSs9/aS9V1FYOXdOOxuqCYD1mVGe/1
WaAdaspBX/cky+iE2LtTlVwM6WCT7x6YzMDStpqtEGIF+hxwN8W133aQX9pc1SwFPXFbu1S2w/KQ
Cf4SKqJ1dUM9EA1/Z6n6dBeQLPuVgb2ldujChuYAWKJ37WgcsQ1fOINnlzeql7P9sAEfxG5Rqu/d
EGlpo+kxR8xpOnXShGAoAUkMqKZZOwXD72W042nwUu8QLItxn1swdQGS4O6lcV0OlxDJarVLMKHT
u5nhFvGas+Wqq5aHqnQaeGCQ/R99OY9XRlFgbasHaJq46RihRr6nNZ/tZNLOwKEWPq13iZffsEaH
VHmMCXmsoCWLGBXcKCM45Ea275TLyCqVeSGB9iBqlIc0s1dtN/FGH2xlYHYzxya4GCthdidYkct+
R/bAkH6thDdg1Ze63+2t3pd+tAxVMu+UL9CbURShHx2VV6cISgMa8alll3tc0u0Cr6HkcUrTQSik
t4JL28QdZDsQSbrCbtjJ4oTYp/ShTYlkRhRrWLBPAezgvEtGov80rUtu2ZLxrCnCXsedH1T+56Rk
RgEATcKM6hqrz84J6qlvswIlQ+QpK/kyw0F6K5akZSAyaJtLOAgWFbViJrcCcW+DONMRuLTZb96n
uq4drarVxSGpfbc9ZT9Hb+amLo+YOYyBC0oDd/a+JsgRmIjVTnvwMdka1x6WyRMfgJEeW4lccTqC
guMRU2PQ7qe68m+XyfUurFlK4mNoJdO0ZCvKQvIcaFrXU9dloSmy6oruM8bWNVEADFpqHgjeS2PS
5y2ZKIIbU/0BFoO/Rqmd6gPW/cT0LhZ6JsTJJdAdTqQY5aOJ86NAdZf2X/18KNLYccpZRmLtkt/c
fvGS0J8t+bBmDkrcxJGGFlVjP10WRQvjSRqgl0II38mFbaS+c4MbucwiLeuRKEsaf0m4qNS3qBmX
Am9nNvqPKA+GjKbJTPoRhvh8+7q73Z0Ox7DYTQm1ZVz1PGT70WQSHxUWq8fFhNAQvEuDlzYWUnNU
hBTAfggKGCI7C8sp3ZU2AK9Baq+w9gSE+WU8TMv8KTEhc8VZC+MP9JbdX9eQpD6SRhJ8lrbylkjX
x+mCYqrvubulyyhES40mdMjB+K2k74qzuDSXDNmOXN67ufJQL1J18VBDPLmu9Gxs4slNAHgUa5Cw
FjqyowtdFdMQFdIaICXyzmTktoVRUkhnkLgqbdLtfVHwCugqS9DHQEHXy3yYqBaBHbgIBruSQYMV
pEQ8OGZGqbzYbiuOoklnO2w46nxisNELmL8DkUZ5MlZFFIDB2Eg5neDGp5i7GRCU5WVlE88dVZaJ
8yLXcrFPM9f8qByi4OCR2NY7r0EKFvrrYJ4tk9Na4Vqr7tZOPE3DOj2UjA8K5vaxJVgKI8lIwETN
4hu32HkAglV+f0uDapwjEpApZYq57HmrpocJlXkk+kzCgoJw0eE/RkjS8DlDDWAcUtkieeeYaZOE
NXfNCs3SMugrWE2Xoh6weeasqdROTH+1IpWv484ssquanSo3BeaThDoGIeWDXHLrxKtkmK1mcWlB
pTnn40pxzOg3pZNOV5kHfL2UDLDIeL6dXfusKhQUQ79Gxd7lV5CnsCVpZ00LXbPnIWhz86xf5HUy
KSSd5M0hSh2vrWUbiKhTt0RaHk6p1EXE+t8cRWZJGdGIjCep1E3iNKd2C4QwpRwMOvy2odW9ZY+D
rFUlt17tFw+Q6N9KTiU7nRfh6hAEKNM/p/p8QFH1ltbRSZJnXtgRbDCliXtl4MMuA+fjhEbX66EU
tOPCJ5KY8jhCWQNZVEI4KRKANtohX4uPwCoeOua8kTb0p8rs7C/SmPcLi8lF7/na6czBbsVpLYp3
dpoDDszGJcJ0lZ64UwZRs/hoQLtIw3UhjSNKCkhR4VLzvIfJMKhj1lqX5YQYtUWPI3T7jG2PVY5D
4cgp5QqRv7+3cqJ/QmOBAGqPThoTw+XfBGj8j+tauuwrcOuZkTx63kpf02s4JXUNFqy8Okum5hQV
HuSfERpmt1xVubghpuic+IeeIRj2p89D61yUmijOQJDMN17NjuKqucSQXl5P2nxZDPkAwbRxY5R5
2tFeiocJjPsFHzt2YTwX5/i5TeZs83Twa2BmAAuR/uj2TVYH+WF0kDkdAo7cZq15R80uH5Soqjjx
2HnzKsvhwA9nIC/vW1MER2KCLxJ8Cncdox6y34RxY2yU9cmxbuZWocXzp/qDY0J084XyrxON7QTP
OYSpnq2aY/Vl7+PkjOAJQJJ1QJHe0XiqvzoesiybPtwBJdSyXwadBpo2N1dIbT6bRWqdKK2Om6Vm
3Vm0UlR89boA2oT60jXGVWei4NrV5JUf9SVt7lw54WuZ6RuIrq5DRn/5dZHOY8qXqhovG5V5scwE
2MOgl+Aa8+m6lIBzrCy7b+fsN1322o1BqRohSW13eS5/S4ZxDKsp/VRV/QfdUpQ0eM3sOy3Vm3sX
Geg+UaX1GQTQQ6GL9aESWgkewKZ+IQUIssrIiD4fObVPB2sMVKSyqjym0vpQUUqE82B/HjS6Ix6U
ABP2XR6k2p1XVOx6Y+XGzgJe2CiSc2nqNBD6hdfvUbPmzXmpJueSEHURmdZ80Rkt3+bMCYqDV1rW
SQ9MQCvRAdDi2UCN68miyYbEDziTk1ntGXNV11CTMeJZ1S10kneLmX0lPgXdhTYt96ZTFh/wLhnJ
cIJNxmBk6ag1583X0jyoBnrkCYNAZ0D8pzrTIPgiqxncERilX6N/G8sL0xhG+GDgOGbnq0qbleG1
ierTAkejSAkXg911t22P0unUFFjVCQ7MxqD6ipDcBF5SJvR0dx6lAglic6Nz6L5U8PQCQT6uN3ps
r3Arm08j5CCZ75p+MQAmUBNYdXnprNpgJRC/GIOeNnIZ5jSsTOBn6OP9SZQ3RWb16s6CuDi/dwRp
itNuEtRR1umWu5sXh0xkjWHft0IzTHntu5APynPU/TRPrlHhVn53PZaYn4rHBKaFEnGXjMlXJpAe
AvIGckS+66Q7fbAZPoeKzgIU3dnF7g8kxJ0PgyXd2wL/VSj0tqz25AdObOTuiCEbsEyhWQ9F7ct3
BDhIfVebmaH/JvPM1r5PEH+pX/tPN5fbAhb/8Xn1/O///vGxfjHeYBD9+5HVcjmy/jmEc94gd3Ic
j6OiiwPwedPVRg/FsZHwD37gpR7KeoMSdUt7NGymcJsI/ReGcATGvGjR08XAdcOEZIuO1K0AffrL
Lkbbj36TitKIIN/07a4YSxxmT50psTWpdI3HF4BM+R6w+nLQAKgU8fDU1GK+7u/woYEULnIDUqWs
qgeiz5KPPJyeHbeMcK6TxAP9Dq41WWNRi/pDupVgZtXOTaiXWnlOBktZ7+HvrSzXnUErc9FAnoVF
O0KLgh8G9DN1jUnGOiijr4AnnIe6Cor7YqzL+6Qe2TvrVfPuGhhrJdWvLc+FGKZ7JLr5pTZu+Kli
zNNzlA29u6/aKsliTpmk82iz3oajs7TveiwyCYA40tuxEQ7pJagyxIue27kPWA91P261up4PtLuk
PDPGOdkF9kzsWTZUEF98B4Q1h9mpfJ/m8jPx0iWUFOwufIas5orKlIay0FmTbBWkZWSmk/7Bhsh3
4blz85uVGZeVQ0d2B5YNplGZlMvetwaPFW7o072ZNX2MhkGR7kaMKPUweRmIcJxlBKw06/opPdma
5jiHmA9Opae08ipAuKE/GOzrdacsspMzYNxAR+qiJ29JU4+1TW87SvE0uFFmVNPdWPj0FTtHvwLk
WGi8uYXdr2oCMsPsXi4IiBdDTw5eNzm3eVcvH0hUEsGBcZlNNma2FkTCByTgiaqxsnDu3PmqGFqX
46DhodmynBV5KnSc4Tc72frt0NGs98k8BeQA+y6dVJJ21HFgh/9EDixWGop/tV8Co/wqcB98zjMq
zNOV9oIRlbXmfuF2sfzpmHUEg7My50qLOLHMWYMzHQziY7t0Utu7OqfznT1z/ETyn7KMtzlWKrqY
AScrYvnam7xbDbCoSW5B10FidK8zriMIq7E37hK1YVQ6ZXdvy1XcVV5VVDCZWNRD15LqtN2atTNV
vn1In3q4T0vIL62T/027f5t95R+vplfi7//20qWz/f1v7T8neONbLoNFlkjWTqTRv7f/nD+HV5st
B1cKMk/mkN9nxt/7fQZrscNAmN4czTtcF7/W73ulyES16gZbLDKNPg+xtMUq/1zMQIAGwp/Cd1hV
/E3DgAQBxnea62iY58W4Ztqh9Sdw9kd1ATeb6KxymKmwloauHuaZ1pKhRlfgq9QSmGS6JpNLAEVj
Eiox0DHYtnE43YMRcKSWifPJJ9Z9Ca10lDqSH7+UZ04pUEVDfXHutHoc3+qLyhzAiA1Z9l5r1nZs
B3IaQldX+k2PLuddva7OEPowqjgjMHSfQ1jf+EfsRprl0TBgZIImajKqRVRv74UIjDY259ai7RB4
CgWYAua4dxzNrXb9BuXdm03hnDqZXyQHoZABR9Mg1/W0tVoKOXsB9LYL+A7ZIHWrvNx3ZZ5b90FT
jqixS45m1FAF/38u6DvlKSOjTXXIWud3w3pcMaLboc0gTTv18MaVcTll1h3sJtlEwJtWzkVe+5MZ
trENqZ91ci00JSiF0afgZoXCw5TzxUdbkYinD4VLLzEBVndEqEIpl0xCTEc3qdybghWSlp9GFquZ
eZd6p4Nid6vcdUNj8vwjv7i+fvY1uP528ee2q5dzdXwOBn1qn9zXLacD4fqrpw2ZZSqyKWCkR0fy
0kBDEDdq8o9FNvenpkp+FhP8n1yPgbFHLhj1Jfae1/qzRCdneVVcb+7WPROlHAIde5Lom+6TYRbt
4cfvb3v9z285Z4Ctpc08moLEpNB8ecsH2ZV4L2w/rlLeWknWwqlNiEyU5En1TYnzD2lDm3niL5di
GcG4BE8Vl8PLS5Gi123QBj/WlsLf1RwBP+VABn8m4fvLZVh+mCzwvwQXYQbc7vAzBV8+9Whx09yL
U80E352tak8jwwt/fN9MJFgv3o5tOhgZmO5jKOJyPCEvr1NOsz3lK7rJPkm6Mdi5s6OhlUona4H+
3+fqYTCxU7yvbM3QDrVn5l+pCMixSQrV+AlRDq3DZg6GAGOZTtb6fDVPTAJyjBd28r6gq8Hw3ERs
W+OxkyY9MVNMSVgQDFMf6ZprX4CnKnERpLDVj9AE3N/g/PXLbgW3B0uQRZI2T40HvINU3QkjWgE8
WtHkT6t4nxk21VKEb3ERe7+cU5Y7uvltsbdgU95NlsYa0Y805mOChGRwwNqW2De1hhInEhPZNnRS
aBwJ1ANj2p65ycBwgVHHoAHUpYkwwnRED+AZDSTczFnIlNfmLS7D5XCr1fik9rUhGjr5tTuKS2MV
NcJbdyhqQR+09JKzoQH0wu8Qpb5LoT0U+9HLZUUE7jgtybkYdTffOWpcq8tkgtL54IpkBA5Z94Xz
EY5VXe1oHEl1yHx4B2d6Uyfv6FNoXQz2Kh/ezYHpf1oZod84ZZmDUkRIm/fX8Iy14q0IsqK9sRY1
jPfIoWRx9POyAcNb1nLDgNeiGohin+ipxgUCPmNvd8kyHPtVjup8LeeifJvmi13cKrNXJH1boOwu
VyiT5tlazMPykalVzUvpfUXaz+AmS4z0ts1IC+OgQItD5qRS5bbzcSmr6gJiJAjXbJTOGHJ07OTn
JK1K5tWAeP3h6BA0QePTNTo8cb5oNe0BJVDgPZR844D25oNf7ZucVJid3Vqif+iyobHvRpKm57dV
kac1EB5/ng8Ansc1MsDRjVeVWut066GqKnlHbWa5p4Znt32IttiAViKrLK2OWT95Roqb0hnNRxNY
hNYf6NUJ9Sn1K2+aojTtpjKq/QBkMuOSUQuJADIgL45soAgDaNP6W85OTONgrM8qK/FpLLdDtxxL
T2NyRm/cO2CNs9yDhHA8MMPb+q89H65/6MbBhx+uaZa363ndDLzrFTeIamkIH2n9NO8Xk2cyXody
SsOhD+o5ZqJPd6KCWp/s8nJw+IpNC7EljLKT/pTs3DHdVdJZg52ta/kUugnAX39J0nO9tiuc6xZB
MIgLtD7YkeWLOB/5entCRJK0adfPTBs32GMbAUU2M3x61ozvsF60PERYgVigzjJAya4kRfDcshWT
RGw543LMiGA6gzxo1sz/VfAhx2Mi9xlwozTWTLMgTA5suXvikrqLanIdtsYKZ1HUFbS7t76gX1+A
iA7SqxHlinOfZTPhc4016CNGUb2+7EbcYqxHsinjViTpvT3yfok70thcfPYZemfGUFhivVjsVlZa
3K2BRZoI6BI+XF555XGdbcaV5ZwlL2cor2soyMcwgyMuZMThq40jnxJ9GF2TJAZkAcrEqz/UVZXu
Kz9XHeT/VQr7kE91Yvws+f7Jp/dsq7EtwrNRjTuOz1aDzPFVIcESAlKxTKY4m7FJ16EP+di+BDGq
SkDMXiDfzgKE9olJpys/6Fpqfuj5mgTndaPG/lyV+KcOqp51P+IoCwYgK1QwPvx4C3m19drgNyhi
qTAMdkTcWK9UDXWdkAcNiiLOptq+CmZdxByWp9BaDe0nW+9rY+PTtawtyW/b6CnCX21WVJOShQFh
j96O9R7pDhQIelGxbTbO28UJ8ltpgX/JfTOFCrohPOeAYJ4ykyc/ftOv6pvthXBI3Q4RGK9N1M0v
d81A6RBnnubC9uK5R7aa9COI8RmhVKJ7wbnfJug5f3zNVxUBT8PGBNgcxcQufyMGPK8IiqQ2bM22
p9hQ0xL3NatrBT5296tXoUikt2NTUiFffa3AHGdGOXLc5pMT4KRUkmI7Buiufvkqps+4l7PFVpM+
8e6eVTeKwGgY4zkT8qzXbzCrmieT1nmffnyVrcp88f1BLL4Z5DcpKaSB14+m1ZkTiTgV/SeIUjsn
UHbkyMrYB03ADrHJiTLNzr99TP9z+P4bks5n9/8vFoP/3T5+zB//5e5x+Pz3f+fUjcKqX04+/+u3
n/t+CEdRyj+obXxEJzaf/++HcBwG+Dkp44EAAe15Qfox32zegc02Td29OUX/EOFwKH+CCASB8x/U
nUmO20q7prdSGyDAvpnUQKKUUvZ2OtN2Tggf28m+b4LkrNZWG6snfG7VTVG60k3P6sfBDwMGHIpg
NF/zNjJS9j6Wk0vKxPsNwwvjslFItUGoItyxvF9CZKiyllOGLAB09KsgDPPfsekJ14epbF2PlgYS
pJlnda0rugpxzeiml5nQU9sPiQKPWbXz7K3JtekppGpkbHWzS3Y9kO4rFOkxrlJUEIpo72KZR/uk
RnYnTNZtMmFXSFIU/rKKsN67uKoVM3EnXl7FDV0z3EIMI2i+IkPt+HoRK78CKKufnarQtsIakzUL
/Z2wNYFyhgOj5/aCeKYujHZf4dryY9Qz+7sk9PPUOdlnV8Moe4VkKZLaIWqNfJJbfjfqYaiV8Ng3
lW69hV2BlETWDIi7QQ18tAKbNqCCTkMVGOITTF4gqmkfOvHaCMoBQX18XNC8iMyrqe1QoCCzTLmr
ujlP9lUNx+kmANVuXKdpBinLjZrkKQ4jfbgyxDhVvtMGaXdH/hBflRzcO0TC4YrGhWN9U6mVjPCx
0Rrez0GS3WB/0v4OsIW7MiOsA/zIjSgAZ3qdPY9RiQ74pKHW/gSqklb8DsxOkP5M6zLlwc8HHCTy
FyqcaAj5MENzu75y3Zn+4TC7U2j5FqAPUMHmMPT18CYwFdI11D1UF5x9uLbyHtTkb80rlf5Rry0r
tz0+WKh7myIOULJWfAQd3Uq9A4fqpvk6nIlK7/HWyRDaZnsrpTD8ULf7lDK3rhWedgfUFjTmPPRw
KtXeDHDwKzAFEQg48YPZQXdZYrXNXtS9Z68HnL3cW3eWXm6OjbL5RtFG+ysmA8S4re3Wg1/PgHRW
AvOfHyh6zNqqtFLvxmkGq7ut6OjP7mpswBtvg6jL1e0wIunHlsdUuO8NPbvDh9AcPttmPrC1kKcw
v1sW5kN4U+WSytoM3lfPS90vLkYa93aFedBWjbr0E7Vpd/isJaRFexFUTfuCYLv9EmDm9CtSC8N8
qHEvfJXeGPHV7CATVYyIyq9rCq1iPZa59ehWNsXjvlLy2CcrTKPnVjjpdEV0DMxCOIX4adN1Dtcp
AS2PFMDYn20dhVSs0EOKbmhuz6irV/glrztLab3rTKQz9XrLAl+iteHNrAsgCAoBdbZC9VOPN02h
zEjmF0AU3Egbxt1QUdOaXdPytgb9i08VOvPPFrrlKEfF9fS96AfGHlAdKOET4c03iNzbWKnbadea
O0zEmJTqQOoMxpc6noIWqrjmPScSGLGpyynaN+WEn5tQqpBcMxQ1Ro0Ydc4/VFc0wOQMYH2ryJnC
6jpK8IrdgV6IRuz6DBWD1bCrHlwtUGt/nJV0/lJEFRW3cmIvrhAF1cwHoHI9UrGT4fxqxgLhQYXq
fkj5vKm+9HRguj2uJjYgwx56MuLb9AE3OVjuLfkMsT01etysO6Th0TjD7fJHlebmrsQU4QFX1sHc
5oWSfidTTsDoFp6ptGuh6XyUQBMt/pAmxz9xYvP3TGbwWOmjfu1ZgionvmPJm4NRUr8VWQl4rfP0
qV87c6TGvMVZXF5Po1b5uJE0tj8CnNjlak8zGFOmAsOpSf8GFhDPgW52y6/UaKzvo9Z3KmmWHSPV
XkyiXuFehD48fpTpsKpi6KvUTMMwwh/INqJ1EYNzm2qUJ29SYkV/Bvb9QP7hfVW4WKuVoLzjbvE5
yvelU+HW4dYaiOlcZo+rXHgeVPIEx4pyNZLl5ds670BP6XGRFespUEJjS9aFZuSA8mJ8A24qdPY6
kpQgxpTYzLp1Sz0H16EB6A62YEYvggD0jpJbwZY6RYSZV5CrJJexmLRGW9ELnFG3V0BI2bdViRkt
cjkEOxpOCiSkrzB3YQbptWHH615XwVzB80zwXAXLXqP9G1SPjtBxckNQETzaAPpF1KxpyyERs2lj
qqZmhUaLqFDZHXWjA/UCPq9ECsm71rv4PvaJk/ujY7YZGiIhQW5tWHWT7hNLkUajPIvaLXigUVc3
kKX5dzdROEi0+UTvfcW1A9ZMB1o6AWRPQYlcuSahOx54TR84gx+GITyATR8hj3uTWxFN6lVspPaY
PirmjLj8qsI4ot4kLch3i1oNzn0iHOtbM+GD0mfTXi1BNfcJcStKEZbbT6Bk3aZ4imsPo1g76mkh
itya7LUa4Iz5KaGF2d8GhumIXWJRO9rhI9S+0VJrvyijhxhVR5U35AdW+W+666R7gWa33RqcYD2h
VjLqr1QNovmLIoQ02bWdFOMQRU+tq7wFsvUAhiqubkK6eek6GVXIA2FFkQogB9UmPkEGn23tKq3e
XdUtPz5ZcQZb229zd7C+DblVQfKYGhSfH7q51zKkBUN6glWSi3braMTOVMCw/TRWYcJ1jOFNZ++N
ebLz2wgP1P0EBEwgO9Sr1gYprsGar9Qizsx7am2j/jirOAcjjt5E6RZzFpuiNJhIw9fjQX8NMVXA
ORWsPhy0xk3ae0Hfa+eKyX3omJH3QqmmdLlUwBPdZ6CWkXdRB14oBEEVlLsMkqfioUs1Gg6uUK0H
tXAgiMw9pqOrREZkP1stCMs1rpLiO3qBaNjlwB7uUeaZnqwqCLYOiqrtupmAEcCZ1pO8Q/ZY73VU
lRtE/rh0zPK1dPr4W6Z1cbiuJMpzNSWUD/e5EtbxJ6+KiicNoynrRUlGR4qCIZugX3NzUD3Kahur
hXWoec2bWTKpF7x4Cm+DfcIQ+S2tU4veQO+2wU2TOaZ6lQDYmbdum0IQ6oJWoE0WcyJwwslqs0Z3
1FSTn3RV7QoKPUZ0q4i9OD0O+RiFrz0Q19eE0ipg7sTmhyY0JvimWYHcNAYRWFtNxtBaX8JCsSok
Yi2rw6o2xFWZikQ/bpHY1ILb3gvs+bPmziHg5ClSk81cY2KOVZSHugXAi759hGZdPIJ9dl6TzFTr
zSgJr1d9F7NVCuAhzYYSD6U/QfUMdBFiDTTWDQ0T0Nc+gdPF7YBN4HZyESQEXqbQAsYSSalX1GtR
n80SI/tG3YsAJ0fqxLoyvGCO9gCMJwp2dsVTYM9Ogj4ACFWmaNRKT1Wp9RpEyEJLi1axMplb4q7o
Dj0U/WuRQbrVNSX/4pbAf9dWoOGg0tXUn1FeG4jCO40nWC2Jh1FDVPn3XciH6I9j0OJPqdd8VYFI
VQByeoxv6Kk6yiYD2JY+pFbVpQ/YiwMf7bHj2s3xpEiFW0CauT6O8VY6614HdLJ+BFVbDGsaNe5r
HQbQtjBRHO0nZWjz1Fex7ExXUzr1W8LZ7M0GkrULegXCbwIy6A1w0fhc9QNaa2T/0Q70TvV55qhO
W2Nq2aIoBWVrmynsce/INrjRqJ8CCnsPSLK0v5woFio0objXgf271VqZFdVi1xtmh1GRyX5RRCSl
LUM6k2CnYw/Hck+ApraVYg4dunDohG9hTZs3c2RSgqFybUS/cnQdLMxE0wCFd9QmeGnzvPX29WDY
30olTW5KGGzQbAIVia8URtKwFqnUKGvqyVwZTg20syNexDSmzeycuDponFs679GdogWUxMsWdb1V
C22Np6HsnUeidO8Hpe5yi8ExW6IzghhAHHhssofERG2XKHf4gsap0+9mCD+P9tBz8UyhmexoJfVs
/iiwvQ20vvGfVE28cp8P+ECuWkqjNak7ZjXAe0UPMnHstXwjKicqV/XIxX6hSCGRLO/KB9CMiQpt
+nhcVxS2JH/4fcGlbHjl6wJc7zhmXO8ppp5PSREUfpZF0m3TRsJ5IFJ9xHm+3M087OLCL1iUfOQv
cIBTkHhrJkxiaa7x/hfwWNYzrnygfXM1uG+V3NwG7dS+vUvTH/+d0fvm4LKs9meihiQmaRRLkOtZ
1BnnTCYjQsnX1jhX+GbUbV6te9QVb3X8WRXsKiDQ4+49sgrEUhxrrbaxwI0ovnwBiBFVHyt18YNM
Rybg0GtsxM71RXmtS5BLy0yU+UC8mFvNJolGuTr8dH7ex6trUl1FKMo0ODeApw5XN9WicoAIWq7B
sc170hP0HTGA/peK9V/2Cxf1UeZCicvT6E5CAJMSGIejWCP2VG0CNEm1yZ65RpETIneop+cE/k15
oRF6PCfHAUzA8lEpAe2wGM1wydO7QBSERR6HZqI3t1GDCheH82u3KIAyKxeOr+nYlNaoFkowxfud
CYig59HhbKD3M+CnrlhEjai59CvVqIpNSucwuFBzlf/k4XGkggfoDPQG1B6yzsMhEYfAga8FjOza
RfvWxLbxaEXRcKNGvf1FnUX+k0t/XKugwdIL+3FRSAQzwl0LKV0q6lGMX5YrU1MbdYvW3jo1PV7N
lKTiDaUfFpjyALcXfCpn9Numm4cL3/No97DIdLQROKDyS3Ilv8O7Qmlpq5VnT/gYhmkG5jKkO0up
qIXGuWrC5JKklSa3/MEa0w+2VZPvCVEbAZjFkdARWs1jzSW2GQyenc4beRiSbJqerQEAPQReywFY
H1kvbu0GxZXVOMF9DJDq2we3F7+Daxc5EQQTHd1dfOupRfDSUKx8nXRIx62w9yOF0AA+h2u1TmFm
QD6+uKdPfGWbe97QNXkVIkp3uNa4/+ZzCuJ2bXWW9ZJjlhpqCNR6Vu5nhTqEV17ozgh+pFjS5f9K
Kv/3bwlLNVTEGgFpEN8c3Xha0sgcOMoh9tAyVq05KkkK3fYNvhcpzIdW15BgPwThIBoCAGeJF5tq
au1eRdQQWX7y05u+H6QGhGt/z1pgiI1LZfDCgItbSQ7I48VVS8GXGS4HrLyki7B5i9dl51APTazB
x3T70n2+uJMoG+vow4CsAr+lYpm7+H6WCx0A07No3aV5BdcQ47zZbCNESYWe7Gzs4N7Or+Niw/w7
oBxOQm6BjS0GtPNwAHBVxesG9ttrRsL6FYb+hoqJ5fchdSDIHBzU84MubgQGpTdDxoHAJrxTsJaH
u7S1HOy6J9mJV8QvDKuntVf2vzIdWZAPDwQ7CIwL//GmLOnK0RRrld4k+FdwLFa0PKc1zIJ0leBl
/fGh0A6ypWSEA25o2XQSqkBRniQAG8pKavkwqYzwFOU5/nR+VkfoLNaP9iFhBZLYxBl//v7djZoF
GE63hh2tK4MZaRXQdQqeohvukhrLvutgdsJPcJ+C+xlW64w43dxBDRjzOZCeHHZ2ByogE5vzP+v4
q5qyqWixbbGfspdagkU34NTXxpSIZ9K6AJw9TJU+2XjyTx8fSqonkSITJBwtdjxn0Vjgg4ax6PDs
9OIZ/flnuI/PHx+G4JW3C1E/jTbp4T5N4gTbYKTE13gZIImt4doE7RVH767J/mLxAKWDa5NaJGyi
w6HiHvGfAer/WuDAjRbpHNyDhUMyRv7p/KyOj7wJwF7i3oG10ShdDEWBJUsb1PrWRFnJjmoz53sc
+nmfp9wx9DdC9MGL4ef5UReZCGee8J/HAew9G8RZvkwA15UADma45obD3UYl17wXVt8/eIjz3c9R
JL7OcdPvM5d2Dkic/EKkfGJ3OuxPmPBA0Xg4Ft+SZFm4NYZivP9DpT86aqa/lpmMDXIbm9gLR/R4
NKZKmxsUHVLT5jLrQZev6kGLKqu6mZ6xH6bwbXfP/4274HggWn0OkRXYN15BiQN+H1xpCT1gyFwU
Oufxz0mgcfZXJwHWxR8lHB3VOzhCh8MgHzLGkiSwru0ZgVC+0Us99jjSyD+d3ygnZkRcjr4Ee4V5
LTeKQLk4NDRMdes2uZZnO1fj678522wEEyCGRlYKG2SxcJllEQHX9EldMypvqLf+yg2zuEmi7tf5
+RwFDkj7QFwBYIEbFqH3YukspBCapKPckZhasjMtMfiXZ3NiEAcstg23Am2io0E6J59iXMwxbjSK
4gmd0/aNE3VJgvfEKK7M4m3EkeiOLqOTXJQ1naARoheadZ94XwrImv2lGOh4AyDRBxQHqIjBRWHK
v3/3uhHfxjAVsDfSS2QffJO5DVeIDhE+e2lLBH/++5wcTlqNSksymvSL4YKpLTBmp1Sql2J6xk1p
3tcTpYrMRiX240OBfCGSJJm2jg6rUc+TRmtAwZg6RWg18+LyRk1J3EvE2y/hYo8+FuUHNKpMcj0U
K49yTUCnHhIAHs6JARxxhfxvo0ZsvvNTOhqFqNEEDEGezn7Aw/TwYylz2gwmw8CGZLu1VFz9asIS
6/woR9+IUVg0qn/yOebNOhylr5JBsZs0QE1H7cWulwg9svTc+UwsadYXyh1HQTijAeLgEiLgJ3Rc
nNixNzD3CXHhdnAZfTGMEuwCZNTPkzbQb0/s8INGEqSHvMTgzwhlEAFbXq5qkrg1LXVv9aekrNj6
4I+em+zOr+GJL8U4BtPBTQol68WFhz4HjnE1DPkISZDpRs1H0kF8y2sMmT86ElqFVL6Iz6gbWaoM
Bd4d4Kmbm8qMAUjred1D/Br1DmM8N/cuedYuBZ8NuSVkZIYIIuga/v9wpDYUolAizi5mE8XN4KXj
XRwE+j85aITbqjUQZhWiKh8qj2YnwDMjAxaOgsTV1KiJu5ojhBmgWRCrYvqnKjfqlPe34Btaatkd
IoMa8mf3fTdYr0ijGPChoqy9d7R8fom8idoBhc/p2Ta7srqpg55GlIMKOsLAjhl/oqVNxbELLZL/
KLXrcJ+2dBp29C+/1oEwkuscVvz31urGaKvLLOt5BPN6T00dAQOaN+g5W2rRPou5csP7tssDE3qa
ajzWIToGfgug4dYbNZgzrhkGUuvLsKkrQyL4PQ+jna+4yzFoCBt73M3hVLr3XdxqrwlAXtpWTk/R
58PfnbIDKTm1Ox7W5blpIekC8kSgoQ+JYdtUKWg8XdzHx6fT/fOW0l2k0Iv75OE3hzxdYX7L8wCT
nXKSkY3BfeH1xJBCCe61qZovFO2WBwcKDIkWoCrchCQzYzFg2YiMEpGlABtJ27cRqbKrrBjCC5Sb
E6NwkVJfpUJGtXxZwE5cFJMs4B6rBrH0fY5GBXB+JX86/4mWFylz8cCYUXvkIqAkt7iugyzW+zZS
kQRCxe0G7HpYgaAPyABy+2KicWJKZGgcUEJ/AuFluJAmVR+XZa+seqEgNZLzLIQ0Lv+9bT4EVjxt
x0rl6idk8wYMVvc//3tkwqvf5f2P/Hf7/4FdBYar7779EZRxk8fND6hI/+N//y9Ajb/b//FcxL/K
9gDUKP+F/wA1StKgbBBRfNJ49QwaRf8Ki1loI3O5St1XWWsg1/h/ymIwDalkW7Q4iJ85+RL8/X+V
xXQ0beXNTOXXAfyNV8YHGNvLjeRYfyqaFFdoPlBDXuxa28vzOkN9AgEbd9hSwC72cYCM4bv1OdFD
WmaochRqRBgf8ZCABV/0ylxDxEbV9LpPL6tZS5Dbq9L3JawKNb7VHJw868FufDp+xksmkvLx/PDL
o8nw4KP5n8OrRhFpMXw2x3kZUCf3BTDRjZKrtMy0yPCNpnIvzFSu17sSOd9QDkVswzAEA1Jf7v0D
bdD8Q8p3NH2Y5Vszn78IO7NQcMToaHbwGxsUmB2dHn8/P8MTn5H1lY8DJuQs9eK1boYGh/tcYYZI
5K7ywFO24CQutRuW74OcHG7lTJBbFPT3YnJABezZDVAkU5Uovp3GrHhVGHelxbl5q6KB9vP8rJat
R7masuZFURiBAuLtxe70qrrUeuFAeu1QLtKAPeyVxKK+Mgd62fiIwQX92k5zfGYRm32D8vUaw4Da
An2tni/8FrmEiy/Lb6HOodkknVC6Dr9sG088L1Fo+vkw4HNlO/40xg8gRH0MjBHNBOi7RoHvzuI3
7ynUrLih7dcwQe1JUbHQO/9zTmzpg1+jH/4aN2/VGGid4VuKLtlp7Q81CNVrlfgqurClT+wti0qo
Bz6A0JbjezhUZ6YdeKpGnh7QAWOdPmVVq19IDE7Oh1WR2TzuItKu9f25yZxJ64uCnNTjpF4TZYM/
cpJoBwm3uvqLpXs31GJTmUHnjnaCegtgDOj6TuStnL6668L2g2yJf7cv3ElZcaG7ay6idWhPdBi4
kfwKwjNIHrW+EUbvfngrYMTG6eBeI2Qn9z1cOuhxnVk5bulbgaHui3ye9kCZ8j0SUO1fDEXWS95h
UBrWDLlV3qUfkKIIzU2nQvs3715AUCu72UUKK2yD5oOZG5UdnjZ6GJT9qcYv75quJ6NqPBW0p4DJ
FZVIMtnIfGzO74VlwZZ/mH8frZQ/TwNvw+GEJhtGklGCKeX11n7brYE7y4zHrYoFx5WAifBPog/B
7vygx3v9cFB507xbxX506twJkCCxA80Ft4rimp2oToffjWdf2OzHh1d+KmqYbENaGjIseT9WWSOo
Z2GjxBdD+aQbPYhqZhfcnp/R8cNAhZTSGLvP41n40zh+NyNDczNYqVbroz6s7bBCdnbQscEIiZxl
1BTrg3V2Ppv0j4Pn5Pzp5y2uJCsbnQgJgN6f21ovAVSXYh04Y3WDEsJ0jZlOv/FAEF64CE98NxAw
chFB+yBfvrg4nDIKDS+Pej/1DOzZiya/zsqm891Eay5M8MSCSg0fNibQb5XS+uFni6J6GKmmM0EV
59/SavonZItddAPHemtGnjtemNuJp5ZXFvlbmj409ikOH47Yhmk76nXc+KCqEPlruwIkgV2jTZAJ
w1mBbEfW2i4b60cF3A2XsK7vPnmaqD/FXg0y7PyGkqMdPrbSj1aGai50M2wYD39NjIm7gzVR41uS
KLvCWk+jc9p1yBxivlFj0Ycc4GpChko6UmkIV54f/8S9wL3MZkZNQQLFF/fCULQ6eHbG770u2BqF
giWVaDtkx7QffeJF+7qnvXF+zKPtBciIEIIuAJcSDYHFnGGsa3PXtb0P7yPZtEOMqEfpKuupLH6f
H+n4YzMUIA7K58yNi3wxVNUZoWsDE/ERVW8yP3f04MpVA2/f2J0B86AW1HFKCh8zNuTOWg8iZ+8K
s792MlHH/vlfc2LeJLAOBFYNfhWVk8NvjaIqXH4dwnoHYnTlKE792co05A2tMrnwqBwdKyrcsi1H
4iS3+R+5g3f31FzAbgY30vmVWkabJk6cNVKi43OAe9Q2nHr32/mpHd2+jEf1kcYBdX2op4tjbCtD
4jQBN0YTed7PdJxhF6J7vD8/ypIJDNiceIj3koIAqccf2tz7Sz4ZAiwILcG0qjS40VovjdHrLzO/
U+ibX8Nwbjbp2LerZDQi6A1hsnGgUl2Lyu0e0fkL6xUkH/N2drt4c/63nVoBy5R6J5StZJH08OPa
yBUqdmFwkKliIBlhjNu5zKIL0aPcrwfXBagk4h/+YwgKInKLvfuuMZaiYWbNULvSuIrW0TCnt/Gc
hoFf1b1+ZeCwfNdypfp6GSg75OE95cIm1uREjn4CeEy+g7y2lzXgEPddDUOA1g+jVKe6aQd+HRTl
WpS6ddMjA7vKswh7N/QHnGf2qPfYCsSnXRDjvj432q7Ch+zCs3xyWQCHsioydl/eKOhq6E5a9Jys
oIxRrKpUcoVJqJ2z5jFLd+AYxh3CHs1WL+D4T5WmBBcutaOLlC9D2ZK2MFhZ3EIWh5siJYIhjtya
qOo/VKzGyk6ndN/TkHibFXdkj87ahWMuPUkWHwNsLvrrJBMGugC6/Pt3+8EGwKSEZSbQATW+ms19
UXZ3bqD4BcUyWWymE7c37HCNnyuKRFs66HvIUAOCBq3AxyKkcx3OF/T9T/wmGlTUWFAnAIX5Rznv
3W+KPG2M4C1NvtUY/W0qWv2+rbT6cTYJIZRkbh6cyan+OX/8ji88CRH+o2lFZReo3OFCTHUhegDZ
ql+gl3kzvaVoZI9VvuFpyz/6ZEoJAgT0YcfKquSfhsK7+eXCLHp3TmffSuLmk5En/YaGafGUZo21
ozrq3s6ozFwo7R7vcDkoVTJKHrwfywIyJolBATZtom/OKkZ6kVyHc9vusglv0VVeuPGOFp1q4Mza
T/edfrGCffx4MS52NhRhJTJvWaHAiM6iLRHPaA70wRqVkPAmcMr2u2gy/cI1f3yVAnggIqHDKVd4
WUSrkkrGY/Pkj5kV/MqLIH4peuP7+Q1zPB8q/7JGjrwQdp/e4uQg6AXfymUQofbNU63BQFHKyPiZ
Nlganh/qeG8yFFmACqIUBP0SsSsmJES0KJl8rW+yvd2albZStJg7u4VWEsWT5374MZIvpErZXL4V
wOQOT4NgXiVkr8lHF1vdGU2t3OlisC5cecffSY7yJ90yAXRbi8cIJkyDJmrGQVfS0QfeBLcpydPt
+dU7OQrxMU0hSlJoTRzOZYZkKsa4nfxMI3bJ28S+QRt+vLDnTnwjgNO4RdLSoCjjyL9/d6gxahio
rqHhK2g17suylvypoP5smhGIW8DNF9buxPbDBp3VoyckS+OLgGlM+ySPoehhRhkr10aiKN6qMbPC
geg0XnoeT00OOIQjvxLhtrvY623WUXVuFci9QRf5SQSNSw3fVDV5ZPcUF3b7ie9FXkUmIW8q+TYd
riTS+41dT9hu1OhMkzOhRtPhFb47vytOrJ88SxptOtlhVxfrBxGDEqVi9T7KWr/zIDYJdozvHVfS
1d8MRJJGfkqBdrnJlR6dGa0yEHfu6+JzLQrgdZS7boP5kkv0qSmBWDEAY+kQCmT75P0WVNx8iN0A
o2HV06pHo7SMjeIo1dNYYRNyflJ/AOyHQZysbf/nWPrhWLMZ6aHrkHbXlRPeDggDNWvDmaHxxYUW
fMLDa7BxItI0ONteMxeEUdUIR7NwCPwgc5Xe2gEnjvInLeZ5PQm969aFNrjDaizgWn8RSlH9bqxB
1yGM5ZPj5zPCA/75aSxx+uQDpgQFcnyAVgPlXi5ZEyXRoJSDj/6Yuokio73Dp6r7NhVI8loebHQn
CJQE9YBZudXbONhNjln9xVaUiynpAlTPlgCCfiKhnfRm8LEXqK9CnTiX7nJ/JfE7F4Y6cZBlnEek
A8ya0Gqx6ycwdIDmAeDUWZ3eFYZhBniKK9Utou9w1COjvqS2c3JEWgoWKauEAC02ilXwCYa0G/Ad
acd9bNj9Dti/ma1CBCDujLSKHs9/0xPXh0mgQn+HIAnI7PL6mMHNmPqE2JNXlr7rTSWyeXZyYeec
mBateDpIoEwIApZI/C5DDHMQiAjVCTqgicj66zpNmt2sxs2D0qKDcH5Wp3Yq+juwGiivIoy5jGly
ZO9tvexGH923YRUiRLedQ73YDklSfpnqTPmRGwLPO5CvAucSz/vH7QmC/uLcS0tCEAJE58RxcvXf
PXMQrewMvDeSaXanbZo0LfYKNXVQ9PBGb0czix6Mwh1ukJbX16WNl08HbRuXaoQdtayvHuF0qlQg
oUVCIM63kWilC2aITj2ucyhKA2FZ493ZX3ieT9yNsh8FVoNICoDdcuOTv6hpqQi/cvESXaEyN+68
XGiPRSHEz/Pf6tQOZMdzpKVyKViXwzXyRIjKQJ6zRlETbKKyqqFVWuH2L0bhMLs0+1QQ74t9LhTP
nfFqG6kkV8Euw6P7uvLgXJ8f5USCSL0AlDtBID10x1suXBEJTNikWlYe2r9EVqMJkc+Rt9FT6KV7
NQ+xH9Qp7D5PQV4Ua25b9X5o1WyP8vmbKpCewG8Rqw4nDR8tJB0wJKfKsRs1dXg5/1uP80Z+qhQU
kwfcQOTucN3HGKx6VrLuFDkwP6ji/DYLmwTpGNxGRIbuZa9V5j/nBz25sXDAlYqpMIEkMuH9gajh
tGAcVY5IsqZfGySK1qpai1Xozfnm/Egnt9W7kRbTa6lwJmrJSMVQNH4xJdldNGfiQiXk9HygNNC2
NoABLl7EvrOBcTkNurauG8KNw1JlFcPHWxU6cuQXrpOTU8Ihh9KH1OZbnsokDXpUR7nUUpFq26lU
q1XTqtWFKZ0aRdZNHUiPEsu9iF5rZ+TBsNrRN4XoN9oU9au0Gi8RYk4t3PtRFucx1dS21oyKjUAe
99SXcLO6sZxezCpAvuH8VjhRlgYnKEu0bDpoRcuuh9DMSUV+RrAN4NiHpjskK3QSxPUQ5u5X0Xga
jjhu822s1OwZNQ3lNuj6+MbMJ9e+dEPIHbEIBUHkmOx/CZkHmH14AgZwXp5itsKfdC3jpscFKFej
r6PmNFeRXbwNBi6SfRxexx0en/YYh6gi/Ida3H/J+zv5jSkWQV4h0MZF8PBHJH0QqeMMLR5x0Gpn
DVq3KqFfX3hFjkhPUgWPvpYGdwykLLCVw2GQ83Tx+WDJ0bBybuY8TD9hfaTf89a2rq/DGb6O29DZ
JEgz/YNxQI6Uj+N+0ynp/ZgGSkIXNsKpTff+9yxOK9L7jkAMQPhuAMWqb1gA+hloYej235xVE2Ag
8GpSJpidh1NPU8ISWiE8BJOBCkxgTpiX4YV0fmfLU7LcTEC9ZE2SbBMNu8NRml6gsSIi4SfE7P0q
nvMUrrfsPX0y1TQvfNxiqlsVYiuGuEFSfpRhKT8wfR40rsl1yQ4Xp5iebejMoSX8MvLy63pImjWi
Tc3n87M80YfgpACzIpbif7hRHE5Tr6O075BZ9htjin5kuhXGvjP3ypcJEdwbrRzbfD0mQ3sfl0X0
E9WxMVohBdTX+7nTlK9CbzFbGwOFxm6Mfkh2obhw6iVlTSWiwKEoLh0+Dx61tMb5ZlAFxQzV2KGY
M61QtnAeZ9fNd3ZplSsMmKwv5xdF3hPLTy/jSlNWhOCH64eD4pMY62nOnTaVWbyJo/axV8oE/QTr
O7YZL+cHO3VfOKw8bQiiaqiCh4PpZW+P6sRxoWGsXxu1i8xXYvV/8fKA53NRc+VeIiY5HGXQUsvJ
Y9YRzawNSoD549wNzdP5qZw6Mmg7yN4Z7XbE2Q8HibEQJcSmP5A5RvsSdJ52nyNrd10oTfcaKKa3
SQIDTUJVaBemd+qLSb4KcgwefdJlXZIG3ZCUYIR8I1RC6pBNdF1XCqJ/uY0oBC5Hefp8fq4nPxtN
PGingPe0pWh8XSKAwi8afSE8z8fqwfQVnJu250c5dasyI5B00kyWMuhiRaNGd0WsjX4Q5Nq90Y4e
JnlTt1fxtbpw0k59PChgJsBWSkRQ5g+HyhoTRzEtnXz4ZuIe/x7zOXC6Yjc2obLJ+ex7/BnFt0IP
jL9YSkqu+EsD1YMjsTgBleq0dEjRqM+NMX6Jy8pY5znKw+eX8tQHo6ZBPYpMCKj34j6fs8SOh8zg
omth4ucehluYkZXe39zbIONlB09iDj35O97lpRWPcGGjpO3PsBE2Hs42V/aE6+j52Zy6F2laEkiC
4GHRFmtWh+zIxhxHH6t6cdcjbh1tBNYgq0ZFOc9vphxlQzUTFzAuJ5N/ScVnaNBe1LAXsyu6sFM1
YkvRm6pYWUXtPAbd1D5zOdq7YBiHfQsE9Gouk+FBeFHxmM316/m5n4w5AROBKCTFwkp1EQCY+PSU
2sipyHBf3WaaN1wNyGr8SNogvprmwvyl6rPxnTyhRRGt7WIk1TrrMcySD6oey6odi/+fv2Rx4yXo
rFVphN+saVf9jVZE+jbxmksMrBNbF8w4bwM1A0r7y1AA0Ss8F6yS8HoeMIYdQmPOVmNWaRe+7olx
iFmJnqnnExUsG79VrulV3naaD2Eyvx0TRGCRs7okd3Bi69LkhZ8k4W20xhZPEbKCdWPhd+WbrtJw
adrTT+SliqsGfA5NwNDCiRe8w9X5TeOxMRdvOtsVMSQHUQmLfu7hxk101HPDKMNJtI70T33qRFvo
4OM61Qt93aNzc43Yd42aYDSt57Sq1I/Hx8BkqDoCapeQocWsmwhhvigMNd/TevUxJxHaOEUzPTlC
eTs/0xNvBnkHtSXZqKPLuTgdrqfNYebOQIJad7pBF7PezGmtPKlGd+nNOLFhQMpAtJXNXAzkFkPF
Ag29IHY1fwJethodW6z1Mgou3HUnXiaXzA2AhU0thfrP4adzGytoGqh1flg7IJk8u42+honbV36A
aqmUceui+0i3WnMbFkVaXHgYT4XIB+PLrfXuRrfTNrI7L9b9oKmbNzWHpT+YereZYy8Y1mVuFleI
fuYbU3FaKAPuqF0h62e+6LFyg/TKpozdWtpFtz/Pf+iTq++pEnNH8EsidPi7RDHMSUmR1o9KPA+m
ccp8Z7L/D3vntRy7mWbZV1H01UxEQwNvLuZigATSG3pzgyB5SLgf3uNt5lnmxWYlj6pKUkVFjy67
Y6IqJB1DMpkEfnxm773U/+Db/ymD+eOtQ92NEoU+hJU5rdAfv46M69yR2qhHirEQr2nNS/28aKoL
gvhFm2HVCbvJ1sY3raGY6viemFUYDq0SO6iA+7A4RRILFa8rQ03aNIvSGfd90kgR2bN2cZz6BVpd
j3HWdAew1vKuhnFCxqs92eY20q5sieSbM2FGoGeCMgM/EUIhady8CUsS6aTZ2GdhPM3wb3vwLXPX
qtEh/yZZ8BqgWozfhAvoI3O2zkMUVbxTEbaW5JuIIX/TMRQ1atG4XJkZU2O3jq+MApaG8s3VwN8Y
HWajWh7GckmZqhXEM7gTiJTUhak5Rj45vxA6sm9aR4LFAvxcTMgDn+VK9FBHi3mZ/E36mPswV1f1
FQDSYG9UNwVxkUXQfjNC4io1LL8ZENu4rdrCERGAfmM2Mle+SBePsEaGMbXWV+Oi2Nk/aSTfZJKs
ZF21b7VWRGS7jlHkDXpl3oUT9paVPnUjnr1v1knJJDwj6S8xsgcNRrHxkNntcqMa49wwG58IlqTv
kuAT9WTWupSFFhgEgpWfVIYNmIE0EGZlLVXPhtESAqxC3Kq+2VvjN4dLXJFcBaOLDH37ldQlDdRL
rnMFeJHHZihu+s31Yg0O48v45n0JleRxNxnaFhNzogMoBGhWu1HHQnktejMj4RGS5CE1rcYBALao
05qsTvlJjXLoZp0BBQtaWExYesxZv2Xwk2qe1amQiGHEi/oAQTZXA/BVTU4gTV/vHS1EX4eJdcFK
31v4mpVwsOrNYBPHcVatQnokZ214bmYSoT1rZGtAMkJhvs9csW+mXYznRimqvZ0vOetneVRdOh3Z
DLIhHe9lnRwNUg6aEVCZjcMDjY1C3mxUdh3Q7imfEi7xyD7JXetIm5H0+Omlt+3OcNNZ1RaX6AdC
g8k0zdOVGGTtawLXSOawrAFwkBrpqyR2Xnex1qRjQHIsV6xciPmWw1I4/lIs+ZORFwL4Y8SwxGMg
GL/CRre3BArkn+Q8JpdRmYb0HEaW/pQleHWR3JAw4xJNGcsrnPRhwxWTo9TNnU6rYeS0ot2S+tuS
zW7MyVMxEGaDUmIMy8ukEl29IjmiFt7iJM0PqB4luCBRFOTIWdXw2mGKrzZ1Z+eZb6WR8UQ+9Dis
ybQKVY81knbO4skxWHRiAY7R00h+J5yldWN95qYkmznvfT1zQNJajUXKuCotzjmLhGS7UsgLSbAm
Qdrlh3aNA5+VHw2tDm5YbXiPGlmSPHU0koQA5kx/SlDzQ2G2qoUcyDhNstWEBqXx0Uop9taRsk5e
JY5NQVc4kql5bbskF5V7mdAP3MO9N4RYDTwc44UEJFkUW0dPyBtMqkJjHdX0MJ4bkwBzkB4gWlw1
SkV700sqC+QpTnp9VcsQm1ajbQzp0VSlEVDf0jgYsKWY0D3J+c5EbbW4WdG6FM/qKLd4iYe8TNez
03B3qnJsQzVuhzDbNKPZN1Cck14QRcihwPY7hEPOXKu4mSbbuJPisVaDWixNzpLbHJWr3zshFrVv
6wLwEeZuDhwmFC4qfUjURpmN68ls8MOzCjOXXT60hZKu8np00Pz2Blne4A8mKVTad2RyxSTdyLBr
TELmyKyQxEM5ZTbMdxzJKqu1fy9qfHY2KqnV0CbFidmXc2dwFN3D7ga0PdRO65uJKXZpLVI3UsaE
g0Wqvaa21Ic5VlL+2GmbByssKq4oUUrFf1Aj/pMg1P5mpyEFhc0DK/LPM78IceMAmVEHCxrd8Xbl
iJvCmXg4WazIBaMwLZoaOHz2g6cSofapRBQZglzXIbjaq/r2Z2f8l8y8/29O3f9sEGVEDr8rdv7J
ruslbAmbH29F8vYHi+71o35adDXjVwyqyDIRaIJqQND3N4su3BH2kKh1rqp8VD/XuqjA0xH/z3/T
1F9JG7nmLl6Xoigf+aPfLLqa8ut1S88QgoYajT2Wub9g0UXjQlH0u6KJ+A+6G6R/yFIZJCJ3/GPR
ZJIJU8UJJgvFyXZDqD92mtlfqgSbac+wemPWHDzDaJEHT2z+3l6mC0jkMihy2fIm7BUNdUUEmlM2
D70Ms0qW2II5mbZcSlOf4FmlNTnak6qvWTautE6e94xl5SDJzQ4TO3kdbccCRGUXtKqyrPT7AjeR
Y0qWi5hg38yiW2lqXRqBFnfSaVysR6lHvscUSwq6wUy/whnMvdopxVMmzcql7DXpRl3M5tKPibyj
2M8PxkAyn1sWM/x0Dqz4Scnj9hWzWTyc5sUH3NXa/TGcSt9iIZE6w2et8QFxb91GHMirRFm4lfDE
m/mQYz2ac1dvXtXkWe2TOzO2DrHRbFWRr4253erxNnsLFZU8rulilMVbaNavxVK/N02xYx7nC8vZ
Q6k4lNYUQHC8WJF5gXZ8AW7QuYa2bMZQuZ/AJkhmtTZDf7QuhZ3exU11V1iIa9XCOlFO+FGiuPWs
+KxW9pmYLqP9nMJt1BLIU41Y2xN0lXY6DGONGaOvsNhIr3Vn9pyf+U3XRnfO3DSuZaSv3YQxosuf
SAg/xJm1n4fwJSuXp7EV21DpMGy05HCqPvyygJTVmzlqAmToQA0iqiGrfGmJQ54wphpSeB6GEmA7
GqBRftHEIao/p3mB+pkeQKHcgl0t3SqP9lbpBBMMA8+O1D2RUrySxD7GSv5V02CR9w0lzzlVTbOp
W/us1nxFjIgLWf6byE5BxRke5MdVl56dhPwM5dxHhl834RtN+o/CWlZSdyOp6TmNM39e9ixMCV3f
GOqlJ6pfaoJleRmKLQCXx1hZrnnRzWqYpbtcVt+qUt1k2llX5sRDQ712HLFuJblwJat7loQUNNIS
tFH5YIT3pbbWdXHbKCFGB5D1arrmCZ7GySWRoq3k6OsG9obDykvrjBNpeye1sIO6fFzap7Dotxgo
XhcLZWpubNhO+WVkHudh2Vm5/po00SUOAd/J4jxLVDx6yVeqsbPXXetFmthK2Ws7KDtKiY1RUfzJ
szfNXJ0kQbqDva5V9cj8OzrR7O3yKn411DeuoP3StIEyyC+Z+pLat0rMz6km6DiswdSMXzwUb+Rs
vCsGjed+vI6y2pUnbWsVz+ArqR5NY89QxLer7qCNzo625CHpjVXbVThrjy0ONjvrg0a5JVjoSUmt
QB+PtnbsjT1JGpAurHntzNOB6JV9Y+JSTHdyJALtqiDnMW4V2lpNOr9to1dHwOowivBmhvptXW++
2HbulWFT97d6/ZljvNfSAO7RqjDSYOoIX8EOP9pbs6kDW24PWpkGZuUcS2bgLvVHWXhjOrklgYfg
B9ymBHooMpT7+dmQmmdhGZtZDR8oqv22qg5SlgNzlJwbuJF7ybwZoCRZhbounWir0k2Ny7rIG38u
hk1rtL4Rv866cWm7FrNGK9bjJD+G9XAiNOuJXfCHYpNqWSUjZW9TukPnT/XRMMuE7zlad201ApPZ
6NGOTBp9kB7bTnd7VcXZkU42YlXnQXbki+Y0hFT21I7UJ17Dktg1FRFMyvtsz5RCyypyrGBp1jWX
L3U+hpzhUZXps5om/IrDxQOrBkO+zPYIFLbAVCwXHMy+KoofFVYaDvSQrOPe2EBLhxg+BGY83pnC
HlfCVgafQW/iZZVwnuyiajn5q1cnjJsDnPLq2HSi9lpL3tOonzVpORBURB80SlgEpME+9yF3Kzum
eK0nsHlwIAItPpjOKEj06dM98fw3hpkYbqkoXBzWJudD3crEwtop6ktWLHedId76cji1BCLsa0gB
PtQneWNkynDoKhX7JLHFJ50nz62Rt+plnDXlpMrPeM6MNhQr4odXYyp7UfIQR2aCJjwSXLu1srYT
K2id4+gkb0LQvmVVvkCHJKsnajdIsG66vK3W6VwSDrj4majWgv3bvlhLmW2cU6we3QSg2qL/d9sm
NNhvj3tHyM4GLzAJ8nXp11HyxJkvvHy+U4HAEHa+FnK5V1P7uY6Hh1IPwdk31kOT1CEc58XLoBDB
kesPeXFJciIR1CTUPdwSg9fm025Qyx/jMHwsvXYfN8O+SMfaCyOoGYV8BpBDgr4iP1dmFb5VjdV7
BNu5XcLdMe0KMu0IVm+juPBKqMleTDdAvhnSiK7gBhn7BoEODZWcN8wmFNNHwPwkm1O3lbQ02trK
dEyXN0uNn8eZvwV8u0nXeW4DUMWsUaTSDxnDUj6QMyYta6eox1UWaTODjyUi3lScioogVKeO8F+T
aD8sz3KvfUlz3biLAhWsS3GbGVoUIoKg1+gn/cDk55CJ8F5ZwtdsDK+wjdNQOM8oC99GR72gyAo0
vfsRT9tavY1KYEexIx06Hkr3Y80ILJVlaaUZg7wbYxoytZST9ViaYMMqECZSKtH1Z325kqZR4/gW
dxAWJx75deINxEg1w1Kv9daog/D6jgmqc091RBiUQumPXWxzT8/dY1ETAkBoK5TdNNZcNvfRIYmz
Y2Ly/B7siJFEyPhD0uvhU5c6K7BZWK2mnp0I2FQbaHnS7awu/lGYJHI52XLAcBlCuEiIwVXyYVuE
RnaIWzM75eYsrxNd6QKGLJCQ284GRwL6uG82at5UVw3XTHIU1dJCg2fak0eaSrsezWItYBV7cv9c
TS91oh8i4C9e7oQXzSKMWiP0gfLC4Jyy7wG1nlvRbCeOEU0eN02LXmTqGpf43lOUvUM2NN02jnpf
NeaTPdZ3KNLBzUjAruRMusmgdfpald/TTe5m+jM7DhtvAIYcVFpxV0/xYSlShYOtE8JNm2pHcKW9
B0XcwNOCTXuqyKk6sjsVFwA7nJ7XNG5Suh09KMHK3ZC9xLum7SrZuLGj2d6OcfUM1TYKtGRDqrd0
uxCz9kCk5Ly4mlOlMs+0sUcKFIX+JPiJj3WXr+tctOu41p6KyrL8oZW+/j0vHU2RBg2ltmYB5ui2
MzFs9L+MQICMbGvJ5LJGoDtV81Ft1PekzVfqoP7oKTQRM3kwmn52gP+/4fo344pG/B9/a2n+qeG6
Tz6b5u2XH5+/FG8/ks9f/lvUX3/jv/+++/r+FH/vvnBsQu+gx8Hv/h079jMgie4LZwGCDQZFZGiz
9ftH96X8yn4e8wF4VdvEJs4g/x/dF1pYMpyxvgEgIBTnr3Rf1rdc74/dF754k7bQvGrpEfT9sfsS
w8ikxWBHTkTJNk0OdaOdoqp8LysVjo8qApxYFyTgD31o7ypN7JC8HCtgVnq2Rzpnuossv1iVYnmS
yfxJmz6jRQvmPDro1IJUAoDSAyV5azv1lQHI7IG2iNwBhJFHtMfbkKhezfw2K4SLte1QGAYTDWad
ql6/0bGp6ia9c9Jzm60bRkC6O1dBaPsm+JWdU7GhXhv2rrYv545ezrKOKpqG+IDypl/Xug/niQop
7DxVcUcmRV0AbMptLX9OfeZQMqHblS/rq6q/ONlNgjCnvA3TPaPzGjJGuGJlYmeWW6/V7NQ4gaNv
xZ24S1eMGZkFftUPmnxL+SS7OXRE2dUywxXLQQQiMJ6kcDVTzL5SEFV3DXa9zL2XFI90pjry2uQz
Vm6Lu8Z272txKqVHNaPxQg/G4Ra5kgb+w4XZfqzTtdzY6wVSpjQB5UyutRv8lWW1FdMB4dzG7G8A
BYEhrHtrz6xKFAKqZukqawIrOhUXqNc/zx/Sq/Q6f8jf/5a//339Z/zWff38Z/ymfnRf6sff/jd8
pW/G2ljrH8OX/mGsSeocr5AXc0YpHIRz4Kzr7KBaqas7mcu0yNV65F07UeWv4pS2gTw6PNpeKNYX
jCCM9Z7Fmw5Qiaoxu0fpfzvJ26zzY3XtKl65jRd/ylcjoIEGodqZDAbFCMZ4xYDSLM9N7U3LmdMW
TRmfy1LW/PMaPlee7WZjaaW7gOJ2c/y3bmEEseQjE3qZPJsHfwOJiU3lruajrxvLu8mDmNk7rvM6
ePrZbXz+nv1W6n4BSfF1nTebtPpQ7TPtjAv6UZOhYHuWxXAc7PJqvvB9xqFXs87pVvp9Obr6/XyJ
30Pqq/aSJ3ur2E2sKvYh0TibuNc9u73Gu9xG0kfUnnPzoG5FH0RrPryMH6fpdtJejWJ3MeUglZ65
VCO9XvG8ZgLewS0cPDnlFc5lgO0XAzZuMUta9cM2y5BdeYm+b+hctekS9xttWMsLT9pVLfkF3zAz
C4tIyCNTR0/iYehV0doIj1p4rA4C206g78ruYN+8GksDAXWlx55zbrpdHJO4x/3tzep9K13a4Sog
l1wiI1L5ArF+/Irvk9NxFaxsNitfQY32mMnI21FyDZBcPAah5XnLEiTxDVSdQffaE16ddtUuvqMd
msEV99J5iH0+owpdM/Lb2Z/U2O3CnVAPWf4VJk+MlN1sZll4GD29e2N+6rda7mF4XatG5eqS4RpY
vgk7c+vvNkRGjydtnHgvutRTkndQbYAUdw1tf3coGBFV2cGhHAkl+franM6vLvJbBI+WzcwjXUF9
m9dfGYNd0vFzMfkWaMnbxey8uMKhtbiVzQFzpiVJW3lT/CCFV409rG4DaEVWRp3jURLza/vHOYgE
L42faOpOW2UlNKRVnmK9ZiEp7danM0pPXRoIYyOq7aztr64lcaVc3cfKk24bfKfrQg6y4rGQH2Xh
V9gzTvabmlLWxy05EoTl70ax1yChyrbfm6NbBL24yPN9qnp6FQzRoT9aTyPnoeKWN/mNAylSdvFw
SN//UZz7Y3v8/m1+7+efyByvustZBQs+8vryt/8brdd+lkd8Yu245WBc9svTPFacU9kku5ACVhj/
qEYutX6iQlTmdy57BMTS9N6K3C3akzELrqQnoOQkjCU991SNyQSEDFWVK+R3paBjlG6tRvKiaBtV
ErOtgo5027JpQT5MGCvt4LxDwwLOvDEecj8cfdDE2Wy56dInHNbmcytzrsauWd3yrhaKV/RcGChv
2JkW77Yb8pVXTu4ujkpriaehcdZl64rendzQqZ7FaAZiVbCTsioXkp/zZh7S93706qz19PoYw3uN
HksejxCMnWJjpyvLYjUQLKeKaRN87cWb1OeCLDFIaV40SF44TX4CDTWXeZCoiz9n6qWzbH6N9Lt+
axTIuTuDmzbpnnRj8mE9+k5nBKrFRLAMAzFWX5EhvAoVv6rnENdKGAK0MOpDqGTvPNhfIN057gRO
VkefzZpy1fSIJnDChT3ERx2W6wJATkOrNniRo7l2r3i9rmzbwvQlUe2FKWOks1eaRFJK2fjj+DVG
B7tlkjmuAVdkbiLHSHUukkagQ0zj7YLgW+lzcpMYhe5LtuNPyeJ4DYJyV2mHveqc8+lOoWUh/sbP
VJ1lW01ChlW4ahXl7jgsgZSte2l6pYM8ZalymAxxtsT0mAvzh1rQBejnuGDeTZX2lwrW/2yz/6tt
i4LsXxej/0tckzp/fIpf1qX4P/+7+H0R+tsH/70MRZhAiCu5elcd0W8lKEjya4jElQBA2/GHElT7
ldQVuC6oDVkEoFP9RwlKRic2ZmpajLjGXyk/sQj/0/Cfw4zZE6otPPKgW/9YfiZVLRHP58heHUII
rXNT94SDgJv4kO1giyBVSVawlCdGw5dGh7tOezeX1tHks/ll1+6N3NzkSMpJRzxLkrkrB/2EmXJv
j9kjaSknOV4eCDWeeApaO9GP66FpNwp4XKdQ32c52jW6fFvqiMWkzCk8JNI/8phKYmD4rilfpn0d
cbf5uBaCYUuZpu9WlpmfbLtbyNiLqjxMhAivDaNmUSeVxm6wrY4Bn6Jtp/jKeRVm/9hluPqgS0+v
8hyqq0mDMScpkn0TsyPP2rcoI2sa2xOFRWV+VHIyreLUQCzUtPkucsYhKNgRn9k8xhs9bWGhVqpO
rdlFjBm1VJBX1Zi3sKXvItkoP1gnX9fnyNMgteunLu0NhgNaQVIPuiASZOpwcLPCZrxWWE91zik4
s9DwUp0nWW4L3H1Go9JkVxdUDFstnXI3TOtsbfXNXaVy6uEsR+IuQr8p+TutNe6yvI1unLzadjXj
z5xTNWkGLyyztTPkvijn7QgaOJTj3WwkGyvbt2O2t1PG3xrU9ZxBY7ctbc0N5SKQ6K1tYzklCUTj
mVorDePHORr4C+Up1nnaOA2sd4Ia343ICgq1v/Cjf5mqBSJi5Cn2M6qaYHFqN9HBpjM5pxSSLKa3
zpUNR7hZ4Tp8Tzoj7NQxD0osYc+c+gtkuuKlSk3eYW2wmGpCaq0+Wm0xVqlBharoVbtV1CJ71DqV
vKwiPOGn2AJLbIKpkF8nDNgP4VzdtdEsb6YwTc9YdjWp3Blh+qkP+zZOA262wEolNsIqbCFyvu+G
NLO4gD+arBUXShtj0/bJLiW7IQt5iZCLJVSkbA+0YQ4yBXeFphQ/uA4kb7EmZcXLythxh9U+F+Is
Qis/knkFbrk2DhMu4a2mz7qXyPriwTe0XLuLzvqyFG6UxQX1+/gcxrRcf/28/a+5kSV/gLDda2bj
vz6Y7/v8/Zfj21w2v8y/HD/Zqv7+aP7HZ/h5OhvGr1e2FfnBqnLV5V/7/d9SlI1fgZRdU0Q4cbFI
aRzDv61oSVFWbe5f5H5I2/B8/GNIcP0jGCWs5XF/ElTBaOFv84zLz+a//dOvf8/IvKoGfzciQMdm
XoW7PDtwTaPK/JO0XlFzbiUDHYYlQ0oF+uqOZfycatl73sesplAYB6iGfvd2/fYifv9Fleva989f
Fa28jhSUwYn8Z7scv5GYcwpNTKmgAHSkaDJdQPIwJ/lu0JPT3JTUlqa2TnNxQQprMYum+cqa+CHl
RF7xzFk8uUh/Y5n8l64jrg7Xf32tevFn3f9RPnD9gJ+XpmL/is5Z5SpDPE9y3/UC/HlpKuqv7HrI
fWWCRYoKG9G/X5pkf8v4wa72zeuI6vt6/m1+pdsIC4hyReVFeXFNDP8rlya5dn+6TnhFJpIGg0/E
10HF8Kerc44yWyLosEChWNp3ZcGsaFqcDVYprgOphcnCc2BOqbibJCy9prfeePzaLDJkyxeSc6X+
vcs645868aMJzmWlt4ehKjXmRfpxKY1vBc7eylM6/mlkKczy2+pj2TXacru0DLNRMLCfmfaC2qKK
mVcvGHiMVLhOeWyi8igVqZvG5RGc4quZyx/lGG70rvlqJedotdpOrqzbWB2CXvdjASLis5z2g/PY
LeyUwl007gomc4r9kNXaqU3l2a11wbU9Qx1dO1VxZdJ/ONU7r84boqNsZsiUlIWk9/wCxhJ7Yebb
dI5J/ShYOM/Z5Nt9oIXRno2hZ8HNSpe7RRxVhJpdFtIySR9pJj+gUNqOznKy2ZhOdb6RnPsxp8FS
2TQ1LwsI4ErIPKGR8jKOieJdNJVHnjQNGyXLfNfj1dw/RjllEwYSmjEnOU7aSe12NUOKziaDszU+
pUi6L1rwzzkCUaFfZgZnitTeN9EbWQ48gb1I3IUlwEYgY0qNK11RV4UZXkYeyEasruxGPsYEfCxy
dJXf6cbRWrK1ZDQf4RTtWo1WbpgM8qzHgyWP5xjl5jTHmyFJ3jMe29lbWWXIOGXEXsz9CylZqeo6
iaqbuVA2Dl2cJp31LqXfJRZ4i8UxvYn4ssSlepm204ZLoz6mDA96Y/aq8SJQb7D7KIYhmHsW9lDL
4m3cl4chU1Qvw3SFSPs2EolnKZewMPyYBHDRNJfIHJgHZr1bG/O61QoD4j2/kub8ZSqJe7XM+SYq
7b020DgjVHALewlkNireBKenGmXkoLzJS5Y9ayyAPNUoPQwgX4r8yWrGIh1wOM7po9zm62hgRmgR
czo8VcCRtx2L+5TeUU5ZxtWz+tCGkzuEJvoJxKT02POyJaTcNbpin+h16g1teTbnI0Kdr9SaTq1D
49wYzAHK9ZUJYWQveYWY4Wq6tfN9gngUzMoc3zXs32oqp954m3vx0ETOBtA7PXhOgzhc2hS9Wmkf
2q73yMrxzTbxivgH6ohAV8RTp/Z3YVIgcxnAfturee5OznxfMvvTE+OmtSpPqcRW6IhEtfGIN/3D
EcZLPCsfafPsLJuWpFO0fq6TN1u9fEQbuRuKlZ0X58aw7nqNacXkXE1wXIbmsLGz8CYc8q84Mvip
dOyy9VFRuMpJrlWNU78wwLbU5sNpyl38/cPogoIYPMS5JT05DbsZ1zt7Tl9iKXxyyPpx6Xa+Wkf+
JIN+cBE9Ob4AKe2EiR8v6V6VhN830SqN8ouzxL482TdTj4AxN5aK0SW1sTJOd0hCXxyD/WZUZ9ZZ
mlGYS4u9jUsKvDma59Vss3RCynueLKdcKUPzAL3caybOBlls5JFQ4eJlqfzEMJ6zsNjUxCRyiNwl
3QcqPmSJzJfNYmE6Hr8rdn2KUTwyiGR12y8JQlWorAi3OYJCfTmL3phuOUdxGVvzQSmu0boKsROM
pWwEW66l7lVh1XdlLB0SXP1bDnQdZcBDX6CI1dUBLo31HCoo84dSv8sYuhFKlPhU54Nri6Z25bC9
m8GOs2dk/NsW57rK1ovce4U52TtbjH1gRtWyAdCe+6UimQGCTe3KgEv9MUteM7Xdo+f2+zI82wNQ
byk72KU+3xu5/NSI+ZKl6T61jJNStF6o76HbL6tqSD67mJ0dtmk3cczPJlRTj+W6vWqpSzbOzGRj
BFNDB0l+RW5Ml6E3pBetc64z69jO6KJUlE5z37lDk9aBWZuI6bmbdCk8gKNpTgkB1rSaUetWujiw
Xq03WMRGmzO16E5drSfHJA+Zgjq9b7OEcWVNGraqjVpYrrQHi3HKFkqXubU7x7yTGqKxiIFAQC3J
x3AOw+cOpVFg4t9/bLpqDIw5rm64QAjg7aLkgM912kfYtlCK6OXGFG3pFXZV+yKS6OE4YFf1jPor
mpBw1spyRFAe1N+yDsleST26nCvbSFE/DJn1CiDfmaG8TBdqh7Xf9I3tR3FVbpWlQjNQ/qi66E6R
pI1WS2Uwq7dtUmqHUO+ildpUvd9wYl0aK+G2GRyzODVs0a+Su+E9lpzOXQTi5u0MZtK9Ogo5b9Xi
ZBF7txqXoT7TpTEaMO8lY6q2U2pxPs59403RFzNSH4XXq17IrOJtdeWMWr7Lqm5aC3vFm1wxvUMF
OE8Z8gmLoZbZL/kqnrMXEEtyYIwVuyUnfhIRVHG2/9FUoZqarbskm4ujbqXZRycjbq6kEYZqtthu
mRu2V6cTAe9KzulUOzbvjFDWY12aAe87ZYEJbipNa1ePFC5YsxYB/CjiVqTBNwoRMsSVOt+o8i7I
6+tn03rZDYcmP0MSeNMwH6yNCmFOG8ebvLbvR009E8+JfL00aoSQFArWowqYaA3DSfOadFpgk8zv
mER6Tokp2dvGGHoy1qdNTt21bvlRe1J9nCd2CBRLy1fUJbiwEOp7wmyeFsQ5gxndZEbNKN/OOQ1U
cVTm9EFL2i0d7zHOlZtFQv2gFZvO6O9V/AOgpNw6XD4mK3st2ZkkUrUmN3WVJGJNNv7atJkUTEGo
H6bJXCns6h2GKElrrJ2swZ98FRvg7M9DAKfxbiE5zy2bfi3Iza5nvBVGtqOVP18TbcR4rltjUxTS
qayqdagx4RyQb4QUbq2u+AQWogNVqhPvPRXEnaSnzq4ifu8FssWwX4aF5ZsTc/3H8qCchST19BQj
VsjckluPSAHmVIush1vsP/Y6i9QpaApyd7u4lCBvkRGa+F29yCArRgfk69Liy9DawdhElgWWPimT
1DOY+mK51hhRyRRJmUQBCVip3A+NmXkxptF1WS3xDbk1PBljtRRBO+BRlZZQXpuRcAI113k6D53h
awR5e+3Cg6lw6mU/xLqElM5J1/24GBvEbQoxb2X6OifL/6XuTJYjR7Is+yslvUcKZkAXXSJtAGyi
GY0z6dxA6E4SinlUTF9fxyIisyNaKrOrRHrTsQgJD9JpNBigqu+9e89tH+q6ryOprZySesJhH9u4
riZGY1exDFR0O6jaebyAls4PbePo+ww5/mtnzyvaKQs0hT6mY7BoVbVv9IYxw7oY50446tjbg/Nd
GpKZ7DCBTde1D2eqak5zGCVu/cEDe5DUnGfKVtdusxJpmfKr9ElXk36weOt023XvvlYcUrIxcQ6F
gQYNmH8b1drYXeNQcPpbRNq40+wEkzGVxy6lC0M3AykP64dl7a3G2s+FmxxHgSa272d7awy682oU
JgpKwIFh76nsThBUTfe+7C3FGu3JDTaP+NkdlTjYWrXyodJiT7qYY8pSTYFR9tpNhVVps2bCerWy
Mn4rsQ0dLYsEOczXK0fFZvE+1pGDsdYaDJNsr1c7GErqjOEhe+tE4R9mw5mZMU2l4IRZNOPnWjT2
fh41O9Dk8O64g86CaGmhpyn7bNb+QyqYvs71wEA4DTsXvWZnhkrXjm0yVoGTziWFr9Q22PjPkJhv
/W5+sYFTTMt0a840NOFEz/MNx/c+bMcKkPyiQRvJ43fLnnACu9dxdXVKdeMkJDvg4hcHXdVP/lQ+
W8W6zYaGTWlmeaqf2FePVu/Txx8Z9HRzwcAu+6Epw0Aga2zn1GuiVq/pvmX9nanwm7QKeiBJqRvB
ernJsvhcmDXh0fIg+g/uwToo8qmJxHWgks+IceNL32omB0C9B8Qp5THzc8aIJnLLQUOxWCb26zrp
ZqRG0A8W1qrc9H+K2WUM7NDEcpeUjtliN0+miZ7AmFf7aS1SFZAMJTYomDgLZ4a5rUkzgNbcPa/F
Kh7ynKl7lax+MBTusfREqFIv2cZYJi5tpxYGhtz4fkKApO7FTTQ32hEL0NZsBKGO73XqYBYaEAF3
O/qWATtK5JUMi6qKKwPgYSNMxE8M7mnNBlPO1RtNtXVqtGct6qWk0nY2fdNbYYyfqkf54HPCDmWh
d9sCsxkjcHwiPFUp0zCXN0wNQNdUXwnLnMc6IeMlV6HiHMo+oZVIlZIj1l5MhL06VjoieokgIMWe
viuENWzSXu4anMT4P+MQpqpcN3HVz1ExQhHYEFZXbdkdvHM+OpyvzCS98jWtV71jScDZ6ZKFlPfu
1i5157YYGCCVqOcvjPrGyDCKNCzjxL+hlOMhMGKz3Jr4yLe1Xth7uv/yqKVF9TwDPY2YA0iockUG
JdTyXq1CYf3Xu243kCiPKGOdxWvrJ+udO7rjc+YuxaPnYP/TUdFvFe5BJNuFcF5NZwCoNbbZuag0
8YiFC01tXdjmpgdgRTkztQdDT8vXibS3p6Soyo/ZK4afI+eL4wC75ai70ui3qjWGZzF66qJyIMua
9It3N8nnIhjzcdzZVUeg/RUteSsmd3gbHDN+zImHfzDgCfibEU3nujHjtHxS1mK9r64tMXgh7Kk2
xE7EIWKvea9AZwUmyvknp8Nf5Ff5fJs7jX6zGiklmMeN6Xql8RibrRbWaaedKztZDmXntbdxnjqM
daElpEFWYGFgxNi6JxZ9hrG2TdXmO131isWA+auzLAF2M/uRmE35Nguv60JLLv2rEs5gbu11Nl9o
IMyHLsnsCKFkHWkOcnZ4+ojr0o6R69CZD7NBSCt1LLJqs1pyLs3IxozdMzD9VL4UmW1HrVsld8Ic
5beycS4i5LTRzMT1qri1PBnvVof8FzM2je2qPCpD2KbLTQ6wp0VS6B/7eUS0XleIFXoryqbqJK/W
D8HIfM4Cq0cnpxt9mM80JezBfSq17o59lg7kyOkgJsAzU/ajXkpKmDyGRzile2PWUA62GACtajU+
RTm6GLUA1ucWAso5K7+IzBxuxyIjDK4co4oCPVJYLZNY86Nc5G91bBY7E9/7JOwos1izvTy9zxxc
ZdKfOHblP6p6dijNzbeuLG8bhj885nry5NuoTXQH/9PVWsa5wZyCplrHG4yem1J+r/RKQChtRqW/
KhkfhCqiyTbUBm8aA2lm+gRVxER/Wce5apm9Tit/D2BcjRJrzLG6CAowRIwh1ei1frz3vdzlf07j
3o2VCJfx3l2fM2fdLAXdBvpJvp2HtZJPeorDbrXga3JCPehevXe6jhyvyUgo+IzmbDZfg3lZa05a
zjzhfiiZHDWoUHLXCeSMcEmb6GR4LTYOPxTiJm232GIKnqEUH42efGVGtc1K76uZ0+K5KrVzP09d
xMiBYxUhpHvD7Dllm9RTRDxeqKQOXMpPDWoX4qFYi5J+2ObJ/EHa5R2LHGs8g3Te7ecyVpHevIEI
XAKXdkkWj1NQ1VQCA8EtV+qSz4KQo1JadX59wrbYmLSXIemjvmypSUVzozAQE5rsGttWyl0fuyLq
/AT4SF6OYV7SJEQPu9G7ZGv7J6vYJln2o3WNC7O5X5oUE+oB9sxEyxcUorEfllVNjEhKH6YrqpxB
WKm2UtJEaZfGikqM5vuWRygozbq/T1YjY8n3WVrKTWP0T3k9n2Is1AF+o5cuaUPR+B8QNPB+V1W6
M/T8POZ7vLaPamC4b+br2eh0hF9lIDNxTmLdChT4wn2bISdr4v6qGGlot4jlZ1zoJ4Wv/pY1e4qS
qr+x0xF7dlcjNxAE3dDpDQpCYHX6QJGb2NlHsmbchG5bv671/G1MaBDWa+Gpd0UWJb55mw/2USQi
pJnxUaSpfrIT3Fa9RooLuPALXl9xRq48X/K+81AzN6FJ+kDdxJFKgTUhafzWr2M3jEdnEhVQsHiP
SHHqFws7VWQX9G8nDWWDaIppg9W22+iS+MKhmJ0TEuXskeEJAoZ2ksHQD7ddvu7cNLkvK4701mi+
LNTaUbuKW8tMuF7khOm0ZPqcg3+1ZZjL3ZI857VVoAFX7o0LmweFuTz0a731Y+7STs53RlE6TyXt
xdS3tG1SrmsAHNXbQQb3tma9ZLus8hCtpLV/r8n8Vzsld+ZqH/lNXtgTz1j/eeT9D1FU9LUWk6Uw
Y29EtXfAqI0IEdfC3FR6xKD4joE37UVHYK3N050ZF2T9VUMbLbaPKYIjVDUv72xW6FhEGo20gk7q
SmjC45fBr1+6uzE1mgtHg7PBHBy+OXLvCc23P2X3udC8Yx8nX8aI92h011+ukyKOA9T9OBcrj31e
32tWxyLZzWjR8NPdu3mbc/aoEejVQJ23fb6ax4Zp5GkpRHKpNRMVsyFSDGOKnsxC/AcS84CN665w
4yZIG/fFUvluunLATa/BVcaOXrV4D4wVc8LgIM6pWIOxe10Mt3z0nZb1yvocm/W3XYlPBA98yC2a
X1XtOfL99tnx5nyf2Kyoy7AFCbmBqhsOqn2x3PfUphOdzLp1keqQxHXomfejLKJC/9Dowz36tTNt
DNdvj0a3dhsqL/txMQEb+MAxn6q4RzbozwrbhKVFRs0gN171syMRKKWZj8W85WCYdi8tLTHa7Cy8
pPhRMk0F3mnRBE27SN7p3Jwyfc5DEfNFZWIpkk0c4n0YTWc+Zhrz8A4VKejtyGSSizE20l3khgxf
q03mkt8Nl6HgoEJTFlpcLuKDbmjnCQvHiLKxQS5vps8ces1g7Mx922nYSJwhylYKYtqur8BV+7Ps
pbOxS89h7KuMTd6DpGHNRV6D4M2Gq2FS7VvlHqkAN6HLvOItb4dqQ6Kjc1PVJDPFeK33lS0kHQOO
Xagr+jPbpYMbZ2EfzJpvqbXhDFUCUZMuGZSsOJvIBabSk5pzJJGeiQQ5QVsyp3+ZwBbztjrNbmId
wAIAB0j0m1G53THPp0NZJs0+00tvo2JYPZuyKUJmFpj5VW98+Xox7CZTnYrrZddKnhKrb49jWgyR
sSzRaFpcy+6nMOAJYmmf46ByptPkc5OnsXdkTNNtS98eQ6szk2Np9L9U4fVPWex+ycoJx8Q+KjrI
k6y07agkOxIyC2zKik2ygtsUzggafra+8wFbQQS5GK2nxp+euA3uVHm17FjJF6cf89SI4WhN+NFm
R7tJxqwM9IQWsFimNKos5AjjHEd6keuEJVxzuLXpkOA3QL9HAVmX1jnPMLR6xgVmx6umyL8ubVyc
a5Lt2sw8lglJWV3LWaAo5cnMpqNdAo/RTFFRttMro9OJgg1TtV04UVlmx7xHeWtlZ0mgVYnS4qnK
z0PTXShTQyLn0O56Lnu/W2y9Fn57XQYVsVSbtqtNLO6MWlW19ZvubOvyMtrGvdLoZ8ouj4YOCSiC
pQuwp3mzThCCRfGFgwV4wrSp9VoL6rkEl5H2e0sf7uYhe0S3kxwcNV2Mrj12U43+21xuVc7YqNU/
YzdlpU9TZ9em4AIyvuHiKfR6uQuGc3VsnjOLEAjvXe/0b47ae0/zq3DR1FZb/EeBobNa0ssQq8/K
Ti1ka4jh0rpsIjNxJgyLCe5dKrjGW18RWuArawCaVbcl9kKRILieWbZWcdSsZV8Ndhauot+5oOMm
QVoOlz8NjKna9O1yD+ri0rDnTfpz6/FgVjLIUAWVOQxRp0iisusf+Vg3HJQAiI4ckvpY3C359QEW
rMwGT1zZ5Re7Xm/UYoYen2aS0BCrVnYNL5afpkzORkXVi4qKBnBRHxJHvKKhr2B20OnsAE0kd+61
Pw9OUjkpZqglu4x1toa+xcOvsnq9pAaP1GTViNeV5xzoqbyJtr6vR97LPIsDfk+pkl27ag2/q7Yr
HQGahs4A9/RkIUoZ1Od4VZi2etg528K9FaLcJi4QKM88t3EbuK3cFlSNjeK5N34UJmyo0v05yfg9
YW9zm6u3MALI+rR0Z7fSzvasjsyDA1/X9qAAL2ka39Sx37IVZxlHwBQ9pA4Jgl7bo1vz4Nu16Yey
bWm/uZTKhb4+Cga7T20/O48N9lu4KonxZNVTJhkhklC7oWFV31AsH+0KmbMjsA8mivoOLyQkR+5i
VKIeHWq7D812gEOxaoek1pJ9a/hfomJpNBjebipzLcKC9KhNNi7ThpDOawCvgRth2YxN5gfVtQhq
VFUcWmAjYlSXPO04UenLVWhe9NQ+OI1Ud9SK5L7LsCf7aBm1Ij92ssSkpw/obYYbnCLySMLttJ39
5BWg/mXp8oOREFfXEP+IqRPRa0IjKUDlgyZLn29KeojPJC1/oxWZNotH3ZmtvIA2iUePFRDvAjkf
fVXYO82ymxvNHPaZfaUxrA+laW58KpX7sbezezlIBmjINelvpBymTNxpjey3ZT5cVvT6EpMEofK7
Yfk1xO1Fdx6qOt6rEmdrWVDHdUyEi3pr9ubOXqoHH0W1CahF5J/9ILcc6/dgUllZWLoOaZZtK4Uq
XfjblHZbm7RMud2tQOtWG92mgsQ/OacM3bRX3wxgPqT9BEfqYrGcJ7K9TU0tJCBx41lTc/3U7B9w
OvpI9Tk6a5WbLxr064C4K2qZaYJ7E6yKd6cLc5u6TxIhd9692MWyxa2GdizZJt0hG0PMEyjqdnby
S1CGq8UJWk4D2tIzqjE3TvFtNtfdduZdicjJ0zd3QP0//JL2VrfQCmfdR7xod/p01RZYYTLKYMXD
CHc26oZTkYMUTz8qiXSXcjNjGW6HLbqyCD8hgxVcGu6PsixYLsYUqZ/ArZwePYdP3wOg0Tpp/EQ6
tGKKT+cut3HXuKrQD0D2mWbHjas/ZIWXPHZJ395VJQ3BZm3hCXaa2CHlMAPT6tKfuojtXaW4ozXF
OhR0/WRETOrrfNPSWmD+mOr+Te7j5URLwFtd5HJuYHMcY6uadsNIPFINXvKlSk2Kt7lnqc9M+omi
s/Nols3Fzirjh+PxBDvNMtC4LZJvIhWTA347tc1svX5VxjBe85bkHHWZ3zzMRewGICYvRWJgMkzJ
DgL9g7abQGQEzmZ/l3MceJo51AdJhVXW6BnkOW+tiPdeWT9mnfbsDSiwaaX+QGoXNTXpKV7BIgrY
4L5HSMVm9cLAvN7Vi11v4qkiM5wyAYl+AA05AXFVx0ey1Nswj4tfZDTcMax7MUf7YEr5PTk5JUaD
FaEjUragklfuw+D7RxHT121m5yI8erl6bF30lKelFyKJGiZfTfzGKp+Gea3oCVuQlukMQdAhNGWa
N63O0zLJfcMUwzbrCen7cL9MMxSbGmnrNOxXgbS8sC+t471jyXqwJu2YWcMJceEuc6aOHsGU81Fi
cUjy7K6oXVxSafI469mxtIY3m911s3QrO7gtnX0DJID+6ARxRWJutO7gPIW+Rle6Jn56mpk3KsY0
Rn6O41qnS6h+Ovl3ZygNGv7CHWX0KElo8Vr5DIlWed+DpJ8VT2xt+P5RL5ArLPgPgsLpGI/IszR5
a1vq3h/gSMZrvLPm/F0J7MhN0nxB+/5p6TXHazc9drMJCq7S9nHiAKaW877SjJ1lt1tIzkfhMvaJ
HUxBdXKTxeKFg+EtBsiME0J6N+uC8+ZyS9bHZokdeFtlecosttPa8nn6uoQewXVNNkoyiGUYT8uC
CYEOCe5nfZPH+VuzejtfjkfDnq8DxXjTVCLU66bYNQ4lSzy8L015yeKevd+Xj7p0taBtfeaS8YOy
kJUV5ntlLwd7UJehyrYYXYNYNt+mrenbxBRPhKNvpr7dDhqEMsCcoa3anV/5Fky4atkO5WxFa2aK
QMK03kyFfTtzUhxK624s+4OblaDD+uTDkAxndFd7NxTGjLE3vjNjwVqT/Tb1ponsqzs5G5dYzNjL
k4s2xaHbD2+m1l+qsdtq3vLgiZ9CbdNCv2Vc2MD5yiPHtYANAeMtQCkN1D65Pu6LLP1yGIca+FpR
/Wf6CDZq5KhhnAsG1HZPi6U0DxnNtdkoHhb16HuHJTVxeZf3c/lo5lo4DO5VCuAQYa87XUCRStkW
54dEzDctaRKRnExnM0vAlVmFUWrti6g14ksGMps5H12rda0ZI1HZ0lHmcKsP/bxt2ivDDeQAftsb
VyBP1rMCOU7pfmpreUL68eioNCJpEcCKGi3cvun9AA9qo2XLVs70zUf2tKsi+q1olmPh2Z8JJidX
GA+M1kIv88/0OI6UqwvzMOaa1Jeb2u1qTBylt7PaJfSqekfq3k6J3mcW1BlhRqzrroL7irN8bLjl
mEByDCs2bT2elK9/2hlMGtt6bpvyJ5LcmwWmC1GZn5oW73QVJ+FV3hiYqvs1+Nm9dmXTsLc++Pjr
5egeUlAMLnA+kfWMoYpgVhkTvW9dG8bI9r763H/u5vy2N5Zrx6s0bzs0mMMwXOS06kFJNFEzijIQ
NeuoWuubWtKCrGckLk1WvHHIPeht91EonPN9DEGk9G7myXhZxva7YpAL4qXUaH9rTzqPtkEDarcu
X6vTE8RQs0omph8o3/2gfdyiRrIV9O/2jr34aPrLne9jJNPs3VWV4RXGlqH+FNqlXHiL+brx+USd
xTxlVXmhZecFED9xtkzQLkqUS9AAa2xLy3eqmFt1nFSHCStXoTOZLfoGq1By6ojhDis6ZqBkhoXR
RloGnqKDVy/awW9HfeOikOFWno9pUtYA/ujcok0xto0rLgYZDac4l5Kkq7J87t0iqE3t5zoMCKLk
k9K8nZGO/MQxk5GV+/ImlQuXr2EqlphWzf1o3FQMHmBuJXUwdA39bp5Vtgdt16Dt2XUuprfYTL+d
TDwutqI5nZn07cqdSAC8uQpq3KlqGMEsHRcarlrojd07OVonmzoBT7q9xBu7QZLhOi9iSEOGpA5d
jn6MlhGCwlLJD63Lnp3ZljeguExcQYXzkzTYb8K7WVONj2miziqb5oeZZqd0mfGHm8l1IPUT7OOP
Wm8Dh8kpwN9A41lATdSywr2tApnEVHCIsszyFIN6bbP0gD75jo/rRhNI0Rgp3WE8ChuCRhqTmUSB
5gGa3GaRF9Wfhbydh5fUy3BCue4hMxtyK4HotOODj4vioDc8Wo4RPzmDizhCIYJZDESNYjq61vzm
ZK17q8+mFzLBfVybhWSW8gYA3+2Qek+tySW0zK0nu61NR2wzla62G7AvaYn1I67vOw2tWyMwGVkx
vhLFPKuUDy29aVpyG+LF7w10jUMyvyZu8d6u0toNU/bYa/mvEcFh7H1ZHBt6hryTYzH/cI7msNOm
HUL/xWlQKzB1zYvz9bHI6m0h1yDJnhVzPaEeUvoBUwTh/Io1SnWGHFilVzoi1oLUcKFnNJSpeawc
pR9xqJykhyTM16NniXXw4lwn7IjRSKhopYvDspXxQ0ciETdDrx/NZUi/iLxd96WytK/cK/KokGP1
uCJ//Lakzw5jDlsjZycqp1TewuqYltB08AdEYhlec0Rat6hoy13l6wuKAmgnizb4Bzil1taXVX8i
A0qeSieXP+NKdmzp1K3ADV1KJ/ghZax3ew0w8mZiJvo2uckHMJVz52QfXsssycStxKxlYNCjeWaE
HLA5jXLtzgUIpFvPKvUDDrGXvuIy6jFd0MjSqhevyYERmqayjkbhJww0888u6QLW3Ii8v+1q2HAp
3FBWxqWGaLv4IyI296VPUZgaaQVIhMIYJo4ZahXrG8zn5qnNXO1eCRqf1kfNwQLftLfJlX7Omvyu
xahNltleowGxp4+k7Zgol1Frr9Y+HYe7NvUeOumnD5PbhKjW0UuZ1XzsEEqTTwrQxCvUbe0ab2k6
3NTmr0zpQTpSgTCZGZg2D8zjs3yXgxKamVHFevrm6+cpFnDMToabbD1mLol7V3vj/jf7Kgc7z/gi
VucNydk+U1q4WO27lf1chaCH/MJzG9APBmOTrO9aig1E4X61kx5Si9kjofGX9cPy4ptBR3IKz8cN
YgbsnBa9Y+4lEZ2S2yRrDo7JEHdJEAyCKO1EDDs2s1pWlSRcoQbaM8emrEKOpd3htQk6Fj4zDW3C
McvyrvXsceunKrIKPX7L0TdurZqDtYbYcSpkOK/1q6x2Y5Pe1Olyn12bSXNWQQ/T/P6wENzNVA+8
Zzc+Fkqc4tEXUEtFFa5+Oh/MNUsiAJ3osSXu7wrd7F0Myu2FzqDcWqvg3A8nNhCTTqTxdQ6Abi1v
cHKNRN2EZDlG2Lo4s3SpG7Q+W2sxu96mKKagc+Q5yUlCno3Xdehu+gFtbuXs0iVBrJyJT2GyRNJe
0X540NKDRTrJOXOBwvjaeqPVmMaKZZdrABu1NPc3aTaPnLNww1frHCMNiz8J592oAZ0rNMpzq+TJ
G77SXkeYY3NEsp1lDdRcfLDl8uhMqN/q+a1a66iukLj6bOmMymGViBrracvBrDR+edmvrulRoZvw
gDzO/4o/OFdHu8Mhu2i6IWj0no5rUWQsJJMfpYD0blHSbX4zhZb4tLRY1VEikqdlSOoI1L/3BY+l
CnX6bWFiNEfG/+cu1V+YcMMJsIsJxbVTLpCFIIgUJWPa35wF/+/cE6QH/aqZxqeJHP79n/qHrq/3
j2/Dy/LH619hHX/5Q1QN6bDcQ+hYHr56VQx/t71cv/O/+sV/+/rtpzwtzdf//B+/akWOJD8t4Uz6
n3h6/iU75H/9VP92Vv1fSI1/eIH4e//wAunA3rlfbUwNf8Y14hLSiQFlkgN2Efi0ACL+dy+Q8zfS
jBHOWuSJYOO8uiT+MFyYfIkfY18T3xx8S0Ae/34R/rDh/CsvkHEFlf/VlkPGDriSa8IMoH0PO8if
Ed+UnzVEHbRYLWITa8HBvGRxKGOLkGjckJEjszyaHPko0DVrqzvtRx2MgeXAE3NQfjmrseznxD1U
K26i3mGV+e/fYf/0vvnzbfPv/7+5gY0rGvOf23juPrqPRH0sf7kpr3/l9/uKAuJvJnYwIa6oe5ds
D3gzvzt5NBdHr6273HUuXxH4rf5xZ2mG+BuZ3MRHXNOPfvviP24tzfT+Rq4LyHP+4d8uFrT/xr31
VycPcYhkqhC/SEAlhjWfvMq/3lpLXvsmR4o8snB8UFkxkLYguDRQl8M/XZg/7uo/m8v+81eiJNPx
taE2v97kf+LUE27qGqg/8yhHj33bKN25m1bEEmQ41b8veNxIyVf9X3wpCLlkS3IFr7Sfv74UOQtq
MAfelC6NO6qXFOOv8wAk8v8S2nKNMfnfz+XvF88i4sQks5VRr/N/PJdIfWhgcsCL8tnsGSTOmUM3
Wxo3QHfhZGRJ/vqvr+FfF4I/XhAQEcMelgMi+v76xsYsgeIMDRqxcldcRO2/s3d3Z43knG0O8Gzj
yL7//dn+pxcTQMD1ffzlfYIo0vnM/KvG1sS2/teXjUt0goLaPrLJlbnTxqX4AuEWR2leyb0lpf84
zs10u0CGiCz6ePvUAFEyN6N3G9NHDJ0Ohguyk/JVGGm/zRKo4yNDlrtVJj727845SXTjB1Sszd5I
XO8xG5lK4nGEvEFREAdrKbCEl9SCN81Y+EeXiShTEKcEFyJFETD0rPugQ18e6mMXlyhxZuONIecQ
dFbu/Rh1ikBpYS7b9FOv4Uiw/V8xVop3GLU9EqmVhjolIE3GQQ3LyYtLbCZ18SmhpQe65QHg8YAU
mQgiMEJQuK3WkHE92O/n1DGClnSgG7/rir1vFO4mH1Lt1bClf+t47RQZJRo611XQ5Obem18qz+k5
CXXpJZ8Q4hSNS7HXiWHv6OWHXrfmPm4JwN60Y5+8MLc2PmC8GY9o+R1cCHM+IHNaIAv5V+22PuHZ
X51J7TQ7hsJblOMIQ1bR8BFpwwXGxKUuTqa3HJPbufg5uGiq48FtT7JwSA7rlZ6jxoGDCeoufzA4
kTx5sjEOCE/QobGh9ABKzJ/uivMgSzns9lWSWuEap9qJUzK2hFR3Nh39gl+Ju2ibWEKy1awGcq5f
x04aLEOZndy6y/djWcSHjlF2ZK5tQmaF6I+4uvJLVkA9hSIZHwzvGqNp8D+Zf+jgmzCbFmFXL86W
1jUxDLHP6DktzPHYjP3wuJROCzyAeShaOFl6xwHf+I/EwGSF1AAR6joWtL9lzjBh1a0je3r1YSZ9
R/d6yMxfY2woGixlryDw+rRR5UDtVZidvzdSZiloiLolUupK4CgJndHr9JL29NGCdlWfA0vAsZzF
VZ7hTn2zsazOeBj0oftSut7TSmXfdXUuLqNVa5v2KzAA+Iu/ZfhOfdCYWRFmBMe/te6YHNyRIU3K
xCFSQpNQfdW4hhgIq80I6i60CFOGKmk4LwPW/juzcWnPJKiyY2Q/r0gs6LjRXH+jTqDYRfX9gsWL
PkHbFu+LBhqkJf1il63+F+Dkagvv0XszKKpC1NDLUyrK5IHi2z3RSBHPcZlz3E5cf9cnQBvEICsq
8AJpxBIb+rO1Sv2irCa+pW3oA49cq/lRxo5ON36KP1NOm5fZqbJgpQt5I9I5p+HW92++1XjDvT00
bRFp/Bo9Ui+7kZG5iDLbD9Wi11vSQ9BbeqsgB44GB0EaDxj1LVK/R7Nt9z5wCQZrupnJsMWrpX9W
ophgyY6jindAl/1qFzs+iCFLoL47S72PQfv2InvOc9gcsIYK/bMf6bBvF31KlitUWW8oYeo8ObOl
cL3XBEB8EC+D/b62mosI21w9wAd5qYZQi3ObxknaeFBYE/9OHxg3ZZjCd4VpM+TuRGNPTLYXLSM/
g1/2w/cW9YRHDWWgI9bcixzihM8+AXTlpoBcOh0l1pD6WIllfAWzbRM9QGPmo0TQ4uI9hT0ZtGY/
/1JADdcdHiPrZQKreq015fBdNv3yaCyltJ6QvNJdqujQQNAqzVUeOk2jPVJ6ZTPfyMwyYDlYFkjh
JPEpruLnNM67nd7YAHFtG4JOP5wcvUPYyECHoFkwxWro4u04xsBkBfzstp6OiS+3hFBzw1VL/GKN
aQdzJ8u+bUndNTY0ZZcWZVnA7TTzjY1/9WDVwy5xrGNX+TGudqHfaMplveB6HLRR+yJcZDy1ttbc
DU0Ktw2bWwZPy9yTSH1tE4+PObdXPRCUnRj5Xuf1dgZDrM0gxVOv+kvnEvNVlf6VVOXTO2n7HQKC
I3qhNvQrJIpVbEMNt5cXdb1G638wd2ZLchtZtv2V+oCCDDMcrzHPkRE55wssk0xintwxX7v/fldI
1VUipSu2zPqhrZ7KRDIjEQ734+fsvXa05gRailruvabfu5G2zStvnw3ZU9/XL0CF4/UQjF+c2ni3
unqWNPbakB3thOoRNU73yDmEq86lMxJmW1dK+CB1DLK0b6B3QArGSdBuS/rYeBc1CB7TUzry2syC
MGTsOCHrk4cyTY+ckuvGx5xcGms6J2fbrhZ5Vt2XdXYpLGQnvm6D7rTWzHPbt5a9AWVroBZcTLZe
d/MHFsqGiAro1+4fkBOfPYNF4heXymxPlWfKJUGdz1JjGuFDTkfYFaAwUOoiKtZRR8dYr/fkkKxR
g3VkZkRfGPnMK+T4of/ZVuPNIesvyFF+wuZDEofTsWVmkKLSOJsFgTU3kB05zvAaA++FPY9bdZhb
tESm1Fgia0VJ3LzLjk88GbDGx3NuS8bzJBIBb6fepJdrN/VKyZ7wDe/cqD6fObp7Ckua/bnVHh2a
ofdw55eOD+C6Gx7yEDiH68jyWItgk9PQ5YkTot0SkIz6g3bR+Eq7q5onhDb0fbO0Y4EjDroIm6Vm
zvsOm2Zf0jBvh7pchIPm0t/tXdQnzP5KQYfdc7BgMgMpBTklN7tWiYyV/BN5p0VJ/WwIJLCVZcsz
DoY7q7OBrZPeUx6yCU+widwbmVO8QwjqL8Dh42dLs4fYoTSEhnp0iRhakz+ywt651SexdxQJp2X6
tbD0+srUfDl6EZ1a09wlTNu7ypqFsRvf+7nYE0BmnRMNj5Ug35z2GesBxxXZJOOikpa+8hpQ59og
nsdg/LSrkgLFcVvYYiHDoaglA0X18PEaw7uAE6xOsZ7QesjKYabr8lTdOmqDr7UXvan8LeawF6WB
OOvVuPdxSK1c5uL1lAPpq5rm2skWEG5Z96tcCzb+ZPbvpjZEx9qbvF079nf4hzejTmC9jdr6mGrO
thZauUFojRyevOnB094szvqN0Q7dLBfGsZvcSzH0kLtNmFbkVySvqS7mkVad6FGpl4gb0ryXOOFb
FBFj0F+LXEGFb+MXXJlqhSHzBWtdy58JSdkTw0V18VNp9FcEanu/Z3LtkwXG4g7WVW+aJ8ND/Of5
9TxyG3RVTXQ/jPrJsLot4IKLb427NoZQYMgBoatL7Dfhgf26LsXRwNWyFDoExjrcu7bclEN/Lmun
wIpuHiCMPVSj8Y0sE5CJ9ZXu8lOWuVeixODnyoOXRXc4TbtVh5PSGCcd5U1rzRkcfHH1GLe1RqaM
wAguN6pP1lNtHzReV8hj46pU6bGMwhNdrGQlRHwqO+PDgugInG3dNQlNs5EtCObRm2HX1xBb5By2
6TlJs6UnrJWZGmepsnSue3gGo0k7uHrxAADhg3QkHc9Ut4hIqV6UhJmwZPsIY/+YUwr261AAoByH
AQBkxuAj6okgGnkunEuwvwfjMCW860qix29LSN7IzawreoyTwX9kQtcamybVGqCQ9COryupmTYVW
yK/MR00Z26Ikm1mXE9hFvRu3fm+bc02aX3XBl5hWWJw0e0Akr32pMhuzaNi6jO17Bi+ReswwNBdo
/uZeDNLa7IuccZWDxVwi0LjgA5nmGO5og5qQnNMSRkMrui9diAi/6KojWD9tF/facuLVZqn4Lyor
3gZZLDx1QzYMGSMnC114iqZ2rvCEwAHwDUIpMohZHdqXsn8dc+MIjwmenstE3Khyxj2mMjbYE8tF
M6jkq9l5H2aTrUfMbmBV3oNC3GiMwZltamm7PF6crw2DM8RpSOIxh0X0sKWooA+HQAtKj8OlcjHe
M5oPce4mcfWZDQqH480J4Q7jXK8R/sZI4mYm0KH94NvUb4lPwgYOu1ljZmofIE5alc2gQWy6aUoD
oyw2bkLeYTm5iY6gtkqoWdHKG3hhZ1Y5fuYT0XZphiamsJg5jEWF8Cyra3xErUMbuwXEYCh9eJqy
cdipUHO+0AxNH1JfnpRKxnnD8O1+anNrNlUk66BhMw/IoLiI6IzonsBjGfg+qY/1XPUfhTQFDeY8
MiDLAhuJSYpelCF3vtu7yKoLMZDSYyk/jSGaDloVO0/4Gf1vXhh1DJkslOlunmAKjtNqLqK08ZdC
+QyQuiy64kx231M9GzbSto6TFeA/0UV6ykYz/kzayaOL5iv3jVmdRqtWczgeKKvnTRjgYlM12j6i
JJBvKX3cxq1Rk6nF7HuNb5dLU8iI+BAFQ7JD3XoDGdQoreNmuguEC14fywei+rK5bxrlIPBM86NM
/ddyQqkaN7r9GWQG+RJB3HC9cUN3Hqas0dJvyoNkF1zbsPwPlUzdezkWyVK3WpImyBxElJPh7q0J
A6q0epwHWLjORWy7DJoVEQB21HKJGit1dPvO26vYYMCcCBVcKj/MF6mBqNQKYl6nrm6f4zEy9yhF
jAvNASZrfmSlR3PK4wctTCl/Ax1B1jx1gnTFivW+2AYjpooD9HlgFX7z4JctSRwzPwaEKwc9BarQ
umO1j3KJ4oQxFrWFn6CkZl3j1SRwRlQE1UGlNcPO29R20BydoEFhHuufrcIVEOo+EFjwWQ/JMFjn
2jfq+35CszaqnvIsN7aRMwWztBNfmQ9hpWcj2anJ54seTLmI9Koc9044tVfp5Leuhke25lolZl0g
e+Ob2sV2qJFQB16Fqsm8y3TW7XjQc0g94luhRkvQ2HdYDndeZI5je9TtOsYyXbtTCqEyZyKUMeZx
RW8t6zGFrUcWrJsDHPcy5g8D+g5FbqR956bCeG5sAi3QxeIHZq5ShtfchungIBV0815t9SjsUPvF
YN0asxbPxciItJnicE64bp6zxZRLl09PIRpZoKOlucIZWB8qYUZEVgm1EEOnL0syzJaOyMalUefB
GkG1syKxml5xq1Oe4GeUFjh//o1F2VcgOfPCowWToCEVFtRcAo0OloHSi7n6Xd1TLRkDsH5ubcO6
5OBHNZCYTFo8vq606tb8qsMutUW15sp/P3bYm/iCxTYYY9LSMF0kTc/ERw2vtpg+3Zgx2Kihw+is
Rlt2WmTtUPSvbTldRcolx7T0XVjlPeKKsDsM4QgKbgJXPAwyWnZV2+4aVKHHqkFy0GZTto9GO9sR
Q2RQYVrWS+C7Xwbe53UIOXxh60QalmACl3GA86As7IfApAgeHYyJcQIVpzFDZj2QSVDvBO6+MQsx
dxytO8rcA4ddFXLblI6LUywwOSunQTvB6nR7gTe3KTEVVyOaWGf68GXEyrMH9CHCciHp1LxYo9nm
c5iHF8e+oYRHdyksINY0bebOyMBTso7qWenjHKsEGsS49A68yjeKsgdWLzV48Glkn2VVnYa49LeR
qzer0EZGzUSfuT5NrORZlTnKHFWF/baV2UdVKnfhZoiR3FughxJpiUkWZLetQmce6la+iHv1HpNR
vIogBSEqF9oqullpoknUZ8SR1yTEx+/J8KnTdSTUY48Lqx7fhqa2Z5XeBUusV/6G993bhIM7Ls0a
So/f6asypw3RFYb1MuZMj4MuwhJBn4DUFutEq3M81XRqF9wq8wVXjHYPH33CjZiCzs0cZ1yZpo2U
hmMtN1iYoY4/WNYBrbtQQ9pcx+8Ql75Jt9gjLETeNuUQsYdRHIlBPaPv4Tohze7V8rVki+gSXUbZ
Wd8M2wxqBCttQdARu2CWh5eq0eOD0Ao2tcnyV50OeIS5kf5qsDFvq1SXi4Zg6SNbPGSBWqgN15hs
yUEAOEh4qIaS2FyOEiW4rhxynxBrv0y0V5fKFSNIIheZ29CPXHSS4kMLgv5yo2xBq/Kd5BUzcrqs
hBFsCaNPSaMZpiX0HuTHtPCDbZtH+c7UR2+ly0a/+hXEq/lI3h7SLE1/FHXLYalBYYjzor0Hy2Dt
uYujKZVe/YyGB3u9VtdHXJ/+VsMNBUp8AsQSA6jgcpSQq4ExXAQnzWUmq+r6aUQ7tEVPBkXcwufi
WBKbmWnms7DP3s3Y4BwuNdZbXj9NtnUywko/h6VCpII4y915dUHuToh9B5Hm6EPHSFCNxBid14Mv
tR2QVCD0WpbThCgf04o2+wSRAvaUN8dmYlMsatocHIwJTMoSDEqnF5ZDslFyspdoSKBxJCUuWLOj
BI14PWZOx0qxKZSV8ZbbZbmxGuzGiQVehffpzh06mPkiF6s2pV+fGLf5tqjcu67OyI8Bxc+wFlE5
kVP6wo8BvWhl/NhkxqMhYkXrEylKV+JrSMfawcst2SVYEgJQBa44eJGN+1RrFrp2u6KEmVYTt8Q+
JYGxLRj2V69I3zZJYN1Zo3jLh+6DUsqhxE26dd0LpGT28NWuJhspL/Fage1x7VDqIwr7RZNW47aO
NS55td5sDdk7d7xzEmAasG3JEb/JE6y7VZyNm6gOB4wBVroKY0/T71KzTHcYZI5OPD4jr3vXkrrl
xtaP94wF1dXuaXAwYES9ncncRVdinqs2p8y0h17cBNTYgeN+j+qmB41a+M+BGodnx6q4R1lCO5Yt
xXMW2zOvGvDZCxeJkj3cu514Ar+4L40USH+eLvCMcsLJ0MUGV78WLvYzAnPWVTfsPFirFA0LGrqH
0bPFWz1yjqbEfXKf2uAVv+8luI8BJ2g6Xd0KRSId+JWDanQRo3MVU2dS+xaMPhPE8DKOL71UCxrg
C8lfKh3WYoLdqy/irTc4Jy/2X3yp7xM0mZVt4sFKdmGNdX7KHwa0rhABsBbF7aYt2S/9+KK09qGL
qkdZtHNZig09VcSOOYQEipi824UqXmSRuyLK7bNhQKAMbzG66o5sYufNNK2F7OGSGxy2E4h2TOcE
f8mlKsfpOcE4NHUISSJnnnXjsqJQzzJtL2ve3sLfW56BFggPLl0HqPQQ8Dx1hxh4BeDuqQIeFcXy
dQwJ9qEb09+uNqh6QywzuVMBMNVXtjY2r13urmRq3rs1/CMJ48PSTX83+u5jAKIGrc0ys1tW0bTw
03o1wsidJRFyCzr/rsn5BpK/p/2Or+ZrblX1ach9tenNcsGpsevNvnrpLWuXo+iNup5MPE71OBi2
YWiRA23PTDulRCi6Q1MWay6mrNXAOhRNv6VhQGyCmnd80jQsIcLKBXbgOecH7qHqjmnoi6exDQpo
xLyVCKaKa6FoIPl6Q2uF+OEsaFZeaTAVMPgysHF47mHwyHVxOyBa2Z1lVRa6MUQqEXOjRqw0HxoH
jxJGYPDQNJjkzC9Wbx5UHAPYSO/s3t7XSUtYdKYe3CC7G4lF46jnH6H7zGXHv/EDw/AQ+sB/ZZzf
B3p9zDA2dJzo4GoXU43ReXB12HS9BcKureeT/zYiPsx4+UIOD/qj2mYgK86yJrKA3eGQSnVUomK/
EEethRau6kXm8C5rJfk/XPtb3jH/5rabVX0rZ5zylyoLD1aXvPWqvRtD7Hux2ezMhGwnck2uNNZH
ygB8KUHbLF3HPbYtOBtNuzUwYX0VZTdcrBQpF4YNDoQmuePAv2Ruc5SUlJOe0kAwaa3x26cdqfQO
dhrcWNc6RvgivW5fZWpJbCLmpJ5UoshHPGfshxwiCcY4LHdhdFc4yIYtRLVu2F87Z7yPsgAZsAmp
Toflb6l+2Vo4+Ruf3TTQICxGpdWumljfxFHA3ZN1xd126Sb2myVw4uhp+1ra7ZO02To1cqEXqfL2
WN28Bd7ar9CxOF3abwOZULJPYM/5i6GIX7vIuzAxejSdAv3k2L5lFhyiVPhbZhEPNrtWxWyQGeex
8aOPsRt3UeevAhwLo3/LIAzYLhn2GLEfLWTgrzxDXnuHpoJJgBgJCKiubWPrpPk68J1HMWlnz6RO
LoEA3VAN9218A54hJLLD7Nh3+WcCqXGoTWwO2tl3o3dfwT+k77KF0uXOblc5zAM7BCBn7iYLS0/3
DgloyM+vqVtfW3ih88hRO0LZTpx/AFJ8e+4CrszCaFjnZkP95AEFYypInkRx9mR6kCaeYZz9z0yw
0XJidPLbcxZBn2sgHh3EpMfA5LmHa20ynKaJqVwvypBKA5bKPUnVD2nSg1AKaJOkuhbigeCmtY3s
wNgC7fJneOnHQ2/A2yMimTTHuNkIxXvB+5Ft1YgUORxsccrYQzZN7RmP420uqBNJNisMgbbYw91E
2goaQrMtaPgQ/hSte8rZF/Tl0KGk50/7WLeMo4ktF2gBVJQVod/R0pCYEUxNuBjoPIbIdZZuUjwl
9/kUJB+pZWLjGFHXAngDDGH1gb5o49i8dmPs3FlehJ92JO16kwep/tl1Pp0YzehbNqIAklQYTATV
6NFHFg2B3ASEKmOqSsL2Vetr3GsYQvo7o26rfj74AoV8Y6bmhn/7o83IkQ7yQl5qpoebMjW9eyv2
p2dXc8S5yomI1HycAIRgcGP2Y3B4qrOhfkkyPmkdorPVIv2tp5O8KfuMXENY4BWAO+gLCWO4bBmH
fs2Up8lXgRf315pvZjlS3iyDSlFUmZxhhQrjd7/2gJ6rqV24Q4OPsKws6vGR3Sdphr3TDhYZGAST
U4b5VwANEDp1xb2RqG+DFDnNtFYGXRI29q4/2pgcj2J0iFJGCds/weceCKLroDw6vXiPckIJHTzZ
DyEU45kQYHR6OCiPegtNvMfQC0tWLcpxjOtZ03MAGL5ebZB+tjuB7ePQx+prEkVvXuM055juwZJg
vhoUtK23cJJUd/CHtERN26b30qGxWvUxTRn6qotJGgYONweELKMUPafzE7BRMpSkgep400fBbJBg
H9/vt4NGbmOlML01+uSROVpX+7qUBS8QW1sd4iYpjVNJz3010Ha7kqWY7uPGWSNMuDAasq7kA1EH
15I/rqPqWQyiKJYd1fbzABx3m0F+WpqqIYWUGhZ4UAgrpI/HbtnQQl2YFq2mDiozOthAHIPS005j
GWFp8boBgSLwKToXZZedzbFnZIaXbG/Loefs6IPbaYLiYgaIvT3FCqtR6xiEKkYYD/XSewNjVa/o
/6hVmLoZ/ln4pZrn5ASolhzsbdg0J73zypgVoBg2pYAud62T+vd+gwt7ptpSfZ0MhMjYGmS+qr2+
PQuE6FzX3CJatJPZrjuwVxT9lG9c8T17PdlKNpQFCcN0Cc2Td432yTGQg71TImx2NmGSgOXqCT26
GyEqXeXDgN+CAahc+CBKqf1NaT8YVWhWC2fAA8TEkA5AExKsTtq6hhB+1EYqxmY8DaT3oWgPmxdD
Gfkm7eJo4TuEGQ1N4xDAN5T8m5p7AtvhLRwNZ/3MGXNsEUlpzv45FSh2qtagleCbY8RaDnWTjOIQ
bgrpq4Hx4ruwm14ICNPQF0dMthYYsnVr+08cWrVRM4pchh0CK8YbIgQFwERfP7m1p5r1P9M8TZRr
0aioEuLHZlHMzyKcpWiHeQJs/ynE/FevftUK/S3V539Tk9d9Ig+Xn7DTK/WPVVt8fW8QWv4q8Py3
4PM3iee//+//Dv2nZzq/CrwMoOw3IjXWk98Jqm5603/pSE/vOTrS/3Nd3i+vT8vF//3H86dqPmXx
j3tENt9JQ//0n/xNzWc5vxD5h9gHJLewTA6X/xLz8V9Qhxo2NmDyX36T+f1LJWpZv6D9829yPZ31
zR3531I+y/zF43gwfJ9wDI/Wmf13lHxA4b+Taf3pB/+9wo7vmPoplwatgAA5jgMCkUDgZQzacBM3
FI1x30Xr0umOTqZdErt7Iq9mga5lqxybMF4LC7ZsiYeUcHbBQ3hWusB7dUprlb2Jm+gGdl6C8sgN
ZqYZmmsyPp4tSec2zpKSeEckWkKO9llPoackwCwzJ3y1tYhR2CT6gwYqaoainrl+fu0rD8VVGgUX
WlX4NVFGbCuDC52PPXI29gwGfJ+bh/RjhqldKeurNCMX/7yBibaNh/XY5z2lDU54AztgiYObW9lR
MeBb+R2p4ElU3QEoGOfOTdQzxfKhtK33SMYntBFX/WYDQeUAtQrfFH/4VKLymsr4qWFHJw/0gMLw
GMXmWiIkX8IcaA9OJwivdKx+IZLqNkVKSPfwaMTrrcnRqh+xInzTgwTsb0ioJdKyQ95OB6Z6RKDb
dOI55NtZr+ufKsrewSGdKNEYE9Di4L9r6VwM2P+HBllQosSWSFBmgt4Y4lmi/jeYLUUq3cO3QO9T
+Pc4abelL86tGU7rvCmHT6nqb77gUoGYHilCOlLTEnKbhvO+EO8VF7Hghik3FxjUkpqpPDEwyz7w
mA5k31p8rKAZ2wYmTg5P2JMVRrESo2VGSFWC+RmimU4olAobtTVHCqVMavapkFgH6JJJGAIWaBFl
E4SkD5uSy+99b3x4BT7ANlLxboyj+yg0ccviX2T/bTDMDXzHbTklz3E8PeaAf1Qc8pRbELh1MZR3
Y2SXh0b2/d3kQN3qNKZzU6FelWICklesOC/70hUWvk+SX5rIDJa2Q/UhnIlLP2HPe9x6BxogxPV2
w6NqbtmzaSNAA1UE3CF4LckErcxs43s5fCz1cKO4o3AndY2piPxWtNB3bqElVrOufX5BxXy2LW5N
Z6RiYbUtCQiUI60Kdv22JpPNnSuSSZvCWCMDQrdFJRGa80J/7XDq+MmwdPC9aOgQBtgVATlNdQJw
KfPvBpGtPXmHb3vdQzQH++Of0pZbigv+y3rCdHkshngZCFqvmmac6ZCYFE3hUofNCPx8LR//B8+Q
/41+AP8v9/+t4q3ilGNLIsn5O8327S/+K3zBIwhUoNpGe/1b3NJ/7fIMvX/xbbZ33/Y9HUk+G/C/
dnnD/oVcLtvwhSsYzprWf3JB7F8czxSENfgGU+abUeDv7PLfS46FbhsGamPbv0VECSJCbmfA71TU
Pa7UvAdBc5U0HRHdIHHUkd8iDWJnrMX6d8fjnwipv08h+e2nWR49WAu9sevZt0/zu5/mJiGeda3K
r16s0lV+Mafw3FvJrLSaY2lRJmFZiDd/+2fauokunkfsUOz/oHHOyR1iODKkXMi88xD75YZLCqV5
vNS70lvHJnW3b/xE5Pwnj5VsDEQXHNKm+MNj7VykgKWRZVdzcqZN1wgivf3nRhP7LHaN5V//hhBD
vzupea7UDwD1+IG352paSP+/e64oUEWS6Vwj8B+uhLMguU+kX3Xi21Agow6IXZTkxUsb3hvJOWkB
+p7hO9OckdCjQXc388l499mukeZFX0X4VZSPQ/0MyFHvtk33zbK3IlkiVAQOkiUPtjq7JDQCtHaW
2B29aC7ztVCvUxOCYiVoQs7NBwTYKlrYh+RSRsvR+jqWD3Z3HxUobs6T94rhc6rWQiCsvOL9qsyL
bmOcTmbKQKgM7KSvLo2urVPuA94G3Zy50cJowURkbl1FsLXW3o6jawaMr/TO/tP07kaLnLv7wJju
1X5OP9CmpRrb/JdMy6nYYX3FGLvvevT7dv4p9FfwQ454r0E0j/Rbi+pi1h91QnsO7nFlfnbBW4Pz
r0AP0a6Ute1uBnfkaVaNEvwSFAsVrXSyRJyWFE6JImN88cgLMaxnLd7LYefiNcumikzOvV7tCCKl
bxsD0oRrSAeLjFh/xVoIScBN98Bcvf4VkYmL4VqDA7MFNv2TZfJnq8RHiuJYhmcb5PF8v0pqdPJh
3vvutY9zEEDu7S6iRiJudRsxSxDYK6EAMBWElDM6rR/Kxu5+8hn+8F7wMlDUGjAnmAl6/g8v4+g1
TZqOrg2M470ZG4QPvZrm4IbQlOB5+YlF5M9+msEGyWuP0ckwrO9/YUczG0oB6V6xKj7CdsDz6bYV
J1tCpFbU/OSn/WFzY2KN4QvrBonQbKg/bG5B73Vaaw3Zw8BseWahELUbD79jsG36HOZB/DhKMmR+
8qV+b+Hg1eenwgO2dBvnDW6Ym03md1vqGMBrslMIYXJ0XhtvE1ETPvpNAA1EAHkzEvirMnKHpUpR
jHmCtVzhSs5hjFLDUXwIawuDsiQAEj/kkFz/+vN5t2f8H68Hnw/Xmu3aJiuOK4nv/PCNx+hUkX2H
gH0rVKlrvm0Gzo3YMDT3UXnGM1vfjOmGKfdW75cw9zpvxnwRazSL0J9RM+HRtu/hIOEVWKFo2Ru7
euvsPFAGs5YeRj2HRknXGAwAlxSJgHR2U06g+J+75czCwLZzVzp8GvAtM+2rdlA7sKkUQCf1Ed5H
O3Mv37JduIrWVIhL05sTAmDeMFOL4Oq8/vXT+HUj/uPT4HKmG6i+STv6/ttimCmcsaYRIh77cW59
Cet5Qj4trwCiN1gD37x9+ciICo3IngcxoPrVF5Vc1T5F7Uw+kXDAaLa+r479PvksP/g9uPYgS/vr
z+n/Yav49Vv7z+e8rbrfrSoZ6n0/dZF/n2yrA8KRHq3kVq4gUGy0DeOA+huIEeslPU2r4NK9GOfi
gKJx6SHdPaXmOojmwTHaAtCElny1toCLRqreEhjqssTkzwAiWlR01NLDTQ8yPEK9KsgXAjIP0E3N
OcE6wEKgRmbextvTLb4zLsMVK0jjMU/mDy4GBxM/Yv017hhrOtvDfnJWKjj6lPgBnpdXhKSM3C05
s1+yUzArV/YGp8KlOpZn2JTlvTwma231k+f2/ZX5t9WO7QKgMdY3j7v498+NGA0guVGHrOxJ3xln
Yzudk4M65Sd0SBvt2X5Ss/xCtx+mCmBRpKiQczB+MBC4+VLInGSCS6r5HEeluo0Z7qRckxBIEK5U
c/4eGKFWLL0Yf846qpegtgiLIBIXrKmgGw4XogDouTSiuTokSB4WxRvnDu16LSKvgJduBS3hXtu1
W/GcvLnPKGNP+Uq74+CxkKNfCKmGgNGzedy3ZGPZ936H+GnB+1Az97YXZH5oybpnmtctIRdAQgOZ
nxz/+ine4sj+sGeQOObR3LBv6Xc/HFQjeY5mTs1zHxyDY/zE3GUbPQbzapEdbmaXYYmGoyxXNHfd
AirxLD+623aV7Qk2WkPhvZTbYQmNdIWzyHweUZcfy81ff0TD+nHfdSzcu2z2lO6eb9Jx/v6bruxy
qKcAqGAm1nG+ZkyY+HQrVi7vI61Y9v99WtHx85fAE8NwV8XbzLu43YW4TN3fuf1eVa+YYkSzU2rp
hUeSp3RrMQabJJ7XXyqxChGxlrvm23iOgoVGOvilwAiiIzmf2V9T5pTv4R24IpdInMdwfBHybMDn
4uRBHTYyZZ2PzHaRaDFhRYFsrCRDVfN+KhfM/8Z+VyYnC9AZxM54jTk/DjfEplDbRHOD1863zlm5
6/RHaObzMTlN6bGq1xGpUezG6hwnpCYXpwYYbgtx3yweXQvI4IIXs2s/+fB1s/b0ZXIVatZ+KGNm
ufdpu0+A96eXTlu74wdudlLYNqATFy14RGYIy5TODHwGEsT4Ffkwdil5pFSCCYOOmcYeaTlzlmhB
Y0lPJhB14czBxA8OjIBs6R3y4epFRPgw74xX6ARAjcB8ADfL0+r/Zinj2Fxj2MOxnzqCK9QPr3qQ
m4AN8V5cC7thBj0k28AdkecFpppPtfeTk+PHUsZxTIySwuK18NlmfiwuaAfbbhmn8hoK8VUBhQXp
BZRLr+HxRZX5s+DGH99AfhxRw0C7b9dDj6bo96ubIamrHEsP7xOXSKfWqKdFXBRfCOy91fm7CCzc
PPa29AisQ4gKNe1DnBih3PiVt5OlFfzkYRt//EDAoXUuqpRWtm1YXK9/fyARymPH9DH0qyGCZ9lH
zorCcRYxkQ8tlEZRGKwbi0NVIw091Qhl8i4QNAiXDPWLh3Lvb15kqfAoaxyfBqztcRn/obJkbxrC
XDenayD7tT2Bm7L7mxuyXvmToS2mvAxmPGLnJ+fybVP5ffngOHh0PY5ljwutzfTm+6cwxFbjibLV
r21cMRZKSUvvjJshoWLl/fUO92M16zguRQpVCh5dHrz3w/LWoNhFITz0a3NDbZYBKhnEuc4UAaBL
3ywrcRH2/iuX8//vDXb/+Bvewij5H78nP/bXo+F3hccgTbTwVWUS67ErBQYwhsBf/YyYvvI0ZeR/
MM85eeE7wETUUXBVJjYF/QSZxWGwWpWvTv1gN9egeir0O7JTsBCO1dMIBphRXISfMDv0zUfs7u3m
QLWcFvt02pCeVNTHcdoQWm/c0gIiLnGK4OF8/pJ7iwZqZrL16g2SJzY/bnjiPMllPG0g1A3VxYt5
6+/oFTvEWOuvcDk4g7VTPW3skfHNN4RM88mE6WyC1NOYBT4n9osbXlv/6pVPtcdNaOPxQcSZxDfT
+pKVTw4a0uGkwkXvbjjjOu+CQ8Z39rcwpuIbnhnqgQMMLJIDqIcWWrbWYyAq2Y6df9KWvvYskkdz
OpnRlRu25y4CfqeYp6jtTHTg7drp3o3yVFgkZj5kXG9d+oPGOuqrBf6IhGelcdBKomwOcdMukPAt
pSADwyGQb9V+IStpLop3ZMGzyHlTUTwH7ly568ygozyDlV+MXHY2MsZst63E0rS33J9d76FrHyL+
aJy6+Kjv1YiV5qn1VwYkaGtDjwKq7I3X2c9VtbSSfe/s/npV/+HUpiwzAV5geQdyrDs/nNp1XPQh
EW32NYpRH2ijm2MVE+THlBbgK0eTc3js3k/e2j9U047jObyz9m26xI/9sVaIprBviZa2rpP7tcCQ
JKc5QTv6jU1Twtf+prSTjk5m4DANL1azC61dgJwpONr1E9N3NhRUzSjDMu+YD0czB6iKXNC5AASv
nQshNvR+bfSy9BMoGuWuz5YhrR33/1F3Zr2No2mW/i99zwb35aIvRqKo3ZIl7zdEOGxz33f++nno
LnSH5WgLOcAAM1WJSlQ60qQoftv7nvOczRAegcXaCrrEYNgUmYNzrN3Ixi7FA3fPrg7rgIvb4dZq
G+AG9M9tzXNarDyuLQpzsg4mBVkuEkSz6at3L3VUbYF0PoP6vISRzE+s2zba34wKdu2DHz7hqkZH
UM4KwH9SsxvV29wg9rJ8MJSN15LveogVx8DzFGx//mblqcJ6MTki68WFTduXYGFZvzizmFWRe0Oq
yKdA2US0nstZu4vX2tFdxPPug2iObI8PvHxSYZI1GHHxUuK9owXg3orjpofw7iQcSXtjn/u7WH2d
/o+HriNIHsCdorsC9ToiVkWf0c8tduzn4SYbN6Gxx8d8wOom4XzCooMEe62yNivDe9/Wi0h5akwe
Qcbfdlm/TqTcwZ9kxS9W8GsI9xhBdAsLITkUZz9YyP1KeM2PgDsNwZY8aOTEnD24w33btHPTKxDI
//LUWyWn21Tt1XEp6AesfAhNZiJ+rKRjQigPw/DLbHYWqMzaOAk4SMVm19pZgU3/hIoD3zBSnE1K
ub/obVo7mMJLHaDBLPHuKi1buM2rFHR2iPlDK+9Ea5ge2cB5sMElyzJQ7mUO11D8UWNjJizIf9JR
Jj5Iu0beF8oSn7cu3qjBqfzVwSg6dkB0RwhXwj7W1ZlXHDT3xiVtMmiXWvmmMLf5e7npaSuSNw9L
OC2PlfYgebisPY7j+aGoF78gms215pXUll1ToyHHQGQSbpX3r6GETuVdRD1f0AeqRt+RsmUKCxoz
lUEeJnkFicu87igGOTn+xi2Xwygv9JI5MxpmgnqX5Bt3WBMAABfarprm6CnDDCJ2Hr9pyp08o7NE
BJQWLZHglPEqHJAqsBawzXcyc3bPl7lMXx7kVyF3fJpnroOrKDwJ93ghpDcPOx2HF6JWuoWVzS00
7v0+8pesB+1tfYMu3ewdUgUqm4UmXvrrIURys8xE5AwQzZDZAhW+r6MtZVUH9cy46FUWHnLD1qK9
g3jazcF1poz6ag/ayzccfWXZFT7kuf9MVFr24m0tJ7uJfgnHAoeBNGtP/aJZd6uG6vChoZaK7Ze6
y8kH/03q6UxcFecg5O5IAi6InV/n2/BRhfc2H25L1VYf0ytnPun7BtcwGLTUJkVD5gR9USfK2Msn
kZXKp7AMzUUb5CIiNmjVKguXrqiB3YApCsVUZoBS1/Ji0sEzaxsj3yMTWQcLLd1XgrGrxOjKmvFt
60n90DTotdNWBzMjX2w9raJMAhhc/Sn0yffwNMSpUdoG/3RHyUcH/IS8WFcx8U3Mnz83uEoduADP
BvEUTixyOrUPoi8eVRGNVT7+QkR07ELrypwJbOVyzqRWSdESfM705OkhXFxVNwQ5DAfplMSzACau
YeOapRAVkJfoOfiXqH+DudWlVSrfhMLS5z0dH2LmWKrw+dp8lwL7lemHADVKFk28NaSTF2bzHgpb
QTu0vQHs2kTbwX9vwLN071LyZFRbMX5tm2MRHrPwIW0/RtMxFapYWPDmSOwKAbuJjfEJ9wp7Tokq
/MwoHN6B0HfSgebo3OqJFXSMcBOU69Sw+w6f4Jw4ZkZMFzDzAu4gBmWDGVR2tLm6QhV6blZsRG6r
BYfJOfVCm9LVEm/3vFi0TrXwbsxb9yX7cO+jj/wpW2h2tqWPwp+ja+QUC33RPkePyav0XGyltfwy
3Ar8HeYQ6BAyCUTaKLNuMoDbqbcaJQc9eSushnStGLu+u02XcIOByLbR7yHZ9/JWbB3MP2J4mLTK
MIolul9Bvmq1c1jsxOwpsdNixwAfYaCTfQLwgiKOt46DVYpEO1riG2bBhukyiV09BrR4VzxHSCCe
YZyS7WtQ78SqpDIFzuJ+ZjwHrz8vuBx0v788hqmIijxVQL6fRoba5AQZN+PJR0ZarHp9FYY7lcxG
zILWgk0l/1zVbRnlqU8MUQ6mb6a+oCksVZrdd6nx2mQ31OLNcV+zscabLi3bYAa6wx8dcgc9jm8h
ptR5dYqfhac8mWc31ZzNNRUC0nnPNVRCGL7JQj5gCHuC/xqhZs5m2q361D5IH/4pfUCThk56l6+4
oU2xB23PL7Be4o4MxFm2cw+NYyy4x3X6kP/C6bnM0CqS8DyPzkz3H1qJJ2lOVZkkOnJUmxzn8Sxf
+QdjFePG+IX6zljp67ycldKdftCdfOO/4HSK1Vm8qNb1B5VAFk5AMs/aPuLW9speW6CWWyTLaKnb
KOh2YAJsby46iDSRhv4KKdAwoEhOe6HWIp6JGb4TO+odVH3EN3ntLdEXKOEcQgrRqZvuRlmRG/aG
2bZdAPR/lR8BggY8BHzU6l3RzRhxI80tombsCKzbsNGooQKRT1ciPav2LTduh3Y9KGc/H5daT5Sk
A66Yn03WCxYFTMcn8RkBzF5/bgjH4SvZJ/cF5g6QBvmCvwhm04WVnjl4fCRsrDr0XzL8cKksOvAy
1bYVtma7zzqRat1TNWw6apjM76/tCoZ3MifNOwoWnb8EAtTeEjsg3Xdv2nu7x08wZXPxmzCM0KOM
FlSQhHZV6nMCKt3WIUO60pZyfTPBXE3HUOH6zDOSokhpeScRJoWGO2WL2eZgiw35ARvXsstwq0iO
JjmuspYkxyT4u7uNKLF6K735UAP2U2eFFnG7CrBxqntMskp16DiahIsaCWKxbEgCyomUsmtkucJs
5HXBSBvbNBGJdbBo39GJvHKK+F4C0aG0STLVJllli2td7G9VVB4mHCmSIBqjmRkdI9wN8J1FLf0O
H09jDWup3BHmcwS6amoJ+nv+MyfVihIvJtufx/+3BZvbYdmAekQMiEXD6+vSgfkdu13jSye0jEBm
FqKW02HNaGv05pV1ilbft6lGRw8nQr6j5kJp4KIaIcYuVigpH0+9nayKTXPT77oHeRE6yI2ODA3E
vqOEAXLTgEeI5qW8kCgR38tH9Y4gDPNIlTxsjyRgY9w2Bc4jnISdAO40GT4BGPmZ+Xu8H8TZXPuV
JHNFA2Uxj/HLTHZJp+LdPsrGIqkPcTXv2oWRTAtUEy4QgZYcy0i2PYaArufDYXhu2pUS3nnqDVJc
hen5OBzzrfxcrrx1sqsX48ZbBktiS5fCot4OR9WGMbvPH/lzB6b3h/RXt8tvZKdjXlJA8c+gvhq8
klPY5wK4ulsie1rW0X6sj320T1Tuw1aPJC1S8VWLaTp0ATu2C8G4lVhykI0ZfDfz7ijcT3PjXjxy
+94L5hnvXjzSXxOflA+BOTLeUifGnuU+jyMqV5S0iFln+lE54fK0s7k0I1Bux/7WUWest7bsjB9T
UqI1E+7TVyuc56SmKrPovmPcgYh650FPU81q3OhP/gkqX3BHNi0JHZv8Ni4YoGResGqCbj12wlzF
HYD+rphVry2TFq0kAPbyrPnIFum+OEDffQw35k2zsVb6KXz3WJ+7TbmL77Tfw0beR68wWph2jeOE
LFNnAqld94pCWxluP0foWS1t8TkzVEd9F7e3lbs1q5vOsgUnyjZxuxr6Xd8iHjwG6t5TnaB0EDMK
ip1LToC1p2V6sGNhSbgQUUBCsxoDjClOZyDOmquw418oWOuYoEKb9Fgt5G2ZRY+InydlgTDTF0N9
zJu9LK+GxpGHk6zuI3R1aLv43OmOTIe4Pgg1GCNtbwUPubdxCfC5Utf9y5ilU2FarNmyoYviRWMF
ATyc274eT+OY5AdBCdJtm0g9keQ9OaC1NvzjOcKSTUmiRQJ8CsnqxaY2zMDjd50QnVwKysSwmcyY
ZbHJxOhtMNG1/TwjQUG9qABQ3GHPgTxWkkTmiYtZwgoBfzTYdU9h5eb2OCSvxMs3mDDIGR3q36LE
hDlwSvLrDJY2igu/T+dxmrKkEpsI1lum9lTRqh+AkSP4nudWUzuWV/3++UYvvwaePNWgqbou6mC5
5IvqetHD3KrDJDjlI8wgoWx4TXWIYBx25iOJaeufLydd1nKn65lgyDQWEE0yPk8BfxRVo9xKsAfG
wckMxm4bF8OuD13TiSofm2Mw/i6IDQQBqwSLAacipT/TwPKv4rNS43LblpwZ+TzlTAhVdwW5oqGs
lxu7PIiurHHWtyeDahn0JZo3SebZaBdPpkoEMmBLZTzLLzjRBDJ2cPzcCQd1qZ3dpblJFtkt/VL/
7G2yd+WRqZ6maPACcwbxPvuVMnD08KhmTsIGjKRKBBDNTULBJXCEwIkimy2J5tqf6cYB6/+5UW/U
dmWdknDrkQbgYsDesssrYjILZimMMM2xzHk7LoA2z3wC/qbsYjYRDq1PiwAY1S6SfSpTvL0V3FPH
dj9cBGSef+5aBuJVF4owC16zxXBbJDS5ZqAXmCWoZLQKJRK4HMiz5ghUo8ea2Q+NlTHHFuSjNWUT
iIu0u/KIP0Uvf/YQkBWacH9p6/AfDWTs13UbaqpB+TWeoPzlLm0w0CpYV/EwslDmQi9jf9Z/YaxH
xBqxu0rEAz7xj9DCFENT5Pjzq3k5YnVJUzTWdeAWim6a4sWehqMwZsrGT88y1m+6ODGksq5dusFv
0LHsWu+HNlthDbOuTBXT7/36ELiuCvyY19jC0XYxU5Dpl4B1CtIzpCunlhB15T0usAAleiJPIZsG
OU8/f9TvrzatKwlxnkglQUek//W5C6pUV5JSJOcwC2FjGNtB0UmYLNjNk5/k/OOLTQNJZQRZFLul
i4m393otyDWN5xoWT8FkxIsU8z2TmvshDq7tTC83Z/x6ighIG9gOTsvKxU4QK5lIcdvrznD3KLnB
M7FFmZbNzx/pc7G4+M40izo6rSHCME3p4sUNVaWvpEJvz+aeohul11l/5+P50mfiyPBn0zc3OfQG
KzM+apAfiGhlv4OgNb1vAqB529An1+YAszDXFqG7zCzwA1jItYWc2Hm9aHq7K26U8g4ndezZUrXs
BdtSVxMHLHA0uPzSwuCgaG09lYTXRTmuLHdhabSobemD4yRd656tEnp3zw7ukjvpwejnIsZdLKA3
7L34efwQwSEinQdfIYgFdp/tHIE8fI8xxjCATnzVJzeh4ZDzwiF+9OYmAS5IbwqnUBYeGTrbOlmJ
7jKCZ79Pl82Vh/xtpWCN4L8K4mO0YCj1vr6kqigkPjFDzRmuztzS2wM9vtloyf28rcunRssOPuX8
n7/Yzy/u6xerWxp9Zl6j6WX93Pz/sTylht+lsaaLZ3qSIcfA3h4Sg8gWDUSl1VaqLSoiJaF2Cpiq
PZCj+bX28vePDW0ZcL5KSxfk8Oey9McdiN7o+Z3Wp+dYUB/w6CPAV31skEVakPYmy3aYfTTge698
8u9TAlMwekyZDRnia1H5+rSrZojKoM3L86CX1aY2lwJavMmvn0iecKW++JenDFdHMZgVZKQ16My+
XkyoySvqyoyLdea5EKUVMYMhLYEPvztmQpqz2k4cP4sWUpxnVzaCf7k6ylPSbdl+sDUzzIvZDySs
7KcQis9CKlr0LEa7Tb09hKnC1oJgj7m3CEOagN4Dnbmnn1+w74/ZstAeKjJMfZHz6sW1ZRVqcWum
5blKqm1RyZxrRFKVSqhVEIeuzlM8x69vM1ejLAbBZVL1XxayibbA4FNo1RlpBYFwjtbVuEExazey
/qAQzTKXgV3TYCaE4ufPecH1N0Uk4HxKvmIKuahSFPnrV+zzaQwhpwOWJAMit1K889FDw20hf3yb
lgqjGFTpvq8NYWaxIJBYWACHC9Y6QLWVlMeiA63PMTpVP1f02a/c3rfFnvI+YVms9jT2FYbb19sL
SbNDjOuJp6GozbnXDx9+W1SOnuUTfYjuPpsBPEFYoLm7npm55hBd+I91QIaZpiaqU5tEYSQ6271c
Ocla3CzKiQmQh1du9dsbg1zVmkIdWKzBl1/eaZuOnd6nen62cvTbIHUBQOSFRBZU9NsvUJT9/GS+
LaCTJlun74HmQmJrdjEPWJBmpdQzsvNg4JUWO3QrsdvEV8agNi2QX95M2YQxguFEmajrfBVfn38H
Nj2r5Dg4F4jVgllCYooi9afKH9d+EWQ7XUWt5g0jTWAVu7KucR+WECt7gnsOruhZRwzckeOCtaMJ
o21aPepuci1QtpFETUEfn1QzobVbhvrBImZ61ozAU0f5t4mQV/DdV8sDiMttUC2lKCzH/Y1VaFS7
UwgDcUlAmyCyUalVYSNEEJqtJLVxSfEFjKO6zA2xuiUe13Zrs70lcB7/u3VCVjBodXY0Cjy7dXBl
e/r95MQjQ4aIP4blicXp4pupAhWHeRWH5xHi+BxKJdgiEboreWjZXBwp+QVh7W5IOzoymd8xQrtZ
LVrvYi3uI6xjSq+2jwQmzMeSOkAJ/NVRkQZfWbXly0o8xiJkSDLKc/ZhWEkvBn4hp15jmWlw1joh
WCpdqxwkoGE4iGsZNC+vU+NmqAmAYNAgR3paN6uq8HmhYf7NSwoBRy99JqQn2YxWsEuMtl5HKhGY
cVXtVBKYa1eSVz+/9N/WXF5BnADWtOxiCtAvtuBKk5aCr3XtpOiylgovxY7eGiAupOum1WUzwOCN
/c+vyQQpsd8wEBl9Psc/1vlO1lDomm15ksP69xhX74kfP8aEG4KoYhGk7yWI/pWtuPTpofo67qZI
Dl4g9jjWNKN8HXeRopQymLT+lAa2AqhXPYOywpnzABXcg2jqSU9asseHVBebREezgzYTxzicTQko
X1cQ1Q553MPPM0APwpMxMfgUTmoV4GXDJYVqRIohvxo18t9XnOn4qbYlBT+8P3J7aGXYn+oqTGdD
cpL7mxZ1Tx6t3AE8vm0MizTirMlB6AHkBVjg+0R67YoFrC5c/2vVciz/A9lv7FMZ1JfYC2eJeq9n
K8CBut2lT4qy7TDaQFVu59VRMxfNQCcMwQ9tUn0BJNgCed/0H0J+iqiOJyAr+3Vk7FUddMi9S/1O
f1RjdWFGB48bLk8DNbPMIUqzhPis3QygNsGKPzPr0vAKtLULTmGSmfKrFmCwODabIkLIpZRfmZa/
rwKkoTCsZJGyO3u0i/kyFoduaHSZGVJRUE70FDfd4MZDVpt1bXTl1WQO/jY9T+Er7BpYDazPHJYv
HeBASxLCaNXu1KhOJ9+CanDHQ1Xx5YmE/FULLaZQoD0Z5i8r3wOwRJR39usnIuIr5VlR3yX1nfBH
koWPJLXGwh4jbDFC+30cG+yf9Nq2rkgP5h6UC4jJmRo+Ar+f1w2pz67uBLTJCGetXToaiCpaNCNd
tHabU+fvMxlA71OD+XTI3+SqnI8K9Qu+oaqBUKMDNyRPVuofLXcDW3+m4ebpdA2AL3V1Kil9Va9b
X1goXTofgD7HM7UDbad2FOUoLEe1PbTII+ilTdFZRkj4LUnGLiZhnf5fk2BOVd4l7S0QwB5JR+up
nzDy+L4EhPwp1QLvqciSZcutD9SzS34qY2GCxEJ99QFVzEwMBpAjrCYRDe72WXvBOgDBeyxn4UOL
WCmey+ZtmZ/C6E2leRzJQIT7tenHM2K3LO8WElaGxRvFjP+Uod3RtwUInhFDEUK3JDy53Iw6ga2X
Tf6MfAoZc2/HCuoJ3lhyNDSboGLk0WqxNuXZ+JCx5hE2O7OsOXUW+mjNvfwhnXvfpgMuqYi7op2M
U0GdG9ywv2jyW+GWrmD7qkBBmlOfD5ZZOscYjX2aSpSKjIN6Deo1rNgo+VgkSU0wXzv5QbBAgi3o
BSW+3XZ2Ey08ZV74tt4sjXAVp0uLs7G7CZAxdi9WRUlyLRvrYnDC0ukmN95QIgjZhZ//uB8OdYkI
HX9c1T+K/kA/7rnJnnv6uKhwoWMYD93baNi08xpzibmQBm0p31nRxo3nqbwBp+FhRB9fjPbXyJtp
Yl4x2W5MverGX2D8znlP6Ipay4yMOhPU6BY9PFMhf4H5KoVzhDIqWnMm6+UNBDhTwRO/ADmuIxRJ
q9do6if3s6hap9Ktys0L+Vsr3bbx2e3PIc3GSoOatzXLNRRfWoX3qb9PXZKJwcMuYSGq3tINd1Gz
CeMNgFOO98q4Qh2Zjgcp3cJhSVUn0U5D94iRT2nvm9hJ1k12GMxlrzp5cFdGWANPUnNsaPy7jzLD
Y+zXmrWwzB1C9kRbyenKokWKDGqj05DMrhSa1Gm1v1hvDFRwnPFIEmK7d7HPbtOszoJ6aE8jDcAA
benE1TfSegAWKp4x3nfrsdC7g1oD2awScAA9AYGu5ZJeIFJFKRqZunDUWwwEFHNFxPbXaJV6bugJ
OoaE+Bx91ljtnRmC93an/q2cLWKDxNFsEoKliLXqBNN50ZMzqrU5YX8Vy1RsidFc8x+tWpFmuZEU
qGVbfCfmQi9qAlh09J5jtoxapFk/r/vfj5/siXAcTudAkodganxdgoVcqwAzCvFZdsXuqPutXShA
clS3nY2txGLcYmYxvde+qaoZJNLm2un723fCDUz+wMn7OJ2+L4pXpAi0xqhp8ZnDm7rz8iPVgMHJ
a/UjqJAO1jWRMXFJcbgc+m6eRuMbpnF6Tjkv+s/PYvr2v7wd052opKvS/iGa5rM+/OceaAT1HIct
yOxYfPY08MnRwIkrY6u71OUbzWJe//mK37en0yV1BYY+kluOfxcH8DRR4mqUVUqfVVfbZpbC3ImM
30pumcdE9TBONPJaLwGrm1nlwqgsD4SL3ykshpvCHFD06cm9J5f8a+ZAJLWatvO6jEDuvxs9ixbu
5/7KU/pUdX19TLgMSO6DwEznRLzcUgeEEUUwpCJkcLwfrQQurO1FEEsuxCmpC+pFHoN9ApWhkFCe
LkOybo41EguPdmMD695RPUtaDqLYLGVIVVO0FxElnuQQ/6s7WppZS9OYPDBQsBZjVVfLSsr11ZCh
uvL94PeQQuoEsb/sBrLHf/5G1G/vAMlalGoRQavYOIyLHWk15L2bqWN0ljFVzDqzuhvEcPXzNeRv
+xnl60UuvnVS4SNZJqn93FcijY7RSJxAgvb6+T+qiePP8GRSrGJKsbEeLPTKeiqaQ9rHuRMaYukA
oSI8Qz70QKFmXYvki67TXETKQNDpgM4Vla/b411KdBVzn2CuctXDlpALhmPZfLvKta3891E8FdNl
qlgmMW3a5wn7j7GTB6ZO7vkonPQaYVNm+LB0xYkOaYJE9nMOLTr7gsbbaf1U3vVgcfb8Owi0OvPK
V/hZwr94Qelc6IglpxYGp9SvU1ptqe7AMUk4NUW81GoF3GvNUxRGdU3CDSYFOR+cEVWeGmlzWRqU
gwUEnp4S8lNPYxOmJXRaQuOakPGvNwboW8G/R10TSMXXG0vzLiV8qxROhUVyTw2dURmLNfuDGORu
h/k3BRtKljZBOBH2QWErUkeYE+KHLFXoq7ki+Ocs6Z+uvI7fzsi0XTgaM5L53jjMX5w3y6YNwsHL
vXPsmunNyHlWV5qlG5vddkzdte5apZ1HZAP0E1tb5U/N9SrXt5omLUJh22c7hS6pKqbCyqtq0t8S
/SO1/MEphlSc9/giPm/4/wZvK39Pz+R/vdcAt/4/oGwxUfzPCZj/K33LyvLXnzAV/vy/UCr/Tulw
SqrEVY7Wny7/f6FUgGLR9qcDhRSRzv9UQvsXSkUlF3MqizBEpnRVZZqnqqyp/f/4N36kKpo4/SKJ
fz69qv8g+vLTffXfI9KgYU1pASHkVFpgxVCnWfeP2UG2aE+oJcp/183EV8JCjKPas7gPUI/mo9iQ
G1LG2drFw3XfGnG9cptCuHeLfEcHzVtaMcadGvkUfyZMhhYcD7I3te2Jji6nUz8NzYU3FqbD1iDF
B9n+TsTyZfTIVWmF4RYWYbsknzte9A2YefZk0TrW8aZx8slmraeWL6UUvBS9+Zx3wIzwvGyH3r1H
Ng/mvx4wwJNbRRyFMAdzdJ/rtM7HLnx3rRj3L7qAzKMVE3fJYzG04IuLwdjIMglcilwTApBIBuOk
MhHa9PVvVRBP3Eqyb6N0DsMScWPXTwxrIhjLfJAPHoHRTiLRdE6rEbiwFZAV0OktqFZYeFFXb+tS
EpzBg3I9mvro1F3pLfJMeWPhcu2gQ5sUacmyMf32Lozzk+Llb26Ex7oltmlWBdqH0Esbsw/8OyQF
6ioykCKSZLESImJ58iQfMbeY6X9K1f7RqL3LEv66HIiY4P6Ldvc/hyJ/+VPL92wCzVWXv+r/RVKS
wdv+P4/qh19p86tu/hzVKEb+a1wb4r9PzSESjtki0x/iJ917Vf/Hv7FZ/nc49PQiUSqwVZFYkf81
rgVJ+XdK5phTkfvgVzUmr+C/BrYg8wtpKbLNlYDigPGT/8nIvhQWTVAPCjK0AsRJpICH7OvIDjvZ
iPDAledWA1FnuiqqcYEENWHwU1zIlKj9QFF2FGvkNbl14bZMI/mXkei4FYIMy4lQFXstNMaDp1q5
rXgQCzilACcz1WwxhmP9+sfTPf7npPNnOO5F6erzhrHKSlOjRcGVe3Hc8ADu5iQ1V2d3cMl77Mdx
0WY5QTdyhdsuRl7y8/U+WxT/PfeZ/3lBHg0znzx53Pgu/pz7wkprTA4U1bkNLPFBLayDngDo6OHB
01g3H6NYxctOxxEsGryCqOloFKhtTGoHTJIcKXxUY2TlbIofjfLoru28alES4DkXBxNPoUVTXB1U
OuD0cNcKMSmrnz8Cy8Cf5yI+AScimA0StC0VsenFtmWUGl2NhqQ+hxpMA3jfKHlDUGyWUsWLITbO
EOkqpPrN+efrXpaHpwtPqd5UwHm9p/Pp10cn9BzGiLqsz5k7NJtBQJAqe3mwJRcSsSMrChkoAql/
ntut4JMKNskXZLAQEHDlnPa3O+H6FA40GVYWbIOvdxIjPs5dQOJnLdWqVRhnys70x3YXNEW9GjS1
OjZmQTJVJZZrwqpqR61IzVAz/5oM4bIWOj0TGlUi7Aec1pOE8Oud5GoPYR7jyzkaMmS1bozlo2u6
+4I3aGkMcX9XEnw7C3pC3CQio24YTdEiYYlEywhdGgS4edtFXfzIMi3v46ppH0whjm/oYinXzvbf
BxuyOoQ9qjwRuL59gUpiQPqqgeCbBXEIhl/kv/088eZaGlR7X+mIHelx1zXukJ7DXC83epvyihGL
IjkiFRMH+uvo8ONgmZqmdhDoQlz5aqeX9+vwRKDNuGRGFEVDv/T5CI1XqF4aKmcVnO8SRiw2YTlQ
5si65NmV9/kvj4M6C0PIYK6cXPJfv7uY8CVL7FX53BbsU2ZmEiA/0jO/C3BSxwGkSEFI7tq01kRS
eUWRRm7XG07QDGG8sPISgLwvBXK1oEXb9I7hFZq+FWC0PbZIjd5+vtuLnjQv2nSHCEvUiXOAkezr
zVZaqY0Qd5VznCDoLVt3dHy1zZdiTXZR0YbytohHorgEM7UTcORXvpfPk/aXL4a9rEaZjtYdehaW
l6/Xb9SYoBR2rmdFarXneNB7d9MmXgUUKFVFLC7eQOJO2kOLYdmhulbEqPLh3MewHkOx0l4SKx5S
u84lay25OYFHBBC494pKdJYlUsE2+krbUsIzoKVEAzFrvm4ieyVu1PgdlLpKop7vmd4C0Gmz5/K4
KjlXhhVRijpAGYKIEYKTrA6VjXQR0C91I7Nhq7IUpbxMV+SupYsL9MTTCkrDcRO9FZlkvRlEIhM2
NiTQRU0zqu4MzWcoAK8d3yNl6lJ5nS4TKaYOJl4ftY7EJWphYJ4YCSifWHVOegTorJyQXlPCYNaO
OXJdOUGeM8aIFiGYxpTwh4LgL3sAtkzdeMTcIRodnQLRLYE/JRwFoz2SOyTAjVFROgjcINHstMrv
Qr3E42g1XmSrUoklZChl2V2idAp7u4jGUFjnGqT/jvDlzCnkxD/kFWBn0jA6TZynVRdL9s+v42Wh
ksIcOjqTSW/yOTCpXEx8XqoSyxg2xlknA5rDvEcGYaMDMxFy9YVzfXIkxrCcjZmmncn/8N96P77W
Tv42gC10D5NgBkKFSvnrYkxIWeYnflYbZyEpoqU85hBXBBDvrZdmq8SQuysf+tvkxPXY9E2eFkvX
sVp+HQNGHo5DLfvmmWp1t4r9mEjjzDMc00I18/Pz/ctHUxF6MVEjvNJRXn29FHNsKGjdaJF36Bsz
BaytEwnEW/WV7DmJbMXOz9f7y0djGWPjyL6IbaMy3c8fR8I07xvP7U3YuiMO3bFQdQZt9J6KwNp/
vtLfPpmFvmsqVoKe/KzG/XGlQvUl1U1E99zlUrYWO8uzvZz41JYFwe5Kt7/iyfnbm0r/ngMvJ11R
Z4/+9aMlBFcRd5MKZzWWs1VUlQqu3Tg6E+qXzlPYh1Bu8UlxlKRIFhOCY0WYb37+0NP2/+u6xtZf
RaeIhE5VRRzEX2+CwKm2KjNBOw/BlPVWCFBW11FRgK6I4d67ttYnKlOZq44kCyoxZImal5Decmoo
92ONShYPW+xq125sGqdf53WJUgUjedpLony7eNEUJTFJXHOtsxY0OtEN7jp3rXSNflU6K2kE5q0N
yCdV3BbQAqb0Nhu6m1Yn6ufnJ/R9Y85+DqWDxWvPYQh1yNcnxOxXAA4yo7u4ToTfrlcFxFBb6qHw
lfqt4WFg7R/g/eAzivtfcsY0B8Ug8CSbOr6At6uyoge/xuMUKpr3EApBQaCFIbgS/pVcvFdkPqAd
+AZMEo5qrjFDpcBjJkhV8eZBntPO//kjfX/TecdpJmgUrzk0Xoo1mzKv+7xq3DOZfqSL6cSdNKMu
OZWfNk4PsvzKI/zb9XhuvOeibtGeudjPNEqsE7ulu2dLLlcxDQp6Y9GJ0JJDiR7tyovzl+8L0BGl
LI4EMjZw5eKNlqWukv3KFM6pqcZnwLjBQXY9n74DANMUbQVaLdJWaf3BPizrDiEI5wKlkX9XzMx7
rxZoOQ8ueYno41ZWqFMn8a0qmicU5AkqGwCBG2U1LuK8GLeDHhRPyshA+effEa8b772qMiovdf0J
WwexEQKPbR5AAWT1L204vlWt/Eq+7OLna32fY3lioBQhJXNq+6aiDZVULrpKE85KR8QizaYXMDbE
LGrK888X+n4+YoJFN0elT8aqTz/v61jqGuq+g4YkIPOLGkB3Nv5StCkSOSPSTJij+gRSmRIeRsax
3NId8qRaf4GxDFk3kYQ6vyJT/MsczA2xSZg2Chwi1YvBraZYF5I89e5ivQSUKJAVUw9Y3LqS3r4Y
VvRhCzHeNSr2X9Nyp1gYL7/iKVO/zXRAsNDGseWfiNSXM13nh0S9xr6PToLGch4b3YJEuPDK8vaX
q0xsYw4VVIhAZk+D9I/lLa3KCpNSH9yNEaxInw2YHTTR/8FrC6cbSxYaSTS0lvL1KgkpyBZOlPCu
rrDNp0J11gaFXM6Cll8zvP/8Ov1v6s4kSW4k27Jb+VJzhKBXYFAT6713J93ZTSCkk0SnABQKRbuj
WkdtrA4Ykb/oFvz0jGGmpKRkSATDzNCoPn3v3nPd9VV+uUdw9lzb0jy3MeLP9Tf/9JvItyZWSKvi
kR0baoBdp9cjUst6GyKUBvaemeDWl4MrdolMquJhcV2GnVo58/3YjtreL7SLn6Sr4vuB/PMv6Ip9
5hjbVrRHrwpRNku3tvJtYIQ+/f67nw2RKVPpWKztOEwfURidcy5DZ7AAnY3FY2d3xMnjn2lF99RI
/8oO5LPrdNUri/7fX/L1A9cGPyYTqo6zJz0osnLJOoy1pMWBH50gZSWytwHGgjT6/W/71UfRc8Rm
DFd7Pda/vC2yDtLK653ycVToVjOmj7vR0QFhMKRJ/POPQhoIy53la51SvPwo7RZ44MhNfaT+LQh3
a9JjqEvrInMJpfj9R/2wSJ89bQGfQUfQYT32zu3jU+YUpYfc87H02/4hCrX7gR68+BLWtvOxZz74
FfOkdVPUWeNsg6oUHzJt+UzoyhJKb9Dn1tPQcNlJH4Y1RDO+eS7LxS+3yMaqaatEod1dPwf4VIZl
NNeJKvWy45H0lj3IbdjXZdD4vEd+gYxLGv0xtFT4RWuwiZvRmzADD9qQMVgARyk2lu2M+GFbcVFk
hHldp+EwXdtdKsvNkoYjJ7tZhx5C3AWT9VRkI2Fkixtu83hy5ysbTCKEEhynD3qc8AcNblKbgy7A
Rm78ULUfrcpXYuMmREHZavI6vHeNlvtWEGu1MVMxfnfG1GPbIlePiFGMRkODZWxDgh7ogWqem1tt
KbxBTqhjSvt0QEhWhSVsW/J+u2sPbN6C9naabkunfTLkshZoZOb5Shplf/r9zfXWhens5sJKRWBK
p5q6wT5rULue9NuS4fpjlWLg2Tg8q6gUi4F8ygk6WbJz7AWjWTJHIQisKSq/JKGenW3LoPahGfTI
iuG14v1CzY6zvTb2wY3agqCUZOouAFB7FzXD03cyHYJVf5HfljprcD33nrkd2rGXexN5w0MeFvFz
N060ct1qHOGi+6L81gY22Iymki7JpRnzob0YTfEhn8j+euWNcn+xMnGc5Fogs6GFaa9v90+LahHH
hfG9Wj/6qPieg9qwDeuuL8CRDQpoVlPl0EOXrE/lZraVso+hNRpyK2nyx5jQK7yjVRRj/4+JvtnY
U5M8WwKzxI7IGDcEomd/NJNcARytX9/wk9SA/5saHhZhHqSb0irpYRuZOt7GJ1Ty1nADNm2Xh+HF
7+/6338qOgTOPwLfB0yI88Ol6ptCJKgyH+3JtQ5OXCeXmTM8G8tT+yyaxRUJ8K8doP++ONIaZ2bq
Upry6ecHLhIptMGT1Tw6dK13rdLJAVQvhAE9zm9///P+vuVzqlu7iFgj0Lafq4b04NgeeeHtY+qU
GQiiDjXeBCvr95+ybhwv3xw+ZW1XOutF5HNePi80kAMTZG1LPitJA50d3WW9BV8qAUeUmRmGNIeM
YCin/e8/9xdHV+ZShKxy49Y+9/l6PDu+yishuseOsuOzLRb7RjR2djMLn6d0sZx7RczgPmTxQ0hd
RkQhYywguo4wBF0lr2zov/w6vDIwyddZ2t92dDMYqkcZmsdJOdPRJ5LR1Rr8eNCPX2aV8Yzb0fwQ
NU590IHwjtMyDw9rpuGlq/L6lcL2F7ceK4wLpABbHv2Fs2oPppdmUmx3j2OLRLlqEZbaNbTP39+C
X6wVuAphBjg8yAR+nZ+12jRy+jEfxscckdeNnQ7zMyR8iuZY+ma/0gtgBFlpu7cbv7us+K7Mub0Y
3GVr97CKJdNwQER2iRY3snodXbRpitsiSzDV93gn+l0QWt6IIbTNQoAEbnc12dZc7aKEv9i52YAQ
X1c6eE5y42xdY1VYRWaNgPf3P/VvAxWaEDxqXEz0bHhWwnUD+WlZ7J1o8NN8nh5jJmxHd+jYNcvO
ay9aWEuGPs6x9vB6cEeeFvIRnqraBXDj2gFYeqhKVVrMtCza5nJK6uHQZJ1zOaYJEv/Rnl45UJyD
bqL1u9LIwisR2ugowrMCLJ6dMDdqjXi0xfxOttOwnSXyIbChMt7rrrDQNtunpcAHhvrcf2Mtk3VB
xG1z2Yo0vnOz2HwsAtANv7+I52vf+r3Wd4NX1sWtfu5zVhjVuyCs58e2xgyh2ny46t1BbqJ+fs00
8quP4nlEmQKygTr07Hal1uiFtXHnxz5v462yccKOXoLawcv0Kwvg+S6y/irmHuiFeeNCnuGXTwZO
JVJ6q3BG0gDxYhBZ9ziPiJ/SosVhLMvoxgkpan5/Kc97KuuHYvxBDcrII4ba8fJDnbjt81AMfGjr
y03qToDW/MnaDyn9KLvNXmsx/2154wN56gFLsKjYtnd+SiUORZquN/Zj1cXzwaM4mWAm5tm1GuAZ
IlNsj/Y6TFimgH7I4DwNuumflFfFN2Od6lce8V9cc27tSiiJ1su+KiFevI0qtni3fPuRdmW5xWsx
vWnoOWzGsXIOrXaJ9JrG+ZVr/qs1AIUFtxpBAP85f68i7ZPJrKLlMUgs62qJA5I5/ZyEsSk1xw5z
4t7TVvOodC0PxJHajx2jN4j0g7rqR3NjMe64CrRvP/TKMheWrZZrKv1m14bWa0iBXzz/DMaYQqC3
IO7qvJ5dSuYgpWiWR52BXy2aHizFkscHPXTqlbf6vADgyaDKoHb2eDRoJ581dRpnYgH2pfPoi365
YEoxX8gZYSoUW2+TzoPNGaOZ9lNSmlfqt/Uu/1x6UKgzYiEqAq4Vo7/zH4mUxKb3HC+P4TDbl0a7
831SWJ9//6b9/eehxGTdiqhxGCj9aCH9tPDPk6w44kr7sVZltRv4y/cExmDs9Jvy4HVqutRkit9W
qRleqXB+MNnPft+Ps/paLeJGPjdPzkPaJlXuuY9q8eediSz/TRUkaHmzuHchFfrw7Hd4O1eMXkrl
bJoekKNBww+e167EnhkmymEVDV7Mi5mpJ7fLgtPE6F8ToLTwb/KL+Bamq7Z3Sz0v3yc3wIWGEnh5
G4V5/xZ57McgWOR9pFEuHHgMUnhY4FG++0vQXMVoSZZLk4sUYmFX5p/61MovdI62YeszYnxn5iCb
NjkHxDsZi8baeEhW2lfKkB/NkhfXKYLI9CPIZw3y5ejycjWI5LBO4sLyqejs9qqsXbvfFUEzXYs5
l+keuX7r3llMLeAhCr96qERd2NsmqcBte3k399sJ4Dy5DK0HLDcxVm22g99+tqq+WIe2boSDVubW
ZqprPFD1gLODcXzVXFmGcMz9PKWAtqqqxTGChjI9xK4JLuc4Sc3GCSwDS5kxC2AKPxpufYglr/RV
z5XiYFgYjxFftAZ+0EUMzsq9xqpQCHqmfRJell0pVfUnJyiIDy7SsE5ZgZoGuzJh97cca8hMHyWm
v7YPG8hbrYXRuCFKjwyyOfNK7DrAvNKpjPdyaGMcaCAfgp3PoOMmaiNGzQKUzUqBG7MvPnMps4/Q
bII1pXdCDKbQd+Xo0GOswsU3hzXI55XD+noWf3m7afYx4kWLwcbH+//ydjO/UEOZErA2DK0+pOwu
QN68FCpxHvtHzihY3IOoO5Fe7pMOU5XtK+vO3/rYkM8BbuAypJPi4Mg/2339vuzJfcqHJ3KZx1PZ
YKRshClPxjbBbkmD/sIay+7YRC6bsSS8Z2zC4iET1Xz8/eJ0DiPi2iOW/TGgQoKxyq9eXovBnnKv
rpuJvPbRfBTOGKGYM1lQbsuSRLttqgLmR5Or3A+LvXAwSkWZ3tXCdYeDnKV5qLwBS0A5yz9v0j/S
cf6bacf/Yerr9YT7Pws1N//3/8g0f2aT+VYTSjpffP3f/2v9E38KsMM/GC1DaMFvHqN2Ztf+U6bp
ItKk47JGEkfsZz/Scv6SaQbOH4yJQwdwI54JSjD213/Jr+M/EGiuqmxE+YzJEQ3+A/n1y5qKjWB9
lAJWD94txvvnUDXbLybZVmQIlMFs7xMCf6umf4+45iqhr3hwl+6Vh/dHa+D/v8h/fSIzOppuP3RO
Z1Vc3qTNWER+sOlb98l3ys95Ru6ORVM86d+6MU1WBUosGb33cR88256G7ay+zFXbbbDcH3QffMuC
4Lo0dPzb7kPjwabrhjDd+130yoGa2/Ni1SHEgxEwcg4PoVHATQzO3jQGh0loJwkk83QVpFUwgbuw
LW+zPMayyz2tD6GfFaua1X3Ufrk8lHnJDIJ8k2KBjdnU4UamMGUHL8m3/gBc3ZtiwIau291KL/sY
5DBkCi+ZtxwrvU9RH0MK93Ye4veN12fu5RLdpXlk4Jl7B1qEwNoMmT9Dnw5Pdb0mD7C+7JokP1EO
QshC+fRlguw6Db7YWBVSEGE5euc5tbV1IQmnnTW9cbXyt7322uMSQ8ClcmaGogoB7DXUWy2aT4gl
+92wSBrqXUZ4cR120S4LCuehNQPYyyQN2e9qonFr5Z36JUpxTQt4FAwXYsvcAhOIDknVYhmsi9n7
hsS8/NY1fnGgWJh2xsVsGvQW7kGC2SKRv+0iJtBZVb/PDJZgwmM+LL56G3S0EhgHEusly0vK7uJY
9HZ5FO2yXHMOjC+KMXlHWid4qClG5jVxgew41Tukktax17lCK9jCqR6sy3hoSXyq7DfLoMZ9RUbD
3rEG6wa9o/sl9vvimMzekfsXn9qm6e9STlRbOdTk1lf+RZUVX8fcqu5lnOTXQW33mFpjD/pujvW6
rLISgWB+HOYRtRTzwwDzasK+acWJfxWhhCWee8neAp1w901CKdZmcHELUNM57fStIbmNN9B/ysvq
iE0LW/Tifq7jNbqkcRZc4fGEOaGu9o707gNytPe9WWoUWaAQ8kw3t4GlAFqXDbuSUgv/LzDAvHt1
I+cBKVIEjS7M0q8wzj53s5HbYZBYefMwMycVVgACGZbtqpQgbwtY4aaIGK+1QpPm4BCGoYcsPTCK
ea7Fkn92I+vdmEnvzuvy8nrJoH65yvKuMif9LOB7fGjDzkaFCosgQzNFZluQdDvlpf4N2EZrz962
kJGwzh9qoepLnajb2E4UNotEnAqHUUkN2X7XVZiWrVzVO2um5PJ1PjLJC4nMcLxHKtCCixNUFxW6
lK1qyeZKEqMO9DuCLyJf5N5qZxrv/QQ/ZMrum0CavQjgExZVHJ9Y+9Kn1l4PkQtzCi+VB02mjGyS
U55hxkdzOu40/LldohX8yzQ70dubyAcYkzfSd8vboFdglGu/ubXsePk4u4Iw0iXxH+TsYDLHbE8a
45DROcqJ3xPxQ1d3/ZVeG2QVE/AbP54REiZZtJOuIIqpX0+zntV/kVNwFzoaRo/Ue9tkDWnh800+
iiefiZPvdf51XI8I4Zs1qqy0kenA5jAPQ5V4OMEgN+rIP9ohTphxFG27YSbZ7eGy5GjIp/brMFnx
NtV++DFJuncVSpYTmvx8l+YKum+g8nCbjknzzsefsLiVunXKyD8JHb4vPLd4atOww1jfJ7eki5PB
JtAWNkPn7CnQ6n3HafGuNkQ26GZ27/GVR59mqy6OOc/qg2qVgoFZy3u3KAnBRRSwTUKSe1z0IRzq
Ce1zE/W5GCtKqaIx35OsddBmiPQu8Ik38HPRIyU0zYdWZZ/mCoIcku83ZrYJ4ukC/6oid3zTW/Yd
HrpHy/XfT4H9Lij7KkQNotKbUrbZqfSBi2zdYnDAVNjTZSBdsPRRAcOOBfKbM9XiisFqAgk4QdIu
lKPFpgZ/CGWjSJ2LSrQ8iUOfXwmTJTB4HC1PnlC81101+Pmma72T7dXzsSXEnryQpMyDTTO36k4x
18nYBVoFRkz1H4XBX3SAXOTD8M+yHjhDQselmZuJK6vr777qq9NiXG9vO4korkXqHA3DqSjJ5VfX
0BHNWxJxfIyUpyn2S06pIhFfAidtDp6Vkw0ax5m7maSTg9f19GUaaIfcC9CpSZMGN5FXqIdEy/LO
l3LmEOBbF2kCkYXQU/d5yfOWxkrUJ4+d6B1iE7PB2TWzGm+TdsouzdLVD2nRO3se6wvmEeCikTh5
GzvQ88Gym4Vs5Mk9pKE3rCW6CHYIO6A4ZwFkJI15iismL3tiTWoFN6DKAqIp4yY6DJlb3EBhTb63
jT/cM/EccWHUkCB4aw4IZXDZu4ByN64/r3Ed5OCpjbvI+LpPsu+j1cXvGg2byWKP/2wG0VzhKB6h
lFpLfwVRrFS3qg/VcZRFtRMNmd67pRqqO1Uk/hdrBg2RoEI/wSJ667brlGgW/VWKdG2v8mLZQ7n9
llWpvO2mqtmHYkRLJWEriw7eulea+46jzKELqvdaN+VmAthFZkrcZKc5x/qYSqlgukTFjcQ5v5vr
IWSZmEeScHD8PzSk8O5LRMk0nKPI7DzVrvfQmj4i8tzIgOFsL6HMVO1d1i0MFkeAaUOZXEfsQDdU
BmBJp6AC5jqwSfYF+cxSy/EtAAF14HA6ljuUwd0taKo3pvInqBhucm2Z2HvvUXeQO1PXdwHDOsDL
wakaGFyStDnO2d4A+zk1o4iuEVU7AI/gnPZigifDjnFldZk+MaTRp8YF7t2Rk5sTKXfVOjJ+l3c8
pCzZ1sRoAo5fqy/tQg3Tm9zWMiCnxzaXq7X8xAC4h1TvZRLQcOcfSAxk0N+FEzQmDq5u+N2VGjBk
1izxQVbT/Rx0IHak05E7Zqc3OnPUJpJQrLtwIDKiKohJKHt2NRX4bElhcDtqIHqyt9SHJZ+SU7s0
zanzwdVnU6Kv02EC9GLly6FT5MGUbH9XephMuWlj1PVRq4vLerIUZ2HCt8Yy7L6hH0/IWK3SBjJm
M96M6RwevSDTb/xwfDBA33cwk9+OQMsuBjcatwsB7FCxceXTlCCSEXX0jlajOUUsP/s+NS2C9aa4
ahzLu4tGDNGRgYLgh0QJgo43xyUQ93nixFs5NdvCj8pvgd8mh8Aq7ZPAYlVGAHx7BGWb1Mh4W+uZ
F9CZm13vwZsfh7Y+DUXu3DqTfF8OQX6d+cmbpdbicayIk2V5qS/9wf1aN2Nz2XGqDoPKe6eGwTyk
w4LkmI9tbP1Vp2ZHYDQQnYEcpdImTyPJigdhDf4+p///0EMDY2NbouiWnRR4TM/mySylYXVs2ysj
CvS9I0QNhHffEtprN92k3Xfwm+L3kUkSKoWZCQ928Gmnijq8z9x6vB+9mdTiIYX/smB+yjaA9Qci
sgp1FcQF5qe8+CB0QvHojnLnRcBtmPjrW2fGI5VasmDtbu4Tp3r0O4vJu1Ov4TlFcPT64NK1CJYq
VXjTyk5uA1fvwf/Ja8+bPxRdFm5MGMuLwumZ6uiQcCKCSQIl3rLS5dsKhe8+EOxkQ1Z8V7on+DXy
vpZ9+LlKzOPcqIeFs9gNU4JnFXqfMXBmj00MechJQbJH1aOiyL5ksPBB+pMJt3yzHU6OcmePEdYq
HDliU/HwjV2HsqQdxouCHJxt4JAlIGXQn/LEBAfUFtWuKaD9iHZSd0u1oN+uSUjNTLGR3RSCkXe4
Xv49d1IS6qVvYBmqN8p1SUGt2EH9XimMSslXK1wDPDrGyAPl5hxpPnbOgCvZabFt2cA2hSFtKfUS
i+SLTj1iCsuuyzCxjkFYHlIn3ARpO1zYXVfdyEBWF6lqQAH1LdmpXeVTjEbuvZ1DoC/8DJCTGYAL
LeaUOmI8FGokLiCFHzNO6qtHawRJhuk4NomtsQvkEgHKgzH0Lgdp7FtUd+OmrhaPfFjxSSiLJpzO
pzu/yi8LmmCHtIiWKyQ2WItrS2fXs8TZMPocuDry6Etp7dJZOA+yYY1sQmwjvuVfK+1V91BeUUQY
lwi0QhJBO4keyH0pm/emw31U58t1OU3R19g07xdZf7HbBalpywGHqDEgf6NrD1/Scq19hQdWxaTk
U8vI5UGdAn2qlY76i7mHYNTULvnE0gzzBmEGMPwg7U99G5MFvebj4OjdCGLTwHkVo+LR44i5JOZ7
WtrBHrMay3HehDg+DB4TF5/zTnf2x7b7PqbTdDFUUQTNLJ8+IjaJ76YMzYdVwkfCsYEAhgoJoLvE
Z+TQ4p3odB2xiL3pKiC9vvIedBl/qbX9VposvcTHhrxj4RhpZvE2zwpzQu7ofAAEmR9bjuRTFT6Z
mACDMcg/VWDUb+11pRMxo8msSKYjQ/5+X9EmrbbIJSt00k7ZXMeVcwHEBKK4K+pd7DZfu36p3pYp
XLauDuyjn5aE7epwx86ybBodlBdj1SfAzPlmbR9f8p0+hkxC53Q+1E5zx2HdfaPFdBxDibeqmuY3
QQNeIypE97EB/Mkaka6GMzLGMDIRpovp4MiN4afF+Hj0wnmJ7zccYE1ymSJeWKV0QVSPqXjx+AF7
nRaXqiqrAw/QPsyK8oiw6j5i2ju6sjh0nMO3InkTz2XJhCxhy4rTmW5A+NQIefJTUiPnJFyu84WT
62LHZhOxLi6D5b/1msx6R82NydML54uqrpJnMXFeD0kTukQtsVtU2b3XQJgg90+kembzVsSNt2s4
n+8wcCg0h4Vyt76n7KcOhC4cB9u6WehvXJjB6Q5C0w+XnGW/Ld6snhdPF4i/UK7/6I39oy4hc1H+
e27RfuHj/vcaif9Bbu+18/ebHmLT1fnn/5r/6/RNL99SnAz1y34if/ovoEP8B51BpJakY4a0DVdU
1V/G7+CPVemLTBGlNdbrgD/zL6BD8IcraJ9jcvGFzYSU9uS/Ooo0IkMm2di115AcJ4r+SUcRA+fL
phmWQObh/AtpbK6i4PPZ+NTXioGSzzSIfhd4+MlnW2DuwkzcXlji6Rl1qMFwkBEsQrAoKPAFu0fV
ptjbzGTG4lDQ9lx2ftePn1MzklGXiaHYJZg/g21TaSKFpmUU6d4MHHP2U2Qm6mZXttGFCuXY71ym
NdNu4iwG7zyk3XIb2FOd7OJutr/byPxQ3g1hMu37QUqi8kpLvrOoISk1QuBE2xrbOaZYGrGXwjWs
qTkAjXex5efvdZqV1zruY2fjyCh4O45ZyM8LqJARIE3VRYI5cdwngYBG3qSuc3LyAZ1qW8f2ZTRH
o74xcRURd+h2moCn0bM2QyRDOOW9vsp9Gb+1q9i5wY4gdyFdAA6LNSOksU+K23z28Hb3xUA/YfGG
Cn5sv7QE29junm9ffkig51zJqrGsTRvOGBjyciSNzl7mHMBl66zEaq9o32jke9/xflTJlfS57jj3
rNjexVUeg9scpY727dDF3mnxOzu5LnWZoycJ7GTvoI0neTPUqDmEivNPIxajYTMaEd95WRlkFAQj
ceTZINMbq+jCTxYRTCRgiXp4brA/PVu+WubtUJeUfkE8kaXO8PCUJkUUb7yooiEwyCR7EpZHkNgo
6knsBrssb6uoMred24E1B0c6reTjhKcsi8w4bApkntch4fGfXI1hbZPXufvO1ZZ9gYFKBYg7pT5V
qB/1losPPZ5peR9uHOapT4Ms2PJ4L9RTIar0S52tUlngr5js26pa3gMxWI2cqaqsPbnYPz7atlm9
yxoyvYPT6n4Z8opzsUJ2SLdUiukAOsRNrsKwByvE6UKLfZSEzlUxz6A+lc5pCKiiyGhu0IN7Oyw+
X60VzOy9OS4uIPs2xYWaW7pBRTXeinApv+DcprUbhjDVqyF1rhdal4T9BNhsTIzzdDPUXQcvP2Fc
udWtJBnMyfPqwzgwENpblTXjKg3rIxqk5X4W3EROHKP41KVId7YLE+Jl69cVElfM8tlbi7n+sunz
OXrOi4F0ZPr83mamafqZrzQ/MFFKhlMwa6oJKxwCa9tzsLxSSamcG28cIlCkVmLDS5c6jXdTGjrv
glaEZPwMnXl0x4y5s+UtOtoG1tB0lzRlenvb4siqdrIURXsL/2TyiIKLiXFDa1zihLWW+5LMy/ek
eLnPcVLpb/TBW3BDitxrOZd02cbxQxU44wdpu+Ubb8y8+Th0dj3RR4Y3dWwGlFAb10miN8mANG2T
CKfzaedPDIsnh3zjgydXUkBR24YmQyTHhzjHfbRSgb2tMOFGe716b3Vmec46UdJwsnNd8j1t5NGt
t6SP8RRw4DC271+aTkkXlmXtfx1V6X90UNd6uy7XEhJaNIqAThKUlpyus4fSN82ICk5LuoWdxygx
UaNHCCBCbNq7k6Bpj8Gbc33OYc1mCeOuJBSk05AUPQ3PEi+ZnCmP93oyZNbwtlJtxUJN3xa0KA/L
mMxQrGwLiKiV1eG1QD/Aa+auB+tiKcdndgmLCEuaUzPeNFddYVpo9JZXQORbwIwy21scUd93Daew
TRzkJIkZitZlo0a4HdcFhUdA1qRHPgqYBktsi8U2FWIJXT/DjmNqPo9j/5DEtBy3OmiCN65o7W/d
VHogpJbFKXaYJ9gLFhCJUD7jZcG30sW6vBRRmU1boVB8bLO8ybxNbS/01yJVMNaOaSCxoqfE6nVi
AnyX04NCOJGm7juiRaQ4ZvhbfbIgU2yzstQx2nMlg4OFWfKWB6uKCUA2tMPaPAmLnei4SVsnTZ3v
9GdcuW05hEC1VouUl3peLOuJVjn/eMZ2FW+F1f4IuxAmukrjIFU7XKWxte/Zsj/Fo0AuDwKPFLpS
CCMOVm+5t1C8ljdN01nOLrYyYmxQPk1f+rqW78Peb/pT0yTiKvEdrISAEfpnk+Xj3cDda68CUHD0
I+O7jJMA4SgWr9Mm70qc2UmPQv+nauT+zwndz3CUl5IYwa6+aiBBQTEFR3JwHujq1+MapZdz1jVF
d19ZaXbBri12Fji+vVvUwY5WU301F7Rf/3m9+O8Vg3f/YVPlNf7vf64Ij/rbc/6iBlz/+T9rQJca
EPU1qS4o8+CVrlj6v2rA+A9koKjAMNDagn/kpxrQ+YObiG7mh2s8oAj87xrQ8/9YZ9D8Leo1ikSk
gP9gqvxDH/XTkJcaMkSrgVuE8o9q8Bz9M0qqWysMqIvoY18mU7jcxYzTTtYUm7276P7WF+PwoFKP
zLC+z09kawenny7WLx5YfudPihEeWL4DMkF0aqjUkKCeqUGnMB+9Srfpdu5959QsdstY0tJXavZf
wwq+1KT9+VFcV36t4wdIM8/GxPB6umCwmZpxnq92IcRuYrDaDqjZ73/SDwLRi+saA0FFM8Ds3EH8
c65BKU1CI9DmNzVTwlK3NNOJl7bNj3QKwttRVOQ6B0lboI2pmRpDAapC64KqYn4OAmLT9TwGj0la
tzMjZq2YvS5h/FjOzuScRkadeFtGw56fNnAhNiYZupBUp4EEVNtqYzJXR49OUFuG6uOUuwGjRlHn
e0YLHi016r6vog7FvpvGdWEqSuCdpKJhk3bniREPQ2XQsU4aKlBPxl8Oms4sscJjRnCNthflX4qc
DvIrWt2/3R2EOyzvSLn5Xxt1/Eu5zOS5MiEkId1m6fQcgtc9JIP1Wt71GcAR7QwDdp6B9TyGQBcE
xMtPadt+dHOrTLci7ZyTlfrj1QznYzvzoD7Fg6eZNgfg2PEcgnNKHedujMDd4EogWsDh4F95jgOq
VTlQO3mYXnl0XmqH169HGUpXkcE3xz9oTy+/nnaxRUjF11s6N9opfKFQLS3alm2LJzKThfX4+2fV
PdNOrJ+IggXGARdkhcWcebKnijQthA0U65x1n5wKaRKt96U6pY1sn9OSU8AKs6reCzdTNN+iof+y
CmjyvVPkAaPBMcguXUOFdxhKJCqEXfg4OaHWzZ9xArjZUbklMEyailm8sZVqX4uG+cU1I+EbQAL+
jvVYffZa90tdmHKpeXDs6mnR0hxz7AC73vg3yo2//v56nS9XXC44jNEqNcEkxFv+8gZZOQLixSNj
xi+95Ab0gn+sajnf1VbivSKk/qGN/HkZWT9rpRtgDPVcj+3g5WdlnBStsLcS4OC5zVBAco47oPsL
GSY71nxqozBhMB07tPXmwE+/LYGO76d0xh5Y1cohYVmmdnuYQquILhxmaU9dPIn7sBDkMAVl65Fc
bZAg7GwflcvOjmd5m1Z21G+BR0Bo9hkZT1tcJANTeaV9xu8gWfaDi5kDcFVnM5+oBiLNm7R278HG
JvEdfzN8GJc5+DIFkSQYzFjqsiEPg2yFtGOhMmGzEDeSZ/Ztx0OSnYYMTfzx97fpXL+0PtYkc6KU
ohKizXJ+n8oobt0l1NynrKHp7riq0pvInTJEk9MQPNUcdj5QJ9IfWDoTHpHFk83dInm40/FcfJ1k
h4Q87z39RTdx8qGrGGiEbRHei3DwaWMUY+kesDHH73STlwbQfVRSJfx3HfGLrfEs8+jHasBOT8uH
YoAdK1wfxp/0zUbqcqAPzz5SN0V14HQ4XHFUa3Zp3JEHX2eCMwJ6tqMJWrPrfNJOZWDpvQ5bOOYD
qNpNmw7hJcq2/skLlbcbLbadXWVKJ3tl5Vof/POHFa9vvO7m7OPn3sSEg4cfrgsrTlymhwVM/KAT
xf73l+S8vF3Xb+qEmJ4aUn94xS+vCM3wME2wEm8dlfw/ys6kOU6l26K/iAj6ZgpUlUqdZVmWLE8I
yw09JF2S8Ovfwt8bWCWFKu7kjnxFAUk25+y9thc1uqeujS7ngFGLtt955VyH6FfoODSYgO8+vvab
7dLfi/8tzpFqQ9nuZKIZetCgWQVCHAD88tK5Vh47mVhubSdLv7bpVDXRxPLA8lupjhOzpvIYl9F0
5ne8ne/Y+REquZUU3beKYq9LHG2y2cZo2UoO/VB019sxMLSXhnh3vTHOZc++d0GXKRYzJn4ddqWv
H7rCNCUt7MmRuWRj3Cyte8HBBs0XmYUhgVv1mTXp7VCCRsKsxzGGCqp5Ou+NDJtsWkbiYSrgBMLA
PT2wnfvPA5arsA3cxLmBy4bj9V1VKghotXNXWb8FIc5gdcjS9M5sb9+9FxchHSaBjcR7MmBnv/FI
iOJegqDjoK6VXazpXOrjofneVYAsIMvQKelScn59L3XCFI2eJY1KZBOx3a3JzhnT6szH9+5VfA+b
Eft1opxO1iPQAfgkZ6YjD64bqWWjVV3MI/6ej2/m7TduccbxWPJwreIOOHlkuqnQItS8GBiH8761
iA0T/NNDWZTukc96ecTbMEVG2VhnbvDESbVNuNB3ACmzsDM2qLS/fo4ChHfXJ0xiS8cf18e1fRg7
bSIgiMIcKoaFttu40q+bmv1k/xyq4IFNUBIlCSfuj5/CNre/nk/Bn+CAhn6CaQN74+uf4ihzyDOb
DBoetviRdq0XLpYtLgJ7OYe7OvGKbrfNYYWTKM8atygbwdfXcvO0V/hmEprxa/DI1w7ovSkm1Oec
HGw7chtEbft81vVLhxKzh2ijSK5rq00szglT9ijG2Us+1fyVe0XDViEr4li5r6esrOKJ1jqTIvb7
egOOktVkywWggGaUxIAPkxrS0Oh1OUaUUniOVRG4h0HvrQubuvt/M3n/vVcGlQ3Xa0uqsE/taaoX
2byQrhamkm11k1pElKdEhq2WW5/5Kt/Om2wfKMWYMF1gq/wFG/yzfHNaqJRtjAkKX6H/nttlRLpD
2Wc0gz8kIYxn9jxvRwxoWhpD+C68YMNzvX6LARlLFnCKJFyW1UerLei2jGNhhNpASvGZ2fPEZ7E9
R26K8zprMLr4N4m1tfRANg5FElZmT01R95rL0R/E5QpxjBi9Rt/PcAwf6SeZ9xNVwSNuQHJ7DBrA
H38ob6cLggUxtxFuivURl/fr27YkZg+7Y/B6chFPZjoPh1z1dLK7vqMlP1nJeqyqreEOG/HMFv3t
I9/mdZzuzO3vnFnLBaYCusYkHKkYU0DlXE8tsosyTZ174KeTL+p2HyPflqmOFQBrwevbnBK0y4NW
TFFdTD+NxtbiBArlmSF0Quhiu2yB6tlE9BxCYdKcgoILMCbIonSBsqwGp6l5QXJYEosSkVwUcgXX
Kh3rQlaLnh81tyH0arIadAtKKoxISDYC9PNj5g6R4nVPEX7L7robS+K1sllJ7zOTgTPFjUO5m7AE
LX+SVdCk4dpjtrxLp64U+6qtRX5muJ6+KO5rw/jhwqIwyid5Mkjo0Aqjm2QXwakub9O1kPtFZRpN
eqc98wzfviggNDCWOLwbsPv8k+WrsG2R1qsmIm2oxwulaUHcSuNcvO6bAw6DHboSFWuW4u2McPK1
Lxk1nKnqR0i8snsmKYQkOspOWsFxz6H2DOnZj/RATl9GEPnM51JjKsiqbPhWDyNqWfBrKyUfNzfB
cMpW6yMty1GcE0wDQ1Rr6maOxQRoFICN1WwhS+mYRdNaJOf2l2821twLhQeKBjoTCZStbSL9Z6IM
SJxZicjtIYsUDwZskh/DTNfPXnLv0h5sll7lmPdK1PlDQqzqtWsK69PHs8jbt8YHxjLr0xbHqHfK
6ZzqyqOdSQtnTmS1z5NEMF+s6ZkV4Z2rsA3kDnlt24VOPuJUjkUxt1gYDRCFIRIu5ygTeQ4a97eI
9e/ewWbw4YqldKyzhYaV/vp5ZkRk5cT0jGjckEmGqT8PCJTQm3yxpa2evXmQn3pfDffCy9VtU5Tq
q1CuNR96EYgyZGOGJcLX2AjR+dLni0H6QhxkJfQ/nVz7m2RNKhcB/6qnKE9k/T3pJZ7zrEIaS6qq
g8UN7L33lfq1JABP4BvQQYAFoey75CbPjPGprZp0i7FbqiFKB6VuVnIM/ChXCwDLYZbVczHA0Dk6
Slc11sVOvtTCWn9iV6ZFbky2Sw4dnYyvVVo2sZHWMGo+HhFvVjieIvSqv/kz/Bdix+unWK6Sgw8O
6oit2PzUeXXwZ8rR/+Rd4sMuwEDSmwPu6QCX0UtSU0BpOGUgyiIa9lxc44mZcJuYtz2Ex9K+iUPY
rL3+MdnG2aN7Q6vWvIdLTiwZmsqIvfj/y37Q7KS/2/eKDttm7/XgoZJGgdzhO+CYeUrBEYsHo1mr
qOwFrTNd0/AmHsNFy8V76TOvpPcJLBf/kd0sO2FOdODcCXLunT6l5sOZd7CN1Fc/hnmUiEpOAzi9
ocif7EzVkCXJ4plkyc8JyVqJQ8eC8TIHQeim+fRn8JxBHVigkGnnem5e0b4wqHjZVEVYgvT8kf4H
2Zaj0KYza//b8cFvs7YSHfsg0H2nrM7a6Gaj08qWtGdbTXtjyZOdKvzpjyPKtjoCt6ggXZd6G+xX
RJ4IaKQ/TjuU2NqVmAP33Br3vx3eq6eF4ZBVDm0lpWMERCfHl6mejDFNa5LOzY2PaCYropImqFZj
ryqEfTtOEP5nq0mKPrRZLJ4L8orQApee9lzni/51nFrzyW7c4kuNLWingqb6WoHErmh7TvOToQ+K
SFM3eUiIrC5jC8zWjVll1uZ82W5I2Zb2YCeDlt61A8ZVhNYautvOtgr/0pmVc7Nhcb6XuaH9qaGZ
oiExHfhagZ8kGNJbxeQjGu84GGMAZEb5OOmZsSyQT6vth2ndWlbkBxmqn4z9El2PoC5e2NL4lwnN
EUSJZmuwE6QK9juHnPllBZiV7Gw9Xc1w7hwiOC1mlW9zMKfrvkF+/b1zmG2oSxsZ4he9otptwpuU
ewNT0s8O/SMTGM5qXOuUE919g/2LTkALRSceW580JbwD43ytpF7lRx+E5ndQ4OhSHDdrHm06GMxT
qavLSxCSJdmj5jznYSHHRECqyfziougCHRsw2v0gqk3qBTGipODr0DSLdsiLQtxPVkuYLJh7lFj0
5/qQ4ygbijaZyttS5eOjxSIiYukP5W9hzuN3P1uKa+xrGLdSnRCZmLyK5qeu3AbR+1IvRzvt85SJ
qnWHGOlgf4XAHeca0gbtN2y3TkU9YPtHDTgcQheZauZxcEy6HyXhb0loDhUBN6OE5BSyXfBeWmdV
nyGrBJ8db5rnnb8w81MhnghOMRg/mNiLNYVZ11c/wIZhsSgwXt40ZT2sBzkhl6Gg1HzLZrd46gQe
kSiFEtlHeGq0YQ/vw+S872othjP0Cv4VdiTiXD2oMTdtX28aMoUmhQJ2ItNwmer6FsvF4O/WxmL3
oFft1N9Ok4UHsyqrlJ3OgvYGU+ZIGmzhdyQ09snAreruGhg7QMEZcSJWwMpSD5P3u10RvkR2a5JI
2jabbJNUP9clYZri+yfPWjxadFZTewdCd1w3VIuG5t3p+nLEElgtyLYKg0Yd6n0DQfBIJGFZlZbc
m8RSHIGh99vDgyXdjsaow0fQ1w01vNk/bKRCVxpQ4w5/RIleSW3idJGj7gnNuiCyFWSwF83rKr/X
CYKwyPVUl+3p+Sc3c8KJ6TpZi+yrNMesf5ykvmiRY4m52AWEYA9RV5dpCizcbyYIfqJAk+1w/o6y
0qDaIZUb9FfUusVXhFCBHhmSGI2wXk3xuULXNWx7tOW3kr53VQry1w9eM8uHsm76IdIEW31+Tt08
j9JAhzYqUv+AFwq2B7LWjkbueM9Vmk3flEBJEm57MJ1ORoFyxzVGBzPeGpQPk7649lW5uKMZitFv
iE8RQXaoSvaiUV4w94aEPEKKGAedcE9DTeq5dTJiIDwhlzuEjTrEfK+f7Evg+yZQL72qRzCKqUPP
tZisfatwV6F2Kpv73PST9jgLTbkxX3BgXQUNdAwiBXzJBrvn/B13wxgcRo0sT+TJlZj3WF6qKco6
S/YxbYT2hhAPOiRqLgLMRMOE5CwvEh1JUGp4+6wQGDt8fwFwn3ZrusP1Oew1t/Mu3SbQrk2UZYwb
LREvnK1wXSToCu6gE4ogpuPDNhnzgfkTgoINBlJomh83PTuT0KA7cwPnzN8tpUSPxTRRBDtLZI2i
0wm7dz/5XiaOekbkeTj6shYXul7nX8fRtLPYaWDFkLltlVbEFI5JxArGrkK6oshEXepNVQ+FQjdj
8gyabm8HeCqY+DuL3rKYhl+k46RtZJqz1YebDF2/UF2pd7vOcpp7b+2W31Xj5dXeG0frm00oFxrJ
1GLxAKEZFKi+zKDegYPD3tf2q4zremkxe0gPAf245sRST0Npr3eN32cvk0e63bUTsOhdjL4+SFCw
Mz2ePODoinW0IIUPFzIUL51lN8ymfP2ztu78RZkaB1kTKEuA6JQOlbGscar5B1lM3ZdVL5w9XsYb
KlFgURN5BVCaWkKt39Yq32le+qIJ76V2tEOT0jFCGh/XfO4o69RO2BpI0emhyb07NTYPvmTM0J8M
1+ZT3onnyi7xGxu7uSx/63mxB5N0dKQekRHzqXXcW1zstC2DKvaNOkZ4GvtOO4WuCg5e5n4puvoJ
E15ki+FqMZLiC0nqt/Mirxy3eik8I3T69mY1ntvpoUzrnW/9NGA/Eo5xtPkLw4J9ccx2eW3tWVnJ
GQecHud2b/BU0acjI4eHNnIbYdok1nf0s8y2gsq1SPRPk1bpsN+MbLoHI8LemxKFuqDXcEUllX9r
dcxriHxxrOj1XZp4CtJVd8hBAE6y3ut4vY2pbm8SPD4OvuGc5t1nFJrHUcNQ6ar6y9j3T+w3HgYN
nZ4/ZvN3HV7Jhb54h3ZZv5NNueuG4CY1nSve/z2Uq6+O1l44Od6LcjTvfZF+Llzv6JRf/fTGcuo+
nqA6hDUr3RWjjEzT+U/ZpZceu/ekDiTtyPGrgdXUzgD2FGpeD9aaHQdlwQfL5y/1YBxmqZHma3vH
Xre+JkPxY3P7dqO5qajEoZnNfUKTJ+Qws/cM65vSzDsjo/aW0Z3RW50I0jEOggSHsO9Qv9ZibKS9
G2qreRjb7IuVTZgrfCvWZFrgqSRMQKtSfsadWzvfpDE/aRDMZ2PD0P4sxurXkNDgUkNzYxbqOi1K
gucy9kP1p6RSU1RpxhHbK3yCnBevlgZd56wujayJ02S5mleOaGTjYW/51TKASC5Yf+XW95ke/ews
n+bUear4nkIyOfBq6Rfp5HT3M4JbSUHLxdCYmDMsgPYXPIiLRclbSgIHp+uIkU4xhoqxfza1oY3p
h95VOd5Ch1FRpHqkrxNO7+pTi8P+2C5Nu5s8priuVfcTeFYcnOPPciqJvc+1gl6qUfdskpTXR7Jt
buZR6Nc99P09C7P/lDF07KM+OzfIKC78BZhMoqwLX/TXpaTJvFkeHWxCYzvmYWVpt25RrizYEPvb
XF0k7GOwIJe/OPYSJIgutTBryMvGs9cjWhyGH1IC7w0HITz9iBGH05Yz2noSNYj8rsvaUY9uY2nf
TdQhv2qzShdMaR6h8zp7EOTHQ4E6oDLS4HPgC7MIHY6K7CHZYAXxOCzdvQqyLjgOY2a2ka4vixdl
A1TpyO3bIQ+zAT1whMFw/VastZFES4YTNZaJCIaoz2R56/kELeyWjuJZZW1rC/keLT/Ps93fASh9
P7aKdpZR0Lf6YSxSm4aFQLloD0b+KUEJakc1XwVhOehtvAhYDhKkgNngRdHTftFBMdjhaA2rvfNr
uaWMt0XPdlMY5JqRe29oOLutDhMfm6zLRfeTZaev/YizcG1m5ki/3GILcsv4UYPT/dyZmdrclbLY
l2lG4X9sClSfRlXiGdSHlfjYrvf9X9lUZN9HIg4Zu1bbffYkH1fc4b9Df+qXM9PXqMF/F9bih5K6
EJlrCt5IYq1NFYulYNtYZiP4jNxbE3T0CZiFaKgqSiB233V1pFhc7n1AELChsyzStWDYrWU+468r
8ePHU+fKzcszOXlk2Hj6QkcZ/U8x2Ip/UvvufeB0JDmjdEAd3bOcYOBZcGJRe4ZcvofNP9uIVX2U
qIlt1XxqvXTIQq+kjYwHBxWifcspWEagbvMUS3xU5E8U8qrzVuRgiyGte6tC7XHbMcGW4IinwdvR
lkoBevW5EVv6DH9capPzp2iIBInabkqfbElYB261KntBymqInVuO/aM2GvK6XQZQV+ieFtqPhHJy
2+ugjyEK/eLG8wl/CN1i1PqwTL01g6ucEug5O3NKjqTX1YydQAx3K03MbpcrY/1aETSfxugukkev
G5oXR8tRt2tOY/wAkYH6Wpt0gY1vGm/KxTLgPsi1ZltG1IQT5d3W2CPMIij2bDZletl2NVhEf0qD
iRHaoUuggKtfUwsZfTCY7Laj1A3y+3I26iutw8RHXKFEkbuN3UUbecr0IbH1jejJ/XBodWTuvqlt
IrmV1pTTNuzOwemb35m8TTwRBgFDcC23DAPbmQLAyJWfNJj/RUo2qcy/paqxZKwVuScjv95Mlcq0
phfdTts7vS8sPmyirfCDFfXjjK0QX2y1dXfR2jgoMBK+xg0n438rYFChL1n8mmwnsoOPOMuqbYek
11c5gcZ6ZFHIMmKnSPLPWjpMQUxFjL5t7k7Fp81Jv4akQbvWhbP28hZvIwSXuW/mF84ZOXoWax3H
PcSt9sbwugyARK1lL4L/4ZtbWqjz9c4nhaqj1U4pvm599hCD1oYeT3u8M5Kq+bEGFc0+4Ojmj9ZN
2htkSJMRBXJjPmtsvOFDg4PIjXrlZODVhn+oBxt4VZ/4VMbYdoopTgoz44nOHMX24zoZHrxL0Fp7
DTvFGAZIa4adWKXjXKQC+eKdZQuisr15nX5SnNFJTa+t4Iubzg34AF8+V7BUWNSRI33JAra58chB
koywoRv/GHj872GIYE3qXUxFy7DNTQVFAw5BwsblSKUokDfFPG4gkCar9qkO3XvXtzY7WjcpaWsE
pEWXtMnICo/n3NZUWJjrWOzgWuZPBsr+pyRA/hraJLAz5QF7p4/lkomCp3fm66/YUMJxEcQoUCrw
QlGv/RJaYz1f5+i7y51cfNOJ5MiRPbJSxfcC3SE5+imHGo4SgsxamvT6r9nTc2wzjt4/tcJuR2pu
YAEj3CjZ5VomjR0pHEA+DnMGQAiTRxlxadbuofacq2KoqZ/0siBABR3vlc4plf6G48MqmPKJD9eY
fuaw55uwMRwShBiCwxW+HKySWOonYEBJwQfeW63GZN4X6qffLMz9fjMn7GxLNT2yo9WGHelL7LLS
1YFWG2ROdrcs5HKkuksswiAyFrC0nu0dFQvGREfqZY+xgHpHPGqLN+4zFxNcNBtqS3GryHkj/wuv
Tz+XC/5vx8mMg9P6+qUxogzFDuYZcwQFhyDIeQ3Su8xbWozfBfGQoRxLcgsGiTk5HIIWHM9qa+MV
sgeAD1XNYSSG5+zdQI3R0p1hdN5z17gYxlAh6z8W5jNzL0WvP4NQWn+bixQvSZqQorSqzrsZsXiT
nAX89/MCO8o8VEs/ftHYSXRRNeQMsaTHiRAXNsF9Bw7RW4XL0ovfRjUZDIasy5d4Hqg+hTg9sQQx
cRWk2rVLHtuqw7M1pNOgs5+YSBauZK9H87BOw87HH7bsKKOKPkw0N8GSljTFZ8oBtn65sHT1fMop
lK/OK9e4HOz000jNu935esLmJksluJ6Wkv8GSmT9wkyapndOLxgM7kBNNCSD2II5uKw4l2BywK3K
eqP6Vo+T88vQWWRYnyZidyZLsIJrlLGVuebrwV7d9ntRBjU+bSVrYMXa2l1M9VL+pP7o3liqHOHL
uIypkj2xS6Gxn3/4c9ndwLulyISc8K8ewNbq/yitYYmhZeSBJ6O1t7HZXpfEzWI12qTIMRsNTXGl
oN7ecDg+EwX2pmPDRbBR+FCRDUwdpzkmhgzoIkM8iDh65ru+4kGVdZud6WG/kSVvNlCCfDdCJJ4A
KMwn96LBPqbUg4OoSMUNkGiPlWCwnxpFJcrMgNOKIgDk1FDWptaOS6wCYj4p6gTsji87ZGLxMgwc
9Ww2VR8X4d/0Tv/+tg1XDbE5ME6ryqpp/aZmO4yxkPKV2fTZ3mmT+8YvznLjT3v522PArIRdwsc3
EfwVK//TCEQhUZh9kgqmj3kkw2DovT9BSyKxU7cF4hHZxs62wWsLd9y7OGyjcSrT55W8MphpwPNC
6Y369ZBaC8m8ZXPpQ4COnIKiQ4vN7+vHD+avHOhVvZ2fy7EWJbmFrJwm7Ou3puiFV0Yl20izs/oi
Lzq6pF4w7FU/mMcpz/p9Vml5XDDhXP4PrAO49TLXk6egxmlXsn25p0SVcrCx9Bt/8/fBxLQzBPu+
H1bK6KKPf/E7oxlVOaOH3D564aeCUnaFDYmA6HBsLeh+D00VvGQCcNt/vgr03y2dmVeIgPlkMAMD
rEWRA+QYRyBsFHZBGMlB7j++ytsOOG18ym2bcYWuGDkKr58+B4+g9fINT1+aTSh8E8iMWPpfTm2a
dECy4KZREMdWOH9hIlogIWqrvddkOpQhWllt7yqZxqUy2sOij54frYm2XlH0yy5hdwyHQWEctt1l
3qVsXuOPf/7br4pfDyUZKQfaFZp6r399Tlq13+gdAfI5ewfel0a5EnXg4BAz//GlTnVI21fF4W9j
kiN60k+B6wK29TzOuDzE2nr7Nk/TKA0IOFlM92eLJXL38eXeaYzZNhRGUvk2tWjgbLf+z1c86RqH
eQPsjOsk8rZgcd61tt3t0BX0R6Q5zr6bVv1+9kxS33KvjS1P9gd61PXdx7/knRtHHoGjhDg/xPqn
mhndADzmUauGuTKNv3E5J5hbZmCQ1NgouzfuGenH23e6kT5pVFLsoXl6qk5WiQ5IaOH8FEx988m1
h+Zb7UrverbL4sy69N6lWC22qXl7tacqE1/LqCvMFKYpY7cbnVAfozKhDo7/MAjOfGpvpw0OtDxG
nRg61+PmXr9QTknKsliYsMFglvL72o6zmmXg47f13nSKs40RyhIQIJs7mTfaEuJoYeUoZ9SYOFET
OMmTj8ws2ZmyWTFSlRb0bCT/argz1ilXmxfYMcOKLmwVe3C42AMK2d2aK7XysMeO8skkFehBDgWx
gm5SrxMe1DJ9XKXuzmdmvXfeCLYvc0O7Q3B4Y2TTRJ5TvMgE0geMsKZS2i2YvOY6MSb38eMn9XZc
8+d99G7sGPAGnOJgO5n0xuKvdSTmUl5kfbkeNaMWx86iH1laojgzV713vb+7LaZ11rnThO0iaRMx
cQaMsOw7h3lKp5CWAMxDCAmf8hXT0JkZa2tUv15YCa7ZxGhsuhAG2ScziByN2TMG1qkKbTanADP5
UpDZdOP1hncoh5KyGuStL4vhw4Ssm7I619t/K4RzEeqg6yOsmMGIQfFkyHMCHxHD1pE7NvUvSJbB
VdE2AaXhTnNs0EPlTFBlBQALzk2p/yInyx6ua+GnKrT4DDMSGFK17ABA+U+uUTSKzko/UPSsPVoi
vt5C2xB4+KmqFzYtAtB+2U8vz9AJDHlji13r24N7pN2pb8zRrnyGs6Z5kBXLRd2UeUKZmm69TYk1
FxA8vWT0uUZQ6F48lYJoPCIFx5ts9Dp7J8vZ+2JMpIFHqODcmp8Iif2Kve92QEWx5ISjqW/uZldP
H6cpMP/gQKegXmT205CTBhImUzH8GZp1eKm5yHSBLESpuCnxNUZ1X7u/cW4aJE5bvupim0Nw8CT7
EUZSAXDdA71FwHOsmgmajuPO+fNoNt0z1Y/xLuVQCFPNccfHbBopyoJUEEiFKfmZ+3ZAHHa9WuTG
0LOx8S2x4TKyOGmcEaRaZVffSMhGhgpaiJRWfeXIfTFTXdaw62WTFuWrHI+D8INfNuCc+3RBArYT
RrM+qwK9f6jBZyWqfpkpiJre0CX4IiWMzYTTJAwtWt/hggXzCVb6/NW0W6nRCC7oOXbSNWC/IWUA
q4FSBvSQIkk9rLSh4nU0INvsqkETsjSrSmMk41UREbPSkJdco8fKKFJec3fw94SkDjgutdR2w2Tn
f7Sp7o4I63tqpYDTHorUWo2wnP30KpfVEJZiw3oQ/EvDZQw6uw+nxqte4OqtUT468uHj6ebt9O8C
QUQPSl6Nju/45GvsoKUFYM4w9Dhq2NHaN3fujHfs46v8nd5ff/TsFdnGIZLiQq6/zUL/bBvSQNao
Oejp1iAH40Fzyx8LzwdyKI3FI8fxfDeuldgpLYGU2+V9LBH+orAUbUSZ0Lsiq1PdjGy1IkEjlaS4
IdWvscAhjegDEY91P15yUBdxp7VdXEvKJR/fwjvzJKc4piw2Pj4hbScPSiTgyvjK6qjOG+fWmos0
Jr8VlKel04KxGDofX++NXwFTDn4rrshI5bJ/04b+eWRzSqiWb7OVM2Ltfr1wvlX7+pBcrH+qy3mk
ZXvmFb2zQnM9BgDuHJ955zQktgVYMpmAg6L4+/H+9/3xeAh30cUcxp/n8MwG5+2ge32pkz0H3bNa
7yWXUsOTIiKBSuC5u3nndb26m+0n/PP0lpRZFCaDiK72D3tu5XA4/Ply9fnMjbwzrrc7QdsKksFn
VTtRZbWzniK45TLdbviqrrtouQPHclXtVYScJBpidUBtcqTRn8brnbYPnj8eJW83JlwbfzlnMX7C
G88cpZkec7dAmE0hMlSJ9I98S2JPIKV/5l7fvrT/XYIQHjZwb4zvIgEb3XeEaiydmT4NiLHZ9Af/
1ejAZhTqPgo+iAUM/1OrodnV9GiXPmefmFcPXdo494td0M8ss3My67fSZK7lWzrjHQMHFYWTQ+bq
zspeYMRECFOnS4VaJuol7YwOCUpF60lPv1e1NscFTpB90ZjZFOcmQMr//gqxxtt8eey/7dOEWNp3
9Ax4kRTcDeDYyzQf7aJ5DPpMP3OEee8N0g5glFBUczg3vf4mMI0VEAlZSQlDn4/IlNejUKt1buLa
KiMnc73BmKQOEVBUeqOtRejjmxIGb8RaKKeDt6bE9ixkm6HlAa29a7XAeGjHkkgbv6z151zo/pe6
FtmXLLXNa/o9K+UFxxtQKlWbMMWhrzaGIgE+nLbd+N9LGjAj8O95THsUoU+xAUNB+wwd0lYGHKgr
b/5OrxXdmYf/3lNBmeqRfMlcQYHm9cOf9GAAa2RiwF9lfU2akPc5s+QAUdotvvaMTwupgxrODK53
Xjn2RF4HpxdOLqcWRb/ztKCyKHE62eQcg84TMdCp+sy9vfclbcWaACcpFVXyKF/fXG5UNOistATX
ZBcmotmyUFFqdwVnstodAsoRIjN3iUVCcWi0KxpjUlLkVSAWfTgz9b8zJZobfo+tfcDu9vRAo+Xl
ALENLTOH5SL2gZpHSFSXg2/2WfyfP12Kg1gJ2VdS1PxbLPlnkbEQmSojM2AyDZ63b3oUhyijruj2
/XflNq4TMBXkznm4Mx3jZAOFRVc67PeZq0BbCQzgCLOwSYtPGjWfzwUhiUdzzfrPZBe7R3Tm9Bm1
JjiTxvH38HnyaW+FPw7BzFXUQ05+hXDBuKY+5w84zGQKL0hqb5x2sZGPJ4OINT/706vMgtRf6gfN
nPPPfFr2L+WrclOdGPyngwjd1lh/28o+9iQfHwykJ90hkRYrGJoQJbEm0VouqirfSX3T99Vd8agW
ozkzUt75JC0fB4VP34y1zTu5m8To8AQbANlsIkwe6XP4X+hZyg32V+wMfQ6+AkDIzjzDd4YnrmRj
g2izwL1xwFbtiOR4ZtEBvIFuYzKK62HqENL5mX7mpMuh+u1UTBOF1gP5sPiWTnf3tJ7LjNgMErQ6
9DWhQ/z5HEK450EXFXIzXbZ01AdbR9yG6Lt8yMs12Omp1X1usiFAIGDFC7zb636C6szWt9aTuDHW
4mF1N1WiM1aoOqdN1bvrIPsSQoFAwo70pLWcyxSMww+zbI0fwl2tlxaXTr3TwOXfSlTuGidGx8Vq
nNBxxEw21HA9jFZHqaZU/XXJazINbDC7boifWLsbM3LbI2MKqlv8rO43rSQhoC2Fg3I60Umr7lb0
+tLvjFvk4QCxbWlqWeSNnfg9uVPbhqo2WwTWi0dGQGJrAgDvVLgP0+gYT0CsxTcLuXi3+WLFcq95
fkNGMNPZFHt1p12Os6AlSceguITmv3Bap+F7X+mpa4c49q0EBc/cy5D6p+Z8aksgIrvUHoHlSidF
aIJz55LuHDLMLl26m4yaUhejxBFJvCz+wNfkz2ReaJnOr94KLz5WGEvz9nVSo+2DxluDgLM9pHsu
/E4Kn2Za6KGO6jsBCeLln/zUIY1uWAaNAIJhXm4ndyGzBlog4vSqdKHhBVVaPPbAzkmsEXb/w21r
qBk9U3ex8ypMYiFkXv5q0KjVjLGl99cIpnwtJmOSzIQaBp6IJm00871W2ZxsGV0Co68tSDjx1bjC
RAdGDlQHEXgbG3QLLuegJp9BCF9+hb+C2EqjT9bFsyrEsXISr76ulQRRVdMXDksqq7+oEaxr1A3g
qONydLMbSepmu0PNP91UXbCYhwFpFhI4pSOKRpLq/86otPBuubVrT4DMI4NvChirqhwA6g5SIppU
kPhCNWstUgZbKHu36KX/i0qRKuEeLr0ZORUyHDJFFpJaq1Q5O1+b12eh0knBuZZzHue0hRAPNGwZ
4WznSGhNhV4TkYFPFQPqZvpJHxeLQWwnFuC7uV8Q25h0MXet7lY/mVGosHVt2WjhOm+PunUNOR60
PB1JlilNBXUYO2W3m8TQdRcJljIfJfYwFBFd5m7d1+5sC4oCrXQvVlxZlGsGQ1iM/AzxOgOxprmW
tdbVKjV7jDtCxr73vZHIS8cU/8fZeTXHjaRr+q9M9D3mwJuN03OBMqyiF62kGwQlUvDe49fvk5zZ
XRWqorA6MxHd0UGJCSTSfOY1TbuSYrQxNzg10BvKUEotkDEVyucS6ogUmSqsW3DGQSL7AteayoQQ
quTFrd1mYCYdcNXRLk69HnhLIVnqOkY4NNtPRQe812f7jpuosvtH38p9fccthQdSiGfMdQ6m/rXj
wnoLoNVUm5hLEiBW6pTyGkBooWwkH1P2O6eN0dIKB9WHPBH672EjZ099HhOGW7Vi5Nd63XNQVnLL
YkFM2ZE3OAS3gLgrz/uhI7v4ghokzoFsJuujJO6A7dbVcb/JwKZe90qYy9+QxQzQ1pZp7cEo8Jxv
ABk9ED1ddG8AsHmWtEF9CNKejFvuYxwx/CbLVpKdTAAtjEa5jNq00jaxbPrvI2T6Z3AR+cv52OJE
5EaoDj0Kvi51c3OWnBgwbY10IrMDpW+vEsKnWwTh4/fzo2jHw/C7YRRRDiQbgn52GLmZtg+jvGEY
5H42yI+vkdG+0fZIgay1dbYtb5xb5UJ6iHfDLtgiDLR1LvJtslE2+dbYQDBxs5txZ2/AMCzckyfa
5odPJp78t+CqKhDj9RWeLHbR01x/IIm2+QDL4j7G23ANoWchGjjR2joccFbhyWk49KEYMHV/PLj7
b6vNly/nZ/v47j8cYRZwhNizVt3ACCg2ump57SNsVUbb84Oc+qK0cjRTCP9xH8xeQ2m0hl4Rt3VB
C3JjlR0HiuYsMeROvAq5EnE2FSqHbufsVaIamFyAJtAK3eZqbzSGvDWjIb2vi3zJA/y4YYC8nyw6
2rKBCsI8bY2NDFw9ei4AZ3OgRX5FXbvozPxH703mZdphsoKzRV8/lRIecTsj8qWlpaEexVFwAOFo
kt4YaHV97qLf1iI4Q/pkdS8su6pIxiwlRG6+bhUlB29meFB+EOO87wGafJMCzbyUOij4F46OBXsB
V4vU0sch5vx3ntmNC/kr0R20EA1H70KwOQ83SB7YLQKzCfr8Zq0/j2BMgFkxh1dmnpXEAamu/+zb
BCOgpO0I00wfnX5XDXuAXK2spW9GII9fdTPUxtWI+dTb+ec70WZB+1IUFMlARdVhdoLBTx4tpQNU
r8RGlF3T8wCbWdcK7LFsBCcNgjY0QG/bnlW55Vg378bg2ckmKyQDy5C6jt9K5E7vu66eBPZbHTNC
xqaAJ65M00WixloKZdaAtGaVaOdeSE4Q703bs0s3KEooJWVbFvX6/GsdCXcx7eBX6ARiDEkaNBfW
zKbJb+FKQluNY9r5cRNrN5lXd+/VWPX3hNWFt+pS1WlJO5Hwz2pOV5QFC/1RCgYcn3CvHzZaj8Tv
3lDi9iEwqSi7doke4CqDIKFvFh74iPTLA5uEVNSRQVJh2Xy4Tqicle3g0OFLBGoGOb/p0dbSdlVa
WfxYd+0IpFZWfk7xFH4PSJW3MIzUdOFUOlEisITwjkMWq4FYMGZNt7ZAfsdHP4YSQe9IuAUDzFr1
3RS+JBqx1yp2kvH70OQxXhbFNGAPSA3mrZ6y+MfCfIh1d5jEkg6ReZG/Klx8cy2VLkHPL6bhtzIQ
Gr6BYpe7KvqoV76qD5eRVlh4aJXyJs7C8b6JguGZ+YWZo8TSnZV53rqnArKhfTvuhFfY1lE884Km
tn7T0KlfWG3iGJ0/K3qEYLM4aNFQmO1xGTEwambsIRAB/rbFlxrJHTw4kQDAnWms6oXJOXF5YGmM
igGSK0INbfaVurZHft1DXd2kLXQLYLfYlc047BY+wYkl6Vii5IYKCeDMeZN7QsXZifwwWYVhQsPH
G2qkCRTfkMCtDhKWmTrbIXPRKYdHlsgdhoEGLfhv/iSbC8fo8QzbOMLaqEKR6yOwMyuKTlYyjJgy
QDltnfZrqOT2pk6a8cWYDO0SkGb4fP7dT0CbOLABleEeAQiOk+RwOzotrlWAuyPcoOza25La0p1s
Ykn+Fdn9FGzSyjF/mlqBzVoHIO7egLLwy4zTCkaX2dIltrRcv0Hwoa9oDGvIf0wgRTlZc0G+ArhT
vvmIvX/Rp9H6UfWmLCwWIP0v3YnHEQDvgQyKEFhDt2a+oUuvyrUqo8xrdY70kdToKHBNK1/KiBpB
GST6DUFnCctB79ZNZER7z7aw4kngt7rSiI3npOB1h0gTpaHJsxYKnyfOG64eKmZ8VhYyaluH0zxG
laP6AY3NOsane6d5gdTdjLk/NNw4GKmHo1Q/4G7hv1SUIwHAV5J644xVPixM1Il5Uim+ClQeCkYE
MYcPUqtyHQ0j0uXN4Bi7BrYVJKxGv6LyvoTmPHE3gcwDNYsOMuCsI3SWqmFfp1TIM9ZTZG5lXDku
s8lMHg0rDh8VRGVal+3vX3AboIFuK/Vdohn+Va2Yxc7Kqm4PHje7jZ3GcWPE8PeSFE07hbwrXmgS
HJ/BFMCoSdN+kQkS5v3gJgCd0CB/uRq1Xv6mDXUDj1BurvIIIS2rlgJItV2xB7GqX57ffyfnCBcj
UYLDBom5Ovwerexp1aTlAGysqhs5yFHG2cbgPeHADQkO66WNVRUeduGVF00N/XerdH50Udc/O3JX
y5sONLUNmy2rr7MwwJl+qlMLk+EO1wKCrErRFi6B40MZeJtF2ZVGkIE61+yIsuoO9z1OypUW28k1
VQx/bSrV+D/4JLYJapHqMKIK886bU5Kitx28JBtnnMc4teDecjG9D0Qt901dDiTDXo0GPuH4gkDP
sQIK4DNiKfpcrAUOiXkWCuA9kXo7Xnl0iXYGQkBXtRl1qwYe1i+ghZjNOLk3bKEjj3eJAxjOjTyt
fIbCYF6Eae19KeOpWqoPn3os+u6aznJx2MHzzMNXnYruXJ6sqJVE+jqF/vOYT9RXrNjRgG6r0Q8d
94SVmqocYlWmPLV47+HVmdrW3itTPJ7RxV3Cxp84UKj/IweJrh/A5HncLw1gK+MAns4UtdNjSv1l
Q53Q2Mc2fbbzm+XEUCSRdDdQykFcfd60MkdFQ5rFq1e5gwhFhWQDVlthfJP35hLewRIH8mGoIyB2
JmJR4kAAYny4LwOvrb0y0JvVUCT6eAdNMN04tBKjPZ7GxS1scAwp46CAuCXlDZiPyvQgkNb4ZcZR
RX0mT6fgqQRAiJ+L3Ab3mp37wKssfrjWsUKE/RdN5aVlRePrpGoIXuN1BhbRclLZurW7RjO3DdCU
7+BZlVdUVurXBHrmiyIpP1WnkF+g3MnfK7O+pMOXbKeujLvN5HQh4iXZhFiIF5e9K/V15eOba9Xy
1gsb7Uvt1LIBnEsGS9SUvLrbaCHUI/hHyKxICWjtlVR0dOY6KQ2w0sNv9UPpIUheYKM8KFvhaNi6
iOyjdZNnqZO4fo/kBnW1xKezZsXGB2aL3kvoVXh1QF8ZfuDEl0OU74dmADPaTa/GOKCCoKRQtNxc
DiXCBVQ5gPr12vArUTlOLnQgLRh4VGbypPkY3CwcYsfNFrpk6A4JGVNxvswKBrDdoWfpFEOZTm9P
7qyv9crpt0VsqDt0S3wojUO9cKZ9tsVmi4rEnQaPUG0TrcnDRRX3QzvVFWEIbp3N1gD+dW3Akr+f
ItmkLjtY5rqGyAkIT+p2Pb2tNb3M9iLRUvVLhaP0FtCYvvfhaJHOyaVznSGfuhCBfkKVZw8pnBpo
DAsMAKHh7CGLXlbDQGDtjChX1tT6umyNzQp9i74oyI1L3Wg2wSBrDyNUmKfRzkMVgKYjnNvlQVg0
DcaAoh+7wHFzp4RqrDuTiAZrGTvbFpcCAjGoejea0kUWiPlKktaKgZQFetI2MSXM/HDY6GUbOjvI
af6DFcXZOxzQMVzZoaO9hxO5mjvFcXRXjab3s26ytt36jjneoeBSXnITBjp5lCZ9NA18lqVbW+z+
2RyJEqVQ+hNhwzyc0wwvlVpaDSsLuYKNJTvxmnJttMkAdnwPfau7BS1sA8mkMaMRut/lxJjXSWcO
F1OKm2asYFq2sLpOLGm6a8DPhUYUyOBZiAmg0cdPqqxxzJHadYno3jtlIGVdpb7nRjTb6GrhmvuH
R7IFdANwBZUfUNv6/PT3atzuS3RIVlUi4XRmRfUlPD2imcJailyPQyXGslU0+2RQC5Q6ZguTG5a2
CqaNKztDR2rjDVL5TuNCeQpxl/0u6S3xpOEjDE+PtX8ENYvPBOVq4yZQJ+W9UpVfZtWiQDhq05NR
WuMH4pHNl6iyp9fzk3JcCwNXARDK0DgFEXz8fJPfCnQkAY1VY2y+0iRsBC4mv8EdvO3x2tjqSjmG
N0oEoWRdKEWGokE1eT2CB0NPm9NuA0qlSDlOq5wK/+i2Udjmd2lXaAspyafU4cEa5iHp3tO/d0yK
MXNSS8bG4OtpkJ5HPX7DAD74NRop+FwnVb1Xy5gQ5bUGc/zp40r20k0ygkdQuQl2MJO29ZWvQNtb
JVZSAolV8Dney10BAwJj467co0NJJO98ppANbJAL3g/tEl8vQA2jMBN3a3SQ7GKj6gkNJFsCvYj5
cT7pCyv0uJBu4YpDrVZIzMHxnZPKdKvJrD4GRlN3qb7vIoW+i1bqWzuwOuotib1GELDbtBSKVkFL
7dKBRgv/jmbzwrI4iinEkwg1TaxHiC3nJK6GS1RL4L0yTPrNphnqqkZ9EajSpR/i4a52eMQN8d4a
0cMsp5S2WrJ0cn2e3rOvzjOYoIsMXeffs/zP4/jMa0s8g1r3t70PYhBhZNX8Zvq67bm1nyor4CME
EZZMw8lHIqaXFRxSQD3cC3jJGpPAaY9XqbWr/UC+wVw3xF5KDq6r3mi3ISamiOoMw0VSapideJT2
aKjJ0PjjZGPmerVld/ubtKwg1ddNubUz9BByGXdrKbfVK7uqmpfzE38UN1oqkEiki0h6gfjLs4wl
ihCorB2DwKZ2vKdJHrpNk7fWFm3Z8uHPh2JiBa8QUCIImcPLEyWbuGpC2HSt3tNwTsxhWzTwwIGw
5wtlq0+01OGnJAED/sgWxgiBr3k4VmNJo1+WEXdpNqGLW/YjMRsUloQ6xFqJA9Rgcyej3o7cktuR
56whcA+Y81DW6RUhGCYNoytbpRxxcZvf5SJp91OeQCHv8/JV1cD6hzaf0/YV/T4NUumO4rdy7zs4
1CVRWOz0svPxA05b7P7aTN5r5ljuM9xErssxL5bwI0dlOhovKKdqTC1oZBofh++rjMVooeSfrmJr
ND/kIEuyNepL0n3sgSfZcld30kUy1FgoBxTRwh0JMrKVPv1hJKQG338nMCn1FXOq7Iam9QNXyQyj
WA+9Lu8KxYZlUPZWkCJAkhgvalNoP8+vjqMrmjfAD4g7jO1HRWR2RRMSVlOAzyRtti68VVpvuCta
q987kxqDtXQokkxYNP4PBqV2ygYQ/JK5IDE+HE2oY6wErrRv7knjMuQEERFD+8/8OsXD9KQ3drEA
zz3Gi/OqxLlA3uBYISM6q2uEObqH1PkgHWpxvsP+QNkVFTG9C2LFufRiPcdwE46DO0joEI5Cz6aX
AwQuWqWCvBBJSyV/sRtmu4XTl6CNcxfm3Pwa0HQEKHHHpHYdMlZJq/9CgEYXNuWJIAWJ+8/X5qY5
9pYy/LDIHB0VjgFh/0ckRdPIlXEyNdcR/a7LMeiBLKRDjWt0kE8BOrRd0IPeacvhmYCizjbo3bQ4
KrYFAJnJt0fPpZwIgJBsFERFEBQUXM6vkFMfSzAJMEoXYRUS/Yc7i1pDHNO5BCM+VvZ1Hab+86iW
yQoyZ7BvnNpYe3Gq3+YIq92POqBJdGSGa7Pq6i1SU+O3849z4rim7EPZnyLlp/3R4dO0U9j3CLml
KyVso29mlCIM7pved9l3CKnOj3VcmKWCxW3Il6J/RhdARPq/hWojUgLsDQ4V38H9NwjNS7h1W6rV
PZoVdUZtOPzGskTayUZBIk0uFsYXh9ZsWaomUHmdY0348M2mXkti4KGIz6zKMUofI6MMNjoqNEC/
uRWLKepfR5rbdzjAtBulLvSLKcwqRLJS9anujXEhKDyxScgd6OTyD7bJvMIiVR2OwFqQkaCAysE3
09gZqKsvbRIxqfOXFvUbhQgEEOlcAtvSp0ANOodeMSkvhkd2/aCOavVVcXyaj4rUpNZWbiTkXSgd
WKgbynXg1lqc8Mewo3XjTPYjCsq4x2/Of48TE8C9jekOvqPgXeYdp6C1ZXC0fA7foLjYIL56Zcal
sT8/yokVzhjCdZtavCgEHC46+DmjpYeY+Iw2yk84BWOFl0SAsRFFWNjbp14I0A6ZmY5vAOjgw6Hs
HLNU3+HYwyfBuSIDB9ZqQ657PP9Gp4axYWI4lDYgU87nDf8JVNsa+Ej5BE7WrnXnCmWaJa+tE/NG
8ZNCOYtGQGVn85YHuWo3ISXOSPEzFODkeqNJeloC0Z2Uha1wjPgBT0iGz13BQAA9ZpFyZSD4E9A/
B+3Ukx5IqK2mlZLdZSkypkmuoAw4adPaznLrRtXwUozzTFp5vu7c0VGU1q3cEQ5XTvNlAPi1VIE4
MRUg3HlAuti07ubXmVKAWYCnlaEFWnmtS89K/lAn3/whEBr2zegRM+4jqMu3RaTp+aZJsu6B30R/
02LBeQg4yWnt2taAcgoW8WnmVgCQl7AqJ9YFRGWBSAd7IUTFD5df7ofUDIEdrqhZVPtWhYs/aUtX
+3FlnAYTNVrOb52SPb/qcBS8XBwgom2FTVeFtH83IIxbTLi+4xAIqjYM1xZSXrdRXge3OVq5yRqN
8+AbUrmvkyJpa5Ma9tIZJzbW7IzDXFITwgQmgcTc4Cfr8go0q45uUm71Xwq9ERJ0ZfwLDedpq/dj
uwNEtJGi9ANzhG6jD05x0VMWWjjQjol0cA/IfsUqATt6lObLjSeBCZUpL/YwO2km/XL6Mr9ArirZ
0N6K7iuqww+ZPzWo8qJNGnXjCCa+f49t9Yvao9FjV53+q5JLNEbAxmzMMp/2QxMglVJY1sJ9KL7U
4axB+wZBRJmf/7PFD78kUreOUWR8REkCBtvUuX2DnqpzlWgDPkhwyy6kpLcXGj4nBtUtYj0H2gQe
K/pskU5F1tVGi/JS7U0c+shg3aDG01yUAx7SpYf5NcbSzur8iXlcDMaUlwWCvQ3bF8rrLELuAjNW
9bYuV0OV1t8CFtFjDkjuq130+i1qj8iioQDnvJlmgMAs1RZVWWUGwlewk73kBY/44EeNwsstKAJV
YM6s8VurZubrwnOemB2BTgF1A16HIEn8/LcIqQQGUUZGUa70DuwzBz22fomiT19ttfJT7iw1/VHo
0XivSP7wOiJEJ6jnemrjVN4YmxCovoprdZpGm4ro9bLyovgDRcYUfaNoQNj5/POKaZutIFY7iB5C
R+pb88e18rEs+ozHDROtWkcyhOgEOtcWM2ztuc9q7bvVhKhJByDRzo98fCSjx2EqCkgeogTZmk1U
AoVMkCJFT0HuCSH94NZvqHK0oGoXbvVTQyHlIhphJMKQ9Q6/Cere1AU1qjgdNPcNQoqOW9hR547o
2y681YnPzyWDxApRqkCKzHoWAUaHviTTs7CwcUfmlC35Y9JU/1Jy5BElYJSwwYJrlbzkinHiHdkW
ggFH4EINdTadSHolCB7KCLcoVbnx685ZZ3oWu47e+Qvx2DE40AIEBhgFGB3ATkKlw/m0swiED+Ld
QNDjzF4VILI/sgqinvA8ReE2HjQSaBV+orMdLM/oNxZn07QrEhNFfUlCCNMlosN2FkaRhL5tSpfS
TO3AX6GKV6l7H2tD5Lb9ttw4vlp6awn91O+FGWWV2wGtd3BJIPpeOGNOfDtaxYK3LbzWWC+Hr1WU
DiiK1CtW8WAEL0Sk7ZUgoF4bmBE+gC6R1+kURV/Ob4PjK59wCawvST85DVjZw0Ftn8oefi1IuJS5
tymoRrpa1Mt/Hp4xDB0BIMWQwJAcOhxmUNoeap0DazscVSgMo/nFHCbY6ZBV6EbSpN0jrgnLUC/K
y0I2ShZshJWwKAKjKIlEEaGVO4a1d6H0KiXo87MgtsXhMaQDqaJQBexF6BnMdqid6KQvhQy1B3+D
72YSQEhAmmg9mui6uk1iBhfnBzwRr0KjlYWCHDkRX3xW5ZRw4BhxOahWamDLHcrQprPG08FwkOxR
JmcVBT0EgwB3WdnVfc3atkpbTmjplUmCwqhn+W5WJ9b3QE7ju9CrWwQr22ShFHsiVGOZCSA4Mg9C
R2A2Lxz7ftdI2KqmealtUJkzt6oMtiJCceQ70XIQQa2tbCyf9fLSSIZ+W9VYMCIy7z8AdDWvaE0v
geA+r9rZxxJfiq9EpEf6OztqUilT0B9WEe7B3KeAP2lbP+MiiL4FRjF95DEN4a1DicbbxAUklE2X
t+0jhas033qejYNCQisF9Qh0K1+lqtHegbzX+tquJ0VeDRNYYoUGxM+FD34cYRJXUjdgneHXBlTh
cAf0JSA3uZIlBFM63Ea6OqHJNBrDXi3HeAPcV4fWGAxbpTL729KxGmPdyYX2jiSyuT3/LMdntTg3
wZN9Rgg06A4fpUCSlxgcMcraL94g+SpXTqv97IeyWagrHh8uDCQkLyie0luzxc9/C0akwApTbEMZ
qOq9laLEEV1f+hbnX+fUKCCcWKUo84ge+OEotepFQdmQDMV1wKLoMnsz5Og/nx/leNJwGaJZAO+Q
tcdNfjiK2uVoQphKvAqDvFoJwOQWJUz/slaN9/MjHb8P/QFT43AQtuVERYcjleTNQnoea9g4y64c
3aCmjxPC5vwoJ04gANU6dUQRBRHWzk7+BjsqTSk9+Lh97NyExdB/+ABF1lWNbFPP0nz1kyZy4eTi
mtxO3SpR2m6N+mq58rOKjifqOleJH6ILH7fWwh1/PNuAuhQiWTRMUHyZN4HoKyielySQT/Xy3YsT
FQHMWnuI7Lj5vjAPxxsTDQyhfkejD+zyfGNqqP9whMSSizRhw/ablNiNFLW+BPwZbfpowJ1e4k5b
gYZV154Z1E8tMJ0XQmf1j1UW6PRBPgd0oqCTB27s8NNHGYlhT6OI6y7E506ehr2p+vFStnvcmyE6
dEjDgfYLP+XZWvaldgRvhBBjplbxs0MQ4IY2/RmklwGx6HJEhQLJ/Ljp2neN7HKNDEb34/y8H39h
kNGQb+iE0ddG4efwVaExw3fkyoLvYIbbYCRZpLjRotFfLs3qiWuMdyQj4iaDdsGgh2Ph4MeZm+Jh
aAc5dkBGnohqfZg0ylWXGxlivYFh/EryyQpdEcTcjCPX88qTdcBTOs60+HXJHe2QqbYjayHsO/V0
TIOImj+R+vOPno2a1yt1mlJ1aQm/OhQZL1S4v08NaMsnZN2ry0ju5HDla7CX7CT0L9DpfrAzGwrJ
SCKx9zVECxYe6/gUAgMMxp4GAyERO+NwzjCeSAKpiVPsV9oEbJue7k3kuP/0KgJjDawZJDv/FAvi
cBRliBqZ9la2oi8l/SiSML+ilT7R7jfkhSLc0QsxlOBEikOckvn8hdC/0ovMBpDi9FjydZHmX5C1
/3EFl+YEOFhTyEig+DiXeso8CavCHjF3GArFDsQV2t2Vba3Pbx6xOQ5CIOJ1oezComEHHxW+w8Sa
Bg/t21ViZ8NzGYfas4Ym2Yul1fIeHLTp+qZc7Qbk2dG4nPI//2q6ZoLD4+z4zDYPv1rodU6emeRY
gFVEsdXJLgq7xSAmx8jp/JseJUWAQchk+WzCGpPI6XAoKgZpINXocKhqjnBV6maqgkXVZUCkrDVL
iqgAk45nluQLYiL/I0Sag4HsnkPeLvEEITfHN6JvEd1bUU2TgaBkau+sjHjAQ2JINf/ObFNM7EbQ
3W9JRYXMtXNNfw99QIEXgeH3b1OjjVf0kNuLEjlUdZUqpgp2Ps24YvzCGCH/0/+egOg4E4RqNQHU
OflK+wD0wWxgkJSy8YilRKu7kA8AalEXxX0rUMbqKfDUxljpfo/ohNf0KN1ZVT+ml7qlgtPMOPBW
sLFRY5N9CSPmpu8UeMyNHofrwMzV21pyvAgtkK6+atFLQgI/C+yPNBi7nVkMiYTZUTQhhg+uFLJ0
Z1a3QtcpQtWwx3DRqVotWNHJl94iK+yvnABHHIjwocZ68H0ss9vekr7nqCS++pan0sSuxq+tVWvv
fpRL3ws5NDIkfYwgd1s1thzO3Va6xSFXwl9d7wsUA4lIyutOqN2si65B4ZN4Bkm+WJ6Q8QHrEkn7
SQ7Ci0FHgOci9c1gcku1QAPSzgvI/njIyWupVp3vKX4DvCBksa8Fpre6K7cyZlbSCIvrrgl0DgUF
nUTAeOmALVKbjKa5aY0Sr6kkmtBxRrmWzzTglB5t6aYW37o0T1VEz+sJma4mGp6apFT1tYWowDM+
DGm2bp0GwxLQt5Xl5mDRyzWkF1oOhjIiXlRD2y7cfizalwl7wyfU0OkuR0XZZNuEVeIDBCyGfOPg
oZhfTgXSRaj0Zin9gBZ9WTwKKK6vO5S3O5dVZhprdJXpTuEihMvVkBUIy5E8qsPaFHS1dWxNyXs0
1QObCF171fUHW/mmKUBOXN8xcBkCQtW+tE46yWgLdkR1lH5jGyOzPn8HHtEOj47cli+xbuhg+oBB
sULI+q4p0MvKqlFqUNUhAUsAIkrr7uUGycVVFliVIMvbCHGkY1AIy/MYEQn2U+D6Xm89o/AR5Sst
cOzbYqq6a43Z5NdZvjCV0zp92kxwHPHELaceKHkiTApYiJbA2sUYmuU51hrUZTnyzh88x0csF5Oi
iChclO7mN5MOCGBqE4JdpYQQs6KPG2wdYILXZRjqX6bBGJ/7pECoBLdBN6WyshABH8MShe6SoJdR
DVJEenN48tVIPTlFR7kuRdECOpuTrdm36b40exscxmSu1TjqLhD71VaajWsY5GWKNzbQLAWIiksc
H244orqH8xNz4h6lBKrBf/y3XvgsMADINNGl15Fdlwv7Ls+S4bGuZWdh+o+jIl6fHICykSCWAMw8
fH0KMWoqB1G6knpaH/209XQHU2T5yfCNrZUZL2CJriN7QhUS09dRB5ZR+vJdlXYLtaujQBVsNdRx
oOAgzxWC5sMHUdTCbnoVFpOnjd4PB1OIdZZP9VVp4m/0p1PLVqC/gKsAATp1ocOher3sE+JP4VxQ
WBeFlni/itr6Y+sC2nuiuUQNFYIKq+twFN0ZDaumo4RzZhNve93Xn8Kw9hdy/xPTBrRGaLhZlLjo
Js5GMQdy3IL6TOV1MV4d1bTF3kyonloLGdzxggSkJTp3IHlO4GEqjQ65hTH3yrDZFHFojVuvAJJ7
/tscw274Ithi0hxEXVDA7Q9fqDXqoI5C/NsdNEhwS8qo26wmOZ7sTetlXuHm5dCWCLPgS+BK0di/
lprZ56vB6CMhNF+2+1Zrk25ho5x4e3YJeEAqOpxT8w5KHZSJjss2EiNVZm4gJdqbWEH5Z+Htj+Mi
bh2iIqqjFEmPFo1K8zBUc2H+1IdYGgxB/IiuDFT7pii3NHKNW4qFzhdl0LDhzgwocqrUBHhPFMa9
pSTRM3ODexr1eudJSxzTpdDe//lUmOSzCsgc9EgI9w+/kDcNURXFNJMcH6sTWW6Iwh3YMuen4sSE
89s/S7fEpSRJh6PEalljzknl1koULOWctr+Vk0RZWG4ntg8QI1yV+J8ovs42qdHGZtdHSiEMbyrU
ccDaGWlY7hJPz5a+7VEFRHD0xccFOAHQ8cgHwMtz7vOSbMLq5PsA55iXaHLG5zY0gp2Kp/t92yrx
F9/zQywsVPNV72LjqezIls9P7Weqe5jX8CRUvcAFCPeW+RcMClS/vRA8nom2WHg5epP8NYjb5ge5
SAjqC8587fZln9lXqIJpL0pfRsFlZ4ZjskrtRn/06NQ8K3GOAWAWt7KbqHm7HxtrCDYJap0/EWQF
U6pS5L1KnLGot9PUy+9x02OLStxKVT0q0vSX7fWVus79nIJiqE/m8/n3PP64NFoAN9JpUASNe7aE
msgcCgWw4Qqp2WjN1a6jWxypXxUYIwtDHedP8NLRQiV5Ar2EAsnhajUoIUNpaRhK00L1spLVyXaL
KNdvbY3G2c7iX2DDe6Nc8hQ5MTJMExqrVHmoH8wBwGZVjsgDYS40qH3zkkWIX2OuUW81q9S+q0E8
bHWvjF/Oz+zxMUX5DEcHviPnlfzZOvyt4owcds0KQhDVnmqAo15vGK8oehk3tRdOhBLxEhn5WCZP
SM2i/0kBg64nn/VwgmNyHjnRYVLEsVI+pvaESbICz1Pblr7davvR1/wKnzZNeghUB8qgHRfJo+Vk
LZZkTRLch71HtpMXEqpeCjjSxxhZ77WGmWgN2AAl2T2dn/JnXmfVQ8DtQhvQCMJvODY5yH7ixnVf
Q3/G5zGjkYQdltS6WitFyabw8zi+HrzYlFzsIEu4W21RQQmzpVRZmzpgmjVpmP5LssY620X4Qesu
0S4asmWFUWk4xePXSqqsQEAbvXY3+IQJbkay3v7paQemgm0vCifCHWoe7FUGpqQYGOJNNtX1NYX+
FroCBso6TIX1+RVyhDigZGELtCofDf0BRxzvv60QH6qVLYddS03bSm5iFWKY0OiqdniTlDsybh8K
haXeenmMOuD5sY+uDsbmNCd6oN5H33q2VuB7ST6MSuRTYIRdgkCAg6c62r8zh//6Ofwv/yO///d5
Wf/rv/nvnznGNaEfNLP//NdN+BNX0PxX89/ir/3fP3b4l/51V3xkj0318dHcvBXzP3nwF/n9/xl/
/da8HfwHRYOwGb+0H9X48FG3SfM5CE8q/uT/7w//8fH5W57G4uPvvzCXyRrx23xcev76z4/273//
pXFQ/tfvv/4/P7t9S/lrEGz8typ8m/+Nj7e6+fsv1f6nkFEAv4mkrSGsUf76R//x+RP1n5qgw9Fq
ICAGjsJPMioCwd9/6fo/Vc4RVgrUQRaNCPrqvP38kfJPlao/f4uQ3aZS5Pz1f57s4BP9v0/2j6xN
7/Mwa+q//4JPyLo7uPoAM4iH416gAcDvO1yX8HK8vvW6ftX7fnTXabG6NnCUmBCnw64VF0c89orY
s+w1LTXzI05svF3jT5/XEJWIV/PT/bVD0vK20mkIr0a9xcs+/PSKxWth+qroEg6ymEFD8VTiTq1Z
fM1kCbgBjrONOlTOvki88mH69KTFpA0JQM8WBZUgUOwvrWTgYKsMAv1PLQNnWypW0H41YXhbwiB7
i4QJbhSM3nXjTVjUIoyJS24FvVBGVzYhaY+9D1WJQ1pGfuFDhceRvuqz1y7FC9oy7lQtvQuM5qs0
edCL7RvJCK6BHUFyw/Ovi7ce+9bANkj1h42nppugwLgXlIlaKzv+XLiOIwpQyWDI+9L2OfApAzf3
A8CuH4b6Ujm50blyoN5EdrXGCQAL62pjW+aulou3srFuPaQCEXC9AovxDBn/y2jjZC5FzWZS+JuQ
P1wJy0j8sZgGeyWj+YZ0SjmKf2xK3+JwpZvfowI78lf0aY1wCDxOilut9hVZw+2YpfuqRAFym5YN
TWBp3djTbgjJGJLA+K6Wg/MtCcNuG6IZULp5PQwGvCBwiaZk+68SFoRflTLHWjrA2/SjB2DtuUo4
6jcdsDTEaAeh1yqrSkWRpAIepwTh4LtFkRaW63Ry/BxWVXUb2Sj/uqGv6ddjkFgXTVZYV0msIUgZ
R+0l5jFokapmED40qOg8h0WA5mc89r3pgn6JEBGlBratlJ48KEsDH2nLWgsffCSZaW1jJ3yVsJgv
PNOsN7HVpF9ksx238qjJ2x7pFFeuhse+KyHzWbLX/5JDh5TX7LxdrGQ+MomSZ22oCWS/IGCkV6z8
Ydf4NEBiw8Pq3si6fWPl9f9m70yW4za2df0ud44d6JspgKpisZcoiZQmGSQloW8Tie7pzwd63zhi
UZcMz+/AdoQcNppKZK61/u4MBGuMZC3T52WobSI7HHxqsZ8qboidXneJaJ9xjZp28NbU77qHeBJ0
treXAr5PiI3J4p97cwO5BIIJvVyGsy6+QUxKCYNtRPNzwHLrIZ2G9t7sPVWfTUTQraExWcEnq8xJ
Bx6gqGrcudH/7FELfYNwVN7r7UAIrCDW9HYeOxuLHXrwH01ayft+qZynpebSIfs64Y91LutLx8qZ
hnXFYG6piJ1zI0S+OBFZJMGzVU3QuCSVw9clqEYjqiroOqEoU/kkk1X5UbokZCvn6PebXdrBw9qX
bp6OUdYG06VdDPm0m2e9+CVtjwEapKiecBFb6ARXKh59JGi6ghFhjuklrsrVL88wp2cPhlh6bVRZ
0z9RYtCGpJOsD50+5Su/qNaqA/kSZbcHPBX+mdclSPLrpRjsmL9Ef4Fkxnpg8fCM7E5muHbC6cJl
BpcJM7eoZ7BGZqiXZQU17ljotSuPzeAVcDnriognZy2MT6XqFTtQkRFRZvIB2GSjyC1reiAh78zS
ksS4XHM/cw+YFUCPNkQPzzUdAmiWVPiNG1cQLuzdnOSpiOlexBCbudnWMGrIgUO8hM4uqsvJ5TVK
qzcZm287TZWC7IT1PG2cQIPPOuZVUT5NUlpnucWyO7eNFitQu9HLnW5SAe5aG3OmkLpU9Yes8Hw8
ESwNPoya3ARTagIQ3D0Rx0QwpzDX2t1kO2K+T1M53WRMaoxdCW1ljtlhMasN7F4nuXxFTByj6pm7
i5m++dnAUWbkXtoKdf4iLBMrbSziYnLc1plGUUemZbO8mFEG0h+OrRIDmb2Y8qb7Zg68h6AJgvUs
HRcri/vJF3LfdaTmHE00iToC/LQrQsAcpw3h9GvVuUX9HpxrOj4el1VCUM1OOKo+JEr66nYupXW9
ECOtR0vbD8kOUDVpztxp0qeQMbqh7fuO0fjON0Rr7szREsbB4rvFYoOS2dytaTLhmMvwur2chyH7
tXZuL0OtkO1y4+Eu7F56o2mkZLO1+VEfWcYRhDDPib2k9e2dNdJh7Z16Duww74tpOE6zUz9C1B4v
RbdZDphBqc6rpMQfnyOA6pb/cDT2C+SbOlznYbxo24ZJpuhcPknSrzOsevsKBQl0SaBprVi9Lbd7
XsjT0Qr7R1/ndgKDc9RL5gtLH8RlPVfkqo/uhZpbIpSRTbuXk3TKPNYFviQwKQQIjWaoAmxnnLHJ
TcweL1hqdGb6DnurjALOHf6ksmochGZvmPdo4k2Ci9Peb2N7Jd8ylIElfyzKGxOQETFNeyPLvSHy
c1F4UC1zw94Je4E0TjeMmHS2Ulw8XOHOOM40HUzwpFybn5XsxidFeFRG4JPCJs2SwrnMAtX+kl2C
6TDu2iBMWT0KYrcTYgcN864Dvt4ZVeomsZ6n+h3xlhj/QUmvztA8O1bcW+VyuSbTdG/bVeLT18wx
nVjexDKfzCenJbRlG/dnU9zions+Fom8KEcp0RjXoi4PoClZdmAcrH1azGrN9mPSJN8d71vikPuU
Vrb6Wc39UuK0Ys9fOZ4sLHSSEstp302CZ1t4mR2667DcLGRnQnNWk/ktZ18mcJvk4yrUSoWvAi/Y
vfNa23q2mqHBen9yBhXTebQkHPuy34kOY7IDxi4lFBjMnsheBFM+pt0sGTTP1fCw6FrrRVhluUEY
DAZBia1v/XbEZP3EPcUbYq2baW+nLc19sD2fyN3FJeXdLtAS4i1j2FVcbkHwyQRzPLSY8MNWcxyy
4rv1JTc+GDzcZl7y5DEl9z43ckuZD9ZCPs9y6xq9acuhHzoXV5q80fmRGItyGukBhYplLlka+ZiL
Dl5Zfrb6jnz7/iXrvukCrDy2eClWkxdgOY2KDYzTrKamjGU9w5mC/WKfjy1gcujUTeJGHWlb+6X1
fMyEUcTP8WQ13adUZNoQJipPf/DNBj9XuU5+7Kwusgln8XtympN0pAhxp5FAdzOdMTu3609DZhmP
8FEbPsi15txa134wqFh8Zukrx+V5U/bUHnOdGhqmPO08h6LZkry9alx6VGVytXer3nQ2LuWr+eRn
fvE08PchSsSW/F5WPZZ4TO0y+58e9f+3Vf/Hpdf4f7dVcVY/Vo/986u+avtP/umrDOc/cKZgEiGa
QUKM1+T/7av8/+hIiKyNoLClA790XP/tqxzvP3BX+HcmsDgd8ZaN9N++yrH/sw2LaMzxzALzB/H/
N33Vq65q4ycAIAEKoImCfcnH+rqraupCm3P8ZyJC6FlzW9S2YGK9W6A7n/3xVv7b0v3Zwm2TtP9t
4F4uxVzB5ipkbgGF80h/DhbAHcSKQmSOTEsjp7u3zH22SAYw3lhfpnqCYKivyq952/uHFh3xP13/
q6b/z8ufuHH/c30o+DiukCbl89ZfX19N9F1wWocoswsMhQ2IxTtz5tPY0xPVqO6yin0o6BY8SxLD
7UhnTxPjzrNG7znJPXELGa/34h6fBeyfCgeW+2r0XrcXBfOivbnmVX3wjHz63U2dl8e1m3bEBvq8
0p7U6TTKx8YkIaLv6t9QJDjiKjP3DAynuvQL68cnIcnuxFPiLeP9ODrmV11q9VUwsmPvprpMP5h8
Mr7+yy+CpgQ2JUCuRR3x+o0srU4s+5IPROkGVNgKK8rHenQYWy+tA5VEy137nkrEeCwlhJ4YLV42
hWBWesJhYnU/12oyTbjZwkGQUib4PWVJ+yyN+aWbaisROXXuQyhOsLY/UMtaz7THjnHg2Bq+iMGc
0hiztfLJUcA0e230+/nMH9rmYVa+1UQZEOJnp8OeM+z9lOzA2WVwFwd+PzyTLDR/kYUnib3gKaZr
Y1Hp9TjLzjwnMiF1bqgu8mKvV14lj7QNNVUGLtprCGwMyW12zQGr/ClwF1gBdtrDB8hmAheLenjU
S2jjYe0uRoOdFpjX1eo3pGpQ4Po/yDbxi7PGwwhkxyZurOgiZ8+LDRFklBqrGu7IQydH3qrz2aR4
8tNHr/dM98xsTGc+TN5cjZHbe9T9EvFqtysGYbW0jqh0YzwTaGfTPtOLOHcyinoaZcfl9BvxBCI/
JVAYkYyz3sXDOhXW5aiJwLuQQoDFC9stP2duQMGNBVptxKbaoB7bL3vvLDPmwHzmgV3nYhE4j0bQ
wJLsU7GZh16JBMLLfs38NtvjD2mU+5JVgT2FzhTjKCyrLEmjLqS5G1ozqG9ybNIKNOSMTmInnUoL
KojR35huTTaFVXpQgSZH1i4ZJKMUT2q102xvD5aXRPxIyxrmWud28ToFdkoGbWBh3lFX/hQHOM4R
MaHKaa8VYs7oixncfjDl/NtmtGXEQJSF362faklk7mDErCtOxcYLDm5KeyZd2d0UOGivoaKn2BHx
0OxHnfGnXyrx+/3N8PUc/mUzCl54nZue0vVOkWzY2PDffNrzNk/q3dA39oUpVXaOdNU4NEaQf0AT
O2Ez/3NBVGSbnmKTv52y+9wuJWnCQHsAO4nax3aHqJ/r/iLrG/8Ru4b+TJi4FQ3OnMdLN+rHsmuJ
lZmKZtkTDwQ9JRf48jmadWFpeeJ9MPk9QY+3+7NR5EEleTGagD7xei+CyxDMNFuI7TTBjBcM/qDo
SHaTXoyY8s2ZQck0p2c1DQ4+bLNpRNZgr/um0oaDVJr+wWn1ehS93Q9nNUpTe/O/R3R6cjDWmqx1
w1I4D1Z2Z2LhMSWMqXA1+GCy/5dN2KE+sDmPmHhjpHKyCRt49E26v+hR2kzjbVrmMt+xneEoWNnS
+6UxesnCOWdgz1go7Y1wXTKOattNG6ZsasqZPPXL9NABoRh7Baykx55m0zNoDHJi1VTgJP928QJy
M4z1TIs38wYiQFTpeKPYbnlc2ycDm+SDmEW1xy0zvctWzT68f71TWwvI51ilbXAVJGWAJP1k9qt5
RaMIlNWjkWCcb7gGgo9n6EAUfqoYW7kAnumhYsJ6kwdF8W2aeuYTKEq0/fs38npRULdQueCGsvmo
Qsh9KeX+LGHS1cHkzMCjyCa75lOJbVKoj8Xy5f2rnDKbXi6DJGSbtG9qt+Bk7RnThAJ1zEhLYuPH
QSKtg7uqq9zP0MGXZ2W3Ar5xv36t2q2TT2qTQYe+xd3YuVsUe83wG+OsmfGqVmv9EQb9eufc3gFU
bMpGG0kEFmTBCUaDMNOUNpOQqJ8qcewcX8ODyUgPdTF+TRRRR/6WvQVymV7oDBLu3n83f7v6xlJG
24QuAwHI620i603JyNJtkf3ja4sPQDOFTZFpK7E8iYzxpdKuGN1PVcwASu16b50+YNO8Lpr+eX5U
zvAbEKGQ1bbd4R/4GFBySpHHGhjrvF6joRXGFA55N982rUuyZV5mZ+Yix937D36yQW7XdQjvpPB3
2CUZA2739cd1ra5xzb6d2sjOrSZjuq/rX8sEdmE4kjB1Ra3m7TTZGDdO5eZMCGeCjvaZk2EP0Djl
2u6JKE7nD47R18fYy015nF4cpCDnGwXs9U2xRnSrJHcyggQxohlNhqPSZ/UNF7z1YmQ6c//+W9hW
/v/2EC/XgwMPjvxSwyNuf309i+CslTmTivB1CeJC0xzIPIwGtN4f7pjho7RD17sXTeB+8P7ffvpb
gLNFl7R1D+Yp/ISfel36wEmYXVEqJo4odsLDy//95zs5pv95QFokNrmA9wr/4fUDTnhkwMNAOotR
aXWWlJm4snoLuyRl1F9U6fXbWfekpOHt7UpqYZp5ydeA4f+VvRjBuaya4piTVvLojCTuvX9z+Ba8
ff0b6/u/WgxUOK/vTjXKlPh6YS3QTrdJZ/mfMNuVbVjrJfmjihfjlS2k3nXAAkJdOwqX4aKKnVw7
+BAaisjN8+Ki6T2nDxNaRH1DYTjerBXoNzQg6D5XZkMMrkxtrYnbJLe8OCWP/MGFz57vSkn53Iq2
PLDw11s7Ce5Jl0oucUMwUDMSkWjRxWQex6hTDiFlr/rtpEH6YGsz45x6SLN1pzutRLAp9b7e13O7
PGsp3si7YfLNI5OjitFchekGc3VTxHDGGFT5/tJ+t7tJv9EwVqsIZnPHLhxqLn5RjP5aRcCgoxdj
T5HdmNoEAiRbwzzqTRvIIzUzfsjYGrhTCLnBuZuwExORgptjhL0tTHjAyzJqmNchzqNwr6z+QAz6
IM+XZR72oAxGGVM++79x0NLhWU9D8NU1VICrE43bHCeymGXoDF3/iyG1R3IL1pdr3JZadg6EQjWN
d9kal6MavsyO1TyUIpO/fPQyK/S7qnZiR/b5L2ZKgTiyNm2fuecyOiS4z9MTZRty0JWK6ItuJ9W8
d4Fx+jM+fIi2BBIUyT73TQH02RjLTa1K45fCfe7JN9L0muZ4tL7wMMG3UdYFLUAm7SulGTVtcWMy
ocyyppkoRsE2I3xogwy6PnGJkTnrQ7FzvaY2QqgaDiqkduXOOBk6/5roneyhKt1giU1j4Qcd9LRo
w0GovotnMw0Oq0uWfNS0LcNeo17WSBDNcax7tCFhvyhkwhN93M9FQeeyBfspyiJHHJnyGTlO0wvQ
QNEuYx91jhbw+5Uy/+aD6j7m4wAhCVBK/25Sl/6kjVi6WKElIUrCSyBkpQOMcn025uNSLo4Vplpt
fem1ovveqEn/1JhG8Annj21Ivlj5edXkyUb9451HZjAFM7ODdb4exrWR2Fdbi3fkubxnDBoJGQoq
r+AbI/Hx3Cl8VxzoWejeGcyqfgeVJxkvEnukPdRc6ZPmN4MD7Uc6oQ24KVwRj0NRYK7gZA2NZzHP
x9xPyX4qF43kQIVnVHZuucUWiTEW2IJjgYlx+Co29xfDbbpHtyqQAjieaCcGqZnJgmSAbURjO3e/
7XJOH9F5tH3kzBv+tmSFP+4qXTVtmIyMoHiTqi92hUyUf770rl1GXVFox3ExAQuJol7ycOCcfxKa
vWLlDerRnvPk7XyN6BJn0SJdKLyUhe0KtulzTsidMASD/dWidwe6p4Y+2K3cEC8MEfWoGAg+jJXQ
l/qQSdYJkVIysfaQ3wIW9tCYDzTsBGD6mbCuCxbrHPb64FZnpjvqQ9xDSGt3cO3Qadi1b30JVDWA
zidFgItcI/2YPhq5wsjHjd46yIbLTmsKGSduPVphl9s+/8MqMR8SxrFZiLIPUujq5O63SZbmGKNg
YVRU1iJ/sK2yWUKsa5R2LLAI+tE2gyaIyW6MZ+DW9pM2dsB9Ci9ml2BDLeA3X0R9QdAGonzGLwzE
3Z48A80HwA/LwQqwlrL830MQiIfKqdcv+L6p7b3O22dnBfILNDT4Weba+vXOwDrXIRAm4YSRnq99
N5yEcmuwyBAKRepYt4kBZ2LPMegMZ6ZlmFdDYrf+zl15NTunLYFl2rFjiNCO9ucA0Tt4FGksa0xF
2qUg6Gq6axekW2GDa/ays5ccIqJpOj0LBFL/ZZYZTsuKHdI25Ll1XB669XYks/xOx3J7CdvSEiXq
y95hjFOmgGpM9rMhUvDdgNOcFvBzqMc0krNrXLdNbsEn8KrkzMBjm5Q7mSc/oQonZTQXs36esSIC
Agh6w74yFpu2KhgqIqY8MSLiwNOMQkuWNl1oIddP2mTWv/TVyu/5P9i/JdAlKeZzV3/3q34KwnIt
MkBdkWGlkVjAV/FCOFesgw6BJqW6xY4nSV4H4Eyti3nUzVjhsVnf+GY7iAgfAUaFOjk1n2fRLd9y
MntxLjb9+X7EiLY9x2VWdWfoolDFO2PvjJE/0PjHgIJliaJtJQYLhV+jAOKn9Tc7p3Ed5IIOvpP+
lIRq3PgIa25t6Rut7h7VNHsUVH0nAMT0BpnLHoVlAf3ESdrCvFGTrabLNHXlbZkK6YJcNS68gryU
ICf93OFxULfVD8K7PPgeJYgXXrjzquXxaPT2cshIJLKujA5cP0TMkjtxktmetrNM8L5oSR2feNOx
FWLf6GocIrs10PosRirP+XJcC3srd/xUNPjxQo1xv3Xmon1eG9De44oi7MqccWYO8eDTmbFa+GYf
tLXYlVOjXQIuttmZjZg3j2T/ORMuEB42r1W0dvKqCmr5qyrL9t7optt+pNeipjlHZAX29X7tdGpc
RfkOq41EFpTxkJVpUF+XTmXD55lhHBo5Jm6ElCINAvZp6dsmcpy+eM6cXLmwE/P1JjfRJYYYs1AY
tOliDmGlmQrC0lIvMBXTSaFL81L1A7tn8mGHTrPr2Al0hHgSpVdGfEdZqg8q/b/0HzTg260z5d14
Yic9eDcbbVXO7hyRKiqR0Vj5oV2qIIhVaww/da+7szNnM6s1iv7IUEl/bh17/pJZM9PiUa+t+aNX
+kIdfd0NMIXY3AAtBCFb7fz6nQ4prQLm6SrCL823zkcdHO8MPZb1iGSeyWvQZoiuSkKgvkEcTqAz
9UXn4wOa5d8q3VJZNPnG+CmoG4oqzKOZl/Ihu/B/CwavN9Iy0l9QMtMqDsoBtC5I/X6hwzNHshyC
eqHc1bT05zRA99kJDEnIrVMm30NiteUTHFFhnK/QDaYog7dwprAk5pAwNKDBcVzEHaRTtHNTsyRf
BMv9UepituIhUdZvprT693JN7Cwsgk5tJpGiRmc32c0cpysBppEt/KCAwcuKO1snD1KRm1Tu1zKb
FZAwQTzfEe7Zd5ZRQBip6rGD0oXd5qH0EyJcrWHwuh3eCZV2YTU5XCwnUSQGum6BH+C8FL8zmXfw
mTJqgXCinnBiLALIZ5FCdy9hjno//LFfH8d8gUvbN33VhJ4MdC027SFh7EttV+1ai0QQ9pme8o3a
h2DTuqqgDOiY6ZSJ6u5V0BtJrByPlN1qYCYb1TIofyDBTygEUaLvNNMZjYPvyeK3S51mnyFWt/cD
RSNb0Wq1KZ7z5NmRilyQDli6y3BDPkPWYl40lZccYb6MOiglCBGLFCEfbWx7RX3qGLCYNHwNpiBt
PpJnvW2MYeri6wwzhSniG1o54ao+/i5ihKHsN3tjqdpY5Miqlxp9HpZwH6nx3nZmzCKYnkLFBCx8
QxCuKHOcqffZls3auQgGLbtvpqHaG3bDnv/+XvZ2BuMAonGNzfaZbIaTz041GmZWohmwVYWgwJPO
zD8QMw6tp10w06538LZ1qIa5fu3Wg/nBEO7tq4XyApLKwAF8FAP611+9QdyXLhhuRn0aLNdrKnDR
I6AzdpUiJ9XN8g8mwW8HPojsMNXFA22jxp56zOOS5ePNRHkBASDBz25BjGCoee9TsHyFJTBRGYry
079/x7D0GQGa+ha7cHJcAAv1I6QZiRA2ay+JqtHuc6mP52umD+EsNHXU8NGD6QFzqKb1//fPjJaP
MFYAA9QV+smcRauxuyCHgss3ucYIfHB3wTSNZ6PtLJGXwnfTl0I/vv/M1l8WFmsYPxO+F1Sdp6BM
YY9e6eFeGFmEiv+sWQI2hKaeM2bCh3rYD/gt5JEGZCEOtTsPDn5m6fKYDkSjMJcZMuLCWrOvd/Ow
JvvOcDInEqVSVzjGkjJpej1diT35E5lkraF91y1JXWy25Zd1aYs4Qa8bKUj9u6IJrKvAGXE/qGGb
1ASk9o0bOXLE4tuq/blFam+Xu7U26yT2gaznCImtcOME5FAeAq2RwHA62qpJz2axg7onPjLo+8tE
CvNYHWfjLeUR7OD1d5BXY6rTTuCS1NfinnO/wMeeQIaP9Fx/mbm96FR8xr4ED5za1GpcechboaJs
MCzmrL5NH4Gucaea5pMgGKCNKOP7LDT76aNnfPut47pmwR7fAg/cN6TvzevXcWfYmq6ZkpBOiPQu
QXkctYG/nGt5MH1Q5fzleii8TKQWVBQkEZy8U33siezoqwHj22C95hjvMqD3Wdwgr58JrwaL+Zee
slthyFiXN2wBfeGLcTJP9lTDn7co9jGHxgp78KEisJ697l/v2oxtSFawOPQ9QilOrmOoRsreZtdG
zJLd8s3ne5XQ8CVGrz2oigmHQyF+ZC457qxKy2/f/7j/ckBhbufxfA7FF33h69WqQ/bDGBb2xTgP
/l4pK7hFzDNHla43D+9f6i8/osNMGgCFU4qZ7cneqfuSjM58Mxbx1uUuVYlJpAvs8p0f0PM4aSG/
/fsL+qCqPBwoFeyc189WDpqu9Y0B2ZAw5j3srupMMD340nnucokcPf/geuZ2wp4UvjCK0MgB6G6o
4ckctqkXV7o6a6avaKqioqstmoQKV4UOrdvBkAjcDwUeVV9a19FkWHaB/U0r8qUgsm0LyMD0IG33
whnVtYT4qsUe2vg+8p1Zfc4HPARivcVMPlwastniKZHGR3jG271+C71g6bNTIGE/XfaVSqWxEGOA
aU+/nPdqLm6qKmMO0Dl6H3pOkpwTsWOhJcitY2nOq/PB9/D2WAdBwiUT8TyAAujK6x8tYZSmaluw
SqRIo96vrMOsL+3vAT0Y44NkDl0dOsb7K+Xtns1FyW/ZsjEBM0/37DbwFiUx0Ubzx6JcQa7OrTRf
P1Dk/+0qMK0AafnWNyzh5NEabzDMkqu4jbd+6qmQyH70PgzF2Aqtk1WIhQ/2h9hVbuaYJ58035XH
UKWayAm3fjBK7i8QPzAEp9c4Zu3QRRY661vmvwzMh27Z5VlqXo817oOF7oqEaWCJ+cX7L/gNVMx2
6uO7EOAPAkZJgfr62ce1D7qsmFU0JJq48e26PfOXvPk2GO2CQ4o+uTu/FZWOxjPLv7MIajoV9ZFe
72/dMrlEWwQFr5824OQgqYfESrORtKBAIakIW+DUr7Ko4AovifTAq6T2ndxYvP500oV+YUodLLdl
lpKGOJRQ75vC95Pd++/mLyseUgPQNQAiKRGnglM5Sr/CAAkKiCYeaztZjpZ0rXOI4+suyOgMkTDo
HzTpb4uHjWuyhU+aBLBgi/H65/BLYr9mZMmRXa/5EYV0GRt2EYTMhvHg5SzYrfmoX6bY7Dz/66fd
vPE48CjduYOTTTmZ2ZPzIBjprwtE26CrN5qJlCNBcHC2Gds8wftvHt+/6KlAm9Mc6b+H1wBUDs65
00+vIWxkm5Hx6blN70eao8zhmroma2PJ+UokVTGoFZv7AMBGUBuqXa5jrHnZmfVw780m5qFNa5NZ
saDD6veMGH3CHH1VziHT7SlnnNka19DOUBwSSvorHUh05UsTDGUSZ3b2a2dXWrhQ8bqHdMrMmbNP
LlfVKuQH5+zbIx2CA4c69lrYPrCFvv5ttZLAs8Zndqip0Tn0NolYFFYoh0TWHN9/r28u9dJuwlXE
JwPG66ZN/BP8LgTJSGmzmZmYw5e10+aDIJ+L6Vjq/NsFyynOKGlDroFNSBF/faXMr5bKmBhzMdHP
4gkDyGPNrAeHI4NoJWkQv2218rNl1nL//jO+pX2wWH38tsF9MTfkHl5fmvkASYwoqBBMlfpdbaRI
Hhbm4T0iu7N1Wd3bklzIUFuB8gBSrGuZy+aTkcL1Ji3ROxZ5J69ls20f79/Zm/OEHB1k4ziqvRCP
XzzB/qAe6EFlNTz6SsCJK65SX7kXTlJYH/jPIRzlAV8dKFT40KE3PjKaft0+KWucQplV15hzNDdw
/vaZEWhpNHgtWhhUZ/4DjP3mQZ+djZXlzD18xDqfgEqtJpnoS5ChhBMwZRkFKaOZEAVr/yOYC/+p
yZvZ2KU4c/lXJt16vZsKXb/TtG68Ia6F2DYn07EvpELqECWaeSMYG25yIaPT3PRoT52pSMlABo1k
EiAI6uVqpbtZEvy2N0blXwV5J4gl8Zhyh3qRMlBcbJJyQ4kozooKglJjLyvUd2kY0D7NqofNZHuV
6jHjWtZfinRQN2rSMtUv+lTZzXnSFczjp15J/MtozORxwvLCDd2gzJdjG2jE0pfs9RqSEUvJMwUs
6n2u/KUXeKSxIH5b3eR8Dbp5/On4zVqfpZjWByH7VwvPsO+XNGT/adHhLwLArIeTXMfVOA5PohTm
D5AkGYSjllSUlmpmLu+MVXc7VIMAODArAdnZ05Jfjpcs2+AZcRPQbGc/Z529WdENnfpeNML+DeBs
Xqx4waKd6os2IDYvIFG4Wsr6CgDIyM9X8lDR4sC9gsFjJcMdwJ+TUoJifRSZS9mn3EfuqlB3l9KC
JirpjrzMdTXCziyPq9ttf1c7Sa8f2pc0ZWccoLFOQ71+q0kh+NoMNtZsARIZfC1ZDOQEu6CBBFWR
9xgrObU3iT1Pz75Zz/quDvrlx7CKDCfurq2+aqpznV1aDL5GQEBh4fxJS1eFfC34CqSYyzA+huGb
nhHcUhQHZSb1mQ4BqT9jeOCX+6JrDTIDcx1Rq6dRcMdQwzd9SbEgMYS7Yv62s6GX2GvXNNocyB0y
VfgMPceA0W+x4AWijclsriDlVfiyU9wYVPzFlKD+qTe4oGq09tgNbZvsILBNCzwhpWwUtrWOa4HA
huuQltP81IL2WpepKYK9rlxp79TSd/llo7mjh8Wr3T/07HK3jZv6GJ6knbqCcFTfYyFsflGg881O
luhFYyJkmBRj5Rd8JmIz/ZIHM84OEzPYJx048Ql/rslkDh24DxW1mhsuHbYPIV8YfE4tm5YAo4XO
cWIfyDENZym0uDcY+8I01cyvSMvbXd+v3TMNgDpWhWWhQKuWsYjTVAXPTFQ1hJ9jN+xre61B/h2b
FzPKAZp4P3l+t09Bg/mJF42Q8ZpxIgpfHzp0WBd8kliHd8FPp3G7h3Jl3B0OqYVtOu6J7YWxDMGv
ZRoT9gKXZKcQp+60iBvlk+o8ZnUKvGy7rRZbMKLIn/OdUd/LBLb2BRq/4pryH2u7Xmsg5jEbTswP
zqi3+/EGdmD1gn4POcWpXWuG62iZTQx7EaCNm6AUwYSGKej7u/6pjzjeVB6bPvTOzV+Yf5xsx0S8
NAGoJSAx5vQjiLhyf6CkNMJUaP45a0nemqWPRtBul0OZNt13uAasmab0o1LfSGGr2Z3NC4QZtPP5
AST5e9to2teGn6H/4Iz62+mJlQq+XcSjUvefNuGSudsIuqtH+BV69T4xa+9r7foAFjkw2wXAH7He
njvPn9l4xOcOePlY4wz6aaqTQl1svCcXiMLo74FBcvXB7f2lgKHJRaLP3WH6aZ0UMNSgZY0oZEJM
lltPw6atb+xafsdZ6IMS9G0HxM9GwQtv2acDpCB9XUbAosAFUMgpSoF7Y1NA2qfq9PNfTEXcGzUT
FdioxY9Ai5Ir5O/NxQjC+4G72dujHEsIZnYvpYwB7Pn6JlA0WhyawJ1VZWqHaRGYf3bzd8sZ7OsR
xPCD1uavlwP+AIwwWLGnzzwT8dn6HrPQMR2t60SvqqfZXosjYgSkTUEmPvg23kwveMdgLYhyKNfQ
/ZyUvgWnjKZjCY6JF5J6v6jaHufGermq9TTZiUB4Z5NY/c8SJGrX+4Kz7/2P800vt90A8y2YqBhT
MU14/X4bP1mmdUZMpTdeE2eq8s7xM/AenTz/NebV9DCntnP//jXfrmGuSVnGvMY2YdecPLSuEftg
ymaORFbkIGgZmRTQQqCiJh+ZKzt/+UENA5M/2JY0cKa33csfJacIFi21AV0jQK0sizLIK9hY9rb7
fZoCgj+8dJTfmTuUycEmZhAjRz3LLlchONr5su3PWDKo+0zLzbtBS2AFoTjBZnZ0WuOrqxmiC+fM
uUb+JD7pIO2EpDoYpMZW0zMQ0NZWf1pry0bTCcfwUDJq+1q3QfoodJw14po++WIa6+BqzUY/3Zv2
iPsF6VPVrY81wRi6CFG3QOxuPfwPe2ey5DaWZdtfKas5wtBfYAoQJL3vJFLSBOYKhdD3Pb7+Lbji
WYmgp9NU48rO0jIVAQK4uM05e689GnYabeJUCyyvquP8dRIwJ8hS18rvRsMGl2broHNg01HItBIR
F04kZbLqDrIUGjuhBf1Pas/D5KjNXNNkG+w6uAPYPVZPfRZamUuVStg0vvqIFRUz4aWywXuvglFm
cqwFuEbK4emroPXQkilQcSIa069ZZqq3Y8bdSf2AFAuFR35haL9zPY4/FDY56NGEeusS/fbqYb5F
M9okNjC20mJFI0oGYZaA7isxs20Y2PKlKfOdkY0FGNbjQpRb6Gqnt4hvy5AUvidUt/N8P7KggR/W
inuUMs1r0YYJ6aaNAohMmbaUxGpUxojNRWJ+KW152qNbs7w+lrUNQa9xfWFue/fHsdCD3uG0Df7y
9MdJ1WDZuc6pqFLG6AgJFvx+2wsqWKY5XzhnvzOtoLrl20bmQW917Txou2wIJU1wLZv8paiqqtuy
m+UbVKYg8Ksi3Pnoqy/c4Dq7fdloEPpHs3ExO0D3XE0ssPvCSDK4wz60sURV0IX9mzwxQ31b6mpv
skFf0HqCwNtjWEnYJ22/BJsLD6PdhOBgplu+SJa5Kaag5ZDjlfxdWr6W0giMqyMSrfbFoAQ3u3Wj
V+N2zirrgb+nLjzqcp3XG3FS7Uqob+BEA3qEndS31oVN23lJkIM9mFsL2xdkT17l6Xvs+XBHnwqf
a5ldfYioSG0p4Ga9s4BMgLHU4KthYrhBj3ItTDHII1Nsdaw1ZnNbV3a9/3g6f2cXye+BzWZz5pbl
tQWtVkrfRjyNbjMvgV4D2pF7h9ZRcOFcjyF5fayH2ESqt0HXB6/zWjpf4z+1y2YYXDmYon2nyEXr
TQhlnyaRY8s3c0ScdL/i8BWahNFuFBOwNXLyDGDSiIDBSX0tvIpqH+6GXpjZs8zeQlzDCFOR2/Fh
kk8upvGJytF4jFJJrl1Cd8H66NBnIgRXoR+4Pk3GmyRIZt2VcrP4wclX+SdRR8FhXDbyZyy88a0g
hvIxSZESO6bUNv7WkmU02vHgV0dlLtFtJQIdm4uMyPwJCSqdtxNMGT4NNSYu5uP381Y/PymHoOqj
FckaTydLxyl+OmCCVgCviEqDCCRbKTamhC8W8JM2IImZe5SHQjlSnFOfLcmwEf2Bfciu0RNnn2Jf
mM9Jr+fBE1uPRt/6dNm6W8kfs9d8wgm9KRNBocLm13eeaAAfvAgRV8JjRY3qX97D/wMD/PeSP/uf
wQBXTfra/Nf2n7r453fk2vIX/UIDSOZfKlXixU+CXorZj+n4F3JNEn+hHzKXwxcxCdis+Hj/RQOY
0Nhs9Df8j7jh6A2zv/8XDWAq/F9wQbGO4M8jyuGPkGsryeLSPyJ2QqOIQUmI7s4a6AsWPVR0emRu
JKLmqYlt5UqvkaoRWust+rUru44aT+1mdrelZOxUK47u0R6q10ix8q1SDxurNMOXQE70/RyF99Yg
2lsZEccT+JvH3x7t46/P4sTef7ol//VreS5QC6n1k3S7WiYHujqA83PNHX2lOQBNUYRbUoP/xEKO
8aLQS7BssX2lqiUGWE481TNV9AztkoiVqxbCc+Ox0862cahZe82g0JSGaVvAygDjgSJ67myqF9I/
CZkc93KVtfd8MD6gKtAlDrzv+Sk0VYJyMe29sPoESE1sCcFE7GdG5Uqq/6MJaKU51mj/w9l6fA4r
o4vBiEnJo6ICnCK1olTdvPbTb7hmAJB9/IRW5/nlCfFvIoDRNqAVo/N6Op+QFz/rRoaZFc+zY3d2
cxsmRX/bK+xy9iF59W5YRkJzCmvQrqIAS67T1OHwDJ4OXHGQR8yr/AEvladQ8XKzVJ8iyp1wAgwj
20w6dbGPf/Hbmf1/ZsC3X2xwwOK/IL4ClL36xRxFGquBK4pMPZBe2txPsdQY6t8tsR61U4PfvQZe
6n+OYJ7DhNH8AHFg8FNHnIYgKJyUmiS2+k7EXQAhLqjA8w2aPB3kSmsPflaWkdv5yYCG1m/C575s
xqex77rRrecJ6srUT0CzBVBS/rIx/kad0qxZjVLJaxHiYUVpB6pzDJjwRzebCblvCKRyB5G65XZT
O0GNGcfyaR7a1vOBgtHykqYERowIP7H2+V86TYldgkiz55Yd7msncxsx5Qd1M9tlt89pnVENz5Dh
h2pX7yfFan40aSk5Lbp3fnyR1dOmn037TkNh+sjRqHwoqKxGC3snevr4dSwT1W/1+V+vA8MnXa1F
dcQNng4gCRBD7dMIcQetina18BccXMwj0VJryckKajPxBhxIDkus5eVKYG8FRcjneNBSgxBcqtfQ
sHq97h8jEQvdQ3SnAEomT9JJLa16CBAKEDWptaHhUL2I72AQw8yoZshl3kAL967zi30ZLmzsuox4
SbK+iCwbfCqD0t9OfgMPyUg7nb9IwkgGzSP1wjBJX/Nc6g5pX8yIv5LCgh0YhHe4gWaCFpBDvLRL
d8YZ/al2NRloFLVF+LDc1DSRezFI062A/qVwNiA/w58KTws12dNkqIJJo2Y3FMqbu0XNQwRgqpb3
szTSJuiH8LoYhjF2orFNIVylREKEGX/A7cxIe4xU80FqLM6UXd6F+yp5UrsKvgiBzlskGME2L31x
NOHiNVuzMMKX2loaHyKSbuQi6EiYMcqHeBTxV7NKx1s900iVn20U9Rfe/TuvnrgtCo5sedDvrGbX
lOo9HrtWdfFNYWAgbPM20WzzvqKPs5sHzdzg0Gm+F3N4MRrzdJ/6a9QtAfYQSqDeUEM7HXUgWyw/
G2IVaWtZeIZUjl9jqDY3taHeNFafXultV+0MuhN8eLhobKncECsS3knQDD27ZKgMjZxfKHCtdmdv
PwuiD1VjZXEXcmI9/VnKiBLbSif4cUOkAa0T/S4uG0D2kSDAfAlk0EoN1PFCFM4V26LwH6SfgwLF
SRE2mmNqvbzrqEQD6tLkaykSphsmfnCLLYzY2zQHwmXblVvR6rowrwr1/G2ivlkqpYAOKBauPuSp
00GqsKl0sVjFt2YeT+BCFXXK936ivOQ+PF03jmv7i5yCV3DjpH5IyvJnCANCdRIjJKBRDJ2InVS2
oZ+SSCw/6OCd4y3gbvhvhRrdT3JVXWcZFr/NMLDCOEDyKq9WlA640Nzcgxoj8kWfSs/gOR5TQ0yu
Yg+KNxSKz+dSyiVO0Wn6oaLKs51wnIebppYeYn94mM1a4jhhiuiT2lLHpONm1w+YBouvg6IsaSRx
Od51c8pCT+/qBpCE/2yk6Xif5REjV54gHKLBLtBp30jmNEsY/myLLEEd2h07hGjbWPG8rxNmKh1b
3he1tcKX1I+VL1mk0FOPVCQLrmTO2rOe4McSIJqv0nlCGd9Gnysza1/FlNobrIkmyu9l3einMLwY
urC8qdUKubRKF2sGhQc616ejsIvJEFb4h6vBx/2kdgry+Dzv8K2mvUdhCJ/e3JBozDJ6Q15RtVXk
UHaSYK52UdcV2zSTX3E6xqQZhToeNR1XZmqETllOl7RPb7rw9W9dnNtLsp6xZKKf/tYmgKvYhRgF
IVsmxwqrzY0kkaMT6Mo2j01zy2jSdrJZIC2l7+DWVfW16pPh2raGeKfO1LeApGkuVTKwqib+2rbr
q5tZsbB0BfFWsUL9czXNxgZ6G6we6EyUAWPJw+RnfE36Ir5vM5JqM9Fl+1qqpAtz5KoFwZSAmoyF
kbowlbLluHt6g1IU+VZWDdygkqjgABTLLYp5OKpja9/WWSKoG1UjSxZ8HKe3R6qWZs+P7wwZVpz5
Q2ZZu/StK2eLNj9qwXwxRwFYoWt0+qNKi06tbGYKlnk9fqQ10nvI5TF8if4qsZR0H9WcBFvriwmr
kw3/9dgNf5Zi9/ZgaAdQLAd0xnRjruabKIphdFJFd8ty+BvynLnvbTiTmRrMF6blNx3pySDTGVhC
4xSAcH45uJzeLmShWEpl4iaaYEwfF1jMgRtj/835dqd2vvQtmtlxuy0Uz0fMEs23ghrrgSC0oN74
o9o4gGmlG5XiL71aO1W+wx7ZEz+GHYUkERrw84QEH4D9vIsLDctYAYuaeC3mzDvVZEdUa7SjcRjb
cFRJQnnNU9FCapGj6prUptHydC1++Hh1XpXL3x4wGjzE0IsfzjyLj+YQ12P/qmR3YNezyUeiEygs
5LdDaM2fu0mHoxOI4bmmNXc1x0FMPXzQHwpUJNmmCSr+uBHXdxn6VmOTW/n0UmEdB/I1KdJ38LnN
iyKVN3JXF5+yOm8QlJbkQqKBt+rXSp+tA/sGY4tWoMB+S3J8hVYAsqfiWwrRROZCVYugUCnlktsc
DQ9aNpc/hlqSfqAtib4GhWl9SYfEAi2kiu9Dq7OrLm3DuE0qdQFMFyhORLfQi5swucL4l1YONWhi
31Tra6b26ZcSi3fq2cVnTmm4hYCGFjtdibmS7HtG2KjRrw7Q/xU1/nvZ1v/nogZMvuj3asbyp/+t
ZnAgAPkOpIS57/8XMkDz/mXiGsQ0uBQRrKUq+m8hQ1LUvziELig+egiCFjOdgH8rGZKq/AWZi7Mq
C8XSX2Mu/QPK4ar2ivxSp5CBaRE71tIwe4PL/9ZTqHCztIba6IdJq6brQBqaLz2Iie95U8OJ0/L5
ITGzaQM9vruXol67SkYOXqh+0sepHYAU/PbI3ilWrCfl5fdwEqc5S3QNKuQzTwX0z0AeJEGKPfLm
Flm+06RxcaPPwK1622odSSryLQdBy0sjQoQdidKAT+P/wsyx2lwvP2QR8QleDiQnKqSn06U/q5oP
UU6hYFIz/QdhA8d8bvYf3+9KFrk8fwTWb+Vf9irIclfblCk1qcGrvX+Q/DRwOe4nGyuTZ3cOhQnz
vrV2eNtvcObNxJXPwz9jWYcb3zfElRlj+dGSOt1mStXtxiwg5i2fgytr8H1oYLa6a5sIKVjWjzdm
Ko1Yeyp92eY0n7O2zHJEI7Ht6XldeYGmBrsLd7Ysn7+tN293hqQWNpVJsVa8venfRpYxtSrYSF0c
JLKoy07aGFF9XyjRbZWjQBP5XtFz5lGD8PKCkkTkIunb6N3EebDa06P0dNnfqpRO0Css2+VtHIv9
WPQvrWFQVfN3iFaB2/+RQvzX+7AU1goarEulcFVYUf2g0ChKWIdQNau9ZKHIncqqufBwzgcX6gOV
7xsBNKTTtcQ+Q1FmWlFuHSajM1wRQ4qYGjH+mon/I9hzxcx5uxnUmmSPLTndlqmvdjhQTIhnQvWI
QX6KnjolNYMdLQX250mQNk9Lz0feahQnD9itIYbb6lCjYpRrgQ9Czyvweyo4/Cqtgs4piVMsvMye
5vjC73znadAFoaDLPlFFNL/6BpK0BgguMv8QlyV7UqkF4jE1l2wN731qjEOsNosMhs326oseylom
D0XyD5alKfu+iMqbSpUx7OUGJzmFYlqJbtSj0dzs5nzEaN9W6otdJflXQ42mjYTvjq47sMapyH9E
YWPvhzGfH+MWHzBqqNadOlO7paMjbbu5nzdxaYIM7zCfFEkrP2XTPF5DkS8uEQzffX4gx4CjMJtQ
xzydqvIsUqk18/xkPx2u64k7MevpOytQsrNMFIVdkfbbDkWjE1dJfZeD9XYKmP3PUqyY1x05r+DE
wW98PAMsG8qTCUDw9ZN8QjqPwhz6ZlL/fQIYUWh3cRscA1UPbuDBUIKQZO3G8qviZqqhmDKt1XfQ
SC5Z8lkez6/M3h4BioJVdK2tb7WZElIYB8fMym4pMYDuluJ/UBBKVwBLLkH/ljLL+j5xZi5nG2qb
XO/08RtImDSt5yuz06R2bZwlm24gBxhqRLMpq3Iky7XSLiwcq6K+oDtJ1BmKekhv7B3WVq6gYLMB
lN86wK8w7sMItDiyDGz2el58EaEtvEnPjxotiJ3RD/2FL/ZsbufqzCcq/0KXzCp5essxuJCmjUrm
r6A3XM1Mv4VykbvphNDo40H0pqVbPV2277gyoIwhfDBXl+JwpBipEdkHqa+72QmrxtwFuTJ876ul
LKgNt2KwxF4Zqu+WPU9Pfqfs5xq0ih2In72cVRvOBcUjEWbfutGf91Klf2VfJbYz6AjcAEm/QfYm
bVM9+ZnodnRPTxacT45nNMYhtSkiQimMTjvO8kRYAzwVInRVqPadJG7Il4g8qOUlZ2220+pserro
HqvUrq+KTEJ1je/hdSoMGwqT0V4V9RBs4YJJG+zRjasA6N8IZbrk9XlnRCIvky1YFHTQxDotqhHG
qPXlKA65UdtbTgGVl2UUbqcqm69n0yocYnMuCa/eGZE0mEjTlPHecvFVESM2AP1opWkfNNpKt2MP
nkQRubTPmEuviolcEmor5QZtnnggZKG78EG8MySx0izOJtqF2C5WX2FrAIyijsw4CTXZ6bBDPJZa
8KRkRXFhZ7jSEbKs4hJFk4G2B94iC8ky8f02sdWIvKBrhZyfozl/BGfQbbRIkzdwcqFhhcawTQQg
+8Ga0Lf3ReOY7TBd0A6cb5T5EVhWkeRgjkVCsNqojBm6AWJrpENaZDogJlHcZuiqdsnSufOFVl+r
c6rdAvWf9gFllm0XFiFxRVV4//EX+s5ky0vHosMCjl3wzBdCN300ilIcMEKkO52tqWPHRXFPEs1z
O8uXBI3vjG3adFRm2VlqKDlXix3pqHqf55p1qKMRCIeW+zDWCvlW0iZzhwFAvYcQ8uPjWzxbYLkt
nVMYixmlU4oKpy98SId61pXBOoDIMinS5q815onNxxd5+ypPZ7rFVsMigqJpyQRcFcla0dvwwwb4
FFLZO8Vc9V6baNPVMJjmsy/qZq9o9ngdZBXrWd1Eu1BRpWtILu19VnW610uI9S/8plWNjKHOEkpd
EjE151QOiad3nso5mIqiYWvR5bmHyqu/jfth3iiJn+5bY5J3oaZNnh9V0aaKrOG6GZRhV7UXpVDv
jPfFjcrHTbWMvdt6y1xA+suCooiOIl9oIWnY7u2i7B84tvrfKDn2HozyfFfAUdgbYZZc532vOFUe
truPn8n5tgbFH5MAJl1+C4f000cSj1QTAVBFR0OKq2JDpBCNOiXgKNyk4ZKSzoYPjTt2t2NrdYV2
YUF8ayidDhO0vNTb2fChGTqrpepjUQUUCfsj7KYZS5yq0RgoAtfSwZyzOx32uBj7YwVF2yWQlewl
365eLCW3jrGvj7c4VppvVEbLh0RXg5duknuEoWl93cyshX3eZI8RzeWF0g9TyfQF9fmx3ld0ulyA
OcouXvKK8kS2EW+SKjQqySVmy/mUomMCRttB8WP5JFZfglKk4VQocnasCn/clHWq7oDrmhtySHqw
fejhPn6l5983B2s2qjDZ4ADoZ0dVep1NKUJeadZHTp3PzY4kBv3CCnV+HCNej5ICPn8qznxOq4+J
PmSezrZWHCeTlJSgMq5xrKjsEebR0+JJ21QzrkdZzaWHzBiCXRU1P/Apyn/HSRpdWW2WbsmaiQ44
+/0Lv+189eSETqAGkzinn7NdFuA7wm/UPDmqZLttcvq7mwJu4pOMfeLCwz7/fnDgsU9mn8DVzsy2
tQbcQC3U/DhPef441EX5vZtitOJZOezCxoqeFLXtthEC8Usz7Plshr6DwgR4XGwioGtOP90B5RDR
L016jNCuvwTQkxwknZIH0ZCIN/hY38HBaYRACyLcfKAlMJJqF4+/cuFodD7Al8MakmMgMjhw1yJ1
7GehvggijpJCxV3pkVlji92gPCsdEgXzC4/8bfNzOmcsJzFKfb+kvPJq0TTULI1zNcuPkTaPxxYd
xa7J5Pam1RrSoS3RP1XKwIee1bIXqjG1lTGrHDmu1Fu0zfOeYFxONiGn4zzMpGv0/exs0C44RhoF
d42lwkDB7L0zcNlt4syXEdAt3UWzrJ/KarjEjDvfAzCL8+gMxGEC5PjyPf+2AQsKOEdK1oTHZhzS
T00s6i38VWsDycveEU9Zb0BIWpd2XMtDWj1EivWIHXiO/Ofa2pAVlhWFfhofWSyTRx8Z1XXh06qO
jW+W+b2mR4V4PZ5u4jnr7+McJ96fzlJkjVIkpOP/Vvtdjd6mVeXBjrP0yPrYbugPE2gdlv2FsXI+
E3AVpDsMThQN6GpPn+2UyWLGL5kcdRm/6BIeepPEpdhB+fgz/fayj+ZSC8p56c9StlidGOrQFOOA
bOKYFhg6G+GTRxVrn2MDYPfHj+6dvZXJ2RyoBWI9mvvW6q7sSDIlY0qyIxmpYqtQG9jiXWz2YtAW
9LBk7rqm+yKJ0tqiTmofuwTLrIIe1KtNPfLs3B4uHKHP1xxYLxQMFvkGm6uzzl8ySrUeZ/wiv7F3
GTU8d7alSwf18y8F9T4YJAw5ENfwbp++TQH9dSqVITv2pJfc9qI3XbK7821DquTe1jtjI40ogj5+
2mdDCJEJfQvEluAHKXCuLlozqBAPWdNREto/nVGH275JVMIUm/b54yudH8W4FHggNs2Whqdr3b6Q
5cBq5aSYjx3GP2807d6jmkr5O6jy62AOiPacW7yp2tjd5t0MT2/Qs6uPf8TZm4TDxEzOR/mGtVj/
BnXZl1q+rh4HoRJuJPoRJmFsXvguz94kDQmkphSNEffhsF5tOykDVbmMN+bYq3V0JTWKcSuP07DR
FHPeBrHlk0Bdxhe+m9N1ih0mjSaeKxL4pX5Ml/x0+CSKPtSdZTefA8O8Vbr4qRniAci3cojy7OfH
j1E9fY6/LoYHULEglFDRWpPdJn1qM6UMus/ZbCy5bS2qdsmsk50Ja8VtST6B0NiamwrBOsoFRX9A
WJYvoaLGFYtMfzObzZIz6JsOKdFoZnBC7ZIMZ3pmRYlXd1P/rIjUxusQxTt6udauMhoDHVEzXlgr
9NO1gnvBLqPzqgCD8d6Y4E4fXMQnhyB97g5TSRpmBkzRCxgjd35aZfj9ItWzsdG6GspBrwiokuDY
avZ9REtEJ+740Ao18oD0lB6hwr1nmayhSZYnB1mk+a6rhvqeIY3XdDQsr22G5IVwwdCzKjAzMzGq
TrwI4ehh/ByxH++q3NeOZGqRGi7r8d8WGABQ0mOFjT8XybWut/6NFdSBM4eG4kWpXG7HahAbU6Gu
+PFrPnvLPBngfcvQWnbB65yKFGHoVMHGOAxNHHqx2WpOOXCpj6+y2msvL4BdHoOW8zSJGNoaxYjU
MrPJk5UPUw/qu8oxVYsx1zcdoLovMxFHDmGRxraqJWPvw/TjCDRFbHvQ8KmcP26brM62dQcyeNJE
eeHXnT8DnTIx+wgGrs6hf/VZWb5UT5k58ONsIqh1ZVRcGl72hY93RY349QxoOSODov3Dcruahwlv
JVAZCc0BwWi3mZjDNnrfwSgA2fzA4sy9Kj5Zb5rWli7Ppfomq5IFzx4eUGrIhTMbkHf9Ei2M05EO
TpthuPAkTouGy0+kfLaUGJBgU8Y2V98J6H7kGZakHJIYwzsnM8gw0aDyTMA3kxhLSHdlhLtOCn5Y
DZ/Jx6PkdKH6dXU2UzTGaHwvvafTr7TEsiUVZqAeUmuMrzsxtkRbU6PMwrm98DLOZlLqVexZF4Uw
giOOPaeXIjpwBkqcawcOE9lW78ClsI3NXa1Ug7uMbfmFB7tq7L/d2wJc42DLf1LAWV1Qo+s7stJr
lOh9/StQRu1KrrXywVYa+AxUETbxlGHjhxF0JUmYf9Q6I+WMsNnHJKkvia3eu31qCvgAoW4JFsrT
2w/lZJFxytohGsppQwHccEYOQJB7CH7OO3HJKvnOm2XEU/7GF8U/7eUL/O2EADKoDpJKaAcmeP+G
fSFjCNLJPcye7NKTPj3Q/nrStPEpR9JtYje3+swMv7OyntyGQ9cU4mGmMLzpB+nJHALTm/Fj3Ydy
KR9lZN1bouKUPYY11eWUOlGoqT+pBW8h/q7tmoI0AMlQyKAdlUsL0ru/kW9sSTM0sKquvjOTlMVy
9nXlMPSq/qxr+XgHyjz1prILtha93m0WF2JT9PMlvOHypP/n1PTv0yHiU5DJCUDSXL0JIkTSQIfF
x1ynqtshUYdtbc311cdf8jtXoYCB1FMD4EhhYRkPv71vQ8x6MkeSfsDijC3NooDahKjK//wqmEDx
6tFHRky2+qbEGMZ2GKTGoaFW6elF/qnW+0t14HeGLuZezE9sbeWlrn56K8oCTIRSYqC8C82rQJaC
vd4V+Y0Z5/LT/+J+dEQ2psLERGzT6aWmBEmQNnOpNg99D1b96OQaaLaPr/LO2KNmy3th9NGsXHcq
OHqFZleP+iFio7ObAyFIbY6Np2EakpupKMfbQqZTrdW2fOF9oUU8H33YxSysghQU0Vysxn1cmG3c
a6Z+UMA7hJ7sS5PvxWRUvKYpo94JWVQ0F4JVfINbNv5ct5L1TOWqujazyPqbLXF1V5KlclTCoIZi
1Cv+q5Q30lOgYS9oyxSql5SLbauTLEx3XUQ+sfDx/D0jLNVwcaklr4RL54pnTlFmuWpiUhegW1ve
2rMabLWqj1kEkMWS6FAiGiSJhRKkFBnWTd5bhocxOHf4yjiOTiD7Q/hK5QhwvW6Nv/3IF9/tqq81
pwG6BF3daCcINmGkulpOKXOTGh3OAAJOzOqmTimhu5FVy6+61osfkt6WhjfO47CP4kXMnqDBTWH9
Js3LpLfRi6Z3pU4Pr/Affa25C4sEXEyrTbl8Vbe6+Jvsq4WCXjYDxqdyiHagrikZx0qTlJuE8OUb
2yBFFEZT1M+umSstqkUf7WdFsbx2CWYTX0nDxlfV1aq1DQn2QfwzaeyVycxq5gWnozWbqtDS+4qd
2A7DAluYqtHn1umEUR/bBEOWU9EBD7cDTPPcNUY/f50z1EEt7bHgKh9Unp+vTdoPkHoUu9jWMfmS
vnlf0cKLtmnZ5dias2EkstOOY41CFsR2x8CvQVyZ3PkvPY8/dcwk7w9BL5k/7S6V9pEWFw/LEeWK
WVXJrvogr39ofmYFpLGXiz1G6lVsYqbffVbTeMw3nEvaz2VFMumuVdruizVaxp5EA0NxDK0WP8h3
mW81UlrpMpcCf79SxH3szG2esG2PpvC+UlDiOJ1kVKlb6v58pfdzSTtaz6dH0Lw7rL66usfqnbCB
6nywQEv0+Ze+QjvqylmgXKcBvDJnLAxyXFRSI3snVf3qq8p45IystAT3ZgqePCHVYIszlDA/BwBn
9UaJUtIWZNI9jhZZAc8wa2fbqaEi3RKxRSBrP8Ui2ejmaD2oJL+5siLCL0qWgV8drd7cBmRCdS7l
68a4Kua5+PnxHHN6On5bZVjpkQLQPZOXxsHpTCYRSdpTxkRGx9ryGUYC8jYAX5JPWkSDkA5dl4dh
81+t639WWL0zv9Bpp5ZPh2zpla1WhFQ05UjIr38wrcG4qyLs0HYuqUTPGfXPqjZ8VCBd7AU08qCR
ddWmT3V/H2Sq/mQZETx4q0SEUHH245O0rpNCiy6sjOsnQy+RWRy8MPJTVt/1WQMfjaoRZt0eEqOP
7pMAML3Vx8LVZ6Kh7ERXntmOXCo4v3dR+IfMxzJ1RKp7p68D0A8irC7r2e2K2I1xZ7hFoJIwFnoT
zrc+//Hx61+/huUmqQrSo1xeAt7c0+v1pUrmMcy6g499o7Y42Y/xFKB7Umrwb5fKzyvKsLX03JeD
29KLpOxJYfH0cpVO/rEG2eQwzP2w1c253aSoWR/CIur3MSsDFD7Sl+F11JsWa9CevAngMLWmunEZ
E09M6xpYfGp7/PDKy2k1uhKBwV4Yxc0djJxpM3fTdGE1fOelIFpYdi9vTbW1bEFPm8YOjWg4JOpk
bvtMtx6VUFX42HNlr1ad74WEq27/+M1Ar9AWvBNt5DMcD5WXIW2rfDjYVV3tJ0uScDgQ84HqlHCg
FmvaH19v0RAuCcaoX8Cnnb6aHkZBo4XNeAgCUkFjleTnJDDIK7OvA326xNZaNki/b24ZCCD5LQpQ
yymeI97p1bJ2DgcqVOMB/1WHmzIMXNOuL50w3hnd3A/FJHbvFP/eik2/bW5JsZSGZKzGQ96SmNIb
U3bdDuYzy0F7wxH90sf77uXwTFG74pWBIDm9KbZrMuHX6niYY8gb6ExGz0AEfTVJ5Q8KT8WF7eE7
z5Ai2cI4QeQF8WTVmypAVEGEyqfDYOnhFolysS1EoHz+43HB6gATnAepLA3005vKTcny88zA4dwa
r9hgH221/yeYxn/ESCzHx9d66z+thgXSXo3piK4ydpvVaSQILTGWaEYOGVTrjZrEmdMLaYaE0+i7
SZThfmDH5UhWH131feTjANTGjQjzwG3SSHOJLAnJV+i+fPy71icLCm74/zmgUp5nrL5Na7+NI7JJ
pDqflO4gQVLZkldLpI4kW3uc49WFl3pWfliuBW1t0UrJcPzX3yEtOWMxfXWHji24g1Rb+lSFfnw7
lNALtaZAqqBBeNTtPnDxRk3Xo96UO38u04U40O8+vvP3fw7zApV62kD4LU5ff0r4qVzoYU89QKqu
ZpWlF4HGcJ+F+uhgjMMZ1xca0nuUeqo/6pusm5fkwrzZR10+XJBMnZW6356OsYTFMEOxeVjNUniE
skC02K4n9NU3co/DggQHzbGRIWxMDH2ODrxyJ08pkUtZ1N+PkW/vKitmLzsNsktchyfmNtvZdHBd
SyKMrJnTJWTOkO67Jk+v51TNiPGjnobwb9x0OL2dJRP4gkBofbZbboSJnZKCLQxaPauFt7PBokqI
QA9qirm0IB3kPtE5YoVhKztWaBM7RAvhRo/1w8dvVHtvMC8WY+Yp1hbqgadvVO61mhW66A9MHUQI
SdP8CVEq2+NRyC9aH9sbQh2M7WBU065Rx2RHJNfXCJvuUzeX5bEwYuFJC8NDB2e8oxYsOXaiGB70
ZHD/miThRbAZucYSkFgDXDKrnhA608icmVikzySoWk7Gx0bXKaqJoq5BJaI4dDQRzl5p6oPb1lP6
KKlqs6uaabqwrzufNnUEWSRyUNBB4r8Wk5CkiVx2iKaDAcV9O2tEFuZpZFx4v+dPWWfCoEC6GBXY
Y60kK1NdyEMWmfMhMApw1jUkVMRHOTjV4ZJJ9J0bUqmRLiZRZky6JqsXaqIvMFpZPnToOHdAUqtt
ikVz8/G4ee+G4K2ri1ib6fnNL/jbHBjQlOUknigHBC9gKnA9OXNpP1oZ7uuPr3S+jKKPRn0ryBoQ
dNBW33iiiZr+R0X1vVf2Mh5w11Syp3IyrolU0i/Mt+ffIa1tKCb07G0KfGdTO5VdpfYb7ZAQtOpI
ARH02WTWd7JCfc9vY3k/FXJxTGUIzX98m8jx0FC/ERAopp++tlmCgWqKUDvYGCk/kUH+qoSy/EOK
7G5DTvxwYSZ/5/0tNmlINsg/ljPX6eUaojTbMpi0g5zJykauI7GLLOIWVcnsPn98Z4wI/man6zi0
YrZBFI/IcaCNfnoxcFtBPYGMOoRWcNNUJTGeUd0Gt21BsQo/iC4+gbyBc6FDJH4pFlDGZlD6xHLn
wcyvbdVHU15MbEK7VmfT+//YO49duZVs2/7L67NAb7pk+tzeSuoQ2jI0Qc8gGcGvvyNVFxelLeFs
VP91hDpASZlJE7FirTnH5AxE5q1Th5WZRAqKEOd6s/xMuzZ7HgIMGofRtQZr47icX5My6jp647Cp
454AM0C+RJc7SVaQ70aXAuT91jUoK9hEXUfH4TC5p2ARwQPyR/Yuu4vikUnji5QFMkWdtXR7KVWR
pBuHbgzaB+iOcsKckHtYVfr5oVsqspyIAfD82KYvNW78Nbc/YTt31DFQ2vqUu/3D4imBbdyWJVbt
2qg+l64op32I1UASU+p5xKqThd0nHeHzSaZG4wgM2BlimEHFJugCjsOTKe/JvobPzlR3tg8uW9jT
RKH+nXE0tBZVr1MSBgBstBZRxPndBP3WI9g6mX1LOZXnc0opbNZB7A0DmnxyUtIoyelpWWw5lXTj
noQWpgxEL9JKEbRcE+Ev6l6T8uLh/S+6Sw8nE+epkhZyxlZ8tiZtvLE60IDDBtaxnlb+wRIr677d
+cBwvFbkKgbsUH9BH0Qv5tL39BIw5cZnmC7509C7AlObX9hNXLFzogga1vGZ9u2C8h3p1KNpquwM
eLPaDxqe92iG6xcrMIC1j3ljdVwkl8Q25u6rvw+RepZJhR5Fbf0RW+YzMYV9eust0ZrGtG/yG6Oc
/fKDI9Rf1pJfvniEihel4vt5hkXvucNBAyC8GBMZ+N2BKMlwBwba2Gnes5jBFchHs/zg1f5zA/Do
3l9UtbiYLgE+v79tfUGmocqN6KVX6E21KXxqxA+9EX8uyxe7K43Xy0QUadu7d7pz19SYSQ5+oTyT
J5D7494mEJWEH6LOa48o539eRf5csPg86l9snpcDnPtufVxaYseLcDZeuhDdctoWKp5H52bEZLj7
50/6S5HLRzHuwvAE8Jc9+/cLaKWYQ9UQGC/FGOTnPLLWrUVHc2MGktFO7xibrIwyYowKeStd2fzM
CHTdRN4CnhNo90e2tN/VlpcuyeXrAK5ELsd89f3kh0nfRJlgGy/D6uuNzPvibhxSfcITEMS9k/Y7
Xv08Xt3MOw1+R5OTpzuRa/FRT+BvDxbCT3ZhTpnMbd4VMVZjCKBdWfa6GIbYTOCPN246pR+8Nn+5
0ezBHHpQIeGEeG8Do0s9FAtE2Bc7z/H3OFW+HbVt7/1OqsM/3+m//CACIeDZkfdxsUu/K5VSzwfd
nk7RSwnP6QhTX2wgP8kPftA7cdWvG+hf2ijAnE2mm+9Rw3UEeGAWOHpcQJGxORXjWdX1uGMJ1ls7
YnDhN7m9XbPFikfgbhs/18bdP//Ud7r/X1/iohghzIVql7nYZY/+j4Kt7AchnGzIX9N8Rss/Bk16
xSlH17u6cNsM8cJlm7TT2mAqMnXPK0ba7sRbED7bkYFF5J+/z2UR+r0kuBhdsJ1g0AdC+b7s7kVv
ZmneYmoMhhWI/RBl/Y6AcK/d5EYK76irJmmexj6LPkoX/fOjGdKxl8OzuBjS31vjM5KuVcO6+WJY
/rQpmFklSNWjhPSkz2J0fqjWNbb//GsvXZHffy2ggeiCB8BBwVbw7nhXGpPprxd3eq+086NCCnxx
Noz9CwhqsteztJ+BAdqRbBPfK2yRtASAlh+soH8+7diX0S6ifEXAiGDy9yfAb8lWKEiyfClNN9+4
shxProH74J9/6l+aNr9/zLsO0eojPClrPqaPOiZVfgDKiaXjHPS2dRcYdXUrVDg81xU6WHuW68ZE
7xBXAnxjN/gY/ybd3+q+DD84gr3Trl7eAFZStkaGzsBzMH39/vvB8VrrVJjGiwHyg9xat7p2TaYv
dZ4TgOqv0VZgSdoURT0kTTZVNHRX9cWwe4UXuSw3VrZkHxw+/3axaHtf1jlUniYz8d+/E9DddM1m
dbG4OMteYEnZppc616g0eeIaGIxorHkvw+UHCuLotnPJJKZOZM1XgIrccKxiCb3ov14YOb/9mgKx
50YsXr9/rTbNbJ8JE2Og2SHOQvb1psOK98Fb8au//+614OR4KVY4GCAyebeh5DXuRiDv+AigWj8Z
/Wr8tAu709uitypSUnLYhTmj5E02OWsD57KZ9o4JazHucqeMYGKO0V3EuPfeQC0SbMau8AiAV2ax
lakKPug2/e3rAhrgwuBvoVvtXXau/1hCrRzobUPOwaujRXizrozngC1mN6zukBRWBDJOYIwPY54W
J09TMOSEK53gFYtY+O64a3uz25s+HmZvGsokgu0+xQqhwgcv+t+eKnrOUD+YppFW9z4bQQe0unJb
hS+dXokNqGqffqjd37hY6t8ylc7fczW4n9uskpvRktTu3qgQgOJ2vLAyMOt6LX0c+kX/nVT98g6y
4CKkYmxFuyt4D7Byyb0ACKeiFymwUnrkJW0y10jhqEb5B8/wO7PGvz+LIu5Xp/ZXVPbvt6swnD6P
pjV96cywPgobtn3nklqBj8Lf9pOsk7Kt03jI9bofM6/eT1Wa3aIbWHAs++Ge3J8lUdZgxOaMS3Bs
8vxU04146CdbxxUVzPNMyMfeixYTRYTJv5yF5TYKJhDbWV29/PPC+ufyzaiMuOQLCxARxvvOezfn
LdEPuXgFiZ8eAHyGJ6v9KF7uz+LrIvS6hBuiO0da+u4Rd92UrJzFFK+5An2dZ7W3oe8J7c0K9Udl
9p+bIuIfxiI8BiwCiHB/vz92WTTayFLx2lm5H/eTaW+MshngmIHvNnk3DgY11VUL33BjOMo8Bama
aSlO5MOwfG2ztfZvsVpa27D2geVnZbYdnSjde4zHYAITzPHBHbgU/r+vVxx1AHNBZbyk8L2HmtC6
rbKOmMFXykYfwXNaVJ9qpXqb5KR5IX2q8PpbtBXdqzexFcdmJKrjPIwKgYyryYAs3G7XqTa/WlKd
PnlLAMmUvPb64QJtpQPqreJlJtHofqk7cW0o1qF41TQtto3d5Q/4Koj9ykVPMJE9OelVGaU9hM5W
wrzJxrH4Sn+zzhFfFjwmkqa7xTX2NyCwCFfgnziF5GBJjttz/Ti4YQ81TGoYtj6ZRhVdc4LreesD
y0DxMMvbxqqmz2afERhcEJXxkYPtb5eTEoz1H9HopRD//QEgrtCo2BbLV48oul3k1cOmoyv1tog2
h+1a/bcq/It4DlH8BWCNhhJZ+e+fZ6Q28zDXKF8vouqN03fFJoSMlLjuEG1trdQHB/G/FP6MNC8D
QJwVrEDv1eutMoK1s0oJuWO0adzoMHrNp0A/zcuc99uAgf81hn6Mv3VVGUh+zAJ2z9xU6Ueo93eo
7ctiGNHcBmrCWJ8JQ/TuxeZfhODeG/MrjZXh2JCs8wSFOdp1S3fyMQ+dqD+8O2wDJnTm7FtPEMZV
EaFfh8k2HFeSlbam5lWLlLVQM7fjnrZoCXtt/cKpp/6AHvTHMoTAke0BNQJnM4sk4t/vVIiwXFWl
hIFQUz0WtLcEAWj1/1bE/x+x9v8uOPd/QKzBBPxWfP1PytrlL/ybshb9C50vNv2Lmju6vJ4Uf//L
jPf+xWkJfAi7N02fS0/r/1hrnvUvytdLes9FHevg+/w/1JoLNJ4GESfgC6cNF5X/35DWfl802Jtw
bDMQvWhwTP7rvQ5H9F46IH4zIQX1ShyUVa4vrvCiU8OB6kqIyfwoYfaPT6QPxKGNQS97L5fmXT/N
rI1Oju2IxqtBuujkXoCif1kstDhqGLodUKP1/j9ux92/t5T/ZM2/q+D4XbSf8GPSguLIjuXs3bmg
7b2iTU1BeeivNS6UWVOpjIoEz3i11wBodBds/cBPy1/0tk/kORpurDPCEJ2hels6e24JvnbUK5PN
Jdz989f7/QR9+XaRZaGjgAbJkfaPfdCBlpiSP0yxSMsWnmUz0phK19G/9ayWvWmtlnDTeC1D+3/+
4HdnOD6Z9YtnCP0rTxoy+HdbRjGxXeTk3sV69kiCa1Gq7rPKocrt2nwyj0VrTmNc+PZwO2XdYJ3B
QtJCr9wRqPiQ9RCmNEGY1YNnCfnhIvv7svXr2+EUoDeJUha3/fuOrwuxuV78to1xRCg7NvBm3Q3u
SEDuIEoM8X1dBAdjMMJm40GW8vd2kLc/W6ayJq4kY/wyebK4r6dGGNf5WGTGRvsGW/IHF5H3+LdC
hnhw4mFYW3Fug4lx8FL8vr6iJvIj5XExSi/1IPGnA/0fuzwLUZmHwBy+t2hvt5YbDS95trhvfVOS
p+fCGb0dwqa60mXmffZJwWIk0MzjvaECJyl1hWByCofeP0Jc9z45hdETBEIiDVaF2bO+TkOkQYQt
MwGqQot8T3enyjcqNOR6t+ioUveQg6y3Faybe+hsmotV3E1DI+4AFTZZbESt49yXUb3aW2eQDjBU
7MSlfRm+tFEfy2xQ8666EJrvcrxeap8FTVMyhhCMnyWLW+bFs/QD+YiworO4USp8C2jPVJuh6I3x
iCZV7mbtoRqg4CkFSEQj8GLUEN0CwpRnDiNkOxyHqRvtWz03qT6uKOouMdvSgFs6eKpM/GA2hm0j
F/U1C3KfUXeDkZu+nuUWV7rw1iV2ViG2LDj8i2t3Ab7O5gzVNe1qG6CczjaVFB5HlGAsroE2uuDG
oCQRX28q/sRgZWeJIS7hiUAGhIjNweVSynZN+z3ZzzKDfGK3Q4x8uVR7bZjmW+Z7Kdx+eDb5hvMO
5qSqG6YYREJ/6lJKo51cm7x6mkc5nsNxcQgzEHmpbyemSSU62r56QRUyhjChovB7pddgYWzk5AlT
X6WSGtTAm6kHehIBIaBVnLmVuvNdyTq9pqZ3NmZ5AY8bue3FJtNGsi3a0PwWDrkQO6K00+swC1EI
aLj0cZ3NjouRowk3Ywu2cZ0WOW+VzqajuxoZz6BNTO8iQcfFaTnl9yuqle8M9Rayzgo/ZmDU+LAZ
Lese25IcTkCyF+ixpRepp8md2wyQbptHOzLOrCSLmv7OyxSpD70tAQqwsswHYoH8x46sQXX0EMYS
Llpnyz0+j0LHs8qEFVsD0V7bZpjbY+913d4Q0jqRVvC1rg0AQr7RXoTrrmF/6/x02I2mKL9rPFo9
lkzBUsVkhuBgxGf9tqib6axX/7x0cv1O6W1yKJIgNAp7/ua1dnltDqX5FEizXhNoYg3fYVXyIJfB
uZGpVx8zfxpfvWFyNo5Ms7gqrHrTKpfYjVG2O0/O/H6twD0SrJ1tszHHRCmMdt5FAvI6JxGXZ9ft
pLVThPDmMYhy1vFltL6tWYiQWRap/WrhcaDLQlS4k7RzORwGz5umCyop3OGA/eHLjF5O6UY/e6P3
dCL5+zRXx6p+ajtMITFn3OJkDcpIaKNgpWscCO2AQx5L19BV3KNwfhUtWuiCg0+2XXo7YJnhdttE
oYiMs3YWeXE9jqxf66LXE+Iw75HWgvdWKN3cDgqwid/3KcjrJjj2hWyv2pYs3xg9WHvuPJtVpe19
hyB0KUq5wxHiDTtGAN2OCFnjRxuC0+sDQusnqyM5qmH2dFpcnTtEKU/iZzuuRUJMEtxQnRukt4qF
hBU1ZGG0V0GLBqoY1gdTEP5hlaFLKNQFkF6ORn6tEStFZLj+olVU1hxPEgnraJvDFuX/GCWNyc6F
PvxWREbAribl8qlzAh7W1M+ca3vMg9049dld2Fg4BYQwOXamctzOnrTvwa7LDVfGOQQj2gj8Lt6l
DduSb6iLqIjz1lh36JQBdmBCbHcTbdZDmWeBSDB0Fyc9ofIx+8qTVzSH3KPTmHpPLrpNbq0xj4SG
NdMjO3/1FpItcV1aw7yroXCm99JaCX26jGpnwjTs/qGGOjUcjHWa7rWDFDIxi5RUb9Cz4jzjk9lC
w1nvjIbgCs9cijUOTcI8wcOi75jG9YuTje4UN/D5dmsUXHYfWH3hvSCRxLgnSXHqjgXz2wj3vWWk
yP9WVW+WUeU7VLIj77Zwb8aAVnq0+MsWDwEyWUg8OEfKaWOgKz6pyrubw+WIzO2pTUP7Ssxa7xZD
7m2B1TWwvoHgfujM6MdodQ9WS660sN90lt0OK2rltbgrDOkevWHsb11nsAhaHMMpdiYgn15uPVad
fy2hcu/GYo49BVISGAj/Szh10kNfit2UMALwPOtzukRq19MmIY0jKg+zJgsQIp1zZKcjCDEryh8p
XRJ0Clm/5xkMtszg5dvs9uo88xEBu0/rb0myXGPmHv1LW5KjspGmcaC7pRg1DaFf4Y+QTXEaPD3p
ZKii7jyVqCziway6ZGhtWgCumL6W/bqzmJAU134tpmVjGbm5C4oFumjMBU2zr4anaGaEKW2Wrsgy
KAjYuY5F6TuUWk5dYQVOMzO8XkKBrTqCjv3UmiyqdtmRb7iIerus6KQfmh6/pps56ULETQZBNCJG
+lQ3o02tK72ruU/XHRYONe4pNZaEfDsvTxyi127EUkYQJ6JpGa4c3aktBti1I9jFLOcNXp5+3GIf
nQ9WOHhkiPSU79pxcWGDyPDzRKuAibhJyPoDXWUUHsJgcpCgFvQ+9xPcx63NWCBZe5M04rLK7HkH
icd/niurvyq1qVGJGahT42Fu/IsDtLtbWYB2pWPoZjuPWfU9zKRzuUYQJAdGYBsHydJFTVGUT1iB
TIj4Sz26iXYIvNyHi+HeBwaup6qMxM/OyoznfuqKaQuyqDmOeZZlmCDhYtKlHSHrCPtZMej5lNtu
PZ0uGg2ELpJJHrJPB25MP2soQJipDm4zNxs1Z9GmKfrhtq3rJj+wm2BdNiL1maD17oGE0+EEsiQk
8bNuiPqxAF0wHwpAW10zkc1ebL3U8ZTb0vrCfN47MzSIDhnwlp8lzNnnbBrG7cAs9RtX1vssrdQ8
c+N4Yvh56bAhjR5nVFFhNvL71oLzqlZnq42p2uhmeANkpLYrZ7lEOBPqHVsMOhZdrUgpwm63rVzD
WQ5TVllfOoGlJxxEdLL6ltkSJozxJBanaXbCnRmrCQCaa4u+RDtKYT8b5z0+f7FZunbepktXvJYB
ld/a+eEJM0+PcB/EI9mvkaN3ruFNFFeWWK5m3zkXWTmf6nTw43T1+cNcgjdtMpkLO163KZ2OKdqX
vUvDwtuydi2AmZ3zoqv2Yaq8ZU105szHRals2xtdeLd40noSudeca2n1Nzro9J3uahfcf9VEO7G0
DTEpAOlXUx0Nosi/cDTNkzFCcINOxtjTVjfSbVC76wUqjpOogyPRew4nIs6M/ffGdtOr2pqt8zAY
47PDWf1QapeclEjm1wg0srveFOesHG+DNW2uOn1pu3IAOGWBcWzKQXzy03b5ihm3fSYfcdmj3bk3
RbGniNOxSUrpnqEhlKlgrq4G5gaIrOsxzhk476zemq5Xow423mqXbGjVsmur2ttVQyS3pclkWfR1
9+QsnNHb0Kn2Gs1pYoc5LUu0hPtFd1dBRXZzlMnpJiJBMFn8Oj/bQTUksg/DGAXVeOsIkR4Xf8pZ
axd91mMnTx1W4SdKLmszeAwbSUUidinidnPfScXd9HkebDRSV3zcfbUPnW49L02zIAzz3vIur6lD
sJAsCHG3tUA4LVLnR+8OLcBHsdbbInXTc2+sJZKpMYqbXNu3Rq3bJwvr43XdmL5ihyK7DGkZ1bQ2
VIwHfNmFQS7PuiN6RxlaHy6QjU1nTPpcE879lK/iZ7QQuVUvkdgwCIzaOLczonwKQqmKaUn3XVZW
l3xgg3I/byLQ5AAq8/q7Ttt0R+3dnPHNtCzMEmGy0ztfhJPqJOtIyaESH28CxSSnJcSSZwoHD3Oz
gUBMKo905aSO6olbXIj9iO/3fgql/RS4eXlQ/dzsqqXPKUGaPrqeynElRmRYk7HseQ6codyZrLvf
IirDHwHgt3iaLfaZNLWP9Zga1xA30QqPbvgcuSlnJymr5WxgE9zmc/USrhlrrocIOK2aIgGyPrzS
xt4YMi1PIErCmUA0n6OVNbP1V71Zc3BZsiuUs96lKjYZEar1Kr2QoReZPXJPVJxDD92keTrupmh5
CVOvSbRW1VFp8250UfE4Bpu01TaaVJpgnzPt3TqFrLuk73hEZr/VG9gxLC+1nnfNUrAcCY4xFnvL
U1EUzoGATABy1Bcc6IhPqnwT+cS0PAB+8DR7QZS/moVxB05/3Rl2+MNHdXLibjOiYGs5Mn/fk7qm
t0MvbzSxzGfWAo5ui1E/Uq+tB+HKKsltm71UFVf25GkdNxiM6iRlrLSN+krvZ6OtmCywvWe83gda
X+mO4vhzHSz5HteG81qXQXTda0yPXstkxWvWaUeaEuuIiN7GKHy0Z9R9pBkOSddZBLVYVbvzbX0w
eIHiZnGdK7Cc5Xd0e8vrUodcApUpBRCfIDYNqrUqCWRKlkAEj6nuut0sg3qK/dqkqPHy9OCt6yei
89bd6DrY8pAO6pgNrN72c1clK+6q6RgqX7lxPU0EIAo5cwv7NW9j8kJ4kQCbcBcyig+zat5SieIW
CsP3ngTsM3+xvg1GAnyOaT95127WIefPh8H9lE2te/IhcNwYlae/CsMa7harU0RDLbo/YBL/6nam
LxMf1PD1jOP5a+Wa3Z1fmuWpdw33Ggufc+eOtUvsOceLxSrMew6U3illcrLvmqk7ITDo6jgzcutI
osF0MppwuZbFoO7bvBpu+iLiP2sSIKfJcB5lrdBhanf5gsXdeqsXWW8IqJyGPcNPJMZiFPoQiUbg
PabjdcSdN/IHJ4HR6ZdtT1n33AWr+Z0grXUbTaH+7vCE7xcvVLshaC+SodyqzmTwkMRkTN1eVRyC
thFUS1YFJIISgUUQkZinVNHHw1g7z8xll2mbth5F5yqj13atrCIJatP7MRvjJMks7Pv7savKF2fl
k5C1ztN9SrTgCV0cjVDIFt/SXkUHoqGcT227tKes8RArV83J1QTsGciAnyjbH6vZI6mg5EQb+856
vwA4f819Stm8U9PBNM38DU2p+NF1Heub7VNmDXIPmG48zfUaXckBawFs0O4pZNh6bwZDsy15aA5R
aZqbpRRZrLpyTppJ2vtWZ8aDvTT3SuPwdr3pfmpt61s1qixx6na5FvPyGYwayZu5ZeKsYELTvQGK
gj7HijQkWLMzAp9bg4Aqs1DpoZ6M7pMavH4Dndw4Z4RFEKSRIzCdTHgj1ojNpDIu87Gy9E/gIDCf
oO2ikUMVSypuWPG8M1zDIgqD+CD1oNOHDr63OMxOJI3dOjB26jAS/ggWn4gAaymvu6x9rJ1Utd9y
qdwZebDNhOw+q4NZ09UZm1vseV66xZNBFJQaTOtkTUNPdT6txHkMl7z3bWaRMPLS031aYsvvzDcr
6ny9g2w/fYkovMRuRn2yTyX87VgEq32GfubezwKrQhxqJoZ77bpGZBNUjnkziwNdiuKAwzrDJD5X
VMfEQPrh2cPPsUA9ETo8RE0ayWOz0nC5AshCK62FoWrHVu+B9CKazcCrGHLKspYq27Pz6SJul2i6
YzltxFdkjpi4RuEXZXx5aL1PS85R6CYXc+X/pAMnuoHvMTOz5IJLFk/EDTi0d1BaOPIJf+isW9cn
zZmFZR7LHalQ4vtM5uqTzYGArL1qeiA/RKXnwF2qF1kP1QunJ+agqVm7X9ZB+NOePAlvvTFnMub2
hdflW89b3JuJt4zjeWljKetVXtRbzan1Omu1Go81vURN5yId7wY7TZtTYE+yj9vGLjaG2wDPrzoo
5lGYX8pN5LnNvgnzglJzzu5zLw1Q8Uz0iHm0iI1OmqarsMfTc90wHfO9Z+SSeDnaYmBNzy27qraZ
3dE5ROgn+y0E6yWNJdPy9sYyVXMJkR582vA0JsXBISuOKFPb5v/frCv3dawj5ifr2Ku7eZ15vf3M
d+cHcAfSvlUjyKaY0WTeJIJW3lPa8XjurNnUK4SpcRm2YsV4nwApcOckIFU8jfN5oJhgnL/GM6o6
c9dml+5IaRvq2i/HAP26FUyvDDyWw4xB33vwW4OwtdQz+sTxUsLrOCRyZvYgUl9TlefXWcYAInEm
Veew4xk9JWSuERxRUH0GCYLzRSTkM5VrbIWCxLlqKemig35u0nhFbD5tKgVaP5FUYJuoLZbgfnUK
0snI1iz8I3QIh6ZG5yx3mUduQ7M2vYxrfxWoMUtpjiwrDCNi9hb1VOZIyjbF6rskVs2aDWR2sR4f
VxJW5Sa1a9YM1Xbfc3cAOzNx4P68DGl+NzpO810G1fTi2wtGqrkbb93RtMbYbgOoUd6q0J83tVr2
TPM99+D5RAsf8wr7P4z7gT5tPrjtEs+LN16NfYXygbLqDtoIGPiJQfGLQ/3+qm213hCYENUJOQmR
w4baes+eqc0qGSIVsDdPefB17Rn4GnTK2aVVA3Qi7IK5fi2Ivb1gY8eg+AkQmZa9lQeTOIyLS8lP
/7mpd7RhxugqY7/dR4AIu7ggoVTt+ObO13mOCJV1jDTkiddescU6xtPngKg5DWotPtlrOzyFmSNv
rEFke/oMPDIQ4YNwI6kfs4OEpCrODH3R0LRdVoSb1kFAsyncmlcZDqhj72tlUlgZZD7deX1QO2fS
Bqohlgi2qqOBERFb1dwHbNwpCqdNQDdeJ7lVR2dFnph9G6LZMGMpgHFWWnqnqZBOfTJ9qsQtZzUe
7qWk3t/43mR+KbxL2VmY9fLoypzI57ydeCtMDu68c1NtHPU4s9QvVUBJoSHlhW2RRzwtEm3RmPsj
5Wqqhvqwksp3M4Yysm9xMZk2DQmL0qrTfl0RGefyExCfrnOCcJxjoP3reTfDLP+hBKjmrcsx74Zh
uQ33YGbKGY4WjGpFUNqXEcH5GPeLb7VxOsrqkX5u+LXopfiChDBXpIU61YtN0dnxsgrnZTXpBcD0
UybN9YDgAhTV823I61dyJAjUq6XFuGzGiObK0SyWhoP1aPANgxreyhZJgPSwS6T4RmwnM2/cofHe
0pnGcy17XtApk9y63FJmvg8Wr6viYqbs5hOj2tg4bgq+BadYtxOA5tHQ90Z9xQwT22EEKeiGvAh+
2lSZ5n6Rg8F8MzX8rUl4nrMp+s7IeeKtVB5NnIDLvrFaR+1Nb63YMdBwTegmZrfatktFnG49k8G9
rfg5S8zCVQVbkgz62yaKWPPYhKcNfQ6V7jjg1M3VVC7LFTiUkHNiIIP1k+/W7TeNmBd89+ja+uxx
PlL3WEsyytN6QaGpxxVq5BC2/fMig47opbplzqGNMpwffk2xdA2342iuhevEDUOwt3Zcopu5DAe9
A74dEuPMHsnUNuqyR1HOtn24LJ5bn5cN71mOLh0PaFBwHg3lQ1TQNzmGw9K02yLKfoyRTdRTm1HT
tYUbHfOZdhGUk1DiyEhXtRmmgWzwFtQ4fe6erS5uene5SntEPrtubKK9h5c7jyVd/uYwE2Cn9rlf
ZW2cNc0VYa1NehZhVPvfp2DM9V2JfiS7GXzJy+vVaiVoXc09byCNEnJyRUCcaTtLRomcn53qiN4k
XTeAAbuRG1QPP4fWyCTjM0O8dE5v6jOsGDv9TNjH2qPlVGRvO6M1yK9mYYr1xU4v1UFoLQF+XDGT
xBLSo+gf3bTUObug2HaWjKbEb0nl3NABKkCtj/R9ZjRRRMJ2ssiPxP0WHC+xUAiZ1AE7xZu75sW6
Qqke6umOrnw53tfYu55x6rTBduwjR+1Mspu9JCQ+3budDKOimssQC83mGTmu/TDhFNgNtAZfg0qs
37LCTK+9tbU4/nreeSiy9dX1SDRJ23F8CLKVQGkderGXYZJxpB8eECOK294Ga2F3lok7LV2DK4o5
PsnuiMFgKhs8In6T30QdZDw+Ef48M8/7O+bY1Q8if+ef45qpgrdKp2Q+zz2Qhq6MzstUh2dMID6a
ObFAuzSIPE6WLNWvgamKw1h2WxyvOMhEvgZflBuln0cziJ4NSt9NIHkUApH3m9LIvB81qCWiFZ3A
voZLI48AR4BzuFD9IXF4HG2RscE0rJDobYq2lAcWA+/AsWqAOLqW7VuXdz4L+LSQmqZNB0vX1Odf
ndUtD0al6AAgQToDilYnD/UGxk4jOmnCq+NMCXhvUWdvfS1lSEL5muI2UZ5rMAhJrX1d5etjDhPL
ZI7VmG6cDTS4wtVVh4oO4VdbjnmC61nc8gaREwMlhKIyyMfp24LljL4hoyiG3nN5JZHM24mgjdIz
li7IKs046e7mqI/Etg3q/Hal35pBmxoZrXqZhi1qdXMW231aP65elf9kls1iZ82c2PLaNMuElnLn
JEOd28nFbrEAFxL/Q915LEeOZVv2V9pq3CiDFmYvewDAJd2pVcQERjIY0FpefH0vMLNeBT1YZKdZ
T94kLTMjSLgDuOqcvdfWV+xri/3YVQuNCb07cZ99yWNVUmLd42AnnDGDuWb338xZyfy+7puDOpNE
B0iT5pgSPCBKLlh7jEBKPAv1p7EiB7p5EKPy04715LzqhzsMPIKlsExXgorWgf6puJiqKJ08SW/i
67IbDd9qSFRwqXpifQhaY99NiCRMTepvI6HbTyIbywMZFcYlxVRe/Hmsi7VsNLI/GTXvhgPWwgWI
E89oDzMnZH+lBruMhFbNC4jPWFtmBYbdyUlJec61VtrTePPsoakaT0riZhPNY4snnAv6OtG7pjty
OvbSybiRJ6KmUJKQyQl9xXKZT/Wtyj2jW81B/xJ3gBjdirCo4xxUzo4DcnZPxyH3u7RXKbIVEX36
wIb+oI+Oc5YUffl9igdWsVFgNx8r2zqP50R8c6oaeqxNkymhQP9QKNJIRRcOgBuXDQULLZXjaN2P
FLLwamRnhsRKLgrVDNehrDb+KFU/JUsdtkZRdZm/SIS8/x2NiuBREy89Sw510V7v1BW3nehpYvvY
s4VBuU9iilIt3Cgvs8evoBnvtTlIO2xoCIuzd5HV4rY9kc41zJdyQTqp2yY1MzU2CONsDvrhZTRU
+m04PS+SUWVn+bmo5L1I6u2yBnoSpF84Z8h2Obls0ceIV0VHQ7uQLAz9mdADP6PmzZSa2xwOiAX+
ivCnvPH9/y3I5apoC//0hhODYEEReq9jaVrTIc2B7nM36Es1Myll+lAyk5eLgqhr1tE09rdT0NHE
VdhTI4awky1Nf058OLKgk0bClJ9F1joDB6hY5vBqtRP6XbUzpJ0pUTHPKMwkpfFMu5k9dGXoyc88
XewZ5YBXb2vIBfsDkSjdi+WA41v3aE9Jyy6dIt8aWVlcJZQ1JK/OZu18UKr+zuaUO3owb3LtqmxQ
SG/Ao1XdNgL01K+6ZBRilY6BVftKZ9CeSzgY1c+OQEHsm1K1GGMZdJTKHFm5deKeDmqddNJODkQq
0VUa68qzzGHeGVphXk9akjG0OCs8j9PIWhdNNjVYtlZrjYinAtG6rul+Ekoz20IpD1pqcBio/CaS
FWOHsXogJqYtxM7MZM5sEwhaZs+mrvYElhA2zaZMeyi6uC583FvSa17YcByKaYJPSMcq/mZmhWps
4mSwuxX6cvECJTaWgSBMfe2mw9TKq2SYEAbU0Wz6XUUlmoNmSQSMRHVM8uRE6+tdRtZmymkmpXDs
WE1z5swpy4w9j0mGggg7uUvchMDBVwH1w0QWFxu41gjmSrDG+UJI7kkDGqOMsoCS4ipTkc0QMZz1
zV7HbuKsMWfNu8oR8l9C4L+lM70t0Tfk/7X8zEtZCTYBUfcWOPvv/zrGL03Zlj+7T//W5rU8f8pf
29O/9O43t//n7Y/D19J/6p7e/Qeyo7gTV/1rI65fW1zZ/4q9Xf7m/+sf/q/Xt99yK6rXP/7xUvZw
YPltWOaLX0WlS7TDf1ahbuLn5inrnprTH/kr7df4p4ZXEsE2Dhmar+hHfhGiLskReKYwDjALoAf9
byGqZv4TlxdlRPJml0lhEem3Zd9Ff/xj+SPwUib+4YU1pZDC9K/v/pcmk9v2n5l1/NQ7GR2lWBx9
C7kKHwPUYxht76cfrFugNqryp8K5fMerc5tfK4/Us53Osye38s3Vj3Sf7+kjH5QtL3u5weO1tc6c
M/FKd/tHtyMh/Ly45QB7kf1Ifii+sc1u52hlvYz3XeDWT3SxvWInvHrlbFWv2oVbfeWczTscPCM9
H7f2wn3m11dwNp+iS/1nvC2PxkF9ciK/z7Z0edT75rY7tHtpTf3rAr7auvDJj9yl9+pVdRhXwVWy
09blteqpK6KIV/VVE7ll79u39Ly2OnXLdXFRXo134+TxJ+3VfAAKd+jvu119LV1oL+pe9ygIbrqD
uUnPIYFvAr/bpivsGuvIM38ml+WeT3munVnb4B6nA8P3xf5Jw5KgkWjwQsByKAvd2kQ+4dv7eh9w
Ufq4F/iDtvJdOF3QT3Mun/tjvM/5teF5dCn2zgXElsNw4Dv8VFfFOtjNbrw3PXllnBUXlmu51Tq7
CW7VHTHdHq0P7zb3rFW+qg7yXjtE/uDJ6+jcvg32NI5XmAB8yj+b8ZUctIb58dHYlntlTb1k1W37
Y3DVJMxHZ0RkbdONfjMz51yx5+NAHKzhjNIGpb1t+imuNf5+dGSBCZ8z5YwJdjwzdhxTvGJNkguf
azqgHsg9+1t3Iwo28PQ4XeNxPuTb+Ioo1U2KzGxXb7EBewnfq3Mzbkuyi3bWOt+Wm/BM3Re37Xfp
PD9CnjvTHpy1Qj1lFe1k4drc9nQTb8jcuda21ISTHyFQvAdENxfjxv4pjg1Swwfnmrr5g3bW3TQX
7G+UaDMPri5vl/MURdWtfB6vlZXsVxvaQ+v+yd6LfVd4vmOu8jPlQrrh/Ry8OCou4nxLEIhbHvl5
P/YoF6/Nsyx3kYzwRDaZX31rXeb2q+GSo2pEoeicmwaWw/QnljzEJ77CCg22dC3lazn2qsOwHiGJ
uvmz4U9+vUHVmHjh8TL3XN0rr4H0uNna2mY/1t1tSEHuXsVEliA24TZ9L8lid+1V4PVeu1JXkjdY
fIr6e36cz4p1d4GQKkT0xq/4kfAayd60myz28xdmTQG5OAAcRTvUrxXzsbdwQnc/gX5yRP+ZBWd0
K3H9TNp20o6de/nSrhFiT6vsTHctjxIMehtPuxuuxI1xh5yOA36Vn/H/aPFlwgP62r70fuROd6Aj
FW/blEgePKF6Ju9idoA1Uix+QJh+hotcZXT2GQUrsZVfYHp5lAFW8irY6I0rnur9/EAJNwHGt2Kb
4CXJPngpbznPpm5EvtzA19jXuyXU4SnbxxfGbf0zVs2toGF3Tsti1a3Fvjjom26tya/GXb1SW7+9
6G84ilqeoq3bi+GIvBCB3dG4J+zai73Mp8WdMh2tOegWVufSSM5odMQ6JW52KZarRbswQ5HJFz6a
8y1qG3/YaLfNniHsmney6im9O5RXw8BBky4SYQGWmxzLS/2Hrbrmalq3rafu65ht287KjtlTfMMm
bOOo68KV6s30E0G0J9erB5Ku4eEmbnolrRjUOwQERrvqtCfur/wIZ1XVH7A9BV7+WjUP0iqlQLBB
PEiNz523ugkv9Khlq+IZrWhsbi3Hy2g8NNjy3fbb5FHiWY3XgBT8UEG0e0bMsQN0k00s5Q5u3+Cm
yoPIwSGW3+GBKVTKRz8LAAlna22t3fTzNo8uJ4Vt6V5dpfd0EpVv+hnH6OKuplr20D/EM5bR0LW3
tMZlziYb+YhEy/tumRtan+19Gq1NE5fk2pEfaG2U25GOVIeIDpqvLxf+/Ng7yCw2gGZSDo5P3Gtx
o6X8wvFmvLHueae8grf7vLuWB69dEkDcZt9dpf6NtYO10tPBRoOxFuOPyD6EzhVi8/GhfZCvZBTS
a1ld9dKabIsNZsat1vvFnXRpX7fbH45fI7qWfbbF1VHSn6yjLPVe/1hf9GnptmsjGI9KeF2sNRT4
3mS4xXerR0qCnKEm/chc9s2SN72gndwUpZu71g6+stf58fW4EtT8hGcdqcPxIt/yex7ph19FKLDL
cb2YZX0p2jervjqqztF8zl1+rZ+sBidjBWbecKkwFeaDFlN/3tTmsFLqVYlZk0LScSTfk/mNQC5r
8Mn7NN38m6MTKuqq+TF+lItH5aLpvivhzqIDGh7anxp437p6MZo758LAJYuK5qDLG79e9S6DipLj
5N0Nq9X4krcrmsguI9GdwNk8hPOP4ahknUvzxA+ZKFf0m22PyR3tLQdvJtaUP7jq1x3qdYQ+JgoY
+ZIVi939S0t4hF3c6zFaaLKWJD8aj0XvpzdB4kmVSzhPsZHQzO373eijXni2r+1zK+FWdMc69drC
VZ/5R3fM9uIA58bL/foZqfaOS/FQkcmtsoOdUpZjqq92JquL/j3a9c9V7Y5n/bN2OW71M9Rq44AB
xU0vy4Nd+/Xj4hDbmj4oxjXfdfQ0ZW1NG/4lwuu4bVI3oDMglWsEZryryF/pcFnjFg2glW7qapfE
e0qCfUni5cOoeuEP9FONP8047VdFvg9UP52AVm720Z6XjLd5OOogpBO338b+k72luKegVLDXo7kP
uku53CMZnTr/h9x4sv6ne+//96b9f9J2nP3pJ9txTgRF+yre7cb5ib924yrbagcui8OGl1Qh7MH/
vRtX/8lmnA4c+2qoCaSx8FNFSb3tj3/ozj8tXC64tthuG1QI2MP/tRvnj8D54EKRsdPiqDf+1mZ8
QQX8uxKA9Ua3EDNYCq1oOkc4St9vxQGMdNNshbwgTURJUQrSe6nuk3OrlKKzXstBdMaG5QVh1R0d
uW1RwXLkL43Y+sIbdUIJ+POT0Cm3OK9wJ6jGvP8kXZAXia0WE6tzWsb+EH8PTC1GpCoPP0VWMefZ
avTdFkZ0oadRCIKdU9CmwYXxrWslCOkh7akrsNL6thsGdE+1qcTXElb+L4AY7ytFbx8U889iooLA
bGHceP9BB7NFeKtxy+qhT9ZSImmbpsZkHXpjHtVebgfV2S8v1Ee2tpMD0/KUbJPzF7QH5LLqm0v1
F4ICKU32EKj6SMuCHd4c4TUqoxtJkfHYm6Jch/CgfSnoH2OcLX6pUvpmDkYaQ/AUwmaB7GJEizim
RvNn/epvjfaL6rW46ZrX1+74VP0POF4zEn+5/8vx/a9j+VIf+OMfSLafTlyebz/x54BWGH50rfFB
Q4lYQiCp2I2vbffHPxTtn3ijAYgRz4uYCf38v4eziTmUOAILKzHaNX1Jw/nXcFYZzpzSITbhz1So
Pv6d8by8e/8ezgtgCjQQv2g53hPwaS/v7i8vipxhYZJomnlRha7JbEXih2o7fFG0fCuGnl5m4Slw
C/Cf26e4g2xUtaEMOOVasdJfm2or39dYsmQ2tXVzjQKnv1OTgSWRYG4ZDkpBJt0gOxKOTHsSkhfP
FnIm3FrYCqlvsiiKhtK1qWbSmVGY+W2Uiiw/Sw0TDRpGceMcUECELq/IKFeWlO7KlaZiQnApNEjf
8kBRbkYaFfdDmk79RoxWnfhR3jk3cQk/BoWpIfsoJpOzOlUojeltal/Yvca25pc35YORelLOXe6/
Q4lEBZLNlM6s+v7+iyAtqF2ixyZ8DTqSc27N9o1ekF/39PmFTpyIv11omTF+edAzzi9lbLlQHfYP
oirPa1C9JpELzqitFPAHwJr2XZN98f3ez328U5hqyXJcoOMfRXqFcdwPWiHTOl4IkUPpjCt0tiUN
ACtY60NeuZSPLffz76q8X6T+vCr++yXhAIc0Huv3X7YGSxUg5UagovWOVzpDjLx/ETmLXL2sU1L4
3NYy0yXdZ/ajuis3k9ArmPiK/cVM/EaB/eXNVxfUMMxbnvBCRKCG9f6jtHnBgoM2EQFFaVT+0EfG
ER6qOrmxNtUaPRB5KFz0u865HYbj5OsYuAhmSIx4Gw6Zw1G96+UD+nLqVFrQiAecd8G1Xqf9ldRD
o9zjvmVnOKRhGbgYuySx0ZNeVOuaFnLtJbPQji3//2ioVXxmRYF5OUnaQCqiRqkWxZhlPC+zjbyW
sfANrtboJsLZMhHXVThw5AL2RMvQMpCh0AhDk40iXZ4QebXJ9xopSf3FZPF+7eLhcceoNy4IlqW8
uNQVf31TqQbSyBU9aIzK7ik8m/W9AJf8TAqz+OLtPNlD/HktKA1E8jqkPVHHf38tSt2tGSbxkhtO
1kzldBwNbYSZB02q4kvkSZ2HxkZCEqXK54QiVgAk6gYUaDlvsSIWSEtGqT8YWlTuBa7BVakBsJqQ
F38FuTyZKN7uClCNJcKBrFsc8u8/qW2lUyrolnuikMZNzp6H0ybKcp8Js7qmPoAM44tR9NvYBYeI
85zej7rQIWxqv78+iD5qqroT8M5rxtg1KY/2KxKsYvguqibkbJpIHMFqOcq2uSB9GPRKLmjIFC21
2UwzQm+QMO3Wc0yhbQTJabgjeeV3MZq9wotilBCbzz/xyWK23CMAplAsZDoNTDsnbusZwSKJ8TxN
Bsd1rS2+Rc0oGOyfX+aD+2IQ/UeAqwGnAIzx+/siaPma2Wwzu+i6uOj6qSMcU73BtNBdZipFBLyM
3dPn1zxBnLy9qYwJmymNMr2tnvb9jNDSJBVBFJk2QjHdORBkYhtOTb83Kfvqm86+FWlVu6gYLH3K
yJ3H7MyaYmrJ7eef5YPbbNBiRqwANFIhRfb999fFMLOpKCVXC8sBiVRerVF6fBlV8+FlOGYgNlSx
fJ0mEOZGBrrBqCSKiIO8y8y0XKXpoq6PtADSVxzq+vdhpMMbqBXpoKk95cyCefRSlVV8XmY2Ms/e
DibaVZH6BaLsw8/Gzg1MkQL71T5ZTQXuVC3SABvUWdT5KNmkHVuc8O9fxQTNguhMYX/IYvb+Rlch
AAbC9yQ3pOt5iQYdPVilag+fP87lxHayQjG6VUYNSBGICifD3CKiVpkn7rOiRflaMltKCJ2SE2Sp
zeeTmYZbTafjP+dWsPv8yid7kmW8su8EEsQBbmkjnYxXhFCDkXS8SHrS4jmKyyhFqymb0lWCuN2X
uqk8yviJHy2BwsYdsehcff4JTjpLb8PK1DWVDCbOskQ9ni7PYS33ur0sNiNKhlgq4BMkOjap1Eyu
pX7MthUdz03bYy+DN9WQLa70qPFNHHNQGvZKNrKyhiJA/woC/ouZ5oNJnxG2LIiyAkJCP3nNeqUk
zCG2cSRZjXKRmmZ/FbZsI7zMmYeDnaFPWn9+Qz56GRa2DBMbW7fflpmpmGKt0BQ6QzZV+Dpv5zN9
lMrnAoAE/hUENTEnzqNobfH4+ZU/mFWXViOLmyKTTXmK03dgbOcGclSkyCSaZg1QBKUa8ZiGyDqw
b5gE/rV18MVc9sFVeQHBtC7A+yWB8/0Qm9SwGbLFNvDmfJLHOvw2DnmtrBqcG5NrkEcbe9Mw55vP
v+1bLP3JqAM3gluPjiZhOdrJo23QrI49vRAM47OO8UNiJKDoKmoMHmWAydGUK1pi7MD2VZ9ow56c
Q+mn6AT4Kgqsc7itB1mm2RAk4TZPQxodYZqrqKKNMKn82BHzc5xrs0qrqW5REoZDRWMu0+tsxVEM
Y7WS2TZqYT0nenJi07NVdHxQ6GVyoeOtwP6ANcZsSiSHojXWoqQDxYzvCL+m63sH3VXrwdir1rkd
Zb2zUQLMrmhQExOZiNVDTZiAjoCVmlKHXsrUG9OK8nT7BcLqJDX4bQhzENYW8C97frD+7x+h5khZ
b8gzQxj6xFkQjuMqUbKBikZTRhskhL2X5Knso00aD8RjlGeOmORzx0HwJDDv7GyBxz2JNOe87mT1
YoDjI38xkD9YL5i+KVWZNMPJezqZyYVqIJ4bSFtS5cL8kTCdeYL4r++fv1QfzKc2HD6mMW4HHKiT
jQkUmUnw9Nl4RSCGh9zGbamOZojovJORVQalOJBurJng2OzJi1PrK4TTh98TIjpIU2KESMt+/yy6
Me1jAUvHNRNJeVRUFMKJo4Zfkbo/GLUcpahyWqRR48s4+aIc4LDAwQjEUYyVX0dF5ypyDz0m0PO1
MPohcnGKO7uSiPqNQf782q6n+FJtZ2dXxSlxd7loivuoZMZOiJjwHCXCciCSTPnihPH7fMogh7kH
Eo+kP3ZN72+IcLD0Yqri5Sws1ohCA7hXyclDVY7h+SwcZSfC5GHqZPOLtfUErr4MC/ShyrJx58r4
U05mNvgWjlNGreQWSY3aQQ2Ni2JwSnrXoUGXDeWWFQ/mT1PCS5iHYbvHmzeeN2Vf+kaxAEs+fzd/
fzP4ODqHF+4G2/O3j/tL/UEoIlDlvGbTKFFTxCOGdlyo/RdXecuEez+totblRKct3HSd6fX9/Y5a
tRqthUwzYaFfaemIArQRE27UesDboBTwjzjwf5sVOYDFkNCnDCvSjNqYuKV1hnR2BSQKf0ebGDk9
jyR6Vq3Z2hR1rLs9DtEvhuwyzf/2ed+OnksFm4H7/vNSZAXC2VEeGMfyWU9KGoiov5A4GFP6FR/9
91EDRGzBUUECN4ElntybMIddpgjuzRwAfe7nJou9JNPuagFwIS6x52LPMJ8/f+4fvof2MhmQWAF/
/LcdVk7ZrcFTgrY6urN0KPqIt5md1VQucIikqHCkPFIgMc926qUzIbdaa5OekU6x48aGWe0//0Qf
3XJO0BQ7KS8wOk5W3kIrp37kNEWsaCuvw3qiCCWRfla6cKyCL/ZTH72QJBItIHDqQEzKJ8MQrhF1
AYebrhLce92PE1p7LZkglLmOHDkphAhJSzFmyM64DePFS41jIqEbm9kd3TYVoIlvq3q8sQg3mR4d
1Lmtl5lRl1w4NXp1WFJ5HnvCAHq1/fxOfTB5LRRzilbI90FHn0yzuYSZDDCJRMVHGa+GJEHSaQsH
l/vQbEo4WEfIYUhGDFVvvxjIvy9lzBWUOd5K5ovQ9v24SJS5oSrhUJixtVb2VLZg9x05yIknS0Ms
XXVO1h4a6GjGq6yN8+00KMlfrYr/LDz7YM6iKq9RlqV4ifjsZMAIIyWhYlD4EHoR3451YlBtCS23
mYw7u23a7TDbHBVkrVv1szQ8Vlkdt0gWRHJXQ8jxEsNhc0YIsvzFnueDu0OHUKdERtYP5vOTlyoW
lZyZGL29NlTmb/C6EhM2jKocY2zF82ZEmRmuprgedoEjSGitOFxUd5+/HB/cHJ7rUrlGmA2k8GQY
CSloHZxsIZVrvXZ5QYCfiPCr88gHg9VUOZ3SNzOgJZ/OWWjqRYeJifnRckKYuXUSeWwzrZz2tzl9
sVh/eDEWTioOWBxN/WQnWeSonHXbQKpSDqUbN4n91BX546hOyv3fvnkUOLlrKCdZo0+BtamVxgaY
e0YWlsBdVPTDKpWz+Ivi8wmM9m0PYJJRZtCmpbnAwez9KML6OAi9X6Y6B6NgU83jfYRfV9vFcdl+
N3M1UndWqjq+yPBBzKGSVBjuwx/q2PcN/L7sye4V6mm2Yf3MY3gedA/j3uOXaSECI4xRpbDk7Obv
3xzqHYvylJ62pi5v/y9bBaqKhi20QXKzyVZWcecQJS5X+heT2/IwT1ZeqoTUC4lowDhlnOzMspx2
L5EApFoW/YJtN6NNrLbKHag668A+tv1iJXiLNDu9IEUzHsOCYKZ9//5r1VEqtWyGJZdzAIq1qZYe
VBUHkDa3/QaeIsaXPJgO9ANTL8zSAaPFBAYlHjXVr9J43vWjUUC1svOt2drhurYbeNgcj3elpB10
pyvaA+FezReb7Q/GOYRahjqOA0igiwL416eBp3RSKgtQMprvmmNpE28lIYvV33/mdElZY+gW0bJe
9i6/PPMIH2JvLGhmbPek68yICy0sal9c5aMBvkBzDdZ+xvfpgoY5M9bHgN1WWwaO30xmpbnYeBM/
U3LADJ9/pY8uhjGBlDaMGuSYnrxg02zI2N4FNLwojw7xGDe7sqWWRAiM88Vm/6NnxBBflBBUiliy
3t+9Vkvrsah5tWbDRtaoNO0u63L96vMv9MH+0SQ0GAED58ulOfP+KmkkrAb/AC9wjHCLrX6zLucu
8or2emrJix/i+ovn9fv3ojfDcLEx36uc9E7eCgO+X6X1C3OdA62b6lN1YXTS9MUb/vuDgtOtAZyH
+7EcWk/mG0UpFCocrGQDeNK1LC2w+HxWrBWR8OHm83v40Tdy6Ewy6zMPcBR6fw/hwDWRhGfB4/Qm
+7Ut1W5Yt/MXc9sHu04qeCCgF18SPOXTBI1URAKuMfG8wdBKLw0+dyR9ebifzRq8VwJOtk2yBnRi
mJwvIpQzIxH9lnKzTut7EegmJnLXpn9Jx8K5mbAjHHV1Tu5bGfDEF1u9D26/iTeSEj/tJmqwJ1u9
bCBDPnd4rdouoqAulXRWrA4bf6YF6rfPb//vrzDVApjnOuhgDsWnc7COYS3KFSokWDErVwNmchCS
mXuF1kzL0teEN7E9dsYXX/EEM70sxO+ve/Idcej2EwY6CrkhdUyj0Z6SqsrWfJTZt+zcuM3oiW4S
eKs7S3TmhTOkT3nqwJsS+EXXQ4eJXEAte/r8drDO8b69X5T4YAbhMJxQkD7YJ+9jbgpaygSkeKYc
1dVVSzKgdCdXc5btG0Ipkpu5GNTMI4wM5yPBB43XgJdMMDZ2SXVlVEPheBDQ5PPCrDKwfFGPxZgq
rn1Dmw/XFg8+I/EyDNX7xGhwdHbW1NCtHkJTYmfsGCsif0pE25h8VaSZ5cL+hJhEvh0eYrbQrdOk
+8GZSeuinaWiKbXJYYboMCuJD3VE43AwmvJra5TGde9wrvJghvdXFKkQfBZhU7wMpUISWNcb+LZp
KKGhDiZtMjw+JXSHeuT1PmQWFU/W2qVx25VqgemjTsSDZibEojmNYsVeGIBX4D6p1Rm1w1p4qmNL
hZ/O6fgyqTBYF2jphIm/dowD4paO6AOyENkzSWN2hUplfAUAia4E5GItDkYMQXsVNmmA7H0ArLuS
+55tFZZo8WCwWbgOlL5wR4jP9UaLdHxX+VzqgDZaTRX+KA+kVyhhnK0ivJma1w7s+RV7tPBTVxym
UTEPs+aDRtG+WXWh/2jhDKkYSwd9HwYLlTczhmFTVIXkT3ijLZcaYcPWowU3tXAO5pcaRuCD2SGZ
TRrNM6IqADvdThwFVXasbgMWwfEUolpyEmaSiO5U0hBkmSMhcFxFCezrMaL3w3kpqkZiTyO8p2Ax
Im0TNaDB8zGZHluEGo+TyK80VIS7JjYbGF5B3rzWLUShdKjLh8CR5ss5S8rUwxxt/LDh/GkQw6yk
Pq/oKOR+ocqD7OmYcdt9oHF09HLVzGmQh2F3qww9IvrMapV7QBbgGZvC4t2xksqZvDJIKwWq1Jie
BSaoc08XDRiuRonDcZvmo7gylUB6khsEcxiPbemhi4X9klSNDqcNfMSNVixdb+A0MNvkYNRNT09H
67sobAtruFPOl4QZbYKc5BEk++ZcoG+P88e6Jjjdx8BawHYBYQleikOb6Q6gSW7EmKmqmw2hchhN
TIguUUvd+SDi7Jls9vE8063uGXRjmeysUcHEkrEVnIvJ5P1UlPamTJIIK0gTx4ZLPRbIc6pNypko
y8ZaGWavQvvWygrpOwwJgBOOnCQrEyUI5JogAKknnD7Cfd3FMgb/ugqe9GmW0P47HUTTECQvIegg
YNwor6LNJE3Iqh1rNm6MYUEPzIXVUE21YA9hJbebbJP0yfCjaBMUI3WrpP6M+R4KlFJQBqHQVd1n
eVKUfgY+FGAzjcrn3koh8VVF3PReFQJ+9ABq6eZmohOUY1t0imZFkLXIz2K5rkq3Jj0y30qDkS7j
UGgPadOWMYHXAoJJQGd9EYsNP1PFKm6VnvOm26vG2HtW1457bcnp8Wc1QvyfkB/9WjqAk1xLloJH
swjLQyHsZEQqFTjf5bIYHvXSzpgiZgreWDSnEWdLKaEIjznuGZ7s9PkFaVClvqC2ulvisLERLGWK
HhsqEEe9KB1gW4s7OOrm7l6u4WpyLjDai1kxxMIMNNRvFgk1lzGzdg9XOu6vKQjMV44Is4I3T+dU
FNezBkZYN1ixA03ow7629RinCD5rLEBK4VwUbZm9dK0SDTC85nFlVIlu+mEsjVdzExvP9ZC1F/JY
Yjmr9EF+Hus+A4RLkiKuF5noWQqhEMOAUqc/+8aQH0Qik4EJ5T28Qs0FuY8sntYEmzca3OLKJjen
LAH4+IQZZtdgyCgrKtOAAT6JW2s/VXPX+Hqt90dyBwPTN3TM/GeB1MMglZM4uw21sbY3VLn0W0Xt
mPXMOk2uCabG4Y4QJfCCAOc8Wqb0IRZ9d6OrwzRvoZeoFUUCSpsuiqruQY6K4G36yZnVmSgayyRX
N4zkmfcDhs7PcjLEQ4dcIr0BmJY9Mnk79kHWOSq7WVWVL50ZpAhnewnv7QBqVCDhyohRr+d8DX/B
nC7NMDY6T6BwUy+UoShaWISjjEtY1vLQTbQwEl4y0QVxUZPkB1jhzQEXsH0Yw4kwMhjDs81Uo8eA
VIu+kHeks2VIYwLT4uGWvfpEPRjmWZ6M4VnQpG2+7xO1YSWSyNVJIPifd1nDWtUZAD22wM0Abida
kF7Qr0bwj5IITRi0F4A3EbVJrCDYhTW/R6F97AkZNV14MhPdVUmouClztcU1RQfpJofqfU0fFCpQ
Z6ZttI7sTilXFhzMu9GeG3UToN5pEkzMGV9zHxLSzFaloZ/JlLb48e24UmmbwxHyS94+sQ3tWTrH
Rw7PDFy4+VxHFjinUoEWowBqANDcR9HW6CJKajZvDM7ySQEVNUfNjGsnieprmCB2vGYawNY9WMXi
j6m1BduWWcFLyAR7P3Nw/0HIdCpvS/hjtB3NUb3sTLWEtw6lW12xLOGALOguxV7hZIjqWhzoyFhm
Y7Y3ORSCR9Vavo1ksnC49C2sy0lR6MVOcoC9BQZdpLplYMmHpppKya9IFrgIBSQaD2t+J29U0YyY
LZXBeRxgGMW7pG6mo80rgFs7ykrnPCvgxedqlzt+/iYYao1Cv5hGoE40MSGsIk3vF+oYKVS4QtK5
t/0Aqy00RNgwwHTw4C+MDYqeQDnsrD8EseX8MBpr/EYVE5PnEgJ+49hzgvurSTLd1eo6f2IfmKko
HRySMoZBlwdXMeBKge5krYzY55GnBv4pdk1gpuCYJZupNugdFYetk6jnZts7F1LSdddVEEXncDzC
iyhSLCxuLcNVFRpItFxTpuumIGfUnQaitsFRoGMktKIV39nw2ZVbGSmQOhi/LBKyEqeDW+EIx0Nl
DO1VKDL1Wwo7l1kKUBV+st60zjOIQJ6j9yPd7Ej2+6p24CGb0lOv0tOUZwGhTpdqDRA8iyYmzSIs
1mrMJmmtaULZGkkzwiBQJcQtDdGH2GnA/F6brTwlvtGpQ3jN+IgqTC6AI7zSYCZy01Cyv40LcuT/
Uncma3IiW7Z+oaI++maKg7fh0YciQhM+dUmPYfTYO9VT3Be7P3kGVSHlle4Z1jRTkjs4mNnee631
n8FSNtWlsu1pCv18XIsLcSUdOpVKr7qox+tenkpHt69jUwsiPz0CvHYahwhJ3s6YdldnlIlkf6vJ
5JZOFViRHGVDArq2jv7BM5u8PS9+UeJi04su3WtgHIpDMHU2oqdxHcJAG/EzdlrxJHIzWGICNAmx
qXrNdkIvbboXXRCksbOVM5HZZ5QbhH0gTgXWWVGu0TgF5SuKKNsMk0Donxzibp4dsdTm2fSW7CwW
z1CRQxT0figDVOADj8p9R0QNUaQJWQ5gWObi7E8jDinaZIypFqQEBJ9aYxPNaspxuy4ksMW923ub
BE0GKGZytQDj9jmiWcHCc706mndTLrpRx17V195NJYiyDzlMAZuTmRbgiZj74NEgZNXfC87F36dp
SL29Wiosj13lmM2RuFZ0zA1xRH9NXpHw3TidXKtm1W+dxFTbhyNkwMvlm9/YLpdPvEzOsrOQiD8I
a3bojbT1fWtkWXKCfdK9623Q3KHNLpO41md5EPNUolswa+aTfWtgPiNhkdT3MWWKzjygv2EtwZbr
tPpa33Rq1MgM1xMDtsCwtEfPFUUf2cQt4s5dSQPZV/3q9fuOmHeQj2jSHN6wkdw+u0yNMSrqldN/
mzQ4v+nC4Qsux4pl3yZbmUC7Xt46KNetY6ZWTGlD0Jf1QzlnZRsT5Z9MeCcnKcPEkDWG5syy16Nj
rfz9/0jJWbTSETWPcDhNhZwKcYgPE1mATFx68w8dzn8Y9dHS8EC+oqhB1uL91K4pqyqAkD2zB6xO
iwp5+D5mNrXdmiGU8o2E++A7NJxn/WtPatY506f+XLVL8sN1l+zf7+q4DNw9m6HjJgn9qVtF+rQO
qQoWJc9MdmiJuPjhlU2yyxs7zf5Q3//aS6aK9o1NRIYuij7mx66OYyUcp62BC6cUI6Qx6CEkFP1f
jQaAhbG3+Ye6/R9kaw72HjRhCKU2ie5Pd9qSaBhamzaS7TImptIjolxpKhhCv1q+J1k9P7sOSe2m
UcuXUvPbO7kGdjw6JtSIRBU1h4wAE2JFWO2hVBv57fedhX9qtLjo2GnnIkchQOLjHUGiSa5v3yJX
TvmWy5RRkAZLQUDe5Gv3Q4vmYmzEn1CX22/6UzeDrgI6Lh2qGk3Xnzp5XsruyBvFp1pivBAvP/th
ORRBVAC22fce6aq5b41qJ7cIud9f8a+fzcO/6VQ9HbMX44uPV2ymJAH7DZ/dEXp0FuXsH/up7t97
s/nCMTi5X2qaAz0hZ3/oM/96q71N62MxIWOozVzw4wcvuRZYYnY4yGjzeKbeqc+WnsiYcFgL6uVa
vTEML/7wrv/6xCN9RYHDaBZh6i9EYa0zgkqpvzXAhXXGxEJloDj8YPTLbvgf1eH3d/cfnngWli2F
CDubb/0SAaLp5O/IFilkrwmxF0NBNKudEPq7cMZkTyOrLPIWm53Sp/62KUgkNQ1SzowgWlK1FCLd
s7GMaJPsPMh2s2lzKv79l/yHm8I2uLHybNrVkOw+/hIzyTttZpKBbEwtUVuEwxJwd5MV1l6Xxvff
f9b2q3581JFf29uDjtQFkfDWaP4fA5NZ06t6aTwkUJMQN2SSdtqxIEbYjS1c3OZuCOz0lYRULaV5
BB81JLCl8f/Qn//VaEP7Bv8HA0wD3T1Om4/fAm2d46abpMRM1qE+CzIGfeJLcvupNrr5UZPS+AwG
mRSPhm3HjlbL5GCFt8L/rmk62Uq/vyn/0Gf19U3uRDgX8WuIKz9+n9zyYQhulgV4SWZMFJSNBYgD
RqtKn0QmQVO7ztpDKqQfgl9Zo2q05B5EynTsimJ6n+j/YXrvk+j3X+zXJ2P7XoycEEHhaPlZY92Z
C9CLgSeDQHcSTRSSBi9f8UKlvnaslPyT3vDXxQhJK3OGDcO6qa1++l0GbdIlDyKz8mb2X1fGU2E+
DD3kgmArCVJYtWlR0l4EKGnOf/gVtn/846PJFbIQMVVhSaTz/fFHcMeisNpkRdo6rx1WV5IXBkq0
Pzx7/3BLefJ4CTDFYJX8RVnnuoUyNqlhZiv7uURCTSS0MvZ9o/qTX7nrnxw4v84p2FEYgPGioFBm
0/14WSV9CU1z2NJG2aV3DhCXqClI8bAHRGa/f1z+4aM8Zmw4PDcPm279tKRPtdkZg81jjLBWRWro
i3hBLRMqmfyRnfvrQsIn8LBwvmUmzYV9vKzUw2s2ZTqb9JLVF3ds2leMPAQ3KhINr9mULnOYaHN/
UweafpyV+Zc55SJCVKnv2oGG8egJcbY7RJVy1FRMiybZu6PdYskovflcoXv9w2bwj7cHazyKX4Sm
jFc/fuUJpGKVprxNNKuKH0yMpotBQP8+15U6/f6X+HVFYRjNbw1ymqWOINqffwr8cWXlN0Q5sWDV
d91YguUbhFy+w8dseuxpU/XeuKiPzsVip0yRQCROX6SZlUPcqQ5stF+jAossRhbmQ5uB9PvDyeNv
QcSHFw6ZhM8iTP2OXwT17cf7YQ16n1S6Iv6KceD6muZLauxm7BvErdCuXqJUm9bq4EKUIz9qMYP1
BQFRj0S49JJo8Ryd2L7R7RhVsMTvZQvmKPRaOQJ+AmhCuGHfa7dA7E3SOktJyqa0E5IpTQxJbbiM
STOfa8fqrmOd92UMJHuJ+1QnXEYbE7A3i1Yu622/mKP5hxfl723up0vHHLTNvLkD8FJ/WmuSpKZc
FVjpO451h1mT2hJVul9+pvdgiUiRIV3ENAy9MipXu2r37KmziFAFrleMPct6I3OhbXl1rvfUj15h
fSYrcnmy8mL95hG1K4kXsJXYuQM/fcjpa/xc1KRwhvpkr1UMPiTrmSbm2dPvH7xfFlEalpQUBDJj
hcDP/9NxUoJ8KjlvZjsNvh0TKDIV2m6d/6CF/PVYhWaA+gjo7mYCZ4H7+Ohwp/ycrGeEoGPS3hT1
GBBb36x9FlW13R1y5WvqZe2Sht42+eTHzi968OpjK6KpZaK5yxon0KJ0GXBi0+lIzHjyl0L9Qcn0
693A9IZAljmlGTjQej9+TZfetrEwxiOMFchmCrcu1Cnw4n/3nvOiswyCSedMgy7r46fQE3EKXlaa
SJmX0gRHMLCbVJG3f3hqt5v68aFFFUJSB2xnimTu/MfP0fjvZl8DCZpb8BlO7hphQqckXuuhEYci
XdzL1BnQ63oCqc6dk5fO/vdX+sv5AJsA9xNLNuKnf8X6fTg96s1kScU3sE1BYp2tgzDBaXbDdDad
aOENS2xrRnAwmQve//6jf9m3+egAGRR1EopYZvAfL35h1D7C7mGeOku1m3GeXEncBtZB7PbDkpT1
H8qjf3h0tirU2+xTRBz8HFiS8JYjp6XZQqylfloq+/uKx/4Pv+jfSrqPP+lm2qYS2ryZ24n841Ul
VMJDBQmIbLraeS39Dnd5Fmyd/Y5TQxYXfZmWUa9luG0Y/DZTrLCOri1KMECILgIMYU13Iic2WSMk
cwhtBogXuAtiPDJZqF5RkyxfE8LKWQdET1e9N2f1iH7NvK08b/D25px7BDcpQbAufWcip1sj0OKx
LCc7UrxTLi+PNic4nfqabpvjifFOrC0ZCxWCSGb8jaY95WgAkx9+ZcnpiGuGDN56XqwgZg6b4OJF
JVxFpYYoIBpsklVjGs9b2lOZpvaejZ5QNaRX7quZ4KuOOkKZHqhJZvEsaP+sl8UsYQdWyzTIGNn1
QpnSL8AWCPatGyJK0/5NIccyIiCFzhIVWYbBNHfp2x+GUgWcKJQl7jQt8YYIdiOTqp6X5SFFaEV2
yTiAycL+khwzEyvMO0Dk7OR45JOHlIGq+9dq8W8lmfz/JYn+78s7YcX6fwcYHUdkE//nv+hZ/Suc
9PSdLJNN1/+vwBPT/E+qDo/1Gok9tdj/CDwhF9Sw+O+UJpTHxJv8d+CJ/5+0E9jx8J+SHEpH4b8D
TxyijQgcQmqMdYq18d9LE0XI+3H53dzEjuFtoRTbJxHJ8/FdFXRnISUQxN372mcO1IasnrJEDUdm
pc7RMhnBUczqe79nJGkmt5OT6UevVgRye5m19wQj3pL2c1SU9UvC1G3vzYrmmlegSp5nPUwaYe3Z
BMm5NlLr2lrmcMSo9MXy8+Leg4p4dlULSEYIP3Qq932dne+Td6jH5EvXm6AVWn+8EOeg7mmFSJru
iQX3p4HPl2ta3OY96LTUX4IzZ+T0fkkFze3BMQ+qIMWyxeyCHune0YLPxdow120V6sPlRjMILdTM
QYM+QJBBMhraftI067q4mhXrmuyYGTdKRImfePuqSupDpvfl4+KmnA/HoPCfUyroWKeOjCXlz6dl
8pMjxGrbiCzYq3MIDAexKhJh/bnVTFBlmHufWx99F/Qk2bDbpNNrSe4zQXEJx8icI+3RHzufy/FS
8trkqBPv6gXa88if2G5nO8yMMDIrHvXBIfRzgaYY1qg4LzlksEjS9yF/Xucd91KWnHXN5zpKe8de
IDs04i3I0LgQTgVVY20/q3JhtmKsKeHjdEv60J288slOJztBUK4Q5Iw+I5FVL9Ig1rhQYgyTXLtB
RwzbbKpqQvNUDnBg4Kezc5cpOVIH2lCjoRgOtj5YmnX0zFeguyOewrU+yVKux6Wtvlmr9UNUCrGJ
IhZO2Otf9Mvp9WfaKHcoNuR1VupitA9GesTvXRMj4RDiJ0mVppZoGMQBKmLqN65vKzDEy8Kp9gtE
9Qv5HKEicmCX5r11UBIFjr/aT2sqAJpOzjcpwWVr2vviqZPpJV9Fmd6VnTrAJzmCznjsAo8LAIMe
SxoD96MZGD9Aq9hhJ1S3HT/qnQuDKMKltlAQGJGZciR15XQxgY8fRtgv92wGkY8MYXG6eE2OYBTG
m7S16oNvaORtOt1XbFtH1Vj6lyXQbM6bWZfSEoaasof615w4MQVMFJlPh9Vorp/whvHPWXqp7SFw
VzdIGLtYL6GlSSC6/tz6z6vsawhkqLebCfGBAZnyONjldBt0+AM4DVi0CD30qW62wpNA1bTAwvI6
88SoNY0LM9djCHvLC2NrcjWdIb8ZW/oUndSTk9tX6QmAtf8GB9C6zhP5ZgAWWiJEh/alaLp3b6Td
vmwBIruBTSccJ9eL4FMSQQ4Do7CLt3auBS5UaRyCwvKj2kZFhsf5ZaIsvGVEmZ5Gk6lguY22BMVV
uFhA3Dw5fSMsm6107fheG4VjN646S0WvE20obOSpVHJAwjuYEZWe7XJh6JFZCffKDCJ9VD3Rt05P
tY4xlqTVLHDfcRA9oUXxdr0onoiTPWutpYcpzRUI543P+jFlj/OmTsMp0pw4LdwJyCUi46rLYQ2T
klTk4aqsDBTG4rkXf5zltd5E68GT6OogRlfSAzlAr2GXfzmqoDzU8ISUEKH3jp+Ku0TqN6M+uwea
mcvJUp73mOPPgi3s++eWtZ9n0E5BkNTeVQ6w7XNCYJnBIloo43luYTf4R1eY1wAgt/SbQ4VnjTH9
BCjSuiYD71s/f8OyApEgwK+M6iOsR8RKOFQm4lazG6d9yDR7DIO+i9UIdCLNa2+3+KV7k3ROxKD4
h/RpZnI5Z+A19S5o5jRidtG+dA2jXL13H+u2zh8CyGv7yigZDCe+2i+uJb47C86gqi3ne6fOiyOp
Pu2zA248b5aINAGIoGjokLl8Wu1GgbA0NiznuZmqWDXG+wqe+iR970IdtTERSXbHVBWcmMPrNOnc
/DmrFwg8TUN0vnRqhsV4AQjAi1GcAHRmsjWgI7PXyJy8l6Vp+Of9XIuZkvAblAVKt7HPuP/NFahP
jnquSo62o9ydtX4nFgqFxdjWB1665Zhb6nWaRpPdwUkjgI7jqxPU0WSJicjSuSdUmUy/+6JDUZCO
Kc7woSVZfsjjQTm7bpqXc5Ywf/RIJ4a5U4foNm9XpvCDlWr3BkKA+0Tm5a41mruauCvgOJfSEHwx
WPRgsO61pH2frSVnnJqRVGrK/M1JUcHZec1FsvqAUARn6yGyMUceHqsfpjtXg3SRrTKiWo8ZW1u3
tIctor0sdQ0KY/k0pXI4VpUCr1mUBycr0CqMMGAysx3P9MhjsumZvN6sfu8CC5NFBwSsNQ7JGphh
JnsBoTWD6CuOW4M9LOr2bepXM9SG9qnuO//cUFigumLfxM0BOLfL+wM4q4Q1vCO2tmgeyKKJ6WgN
59RqDrXoq+PU9vp5IALgeTBuJ7OYo1FNqKKqDZlgF3osMFnf9MU7OaWE8uqJR5KvGB7JHgH+jZwn
6gaNZLQyi3gIjaMn9eB+LDEZEk7fntgj7GPFErITqRnsAVYQ9cYluAcXlJ2EDaBDhNPSgr+NssHy
a0qFETAcP83YeS9WkR+g48TSJiq1ZsIciuwuSOvvnelFsge6OGbJt4p7geJneEe1xZ8tFqJ22Wj2
rsqTN6lN82Pqs/Elhe7sXNSSBxVky82gt4wuJ1d+zkQ3JahbO4jLHMTyuGC5oXeTH2uVwgSbW7R3
AI5Zv8c9y/rrLMlVHozDmmsX1RZQVN/Smg2zeAuG6tZ1KsadfWwv4uAUBS9bZj3S/CLO4HUR61NT
OA9p+TWokcUE1T4Ngs91p0VGeQ2SPPKsUynGN3Nkc536aBrEHRaqo6wnXDgEyGVy8WN9LVgXreER
N4lOhirtdIPpXu51J7dIX21MilGuu48SJs0xmxl0+J11L2hZNpOItcnS42Ga+jhvDxasOOFWZzt/
WyVUCz3oDnPdfCmX6k7vzahqzSdKqLdWz86OPd72g33XCXk/8MAoABfh0AUi6nERxdjxOsjbcOwY
VZ9gaxIibax5lEyI9skZSW+rLD2qFj0Ps8Kd7k8UY3Xz2S/RRGe5/xmSkRn3PY+LP7A9TIJUFhhw
7UIeNSJfdjJBVnWfxAhAHXRNrnmcwbWWjf6uJGB0suDULlmSewli/WiDP45GLVGhXOwnbByIdvV1
jD0rl49tx7/lyjb9lmvd5yybitg0K3bsrnQuziiaQzAO8JmbdedmHdnvXXatV+1HFnhXMjx5uNBe
W7L7vmbBFQwb02Xwg0O2LweOYBKWuZV3/c7avpYnO2gBPv+GDrBZRvmWbaIt2fpWGQO/YzHVbzxo
NePw9rUq59vRd781o/5UU8bcMmn7wemsPQtcUm9WZz3U+sC3Qko1Z1noak92bTz4U8+jZE7JndHP
jzIzHmmLHjoWg55cZG6itR+BAR5WPuio66n4wpiqeMLOuwAh/gFQd2fW/p4xWnNVFaceTBu70UY0
pdsZAfRTCQmobYO7Gigs70otH3mn7v26+o4COBY2NlWh1fppWsslRhmBOmgyAY50TFNvrKSfcbHa
Tiz19AItawtmt72nQfMzHU/Zur4g2PO+4o/xYfDNJfiyIou2JnsoV9KWXOnD+pgaFnMhx8igKUAH
wao2REgTQnPCCui6dyDg1jgpcVFkKTnRwmxvhCjNWyoliCuifB+T5JE2ZP6edNmNx04/tFMAo5ZT
uJtV8gLptd2zI3doY/iOsOeYYc2j/QW5snmsZ+Y9XmJqJ+EjWQwN1N+A8jDxecUsLyl1g2ba7PvE
cNQXM6imSy7KAiOPqKmgnPEs5rZ7WjJF7jp0ypDOa/2srSiSXU/WA5H13A6mqsGJ3VJecG6n+5zW
EnmTWhBb8KaBQ5fBZ7/N0/2QmoIM6L45qNkWu6ku+h3r5BSmsxARbenx3FaMO6VtfiHKJvi+8n4Q
aZ4Wjw2k7biQRUG83KCHs569Z35pkb6Uwp5z/OZci1EZRFeN3anrUuNlMVwSnREO85AG3TczmeS+
7NdLQ0pUFTalEbx0NEBI6NZQoOuDdyb7BaIniO3Y99UaevW07ka+1SckYwi9Z+l4d0vGkmTOBrAF
jxzc0Z3rcGpRvB9900jQq6+v80oYeOq1qArJyBvviqBFzFku75mqqyaS+CywnMlVXgkPSO66Eg1b
V3nrYWWljIdWU9dy7IPIUK2EU66sz/SDzP3oDvPZ2FSBO99mJa6kSQxHl6KwLFE+Tu4cDbSZ9mPT
y3MfBNo5mKiKifB48YxSf50n09g5/Th/Uhy3P2E9ZuShcK2yutcHw6dXjSxu3IkMp4GOtFCFmyTo
Asq6j4ymQUHnJf21IoEzWrBl3cnAxKvnFd1fkzXMO5hk5rWzhkNuNI9L8Fo1mWaGQ/3JY9z1xcjq
hMx/qbGTJ+bR1NBkAzb9FjS9fZjXNGjDZE3gZ2FcO8CDs24KYGLkqxr2PaL8dxlozouYjA7dKZrJ
gfcMuOgmtHZcmICoMA9EfHchLhnnCibuueiczXBhOyeGrjVPa/0+1DxfSbdEa1f0Z7caYdr1HOXX
Tvcv5vZGErzzqTTa8mG0dFh7RJlGiIburRRlEkLHaLZgMgrPWa5U58u9nIwgHsbmbXL65DAhk7pp
p3LAXTErlqN0vnjMdG6KOSkm2INOQrKqKhAeruoWThM+j4yzfk+WwoEdRGXYK/zJtG9no0ve4KDJ
4+Qgo8unxNkHgi1Hnz3v6FEY7jwvM8LZDeA++MNZM7iWZHKH88Q8/ZSQ2v5gpcF6lN5UH8TKaTdq
pHLeTBmsD6Snmo8c1JyvFnSi20Ufc2hnyprvJGs6K1Fmf9canBFWPZ1Sq5WxZGz0ULvfMkniQntP
2tm3FL9ZLU+mfMwEUBn3aA3N15U9/VwrIucC0dbHwOvlPqBPzrFzLrSbQDraQ2UKJ0xpsn5CeAeE
WKbNN55Ioo58FBnEMKc32phHtlaox6K20jdufHFZLK/8YSc2WAqtcw5+GVTPhG+wsBYIsaWunk2y
YsjESJZPWW0Eb808ULfMpnxfphxQTWIVnzsb6agKINnu7IlAKVLCanFcRyMqhYc/e5TVdxEUPAgD
E86eZclQkJ3GddRjLUMxEia+pbL3LQg0tN10uAyZlUIC9DXdOAxdj3jXXmztceFQuwF5u/TNtlOt
5Pxfje8pIRbw4PVFPDZuI+5LrvFQCY6NOwLRypvVsmfcJo007jB06afcqhGMrr6sM4rzzLiaS2u9
guqrb5fKXDg9GPSKoVXYWbcD+Ds/jUszK8AtMOBjId1bPTeqT1pr2Kfa0NRj3fdUpoZXtafO8kUQ
LRn5YNmMFCCcpfDubVU6P5IxYyTIkZhNzEcGPoO9pkPuFB5saic/CJOw1J2UmR9RiJpfybk0Q31J
tH0pU0poabaxIzUrWg3lUSwAgrAKAq1mTwxnvR2hSNDRkOXFxZ8HcMFygq9poO5rAKAvoqS2qBvZ
X0z4fxfC1agQyFz2ooRemLvLfPiRuVypqo1K9QdYnF+cTJymMRA7fRTglrWm3tk0As7ZCGDCggF5
hc+3nEg5Oi8FBVOhXZoM+kdn7GyJ16BP5X6gHBnTPnkgZ7c92puFVjZw88a+o3JXuEGDrotWXx06
+9rWOM7zih0yMR+4ipPpDG+26+EjsWHA+yCOXAkRtSFpcnsM3uQ87QoPNmQAPyYhMTX3w2G+TTm6
Pq6+10cOGQpOobb4FiJd2NaFtArAfBVbzJw3ZoQ7o46BbO/05VNZuQ+EV0ZmPe/xVj3bOkQkmUzM
ho5z9QMyrrubiDJ3c/fRUb14pjKcDvAL/8L0gUlJp7idfAfj2WjBekQMqy5u5rrnYCzdHbz4va+n
32ZIvxbMwBs7L4/O6mxQBVdAhcFtk9vVJ7oXcHppLIZEiGYQxNeDs4A2g5t1wS1ArZg5F99yvvn9
dqab8ixqCHbjBK8jDaD0tNkTHmB9Wrui0X+sJodvj8i0R3bg2GvXZWfgGTx6KBIRkdDvMOlYZjZK
dKu6q7cFz0FEjmytWCO/McBluJzzdMf/YrVllBfmnu5eXAeI2nxVhksH3kKAx13aJBpLCu3UeXQY
yxS0UOo52yV5/91cvDvlG9eAMn5sgxfop/h10MQ9Ally9zygX0hxscLteRT4xvi49VakK7WJj/1C
X3kqGkZa1o+esGHg5DYRjJxfdE69PjweS8QIb59sR8Q+Ydtm71yWIP3s+UdJSoSSKI284FlpW2/M
vxiw0wMUAKTUhZ3XXpQ/ob3P/JekdR6lZoAD6hiJDsCuTOswiuWLnpXXtOCKB3OhFADSvC6f3bwO
OTfsl8pjc69vi+SmywBW9HlynqvukZPqbQkCmZQat4ibxH+XuTNHat3W9PRxgtWJhB92N27G07oK
KFx+EuUzTh7TVkj0tUNTMEMrkTiGASVMKDppn9j1PxVERiV0HqNpIWqB2N1FRWllngzqfmrESEDf
DCnwAmZWnBmdRdHiti2exjpOJ+9MqwZ/deex/HTiXmhNeRzS4ewGgv2MVCROS2JngRwFR7hbfVg0
XoOTtD6u1j2dR47987JvYR3YCUa1dW4wgnFr6IEN5wqeOtJ79OHIXHfV3CzHbm1DkmLoYCHx2NH8
u5/9at+XA+8acoIBBnlID2LjcZ+mlPwzbX5Uln5wJQN998s8+xR6XcJmHnz3UHRaBVrjqvzRdgkN
e1sNV5CM+kPXr3CGspalVW48pMJPP2ElsiNhm/mxTVCZEdXVhtRBXyoTwo0NxQQs/dWtWfAqqIo+
oCLMqwliC0aj5wz0KWrl9677ZPhI+YLgjrH9TubB3pMYYKex3KMo3Dxulv2U5DfBBjKfSImcYWGS
FxXMBq7F19b4gbjhC4fzOewN2cVa79+XjZWcUme5iAr0DRoXdVkYkHqJfg9c+1o4tFxZ5L82+nJH
BXKq5/m1X7obfX0NzP6xkUjp6DB58dxzJCB54bXIi0NGmeK2/CgAQXdV0p3zcWDDXbQXzbzmWstM
A3G/Pl7IuIQAj6aLhCdTJzq2vlnL5qTl/rHpVHrp+HPzeMJDQxTWfZ2uezEdtO7Gpk/FIcg++wFm
0uqFvkNYJi9yvp1cVhRPPRnmSKd/2OfBYaIv2g6YeFdYRDRZFh0gR+1fN/ZSNl4K+cpSFHLmwAXE
WAOLh9c95pxIF3uOVhdns7LuXefFH/udYb4769eyf2HcQrFHOch+0LPuCrVcOiBAXrvv/bde1xiw
GygnhiNg+NAdmttBo+eGaKZsWNOoJ18XrTd2vqguSh/hs+XB8tzbgCjGFIiuybRmV5n+88TcfN8s
5qPtjetV9h11iIkpRw0/7MU71+QA2+Z4V1Hi7QMcy2e7ZdbA+QVkkW9cRDI/t21/Kwvt1Ml8e6ob
frIsqCkah36XeULd2Ljj1MY7L0YQyzplKBNrzBr+Q6FsyODaOrdcA/Xd6qYX0xg/N46FkF3rRu9q
1Vg6Zzs9+oOz3tDOsqsHnN4/2ILofnicZOxsvEFLiIWy3FbyYfXvkmJYDlhbUMCDb3JZfplovCVp
OrVU8/3DrL94WnMLbSCsMIPu+sxy73IVuCcYl7Rwxye7pDvsUtZIydaxKCNSSfo2DPZ6AwR+z9ma
eR0hVO0aMhP1CIQSN6Z5rzp2WvNQ5uV67Ocl2CMLmWNj8Z7xk0R+YF30Qr9r209zN9Hhrp9LzQv7
aYjMAUJAoxvnubD3c82ErVF/N03NNT3nM/5op/KTPa3w4ohrjYCOUbVXW1/cE47ea66DP0ZjlunZ
Y0sjlzYL0pKgCR5qvNzUMs7C3+UoptFx1y1sM0lNTynAPiI237JeMufoMUXTQy6qa5pcCtMZj9W0
ptQhicQJJroHI/DeijzNT30PwcHociyvCBDPuVfuMu7Cjvm/dyUW4FTnArPaXlo101LD/yr4a6Fj
VvpBm8pktyKSWkLusXFs6K0ejGB2MfsF3VG4OQcgHkIvF6ECGhNarvbucDYsAy07cngYYs1b+5D5
QbVbgmnZS5/DEYYznYOFPw63KYfm59VtPLbqgnOoVz8uRfAFt+HBMCc83n5+IPjuda20W1oJL6VT
HrEsHY3Wf1BFCjJRH+lYBRPdfeesMv/B4lg39sxqETAD+7Og1snhpZb1vUD7sbPUYNP8zWGxEw1z
NXroyI49TzFm2b8yjtChKvzuqET5NVsTTogO+9VUcq5Cm/OF3CtPyQcP4REtB14nfb0St/3iUylq
tN8PucWpKSVyak8tj/tcOqcaWeGuaO1s17XyKSEzGLGWr6pzP5T1IegzaLSM8rItnoadMNWfyE47
NYoxvKg5CesrT1shGjgUPN2JiPS0vNE8VNPUAswQaoDTZ3cqzrTYkv0spvUwSfzD5MBVu9S2DkKp
XeZ2/JkVtZ47zqdcSG2nKqW/pLVvAKJ3b4nM5XTjtsFuq1DwV2O7b4iTmJi17nJ/G7nJB3baPMxa
0q2IznUPspl/tEQ/hqNbiF1SAuNSfQrQu4R5lq5Od1tW1l1ezMOJr5aF3eDXp6Fr63MqLdabdhmj
ZOzG0Oot7+gaw+ckU+2ehoUZzV2SRVpf7xfNeOLlu+9yWjX/l7kz6Y7b2Lb0X6n15rgLTaAbVA0y
E9mwl0hKsiZYoiSjBwIINIH49fXB13XLpG1p+Y3e8tAiwUQCESfO2fvb9LFyqivXSXozMts1dMJS
u9KfgprycVjWhZPa0F8vtV1+CwYBwrbPhyvTkTGk54kYzm51jwXkLhx9tp8UZipwn+XLpde+ulhB
VPIiNtW+q4atvCsdyA3ltN8MRAdPa4W5DrWDXdB8nYq2T4bM/gaO8aPVUNMhlD85M5oD11vqfTCQ
QTBG8lPGyOjB5bhxiGhGvY+0aBPaRuXe7Wsi72Bs33qkxh+GbrYPTblBmOLycZ2GpzVMf6kn2zqK
wcQ3lIaQWUZG3wXOun2sNumhHdx2HICLiDxiC0zLBZtc+Qy+NbpRk/Qvw0Q/GxEYHebVfnC3WbKR
9X0XuO2piMfu24gn8Kzdwb5x+yx+WRdlfeyqVn8q7NaAZJpW+p4ksIdN/9mxWhJBO3Mng/x+zd33
FrwLmrL8AVFnukfde2S8hUwskJgSwNzjtHbib5X0Dnk8t0noDv2eNjTFT1ER48dOsGuoxXHGl6K+
iBokRuguwfusEO6hCeVzEFPPlG6EukCkc6J0ZM5ZG69Powa3FcG7fca6ets4dvGZIcpw1jg+SeDS
t03APSR04jQXhbyE8CP35VBiQ0XJkgJ43Xk4OmlCgVlpvAR9IRmO4+ocBm8pLl1eHpF1VVvX67ZL
6+EecsqX1Fd1gvSBFU0ZV+2XnLIBT4Q6xHK4iu2bNbO/jHQPcss5WihFR6/delO8PUjxNYiQyfN2
jGAfla2mU1fX3Rm7vvdvSeg/kl/9UFj1KgD6b4Va2/X+kwz9PyPN2dnCH/5efnVR9Zf2W/FafrX9
yO8BclusFI1km/Qv3gIXsdP/C5yi9/0vZIo2GXFE0WyKSHShvwfIBSG5c7bwAmHzUyHq0P8IsALv
X6QDwOLkZ5BzgeL6J4lTm7rq/yslfZi8kJdw6CAOg7eFCuO1+modVt9Op25OQkaJQ4cQYy17zUBf
84Ctpt7XtvwZTfS14mu75pbW4fL+8yJGtvNG8TUFfs7KLBU9X1V8YUDdHp3FeddG0fwwL/bPcE+v
/Qn/vpwAKIaEOwgA7r4Rg472mHaV16ukRU5/UoIFDWsKcaKlDH4iPP3LS5Fb47Crey6qu9d3M51q
SCpOBUjIsVDnhPFmhJ9W5n3wjKt/Kx7/Foj6Wrf8++eKwThvrDkHdO7ri6lm6ODkdYqUm6G6yxHy
ngr2vs894x1GSQtZ9jX85Z0bTMOt8DGc/uE5f/j3Q/K/2okapWhH9b//66++xk25ZxP6QJ7ebzCr
P3je2LzTQNfWAIUwaq7lpgJnUoRq2UwlBz7L+4mR6S+vt5mIhYuTiZfm9eeNOeu7LjSjxKQp4zbT
97eB9uZre4mi67i2/luXo8vJcBym6xbD/kdRdo/4fvFJO0hkaIUH8Cn9gYaAy9g68s9LHNXnf347
gX9hL4JOzpu/ffw/3E61yqLdLFrJGumAaVbgPNhLHd82btbfL64nf/L53j6r2JRtnwA4e1uB4PW/
efNrn86jqJBxtRyyHqCKlEfUjjgNoPz88uOP9saYCGj8zbXe2CditteyZTycTGBZLhW2JpiaCp5y
VRBxnGUTNbkL2KPT7yLgM3dy0eImlSlSjx//JX/1oXlgASZupF7A+K9v8lKuqAbJjErWuGkPa2jB
qo/z4pru/PLy40ttz8cfV1Y+s4sVFGayu6UfvbWMRL4jM9/kPcncGxyo4OjkG0c/jmtXx3s1Ll8z
frBJ8gyGyI8v/XZlwDfhs+Vs6l1YSUH8ZhmSThUzAcyapPlQJNadcPfTJ+s0rQfzE1vMny60JdX4
eH14QfAXijfugUyMCAoYWifVUkW7jvdoP6ZhnzNBQsTaxFl4gRvnJVY9q09yrKfTjz/on+4xaSyC
5WCzomDodN8sCXNBxKjV0awS9Vxc4+uyzwhm9E2Uo0rqM+fbAqntkkHA+sna9xcfnM0SxyPPUsRm
vD1nf3hZkca1Tg9oJJnrdjhzEZo2jF6vVujtCBoI60ChOJ/6GS2Kl3E8/vHn/vPlXQoDTIJsaWyi
b8OYmIbGGANUnig4OUfyQg1YkF7sPUl6UOLWAY0db6X9GYxjdO4oL37m7f3znRfQ09GPY/Pa8KNv
7ryqW2BkYy8TreQm3S6/FQLsXR/k7ckhi41JdBsfF8f+GYL6ry8c2aAktqzM+M2dl8WUMSmQKF5L
h45T3MVJxbz3ZAgLuMvKSTzrdX6PjqL4yd6+faJX7zPhtpvhHXsmhnf299dfub2SUslABOxSGamD
pcn0syOi+OBJ4CEGq7KTSJZ/sl79xaeNSP6JCVGgdwJX4PVFEViU4wxZLml7nd0sOUpKFbjzRTYx
UknlOjC9VPTYxn7xkyf8z1em/oyoDuOQnFxe7tdX9pYl1MpemsRroLekldX9ktnVB7mKTSMuvItx
mNdnZHv++NF+u8sLh2rX4Xv1PTvEt//mwWKmatUdWwJTPkaX5QJz2ja+dw2DGil2bF1+fLk3eTWs
Httm6zp8tchvAsb1rz8ndkM37ktlHTh3my+c2wAXuPkIcAZe0TnSQMJSK0QIIecyv8lMXNyGyPRf
RibKSV/UpHWLVVzkItWTJYb5DA9o+cl38adHj3ecaBW2EYfkPo4Mr/9G9INDXqaMTQIJr8uaaa4K
Wj3nQNTlGeXUvGctGk8/uTP45/i9rx55UBTofX+ruagy/wTwiNJ+zGonOGxt1GZv+/NgPjuwVepf
BSfq/g6iWatvGqAX9nU2FqWHVrA0wQmPhlefpFnc8qThQ9aPqkC97tOww155sKfULT5P6WQT/OPx
FT2m+dTEDFaVpB3Ydz4QC93m6gzMvvU/z+7atWdaUKY6IFEZrJHelJ3ZSRPWqbmKcq+pz5Pn2OT4
uFKNpDrXdXPnLV70RQGICz6mo8qzW5h6gzyknbciuc1IIAKqNY4v9EhX98rKs/mDWRXCF1xYMAxb
HvUC6WSPscvTEx1M7fEcNG5ViUR79QZvglz90Hs5A92mozg8trGz2k9TtIjvleygLfkt/oBMI3iI
aBz7+2mOs2cOSDb9uGbcBiVygdEAVLN9MLnHsMHK+9g+yLoJaD0Yad30LALYJMZGfYnF7BHv5w9k
TsaUFZc+wwRDJ3jmaG9CJHR0xpgB9djId4Px089kG/XzVTZYGimRHsI7HQGhOCychZhSwj6SpypO
JWxMncPgzYVndciU6pap+8y/JbfA3SBdK3lsqnDVl43i4yQitEZ6qfhjSG0hb3JvjQPSuVKV+gta
6Plu6sJgOS7WmM7386w3GOMk8+kIbNNBQ+5I3MycGyzoT4V/4xjQcjm/DxRSVIZ3tLa7X2E3jO3J
HUizvUAWGKc9n7ugYw+IiRyHqICWnw6mvQkdO4eplduyv8oz20psYL3WafD9MTs6xoI90LpFI/b+
uIJCRBUf3IVkuQraZWNfHCSUzjKJo3mYwVS5JNP2eR65xyXQYXVViBIxU26t6sim76VJSVEHxqNp
9HJw1pxhia3oAWI3nwhP6ctsxK5AMCculB60c01ZO11ih8b10V1l+h311AK8zSbNlNzQYUkAIGbx
vgrN/OThKk53BTTi/NAs8OiR+1tpc4CG2qGFZISXiGF0WpQPnmiPgonXk9dmBV/DMOK7XlU6Hj1T
jN17dyqt+uCMLjF9NmzYxPUr3VyjCSyaU+OWY3Q/dkx9mW516g79sZdd95Rbj+jnLTgOHRQTlLV2
Gj3KsR1upKHTlsQMbLgCXU989+U8MWNqVmyTbV540CVWB+l6O5XdafJF+iDqQTVnKogSoZwESb63
e9VTCDcS3F3Ltgf6SJcjGwzN02dHxekH9jOMNSa3AU97cYp+Wqe01wDfBliNatDMzPbciWlOtnYv
QabYo6hQLbELl3gtjq1d9vMDGpnSfufmBAskNDnqd5vAwzp5nS2PUMfRO9TF0I3cDnuKH1YZ9PED
Bx/631IVnrxFC6UfETk61VXc2NNNMTj5kLhMB79qhjcwNPQ0pwc/6tJLW2iEtpqSrdxDgcTED1LP
RfJT2w4mSR8QA5hMOMmHNm6mNWkwtqH/RLdBDA+L+bdydG2TZCZyb61aIJ1h0pSfZ+KqYtT6kX0/
0hhOS7T4OY1mghFTP4eb63N4yrGxjHu7xve9x1zvDB8zqwiY0UuFXA9wGqOeqA/H/H6SDlYpgOcy
vwKlK8dL1y285kiP4vBIjjeClMytl+XorxIHS93E/t0Us6A9V3MlZkoQpOqncoR/9F74vT8fRG0T
AbOufvS9seeUjnDAETkpgo1UGRAztNOlmpv96EnzOAK+YtjSOvpoUJG0TABCXA2I8THTAKVzSIFu
Y5PuJNNr+0ILvLxvV0kEJMaszLufbDF9CO0htM+ZPS0gpbP8KY3W4FPTNpyw5lYpksh5bAiEZLKN
NAaD7i7XlYzhq0+iOJAzJPokCPUCv1sz7iKVDR8eWPZCGvadZcFbtRbtc5Wl/poUaVs+BEPZwtDu
85V+c0OjNZF91DzqLlpZQNfAeQzbNvuq4hm9IAUifbOAUf/3aqWevEDd6tZLxXueHQltXKuTAVWn
LiKuIsYmecieDkyW7Sgqsu9NVvVweCO7yE7I4MLnGJ4Bo7/FqbAcRmsKir2B34Piy0zTTtbrSaux
vQoQN2PB79LxEQhmCU4+t5ZrowQQVtiTNRJLaDfmROgXuqK2C61PgzLm17bxNHLcEvzceTJptFdq
cpm8tDnCEjLZmArQQGqKI48Uy1IGc/7WxMOiUNyl1ncn98d3OHBWeQENiC7LC5Gllo608XuVJYry
3LLdK8R/Av09QvX64EEv7I9pmfJiLMqDA0h1xk600cc2iRGM/0O0bOrKPPBaErSb2Zp2WUHRwfux
ui9LTtKQnav4xc+BCx9z3QIUwgvYH1c5gI/UXYO6oYoL8wKJz5J7EpkrmBvBgpeSYWpw37v9itet
C2Y/Ce2KAXoWrHLk5LrgTmpydZV33bdMUFYkXtiFd54XKnr/TfVlyur8Svl5ax/M0olNxuW3L/5c
E+ZoIdG8ZRdUMy6rNXzpRK9IBOmZGu715DKuJiUJTPVaNSODIeK17Jti7H2VlOugboVTmKcs1P0v
9cp8cYcoOhoe1xDI8UninO33YeZk36wpi4KTNUVO/twMprpnBFIvwDhdw+wWSiT1qFVXX1ccjZch
yKYgSYMU5x+I8fhp5bEWeF9s30eZsjVfTFUNhyGYq69pWmIokXBfs52KEJ5ddbPe6lyP0icUcH93
CyXc9RpOU31phEZhv5i4urJHR/+yyNU9S/gVgEoFwrp9zRfeHOTatlYyIxx5znQ4H13B4pIsTPq+
p6O9YITBr7McaK7FD5o5c3424ezQhIIagojIQgwAdTpc6wMVU3TVtdZo781gZ+9QQPNtqYixC056
Mzi3gRModawniRfLDF6cYWGImKOJ2mmzkxNYeXjQwvPkteWotmCRnVFc+Qji9o3WrF51MLTi3LsO
s7KYF9reuWZe86M7ZXK96rM6/rB0kljD6IVqUni3ZEFtQ+icNpU3okksDPY/X8uP4DGKD60oTLbL
hg7UwChDVRLhI/SzhZAwEXMRPbUGFu0h7lNAIjn197eFQpSGUJC7T601Z09oilRHgV83Hw0RhfIb
Annci2I03hFqrG5uW+j/6EYY0wPaR7ZZUd1m/Xij0AbcIHrx5f3sD/1VmeIuOcqwlaximA2Xi8F3
FQIZXpuzsZoA+RrOWBCEs7dZHf05aMl96TqENKBnIGcvPWnnTB3r4Zino9XcDbM958eIkRPciEDN
01kuPV5ifEiAmslRXDwcxEI0l1pGpoFlu5DnSANuwZjkg9nXeTtE15S8Y3EuByJ0d2ARIIsbNxq/
xCsBxzvGb3gcCtR113AebHWqsqGhsonS7NxNowclXMkVS5LOvbO1eB3bOorSidQvR71Y3uR8lYS2
UhdlCCNN4Q/eYZkYc5PJKRpiPxi9PMG5LtZdQNSCta9HhmY7g7QVpZPIao0jYGqOoY+0x0KTztx6
iHhgw7hfMPEIw5+Xu3nML7SN2rLmqXL37lhFc6LXNJpop8ryXdmPrIlu74BLVWyMZ2zhcsb+HXPN
dnWjb2MhwpXHc9VfrVyg9OFbY+ULxTIWh1yupd640x0VZ170BUK1DrxoP1ubhK0Ol/GwNK6d7oYN
meO1RfllrmgGnRRJKqjEpri9Leo0BtIuw8LbdbNXfyzpsLTEGg28oUUE4Z1O1eJeyHgZKTsFpS7l
pCPw8gDrFhibmhBJRtT3MXPGaGn3blmRMtDGum8phNuhvETGCU82k+QYLVjlj/doWiPAqkAfUDUI
ZVGFLKQI51BWsgNjDbkm62qhTemxo3yc2bv0IR+wkUxCowe1HFnjYkY1Dfq1os680jWkn8Sl1EPO
T/W6m0nbecibKXzKtK2uQma0aIWXlINeYOvl2AnfshNwStSQ7uaFpzizRnFA0NEmXjzU59ZS7ryb
rGn6UNETCXdhKEnYLiVm1lPnII7eu9xWHsxw0yei9ZFBIjEXfSsXuo9XwmqVfV0WvfK+RdG4ngXB
nlNS1kX7EqHGEMcp1c3XkqeUN0VME3tFG3ryUC2M/gAls9MdwK201U4JIoE3J5s5hfGISgSVbYYC
Ms9wspMGXR5bd2J+L5exu1gruffnOWysr9xTHBV+2OKSHCRn311bz/HV2un1PafYiQ3c4AggDJS3
zLFcXd5bBiLw4DZxu3P6zFz3foRNceo9a4HbH0JLqEvdva9mqGIYvP2YvIGJ72MHVGoZmMwLc98N
kOdZfe3leS6pE/hx1EH8SWgPiN1LP1hB7Q/Ei9BF3cEWRwAt8EzuWzj3Eh0ETKxDmxlK31ynzc1E
8wC3MLO156qxCx6TTLD80d+ddpxjCnfn1jWnM81rO5zj2kPUZ5aRki6XLXwejOtULA4uB015HkRH
NbLlDBzppkNYu+Rr4p7PH/0Glwyi08J+rqMGPWafdVEyrWpGepAq0BFrb6krVfhxfInINCBmsbFB
9aJA1sdR5sNxgiyGTEqPrp84HqTonU8GGwoODkagwL0l7FGdVQZoS6DIFMtQGaBGaJ2XYNL5cgRa
Hj5Gam5vCjGStmE3eZTu87zUVHjdGmuYEdHoHrywYNfzaItk98yjgicxmXVB9wbHQsDHEixs7hjv
KAqaEJ0cjYtrq6nXDoUdrK9dUVv5knTriJhMzqO8w683rRdAMEt2ZNDGrSsUQiiMfW6Esq7PQyQC
XW7mPZ6cTpyaMsgxAWSALLmjafoYwa/eDqiQRfdT2Qh19KWRw/0UWKr4XhdkQMLlmlirDxOfijmP
SyRHMjUrfHgmo1V86cswW3cDdivQyOQPYIgohd0nNZwM8xsMsqHvBlGAtOvJPPVzCmmqi6b1Q2Tj
iDz6Trpc0q7F7WdpCrq9Xgr92bjSOmso0s0uyEr2JLuQ03dRKXOTWZNhGcFesNwUhmBO5Hwuat26
6pRzKCg79A1xjQ0i6Tac0Ik5isF3F7EMQ7TpUusiIxcmtEf+ybvU1iC3OnYPdd9a7OA730Ppjrwy
zFHzsZERMVa6YXaGPstItK+suD/W1MbzIejisDgYawCvnsKNpjQTmXecp9XvD5anm19FbYW3MnaN
e8T7wVdiDwJKgpj74BBwxEJQn9GhJiyHJuWOx0D9EtIOi5IIZxECcbXM0D/icYGagYD3c2RCKjQt
cit41qaZfI7ernOlJ5NF+5IZ9btwJTEAD54Y1r0/QYo4kJk94mGL8MfexIF2v3bNAJCDpbgc0Op1
gES0s9lH+ZkB47BflM5ed2zmWGLAdB3ZrfCCzyO5tsy5ZPZsU4GR5dLOAzL9UcEiJDdvZAhnlig/
wXHOAYA0EVSNrLeWYW8a20IRuqZ5mFRIkhVHi8HNcLdWEak6lJ6Xiljw/FCWy3RLLyFEbKbTpUDN
7EMqgpkwYAGI3MbFtlEg0GfSV3zRrprucopaXtTOCzaE/UzED90N+P056XA4HDGEfnCagrN66mh9
g88K1wJm3/DGCGus9mUg018LVt6XZgyi58ECCrYnmYGk0ULMTFxMJIdHLumvV6jpug8EGA4ajWKe
fstXEB5nGa+We845SbKjKB9aSSv78J4K0aznYC4a/UB4DdoxZpPkhpcCfAgxDu3A2mMiEmPqclR3
pcpynP+ILl9Cp9hIFlRm3621Dl/sscckbdRE10JHWAdUG8AvqWu6LtcdjZscKK3v35QZM+YzaQym
uAAlsT8MbDkfxYxfYbcSpfKMgdn+1oeOdu9k39Iim/Ni9A624Acvpl6yUyf7LDhioSnRLGYuY2t6
ZSgyjfjKyPAk2W7c/Zx5QDnw7BanSXmcYbuBwn6Hxs48BKhZL2u5Vt88TLoxO4PlvLB8TP17aug8
OKt0DUkyCSkgDvQZKp53jmN5gqWaaoTWEDk+nJH7b5myUr3n1Izyng6ZnfjKo2OjQsMXLUxgfVYc
DTkwx3gwT+GKTu+6MBg/dyQv4BaIF4ootIaSiGrs2x7HU2j+59UGRSCnQpYH26s17URvWI9AWOg1
0HvENC4bN+ToWpkZGgJRfJ8ar7JIVvLYjY+zM9svUyzYIWhhMhbzUaI8lkA5IiJENPpBV4w4C52y
XnhiYw6S1wHoy2PWT9i1Q/IPNrZeOCLJ97Z3FoPafMXG1FRHngVme52sNYgjr7qvPaOpY7qR7OQy
U256cknE8o55GU8Wp7KAU9RMu/gzSx2WPZ6H7K6q4ux7aGU5ElRblQjTrLbkK+vDaTmhoI9t0sh5
HfaTINVhb/Wr1TG/B6lBd2uOp4SJOnwHvsZ9N6FHPDu9x3kKmVtaJ/08xoAvhok00yzoESs2dThg
B5+7X4jMEOYYpPPyvt28sIhzDAEhKosgA5CloS/O2Az0HPqgac6Voo/HFRTrEOgY+SHDi+9c4plF
/5GGzRAnjRHEY2BU88RxNpMP/SQbczrVcUdkW+Xka4FSX3FyZ6VwiFEQXYdb2cXysQ/SqefggnnX
YyIwz/WJh268tzsOxA7xEBwNC2czGxoSYkQqARGsJld0biOz2UusDLMyDd7mLpdTTisq980HejkM
zyIbUkZuUvoaNq7oT0r0dBrcIP84xdPs7/0yIFx75BxC9CBmk3a3Ek/At03XGNLnvM50JEH3fCtZ
sGgqhWI94RtC6Rj6UX9aqqF/5u44EqdKnV9LRlXxLpzNeB12lEA7eOf+iQWBk8y8GE16U1NH3QHl
JI50TnwSaatE4AoFOhhS5i1u2J2pLGxKC9NPzlE7ks57S/nMiSYqI40w06AocEzjhHsmoPN0M1bF
em8VaRofia711ZGFfu5u4KY00SkyQRyf9Ww3VDXZGGHw9YthPLqO7H+hn1txAjLEBB6yue3Pa8jj
AomRUOuT1bv10whwpzn7foYzAPmPg1Zzin6p6OZCFbds9S7wBr+7Jvoju+Xej3DqkJDcpxD8iOlg
U0j3ssqJ1cLo2dJ/Vqm4KdY0c3eBD78LlxHwk4QuV252I2TXLY/Ixfrau026RdBvlncC86r3cDZy
TiHwSL/koG6I8mrTkFTcxZs/6AIw58EY7NDaMA06yDEaPllZx3F7pe+Qgj4i6uoQhX6rDuW65OVO
AsaYziPPx+dhHRyOQ7Nq29uxBEmwA5DvfnVnmW+euDb6GlS9+yTwH2BCo9c77VJX42ouM7c6Zmvu
fQ/VAJlqxU71McB+ecJ3RSsxTi30wDIk0oINMkihO+X4MWFCUbWiZFo+oW2YX/Sy0CdJC3Tellr6
+tQA42Y6glFU4Pfl94NyqTn/T3FdB0nXdjlcWYsJ1wnIQXFVBSGC7TgzfXRu1Oq/jzkZlayjU6Ae
ck7KDu0gIqpocJv3fqzKPEGa3hWnVaCeuaX648QCMGlOrwVYm/R9wXxCHTB528uvvYU1ZuCrDFX4
zLgl9g/1yijy1IGr8K6tVZf5O7cB6XA3aT2v91FJltz7zh2q8EaA+hk/+1XsYXwh3hHMW1GqB8ev
GkSxwpHBz2RVf5pfM6FFExGQABAJELhvZFWikWvAoVEfvLRYLnrEN2Ijxk9Y5LwjTp7fKff/SHj7
t3LaP6pp/88P5bn/E4W3mzrr74W3D13dtW90t9tP/I49FP/iZI4yJeDE7pG0ib5h+a5G2Ij8H0Yx
qG7BDdoBya7/Ud364l+83JETosaFzfwKexj/CwUvMESOqrTi+Ef/RHW76YFZsn5jvIFnDNG8EnrM
GQ5dqo327m3iOAWrQxOTlETLSM6/Hqfz8Vg6GS3vNrOgCjXbC72TVRA/mD4nRqCqPH0C2Tz8DJa6
CWbe/CmIkhEXCJ5bZFxvdIez6GntAXWG9zWsSUZ4VzINm3OYJfIP3w9fx/bx/igY/dmV3kgtVJdZ
ss2YrzMlV6fengf2XxIhyoEC6seXei2Q+u3+ekjTPMQz2H5RSb9WTNShs9J+dgDMII87mRlKlnaE
PMTFUidtPk8Hzcj8EFJJXVtRnP7y48v/1Sf94+Xf3FPDybEMbC6fh3lx73k9OINsmt+HHq3/H1/q
9Xrz+ydFuMKCg24GgcjrT9ppHHk+Jo59bFUR+AiwU/sgqiyXs1AMhSZUJGMdf3zN13qUf18zJNKB
FwENlhu9+Xi+ZaoNGWDvS6YHlA4c2hIXri44O8jkVmWjjMiLn8Yo/9WXGsF+RwCMpvFPqjeAIbDn
psIhTpRpeORwwMnyyZSJmpcgPXaehsw50MpwmMsOMRoZpsoXNtdo/rwauwnO6Hl9J2nsYOiJYm2N
IDGrjdpDM+e5fSuhpQA8YY+ZH8KyluFPHsq/eirQ7IWRB+fLQb73+qvCE9zNGwaaaUoFGaCr0uoM
c3zheOhN3U8eQeJY/vxis4NxqzYF6OYleH05KGaxRlMfM2MxtP3Qjbkx60pRvOsg6Ec7b8pxq8+0
HOr9krnhDV1uGqGjJFVhVxhiD4lgxr+5l1rl1Q4vqbxxLEgEzFHHsN9BM/TG8+xh+z/0JM3m+9KM
+mmlf+vsuOeQFTU5vs+mEGDO4mwiDLj0xxbveEZy2zlNZf+rK9uggIYVtQ9t3jCo8512bvEqFrhU
1y1AZBdKUjHoSaYDdSuzfYl+CKn0w9DRHT8zjcVf3wLDqmmrVuZz24H3PDalcP3bAUkJYtQxsx6Z
KYqXqfFzeUw9XJIHVYEc+m3oe7BTyYEmNlb01clsOkOidwYcUVEfvXd0NJ+GcPL73ehAIWK22o/T
gWnSODFgWqwNWONUn0abEdbkNSlV5yDks++yywCqnLt3zCmB4KwdmhhOQIaxLk0RvQEY3PtwUEBE
QmIedxF9ym9bstB6nERWDIfGpDAGVZj53xeR4w9enDmt9nNdq6+BWMOPRTMFnwAnaGfXyTK4kj4x
wcotMa3VsJo++VVr7oZyyb47q7uQEDoA0zB9Wn2uIHRESAi2A43CRPlurDR8IkRM/ocVFQYevC5Y
H8uh7TgymA5/oLWJ8qK0mx+jSkbvmdNtLTSkWQtT/gjeA+pxuht+B3yHMTPzaQb7QCcA+EEOawdI
LXgmw6zbcVPCr0Gr0/JkKqv4lfafU9DosCqcwBv3aakrzJVmtcP53ucke9WXBQ7ghn3tPTtlWCcB
3eBwQnFMGsAHnWb2fAosLYIrbMtCXBX0gHEQm2aZy1PgRSWwBRh5+yijawqTaKnw2oNceVabS2UX
VrHY5hNIfi9iaoLuGM4KEQUjYPpIaVHSkdi1aABogpcCGdTd0sLCAzKhII2KwQ+8ZGh6DfoaDz4Q
qpzcXMlC5u2d1Av0odEdxNm8KnRigD3gt83tEoLMOo+f5VJM/ZHhEyFc40wSwhksE93VUoSMUZBb
jM8eG9i6j5GtefiuYeDtDB2mMKHAUV/qLWTrphe+2C2yasUORj5OwDl2CYlo8tQ/IyNa2h3D4GC5
hfg9BDCE6ACfxAx75Bg1iIYPvZfyKIzRattMcMkWaq/9xfdx9fUUUTsibCZxaAPTxyeIZtF6m4YE
Dd268GvWjzryYvQhsvf7o2xHrb+jTQaKki05/zFPWYKJc0yo6xeXl0zs46VWd51om+mDCtJ8vndH
t8rv7c2GDJlg6q4Fpxp1KNJsst9JvCQfEYPBOTDB2g0ny4ZDqpuiJQik42GFnoDNjjGNHYMc4hGI
P9oSTc9FrBbem9SS6GcgaMXmolDQEJJCxvp7E6QaRQLYj8fWcaEguEuxJTzI2L6dXUVCX16RVcWJ
YWV22wGJms5BBheIeTY2RZ9Fs/Odj77l5Q+hzJYXx4cW+SltJF0g2hS4VD5DYRvMuDHToPLd5u7c
u4gnnMFvrlMU2+FmZw7mkBHJCLRnJwf4Ng55mYhW75vKojF8iG3YtzWmT2DOziW1UNocsFgHT+Bk
Jyzc2oTsgK2P6gEBvLvculPVNKdFSB5C5Bzo+dIym6L94ujxqSe8Jz8jFNqozyAHRyyl/OadCHX1
ES8YJyRnlRGjt3EKguPsTXT5Ul01zBtk5Z7VOqrucfJXWLrk7QQfqimYnwKC5yFaD/kts0JE0Lpy
GPAaX0C3GyZ9zKsAIibhvntmdNxXM8tn1Xnpo8j13NHkmX1SK52ARosGtpjmdXrUS+9sVI31vcIr
9pxPa3czx+t4CJZo/pCS1MnrnKVoU8mCdNWYLJa+rfNe3/1f7s5kR26ky9Lv0uvmD+NMAlW98HmI
yRWTIjZEaAiSxplmHJ++P0qFhjIyS0L1qlBAIpEIpcLdSbrZtXvP+Y6U+RtcXpAsWJLxtwz1vFG6
5Xyv8nSrcIXuHGvwVwZdgE1C4x4pYlvkD0Czmfm7nSnOIKm3TRYg7SOWbx7kSywX0a29mEW7RLsH
uuDIYtow/Jx1dPxnP760Pa3wQ1q7ZPOE0TUREtE2tcud26OoGEbhnY2WbuyIT3bHApQtsp14PU/z
PT1OKDPordclMVRgK2hXSFp8W4Qz295X+4m5AZqa3uXZCCBzO0mvdpi9kh3YTpylzXODYpKlqB5R
vBYqAIueF5DjwfBmbZS/hKMFvqdy+j0xAbyH0Q32IRYcLK4mjMDaGb+WYfWcZVF+aKtkOyHCBVhY
wwsKIpQDvjvKazmWpFn7tjpnCl7xRprRqzM4mOuroWIIFUCzppw5lgQ6H7LS+goXGuKQUZivTTZD
pJhSdnMF7rUrWqg1lYTOXkfVc4QZ/DlC7Ppgs+qtqS+DizHNOEgQpa1sv3uXCTNXI0zOgAW+jsg+
mdoRH1q6xzCu5N6w5LNv+ndDSB5JXiyyyeVaEYGptzGqyc3cTl24jkRLq5UIpCOUDbFDbsKUz3wA
dOmgiqKHFpZNsxuk8glvi9zTlDFkKdNFcYccgykbukEghY74HKU2wdlRG097s7TsGxmUDqSwaZab
1iL1eNWS34uFv3l1SCi+L62euOuAzryL/HQMrK0f13ekYtExZ751pIp9sDH93wxIFAhtaMrbwDNP
8BMORW3BoVPVF8aYNzKMTlY7GystTWK10G+eqti/xXqBBKhTV4lFIFYEsH3tlsuyMiQx4bGUvqDj
yuSdSjH4QhPT2BQI7fDnw4QThjOf0WyTGg4OaFqLnl41OSmEWZYGCreKvjRfOOsqQeNFc9KJUKAm
xzqd53viim876X8XHX9Ho2M4uErifBHvQD52FGn6tjaQufZlsO8t3Pe1UXwlvpbI8TloVq3t3CZD
3H8eXWUcnTm5ZJx1Ca6SHUw36PobURvVZRbAmZD5lBtvzne2IsevWNgNgVPyNDXM9kd3VRIjOQ4I
rlJDb6kGoyOYIeJdc4QYGOcvlUOMb+IXr+izgnu7NE8ZOo41Ypx9kUDURNRzHbmw//z6zaGvzKah
7o1eHnU4rZm1fNZ29DB11URvvD3XFTlKdRK/FUz1wWWgeiLr8qbIDSb2IO2gJNKLNTkaRVQ9HUQ7
ZOhkfQ5VsPYbU+yTjHLZhme+qVGycyx1DLz1APRWoH+ifUxm23LtU+9zNZGuIabpXeQpSpBy2qiu
mHHjf8FCTpxpZJUbBc+aWRGMbn96dUTSoSHqtrMR6is7mFhvp+raoSBGdJrGwSqf4+ERsENKU5R5
wr5s7Z5sBRjE6wGwW0+50qLP7Ii3pkoNyfrYaGrHz7EbMy5LnGT6YnXNTNaUnlj2mmXOh/MTPjCJ
Y5fUi2J68mP5nAweyUxwKxquGmOEcGXZcDVX/WCJ70hSzXklvS5tCGikrqdF6BkA1mds8XTdOy59
mQ/uhvrEK48g9i2Y6wbCx89hA/V/L1K3CY/17Osb2U/0as3IAXsn2ppQlSi0D4VQyQlAHOh8DjPk
AbStNR5FlodIqvwkW88YVXlyQBqgwggTG8GgB0OZ9BUF9Ni223cuI6kmiWZqoJIp/NZOgYm5Pupg
GGXN4grB0DAkOzVo/zXsRiwBxDW5+HOg9t8oOjxcRkNED1IUfbzJE9/6hMwiX7hSprwRelLZpvWx
KZhDabIR0IGyeKhdRRaQ6WXJik8po23dWk3AXFdo0FnkQXQry50rMBQQcYEihwzvOPbe10XNiCik
dZNCc2zwplhlIuHIxPUPn0rPOKbujeS9jkyEgoxT4nFTg4jUy9hdAGrtjBSYQ1+9xgR1b4kxtZ50
SCL3TnaGeh7Ay7abcSq5SmAVaFYNIbL1dR3E3lWKHgNZpNUztRkWadfaZ+vyOdtBWff8KX1K4yVl
ybRK/8EMRraxAJ0UbA+PRHLoOVH7qmoluVZTMa9SfKCMPia/vEumBvNy3DEOhmUIiRl7oc5ffdkE
HrJfsz6YVj51R00v/3tk+elrMZT9BeLP8BogwzyiCcSiMFQlAnaE/+6zbpeQLVKd532mTBCTDKNA
PdUDjTLgG6Gn11A6zC8MPMNnJwpZj5iWSdZdgpthIE6t96jQB1HI82ACVrPzAUBSU33L+gIMo4+n
Exj32ExXXcWhgAFkS3x91aGb3mapPfQ7YXdMi1uiIV5FEbkPtldgtK8sB3Zt2rsEkmRB2NKigqXB
yjVO5Cy4EPC/YZ61GZGXiqG59nrzE/ovfUGwTCNe8Sqf8oHqADhZhAHRcXXGfjl4+Von4FlXqR3M
X0D7VJfJiFGtNm6cP0Wg676iVp9vM9tBtsvXrCYUu4ubh4IJGSdfL8F91OgwhBFnDDnDGuzeklrG
o2jRMyOLTRi5zqsH4Q1KyWilXw2Fv4stN4LVwgeChRYlOn1HLG9DQK05BDnaB2NBjTB/Zo7WKPYZ
H1C90v1U7pVV54+jitCCmWVRInztHMlK3DIZzkcOqGIuEWMGLLXxNs9LJtVRvRCfJjGQq7DMh7ZD
WlUzOryJknSeB+A1swtzMLV7Y9jU7mi85H3QghOeDVBvbR4xbO0hH2S7MTPg0BRkDXKR9cSpyo1a
I9smQwfZExSTvePoy36RDDIG8GPl7ie7gOKzMijxH3PmdPxaBWZ1NaMYMlfYugrY456A32JYbQ1T
EnQS2PTYhHGoPfOIzS42d1kiNQJ5T0u9z3qyAa+ZEqHhZ04in4wqLNDqgAy8+NStJoLfoa227jxA
dmqaoM1WFRDZmA4E+TTIhLL5e2CrLtkTyldS5Pe9sVgjwfcJ5ecJuweZ8ih42uHRM1oEd37Ix6TC
LpuLOafA13CkZ+pAZqVf7EVs55dWj6GznvEGRts2S7B06MSicQyaViN9GhTrecQeznmt381FCNF4
qL3gOUrpUq5hMNLeiPPI6nbKjLK33zcmf3Q7/9LMDm2BT80PXTqTS+/3rz0vr3IYWtkFAuJyFJ9m
t5ZHHF3oPRGTOHsEoZO/0nZoUa4EghETB+jqpsYRtTO92niwVNZcq3hOzD90TJde28f3FQaW5UK8
wCv9MdiPZB2VZVmcbCx7eulT2VGgVwB7uzjdUpCJu99fh394OVAedIQtLOi0Gj+0v7O4aRGaQcoK
3SLbkAZskpuRpQe4HO8BQdR/sAr+1StKPxiTnkePzieuD7Xfx/Rjx6KrD2AM8tCcROqNcLI2eCri
Ep1zgnHq1R8MM3tr+rEiBlt7f+h0/kNblc4M5TFtFqIZPzpVS1FUtBkZK0ws4quAfQT5igdIrCyH
P3iA/3ZdyR0VluUJGxcm2fIfJhi9J7O5W15qbKd516D0wDaKeMTU3nBoyjze/v4+/sNHWz6UtdiO
fc/7aDP3O5ULt6a5b/nwFEWUjGe+96zEhvGn5Nm/vVTAN8e0bRymlo8VdPnzXxztNprFNklyXgqD
wdoXVDV4inBjzqb7/8EK+h86slzCb//zkeVRv+UfJpbLX/g5sTQDQEH0K8Gp8Bgz0GFy/HNi6f3L
M5G0hj5cB2RN4EH+38TS8f8F68ECNUHEves6y8JCf0wn//6/bPdf8B+wiHm45G04x85/ZWL5t5GP
x2SQgSqHW0Hr2vkwu6gQzc6aFY5gCj2cpS/evHBgrK8t+zAzrF8nrplc/3Jx/mFeyPBq+bW/rpv4
vxkzMcmFdAAnbJni/vpUWk6RtcgRlzaBRlyBV1aWx8IIaogsEbqmDchM6V1V0VTX9H2CCsTuEJnk
eDkcvM+yNNz2BBMe14Ldk72wjRR6tkWsn85HuK24ubi238yY7iABcsD711WbhNVOwswXL+TtChvF
XkvehFBpgX7LljVMMdYycnyyyD7X4MDSleSU/gzHZPrGmdFuEPbBH4gzETaryFf95z6TCV0fHCHW
2gqTob2Tk6jvPYmadtPToPJOJlVnsYL2FdnHfA6dzy6y1XhvBORl8dbGoWNEgWTe3qpwAZKWMjUt
5KVQ+Na2a9KFpJ+cIcQa8YtPAP7b1D8nfe+1+Ub7ObWB1bbOcNRRMRafVJhGHI/jPtyDO+4uMjHN
W4sA9GQtgFK9FIW4NZqRHqzBafGalLtyl+AT8lYeK8ViuVPL8Exx5Ipgbxck1FWjca84NthbPdhd
fkUvkUFg4MkRQl1iZi+DWXrPozCibWm1yHdczisvQR20t6IMhi8cR1BRukhDaeqlMx+0GlIInaY/
WcUXUali2DqNy4fObaTS+FgYsK+xoljmgWAyft7aSbhBhkbxmjaCU908xQAsOVXdMzjx3Z1d5jbQ
YODq27h2NLFTQ243ZByETXeXTlPf36si4DUjr2he4Adjf2mmqVzbCj8DBFl/PknMtTfZIg48BVWR
PvgOSbg7BHdDucV+K78KyLXBakwbmAygKSxvP9po/NbNPDsCQ15RZi0jaaYlREQHs01KA6Kz4Vtg
I/qyT0QhStx8TjyL+oQ7tah22uHMv+6IBld3hajqF9FL/jMzHO49A3xU2JphEgTNHipmdctLT43c
tRFBwcAwqeng+5h2hlW90xkRSsVIDguQ90TutbZ5vkyX0/JlbFoOBasKt303bAbLsoc7gRBRPtKF
SvIrl8eep9DLlv97VQmFznv1Hz/E+pH2h5HSKgMyGvKbo3n0MZW0WeAp/GAcTWcEtkNE+MMmDcu4
O7oZzdtXgPIxsz4OhwqHkpcYzy36eG8/Jz1Ps53ONRVTz4jFaIaCvX3o+NSlrfjDuAbJWeLbTVZd
rxr1MrmADnFLE4nON6WiqxzgCEHRH4clYT8Of9/oWi32lAxm9tjnLV8VUY/oo5yuyuUTbYk2uxs8
py4eNDIvIGVFyrqhVcADKcOQJoz0pHpInYazcjOhYt80DCr9r0xipb/xxk4JMg6b8rtWDLfy1gw/
ga6t3ZekDOh4dJWp0bDTgMrMdsdxMnii65kBS3GV8xA3qX9T0YK+bqb8kMSYfARIe4qSddK0EuLo
5GCx9Pep8o+yt/Rrh5YVd1u3m2P30Z6ynik3t0pDAbQbwAS67/w7uqT5HTW5se6KIBW4ndLxbNOl
f+oJ5W63mWWk/sWzygeMFO8UcHT9qnR09yLX5pGxBh7YMu24+qmNyDHS+Zoz+cDghIUwT63qG3I5
Gq50uS95hWBzTNsdg8vnXoaQakvyCglQeWKw8L3gPl/7jW42iWPSiRlobzd1dPTL7kupi1vEKsSo
6QHBZGTcGzJcnKJ4o8LlxoRY1EjJaU7tBMrRGB+HVO9rLWjBJAyZg3Twr3s88DwOwFPpRBhTamLm
I6KT3NobrLosrEHgk6FE6X0TyuSJiOlt6oArzWNLg8HDdp4RMv3ZjE34lRk2vukcWDZMVDM+dTPS
OpE0J01SQOtliJcXdX8bXeFaQxvKcHBF9DlxobgjcenKVReRqSiakSORrc+2zlnEOklCBtbftuIr
GzvFyapZRuVM4BBIqGd8Rg92jniTGF5xoPFVIPeb26Mj7GOsc5TmMJOjqH+tZ4Nja8nsuGkc2sae
V+GxGGgBcQBcxR3c9tRbzSGto6rb4MT4BgXwaJh4nlIL5LoqppcoazV8+oS7lAzYdDDR7GrTuLJk
/GCHECldmjFtOBG9ObYEPERB0TibKZU00IYZooPo7eDSCCJUVhjHrp3YO8VZGd50kXsRdT+sE9i7
K3ooz4x9L0ImBo2n9Iq20qHn9E5aUXxjpREL9xjiEnTkHrelRPBkTQDh8zuXlOaNqfBCeY4dn5C5
MIp3FRuVkZXpkXHdF9mrcaCdkEqk3r0nkEyzPgIWm7GJB0zHTdaerTvkF5PmudzEDOsBw9JoWDPK
LN8GOhgzClisVJt6JAMwBZ2Bk7npm20N5XXfmyXMtxLIKTwEEk27MYaoZIKjIMzYiz9DSoz5aqC5
X5GWglQ9YQh3otNfP5TaN98gHsevoVHX3hrrElGHzNiuWDmmW6w9JV1qN/jskzOAVzor3zhDteau
SEhhwNKf6S2x0Cv6DjHBP6CIYy8ji7WVdi23XQOiW9WdgYFBDgk9ltkxtoqIMxJlm/QaDhbHfGIX
440Ye/UyJto8MHvxX2vParZExqcXxJE220TW9ztvnLzbzgzfhNvk2yA2ljiCtMqzvWnGlfcFIaU2
ryC40k0NujhGHU6xAD816GvU/rS4CEbx1vFsJLeNGY/vYZNam5DQKdTbk5E+uwFG+8yKpLduWpJP
Nx1yYXL+omYhWzAr72lmRzh7LJFjdOI2Bs9C5vqmSOMBGbIFFgLCQyYuSK7hbxgCrzqD2whGPhCf
m2JOPEquuvX3XU/HQ6FEvsXjr/YRE78voeizwywGcQqyzF+jRmBwr7Te5DEs7bU3kiiLOW6ZjaZ5
w9KLjBbbtntBg6KQZnezjV/foEmA+osGYtKjg6mYhu3cNmvuGwZABxh6PVE7UWUeRToyJjBVxq4P
WvwrmIppbytpfm5q085ZEglAXJcOSSkY9rrkwCzL+Yxqtt+S0EXXNe6NkFZek9LfHcJ9E7oSowzB
iZHTFkdRiJEOJMYrggNAzbrx4FybsvFPsVVU98GIQiRvaV2r3sxXolcH3KnlTeoEKA1Kb69YF/fY
Nkj3a+lHP7QqsrZssfBPohLOSjMO+5Ci/ZLmTnpwWEAPurHkMbWrfEf0octyCBq8Zjs8+80ySOjs
kGIn7wEukzNgE7R5YaQ6X7qW1iOZnd5Zu+77KMb8SLQri3BDmjJD344ulix8hohhFZvXMuvEyVPd
fJNYJKFsDAygYhtHRfG1CZQqyG/vy2MA3fdmBqGOCSba+/hYQfTMnVoGSzrzP2mjpcKKPRntyach
ELeSxhdkzMln0cIeTNywzo8+5+Ho4JO1tEE2hIMJ+xwGc686K7/gnI8H4jt7qiIYVeth7w9kEE0A
eE6B5xHWOgzE+xJfcmHpYcLHJuSCfccLv0I60h1mEy9Bb8xM38GKtBscywBBVDqeoiVUTlqzftS2
jV0kk8Z0kErIMzp1vSuswX4JOehU350q8jiVay/szr0369tMhcNTLeh+7eoCfQHRcQZmYrjN+j7o
m+Dabn3CZ7q8/8SJkjnrzIR7L6KeQxpt9woNe8diTbcEvncu1PgwCLMnb5JsmXevEDzSIH2s13jB
+SlkIxk48BC2m9PWw64zcux4YFrBEpRxAGYDjxHTWPjVjd1PX+rBquUupDMIe9yzxltvMAJwTnGQ
tgdPu/kiF4or/4zI5ZLTMHJRC4SIOtq+9U+JaRcPxDsDzc4LdeoQvZ7KAkC9qgK5zX35tW602Wxm
bfZXbrXYp3mp5mKMeOily0QibO18a6XMkDJBXC3exQFCuKMQTtk9i3plLLGJVorpiLQcpm3bnnIn
vk24/YzpaVWuJ8kxHRg9o0h4IUW6tzrfWoz15gFR5Jvqq+kTpJM826GbV+6GUkyvsfHk10NUGkcc
yPFVl5BT1fXpU+SBl2RVN88ETbg3fUq/uWXV3IdBQ6Zr50bXDqv4rQuSaWsFqUENEKeP7kBAt89U
H/emlaBHoVmppO18DcD6P7ueUFeEzvQXAxL5nvTzR4nv5igmO7ty3aJ8bMdG7eaa1FYtYrU3iKo7
RJbFEJQ1COsxRgFCdATyd7yNyIK0xUYNcKbagvun0IdRvur8gcWpGT/N/ejt3VJQaKSooNoN+gzV
nV0OlFuGM/2GqYGJNIAtfz9aTX8UZW9rMB3ENi3djlOAAy0jx8szDk0xVPCDSrKrbV6eF02pEOuQ
IJU1Kkj3yVMIhKKSc7eM+dZ2TJ/YxGe1nCqJY0DSme0zbcZ30YhAhUxI6zpvSv8pjqb5XYYGKGwt
GGUUor3lAKnCdcO73ZI+SJJvnzO/y7AUrEdtdOEZEoleEdhSiXMQEK4jZOBwt2qswvDOP8HdcTe6
pLLf5yj97jy/6lGxOXHG/6prFrDYhU2zwjeSnLp8AMPe4g/fWo3U6yHK029Nhbyi6BwI80nqtLuh
QDi4KxvP7teVS6I1xyjsK4M/4CWpOVpeGbr0aVoX0arxsHQAFdS3dAidL97UuffTMM2nXKnFCNKp
aNWnnTNtxSQtaxVzwGCchvSSOO2K9N7RsuNnfMnNi5vHoP5JF/pk4q3bMmqIjvis01NZC5sHEn/V
QzcoHHjo8hzi4rIqfAefJR+E8OHSjOy6i4+P3BrV22vufOguGT/W8xQHtCYtWdtfW6H9ja3Z4CgD
cs6fI2ynda+z+pzMVnZUbdqjmUlwVTFYibcN6ZdrjGAp+hulK1JGGIpnqVlsLFhW6OrorBpup57Z
3IojrnMcHvOoD63REOIpeGYsZv5lfh/KOLtmBpc+FN6U3QBRaFb41meufnD2uS2nSLYZYRPTaOK5
zTqS5lnj2ShEJr8RWYBjKe9S++vU2dlbXhhYlWIQLqmeRkSVdb2XZVkdRRumIGPCVpJTgFQYqmsR
DxeGiT72FcQF47HrTfd+9gerP9Rkxj3rnpuOcS2zr4ZMGOmK03TKIZBi6pxNjciJztHg3jqYUnvs
1026nnBTXaTFmYjoTst7zc0479b0bJhqWHNN1gFMH50ffCubzV2ulf+FEKShucrcYUbiOM2jfUxU
Ur7l5dS8CaOYH0nhW1KqKrIq+RpRl3L1EqO9HpxyAnSRZYVzzrJpQDYbJM+JV1P8sIeK+dBScb5T
nBFMVPkk8ayM1EiXbOi42wBoa29HuzBf6E6JeKXdgTCQ1I6em8J/YP8myEwMqvo24CdL4LgQ0ceT
Nam3zAmtE0NijuPRj/6Wm/f8dyHq8iv7Qp8cB8PwL2ilUfuyWraPadYR1WElNjK/hpbLAQjbzCQu
rfuTAQt6ixx9eEgRc23TwgX1IEITj10d5CeZg8kGsefGbwvAmZXMiExOShGTcON5HGo7P3Z2UD73
nlW4u2Q26a4Z2qczkE3JiOGYMSWqXm0DZcPpxb/BnKa0KRKHLpYuzPR1dHI2mLar6EQsPn/2/yIB
Q0DKqVmfIoXiFxFg0n7lb1P0QwwKOKnl9YtOjOhcqjoaODrIrM62nN34JbXLFrUxYlwSO5ToiPui
iSAARxXOY4A/fc3OxP/Gd9Lm4Q17sq1iu5DFsmPxc9BvywddeidWWthHbMCnOC7x3YfSs/IjBDFR
YAAcWnbrlRcVnahBGHbmfMgVGBn0JHFfV7dFjFIQ6aScxYRsz5uLcx72AzLiehpoO9k+iaI7gg4z
8m5HPPF3HlwJmGDhWL9gxuZa1cAtSVEK8FMTulZYxZmetagebatcJB0xorrH1py4/a2uA33QJOsR
yizziTeICNDOrpUbWs0XRD+0YArG2rR/frRy6F9xkSwtaQUhKUvzq0QaqbspGyJLtmFhDyS/D7jc
1x56kvEyRk39Yrg2v8ByJZfpZ2/HBuZRnPEv4FwclOAeeDVC4Z1HtB1N1Wposq1yEYfsJ3duaHkN
bciF6sgkAzSBd4Z/c5/ovNZ1Wd0apuD+02gzi3PTNoV6wY7CT+I6mqtHAcBjvLBcxnKvIPJn11BD
uVcJx/WMTOXRke56gluU3ZgsPcVV32XdM4W/0k+lB44USp4gsGSofEKKRR9HmpQYtAdrwDT8tkKh
o9y3Q+XmN+GPj4oFoPOOtAGNZl0WZCWzpavyRoLmSzY972E8ByO+OvpaNm27wLMjZz1g1ekguVV8
xDHHZoAgq8OpMNRtvE9/SBeUU1wZHgE8UACcJ6zmFqfUgPQhlzE2dt7iAXzP4K3+tyBMinab464q
Hbk+KUawCdjspKpvHXQvBKZUyv3DVPDDqM5iDGxhswj4olse38MPaGpE7wy5Upun1rKb23K0UzRa
Re+Nq1AwTNvZyFL0Hwwe1t9elL8bWtiNUOkzlfE+jCsoppnNUDxhWDfqF7p3jO4inobvLce7jdXN
7smZVIPHtDcY0+ddaRi7iVYLgY1Zc8mHQiJC7AmJkVaJUH0UxQ4ppvvakOcxEM+3RFyjvGKzn8j5
KDm46ODRwVl+j6ws2YVmY550hRJ3E3qyLf7gNVre/i/TGC6lCAMyKQJscCRZfLyms4E4me0DWBKd
TZ7tqj3GSdZsFpDbXTs4w7XtwwUil7J5+P0o6O8XltGkAMJPOwE330eTWsNXjaBVsG09epQrNFze
ka5x8j1xaw4QmGXJbv79K36UEvBhKVqD0AfxDehaOB8Gom2Zqq4nRJpFIo9uZgd3MsKYkJRPZAUo
i8PgijQn/9Zw+/pU4jda0b/HI4sYUhngWqvBXCWJbXV/eGMfBrW8L8a0gc/Mj2lhYPnLpfplUFs2
rZU1bOgrRBTjXQCG9E4mLeViKyS1we+vwvIt+esdR0UhfPqbiBf4Nn34FoVT5FVAUjoQYwWHqySv
bUKAxtg5/v51Pn4oc3HDkLNAk1QgjQsYY/76oSY8C5LvFDB+oei2C3pFSN6rpO/WtDLYG37/ch8f
ZF7O4jmybCakzAE+Qp/LyUxL1iME9z82nnRMmT1ME02gfRBlLPooo5cmFBsDneWZGmvz+zdg/lCi
/HplmXUCNiEiwGWk6v38819uYzpY6QjoiWnLrJvuOVH5bGyl42iPCaQR31JzIP42VFwzLUhU9hLN
cLHp8TQdDT2/FTQHya0HEMpQ8QaFKvLvqPSDeouVwotXmF5SoKEazsHaGSOE7Zlm/Vg38ZByxpit
+TDaEhV8ZSAPpQFc+sQBi8oSB3gDRrJxO83a/3Ms4/aYIDYMEpYaFIt2hWGjAKhVUt3KdWGM6jWI
Jyc9lxSy1g2TCK8G6udN06HNtdB3+TByE2HWmdUjZws2VCY3TAcbifZ3p4EDwH0sBVdewbIkgEuk
y9Y7RPy76g0Yu1kVuecGV+IFjCY/bdCDuKt2QB2+cljxzP0i3mMnRpHL9t4XvPmq1ele25pbyboW
v8U1+aw7cDXBqYBBIjco0LorGWThu7ATNnCucUoNEDFmOHUa3tFziYeQyiRJkqe51fPFN9CWHIn2
4S24ecRUCsAC85a0rdnQc7+nCNGBMc6HBKlZ993NHaroKkw6436UdqSPU9Wz3avOxTbA10maGyi8
aYF9EWX/lZ3SSdpac1NOaFIpqQgQT6iiMGxxoejTpHtjlFzLiGnOfIhUbOijLkY2aICdZF/+rEfc
BgLmCYKTMe6QqtNKJVhtFAdtDqI4Iwgs8PQAkuOQH04Ilvsfv6FLHV4EAxQkuwoQgL8aY4IrDsz2
flwEnw9NZA+vXhkVb3amxidnFPekukMWVr+gCYRFZNVjRKd5CFHYh/6zZYP9saRgzjGBEbyJNLlX
26iGI1UTHvEWZeO1kiWzBY9oyhvTczhA5kpOxulnlTYOsq+4sb2D1bQvNg6dzXezyqzLFGems4oD
VEGbqCjJt+PYhEb/91/WD9oHy8QLzgHbD1l2Xc8zrb8uTkAXCBND5r9KsX6N65iZ4oXPyDoVOCAo
1maTYADouAW/f92Piy8JaQ7brM/rW5QTH6sJa+B8GOEKXAHAZX2PDVrLxLhO4x/UYsvi+pelKERc
wmaHaG5Rb33McqCv6vRaVu3KsQ3/KQnN4rsUdtscIMe4YAtL4EmIxknCOEezWX3WfCnef/9R/3aJ
w9AhnMlnhBOyqX10Mc/hZJGs7TG4GYLxrpoo42k1+RfTAgOzst3pG+GrXIPfv+rHqoJPjDoGfjiC
Cc8PPn5wZnCgO2mbrsiOlmfb5HzDqrWMu0n1eOkhxJt/WPf/ts/xOdFPhOAHXAQtUAT+ss9hUZJw
ZBkDzyiLbyFEDvUmHu3vIYpie/v7T/fx8bGEyx6DQRu1DgTzjzUTJogaAb+EKxNyFEFmXWfGpdL1
XH75/Qv9080jIMIjBgb9ifkxGSPp4tJpHQL1xiXB0nWjtMGhlPODsEei67fB+O2noOP3r8s3/8OT
a6E1RA7lBo5NberYyzv7ZRNl0ys9JMIDtY/Ob4VQ6jQ5Av5RNuVlvbWcyvtG9uj4DqfV/OYauifn
l/iON/JcU3JCg6n5ZlWytciUEu45Y4I4bYgdyi8+uI5HyLPFVTjS3VzgXvIJrqV8K1KLpOAqCgKO
2XT32Gr7iUYmiX/Dxor7Hg1YsEh20nA8uTx81cYawunNdnvVrA0JIf6K1ZkRU+NVXwYdGc1+NnEm
oM0og7sFgQx/K8Xv97mCVaU1nLUGgsTKM2Cc7P0f52vU+FggawZpGJJ6UKlHGD9sN6GlWYZUFMz1
aahmx2ecVvbGAcENq3biSFITW0T+AAJ/9AnCtubn5Y/mkmFzrrguOOsHd04/8RvinEwqXApV9CmD
PswYF9yiKE7kr8pgqwJdox7qioIzr6UwBDplUllsnOF8F8PQQlYSOIhV5pp9I2e+eN30bRHs0tlh
ISsHadwq9AHA55ZGUBLj0MuZ2X6Tulw6bGkobpVbaD4IMh16zhNFQgiBaA+z1wEyhfHqHrf4O0x4
l1TrrI/Z+KdAqLUilUlcKZf8aFBzDmCvtu6cQ1WXEx1Ow42e06QsoZ4DVTyMqNc/qzodnhYEJnWI
4REJb1S2ey7bGMjzlMgg3cKZVnvSNlmZNGq8A+NqhJJpFbEFTtLRzjoYh749q2xGnFYP7vnnngDq
lk8nGFFmVz+bQtJJS/VSJ8Nyq8KAmqCG4A8s8scewiRo4f6lrh/Ah24D58qnZYlHqrI3fuCN9UFP
gIA2Wa6MF4P5zANuLRxnhiOi+RVZTHYuTYPM6b42CL3TlLl7dyI4ZpjCQe9ymEhEecAPj65lSQN6
1xYaFxUqkKK4TgfgU+t89BwYCgh8oPbZLg/zT/kLLjreclnquN57RbDQjya2TtrfdQIOje8IOP8f
N1e2KcDUGoJjeK6m8T/Eqv8l6M1DVfDPv/0FXPN//u0vxJv/VGT6l7/03yRm0vq/3J3HctxIm65v
ZeLsoUACSJjF2ZSnlShDStogqBYF7xJIuKs/T5L85xfZ3VL0nM3MLLoVlFhVqLSfeY370+m3ux/u
/+OhHqgwX99XD//3/5w/qP5hASv6+HdniMgI84In6KjlvLEfQclkqj7pEzDNf2FH+SdHuiEWQijb
gDx3CV6ePSa96I3DvRBFOHgJTHcMuvgZO8o/EXQApQ4C1CpIlf6R2o15sJ8CDNSQPHJW9Do8HsEO
SbxeHtN5TFaA4B7MKVJ8FAisBqJeaTXtfvEmjCAQ+im+IGSuT+SgRjJgQP100wnqIvY0zd/7YkIk
AYY3pwTWzdRK2VGtzus7ZTcl9YYy+gKCKngXYizzuReT/2PqrHsP4a0/Hgf9Hy28/3E6Sg4T+/eg
5PP7+j+u7peH+uXi4jXPiyt4gzmoxAfKjVwqDuG/pZQsRJECwlOCR5zm0OqyCS2fV1cgWEI2L4xA
NdtIHRDqPK+uwH5j6hYuAktm0T1u2uShefcUk7Id2cT//vlnRaHH0OLfoaukfe1CWDfmlxI5HWLl
lysr85K2Bwy/7ogdsQnGbCEBFSe8Q48k2Yk2JeKRyZjhb6ospa+7ROrswl6xPKZ0niflCX00+jhJ
7OK4PXTS8BuHCcST5aWgx4Igyu5GiYwxLujBRC8mzYJDOsQzwU5uZxSohU3bOHfQKSBMHQGeNSto
Zad136FYP/8QF1QDaTuB2oLztIGkG2AuTsoB4sNr63skU2ja2HGuPwz4bA0BlQ96YL39aUJRE9n+
LKouKGGvaudCpaAY0TkAVutiohSuIDhOvsz/cKb1LJS4zmxzZ07O29mbEYPzW31L9EQ/DY/B7thn
03ygainKYx0NH6M6q8oDimy7bu7Sk8clc6gt0UB9xMLksOInfO8AXlw2lYa0uXS9cz+3+fC1Buxz
aiaEweWANuP//g1m1Lv+fn8dVfNQ/9kj2LzoeYMJ8YYCugehBCy/2Smc0U/Ifytw3gRobyFVJmRg
Csscnc8bLHTfSModNtEvhSTqovzT8waT0ZuATUFhn1otUfE/2mMvs0NYRMGjfBDvg+UgC9PE4D/F
2I0/AAuQ+XTVzbrTDrzruUCBYNAZ5uJOj2hleLlU+KgFJO20ec6myvW7WwwHqvY33nDiZbxvnoVM
3jRLyGvgKr0mGlHxyfuIFOSqg9/nAAhxMSE8p8ozWZ+GKmj9KxdNZ4zDpyEPdHlMACfkgKBmzBb6
ECX8aKgKlNPDyFqO0ZiBXMSJBirATxP8fEz9fCz9acioKtJ0cCIIaLAyjHnzz0M2znYQz9Itryxg
bMlGoL86X81R7U53iJ5QSaNlSLWI5luiNqPwQVT0vQqbu3/+GKRjJjkya+j1zLkLKcEcluUVvjJo
0St3xLDBoUsIrgWRm+CgJ0S9wbHWSRtd5IAjhvNkwNnmN/nhK7U7idoeCInQxCGU0XmWV+MR50NO
r2aKzkl941Sc+81QDBt/0FVkX7RZsjpgrQtsZQDbWybATIv2LHf8eIv1k71c/npY/upxTEVI0Bhy
6CpEbLefp2eOZBJPuRucG+ne+kYnIOCpMgK4pNg4Y3HvHUCOFkgwgyZxQzSpRs+C5SuKrCluGmA4
y9Op97f3mBmAn64xB/U2Zsl34OuQsrPRXj5RibLPhHhZcKb9vmwWeBkdbbZ8SCRC2nT8A5AmdllC
ZUSkQVY50AxljcXm1wPzOk5zOHxCIUlbQgAr8MBebfXBtVbF/bCexUuU1vHXQLmg1i4ljg6y24Lm
yVAGc+zOK7LrQOdrg4aEF7VI5yy4hAwAp/XU5T9sb5aI/C0NCFcaiVaDa/JItyZZ9s5sLQtWgYHl
3yPyGwKvN+aySOYOQVcgp+CO5jtGVHzv49Hj/4NuEY3d/fqbRq9PEphUImCLUvUyZXj00V6OeOyo
2Z2iKj9S/ZxzSjEIxdOXi6jQ8EeOWgTF9tmKpnH+Cl/YC8azghgDVRQ0Puq3fjf5wxdY/zx07vZ8
6dQbyeU32OeYWdJw/OcQeYk5selBY0Iy6yP1aW21J4dqDKJV6OvnP0z/vPyY2M0qv+RdY96Bbep/
gJnvo6owW3a3hFuk6XMn/lCtYxxj9tUm9XrrLnxCs4tIha0Ko0CkQRBBpopng2MtBt52W1Cct2Cy
ByiOVwA7G7vDs7QE+RUdbeAUvHxZVMHo5mthPjqWOMeFFOK7uA93FfblwArEEGod7bOoZDbyFHox
ejFpaCZlzr2E1erGSd9niFYAcHY3XCH0qd9XIwaARl3AHpevGlXY4U40ySLqc8+Qm8Md+mH8vIcx
gFvYETCGlVNbpatLaRo+t0cPOnUwA0VdvQaztAMpUVAYhjPCyO30GJl/QyCz968Vtg7m73wBnPhE
Syzq1zPSflR5DoQ/61y+xeLGn9wbK0JW3z7m3bAszVnre8b1iGBPttLMT1YsPtEWtUj1jlq7nzTX
z0+bdSwkgIRwWsrgkM9aynTjUyR3rO2q/Wy9jRdFJrQNIQ+DrsxrNE3CSzTrBF+ZZQQK6QLrANaL
zKKRxDqWDopKh0Qj+6nP8Qh0WXjgHyOGns4MtnR7tFlyBhYgyap3EfB7vvGYohB8261JX9zXhd/m
PyLUQpin1lnMdI3ATJh01C8RHdvFCNowJ88/NcsKPukEsqXi2wMAj5pbB883+T7s3XK9HY1u/nWE
gMcPn7upxx9jndr7bKzt+bIVM/oem0F1OEvsOrFiUwM9PEqZS10ApRm2c4pdPfZ89KHuvU521o1Y
spGvhRCCmS2FClZxjwCPLT/5Djv/0Gb4Ae10jbvaLbgUHEd25dOTp0CTmvsA3jrUA5UX/dTeIFoG
Ves4WDg0xDBp1qalxjQHlFC2QPg0S9gbEgA9G/AunX8dIfMVuWcOlQ/8B4opgdR7bntEv+WVg3CY
i7abVD0RLjrUzQVppw8pe4xhsb8bZY4H0h6XkAHNpwSEzXzZjVgtoMjXcFYgbxxJFBYSJY1WUgo/
M5JbMPyB/DiBZmluBT3reQOkjxOIahYKe/MmcNbG/bo2lnnknL3kZjiW+Wux4jczTpU+d5yG73jA
wLNha1HzlON7G/IUlnU1XZ0VDs2ACxbci5J1QNvC/JrXsXgwBqXWI9p3IVZiLMESgAJ/KbwsaaG4
gMD0resSy1akz1r8cVwUrOlAnPI4GVhsAL1qFpvEcok/inGuGc7eior8x9Muc4fRvMhTZcG+hVSP
n+OH1Z2EheK4qlvs0YwcDvYfabawVzhizKRnXow15QawAGsVmTY3/yysmO5CtHre+HXk6HNBlE4k
8aguzVn8vh6dSp0qNMNYz5hHhc4D5IUc2scM5YBHnSXyET+AXiIgsskKVDAcdM3HiZU2JaEV4kzi
F+4NRDqV3bYOOLSj6FQG2ihKS1HQWXNpMXzgBByj92Jx4e6gAYgILyyKsnGay7gTwDS2z/NEv594
AHLTaHO0V/MYgKx+/MJZWgQRvlWZmKIrvQwdAWjptfoPSGeJvlOYzAYU0lxgxVd9uYDnwIyxoQK/
F1Or272XsIa+N0p01pVAs6GoD8StoboZ+ghrX7+dfQprqaUBlgKHt6hQ62SkRFmiD3QaE+K2awXm
kGAqjosh36vSsiZrI1uU8269RDk8MDViBA+ft4SL4+t/XqqMXw1oh9ZWMn+CcYmCPY0JBTFj5yzK
7CPoHOty0UXdwA8goE3QoZPAXJXhGIrlApicKu6hIZtlOIMqlmdJ0ctlPMRI1UXvhw7dOOTDk4UG
8KkEos2SwGy0YEArOYBSAuub5XiKINA2+ChfoKJy6YKchiJU+HV3pmYlYPAI+gn4tqCgFJ4DZQqN
ociUk3YgY5WZM67tB4drzuUusiycNj2k2lEkfbzYGhBL83hMW7dP+t0gUW15V3aIw39bVyyynG1t
022jayEw+a4xY3u8y4syx5ptU1uT2Ufpsri8P3vfhCjP12+eNiZQeL4kHDCGbE2F/De/+dw6R9iP
Uw0yCgn0Nhh8c4gb3w72hL0KcxfjjGEu1Xrqzf1Zx0nGdJXYp5ih8gKz9Z9vvcaFKaW3JBgx7rfP
wSJSpObcDPzZeM8s9YTQpc2or/NGKjXwOSUSeOadB8fsKLrKZj0kchF8ZRRiLcYS/XyCmKGaEt5K
1iXzBHw/Z8vizpL2yXuIT2upPuUoWln+drJp4h9SmrDAB5XXT+zKLsTG1oVV7TncfCRoM19YJVP0
qFmF0aKLDR0/NxfD0CkOiNnC69SFgpGZeMAekH61KIVgucOp/nT1FYBqzVkAnJk3y2qgTvN+RCvS
nEBPnxAUNkDDHSRhJ8QROivNBUrppCjsY+TObRIfUGQ311PVSb8bPhWOstryViltDqsoxrw6/5o6
yLXD0VvBhiUtCjZlbGAnErslJa515YByPlLfMcsciWVzLdNRn1gXDf5G/MoyFoJJt4vIfAu6CSUD
2bKkvVMLRW4V75yurFR+v6JCpMTbpJYFQ9EgjWOj5DJO4IggLayDTexH81OMjyNVp4H5fCpZxOOZ
5fddefscFoisyIZvbb+E+tNiQby+GDwkdnBWyUvLBuYH1o9RzlI4wTx065mYkP6AuXr81HMJ4mHx
ce1neIYwyJgjQwU7e449Mkc1/H4nPPMlqzQiIv4wKeTB3quwS5jMJ0gQa8W8YawqzdeRWjdsItJZ
aya0AvHROz4pHQcGuqwLAmCRWRXSrs26RFnPPNrzW8C36QhLVIsVXHYt3X7gN1EBrdgiVpc2vA3V
KS/ANNvNOzVeNU/rGY9EM3VJZJtd9FyRaNPK57HcyiUOcLPx8eNIx3lLQNWYp+9k19T5D0poqsNo
C7M/6nCsEPM181KhNrDDFKFwLsoy6TMqz3ZW2NXeokWeXBP3N9ltMFqq/hylWJo+YKdNuqpFbXvD
MQpg9X322hJfaiAumBblG9uuVDue0N0s+cZVKXs4fB6RJyZGyVjc5andQQ2ZK4SnUKXsQCI0AA76
SL9rinVd7rraaPvsEDRecfOqFSw62/BuiLmu0qEg7cD1VDZZsVmh2o16z4IOUzSUEggk5adqRaHW
3y4Ub/S8C4p4DjC5AOE277s5mfhhoWKxdPSVWFDveF+pUHsYSqf+ng3piAscrOw1BjSPc2ggLocR
QlX7PqQqBIw9sssRvz98bedQH9uxiZG5HrJE3sAcDOvhVES9+Xwb0288ZzsaVPzkYVzineICT1Rr
X4Ewrd62/ZjZ4WnuhrDH2j1YhtolIcQbXezXXhUZ6m7e6nXiMFKmXLgjawR1T3Pf2DxbiiErjmJG
FVUgL1+5aQ3MHe1Ac/BNLG9z4uUNF3j8FDU/H9ltBp+POIr7s+Qk9n1zxsvRj8S0H8J8ye/7vsX3
dVPFfZeI/UA6VH2AJtXCr6IdmcgN6GEZ3eVOETKzE7pxPsXgaMUe+2oQJThYaQX4XGyFBazX3kK+
mIbwDmgN68bPYkVLxEtEJq8ciV2jBRpbmbQNDLO55HKIW2xHB84oX8F9+pXaTjxKs321WkO5m1xI
HmRvONNwZDzlplLV5r28HgXBC1VLdm8OFnad38XxDMSZRRtxpbNQCCYRdTLpbJQ/3gslr7nQrWvu
ehcfZi6Qp0zXgf7CaPocaxqFocWJm/ngOF6cZ9fPxwVVgJobQbetOfUJ/GJl4Fi2kKm6RJ/UGbL3
5InxKGjbenmttoXA+KpBCw+xVDwh4VjyRx5W5gIOwoSdynkVcLKnE6yZ4Wu8+H6JFmxTPMakMf5y
CLUiJMsftg/A7N5NQnPghZAPuDP60eYbRq0eGVOnbk21Iq8AOY+HAmExVZx8v00XVFEpa877RiPU
dQOXpXOYa82wcWqwaqQNJ4N7VbTIB/zrGocXPHNGLtJ/HJenNMbq+0SgqOf7fb1TfQgdLjEOYtm1
vUZGcn1No5VXuQ1VxJPzdCxnxK0kSE+B85AgAXuvLNdUhOrINudZ9XTkDSltXGTJny7XuMXekfg0
tCx4uXVSraiWAVBYWcPtU+STDbE589zFNqECxnLmUB2ewnXDq+TcbWzrMaFYaCOeqhSjrmErZszX
smOoMzpup7AXJtCyO8joDf7pRo91apd4cb4uVjRP6xFKpYaVywoJow+2h6lnsquDyE4e8MIb4g/R
uHQQcDNID+t2RPXCRcCY9YNEnJd28I4SShRC0QbESfiBMoH9EXJeN39NJ7DBWINimZEfvQq/7jMH
6Pty28Z4mW8B7rhYB7aDu34ktFo769hjFDNn57hwiy5DhKJZi9u5w/LuixNXAojdCLfU2oHEmJJ+
kwjdK1C9SLc272HYrkj7IWiYYbAlILwYcfhlwfOmmb17EZezc2bVQ5d/w7ld7BAPbIJj7c5RV58P
5TrijjaMYLIrQObxW3BEZl/2dZIz6Jilkl7H65gnEVzisC52XtJXPjlLWbTyhPaGpYZdj6td7eKW
x52eXZnULD7aCDjX9QUoFqKwjY2GEASMMqOhcynTrl+/PWdcz1E2YYCJep6KBE/5ioUpDYvJ0ylZ
ZRKBfr0IsHe26l3QaCq4W4w0AxZl/5SoJ3zfZve0/rFjNe+GOpTZVfOCuPNponrE8sio/hf3Tyl3
Ea8m1HyOc5+3RCBHE1Z3dmWicMuFLfGFskH7rRuXLIA575l5P6wukqy4EAYauRFD6p5GDm0nZIWh
wTk+hyMmtM6wqubJgFqo/HKgRJa/bZww1WjEW3ZTnWOA5Rc+miKYBoU7+mwmD7JIEPj4yGtnNn/R
4KROMhPbpJJtVwgENm2o7wXV+ZgZbnbJAisHz/BMi+QH51LJ0bW2i4j24K+BDG/JyqbyI1vKT/0N
tXZlT5teqmY4i72lmq6ZwHa6ToomXP1NZrurTfnE71Z7T/l/7h+Awun+gVhC59/SsOvy2yyPbJZh
r5Yh/zbklpiMIq0H/Jf7wlee3mps2hhfZKKL1t6s9VovX9upMuWvGT1E/yEvXOLpY9xXI7/noTLE
dNkJ0s24SiElBk/zqXhkEIdg/vqaEjukZKs1w1GDLOcEVUQMxEZdJvlhxIjcv0b/1twEAE1rpur5
DGPHhZQnkMB0iXAy2AfFbilkjGaHkMoqq3ddgqVftcd+19xD2nYrHqd8CueV7ZpsA/Vrc3xBqSEW
lZbDpti1bAlv3f3rkjZFJ4YdJzdeXQhJGcSfHEx9YeTY1M4pmoatc1nLxiw+tH8AGHA6E1HHG6d3
TUGj89u+58N8hAy67Ry4o853vsQLDlPh5+o1ReAyouZRLSyeBtBrhGStjoo2wnvwsQZQ2TUVE0AV
JNFWN7N/YoDk4IAiMSwDiszQ3e/AOwEnp9Lf+tdB1joMW1gSY31MPKHHj893qo3dHHsRCrm56uIg
bpdvsZd0AqPRtJ/MoCULvnRQRiGNlpRGkcKZENGcLU5my2aXg3NLlr7dcgWaW1MJZxm4NV2PYvA2
sJyKwbAhHMNe65FN1fV+jlyEjXkBJtjTxXNtvSh8E2lQgCh4IPVcy6MOy4wNQ2C2/XOymIxxT0qB
7QRalyatDGfoz904s4BR7fQxVoQEHhImL5hfk/31EkfQTZD0VMROmdNOzIsYXF+iCKIaYzFUjLn5
A7tRnoliXicR8FkwlmbqVFWbukNi+SbAR++fec8a1/xgpbUkBcD5ckRuabs8VdSyYgzcS8a9aa/L
gXrfw5qVCf4FUszrtZc6+EFs3SicZuc3vTaj2/ZzCwdosE1PgfImeAePruwrjMtsA3WcR6s7hFPv
KiRrGvUpjnqv3EnhJqiwzKF31KWffQtJDa/i1a8o1PsIUmzqqsnDY9kNVnwYe95j28yPeu/AofdD
gYHodkWP66C1w7z+uhMiXiqs0ZID8ouwoFGJ9CWtkFc9H2dZ+3wE4HDwJh80+i5gtWWfNOwoKADQ
INBRmOd2/j64CbVb7I3D9B3n2qy+yEIM1sapXIsY7R8/FVe8QXbCoXIdbLdetmc4sVsLRdzs0FNY
Amc2o1nAgrCQQc7eAloL/XOtqfPorbV43XpbNivR2Trp2IehWzXg0A8zEnDNh18/mGP6Qj916ngS
kLQ0MR3JbBsw78sHq6lJjqgqxHtJj4C1CVfOVDtcUjhW5RyMXIvNcyUeVUpq9E+VpadikG7R47zP
7da0UtAnuOZ1szzBqpLDJTWDyQO/KjEUQX4cpPDJwyvP/u77oYm7uj40d9+vv5AByLz6PoCyACSH
rhGYfD3QIAkzMmY72hMzhvOBQpndEGFgl7IvwkkBFI0xqsD/M0At4kkH8m+7nq8bsTgDuQymG/mO
kdWEC/NyMC2JyYHKpvgQR5HJOYKqHIlEXcRSOc6qnkoKcfJTUB+UY+mipt0NHQ0YL1PmPkGAwCT2
vx6S1zs58BD2tFF0AkjA0LyG+7fSzRB6d8ZDRQBaHCxnQP0Ps9rEaCgn/vUMoxAzhiS1wmMX6jr5
XX8aqNWLOQEuB2QKmUUHjJ9pUr4cFkngE+CxqA4CrYrhag7X0rA7Fvndcya7vEpdyKDvqGfz14Cb
h1tUfggG+porAS6I0NMl12fWHm3gB+j/l/a8fln7Evv5X4+UOdNeLB6f80J4QFdAf9G4NjiIn6Ah
QVjSComX4QBhCLt1hG7wS4DF3vdXEE3LD3XQjvPp15/5p0VjXPsc1H3hRLBy/kQFHEoX0+8J4SmD
tAqvkZfJ/E9xXljyLYHStB4YgCb5MIba606EvXF51dGZQ8cZiTIE2n/zOK+wHjASATWAgANE6csA
4c6XYxA71FLJvBHbAB33Nmyoxu81EVh1tsKpAYIyp+ON366KKmba4c0W5fqmgnyLlkIYrF+mqoj9
h8jKfcOqx0DA82lRbB0aGB7q0i0+nRQ6JBKECez239xaf/HwAqYsxl9A6Xzgni8fXiydh1RUrw5F
rMPxppjmPIgh1c/uUaK04Nyui7/Ob8d2zZofgJsbPIqLUD78ZgydP60j8IAOKx7KV0i//9VjgJ22
LYLS7oBeUnYOLU7c6Ml1KN8nY4cEHtpPgdiXlA/ayzLDY/qCMzKB4zrHQIurzoo9dPZoxja/wQk8
CiW/XOGhBLEK9sqmeQs49eUApRFabU7kU/135KjP235CXDzB71rvwOm3SBPJYXG5u9NaY9Kdmj61
lFlyKHNk2T8i5h4jgA13pf1QIqMl3852KIu3rGzUbX49io/P8upZObBAWwL6CoABv3pWrRZkx2nW
H1qkiz7BbMMmeymR1aE5Saf5vBJC7+IwokuOIcIkt66/iOTktLoTd9jAVwOZj1vRZKmm6bD0Mj0E
k9Azwkui2sIXWGtTW7Z6JETX4J5WOTpGc9WO76fA7qj/Z6E2bYXRP8+w/sAPZURZO7+CYpP0cOjm
pPsQuBPCMn7r8QkBjlrRXuTuOtz/eij+dKn5rCIJdjngf2zKV9FDAopItYYvN2Nuk91goDQRrZJE
yHcuk9edoe+WXQa2VX36L3wwWFlfYupJGRmM388H4hA2STWOrj7AcCumXST7jpqIn6QHu6o7fe5l
NoovZS+G4e2vP/kvdjL8JZYq0ufEJ68NL3F/GNAI5FTEx1jOH6pcBncgBqqHlRg6+hIsAV5Hw9wW
YldxFa/bJaaP+5vt8hfjDmgIlLkPXBae8qvgqKEA6VmhIRlkNvJDnZ4FAZoUebNtpUAqpYVEBJWx
SJLf3ER/9clEZNLcRODLw1dXpugQ6gpDqLLQbrV/wFOnin/07Olt1k/AOJB7F32zb7FU+N199KcA
2mfL0Ib3JDegzYe/nPOmKHQ9L1GPR5KubIzO+9mgEEVE3VNXx4iymtitDn39Q0LFujwS4WNJz2UZ
9xeNbTM4v14KfzUWdAci4JFw6uB/vXygvG/aCi1HxFR7DJIusZFoH8qwii47PDrbh1HN/vmK4oP+
zey/jptCPyIFQolUEE3Cpns1EGtb260iZThIr5zC3YL55EfVOv3Hqe3IacDwt0BAEgffkkT7Vv6b
SPY1pIubOLJhxrsEk3g7cpO8/N4ZArTKWdv+UCyD8Wyn8oB7VhFkwc6jD7wVyAZiopg7rVy2XSit
t5inFheArtbp3OUcejtCaCLDLjrVbwAAjP7hn86MGR4UqYyCAn+8ekKNHWVrxSlPCOjcCEj74fJ5
nYV1hmGY6D9bUwEeJAxH9Zup+auxATArQOtzPoAjfrUmPDyOIPqu6tC6U/dRJ4MhqLGZaD2Iyi/x
iq3nO8Qd3R57idK/0JFfX1IqcW6wTV2xP1lEI1MU14r03tFjHP7m8vqLqA7WPxrfiJXDh0fv++Xk
temIOvIUdwgZr8UfI0IkNF+xe532iD/b8Kykk3/JmPj37iLys5Ke0rh1wXZ1vxmqPx+kkclFDOkW
vXH/9S3qDMXYtpDiDjgHpxZrGb1cJPYaxzqrHYrBu2WSNt4gXQ4iCaHFOIW1jzPG+18vlVfyE+Tl
PhElSTloULNaXh8rUZsv+BtRT9B+s1bUqbW77vOxpKkKbnEEP9fH47cGSWSM7Owx/lIja0arG+jc
VYFOdX5kzdefpkoE+ndHnpmMl5EGWvS+DeWchDEgU3o5WSnmdx3itt2BaATaajqG5SUdZ3Xd2XZy
QWhRfdJDXn+ymhCtOWiXdBIToB9H0UzVg8IPKns68/4RL+f/hxD2gjZ2fGgM6ap/zS3778gaMwWI
v+ceXD4Mf/JIN694Ih444Rv67ehUBrDDSGJM8v/EO3DsNxHqjsJUskiBMbL/T9qBDN/YIXxiA55m
iT6SFf5FO5BvwIsRfcLSwufY5IOvuDy/4vYgM/JimQXoy3CrQh3jPzgM7mPp6qf0klW8IGiBpjYY
+/pHFRHH1BVqF8Cj9bF0reShqEcMOjXydEYeo9D7cNHzFbFHhx1YVHq3uG8ivmoJSwUbRGeTHGfD
dmVrtAvylKDEjQ1vEVCRbxxB08xj++ziqGu+xKR7mg4k1IvzaNYoagK0QjK3CrhRttS4F73R6GUc
hAxiB2Hnwp+449LiI6MGLE2V6/zH7KHlcaykN0CdbUOUbhPQgNjOTdNCaxJ9qZq+cdbl+6bLjPmP
RwuBmrSdbWNULz/jN+khhOcj8LXpl061e9dNXYSWR8uFZjx3M9xdn0h7xd/OPuE8aJ3HAtEjSSL8
bozi+kcPkecc4Hq1i0ekHINyVTexhM67s1ennw8V3kX3kCJCfbcIXUMN0HZ0Ra68XEuHntdmyr3l
dllmme5n3aZcVQVqFZkKxZellqPaEs2P0YG21vpZpUmLVkVUt/fU0hUaExiRJ5sCSgC9WtfHzjgF
NCH2Ib6239VkZRhgDqkHBbml8x1oHx3lriu9ZJfVSv9IZZLdJh4fA9Uj9Itt3QdWsEXcKSWMRtrr
SqSR0eRfVPJpaT3lbqJqWu9Q4YB4XtPmQucbHEGFY6rQwxa1vOR2oAeabFXVRN1RjSFS0EHuo5dN
1XgazrMekQ78ukiY93WZFtjwFQJxtHhFlnFacNTcJmMuvmsduedua1XhZhIKjdRxLPR1X7apc+xo
MGdMr0uFnkttBue6kj0ulaMp1sfYfqJ4nE3eVjjVGEOuDSR9UuTP1GlEg+1zNIQ4Ac7A77Ejd8ad
bqwl2AvCSZteWYdUl+30+lKPblHvsqbmGcYAYZeT9oPlm2tJwCfYDLNmwmb+5rVgMzbCQw93rz0v
xaZHowizHXTMUlLIVrtbR9f1pbIJTnZp1nc3nhUASRGrXW8Rpy6+G2FTiOhZ4H+qKvpdFAepYjJV
SV7sx6k2HpEi+jyM6BhSGit96Gc0IBL4FGWFMW2kVbefG23deXSA/RNyi8kPOyym5VhPCI4AXuiz
guy4QO2+iegx7eq5XY44F1cRJsqOS7HcUeltvCZRj10biAKgt20UYp7lAoqFmA1oanEQUMRUDytP
Syl8wVMYHunBKlDD3VaecIFk5NNw2edkhNsimXD59rto+AqIxb2LQ6XiHTIQyFC2rYr7KzekPbHB
OQH3q2It8uq8qYLaO0uSRqszNJOq/NCT6ofbypnlcCxzFATeLpOl7RMli1Vs+35lzoWVOv3WUzFy
0qqM8A42fU8E4Dt6R0crhKe4bSPs2red069k1SKNPwZLw062VwDdu6zNxpsQipA4zyyvlKcZzbXp
w9zahfia1a5X7QMLQgBabWLGC0yt/Wc0nSUlpGYChVwpF262s+Sq2xInLnALkG0uVA5skgl6mxWp
jG8SoIMIiNIhGnfOoKLpUqP3j7/rWHvpdeFGeHX71LMwRo7QQa3nErcIVJ7d/ogysX3rUgIL9/TL
8j+Kfg6Gw0Tp2tlhxOAm3zxr9L6qZk2+j3pwv6u0sss9ZRNvusz0iEUXwu32LRhFb9dgrdnulQ+Q
/hg6XgFzwAVNI5HoiTYq9JO7oHL67lILOwv2dSuHu7qKwVVpdChQ5ZznotnT8hQ1diLI+2y9hrhu
jw+Mn9w4S4VxtouLS4Up57doFNa8QUcIrejZn7TeUTlYnY1bZ+7H1ac3T9eSiiJV1MDq8KwdFUqd
pR2jsyZQGOdj+7vOK/tv7lQMeKJhZIfHWNzgXB8Lr6m3/WAhV6qkRic5nmMt9kEKzvxAKzfdKV0S
zlq2FfyAyToT6OaxiwP3yCl+hnZw5O7lJDivsjjF57rvC5ScQq/D/DsaXQ4ZYlWkH9MZEV2Z+tNw
UoiZfM64AASddkd8UzZgbw6P3Ld3yrHG/jxd4wF9oqxQ0Rldq+GPnvYq0LOhWz9aIo4/9oR9/akK
wy8WAPyNV5E/HUtq3+drrKZvkvrqhSZ0BhGEXBP4Z2c0zfDmo/LC4WpCofuH7pYoPNr4lZ4GFG85
P/mIP9pctj9ma7b7TUmywmUyYaO3FRBrkBYsc3RXsayAcVM2gb8JWKKf5eCJ6SM5NJbzoT/chR2J
/HbMZv0u8Dw17QtqWXdFZjXIN3lGcpQJkkdaCQDiAKKXZ1i/ddZ2AYvXHMAvIjJTBxA4yPOAjO4g
Mfv4jQ54JapSfmhQZ0x21Yjc1D6VpU2gX9Mdg/VkR1/Gljxq70Vxel8Axw5pqOd2uVnRr+4PYYyU
2paSF3VbjqP1B98HOQgUjqLouOQjQg6m097tFpJz1MhrNb9NVbokexppc7dNwGOg0q5qkEKNiO2O
0kVdiC3+B2m2TScQT/+FoPlvJRJeRMT/4yjvnvursHgPiW687/QrLy7zoufI2HlDCY0aFq1RujE0
g/4VGQv/Dfc2s00bDiLqI7Hs33oKPvUH/g5jHNTXJS96joyx6YJRBxUThh+YQcPV/QeRMS8k/v4p
AyMo521CHkEa+jtFTvPvP4XGfb8Uqizb0eBunfSLORuIoSJ7tPfWKCh2tFC3gTVFfoaUtSvL7yE0
j82qBbwrdPwnmE4KlVaqDlukYsPjGrv51wWNxbN4crovREKQeyqu9KSK51tkEN0tknMf4UlhiykX
vetnHHJWS8njNGITt7hB8VAObX4xekX6eQKB8z7HrwayeHJZhat1srti3gdqrP9wvAWGbj2Pt+3Y
SxgR0rqJ28G6bBFeTzZh0HcHiUTZybGJ0pfOV+feAH/Vvh1N5JR8/X/Mncly5MiWZL/InmAyDFs4
AJ/pHIJkkBsIycjAPI+Gr6/jr7sWVSLVIrXrXUpmRqbTicGuXtWjsJahuFk/S14/esVjamEDi6sn
itVBW5vVfCQdtbOnxfrTJmb1QinLels0TGw0rhjjg9Pq8jtRs/E8OQ1Itzy1f9dK4yzF26raGwDm
cJwv9lNeJvbRm+3xlGt9ybvEHU+tSbGtRCaqWUMBe8zdQ9xYOMfb0o56vAahNzXdYaE797c3G9ZD
jFeVxwKOrpUiEcvVokrlmo9+tT3UW/46EQHkmNcl5RxSLbNezK5dzhQAbFFDqSbvtCS9TBL/FyXG
O3uQP3ohp2DkrfBY08t+nbEFX7Al6jz/BJhmK3t0zVYPRsC0EQ///Anj6xvBAV5wPQwvwnj8COVU
+nYCMImyRmJ6+nCyq6oNtN76A3/GPma9pBLArn8JKeTVS9setMG47lEe68tqtLTRmnnyvmx16cMg
wB1MEu81z+QHVG/5KMY43gl4fZcmSdt9nGU84F0F9ojOF2uv6u4npknNJyplHgq5wXpLqzg0e7P5
uvcFDy1gapn3T7aYjOtijstu9sa/rWeoOzZv0m+ViougJkp8Xflcoegm6jzrTTtvKw1TfA1j+Yxx
dNqt81wdnCKp9/M20WBEzSpQctamOtT1t3Xmi5sLpb2bw/ZK9/N81pwqOZOC6k5tPc2RIWlcTOhs
blvOmFVH/aO7dDzkqWq/14UYywmfmAEuOLU+7/rafoCkH6R9q12hVK+hiaa1nxuspJay41veuN2V
k2s++lgIsXQTfPyojVUdpF5OtwaHEdXxMCOCeVTvGn9kt61ZkhwrExbaYGo4ptXoHMpMh93dSefW
e7jzdiOvobfa2tSu6BeFo6a6p7SMFMCY4Zwmj9iGaDfOVVkWv9IUzRWdD+psMNVGBWTwnxG/hD+2
OkSIPtFfrcTsj3GMv9CHQVCf+rLVj7rWmxGH/o/FoZWvhtS0q8pOC8skfyZYDV1faxfvD1fPl5dT
581pdjqR2sF7igfWz1U9wASHSUk+pd6n1spfaU0SrZv9ueFCnkLYn17IEVrnFsnTqMLRe66cxDsu
sqBtzOkqZmnsfQF0K55A7H39Jd2GGxmX/qXKsvmk0Ue3S5siD41sns/IbNU5NiyCnovu/bLzpTub
CSd/SAzAiF1BW4cdo+9NhDl9o2mNAzOJ9ZXWHAlJd4AxW5N+V7JEg8RZdrRBtcaLyAwjTErrQqLv
Kl07+wDg9zw0xYcAHBvi8DAeHIo5LmmapEfszC+bogqgte0buCsObqymQbjejxbLagK6nieij4yb
smNW7pWDx4nmZz5Pw2+wWYpLzCYXJ5/lfFuFUnQjrxn9O5bzUnMqpKPpLr3FMejgaVn8jhfRpa88
i3tiZIVKjS+u5nbWjsrWHhM9/86Mg0WsPVSOEYnJ+kwEFmhMPzaIdJ+JJ1rb7tti+d+wU1ouKp0A
qlDzkROIysQzB+rtRrt867OjPhZiCaXjtaE395OvjcmIb3Juw7TX8TS1S3/sS4Oup2F5p78pD0lD
IOnC8dZiKJ7lxliU5I8giXBqOSIwjWI+J1gNyTiRswWMZhAXHF4s3D9Kv7fdy9kIB7OoHnCvzo8s
FZN3LR7bcDLEJ8f6kaigdB8JJJpRf49xzvHvWjrHzrifkBUx0MXyDkhZJ2wY4wtyaaSnxbQXi3N0
RlToRGhnx+OvYsXyNiS2QJ8jQIUoWcRpNb2/Zp4/SqMowh7ZFcJL8qV5DC1YNvWHnEAaMeesw00l
Aa717vYzzkRG3YH7NLdburpSuHy2LC6i0IjsGPiW/Ar1XXaq/Qvh9yNtaXEg2m38wmiUENumjGxc
l39A3sAlcPT0MFtxSfemkB+ZnbmXoeVsKhAAfKuzzjN1e2GD5FNimbFoI5wls2u8HnPX6cAbFN3F
bafrqnp1chixe3bu3GQRMIoF9wHzoO9sD7pb5LeJ7niP4JQeYooxj2pbUIniROfIi/C7X2dO3RHm
eSB5ZZP+9eZ4fsXz1h5Ktrzw6kztoVnKTyyZ5j7REudoD4t5BHrxF08tBBqiRa2/eo37UrSxtavZ
yO+GLkvOApDyfhidwcLsnBRBLGL53KHMPCTeRMzVsh0/GWu1V25aPSO6aXvUApxh2xhfmV7YA3ZT
y/mfbG+qx+ooMtogKZwbmYdz8aphAd/J5r7sVjlvu3HLphHDpLW9ekmWNz4bxeEfi0YFAiWKlFDf
YU92eE98F3eOuSNG6+TVjUeTvBjfcphqj2Ri0SEArv7BcNuQxaEsBLRGmVzBbrihffdSLvPFMUoz
sir7ICdNoztTo7tlVG3kGBPLqvSFgKv1p1gsvlhe2ccS3+xlNsc5pCRzDWOtprODLx/kSmnboWaK
+LayMDh0HLKCVBguCoubfA5i46jnUvXhnVdDnW1n9QtLRHanRZpJb3kL16FglsXkfCSzcei9/Dzh
F6Gskof3QqloRDHWVbbLLkuUeWrmFgirvQ6BWZoBpQzlpXErK+qGel9M62nz4vZJzbbzhBMPjO+9
7AUb6w8D7jEGYrHRoqWt6lGN52yEjNJke2rMAidPPhAMmXXX5qrBHHQTzEqDINImRb5ruJD3k+zf
9WK7zk7tW01FP73Gmo54HnVN5M+q8QvvNi7vYhZ7gwiOjs2XwM2hEtaxVFsd4OAks+39pLrnBGnO
Rcw9EmUV5z7YUN4+pZJkKpbvTnyObU0hnpHq65XtjwxMwlM+JXjPmLCe3biP7JVvch10auBz60JO
7HUGX7izy+aXm7om/y9OXUlzdlXZ7rP65ilMnCSd90NCnF0RLdzh4YIkqLQqqJP5D97dBS8wg7Im
akQVCjiU6VL4xhkcLaICORz/UD7zJu2TMqYrkR8O/GwtQ6FVz31s8zPMZ7PLIWnwPcfliPUXJoef
Orwf6RDx8QjT2uARvADUvCdq9KsQzkFnIg825okb0cE/6bKeqYibKb6o7HBx0rfRMsNCmz5NrJTN
WP6Ze8ILRRcuYC1SVk5+O1PdlHFiUYUyUeqzpxg+225rK9oBNJwzUGdacA3TRanRC3TwkVZiROlk
W36XTlnIfn48lfzyiQJJ9wUn1I6JgOIb24SOML+niKx+q+sdZqQkmtPsIZFU7uAUok0e5zWug1ec
JOi0bfeWOMYpX4N55ZmqZDU+rUkexHpyRPJsTjq46du9z/YdC+lho3bLa7/FaP6at1pASNUhY3M3
0wSE04df0zod+r771crMCPXRJf2VyR2xivyhlnWPJ5BWQJVSWbjjyvN+tx1I7KESxt9yy+Vnucb3
yhUajgAf39VSsxnDLhkaHxIMjMX2oeBSZL5Y705b617AmNikyTqn/2c2vQ00RAd3rONKZ9MfmZ2z
hYQNQJlltXjAm9kGo61/89OdSH1fq3m0CQEP8w1Psfs6ujb6b7VqD04vYYdkm0vqziZpxX826F08
pnTMDe9EWZcdIfYbtjmd8pOy2c9jJ85C9toO2Gh17bzEfnUJP6KQ2+3eoHgiHNtnZQLGwS5/J4ZI
vd8NOYBk1qEIsl/ziDxP7eTCr3DTbHVxF1INitypZTw0cXZqM6p52NBnJ7BMezXnH6ofm1s+SoM+
vflU1PenE5naCGoDlTXuQ4br4AwSndRx3+lXziW4uhcY++RuIu67q3Kmz0JjZ2+t23XwYl560BOO
M+2Bh2Fb8uPUuY+8BgxfbPF5XEYiTE23vlvwYzlGL//UVIQw8SQaEIn4hKjNYb8XJFCSeebY36/7
JiVqmQ2E2mk3YpIE4520FvdJ9rucEf22akh82mrI/Gij/ZtkOeXDPFIDR1hDiI/+u8wym8VAws9V
mk6ENSga0M2ssnqj1ZDHuWf/nXXvxWiKZ96IQZ1lFtkM5+jaW0Msw9ZeS65zfyIdscPvpXYxG14/
Q5Pyt4XPSVf1PbW/PeHhKnwHMJmBOZRHmRJBQcHHrnDHLNSyzfiRjP01kzySNTnzWu61Oj7VRVMG
Qp+rkKBPEiayrd4BAIYOENzTIGUgi6nlTezycM2dN0NPqEH05IkFEj1b3gWLPec1ctfHVod352w8
WNlAPRMOSMNNymvpOqz0JyLCgtSMKilJHmOHdRsK5ILSdu0bW4VzZvyMxvTG4ejG1iN+dLbtyZDZ
WdbWh5HTQFrWnIAqaWCXiGNOJrm+T3Xt3Sog/pVWzdncNeKw6+mjKIBxNN42+WuaalfTpnSVQ2+5
59jZ/gN6XZ0Gs1v4EifFUFdWzPdy+gOXxeUqxvsOgskr3aOqRf4b/MB4lc4w7R2USgqXt5wrvlXO
V11txr636YlgIirKk5FX8W+xzeb7pgY2cnYmzlmeL7sklUuQJ1PjI4tve5VW3rHvt/YVUAVNr9Vg
TlyGawH80uGQqWadpUzOypx+VPlOFGSxosnLfqf5iDCw8ZT2EYxANziEPB/szlRRo5X2r7aafqZ1
qI5JTiSqawy5K1rkeNC+EK8FmzuCF8nOSB1KxzLLOtYT/V3O2DhPhhY3PhF/7chTL/tFbjSPmPLE
g7cp3rwOmSVfxtZAKsioaeLWxBdIh/FpGqlZHq1R/hUVc1+xKf0KNHn91Q1JfdCSUvq4d7ba77hJ
fRAr3XsGzOAwaltx5Gacb9xQhsWigpWW3epI24NVxS+6jAWEhwYLF3nf7nnpm/xzGmD8GlsvDzI1
cq6yQTyz09vORD6zHYkvVrZtLUOzslbeLbEbJVqs7V16QoOxyUrQQE4Og77d0icPRX+/9GwYvVVv
zqUYAG6Yg/3dt6Zz1qfBO/EtUqiQOg4ds8PM/3QbuBFnk7rBqdt4ja+1VWVYzBRcGRrqV37Hxhot
ntlH3bS4FGytFG+CKYFPLIg8+enqTLsR9ffmpncGv0OAE/zDMJ/LTNoftqq0a58AgFazLANQUx01
ip4I+kofjka9OryPijjCaZS/sqj46tDvnliaf0mBAthYjth3XtofZZyYQQn5CKISj6uiq637r9AK
padx+msCmzKvzqyu5CaI82jIdPF2bFhdzONG/wYjvr1FRTXzYdNfluuNvlukQbtOMLUnxz1x0PcC
4cjtkInOPUgMNHs2Oxq7Yml+YHzc5diwdxql8ZTympws0dPEYz2ko7ez1io9CW3IDr2wvJ+GfvMD
60Lx3bJ8isbGmPZ2n7ZpOHqW8eqqUeIr3/7JhcfTymG3VUPRed40xCScO9QRUL/4iCO42fG2F4Fe
uf2hc9YZsvbCYtNoHdbDRvnuzTL7laSx86Bpa7pvyIk9x1PCM6CkLvQZ26913DK9fKOs78GgpJxP
sNYLqFH8+S9gtzjRofgTb1pKqtTxEeTVA8s38x1iso5rnwg9zmWLCayJc+1o1Z1OW5q1sEFIVHEp
WCGyyrZEvndY9T0muIqeLVQbZAFZTh8L5Q0FVHGZ/F54bWED4JHwktq5LHbSBYGEzATMKjTtZDyX
Zm77/5bE/1eWmv+n7v9fNgT/4x7h/0fTzN1d9j+bZq5N+edr/m+7gfsf+T+7AVO7s5EdDdOnhlPs
7vH9v6YZ+1+2zt/0TA1DPgBO/sh/rgbcf+GI8dx7QMyx4P7jtPnP1YD8F3OqTtEQLi8scPJ/ZZrB
o/PfVwPg8jCqYwKH1uk4XKX/dTWweqXZd6mVBZo9n2dyhAutcWp8yvGHzf4ywxpi5uIWwaVITzbG
esa4eedwDL8VllblhyaztSHqp8xtOC6ko3GQKl6fa1udsHDkkXDnPyb7TH8c8y7ShhR9wEkYVoZV
vhFSZtLp27PRKsH2gNpi1gw5HaK1FbA7v0pb0KZZJMNJG6iP7Svxl1zgetVt9YLs+welbjYjnkIt
Grs3omXpA6EKCk+6zTqlgDPh2BvT69ZUyYMl4yFwEnPRHkH8M8npyZwVQa7Fhhu53SJGhqZMS3/R
lVim0TLV9qHoFHeQuSIeVssnep+7kg2pR1w0mJqqwOtIpEb67GkH9r50QdeKnJmRSAbKbAMg39uN
opG1extVJfq9Yaj4mXdTsoWEucDzpMKxqMZZs6OOsBb7dm4PLPm65MbM92pQDPjuJpN1We0BDXDx
dP5hQo9AYtb4U/WB5tfJpOWnLtjPL/QJFEpmALQ0xn+aTm90JVLH4qyxHfJOiW8Y9ttvF9EXNbAy
/LWFOcPcHMOYodXm1AOZepUVu42DQD0VIVjs9ZcndPlEPJGTOokF/UeTNXlYxS/Ht+DGn2Imv92d
MgJlVfM43U7TMn3JyqFkbxDyBDDFAjQFMIVDqwXRw23nH5ghxTGfaCXKoFl9opJ4vktHSwOJyLF5
jQh5pg9UnrF3ihvFoPZ0XLx4PrPtkT1GAes1vn/4ybZ3I6GBiaGBYbPHqPmsvEdYSzQYwmzwgmKU
+afRD+nu7uRAODWuIMsUZ5O2y/B3eNlhZRG8y++2LLVZ/MbFmgUWJSP0xSQ4ULgd2epyIukG6Pkx
dQPR2K+Db02NioZqOgNCfU/skc2/SqZ7NRIOhHqJxJJNkeytgJjB1Wbo9TO6TcLGyYOlXeTeE3Ec
AClkHnCd3b1VCY5SZClWWe5Ayy5DGCOy8WSviXPh8grMnkV6WTg5q+xM9xucrTg6txguzvaBDmJg
8eFqSCEQ7FvLlEFnzaSNvGUndcOO5hh704YqRoG1llElkF9gOZ684mkpa3lk+U1FxMjp17wf32va
d05uZyWhbU7iNGIZg6DmvQD57/cspzp/nEqD0wI9q3It31iM76zRoJjF00sEZItxhwpXdoPiDu0c
2iRY8Qn7bZnMhNGc+1lBodw1t0Gh1a7xJYZE4TfzuESapeGd6pHcLMiq5SvAnuwV7lt2XKw8KGb9
1SF4fZk7FvLkgbkhegM4vCNxHpnZ3y3fKjx7MLtax47KuX9lx2n4fec8KSf9nXhzeW26kSuk2lqo
ti7Go2ldn1IOeI91p9QRKBToNKVFGViObzAKMCPMipUjHB86iMV46ISrvTmVyR1Y1/IVk1s1U9zo
AF7BWUTpK1UibPHvU56OijjNq3GowHcugV3k9W6hx/Ruu68Cmqseto1bHWlAxoUPostKsSfO5SvN
GgZVptPQsvtkw3erEYxGvbiwtI4vtlpwVAyVDBMLcdWkV9ucjKeNFvEnscG2Q8P8Z1ra5lQyRxyE
ntn7UrMFzjDDbunuctSDnpXLl4mD8dyxiizbMt0ZTusijjdTQ8cDkqxPJh4xqbW3MoAzVrwAclvv
YPG1BBRWmEmUVxzyzc7SQ0MW+RMXitGCpzI+LE25x4aLO1yXznqqYH/yWx9bF/ZF377BG4h5UKaa
KSP2QRiCKqjhvmsgaRGVTQeMbZg/wqVnooZiWPot90bEmkM/ooJwIobXyeWucEw1ZcO+eRzsr4ST
WrS1pRVSJgnCkkYtqmPx6UCtixEEEcrTcJD6pO3Kil5zeCfVXpvbPiznNeblh4edLIDx0HZee2E6
oQydDcZzMgvrwrwahyzPHdSsJbmwuumDBNoCna2WMJ8haCHarEsGrGmcnezTVptzA4ftRRp53msC
nY2FKlcbt+F1KPrfizrOJZ9c2v2B5qgwbezsinry2ExdE4JoxRtUztsZd2R5cxfO46KP+35nNmsR
lDha2KZaVeBOtkGlTG7TGM21Olq4B0mJv0MQEadUG5rHMtFlpOcqftwGnmeZWYcEqgNjGi1UpuaS
dTSgVFV9q+aVQj0Lq9fUsu6b2bEA3oQpzOsOXJ6URhKqdDZD7Hkrq6Yuj+ppMjgg3Etr9PEEmDh5
jmmbJ3H1kq3Jd+Yqc8d+TRwGKpH3csX2pNPdi1Cqcq+EEWs8elTmgvBqHyAOP5qa157AI47HCfIb
kK3u71DoyB16c2nF3PyoDQKAo3cVLJQHh4TKvmvwCkquvOdO8EODUNpeqBYnv4bAd0nqWkTOYLAb
svPqgs1Me6ztKj+5cp2OZXmnvFRJd8vrqn0UpcZnHyr9W3c722/qeI7Ilvudl1tgBDx4+Kr5MOjy
OtiDxfU4GW+92Da05pb3F8VAlLVYMCjNNKb6ddh4trTdUzf1yQtyX/Km1uEvBWosT5YFFGqzxA9Z
WyBXMVv6HXQ0f7Tt53lt7//JKT0Yjpbt7bGiRSzvy+/ZxKRJXq4/deOi7TprIERL5MKsFneXaq3a
mWn6RWlz+6Jpc/5SFEt7tjHGcd/X25GtK8clHUy7SQwp5Pug8MWzP0r6A/b8kmLgeUrnkb0aUGmt
lt53bT01KAwXvC6Cd5jtHW1mvCOQ2PIHrq2FEKc0PGzLa9s4b3lSR2VvLqdZx78L6qp+dOZ4DbPx
LgfSHvi6LN5yY8nm3tKyftVd2hHg1weptTH18Vp/FipGekrm5tBoXnPueay8QI1Zz1ubD2HWAAPZ
GWi/g0+RdfbRmZbAxcDdIfeZytozE1/9Mo5ChBLICDILOuq5BRwFo6YvFub+umwD227Kr0Jq+Fyb
3vvaeq/5rS9adqXqwF2OY5lSqwjt9mvBPot9VA3TJ7qdfLbXjZsP/vlbhWP7UQHE8W2oXieihq9q
FPJg8jY/02kBIGVNNfiiOu237ZCmvyZk4I/FTue/xZrUYXvHx1XM6ejjnigetqnqDmSulr8thUXP
s14756LLs30sPBWm/OM/lTN1JzbS6d8tgeJSTfGuXmwEaNyxEfPieNGSxX4eTTniH5TLznJaaB3z
UtXIJSRQdiWEvIOy5sn0NwbE64jLUAR2KZ1feXn/hecLD0ENnBQm4loG8+B5ER3MpgwhYnY8T0We
H2PpsgMYpXlyhvRhzab+YLs8GYUnyCA34xa1c2E+bFDzfsAPSz4RRT31uA1/uUcwAlvYGqOsw1XD
wdKzTna/vq9YF3EDFf+MkmdzU5r220gXFPE3p32k2vY7d+bkuCYcF3KnwZIEmiaAEWdgIJfTa+s1
8Cnc7MMBHheSP5tYPc5BkrqvyYzaZWlHei1O0p7dnds4McTkod23yxTUW3GpJgwOidKGX/WUvMCk
2oEyuvK+80fkNQ3WkZ+LDbLO8OCWbuPr6ejsEwMi3han9n6th8fa1SZEhO2rccVDVpJmZVzwMFmx
oJd9FYNwclFXNHz7naGHqL2crw0nHKiegg655wiSHethvoK/pUx+mIdjk1rFieu4wrhgLgfQwhmZ
QGsEvsBdhzlDjwS07GDSHPcpTco6VLEnIrgr6bXBKkNFGJlD9lreIbPnPMh6NlZy1XnIpeubXOoa
6AxDxVrMFwzGIAU3/adYWd/Hs/HEvhP/a6emcF3RhuwyNNcl7DSpIo3TBlo0RgwnLU7FEP/V8/bU
pTgwYoYIgBtYqtKti49q0V0WtwSxq2IuT2MxFP5IeeZpapckKnLwWk2K7rNtdbtbDWTa0lkyXC7i
JFaub7OI28OMHHiBbYe+Idn6FFr/rafK8nXEeImzOOxljRt5wwDRTSYSVE/lmeJ+Hjg3sP5R4/Kl
6Xp+rYQwbzyJ3wFz9S91LuO9MRqctBRirKOsw7Y1a8C/xAu9HDvunLK+tIx6fk8rBO3oGTombQ29
sz5Og+vdK05+lamhc0V7LEYdsJPTbnFXytO7NIj7fI2gh73BRgw9U9gXHSs9E9jMXgKPkd8nCTYQ
mZrH3lwpFd0ED9AG6JBM2cq2Xv0tOnvkWxZZ4JCVvJDtjm+uqz5cO60OiFInJ16wEZkhr3xMoFep
+uFAPgFfdSUdhC6z2ceWDf3MTOGR6FvUW1p3WDny4/Ql6cqq4NUyt2lHRH45eMMYuV6avpaiKD+9
5Jq5I5dLay8QdWOMMnWhFlZKIHriPCUs4cXPvOPniMjBBe0MxmI787aJD17Cr0SfCXg7IuywE0Ju
fZVdzisuyTAKdt2hcTiqacsUrb2HDZx/j9Ga0E6hor4w30rqfrn9luKYdMt0FtOIiWr8d4ubwUuR
E4bTk7LBlbY6eWQURNnxaNRRkqJdV175q04Em0+O+QR9D/0MDtyKxxzIWj2GetKesiUfArG4JVGJ
vgg6ZZQRuJh0v+UT3T0WH55n/tEwUnrkxpoECQaMmda1w4bxi5g7EElDrx/Z3/aHYpucA0Si5qDy
IT4AUhh5chOnMFTDeRMefLWFKNzqmK/F3cKdQd0X+Z81NR8HK6oGO39MJBvTBU3wUAzj777VxR1O
+tnxswUAH0hA8Gi4eNVtmv9ZmFV9YcqFb1s/evkdtx7z9m1/F/ZMmX31WeRtg/cDI2e5oOTMrI1r
+w8Y10/hGDN/hEnYqKZXKL3GrmGGKAYrUPK6TN5D5trv5up+x4mXQVocyqCU9nksqAWZ8/W6oPXs
PFbfvk36Rxi5ZOLut6PZcleKNu/pfNiwt6Xaes4h0kVz2bFrNtwWP2nFCDFhotgS2r4s2Si0677d
bRNOa+ba6pxqGjZ9OT6NdoksPM4P+jZ+OAbrDa8j0BDXyNKumJkqMVV6kPdqjd1M0WQDPE73id8O
8Vl7ZoWDbjKlRRICqT9uYH8KwEwHRx9H9ANiDgMiGMeJVD+kTYMUC0mUKdaef3NHPGQJqizr3dFg
j78YHoWcKLfsnF0HuWbsQijoM4D24VyOb65XFME8D8ujgW7FE48yJuu+JYilDRSV/R7g2u3IVl/4
HXXVZ71a0cNTwXFm6BlU7HzAqph4FtYILLHawCa6c0NFACNYRfdIf+6tapdbUk5Mfbw33Y4UjAvY
MI6d5cTzJgmcZf23XHeey5w7YLJDIk0cUDzzV2Ya1xS9xscrNQUCzc/fVKeg1ehuqKvGohJBtvdO
5Gfycz73CaY7TChWuxQHVis3z2vxyg8A+VqD3K05t9kDVU/pgU6Gv5nDEDuZbXvsNlR/T25oFJR6
7Cj5cH042AlgehBb1Vp/zunCqJHz1WWjJU46BoATriY2/YP40amo2W0W8W+HYm+/bjENZA2G20bH
t5HJDUy4rQ/wy+ixmrJxvcWb5gUefuT70FHAlGHhYnbmC1fukwvoQhXxeGUzKJA+kjmkSZOvZs1b
gsHGL6eNr0tph3Ejf+Ju2MtcPFdM5IduzJ7lMiA9auVzn47m2SjVUVXJk9vUmq9XrOtH8r8yeWPf
+kergADpJe2L/db0UJXrya+M3gs6g8ehQTfW0Y6feqesOKWunKKq6smoez4NTwnpYRuixWOfpsDn
zRFKXu5eSSOFS4bDj8w8i4bqV0L7qw/Y3zwv94hxyYxQTNYea8A7PRf0iU3Yz2gM2bDJLbDquy5I
nfLmpZkdkIBs77tLm+nBuhGcPjlj8uos856evZlO5eSxTM3xaAGoYWHh/a0TDBIpsa0i7ThezB+o
tYc+Xm6bBssvEU4gmn+gan4NzgSfjiZHX0s0zMBz/uxm6Qv9oN/W4Gj7qlFkM13acDLX9KJpTr5K
s4yWlG/BsLpT35v7FiDubrbwWiuvYJBJy8qvtOSJtBevT1d84GL6JKL6iDhtgX8ts2BOoFjoIlB0
jLC4ruhMHZ+AXr4hS5COJJnlr3SXEYtMuKttFv3kFHldbUW8L1R9G2dMGs67apq/BK54FjlmCTav
eiTTnu042JWPIF1EZOplhwMVtWUzkgCVGOOiGvZNS7zRHvDCgUdhxuCEl/ZUxImeUs7xOpWYgPWi
+2c1xrekhzGSG1+qKgY8fBRFQBhCJsycA7t6pD2EMFjbVReQsoJ4qtwbqc1PlgDfKd3e2Cw5MVLo
8TM7Ldu8dWsD3AYjh22OmKWDfhmz1NsB94gSu3R9clvHBcgYr/zpCXM6MonWJWFz9/2QPXshypXv
PHLqoVI2laB0ZqNxsn9bdYRhLP6sRGPR+HbZvYpF+4S9y8Z5JelUmu0bY5sXcKk5fK78oWvECw2y
n7R1/zj1GiS6R3bMZOF2L/XAhp/Gu9YxKLAynT8A8RbfHVtsV2ke9Ut1s4EwBOvdNolkne0yvX4S
/MGdkosWLL1xxMR2ItiJRGqrFgMGTpka4J2/WGuCCVjpmMELyVm90HbmJpJgU27mDyLmuunEHytu
HN/IZIVhcJ1w5eFdtpt82M01ckpqjO+FYXEUMBnMY7bcLWqDzf9NZLzVytI9JNx0vigdA0Oeeip7
z+CTanskppe4JrlAHs/E/EYYlCpyzEDK64KlFX+dfD6KrviHDS+vE/0xXotj70xfiUvLuvEf1J3J
ctxYtmV/Ja3mCEPfDGqCxuHu9I6ds5nASIpC3/f4pzeqT3g/VguKzEpJkS+UYTV5zywyQwqJpDsc
uPfcc/Zee1GusSGXjqpE5zkp7EaISIrtbqSVGbaM5oIHletIc7s/p+jatjCRJjbvBFvA0OeuQQrV
JhJNyyPPByUCNAk7kdhMjSm9o2dhi2XkZYK0xfKqX8G334Cgfud0PfqxeBjWkAOruTB2fJzSGRno
APaFjNr9RIHdZp+zFH9gBdtH2vDcIwuW6rdYtp7MvH9FTqpf864hScBYjL0ksheV6hosHCVMvHGC
EtKS+qmI5BdIo+K2RrGVzMWfOv2qyep710nXNGmjLTMml6tlorCiHCg/TeqsCsNuqECckZv5tWta
9otEfuYoiWxhkjUX/pMJmZsTeBeCg+bWd0dd2bd69VGxNboiEbd7JDO8AEnWdmo9yjZHDW2rSyPe
jqEiSZFqsM6b27kH29BkD+ao3AKrfdYUJCFkX5eeLBKRUVeUQ4gQvkRiVx+DQeBz6F/NshwccyDF
UTSD0jGiIPWiGO1xI8w66nQThqegNje012+mzLqBanfAaCc5MQyvckEmJJeRZZcGu2NuoCmERFt/
Gss4zZAuI0TI4MkMOSGbOb2d+o7ZDKnSUh8+lIF6yXv1MiUs1BIq7aEVGfCOy7bItXNXKvjVsIjb
rVipTjbo+BvHLt+alBy2AJ2ZIolaDZPgLTjuhR8e2coYJW4fty5R3MjtCzIck8pK3ag1EM7pI6N4
s7XuIvoV9LnH8pzV7ftfnx7/lzPhHybHfzpj/m85PWZ4+yfT4//8P8XbR8m0+J9JvRpf8fvw2PiN
GwPcggE3ABuYpMA8+H16zJ8Az0EQwRz424wYMMk/psfKb4bGhBhVN55KPGT/jFJV+SMZMJklGipr
LP2hv2IsI7f1R18ZDgJS+qDnwB20RFWWf+LEGBEdgGCYB+rYWxq/odvf3Gru7CybyEncYYvKjpKh
sMN7rAj70Stcqh7fOC/zZmHtHWf75hri6MxLx1f8zgM+Nj9Pjb3vN1HuJpvxGZfLfvC6/RhukbKK
vUtZ256urdfa+RafjmduluYwN3TOSDjVt3J+FbFjIVXubIpiB/FQfhy0u4qgJl7Y7EybwTUlb9oE
+GBfNbd3bntexW3v0NN3Mz/a6V7kx25qowK/VUYHOWJ/QyJ5b197OzqIJ/k224m8HQ6AG3lfHXRf
9sGWvNwILuk0nuAiK9s2+8yT3+NN4PXbKwSHe9if9voTOHkaZ6R7yiHYKLEXG7Z4N7zIR1jN9m3g
tJ501glwsa/72+vVso83629mpzlku9Z7VR1EcnZzaA505fYEa/LaqZDs583DQ2i/48w6YAHz8jts
d3Z6rYlbQYBEq/1G9Okr83HEC/EIdn+NNgWNBL63Yb/G9gPXyk52ndvx3ybX+LBsrO4OK+F786K4
6R0R9nZxyO3wNFuJEz9itrhDmxiTOohJHm+6Ae1Nua0/Fl/ckTl+s47o6AkrG0wzGl930G7jS+hU
frvtbencLQzKEDlC1z8zxOnbPf/o5nk0Ls3zsslc040P4Y774Dp5yOFc/TXbA+9QSKjKXIb4FALj
pXaz7IKCHkZxelu9qyMTGLv/rM4gEdVPbVPf9j7sD7f7oLpqUvsGBSk4DG33OuH1FhwJey2fNUXK
8jkcNVtI/dWk7HOUfCpWuZYtPuJM6LhwR8yTste80nfM3DTaTXYZ7S5FtHtppl30tZ8IGLMRKScb
BKg34g5x86F5mV+JqZwYBTDWJc633kYqkuuQXcuVRr8WXePQit4wPC3Y17KTdZvYglv55lN1jA7y
UblvDqPfP+rGRXi33stFdEUzxtpmU+TwC3GfniIXMhW/T4TjOHqi06RMpGxR2+T8v+nwa3A6OKXR
4o4HY0dpBk9AivAlYy2mzXJUWmwzdqzb/VfGmlRoSMhHGBQP/VtEgN6hO9Ooa0poFkB0adFtFTfY
R5dklxwQdfRfg1u+pfuOQM++XA57Xn/tiPe1SwqFW6KVoOp8poisHhhUK8yAOGt/1V/1I6d7nyah
iVTQETxlDzuVG4xGSkzH/gNqA/eA5Lu0ciIndwK8NFg27Y4zyugKqDOfuetqzY6fpEvKaf/FZcQc
3IsfycZGsGhjAdiquB2dAZ+mo33wxmAQbKJNv7nMW9mynTC9wY7N1QEoQnv4pJyDR2GTuusTLCqP
81OUujBY2ndeF8Vr4VTPGuuG4QzPjAgv4c30RUcl/Sm80xOmCuDg2SqbetpqfhE+1VSR84OsuNJ2
PhYb1dnM3qpUtbvd4p7xht28CzZDG4bjN8mX9KTv8XXqb2hS7PQzKLgkkF/Ml+ydNgERBy+X8Gi9
YeGnmZxc5DvlEluPSrIb5Jdl3pG9cKsc5RfzUDUd1BgSRewPcSctR/PsLY7hm8/gkI+4QhyciO/y
Zafc+YYjnaKvysm8wMby5ntlf6p36Hk2zCHE8M5Id8wd1ava8Iaa03rm36Yuy7L39hZtaexYO9G+
j7blZZ94ivPkVXZkn2bX024Zrn4winRDp/0iH/iVLbrqc/H2orCY06Yv7HnTeb07bqI3uu42tZwt
OZM3edlWcxZvPJzkjeScKIivbeSq52XPW7Djwcl35QENsmeey53IX8Egalf24KBlD22Lv4NYiEDI
k7YfXV4Q/zwdJAdhbrmlKFrzphD4HvWXlOCpffcVNxm/zL6+EMiwvopTd+UURxvHr+zsanjQJzkU
M9RvD/Vh3DDhhGaB3fJrIu9bFy8rHVGU1RuA/j3/6rx8xy8Plj9kLDNsVd0ew2FwznIX4Yzk9/MG
FGhj0/T1M20jZC5eNpI/NfGofoSMHCtto3jhRfNfgNXwHnDkYU0gZtznrnQNH1eV+6a8PSZ2sr93
tl/BjPWufKPfmJtH/MGcJR30E9ob4t1dw75pHKVTiqTlEnOJ+k3t1q7ir//rPOHWgHvyyh7Lyzd8
TnzhQ/GWQvS0/PbAizKf0RaexgPTf4Dkox0drfp1xqf7hbO3AaEnpJFwDrxby2XA1NuZj4ZjCLcq
vj72w4yXDNUC1H9rbiphqwxbDB2dCF5jr1uC/dcryH8D6fU/CdaloxX8k8rxLVtBp9/Vjevf/71u
lFTCvpnckwWDlnslcv2jbuRPUA2qmkVZaMnwB6go/143KjqoLpmxuiFTzYmK9c+6UdF+M0Vd1iyJ
yT6yKsX8K3Xjtwr0ex4BhaIFFgFitqkaUOR/BgmLY5gLYSrQ+gBZFCMNkUeVNi8zTBoVBZyCeH7r
FOUiZW+Iccz+sS/9jtOQPke3eOh9habdlBxotXlte4+W3C7bLYZ/atUtTZIVReCFdek0SeYGy9aU
bhcZN4n2vFRHHfnJ+qPH6kGefIQ0znAjVB/YZi2B9uc2fNSnWzHzjYbbDbSH4URTsetCeomVjbyY
lT5wS9rpdeazp5J+6mRRsy/5T0Ymunq8I1GWgQqzU9oscfOZ5YnL8NoW20sVMvJSP9XygnWW4Inm
fkBGl1Zfl5FVwnqe145IXr/jPjx3Ig5EWlFqikMj3DaacsRUs4kxck35s5m+Gxpt0DJ0DLZuXO+2
TndPCpxytLwGrYWYfshVdSi1e9SNfjS8Mf+5apjWyDHcaHD8OfeV2zy4WkOxkapwk5fRTViz3aLm
kSZpRzuQi8j0SBo2ZbiOlaiKjWo7MkeWpq/TiFIgsivkVPGrWu+GaEKp8NKHNxHtaA0Kv5jCjGhO
OTu+YoXemhA0Bh+sM/nMCVTeZuKntHyYUGSsN0lHycPsiuxiGgfvK1KH4dAFdspDb8KPMrZaE3pN
mvpiSxFvPONJ2c1wQhkeMkAVbIYEnM5bfNd+QM+DJkSLJd4qSMJYUp8m4ZlUL9armib7tIEZ7fSR
gpWopovfe001eAYWK4XDSgvlhZaYmI0eUYa4TCDOmLUX1W9FFq7dRRtpjyPejEO0j6MWOhwKfQZ1
hNPcVKJMDOi9so6EvnDgR1QeIuobXWQsJDrg7X0V0RXKZeYUGtJxdlGBxXUMFX/CQqZrmVcYIX0z
5Jx8K9Ipsb/6Qim65MH7iMEPeo78MVxzH1VKkthfzHPVAWc2vDBG0iFn+1C/DsML1n07z45ZS8xc
xGvgSVh/Yqi9Sn3vkGXn5MVLum52GFZEZZfEHwYz3aqZ3QGrVs3TZjLiCOvFHdiXFlS7c4D/FTto
W2NGjWk4ROtwbXU8gWWTJpcevFsoH3ka04tg1D2R5JgVIYOFmaqI7C4CnmlqMAG76KiXBBpQ0n2V
Tmcm4t+thJff2ZJ/K/r8UsZF1/7v/2Wgnf7jAoPcGrQKYEDRWJn53wFPaOHIJA3HvS1nX2MOJ23+
mFKJjwG92hG87iVUYL+hF1ka86DWyW42SDQZIq9apo0QjH6ZBZsJO+KgkBwXIgKl6xJEG2gtfBn0
Lem9mO4WYD6m233iJ0Fnx2CidiQLddnMGLHcjAnFZUokzHBTRnfgL0mmAPyFwslkSIyQ0lBeGQHL
CjYy8UqGuSfzNOvwfAaTZ5wO0nLQ1S8RDeSkEG709qZGupK1uyR6U8idIX5+SLGgP2BMApzSOjQR
CBBD33tHlKOjTf6fX9SfGKPsCuuq/d1F/Ynj2Rv0rcGFIKfKHsUuvahl4kYVY4mJtJXida4kDPrP
9IMX05fmBm1Y/ovPlf7EHz9XlZCDbz0PSDs/NRyKQQAYvQpwU8nAykCfNXKwMIctQws30d8ZCuUt
WWmGpzUepx9NvlP1XSE818ZuCogEOrNUiPJVjA889cK8m7SbkDAVFMJ6TH92W4n0wftf0LbXC/NP
AOq3CwcUSOReXF85HZkf70aJOwY/YsYIyXrv6XP3EGoX4zCnyy+uz/qN/viDFN0A5gxZ2/r5Ewr7
rBeJhbZ5ymTO0Jmdh445+QSThb8i35rGH94WtFly5KgjoPAiHqbI+P4hG2lFYzOOersWDmah3xmB
tIvbcRvm5XbQBxe4CEF0EdoM5XkE5gwG3Ze0HbA1DTJhOh4zA9UzmVR2OiePK+5SSjNoIZwOsvyJ
0ZIbss9HAv0QMd9mWIqTEKmsco14eMe4+4IO12P9d6wMRvtAT2ZdzXukS+FpbD8kfMudNl8WyW3N
8TjBBZrOqnhLCIencBoM59sGCgFgUxcb5ayhRFAsuvtMsQ3yj5lsDvSuia5ycKm/DrlC5t10mDI0
SxJLyTiBJ8q2cnjNOF/2Ub2rmnAd427DzIPnlQsXoo33TeSbrUGHlsZ8MCEIPQE9kUtgSzmtdgkz
JhuiWTdOFzyI2S42K1vrtkZxC82PVZ08J6QrktHauM1s4wXf+GasngTtum7D9L19jXMq5laFCW6Q
L1scXAzQ7itjxgw0oUM/jhOH5fmLJML2rl19LeSFhzlBe5R9mc18T0wpLqH93DOlsb6a0heDS6BA
hkLCPBZvfcrMyTgb0l2Sg7ze4tNKOwyaZFPAzamFpzAdmGh/2wHy8qnrGXWamiMymOyFymnlwyi5
SpKiBKJnV4LjMXsQLLO/KLOrRxUDLyxOFG2diV9tcltkNyIEPAElvsqxSxV56xZuWWBvi7LrlvzB
zDo/YoBiY3xzVYSpGSlbEx6WtkucBNkFb15JqxXEAsOq55b6kGue+0y6WThASSSExtsIImQmO0kg
+cb8kTDcBIFJHnTtrkSTkL2vR3seHjKC90rE2Cq1GT+uiEA2NeouGQLbaq4pONFR38stgX44rDS7
oOHCZAQHljf0JIroF7zkLOXGdt1SFZIFGDm7FYUMoI6tiEoOJoNj6Sct/gLq83ZKvQCXgZR0Prfe
Rkw3ufxsSgtOSL6sD7fKpPrASpwBb4RJ8ThHe4JxdlgtICbpNrgUtP/4P5A5F+3dImv3mfI4aMNR
UXt6j/pegq8UPpqkk0J9QdaiEOHgJUhfUhlBUnCHmdo3hUsUSI7Uo1j9QDlE9YXrmeA3VdxjCHWH
ILZHYzOa7R7vNDVM4spQ/EadekT3zFK+K1S01NW4k2idyNXXUtzq3V3VwPRR0K40TBcx8DLTSBFV
WuFzPKBeEQmf4WBYlvIusi6Uf6P5uei5gwoceRH2crZI6Vqb514jJn3ZKlRchCa6S26xUQsPWvzU
Tw+iIu4Ek09njPDdIfkeQkcqyNmWz4EoeAYKnb79EEo+L/UZco8TWRGY7nEfBeH9WlKiBfJ6awU+
IkqJhk1UfRTtU5VWEHPZM9IzsOtN17+IcfSIy85dmMDozFWp75R2KwTYybETXweDnbKJIGHgWKLU
BCMPfxJ1NMQAtFDFBrKfPYNFKleZMJGOjGq5VS8ZoQvKxL0yY1OkK9E/GfIxZJlthydE+jZhRlg5
VIyzi6eCBmCg6c7ycynuWwEFGc88bKCo3BX02wKh2yjyRdqmSD0wY8jRtRaifQhXYy7TqzUO3ojk
zoy1VVDr9FJ2NgzMHvW8gWTk1zmAISRSykw/rVfdPMLtTWjolEEaDdpzLZlOqE9bgpnsTN8pDXWL
nlOE8BjTKm3mDRKfHZ8WcvhrnzxKxdeCWklImJKDkWemsAtmaqfkikDAW0rCMe+z6QvJwgQk9tsp
h2A83wmC7nfzsiejGRsx2qWouRXauzpddoFMzcsIS29UUnG3JN5BaKSRgaZILmZ7USbPLO7ZGlop
ItIjexDHm6jhLs12g3lTC2/SSCOYl9KVHSHil3TEOct5JSRQSm94pUg4TA2Xj/YBog09BI+t2Kxi
eJtGxjxVHtxr5psCXjEV1EDjhBJmEPYh0Py22WRY4pFWGU/afJ+TVGe26BvTcp+YXyT0RSx5fSDd
UEH4ISOGiEY5Rvl3c9kP1nZUaeJooAvkm6B7TMVtT7wj+Ix02A7iC940G5VvDW2+Moqdpp6hn074
R8bbRnDjYRsynA4g4R2U6Z4Zdh1s1+G1KR2MpgLXmjuMl7YtLehW+Gyn54CzF7WPhXUYdxRrwU2V
anai+2P9uhTXav05eXaChPNKpjtm7PpVNy0n6AsnudZl65pApajuN+300BjhIZ45SHDTWiJz74SW
Xyg6/XROtdkdAX4YVejMlXESOH93Y71ZIpBUQ/lqxtt0kF1hqmEu4CVbNipn2NTD7vogkTqrn4b0
ZTBeJTl7lBoioaWvOR2mGZ1xUrpzhDVq4j5lABWBOEDmvESyu7xi7nLSZUNbNeBAFMU7BVmfEHiA
S+0eVSDuiVlkzmKwgKesRLiDrduFDyxZaJxJhosEEN1I4kx9i/4Dk4xuJ6jOJDYZmWe06Tb1Ogem
tR9J+4bFVKv8vFO2g/S4IOSSS82bTDJ9dSbSzbCZTGuVej/VLPVjiWaS41VU3U/toe+RL8HvzoLq
IGX3eBntjnGxOUaeZTxzuD8pJn2S+jGYPgVhPrUKsBcGHzIK/LlNv6JJtOsO6020KyyPrgQfzIug
4L60LK+IefCyyenE4mghCg6YtQVpz+CX4/wD2DwHLTvthR5YFucVbutKH1Cvo5Dh/Zsz56MIDI9a
QNPpYI2Efl8kD3EJfYbBi7mk+6Xhse6wFg6Bh58aRCEmIcR8luxges65PljVQJJAQchZR7i6Cu9Q
Q6lAXtBRlitPj1AssMUQEG4L5C8mYE5LC+yNiKYy2XcihItqZgSDGhEBnFLC3mPzLZ0sVSlO6HVC
XcnF6STwLBP/jLfnaz3lbitnIGiwyRmXydpXemObympm470oDnwMH4MiubY5t77m541km6VmL/ly
UDjxC0HyOYga1G4TDkrlN0yF1Dbb5ESKRWuVorTnJJ4YFoluTOLnnJOINLhVxt0jVkc1LF0G9xza
CYjtr1OAYq1NPD3gTmUeJCgumdCnLKXsTPNj1Z3zlPIjb7xpPbVOxRt+shPWkR3i1MDOI3BpgKbz
/kvLkjno2R7H6y6EDmKqI8fVxpnqC1FGXgtwOtGXnUUhitzABNFh6PkXBcj1wLJfFxJNl9d2IpB7
Ig+ezxF8txuATJpzycHBtQHJYpuoZga05JXXiTeKuKBQmxA4xRtVf8nNe8xDzhCy/RXP3M1q4Eiz
SOhyC9kFuLugu2h/3Cx4bSUqEyHfqjNH5XJxx/JKAMsG0ylklceleORQIJPHIi7aRs0W1rBNU72F
Ga35YQUYPYdNuu9V6aZOnkPzOU8pKZGtjfNRmUp0DW12FsbmNDLPWrraj+XRpwlHuswecoSbF/Hd
t/PwX3K8/xsd539P1vA/qC8tS5zK/+u+9K7N3v52/1Z0b3/zss/ihxb1ty/9vUUtqL+ZdJPJa9BE
VVeI6aOH87u2QfjWvpYNmim69u2IyR/9vUktGL9hVdeJLSO4igAYWedU+ndvvKCKv4FOhLRr4mqn
Xf1XmtQ/Rczo4GxQIVm6tCopAHz/nFa4TPmEVSjai2k0ZJvWKEVO1MUS1GDPCog3jxgQqvI9TNWp
IqdAUJrhXZHwTHoJEHk2ou8u4r9oaa04gO/O9iQzaRRz2vqmV8EFV+bH0zZ1xpyaFo4ZcLaTXZhY
yQJC0cmeUegXzmX8Aazb7LCiaUjDKOwXzWoR4S8KU6Z4tT0K3qQvnG1gDBm/CqH8sTGjg5Sy1qGB
bqqyCLlA/enVkT2fWcZqtSu7REZ4WpH5Iu9T4oCZCnXzwMC2iBqVtmwA8QAaUadlZn1JimyyoPcq
gnErhaEp/up1/dgR0QkKJWHE0ggsMUVAy3/I50H/C5A73jeFlpWzt4hkGQBRRBDdevWYCQi4G11e
2FRggRf1dRoVddilkhUbpiMNScDZXhkFHJx2ZIHkcFV9bpOHXMqMJ2lIswn4WZPEaMebQaM2qAJW
v8z56yvNv7eM/P+sR/8dxVNrz+m/Xmoub//5H+1n+zf7LSnbH0Zh69f9Q0Il470it0bUDAlwocif
/L7MKL9h+OMGWTtzkmGynvy/VUZTfuNJE0W+UCXc9YfUGhF1lcLNvrK7V/6G+ldWGfnHp5rYVkZ0
uAQs4v9Evt3PqwyCyHYCzk07l9SzB1IUGTB1jH6gKaJCd420w92eqm3ntSwqPtlRCXHZRrNK+GQF
te7UM+sY5b2pB9bLkkzFUz1NGWb/DhvXhgzGdG1mWMGDqpBBYVUi+mD6I5vvrvu/WJ1+jMH69jY0
LgaTPJZKluWf+rKiOpu1YjYmbbNFITVs6FBHh6SoKmEHuyvL67sSR/uWeO90Jy6i+PsTgvIv/Cz/
xc9X1h/wXedzvY6aSR4oTzxiNDyoP66OeI6AJI4zE/cgSw5NIqbHboxpmXU1KnpCiUEitOSR76vU
FLZGn85uFAr3GUzrXVGhy1gaCHLWQhsJd8UypPVZtqbWH5va8iuzJb5DJdvWK1sAVhFx0+AIFMGJ
Vd16Sfp2UY9qIyX4ywyOGdo3osK3S50vwy/eqvRzzhFvlbAEJrUGslnWyp+W2iI0sJ6ndWD3cVrd
pcArTu0kEl+5LAQmbqJymU6jaUH4gSBlItmsJk57qRooToah68nCyvZmwIBsYGsqFuxLkk3ok4Ra
rwn0ZhLuuD+/OyRxfU0/fjw6CWWQ3+hz8hxqPIQ/tIpZVDOpI/+iA1J4kqTpE5rHwuBOUT1Lht6b
Y4Ded9Z0L0/qsiVVnH5g2Gnvcz7QdVSmInPJOM4ZPEa1HyD8r05wKPobNcVwvESx+RHCAO+8cmli
ZH5NXj+qUBqZsFnjnlSSfqPohXgxCXVIMA35fIz1RshhIBZVy/AtTut3spGbowSACy24Mn8tFUu4
q6UcO2CMhTQIKnAAQiugX1BpIw0TGYFN2t5UWNnP5lwA0O3H4t7QButLGSyPTWouVxz8xVMZFcVV
MDIUGITDwFGHCh2HdImCvp4vbVRka7O2LCjB82nPkUA/VXPVHsulKM6NXJM9FQCGg/wRHDRpwW9l
pXcg89tT0JFu75ZGXm3SJhvvFUVIEO4Kwa6eNNBQnF9QAA7zeDQMmvQyY8iwXbDrJO15yCzsdhp6
QEKjrF58QfQe0aUGWedydKN3WhBm7amZJd5K8UyjZCoGDK4T6UP5ZCb0pEL80zghnMBCFjbqZTXb
dUMD1EyrJxMw94YxQHepjTZdqaB7kGTSppny0vvF/fXz8iOtsxVdWZPHkDXQfvvx9qr0MJ5KDQQ8
0PARdc1UWWBD2qH2GYE3X/tJFrdzh0lESOIZ/XfaHGfdeOoEWWBUnw4YNiZAK5KLdB6sDdn1mW2V
8XZYn37ZyFsE6ob0q9rkx5rJEHnVOiIITdL1lb+0inu/fyjIOlAMo2Tel1eC6CZEBdCzpM0ti7O1
nbiDjDwePqVgGH3ADQpe+Ll1rSwOXv788v28oKyvQyVCkAA36l3957VzUoQyWgwGk/gB6gcLhJib
GHXsRv0sbeSm1h/USup+9Zn98aeyWRgG8Y2SKtHhWq/OdyNaUdJDWegxn+WzjCc2Gsb6WTWa8KNP
FepIPQ+LERcW58I0LS0/WNkZgJ/7PngZaryFHWnLL3XftgeB+h35r2Te6DUxmSKZtr9YwKi2eTXf
L2ASKK51e+NcgOpaXOuL719tMxqQDYUGnSRyCQeM3ZkX/x7NFaOoVMZDbkWoFZsavg/RZKhVBv0G
XnSI7y2j7wP0RKJLLr9BxClhT2XNKZUJ6dIbOfYFLZPcUQ2a90IRtkTTxPth6EDIa8WTMtcIpiQy
IeKiDe4pxFGY1bnoY5h9bISQ2cpiBrOvwnh2g7Ay75sgYmAxhpLd0tzEhtEZ/ckU+Y2Dj0kGGCVg
FQuzw4TrxRZU5gbTzCxlqYf+CXs/xjiV7rsmga1p+kAM7JAiGC7rEr3GljHvS900/aRMGq+1wmCT
hiko45BuCayjWr9vMbluhTrCXQUnAUGa3gBLKdiZcVi+aHRkImfJ+OZLIunPEG+ZotdlwmhhTsdD
ISDmcODS7ptRbi6aVre3nVAMX9SQxDuWs/QkVnIY0LIbln0e9YAhk0o2YN4L6JanWjlGmnxbtsno
V7JSPesBOqAwCLWT1vbxRUgUeR8GBd0pir8ddN6AoDHUelO5UnZS4IItKYCkF+iDnyNbwWk5oH/V
xZD5D8ENKEYrQyu3zGDV97bWJa8LdcwoQo9ERkuUodz0ShX78LxHu0EFBT9ZWM9h5uyZcRoHblHQ
1pDCEh4vDTdTXJJdHsb9aY5H3TXjYDoknbkjIqDb5IH2DFxTgdQcXfUwIW8A4xGDAPAUUFHhhKyo
pbFoT5mglQfQGZ1POoaFZtTI/EKv10FDBogZa1VFpsLQ8zlrpXnszOYR0DmjCsg8Z3NY87TSIjsa
Q4GJTKo0n4b8RWyF16iNp7sZL+PqHkEzXw20Z6Map2QbJA23vOwT/EZeSRI8h6lS3o4jMu5Mn4lP
oBZ6xJEmXSmj5V0ZJsqNGKY7RfkmEMAzHpnp/JDXmUBIelXddfOU3uBtnx3ip54KGniOTm/z0ujV
fBksId4LhYkzP6eczUrTB4ozMvCFLeQOJrCKCkuUZEeDWXCHWa2bxAVRHO3UvfIZjveZ1r0GtOT2
VjfJl2GItYOWt+Webc54rlPSzxJAEhtiDejLhULiKj0WKGEmkrHsJwPWpwLZgiOrvF9qaAp5RCye
njAKA4fxWcK9KuhqGvFmSpnCVIP0EBRY2OJwqY+9SHW6aeRSuO14YG5HUnfeizI8SiaE9kZtyg9q
Mex9ZDdyB5m6uVegs92pMNKcxWx6uJLyfVKF6p4sM7G2M4UOnaxxIy9xmTBjqOgK5r02bzM+gFMh
ROqbxKL/JACN2ZasPY9mtlTnqpXLZ0pV8LpKMh9a4MJUxjCDE58eJCJVLOKFB+4pQiUGliPEdy8x
LU+tCD4tTBpIDUn82ZA2mLtdlBfHGDQvzlx13GUhgwzusfqd/v2HURdoSBsZBoQBeTiLLN2XINch
XwJBGWfxcm7lRrsxtImMMmN5UmL9a8kTT8uy9dkaLQiscu5IYDfkrM+d3MInHWSS7vcEzsJk1Lel
xQhXrCaSEDMrNa6GtYrPBovWN/VRPF4h5NcK4inGGnQCpRr9HAitsS7Djxkjl6eoCBSqdkzB+RXD
4vdhTcOb+BzPqjrQBckMJ4NS4BRFusiTl46wtOuhuIcID5hUr9rYz6gdqK/FcBssPS5NaDr2IHWE
dZrz9D73IZOmqiyOQqyllWNmZuJ18JW+xHqVOm2z5E8mJlt7hAb83hMUeh8RfKjMs+oFrWC+WYM6
HhO9brY80Kh5rcqCIW3xyQyo7HTEDVWh7wd4sijajT5xQgC8aCDVqQl8Y1w96Oz/5Qse715xZ31s
9hLrWOLg6BF4AtZnv6qQd8uYTbcwb/NznK0gP0LYA8sbAkWevXgicuYxRsKxqQCzdu6k9TgRCQ2S
vow9k7vzgLkMcvT6k5Ix0Y8orELc4+tjMIPt2ef1OmHpeyliZmLMo3zbwFUrv/QWneiSV3waykDJ
cXCsaKNQFxcC0FTc/zxrXtuCDacxzAackJngk7QzXcZiJpqoJhzPT6ZFggFVmQi6VjGbxuILCSfP
Gap+Cz4qZRZinHWaVxFlU23aZlKVzTjE9Yq1oka5KeM+437tcq6umMb+GKOum8iFOLCPW1d+eFbf
0QxMkvdggiF7UfVa7h0Q43NKFSxVGSmngdgyATQr+mAAIL4MlThSybTSiSwguLLrS02tUEUq0sEx
l0fpoRJz9PVFJp3ynttYIkoHwixfZklsxhzeGrLRO7aqgF3mIOUFXshyfffxhNAzJ9vljqQB4Acm
0S+PJe52JGXhTAmklMN06TSultAZ+nA3CTl6///L3nksyY1kXfpdZt1og3Aos5l/ETozUksmN7BU
hFbucAh/+vmC1TM/yeouTu1nU1ZVZDJABOB+/d5zvmNaQp8oJ8VrAS6LYc68oJwXlp84u4IDJcqW
csr3Kjn9QXZTyYOCyXHh+wpLLfTily6JuQ6SOzHm27J7ibUc+rVso+7O7eIQCVyVDtE6HgseWLA1
ZwRp8RdRjeHbUGR2DRvXChF3qK5jBFUUOHlREM83leREpCtSbECLTfIgletft9SJSCScmKiZpgED
Vc32QiqZb8VPcdpy62DUmFUnXfUh2jB+WsyS4T8xhBJTUcz+a5U49rMTj0C1W2eeux1ZGeMNBsfk
m4ms4lIATt/BMwtXbRfzgGbzJnLrcwI9EeXozI9vmthYW0hV/mYKxdRuy2CodnEO4VeNy8l+29za
0ojXCo3UibpyNlkNzCvCK2A+zUzbLTNdZTrD56pGgxthDpMHzK1y3orCR3k8OOiZOE2BO6uWQyyr
8jpE4nwLWlFcmtjGfFUxqiGkQZ4TzpBvpzg+ndQgMkGWSNtdFCbhm6N63PJeh6q3J1j26AwLYZpJ
Xn2okKqjd/dlZsfFhbdEVCqdrg+OEzKQX9r5sk4G+6HLMl2uM/gwZhUM0sl3Td/pFzOAyRq8jgk6
uAF2kKRkxpjXvYO2wiNPRfZkcmF35cELOyXXTWsq1B5ZAg5Ae/nR7dmmAYU7Z0Ul0EcGnSO5204C
5KwLnORgzyfAlbLmTwFueyMqMCaSOLJzpxiRHQnpBgzwZ6wmwqSXouTNxtq6PMF+fabGvA+zFCkX
CQ9W38mjWoAdV3q4E17IaBG+Oc0f+Za2zAihj/mwAsP0upsppBa/tm6taaFKJ7hjvxjrNptsBF8Z
Z0kr8BfmoBBaK5iA68H15+t0GPWxbQt4lbWZD3QRoq9e1rg39RC3a3sqvesijZqtAOa1dfwcBRVZ
w5eqKpOrgNnxbZP1xSMDv+euJZjLI3H3ymv0qzUmTMP8DkudlXXwUIscrsMy5Ic4UU9p2wcvUPDi
tRKp/JA5UidjIsVzMOB8NMEEm1RGYu9a3c5EqJORDw23YNZsdGNkNW8zxwv3MOoE3773kcOqJBnt
0gwZVPlKbv+B+KOdCtr6K19FVxxeoARMAh3bED02lJ35Yl/bEFNXzcyJzXPkm0LOE2lsVaXzTAYl
Jm+7I1hE35dW8ZBlKI3L/NXN7MfvZ9X/P3R7WLrP//U/3lvdDHK5+0xp9/zY0XZDTqT/uRN+/ynf
fkZQf/+BP1rgrvdPJjMuLe5TBw7XB+2TP1rgTsQQjhFcDCEgDujN/d8OuAj+SUKGG4acdgMY1SEd
vX+N2YRLDrxDyjrAaLJvThO4v5NOyYjo57M1zXc8JUwARQgkO4a+9fPZOs9hi4bpKWpYFiOS+tLa
cmjxz60wbV+91tHPrkT6shAkTQIOPIyYLYPDq7yOVJJc5Mjx35K+o5FVEF5UZUv2nBWGNqw24gJo
G/CPTIThF4cpAsCGpMmOfgiQMHaH6mJqVf5tStGFImzyz2IzWFcQWOWdpab+itoTmlA+6Ru6GEQH
Brp7UtAlMJ9mxXaiY7pxZ2hV5ZCDHotd67EYSJvoBpsMGVQAxJ3lxA4Ze+5vI38R90KSJw/Svnhr
Q3SQYZZPp/NQc5g74memZTLQ9AICm4fMvTCZY+g4m3rnBxm2TjVduj5xbDDj0jm8q5wkXxvXuU9s
UiajGCjMMgC3iAsveY0jCle7xemMqhDNGEJpQLIf5H9w7SnGY3hKXRWeS7ite78cdpzi8KwF2Tnh
2ddB+siqeEdnQh6y1J9u9IJ0HrF/GtPXn6bnRo7LRdNEKVevh89o6sQ+ryr2FOOiwak7LH/LtLxx
0LDvBTzDM2sRDzQ0p5cyiRFcoLbYT066mTLvqqDJvTeObG6TunUvDbXE49TYC2IFHQBvtcaHNKdP
zTkwRdKPM+M86yeYz8TqPg3ejOltyqoZGFIfX8c6e9c9av6ixgQdYT+uktpbWxEyoSYcknc24mxf
995w63kstZg6LJRSGrVGJ67hYAvsGcNNCHbLGlHeZL3HIk4ahj2TeVEDMBaQPUAnXfV6fko7tKnL
DKm41G+hl98BocuRbZSXuG6682gp7PVQm2zniaLdtr45UvojPMvWVu2voYW9Za7EIK/TctvU4+MI
gkoyqdDZBVht7HND33ERypHY/IivZCJEb6AP9ZMOi/LoZNF0TCLuziqdzEoFNSxdMjJ39tjVyKfl
6Qy8nfoPt4/qlY4R/3puOp+F/XlCZ26dklqx7WnC7CW+iOjEfXazJDmHOLql21tekuqt1znpk5tA
RYRheNhHUyt6dyZL7NpekI+jsjDagGXVN8skTpidfRA1MZMQrNX2AvR7qWBj+d7KkXhagVFXp+J0
oBPVGMaufTsjjc37c3eMP6XEdzRH6MMKICh+QWqWtzjEtoXzZQYMFbwfoU4u29M4kR3ratSXGpY1
aVUoGUV5pPXinIMYy1ZglOB6EFg7eI13ltOou1Jtd6XGSNzOFiruMuzflSUfwxGkhRP5t43L+ZtQ
WpwuIzIo5SCwpG3+Ond4qhW+sTtpY/IuFg8nJoERrphJWYGGiH0yWCAciFZiKxPy1QwiOMqMHRkm
asg5jfPhkKTXEPBpDBTZi1vRwmMkgiqStvaOCFh9r12fvgwpU0VmMZVozkOilqrG+4ZS6ozReX4Z
pLN4KhsQ3111PSgIM9EC8oydPyMMbHpvIKau0t72nvwZiJCWUX6E1wtnAMMVhK0vcZ/bOyjtZmPL
7CEBTBYMeUusDyQFh7dpE7V5eJHnefckFqjWRSvfq6y49Rtf3+QKUE4sLi0Pmf8yPLWhiyKanBO8
oN19kuUfDBZfQ91f+SPjmTDP0GVWAJtruDVZlRfnfgd1LNWBPAMhPaJEretLN/IsUsesZuWaPtwl
c1W+e2MsL/IUPdA0V+abLFp4aB5+rJZ53bHMQ7XXZcByp2wbVklT4M4mWuN86ByUGsWMFz+reJ96
vAEC3O1eLrCWsqnwd3NG9NEpkpuDcIbpdYHCU5qUULzaezMTQvpqwubUiWZGEOZGx8WT5hiPVna3
hKH7lT6HX25CSvarMajltSKdSqTlLQhkIuKrKs53qTCXMPgZikQMvBoiEj8CqwwOwK0RLvn5QsSW
kp9xWfufM18buTfxLVIDgS54mt8Aj0WvCyhg2hDJkb+IgfgHlift07OIrWg79j7lcZRW9/SaPsDo
hBvR0uSwBqd5grg63nVuXT2ppUY0jvgrk3a5SlMXolI7Ovka3DLZmoUJvlizD1gtrsnnmr8uYfOY
1KJlAmgsj5yf5Grsy/cpQ/WtciaIPT3FjZ1VKQ6msKeVTbZVt9aWq57yKMMM3DhJRt/BSz06YBXA
VLfp+7vGBIEFQA6txV4tpOtF1my9eGPXXFB+lBH2xyZ8ELYVcahoOG+EFmDa2PjNzWBp4IRx2V5w
trU2ShRgiVwME3Ag0lGizFPptHYS6T6S3DPdENTCMpDDWX/TdkRRnDRjcoC+1T2BMvEfhNMO3brs
MnOiGzVBfBjaxHol+Vvfja4r7y0vajjFZuqeUoSaemo4aATIOlSdopZ08PUVNotWG3MWCPyQeMFe
EVhbEtvnJ6Z8bIXz1PY5j5gG7Bd3s3eeGzm/cj8yNuCgbz/huYORXjL9LeU34ZAD0fkYLnOKNJ6J
yNYe0xMyTHo3ZYOlLMYfroAAu9rf4qsA+k2XcJMm8T2NkJUq7KteJndWGbITt3j9UM3udFw9BnR3
v+VyCnYLQwUS+/CbfxBVt7HscD8IZCu5ebNddIAhA8Msh0tRxthOCeVMLqJSD2iLpjPhjK/RaMEe
q1koCPq0urdTuXj0Wh3f1KkacDqaBO9Zhto90e1rPyaw2FJcODy+l36v9zR7VgUpCBs3HsY9eXr+
o3A0jdlp8i7tiuXYhoK8O8m4GXqbrWOH6nZkOPAoeZ1Ahwxzf19geYJ8LeKbLG3Uay61v84120xS
uf1WG1QOdQHuLPMD6Nse1V86dHI3xFPwGYTqbalC81j1Gg9/DGG3Qwf04S9+tqX2UuygEkWmpEhT
vXP0Ob/e+yWZtqAUSQaYEUG3hgivzHkLC6x63kA0uPKbqxYnyCEtSA4itGd+qZL8YC8MHXkvfQtO
bdTu3SRklYwbECOusJ9yvmMIDosLPcKqms+xWKhSDENL43bp3k7yCQJJVaQf5Ey8hlYkr12OkkU3
+xeeVzZ3foc5iZzd7MbxbPellycSKzj0xzSovOtJD+oQVEuzUcEMHWHCLNJXJ2JcEyegopj4GMZr
jxMB1ZQCTR998+oKqbrr93BsOsrZtk1plZKI7FQryJnXS4oETreAiff+FDJEEgGu4SDfFlZW3dCC
yc5N60omHAPzS1Wk1zZgrHqbGwSjtF/JVEoTvYVY5J81bn6rzYIc3sviq8n0GIigftI+Hp32EW2J
asGPKrBaBEzEHct47llbfIa8doySkHJbxddpKQ+eBdbaSe7j6iKPDEDRdD4l7g6m3+sC8iCa3iih
3TA63xDPqENXZ8cw94ZzCXH2WHW4uXuEAtgilpo0tU6fwWx1n/vIQepKIQxSxqW3TEpTgDOp7hXK
FpPnW43la1lzNlLMVfzkItUKRLKxizTeEpmO9FvMg9oKI7yEuXtY8pYy/lml7pIqDNE853m7dF/l
DOSk8wdk/037ZRoqMscQ7E71hgcfjbRN2CdVlANGycqcjaua5AjvD0+PLqUgDQFQ8FbCmp6wzk+4
L/owth5i6GPmzMLBUVF9M3IrYt87dApE/KpSRNOIzuhnJC3Nuo+8vF6LQC4QgHJtQ8gtga666mTE
MUWFq6aa7IQbZ0dPzsAAP8taOKfkmz0sAWr89RCn5d1cePUesw3Glca0GxsdDlrwwPL45muXvnIE
JXUh33hF1PXyUE2hQqyIkYz1n8wIJMtbNUisH1WdXwPkzHde6kvkzoBxGTiV7TfXUua1bMklYM42
7ea2fxhVK9PVFGNJAhVNbPZANecypVi7Se9dgdDzzRJc1D57klfK+kpILc+LpqseSJTwWJg41LGB
CHCNXMBUpQINNM9Aj1hqg9qTlFBlTbuOQd9FovRL59n+pooGArZiDfPXd0ZzpuuEJa+xg+Z60aRj
zxmmE5KSYiTVBaWKZ43nDpszgP7A7CurtjeRbK3jZMH+tiYi0sBG28eEnW9bJ9I7a/CgHQoM1gi6
+saClqhrQiE7/6zoIrPRMNjYQZxl04X1cuB/saHSgOXgxfjCeQ6mERweB9Y7uz8NAN0WwwI2hhHK
1jDU6dYayAcNXM7JpBxwLMpmm6VnEMs1UbYeCeh0doLSso5jsOnUvck8gvPEeaQKiO8B5EIhvur4
w5uRoReKOc8Un+V1To3rAHGwp7uWEx94xyk+jzOPqXIi8jOeDwwexGd+4UJfwOT6UHzbZ1Jx4hVI
++E1KMXnVGSI+Ol9mYr4Jswb+JAv5362sEwydUX59g2OPe+k3eH40C4HBuLYtmFRP89RF17MQj/F
ynK3hE0iZamTS1mRlcfxvrqSHi4OJ4XgaJY5Sjaci/1LO8Ol3PFfDZO6x2FB+J5EDFRa2+Ihpj1L
dQj6rgGValH1KlN4F0I3RPM6zbF3qzWsSSh/jX/P9MbCMN7ilXL8lzHJoi8shCUxyuVXETSE6LVW
hx2yyB3ryW4Ws+3wguz56ttN4ir/MCTlwzRyQjxpUygv4oGzAgf6FZTm5q5NErT2jkmwZELmqPZp
bBdACVGArcmRSQA+BMWeH+y3BvFUXpj3BQ4qCqABMHBT6E0xdgkKHJ/zTh8+eTk99FXoJ8WZiAv9
Rn8VeqCDGHfFq7P1unmXxgVAHXe2rsJwjO/ceORUJJPosudgFOnhMi/r6prWpmIqnROavehgFwxw
mH30f1PYdxti69q1p5ZLcOkIaXwKzH64ivv4vWCySfGDM62u1Bb78NHLQd6WQQ+NKuofUaDdy5Pp
yu2Jms4c9TIMwXTgUMnz6vN1kMiMXABZ0YFQooi/IRvSlF4ljiOQ+S/m2pmrr0agcgwZ1h6GkQMo
hxe8R7Wics6vXAsbxcx5Oez4M1ziZNHn4FFe4E7TXHG3eIz3OVKgzqctjNiZ3NmBTx+V85oP8gR9
db8WPjzmZsrXqB3lhrFzggc5abZ8e4xsrAovzFgDKYp6yCSVuXV0c987/VmPUmll+UuMIZZECtJy
wJml4oL9Fqtecl+6b5aLp0HYkPWZu+Rvc0qXiDbXOYmxX0M1HgfK9d5xKpSJbMZt6dyzVyhS13V3
XtPdXtvNyf82iSOpUeYsTJqDe2KU+CLZjRIxFqPRZZArktYWgklGGLRTsJKOw4JDQspZRr9v3TM2
2jukXd0yk2TAmSQ4+SZcN6Cpn6fY1yDBYB83efQlFqwqTVvsy0Qb8rOSy5J6/NAlFfAPk7o4G9Xj
hA/Fk8UFGs2PLoL3YrdElKX8vfbLnJtzGOpfCL6RpAOFD0Pi4zqsWupY+tt7KBrjVUW/YG1866BF
r844ogNzCzFAJ0KCXxFpsGuJvcFoNixbXbu3sYSpWwC5f+P49haEEdqOqXbPuspjzknaBvpJhC20
YARl9BZlEe9TmhFZMeJXIwbHh/oCeNVie16NKSStgH9pM5tpRp1el52zQhtywvYTkFbmOYopVGmX
XYV0wPeKxznxrmyV2gcm9/iVelo88Sg50gcLsLSxzt5z5OYAAYgwfk29PF6XWXPfuTPYm6Angidm
4t7gkEqhl6zyDhoELvqzXA7yrA9wbXVNgmbYse7coD9P+5jjJgR00q3TA46Zfm9j5kVSRvW6zP0h
aDFUp7794rDxXIs6IjW95oqWTTEArSjt8ohU6FmjCzhYgZ3vAl/mF05U89jo7cSKcuUmeDVOz0lz
8Gae8qxOiOobolsKD3sbaKChyP/XtRPOG97083kBlzO2HDA1LygaIv0toyj7xET27uVtALtiqZl6
RRIjHQDr1o6W655JUh/xclJP5fteN9Ymi4c7H/deYLRigusPwC1mIKbVFw9T1JlxmSrWWQR51bmw
re42aIK9JF/hWwQVSOSokDrzIifKiRxaTWRqcuoMDYsVZx65twLxZWD49zWOcQmHJCl5bnXRjdl7
yKa40h73LaQk++LU3PiRgGYCUrC6j+NtOxdHd1D4E0nXAz0Mv2b26Bnk6y4DEZiGTfMg0BPtZzEf
VaoQAbjLtDOL99qXcM6T4cJJviK4IeB7zqEEtcyvTk+gGGlWDt3WkR01uo//9uhDWSahzCuPJgtu
55GvK55ghquM0qmu98lgzDYLkRPA5U85cgL2S4gtqx9ycnqgKhCTXXHuq6qCZJeZyJBi5caL9xhk
3jfQo85FtjingHXG++QsS1yILXJR9dXuxy8WqSQx2p2NL/sPRB2nyLKhArlu4X41RY3JrkNEIabm
jX22oKIv15PnkYPQzC+zCbtNNszNRvafUhCMHsxXNKEJf6veNb5TAgOC1RDEKXPyzAMrlxZEjmXm
wuld/4Hw9fTKEoKnRTxbunht3dE7xOOlrg0RK136XraEKSCSmy+mRc0bQrmrHf1vyhaFzGC8cHJI
PZrNZIYbhNKecVkXXNV1cIm8cRtnpeHuddk6nvCiuX5gv+TMGiIgw6AlEnXwlno945BtCTGyV/18
IwhqmRxyHMtvi3lCNju2gBxOGJSygm/qlZ+L3+yirqKAHED1BYbIBF0yiUOIA/2uyp5VUVlnqRUY
nseLkNX8wbYE3F6cOh+ZdgPMap59HrrS3NLO9EhcI20ysyXe4c4ibN6zk4uJNyu3kBsXydUAK2E/
un0OUSPt1p2aHydSGYjfPWYpcB5fk9kVERZFVm3yxRX1QYNfRSttZQioi+qS2w/2RvuHRAsuFL3y
g4xnVirYSF80TOQY1OmCTqkKg5XtEe2LRqrYLMKR9wQuZ5spQlXnmLOSN3FPSfIeWPk2KdOjLUkD
0OMHzscr4fBQcjz6iJnDuC1Cm6qyj1abwl/ButiZYlu70PjjYGtVqPEKp90IOzPnAQFFawbZ3s7A
kdczlukM/Qkkh048LxRKkAwmvPoTEQgqU3IFKNNcpkkbIaNV3Y7jVEWh3albdyyss5yJQb8SFXj3
ORjYuiPxqfwK1rhcoxB490IuJ+zE/FLysnMAKdZmul9S6NE5DyEJc9Ue7f2ZUxBGzo7rA5bPw5eu
hAwi+Ukd6PMUwsUlYox0hwBmO8LiHPD+g/QSDm1xl/qX513f6NDbAVS9l7owG9mk9Vc1gINMLHpf
050efFB9ycSuLNXjyc9PsFUMRKoHhOiH4fk8MrZoIkm7Pw/f54p0F4LgACkoa4+E1z9KZu0rmmDy
KIB9phP6v6ClgdCHvAhxL449jVmPXS8n28wOTWCzMzYtbiayK/1VYNwFxOcYts6p/dddzkbKY2mP
hr4JSO12pDu3SlJ1SYP0W0vwxxpzOAsvALNwa5SjwOvbwbbKiKpeBNskVLj0sESD3FCsPYTa8g6D
RdqVRTIhAj6Hukc40bSZs2nA1d/GlwpdKvRdMuJ2BQlnrKzFybrqFOFjOLNPTzqO1yjgmrMxLIBF
mB4H8aYOdXOZOKfcP/agdGv3A6JVgq+2To/3g4+Lbwp672+W3bdUdxG6frtFRh/2Ez1+09qvxK6R
/BdsEpS/Z7HysmfXH8hDRwa4H+de78YTOMqd4V8kMx+xOOP9wL78yZdLPHcTwfoIo5FAvbKwn61K
2R8ZtQ1MzaRCLthnZJhoOmKRJjnQcCPffSXsi6wK7VeZm2AfNMP0pQ3n+amk90xgl9fusE1U51lA
cx86i087NPdeXJwpl7SE/H0hKTQ1C+F1EuePtRmSi7mMm9tMucHbaKseBirnhI0fW90GNVj2RLgH
aLqyGM1V0xNOWA2n+IoZmHOBfOFymXT3RYcmPicZONnRnVJUtdWw8VTiXjazJMzJNK9pL29EzvyA
GEeg+35vnWWqCK94IPQOL13e8YXZ7T1lX3fUee2/uC3ODkr6dHqa46I417Vw6DMl4nrpNFmeZTzZ
5zGBAkcCz839TMDORVA5M3VHA9wKAWd6HVbUw1WbQoeoIhS4oYyeJ1RvHyNS302dRO2uTYJlO0nb
7EZTkBLlabbFUyh3Wjt3ooxaIn069aVx/eUi9u0WFZhJPtAs0oPLYRY4hKkNsCWspG4+ppBGtshD
b9MZ9ThYDmZzZaXmQ+dtvbJyJ9nTKvWO7fxEgov1Gs5DwskoGA5ubetblYp0E5mZmVyTk9WJjnId
qBjBSqJgHPcUF6U6sQydU+JwVRMpD2Cnpcbr3eQmxwZwsGE9Hp1Uh6AnSORCRlO9d9yAc9MweqXF
MMwwCEBZTLQvCSuZ7e0/BC+yrCO6t6ZAvlojjjwmRvn0NU0K74Yk5spKM5YYIW/+vljjuvskZU9+
fg6Xr93//Mlj+F018I4pROZpNvzXf3Q4/vRD6r++/yHYwjavw+tP/7H9jlC/1Z8nAYXS1fB/ZAmn
3/n/+ov/Amr+Ro7hhNgZ/rMc46qV+jN9/VHA8f0n/tBjeM4/HR/3B+LvUNiuJxBE/KHHEJibIbbj
BnR9fiXy/luQEfJDqCSQu8VBGIbff+hfggw//GcM0x2jIiSKIPTDv0Xn/NmXgUPLBvPp4nA88eVd
x/nF6ZAEjmqnAX++O5c2+7jT3QStH0o6oh2eoKEe6ot+Jk74hxt084eV4kdk388ikNPHBvgg8W4D
tCd5KURv8qPBwnjhYlPwBKi/rOYR6Wmwz9xGnf31p4TeT1qTPz7mRM33uI0xC+PJSfSD6yRutNU3
WQqkPqn1Mwl61r2/WPK6RQ9BqyL33QdvmEAw9vYQIVCnP3bPSFhBPOkVKxZHQJSbdY8bkjUwIAkK
LW2L9kO76bv9/Q4FtIiHTTXPHFlVjpgPOF6e1LQKa+cyXyozbNJFtmZbK4BiuxCO5AN1KaEhohrg
YTnu6NA2skto1ySTcqoLMf2AfvFSJzk5t/SHndN427hTqwltyFvntchM8YDywQUQrwrqrkk1030m
s7HfstHYTwMLwACBGBMdw+pWxavam0o0hAFu8fMEqf69VxUTGRMJDkC+ZTuGvrh4xBSZqMzCgxEO
1DrqZXrcKizFul9mVW1r0h3NmgTh9Gzpu7zdOh0MBmtJM5KZyLStaDYOqVj/g6xNH92+DJDb9uKm
KXO8KHU/tcfSzLRJioGRLW3EIicfywNdtvnrb/702P63gef7Fx8xPuL1sE9MAfELg2+0l9Zzckgb
vdd6W51Y8Cg50Gx6geMhB8z0mydN/OwY+v6BvECR77unx038+h5lUZuUpJAQjk1sE7mORVuFsHdm
IJO+1xXXCrF8vx2MsO7icSD6JEVTm+0HnQTZWnsiz1Z9PqeCHuVSfPF9nb15Jg2JhAr0NB1Cz2e2
QSWV76x+qXbSijpw9d3o3o0qgowTZ3StmlIp8j3nSZ6lYw0wYHKSE8Q0KUiCVZXVx7uk6LIzprWQ
LRHh4wDwYkbZaPxa60mNqqP9WMex3vT9IM/Luie32g8XNEVtleaggVp4fX/7q4qZa4Iv5J+B/f0d
/vEdXRzCzPzQ2dS0tLcZ7R2kRbO1c+16OORd7Fz+9ed9t5r98mzECM/IssA3AMHgl0XBQTXv40hy
GKt64RuMOriWPmpRK+6mK4VMHQ52WpTbSOcEsAiPen/E0oyfJ+6eUqZyqHJ8DDVA0mamxMBNV5jL
p2pfkRn1xUsMBPu4bm14afwUTubmNw+3++fVM7Sj0AF7gV8d6Olp2fvhlqVNGDGASTxOji1aHdoN
+bFu0GMROzxSoquBzOcqr8dg6+c2xMXEGAyrtHJ5T2uhasitGbitDTg8UpR6lKGMNFudotfoMrzG
DXNutfJpdR6DVET0+ZFMDQDVoarV+WyfUugULKiFdPDgN1bB09L/89cTOg624RCiMThX/xd9YKBE
4wgJmIb8KPdyIAlqS7ulORh6kL+5kc7PPvLTWxuF7L3kpoTOyeh3utE/3EjYP6HEU2ZtXMu2wKiV
DN042YdtsfYVDja6u/P0wfSt+9ozEDyiapyYZHhN6fxmQ/zzPhydeAAguWlP/sEt+PFK2pEQIRpZ
EHvoHG9TxPBY9KzTmhmhu6Efkq+Hrmp+86nfN8Cfb/aJlcGoVbhMZB3xi5V2YA7Y1+EA73BcaDgM
tThZpocONnJCmjQt1ol4Qx9fxJqDJNRZcuFoVhK8Ky6qXnb5WjPzLTdFpMg2MpxmFrCnLfOK0k39
a4+WCG17xwb9p62mTC5wproSTCTTIoJhvfSZhDpWucx2C4YDKfnydPJqPk074zXxeWO/qxS71rls
vfzZz1iGVl1rCrRa9sL5leG7ZjGNLctezaDQn0InatozYVmIoxDT2PltwcDuAJgQ5xXDv+4sTU+H
T/QDNW4/H5oyK6rZq7gR+FB1PKN76rTpfvNY/2lHctCMUsfwBdsidMQvhdaACiWJZUZODDX5Zz70
xaE3Tn6cC7Lr7VL8ziX97z/PB2hDhRhgZP350Z7ZFlw3qKstsh26FDIiEYq5iwVJkulNtlQ0yf56
Yf3Ti4uzmAFJ4EQuTl90IT9/4sIhLcCeQFqwmGte18zZLypbjpYop4e//qjvIuGfntvTZwUe1B6K
R6Q3p2v54cUFyMKEmTpk60zzdDEPubfX4iSuKLUenjumWHqTWz7myibpGG4GkN+GbMrQto/a/fab
q/nTeszVoJ9m1wdUFOCr/flqhiyAFiC7asu76gxnFWr7KxC4OAX9sbxAQYnOoSjNB1JHsl99uju0
HqOtGVAxIHhML1qZ9/smYbbymyv7BYgT+1wZimuuDW03K90vi6lFgOeE17Hc0nROyr0qW+c2chZq
PjR9sEOTciE0qJ/YH9YTSiZQPk5VfzWWRNVkdbEJ1smSOITZ+ngG1z02yhvC07vogCuWiDjMnNVw
rJbQkvu/vvR/8zTx9aIQxzUPhvr70v3DN5zMPWNY5sYwxRZAzWAaSU5N7Dvb6tu/vQ2ANgYkhTOd
FYJy8ZdVMBhU4NozBOLKVerRsmVzKERavy64kK8iMaRfs8AEZ12t6SwoN3pjTiR+wwf4N+/r6XzI
Q8TXRQ35y9tjQkFXKYARV7DjYipFXvqgg7rY+3QNEGmkkcl+U3mdnAA/b7WnhReEE7cX7hXv7c/P
bWF7fWlhy0KVlmECHlR9YrLaguSlJsrrx8aryaJLqkqTAmwhNQdbA4M/4FuDKV/PpOzFYxhsUmS9
cF6rpd8t2mWX6rw8fCwMivx139lYYJoauvpfPyC/AMrZvLl6DsKU3X6A/PP7r//whLQ5jidWHKK3
hyRhjGdahkNBIjWMeprSem1kR/Ak+wv6NzHkCT1P2xuJ4ONq3vHWWPUutCeP8RrjgPE3lxeebt4v
SxTFGcsTf6iHufKXJUp06ZLLbiQSzSpNcj5JuVioH4lSnZIpJ8CBp/HGF43fgdyfUIroSNDpNGhY
9nMRFS4SVgu975LF5LMUI4EB/kiE4cZXEXh/y8msac2MuruqFkWS31Q28tOanYEN0vLAKg+uAeUH
6cAZtza8vGqlYpyUj176vzk7sx3HcWWLfpEASqKmV1u2M7NyqKy56kWoKTVP1Kyvv0t5gIuybNjI
7j5DAw0URZkigxE71lYk+7suij7ZIqIYwpHe9N9pExijBzKRXBJiK0kfAzsbPnVNa/ymhJi9ABNC
71kTx1P7qgz6v7oqN419JrwMLXqlpRy4oIqfJt2bPwZGP/4tTB7sgYQ595re0RCBD/0i7aIBvobh
oIDOLkuFbCJ6aXBGTv+hSerI3haz1d80oGno0w3C/Htcafaf1Bybvzo90GInRITLmTN32c+I5jfc
0ZqCo80JTXQjgcozFnPrTnCyIQBoByeI8I+KU/nBlh3uTZcX4pkv1+bcE3xApHisNaotDE1UPEal
+WxjzUMcAApCDgiPJ2qK28kejP+wXXG6EiVj+MeJK8zjz7atelKKU67BZbbURzrNcVOp4AcgojPw
x5M9YfxEqYEraPPbAgixj/TaunK0nNk77AXlQW86EyeqOX4Iohn0uTbwWdIIcp8BptuoosfMczRj
X5+8P+MURx/0xgIS05Civ/zOT8Jl0g/LQcsmwOFm6quPy6W91EsNJD1qyNFl6Iu+psBepAXGQY/k
dGtq8XBlh+bLOP2kbTBgwB74m39Y7ZeW0jSPXYMydYi4FW0kkr8Sk8yaLlI1Z6/K4bHDd5uu+v6G
lhToyLmQ6lOf5IA33DFw7MNUCO1d6iL13rQlIZqf2+4od2KO5SeNlszEB34ufpVplqC5AKPeIHBb
midnqdgD8HAWEILy1MOAhertDS83NraB5cUfkFgh1zYSDz1ZnbtombxMgOa08rku/NpIZ2ixyGw+
6RYJJ3phRiz4Qq35XNYUxdq0zZ/bTCXvG8AVAsEG0nF4ACMmK5Uqg+es7Kvo4Gjz/Mdi90QvaQ3p
o+y06FeXmVOyw6A0MqEeJUTSqBzHEgeYxFgwLnP2oA+Ccw0oBt5ZxHWu4csZ4uvG8WYKDv0QDT8U
jb70G+ZS/AgGF2f72EhbkjaI1X6JOsCea5yU+2GaihHIfZPQwtTaVfeB0lNKydcs4Y6lcettjLqJ
f1Q0p+tcUStYRp1pxw84nrgCv/UUYbcDt+WpbLqarLwQtEaEI/5JmyErOpJlEwCIDfQGDWw+Yjgq
aH0AqMTuzOzeLZXqQDU72rc4iKM/tYWjK4U4YT9iMF19s/phoI9IlO1f0Y9YqncAirDQFtaLnsJh
B8Ak8/dT1NqfqX1475Xs6o+N5gxfJs+khUy2wRDSFUI9nQ17kKisKCBi4FJp4ddJN0DYJj1gtW1j
tVSEMlJdpCvjUn2NINY0+7iFJolec8YmEQGY+ykpbCw75qTSHqQFkAuBGVEXxr8lzOg88dI7256E
uEnKPMGr0hpKOOiFfiuxvS03VrrkKlFvhx0Z8P9Pkr//31H4bw74dN/ERMJ2iECWOzh13uMdxI3J
bGGg4vj43uP5UwX2ZurK6dGKoA8LD3vDy+Odfr06REC4ZNzDSAqaq/HyCDeTRss5kHOEhYluzu8t
jtvnRtfVlc3xdGpiuXTBWSI/D1B0tT3lfZZaZZyyPaXKpV8iSx/dARR8qPr6QH7Ou3IEnU6N8gLp
R3B81BMI9I9fpY4WBzFYAwkIJtzWzdEeFSGy4LzAyvzyWzzNmbyWMogZwbFaHv9zPJYRhxoC3cTz
24AGYODwnkVp0NVuhwRbbidu5edZhk16QDE3vCOqbZ6HtKvDK1M+cwKAIOTlCook3DlXh6BJZ84s
k96jfX+cQJsrfZh3Rqo1JG2iFh613nYFJrH1RKvF5Vdwbmis1kwyiKaNPGAVqsN512EFqcCPpjS/
G3K72zfk/m5HSCF3cz7h+6mN6ZX70JmbnAvuDEcZQdby5D6kqWawyjFjSY2GORwiagiLIDHBOsCr
LQ4Dr1L2EyxYD1eiNr5y9p1Z0Kxn5soD8BCvJ+M/sbZR2jqkN7pyQseRvxGmQeLhBW9dhHiYAVZN
9f3yO+b+cXrYUpkSZBLo1qFfeLWmDTHlcTrXuK+BUY/3uprFT9ouG1AfalbTTe+h8PXx0AoL30Pr
q+/1CBThc69M2DieLEncpVNJ8dSgUWXmytVsobqAqXPFsoEXGqI8vGjmMN9m0DVjJIHYzzmBSn4V
Xc89AXZd9ZCZHFN+7La4VhDtl7uBpny0w9g3qH3p1fY34RgzGDdERPT/iqQx2Vs8DE+J0gFnz2X6
tYSR3vnsgLTCalG7+NhXAC7pcc7Dd71DRmZnS9rBqEgF7Z1emxMdS12YsTMPCSw7TcdZdc4H8nQx
6R78KaYgwVzUGH7Qs+RSPwsy3NaYPrpfaBrIDz2j/Imid2z2ttHpua81maWQD3Qcb2OYwhWv4VyW
vh26C1Fxqp+KKEKP7cVugKO7Oacd0G9D+wRoB5V1VIxJvc3rNqCQ0EXaT04QVEoVDRXwhEaaXTYK
g6N2Uwll08+YRu3fcuitD8rUkxcC2RiT0hp1EqJlfNbpAw6qF9oZsVfNmqyjL6o0h4+0J9INDrVj
wpaDhkykkVHajcjWIwjLwI9jXGabQYX31SDEM5rEqvO1oGtuBnKEpCpIFXIdVCkY4rl3mr9erAMI
EuUoaGHWlvSlnHAwLoku7lBAGx79sSZirn4ODGp2tVnVX8esHn6z8yAgQLXWIHKMxurWrIhZuFjB
xgKiYtL6aYyl/MOug79aSv/gcBBliVTanKIedHrV2KGP1Iw/JY8DJe+p/8z6rR4mDZ3MQRgYOL2U
NOgCJEnrnWhDsq2UHxGPl0bMnK2w7n8MeZYXwLkgtSDg75xvNJLYAF1izePMJwSvN5ysyJZ0Ucjn
HvXreGMP2vgrDhX2Q66mj78F4qnfocfXtKmk5r0QnFnOnQu8q8QpqnPimwxUT31HP4uiJaB0yxca
qkZ4WmQf7i2DJrstJB4ifVUEoNNo452+90YzvqssUcQPNO0AxgH9knxt3UL+Rr4OjzGpNXai2KbB
k/2JAvoNTb9Wu4c9h0+UowEbpH3CQpMwgove1RYmhj5QPFhXfTOELTpvqPHgfnRtkVwFQ+OrLOox
b0pRWvIkWekbcZRlW12bR/NWF62M36mEzPm+ImPz9guHDgSYkgRXelfAmD4+9eiiVFnmwl+KVUF6
pG5p999W1FlpOhFTctuEZXRIaSS5ctye2wXp7OKC5ZLHk68k3H82XtS91uhOS2qKCIpqXeTQwdPL
8VC2OLhoFsUCB4nws8h7C1VmSaL+8kZ8JrTwYB97rylOIoxVbsxpUVlr6Fv8IraKO6svdaR2NEXG
XvTj8kinxyqXOsd0OVO5TsKaOH7FbdU2oTNK14f+s1w8+qLe6fEQ/tGsWR2sCrVqjyzvymF+Oj+i
UDCvOgUg3dGd1fzKuiml6BwHUWMw33I0TKQOxvJ5dkV65VWeHuEMRS5oweCj3liX7abRzFDYkrAy
ZlE+pPR30+RPtqdtTRBAOW+UwBsJJoLRK6fpmUmaxEjStsB7OCh8j18tNKpQT5Tg1doDwKkSxOEc
SffLzAu9cjPX5cm5DV2GTIhnULxbVCXHY1kFAvpOth4dylmIM+UUC7/r23CiRp21fx2V0GMQF449
b+F8DD5hRTDseO422rpzpdHzWoV9uZ0iKRskpoW6cu848zLIeRoWhgQ0TbK2jx/QKUv2ERhK/pAm
IDb0FG/LTGt96dEp9+YlLU3DcOngQLNjrJd0lFgtWjsZ+I7CrtPATcoHQ0dDcA1YrmgNbEhV3F4z
DzjdM3RIyoIKieQKQk39eIKTaWczrde0nVDvCg+5a5DPzvD44D6tyRF6p4a3DhU2dlmjFc+OEkj2
Ls/83Evm+kONidUAi2T59//sWxQLcn2sROCLpM5fCpIp38WE3RaGjbP+fHmsMxsHhXDTcAD/oyJY
lwrwHzKlnZYuNljo6vZLK8e0idisk70uEefTJy6+WG1QXwmKz4xLepm9ygbRzT8sX8I/c6xCS9bj
ZLi+8qB9tLZIXpAwhnjK5niy1+HQHuI2nt9+2eMcEtxhl/I4QrMlVv9n2NEONLumfsqhSZvtwZlY
tsRaRblzCMquqCXO7FnMkGQbIasJb301WCEcran4UHYJiXVMX4SL9gRLjl0fThgKTq28Na3BkRub
dtR4d/mHPbOIHBjiumBr5iWL1eBO2kc6AoxoF9Lm9rHom+6W7L54QF3rXRnqzG/JNZ1zTgKVNtkp
j19q6rop+ifUOvo8lfq9KSsNZz6Xe2ROIhl3OJHiWwgT9c3ficH0LLLHKBAEZ8PxuDUsQNeiKXun
N6bz4iBP/ipcN7mFA23dXH6bpxvz8VCrKZoDbPzBoGYah9ztkZwmGukdxFdXPovlzzkufKBLxSGE
90lWnMro8ZRIU3aGSKZ0lxRRce9iuvVUUPG614oZcRsis/3lea0Q+UsOGIMUxH1CuNK0jLVipOOm
lWCVlO28vgZaVia5B5uy5qChJX2W1WMAGeFj7UXeuHfLrn3GZqH6SnFNHQIKP7Saa7qW7AtyRhGC
MXTn9Mvh3VRNWXILFZPy7eUnNk5XG3ILzkeu8hbCRGu1c3Dlgb7mghSMehUDFlBh9pm+mqh9qsmz
UZwFUBRD5pVeuxuILF86J28dX1M5fgS9lxXpITQibLER8LS42SUDaV+U7T9UVlHvMFPg0ViYRj+E
0dTPI1ohuDF0mA17REI9UnFXOn6eSxcUgLRyg/yhNxmbyoDJ/+b4ihQRYk9+I4HxhbVa4LqTm9yF
sO+SI4aTqZG7j6Ob/gwCaXy6/FbPRB4IeTh0qAlywHvr+CrpsHV2tBSZMwnj/QCIE+fv3n3fAjJ6
JJc9vy9FTZ8FV6ZHCcwB98wYmEUeVdPWSfWCTmyITziIORRzLj/bmR8c4w8DQS+yLdIEq7cwVwBr
qzjmB4d7dVDR0vVcQVlWfUITa0vkGVtzdGWZvYoOV18i3LZFIuER/iGGPP4S3bifEuD4MBn6Cdif
B+f1IRbZXPtVMYyY8hZ6LWlBS3VzD8PGcD5ZYdj8MURXe4u9+phtIUKRQglgPdEmldcO5qSgBA55
Z4fe4fI7Og1buFyxdSxJTIFgxVg9rYMlUFeS4wBgmexkO+U4atdjBiABA1L3jk7LHopUB8NKFl7y
yN3Q+3v5Ec5skTwCeUW02PzndYX9c7RyxLupq4doNuco3ytIG3+BKs9fL49yZoN0CDwRIS73SfPV
9vqfUWo4trKdg2hXhnMG23nQtd2cTrHvOF2rEThw27884umnsUjcXFquODxQgmBjcxQz5BN96CAw
rJ3oJogfRgwdwZqd+gGFdLDHEUB/T5uJd7CmCtsYEm745dFBSsk4ddTHIQrFfTvH6SHWqWNdfraT
n93gY9W5KgiKmdI2zONHq5NO9LWyrR3mOKSOOmL/b3MBR3MnGrPWD+VYg9Qn0AhfRvDgAdazNvqV
yw9x8n3yEEiFDVcQVgFOXIfMIW1Jedlj6jEWAzK4fAEpRYh1Wg0Hvn5K78KkT3aXBzXPTB2fAg4v
ZAykVdfqnNYIB/D/SbDrGtmQR5MS33ji1gKUk9njnO0VdmLuwywwPxhpEP1Fbdn8tqN8+DU0QUW2
zXTrl2mca7Z3U4N1FdOEHsMWyYKfRikqgbYNDBE9oNnw4gxI5NnvM+ViPBv0z0Mv1TNBbIxUPJkG
kLs5ymagETnst3iEa52NJogqOynFrmlD/X3Wi8zZzmII59teJjiMyhCkiJ7a9LebPGf0nki5t+4y
JzDtK/HLmd8IgyY0QXyFS0i6/o2k1teVqdQudpLKh2KmnlrbDPdSinfc36I9N2rv2sI42REIZMg9
6yb/1ZfT5Xh10mRqTXVZgc3To+amJGs8bKrRQVdyeS2cllWWiMmw6T4U/M0ZdjxQN9hQufWZ2bmm
/tBxqG4BdoUHmSgJCqrAsNprwAVHioYCqxvxxR31L5cf4twbJgAmv88XwCa4miwSMbN2HayclQ51
qojjacd+MGzHqTHhIMv6BklxlF+Z+skVgy9PUJojZ8DWT/3geOY6OiFEmyOAiKKBizLTjJILLb61
oyCjzdkuD5NqfqqiEXdvne6iK0OwQRUS7un6eIy02ii6VG92yL89+uqSfpuCs4er6SX57AcN5sX0
yGvyyrl8sv8z4WVBsSHzl7fOCii6qGFy1EixcRR6HD3PO/RmKm77NtffAU/ofl2e56lachmQ+IPX
a5P/WasllNQCqJQwS2MvFZOvkhzbzzwJ6kU04b44IV0YdgIbdAubusZ922mnx3oYqc7HhhLdlR/8
tC1neR6bDJggz2da9rIO/zkAS82JRs6UBnvtqSxiXwHEgUtQ5x0to4mWZHiaKxQ0oKgt+OwR9iNb
q8ilAS6qDvBMJjNErzFGHnduDSdrR49KM2wcTgebkNrOtA07J87nmCRRzTa0Ofo7Z+iJ7hB7J0+0
fE4/NInUnxAbBptnZwrYQUg2169HQTiclrGc7xv6pr/TAZxmcF2dvvfdAHlgagwTvhBS8FBZF9tP
UZcFn1g25jfTHNMWqzbsO4SWQmDKmrnHWRUSHZ66oahvmxKJ4QEgVfSNjgvrcR5gEvo65SsYeGJx
i6rRa+5oyTBBS9RZOf4JFDnC3YCU92BQmyhivHN1qn5JWnvxJ+VhSeBkMZYxBY305U0QYyJzS3Qc
7vW4GfNbk+vB52LQyf/TBDSbN3QVIA7qzXZhhPedc0NBV9BxbeXTy+QpVe9kHSOfu7wIl1jzKBbl
N7e5ArCBkxtEs3P8m1ch1aQhrsod1Kr+BtES/dEymW8ssvVXzlVyA6eDkeEjUc/1k4KYWF1B8V8A
tR4aOT5Uwm2/9ZosvmcAtnSKC4tWThs05xdXVGywuzEevxMdmcbHotGyaU9oJH4nVjP26B2zUmzL
uVcvutFCunOFNk/vuiBsP6ckVJ1btWgT7zJNjMY9TA0II5pK8F5Bed5/8lqFYa+yJ1v6gATxQ4C6
WXxMMmFG26pGobQZR66lPh6+42evsSFnLAp8972qkLzvRsvGdSNA8KP8Wpi06XQO3Tt911Tdthc0
YG1x4soaqEUZAigJ+ACPExWp+oYLr/c0Fmn9J4sLLMRS2KliQ6/x8KxPQEoxljJABQytRH5oeZ32
sWQnEDsnjMp76pwh6j5MT+o7p57zdotHQwE1nXVnbUMrL3+kWovKrGvtkj4ifHnsrTXYzg2t/mG/
T0cq0ew5VkhYG+lYEKIypMmceuvgT1Dubd/OuRfuA0yP5W6GBEpyuBiKmzjHJmpL44/+J3aiOv8m
w960/LEVpIVJJ4tbu7c7RD2jlWB6bVMM2qRapP0hnKmMHZ5g4UOftTQGt2Sq+DP1WD7SK12aW4kK
p9to0pqC5ymsaZQf2tRZTFW89jv6e3xAG9Asfxsjrd2PYxq04yGaksZGyjME+LB2StJbRR3MAskw
BN4W44Ms3KuooYm3C3FS+cTSbtIn1bfDcxY6erabAtob/DbxZoqEYyXBlcZD70+4Mg0Pnh6mX0Yz
hKmFVAEYn63Zk+8MCmsPYkBwsCKQsFAM4Kd06mULm8ezNPwPJoErKaYNOW5iQTUFhI78ZR2URynq
4FXpQpHRc3C5ALvUCzXHxN3ThonFAY7P1s84Hb2RzDcQEKSR5vwYBs78oamF+KYQcTTYXCxUysHw
4m+WViYgAsem+ZTqI81FetrxUE1ArWlLz9v0iLwl/GXTPQGMqwtyEjBNH/4JAal4lKqQX21g0gMy
kLbelvRFZyp7NjtgAxsr6dFStyoFepEN0zfInNany9vOmZ1gaXChvQVZDDG2cbztmLXiJDCabkeG
cfgwgIK9nYLij0vD3TM5hGsaozOxzJLKW4qElHo4bI+HC626mLLI7HZFYGC3QZVjcTHT6pT8QwoW
URj1nn7P7LZAsfb0tqlyxyeBuCTcyNRy31vtsEmnaKKJUvw1jIw0BjRAjFy0YLqvY+cJGeLL5eFO
sguv46F3pYjCJkc8czxXUY0ppN082C6MSep1YJ3R4wW2g7agycEV07DVdvMmjkocZCigeovZqSW+
k0+FB4XGcqKlrFHQOSaVdMPjwO9hHFyZwjGFyQBZ5krgcRJkL48MsYUUDOlk5DurcyGYJ73DVkPb
jkFpQ30dx48c9eMGd2WQyZbo/dBzcPtKzDsjmaqHMKZicfm1re98r4+AOAzllPPaM3L81qLJGlBX
DNo2H0Cd9SXY5CGqjT3hV4nHZ2XcOhXpD6XbyX1GL5x/efjXWO/fc/h1fNJwS8cXmVN3FXs5+BoP
hgN2Dh4CJD9vLoA/FJr8Y9B99jDpCzIrB/P8HUaQ+hDJOd4D7u3/QAUF9+GZ3cGKdA9tcU9uPPHq
a/Xm9R3k9flI+jtkXyjluMsX9k9sKEJLbxOqDhyQnruTaQCFMYSMWYdRd9Bqwle9ya/p9daf7TIo
KmYMwJFUk5VdfTpAeVXdBIgGWnuyvgYVukdnUr1vVPjXTAKscsdlaJtofXTlDrIOi15HXkJgriAG
QubVta/GyFc5dRb5KaytjYOZOOXvwL0zKQzcXP7pzwxFYyU1YMukWMbqO36zWmTExSR5swuGzNk6
QwrBbUTI5A+lyq+ts2WnW60zBiP9KDFe4f9X66zWl5g0S/B6M5zJRcEPp0Iueh0yUCLZZUYWvpRW
4AX7QXY0GtIu6KFxKYIrD3Ju1gYlHSpmzJ6c+/GsPZzX9IhcO7A02v62nj7qoIujwHnXuFZ+ePsr
RhtCHw+JPSw2VoOVDZTarsM1wMs6qAIpdwR6Z4MYoFsfayAn3z7cspXxLdNCzQXveG6gqKgXqSHY
1uiEt4GWld9yEfCZqLT9+h+GosiCGJoXSdHmeCil2i70AvBJGv48MPic/AYHMOkHo5nv/8NQi8gQ
lQQCS3t1ZAfNgMPZaAbbcETJvulmsJpN0ud/tcS+lt45tzpsji9Of+IDcuXH06KC1dLbIoKtJNLs
/AIODcZAo7F03rp52/+HxciJSTxCRoHmYnk8XGrW/GCDFmyNzEgeInuA4Zd1BUGsw33t8ms8dz4b
usVPZVKPFYhcjgeLDdqMuiYOtonsMUriPGy/BJatfTQrvXiZg7SGUTzV8nHhIYi9ZgI41SbdhZk+
zOPvLnborwBTDWBfEUxAzLLRqXRz1P/5D09KAPFaeGXXX3chWyqYIscgzPSwEhk3TuaCw9FIcO6S
2pEf0Jl0uELMEW5UtYgmn76veKd1OoSsoOkerXicQW0Q6mBhAIYatg6m0niZXtO2nDm7+az5m1CV
pO1aRoN9xgTUFXsHAKXarvFS515SftkoushwLzGkT98VdGrQgRZ3f4pyl1/UOpjlsEAGxs2WD55k
vrf6MsIYjKdMhLYtmrzbq06DadpwLAbj+FhibnXlwDg73IKGodNmEQ2ttnAFKmV2PbZOiqF3hkVf
XwIMDIvNbDjowIYuT+4kS/U6u2UgxyURT/h3vF7zmWLlIHIkni2YC4XQfVd6dnTrjeSZaxPjALit
Vvdpxm/ia4ilD9Sp3r5V/excqWAvn+Hq7DKpQJE/gDux9KIcP0ndGD1lEhhhZm/Md30wBnsuUs2V
13tmNZlLExf3BIsP1V7Nl9iHbqLAiGgQRMCezlGIXy04ZSoR1Taf5m7f8tCY/Mz6PtY77crhsfx6
60nSPs2+x1lFF9VqewA/2LkmdpU+0lZ9n8+htydLRLe+iiSpJ/CHroU1yeUf+cx+S93Lslg2lMCY
9vGbbXUk1aJTlNn1wNnFrZ36Gb5Eu2C4vv+diUDAJFEGxiycr2XdH6rYxD2+xMgnqz7HW2hE9hdJ
VvMOpHq0M7x0vMfSZd4AhCbxAjN08tsQLPWbZywFdQN2NwJLECfHM47xbSmNETFwPA/6oS0JKG2I
7b86ArVrO/6yYlY/qRQLMOq1kHrSBhKP3uR0GcGkMLKSduWJ/KCtAdWN0+ymz5v6W5a2AOxC7D0X
/4jwVqpqxNTGCn52ta49jW1Iv97lF3BmFyHDwjFuowCg13h1xNI4hloNzZ+vefGLiR01haLI3dl5
nxxKrxn/w/tGJS0oJJDYPwmoZwg/2VCBwx2xFk7oBAaBiqoYsSxesddKF+fmBoUF0ZlFQReF8PGP
WzQVNoZFx2BlI7i5jt69h7TjtizQrGyV2V6zJj93fUMyghQKlATl3HUchtACJ6kSbsBgwlfoW9M5
OI0h/MAKDrPSnnKV2L6TDNltSACyqbCxfWrU4kUZ9/VdYpotyq0q2NWD/H75dz7zafNkKNP40pxF
rXX8LvBJqiZU5bFfCiw2MZz5qiDZ+Q3Z0is/8fLJrJc5Wj+iNRs/upP+V2xbxOyQ5/QpFD7ZUZv/
alHDkFAo23tSfvaz5bSozh0te//mKdJ9g3LUW0JFBE7HU0R3J4MgKEIfx8+aPgXIOvjJlWBgKQ78
h6Go16AOoODJWz0eqo06aJFVHfplj6OR1eMvY4NE36Q0Ol85eM+cduh0Kb5T5ZQLVu54KCjLFmQF
ZuVCHHswo9B8QHofvf1qBF8GnedSf/IsYzUhko1RVpOgpazYh8OuUp1X75IB37ImxsHz8ts7813y
WS51YgqKJDZXx4zZtxPFBiIXTZ+tey/vOdFoGsW4ACsB5QdAjq+s/nMjEjMYJi+LSsdap0+zJj5F
Jts81WJ8mCs0NqZ0Fwh2+C5Zai9vnyCXPo8zlB+MjOPxb6ZCMfe1Y4V+U9ea39a6pHoKoSmaI/dz
2sC5vzzemY+bqpArqL8LGg3kKvKccRgNEMqHPu3s0k8DMjD2hJxOD4EE/oehEEMs2laXK/tqoRS1
Gbi9hL2ZY/LoQ21QW7Tx1nPA4fT2j4w1QlGKRj6HHWv5Mv7JNTkAWLQBqzG/M415gZZrNwKAzT4K
DfPteZ4FdIjAlJ59aGeroeoY00s6ZzJ/GurmyUTDctdH7nCP+9Y1KcGZ32rh73CpJfHN2bTapSBG
5QrBXeobEb5iWNFBGST1X9SbtO/HK69wee7VXkz/PwkeSYWZf1idgGbfuciIYESllqi/yNasoZ+b
17ao5U85GQURN1lt9BEnFfO4xrPGiFXqN0GZH6YEADyuiM5+wPgZFzvMTxylz9s0HXMwiM613ssz
HzeOqZzwS5sy5MPVJPEJkpUHCQufkGg4wJd97oI4/4QjZHsLGD64slZOyCbchDyy6pJ+H48Ln1zi
vH/WJRCyDEueOvHTXBFcQK2W5IbtAFBy4OUPLfnEG60tnF0n4/oJ/UrxsaH6cR8WEk4YNXLzp7SG
+PflD/PMT002j8Zmw1z8YNenn14YnjLzMvHnuBcISTFTtKI0f7w8ypnD/X99OAgVXDaa1U4TTARR
3ahDtQtwrob+A+tjb3ApCTYVvl+HcXDsd/ZAROOODgWty6Of+XbIo7EZmC5dOtRTjt98MiOAg0yZ
+VhzJ38LRwvvw6G272K3+Hp5pHPzlGjyliBGpy612uaMDi8AfujU9wpl33EvSW+JBcSOnL25G+qu
u8f9IDkQBMibyyOfWc2cv9Rt0DPx1a5bMzpsBCr4LpkPZDB+aS0LZ2mk7+Gmt+rmpqPN9MqOfm6q
ZJxJ7zAD4JjLv/9nOYM+s+t5iDM/Req3B8iwONnFYNaiDNFWUrvPQT9XKNPC8vk/TBVWxwLghaJr
rY5JLjsxdpK8ZNlD0kHhP3xu3OnHJMbxgGvpNQroudWztFhxoWENWScTnSCWSHgZPiCU4tuIeymE
+cXgK2qvMcfO/YgU3ZBNcnQhUVudJ6C2J6+YRQYWtrBv56LQfxZtlr/vF2sXGoC8H5ff5OnHT5YN
fIJO0pJdad00FdNy3fSplvt2jIq/AjeAt+osr3z8py/weJTVx5/nQIzKzMt9ZWQ61KiC3JpetO9H
+qp3lyd0+gIJnAh3OVH4odAdHy9KXVPA6bK5QOUfOR/pQf+hzaV9A4/CepcVvXHlGzg9wRiOKgQR
tu1wVVwNJwc6NVNBqzp43WxfckltEMPb1aMAsr+VrUbt1BqWu9uIOzDHWRqrK49wdsY4eCM7IxV5
QhCogjlphVMVvt3NbkProaw+Udfv7gLT04CXcmF6827qCIdywVJ7EQI43vE77gtJncVlREE1DcJH
rIMXjjwKUDJ8d/nnPLdyGMwi4Kd9x103RTWyUuR3EFtEXd9SZ6Ze8WDwDjv8oC3vSqX93McAhGG5
zCwO6+umHcuyWjf0hsIf5Bx9oB5U0FM/xtfCgOUIOI56lhktcRy7F2W71deQIucYgDcXflw3ktyU
jYUG+hfK03gCJ+bo7afJyLAYa6eDGwVU++li/3v5vZ7u3ZwC1PGQjJOoJPo5/gmFg8dH6Ro4FeL+
sDEHblIF1NdbzK+TLUjN6ZZFP2EFmPdXkrDnlitSV4PgahGIr1sm6hl9Op3kud+mLlCYZHrJLKPP
8WdPsI5zjGvSjWUxrt82/YNUnIgyl8bV45kmGU0xIRxsFuv8Z4CR021KNEn3Y9Q6MJ6oUcIVid7Y
XufRwscKImNn6IAOXwUL/xyNZcgtOGtjCBbopRDVEE6lCYopmVvpQ9fp6SGNvfiLrnXh2/O/jg44
i7sPXQhLOvZ4vkVctZSI8A7Vqi7amlrRPE6RafvthGFZVljl1raT6fvl5XQmyc9hTKV9oXrQl7Ku
d2uFW9m9Z5U+ydkx3UJty+Q2zmzzB1tE2O5CBCTFLV6Qst0oJ1isaEWv0Jz3o/mrauB07C8/0ZmN
AzkI/e10ZCFTWatmCoLALhF4z8Bz1jd16sx34HmDbY7g7+XyUGcnj77aWnD0FuKP1RKzqrCxZIOF
dpbiv14lGJFtIqPG0YZIlgPVivv7Ejekr/BfiMK4MPbPkxV2h1om3pW9+YwWhq4DaknMneoDYtzj
33+C9kUaLU8wT4nSLZ5S+Xf6MMrHUcfX1g3GgajbzW+tys380jPSvYKndeUhzmykyw2H9iSSXEvc
dPwMND6Zs6bxDKgFhk2Y9eaGNMOVePfcTF2sT7l5wyvicFhd39gtcy1IueZjyzWJB3yvhgfpTp61
ARXCeyZOjuiEJBBV95odR1+CLFHDoSJ3cA25eSYMoNSM6HR58UvT8vGEx0RDEliG+NjrTXXXDYZ7
k+r5cFeUE8kqMzDvyrbP4K/I7jPSwOnKdnO62BHDURCmIEIIQDrnePgplnpd9TrOolPebPG2I/lv
avDNO035lxf76XbKUFw9+dQXeo+zOvuBulRjTGPvVtmptx1QY3/pK7x4ghpNMmgA66scbXEVeHt6
ZpLPMUhtkzxa+nhWZ2ZbKn10KLpsC701bhr8FHwsgYsHOh4G1JAlW9tsGx8tD6zO4JbvML/Jryzq
k9+YF2svZTVOTsQga84YzclN1pr6sJ30GFkZQLqIzq64REUues3Z6O5sfaBVPW5J1OPquyP9mt2+
8e3zDAvdHh2VhWhj3QoJawyNINqe7YwK9y6d2vLg4F9Eh6PmPA9d5m08KHpXPrSTE/t1UOqyAN1c
k3aD49XV6PQI9VU1bKVWVhvLjrqboMJREG/6r1oY9IfLczxNkyzjeeQlJXQFi/LS8Xhj2vSmPfXD
Vsty70uZ2dWd8qLmrprnCRhnN9+0nj3cETA477HcCp4TOmpuutbr7iECmT/qsJ2uYTFP4qUln4iw
jhL9EresRZFsJ2lpCnpmslJz90VZgXENi3YL0R6mj5cOW+jy2Iz1jbzyOk6+7WVk+p9f8zME66uV
b83gkDBbonsNf7VdrfAyx+8v2U4O5l+X3/zZSS4JWgIzYvt1BiGnQiybIMB1FTn0Y4wqYEMbm36j
8qTaD56n7ZWB+ZSg2nslJj478gI/WJLDxCyrSXr2XGDTwCRdq5ccSWOtP2BlUPyajLk8lLqrniOc
oYD458K8EvWfe8HLb+t6yDeZ9OoYMZqqVXbJ2MQvKKDL2DR/d1NC9bqUXnqt0neyf3Ip5YAA6kfX
NOLE1VYdglcu8ITtt25e4crSRwgx4W7TjDk0w6E08/oZXw6VvXXbXoYlNuHm8X+cnceO5LgSRb9I
gLzZSqmsLNvVptrMRmgrbynKff07qlWnMlFCP8xiBuOYIoPBMDfupU1PueL8TjG2ArPdlKM455Ro
JRqjfdKrSWNAcElDBtCSQClR0vxne9J5/9feNZMhyLacL9pISZhsw6gq8i5DD7mTB3PODb+1IuiO
0yH6ZThjfNsjafWv0R+fuxY0VsQJSerWT9Ii1wZ4puFyrVTIepnPeOfCmvJbazR9x3SveEdquevw
InAPyjaref0V6udMCPVEu5BpmQJ2AmTunIPoGvFQSMN8rOq4e3l7V69ZEBNm6wQMkHAin/MFdT12
o1q0QxA5iRnG2VzcFgZ6wrB2MWXYRWbA7Ev1r3k4G/qKdqAEhofY+mT8sQs3P0eZ1cl0jAa9uxsb
Ed8rupH8H2dHJ1ZjTttCP2vb5FPZTpuLOARdKxFxzjr10R27MoDULPr29la+7tVZcrh+lkcuTqWW
Vum2Kt0LK+fpjtFqzTT5DkbvDNQsbwpjXaMGb1NqUGs4zqYmEbxmEPebh77Ph8L0ohF120w+aYx1
ucDODX0+tNFUPBuQ61lBNaqJc9cXwoEvqYjMrx4h+WNWFfF/LRkjonA9XQZ4UVfR0re/6Yo9Mn/H
xCkBKbnn1p1puWjUZEDZy5WZ+SCNXtwIb8hDoXniHlj4Xtdeu+K7yTepfoHs5qZvsZZo2ceL0RJy
dqApXF/EvZP8pmhWWMjvwXl7t/Rj/s1hJ5cThPFl+T5D6mhET1afkBV1ovQZPpbSQxq9KnWKnEY/
w9Y3TdEJncVU9eGbHz4WgzbuRM3XdgqPSGmA+4sn3jp+RMiZRVWmgIQNNU2YluNfnbTa/h06SglS
tkjDODtP7OpnNwa32jU1enJFYvb1N/3lLTTpJh0UiFNgNXPzPva8H71e6ztmfW0R1A6oyEMP4VBr
OV8EKqZU64VOyJAUEo5H0w67psrDtw3tih+i6gm+DSTDykC2CdOWpnFTFYHTVUh5OXGkw62J4hDR
cDyflrJe1bAZgX170SuPtUEDh3IgXL9ANjaLZvA8euVCHJZ3XfVnmJdkOUYKc495BpPKzlW69oWA
6BwCEg3ukS3GHIFUYWQxEX/TpAU0mbPZvO/h5//SGYA1MzXrjm4X2+/f/sRr94kRFkZ90BwDC7R5
UCDCRIyOcZJgqtW+D+LKXrVudBkOEvFzsLRW/qCaOTLB/ajsnOm17QXFB3xxJXWh33huOaD1Ug1S
nzFYu4Kh7GY1vqHnIRa/yBtl3HlUrtkpBsqncpyX4xmV6k1glhLULqvK/saZ6zrKRPZexfHaR8Gv
iySYBrwXIZfzj0KUte0s+vFBM9Tz0Y4bcT9MjXFXpLGzNwN9bS0UruhKgVGjJ7Ae7l/3e+J1VmcJ
zFlS4zpYyUS4IzS1e8jyTvwfdwEeLRzYGutc8BVXCGCBa/RWx6ukNxHmEcx0eu9mVct2bsKVkyId
w2nTvV2xl5trJ8dlbBtS7cBQF+9GNGZ0jyxFs2MPVxwyBUQXlwWPIjdg/RV/bZ5hVr1RziPW1yZ0
MsZGg63dtPoShYykbu/mwrZ3gv/L2h1SceCBiVAhtaMWvnkEKJ20PEnuEKhzkyoht1v9zciUiXx5
PP/pswh8hZaJBpSFN5UIK6dxeaO2itCZhqv7Yud9uGI/a/bLoMnqWQksz7cgKWOAVlWG66aM4mfT
7IANkPXNqDvJzqdfWQrkFi8fSReFcXtzptk46Rl1DsZ4oYG+sURvv0CbbzAqlxc7S11xaRZVOnOV
c9FXeNP5V8FBMMpOmkMAhN88erL81WvW+KQ4+vTOWnL15DISH8BmaTy/7UuvfSPvLUhsGy421j5f
OO3ZxsjgGy1rTp5iWLQIJ1I0nHy1NOZ/7XJSlyGfAflNMw7++43zhHI3NeCqGoPKEfkLwsCeryqG
9QBMN7t9+7uu3JRVVIiglbIM+LTNUmZr2Y06wM+75Mr4NAtNP76iRwUWfjA6dMnfXu/KS8h6EJvh
2PCgW0qN3NPRmNEsybsgh2NMhcyHteXF1hLj5BTedIssant8e8315m1CJdwaZ0e4BJBrCzy10WsS
BbJeKLqbeekjQWML35w9+ylemHzxa2MovxT8tzbqhm39SYfqb0/d7Yr9UG0DOsJNWcW2Nu5cepHG
6B77HFt5+TMxlfzDrHrzo41i517gfm2PVzAeI4PrMOs2kbQ7C9ZhE1bmyJ31W2lMVsiI1PCYOdV8
YNiJnAT0yo5jv7bJfy+6MaRey7QltkmAGruCJmVx5ttiiZkyTnLHj7wsvWdk/ReMcqt4z//zgtEI
pd9K5xplyItUNlctkayryxwpoXrUmqMx1QrCIpXYsaZrJ8nUB10Jsmaels1JdmYcU0tid6dkmE9a
Rd5VMIXCEL+t7Sx1QVwIHhCkNMnXCsSh/7HxOrUeV10/mTJwBluES9dk94uCEGKnJfl/tWOIwfey
tv3QSj2wMnmSTQmZU2l2KTMMaBytwTsR9GL/EjVSAOTc0vqeSHWvor0e7vaGMYq3Thyt85z25u1z
4Xe3gXEPATVj5ZczJSh/VbnafhCIh6GQkmof377SVw6BaQlcFgfB1mzDCDDjVZ9nXCcm0+Dldwvx
WFJTPjpdvHz5P5ZitmmFJtGS2aqQGCP1vg65wCDPOuUDyp7goPK5xG+1g7GTSF553nhcQO6ziwRI
25SbdkFbVtYsA/ic1oE7Go6Ce/5JVplyjBGPOTWAKf0OPcPw7a+8EpexMlEZGSXwyS18R58FBW/k
pYPCsJVTlFcoBjNAsOMkLjttgCKoKaxwDzrbxJrnz2jbkGksJgatlHp5Z3f5s+O0Yzi6sRKiGBR9
GAcYuiaVeae4MStfcSpv58W7ajqw9uOG6etSQT3/Cd5smIKN4DVQubVm7JoHxSXFBTc4H97e1KtL
rTV+dBsY4FY3XytilTGpzMVKvdk9IUSWH9BNQIdCN/8ZnLBuLG16pogIP5lAPP8qV42LZKEpGHiN
E4XpQLmoT/T4Jk4Q4ejJn5Feq/dGaS4nSF9XBRiNAAfVpm0SjWymWiaVAdmMjFEWK508jFPoQtxa
0080j535CNNOe0TNaqUuquHkRwd7eIjUYjwaejbeDArExAcnlklYgOM4VKAL9ih012/feKc1MF87
TvyJi3W+N23nxllcaNwqyGfeyXTOeCZqJKUWJ/vYFK53sOk0nt4++yvvIV0+EioiOO7TFi1iwpMA
lAozQz94uGXepPuWZ8v8qC5LdjPIMrd8PZLRQ9ZBI4Csl27sGN+1r+aWrah1hEMusIZT1lPWSYh6
DGVybwrhTvddTI6HeCTq3UpiBIuuFDuYnGtuZLUDmAqoSWGL51ud9rrQa8rziMjW7mOsjCrMNyhf
v7231+4VPXeqRasnoT55vspk6s2IoqMEtQ5JmtZU1c+2FL+jrO13EsnXCtfWdqCPQgORus1KwXi+
lISFLWYwTwaNiFz0rUflHfLtX227r550Ja7oXZr6QY2VOYgAWt4NcOdDw9uaDxVi2t/+j+9eMYJr
oYz+yyb0qNFAG3J9fR6sqD8avfJjKMzhEw2QeqcXccV4eIIsyFCotAJC3lyZSuQ6sXnUB7lXo8co
YAG9rfQMwbg095Z3aVcb7/uo3gOTXTnYFUVPDXCVdGXl891eMk8O9YL+20R57j8tal1/snr73VRO
u9Pv1z7RgMt7xQAAPtxi9pMsYbYWSqxgkap5bJpkeoHMhMKEPtpyHXJ1Dk5biQgaKNEj6LFE7jFP
nfYW/Hl1g9DPPPlulWVmOJjSu/VSOlAHlHyVcLQgpf13kwdeRzC4YuvJ3Nev+aui0RQaWtqjB+Fo
QhG28JL0UGRR9mAP3d5s1LVDMPEXVLlem/SbOzwpcy2VFgaxpWVoLp2a6EeCfOS97dTOjpldcRdr
jrtGBBj1BaNvl6ZKGbMcXRN2DIKzMtSiXv/09rXZnjSvPMUdQlPSTeZrjI1VzXo/qSQfZQgKOoHg
O1mCVQ/pVLU6imv9pH8tMmOvPbsNiVmUJ5EsF8ommmz6ZlGQ8lEztFMdKi4dCb1urDDnWh+ZAdU/
J+1o7RjIlY9kvbWAvk7Iq9vRfylNcp0Y+ryqipebxjbgerVnGRqZ6G+daLAhNS/35l4uil7rV65V
vLXtxYjPdrpHoSBJmw1mbKVXeifkZo9/ZrMtrIOTj0qOLGCV383gLZDWNYa+eHGdpGpP6N3ZX0Vu
jv8KYV5/DwkB7EnQRGBYm10XamlXs512oaN4yed2EShdoXp66FOxhF097bGHbe8K663U2TpNEjqM
zJWeX0sAJpWSOUBY9KbOPrQtQlCIjnkPKI3tTdhdJIOsRcpJDrIS9KAWslrcXy4gbRJnNGQ2htD2
GifUmIrbhn+XyV48wmCVfVi0qXLs+0xDhyEuDkahtR+hfQNvkzmUj+vKno+trY80zkFdH+y5K4+q
3lvu4e0LdxHmrz+VVhgVE6IfzHGTD0oaVpZFmS5MgDp9Lp0+ftcU1fzJbNLF8ZUxHr+1daKGCVWt
j/j8/pTLqN+5Ea+r/P12r7+CfaJ/hWvhHm6MIeJ32ZWTDiHc5Hl+Y/Z2XH4qY0OdwwJtS3Fo6bl/
TDQh7QPjH8zWaE1evkhj0b6AUyIia9HbfBoRqv2Z0T+8WzJzdFA4LiDlrsd6+AKsLfpoRtry7x6L
djw4QJKxdYJjE+DUaZxWtlh6+C0m516i4Bn2Qzrcq03VhBlaxnfLkpfh26e2dcZsF88uJEHwC68T
5JvtUmLGAt0eEQ/HzUD/W1X3uW5iY5dqfL0Tm2PBB69TBlCcM/WzMQ70ojLQgKukXS2N+ZhNbvWt
E3r85IrRRF8UnO+J0c7+WCRmC1yI4diHSIuq/2OPgUmSCeIzwdBsnjmvhNrXchsZth6STuaoavfd
knQHaCmyBxpVvzQYC3fy38tHAVJbJrqg9GYkB9D6+RVGnMrzqB3LMK0ywBYymX+kS2S4ASy3JEBJ
ZOzFr+v/8XyzSTtxuxTFGOCGZ+J8xYxGhwTGC73hlBYaqJnWvEmSpZYHtjR51hIXpb8l13XKoL2V
wgRuJtpTC8P+f0outd9vm9gVx8AsMrAwXkRA5RfkC7Anl1ELIi904yT5Pse4CGPsy5MyugjTCakf
qkqlUpmr+cFCpQPRdjPeiaJfISbbPYGCcR0GAR0Ikul8TzwmvMWsWGMoNUNoYbMgbAzWtfLuqQkD
wIMmgR/iCtEqUAZ33ft2mefSr2fXfO/Elj77OjjGyFe7rvsW2VNbhJnWKNNhgq/5GzRDceLbQ97d
5qksoPBjVCeH4zfRxe3Odl6xpzXbAkO6CiJc9JUHCJjTeKCAgtB6ibrRIk6liygJvJIGezdrEy62
y25z2NrDWkk1uIcUykg+OvFwvKvMFAHyr28d6nR3aaI2oToYzentX7ne58120zhxAcStbuViYLPp
p6JPSjmFFpylSFsUid9XhMktcqEfUEienodKqrcluo+hPmTdzj2/ujxzIiokNnSNtt2pxLGzCSm8
ObSToZ/8ITPA3EKD4kQPpQMGMxBMBs9oexbW6FfmhAomspuRstO5eq2FbLeBcTKweoQLa/fq3OoW
Cxox/u4Q8go17qOolix5gLZHau9Q4UR+PYYX5zmCxP5boySJ8mTp41ATuZTenVf1VX4CrWlknPIo
Zz833WEJC21hBLadW5gLBg02X99TKq8LJmjuIHCJEF46jNCNkrQoqfK9MjKo/Cu1JSKdKrNEZjSq
IfTXRiU7tWXumn4xJJzCJAcNzk0ruSd5lxYQZRK+Qxa38UlfHBFBBDS7feB4cXbbFVUGXCxRI8+v
82QRd0Nvi+9uPzWfu2gwP8R2kucvY2Tmty1tqNa3Z8JiVy/M5mamZfJAcbvyAlgM1P/etrzL6IzE
nVqm+toIhUDsfMsHIB52MVBrk/acPlQmlLVFLTByva6Oby91USgA0EskDEpwFTNby4vna43e4qmD
ugrVeXprJmBboeA9NEjVwSaYmXoXJrA6l0+aEkOJySsgGXdtpsX5qYmuVW8pFYnkE6aIVMPbP+2K
kyCzYsh15XUEbb/5ZcgyylYIvQ/lkirfrCSqDqgxtz/GQXyhbLkc3l7uSpxK/8Vdkakrx85F+2lo
I1X21cqtHRtKi6xrnGKw0ag6GVK9QyGPTqHWxl3U95B7eLwH3QH6kkI7TqMYytBDGht46TCgAFqP
dqIw1210n3CoYnheubaeB0aQzZ2ffWkrYHNAAnEzmZjFW52fn+Olo+0VS468ApyTftbTnpTdON43
Ionsf1+MpdbhtTVGJQA5X0zwtqxNpDrUtNa58xaGH10HBpcYOZGdpa48uTxyBMGrA6TMsQWSeB2Z
Gwr0S1hbyfCwaFrzRaGRfzQLACx+z7KnkTDzqNsqhJRJmrxQnnF3bPAyO0WkgO7yKjVEpnRBKht5
OopA3hJaRNc/Ec9yPk1eDYlilzROqKBKOiB6a9XOztvzesXPvC5srdQX6PuuNQZmys53OoHUc4ja
jORvmpP+Tsaq+tSJJc8frXJSm2PSiSa7SaCh/pYlg/GtGqrskwX2Mb+hRu3+RtgmeW5yQrmjlTNw
yBuPDqWfyaad/KJLhfQHZ56R6Y1w5IqB9Ig/UzOM/J6hisafl9KKAlmbqPLakbR+mkrvfq27OZaH
BsXB5S4t1elDxyjMFNCVaED+8st+251wBn8CizP4DnIq+a0QTvKyc1UvQvE1M2IogHyZGrG91Vno
KFAMae1SwkpIWikP6/CCq02n3YssSaMQEE11Ul2t44kwm7sMlo3k3kSI7OvbP+TCPDglDgiM2kpq
QaHr/JRQnkxWCNISrnTouY9OcnPb9UKrw3yUYHfoGsVHd1Bsded2rDnN1jxWDg0gJewE92CzcGVF
ZO6mGk76mFR3U6R3PGsohiNmLK38pUnsLKaY7Woj0rrTvPPdF06H717hJFBUwa5Jen++fB4rE51c
QeJZFDy4rjV9yqpMOy4uDOBvb/GVL6UAxl3nMlDZ3eKBLNrWOlKpSxi7MZaVdGgA+bE9jSE4UvsB
RKIMZw/1bi+J4p1M/JXcaLPN9IiAYoNFpFa0HStLU0AdTdxooUVNbNVMGWtECbyifYD8rXIPE7I5
zJm6kXUCqAHDozlWkNZXTpYlJx4aiL7JYtTpdoji8d5UZ+Z3EDbQmVeazGjw7a4woSb1IvcwJ0yx
H3Qng5LR0Wr10Ku1PoduPepNsPR1827RZ+u/tEpM1Oa0Nv7TRAMDaC37gu5VV4q9S3blkNcBAqAs
6/5TgDw/ZAswgiEjSws9V47Nnapo2q/JcJLuSSYxxIJeWdfxMbKc5cdQeYv+2McGNRtPdaYm7NrZ
uSkFqIPApYV/mohPo6CDHaD6VxfN1WOEnI4Rg2FA2Te5KRXeKpqNVSRBJD3s6zA6oAQpXHd6hJTe
Hm/iQQJkd/UlSndu4WXwxNrgqmAcIX6iQbeJjcfJqfDSvR5qY6UsoAhS92UY+vmP1CR+MU/h/ndN
RAuQRnOeKOaKJrAGO/9m5ggdWZAj7NyWy1eTXwSDDVASUEpY7MYxuEZcZ66KxRqIqHyoq2G+XXgp
9AOYOu9E4ljf9UQMh6Vq8vfewLz9Iojyds7ktb20uThAQLk75PArddgmgtXyzmUzZjXMETdV7hpV
7VOgk8bQHCBuiX42ThwxDWohUTxUnZWfkh7lTV+Vjah9JUpgxoh04fhGW5pq0NGRN3d+4kV0aZDb
QaMJdcuKONo2V3Vpp25ZO2YId5z5VCNFDmot0z7IdqleCrg7f7ztx66sB3iAofQVbU+AublNOcqX
cGYPRui2ZlTRzRTRfaYozAXEQzIzEk11a+cTL10n6EYKVus5QBWzdZ1jbaVJPOVm2EmNGXzhpTmo
P3DjvjEjUp1lMyIsWbQcXbScl38tGeEwORUAc2t+D73vufdoc9kA57LMsJGjPPRmH30X5NAFkUXB
WNKU6ouxY/yXDktbp8/XjokDzdoWPzYs3miYbWyFE2Ifd5TyZHWoi0657+yUmbp/Pk9KnNCerF1W
WiXb86x1BImmksVcSV1aANoaigKhgbT8hRBWs4Ow2ZoPLG689CudC+cIqnqznZ4TT5pM2/iYWYby
wRu16A4l7FkctDGy7hLU/PasZxvbvK7ILCITausTv0X+MbeF97RUJcRl2w9MDvbHtG/r9+qQqQfG
P+tAuHJvuoFKO3bxt+dYlwX/tzJH0cmDUeHcbga9ipwpi92wTSf9iSjWa47F1E5fNYn4n994vfHL
VCMlCxBDojiTI95z5yF/0/tMbq44AfLqZ0iYU/BOtgDuKvs6X5vAyXvBf0AaXxlWE8xijj+0iVF9
tNFFynwVHYhfo5DVeIzquMn9oUrE9z5V5Zdy6iEDVK3Fdnx8p4yDWBFMeM99ihB2TRXyaXHr9vdS
FhCmAAmBvw1tLfVOZJO806vWUamrpcl/SYqQEqIxzTD7qqidJvBm2MyyWkG5w3RFnPmu0iwDTVvY
ivhrMXyPETLuVqGgeEB3RKn4XyH3+xsrkXA5LATXQVojOTTXvZEHidnXv/MEmnw/w4sCuYrmKQvz
JOPDu06JILZvhfLsIXiThNHsZA+zNcRLMKZVf+upnHUIRYVXBrZiZD9JELTcR0RjjvzJs7uXiKiv
DqNWh+pKsxAd8ZH1oW43SiN/VNQUSevaGBPJzBcwaD8VJSqKQuti3Z+FIpanJYqzJZBwQ5AlmIbS
+TGlyoeOf/Y+KuMWelN9UOJgqqo12ivTdibBao33YBl6+zjUzfDbFi7B2JSZ4muNDs3vfqjJXkh6
XXT8+rj+qpfdXMHpMrf3dV9H8COA6HB9O9OSPyQVWnXIJrth9EpCLIyUbuQKfy7NpTm05MwSnu7c
+eJIVYtPWaVmp0h3xoqpd9T7fKKMBuXMTiW/x6uAybHquq8CXvlp9unPJnd0RmKD1WgZ+mXuKdbn
GSUgCP8HejN+kU5V4XuxR28RJGAf3xpSs+Fp9pTOQd5tmJygscr516JGHX97XmLTr8q0eJRI1H6S
kBz9yaLI+uUijlUEYO8oudl5Oh3wjEPyQBU3/y+zcm4uBAz2DGYoSW1fLxv7J1M1qRrO+uA8tLWX
/WDjvBaV6BS//LZ7vIBYrbw+gLroJDOhySO0KRXItYGRjV551CXtSwjObYF+ZzKQraSD3oAM76Di
CMl9mz8qJEMJT9Fc/hzaIXYOphjLZ8gRES6Zm9o9Nc0qyZm47mL781Dp/0oZw4+FcZf6PskU+f62
CW3lokwNCJWPNAC1oGYI4JgihfldFumXITG/8pHqp7c36JW46dzR4cYZcdLXgWQqqJsNql0F39J0
zVG1pen6sFbXpylv1TpsMkGS3iWaXQU6kkJlaCrVgP6eUk7zodJ7YQViXgfRk9gpPqGxVem+PfZ2
9M5uB/tmjCbco0tnFx1ENAdeUrRRITib4Mggz7DpILpI8D2nKOP2j8bsLfQxpro7CIdg/oOsEyN9
pyfGjLK5CZp/SlKkxUsF4BI2mX9O4RP6DZmX9cVCkiw9pDDezHe5XjTfF9pR8pDEPRV6x+0p7KpD
Qv/GzeLqKVWm/ke5DLFypLBAoV/NtP4TArhmcVOxxR/sYq1XeFpeittIVM4XHvtxuLMQdhsDSfv1
mxwHKmjQQKePnomaI9exrP50SaJSSIahr6HYC/OPaKuauiEK5zclgmkwkIxLQhXPKWQdFC2iZgG3
ePjaTNrEHKaBBNCt1tkyQQe4MAJKnV7x0i9dnd+MiOe1fq9FjL7sWMDFS2fTxlsBfvBPMfW/voR/
9cWt2ZyrkU7t2ilUj4tW0soStMStXs+DTkUUrZjM7h9jJJ5XtmHtla7tZaAG54sCIRUG9DfpUTXq
5sYVdBbcWZkRQVanb29/32rA5wZu0g6lOgKpHjnSNoDo4jgv4gSSy7ztFBo2pjU8KI3d7gydXIlT
aEvqxAwGpBlc3vMvcmkWLXbRx0cDFIMWKnEevQPx4LSBXYCdGeY2fYfo1B6E5EqcwuQ0OQRJJzLH
27QTCJJC7yZNjv0Amk6NF+1UztJ4ohAjnvQosfY86itv1WY/oV1BQwJhMvqQ1sZhOEY7V7FpRCF4
e0f8kMvUf6P61nShhwSPd++iJHUqjQrcW1e79dd+iAQBv9YZWtC3UVR8dgAqWUFJ8+Yprzy9P1m1
17bBEDEFddBjoTSMZWvai+ZBEhUI+ok/UwAX9bFCEo2aIBAEF8XQxoLNKFUoeM1VbtwrXI3Bj6tl
fkd52Ox8L9KN6ujOlvqQ5M3g0pcqYL1S0KhXDq1aVkdi/yXzyxLKILQbUe7j+VU1OzCywniRik7G
nBS9/GLn8xT5das4yoFeYkPDUB36njZgnOthMcUmGl9z03yUFrISN1Pae8uR0WWIgLS50X40tdMl
/lQwO8a/lzlIK0ZGKg6q2TLKl2WVQygQl/F9l6PhBwd5Yld+U+vVUwQB9HBQcSNWUFflkoW0Psb5
hgfT+9V5dEb8xaILEiAvkf+c1aJ6LBpPlae375B+ad0UOhml5CWlFkOqem7dTmtNkaYO+XExEt0K
8BjZJ8iJIJGOraEJC6uAjl9GeNSk1m7FIpXAk3m00rS4VkaBaVQXNjDtf1eVMd84czN+tXjwb8s+
nT8akence243U4pSa9j+5wWwKFNoQRXHVQAx1vRUxBbjN2UXoVJey+Pb3/eKCDk3al5BegoAa2h5
kSeef19XLobbg50/GpmeIBYW6wYZhmoKP7JbRCOHqXXgPBmKE/7S0H1tsq2XGunP6kZP7MkIWsSO
/+uLom8eBqPTy6dpfRJAbRHmk5ENtfUYjXreBRgesY4xI4Lk6zmMnEfOayCcVqOqfucNcf/oJfk8
HtzGyOagnBw35l4rzu++K5Tn0uvsX4ZdNvVOpHTpSCwHH4kvWSeAmTI434FpKA2nghXkaE11dTcv
Uw6xAhXkCorGG+p68c4LcOmWWQ8ZA7wIFAkXGKdhLLphaNr8qJdJoj2WhMPi0SuK5ebto91m48RU
uEVK1CxGBWhL8mhp8bhU2OBxyDSPGa6uPhZqJ97NHUwR/7zUillfESMrIHbL5YikJ+U5ayqOggnX
G2uJUPoVtvtMHUbZQX5elIT5LADcayGHmj8N8c1zE+nx7JRumh4jE3TpfSXt5C6m++89jcNE38XG
p5JY9OgMu5m0yeKKtFln5a1Z9fPFzk4eb2DxFGXuAoGu1RvPjJtKvLAECnfAUrrkru8B/x86RUPI
xB6sP4Puyc53NWaqD9Rx5OfWMlHCRPuazs5MQ7oPVEt0L2j7GDbi9hQ+HyJhp3s8wJe2CnO0/dqU
Ba1JA/DcVlulRme06cujoiIPEgyjJ72PkaMo90rRkYEr7jBaO4d7Qa9BcW7tN8JkSEeMTtxqaH/F
SWlZaKoYx+qYKbnn+aK39BuRCeu+lIp6Z+TCOsF/hmJFbMvfphLPc9C5acccUGWdvEKDf9bJ68eu
WnTJHLVNsueVBYqwmiorXxdGvOO0L302c29IyRHeMcpobGOsxDBTexnc4sjZOTcj8ww+UeihaS1a
wk5X3sMP0u840svbBokLpJcr3SZ/bDOYqHHzkhC3O47QYmWQFVjWS+UUIMKaXTq09c0599mMLsB2
CRLMxWlv+RnMQS2soRb1cVkaLySiDD20BUo3s4i2Su+phgEAsiND3QkoL76RPjBfxvicBcEnlfdz
Q5htvFYzje0RddYX6gsZVX0zN4/zYLQf3vYoF4bOUnR7LQd1H6aLvc0tV1yI2ulxNcclmfPfRgmp
GcWk8ge9f6ozTrzs4d22HU1gXbB50Gda2cSh99i8AiYu2e0Ek4CINoHtjEqxQpEn7XMj2vGmtDSE
pJOk55/zYNzRcqxQ7lLcHe920T7gZ8AQCOsGJVRwF1vQUVkMjXTKpDsmWar8hLAVah9XscMZIoeR
Gtlo3pt1phjBNLuFL1XgULNbNTtX/nL36fRxb4D+wYVwAQ+bafaosOTKo1po86PsvOXA5rm3WhEz
mKOqCqi/t8/7wqQxZ5IC6BV5F1fjPjctbUANPEpTcYzyejkVOoVNRMKzG4gkl0fLK6dDJasloEW3
N3l0adQrGc4r1IcaAOjj85UHOLK6penFMbVlDh0Za9/VFsk1AVAW7XzmhWfiM1duO+4OJ01Z93wx
7qwyt4stjq4wjO/AC7STEGp9aE19PHhdJW6nYd4TJ776hQA5maoCYEOkd75oNxi0yM2iP7oUcA7o
oSYhVBr6qWjyfie2ubYUrxOD6oxmwCGx6cdX+UIwr3viaKiJ7Us5fNdTOXwxhRM/v20wV0wU03xl
zXAI3i7owNoORcdRJ4iElu9uHqf+fSbVH0znuD0oPQofb693aaBgk9ZHEI9rGERu55toyUlx+rkH
2qCMxU8nypPAYbLHRsuO1q+vT6XRHTr6yQdlttyPby9++bEQnXpMVRH04PO3paokE14P4pAQVSvc
G+aw68/oQZYI+iXdcyGW/2M5bj0D2d4K/NpiX0iEummAOvS4iMV8NBcx+1NL78qKnfzbCJdv+Pbn
Xd4KygHYJyC415B1YzVrRDckjc3nCeZsbGlPd2olo0MrZeNrQlPuqwn+6LcXXQ/s7BF9JejHTKk5
QneyDaVKoo8J2CHvppztY1xCCD2PCqo2XdsEVOMs8jhapMKsiwe7GeKdb768KUypYUx0B+EesLYj
eY0ze25jigJ0kJ6/UxrXgU2vnw8eTZSdL722vcgrkOTZ5OhA685NN+4cfaRuVxzHSRsYLyT/iorS
fiyT0v1RFWgFOQSSO/flojUPgA8wAOEX/Vb64VvkFiAcZ1EWq4DuaKzfxxnKuzdLSRcEMJR+ay3G
dOjHJKKBYU7FY1pk0m9Kz/rhotccLG6mfn/7vC8vMFg2ir362tYCQrfx88C54gr6quLolWr9XM2R
gjgTKYFmllVYuiIJHWEoB6/u3H8+ajYefgP4BFcT9zbmnShV5c69YGSmyfPPg6Cia+m1vE1Ttw3e
/siLuSq0vjlkQEH08l/t6vysrV4jKNEq55j1jneyIIN5one0PJupUE7FYBmdn9XSPY4Zen2oZDPm
lGvF56JS9+ArFz6LX4INoGpEgR3K4s2L7uSa05TW4IAWB4uDUuUnutzp+1nEKIGWprUzQHxxvMxn
r7JU0JeAFwTjcv7hRVYZY2zY05GBgPYDCI2HedDMr/mYl6eWnuazWcvuh3T0f9WyBba7giMZFFoZ
vhgNOF+YzZZmli3qsZX1/zg7r145kWht/yIkcriFTjva3ns73iCnIVPkAn79efD5pM9Ntxr5aDQz
F6NxNUWxaoU3WMDfKITMpEHBL4u+Z6W+hZK93FbIPSAYSFnwF+ETO18umZBmEWmlHbq2kr7wcv0Y
NgVjKcmQZ+gr5efGibpIjOlm4u3OTYBiLBis5Qf9Xf15pTrZCk6xKg2Y96Yn03d9ZCdHEZMP+2ju
1ai02NTJaVZ8mWKEx1oVv52NcHLBvWCbF2sRBv5/CpB1uI4qxSpat1EPbY9f8MdWeJ39rFap9gVa
CBA0T1qx3FFxdaZfV6V7aDHlqR4ZBKKQ1efG/ElHxQZ7ytDQZiQ4VGlBvE5qANcThBuYyrXdIUSl
x0VAWMoTv4ygaiEEkzblRpZ/eVZpEC9MJjaVSmOtmZGP/CYLkb2DAF8+gVpynI8TEK93mWKHJ0PJ
030i1HqX2+MWKsTkbf1963nM9Zk92JhMEwaRfjh/mx2IgV6bmABn0tCDSLj2fYoo3QZYYn3jLKtg
QkCigiwIOefqzIyRoptNrM5opevzz9RJvpWjnT93iac80WxmWBs3W7Y7FxfO/y7KtBMuFDyxtd+C
dE0oCIM5BxF5fM0cAlSuCN16N5qR/qY1cbLPKxiQAaCw5FV0YJVnbyqfzVI0xwYT09PtL+fqJpA8
kXlz50KGP99q1NOyGEVPFZxESZx1OogPMfs1gZNwxSksBuOIj+mWUNYFe5F9YEoH05tslVp2rcxl
FWEjSlwXAiUZVT80Cu+oNJn3Vpoi+pXWQDbSyhW7dlDHI0zfkgFgHd3lOvWlTaf5GchXffBCkMOm
UxYnLRxAZhVd/mWMyhErBTfeuB8v5db5xbCPF41mADYXkhepQEMmbcHrNWbnPNoGw/AILc08aJQI
kondOPAvck/1lTaWh8bM7J0FyGOPs7vyBniShKZLtxqNF3SEZR8XTCEIOsIOAfD8/WmKoGkUoZRr
dZ38puft0PtyGrxPchbuvUhCRd21wOKjXaz0tBLNRG8Uf3GhvhvpezJSoVAX/qwq6jslL7NPlZ0Y
72kNJoNfWsA9DrfP2zqjXH4vnzZVHuXzIqZ0/nsHoD5lh8IQMLqkfS8ZAd+j9VruetveSl4v2hR/
1oKRhRPDQkZYa4jL3CZLy4GGxMXcvemo7bwpCuArjDb6H3Wkmj7QrJTjXSX7SXHaw9zb1UauszzP
KpTpFJoLTGlJMdbEGTtqCVydOQbCmH8pWsLAr1ERSW3A/n61UJHaOqZLxrJacMmqaH0tdxCcgPMN
bqicoTwTO425Z7z/R7IcBtGJuWeWcFFQXNsic+745PRjAeDWz8Zxqv3KCOWH2+/6yrOj5QFzniob
+b11FjB4RcHXXM9BweCFJ+7mXZSa5b2qthMqIvOWJswfktn62VEyIRXQ4EJAwzx/dgVp7pD15gA9
yvpOl2Cqny0xtsz7IYL2vtuGoAxzpSXBx9IotYMI6Pr3HqP3xjctmRn7zEgbLSDvnn4MqRJxwfbx
MPoORi3HkXCjHPvGbL5plTQ/RPlYcGiiqruz7M6SG6H52vaBG+Tw0sgkNq+SqGhqPSsX4wSyolT8
VtrZ8+Q6rS/BwCNoGG65z125CkAaLKp6y4XPAON89+q+Cu1ZFVNQO9n33pPqodCYa+Z1Xez0IidI
5PV8d/uIXIQD+i+ko/gJIF5Ej3h109dzBC5MMctd1JvuwzDjhQNnNzp5Qt/SKLx4vGWppSm8eD5R
760fL5rlHCouS+mt8qi7ozwmZTlBXLPsXeoJez+LttuAHVx9PoopoNbcdjCEzvc0dBOK+swrdwBZ
6u+MpuNd26jloxsN/2wmxPN5yD+SfIJx5zWeL9WkHP9RbcTOEbb4kprYP9sJoLiNHPcCtM2njDom
B2Xp8sCtWd041Ti0+sDP3xVhON/TDKHv4rGxu2xOwjcDcbWghHbyzR6K4V2M6vmd0ZJvl3Zh9Puw
c6yfXT2Yhwxd9n+NtQhBw4cCyUz/gKt6lcs0ei31UGSC7qHhvVL0jXuoLhNUz8k7DqLUNtrxV14u
QGKshMD3Mldc83oGXCDtRAAkqgVmvCCxwKF5INij2dt6uRexgEfj0P55vEVsbRXV8XCZAE3xnYR9
Bxg9BbPZRhgbd6LNj9WE6eU/f5c8FEGbesYh/KwiqR6qWW7BW9j1jCVf4yLOoatU9UPvuFuN33WL
i/OE0wYvjDEpxrNriIzLgF41kVDZQUOakp1M62KfhiN2ZzI2Htt4rJ71HvuBQ61Y6V7Num6j87R8
+Ge3Bj+AxyTkMToE3LcKDKJTQycsCxRDnHp8AtehvCuboj5lVSif5wljQ4kvSMw4cCwOt7f5Mn1b
1iYFXtpQfE5rfgG1rOg0G86qTDsh9rbZp8MRvobeQBE1wlOtUnvd04lgsBtjiOgcQ7OQxWkGfmv+
l81lfXA0xUmf6jk3P9YTrVm/nZX4W4RDK3JKUG5Ot3/ylTB69otXHZOoKJWoobbfmYrXvjoYEN3B
LUthvZoABovZfR3MTY3ba4syaOJDo2TgUC6fx1/lve2kY0otLHaDFyb/TU0TZr6WobdTtPIdeJ7+
EIFY2N9+0muRbhntMVYmqEKTWcUT1BxoBSqF2MU1JhdfEy8PjUBtuzB9sEqR8TGmgLl2VTOYd3nc
Zt/a2UK6EpL7OL6XjYKQc9bVMg2MqQRn7kIOe739E68dXfaDVGeppmAZnO+LyFNQbTH5zSAL52C6
Yty7g1rfYUUFHKAHGq/WZnFwq7zaOLnXAhLACDIFFJy5uFe3gJYmqplPebWLHKND/FBFZYYXYX1y
6YS/m7T6+z8/KWEA/vIivMfrWAXAeiYXigFD79qs1neta6a7aRBhMOe9ui/G+JdQjfRLTQzdOAVX
HpSJBio/iwIlOiOrSIjGTpJaNGN3ReTZgWZ2xV2fZ/1OVxTzGGnmuHG/Ln/eKhrZ3LBLugAfh7/O
X6l0zBrluYiNJeHTD71rlfEdeiub2inLG1ovRHpOAc6ICmDpaqEKeZjQlUxlQ2NBus5Tah+HPmwf
ZdNKdGtG5VgrFdaIMQNVX5Z992SPPdz/Mipsn04FFhaanm7UDFe+dAARS4nIvzjSq/ecTl7UQYoV
OxPw/3Ovd1mgAI09lU3YvoDzNR5xtP54+2xd23KyARhcy5iF62615XOW43+UUCVI3GbzKLefHCWu
N/ppFwcJEDeVKEIFS0ChAj5fJa1MTRamhC4dpemzpu1StKLSBZKsD1q/ERiuLIb8DHkaeEhe8Z8O
/F8BM0lpCypMdnitZRIAC093CBpCRR179b4HnrRxh15bjwgEHQfrCEDDq8PkVHqrq4PjBkJlOkWC
5x2Zi9pPqlvWQZ3ITcTjxekFWLUw8zjAYPHBO53v5syAwsEXhwV1BTqPksfOT4AmY7RvLUVJIDw1
It5Zc9XS1Y+QB4thYeiBBs/A29OPpr8k9MbYK0m2QICJZQcr6ePy4BRZ/N8IpNMLdBnV+9rIHQhF
SZU9yiSphqMQovV8JUL/9HD7HF6cfZ6JQghREDDXmASt7hsjitqyrAoXdzdl8eQCso9cD0zDfTlV
+lErteRgWJvaehdpLMuS/NChWOTU+RDOtzI3ettVejAc2mS0ICBHOz5mXWkAp9Dllj7xxbe2LIak
nkX+sbhDrg5KMamDmVosZhaDFZ/c1JFx0JZjJP81jrIQciA0GBfvIgL3+VNVCsV7rRReMJTgXM3O
li9CWMWn26/s2rlnkoMy4RJH2cbzVfCnNtQcx2AOltO9aNLlQPZ4NMwIqt11NdpXt9e78q4gS8Lw
o3tMrFrXyw323rDPUB0vyox+I/rv4rGLB1vzhS6aH7cXu3IeiR/s3Z8zeWGGJ2EAYW7IJWuFWvuk
GdN/syFT36yy/s4r8+Ix58hupJdXNhRJXyIJ0nY0NtdThwmBNIobywuEO0CYG2sbOCROyRioJT/m
Qd+CFl825Jl3glhg/su4Y2GFnr/B0cqqWdD0DWYUpCDFFEUQklkEdV+Q4GVC3Ue5Eu+7hoHA2Dg1
zFysXWzZDCekEIuNU3v18Unmlp9D4F6jYBAwCkWvx+EC2+iPxSAgzS2N3SJ2vpDLJ4fbb/gif+Th
lxzOBTmON99aocFR+zqfY6KoUoaWfk+e7TxnnhweU+Q0fszmrJ7q1nDvEkvrt5ynr50uCJam4y1O
ILRIzzfeRDClGxDAD9JQ0QIrqfLHOoGFVxZN+9oXqXyRiRy3CN1/pjpnaQ+PDGOUEwaImkn7Ktq1
TBAK1JnCoGwia3pAkibrv0IdKvmahDK2IoA7O6ET4Hr5B7cFdh7IQet+KnNbJwAtFAfT4BSK5tF1
EN4K9DF0X8JQl02QUP2UxyRmvO17XdTVQeUpOKqzt3D8sL2L9R8Yc8Zv6dCVtNeBkGB1Pthe8sVE
FWhf2cIGW9GHXvmQKWOT++kMsfDQ6W6bfED0bDiViSqk37RF8dEOrZpOpeGG+cZg7Oo3QYq9qPhR
U3Abnb+aSQ0THBVGVKuayUYzA7XG/+xQFPc1UN5dq8/FN/Rt0PTqvepOm9PWTytPvuYKoxmU2Kdq
yw7uymcBZgC+NukFiiIXWJ/endK+xQYvCcv+81xLe7kS0+EhFbkVZGMVRRu9nYuuBN2t/wdiJhWF
2Xy+BXWJVYr0Uj3oxhanyNke8RKuteNUALX0B6Wjy5xWNRxNkpCG/h4WiBux/spDU3KQBZOdL2ZH
y3//K4fLugWDH9U6Xuyadqqww2bJNle9fWMa/XNf4BG68dSX1wvQeExG+OyYTgKNOF9SlFPDcLky
ApGK+VHi1+BrCPvDGe23Or+XTwcwnlYzi2AphSnD+VJ6rPdUNgw681RSV6nldHD69Efqpsle19J/
FcAioEK/J9ahqG6So67CvI1Wu5HwdwBsFHWFcYgxOM/Fp0mj4X07qF7bxCU3/V9wLP4Z5082YfoZ
icrWsXN1vMwfRdL/6PvSdg6MqSAx3l7t8qBSJCJswgCQ64KJ9mo1Z0qoK9C7d62MDrpI8x927w2p
n6WaepyT2Gt3XabAEdaySvzQc6lsXVqXOd3CT0RfFTqbhxTtKlx4jen0kSmB+1aN+jDns/HKoek3
HvTagUG3lck5bQDMIFafg7TwvapySEfpKNClsqfQ2GUYDO5Luk4fZ4+ge3tnL2BKy5lZBBXQJAda
AhrhfGvVpkYvKylgD1WeKw7aiLlg17fuvRW3QHVoJypBbmdFUBdD/Tlk0EHZUYZfo7zW39/+LdfO
FAxpRFKY1VHOrY5vO3VDPUpIp50du4dGFPEp6Wz1aEB13NjnK0th87w0BCCBsuGrDH2cDENxoKQE
Yarl78zUfaUSDx/baHy7/Ux/HE/Pr2LqnKX3Sd0IzXQt/uGZejqkaWMGztiUL7TaqreQ/KciI5gS
5Is8TX8POMGc9lkdtaM/Jo3T+1ELbcmP7VYJ/dgp+33U18LGbx1uX6DVsPT//XvmDkSkZMG76wwX
z4+Bqytqmw+g2Rms1oafAlE4oD1RSJQjdLHb2JTlY1lvCmeOKQbd8AV6eb5aaqGJ0rW9ERRqwXHw
RaX1s5+42hy/uNlkwplIo+brmHvMANDwkb8Ll4HkbPL/BaopRbT1GSwvfP2LOAiL3DT0at7T+S9i
ftWoRZOqAUywHLNLafzCD6U41JgA/uzgXrYQLAoTDauOkkSDSX2Y5q7d2JjlPlj9CgD9hG7SdSAP
a9mWuJwXDcpIDYQcICKOlJF3yBOltR95ShKTdgz5V6ayxcYE79opXTIhUHsARKGurjKBBGVPJXQK
NQjLXN6rZpc+5KnafLS6aLqnC9p8AJYrgrieSQFzJdK/DaoqTvmYDMcSa7ZXkD7imxRqfm8JK/19
+7xcib2LkQGCwzRh2ZdV7HVNBFALkamBXc3N3kCGHA2Sxt4yQbzEUiyqn6BUqHUhYPLlnR+CCS/t
eooqNahq3UbFT4KUaDpYHX40VjX8eXN8q6jcMF6FOvIunaH0IQEbbaSmVy4BBlIQvBYt0qUffP4z
pG0OjpM0KslYEb/pWVJ/NvUk+YRYg/0wglfdOPzXTh33DcJPXDtcs6vbVUM9x6vcnvoEsvS70nWi
fS/z4l73ZHXXGQ24Leacd7ff6dUjB4ONjw6sJspBy6/6K/OTPE01UzEFNlfe92UOdl/JfHoDil0e
S3fOE6QKwvA/256aLwVzARNQvwdYgfpcfTaj0Z78LsIHbc7c7oMsRP/v/T6D+x6ACcPxBaOwHMu/
fqGYGTdxd2hBpqjRoZ8q7z0MOTT3EJioPzjm3Gyc82svnsPH5AuEOLFxdc7xZellVhZaMOgiygKn
npIPGYw9A8lKO6kDfRjQoLn9Hq59WyAQF6qITd3xZ3j310MqraNWZj1peJ6a86vSxZ8MM5Nfby9y
5bolBf7/i6zCS1bGbjUy9wqmBgrVDkLbjJaeF5UFypjd+H/ZRgCyNg2PZay7+n7CueHWLwctQHnW
KPYUgb3cc/4nNAlrxmttvKW7f9liWPo40NZgD8DVWpOJ8EPTlLJKyIYTvbir+im7H7PWOvR1pd0Z
VfmLlkd1X4LvPv37xsLXgL5EgwNMxLLxf709r0vnzGkRagERDAEUj25ES5vhGQJdu3FQrj4j3wHX
Eokp9JDzpVJAEopN5A9aLxqbr1qhhfJxTIX2yGC5NNDBQkbqEBmDYga6NkZbFmDXzhAfBbGCDxKU
yeoMpSLJZexSrOqoXeGkh/5Lo87l+xpZh/3tXb0cinIRQMVX4WsvZrhrhbqKWZmIawzoZ9sexwd7
wCD3HYptMgpQgWGT69AEzFyqWaM8ZaOJ9nnTlhSx+aQrIPwN5UdoTlp3dLq4/xSrjbmlt3gtVCAI
zMSWeTqV+ypUAGLCkxjlzUCPoJNVWoJXyBy3j4mb/4LuNm8kCNeuiIXahbyIuuRHq0+q64GcWCMt
LESv4TkWxqehZHIf9nl+dGXt7KCAdxtn+1ppQo+QsQcvgjpz7RFWOlZiDBqhCbfRvvzsZmN8bzZe
Pe4BplbgPlOU06dhVnq/T0rFuJdtJjEcjIEp+lTKsfg/nAsKUUCWVPRUv2v2F8ADTXD61CBWsCY9
qpGldQfgzXX2BUCz4x2a2mnzfVcZszzGUQIBjqw+ZXtw+fqSaoWOv6YOPtpXRzx+gL1r0dbhvRLQ
iQPcIvizQPdZ81Y7XSmolluVNl6NW0QS6oc8d6fD7U/kytfIn47EKKoGDpCS1YFgrNoP4WDp9Kxt
/W4Us/Wp6PsPalorx39dicDKCVim/1hArW9hzwubposqG90AWRyTyEWCiEb597QeytfbS12ecpZi
JsVrXFZc34UxAAajNVo7KBwufDdRMPAk5KD6Bv1gUjR5GK1p3NjJq4uCDFzmfADo1ioK9Ww6kCR7
O+Ba6mhg2DTi6QG4Bw8F68ekMMc7r1a3ZEkv4weJC30MkGTckoS482iO3X1i6LVj05OGf8odjBjU
qFpHlMaKoyPKLWzXldwaIiqT/gUgiFX1mkaOJo7sM/o7QTNN88e4qBiyA/bKX+Ebt3sQxOGThrLf
Pm104ykcnemtFdPWdXnBXVmwg/TDF0uepQm4rnNiLE0lWnQ2GValORkKPoseTpSOOFhWMLvxd9c7
4z7qnfFbJ2L9XT4vmkFWCI/I11O7/k8VtvvNKtOqe7IKWX9GOQFBzdgaJ+G3gzL+qmu39g5ebrr3
iWk1xj0UE+Xj7YO6ZOTndSKPQceU7QQ0ezGJ1uLJ7AwUfQJHq6V6tAstwczW1AU9+bjHYGgCnXPo
CWHZPuuNRAS4eWrmRgp/GWloFzB7pLWBMDKiLednqNHtVg0NOIJ62kCctNLkQ4vcx0becRlplnoY
TvsCnqM9sVplthE7UGbXDNRRauKlHqpc2ZmjMf6oZsrojUvn6mp0wai6FlWYtX1vFdXYT9ueGXiy
zpp7JkcyfZp1dNgCx27RI7z9Iq8tRxMKsQPkWhc5q/MtRGlsIXXhHDJ3ifvNdtNy34dx8kXomx4S
V94Wyt2wO1yo2sTRVcurw0luMbRwKKKb+KeGQNinKko28oQrYWWRByfp5mAwZ1+FFcDHLqhKFpnV
SjFwXxDZgaZeDMFnbGb7rkBN4tvtLbwWWc7WXCWGng4QxB1KB0cOOFSgGuI94kTjoYNs/0JnM3qd
J81NA5w9xmM6xurD0I7y8+1fceVFnv2I5Yv9KxG3wmY2h4kvckKUcp+ZdeIXQ9Ug2xdtSbFfWwrB
e+anwBmoTFdLgR1sC3qKbgB/pdFRnpnDe2WuCVDKOG/1Bq5EGvDPwO/IeJYacbW5FUPDyssrcBPK
kBvHKs6N96bVzsbR04o623mJjoKs3WWzPOm2hFALrDYs/nlkQ2dOA4ZMXQyewlwdKzWMzIa5NGc3
a+1fED2L7xTt4+CnWH1uVcTXzjAfCOU3mF36IqvFBsb2JVQKFssRHhxmo3zWJFlvnKltoLtTv8GX
vfY+cdhjLcpSrqXVFptRkqSDljpAUxxF26Fq4EpfS9QkBAI4iO+3D+qfJtbq7uA9cnmgHAJHdr2X
iKUBzu/5RCnX+acpZd8F+Lv3YLTyXH9N5mQyfeIVVjuwacrj0Bi0XkoAmHk3xB+UUA6727/p2g7g
+EgeCXEBntfyRv76eGZU2KIYnd9AUc3+YxE1Q1AxTIeWbW05o16LgsgRsdWcZtNb06VcxPmTnB5o
kKSy+ZbSVb+vUFCLN+L6ckZWm0zbfxmvUkWCq12dodCZ8K0sQcbEllXofj476i8UfRGz7BTD8Bul
UL+lRb0lanLlawWAB2yBEm3pqa2uE1MYU0Ea4AayMt0S0Yi4PsTkleYBN7w58qfJxkVGV6vorWvG
vPJz2TnaxoV9LckiXHgw9uBiL0Ts89dZz6Pokd3ygipMHcS5B0Wbd40DbNiv+ll5iZWiSILRdiIV
daaK36WE1ix3VtIlb6qc599TnouvYGzZwN7WqiQwe8eJ/MwBvBW4agvBzJnS6k6pYwlsxahSz08b
IJ7//mlaJKyLBM9ihbmeiihJYrRDvSj/jIa3Y/yP10Ouzr/stNa2zMUuTgzeIawEZIMRJ/nU+aa1
0hjFEHbY2atu9+gkqNAg3ZpzlcTlxuG8DHAs5RLZIMs7EBRXh1PrnKyaogbk4NDXx8xexJpdozxm
U5N/AKmxBYK5/Obooi7JNt1SYKFrAI5CTYU/UqoEpYdaY5S3aHv36RbI6TKILF6bi4EtZSIyHsuv
+CuI1HNS5m0HSURB1ZVWccaNT4vq2ag675+PBUvRBYCHv5RQa4CaNw4uNmgjg1EBoqWp+h4Qy6JQ
4hri8K+hcREZWGRRXLA8UKzOnyocjNqZvAmaU2iHh7wQdYBYnrrXK6TNbi+13DNnMeuPEiLvaQFH
LADG86USVcY12np9YEvCfFLJcc/ACHn42pl9bSYoyzHPdpRlW1nwJe2YpbmLCMmkjIwEVrlpVDYQ
QxS8yukPa997XcS/w1DS4EfW3zzUHZ3P+wEp5l9h0cyfZNdG3jKS8ZAObKxpj2o901KMvpuX21ty
EcaX30UUYyjCYJAC5HxLHLfQRqXDrR1ep7eMyEPt4Mgh2UVYdYBQwhEai7Pwn2GdNhWGygW9sOdN
svXVsmHW4dPCdthFmH1GsyTWfKmY1RaX9Mrj/YHh0vUn0YEddL6OimFLw2FgHVjfx9yElehr7pgY
gawXXblJiNhXgM3+uL2tV04aaDjAFKhmUDiuFaMyb3KLoWPdOYoxbGwbBLESYfoi1ua9N2verkBY
28+aIv90e+WLULTgRxa8AC0r0MB/NGb/DhK0OMzEiXtKfqd/QhR7ekUQdmuYfhFgbZrUKNfRgYM7
SDA639c+TkGsuVobtGkE9K8dzFNrJd/nuRtO8dgVG/H88jUukm0IEYJPQW9l/VAh0bc3zLANsHEp
88CZ+vaQ6R2K/YYVvuAgqd83yqYNx0W85SGZrjBhoZbknK7CRVENow0MvQ3mFgpHJBCGw3whCRKQ
ahuR6epSRKRFZhHW8xoz3pkDyaibdiQDyBLFYgx/jWmuvUuZ2n2+fUCu7iWlBp89tbK2JtAqWizZ
atEFVmWozsdCj9Bos6PEA5+uZtJhTJYnR+Yj2F3eXvnqQ2ITwGtcipy1+t2kGDWka2xsbbUOj5Vt
Zg9uUThHo0J+4fZSl9/f0jtiuAlpHVj3WpUzGSvoA7po6T+H7rEyhyw5es08HA2jdn+TlgmEqifL
eTLL2P7ncp1zQ3NlOag0Wwlv5x9HItK4cRS+uahp8KorXBVqlWn3NaITUTV/TkxbFodoHpo3yy3n
/9BVhdNg5f2ovd7ehivBgI7rItOAItQSas9/Cd5KmVy8lQJE9ot3vTKFYaDlpWtsbPe1dcjo8NOk
7kAw1zhfJ8Kuxelr6Eco1TYPka7Uh0lHYPH201wLOn+vssp/nNxOhyphFWfss0DTkkUYIawjTKEx
4u69cPh9e8HLSpI3uUzJ/jR6Fgjt+XMJJ3OVsmP/vLjQ3/JEmjhXIDD+XHbu/HUgBt9jy6yl/uhK
4063p+4x94zkpYCIeu/ERrulC391C8hqoV7gQEhEXP2gUXGTzCi6AMuZ9pOtiPwerL32tXYLZ+fq
pdltvNlr3yw50JKb0byHGHS+oNV3RdPNSReEmZKcZJh5u7Casn0HY+nu9m5fXYpWK2cI3Uq2/Hyp
uXNmabtTSxKidIfZKfO7eFK7XapJ63R7qWvhYfE4hv9OgCDzOV/KLpQ+7SIgZr3q5A6U5bT/3aEP
R4OpNoc7pyuGR7VJ1IM6G+nx9tpXHhNBD5j9wIGXHv3yiv+6oOd0mgz06boAawzx1E+1+iGSTo7U
8bjFRKKxcOXLREOXVIDkk0b6Wk7ABGLu1k3SB84AIv9BGTO38vvabnoKU0O8NDHOJIfIjvX52Gh9
/zZ3+ujtGrdROt+MnSw5wG3uXpXMVr4jpx6+iiYMbR8tx0LbATGvqeJciLX+pCXTdJw0C++iJHcS
9Vj1VvWrprdSHZqm737aZTlidTKDa2KQkLQf6Lxp9CnsyvzlomvyS+uYtp+mOTZzTLaq8f0YVb3A
sNlckvTUyH+S02ufSrdp7J1Nz+6LbJ2hPU6zSL8sOskicDAKsn1GatlLgn0CIHtUj97DjWnjFFkk
U31q08GrThHuNPaSckpE6tS5+TUMDapRue0oh8kOc3Ega+1H35sdNBLHPGmwWulBqbdGZuQHOKxu
csKDF/Ok1MW9aKdi3hIHk5iYjkoVzfqdIrRkPLS6yFEBpw2xzyrFNTBCmOroA5Bw8WWujeh72ZT9
FzvuqbN0LEXRq04xlNqZw2w9DVgRy8CR9vA851R+OyXs8RJUPH3UHqAtV6ZPkEh/llYXK0+uE2sv
6LGANcfiNXzVmopEs0+rcPTrOFcSv1WxvXsZZlmnMIyRpfJzVJg+owkW0xuDqYZelFqnn+ZxHgwq
ItU8WLOwIt8Y4vapnJWFE6WV/Kbe0sIx8Jw5+e2VTkT/QMs0sANjNrbvqm7G07sE/VIdIlnh9U3w
0J+VGG+Ce9jVuMM4TsiTxl52H+F0YyEozfEPuKDML2JI4+8A7Rgn566XAmAFohtYQzodCy5UY59o
Vl2CzEuT1A/NCJYR7t7wKfBJbZ6gJU1yHwmnNrCH1EaQbXFjRfdxDRH8yNy6+hCVUfh5KGbN2km0
GMddI0Gqg1tH4S5IEswSn9wi0/C9KIb4vsb4A5HOytMOIEdj814xR7sJ3KgzM781iriCEu705Qn9
QVXZgSzW+xPw1eleiUP3d5LMjQyqeOYlaHPnyTtox2m7k5HqfDelV1sHO2zhY+UL8dRnDiO8l34s
s+kIU31078rJ0lLgeKawjkYY8ocpCg480kws5aSHqfjg6rV4F+YM7GjdNO0jZmDGi5SJSqulL+Q3
204sGxqkaThHWrQ5zmHUJta95oZYqY4jJeY+CZu+p53mzhqy6VZrvcfeksfMnWHM71QIct0DuTY2
C07rVS+0MxWLPlXUIfQ/NcwCaLSEP3vbmbIT1Ofupwj18vNo6XO8k4o0QbJVYyIOUzRp/8WpjRWZ
OiaEIjuuB98cnQbxfCcyHb+sG++1jWB/+mKqs3bZ4+w0chYxi7T7/AOsapkfR0qC+9HkoB3z2aaS
LHHy+K9NFzOiyR46TB1yG2c3pa/bO8fJweA2JN7lIae9O/t9nBf9SUIK3XnaVJq4prmhfpdNrciW
j2L4aaPCgAiX6mUv3hzZ7m5oCnkXWa782AyKUP3JzMKv9shR2ZXAsJq7AWOr35Tb01fLrO0av3BD
clNOwEpOIW9a3VWupxRBjjDeS2cPstyjj5xFd0o8yzHoCkXDEwDKSrQ3XLyVdobVY+jRNpIhYGag
SAh/LUMKRgiAboGctKrcNxq4EDzkVFxL4rCK3B0azxjHNWWc1odBFX36HMd9Ko8tDufDbgJ+N5yS
MB3DB68UsgH8ihsMGOxa8cBGj8Nwh11V7h3brs3aYBqjyTspE/BQ34lxAsDYLhrzNypc85fmyjiK
/CpuxJNWw8eKofmJZv7Q8nPk3jWmxjzaAoGlR602nPHYzUXkPrD5mn6yp1prcTCp87R7N7mjkTyE
szIgm+g6qfhlG4NdfInivCQmTlNNA90fbKYW3dG2Gs/5YSdR6/6ItKnTE78LB4Ti92EEIvuznlkN
DVSJqrjyWptW6v2eSBerHcjrsgHVEoejhrvbFIIA8UdNb6V+QBaXpiG0+EZOwJPVDBeh2XHa+Hs0
gfr1O2N2F+2vYagtBLjQpz+FkaVHzkPoesSsQEu8Tn3rxl4bP2muCO3A04Qmn8G/Jt2vDD6g/lkx
of48KNwqRtBWdhT+1xgCC71D5YY41Bypj6b0gz1munwaR4bgNXWB17kIRxWIxKW7JmwU8TuhyV8i
p2p0on8tMxwRHjK08p18l7nzWNw14Cy+iHK21Irjo/bRcyrryjyB/R3FY8TE27YAelut8QYuHh1p
ZzBBu/ilpNH8ouR2m0V7oaOixX1Vd6Fb7VENj5VX9k01dgAP9PadO7OK4s9t0bJv4WxGoNopLy0x
fM5hyOj7VEWMtgrGloo5wVHIleGps7Mufu4Kb6h+F8ns0WWSBkf/2azlZB00vg219rHKyBRzr9Kx
SX8vln1Rs/sfjs6sOU5lCcK/iAj25RWGWaTRvtjyC2HZx+zQ3UA38OvvN/fNcaxjzbBUV2VmZWpv
q+dLxQRNBHIR9o/aXef5rNbRHtOo9bW4j0erJL0x6ROiZbIQIVPxhIXpTUeAQ/BG8togTOKmTGg+
bJDAb3nGcxrd60PV3fD3rV+mIklDctJIJzSqT8L3fqq5KaC6lmnbdF6TRZzWNmnWc9svvnsme2fy
Ly3Bd9uVYB3ibUTo8Cb4aJKmbLRQc2c70iG7PFhVUlZ/44hYtEeBNs9N96DvdVZKDSNlLwv7EpNV
TV7mkl3zNPFidgdwVxpT0XmjewxcI9qDN0Z2f1zW0fMzSQBcIEmRwfCSqCOyblLyAR071d6g2ufB
qbzbKbkX1QEhCHFR7IB2T4VRzZrui9N8VrPyymzUc2CdPOlvT+wJkmjojhZLglq78w97d2ZNlCFl
/IBO2FwK113sdFDRinNHvRTloW5D72nr1umnt4aGzEffclTKLFSsd4NI2IdciHhKUpTebp2Hfcxu
bBiR5ENGk8vP26Yrv/tgZD1BkM4znLdg765eW+Mk5q1ivJ8tx64eCifG6mvXRfWkqXtcuElGH4GL
dLNKd7cNYw4s+JpsHmQ3ZVbE/5v1zUJzwE6sS4gJPkTgVYqN1kzcFP0oHKfJ/iUIBTRpNSdKpLSK
KLCSIhIecX0xHgjxzH5iiquEiA9si1KZlZB4t0pnmbassJdtfhf9bOSpZnnUfNM6urgSln7X/FdZ
phFp70uSHYrJws3lsUQJTsZTiZOZlZqEXLif8dDNdkTGxmC5ad8VgcrlFOKFIx32Ir4drewvtrKY
z1KsGLaLbdQt47IiyjDd6qaOclut2MttVSDRizexO98PU9Cc7QL3xzutzBKnjtMXy4tjY6hH/x1s
mJMQh7TnIROdut/mdVtP6yqJCiuSaOl51Bvy9+qyJ1Hb6RPAWUQH+5yGjjYy7YN4v7C5Xu34WA8k
h+ta0ZelTNOqfKQYO+2jiz65fannwRmeNiwuo7zxRjVmM5kbb30li+6MjXV0qWVXCci0Wuwn/5Zw
ek24jye/IxiCbRi63lyxStu+sFnreXklZEzeqrX/h2OF9bLKW186dPXw2Aa9+tEhtJnSSNq0KHKF
mM6kbzA7ib0a9UC0e903b838HTiG98SVuwivYp8x9h3tPvwXxks5IbAwsidwZoz+ae1P1aGkeF5H
SD7+GLa3mBca3D5zgrEjS0sm/ZuhTLz6k5ydwxQqnqGxJ678EQGMp9JpaXueHqnd6jB0ifu6iroZ
U9rj8XnvOd0uU+Vy0ooBouWOc1iZtK8GutiZcD1KVrTxIWIEXOtDEtflQysGsg+UsnSbUlIluyuW
JJ9e1f30KxZ9+0Itj/fUm4f+c21bQD3ehOqtELf1pyVsIMVXokbpzLS1qdw0NaGdusS9LA/njV8/
JUl7tlzHRClrNUSxtFjgQTxNFuMYuYJJNsmgc7JqLeyXCn8dclkrx3AYx9N4T6Sa3f8Anpt+F4Uc
vQxpv1B3vJPRyVqcwPsKKyIDz63fN03acMp8at3g8ByvwT4dSGBTNqmxe/1rDiUaVJkM4uaxYsfv
e8iu4HXyhVVnoMDzfNeti/jWkHB8YOxUorT0qticZ58q0DdjshxlpHR3R0rSfsF1P+lfseutrg4e
vkVOShW5wryaxXAB7Rj71JeEgV3NssvpxF4Wc1ArB+WcrKQOcZVnj8/L5ygR/c8Jecbw0zE2YXJD
JYfm0/QWPgTWPvq37c0B28Vq8JKClRs5/y6tzh4Mk09T+1lvFhFla0J/B37t0uASr+LuhGh1Jr6r
lAed3ovKVj8b8gBj0nPr4qdLbY3SkEWpD7+Zqy8bYcqPmMWxT7lFwyObzftv6K2mu8SUjjWtNU8y
zo+B7k/FWA0f5BEVQKA1F29w4mr+bS2RZ1JPhcW7CWX8Kasw0edynpLvGG/f6RSUhfZfE9X4QS43
1//Dqv8aHpJmCOILZZySStTszmjfds4VZfl4rUKaqpSDAtv5SQr7VfcM7GfSnRzvsTJqns6GZSSK
TFSMxOkRZteejY/H9ke/k5T63Dr0u1ehaxRN/YpRWVhr6447uf7xdyRyJ98azfDc05h6V3/xl39V
3/nEYuD5nKR+zBIbzRAhKBlR7G2UzsFobQ9V3akod/B+cZ4KN7bwHUZ6/tdGpfaOsn2fL4AZtZua
Bpf6h8VOtoup27g4BJYf65OevIJWbA66E9mLpjzXo10/W7o3SOjJajVnNhWKYwUkM19J7wsuoXZu
G/bG3e37nqtj0iYKLNZ/Vme4YOQSNpdy8Lx3r5QdzQUmXDWpELH3w7H3W0DQCHCbWjNIIobF+Ijm
7uS5Lb896Ls0dnlOD2ObrD8XUxCTLAOe0UbYhZtL1xGvrpHekHFmWvdSSdUcTOQpj6ebX8zyl1T/
ub1V0LUVc+0fkqqrF1rb2f8K1rXtL64SCuQvROLpVjP6HTYfVu95nTD1V+QeFMSv9S5WuGSgzzmm
bnw93fMwHaigFDf6v/WP45OEfRiltuw0LuP6v7FRG/tX7B3c1SYmGDjtnNIDO64se712ROPi4rrM
QEUe8hgOlLEZxqO92XV0YsibySKKrb1CsOwMcr4Pah2Pj25gtevZklAJKct8EcUkJMXvoWP9/t7d
m+B+a9A8pzZYtfOCC7Tcj4BebnDUoVI/vDVxcUxtKrLebJCC8s5tBoxu47DEMbVAgPffgOprTAlF
t5wTr7XrnDQ9Sn9e/VUGF7/ct/q+YYuySE3cFH7azeNuMQOir85i7pE8S6+KTsvmOfWBquNMKZZH
OjiWxVLBeXNs7A+q3PScD/imLp+zRZ+Y73ycnJ7VKwAyChAuLTxcDOFzo4h3NEGc6ki09tnEr5Zp
bUXRW+kUA+nlVdlXaTliBpbGVSlVarVDYWXkIconEj2xA2vJn1FPfrVF59buGnUAt3KeKeLdz3BL
KkRSqz98V5bf38WLOyFj6Wu7vQhDn8giemCwXG13/7WZ5/YXn7bBA7x1kunUgFF8KSO89563T586
V8ou92c/+DEkW000o2fUw+xzOP0zs+1/iI4LkveSaXUpdbwzkYRgP0Bo2y8ECv6U+np1q8w0rl1f
LcXFSis9mosYvVtIeeU6L0tDDva5UiIqrgFsANnE/Rje4wK5t4dxqAmXT+LCe417SyXZUCPqTcPQ
KhRD3//v7W4S6y8onRBve+yI6SnyW5uSt/gl61X+FHeHRTnTW0CR+G/XdKoZouE+uHgYdn/Yyq3X
XLT4huIuEymH6h/r6yqmmSef9+TUrglC6XFol++dlPHxMHeVJ48O25/YtXf+/jRLMXUXzQbWzG6s
7X32ToDdd9wvFWb9m1+87O648jrZFj2yIWX1MOqqGtOlKW7uWFOVyMwjwX5Nlx3jIm5ryW1bij16
EtEMdsjjMyPXkq1Whw3B2tlo9lFT3CJAKNfBttXBbyU1SxTL4GWE6W2/tRWQFtsUHUrEOhprYMN+
rl430xYtgbI00GfT0NqkbTC1L7PQnn8ErVXvKiDtkPfRm1VWVRb8Zl2p+O8tl/MSWcyPKViCOPU1
7l9ZMnfj8j0nrpyO42R75C0GpbJ+Y5zv/UsUC2bZ1FX+tVCd+BsDDLd5sxn/Y1mK+rK7RdnltAxB
nQamavs0BkL857WAZ3mFSldnSk5GZnRksPEpd79dXhVRIftxVoulDzuV4uLTTHf5Tgl8T4pxhbCr
rOmTcMH1dQ05eroNnCiTpXLex63S/l2/iu5l3Uxhv4Y0BQthiQZyk2jVWJ1gPKenzuW5IeG2Hp6s
neEx96UaLjEkoJutOz3kQ7D2+8l4CYm1gJJdn7tVM/9wBzlOl8503aPoppupfxnM+uRYU3eO19Gt
7/qbgIQhJ+hHwK5upHXijFDpWpj+L7tZKxv3QrHjpWePdt6gDq7SPtzn4rBhMsy6ERNK2rIu/WyF
dcU8uMb2gww4AXLs2tbf9KYdGqOZ0Q074iHoMkwk158iKYJni+D0/lS2kf+hSKWncwxD7MrRBSbA
wGPc/F50fbvV7h7kIQGSXzfao8rEPjQ+ZvvL/jL4PSMcqvtlP5A1Xmk8T0v57FjVzRnLRAsvgsAQ
MzY+KicdyqRESrHP+d4s4fS4xBYdE9sy7QNtDZ6zU127+rBGoXHSBOj8fSx3uXy2su25THtnT282
A9hXSWjWngnPl8Gj2Orl6o8WSZYbllBDQ8kTvpe2ldr/dSM022nblHjUMQtpsAFuXD95dcgDB9gs
0sZtbs10ydblqRymKaeVa/3c9fphOrpN67zNfoIPUFDWxXniRHkb98G94vK1rakbL+OQB31S7C9W
UrlH8lyQUq7gmVgg2JZwH8rFCr4BBwNxYY4PHnY8Esqz2SV+g3VvvF8Bm1nfBRULFFtibrc5XT2m
NFzTZ+fVnQWHY5mH0OCJxJsaxTqbN+l7+LbFRCPHBYE5KVtHvJ+8qonJI4vvAvC6RtctLiNMinFZ
f2qGMmifMDIDn9iSBeN7bkBspyBOvpW6Vby/C8UmSCoxURvywsLEE3vum0si7lPs1DlClCmoBy8P
kxYYKD3nJtLIG8kgVgoi4xKQ7WyDoe5ucwak1m+c0YiF2y0atzysdl1fQ2fi3MGpx5KPIJRbc9Vj
wviDTZQrLr1TVt4haNztqWjwNmpkNB8RVlRO5sUYxzz6U8NlwxmntrJWzN3+QJBa/0MHdGCfhFTN
vztdB8Fr53mTe7DnYHGusezJ6V39WucGP0/eKDKlfbDUIfzbtUnppJBmY/VQCds8zNMEjzKpZPlJ
Cl6E6RcI28vQmD1KCW6T9yIErj30fbU+jkWjlzel2YrIg61TJPl4pYC5KcrmrlwJC/tItsRdbrc1
bA7amPHLi2RfXTSTsJV7Omjf5bpiEePWvki+PQUYV64ANJ/GdPGPdbt96Bo1NHxYWKzFYRnXZTyE
q1eIsyTyeL3v4nZ42XhAtztPiOIj7hzlvw9jT6B6BQW9foWiUXfK7xDA7LbXE0Wt3BV8TuNinC7U
/Jl+ia9CRemEzkYZWsm5ACa2zsNkeUSw1GgQHm5Q4u+wITPpVKqQtkQL/KcO22ArczA60FtuWY33
y8M0w0odKxnIhF61rI/SwKYddt9Tn0A6iXXGqkJ9OwN0xqPwevU3nO3mae40xk0c7hTV2d3s9tg6
qxFZVCfssfPqIBoqq+Syof1239sAI+4T4mZsf2ucCJIfKyxaewZRXvU1rsPpjcC/Yv2e/IX0BeHM
I4U+7LcDO08aLenGAJ7qfQ2DezfhfTqXui79a72L26qATKr6svnr1r1PVaUw06g3sn/IBQJOnRjw
kqyttFdzFaMNMJtEABMYf3hJzDz+CzgaBK4ptkM17UtLnWd4QsEmasEX4tyfuDTIyIIz8pNoy0YV
1OfNKvzxkLQRMI/rFMU9lE/APFAPyQOa1bBGb5Y0OrOJgP/n+UwcB2+YFoQ/+xISMpEs40vhreuT
bDq1ok2nUeIEFUl9CKGoQL8pqsuhjEf3fFN+LVknoqV+hnLFrwTSvPhjM7FPmdPjucqEFKo9i0NH
PdbhDMRbOfX+G/oXirBYl6BIJ+BFsG245BuSFKz3Y6hH7zyJtvkRxgmVo2/28s/Uj0WfM3Pzw8YP
izhlK97dUVmDnh+bPi7+7mGv/vNrSbNtWqemTx+CF5bHWvmIER3Q+iQ8K6edtKqjrOUwvwTaiLND
f7eDPnbBmFYVExNZLyoQJ75LRMTL2m9vnmaD6lUyf8uTXo31mXTz5qSblolzql16tUtrzbSmrV2t
zzGsS5PP7s5CEHP6ZjIiLBhZQJNmO/d2hzq4T5Oz/fS2VUImJgMriUvcDROOhKLBmSxa7delWqPf
i6ychg2j2/MxlIRAHlZ7HuDAd+O0B40076et9sqByZi6P4NThCYfrXH2sqq38f+Np6Y+8E82byWR
6c5bggOSTo07ddMxUdKbTu4cbSA8iweN0A5rEB6hy/wGmN9usQlGprWnwViI4Q76qRdpoYJV4UBd
+za57WO5PRSo8J92b0OKQ3Gy/w1T1F07CVZ36uxmwXQxXMO8oaTcoMhedmhWeM0rErHpApRxm2zt
PCAssczxFRtjYWEk4IxNLkAExAOjZ7mkzPsM8l4ftgfYvFXcJW0M/ewymsJVx64ec80hAIBcWgBz
up9/K89rYX3jYRZ5NbiSSWVxRZ8OWqxf2qiJc2/1uhOyzxLVvuz9+pzUZTPd+fCbXAfn9sB2mNAe
wpLW6xKgvq0zLzLgY9NYTOUBHKVcMs8rBp+IOzccj0VVJWvaElTm3mERj3jC8nZeemswnZ13chGP
ssV9Fg1Cz64Yg4n4on9utpRBvcOIOaIlOwzoUV+Hmsym+8ZETEHWFKyEtda7dxSB6tVhHyLTXINA
ij5PyiIGQAnW8j5JrHa7Wrqsr+NkdpS7swuF569VB4HKyt945piyP0a3t/8L3E0vWXVTqILkjH1/
F3YOYvLdKrDojBhoRD6xJ3wsdDsMX+vQ0cTrNrAfp7nsFVpaDHEy31UO+Kq1TYSVjxW3A89r61Iv
O8yCb4IOKyHPr95a4mBJkFsKuCzam+UeKttUp8nB8SXdHTZT8YJCh3NZEfGiAmfxU6S7GjoFw7np
1xIyasq6vlz4D4WGi/f2bbnb+qipj/TMJgTDHxjimLPMJdmwE8mg2Qhl3UlMf9Ut1ueEhWC3cMZj
p3Yu9VoGnxJ+8s7sBDBjUYqtAy0TjjDHTQyWlXYME5jZSUd89OAqn8O+7QFeLTeJgo7Dbj7grBgx
T8PbyzsLgvpN0jb5H0yDk3j2vVVG/4G7V8gEohrypgcQWg+4O2BuQmxSTddbmvG7XdQkTmUyubTu
nl1cir4po3TaWr++eM5Kvg46Tmo1rHmx/SMZjx/UDEFvKDU6+nWPNbUU8Y/NaCST5FjHVRBRT/uN
xF0id9+aUta/ygUeOasmHFfSyUn0ntVqaP6D03AgGHa4uJpyvsYThk9idg9gBQgh6MeRLcJVhWta
JXNyj6sgHlFRRQbeJeqxWc70KMQ3kwKtwB5H3Z8R3gxPpxoUKsc9Q+/3W0sYzxa7RhOu7cpDgOhd
XJg1linvymWxDgVQ1J3r39QHuqKWZ8gvNk44MqhhykUw2OwgYETzxK60HMDGOufmpkVpk+Q/ybNe
Rup1rMLhGTWP9F9sl/v0Cx+lbj8v1PI4nWxdhW9NLNyIpDaivn+tHUPzI7wHtQ5mGRDOnXANS0Vb
dCotgbl4W8NuAGbpHQPy1nmfMEcc/f2Mbdcn9jj+9IPluY4R9Hbmc757W7Yk8/SO1L9oczZ5w4qd
skb8kGaJlod6sN3mAsoC69///6vsdtz53GB6nRd21REbrGJvfmxiq2Ta9qsqD4koG3ltWJ/zyKTe
xYUtnV7dpNZtnLmycDhqlRX9xIJN8WQhDumztaWVODo97hxpxF/+liYIDKh6bL+H41r/tbeqKVNE
J/b3OEVhdV8oGfUHyLtwPjqbEO9Gbf1/pA2oPSd4rzFXsfRLktVeLGVuvGrT2b6Y2rtznKn811tT
XGWrV41z2sS9/coMhP58Bu8uufYMWdqNUWI1WElwfk+UdKJlCmHyzqjyz4I06n1GSW/4Ao0THmJW
S5dU+b7lHlQylOaXiKbxTVsmQaS0T2V3XP3NRVdQ1eGhJ+0HDT/40mYfbEehH9gl8S2Hyt+r+jp1
kbumDQZK0KblBHiPB11z3RECoCza1uCfjLRpj3Mt5AdOUCpizSre3vpQOE7K2ePBXLdx6V53QUk8
RPsc7ncz8HDxINUExD9J0ppz4eNN+WvRg+1nulGL/QD9TjKgP4gdJ0yr6J5i/FNWkKqOU6yYll2/
hMYKw4NSm5F3zWrRMqhW+Q8hVv5bzv4Zu1L72iR2TnkTdlrFwRweJHRNPsZC7Ye5QuJ2w2e360Bg
Q3jEUs3xsxoHjy0frCYM4fm27tPSyAOBCBauOSGlsXgp6iihYC8ivC/oE94Kz0fw5SXIVjU4DQsn
hQzNMUlU9EQbMn5BeHnqMZ7a5jzbmO+eR8k/nW9t1z46/qiHvJRCPFn4Wf8LcZWyDxCuLOjBw/tP
itb3C7JgDFL2YxDYBJ3rYigv1ihOgwoBxIW0DZHhvROb/1qv2re0QR0CO2rEygouptj5PO1QIKKf
/DqXWDraWBIs9a/ALpsYwsNmZErR3dCDspjtjvkCCVinRbGRThh3kDX5EPQlCjDo/Ffp4iKezcab
/t5sosV9MyPPOBRO5+iDuE2SjLLNQmNdlPXTMq29eq9b9H5XyxP2+01UumOXt+3nEFR5+mKcnb6h
anvvce6KtT+gmikCbOlDed1HeNTMMdZ+rad19VP0EEmQVuD7y3VdV/XGCmWATnycKEHbHFD+Yh2I
xxFngP6mv8CQS5ut/xX2S9Bi7+wH36ZY6sctDNZ3ouvDlqMyQO2OXKL9qKpCF5lvg7iiZLLjZzB+
f36oQg6elM345BaWHuq/e+0DyRvLK/dz51btw2Y3NSopuHyADUWMehrLDptMVXjVoXJgQA5bWPbv
RrPFdUQRrXCIqzSVh1lS/R22tXnqVWHxSA5U+2wuuvbozKIhIsEGif2xEe044brbMg/TzG+Po9mN
+hOM+/q0uJ6OTzT3hZPPxawTNIxW8msn4IKBsLNjUCVURc6fyEMrmLfaG0+2P5slW3qvovUzSVJl
lCIz3Tdeuc6wB4QHZJogxCdhBctvjl2D7SIP4Jq7szP+KLGWQn80kSh7HhJ7Le+wRJ9gPGWfPDpi
wTxzK3CXzXTndu65TObhg9m7h5Je6/KJIoAtUIXG91tsUfPl6RIw/gaO/SA6B3voYvSirAQz4jvj
+sDD2LbxsYhb0kGj3S4/OrsanXM4IzlCPdQVJSK5kYJarpN8hfpI0sKMI5zuOHmATxOqVtqHuPrZ
LXU35W2cYLVZFxQFFAPBM+JYhFwO3++lnzCmo1SUTZ8uSvrTw9Jb5RcAKx6Ldl2PRYojHmU2LNvp
zvP3Wz7dSMDD0Ux6/Q9Ur6WlmJe9yxbMmeu87eHyc0eGibrNIpH92mKQ7yJXW50q27HkedyT1vu5
sF/h3unYMXcMbS5nGqeKPrn+7u0vLeDX7ybe2CsUS8RUwZhZhsd60dHnzopx87jWu1sywXbDV0CW
45KvIZeEGluzQ2uws7ZzvGRmgJ+KEO9zsyRjhZLCKy9g0c1wHJywuQ89lMdw4kQipLj6g/Ljc+f+
tlY/sU5l15V8nUS6D8SAehZPqVHisFdsNtJ5ue7PbfK68ISu35xdhoDbuK/kc2wst8qnIODJjBFh
fc1tDyxKDvSAdLyrXmsVlSV+80vwpw8jFEf9MgQfTj84b3VraQuVXNgiSks02y4yovU4Wv0cfEV6
7v7UtaM/b4u6YRaOXF76NGsHwWoSnS5BtP8jW2RaTm4oLaa2YfGuHZrBnzUqPnkk8JCuz3FutDOk
HD6jjmSXDoE3XVs9+GLLEGeVtMWD6O7nIjJDpia3+fDJJ94yM0eExOz9jfJPYLZfiKmq4U6KiKxu
7GZG1AgOF8qtwwDKmDniucY105CmkZjf2m6oNhZygGtho7A8ms3EJgWrLb+KdrFR0VqB06e11/Ub
SSkw7zSPCWqPshZNDkba/+wRMiLNmp1uI0B3FEjKpz2azwCkE1XemVxQw6Z8KXisEZfXWL88TWqI
kbT44bBn6+K552rBffosnWB9CqE0moxV/jVKJerDJrWcSanzOnDYp/jFQ7rYPsDrc9QW1ityKUQZ
5TQ3H1rD0Q2pZmq9K0b4MvRVBnOZfbbpdytaRYgjS/inXc3+dphVlOBcGpTI6dA/jHs6IiKeyfgq
xBHwX0EYJlvlM0uQtfcr6UL5p/GL6D/0QNG9pwKAZMfQ16PTqcPkECdLNeelt7ruKeIavEe4T/g5
IrjlstjIQx8n8M4/RlqVjcP/EOi7aVy7hYA+Eb/Ad45DJrRynxu8XcSdHp3+14DoG8mVjwNS2ltm
ebwlcJv0ZppzRWSC/SxTpPUJQ1ihO0aonrki5KRwya9/GYUVfZuxnpM/iA29+digOvfhM/GMQTAP
+CgWP/k7si78z/NQluWKldKKGIt2rLNYz751bjfd7OhXt324C+ZiXU/95PT9QaEu9K+QIcXzEsP/
H7EPFsDwXlnYx3VqIPctKdsjq+s1cBBT65uN/rU7MliER7VV9nrE5qZkQ2QXsUaxtkAstpBuQ75i
g9C+agKIv8pp1E9LGJfiuBSLhCAIlSzYJLRh09vAx8qbt9NTR8aw4L40SP9Se0rG5dh2VJ9PM/it
+o6siXNu62VjHXZkbe2DF2+DfA160g1SW9AsINzXrZMu7bocQsmQmwbI3p00xAxZHZcG3cWR9doI
JkYE3WMZdzgdI4qzj66rXfYglnm7LwdNqe8qPN9SNfYlvorCDWm6gWfueS68fDADtRACVrjojiVH
uFSq29ItCuS3cWN2jorRYMcc2qYB9In1UnFqyFZ+OLMLrMOgCrtobrsGSMnl3J/IRBzbc9GVw2vZ
1kF7xc1vGeipG3OPxkV8blYg7zdcux0Aq5qyZktWIqGkNrPiwOaZ2MktgV/CQ7wYezjNzmKGsxhr
ezsMM50wSBNAcOrg68CBzfbcWQbIuFkw9lqEWaPTfjMU+SwXKcdMuVOjfUGKX2nUEElT3QedBSdU
RVXDkxB760M/KK/LEaINuV2HI0a9XSz4KN2qvvxpQ+8jdD9eElfAKvNEwIcb7sb0MokSIabqfPGQ
CE6LtLS2KkwRjqriKdZOjWCo2PzkuUr8MsJbqgrqh0gzC2XOphLvMneE591ivTp9qFY8FaB55XyF
bh7HExPs8hIsPvq0ElfYJHWK2FUXytY0M6qN439xBLCF6H6eKeR7Eg9ZgJqpOAbxCC8LWDQ6lwV0
4kjrQSXR1bK/q7pr/0YRPFkuVpDYNJLT8tMCZveohgx8KSrMcjuOSM3IHRTNhFbL0d2HW+Mecezx
V3dS1+Jwza1KBBDTUuPWH2LQ12RhI+LPHeUEDXkSVqAfzYq036AbYJ4YEebWyHOBzIoF/r+K7RZH
wqIPMhNs+mnm+6w52+m1yvZ9YY0fVGnoHgbII5HivNaMJIqGtLfs9Jcr7zVO0wfIV7QYM26bJ6wz
Zn2cSIivjtXu3zQGqyke/VUL0GlLVEUqbaN/NMGgXsyoZsbGYa7qTCC9D6AsWZRJg76t18xrl36/
GJ5mwNx+K34G/MpnjwTFt37SRZ0PXAgYw0gjNFZdpMSdB1LyAJK1LBkYhCStiaPjSZm9bY5xJaIo
bbd6ZQUH9aPKytW2m8Ntjx/alKr5HbE04OWhmA2+JxBXjOPL6szUR6xQ0tofEc8mPkUBkaEsGLE1
oiiJBmc5VmHfvFn/4+g8liPHsSj6RYwAPbhNb+RNqVQbRqlVIgnQgqD9+jk52+nplpRJAu9dOxax
OQ9pKO5qb5BAay5Oxh7dI9hB2PjRVcSYsPA2TOplIKoDhi2u++usx5iXGpTqS6fktR0AoPlnqeZS
3QJO2FfL3JFufJsUjwAKodwXpNPqxzhsh9ep9sX8ofw888520Mi86jGaz2Xv0ykugjQX3wtMmXmo
DV2AO9TvARWlFDXaY+rN+ugh1lf/XNlN0Y9oxdwQsqJz56q83qUSW3biyTcSoK5d+/B1NX5V/YpY
kw1wbGFuj/p6e2TapQJ6d4w88lv6ywknxHAp/SqLTqRfeohs47XauyBi8x6XblXCPU2jPmfYnGb+
HtJQDimg3e8sqzlbHJT1P3UWiO906hAfeU4ePaZ4mIDalwwHowJqSo4D/ZPQkoXjWGjackBGLlTw
AXpGyGobt80MDTuG34ltsZMgm0Q97SKI/rRtK/6Q1JhE96Yc1+Fj4qL7zTWyJrsgmpEPoebIWkid
KvrCGQNMa6bQFA8jGyupf25XLls/Dx3J16KnU9BCF6GIymmYr7sO3IMAIvFqcjhOoqcMSkgWlvaj
RBLc70BzvX7vFT5yBhaB8l+PXVH9OJSOfusaBcdR9bFvdw35jy+kiqq/ijQyfHrAJiHBfjJffhE8
A1nTFmHG1pOs66NC5rtceLu79lcxx4i4NtPYjH+ASTp7DCDIZxbUWw4sdsbFvpcExqsX24YheaRh
hLY+WJPqb1oF7p1vJiAionpxqVVSAuxlE2iyuwh3uSJBLGk9oeXxxcY1Rg/uzulSB2M9kDpZIZGE
MeRdNUnAiewPJWePGWz0lEdkNrIxZvK+9xsrbw+MhekREdWp28w3Sf67UkumNoyQGlVTR9w2yka+
Dco2smuBpNCc7Rh3aNn7iIUglTVzaBAQZ8a/Uy3TzglwqJDX4pqFicVntuCX8J5m2CV7HAsxv/Fy
0ROllFXimHHxnWDKEFLZznr3ZEK7lIxDH6R7PmSEogHtQmidhqG9uwVc2p0bsw+dZ6yGAYqfmgjM
uZk91GLKXde/NlCI7r1sqdPjCEsX3LVzJQ+lGj334PUq/55wq98DNSHGnkGA9qG6MT18vALSOJ7+
fxSrMQdrboYfK+T6rg1SVsodh+I10BF/oyh78+hQO9Ac66gE/iPws6ooG8nA6PyVF/0wWPQCuxVR
8rzVbhDWX3Xcd2CQlDH8ALJozCVUSOhD1+MY2WqSgxQTjs5+56WARGNmnRIKzVbwFhWDO2+zBsHK
ZVrAiYaqB6WdXSWgGVpwefZCVZUnBZflPxlnWh8xWeAum0jxu5bs6FzJwubc2r3I7WbFZc20FlSY
KQvQxOhhHjF54LbjQCCqRrwgjJjLncvtHN+Pram785LMTIVBwCO5Z7+aH5lJld6oAtyYxRo3Ithv
yaJA94s/7NDfimAXWiDjnbbZ+CYVI/PF1TmLkj856bXlvjwLPxo+WhroiSOOENocWLERoFnJSXFI
HU98TIYRbVOpbngNceU94YQHP6nHtPx07Ji+CSBkcLjFaurJOpN9g+2xTWlLDMm7YCb4T/igq0B3
TPJQruXy1K3LyEOvMcccpahFtNPcTc/ALiHw9oB99yhlGr4vvqqd90T5KeNwFcuPpmnX3w1zIyqL
tWDqGsOZ0A5Rd8HWGQXSQuNW/UPJg1ru4wwLJHvZFBV3lBgucEb8ToASucOeQYiLOASDFMN7GVZx
dhalzW7fT5VjGclnnwGWyQ5SJPQJkO/i4hUwMi1OpErkn9hjxAwOVxv4wxDLEi06Tl0/1pUIH0gq
K9CPNvPyVuna+c1XUy9bZHLVe3PjdLeNn8X/xnHQP42hi3I/+K0f7uwqTfk91FaFtxPUmxpI41a8
G2+swgva5rV+hX8PM04eK8FulCPst+HNhKlLo47xV+Uug5oWVFJNYkSQtThKwfFofU3j0Z9fkN76
l8EIyil1hLLgRLWj0528HiCe6VUOwQEUoUAxPqEYgkpVCYy0Cb6s8GknG2IvKk46n+wTyXi4PBW2
9Le+EOI/v6d4os9cDahZwp0jEVznJ6y/7TNytawB1iBf5jnIg+69oB7z11CVxt8OzB2PhB876ant
HecejWdq370a391OO+V4SvoFENupRvXClOiTJZxno7fB4C2usmtiZLkkckZE4eEPlV44i1NcDXFz
9Its6Y7B0o0UrqsBeahsbaiekjnVxaffJCZ5BBiYx3tjGC537RwdE4c0Dzt4f4JVea/QOqJn5u6X
8JinhDeeeowNzY3s8n5sQa98oWmXeAYe05RGVkPxqJd1zJ8AH2S+KdZo+lfOFKMg7ayr2dnU81QM
h6Bw4wacri7WbZ/G3NB1jTts2wZFEB+XGaDpFFZh3O7LxQ8osWid4JBnMus+Sd0Oc7L/lIFzVmjH
wLeAAnbDInF5o3BgRdwtU5Prc9kO3T+O7uxt9a0z7l0ardpz6/f4ZBT5rT8OU/gV2fwyXZuYrXcb
FFOc7wd39feT14Z611VSycPq6gI3xQxiX2o+Vwee1G7CcKlGaN7Kxejqpq5/xqlefKAhkRqTpYQr
ZABKuzdnceovPBvQPy3AKMEAy9D6GEUMPs+C2tJrmXUuKU2WiLzj1OPV/rW48WShwsCw4e6bImKI
DwMG5XJBHlQFCY86etD/MtDzmZW91ujLMS0Dj3sO4kQ8BkhyO9fjVzGzLA5OOrYhyusxycDKBD4t
xtHhN8Ri+cfnEnB5wFioESGr7BB2Mz5DFALxGzRE/jBjyqFfuOyC5ijDFvHtGK0+1LdsgzuXyfzH
q+PFPaz0iZlNR1DMfz3rfX6GnNP/vCJElZiN4/jFIdLOaOwZQw/Y5Jq/hVvEJA46HDobPG6e2Swr
hthdyV6IkyesU4jlIIn/YJOtyAUpKunCJFXNVxzjmTbgrfFWMfBd08zKfFeawPzHKICGrCH0PiHl
om7qs49S4qXWLXCdLOc5BKfUzc84CPkZDFgeCEaC1PWymfc+cQJuxrbvW3k0i0DSmkX1/AWtrboT
4rnoAf95sTyuFunJiWUegtFasQ64KK34xncGOIZPIbtUAi8JQki3LLdz7s/uHgMrpszYRvLqgr6V
h3JNsBqSQIDGL3Cl969d3fhjMO3wAE8LRF7Lenyn0YbGN5VE1RUzDGK3esAlpSofzkIsunicej+g
3afPAo6SzKC0zxF3X5yQG2fX1qF5HPux/ZKFG/wsbaev64IfALosoJaox/T4Uw03zwJ7KWypDHrn
UMRWvKx6BGX0/HqtduMQmBW9Yob4hl+Q3RbJxPrEW23+Q/GYhsCYMFEn7bbRiQGAIIWa6k4gwr5G
h1iiD9nlne+Fnwlr1LBTWUj9QFAn+XLy7erRV1/q+lKHoiDe2qnj4AT33VTbLMxZz7pGrP3v0Fk8
94ycHN6ddIMK8RKCuR4pCA/+Zorr+Y4tr0guLitSfz8iQX5u5qCKSCKoCu5zyWy7l4J86I1S43Lv
TzcIxlVTEu+mPgj4jzhxrf8UpJekR4BxHnOpXce8kEkUNNsgVck1d5wb4JZG6jF0pvqfQEQi+NeL
+Cpymf1hE0jWTTylZXQmqq0ur20Jmv3iFp1TnKkGKNZdiqIfgWtdu0BE2FxipVr9ZPSk3A0wTfOn
ShJop6CuYREnNyzl3mbumO80bvMHTKDYFVkrA8za0TTf4bGEe48ZPLxN61UDktQh1vlzr6tg3lFu
oUMuzYX7pu2H8c5L++LbkzZoPuN8dv/O8EK12gnyPes93qP8gQbgvDxOzZKg6os7nWwtB/UjYgzf
+4/3qUqvVd54D5yTOYdzE072ruFAwNBY8ve5dyXQmn/RBFGpcwgn+Djldvwbo0b6FuySL9bACO9n
Wip/U6OZjfs8sPX0UiP43uXYbnHtdzLY1XKIk8voLdlJNNUE65mZfF94aZPtYhTV2cGn4a06g7nW
3aZME05ffn8zM25N+n1IemEfS12oa8yzs8BbdWAN6ZiI9DgAAhMYVepy66Kox5MnJVbv6SZ8RIme
vNcSH+8mmuLuTzbmNGLkAVWwmyZSROslsMjFJgh19repoWRQT4B9bhIBXbHjUplfGxXxfhUKO+bG
4Vwz51Sl4++QefUpc0tKZFXgTd+ha6a3WaUYDDH0+YcEi9YfZYq+2iEec06i7vVfaSwLufZru4HN
8ubdTbrs73JI7PGQBkXe7Mg7Fr9RPDV/CTbvrzwRpLXKXMUvFbXH6dXTk3cl1mT2z5kcO8gVSNvq
QkzQ8FIHcbvuMO5hSGnJE0mvbE9IbuIKwn+zQDz0G+NFg88e1ISfkHJJfnJ57LkCdVz9Akbqx7sM
eV55oP2oGQ/EI9Q/DO4hrZUpjUXcUl497nA7UBtv2ICw0fVdgyXEm6loUeqmVqMgw63uSJ8bp4NO
rA+DW5fNcwULCTTkKomsfyZ59b5WjNDMM0Pkn+vOSxqmFk+nhyUEqNhPsesdyOyS7MVwEIjj0qrb
auy+I8Zyu+DyXDznPE0MKPvJQk9tBPgIioKlyQmaGKeGbYukJHO1400Q7nncNuSSkj4cuyk2MPSZ
6pEUYLgsX80EW5KxGAd3VRWshyDD5roRJbkvGyLnzJ9p6su3tK+X6lIu9fLY63R4YA6GrPQDb0E2
2QfdXYpuFIu1k/YM4b4zPHo4/T18VeF47ek9X3/h/l8faB9qc1Z/D+U0w6wBcFslRnJeiZc5Jgjp
4NC00j/wqciYiBdOoYuS3PbH0FbldHCgGrlsEdKpPTkG1WNaVLy0XH3BC7tyUJ/SllQTMri6+rcp
0/i6uhz3Gwbb6lfnq+p+dKKw2WVlag9sYRIjGyDPmUEXBZNumpIScUydh5AxPGLBbSJo6zju1u+2
CVBNtGvY7WyRpg8EmtjsDqgwzNXWVCLhz+rGX47OwkuLyZtPFQrtOJdLMO57RITDpgEuBZgvYq/6
9qZgya+DwvA2bpwimJuPkoiV/6rORz3mWHf28LRTljiNQThv6sZv4gMjHcOPIkRAb8gm7KDL9IIu
EYLezfbVmIpr40Y3qxBGP4Wg3vGRIdxUj/TZIjvHA+cFoLSWpMGNaecl3MU3GAZgJkjxz+FTXzcd
SiT74CxoRR5bHUdfrW19NPoMCGa/BnMiPrjhWnmZV012CanE+BTyuTHYw+bIQQ8RqvUSafgYymGm
0TqHtmMi3FnRcYLXaDq3Am9/tk2QL2If5m7czoUcH8DLaTbOO+a6g9H4VLdJ7c7+FTmVnIglyDok
h4Uy32k02Owd5WjeH0Keo3Rrm450IQm7hblfDwbnLQbC/GlIvfYFGdGIH5ZdUG7J6kj+C6ZB6jOd
Q+N3NS/5/SDHiFCftgofHT8Mvb+aHCTU0TlKlU0LuzHsbkM7S0GuMR6acYkmEgOmm4tsyaLnSCwD
cjbPaQFCvaHvnyuNe54fVmMbk9Fc9HtZdMFLerPCMnGLoNqzwwa4k3ukGTiY8kY8I65AGjeKrHm4
+Y7Oc4XUA2ilAuGoTI69qUuKrmf1ruPiyNiEr8GPlteoJR/1z5LhABvHRFZPS0OK8TlPc1P/mxxQ
/w0WCsj9Bp66P6HPjan8GC3MWOfhbUiA1YCB0oQ3v0I6+Az7z2BjvIHcn4hAng8T4x7Z+Eu4vIGF
B89mMPNXAQv6GaVr6z/4mlbpQ8kGDDjTUjPWqbj8cbNs+SfgcNKNXYf+VfML3VAR2N+dznEnsosV
4nffxKnnb9bASF5NxV87Qpm1VQJRapsQ0T5zEvRtprnZiMyAkQDJ2LtZhAoJ0a494BwSl2yN3KI5
cmaY/MJRIsJtjog52nvoCLk1hb9+oSka113RJVJetAaC3AYk3V+7ivtrrz2ddYRTeY3/GpVdbi6y
Toe/DcwHXigCVX7dHK0FUQrF/MCJyLwVF1zOB5NT1sj+zbZO2gY6iz1qq7z6kzstZ+4glEnOqp/c
53whdvHk8t5km2zR44MzJMtA9wVZVhC3PZN/35lh3LLXYx2FE5iwbroJTvoyaOp/bk7k4KZKdGj3
fu3RD6UwCQAGiCkF/vKi7M4i+vqMITQgBYrcNdvAxnmyy8hKKbZKq/mpqXv/w6lITH+zPk8ITylv
PKrQthreWeDV8BFHSNOxwK723SGm5wOo5+bd7/LmKc00fw006XBHMkcntjj0UegktQ1fySUkg2Aq
1MqtwHKPHhLjgdwmSsjHxLUGA/iM2neENyia/o5SEIlSw83sk5/GkTm4ZFR8xHDQf/m4/fAUpKtg
Ye/xrR6E0XN0QmKrLm6ap83W70MX0AxwgGAoi9qXZsIcAjlj7ZX3STmzDo+N5D+7RNEir12zTHdN
lnX9ZSrSGAZNEhOzBUSSQCMgD1hg+V+AiODomwM+AFxCY0+S3BYLyICLSwtS05lgie7IF4+3bRmz
NNjpPkegO5gMCQBQKiNrS2wyWgHy0tz9jB+IHoeoi/YOVj6GAlA+scNg6VWbtQ4wk/uNJ567PsWJ
zRHZ7PG+5s52GNAobAuC5D18RFKZ0zRFnC+qbDL1X8VuZcncIQB8My5T+5kva9Kc0PYF0UbYLnsr
ojF7HzHBw12GiQ33WVGbv0BVfF4y1/0ntd8CdghTSbzBR2TuoOVhBayhBXnj+bSIHPEWdv/pgZhq
wjzkkm4o/sL3keIUXQ5DM07Pa8CHuRE1il0yTyr9SqrM6h4pocWQlkZ8DZcyHb2p5FwTt3hj0ufK
W4d9eJG4g9tLUcZEENRM8/2RrV29Lj3HOzXwMSQlW8qY72Os/NOhrAld2ciCMLidnyfp61AJ5T66
TRWdUQMMBYUkXnYggVmXp6XObXFFdMeF1qNkFZeEUNtmA3Nm8WcQjP4XUVJ0hI005s4lYM3dSjM2
b/0UJG8uJurgYHhxbqZ3mseGtuiyI4/n7ZQfHLpCx6HVB1jdAfXQ7MUffVQhM+xnBwHTGPBOJoMX
HKduQK9R0lIojyMN09FuwlJ6uNG1+Fywn94QSvrrThgcRXuY7SRfHNMg+iiC2tKRjlb/cyG5K96V
aIVfUKLDNqU4jpGiLwFi96H1QgrVqxwN82wMnh4HpoR4fo0ti/GrYFGbQxSE2ItmctluYsK8c6m7
scSxfdMFb96pEyNrAAGS1z1O/KwHd8U/sSc8w8n4uWV/WrBMOVcgWgqlZlzoE9JcHZ6pVMZbUdY5
gCknx5RscK/9/wzuZPFUKQ/gs4Od2rhwjel1WgZ6fIeSFtBbPo4f/OspqX+QnTUTdDzpOWjmVN+6
G9zLsdgWaTI88+WNJWRG3XwlSRH+bhH0xJfYT5U4EZW8JIzNnlff+fOwRrxtofcHe1f8ixteu/sB
xSfbbuEmX65x3FfCAdh++2YC56hQ9hqMi99J16+UCRInM1zWNHOzIyB28q+N2jY/u77ICD4HhHe2
kz+0677zsSbcETrhFzsGKubgqhnNx2pSOraMIxsMzE7uImCRITO7RoMxnt2osrw+SUlTjt9gIti1
Gej+PgpJ9SBvj9oT2P/UiV9JasB8EWWobw8r0CKgXjgHZxcIuIWICQheC8lSvAwyYy8mb4ycg3nu
53TjCVoojgLB4rPqZhXARw/g3Dky4asvMbaTB8srulMwRgT3ec78l4SV9N2PnLo44SbzviCLCOZk
PJuI4Rw8b7+AvdEZK/u+gecKMQ/rUZM3l+OT4S4XY6C34XjLoEY4zMAXo/euN0QA1z8B9q7mEofM
ZltVcfXvCYCObyl+OT5N3quEpZ/8keGdYYtvqZnmed0FS+yqT9FF/YxorSUQha6S6slPMgWmwRTM
Ew4uUL2Q0dmAVa4BWILmWPjtlGjOT8hje/IkqxhAUTKbosOuvSjFaxwLvvTJ5aN+LA3UxJnBpPTO
bFOzviDaET12wFETPRqWucTXKwlOwJQN/bdWHTc5h8W6XuNyqPGKVGspH7DO2voBADr6jDsouTeH
FBi5X8Dt+IHUq1BdOa0t1ii/VOsxwqEKVjYUWfeVIHu8VJi3ljtkbmI9+hO+4eMojRkf4VPTx6GJ
9JeobV+8IAJHt8gzuABR4jRmi+h8sWzFMIbxHx/IX11wzBVq11cZE4XmC2wweHpIwbq+sc4lpyfo
l15yJzrpYVZvorFEHIxNM2Ej0Bk+ISmL8soHMz4lfdMUe66fpvpSPTPPvneKtTsOYbHcoycnenxx
TfQ718gLZ95vXtvM9DkS2DibH+ubuhIESr4I4qmw+3q+OnSg/ROUCwTCS51FiC/wEejhTif+HB+E
U9XHVbAB4dEVHZEUfBtX123HbkseWhLtRxWM8jCSpYpePyStH9uFGurz5EvzSfonHaWrD391qmeS
IfdTz2JzUoRC7BeV2OYxCW39OyxW/SGJDGQHctPlbVmVau68GTndnrFGevvMQ7+8y+Y1S3dWLqgw
cwKZeDcytFogyy5MEYsg/P4sPWSEVZ1tc+KD1utMgNBwbJJMB1s+Pz3i7c1mHtbG1C+loybnHXlx
zxWkojWmcUR56R71cZ7AmQmWJHea6vLEDqfNfe90/ZOY/Xbcj3YaC1QKKg/3LvGXvzXKrOIQ94kd
jpAr+YXcOhauufVQeUCS0PWSrI4a90PStXe+37QBOTLxWh77lDbrHfQoAIHtnWr4a5MZ9VUbkgGI
BT2RxxU5Y75hn/DYJ1e38gl/1Lb5mLmTkHu4jq02GIRq2DMw+RmXVaBo4IWCaDdIWv35iXnQa7dk
QgLkSt2EF08h8D6PppmKM8UxFpgA6Wt7hxJ0mvYrKqZ7LccsfJysTvT9NBczZLTu5yPy0eJ7cpxY
HMpU8aW53uqdQc8Ie/Ki+vaC9074U+djNz/A/cbm0JdVn1xmBycg5MGECRxqzWZ7l7hPgrD6QPxy
mnAACVkjy/UfL4A95OYobKNRIXErhNXNo+ZIsZW0zpMXuMJGgrx5mfvYt0k2kVMWxeG+JeebI8Ey
dR3cFsyIxCKC+Vbfmb5Ra4Q/ujH4r2WlsB37TbPc43vLv5lC2upme7e7ZJrR/93O8h2rzwwrm8/Z
S2MU+C7iDRBBYYSvINlq84+8suKLJQsCKWXeO8ZgAPkdbrE+2TWozwZaOWw5vBZTw15ncz991p3b
fE8W/zFJDhgL99rtgxS33wqo4UqXTPgYtDMhy4GC7L3k0OAiwt7wK6+6Rl7SrBl+rfW6vhKiQf4C
0/g/zFL0obNDU08VN31y8nvUW4T1rMub0F14EzMsKAIjnq7n3s/VqXCi7Im1CQIqshjnL2XYsyfd
UseaLfFgxCgExnXoqLGjG59b+pS/h27CIukZbPXk0XZ4lyTow3ISuBHaX21JCO2h8tf0b6hnO1D0
bJIjbuXUXmdb6x8QxV4gLrPBNUSmYYkfxYPyk4y4pUDyUPry/mYM3qOs/G5PKF2TbIyfVsdEJZnZ
4rLvysusVOlC+q0euG2IUwHVTKsfyCrLygdCajiKm1Ez5UY+kO+uK1kZb0vsmF6kgFjcC2+Nm70w
CZm1YY2PbhMQJ4s+E3e7fWh40/4EJrHfXdykdwT/CFTNk0UP0rede8uRZ7Nhto/0ul9l7j6TA430
ySRl+4w6Aoq752s+0VpkIPDZEf8I9O96h4yXYGeSY4lfX9PW1XtH+9EPX5ah2pcM7vwcFLMHWtMS
g7hNw1KHV666ITuSRxTkR1yUfAX8P8cTBYklN1Pox/1diiS6h5ZfUh7BvpYfOTOKOWWCGGu3rp1/
oUj1elrrofAOsxrW5uamqZ5RvILFBpNj/woSgnxkGnb9oZKqK++JbzH+IR+F/Y8g+/wf+8z8UCBt
fA6mBttfXbrtLy1d/51DL3kohsr+TvBJDvvMSSQW+SrArTV5HxmD5K9wXadpk5GDYFnTVkVzMjnY
Z42qCUVcIQKuc7HYfqfZM3C1S4nq37YDscxpkIaPJTJ7hyNUDf+xL8NellPh/i3QaP4ZBz/+FO1I
X4SrCDti2c7C19IbEEY1fombdNHRdCUfK/K3JcBEIz6hxKr03DSZnPYVsFewVZiXzQGUy3ld02L9
4wljzM5PbfgJTM5jHiW3TYngWfO0kGNAhAGBLVDfyJEegwwgfMMQ4zEq1W7x4HToMTeJzZppnzhR
CXIGF7TrTSGHW7dcJ5GretO/YFHlU9+oFJUzVxhJVWnQI5xLo6LchvE0qzuyOMW7HZkLqB28NSuN
M9ClkPBsUxjXzjZN/CR6kGvikrrZh+IzwufwjHonz7caOapEvykR+Eoc1ycYEWz8defIj8QVsbtz
mAEPgJlkEQ3lSNiIm2AGPtTceOgG0OJtcUcZtccTBo4ZVkSxvSC3F3jlSBPBfdYOMNfzjYqoIXmx
WpT4i6bVo/I7R1ZwSwToS3auAg5404dwgySHIR67EF/oHX2axLvHPlYEPiDPcbxj6c70K6UAkD7q
8Daqfg0R0VlomvnZzybqb9G5Fb/R0hn7nRUE6EDcTS4t2NZp7tRkXQI25qn9t0SOuPPAaIDyIcjv
fe21w0EuCcpqzQvr3wETrmoX+vQ6blyfG/vBXZBM7NeqcKpDWw7yg92grLbCELe4gVjiLi2WlQi/
ThlLWAwT4HSo5MrYnfqyMTduOSt24YSjYRco70bzOmH6vkRL+WNrpvSf0GXeO5BE6g7XqiPgZkPI
Hxn5YweLuAnU2kT7uuZPgmMAOtnkdOe+T3nbwDdID2xfdQUWcvig9nuJ1momnVH3067A7EoNZG3p
UGWCif5VaPyuZunFz01YRJ/yyE7A6QP6sBlIF7x5jpDsEwm7JK9ulY36aXLkkF+Lvo0w8mHi53U0
mF67plHYokxmj1UjcNdFQVKyfzrr+kX1uCT8rjHuockiGwDpyAB9oCVI+T7tyNHZhDPpA6cpDkG0
8KMJs0mtE74WxAV/24hMZCJckulRJybNtqHfc8KmBe/vIcyRKhxKEy7hZqHl94G0Xfh7h3wW8mNn
8RH1fv9liSFHUeMxhh5lNIp/ijaj8oHbtnnAzJQzFqXCHfaOSQVC6RKDIn9ApsA/Sem+yMmqN+JP
4KOIzDPvbdBZAvoXNf5HQlfXbEbq4/6ZoBG0ULYaIoPEM/lkyyhnOuC0JcuuC9RPwitI+q83Klin
YIruJgZgPEr5EP9XEWE7kjdFds6mZBWMN6QwcQjUpZgmHPcGP10C7XqhvBQDeCxmJgOyeaLvqEfi
3Stj0q1XptwejW/ie9TnGFxQIiUfaMrzk2cK0nhMNWFFViGB3Hu+DyQhBJZbBDuzjG80W47awvU7
XT+KqvX+a9AEtDRqU0FFRnkvvmn2cPztktU+ltE6suooUKs/BHKu7DHx0nXclgZuc7/QpCOOqO6W
h0jOA7aVOXPnXaXD9m+ZZcVnipDxPYiSmaC32fAyfSc6F9WR7Keh30SVyARiG1rSC/oi0pMyWhdn
tA7M1Ijs7FkGjUuIFPLxj7ku5IckWp/5ZRxnZC+0yRJ3u45/i8pnWl9tj3qvDFg5EUSGb6sMYsBM
YrmwIYZUrcDBWJ0/Oo4bvjtJiRfY0UFJ8LIE4x5IMIjQSlQmQk8M5HQbAxrU6K+hXTkU2xanHWxn
P/aHaKzDzyFrI+zl3uq/RSuCQhoTKKFT8NQoNcjW8OCeA7ZT3qE8JG8Uo8UOOXKM6bLFH7gREKLF
3l1iYKZgJPJ2k1UcrbscDGw/kc80cNrA1G/HGNH3AzoQS14ZJBDJ1gIThFds+VlJtxfDpMu3jKSR
lJjrGfIR7WQy7snbxXeQRnqGjkvlUp24kItsBxwSlCffR023b73R/yL71xSnVuSIsfPY+nek2Y96
N6Dg53QP6IPgYXP8367JoreU3Vbu/cpdSyRK2Nt2foyWY4dqhzEVB2NzN1OX8qtCD/E1NMapof5k
8F71y0hKBt5r4ImsdX+TPV++yNEs/PmovO4ToijM1NZXXS6XTkS3Eh1A+J+as3VB8dbkkjDFsQVz
JwKbXo1Yzu/VOMy/OwqpXxypNBLkfh2vppjBmP1AFGThou9+L9HhedeZDgJ8YcxYt1gBbFZHOpnM
kzt6PCATkrq3pfUb9woVWrAx4vB5IKRxQk9FtjgWjAglp3NAYESulKUq95X4ucz7E0Y9mPlE9ddD
zin+X+Bm3nKIFOHU9w7uErDiJZE0xyoS3gEDK18+BWWO/WDAwNHtVy/HVqnyxV92GRLMMzfKUBJI
2qCc7p3gf5ydSY/cOLOu/8qHs27haqZ0cO5dpHKsKs9tu+yN0HbbmudZv/4+9Nk4lUIK5UYvGmig
mKTIYDDiHaz3XWZ13GQpl1MJh7TbRXql4GLu2vWD3Ueuu4/zUJCkoBBjHMTY9l9nbEE/aeGU6/uG
riweXX3lsK0DDO32rPRE9TiHVGMAO8oeJ0s1VIosrt9+CQfo20/kK9MD/GW9PdYGNf2AkADFnvY9
euDQeYu3YD95otK6DT/2gyCcuV1gxHvaQQ6FeZ+ax54nVfKsoPdReUhWTuJY0uN9zsPGHhGfUcaH
vyoeJryG6DKJ1OKWUQuEOvq6QsT8ryp0hwG7T5xoHCNTn2p8RL4ZWhhTBc5Ueie9DzcBae7K+B60
kE6hoQFfQ6dgCN6XFh0dXF1iyn15hkYDZRi1BejSoQv4ldJ457yt6jDvXtHK1snhizrw/9a6UZ33
ejSbF7hGUQbTpgrz3V/uYBhTTm63B1sTP9JXcNENZ6snx7+0kopFSYFwHwrf/pdeXfsxN+JIJlDA
sFSYyZ//mmfIjGpvwP61G90nrVUBKyqgW6mFlJl9/AvyZOuqwk8Pha2HhqdyeT6oCSY85xgM87Rh
H7fiZ6RLXzX+ilARqpCeQ795CmlqgLgLNqAemKQJpSkLkMtxHNrROI9dkD7NYOy+Tn4yXRwKB/v/
+s//+X//83387+BH8fZ//TP/k3fZ2yKi8vV//2vNYsik900yb5qqqy0seQdyGkGs4+kDuwPoEpK0
lPPclxpk20JHKs8E1AjCBP/i6ykG8VRjGcTrSdFprqLC+FPp2vo174zx4f58pIfWlUsocQLUuaka
vH0sFvR6pCEOgwJNLduLaiV6HOZOP3GZDp6p4AthZcY/tT0gcI7BxmNjdd/vD37jzkcDjiE1YaoW
qaK68Dirwj5I4OHjHZHX8aVUI/wqkeo4NkELQ9DsQzR4kvRwf9AbS6pfgzJrVQVQp7uLLzhP5dCG
Fqi3uenKT6qBMHZeVsob5PCjVy8dii1imYZjoO+Df9niM9IsG1v8DSCYlWVzzIWb76GqtvvRx1Xp
xUNp1FQ0S5goE9o3ruO+3pdo4CM2KewPtRunr0aj+mlmffb65QPxljRdS2g0UNWFKVuq2RbAJtQC
0MltdiMVgTc6UfVIDxx25v2xbgzgmIzpYALp4rPnQNW93pwwbDFcyVzTE6iNoiU96bvEKGhYgBLe
YYjRv/Rwy/Fc+bmIKzpcuevx4rINEDpjvBo0/gnNR+VgdnP27sWzwtdTd2lSqJQ2zIUfW1YFM7e5
Q8KJHZnnF7F7hDCKMm6rIn5iDPaH++PdbniktQXcXsyN6Qgtj7imwIPNVDB4qdrheG/ZNHMr5InM
wZk/3R9q5YPBrtQt9rtgDc3FB+tlaSCLsJuY89T+GJcdDQdRmj9bBApP4FXDl8ZJYRqqDpaP8gAH
TF9cBQp+AFyQoOgUxHjPc1CQkQOh8ri9t/wYV1aRbYGFHRJNJuyYxVdD46CVxAUEZ9ABPWPowgmg
OuPBXeteakPIrACBEaf412XnX29D3YeZAodInmWz2il6pF58AIS1EpsbAWrtexEziIVAbYn+i+9V
6oAMx5Cp1OAYYOjywB6CMT6F1oDi2lzFx/v7Y3UR6Zqatm25LOUi9uL1MaS9y1bMcUE+jYMR7E08
w05tE//8g5F010BqxFEFF/b1GkLyxztHQAxPatrycxf4h7ow+kM8BvWfTMqATqmyhLZlLIYKSOlN
LRqJUoOOTh5KARfLh3aB8IPYcI28va3ZGch60lcDoIin7fWsgJIDuvGRFEYLJwfMPKCacwzIx2nI
Yxf6c6hr4HqtrtAFmcElP0yuwYP3D5bWwdLexNzecLTF9ix4vOf1iM6D7isVHkiwzSlW1mfVGeKN
gPzrb12nJ/CXVUwsbJXur64t0hM1yNqChpjh5XMePis1HZxdO2JtVIIye6OGafI2qmvzkeZY84QZ
nvqGK3c+0Gp3LkBxxI8pKfsfwLJzh/c92Cy6+8k5jjSKuwr0l40LS0793s9dfB9FAaaa2I7hJfQr
gjykA+uPWB9gdHFArl31sqmN0BpGKOT+N/mVd94bWb/eGSijQHEZGLlBvBHAA8pymfPGpnDmVZrd
P7oSEkCR4KdfG/WTGmXhuer8jV+xdrwJ/nwvWwYuZxGOIQ+ZsQG6B6Yf2pJ+hMZ4A9z/gkh4tTGU
PFQ380VAgRMODNi2F4eOkkvcQd0zPb/9aoHRPNGUyWnroiNbIiJ0f3XXBjOksShID+gP+iLnccuk
NaX+LW3HPNC8QjPLJ0XE9ckaxpRavAnrbGN+2tpaOlQKyEh0XgNLN2MXjjVZBB6cCLg0aPviRQAC
2y8vgnT9MuH2BRhFt4/IBQ5vS24KOlx4AhwojcQfFd21HydQ39Ue/ox6rCiWn+6vibwaFh8AUrGG
fIpDrY8r5HrD5XL5CyS0QMVBrHQq8PYmrbfD/VFWVoFrySWh5YLSVXWxrf15pPuK7IHXTCqSuiYC
KcLSd3Dvp+P9kVZCK+Fb42LXWXHDXuzddDB60HbkfnSH6ssc5v6lpLvjUUaRLQg7P/WNFqIF6SpP
OIfULw+qJNTEOpuaN1F1scWyEeZnNISW5yqF8q61VbgV6lQWT1Cu0+f7U13ZzhYWxyYvBTaWtnxA
g5CEA1wxFkBh6QJg4FNLnQ409VxBLMP6bGNtV76izc3IJ8Sg26Kbd71XMNFBzNOipA9orXmohgTt
v7J1nmrdcTeGkn9qsS0ZytV00hpezksLZ1x6GoyBfC7jVNACSpuoQ6I0ChEBx1TtMJiq/gpnLGUj
QqzO0NEd2wJzY1maPC2/1SQAcdYx6kwookG6OFLnBEVSookOq6M4v/jr0ZlAj5wz7AjkRq+HshW0
5KGXkuTOvvrBrMqYvgG44zOsysQFh9dX+kYwWp2da/Oq5M7XhLOYnWW0GjGQDaMGQVsdFETFXqFs
YsX7CGr5y58rrCKf0HZs3SADvp5fy8MJNTiWEmUVG6QReY7Ar/tQl8A77y/l2ryIXI6rm9jBCmMx
rwQZ7QL8seVBOLMwGEJ9WEnxqO0AH25skLULWp4AHg+UdOB6LqYFV1+1u45pYfIkAq90it4CJiCK
M8L6ChrGIZLD6eDmA++0afhR11V/wcunfpg7jeT85TO3uctonhNULWsRbpoUVygxoJOJ6a44dzCg
jqPbfOwGSLF/MJLroocFvofbQgaj304GrzcMSvkFZIs6hgLQw5A60sG94oi3scZrZ1/I9xmuavR9
ncVl0Yw1EK0GOEUJ3PeCHiNdNtyr9jU9nAeEo5UL1ETnD44j7wv4t0RuahTG9fwCgc7jhHA2iOI0
gGkLDCMLbe3LZGbncnb9jRfv6hxpHwmTFAs9y8WHK+A4OPqEbpMfFd07EZmxhwfPfEZRI3mCJYjl
BFqFL38mErsNCa3SSOvsxRxnJOjA1yHdnoJV1Q6SNApOsBX6a5exv1lRGH25v2vWpukIh73JDrWJ
dterihKa6Y/oeHj2ZDUfxxmh8boAzhrjSPppCJ30qRuU6d/7g66FA+rKKIq6POdMaxEO1DoXlTmg
lAAVZtwXkzJ5dqpAEKBbfHrxUNQ9qclQFZRFoMWK4rItmWb0DqD/avuQauUTZeXkmFZ+v3EjrsyK
Mjk0J1XwZiTHuV7KDvoSpKwGpVhXVY8JyEp6IamN/LXz8/6k5F9a3L3Q/NiU5E9UY9TFRxtV32+S
Ums8A1jJ6xrT6hGuZ45H5/1x5B6/GcfgEQxVjjKJtQiljqjyJEbaFrxL7Z45K8XJHhsb33EDwanZ
Fh+NHsxCyXWICYJIvt0fXkas5fBCtQGW0CizqdRcL6hT550VCIMTr1rDB+Gr83tQ3UiWOn1+rKZc
2ai4rpwFgdcpFXJqXIazjKAd2EQRJrQUnTmAeZQV4kehNoEX0d5HwETaUwKBfP/iSRKzkX8xDENV
eUhcTxLpY0T7wWp7vYs4XYFKxBub7vQRPUg0TXhRbnzTX6u2WFUuRfanY1icQbEI3m46TLRJG4TV
uiT5ZoWZ+C5D/DdVQOmEO1Wjz66FYwiFaYb0AZor+DujAmnv70/8drUtYbtkFAZZFs7ii+MCmQP5
pohCqWor+jtME9OftCRwQIWA8IhUgiV2EwQbc3d/2NtNZQmOKfOHFoJogzzFv12TNvrCkYOpEv6F
OI4luZQywWbyAp/lB5sw2pjl6nCaI3tMruZyaV4Ph2ShBnUJkJPUAPwbHI95qVN48aMyQsoOC2Tm
Xjw/uaL4fEGC15jj9YCOLVWJi6GB/qPQloyNrP0wd6Z9iS1/wECzaDdmuPIdMXRjTME9Qtq6uCiN
qo8yXJagfrpZc46MEvV6rB32iu8n5zBU/MusKPqb+7OUked6E1PTJ57zxOEVx/PqepYUaAvaSBxV
PD1AN9UjJoMJGY/QyvJfO6yqf+O2wT8AktHG+bmN8nJkm8yA97gN/Op6ZBNloamuLC5M9EsPtJ7F
pTYc/Qmdn2KjZbiyd6jgagZVOUq5BMHroRRfj8vQNIE4lGg21uM0H+BWA3aeyw+Fj5P3/TVdnRlf
kLoS6DrTWtwqSSZCZY6AnkBxzo8FGSQwf185Ip2Tbizi2ufTKPC4tkvbSRWLTRrrIxyPTOrHzBAA
+1oJDia6Oyh8G59o/OonBI2kTcKobGR1Mqhc7xvyK4Z0XNJIVnSxWZNhwpkoq1soINSXFFyKjhGF
j40jcfvheH9QPmZfEmpuzmCvoUkC8bv1miZGUgdSwB4RmvKIUieKQzjDbCynJnfCclpCPs7oPOlk
x4vjUKslIsmt0dJ0qszXccoLMoxzTM1Mo4pwbfHrk1o2kAVsNTtXVYZUaeS2h7YPDGQ9huqViqja
x/vb6fYb2+j36ZTy6Dxzgyy2E8jrAAoe37jJUtQheoLsc5C04wmdIPtz28LEPMcj7MI9OG5AlvdH
X/kELu9Msj7+gbexCPOusEd4uRWN/Wb+GiB/TOMFk+kJShMh8Hh/sNs8iSik0abl3FiGvmw/S1Nc
BBFxp1CBdp8x5EJkR8zD2c+wzKWwJi5FkCEm2bVtfLCAIry8Hiw4RIzPr7ARZF+cp5QSqYrAU+c5
SfwvD6LmFQ7tPkKyifnu/lRvDxAjkZBBIeXuZr7XMamrsOZLLPA2+pjDOK7C9hTR7tzY0CujkIHx
wJSpAT2JxderFBcZbdVnQWcX2i/mPw+KjlTq/bncBjwhS5ByNtBb2C7XcynQrEVJekSeVcp5TaHR
X2wtfjaGeT79wUg2GZ7By46q2SKT7REtg70yYOwKGBk/00A8ZIgPo/dhpJf7Q63sRWrnPEI0VKrp
rC8/UOhgS2NL7Rh8HxtYEp11NEd9eKXp1Ot3mdEkf2cTvL1G9NXnZrBfXklGfQ7IkA5AwabTuTj3
CPRS38mAUWFemD/RDp8PxYAuZaKO5uH+XNc+4C/Qgvvr8y0bgmjA9J3o9AE5ngqaVAKZDO57/Ba1
w63OhFy26wiLOy4zkkAWFUHpxY50fEyqtAm2ZWXMxgf07srPpWLrn3UFfO+ubx13nxV58eLrilFB
rvGg1KidLT8mcj3jmAZm741AKR8xVir32uBaf3AOMLijDijxBDRyr8/BMGEMrZpItMM4RBd0NtBq
Nebaw8vv5UUqpsJ7kvhBY5WK4PVQmg5jGZA1sCeBZYlApPWAE561CwzkWF6+OWQtRYII6IBbizOn
1w2mQL3Re5XfTKfZRRk7pFF8TPvx2/2R1qIVjTiuGQmvojl9PSm7NTJ3TnHbqOqyu7Q1L+TcAel/
f5S1zc6Falhwa1HFtBbRqjR8Sn8x3MvKwTYEVX6koGurOs9t0W9cnjdDMQmyal7CmHyBMFlkSTM6
S43d4e2qWr04YY8ynauho8YAC+lwf1Y350oOxcrZFEnJdM3FzaVg5A2vCLmjJM+CM/DnAAmiNnyL
J1vzxe1NKKkxjh3FxgxXhrXJcrEXoovANbOMkrSy2QclXphcAWTV7TO2idopzRL9B5KrToEIlFW9
9JzxYPh90MXmt5DCyYJwnNGyKyCn6RjsoMrRHqdo6M/3l3XlC9LJc5mhAYRGvYEiRTyBdDQTvBLh
zQcQyyhzCvzcAICbG+fsJs+TswI6SbuWtQQwcb37fcAlkTEm0pgzHbFmQ9rVNBDgAb6gnMpet7+S
hyUfRtFsHLubm24x8GLroOkCrN4MZ69tteHIOxD1osiCqqnNcfmA2nq4R8kLBj7mw080lrONA7m6
h7gMOPh0UKhMX08ckb25rV2sTtQQE6pdpCJruQ/CNH/ykQiIoWhUKINMSFxsXPHrAxsWulN00cg4
rweuhYYEK05bdPmS/hOqH9U/OjZEJ6gwYl+pYj4lmEC+/KDKHjnVQK4/gGCL1R5KxdVyv5CzBcTv
UbJqsqeuzfPh+9znyts+bGKFCm5Rf7+/lW+iK7AiXsFUbymgGMDrrmdrF7NZTSjgeMgvKDNskg5U
PI7F4u+Xj0PSaZBuuoBJl703rgu9cmr40zZlKOmoM9X+YxjCW9n4fGsTIrRSueDIYcC4mFDUzsJM
/USVmsiYtxb4L8xNv9WfXYkA4vdRFscyTNBoR/hD9ZADaU/C9lFxD12pQiReXBLhC5Gs0yOBnEmD
ZnFdoCNVZX2oA7qxC/1LqEzaO70TdLvAE+3vf6SVrS9IanGtt2XveYmjwyjHcfPUVz0U31DbQ7MS
VfBhutS96pwDnHV3PeLsGx9sJcKRr9g27QMN8U17kUmoIhQKJlsaEnNZ/Z3Kyz8oIs6vB2LCIxT8
fG/N0lvOFYjK35/u2ke0ZYWLagL1/uVWwewuaLOEXdJl9nSClo4RYwzLT0drZ+NyWtuVZO0SEEn6
fgOWden11IGFRAgF8OJUqEW1FxQVNmKmjBJXaTRbhWIhED4Be9FZdg6FieRnNePiBrx6Qj1SVBfp
d3uspN3lUE36RkNtbQFlRUSCOwWv40WMdkcs47D50r3ayrNDEXbTEeev6QSvcasOujqUIICopOsW
z8nrOKVWMKFoNuleBSnxQLREmBCDMnQnxRZEdnUVuf2oK1IapFVxPVQSgdbPRKp7DZ6YF0gM5qXE
PeVhhLn4ZrCM4HR/G66dOj4ZkVEnU6O9dT0ezglx29pMzTDqHwl0xXPUwppLcMjdtxhGYF49Fxtj
rs2RJ8+vsjk1lSVkoATwHuQjYX9yW9WbtSqJ91M1ZDkcenwYEaHOn+7P8rYzwuZ0udpAzxBc4Mte
T9MqbAwBJpfAHLtdtEujX5LXo6sdE+STEa5DNYw45xyj0EKNDr6hdvQLFZrZ/R+yFm+YN094YF80
aRbxNBEaPlFhBP4tdvS3CoYsKhgNezhRThu+50VrQV1Clr5vamMLDnc7NuefAIuRH+V8aknXa1Aq
gT32k49dVxFX+840xwSdvJ3uHuEmNfvKDIdDmzXK4f6Ub6MPw1oae9mUmKzlQxfCPnUtebHjrW4e
xBT7rxK07873R7k9onIA0N68pLkp1OXkEmeeMJIbwdL6FoEnwEwLuZfjWFafXzySMIkC8k1NjrZM
JvBFp0g3Ch12oqEf3GQOT4PjVidtHuyNSd0eThrpErjr2IAxbkBmgR1ZSt5EQPNdZNWNvEA9XFWQ
pcod/wggVkFqoNkCKt2eTvrOgEJ57/IYpQ1yvU06AZm7swDxwd2MzmaFt22Nzdx5bGHeNhE44peu
pywn8ZznnUivabmeeZ8kDf5TyGSFcwfXd6yJDAUPj6cMfM3GZrw9A9eDyW30W4uw7PxwGCSCSNQt
QtROg1ZE0Bl7dbYGrHrh7YuCEJ/h6r1R71kJQTqwL8QUwJ7LRGcRaQvVaq2A3icd91i8wsaw95TQ
fM4VC7eiEtlThEmxjx2RMK1qHI+tTO83wuDtp7W5MGGKSXYJAUDut99mX0SuE7aqNu2nWnEflGEK
TlMq/HOSVTMKQ9NWSnd7KBmPPjQ0FgakAnM9XoqEIxJA7oSTju6+ouI8YoYWGvvA7LaKDbcfVqgE
GV3TbZ7FEDGuh0JNZpzRyhj2Vln3qBr2TfsxctFs17o26aAMj9ZXjFfqxwA39o1NdbusjM1HBdls
UllZUqzSSUNPdSyGvYNV+KsBBs05pyCL7pXenEJV6zYy5dtllXkjjWDSHwcMo3E9VxxzRsWOxIAh
YkXwduNxh5wGRqdq/Xz/bP5qeV4ndUICXLk6aa3Jntf1UGlYu1Tsg2mPdSwyjUMGnmhXm1ilAvUz
uk89mllvbZR23oDKndD6j2mO7KRANB4FGOzuhjSzN3qntxcKxE6KfiTN8ipbogARj+pUYMSoqPgq
poPI+YSeMeTTz/tzl1fxYurwuCyZqFACuImD8MRx3dJM1BWCBgUhqO6qB+inik4avqNg0wwADjCl
nD1yna2xyyZ08+7/hJUPTdFFjk6xDjEIuel/O6+m66MdmzhsaktNnkgR2rNaW+oDgHlj4yG0OhT9
NCg4xHyQv9dDNbFBFtJow16flRYvtDzUTC9sGhSfhTF0G4+flWBIsZgHlwESTr73FjMLe76EimQJ
SkiDknudrsGXRlPnwYCy6vWtBm/dmKITLGHndTPXwdtg1rb4nmtfGO4sHSIHGDeMoOWc0RDUtWLE
X0jTnibdwCcmonKXZzN6hbjBonSpK/s0hd9PFtP9ff/rrg7PuSJ4WOzn5YPXTBs/TAgce01LLDQo
NRrKSQ8t2omtEb1E8PGArDtUHkpsYhXxYry1wzegsSxJQfJ1uPgGrQ20oxvrcR/0WfmtxLHwZPid
tRu6qts4sisRkouHvQwnlKrIktQSaJ3T6vMwIpOSIKWBg/J5GAF5I3UToXqjt6f7S7u2mwEe0bml
k6mRPF1/2RhTzMQUbK+qd8e/bQbYw3BsH+My2kJyrEUjWRyR6RJYr+VObjsV48gIrGNilHpxCXMH
uSWM0DAeuD8nGWoX8YgaBfc2nFcYtkvKq0invgwKbriiMpxHzFGtg18gQ1R07fyhtRC9Rm7LPdwf
9ObDIRJAvkCaSzHUIEW7XkhY7KmZdqL1Wnwd4l0+ZO5T2pbmF2xFndexktQbUffmy8kB0ebT6LZA
PFzGIXOy6mEqgDsk6SzOptn+rSlKeI6iRtuIQatTE/LJILhL4GJfT80M07KqBkbC7qE8lxVa0RGS
YrsqVcdLh6LG+f5S3qLX5dRk64W+NyjuJeQS3ftAFxVrmWdIQHShGn4eaZI/GGaPz0c9ighnlFR9
VjvLeEo6X3mtOEF8Rpmte3HxiZ8igWuQOwSUZmfxWZtqqHuL/ojHf1RvUj8z9kgrwg2wO5KJ+/Ne
+6Jk90RYeOis9SKF6DXNSGbBOpd0SDJYsigO0xdC9tFQkvH9/cFuDgkTA1iFYAAlIQLrIjUaMRpU
ZpvBqE/OXyJ0fZ+rrnXfFWGEZsBgz6BEID65X+4PexME5LBoB8Ayk6Cg5ac1RcNfthDzy0Z/OiIX
42ODUajH+6PcXBhyFLJb+foEJLzEBhtRh+h7zSgodA57f0BTycdWYocvKjwktFWe/DaNnjDK6Pa+
hTjSnwwvawckulRLFwdGCUZwf4VNLEBu6ZSPFvJ8/YT66Ny2l1m080NLjD25SOftsJP3N87P7ael
bMKpkZQduAnmolRbD2MVt6ba4zU5z1/GHsMivxWUjjAxLnG2waVe2fWFUDeu6dv9SyOIf2UDmA1s
LbKEHFARSsH0tYuEwVlr9W1j129QLFGf7y/wryrUVYinMmRwKoEFcjEDrboOSRNyQUbchCRAOTLr
h0F1lLdaZJbJLpzq5Ita2zqGukL5iqtR/qZzQiSBI8yuUQ9On0utV556RNg+5KpfbGy9tcWHRCAb
jyBQgYNe/zKUFXMjEaB2rNiP4l2Dh9au7gX2qogAh1gL4KyMDP5Wuex2x3OYDRIU1p0IYstz91sC
zFuV5K3GAdx1eaPuihkVq13S2M0XOkqaTQE2iE9GX/ZfkQCegyPiz2OzEb9u7wnJtccBgICpgZBa
hJQ5a0oxCpyeQfRWp0ZN+9dR0JafdHTf/kZ248VpGZuAAOainkFOShJzPedZ4HoFe6vzhgyz7SSq
kj1GkZ1nIiS2caRWtjYzktAGUNMAkhZTo9HYiFqayqdcx56UkvF8Kof7HC2ZjVVcHQqsnhQhQXt3
WZ9TYqqclQmaTHXD19hgdZqX0XV8tJHq3wIIro4lS5yk9fDSnMUK6r3AmL40Ok/JdK1G92so3XOR
NMNRdfPp0/1Du7I9JEeSrBb5jFuZoTB0ZXeYwcqKVjUlztcxqrc4eQ0i22s0a4eNlby9a+C+wQ8B
hkXNgcvgen9wC0RGW7M/xJQOr2efCKiVRIL701o58HLD8/pHQQk5l8UoZp0gCDpWKDTPejTuQ0fE
mE2FVUKFSrgYV9T6IS593BHvj7s6O3pUFvmJQSLoXM8Ov2gb66SaQOMrUvmSQv0JTiWajPfHWdsj
hFgedgS1Wzqm2tEsphbZeS3e6ocGWbpTNhihFxliC0WxOpT8awb9FfK/RRBLSsgnQ8QOMXDP88iS
tIes77+bXe5stMRun9WSicDjAEoCJ42E/Xr1FPg2DhR8goWD6FptNsW/RU6FAmfN5FLMiv1ktub7
oB+0bzGaIZ9dbpSNhV37gCQpnAn4S8TnxWxHrIRaV+OmCLEw8BCZnY+N02+JWqxcDOjPUuijFAQE
2Fgc8XIIs4KWbe9hJyX7cIN/6fFLPRiFg1ReBTQZKWQ0sZDYPVWGu0X9WPukNBnAu7nQFIzl09ko
a3zZ6QSghI+30Kgk1R7dSPBo9rhVXFwdimK8hH5TWlxKbTUY9CHjWPTekMeIHlZTvO8tEAajdNN5
+Zkg+6AVSO2OeLb4dNCSY6NSEd0NeG59U/um/CgVaS/gTv2NnboyK3YHIFbaNQg0LLkzSHiYuTID
ZfV5hexNeKwHZRTDLhsad2NDrgRoao/gEZmTvMQXW2VAulQLU+xq1JkbINLbPvLwjkGHv9ELSMSJ
OV7ur+Nt1ZQ3FQpikOcpQFDckbv3t7SlBgDcq/JezbHkSndZOhfW204ZBnifzVh9t1szar1J0IjY
GXQD3lWZ0PJ9iFfxmzHxjeCAJazW/bPxs1aOJt0Pam5oQfB+WNJ5YjxmFCTCuO7zsToqg51Ux67F
avNC0Ch/2BaWat4UK6H+qQkH+1VCBwKBxTTMX5txnxpPoxWKozHSLvzQggsrN9KRlUMtO0CUdel8
k48sYr+GzgvmrHHnYVo77e0cY+0AEuvBrZI3UdVnF64pDb+qqjvKrvLLdz88aupTgvYXrUS5j377
aIWweJHbTLgMo2jXu5byGAXaN7WDV3r/Q6xtfoOHjETvWZJYdT1SjGSyUvFIY+/hBQNxpMGGFalh
a4Y8f3+olWtcPhZZVhAFIMYXQyE9F4YwOUgmw2p6LOtgIo2tcYhBGzU4Vfpke1pVb5FkVjYaEmbQ
jPiMcICWfSYR4aOEWlDvYcOG5qY+pl9wdMw3SE0r24VRBPkJyEu6E8uDHela3JuUizWtw1p0bvXH
sEmMf9w4FkelNcOjKFp7H2E5hdR7Y76/v7S/hNEWrzVJc5K8DEilUGmvP2PUI9ScDbTx2t6tzbPu
+4iAIS/jTzuf/oTv+VUX+wdsNxTz4IdFK7W6RfMjNsfpZ2p16tcqD6tT0RnREXvh8DJQsvzYKElk
H4JkMJsjdjO6sovSsKE+NBBGD1iy2SWo0kaLzo6VDinePUp+SJF+LTbmd/saJYWgLkzJFo41NbJF
ETVBUru1yYwQ0HQ/RWV/cn0btzVcrnehq7jHxMmS3TBN9EYyutCaDHVQc56zyH6Xt8HFtNp395f8
ZjfLHWVDs5C1nVuwSoyJUUSRmVJSMFmPbVX4yU6tHPUxoO50FC2Wr5Sb7PalN8ivYQ1g05J2QUfo
+kOXWIua+IO1gOhdl7e52xzNBnXN2Z/Eoe+SZuP+uIkPvw4OXQHGoqW5PLQZZasynJgmMnnuqaz6
4Zz6HY4ksC820vy1oegEy5apQ869bCXyuI1B0vsUrloR7VsLo2gNxUEv4+BtrKKM3lfHhVlBy6M9
ywOQ/1wcly7XrSbK+pbctIYZmIjW/AdPN/9z26fNPi60AuuZeHzdTfOWRN/q0JSVHVIbRF/MRfXC
AFED23jgA852eIgr3ZQOEojEj0PwhOli4KG/j87zWG7Bq9bWF1StppPAyYfvIkYlShMikt1Ssivn
edem+ozCHZ7AKBJvYZZv8hzWVwflhIIjmBEQxNe7FMVyK7bcCaJgAMaVQuK0H91o3mGSmO7n3tY3
AA2r40lpUUaTCluL25pKJB+ZNoCnIsp2yOI8OVSmWeLqETZPNj4yGynj6ni8CJkk9zTx6Hp+ZFzx
OMxRx4WVDO/brnL3jdYUF/TaMdOC/reRD/zakMsNC0yDFxX9bym6dD2grhQV5fCMDKgtIw3/qzir
jqHSW5pndMJ6k8V2RvPXFR33jqsEbwrVbIe3atghje7GAE122HjmDhZLSKnvWuyZP/M/9Q+4vuBB
fj80rm00FDwJGVAtJEfs+sfy9hw1J+QgJ1z3B3d04td+JJ0M0Ft/vj/U7SuTnYbYMQ90YA88NBcn
ORgiOqSlQudEUZVnzmz5nJizeRbdpH1ra2yDMDuso0eigP3eVJz5h6bWnbPxfdb2A49qdgPlF3AQ
xvWMQcximoJiuaem/oxXbTS9Mlvd/qz6UfRcOmr66f6018YDpgR6D6U8yZO8Hi8MjBTbDPjFbWd0
b0bcBrsdTghYv/C+TzCcLrfgMzdpFOtMwIKvbVBxpdR5PWIVJKUmaoiuvOOVv0Ga4U4b+htZ1Nq0
JKePCha6GBTYrwdxEXScByGVwN3Jfmiq7EPcjDoGQAoPgLHXz/dXcW2f/j6c/Dm/ZdmaVjep6hSt
12MLvg8j3fVCN8UTr4ntw/2hVmdGwYN6KhBr7rjroVDR7UXWyvzFqacnMgr1XUE6/lySzxU7ZSIE
b1xxayNSDZBoEQIiuL3rEVUfl17e8XTwnWo4u07b4Brd27s8kKBSeEkbR+DX9bwMURK/DrlBRUR0
iWCYBcF9NLhTw340woPVNsY7nZqOfXTDqP6gDPgFIMZXjdHBN7GkO5DhBBgj1Xn7UVP6SeB/Ig02
QjEEFmbU7Zgfcl3vcZ1OS9uA+JJqb2NMG6jHpXpyiYdOMXe9kcX/DqYeYonS+o2+8d3Wtgh1Mslz
hRJyA7Bs+DB2YbGKrpCWn5Rzj62RqBh/KclG1Fz9YHTFGQuZE6oR1x9MOAjM5RYtLSS4p0PdZ9Y3
CmQYKtmWsge+tfXCXZsaJ1mjs00c4QV4PV6ozgamhjPj6RQ3c6UzvFZk8ck0/a29uDYUNApAfkia
I7K/GEpDZpmiIy1ekfqRF1ZD9RRP2D40TR5tvGdX0iuKCrwl0V0BwLzspPeWYve4CHReBzHlh69b
abErzan3bFWpHlDVyg5DqRb7weqqLVDzyjR5s4P5NeiWSFjl9YpC7UnwO4Iej7ExNm+V1Z4TZYZ/
qg3J8X48WR0Kzqkj4ZsmmgDXQwlELY0qJ9mIouBn3xbGUS87cDvNsCXxLL/N4liDb5MYXMigbMtF
aoVMYDvHKhdskCvFIc7QlzCtUj28fD4IgtBHoJsMGXmxQ4i/rp5jBOG1Fn46OA7Xw3OFU1vPW7NM
v/3JYFybKGZKKdLFd5rcRrWUiOzNjuYIbuTQPKRIkr8ei0b7eH8o+aduVg98pJRVBjy3JO+NM9r+
cUp5RXMjHHH0wj0h4Nwdk2SwPPCEGqVpbJDvD7oSSSSnVuYjVCR4Sl1vjhgdjrnsGBRsi//UcQ3s
O2PQj5OvjV6PsfPGw21tkjzZJNz9f9811+NhJjUJEXFtdzZqkoPZDe/xXTXPbCf4Q+pUFxc0SPOX
5+Dkw7J6KPHvNCevR51Hs7EoxHHfVLWAqDE4F0Qtp2NoRfUu6ML+D7YonROaUFzflAUXuyYB/lhE
spoPky4/AMFTz4UCKxEj3/3977eynpJJDggQBAfFw8XMZJehbYTScM855h5vIv0z3lC6ui9UFVsp
oLVKtBtb3fx6f9yV2EniJYXcUXWis77YNwRTv6pljjfWxigBxNYOv67iVZHBLxoBrWEbZIU0cLJq
4/12qyzDU4FnqbyGKPEw+euPWeOR7NZd13p23RbvE73QKyoO/fAGo4jg0GRcTiJWs2PctQWw0Lp9
hzkbBq2mrXwvJ7XG3zEu/qDWIlWiaf8BOeY6WaxHaYxGhyEosHxVGw6KVemXABrZLnfb6WIHlnq6
v/63qCy5ChCgZBdCID25yBKN2gmpOVMb0BTK9F6jFCRIiZ5FzhnLuvm9NuWNeewwHX2gPotB7aAk
feyZ5VT/7J2e3OH+D5Krvohe/B5ONXBrmSIsvopWIWGmq/yecMQhLcWl1lNU/Qulij/IjzlZNEa4
tCUCYLHUcHImai0xBQM1r8PTXPG63E3CwLqvtLLwdewa+DXen91KmKQrKYWhpPQV+g3Xe05omVVC
xkIzrRuqY9912m7CsAmdf0N9jybdlrLC6njcobIRw7XtLh6JeD7aweQgJibGwv7atmPptQqG4ji+
0VMYs3BjO619PfgdzJAXMrfB4uZ22rDCsBUJsQw+5M4ckI43qPWc9Fb5k6EI5rh2EDeAZC0iljIL
tKAqlCLjwqAFihnkq3Fy/zVd7K9e/tFIj6UzjkbpZQkCxe8vHWptav4/Z+e1LbdxretX8dA9vJHD
Htu+QKN79UrMFEXeYJAUhZwKGU9/vlr22YeNxmgc2leWKKkaFWbNmvMPUPXs+Gy1Y/mEMcsfit1G
gdfxFrg93NYcEghJsCTI/wr1nkS9N7e8Kw5TZPX+3E7ewYTT6dvjbnluI9FiqSTCgQQIJunqCPTC
s2ZgPBSUXbTYSJi1s83DaSfSbm1CCbYE0QV6ihvmctNj8xfGoUbHTy914zUa2vpBB1DmOzVuoXR1
d9mOcunXMYT8EfIC7HoMPFbFIC/Bvjl3OWXJ4JTEEIqCCaJ6GF9qSbBkY3+aO1cJ+rooD9Oo2X6v
F+1dJBxz52Ww9eWScQnCn6YyuL3LL+9c0dBN5P7W3DI7NEtZfNVrR/iQnOygaXal7rfWE4l7jh4T
DcFptZ4JjV5kvVlPFMoA00eIMwuc6d/8+gaVcDR4eTSASPouvyrhbaG5+BAf0Eouj5TD/qzdqHlX
g/LYmb+t7EA2Q6FVvwjDrMIJZUUxGsg8HmxpPpt4bfE5HEX1RLmjoPiULI9ehrs9uUP0/vY3bs4k
h57QKVFb616sPWUOPvXUaeKh0D6VVVKD5XCnnZMh1+NqowInpO9FdCa1vJzJbgDlZNeUaHS8p8/0
/pPPiVHWd7U7TkdjbAcURC39rBaDivVIn+wkX1uRRiK//z28vjonAo8/u/D4yMKobTrfk/Vm9jTU
kcw2Od+ez82VRIfJoFij00laraSG56quYXcOKMfCDV6L1Dv2aBYsbkpyEy7GgW6bOHUIj+zM8eYZ
5BvJo21SnfWzVUmTfmH6UUVFqBCA2owfcayiIkiGd8ADI995CW1+qRwNPKGM36srPrXwrxSD1O8s
4vyVFxfh3TyUGd6pRT5lx7A1lXfp0nfvFs2tdq6OFwjDekORyAHYpGAPDGqVPdkd7HndjSgv0mrB
jbgxBs1fiiX7HeSDqt/zAnU0ae6DDFHaxzb3dJ7hqhrDFGy6urEPXdqoHkQHwJB+mHlt5U8YDI9+
2zg6ZuXY437CRHsUvhIOKNre3iVbG9KmBilxi1DE1+mDAgcJi18iS5zH/ZGMXIv9SV1ycMeSGvIf
JCs/j7aKlnOVamWqyz2pONFpQuudNnNSJA8JMiZ79aitbcjzX3/hASEjt7oER3Bv7ehRbcAdDpkk
B7VKdTKQlcnn6uS1dbwTpLdCCyuqwSrlxUqYuAwt0VKkxazQtAUgrTwapsBkxrTnWfXzCCbNoTHn
bAx6rY9/T3PL/T7NJubut5dzK4hKXgDhGMg8usSXvwGfqVixM0FhLI/Vx6UW1nvbLsbj7VGugQg8
YXjGSQAvTgRYUV4Oo7N6adi6kB4qBHwQbdTTPyMxwtRU2PmGH9rhh6IsYFohYlkEiZbHP5zQbRKa
RaJXqBBGtFHGaSqelRKn+0Bra6xTRsVYet8VxfKl7uuuOGDDWjt+2iqh5ac2Zt6+rmhF/QoHVS05
RDmKucHods0vI3PYG/RQqXVQOkLFZxU7nabORBEyjRNaKa8HN6yRzVWzU9epO/ftxvnjWqdHjNUk
Beh10bRZGqfJaqoqWWOZft1U1pkUK/R11J139sZLv2gVqmQNheyM2jNvvdXmSIqRRMbl5Q/LMy0P
Tl3P4WGJ8voLpu3KW5qrqeNHaV549/CFeus96iY2e9iKRvycLcjO/jKn2rNLEUz4qVr3+Ce3Ynzb
zkwlXrumVx9u7zR5Rtc/mYwAiXHZdrtS1YRpm81tSqHXBDNwSmarPrqKXh7sRW//nKu4ThBprGxr
JypuvdGRj6OaJ3v4Ev5xucFrJ7ebJOapLYzcfKW0oxXQ38DPvaIs0h8ExmeYno9DhkhqMx6HWfF8
W6D0xhHX/7o9BxtbhMek1Dmk8Mb/5Jn/qYEFvh2RJ+zgDzD8jG9JPOhHrXHBu7bDjAvy7cE2JtwF
ysYLRWKHiZqXg7kKJQfNHbhLw6Z8crPOOAztEJ148tUQ1fTii2FR+7496MYXMig1buIJGeC6sSoc
zDBMsQChHZs8qPpevzd7VT0ge/MftHpcSZp8ua4p3q++r1EHdo4rEBI2h+KIw6sRDDilH0ODAsjt
r9qaSnmqXyTOrsGti+tOVpHzyhv0VDmBe8kPLaSlO7sGIozBWvzomPFe7rU1lXIKeS3wfobSeLl+
y+jakS7dMNy+0Q5mmnYnU8rrdMj8nG9/3+ZQJHj8j9uA6+ZyqHxUEwv/KYw3Cj2+k07gd51XjwGC
33vwvi0AAF1V+CnQYSAirGHmSaJWdP4pPZQJJy1D8+JA/yc+4rdWBHYuVRjwNj+mST0FyERHvjpm
7U5ae23uZhEQKEZAiAVWdKWDaDq1Wg8h8vvLXLTNqWJZP1CoiD4uonY634E3X/h1htHS2W0HuI2T
Wte1X3Rd7hKxnOjR0SZ6fZT67PuxFKTlIp3mj7eXZSPtQZOGRPSll0+V9XJZhripcmoC4uDGU0k/
J16ORm98bIWWP4SeFe0U6Dd2ASw5BLio7JETrKGllToDWrGpP4HOyV/XTVjBsgyjp7pe1L0LTG7e
1W0gaXHo5iLww8tmlT6S7A2hMVFlqJsptI/G7PQBTW5kWa2hKc9T2VQjpP5wvNOMWbmDbB4Vvq1Y
yumXp1j6v5AjwHpAo2J1yGrqN04yUV5RhzkOtLEGSa0n89HyevFYlU30++3xNucYvJyk4KBkvYa/
1CoPhGnhUW54vQ2kLK4PlDm6h4GSwC/nI7xlPIO4hU4C8WOVNFfTrOmdjTq2GeXeGcuyHN+QWD0V
TWftzOL1V8mhGITOGcQGe7VR26KeUByzxaFXy+lkwQ721SHsT3m4ywW7PhOU2gGB0HXkJgWqdnkm
5sbBmaiKZD1xEb6KRzmWgGl8XGy98WkLNPe3F+ylFHq5U5lAHgIS9C6bPPLbf7qz49J0KjpkfBvF
fHxQB9eqToPCU9wfOCOv0xL3SQzUtYwExurMR9QDvPKIJErU+nE08nQwxigf/NApi+xYF7bxkBbh
8GfqFvopDJMuC8Q0aU/M3ZgFtW7Eb6II2fjj7Q/ZCLzSE4iXHs946Sqz+pCwUmZbzRRxyExz/EEB
v7ivnDa7Lws4Z2gud90RJU3vDoUA9d5zQ/UT5XYR7Zz8rfWDEgZiBvAXEhLyz3+azsQTcNLjjCCD
TPZRiRzlpLa9dTeEun4Yw2JP93wj/0N6kroeoEYIPyRdlwN6IjYMRUa1zJ6t53IaqSYYXaqc6zz2
3Tw9xbaJDiyR79BFkyOF606aVf6yOCtFdo4IEoDS9+DKDsWcjdBFFhVvpshEcVp3+rspx2FiFC2Z
O5XHc2ame2X+jckm2wSKTQFQuluslrzmYTTlrSUOnnBh/TjV/BQaSftq9DJ0jdAGzPfEWa4LODo6
1JYUZZWe5+ukZXTUsgonRMKbXAEL0KjzIR91caQ3iO8c/ryBnYxq4Ax68+H2/pa58+qcavRMUEWn
d6KRFl6uM+XAqR5rCnBzjF1pXVbps4tn8U6mtAFs5wORCZCyh7KGu5rSpm+zJZw8cVDNBlmJ0J6r
e7edZ78L9az1OzVx4qMina6jmbJrmijph7FItED1svht5w55dRJhHJ+W2HB3YtXWcsPHleVyQKe0
dy6nQGmTLNUTztaSVvoHw4T+IkYnOzkRKJdAC6nx7Zzm68SYIgkaz5BDcBix1wiaJrRVqmSMqKhI
ohWxaR7iznVed14WHhqF69uiOrYz6NZn/jzo6klvNdVS2GpMu73PbJoTCBJ6CpmDaYf66yGcjJ28
6HpPc24lLxI0FA/Y9cNeVcd0jLJBHOzZm+8Bl+G9FwrlWIls8XtnGo8ULc27CFOKnZh99aX0IaDf
UAWiFkpuvvrSOnFmmwY/XBgFA56zaYoIEQwTSMChwc8yu0PNKxrubh8kuYMvDhLvUhIiHnGwJIF/
rerq4RKn+Uz37NDDri7u9N5onywRao+lrYV7YfHq1MrBoMBIdQ9qry+J+k/XwdxmHco3FS/gaNFf
F/2kn7ym3NNwvvok5HXoVhOTZBTkaFwejBKaHCsYjYEd1aMdwI+pgtrIEaURbeXtPbxfXtYXM8hw
VDjo2VEQQlZuNYNzq1tFqc5DkOCDOWr+FJYezcilVJ3T0gzachy59ismuJi/0aOx2pOVp2bm6w3x
4zg2KmzGTk37EIXRsn2FU2g33+HOoUWnEaDMn0uc9F961SmhBaQ9akHEWHt5q2iREgLQjAb3aNfR
1D0QDqpnPjzKDwkX087BuNqefCfFSRbu5Y2yboGUsMFyx+rHwAun+r1ajQ/RqNRPaZ87D7lp7Um/
bqyi1PVhLNkcoEt8uYoaNKI2z3MTsdXe+8PtnOipQmTos6EPy84DcWsoJFlQDOGVSud6NVQ7NsjN
xL0ZNEbhvjcKrXjsVKs825O213a4CqFcWTSrqZgA/AVqv0po+zZeJrtnqLrvp0dkHt1A65b4Ic2x
iqDWrz/RAzV3vm9j5UDIIDnDTAKWWfNajUUXTliFRlCUdvk2cZL7rimRAxQjHq1dt0cw2PrGn4db
HYgStJ7UWjCCpcBH5dy5kTr56hJhQuW1iKYNwAwnvzV/HabI5AKao7DGXQ3YeXXwk8nVQ7NHbnyc
J/Vzhm7wH40aNR/zrFh2egZXtwRJFso2VGu4RvGXWn1jqzlhHkmMTzMv6hE5a/U09cZfixknp2JS
dCRgnOKvpkUq/3a83phcBnYwEWQxeaSsNpCV5gj5QBoMss5pjsuoKx/w7/qr6tXh1dTh8GfPWnm8
PebG/oHvxbmQ/rDEuNXHjm7tUGFmzCEEA3Uo27x7LrCjQ91FhwZWzq5zuj3ixol8qXZT6KNcQ0/7
8vC3TRd7/VIDoeoi87Omdu2r2Uy9byWmEjsP560JpYYpV5MgDgPgciglx6i8aF2y1KpT68LvBI2J
t05XOijydzxTdOG6b8Ya3+pf/0ZeKpAAKA3wXpGz/tNlmDSIEBu9rgUiDHvj2BlN+oE8Wjh+7hVi
BwS6NaFs1hfSF9+69hQWjt5lCW2MoCxD95NRzVVFA6+ZzrabzB9uf9jW2aAzSROGgErRdrVdQFlD
YJ0tLXC8UJAkd9rwiAaTda55cesIA8tIgP0Cxdsx73fsW2XWu7qNPXJTIGO0zxl9lUQRW5e0EaaO
EGatDPczHauzE0Z4GzdzhGMZxDrzXUFy/KEYrP6vskUp+dc/H0gxOFTZtOGHXK6rZXBLjm1jBHZW
uIPPiyyd7swqt77mmVDJKMfqGENCC9oZudCdwbc+nwwS3y2qTXIOLgc39KkHvjYagRXGZX4Eoxc1
fhrqzfvMw9TRhAf7COXaDlDLGI62Yu69wLc2GiwJmlU0quRlevkDMvxfhEIxDG9BowwGt1P9pPbM
s1Ivv1yHIgZLfQKpSIQGzDpDiLUsjR2PiS7GOAry2O3vitzL7guw9jtndSsCMgTIQAAuZJarm0WP
Si0qnNQI5tA1osOIkO8P6jfSUId863FQul2L0eshke7h/KB2DfQQ0sTlREZWVYcoFC/EpXF401OG
O4KHKDyfvzt9rUPjl3HNSDegF0SzCr4efk+rAb0oE3Y7tEuQa3r6B85Bj8jRKJqfqbNF5mDxDrLm
aSf6XhdsXB4dBjB/UKXgWazVaZl0NU8HxOGCpIogfkzDpD2OphV+Hc3cep+Hc/zURW3tHOa6tM9A
CEe4Zu4AUMRT/7x9cK+3LrhF0gZJJWKl1wzcwZ5zd8wUNKgrx/igOlP8rVQb87kum/LT7aGujylZ
IOxmeaXy7FqnD7qBS0kq0iXoq4xmSKF7x9grVeqFrfXBg8F9VEdw8tyuzrlFKfB4e/iNvUUSKrVO
AE1hbb8qHUSzU9oIMy9cryIpD/i/65Gf4q9DcqaL5mlApmBnoa+vWXiX3OXkdpSKSNEut7ObmvYA
uWEONGkQPOS2oLuheMckd5ZvWoIqfqY7b29/5vVFxJgQMWlB83DhWX85pmLEIMEa2M2iTZKPeaG/
aUMX/LrnKGcNmQtfUE0LgCHsEYK3dpKEIBApqCJQJr8cOCryrPTiTA1yoU133aRHj0qOy2zWZdHO
xf4Sei4vPADExCUX2QV20hpiCOFO5KM1LYGBPSHWjmg90ttG30By51+xeUafnrgTpPo43TtaNL9L
KBt/EMUYPShdnj3rjROdb0/81mID5gRWCeyRDGB1qNupSCtEi5cgWbC99bPQBQnQVA6iccUC5WvW
rfK+9Kwk27n+tlacVAo0BEVnUAer1kRaZVEmud9BW9fjk7do+u/ZEOXU7Iziz3kS6qlyhuSkZRSB
b3/y1pEifFHgALcExGZ172kVAiSoeKhINOvdq6nVKr5VUz7BLe0eRByFOxFka4sRQyQvA1dI+F+X
W6wAJTnC6uF6iIr+NE1cefD9+7tqcqvg9qfJ1VrtMGIVsym7ZnCoVylVVRhJhabvFBTZ1L1FKt/0
EaEZP94eZWPpqNfINxUKyeTDqzPTqEk2u206B3FdTA0yC4Zz35Sq4WtKVp+GUSr2t0mH/i1ld2Vn
32xsWDI1dMjIkXlarUtvCIs3Q4tucrBES+0vZdPcW/Wov+qbuHpEuL33J22qfj0Kk05wt/P8oI5r
rZbQQp/NSpJyDqKiNYPSNOOHRE+skzpYH+Eq6ne3J/i6mI3TEvgv8hdoPHRiVxe8UbSzntnNHMBc
z2CKI8OQaNN8WkbLfosIYvVFM6mXzQr2OpPaRM1RCNW+S/Qw+5CgM6L79OjMg9fwKNr5aRu7mZ9G
tKVvwo9c47ZI5XDUaDuknCpHf5N5ynLvDH3zHhO28lskyvCooqb6lI0i/qOGBvk9lQBWH45yddJH
MznSpJ+fOmLRWc2QH9z5eXIl1ieAspeMruxOyguXh21W5hpd4mGCl1q1TWDU45gHid3pn1vVUJyT
oyQie7DVKPo+4kIbHaqoVJ/ayM725JivpSZYREpIyEFxqUk7q8ufUqTIlMcVSvTW0MatX5B/npB3
bR+l58tyBNdhPMxqPp/tch7visorv/cI7yTHygTR3zhK+YxDo3mXOHXxlIGE+oTysWLtbO2N/IYo
SCIltc1ken75K5OhcXAeV6cgDasJsfjFTB71uSoeuSu9L5WpojlYpWXHVJaoAqndHP5+e802TjTY
POTqpfaExDdc/gKrcXI1qlUOV2LV6UMUh/lDM8TDRzt3sREYuq4djqGzuL9+D1ANZkhoSFLwb3UP
pF2jD3jHTEGt9HV+EgKY4I9YGEp1KnWMeM5J5RT6/S9/LEQGWAbQ4F1aB6sITQfeLEvZaZvURNRf
ImWOzyn+G82dm+VV4kdtMy4PaWTMv1xZpJpI2KZyQhDjuF3OMnZ45gSujMqQyOomaFtYMr6RNXlD
h0xZznEaGtVesNg4jVL1jXcRbjGkPatLPktzHeZbpgVmhaALuJExe7LNvn70hvmbAcHhlKr9m8nL
hrspdSrUcdX+/e0Jv45XlCdgKHPPw71GKfPyu00jXRDc8toAzzP9E8UiC193q1LetuUy7MzxdSsf
hDdFTSlzD5GWi+JysBiJlkFdOCyLPrbVY0GAKgMjj53PZg+M87lY5tk9eaaYzUNkjaZ3aMNWMR+n
rqiWnVB4nQsA0YIABYSY/JZG1eVvQSdg8UJsgQMnJawAddegAwIp2Dm919nU5TCrZKAba1yOXaMH
ngP/zi88t39sa5AXzSRaZNsG83R7QbcG5MBSOULBB23e1Z7qUru3piIbAtXOq7Nbac69UszYeWtF
7IcYP51vj7c1j3i3yuWkoAA173Ie3XLQzIwQFBiDiJ6rpS0/6Na0d+Vfh2FKFTa4TIm9Y7lW04h7
mzeWRT8Es9W0JzdLM9v3cC54Q6dKvFksL3zTZIrxXNURaLxBNd/c/sqNY8LYZDckqKCt1iVOShux
CXliCOKiLYM0a6FHd237PC9zc7w91HX6SNULwTCLQETmtOY4RggB62ivDUHYUHfzszpVPqWF7jxE
mpYXfruIlHRSD3/wMsj2qm7XCENZc6M0hNo8/aqrdkCjGIoRoReKTE2Cb1fVeuGjM7bZY6l2Nlzp
RBHKYe507Y+4ivNDaNb9713Tfy/izvjQJkt+zOp4OlTa4DzRI+re3Z6crX0gG69S3IMG3pq8WIGR
yHVEbjBV6Wsq2gi7vlPsKr6bldowfDhIDrixYcz8IjVQ7CQe7SSfW/udPAC0IUGMZ9LqOg7d0gyF
xy8Yrah3/DgswLambrtT/d06xigdYEIL2AWs5yo8ZZ07D3odDYGiqMPHplIz/TgjHTffecsCi5i2
8c7Vu/lhFM7sF7dg5A4uD3KatCagC4CzoFWMT+qkh68Mm0fK7QXcOkhw3NH6J2iASFmFi3pQShgb
xMMy79Rjp4ROgECeGjQVCK9fH4qmC3MngTVXKIQQsDzebwA0lcFN76px9AIbudNjGHn1Tq609VUS
aAdCDS7KVZbYI+SXJ0AjA1gIYO0QGDjqsZ4CgI33KjJbGwOaF/sCRAAFqPUEdp1wa4v4PieT8air
XRqEWVRCpUvtBOGEcadZvvVp3JGSTYTIHuflclvQ2CjrXnFx18DO+hBWhbgTUxMFmoAOcXvBNiLf
i+AFgC8JBFqX/LHiMpDctYegQ6To3gwXT4rBpNgYDe1ZjzweCYqJceCYhTuHeuNFiZwpIQ94q6w/
2as0KNZx2qIN1AemErcfy2xGGVI3IKNoCZoF56b2tM9TXKutr1rLgqDsSDmVV6hZ+nFulKnPbu6/
yKajcY6k6Utwe2o2VoFeKTVO6UQhZQQuV6Ga3bqlmTYGppXYyBbkn+vSWM5LZO8E2I0ocDHQarnb
kCf8GOPrt4AbmIIlrGL0/mD371T7rl81PEFBYJE24MhFR+Lyg3q1a9DVYhvry4LM1TAIXr6achSm
InxXLdVXioitnUG3bjeYNCjZ8eikorrmlui0BYAFNUPQp3ZcHRZl7t5iXdBQaBxL/ZtSF2rJ6J0R
pLw0Rz9B9eBtadT1u7qZwU8ROfqMLCqMHlOenXecmOnT7ZXemhh4NrLrRkQx10DhrNYy26xBWKaa
Yn/ILfBp2B8oqON6lFZSkJ4TF+NOVN4aFL66NAyW6ijrGpzat7mSOuEQuGzmcxpXX3LgtMfOzar7
sEGCLArjvZtg4yqHFGxAEpDdA+oRlzsgTNsF32eFTMOLys92NfyRibq6Q9+nfFK6IbxPNCfzW1R9
HrMw+3F7lje6NWTHHEec+KCp4HVyOTpk67DTbHm/ImnfBkUrqlfJ7ESeP1ezdYd0QH4oQnU8TYlW
j2eEY8ZgbNEMwczJ3fPa3ojp8g1GvwacNo8euTw/N9CVKY+GXGPNiza/J8ROr8ZI/9o5Yn6wp6a9
u/3xW3EWHDrwvBe+xJqiSXkyTJVmGoJlsbq/mhiKJP5GtXW0xmbCsziekseo7K1Xi1V7O9fJ1qfK
ug8tbRpGZCmXn7oYaloNkQffspm9Oy9Wy8THVaj3PU8UR9GMO50TuY6XBS8AOrRw6aFL05c1KjAr
6ljzesYjNZ2OaFcvZ8UW1SmznH7njbA1rZAyKPsCXub/rO6QtFzmrOjYHImjj8mxdS203CmG+rjr
tmceKt0PbLhU5YBhqP7p9pJuHGDa1Oia0ZUC/7h2ndX1qMqKiLH7UrFPvdJ5A4a+8/js8nebg1mm
3cNkN+7x9rAbZxjwDk1PgoesIKxWEy0WXHR00QVVlNjlOVMhjaemQg0hCZXp3eQYY3M36IrxfsZV
NcMuydx7sWzMOmgQisC2bMpB5bjcUPZoYYOthG2gIE9x8ub8vQNF6jguen9Sa6++dyszDlou751T
tLGzwEVIs0WiPKQOWdz56dCGiSO8scu7ALUB94tQFfMun/WaJlXZ71zK+uZH2gCX5MEBKL7aWqW6
uOGiSje3ybG+iaqLH+hM6XdiyIf7pevjII7s+OBoSfl73+W2jaoWMI1FNWf1kLkhvH7UvMb7YZqM
oEQrGeHnuXSAPaVG+0dTG/Ed8FX79Yi+hhHgXTd8KUzbG5nPZXzo86TBKQkLOJ+iVHnIUrs5xzMu
ILd30+ZXSsYnxT/oXGtcpuvGY+W1YxcIS6k+KNP4kDuFPR8EW8yntz4rMC2m5Zma6x5dRu6SVZgA
vcTTh9CEieZ6I+tl4sbCabug00P3M5HzfWPA1gH8CjrBivWPt790I8uiAiZdhmW8R/T8cu/0TerG
5JFdYCMCkB9gcPa6X5TTt9vDbG1RAER8l1TH5mV3OYzTtOFQxkoXqE0/IfCQFUnkW3U7P9SutqdK
uRULgNTKW8yFbqfLP//pPHRKlWIBsvCyU8z5o3BNUb5dujBUDwgfGs8j9ajZHygtGIeZ1/VxzKxq
53K5NiHB5oO2JWLZSI2SJq/OiYJY9DAYWoPGgdVMB4QAQj31vboNn+ylBO8iIkP8rhuVWTw78awf
67zDAKzRO+17Vs/ZDw2K+vfbi7ARmslxaQeRuIN1XAco9GzyJjeEQLnbGZ+kQgMKslZ3KqJyPiai
1bGSG1B7++VRYU9L9BK8WLLs1dLHeoZzQaY0wVC39ifpJGcA0w7N92qtm7NP08R7zOK++vWPpW8M
ZJUClpR9WRURhCsGcKsxw6auCncJ3+qnrKKBc/DUqIBbkgHV4Ka6//WvBXNDF4k6OnxgeRB+2nuG
igqSHS51MJSW98lq9ImHhBmmGNSKqD6pXdmf7CnaNb3ZCBugTkiYZa8V9tDqFaOWmshcRNODOuNs
PRtaWzZIBXv5t5ka+rvUE0bm50afn/vZLG38IugoSBfLRgfpHi8PxPXUCbQFkVXfwEBX+Fk32Ka/
VEr04/YcbQSDl7ejbH6zNOtMSLOyeKy9seblXurq4Ju5l8xvIFp6CxTVsBd7AWFrQMI4bUYe1oTW
1c0Mgq2mqJ7XgYroF5LM9Zg/irxOHopORHsY1I1TxuGiTiG3AFt+tQP6yW3dmOs+CMPU+tQK+2NV
L8WzmxRRMDVDfUqaaC8D2Fh9XGbI9F6q32z4y10306g0M5wygrlSQsCJeescMk/NIz+xm/FT443/
QRlcut/BVOOhIEsBlyMWkWouXVcIClnxmMGfSJfuHKOTCEc28bzYX9Bbenag6hUP49KYCvbFQte/
/vJOQi4cFjB9bplTr+Y6ofsQFqJpAq0AYDw7wvAhRBLHYn0aTrfH2ppjh4Y6j/WXFG+1ibycggDH
uQniVAzvIi2fP2bqUCC277rQiOp4p5K3sY8QN8NdzyJiQ7TXL2fYMSl1gEHhRZhrzVu7HiYFEn0a
T75rd+nrpg7J8Nxh2CPfbGQEMAABjADegJe27vKis59aektrLAF9c4ztRA80l8fx7dncOJJwgilf
01swUGVfhedE9RLHy+o2QCq4OlTCnB/S1kmRo8+aX59IOl80Ecip5JirdGCp5q4YjL4LvNJqGj/K
AHZlVeS+YwZ+wClyTjAcouMvf59nSq6wLYV6rwDbAKZVjESrLoDAvbxBE2V6CItQAQuopTtXzsbG
9KCxkFv962pfTaWbZaIym5oUru/iv8aiEEctVdUnKEDOu7LSxR+3P21rPLoNPO9kFkHl/HJj9nkp
RK/xac1kOt2RizVdzsyx90hKpb+fICPvxbdrQhjNB8hnliyXSb3U1TdqmZXkwzxQpNPzWvFHZx7n
00gdvEj9ZNCqNGha1fioJc6S3WsDRd1TNDfdXTSoJJpmo4aG75mVpX8T1uQIqIZW+sMNLTGfilpF
Ij0aRVq8XTiPo4+of/gmasvoz7irO89PFa8Cv7m4n/LKLQokg0o9unNzGoE7aePVmeckcIODJAJn
TlNpFVV5uk09Ys58JriXtylXVDAZAtGs2lzOGDB9Zx4+3l7N6yHhn1KW4KzDzr8SXYoXEJBZWVlB
k+IU+QgoieebmbuL51MjEMtJyUhzHnqgPHuZ4VWkoXtK74WnKzcIjbRV9G5T1cXAKrKCNq1gg0bC
nYIkZAP86lmU4xBIeQ/QaMdI+XLDtm5Y5XqTWSjvjePsz2ISh1HBUW+e3GLnoXN1OBgLxguIRC4k
ct7VWNiBlQ6WY1aQGmF45xq184cQBvaDcXisip5r8PbybYwnM00wwLwXEatY3fy6UwhFT5hDCkqF
0vsNHhh/xTEecKciZwu/94wSpvrtQa+exxKDS2uf7jMI2atKBwoMQkvLlkHVyLkXatoGS50WgRBJ
H8zAdQ5WZpSv9chwz7dHllvi4nXMyDBRJB+NDYcZzOVSVgao1zZJ7aCNG+XjEAFUO6elYmG7VEfi
dHuwa2k3RmMtpdEoGR1d6MvRWr3P1Tr3oJ14Wl77bRebT00OitEn60jfqi4kRz/UI53neaOLmvd5
qrzWsM94l5hp8ZfeFJ6HmcdcGAEcGYwRwBT18X2WCtJer3e9ZzWLtdrHf2566JH7bn29U4FLOmFX
pb6qoCh3YP3SL3aVzZ9vf9515ZmGhyrVi6mbSWjZ6o1qxhYJmyffDFGiPkEV0EffQ6ep4meKVPjj
5PbWkadd/dhbwmoOzmyJ1FemxEF+pTKcYmd1r6tL8hdBEaffQJWAAsjlhGMTGGOOArfYA902HlnU
rD3hlbgoR08DaYnq6sKbpGxBJviDaPIf2LNnC7oTVZpA2lfRwxF2E6NrAga+9O0qKqpgmVRTPSXQ
ELJD0qbpm7JRc8QWDXv+TL3bqv1Ox0VW0tG9D7PuJPohz8yY95Jmd/fJMnqJvySWBrknzuqdd+r1
jnaQPSdaIK1H2XBdrJjzBsbVXNYB7D9UUCs9P4uiA++wYNJwe8GvYwUMJNo5PIVo5V9xVhsBLwRr
buTkXdF/jgfThsBlawcbm5zYV3kM7sSJzR1Gl4s3gkwVDH31KhWIgRYSBRvoXToeueHByOYiO5IY
wekcShEojav6cbpYxwUAx7nEwBE/nCr5F+Drv75P/x39qN78K0S0//wf/vp7hfh7EsXd6i//+br+
Ub7vxI8f3fPX+n/kv/q//+jlv/jP5+S7qNrqr279T138S/z3/z1+8LX7evEXx7JLuvlt/0PM7360
aI6/DMAvlf/k/+8f/u3Hy3/lw1z/+Mdv36u+7OR/LUqq8rd//9H9n//47UVe4L9+/u//+w9ffS34
9+76+WvJq+pf/63//Rd+fG27f/ymWPbfqVKAFgBvSBB4aYKMP17+yNb+jp0GzRneO6gSwRr/7W9l
Jbr4H7+5f0cvkYAB8IT9CgmEP2orkkt+zd8l8gAzJ4ImMFVi9G//96ddLNL/W7S/lX3xpoLH3/7j
NyqQF/EeeXx4nJSapfujB2BhzXuUBkU2SJAYPX6UkP2EzV0e2qwyUX2auOowd0qXLwNJzEdeYFhg
lq5HJLCWJu6IX93wfkymqfFnLTO+tLGbvFF1EbZ+E5fKB0pAxp/jUnt60EblA0li/W7MozTzO0q+
g1/Rmno0aq1U/cgYonfV/6HuvHLsxrY0PZWaAC/ozSt5XHgfCumFiFBIm95vQ86pR9ET6+9kZd9K
qapuop4aDSSUSCglMkjuvdf6129ymECZ1W31A7yK4Nrxc1ruxEzBK8HbU54OW4fpVtwMRJ1E/uo3
aVMDxGB1J+wnLexkSN28Em+zLZfbEl6Tt5s1EczAQoKfKMrr+Y0KBkd+v/Pace8aO3qfaE4e6PaU
Sgvp1T8EevcinXrhbfyENfnp5CcEqTXN8/tkF6bJ1qkVKg3COfaP53rkanTzQOxa11rEbmjacEkn
n4vtHbePnV2oHfF1mYW8UYto2GPjZCVmSrTrQ+F0pX8MC7ai1o4tuWtbZd1NW+k3hzlaKgGSl3Sk
8ETSIetQJoHadeQWYKosqja4wPfMPQkRRgNjxMLfUkH1/dUJllxkfiQGa5fPdVJckJUStDiBqCrg
2etOpKJU5Tlwe5oLnPSC5DSEUR1ceDp4qnuVP1qVL+QROFfGKdCp82i1hWh2bKbRjc/9CXRYOCtk
wou2FzHlkZ/ieBJf2CFdWFpFY1ylhZXDt7T8Mz+GZzhg1t5ayUc4keaVDSSdfjgmMAvkW2dQJ9du
g6dgKdcyja1GPeu6iVSKr+6K26ccc2zVqzhzZXBZdjUGFbokiraXyXCjWh1QKy2a79hYkfMzhtuG
g/gamS6VhAjMPO3mnKaqEwrEjVJhxAl5CtddBIg8ZP1q2XeV9NdPb+77H2oL7Z+m3+y7cFq38Ug7
4nGGEbXdZkBbpHnXdZMYpG7Wwisb1/KjCPWi0wlX5i1tMOT7pkw+fIu6vhDZKgMErd1Ki8G8pgXy
C/TNZhur3NvMmRl1xFW8pGSQTN8qzdCYLIA5wx75rPqBcenvR2DYywBrv2QXrRDA000Urr9vx3bi
DHb7YfpYrby5hUfTyP1WRPOFLEXEg1RN6+9XQLTgGLmq2VI7hHO4c+fgyqm8Nt8LXAOffbv1YuwO
i6VIKzdEW2ZK1dnZKnAhOPZTpR6mZG2rC4r/ZM3CrvEcDLe3+GPoSE3IJr90XLBtpw9vMRKQMi0h
G985zkiCChlMzScyh3m6mpKouB7CxjOpb+M7fXTCgdi2xWN8lQ0b7yJdVT/8tNuu+FG7Tf5Wzv32
bvW8+sy1wvBr10ibd2f7w9emsOhUe1Epa2fr1bZSuwpoV8ctKdtspeJ7jl3FZFbXrrpVA0V7KjZH
fgtM5b3r2l8toKaiWtCfdfVdt23WeySpI3aYkiaf0SysCHQ2n5/LrY2WC5R5TbEnLW586sbWeTjz
J2ee/jAE2bb0dYX5d6XGLF4Ta8iMF5avWJQhVVxaPtwUpykX2UNUtGIPaDDIq8WHa3Qp7UGbW+WX
JkoXHcVllhsll8uwZ1ZAZ00RlrWBUxSZdC38mshxmcLnHocyr0iXYQS12GG9ySbXVrI2oIOWvtK2
3de3zH/KaD8Vs13usO+L1psK1bF/54AufsACce00b4o8PjYN5nTZBiDFCCxcjLkbg7ivTqOHEfF1
H0x9t1vDIbiXzZlHA/XX3s5iHAKo8hXs8tEHjHSRjK29fWmNpckvJ9kGYU5ZFzqUkr6iEDJp1GKp
mSaTU877eZX2S7TpcNpBrbWsDBs7bWcFT31Li8Lr5C3VzTq9Ip1bmh91gzcGEEMY6wN0OSyu4zGO
12Mt5MAusTb+l7ho4/uZb3FOYSR1rEzjOh+Ikq2PlnWPlU7Ou0pr76w6cOJ2eUaac9YO+2dnkWqc
I3Ow/DI0qNyL4jawa305Y17/VuKGR/TVllQ3G8YazhE7C9UjPo2tMdO6H76LRWzfg7me7vqxrr5h
GRldEQLhfMlZ0N/Bw4st00tiPOSboKgMRrboM9JavniBICaD5XZ2XOxyWaVS5UWVDnYVT4hA85iW
pfbxP1Am6a9CzMznbNnaxezHZZr3bjwC6rsjW47UOHbh99Wz25zRpQ1q09Y7mUpsQzCvH1bX+KjI
Jzfs/PWk5yF4hSrZ6Kwycn1xh4ZvT9WNEFDkha9ST+uO8f5CdX2oW4yySYuKeYDjhC/KJbnCpk7D
La+Lg6PcEv5yYSKdSRSFr3ZoYEdaINy4/TiyhDW3xfRhUnvVSxnpOc5WZPAoLijaF46LiqsSd1pf
b0nLz8N+HBKPJDY+s7J3v7nSx325Z0NRHP91ow5VmwTfSExqf8Lkybusb8JhOhA5WH2FdmpeA7cK
MJDL7fBjIerhGZTU5QT1DcTqxmVSl61mmb9HvZVcqCWZP/GUqO+T8exVpH3ldoym56TdD0XQPKxd
WfXmyGmL4Pmqa4f8lezzccUTahllui1W8rPu2/WnskXy08Elht2p9W9RHoR92tbTfBd0Vnsa8rW/
Qd66vHXx2BQ7z1n6Z8jXY302u8blWUI4wcXfGaITkLAXZDhfTNfNQtI81hedt+yxr3Mhn+LHd8rz
yJN7h2hALyvi1erSpfDsz1CbjXDkofD70wp+P+28CjmpbRS0DK9y3WdECv4z9nMiObhrRR+s7Yrh
rSUGai5Txc/LnHf4liU1eH80kNKXeQhS3uwuVG+J3S3eXoQTbpLYTXplip55uwUEc+RulnK+KMMy
9nFQaKpbibOnum1RwDu7oGrFCyeKTdBmUjuvUTS6OvPMnB+KOSTU2WDR5u/WInbF3iNtlwRC0zXW
vuuY8SxeZ8/HjcrpbYqKxuw8r6if6UiH+yrUZFwrcprn1Ii6uWZTL96XxFefrazFJ9Xs+tHIqv8W
b/XGLrScX51XbgRll/j8dRlrPppSZxhmlnmYL/dllBcvs2niPBOScuwMiOIRnVt1/Yw4IK938OnD
ryvI7FWHWms8BJ5OkkuseZ0Qr24YZxdzmQ89Z5JwXsdW9fciQUx26ofGfKKRLeYdvIHhysmlLnaT
3zmKkbUkdLTIx+hikZVy08WpHKY7W9XszqTfy60T7ZbJ0vNUipIObTLfMBb4q6sQnUoxnBExxd64
uZQHGxns4iAIse5S0RvnjRoBZYjsKRJ3MblzX4oltBTKG6nqFHinjoBgktakXokp4AnRTFlllp+7
0Q6QPXlc4T0B9saRfvarsfjSe8kwZEgv8yntO7f40lmr/hFHVSN2XU3plHZOIJOs7q3yqvbb4kGO
s8WEQOvouR0qp08548VtyTC5SB17WCtsSo1xU6sx/Ol4KJJbuKKlR6q5TDvE929eZ0XeqcK83yE2
T3eXlsatM1PBGlzUY+i/VKoa2GCnlb+gD+b8Tnku96C7PJlStTrCTbWnvTpLZGH/OQj9sw39pcP6
Z2/7exv83za3vzTEd+rHhMz9x7/RK8//dpDd5/tC5/n/Q0N8ZvL/9w3xPT2sFO/NLy3x+Y/82RKH
/0Ati5wDIll0xlXPze2fLbHn/IOG+BxZFQBlMLr6Z0fsu/+AIAvIEWBBAYpzlij+2RF79j/O2CFG
uwyg6ZVpcf8HHfEZAPsP/JMrgNuAkJ318B7sIPs3MoXuu2bz7SrKxFxHt+Am5YOa8/EQK8E0uyv7
Jh3Oh9rY1eWNLcPi6S/P6s/v568duXu+wC83wKQJEj4Zy2dOx38yAiQErOwKpl4Zd2q9WDNWBItk
oxr8zlyoqR3ToV8dZvrLXN4GrRUN7JtTst9iFXNCWtZ2ZYJweG3X8GteDjNG+sbTzy5l8na0Bgj2
h6mL9h3O1sd/fet/0OB+vXVcHRBf8NzOKtrflVsjRqNMl3APC8PVtKcVqkZ4mMsBN9kV1O8NCFc2
h8RYDj9TvrnlRe8Zp75ajYvD7L++md9xDfZOBp/hH8Z1CD1/Z3lZRNs0DJNNZoKAVhCOqxOeQoqE
OBuwP+5TgqXoSh1RJpp0dXv4W8Xnr3MfviSMAZi5MLrH6ALO8/n3/0JUGdd1RhzgaVzVMHfYJ0pS
yfmrrHFdc4rqg5YvOEAVrmJUHe2G1HZWKj8hOFrsoxnasrjsg16tB9cKcjxqLbtq9hjAj8mRCrec
EYRoPf7N1Pg3dQR3DZ0HaQT8FpYbT491+9e7VhtyOwcsMRuxRW3TQnHkZK2h2a29RlkiHfukKi7t
3FfWfeuvCRiMkr0RC+dKmJOz2eh5v/iNhWW608R1ahHdt7z+67f7X93mH1lTTIG4R4jdv95mnFBj
2PkmM1ZSbahDYvlkT319GKRti8x2x8XJJlf27qnaLLe4HTZayKOh2yXuxN5Gs0dd5zB46EZa73L2
tPs3Etg/Yuh+WQ54OpA/FIADn4nev+tt+cxdGO1unyV9IKY7aPbDlFXF0iepXHW47YKBbKBWJVgB
RGsLdzeMKWx9C9Tw1NHVSA7KKr6kBZUfMzKUgz+YWl+NQfNRjZXVp8SYTY99sIw4/kOHs3bdaFn+
brJ0bu/XKRH+XoZVq+4mHeTBEXpImL/AeNAvUR40QWrLaJ6Zarfx33lo/0bPO+/U54Sqs+LjDHKi
hvn1BUVgLN0qoyZTohrIE6Wmk2lr24Aw2m5FlRL50WCnrf1qr1fX/lLEyrueoAvlWBmFHd68bkXd
8a+/G2h4XPevLyX6w7sCBrF/Bk9Zo7/e15gsWsZkI6X+1DfRhdPr8UIvq6l2ie7H7qNyW3DGKC87
edW0y0VX0hAAAMLaI1TwnvI/p+BVRl9EFHKZUtaBSKvpVdpSP69e8gYHwrsgk1xDdm+lU5zp9tF+
niZznSwdOpMOfknkdnel45OAWrpLdznRix49e6rA7WP7uVfdJ5Z3CL2i5qURW3i7MvhjgLCu1d5i
1poFtm6znCyY1Y4QYPrL0xB5+jA1dCBjSBsxdN+MPa31zm374UqDXeaQxH375E5Fs3Ojqb2i5uJO
LNs+dOPCFIzPpfisJ2vbUjVyv3yqUbyfbcIMU6scgxsI1/OBVl2gxZTycjXmkX4oOArILqdtwF8V
lcXTjANiCkXIPjWm2m7ot+jy4ryrYUGORN+ZMH634JJnKPuLm/zsOw1gHH5jK72cvcnHgC9MTuAI
4hR0bndpxv6M3pHaQj4x2HjWBEK1u0a4wZcxFCarI+sJNkgCwXnpLhpnFUdnIde3LemzxxX7vGjR
+nHo3ZckH+s7FxoXWq+JaFaLNmBC5WaV3fUK7vA2YYP5DV4jU8fWriDq2dWy2ZeBhnt+mYS1/GHk
OH62pEUFZt7H3lwf58Y09zDS6cfjvH0aiuVb6SbmYMvuh2dozPfJaLBMNfXsBelqh2cX3Kn6sCdn
IAN5WzBpHHRe/ZyXOfocsU6+T3wZfplMHv/AS60j+SEELA+Xwrr1Uf4dh/mGusP1W3kRMoQ7Ya0B
p8Lurmw61ovBcTuVRbyH/Zlfhror8pJdZYoobRF5Puhl0Rdim/ILr2/b/qjhBtwqSJwpPmMT4GSi
jqHS/YU3kwqFi0h3dFVYvHprfhTd5l1VItf7JNH+pagLK041uTNHqYruAoJtc9rWgW7CClT/Mozq
u6oF0VZN0E3vyOumD1d7xCBI7W+HuHQ7AN+kgordBGGqqWzqbEM0+p50Yj3KwjrDD4AHMTr6LxZ8
8ozDvLTZwR3OHeiYdp+psNL3cSJtMo6xX09JqMURM6x9WbGS6m4+1CaMpotiNuVRVog0ZFu+CSvw
nvDJzveWWscPNtb6pH13/AYxvbkfldZZbNPWOGuFVicscX8kSIXgLMt6Hit6CLNGYb0vYhQH9uYy
zLXc2n0JSoV1/iTYy0PDkqXPzS8Icaqv13rcbsRE4p0EWCIhtbxpAvgESeEnpy4I7SuPNNOsZJR6
RC/3MdibfHFcvlicMFxzqctwOijMhrK29ZvLJtf3rVZfF+mrg7Hj6SJZIZpnWHYy6XMd/bXf6vKB
IKs8S3TtPMTaLx7FrKwLV+kzmrd2x6mNkhMawOnZjIENEY7kihNFzT3/Vb5Wdled6kgFKu2UFV0I
5sTPTRSZD2WF1duyNrmLryqIawvr83bFNfrk1Au/mGJqANvW6dPp67lMIxLAvi71qk5E1jUpD2k9
5ZBEmAM1OeNmr5uaFzrzB6+p2jtjhetHspFyiBDvo/WDHwBFyLwHzyquIOs0TzAS61vpVuqnwcSW
2ter+mvLF8kRtVNxmuMtPLmbx+vzah3rXW50l+Wccy/tvH1OpCS+gdz3jxglaMixXnyJ1t1kxXZ+
CIbn+B3AAjefti2yGnIIqHvntHtTkTQrAiYqnB7+ehROIfb4bXgnx7VKk26q1OMeH9ju1a1j764O
ii0NotZce7hXnhy7qC/dfHh3llw9dIupLoN5MMd5qKNDGFj1LRM37PRoXTPZTfNr3g35NdnE7sUa
V+urydVyPzZzfTcvXE3zf4u9An+pz9PlSZl1j8FvcxSz02RUYPpLWXfLLeFyKjiGmA0Eh7yZcXRb
63K8iw2tTDlhppe2gRA/bNR4CtSRfR9+820400jo8JyqSw3Fv5OD2ZofOBCqmzbuun0JR+UekKIl
QjWOszkEXxXj+jp0S7cj4jxP+9mEb4zLk4Ofs57TemQuKAnMIYbcrjws1vBbpbFSD2Jy65tAFcWj
o93posLws4f22YR9RhRbeRGZwH4dacyuiQgJsdTm1CtyUnBSLu0em7KV+ykoo5PTG+v7FKkfZdK7
F3npxpdU/KtJQ8UvESmCIZJOPcFULKvTvNIHTOPQ7+uZcFIzxe7zYBwL2EL6n9bsJddAyrKg15Lq
rpTuYS0HyGqDfJnbzjkGyg6fBzhvh8UM8mKrASqjpD3MMYJRUgY250cwQG2IVre7z30xHSlCzVcj
h+12yB15WwZiJa+xnC/CQQ9bShKgnXXNwFC03NY7xtXjSS0jYlDYqyk7gHeFgl68KDN8URtwEwYO
1nDGpvrrIfeR1hUNGE5c1ldlQ9e18Z0cpwqQhHGnOrVGWXWWN1DPS9f9MZAq8mQp3RzAvCdeRIuK
fTTxM35cIfoJ9NlHDYJ+aGO/f2JlN1fbOC0QQKZaZDEVeOrn3pqO1saIqQ+s1yVY7dsSF+mvxmuj
kxiJhd5D00qYxhjfSVVNIzTCHny28356HYXtvVnasMtHXqV/wFaP7sOOzNiU8Fax983Si4zV/O4q
/6mNS7KYOIRMtCRPeW2mb1I14kkBdf3UW8/gNhmKh7LM60O4WCGxWHkTp/kMWaUeYuVmzlaaizBc
BrDJ4nMJN4hCdYCnY25DcixhlPdTUd8s53fm+hgSparjrKrLoTxVKI3TumKJeKs9PvVlP9NZ+FQX
Bl+/Y2WAo0Dogbg9VYoH10W5xcKqy08GBu6VC+GXzh0i1ffBLren3FOM9Radr69aDdZDMVDg76yt
xYt/SNbgbdNVkLXYQDyBAo9fxp44Qp5K/Fm4cLd2KDLYAfxixuQNH/97jFdnWm24IJer18R3Vlnz
sy9dYUTGwmqAK1n1B2mwJm1V3T8iyMZYObHXT9kHCDNNu07uISjH6KtL5HOU2k7Pr5R/8Yvv5BGO
uF5S5ThTcUkPltJySKzWmMtCV1X8GvRdd3AaCcQGNhCw2rH08cGbh6n1NRTHhEhBUFd+YzL9mDyo
clhXjy8UbcRpFIrjPB/dITzlaIfu+TpqcY1oQWjmMigSd5qwguDgliEbjoD3e5IglS9OIdtP11uG
k6LZ+ylGyPLUFu1yY+Qm7tvNqRmBSolrZrWtRDjYiTzTX0Iwb9l1N0Uk+y5DNvqJ5wm+x5WnKHlE
NH7l5GVSCVP2ZJdVIhiRlL46StIy1509L5wbyKPCY26VA6eYBzm9SpzRyiamyFm9UN+QFar7r+0o
IrN3oi5/Cad4RqgYb9uQdW6D8B5aRcS3b4UjbNpEMSXVXvzSgJHeGj3xF0vizoCFq956zzm2mowS
s6/xIInEc238/B21IJ4kK9Pu45Q3ps8apmIvuqx1d0TpHX0FhiX7xFjeshydZE2mXUlZTjZMWUR4
Ei0T7PdnKsLwW1haivy4aLGLzO7n+taShScokoMuSDvjFvEhJJz70VBsU5NAKWnP/Dm722nG03Y6
lG5x3fTKulV9gNLtfFwzZNGl1pd13sUvzuiZ4LjVSeBcWRIOZ4aLW1J9A9YtrlnKnXVp25ZcjpQH
ciNQLeiRznAZDLCLaWquGKItVTZqjZ+7nHL7NZ7r2EmlgV/INkoASep2cF2o3cegz2A5YzCAfVlY
pPhbR+WVZ7fRK14lGGlYhjdKJKMM9AGuAsVxp9tiwvViSajKYbc9+INT3q4MyPZhgtnGrmnsKiFy
D7ewwB27GwslytdiMpbZ5TL29uQUhI/9Zi5FWIT3kF3cy4HUvne3cKAdLv7GA6sa8mUzPYQMrgtd
HBVk+acgnzga2hCdnjP5yZdBwtKI+3Bs90SkTVdSCu/dsHnf9s2gfiZgkT7LyOpPbkGy10NZTP6c
Vm1LzyknVw/HOlzkQszQVlkpRpAr/owVSNXB+GroMmu2OmvHYKud/4YI/IdT3C/tNfZxZ9EKqAdc
ee93KcBYF2pWuTOn0TgkVrYVdD+lmBa2zmQ4Jm1lYiaBiPc4YqvwXVWoxLNFN9PKEe0mC2G9i1ju
+nyz/D3EWCL1PAfp+l4HbsGBVi7yq3RNE2ZWrdsrexW4LC+F0jMsUNPDQSET2WUWNDaXmiAOC4K6
n6x0ahKtjl1syZKOyzLm53qhDrISDu/fkvLO2MYvDwFDQBxEUEiiFz6rE37DGLoy6m16aMgDlfgO
Y6LFuy+f+x+rjsQDt6IzG9bTgygkBT8Hep3W4eYs2RLUzk0TrtWd05Q+X23pm78xG/pPIC2kdzw4
znYTML4C3Pd+vTl7jCHiMDnmMBmrF5FjWZZO5AJVfIGMqa61wEGn8THl2y9bRUJK1GAzyhRopDf7
12jMr3TJM7yIehMO6pmNCur9u0GQGFy3qNRZ4YPZ425U01WbSMNo0VsOW139nb/jr0TQf7+cF/Mj
I6tGVfG7Ks7vEByT7XnmBfnvENCG1yWct6xfwgR+3z8HHv8FiP9fXgnnWgyC4FDTlv76jFvRW1Uv
1hbcJCmyck3sy7EtdIZU37/441L/o4HTc9/yz++To1+mTf/tTOp8ob9Osv688P9LwiVBjX953Oc7
+YVw+Sjb9+5//y9eyX9QLv/4I/8+X3KTf0SwImHhuogDz8zL/ztecu1/uCFKr3O05dlN6ezw/Cfh
0o/5LdYCRhm8NpzDeKN/jpd87x9EM2NrDz8CPc7Z9vx/MF5iIvXL5gAPlHs448Ihn/7ZlOS3AVPc
W7TI0JSzIRfbeBVtAIy7YTi7CYWWFSJlQmhKrQeAI9rHAZ1Bc4v3KWN7ahidI5nf8F93Pgv0pe0F
/XNSnQircMjb6p223SeiJOJci6rIcfK22Ub7eA6Sd7M2JZOZRjjjXbTBZbpeYYVYp6VqTUM1JCZR
PNdNLq0bZBR+QgRh2/T9dVDTuEANi5wTg1URAsb1Z6dBVxfzoz3261Ufy+7Bk+W8XZSy9r8wH7SG
ncFlRBwo4No7+q4x3kkKoZFuoXP69iOgOZLwFbxO59d5VE8wcph6GfvFpn7NbyEtr8MRV68u3K8l
cVXkmeWsoDiaA5+ytei++kWbhwe3UcqcupiPgaCppMn3KwX+km3SI7VyM3BV6NjOZsidg388pLXY
Eoc21MI6CBH1w66bZy1uGjrcm9YzAHh1uTEjG2d9bTe6d6n/SXOCEhOX35ZlWx7XUDduupazcTIs
ZbzDOlVhvG9BWf2DX9UlvI4mdtbUxjFfYv1sO6q58d1evw1VOIRs61NU7hsxlU4ayDOJTEjp/yjX
ZX2t8WASOVy73YSDBpcV4UNjpv6a6gGK5bSEAmi8dMRn1/p1dbRy67Ft7GCFxQQ/NW/yhnkDGWzY
svnXBVXHlxUCeDQiLggghF6CiyM0mNU4QRIryRwp3S1/Wbq8uhiGuLlBBSsfotY1h1DZz/EY2l+a
umo/YMOuu6SE/apar/mOZRTlyth2LQgsh/sd5FHHsLVqrCscRwZXdmWqb8088fVElclNNrTbwI+F
6OGnh9HYmAEYRc+yWMGBujIwvOLO5nFPkXF3oPP9E6yJwt5PiRqO2D/Dnh9RvfC0+HJvNssogObt
PMMv1LgxIQ1saR1GgGEgJrfWJTNcse638ewCbfsLXC0iUJfTFEgPRNJtl0caTCA4jL/6L3IZN827
rrcXn3pEZbp0IMguvqqJR4vC7rYvLQhzNEQS6LJQ03M3luVnjPv1ktXYmX3RhLaPu2Xw1mc5h1ED
EJiHTqrHcbFOa7nAwJ3zSXyi3i1eJn74Yufmxu2PuSlktTN6HX6Os2jiXZujfukok5ZUDLP1MHZB
Fe0rKn66+zkksDUnGfOrVgQbphSnvAqk6c5Vu1RzATXYKj/z3l1wly5qDTGz9MIHp6rFC5WBP50h
0/yIdUv8HqgmIRh6nuPXkuhP+iQCFR7tWFhqb1tjddcICEQoQabuoy0sAcwp+b2U1sLwxCOlr0Xk
e89lU/WPk4zkkvrR7F4QJZBrOk9//mJx9i/X0SjXk+p930odmBg3FF6U6Lj9VmZnt3Ky9/5Yk3Dv
k5t4F1tDDiFvqWuVuqse5KU7+pDNImnNn4O29I/em7bmolvqRNwHw9jCn3LsNd8nC/vbx4bGbcrm
wO2+Ce4BPCeU3nZNe23lmVmtyckKr62/I57wzQEcHmGILK3oZYEEH2UuXYRMK9VjUzQqp35xQmvN
d0sr2y8m8RSTxa2Kv0/d2t3HGjlv2gSjEHs78D0GerJgdGPRDHLxnMJ8TZrhOVqAt1Jbx3ZzsHK3
+OnCTYZH3A79WyjEMl/SfzJWoEfKrzvYOvFhCBzobwN24gVkydyOD0tYY589zx4Dv7jSa56CMscv
nmuhghKooEjpc1R7W3i1Sg5FoNxTbirIAwJW1/3IjAij47LJH/LGakld9rrxflxG8Ra6S0/X5yeJ
OHFRZbKVTje/mAvPXbOA17bs8DqAqju6Xl/s/DFv3ltbe1E2afa93cjihsFb4EVzgNaYg3/bAywj
knzmB2pbiOyEmUP1NAXSTKLiycdJnaGxLge/HwzMx3n7TuRR/NK7cvmxtfF20+Ct1GYzGS/f4NX6
jN36sM/JsXG491Bbm9jBw6+fZryO5W5yfWg/W4IbKajvsD5pWQfVUYOrNjA1I6QwyL+qIrMmiO+p
m3R5e/CQm+IcQYzJK2+N/EzImPlnDEve8E43/EImj802i7jLF8aD9GJlvGJOCMOO1C142wXTmNp+
FFsXm33celOXDZUvLyj13X4Xuqt63Kg7JxIWcUFDGqnEFzywxF20TpomGeYW2C3c6DizYZzf+bNO
iPfwkMuyW+ntEzqmviwjUEemxrNjMtzvF5mtMEAfqBfcIePMjd7GznhfnXARXsZEZV7TQsdTkqIy
9b9Ikn8eLXKv2SXmks81UvALtYNSLh2qwBt3ttuL8FBYYQOfNYEDm9mdZ7/bkc+YDLPQTqZx14b3
3RpxCG1y9GcGZs3gAd37671VczvZBLNGYg/lzq/4grgPzNdj68CpZpcgFKXzwtHV15eBki7n3qS2
PQoND+HZVOdD2rWztNOZE3k49GI6R51DKOR/JMbyDXIL8TIAltZt0ibwQ3Ub89W046Ch8Ldh/JPJ
E0Mw4ug3K/U2CfwcWLP8zt+RN3v4Q+5XQczdPfQAyGSNHlzWF9Lcy9bUBZTtofg/7J1JkuTItWVX
hBD0qpgarHUz7z28m0DcIzzQ91BFs6u/htpYHUSSv5hZJEU4KfmDonDCZHpjbgbV9+679zyBlVl6
6WOwDEnER553ZOdSRHRgC6v+HOFzdpjEBPSbycyhuVGWmX8ueMlv2gko18atW5cWzuVd3DZg4u+t
yq3nK0Cu+gAvgvH+DJYLRJicfS5kaDX1Rmb2OneIo/zVcqIp3RqW114KNStWJgnk27AkrUGxwaD9
xavVQhIEr8L3Og+s5QCsYkGaGYxF7ftxWmcuc5+4O+IZpHCnhp8U5kmGEEmyoVqOddWIMvR5aPot
xZT35KdL7RDV4e8fTlkS3CESpHonGpW6l8lmurqD3mSrndcZct6MPjUzCUFtfypjqixqjEh+9Hkc
vw+TstorSGtwMZqyGDADy954KCyEvG0iEx937zCn7K3OM1diV9bqPkmMLr5aWjxMp5KJp750i1wf
pdlqtg1XQnaxZhedU6XaM8NadrOx6RkzPRBqdh7AVuTvo0Cw2th1nx08dpVm+6aUrE1Lm5pPKzvN
cgoO9pNWTINlQpk7oi5411Ss0t072Cf8y0LQYb5lEzHStJEVtvhkh1LKZQNfA1MJWQJ7qTfpZJni
EjM/S54pmLPiEJlRNV5sqFHBlbsYdf3Qd00/7lNljtapHVlss08yy4p+kDfHIu1NSsongohBe/Ec
WtAHBqqOHQ4W48Pbf2iI/kn/+WcBgh4Dl/D6xnj0QGS//+qOiTKiEk3GYvSS//va7fJ0G0Dw//Hv
f8pfpITfP0bCKYOKYHJco3b8uc0NuqbqjaFlI7w7zRVVRjE9WmLg7KTkzBzSnXZz8QHCZOHsUCKa
HX6lSKTd03/eA//LBvcf+9t/n1D8n9gKr76a/1Ye/q9WeNejp35V6Z974fVr/uiFLf8bOhwXKqxP
bGjuaqP6w2ppOd/wUjK5tNHoVo4g2szfe2H/m8QvtxJoYbz/sa3j772w980FZYYzkf/y2bLt/6QX
ZtDxZ6GELncF3EEsg47A70ds9s+foKkvtL8CGUJ8i/kzS3mjH4olvVzYi4f7onAIKZNR8wKCUFnS
PphJt7Cwe7LaYRNYE6y7xBiR0F2VJMBxvMHakd7rbrtElMMWec3/JHhIdIZMiXHTWAmDZxPHsb1V
Td/amKVtpNkZNwhxuaFjxu/EyVWfrYNK2zm4TdDbhyrJ0+8AF616RxkwJPuxbCNn4+lUPgi/zx7t
JoPHozuHLVGqNSe+zeSnPpS3TF4v+Jkd9q4IP2MAUrsDtbODxSifyrEHWhXltyruDSh9ntNbR9hW
mITyILVu6sYQ/tZWPqo0oNryyk68mD1zgkkSb5/9YWWaUzmusoJ6swpq89RaLnmjKG4XiWcGX2g4
u0lwcYeouzi+ZHnKhCkNK1+czCHuC8YxkY35fzMtfd2zDRav9K2Hn33Ab1gYkt9Y5AOT0Wp4JaGB
b9NjABwfW65BvW2XbHoFYN8+OBVvJc4Lk6W585zrV5aDuuWul0H3Wsae+8YOL+9ZxNP4nrdBexv5
qaZNnHwKPK9zEmPf4PpgqRu3qdMEYaqxRtm13kTBcmyYDTGTk3U41PI5iPtzTT6G8FVJT58yhjIZ
nBqoDK/ldNe5xTkCFx/NMbRZ98hvUbXEsN30hE8r3UHWnVN7z1H1IZPq3rQutYbjJZeXJclxDdTL
cLNknJdkaGzPCAe7FNQP5Scuwu+SiXKIqytsEFG8mWp9VteELQ9+udxOSjHWDK4Sw3ou+q+sGe/a
+Lnw0y+3HXA7ma+pqhi+kZpY5K0a1j8x10wanSxtmGROnEOU9K8t4ZZNRVExzofObe856YkDYh11
gurQlnNIpnQ3iqt6yjHSq2kz+fa+7EAyyYgkZ95cFomlyXZyljQH7S6LSMNt4sF+wkDtPPrFUv/I
zP7kTHzm5DhN20RABIZcaj1FWhTsdLJ2ejTFIyiURocssEBCMdBVd9qajVfSXsx9W/XLzrtrX2Z3
ZI6bc+VhTEGFH5/6WYadyPcqUldJrLsbQa7WjcUm1u1pCC6dnW6phx9c29wRj9kuDDwC68OcWZYr
YWptLYK6o/mCN3tnRTPiAznHjjdSULRHdzP+kYX+l23N1I/28OiXiNOq3AQmo3mz3gzLu+/q+2gZ
Hh3B5DHzQ5INfEKcLfPK7ZjdFL63l4wjTRHf9gwpOCe3LoatfGj3qfTPMsGhS6GAc/Ucp6R7KlSF
zLvgvdkGfRIWZnX0nFztXH4Xmo5jPdSPyvieFD9sFZ0dIEvx/Gr72bIJ2h+ClsNMz2lU7JHywmA6
It78SHzqpDjB9zkQ20l7/Za4mJbQdkTyOAbWUztV9QFr0KdhBB981M4amKBdJ8SOW7vcGvn9iEss
TLv2SbSFDk0m9Uj6Tihkc19OIJd8slutP3JQVa/+MFw029spPUljTNm+ZKf9idkrFL3lgBdm2k5p
tMt675Y++OBH45enZrIorrLt+7Tzxq3tzKw/ivO71JXrDtxLoRNCrE50iLy82PJxLPcIJvl5KhQ4
WL712Oo3gSpBlauv58y/cZb8BWX0UAOLCtmHduhzdfIW+cgymFBTO9mBvVmWWzNNr4Ji2deFEdYu
n16Wqt8AlPgMErnprYVYV5566cZpiwoou56DfUs+Ntedv18iHtf+lSb9vS2no6jK7LGCTItTeeuW
zn0j0luzvHgrjyOXh0YXT1MtbmgPXZKBM51R2LTdo8j0g22MJ1cOO6u/M2YGBWn8MK5FaptfVcOH
1hV3UK+6R0AY1zGHvhHHz7PTPdjjVTDi1erQExqKI/I0ZcTEdzhMI1mdtBmnc7xcBDPoziiZ+WXp
LTPVC1mmS+HNR9flaRyxWrbYAqZN7RsXjy1ZATqwfaTDvIwJqy+Im6VhX5VEK2PBZhskrmwQu1qY
S76ZySIhDDEUZ3zeyK3TzBwq+FlBeDh7ZUe/+sk7ZTI/pqOIzlUVdB/ENfOtqeVRNCjE2qcCNrCF
5lojiLHCNWkl/sXFi+F45D6N+cimIuaWQ3MZMAB62PS4V5fhFqHr0kc/usK8YLUJZVXvB10Smeas
z6A1qhLutM0gWH22qXcxZ/+ONmFjO8veHae91xScvJ+LfQqW6lZMqEHxZunvzNLGBXB2GdP7Tr+1
8A0EdYmfmIXAyYezDPAXDQbU9MP9bR7RNhQoj7M5fpCCuLjCfV16xsGLesVzelYza2Ucd8EI5+Ls
TfdMBTlbp24vSqr3aqdi/4l1rvaLJL2P4/ViVEWY5s0tYhWHbe2U31XnvcmlQ5v2f7CkDH1h+Fw6
tR97o/7EILbtxbPGpH/wMB1Kml7CnDhqZ1qPAn096upXWqB1Q6B5N8P3Jwd7F1gnUv4bDFI8ZPXW
QJYZTJymoGCccuEUTD8w63ywM543vL9dpH1tD9Ox5TC3LDrPwSfaLuJLHBgo7mNwjIWJxTHAMpy+
kh3l/cov8dgSXy749vOzaQ5MpCe83Desm4Hr0nqYjIe91wWw4txVW/d4Ur18o5fiODuv7A2Q527B
STN618Tmfnlca7m15NupJbGGduDN47Fe79KcXkbeWt2LW5Yb7sdniDRXMcurFzLS90N0J2PxMmX5
qcUkVkYkAKdPSTaYXno6t2azI8JJKjE5tE56hQvjKVNNtoE8GJZLtlcu/TGFH/CJatx1mflCpgfu
SLNNs+bYdf2NGiBaGDxJ9XBiUSOfaMfbO4H6GbNkNvS89JrcwNXY5LAxE5+IfsrkZLaePL9dw8Lj
fHJWVg7zk0vs4JcV3Ac00Et3pNxKbjJem29uESEPytLmHXPuMHPIvlu7JftZR0ypwYdv49XGlmFI
HqaP0vc3hV5zII+gYvYws8I2f3cy9l/K6q3BV6qD+UGyfseZ350h3aTkFf1F34PV2WVuDavozYMH
MS32BgMDcxJGy9guUISgcoemPPqe9VP58dHmgM+1hSODghYyZkoXhjMnlLbEHOxg9an2XmntLAYS
mTHdBZCI2NESOjmpcoy/i1s/+3W1ydK3pXlJsn5GHE7L29RADkNQH30XAhwCA1a9okATowe+GUsl
ZKjdweYt869kgpHaLfv4mNrtKbNNVo/xQudzKvFat97jaJvRi9dwHyfZkaoEbd6iIsXk7Ru7ZJl3
MQ2B28+sctZAIH5q293i48HsCOiYPn+9XCdn3iMI4KSud1WkARz4fDwH7jpz+c58EHdo7O5ldz9S
d9+n2exvdaqhBJBkHplRbYbWuW5y+1m3X3hID3N9q81z2Qw7YsXboOg3Y+bui+ZTThN8oovQH2zV
nANiO73Hx8s6lERdqq/I06e8vO2bBFJDfe6Bg76CZD70rGAsWB0F8GiDoSvi0LcJyLiPRUCxNcQn
f+gPVjGqL0b2nDsDo/Bi2NUeHTSWS4/oJnHYmA4jp5/BirvasopXp7Wogau7NBs3FVTjZ7ynLAA1
ZRjYGdnlgSApIu62slRN4tV5RL+jciKX2R5H8FLlZIRJy+8Hy/lD9AfPCIA2hNU04xcWP/s1lm+Y
Tx6KfrCwTRqZaOAWLxrOwgHREb1us4j+M0XOnWznJxbJ8b5CiHdwB82Ry+gvunLFlyvn97a7cmZq
8tzclPoMEPt6ZtNKChfjvprI8CxnRitfrIfd9LWxnTpssxGlUEX8ujdtHnKeoChajhC+QmG2u5ak
xFrv2Dh7VkOrSuz92GZP6cQb5ZWnZPoci+lYZM51lnQH0QS49L2D7r5is9p5UGH86AcK2O1AaCIm
opUVbpipIozr6hyLYu8jnWYJjjb90ItjWT7wuwYbyuSwTLxnn0uHXvXeDkraM2KodnXN2q6NkuLo
xvl+0b+clKbCnp+63r/WsXmRHJY3GPYPSDZbNXZ3VlaHWZkRjXCyXZE4gGos4372kw9LGZsWaX3r
dVZur3bCARWatEKAm2mJjEcH0a8R3gVX7Ps06/IYZ+I4AbA55X7MdsrFuA2EovRBZbSy10I8FFKz
at4MoTxuhUEA1/SK7oMh3Aacyx355bDMr6ysuwPhLXZ6EQ5ERKDVV1XRbWVcXZNcwq+k4tDyZzrx
7tcSWxsDCZx8QenNkF5y8yai/Kn6LfsQUmeFubXZNVwxAt5MURCMDzpZbZa2sDaZGt8TyXluV91x
oVQsaYtj84NBIseAUzDzs33FqInyx6mebJ70kv5j7iyMgJYpN0mqrwrMIxu6m4vd8QwOaXpMPdUf
A6/Xm87DJD6T0N/5Bg+wpEkN3cnaLmVX7InLoG8H80+R4+RmY313hdA+nEm1OGGBd+PLCGTHmlnj
woz9B2T1AxMWj7d/OgSjk+x8mczbtmUxjLOuFSawNYd4uIlgttPFkO1OdEV10Iida25DsbvJW8yT
q4Jt3str5XYv1Twfy7xCJ2PRJSilmFvOCNnN+AFY6EAu3tjOVhvsGHKFZKJxV3a7AW7SXetk/sa2
qdbHjRBHkg4ks/3DLC8DibyN8FUIrPDBrUz/lDb3TU+IovF3zF42QX3yZ/VrSU/re6f2i2z4Jpmb
UsDYHaQIPAD+9JwExL7DAYbNW9qSg9ikKhp+RTYp8CNmOFzeUOi7aM/CD4mfLV+UZIrZmD7YOgUo
QJEfIe85slplww4z91bVJb1UYcMv3ebY6LdlUtTBDYQmzKKcYtO1sqVKTyU162sUWVN8JJ8emQe/
9q00HNq2udXlBMqoXgrrElUtt8/A00oo37IaYzdZs7gDtUtfwBo1/qArFfB1XOgsDt3gEXDvaslA
IMOBl4ZsdurWyk9hLuxB52AoBDhwV6Gg8esYIjd5mbn6+f8lymFeaWf2Kir+a4ny8aMi4Q6aov6T
X2f9or9plPY3z2JZH6Ry5EAwZCiRf9Mo7W8Afj2T/yAuE8dGHfy7Rul8W0Hs+HKgdiBJrtnKv2uU
zjecZMiKbGT+m8vnP/Dr/M4D/h8vn+DVSThsrIlwgSY64q/bVoaMEJo/0hsKseIMCPUcgjVQ4BE5
3dZzHxzsxNnhotO3BjELq01PbjbAobfzpyKzd6oaHym1aNunpL10tffslIwfnXJWO0P2xS4J2LDW
aac7+WR6NoUbFdu+hS6a5NCuhBF9FfbobmztZMyC8ZeDLPslgKGkOiiPMqheBIO4rZ4khaKyHrVv
Hg2MHpvWYJWGLvl3vJ7KUp2q9h30w7ixBh8BwY2eSv23wcP/Mzfan8T6w1e9Ivb6vxrb/kfq9ORM
//VDsOubj//1X39R6fmKP54A9xsIPh4ATGakZkmM82H+GxDBkuD+TJZ1ueuOd6gg1j8+AquHjbFT
gH0ywETx34+ALb6xBsRcpfuV7+fxSP0Hj4D1VySCwMzqUDiyTECyTu2vK9hHyb6ApE0rljfpslvd
JWxWYie374QKUu1hifPepGicrY7JMrfAdvLX5SAxy6e4tlRUsNJlKvknUPKCbudSWvQ7QnjrJesl
wgW/BpkJuJAom21QIm88/MNf+5/Mwyxe+59sd5g/HYYMAuaztVpOOWn+PGloZrMnEqF/KQ4jfc8P
RejpWerD+mnG5VymZAWSjQ80ZGfBFrlEqbcc5Gi7X1FgF/FbBJrJOTA7RbqqJeufXkgJLNa2t6sy
2TL/zkNLO476UJxbNCithdmsc+baD71GMOTVhad8FLLF7h4bA7Bi5hZOfcejajmHiWyh3qnJ9UDc
aExcVP4tBFvbB6QaVnjDMXQVhvB2mc8+0rSk1AhTq2nvyLYHMkxsY7a2Zpt1MAwxXg2bJYuUu22j
Bl3SnwG6xWUadYdBehXuK3wdw8a3s/YGk1P7Jm1C/+dhYk1XhKG9x11B7U3XUKBY6ihrCFWodFG7
tBd2sW1qw7R3fJMLbibX3hXVOD+MZkNv40zN/GbYpHe3U68VydyWdVV7yNqBT2IYOvQON1n6BBmi
2cV+kY6HhKinw1S84+/YGXnFBqdhaqd3vtrAz95MenxKAlSwe3K0jdp3EVJGaCa1+ZCVreVdk7cp
570z9GNOoiJYGQV91L4NIDRRDzQELzoh3f3EghuJx6SC/EgB7DXLUSoTq0s2TiNNdVoUeyhKiD3N
FCfLnWK5TL6XrMQjXNta8KkWep2UOZFFhzfqQREhEeKGEFPrPIil1ek2ylJexZDZzVutWKN0ysfI
vh8xsoPgh6h61QzLQrBJ62Taz8HcuSHZl6m9AdzUQCkee1QjGQc4/8nzm+0JXmBdb8gtLFfCbtM1
2lDIV9UDQtlqvd4VjqeSl6QSOMMKWL3uzovGqj8ZcT+NG51VZfs2pmX2q2b7UAylx42tn7XXTXdi
IB4QKl2DGyY34X5YLWSPK+7VMdpHRFxkOEi8l7u+V1nLGN2m9DVrL06+s5R0/KR0Uvamtk26wb5Y
zGWb4iMYQi+KlH2L+YNvFk8W3wyCVz9bmBNYR7VriVqWK0Yb4PJe6sWPzjV770xGNKO09lUQsOk5
aAkntWLUxmPhDtI9ScPiYRssiQOC1DLfVM3Q+FhwMk13k23mrBH/41EcBvw9UAwzzbdouKan96mO
PPeYGPNC9cpG2olU2YCNqfzpArXA9TdgO6e5MvK0RpRtPGrg5ympYZgxuJv4wUswNW+kTQb7tiBt
Ge3/+LgurNnxXpWleNNLI+do+OND1404V/ey0Sag+X6pqgs2PAgCjl/kSES9/BBsLgbblxotH3od
e692R+DjVGFytPE3CidsvKy/529CvjNNZvfNGICjeYUYbn1rpIUrssT9nIyRzqmK6p9ZXphHiqXs
jJuk2+ne9k6KmR6sxmYotjHEvGNcVr+YGOGSoqaJ975R5jcCxwN4hpw80J4guCLzFg04UmFHjbsK
KtgLNkvF0c9S4mzJ4Dk3UtygMlffAy1ZSl3Fcf0+FmZwLmZ4qyEYMny6Klc2GkGE/aKui2fAr8Gp
9cb6mrHCPG7KuMnuHIIIGJkyyR5VmjqxRqqT78XkPcpkwndUw29lLGvqYbiX9qjUNuA7QNeKUbv5
+/Rizckq7FmEZ/lD14iq2z6y04UxUpyurhkWlzSWmB9y8PfJFjOWd+dbZX2xZMN74BjqiWVZuGFR
cq6AhZJ/7CRySTOM3jb2uvRhbpJ84m8o59ulUi3KaQ1c2bMQSYrhew6h9Wa2519mNnYv0qprstde
hEzA3tvKOOmyjl6mPHtUSxefhlZ1F159sdVSqbcpYM4NhJW2nYB22BSqPjDXYJCMg7TfijSrrhaX
Bxr78TDSXUmUhiZonJDQAU9uZmkAEEueFGs7n/xS9Vw+cmIzUcA96aPcNX17MLHP8Q9EmdyOQRvk
O1Sibu/FPYp+4fpLS05VenaYtWUGew/yQShJFf7ALYOgv4iUvitodfRRL2vOuazsd1V2NbKeIdpP
MGEkllEN5sd2bP0DuyBaA+ecHeSASocBMQrn+g5zmX+zFEV+MokwHjhJ1KUccxFWvRtf2a5sj0Ul
wAzPwA5iZaty39K24rdiheQnVyO6dN4OpDDrbDhCtOi2GH+BEQ+s6LavUsoXeuFyRaJoxTu2mYZc
/4Qa6n75if4VmUt3jT8s3g5UU99nN4jepJmLd4N1OunW7ZtPyByoIdmcRmFnRjS2sdAWuxJ6jx+V
B+KcQTEJzmah2wfXxQxKR4Ndi7WAzdeMgv5LZn17xwm/wi549m48xx9+WNYgHlWicSeOFgo9sSZW
pVcu26u6wi5CVpbJ+8aexUdJ1Pc+M/yUBHSE6pXGy0tujd55kInFadNE12APlx9wN60Xoo353u77
4d4TboCHkBUahEDrbemzRvxtAF7C+SECFPDSTpanhVgozQPLASnHcCnpY+54XvAGOGQ1DiNrJbss
t6p8xWJIRgCZnq+TOvLfQL/zsNuLDlbpHJXdwHnUhQFE119yGBlrZGPTP8sO6O+G40AyIkkXcHl2
hGkqSQd7XyWlRpQYXC5jQvVr8suvHLEf02ya9twG+QtpNe3vh3zRZxdxW2wbMygO/dCT82vhDwB3
hCNr3s8kGY7sRPK+yiyur5aEw33jOc7kh4Dki+WQwAdJYN/NKTkIijH88xPvgfyuAwuFWkLKRoIq
RM0xF2eefMWHJnPSfl7moWNNvntE6IBybODz6ncUQfm2dnm4cLRXTbCto8r4QiZiQDxKchZbPLeB
hklhswUtmIb9OBHqQGLQacB116xsREMEaNLKLnEp9KxIa7Dxpds86npoia3tGw+jSK1+W+tAxDvG
SYTniAIW1nuduta7csQ83amA5Y4lZjiM8CmlEHeAqU0ii7pNEIl0o+58KqX0YkUAtXj+Z3u4ij0V
wCjmOM8vQRb0r+nsNvfcyFJf4atZ3RVUHawbYJ8553DXND/VPHjFwaxFYB/Il6p6LyaH66MIiKcQ
0S7jQ6YHc4OpRDQhC1vQtMfRI83YO/hqyINnvnVftG6xosS1vvMw6JGgTqzmAFo7QFZXgdzZFHg9
+0tHtJa17+AwSf3zHOHgZ8Q2ZUcnirMHW03cq27jer8ojm78MrNQoXu7FVeW04PAFiz6Y8sDJp2J
j2RqlDirp+w85rVzLnvZuAcTF0KOptfn7rkuJz7/himhkwQMCtNNQp3xJpo4kowFx/YGqLPphXqq
790owRdsKhPV3YHEwcBFOxO7hgxKsc269dAJZT7zsBe0bjv6GYr1hTLgo6vigdHOwrXMuDG/7izl
f8WWYAhl4LmJPKqt3ZT5xk1elM17YMWoYFlS8PVRq0gLBG4zllBPNJT0fK7wwfTw+G1sl6mPq7fH
7XesqlrpzahTcCfeCi/elyCt2oMtYhsM5OIZF9gdsiUq5BnWFY3PgAuCiM5zoJnxh3FQydexxCCY
eu7MHooklc+tYyZM5nrOnpBIXHPKdOJc2Q32jjBAm1dh51f8molT288Sh+sFVCN//9khthgKlYmL
r9f+LjaV+530Tf3mFo0+5ABe3l2MvjwMRT39tAervZct6zZ4xUnknpThOycI2/14MvFW5CFOTvM9
IgjB6OV3E5AU1mRDUMmfgQZJspvB0i57vYy1PA5yxIbsMgNm9xNwCYY6VvTL8cb0bKbmBA5HyJPl
yOES9CBPQyalCsE5cRZnq/AOEUIKVA/7g/nzS8I+nmdlzYrwqa+WR8EQv0eiKZ1zsWb5bYd8MEC9
Sd5hyZG4lgvXCs31sPCsDjdn7bK/vrPj7pHyW28g3RHYIAMN+XVtCBNo1Rv+8Pl1QIYde73R7Roh
klMCkMDzIROYK6OAh25kBiZj7L6dWfImrzyDZCUbGFiV792U5UqdW7q/lPbI/wRp9x5MSfAYz1EM
IRZV3hZGaYTeb5iC+ZurwOP7Ff2GLTQrd2FQbKoIa1D3rIlNx6I9tN0s3qyudjS7Sk247Wv/xfTb
53/Xsp1vCegmgGvqYS9zUbmbYCVJFL+hEs7Kl2A6V10xS58OXJZowPSUktz1EEa/MRW+Od2ZVB4H
diW+pELE3y3D9s9253JYsKbguGDYoHqbb9c9cK9sgQGJUbZjcrbqfnGwbkHQ8FeWBluGOwwDgtLm
MLmTOhFuw207W/r7VFjiABE4eG5NZ1+Xnr7tBxuje7TiPJZC/ASECuEjjxKTRxQv+VmuLJBBgyLA
OadYtYflFyJMPdknbp+vZIzjn77RAq9JLGcnOVQZC64cEjCRnbPF1phiTfOywAqHYkgeOCULGCkY
1scmDTgiGj6d3PUrA8VZcSgjZpjXOoUqoPo4w5wBOJf9ODIsafzCNtPdXZmm1Q54oL4eoa7g6A/2
GqvQqfOd4uxmhn3UEYBeLjTg8JZRfsmscXap6NtbJpaMxAgywHvJfrNfkhUD49Z9f19FUc44zDKu
OtwqBavFkBwNmOSCkWpseuTL2gaxPlicPRER6uuoL5KQ8XR2Za7UGjAWHwtEWUC3wXDMZx84sSL8
Lx3p3uKlLJ51SRprN8kuXUVSR7yM2TQfkt/UHMvG9dYB7xtxQKR8lvh8nqKmS53jVI3Bpwtf86Hq
zYE332GU2wArG87WWLBRYPxN+hlW6E+x4n+ERVXDORkwr+6aND+MKzZIYNlgBNsQGfJ8T9/1wuAh
SkDr489Zsu4nODN88uxXBlNUDs5LN6wTjU5Z1SEXYvqM8gqkQEbVwdM7MwzalAYNCh/jhZq8c2OT
nRAwtF1ZGieKcWxviekxNmfyMHIjmt6ucSpM+P0KZmoj+81tW+tcZTVDtgpIu9eOGUF8w3g3UXJB
awF9srJsOieREZ8m+g/2ghrNjhqFu7VbiSNyhUi1M+kytNtqPnbCsb5Pg4AHwbng5Tt/4HeefMt6
aWQVEUKA14gcFeR3MbCNdy+u/ILuvK+f5iliJknCvvjNxBo7xmN7qE+wsrpKl8jcv0FaUANHjF7a
iG5nTzPR73TwXJlFt5O+OR7mPs6X/RSPrk+3YjIMwxH/QD247K3feC9hQfrKV+YX/OUOxQwQGJa6
vNuSwyLQaRQHvVLDqDwBiMmVJTbpttn1JZADLsD2U1lGfofftQ27SNe0YMuI0+U3sMxALTwR7h9P
NU3Sfan1Xgj2qW1FPBefIAIauNxsGjpZSXnOHSyyVhclR2vlpYEFSY4CV8or6zIwTRAMk1/daM59
iKFeettBMJUmIGd02LVWVptYtHptPQZ2tbL74Y604ryvEyBvPv1WJitiP3lZ3JVzclK82oMyFA86
W1UY6I+Mfa+W3wy5WMh+3OFJM96XzmtfQf7dNJkN4gH9FhODSF/TuDIfui7DJ7XkzPjA9r8Fed8c
jZjpcwbnjgUpE/SPrpxBMuEUQcYwqLbpk2u8T3550Yr1fLST1QGPsf8OLM3a5itoL+NdGmqCfziE
Ij1tYF1VJ7QeDC+9PZ9U4hoPLKvnNaxIv1w4D5YA8ofoF4drUGPfQZa8jlwyhXBhjGRnLwOmgKB3
BLYa0q6UAJ5Kb8wusN5AWpvw5Wvoaio36nNQ6wltDiihSBxqODCFVjmN+9Yu0mebpbkUVlG6HQIv
u5qCpLvOV+ihDf1wgT4SVvAQxQpG9PqeJ6gv++qW3YAb3GL98+BWScrUtRqee9czrtpKDm/yN6YR
k2Zt38E+RwOqPAkrUAtlFtsByr7a0g/5yF2gw9ms0pQurxGpj0RcupSIqWAP4HInZts/iRIHDvvQ
aV+YwqMERW5qtofE0QiXrRNTpQZDzf6JFEjr97l1FTCDBBtbzAqos1GZ/As09v7djJHuiRu303u/
Sqml6hEWN+QKwtcnTTNSYmvr2uY8DHWUbJm4Z2KTSKKsOzzvU0MeRkHLg97AMTO5gqaL91QiPiVl
rjf/XjT/Z4q5t6aBfde0Qf/9lV9bu9FoO8HX/2bu3JrkRLJs/YcOYzg4t9eIIG55v0gl6QVLlSTu
Vwcc+PXzoe4zrQzpZE7Pw9jparOSVZWUBAHu2/de61uwLuazXw6mc5wXQruI0ALNJushInUq6uZb
LzeaT2//7N9GDgwCsSa4MOPXaOt1JvgrhdZ3R9WiZnvxa1XdkEk0HOKZaIqFpusuFe1wrO1ieDQi
mOLoNgxz//aP/33k4YOJ4QqkvW5cSJpf//zEcxJjclfdoUnwRlialUcDMUjT+e8IIN343PhSkFUB
2oNWPQzNr1mWSbXH101Fp7uB/gw1f5vtZgcv0QlX/VxcMX2LrAMR86Wxk7lqp/t6ET5R0TM0tHcy
WdeBavOvwSUDD+oO6TlMlQKHv8mLgYdB+ATNbKTzlohy95B0CX1wwoosc4treECClAtRUCrlzHSS
ymcYExdiHdUQzfRRqrwsD0uHyXonfk5tjBZ34P079/kPFwmFxHSoenjGuM7X99m2WWw9QLAbt+my
8RDZhltfAUThuti4H/pEp9+DvGdWg9CAm/xzihTUAQc5C6O3GyZZnNLu8UgeoX3oLME7L4FYv+lf
b6NPeAEOGR9aiiVdaB6vr5DGdtLAYEyBcBfB+PiPl05ZKpsOKFAb95Z1w1F7N6Vfv/PqbnZP8aSW
4jaAvTXhiZh7XBNqyikfirbicVGTzZMStcgWrsq0tTUKNN27/jtJpz+D0F9fOSBn2+EtshwTNf0F
aAJj51IECWIsSxY8vXY+F/6XAgbrGBozL/ZLCYW12GkjkflNjINRbFguk+w2nt06uXI8O3aORdFE
zLGgVRZ7RmCK1CdHYah2Vo1WQ4IMZDEPktAWhq710XEiRBRBRxQHXbAsl/uWunki1IqjBrV06x8M
vy5r/sDS+MGJKXsE1UKvNW2ZmaDg842XBuOqftAqcZ+JS8HKb/d9U7/zdlzE3RK3JjCsrQl9WKP4
1SWce2EwUXoMdSC8JVNya6Q+R5uhT5cImfdUoyTE9GzfqI4grRDyljVfLYEb414lfmO+khza7uj+
K9QAFSNarLqObI4sonl2Zboz7kJ87I6xYbJrqV2bD4xu/DLmt1oTmp92gzoL8LjfDZn/0rhlvpzo
umSfaPCb8/Pbb9nrxdSzTJx5LCO4rDDqsSxdPMKJBq8j8whMp4+umQo63uZwHE6lWTZnF3H/lmRK
l1oC2WY4GwHCvrcv4GcK4b8eRa6Am+w6PIYg9R0XT9nrl2hJJmeuMkBLS0Ke096NhaSIRLvMwOTn
SIfb7MlTEMnkU2rUPebrpFtXVhFbfzuJA7OqaJxUQgo24ZlaBb3KfWnr4UuVsQmuuTnRCZIhei+i
eNGiDzmSiJbDLmYbZzHKcVNakRE6kkbl4Z0Pd3l7mbDDvPdXnyV4GPDprz+cg7fVjNz+GyeT9oZO
CzJxayi4ejoEwQ2nyCFCEezZZzAnyQtZyLQTPQ/Pcwg2PLJDHVTIlGvTDe5mOqO7cc6wlE1Tj+oV
O/BTMMzZlTtUrClm5FTZlukNZnbT1OImnXAC0BKmbe5jscRsQPxpQy/PUSFxl7hsIg5D72CbVtHB
L2simhjOoibLiif5Nfaei5WlMGoPeAO0Onudq9lMPThD1GrtnaFKqLY+radxzzNW3xS40NKDU9N3
pSbnWIPYNpnCt7+Ci+H+ekGg9h1yFBnvQ3fyLsqFUsqUIoJokpWfJ081bLmnLAsqTEeDiFoint35
wwjKgUkuxJw01M7sR9cBFFDU6kOvho1mUJ1tcKkFPyooBn2YlaZ769m5LfZDk5c/upQ4qysH1sTN
MFZt8WRqf+J8tQ44WWiaz1ajHOSy9OuBPJt0737+U0RBDc16E4AuaWoIj3ex4eeE+0UGj0gNfGFj
jorjm6PqHK9OA3N2N5dCYYJijB1vo4UwlkNZT2pFZFV06wqK8oQ/Ust5W7KK9DDHMUKgT1wnkFYp
7fgIwKI92q6Er8rYn4OkEw3kI/ucaBlzRvUU2lnR1rvKKwN5quZsHbVDML6ei0Z8UMHMn+TUnH0A
t3WQTMYyuCGqlyzTyhJFENp9SfnqFCBa4fK6GLNnMTBu+vnF/q/Jif5/VAqtgR//b6XQ0/hSfH3p
vr0Sy62/5R9SIdtGLCfI5PRtG1UcNcn/lQoJ8z+k8zPf1mR384GO/ZdSyDf/A7QPpSzl9E9LLyvY
P8VyHtojGycvcqFVZMRv/HeUQq9XQgLrEcmhkROEsBDwwhW+XgkNpD8LUiARzp4i/I+nbQFuCSZw
U09l4F8LNLP+np4XZNU6NYv+2iBz1Pvrlxv2J7EPn/SX5ekflwGmi3AZiecZlv7ry6hwQPAAY20g
xZbjSjRNMjjV+AUZUaU6+sKACqprBr//09C6FkahLkDmkLmQHY9D00Z3knsvT1HMrdvKJFZnFy4+
vdm5HZEce7KK79+55nUP/tcOCarAQuElhGCn9vgef8YW/P3ymKKIIPP1/2TZEoCnqmkvkrgBOKqa
D2nk9be1azZXI0gjyvUoeVR9jzlnyFw2b+wsWSvFVTzC5OrQOnsbjyy/7p3N+2K1/8elcW2mbSLF
RA55UT7gx+ZmG3Q+HS3KK292p00wx1k4cf7dq355ICOH/j018W4xhDimCzPTQgxU9W/fpNcH0n9e
iMtZgf41I3bnYpXPmVwjiv7JtwgMENxlVH2faWDdO62hKaj9FIbsQnwBGQXvxclcPlPr98PxhAMA
B1LEpRenqS5KOakRt0b/i6xKpkFTTHYYgeL7fPQnAPVIYpjvtogU3v7Qf7r9xDsLh4J1DTe6LOMx
GEbsNDR3EVrYYWmgV8CNa/lH5ZOax45Xdiez8ske1YN81MhiNjODswcvj4J3M23WN/j1Y+p46OfW
BHF2cuuyJ+AufucsFuIvqzF6Er89IwOrI2x2sZr61drFPTOWc5dZwHYXdypeGnQ79tZt2hh55H+t
i/+d15xVi1MNkkhULbw/7sVrTu+xIntQBaHfSlqlDF7aPePw6IYePthQjZz2c8qRbhvrprhNAfd+
GMmxeIYlsi+YZOHvHufmcycn43rKUmeHwQIU8dJH7yxIvz+3P9dFKAwUwG4gL5ZF8gtw1JM8y7Er
GfD0QFfYti7dHMJObsg/K27lIOUTDMz4+M49el2p8coghEYA6nKf6GII9+KxrdsFqBGnlL2/kPMB
jmNOtiTmYvfWBhmFaamsv8RQLD/ICJ6OU+0nV8xT0n3uozN6+1p+KixfPTtcwdpUsS3O0vx/vdZf
lrghizNzmuN15p9icc/byeVVrVnWrntUWI8VsL/5bLFC3y0zeTGnAITqsGGcBH+fBvfyoIjQSa/I
uBHjXyKKd3UVO8SvAOMi8K4e6KrZ5iyuDccG+1ZbxCweGPlRvUivKPA9zxNMibc/1QUDhTuMcZQ9
hreTAwAK04tFKStoYqUiJ7bH6fvjOOjhKCqOAJrWxW5sa3tPCTnXm8rK/p7G0Tj6YCveW6PXH/L6
1lKKQ2LhL3YmfvH61rIkx6lbT8Pecptp2ai+he0/mpm4CXrvQ7V22t/+2H/4Mtlcwfxa6GrxSvoX
P9EeuqkRczDsJznrzyZnAOzzhXy2zKLydy0V6rZRzXTdLnVzHTDXP9OcQTZp9d4Dxeo3BcP3I+I/
vJuzlX1saqIMmLlcJWJGcpqUqjw6GOgY3ThlLbcp6jdcv4b399uf46LRt359fA5wvVRVLCS/xRQB
kZD4QqNx3yu8CLtOmn3o1oMiHyJur2oxOscoYHqYko15bJYYT29Ze09kpz7Msmv2QUKsETkY7qNk
28Na5ugVUujfRTlj1IYV9J39wFrv7OvvmoYra9669rkcqi9fo6DPieDtNMrULv1hW+gAaSMP4CgK
4sQJRTjSYQhOg2OVj56h/+ZsgEUKQBIR7K2b4kydjWs/WkDK+m5/Z9V033tYGgaEsmX+a0E0hRqi
mu5QEX/wYiMndC66MeyMVjRKFWZnxjjeTvh936mBfn+I19dIsESwz1p8Ia8fYquHXJ6RgrmPBnO+
VrkxhKM91ndUcvMpsmX2zjP8+88LVmcJG1lgu0L+dm4fbNvJImciZHSqPtm98Y2iI6VZ0+mvZpz2
/x7teH3UKEZXMwn7ALYVebFfIbsqEUoMEKJAmH4gqyX/bizEBIPjXMfsrfPOgnvRAf75A2lJ0L93
0dAQanhxQ2lFVX5sxqSnYzvZIiRidtnW5RN0+JZo79G7pfUnn9oB1qPUHvTOYajweQOSEfeD18fP
uJ+hc/eT+86+dHlQ4FYwfaX/Jmjy04S7KCnRfQYG6ajTPijs/BDNgfgYRwkEqcIdbqfeD0J80uJ7
DzZgY1vVe5TyP/14XzJWM3n7efcvFq+6LcHTqXreL2Y+fTCNRnxhEHEwZAntoVc9AeBG/w3Xd3NO
MsN758OLtan9+g3mGYA+HDjrkYvq5fWD7vt9ZYNt0ntVU7NsEBQ4z51s2m3RzpgkskU9ByNJGH3s
nVIs+KfO9MY7e3aQqiGWRRUzNAzE3awAlc+s8cPba+Jvd8fhBEnCx+ot4aB5GVvnFkOqAejbe5dS
4Nih37yr4xqPudW2n7Rj/+3DP3pk9GHvq0KZT2//9N/rXdBS/MWeapokfV3Wu6kC4WczVtxnGBON
R6Me6g+axqK+zRRvFUxjbIHbeHIxaCuGoxkN27o7CgGlaTNlqv+3S38uyAs447DT2Xyqi/ItJmXQ
xKspWSc0ZI6xNyCImzURE4wLARv114NR/RPrjb8p/l7/obr9w5cAcWFtlWJjWxler58RYJoRpFEh
93ms4FpkwSh+9A6WlLl0vYMcdfm3R+cZ9VPGP6sNq3mvsFmfwldPqcNntUkgDTy5AsTWqvaXcm1K
tGslo4suk4wXwnswLmT0jXVanYjra89dbWblCaQfCvac/+Q6McZa39uwqNWuIjttfXijsn6n13eR
j8qqxnVhSAo4E61fi3PxdTB1R0BmDQBuyBPCPAud3tnid67Aq5vjkoQ+Zgv4pdyYalfVbmmTJ6EQ
veGjdk8TCjZkOqPlz8eACWOwr/KZ04MNggnd6ZI4T2mqM8Qi6bBEB6UtHO0Vw0D93v39bRUAy+bT
+/BZWnzIsBf3t6vLQjRoU/fgSrKI5CJ/hseUtbQckjFhsBxVsXTh1CoyL6LAn3Z1XXnmFrEGio8Z
VnR/YHat7gTidECiANuanT3PkCvefiN/fxQxQdoEObJqYY66PP97tduvAUve3qD5s8sLcpb7wfyL
2X1wY6VzcfRbMX91mvowu1a6f/uH/7ZJU+BQoIHIduh6ufZ6cb88hbJLkihPU2+P8dp4JLN1vHeT
wIQ3wuEBG3L7TjzCz/Lp9WO/trRNtgbHghnuXTxeNBiUKxL0yYlXEcJm2NOh4My7MzJpXjOflHUY
SUcf2VNh8MaBGeZTXp+sgoXIM/rytl68fIdJRl3ZpdMcyjltSTAv6IaU8eJ/SrxGbvSsqK8gQm/f
vls/01kvrp6tHgM28cVs/Jcba4L3yzCHlEhHnvBbuwuCZ1HZANNiEX8sJ868BWlLREdCZb0mZija
injud2Q3km5EBhOKJTePq3dqVrE+y68vy2bL539rJgZd5/Vb/uVb7GiZ1M0C3we/WAEhgH0PEDyu
8Q+pK6P6r0kmZn3SMxPVrSRssA6B7LjX/WJ7557kUqRYhhGnG4xIHTGUVhztdUnU+JVuA2TQdgcg
9LqBSP8/uXBslyy0Lm0P7zJFmCfBIvLegHngT2AGW8yJVZgPbnBfeW70uepboEGRKCrah/bgixDg
p/4yqAoNLVu1jXHGGJGkpwrj+wavn3ccoglR2QRSjrGwGJzVi2iY713476s3u5XlcsdZXAhgvdg/
dNN7yCHFskc1J0l/t0X/4uTwago7fqgEUvUy9o0vsgMuHluJevbrIgO7NlW3Wc+L/c5z+YfLWY+m
eFyxYdrcytcPQG+PnDqo+feup+d9HBFfP1hTeq5dR91EygVjoBLv7Nc6ONdGP90WYilv+MXJs+b4
nWDe3wswh/kVbweiA+6Qc7mjz0WN7ooxPFP7+lDAYs23jEL1IxriaG1DWFd2nHd7YmKAhLnd8GHK
p2IHh2YMFxjMW0CCyz3jYWhuaizeKdv/sAJxAvIZaZHOErAIXaxAK5TR60z0zQjfkFzVtK83gUuU
970BGQVmup0m3l/GbPQHxzK0ufeN2Z6+ICelACrK0sA6Pnm1uKF/Ri85ctzG3QHqNWcyc5akPC9W
ZRM54bUracaJknpfLCllZsqp5b1b/YcvHvnJWk3SHGEBuPgwfgPxLANDtAcxBvwjsTqOoa6/n7LY
gITjqOUGz1p50mP8bHBP7lFZuUcbBMUBt67zzvpo/b7pspGZgiLOYVbLpPD1c+jy7SUDJ4N9ArHx
RMBldVv1fBs74ZjLRva2CPvZVpBnLBlGgLbpKCnz3i+nap+0o4n7RLfk1bBWcDKJA8I1ErszUWk7
xXZJS7QcqNmMZ88ZVxpfkn1prRacddZ/RU+cfS5Kz/34zrtl/7a4coS1+DQCsQ+5NutX8OvimuWz
kXdusLd4we4Skds3LqEL+6Aq8pfRY+oe50grLTNFWA2g8nsa6698Ec1uUXPy2Ju5tfkfXBIHLIcV
bu2MXfYosnrorZx5C2wdLG+dq5rrlOd1Q1t52VmjmA9uUQyfAnalW9aFeTdRxG3A8rv42Tr3bjFR
l799Tes3+3oLok3no/vgdEOH7HIFGmHmT6bwcG7OjvvXnJUpoYpOfUNNP4aJURsfpIKx9vYP/cPz
RsuXZ4252Jqs4Fx8NwDo4ZbjUePhieWBxqd1RB/gHTJVoh9KyvIKwUT9Ke2y7KpRpvtD2/kL3P4l
27goUA6533c3RhGAirHs6sqxlHtrIO/c5IvAeoNZVh3qchSQq43itJAX+lyPVvbMRnNNgGfnvXMX
xc+mwa/3UfK1ri8yig4fIsdl1z0vCBFnSzSxqLUQ4uxpIci8h0b9nAXWPO3IkAMX2jORiHcswvAP
7cEKTlPZK1waM0fODR7Ydtks6DeajxXg+XhnVeBnQgzjpnU7m7ahNybG7O7LJIopHBlHHBYG32o7
ZrizgMi4z06ezJ8isMaMXqr8Yz1B/oyHZNy2WH6rndGKvgmHoKB6z+wWa1/Ea0JQH/XxQO0m9X0+
iJz+c+KRE+ImcvriVKQMbwjNFXQ186g420rFOhzrUZBmUEIvBMtmLDspJiOAuuNggmxdWRSnSJr6
FinUitsF7f3ArcMIm2Vd/r1D+JOhK50w46OFiMerkSonOlrgLones3ql+IDGkJ+oEPIHGjndD7I5
dbCZ+XC7Us8guxgPaH/bigLiaa3aW5mMGYCmRtX2lsBT3E+DDlakmee05GoDduWsYM/GFeSeFqSO
JN6CEEryOhdDY3CuIzOotgPRh7cZsY+g5pFBd0fltOMJwRtRqLaPfmGJYk+GJlzjOwIFDPMsamZs
Yb4UibtLYr8lsqctzeigUWiJg52r4pGbx3LYEZO87KI8Nre8jWsgTO1630rkb4jt337FfmvA80Cy
nK+oc0Z0aJMvulxN63bI7R0RliIV58zMq73hdbwvoFhu7IUMo808Fc1esImfZW3nJ86P4vTOVawd
q1evBUvK2mxbB98cm+VFvWXKbgEluJA+lDX9qcij+FxljhkWfnobD7o62bH7BBE/pZsak3M2dahp
vYB4uoz84rifXfpAqfr+9mVdnp742FwVNQ5KZmYT5sXpqWlZ/dslxjA1l/p7kU9g/gevux+HuPjk
4Ijdv/3zfqtdWOE4qbHBQmoFW3IJnm9yUsDdbvRCP5iCa+Kq8nNnJsVnQn6tbeq0vBuxrG5xysUn
tZQwRUzcsRyzBG4RNxfI/cYsWT66c1c+wvfJnpwSqD5mVvfGLAfWiBZHKmBTrNPSVMJ872mC6vPb
N8lh0/0pKWKrYM98vZ0GcnIa9FtRiCtnccNaep1/aovWLTCH9wMJg3OSnCNYqupgFvby1PL8xUTT
LCbOHkfoG8LeYaPmGiDhTowcardwLurPEBw1mSfgRfukynFxY3R5ifEcAk6uAItuWr+r6l1qNv3H
rkI3HpF+eIg87STnVimCRdK8TqaHpFyhYcSkIL1ZGq/6lLiLZuHrFUntNO/QEsUNoaVHYq16FdZk
LxXhCOdhOcV+UfX3AVkWpDyXvnNez9fBzjI74YRVF9cQDJex/No0WdrsCUPIlzDiJPEVNVFVHCeV
QZV2g47CscAzozZuKhZ5zpbIIvfV7+brJac1huOA74umXfeNBaLon2nCdF+TrnL5JgfQ43u2PlGe
K8gIyHZHxno7olOc28K3oVH6ZoooIxsX/SLNubT2csqykiXNFfowuOuACaVLFZ+YzaHpdxnbyrDo
U5KJgYsX0IERwwIHmxan2YxF6uujaNKiOntFIOcbPFEDlje9NAdt6ujGsljaZ7NZ1nttPUZ1QEE0
K5tUKkgs8m8WIP/ecQJ0dT14j509EczEvDEDu22W9pG+WPsk7b4yjlENGGZrZ07u4Esu1J02yjXc
xslJZRoCU2Y7QHnWZz81gnuVwTHYJiSkA7rOl6BjGVbLc4U1FVt/4RT3KCGJpDHycbzBHtV32xTI
ybbWbqWOxZQ52SaqPfTmqMvdKVR4Ga09/5ZsEiehMbwh7H4pnryOOG/qfC85TzgKD57o4uopxbNc
hstEAtMzSL5B3XteXY2HVrIxkeacGN/yjLPrKcb60obzoqQbwqZvPxgxMYb7oK0q6Myl1YGNN/oC
R8ko6ZLB4euuyHCZ67CYJZRraeUJAolaBSkZwm6g23uQhgVpyekMQyKju3SNJDY3dx58SBJ4zGw4
lBz0e9LJwS8fmizT4zWadcG/zPOho6tHSs8eyZqf7eulKR4rttlxZ1fpvHNIN67usYnAL878wSiI
1REWGbUmj66lBy++qaS0oOsuU/qIfy7Fwz740XRtKXtpnoylcaFw8W7qU9phtNpYi56Nw4SBBI65
P3iMx6Z8hSXMXgQcevTJAu7tZioOi5UXyQG/5LjTNPTL7zks43RjajOR57IZXYYp/Pftkajf1aCV
GgAHrbSFr0GiIYBDzJ35sNU0ZJc7Hj282SUiP3DrSdHtY6OdyYmHUHEtFACLI2FWLYs6pxYOeTr4
AqxIudsSC/guSb3umi8SFCJ3bDrhwgFgGPlp8IQXVHj3LCjjDH0U2h7MnHUUo5mCPhfa6ti9fKV2
cTx4+XYU7Js3jSBIZSNjStm9kF0EtX0mYwpBowRNFrWqKchTKwR5qnIOnkjykeJclbPz1KtUf3O6
oWZ5qxERbqFf2Wpv6aJMjiV2opykLGmrDTl93WdpNYWzhclNMtaoGlFhoAVogVkzBs/Sm4HAImxl
wxBq/Nsfc415S3um/VHmXdXiw3cIniGZLnauQIOXcjOU2nfCeK5gG+QDKKAtRmTwTLZXZl+j2tR9
uNi1+kiwEN5SxBuEwOSTsSy7MTakfyhITUlCUcQ9ZjSemH47kCfcP3gJH3SP2IWKcbKI5AkzbwJZ
HOTF3xmpR2XYBwBckTo4i3ww+6Y/a+w06KLkIjTTtk65N4nMEhxaOSoea0hZJ9bY5JrcHtH1Yeu4
xRGnnkfcXTHwqtPJ1sEuHnsTxE7h9w9mO/QfFtXh91Nj3mc3QZspBLb0C6wPga3kD+6uU12VHLBA
HVIkfTRmnLVbtE7LtdZKfbftTtFuXka/CG2v782TYSygOxcShd1HtLBGtMMgpK3DNPHqHyYq4jHM
iimGfd3gFiRyoLJPYOunk5FlxXDKh7YmkCswgdO6fTnfTPCXBx5K4OI4SoUeNzGe2xy4T0+R5psK
hj7Jskvo0EvDHDomOAjoIfXepuz8iShFp3Z2eW60QIR7E/I2Hl3f3MnK5wFOVCzPNm6C6mxQnW6d
oCSzra+Wpj/MKGE1xhLTes5RJ6dPZHWzlQ+FDroz1qqlRyWb91Rs/fDckNF2xfg5fphz3lFCJDNx
nyel+2nsvXo65KZJ1MNcq+nJsxWWIFXiF7+DWaGBPC+elW1yJVliEyCTpEa0PTCZooWuvsP1mFD7
rXCd7dKaKDMy0UdnEgBKzR6dWn8lw0DGnk3UkH3Fc6AQ6jpF/6hHL1q2rudpf4MKr+hY9Cd4xmKy
G7Ahop/q/SSa4HuS+dwX32ppUVq+2Si8gGRAbbNE8KdAAm5O0+hMV8s46mHnr6vXpltidsGeigCO
+EwEB7b0lOZbMND7njWSul2u2zneZ2BDALjzj3DBjhISSNBl4txZVYtLQifFx7mxC6gL9L3nU+d7
BUxoq9QlThH8dWlfUOv4haycU+QuqD+MlcseQEHpN8A2zdsccSGgw9ImLw0kXH81ezVHtTGDs7Fb
igUmRAcQ4wrsxcLoE67VdE1SJbPZpQC23hDIRoNsosF8jvKJjbBiEkJVkNLwstXiPiI76set68Ao
ei6LRJu3JWOz5GqIB/cr2rWgYeRt9ckmIeWQGMY27kpkzm3/kvQSd7Ez2Pw0TvkLcQal14TjGJAP
6deLAuG0aNVvbXspICdN7fwIX3rpQzKup2/D5JkvnigeYt4WrquFLLBldaHBNNjFeCAaKR82Zm3a
D9G8YIZYu9xI+phAiRsjM4k4wHJi3FiVQb/cC3Da8zMCszySlFiO+0nWgKBSPPa7sh1JA4xm3z/3
HsyEY1YV3BtTlPGHlO7rhv5mPhy1VEl8QyQOkgOLrla5FU0dpGRzoWo50ZOZTjUBbv3jMlWNsfGW
Vn73cMiIPTWfYT4sRufVW953N8J/kfQPZGv3c0gKJU8qJQXVUbUklMNKRdmKe13iGsp0H5zZV8kQ
RKZaVsjxhRiPFaa6cc+q4aqwIwdo3noBzvutR7CCfwS+7iN+H2z50OKR6jZcP2G1jm6HbctCjt1Z
65VL1chmFzn48U5eFQFvw4BnMBD0idwcOn/pX2h8mje1qww06gwtcWX6hN3cx6U7RAck7QljTWGD
plaOwChiNyn0HOqfYJ+CRgMCWKQ9DQilEucQNdItQ4OxaHbiA7rRYz1k1gkBWrTctHrWyR35BE6H
rE8Y5iGfLfGDppOtz1NTmAYwK3i1YyFLK/T6iQFlqYgexE3ae8cKJl7JO5raLzmnjmGrDDQEu34q
lu5WG8TqgH+ScXvEm9cBH2+FV+942WtCH0AJlPGwtecS5EziJsVLjL/pQxH4Fckd7uCaG1xgrXUf
kNgV8b3EKt64xuR9Jo4t9u+bpsq6PVYv1iHQHsl4TFsg8p9MRmXx0dFVctcPpdVesYLTh4H/Pt1q
vwzys61lg7qNESFo7glv+z6HDe1sgngZ9HUmeVGvyWZQ1MKNTItTWsLNCS0mDfdJS7gQsJzOB51N
xC1zbULa9HUSEB941aaJzpBDo2861GoA8WOp1NgROMyamtp2+cgjj6IlRRKL5gqPG4ewtJX1XtR4
LYXFQXM3OrPrhdJrSGoTEYcI9mAS0WJtjhHdF9t/6ZMV2hXNJgi1CPgzRWPZnKJKQGWF3wpsxTRz
57G1W6s+JhLBWMiBJSKoCbARyS2tGS9r9Ly9BkgBEsSL6OZ6O5fZ8tVMc2wVOk3iM3pTwu2nJuMW
Gi1bti4Hv9+aKJxa0EqVYcCbrv0QrxZ5J3kft99juTIIpsLQ9i1kKBs00VJ+tSfNqXTSjY9Qqq/h
31dG2X6fOuq3U52uEDEHGiAH/XaNx9J1nTahYURxSVASZrcNeY1gfXzPczZStUpuxzwiqa+s+mU4
58uqi3VK2T2vb4PetiX2mG2m4+Yj88r2SfBEpztnabIC+9+kbdZmfzJB7HAU25h+mimoz/BJoNzZ
/aGvp5Qc+QRloBYi/qHzLs2v2qHNFeNG2z73hQc935RNk56NLNB4wvEWkcfjowDBVDlaO5B3FYq1
3hjuY41PdY/1pCL7SuXpoUmlmV2x9vYPmqOEG5Jm7XxrKy2MeGcutvlE4np5lfZxdaTPXW2pT0TN
ANI2vZcAKvdtOlF5b8qim/ZxnWn/OejR+u38pWFeoUyOCiEdfVX/cKdZVbAQBRTN1GiAZwy+XJ7H
eGjGExOl6Lps3M7dZpboJNFTtqX2QrScZ7s4LfzQzQZvBIq0eNk+jXkeiJuskpeBtBVCGUTXBbvJ
4vfYucWHLj0fGE/kW/JbOhgpgZrlSKAY5I0n+nbJY9fW5t88FXkOJQQ8+AaDT7OcKOX75DZu2go2
mTMW35RI1FHOXmGDYzGoDzxSfead9LSaHiJqC3NnWXWPSBoLeb11RCusA5YHIHg5BZx3neA286+J
HONywB0TJJJCgQl2ncdMZOtaOl7VKZSpd3YJNGjLdpCNVB6zcHYTbbtHiaZrwrkNbpwYxTaCD0eo
WlTeUwXl15X0jeE68cDbBNRx1g2OYG+geoZpc29oq7cAYxnwCqzU0o+tmdIwsGWs5kPN1uJ9YMoD
Gp0wzBxjRmwEfWjHU2vfNfnsHKZsABFiAltNj7wxwWcbHWhI6GLAJkDRspwCK4e4WpOfS0QY6NP4
Q4JBdrMSXxtKzNI7J0A6Z8iqdSy3pGuaEb57S9RnmXSpB9xwCVieGOQdfQ/7Km1hukAA7Ed5q+ql
hvGfokza1pm96L1UQXJlzon5onvPN7YDlc4Z5ZGpQaPWRBDQdEivsVESSiGIn57D1rcK9zEg8zKE
cKZRqzQWq77jNaq/ckzIGIelsV2glHZnhDIR+iqCigVjtx4EONOqWLu+qChdD+/LqL3tEkviwJH7
pR3bYe4DZStoPcMcy+Y2PzVzHhS43AKTNnlQQXyt0yh66LCr+fs1M/TUaa/rd1kUjV+Shf7CvmXg
P8P1gFh7l9QwgZ6DdjCCW7vwoKXSqvbotaO/Zpf09ecuqNisqLGoGiDIersqGWLONXExElPaeBGR
ygYF86nLqsg6ebME/m/M+Gs3rVBJe5yWdck0MK9VVB+cl09+PmBH3hAEZn4kxWqaw15T+YQjuc7L
vvlPzs6sOW4ku8J/xTHvcGBfIjzzUEDt3CWRlF4QEkUhsSfWBPDr/UEeO8RSW/T4oSO6WyJRhSVx
895zvgPZTm06mcdfs4zA591Usp1i5IDwPtL8OIM2CWX1wOjZhCuwQK/CvULX7Kw5qaXfcpK9bwLa
cRy6cZzNIXyGKbs1pjX1qlwW46UET4R4T58XYsdknArMw5CxDlmROnsPGFl2XCa17hG7vjhldpUb
G4O5SUeMtDE9p4q0qHDC4MdrsEhQDgSCmzUkrTAIFYw0EQ0QUsgQ9Oz2aXFFOq9DRodI4a5haagd
8s32A8JasWvRyPFqcqahv+kH/N8huhoQH2atpWT1jArSki/85ui17IZvq0LPH6c6z75aY046udlk
guQY0uzHECOy2xzHLiXaVnRKPDOagixjuSOHB4H+camKhLkCm+7pxEZnYIAHE2JbTTVhFjSqxCkN
5KhF6SAsbIMNARUbYMekYEN1zK5x6sRnAEqevNLLln173IzSPjm8Nz4TdUD0DU5w+1tAwy/Zlllc
yWvboimyM2WazKAX2OFDy8oJwpnpTk5nwLH2ci/zAFW6h+vXDDsa8mDOvKw9c2OSqGVo7uh9trq2
fDZmwUCy4hG1ibQhbjKM+3lQRyOp6+tcaKX/2GKVRujhivZUVLmEvkklC4d57GgFum4yQhdEIwqp
cJRYX6auLl5Hz/WwRtl+9oN9fV3tpcyX+MaZZkawVa2sb2M16QAXHMO/IXaati8fzfT3kBf5PGlC
Fi9ERke7RwFot3s6RynhT35M0TYVSr82Ft2fIy4KdbjladY99BPPoDpOgle0cHAdElVm+mHFVRK5
QaDfnZAO8MOJhnHBxlAN1LvLQE4h8LxzWy4m7S5PCN5ncxD3O0iJDUwovhH0p3rlkcYNQ/UNk++O
pJ/UK18R2ixHvxiMb/QGkbEUsY8FDRsy3MQFSF0GteMZInZusmsCqXkHQ8H8nLWTKyIXPaOMpqHT
cuBSJcFzaGGNhVpL67qT0Ds7jaTb/aDVrbx74ohJ5HJ8pbUPFi8nd9siD6l27eKBu8d6awHL75jD
n/RhgUVAqevDAtT8UlxbFZHIkSraRIu0lB3Ohmutjk7M+wtSgy/Rl/cL1dvEZv1DN9PPOPl9M5Un
KRr9GkBw+kGBdaIM8GcS86x65e0QA7lvgfXCN019KszZIRbkypTjFEdkv7CLZFcj7hLpEQgjO3iO
G9oY3jUxA2lzYjztAiqz9ErdyKD12hvdmx2iRYZ5ZEsDcLr/Omg5bIXZV+2+FijFC6lrX0qX9D4E
lyrZUyFWPR0RKa/Rps7BMUaWmlExaLOzg+9HrFdXgMji0e9He+1ZEMlEc29x9g1ya+8WxB4unH6p
ydguvWl2n+hhSkJaLHBpgGrKpjnwjTMJ7MY3u22Mz2o8NYXm4KqOLX059aYxELdS5G5wJCkvw9Ts
6zEtiLTztau0G9t85yilIPyxoi3nEQr1qyWdkUobp2pDJVEO5l6ba5OkVYgDhXkrG6EfqStB3fYw
0m8VVZNxUKXpIWA3AmpwQln87kvToZy5IctJFafJqeWznWfeN9TApghF1QtyQ4rG+BhbbXI/QnFX
od7qHVuGNs/mMybPvtp3ieWEbcs7naQdiXhrbuo1HqeshvmKEJn6adFd3k0qsTIz6pzaZ7rsLnxD
ljU7j2z6Zp9hEPpPXjWtEvmYDlRUsiGEmmd08zanGv5W56X4ptdD8iWGujgffE3FaHDcMv1Oi284
2mowvB1EA3J06qAhtk8E2fABuxAoDgo+wkoUV4aWrzCBZDENgoIbJ3oX2o3THs3M8J6aXF++52nb
t8cOsqhC64HVfsfzLN19ktIhj4yxtwiIy3Plnetg7X7SGFbiGqTiWBOyFQt/X42t/kqT1Y6fvSar
3S/Mbuf4it2jTbJmZgzGLq8goz1INElkTE7eNL66JvDTiLiZwIoMZSNczbgTrbulWco2zEkSHyOK
uc7eZa5XXHf5yPyP8XD+tQ4EciNnFlVUTLa3BwNPjplYrNaCSu8Ye04Gh2mMmC2+6bS0EloZYFDI
4rkDOc3FKW6E56p6tzCT/jJOOCvucArBlNO8MffOlJJD5PLO2bZA5cjvpM+miN1o4tg9OGIsv0uz
cwQxGLLqv5MPNyDwUUQGbSA1j/oauMu+fibkioTWWsuDa0Hj6j6uclcyI0PvEQaMQZ6Au6XzFUl9
Q3AgMD2NeEXxRlB02uxvJTfsYxcbg9zq2O0PQQZp5pQOPeN9K11RnUlhD2aExV4vfkzOkuUhOJZS
7hyncpdzlgZCLCH9cTtGrNSqQ1ozLIsUsvfv7KazOZoNU/vB25j9lNSGDsobakX9w5oYkN4smPwy
HuJAHtIUCspV1VpIlqaGhn3oFXkdhGVR6hIkWN997Cow/mQWp/RRUyFJKqyBsgRRlhJVT87eBBhw
AluB4NG3SLLSYO+NGyMeFa5Y1NLkbpaNdSLREqJ2CgdC27Bgt5ED3cjag1NAd6qjmvSirGb8DWuR
p+tZtQtxPk5Jvt4n5m/1LWqR3tmIoe3z8zBKC+4teu50XxCzd4ttzI03RCWaWkhCazts+R/dJsM1
/OJjZSKlcpnsQ2402pNqWLgAey25ilij45htl8miRm+ZTAVgaflDIpg5w1+IraNWKBj9GEctNxw6
K7lJ+7LNduPc9WpvMxIh2Dg2KpIZAf+6PGD+GkDqJrI7xuME4biwZxqdnZujc1FDOiD9tWfXjegd
ahljIiTxUc0ceIgWt6U3NxoTsMfWSVN2Gm1Z3+N2NModPLfR+zoZbvexYel7JgNsSLc4CBuTgVFv
XQvTgepe+NPyOIvGN07ogUXOSIGAGJSwlq5tLemJ7ugPUpRRD+bMODgpqb+0GThXUvTr4wQgu4wK
M5VqX5aFv+8Ek7kQwl8R7Ht0zGyn6nRN7e3i6bErvfol7hzFPJWhpQfM0osPCn1xG1Zs8khc8L0W
kqXy7TMcv4VJrEa/bAMNXFHIedB89jztAxReR+Kz60bHfWUn1ExrxkDtsOMolH/CgIWEJK4z5m2g
V2t60lmCFGYyhmzLVMlf26KmcVtIbvkQ9SYLZeoKRAbrBugaVhs0cqkMUgeLQM47UcSj2Ez8lfuy
NMYihPyXi6OqC3Gle3DVyYEN2tcJjBhxbSOR1ycqt4K2BXb8Xc5KPOyI9/CzQznSv6Gzxhg1EotS
1a3wdHRKNd/T3XtIWIkYLJgBMkNI2yvGh/QJqzk2f2TJmra98VaufdFacUoyb498gXxsEJTpwDR9
o1n0r8NWm2M9guNswbWcfRoxQK0t9lRQC7bNMHHGy8mJT90k9WTbNa7+hWChNcVwVtP4nnRt1c28
VbTgWiZGAowCYkfoEW91EEmus2czhmBbx/SUOnoqUT86w0nX0hH/YJ18B3szMak2YBvT+DB2Uw2x
nTrMOs2uT+aGWszTsCzuIa9bQkzGXnySPLMU8Eny2dALZ2t3NTEjBH92n/4sRLkUnPOywWTHBwd/
hSTFvRBxFOVcuCPTEsjptk32mJkehecFjHVG61h0BUOUypvomzK8e0dC4l3qMTEEr0pLxzaYDvPv
F8dmSLX4dl7DJ3bM7nZwkKjFvW2YsIIDnWhB3lgT6nCm39meQFgVR63rzu6+9JRl7TA3gHBIzdKF
Iywr3UHp7tPaZ5eNRE4BsmbZochOz7zokvtOlepj5plquTHSzCe8IslUThEvETBPBtAX5hku8Z+l
R4uO6B05tjsxkkO7MRn+MGBhSONs23gq5Q00c/EEEXr1aDfkxE3aiDx8bnr1KcWcbRFE03+3kDOF
NHSrJ0Swwx2DjhaQUTaRbyBG0juTrvcIH0BaSi6I0DnVXCQ3vadEWZqvIotdP9KBqSkSu83s6zIt
Zj1vKLa16pmmM87wFePohcKp8+8l2dv3iTFb+t1Ahh2TcOR044NI2nHZGzayK1bouP7iTKS/hV2t
tC8oV1CX64kA/g4CXNU0WQuNhraVx8auHJvmc+bCtHhPcf+bbmi97EQumSsgYrU1vn1ebHq9dN9J
HAcC2e9YY/1Njh3paHL6t1ZfGJECp/OtDfLPo9sQCh+X3q5KlmsofoybS3u8VSmf+c8Pwm+OkPVu
JLkMCIANWgQN/tuPJeiZmLQOpx0iFHnDy0x/DETW723gLOBEm25PuAPzRT9ogaENsfXouAqiFqLd
0DQFrHRTldY7crlLMS4fikeDc2TCBtNBi7z9UL0pm0HHpL/TCpmc2gDWLTuFJjsSgr5sFJvOo4Pi
5j0XwvrkvVnSADBg4kCdhhsWQOOFVND1egonYiB3naSpnbYdlWdutzdo6ZGT4Hdmgsbu+YPWFOmp
sccnfg2kUb9aDonr6SBQjeDOyYljXtqcWunPl+qvPh14D9ZaOGJcsIsbyEAMnTMFNXassLcQXLtu
k+Zlcy3NYhjfEcL/5rKk2rNdZG54DLgzUHy8vQKCIbOwhoRFW+vtb0PX2Anu27nb9qMO5nymVmvS
2tymtpyvqzXOyS+kx3Q6Xrb/6tf2wBZh90Q1qXtgKt5+kp6wPGXrxCHFqeofcrbutJvSIAj9hhDl
Px/r99eCbyKEJB7MXM3Hl0szzckBdYVYdpYn2Zh7yEPJ0yW5YFM7bLE6pr3Pg8+Of6AYeOfYv2kx
UegH6xlHGIlz37u4vN3kx0yduOeH1F4Z4QwAfHMswQJ2RbeFjamJd24o07y83/HS09E2sVzhetAv
HzNjECD2pAGEd8gKriCAI0KER73e9lZJTW+lw3gk9FMfEf/lDRDzyqj3NLDY4rMl0o+Vb1ORVPpQ
/5R0986druV5FwJQp02ZUw5w1zAJIACRWjGKi4ItX2r3bXdCRlZo77lJLs8hGFODmQR5NGi+uWku
9Kx9PnEXNYINPFLnb+x3lgq+H/Zplv/q3CSO+tz4DSrLcmZNKz1RoRgL6GYQuSwpCQGcDxbppF2T
6NfDoFlfJi/J3mFL/tWHXAsP/Ir8g9b74oZGH16WjLn3Q117xm4u0mH+pNeaR2hZPxndCfPb0H/9
85392wPNqeEWNYkRhITj42t/e1TkS3prQ/zZS4LHjnR+JJWZ7TxQo8XbhYH5tQX3+dDODE82qlo3
jArC54Fh9Ht2v5/m5F/XWVe3AFmxvqy20ZU++/azJJqZ1jrjp31s6MjratSBZ+jz5rUD19m7kq5Z
pueFPV9+wxMRG3sceJkH2x6ZZJR7TDE2Aa548hlSPRivELwyxEBD1hrnUcJrDWcQ9+jq2o5lXMs7
54b5SrHsXMvvmqMyWc42pK3p4mB2EsxfioCDEPWOtrGczLS9LhE5eKfcZp07ZYQsx1fOQoMt6hT9
nc1iK/gIKZ05kzmDBQWYDegaZ6PYY10hvu+eHVAy8+dkyfTstm4rGrpTNy9nSe6Le7bs1rZuzB4h
EzkNunuVcKsVoT0I/Hg1dHBUHMPofvLweMeRCkpH3SFtE1NI+xJnRIsRdv/O7XG5FLi8bvXVsIGl
n5L4cpWdwVLSb5x0ePPMsGAMBCSI0vfEZpboHkQrq8H7FzaO7o8Yn4SlIQgsfBUGcToUZ33yFZqf
Rm/Hd0qBy7ce67BpeWCYVhQE8vmL+gSbpw58LZn3C9EJUd8nEmNqztOarE7VdxYQXqQXSyLwDbwo
AEbY2lB/eBfvvRrQYdm5fbJHueY1qwDMqG/jusl/lJYm562FKQIpV4Y67H4gF/IxGPzUPw00CJPb
ecSQss+HxNG/JP7AfntyEBvd038TN0GJrC5MggTkd44myfhca1UxfWxE2hTbhjJ52krZtfrWISuK
dG+lU+53Myyk67im346R5ecJr4GA3Sx6nIzhwNnPtt6kACLHudLMhB9zcuNxAFI7H7rOLpZPnoH8
e6Mam9BuG6CJcQjyoNrbGpa2aB2PPgdG7L9CFKeLkhgeILuErhyFXdXP2hZOW/nFLBNjrxtu7J4K
Y0aFi0krJpIvx7eE0R6iCbW/1d0i4W4dxufUVnsmYqAqOzEPLvOoZCDS09LG+FPH0H7v0ncvQmcu
65fJ0sdqhwapJcdEyOZj0JoYUppGG37IuvQ2cglU8cJbg45PCeu7fGZMYzZhL1KDwII0i0PKIat9
krmTHBO2T+XRHpzxwaqly2stjuv4aHnx9N1iZWWJr7HIh1Y+DB99qwrUUTE9tCKm1N3z+rIKNg0K
UxE6mSKxtLaFD3/aL6wfRmGS7lOn/fxaoaL8YBV5633Pcx85uiYaF979QIBGhrObTJBN2hkZQwhu
lity24ucNDM1uRvPx1u6RW5TNAiw4mFne2XFfLWd6Csy/GEXg/RnIO7bT3XoaXlJwORsEXHFp3B0
i9coZxz/ip8le5cN6xLqxlB99if6wBuP0F76Wa6Mv/CCXOq1bBNatq8nwkFB+xrOIZmy2XzEPIvj
2Fx6wp6MNj16o7b4W3R9Pj5qxnWsZ0Mm/UMB7aiMHOF3r1M2MncsjYR9ZAPNQdsggGPugHCtV+eG
F5Ag9AHq1kZj/1sf6Et41VkMMiFzyZmbEz12D0NW6olpU1si/dZnVSaxGisYcIaRlmWYt0bN9IKM
+SVkzeYyiMqxkRKT/WZGjC+TOzNF/E5fh8zBSLNU1m210pllaLld+QEELn1co5rSsz/mNvaBxnVe
l4zUSgYeOllFqo7nW/JUGfLWLKv+LT1yhDDJot1Ntdd+ZffvBmtnauYOKLtvdr445o4yir2Oh+M8
lLY9Ebtul9JjQCxGkEejEYRmVVI+KRGbyTZrrfTkGrmRb6t+RG6nldXHwM3mY4WM4Duakubo5n7K
WNjMwWBLC17KsbK4ggBMCjSX+GR8GWnsY5cws+vZ3zAptK5S0wl4S48VQuDe6SRKHfyxFN+wFU4j
aZGPtGMH0ux6OT3oRuHBtCylcYWkU2ujufea6orGJbxIb/G8+EGZiwjO2dgRcIayhZvUbxfzM8xq
OmpdioFwQ0ON010hW8RTZiT6FLWUsdPWzaeJ4RWkupaZd5zfaUUh5sM80dpCyJaZPSIvOh1YePAp
EPoX95wNZ0kRGgUJq1Cwynm82O6uKpnOagv1kqAXIgOre1T7zbNNk8zb1IvjPKTj5Lah5Sf1eVnd
8xudEsGKvBztyKaZckWKDCmXJ98f7ajCCvBcUpNW4Uza5BJVMkum45j5xTM9LX0K6b7YCTlwZVWS
MUPmBVZFIu5mk5aAkiZsGaNKPxc5hpdDUDbpZ0yMWGjiIFGEaBWLfEwydIFA27yJlY9pYsVdUXBv
8+v9TyolcIOBUJw9EbKDTQ+Z91RsF5Q/uwVGfbP1ypzIXVrZekwAXpYuqC3NbL7v7bINtnHh2neV
TBhxVLaoH7rYdcyo1atVHrKglQ7XWU4PrzswUvr3pv0ic+r27Vgunjwadr88K1dQhhCDRuIeNC/3
qUCQj9wEyVIW0cLHlWj25CGKUTHAr2c5JyGAYXM3x7RCQ2MKnK3G/6hDT3oIcoXuNC+ucKiRJgI+
rAjRvHev8onlpxJ9/KUsmdWHA4gilh9o6bfI3Rw8JnO2fFoge5WbyW7ND9RtIKrdkU7EEVLYqmcP
8CuFi9PWERHohUb7ytTMzaTbWkUyj+4VZ2ZN02M2MS1lHZ8m8UBKVP69VQtZcnrdiINbQeBkwdIG
khmn2HCeDOYqQOZbKEEn+Asavko34XXEdO3JyCtc+iN6vnrLqNON9JlRD+kGk3xqpTDHqPUrVOks
U0ybbZiE8D3mwF7umkpPdlqAcClcFj1ND3NPqbRByG3oO01aJZtTpgDmvhix+Slr8t2dsHvhkp1q
EMksOrN+xfHWIYgpJOdZNGgikNsUro8k0dtiYTrNLfwF3JUDzrDFTKe1h103Lz5DWJ2Wr2mp0J0n
Ei1H14rtj7LzrQm99TAad5O5+O6n2OXWC/H+8lID5URvKxhjkPIOAowoy+Lkwcww8+AAH6d9S/XQ
sZBj1Vqj8jLOSE/r05OkSN4VzP1ugg4BUMSpHb5Yc67FxSZPtNHbpawS/IwyAhh4iVZsW2/CG6pP
pt7xNm1I4RlJ8knPorSNT4aag/JI2x7/F+36/iVHp1XhvWhi/d7XyanyBsA+EWIkQUYA785qQ4D1
U++kZJyKCjHbzvAEbo/ZB4SFvjVfHR5ByfCsSJKHnFX5Be13lnISLdvdqw4PB/LdKt3N6TQ8ekKP
XxxjCaZDzCXdiryUX3M2isuuScv61Ut8RH4tT2YZStJ4NCwLdUlUC97iisUppxemVOrpqD14d+HD
cPolHDF2QgdXzXT22PIwDTaWUR008oGysGfzy24YoNeNWYDr+QSuN2Z2q02Nt+uH2v3Q51lJ0q6d
sY4VrtXx82RbfvKWWZE4lAXL1Vjn8DmBAVVHonhtMiXBt+7bvkpQtdaOeyVjWJKh7mN42MWLjWdy
Sn2sfv5kIn3Wsj4DzSv7ebnHzCeBDnatTcRsOtmE7+blzJzdDTLySAApfp/apPE3cypNe59Nuddy
n3c09RfdQ9vZ+9wHQSI/GGVmJsjRhu7TKOdioWJ07LA01w4RvHuRhsksGYeXWT+hO6N1VpGl1kzN
jjuFJyix2PIRajCPV4xzmq8ArnAeGJM+OrcaQ2UV+uls3CwI6lh6FkNOUVUZqbiq+mpoN2R5xl8c
YpFfG5YTZzOqzKnP1Tyad5jhGPBgfu5zl2gdq5qiTDZTdvJTUJ9RXrJYX8HFkHJFnGZyy/sgtbem
Muz4hod+8dHNjdM26Fm0rjVm8NeGnCvnPEiK+Xu7Tsg2MgQwz5NfcZGidSuNjET4YxlaOsqynZm1
Dkk8+jJHQa7b6HCy2n/WkknoLE5IIDYVYBj/IJJc4ACe00Wj3AAGRLgC6t5q4zGuCW5EzD4iMkxj
8cNJ5c1ymzvuVBOlFg/+lqqaiDIK9JicUFEP+P5BPxhRZqJu2KKXJJd3nAoKxUTHrPJMfDDyj2Ks
G4PXlqZZUWfa/TVIaa08kfSRfl30waQNPDTpS+xyrUPcNUN/VRvIZM9NaRXuLcgjd/zROfE4bnNk
/OOxyhb7XstS29lTUXWs+ijcpmEzo/0ot5Q2wWdD2NVhEqnub/gtNh6nDujNXdoJnxHEaFb6ljhR
/namabjbbCfrk6vUToLsoXAVUaouq9d4VH6RiI8eZszVDimtZJvmmV7epgt6kusSWmyxwx2SqGdj
TCTb8W72RYUGGvSPV4h43DPEq5OHAjw29oBmtIyBoY/bzTuXdNoMieFU+IxmhbEGXncB8cEukdQK
Ib+m7uCztrS0iqy+T/oOGTvB2I0KLcXsitRn+qVPtrDre9SPeN0XgTSA8jItn/U5SYP3EjN+7yFR
6aNjMXzPtQIoGm87KFWSOsgDkmGPVK2+AQLxRWLgUxtmxnok0+k9OO/aOPu1YwM5hDkBHBEfYAfE
rYvOeMDmu1DzPOyzOR8fOxIHQt4E2YMS/bBjWhEPYVCpZzgzwzX17nu+8b86PA0A4GK0juhUXnzd
wXfpMBN1R360Qr401BqIi86220/KFt1jYHTJj6KvUU7VaXelWdqPP7dHLo+/TmzojyDm5kTQn127
J78gVGifzm2LWWpPu6b2Nzi46MJQjx2RP/VbKB7NdvHrcVXjoamntmyiP3+Ay7bE2gVhPkOxY9CV
Jsbi7QeQVBM6kPcZXBhqciTXyUlLpf4U8NWvfHcYPzu8i9/pvP+GTliPSisIXJjLuJIy/+1RE6x5
Jsl4oOa1/JGJTXoaFUkiJlrVNNIzTA5J5vvnzACuUSD7fgAtUb7T//nt1EPBc35iCkAYkzq0/vkv
p973FWZhrsxeUIbWhDYCdTvrahhVCACxWc4N5KjqQTR2+70MEv0WpErf7f58+n82jn+9/ymqgJqA
LmAO69IkuzgTcFmq2jCQiWezM9vso9aYV72VavneOo0aH5CtmF7Y0k5xVo9c/8OkEk93BbCm/rrP
OqO4Lmxland5FdTdD9XLAhNw6nrJObG9fDlQAszjZgx6CDCjXApC06U3sXgL9Ei2cFlwtXYetnmD
LCbUeqPQz8vkI6idGlGrnbR1Nz5kwKzKT9gv7PoZnbhv3vjZgPHCEfGQHOgBS8AXLniqQ+ENyg5z
UgiH3VAHdoGFHMchYWV2pSsMw079xOB9NrbDYJbfsY4Sh6pa5IPkiRvGR9rvBtsdqCnFOSc52Xmn
S/7bYJKkFlz6NOIs2DiO9zO+6pcLryOinb1c4SwD6xxNKGN2cU2Io9OY6WOGEOTKIS34NBAXtamp
rm+hyRNMKNfZ+TCnYa3L+vDn28D47T5gEMYAzod8SdgjzYGLhaBfZJVocOh2QefDeVI4zbRTX2WG
9tjPJVwAPx5xRqKjbMLECpZqO3hURjct/TKekQpW6ONEQkV7RNY263vUO0azsUeaHt/xVnePPrb5
5DDHNIy2qtKInybmAbXnNDnPcnB8l9rVa560ri2IQsxQABeAcptdUupLfLBNrAWboTHX0HKzQpwB
JwPFSxnP1Ibk1FfbIo0lusEhH70zdg1Vneh+OPa9srJJ7gobuuwHv3eT5kjZSZJ30NbCJrfOUtqm
1zL/Kod/aEdMUp0ns1naAqFvM7U0y4e4+iwNj3iMubcHdroAPNpdTTAbbi+scGyRCfuhzux7B82F
YfbZ3Uyh6p3Y/jDwBjy9ZNt5ytrh1jXbig5i1bQPdiZ1XqjIc+ajCwjIfRwMuFmJllmIp9BnuJ8S
LtSjGmvra6c5gzx3E+2XLamUtkACa8ZiVy2MV1BId+hyhVkvy65AXpbeqL5VbJC7xf9oj/bshLlM
loeOB4tMeSAibpRRG4hdGWt01TynVCn7uSHAQ5zhU0DMwDCMOWEw3jhjFtQRmAY65vAh2y1XYYkj
PIZzvuscf/gqi4Qs8B7kymkyEkSxg8i63TCR9htSxfEVxCBcFEwKXicCAbvbBHFpaNsOrHx6O2Yg
bk61XnKbk5brjqGXyFq9wDtFvb/hBoDNDG21X4PBJ6TfV0kbrPtXo9M4VuIWe/Sr/nwn806Xm1Tz
ume2ZBTCSF9QwnW5KabbpAsa98EY6uKEmMlAOe67JPyS2jzsET3Vxi428kTsK20ynDNOQL50CiQu
JZa1jJ+xusNAD3LfbkEyQKMqWyN+tUWPH6qYFYIxBbXx1BWT151mrUXKpLmVeizzbvA2dIL14Z23
2GWpBOCQutdZw2/W8BTrQksA8VzqIl0S6FrA8ZIpaO+XlpQXypnlWHGj/Ytz3PV41Akr1IvrYXgX
LyyK0WEYTY5nlZr1AX7xy4zPRYQoTr4Jp1Xf/rwm/TbE5Xigsv2A4Ah0CzBY374gPS2QBZAY3HCe
g3HGa6dbkQS7Fh/k56yELAPUaiRbMhjrTZAq29j0gTntmbX7n003+Zp7esUG2bUjtXggZmFHZ35Y
xSqNowClXEg9VF/lcqyuBLZo/Kap/fTn73A5dl+/At/AJEXR49/1i1WV/VkshhzqXjKBfcFtYOw8
fFGR6y30XBMTIJpOG/BqwJaw//OhL6LnmHsTEIKoHvwaL3ZYbBfT2Loe0EUOsburUiw3yBdzALmd
qnCQxbozBDeVOeInQm6M1LVzE7QemsqW56lvnCEyeyjgIUUjZKeOPTZGPWswD2wy8TaA31pe3MLl
XnMXGhM4PdnEhPh7ArHznQExc0I297VMvQBsDv2n9yJaf7v3GQJwblGNsAQZ1mXZolVjnFT1KHEn
z1nk0u/5kWTwXA0DoylKdC17p0611nHcr4XSmv6yQuxRoVExUjO/vRsTWIPgh5Jmr2adrnecEDdD
0jmUOpyXvAjsVqVnj3ZEuTeT1jU3GYWVFeEAsoat3qf5THKsjsEEOkfAXMdty8eqK+weBUKKaYD9
GD5kT1iYjBaG1Y9aOUyfErNJkyNSIpr1aS3Cgl2xTryZU7JntbP+mKPheJHsDrdqnR6z+naPP2+k
fymK7Fa+Vh/69vW1v/4q/+NNuNg//gO090stiZQiN/of1+lLW2MK7S//1psf6v7x848hgkdf+69v
/oOxAWOm++G1nR9eu6Hofx7gn3/z//qH//b687d8nOXr3//2Ug9Vv/62JK2rt/Fi7Pb+J3ln/ST/
/LmbryU/92F4fUlRI/zX7zp+//vfWPX+O4/MtP+dMg7RAUhNBqvUJ7/kkfHIGUyc2VkS2GQjSKjq
thd//5sb/LtODCOKKZtNCzNfqu0OJCR/5DjkkaGhY0/AsNpfVaf//cXv/us25Jz9rxD1y3Vn/QDI
vdjcsK3V9Z9Y4l9KzKGwBOO/wA41uZoC5eDdF7nXRbZYeIZ5cf0w8TpsO50ciM0v5+ifH+XfoAPd
1ZhtiOhaNwy/PifroVnx2GChM0NrdbGhZp7aBF0undBr4XExGpbXKV66yAdqc/r/HIo+LxmUbI8u
d3HUs8IwlwoTsbKbqMwnSAyNbCAxok/+86G4Zr99q4DimOhH9qns1t4+/UbCQNRiNoESHaKRGhyc
xIQvvcPg/qvLRs/DXnmZbDOCi80wbLgkiyWRFXJxg0NvzTEiT12eSKdomGr4vOimriUQa8jonf/5
G66/+/K6IXlGHLdyx7lt335DSmu3yDIc2Y2GxBUXTlsRtQYoD6UWuCvaw2GsMM3++ah/dbfAB8Xz
R3vf+I1hGBRKqpZmVAgtZSaNdZ7CZkgrQJV5d/zzodZLdPEFTWoX1yPzhMfz5wL/yzPh9waNV9xk
YbOK/FDVIEJw8Trdu20+RbYJR4t5eLzFbDVdx7Kz3inX/uIW4sZZ1wM00quQ6+0JrlIBH6ng4sL3
zM5mHfRuyMXsnXeOc/lq5AHkOI5HtYHkDz/O2+NQZ05BkmXoAEDIHGWPOELz3e5KVqLFti38/+Ts
zHbkNpI1/EQEuC+3RbKqutXaJWu5IWTZ5r7vfPrzZc9gTpNFFNEGxgMbhpWVyczIyIh/ud5f151P
qAJelDmEOi5xW1sCW0IyFLd2ntyyol3NEEjGPOM6Sg/hSPJydyibmgg3MbqO9ibjzXQsvyo7N6ga
17+zprIuoZ11HzGUORLy3dssGgMh9wqLgw+2XkRoa04LQ4VF5CHnow+voJUKVOQtnPX2Sz4BC3JH
o4r+kMFWP6GPnHv3V3XnOFKZUShKmoYAbW6+oiUVSiKpkYFKiCp9cYI+di2EzR/g4U5fYTDboD+c
7OBT7sQfdihAQ8oSJPvOJgaU00yRQWV9SxRZTjXeJ25uawbZ6yg9ptCsLn3jGOeqj5t/7k9378vi
KUkIUCzuVHUTX3OaNn2X2TpYA3XhCd0bwKJSw7NrRzpY2d1JkhCTyQEWpG29/rRKC9+cG1B3O5MX
ngLW9mEyJ+XPqh3MtzkFlg+g5h3Ib5WOitarp0n00TDAxj2MkvNmW8FFS0K5oqFEazy7tmqMNxUM
T6GAEh18yxtcJHEA8XHh8G1QDzO38a4FoZgqMmOFDWwHp0YeEshAf+YqxUBizp6wA1bpJdbmZy0v
aT0k1l8SiIaDsHtTa33+HawzgFCiA/3J9XpT6x9gA/A7Ig1IAa/Wr4NVOD7aMBSUK6r6SWQAq3CS
nwn2Omepl/++v+g7AZEUDfFH1Ya5f4N9huCItAF+T25LcwqDIyN9A0QqojeJtjnsqej1dxocHES3
ZZEgYvy9nnBVLEivGNQg0YCpzzKsDA9di9gPZemIe7ETpsAFc14t4znhE8fqxZ22DFIjG0Guu0g6
gHKwBls96co8fjbHvnkIcsO81tZQ/W1VY/a+GdCtu7+0O8cW3zJUGTWkLgCzb/YzbUm5LST0O0Kj
z91el0y0fSOovhjGXu4PtTNVHJnIix0BsiWNXk+1qrqhkNE7dQFJy+9nXYuRzRyqUzJG7Zn6kwre
BXIYopAAikDv+feH37m9Xw5vbqIG0t5SWM7gVlqwoB6nOD3X7VwexKb1Vn3O1AG8KALqYPFPxmbr
yOY8VjjgIJiQgX/R4EJ9s6xQ80rgNH5ATfsIFsqi/X9O9N/xNNEG4UXLqm7GqxDFRfHXqXxgJq3n
NO3oQb3ic47xLydCyPz+Iq6/4fNwNvpCvNuphoAP31xqMvYlMuJ2nS8j+Q78Kg3POBL/Sis9OCOB
rrxB1qSEB9iH6HhG+kFEXF+p/x2d241Gh8lD61nC+cVhkXpFbmPx4AYp2hGNZu2Uqmb72Mv4F8bZ
qPiN0Wof7k95b1DxSGTngom/oZsofSjNqpI06Fth9pAVY+bLrZ74DgIe/1iIjX+0ln48+KzrK+55
piD6oT1wk8qUzzZ5UpBkiY1MQuNLtbGcKBwY17iakSypF4uqGbKOANjU/hwulXawyDs72OF0ygrM
K3DXqvhpLxa5D3jc5/h8+nlHha1D1u+pq+C0yIOl+JTV5Yf767s3VepcIh8UfWNTnNsX41kUhRNV
RbgXXB/SX5AxHi2k8oC7m+ZTVmY1WBUNDY0q7dSDOL87VeiWvNfIR6lGrYcGfJpbQcSnna0xeYNQ
FOTtrpsERNkCcjcdLe1zD2ZzWtlJggWCdwtBfxMC5UE16aHojV9VGoJIOfRFUEALzEP6Yl9Ly6xt
F5UkFKAX3Yn+jgrb+ZDgcvKg4VIGEXu0jhLGTZLxn51GVYQqgyAVUfNYr0Eq0b4CR9OA+xu/cr7s
s4MilhcmBoo5aEydpkY1n5JQgykvN8gYjKN2hrZ9ZBa9voj+8zsoTmOQJurFZK/r32HF4C8gdLQ+
dgMpI8/LYzqGuJuYZXxwuNY3wX+Ggk1HZcfUZZKKzWeXnEKOxiHp/Dy0nLc6CkOXIai67/f39d7m
wudN00SZSDxD1hNSuOmi2Sw732mUHKkJJzujs6R8lXuz9ya5SF6Xmv53WvjtmcQpKpxbe4suiGor
luvOn5qsOKPpPiHQpQEh15AhfP3cTJIjSuO8VdnM67nVWljMSc/HAihe+5VsFdcFRD4yyz16WHNX
n++Pt7c5TAputEkoEzlbX8dWeACUYKj9uhnGc28Z3bUSim000I6sTvfCEVmfCaTEZH+om8irTzLV
kyjCTLMUiDljKb6UtObeZ3qoCl05lELQVEZNZQqO6Ncbr7H/fEF8EyFSYpBL/WhzFpcKSM1sorZl
56b90DoLghcx2qqzNXRngFH9l3hug99zjDBelC0Onj4hlWepK1HHi8Dev0dDpnXzCYjgGzNTaT/r
UhQ86AoC7GZmzfbBSdpJB3iEQWc12Q2cqE3sDtQ2qFUH+sSIMNhbjP6eYEwoKHUiujmFU/9ejiXt
V9zOkCiKybne3xU74ZQeFQUvCw4E+et2W2RGMlPIDIhdUYqUU0SvxB9qLMu9WEJxH3QemPwTBXfn
V9VIptf2fdeebD2xL05WNF8TY9H+uP+bbleEy5N3t8joSReew+2L20yvqnrorLTyAxtBKivq7VOU
WN3jghL1z1qeta+pmtkf86adP85VbP64P/zt7hV3t8mSULsledgkuYNeaSMgDgoehoWkdJ3CRYW8
dFHbXnqsy9K+LhnyqcrcFAdHdPNKFJuXNg7RGwiS4G1u/ebwow0svZcY2rHMa4U91oULS9YudRVW
/1jSYj605hi+mZyginxtMNX3CtbyX+8vwG2kgKgqE9fpoBhYpW2ibmQFylIWKPhDibI8PVPpKU5K
8t6ay/nh3wxFCHUEM1bb7j5OcVl2AUOhqdP92UgNClFtAwmP02geHLS974p1Nmk3DQHFsjYHbUxT
Q0s0iJGQ5NoFLaERn3atg4MAW3T5vQCuP9U10kZkaE5zFJj2NjXXJRGYRij0VXUd7ieoJmgrRggS
pZH6JjAjG4phiNKQliNLqgZ00xpaaqkN600vlAO4ze1FCrqOxwb1lufLdJMZQAurrU7NKj/p7QKB
0AFZliUyVWiYcnlVsvT1aSFEZ5NmDitNb2L7UB1mVKdsHSH8BDOyKx6YKAq2k4H3KjqZb+JQAel6
fyvdvjGeqdW2JSIpSgybzxugekNPG+jGQHEJPcokeovNl0WdrkVoECEh0Fdp+i9OLDoXXHM64/Km
21w3Q1klNsyhEj3nLrhomZG+nbQ2PE8GQATQKtYjFpVC/CHEFjcpu/Sd2UXjX/envnNgueloy1Kq
pY2w5bW3tlo4bdiVfqMPyp+zMuQXeBT5Gems5iA27Gwk7mc6QDS4KB0+m46/iM2LrIht2uDPAA/y
71Z1ikd0OqcTokpIPbXJUh981r2YKHJM3jWixgMWc31w2gyLsNnGEYIa8GBg7dUFOWXf9EtgSMF8
kjN9+FkTSys/pgZ0aQ0z6DwtDKzMf/Uqa6LKZP8Hr+ZszhD/ZpAyI659Yjf2HZnT0AObdAXNr5ra
4v3BdnYzU0WawUAbQeYqWs96sVE5BbtQ++ncGW/7PEdXzRyNK/KWHwn+oT9IsXyQC4gTsn5Z0cVF
D8LChIOm5ZYcaxioe8eoPPuAJJQP42CAEEHq6/f9me2EYco6jCGe5dS4NzNL0PONjRk0PNJHGsAj
LUW3P27dxSIdA3DNvzslE/SZy2JHyb/YvqS/RAi6T0J/ZL2shWY2qKNa5Nta0KLYHA/ugBzOBBFr
Ui5mVIIRuT/dnQ9JFiE6mdTa2cHb6XaDVSL7VKHimWNN1OFTYkfW+COrgr/kdhBEskFSX79VOZog
ooQAgSHrm8smGyB05Mhr+ZUVTw956tjvunEpPlV4GX2/P7+dgMDuVFSuFvYpa7teUa1qlUqCSEJ7
qEjdqkZQrQhy6Y0S23C1zLI4yBh27lHdchQwwzrZEopg6/H4VhagZCQz1CSqoE5yMHiMzhbmSNjS
dWY5PjVKU3LRdMHkL/NsHdSy9n+AzauGkiH7aDNhY0BcbTL4AajLFj+bIOufVOiR0Lf7/KkCkXdC
jSg89YVVfk8a9dvrl9sGymAgIK6RqGxGT/osAR2NayAZBqIcgV1HpxaEkTsM6vRIwM8v9we8fSCI
viboJwFk4G/sTfy1cipshpE5aKKn1hWjsgSU3aR4sjR9KRLsX4aox299wV8BeHjyx4xeOSaEDuay
kj0cuOPehCh+DD1dlLVkzHGhC6y/vownSe/onePF9di9bTDB8mY70M/357w3Cs9E4UUEIJg383qU
AL/NOR0RqtIsZCVgWC3wSZqj3pTBn7IKt6pK1guaio4wjfjtfVIyR3CEKsrBWAm4GDHmD0oDyQNL
2fB6f0K3Q4F8o4LCRQLmBlvz9YSguxHaTBmSqRMWP0ZOxld7bi13rGPzoB64MxTZnk6vlkxbBiay
HsrB6ZOS26x6dRAuM6qU6F2etCSEWDCV+pwcRDqx39eLyCdC5Y1sBG4vfer1cEYDgwDUo+Y1s/mn
lAeDb4xzdcaDkAZIPkoHC3lz+BlJsCXIMSmhEIHWwynpHGqLNal0XaLIiwuzfpckRfdeHo3hrYzI
ySPAH2QRgjZarkPTSPrRcRQjbCYMNMUiUDsGuFCBq1qVequyMmKhGjoQYFs3VALhnBJM+rdosNF2
xrtB+wbMGwJ0iStMChgomUmKJyWPTlrawOm+v7fEBXbzg3hSKWhrUfzc3jVjhVirkuVY+GFY8tOu
sEICiFd/UMPs04wg9GdQJN3feMgcuTnvfHpSURC4DiQCioSbwISORyt1NX2orIznRxSBIWLLYYfG
L+ol4NzNg9hzW+Yl5KNABEVJxVKTlsJ66R2kDfupx++WMhoFk0YBLePmS8PpxToHo2XUwHleTsEI
xXimx4PaZqFnkguXpvlnkFWqe/fXfuew8YtAgmh0rpBr3JzrWYG7URChPXWek4eyxvejkmfH55R3
B0Pd5uECTsM1z2em/M79t549tr9KEwrxcY3unJ8gjOCPZTq8mQe9OEPNiU4YNRT+sozokw+wY9Hq
bQ+Cy84nJzvFEsER6KybLzBgcYg9kAa72lLqhzJQkPwOUEhHPLryR7SmD6LLznEX3DDdEfJ5Ihdf
zzluMzg8KTRNDYg7BOuofqtItfTY2oX0t9IiRuXrklN/BCgyoYpIanvkW70zY0ALIt2hIk15blNK
TYKYaiq2YR41sfRRlTuY80G7fC2ggv89lg7U+vtbauc4mzw5qFFQj1FgH66njOB2ig58oHipJI/R
Yxpq0SNQ99RAudqoG5dGkF2fijLHbb7Xg/6oAr+z5Dw9uEFAGKNssJXBixIDlIAdyUhvLMlZxo4Y
ekyTmZcKZVQ8DA2r+ZxVanCp1WFxUaz8F3clCYbOgsPJu10APUsakInN4o1jD34Zm+hTqcAnx19h
9O6v9U5upYPdlgVmjNiC/tF6sadwgMFb2TqC+Nivemm1aP7I3n+yoyY4hUlq/WhRvvHsSLKvaeZk
OjmWYrybGwtOstFFBxKJtx+fK02j7gijgmxhW/qcKfOhVFwbHiKgyMvH5oQLiN6gh7dkjwVuh+hA
N8OF2vTRUtymXFSmKPdykdNFg52wXokUJQtjciZMY3AAuOIBNDxiwKgfYGVvTxMpkIAdi90Fh2MT
w+KZ1jaeQYbHsUKrIqzVS1JHuodHuI6kPgHkIGreBmiGI2WFXUjbBbuo9bSkqAXtjPczJptp7hXB
tPia1sYnvnR1vr+ZdoeiUUahzzIhs25WcMx6W8Lf1/S4jBXX7m3ODQYr0Lyto7C4u4xkHwQkRwM1
sZnVEjaxpESB4SEg8jT1SXiOtUzzB9hxbhWj0HB/Znu7UvB7LJ5bCIVtSQeyKo2LqfC6U3HR+AIg
GCY4iGq3U9vkU7UgnJgrWnApTZRH7o+8O1GLWpeQJuP1vlnThW5qoQ0jaxrjPjtUeJ5OUNbfggnP
rvRLjroxu+PRj5EhFz1TO9bbRbHRLgqpg3mIqIxXyxzzL05o8K7LguLBjKsjMtNtsKWwJg47qB7o
E1utQrQpMFlIGW9EagTGhnCPm43maVxy/Rw6qXmSerS6bFRrHzpIWAdbdm+6ND4pcxHvqZFsjmM3
VbmWZiyvWs2IjASGdgHSFFKUx9FjmcKj/rj4XOtUFZasbEIFgugL+mazb6t5TPVwaEwvDZLmbUYP
+7PUmhq5Yxd4WttZ59AMj/Lj3UF5ysFzQMWTksX6m2LrSVXYLk0PxKX+6IRI7kTw6vwKWefrLA1w
aapOPVjZvQ9r8azkzc7LD2LcelBlSjSnHgvDa5Hqbtwee5lzCyZFPynRYP4DJzQfkBWLU8AxcYFw
XGNFX15/dgAACownL8Gb/nYXzePSoVbvyUEHaXrSBhQpMR+spKXz+r47ehntbSbqULzKuEYohm9e
gs5kZ1lOadGTVG3+LeeJcgbtWf5QQNZrsB/L9M/7E9wJuJS9BG+fGgHkMvGDXpTC00xGvq7H7Ghs
kTfrozk+Y7TT+qjr/b4/0s7UKBVo1Nsp+3CRbPZt0qXow5SL5VXArFG3+AVbLvbjOMndpDaPuvc7
o4G5BnFNVgJo65m5/WJeZYpbwoL8pSf3GnUsjZKE1WuKV6f46bSofB8kHbfjEYGgyIDTF3UDZ5Pi
oi0W5aYUh/4041lmcUG7I1ohbo7xtzuhRXKQBDwzYtZhwAStQ4eX3J6nzFYXF2q+jeYJj4WmmNXf
aEDZv7EEzT/m4yC/wzVQ/5mjk/4hipLwIa4wK8QZHkqfnMfjE60ImUZDISwYAvsbCSzv3ftfW3zN
7c/jdYMaB3o/Nl9iva8cTaInXkSBZ6qZeeVkVq46Z+PD/VH2Vp2TohP7ucjJ99ejtOUwwcWYAy9O
RlRj2xKJwNz6kltO+4ABxMEOvg2CtOS4YNBWsBQwQ+LXvNhTGr0/MsdWuFi1g6sCLUdZtMQuICym
c2RYSKRHxRGO9PaAUhIib+ArCzOALbJC15I2icwl9HU5w91nySM3SUP9TJrx6nYNqR1ZMykKSDhR
aFvPrxycBUv2lndxFk2PXWhZJ93EIBk3bdjao1y/WUrn6GbZmR96DwrhB3KEAASvB02maKLrZsbA
7AywLXLeA1m1+s9513UH/eO9oegtwqZlLQGJbIaqc1s4k6kRBXVF+6cKzLo4mXAFOAr6lF7ub829
A2pwQzMOL0H+ZnMCePmZuEcVsY+9Uvl3ZQ7N+3Fc+swd6FFd5FyruKj1OXInW21+y31R4m+OMCXK
pPBRu46rxhn1/usc4nNUg6/x7//A54xzc0QNiiGAaDmlqBRufmCZZVoQok+LF+yMxF2jIAcZq5X0
PokNOXHRvoaAP+Xqh2VUq3cBpNi3LT5El7pGBRmfrfm9gxwp+AowqROKJ1jYFMgiqFJU/FANuMio
aWn0MmtpOgguG90NICa87gjtkCEopdMA25zESgfVkwdd5Pdy8bms5OwB17FI0KSwkrWAAEV52yFy
W6kIRKfdReJShZzQ2+8yZGkwMqLRen81byIRsQ4uIb1AOun8/yZBEhgxfMQXHfsoK3oIi7RFzhaN
nQ8pCnefcLnMz68fkOPCBUDjShR21ucm6ApUmCdJdynB61c1arXHqlcnz8qK8qEaoqP9fHN44Lox
DPhcimcm8XY9nlUvvW5gRebqsTC4ha4CPAE8wjLak3d/ajdPJdHwE6NAR0CeYEt3J+mVksEAuz6M
eISdWqpE/+BCayBP0OF3l6YygpfS6BWl0x4MvTNLBwkfoi2/gWt8EwIlHmNtXtU6Dufol0HTyjy0
fOG06H3/6f4sb7JbRuD8UQZEXQXhKnHbvLxNugRVngbChRmPiy8FtUWFIpi8Krewj7BRbcMBpvwU
qQhjYPl5BCy/LQQzvoWMPw8JtizQ8vX4ESOCG0oYH0qP1wZyH6NoOCTXyjLRC6non8ce5yhoz7Ey
Kl8Qkp7fplZVX8M0GN37iyEGW8Ui8WMA9UCppLBBW3v9YypQEIoVwn4JVQfXBiRavKIt2tcfUsGL
tS0bNTJaj5uIJ9fRoAZWqbtg+YczqnwVvn09QMBqwOe91I6ehruz4q0mWJzsqS0Rd4YgghJor7v4
Z6koOIfFU49s88Ha3aQlYu14NAiQGxFxm3oqYw5MZMQEm5gb/KWVJF1abBZ/pjRNJBewvP5hlm3r
gOC8E/CA3/LCp7IAL2xrY5CQ/Cl4MmturHTm91YtchSczEo+L3qtJH6nNUe1of0ROSzU9ihmb2F2
jVoPKMQLS71hGU+5Xqa+HNbZKceaHSka/Mhfuyc1rkXeYhSRAetvW5uYNuLLWjCe2qsSqmp290C7
0TiI47dfj1HoMYJUcci7tkQaBCTCiPI0ZKglTN+rjZ34WuPM78aqzwBuzhIW3qXcGgc4wtvFJOnC
bVTnJBCAzM1R4BXEme45Cjp0wmsfNMlVl0fbR4dXfmPgAnYwzduYzng6FRokxri4n+0WXkQ7uu65
U7UOoOlOL3zdmoqH3kFLFkNEMqSAmmlp2O2pzPUjYttOoGNoId4iPiV4vU1smUNdGsFRa66hpiiT
dhhIY7Wo+k1r5d4MJvkUKhhKodExekaOvKRkStonGauhg/Bze7loMoeCVBfiB1n2JuJ2A5gnMyHI
ScqQ+kFdI7ijdBYaRvNRVr33edlXlOXJ7hBw2AzVxiFC+wGqEWHfGZ5VaZPbKLN0xVcAu8MWO8D7
Z2V3PIO1FYxj8TBdx+8205QRzCjbiY3lh1LOAmLV+9TzVWHItvPB83dvKQGOcDINMEk3RjS9OZo8
FxBxSG25Pylyknkz6qZ+r6hHzfnbII4mjYjhFNuxNdpmdjEmv6ZWMFRjhb3vkNh5WmEfIaz2FhDs
AgVEUlqqw2LCL85HOM5hFNQ4So5wfE8Bbt6nSJ8DtwmSP63BUg5i217UAYAEvooGEYsofs6L4fD6
xJ7CUiC2tm1NhpUouEgVEmxPbG9amN1uqxRHBh63GQ9lPObGKYAqQldqPSgStTR/rU7HNRNHr5OU
OP2HaZ76q2yhmEk7bmrwTa/zP/RUqh6nVJ6+39+le0EI4jApBvcl7G2xKi9mjZrL7KRgwNw5xjY4
k3tI8UjJXhTJcb7w3q14zBSOhy7t+PH+yHufl1otCQ7XJfpDm8+rTW1Rmsj3ujhQ1edW7+pTjCv9
xQk7HONxm/Duj/fMsl8nVIBxdOgHdFK4xexNIltkhpyacsiBbJ0xOqlhYcKWDHv7r9Hm4eup2BVj
lSIFZu6ZWmjIpzmPi3fyNJTflaDAE0JHdU0/aVOhhH45VRaPqhhR2dPUl8NwcqJsRAAZZN63NjaV
f7BRDzsM0tW8vYL4x19JrouKKolpJn9rVjf9Ss2paLDZxovyZCRLX+CZMVQH8IadLSa4QWDaiAuk
XZt93ZUR/esFgng9wQ+KUtM8aU7W+ULwCB3zHrV9x6xd5PaQ8OqKI9zQ7ZuahIjyvG6g1cPh2h5j
R2udysBaFtkXOf4xa8iqn3KzkX+PGfqvbo9u4OdOAZSKCH/KcmAQoH6plRlP06WL9e9YPYa0yaOm
Riay64MPRtzXmKlT3p5OGF6QeIPmwtg0pPUC9yjKx6OEZCe00hoG8/QsbsDTYH1IEDjEIgItRdeS
9MlTnDn7PE74B/Egn/37u3RvKIOOMagEen7gbtZDaVlfVQoHkn0D7JJPR6tGaRdujaw7qM/uBDzB
DfrfUJsLsdBFtMMSwDWMHgcmtcq+L+JpdOIVGGUnEK3TFSfu5Xx/hrvDGhYEMt7OKvndeoa6HiKn
EjNDuzYxR9f1VhfMyR7/FLnqq++OE0t+oDf2wbg7K0v3lEKXUCOmILEZFyOUYor4Pa7caDnepXEN
ateunwJV/n1/hrsjIZrFU4boTaxZzzDLy7ab5pQXc2QVAIIn6+zodaPiXGbWP++PtXMVczP+/1ib
LGNCJq4Ie3LlqM3kzwNaOD/R2DYPYufujNCHoqZC0oi34HpGOurJY6ZWKHsoYQ2Ku3Y+9aVaPMZl
cMSV2hsKJz96W7ARYF9sdmVcOmYagCh0tUqHoNVAdwCqk17VPo8OSuU7O5G8gkYILTyeiVvQ6ZDj
wKRGAa+ZuQH0hJbFWbJRqEY0MbykSa18mqfc+PH6Dwa2TWwMmlq8gddLGWOkYZUDHyybc/ZiPEDj
VUHN3x9lbxV5XpNQQPXio20+GOXT3sShQQg6NOqPsCn+rjA9+WTW6b/Y60yFJAXxKSpcm8+lWQMA
1WHS3DIa4relUXOLqGFYecsSSAffa29SpNNQ6YjFvF82Y1VCMSJzRs2N1LHzDBnYXddT1Czn+YjE
K/6oTa6gkkwj66LB+6Zfs/5K0ayM6EMTG5U2mTCjRznV6oJXIx2p5QnOLkxrVolNvx6lKgwbv5eZ
e6Vr/iTrq330J5czxrmzO5hDcL2/KXYnJWqj5O3i2bmZlCk5s17hb+bGlEqfCuz0IjfAakj27o+z
d65g8P9vHPEdX+SU4sZRNYlxtBGeFjKe1UnV6x70j7MgieFkjxln+6B2uJNO8vDhGU1rgU/33Ht4
MSisFpRyMTNztRai6SkI2vjbEM/duY4s623W2WV1UHLfW07eJ1R70Lsmhd8kVhgMtkkvs/Uboyoe
uqX6VYSyevCq2x+ETSLYLZD/N7fWjD3FqJotFZ586B6dOgGqr6aT+/ovJghmMmUz6lY3bS5MW/K4
UzUXIFP8hPIMQsZZ3HjFjGGKFNhvRif45/6QtxOj0qJS3AH/aCInJNLWF98rUTq1wltGczPeB55j
VOYnZdDsL/dHuX3eiHoOEqqQM0WJZRMH23xQowiiLSwSK7vgOba8UZPYfoedV+WiCl2fSnQn3KJM
jvSLbw8BIyOSSUGZYAVzbD0/1CKqEVg5H84u8g+apMXfADX3b8qubh40PSh8YwLUfH+6t4eAQpKo
PAoMLUQssegvFpXqZptFHD7oV6N4yhg2PDpL8nSj+15wi57/zXDAOWEIPdfN1sMpcWii2iOGK4XN
lxM7LsbnqTdhE4TDyRFebG92REsHqh5mz5yG9XAdLg6NuXDE06GHbQUszzOjNEIWNk6/pn0uHdRz
97aoiCaCF0kiskVGxxiKyMhsaBQEzdClozle5cjWD1qwexsFPAaFqefCzbYEljSI4UFBBGnitPE7
Hr7jBaXixJWXETPruLY9qHNHXq47U6OLhKAIAv3s0C0aGBil00HI5stJ4fgmU7PIdwaizP39cXth
g/3i6QnKGYNDprj+YHptmXmXMUqfzwBtrSI6xbrZvkfwK331Y4Y8R5RQ+G+ppm57cSOFqMHMOehq
gg+qpCHbbEfYDjhLVbqKXvTuZIRH1OSdDWnSphfdKrbITQOwqJdYrwouOrTlfyCvbj/S1Cq+SRKi
+3aQpwf5jwgZ66RE8GVBWtCjose5RfEiY0/TdpnRArPn8YOejJj5dSBBUYYJ3ayuRlfKcQWawij/
ZGMP7732a0KOIHeQ6dFAYTU22UqGY6LszBbQfIwff9pmINe4O/W5v5RzeGRwf7t1GEwULfigJvTr
zbsmH5dJ7hfMeOw6bdCAn/WnZpnNC69U5XJ/XrcMCBRodNTfodBTPkWmYb1NC8lSccuccy8acfeI
cVfDmkzNfAdDijdhN6VPxoQG0hQZEIOl6Ukf7ObD/d9wex4Zl26VuKXQjtkCD0DRSKa2oIWDFu/0
IMdK5YfxEh3E691RxF1Lwkn6p28SM17j7NHMzr1R7btrTJYLsoLa3/253J4KkahApRHFPWalrpdT
65pJSguKaFpLuVuLl+FB7YbwMTbHOT9hE9oefMC9aRHDqElDGLpFf4d6i1AycAJvqbXmU6ek5tuh
stuD7HlvWhaYEPArqtC33Cxenljo2y5RAV4u1a/RhARAtpQ4jslTfuqU8Gi823uBFXwxnvg9L+7y
uaSnDDOl8KxZepuBh/qGMOt8jY0S39DF/tk5kXOQ0d5MEUoxvS8BoKNcd8MRkYOir/IQtddJbfTT
kPSOO+pWc9UF8lyJyyPY/s0hZzwoAVShbFRDb+TU8HFf2i4Z2ClShEFHU9H40YA38Cu7g+C1MQwA
HyPGwr/8eZPAnd5kghPhsUTIN/faZpgdVx+n8Dt7aXpvLf2AdB0GbjTdcPCYc/xX6srRfslxoiKl
nMrJU7dE6tcFm5anbE6QxE2znDrSNNBX1ov8F6of/P48L7/xqG+vitnMH6lgD0i2aTUmw2VzkOjt
rhwxiwYMNyzd0vXmKCpknieOkxfnk/k0ylbvGwOPHbttpYNNcbMPxcIxDIAMoTK6xSH0k6VNI09v
zInnn8ZoF7/GIJ8vRdJFoObrNhlcPYuPlO/2RhUIMUBp/HVDAsQylZxSmzBjk5TZd5apgv9gSKcA
xZxz3kkyMH31yDlrb1UplkBARr0RsN8mci1YPge1KWVeZqBD1iTq7LUIcFInLI6A3LtD0fABa4aW
IO+79Qccl3a2QhACXgciDJ8no3bTeAy8iMr3a+MxHxBFPQTewQiIwtN6KIQuR3208Y7sxty+WHTV
vAH3Q1/CCvCsOXnwx/34f3ufigGBLepQEJCE2KIvpIlSmwp0xVOmMGlOil46wggze+wbqXzCsbl9
I03YPytJWv4VYxvuW3JSHtyoOxuIUYB+wFuj8bAVcHFy0INlgW8QWgyW18QaJj+TXp0MpDDeOYFT
n8xcLw4G3fmqhE5yQsrqXHxbdEubd5AV8U720DCM/QApoi+LYrW0XkBK3F/l3aGoTyE6DL+DvGz9
VeuCx+U8MlTYyOGlbbPwPNhq/641muz1wQbEjlAVFXSnmyY96oODrhUSQw21cyqDxT5LCCq5ZdEc
lTtuUlyyH6FlB6xXWHVtiVxhngiYUpAiBJM7nhymxqVCq9w1Bsf5bRr15A/4Ul4bgVhAVOroWbS3
qACzhVQXTwkKE5tFJSPC6TXMPFwDs9PQSyi3VpgGK1XQHxR2du5aYKYAH0SHgCCwieCLlUR4h/aZ
t2iDDIOsqT5nAUpVZdAUVwXbzsv9/bJ3Hiickv2ZQFsovaynpvUUSbD+zrw0VKvH3DJqv6zU4ozu
z+KmCg7ISZTUB6FHTGL1YhGf88Wgm0s3nvNlaFDR9KZAw2e1z7P5M6Ru81IWqYW7ixadndTCYm3S
1fTH/Qnvjk05C+wFdz+wyfWEbWWaOwydeK5MnfZmKeTuRGYIYrLVIrcp+l/YqimP/WQeAff2NhGV
YyGHi2IreJP1wM5cFLYUx5kndwuecLx9vyYyBQTC1REsdHcosrXna1LINq2HorKVFZVcZFAKlI9L
jtlvOVgQlns5OKhS7I2EYynUEehHSEBsJsWiTTpsvdQDW4frd7tI/jgVmZ9MVnN+/YfjLQbtnWQP
ROLmZBTUBRNTJtwgEVo8zHnS1Ccnyz/VdSNdtArGMpekRBOgmb7eH3nv5qIWSb+F4S3hGLpeT2Cn
CBSOBpFukRRPdRLtXDdy+2Dj6+f2zTRHJyu2vw1YNzYnLOwwnqLGdpCq7p1UmuUwrAgL3Nqb+c9B
nIq6Sep1euI89GqEVp9eRG6dFb8UG71sWjlHsm43TygOqkCaCGFA3qHbrlQVqznuuzNjxtA/J73t
P6L7Yx8U1PaOJKQUpItEHQPO53p5uzycp6jFNKtBWuZ9ofM97XkKztyWP63AqBa37qzq3WwiZ3Gw
qHsXi7B9gDcHWNLaopjHYkDGqMkzTx/UpnL1Lh79qU3Dq2Gkzbekq+xftoPV86mx89nFWFA+cmbY
C/iCgQ8OA3kPspLN5Pu0jhAfxTGMS87l+Qw2JOoTb5Sp3iSFfkT43zux4gYlewdQTWV/PV6cmUrY
SYxnJEbm2rOzeEptJufIabKDE7s3Neg/PPqpDnFsN0MlDa6AcamR9jixenJK24TKH7TXzCxmf2wX
/WAf3U6N+CpEPOmaUV3ctvJNvVEWfCBTb5jGT2GD0Xknk2hmoHhendABwaAkI2IRvZFtPpIJkS8M
HVMvT6r+MsocdqDywzlvBv1gh96KBgi4B/+jGy2u6W3cc9pCpxick7FK8fRDbdMBi9E+RngK5frl
80xT769xyia3dfqYprjRfxzKwjypqHWc83EsD6LhbRzixwidVEIi7MutVF0mS5beLSlxWIqzL2Vh
jKmbGa1+NUfKVacgr9qvYY+z6kHSsDsuFRaUhm2wBts2b6+GedMNSeqhg/p7kqTYB3pgPfUGpXBe
27OX94b2+X7k39tRsDmoEggRwBuwPfa9mrAZTz19VDK4gmOKleEov501/DT+xVDcamjlEQV4J63P
5TL2IX8on7kB3Xg27HjhxNQmRibNkf/U7bnEB5p4J25sAe7fhJy2jTqj1xlq1NXyNKRw3bs6mj28
iOUreDP14fVTE7cWCBtgoUA311NrYrNXi6zmtBTGe2ziS5e7vDjbXbQcjLQ3Mx4K7A4B1ry5r+Yi
1mxpZGaZGQttImgLS52HpymO2894nhcHILrb+1FARMiaIWTwqtx+NF2dQ8kqLcwYlbo+D9b/kXZe
vXIbQRb+RQSYwyuHM3OD4pVkSX4hLAeymXP69fu1HnZFDjHE1QK2XwSrp9nV1RXOOaW072u30Q8g
kXtWCOxFyv1LLvu2Qa/pJTX+vEoCpE0Hn8qHfbZSWl09Pud8/6j2NvTrUvKn/FJdLITZFXHHUm6Z
au/TLkyuCHgPv3GVyaNoRILnh7G+icEnnkItYvgNomHp9OwVnfs2bJAWtYYp/OHQkTxV3WFffsc2
5JgRqb6C3+I6r7cWtUWu8tyLgC7aP2FI6SZfDIcZGPDPZjg9r/+SPzW2gZSS9CMvs14uRJXKLRE3
QQegbi9tbE8f4Ei9bu6ZLF+ST8hCGNE+zYqtATaenpsMSxdBn1dDA1A4LE91UyV/TrEyvQNeetSR
2LFFeAnUFYhEuWnbWhgKfC4rGtIWp+YEBcw62XGMpnJyKDuytxQPHoUF6pm8fhs31fdqNdH+YDa9
ISo/CpnMMkRahy+mcHTf7PceWVnHhFFFrEK0u8mYjDiF7Y3TDbIxVH1Gl2h/ayGz0/1QSHWVjHlo
LsMJgnjy1GuEatIJBZTsWvRFcRpzu//r/u/Z27qEJaiYKanVtvVkwjUfLaURiLIr4r22ZOFbnB4a
RWp0hH/ceVYdWqR0K2lVQhHdXIuW4Vd2vlQiYFZK5htO3VzSqgdrHYtmQKJIC89l6i0Pr90grw/g
AOBGKA+gaLa+HbFOG89VU0hXjfDO+tQ3DLnGIViJSA5S1Nt7b0AtBh4G951O8HbGA5B+p1JTIYJ8
GjNftPVwBrDGrJYSVr+noa17f2u3LhT0nqysUuxjk9s8DaYwKLEOQf0Fqbiv1HrzM7xB5Xp/lVsL
QTrJIVfictBi3kI6+nRiFDE3L5i60QjyOqnRymoZscPwl4NK/96G4LKSmKFZdSvaPhaIzRWaEgVE
7AqgN5jKI2X+4P6G5G1e14RYgaow8z+wQqx5bRFojtIWHOIpKJCk+qg2XnKxLXSnGnLDa8r/5juR
Unxs69l9vYHwiFNdJBqSLadNmgLz3Jk8JscGvMCMcum8/tIa7fxvsSRMiyjS+cD2dwySaEiyG2QH
BdLBeqcMXQpbq2O9sMlnIFRldsrVPnr09Hq+2hmc3oMDvL3iJA9EevRfNakSs6nxZVWHvlBOhMys
+vBaQdpF5HTRT6ForCeaVeaTIfrkIGjZWxSOKj6MzB6RMWnAv0QSQ2oQmU/TFMCcL8562jtnp2XG
lWb3yhtbj8qPgtlmB4HFzq0AHPx/i8pP/8uiqt6AkQAAQSfUDk9lvbjPNKHGU9Nl0ct9e93dH2E6
Iv/cjBtScpdmzThU2CvDcecfmjYyNsMVSnER+qwEbY4pFaXzavYYeSBERK48tWgkXjdHaSIqVE5x
NgWpBUuFrtscTGiSPxGDetT3LPf1bob1CNEYJiAT+c0pVv3iMTSrmILEmesToU53NlGgPI1O4hy8
wTsOgNTupxAgfS/eovXZhaHSDmVfTUFL7+Z5QW/h3IQGJKMkSTTtAS0c5RpqavG2NMbwYO0dF0d7
T3bDKMNQFNnYTapPSV97y8h7N35qmaT0fqrN5PN9i9kxTuYowzxGn4lYY1sOIWrSCma4jkEfG1Je
sRdXnvcqSMVcH+QlO8YJ2Y+epXRsyBBswhlPpOlcenhPt6A736TDQkVSLZ5yi35fViUtg9aH7GDR
nf0hekAJT/pRjQd3fYCzqiyUZsQY2N7k+XGRqQFa6+1D4oytf/9TyvNYPxYwuaGJQ1Cn/ILSwnop
22pDzRuh+2OR4k8FINzJhCL1QhUvDxIK/weVpd31QG2CxAF8RPVjvd4M4qIaG+Ihc7bcpzybxNs4
iyr4xlOU/6i9Pj9Y8NYg2SC9WanTRtK87Ti1blyPk7YMgdYwIyWqh+5ZtFN38BLtrILynAQYSUkg
JDLW24rjJTX0WukDDBZqMzCIJ+YTFQdOeefjUbSByggUB6vcFoyWwWh7jVc1GGJjNIiox+EajlH6
VWl68bxoTXhQBdjZlqRJSaUI6lO8s+ttldZYCpq6feCVpnqtnEE5x8ck+9s7RthKIwJZcrnOFqm8
uHpae/bSB53Vig9R04VPSjMLPPOoUU7unQ9ImzQHJ7b3LVGgIExBzEmmluutCaH0xCtWD6Ypd3+g
+5udomSaHuIZ2e1kmI6kb27vNBkYdUcp0gk9YAvVbL0azleVD8yByhmUE4v6qTExGKq3RzDenVOj
vwKyiXobVMwte3juE29puwKTL4b6qU4M7ZrGpCT3PcfOhrjFwMGktjN72pj8YiVK42psaAqz7IOe
NN05MUumC8ZH4qq3K4EXAW8NoR6YjLn1GTSrYqdLSmIRV23em61qffbyfNEhJ9ZefLCtn7TxtUdk
tZ+nhFAyLnjzeiK3NQiG5k1BL+JyQAu8kBD9RbiOj64F6dVCl+Whj/J5uFrENKj/zMJCQapIVFLY
SrUyP2Qy8d/doljtKfW68ss4zvPfituKz3NsDn8Tt3oA9WqU0B5mSsyGn426sQT3D+j2WsEBpMCA
VIbUzNiiRAaIDakRiS4QEfUaP57y8ktK2yiCJucaPiLrkLC88eBe3UofEJJTHYJUgEArJr95vDw8
bpvHVRcMELy+TuGioHo8WIt2rvp+7q6iH+2LKWfsXpoR8rk9h8Z/itNUtr+ksekduLDbe47sNrmj
hHCgsb6d1z3FUdaOdBjQHm/Fc0umfJ6jjPlVQ9o9p8KJDt6bvfXoSYMaoTWOzcrL+UvgbDLqPdWS
juArt/RTjjbu2avh3sZgJ/2e+VkHb8LtZafMzTxyshIczM2D2g60VbKSuFI4ogbr0HADi/QoWt5b
RbpKOrb03HHV610xABSYNmDMYCgS71oyAvdCS6o5sNjbiy5liaSoIQ828cgmOBiWRisjxssGke6K
M3W35qMZ1qmvcgdfjQ6RSxGjQganEbzFECQzYPbMqwn/GS/mW0s+/pk7DGMlJJ8e7LCM/rh/Gfe2
hkwF8kvoXUpl9PUHrNBeg8lEXFyZk3tqECVPfL0o0S8z7Ozv168lAxHMj+I9JZv1Wq1S9RgMYlVz
a8bPvH7hmeJT+nZQ5uJoytSOk8EgiFXl7CYChc2+mmkq8AQRyZvaqw/K5Dk+anelXwFCeqxnazrp
pOnn+xuUG1i7aMRMiI2Ro+ZdAFi+3mCo1ZPXqdJFT3UPWFHEn/J07OUwAffTjGLYYxUOzqWdB+3b
/ZXl37xdGeVmcEUA/Wj6bix08iJvWTKOsa8pqqK2hvQI/n90f9xfZ89ciI7R6pKUNMTy1jt0M8fp
kegi7VioEOf0Ef2scivmxVbTwcfcc1gIDbEObyu56WYpGgjzqMwh0mZcPj9BVe5SJcgXJG7zbKfj
8P3+znbOjlASnRgZ7RngB9c7W6ZUMCtWJqeFpTEnFIRmL7yq9odl0R7mjnnEcdx7/mAsR0JrO7Yq
Ay/SDq49O96EfKAzND1vUuKIaEnhSRoZowkEWAFD75RvtAgLf3Kq6Xp/wztHuVp1832NLJqXZaTQ
YCD+w5jCbH7Womg6VV5/JOiyv0FZfpaSoZjN+tuyaaVWZ5zapEbiMpn2DJSlpKbR8wYzM318dlPt
aL6F/Es3V0I2FRArlsLb1hYn6YTlhBCHhgpgqiIQHTXRu3BcXo/H5kmlEykjKjKErSRpNo0qArKC
Z86LvnVZ4rxkixNeGqPXj2inP5mD2x1R36PYTQDFQET5mX95whEuCJeuBCFjt27+3oqz/nGIQhPo
sCjfadOk/NPNTRfordM+oQddvhhj2i0nnEP6slgWnr3LbIsBG/Y/UWyGJyKN9j96rVRfM2tmNFzU
H3Ub924VTDpSNBrfDPnaVELDaFzKrOLl1ONFCkwhDZ41gCtLQEYBOs7lOeqL5UxfXzl4SG9tjhIz
LlHFHdP52NrcaHdWlzoOMlZqJWa/dtPqo1qo9ehTsBcftGV2tcceuk90sPDtvaIcIxlMlESZBLFF
MQyDAWRkpvjbzbZ9Wbraeya7z/xlCMNXu0iWkjw+RJ3pIm0Fq+1ODe1pwmcls1LA4XWGKlCa0X5v
KWXd+mlrHMkW7W5O5omAQwDHbGXIVaVukGzpeVY7awyE8OxLzhgNX+iN9nDfP92aDpujr4pyD5By
jGdj7WGvJyY6SEHeOeal05f031Qp3PcM7G3P1QDZz+oggqpqegTRv315WBlPRXOO4gm1k/XKRmTU
te1xp+dqmU5eOoVvypyXLg5HRA6KtGo+3d/q7oIMW6J1TcULyOp6QULXevaEjJVdp352oPD5WZmU
p7yZ9EssAAffX0++ZWtH4qIlSgeLJoXMYDefNjI1Br1U+OOcMehPojHGJ09DgWdm8lOAPlP2qQTM
cS2HavHNpfnr1aubjqynG/wAOiSbRDbSs7qnJ0j+Z5v0lSNB0dY3chcf5jXdKYXfcYFiVrxNRN+d
Nb0+Qq3tGPHqB2zf27FWtHx0uqCraeLRHgFD0uXDm9aajohOt48QQQWtK34vgFa6z+uTnbTU8XKv
6APmXbcBcpDmSXURbr3/Rfc2hLfjQlJJRCt2a7DjaNnVUPdBbdOyD2cczRz2TIJPvFcP0KAIQRWd
1gThihRbX29I8IeVZvZ9oKaMTA01M/WLEZ3Cas7VU6wcqkjtbQ0qIYEDOyPm24RlQ9FMlVWpfWCl
UfHgKjjSuCuXtxVIzdP9r6jtXENZc0Obgz4gQ6m2dmHILmij92D+oCwTfdHD9tNZcX7Q0vIWn1nA
1oWpy3NxnXVo/ucY7Z33bh9bOZ22HoUh0BJaf6bCXH5K59B+45QiiZEgsOYj2efd7yInOCLCZ1Aj
l3/+SyxA341qUNb1gS665qEfkKeamviziDLvwDntFE6IExkVhsAAmEBK1eulpsGNvFrjs6hl1V6a
tmRInUJJt2qS6lw38acEvtSVsTkTd1d1T663dE9QtpqD89k5Hn4HQQT1NhKC7dtTz9Bwe4TqgrLP
PKasisXyEW6zT6S2BnzFyHl1ssM7Z/OByQYIXbdd1ZhpcFWeRGMwxaJ/dNyBeuUwUHSzQuVgbzse
GeIA+HPcBXnjtt2h5iWgvHkcgsI2mEQAR+xxSfIkYNRIF0AtBCLTqcNDvcRLYOTiCHm5Y03UuanG
sbbM6jaW39tQaUXp0m0RkfrkZsaPnOE7fwzN4SXbcYikc4AguWVUgrdw7BqJlkIVITLORWWc+y6t
Pi9hLQ5EAXb3A9CcIjPzk+gIr03WqjMzJjcdAlSklqdkGcdznAmNoqlSHZzcTphCrQYpDPgugLy3
MVjteEVOB2YILDvOv/RLWzxloWe8aHqq+0PFaKpCaJOfd+brq1KAvCmlUJfSgNp5GxfgKFgUiPMh
yLNaC6DcEOvWZXKe4844CBh2fYBU86MXB5wHz7/+oIgbo7dk0flrOq++qFoeXfMiKc9TGn/qSiv9
MFh69wZflAeDvaR+77nltSc3Ovjaez6AsBqCOVxlsJIbX6T1rlu7ZTYG5Yw6np8tLf0mVcumr3Fh
ApiOZ6TS7z8LO4kEaGj4w7Ao6e0am7thzrqdLQlNXa/uBB3/wWAwle08uzNjdiYmkJ2UEL2o+4vu
XRN5sDTCkVslcV5/7xkqYa9bPd+b/MnP7El5MeYy+XB/lb1rQmQtDYhQDCb5ehUnMYRlNkzBM7rI
OofhUPrLnNbvJr08YpjvfkXshmeEwhHAhvVSXjQnPZO9hoAJxwgoaiEUW9EP5RktyH+7KR++ZKp5
VALY2x/vFUgKLMbl7Vovauaa1dtlOQYIc0wYZd+Wgdrb+rs+s44e5L0NUuhWsU7ZZdj27bJmCfUx
nnE52hC7j7bVCfFSoyBtfTEm+UpFJWq5lj5mR52hvTsB+pSyAC6N12MTY47LbJodQgtBpaJPHxHE
B9XQ9pdeaOMZTOGRQsfRepv4PdTCyagS1hNVlwRqPcTnrG7Kizp77iUajCNVsb1TtJgsLzvlIHu3
4hVST2jo53IIFDBsXxm5x4TsPjT7M1PBxUGX5GitjZkaE/T/VAcGAARFP4+z5T0VM/Wwco6PMPq7
S1EsprWMSBUtxLVxRp1RoxAJAMCocutL13fiFA+5egYR+3oOHx1eEBu03WROvS1JpIOnjKWObZZK
411Rt3OvegMKwON6XO67lD3HhR4OAxIl9o3GwnpXPEBuYenDEECkMrVzwfccJAvhyCvvGSHZANaO
PBPg643rilNBqd10CUpNW3w0lcymq2AlT5VjRi0qwsvR/d47Ljm4FS4kuSuEp/XGXIbEI1gTAZgl
Qruodm9e6oJ5bOHU6weVj92lJL6Bga07RBE6u1GhLyGBrjoX55ShoZ8xjJ6agJUcLLV3XKBzaZFQ
JCVz3HzGJnR1ZgCLIfDCoX0syO0+KcrhtILdDYElt3lG6fpuwUoodC1ujIxQUMKiuCZ2zgAse+hL
X5RVevCm7flhUGb/u9bmnDqjNNzEAcCA2kB2hcrkPjvK5P7VZRA7FTV2ggRq2W9YPf06VBaAl1Pv
lEHiL9lYllRd3Se4KEob5b+51sDgijo3PIgKdr/jTxquJDYDt1kvY2VZ0hcjRg/DOUketSwyn+Ko
bZurmoIxvX+TdxeDhyWxGhKDvHlWGiBeZTRX5ARDa4a+UVnx09w1Cqmehpf3f2M1AAHoU6JRxEju
9dY0BKzUIU1+wlDKd3Y4Mh1kMp6i7FC7a29ffDvG6oB5kpSA9UqhljiaAscO7FAWBeoSNo+MBPkS
D6VyADveSw3IPUghydIZ4rMJP+ylbuxC8AUrRl19VSaUBZxST6XytTgPXaf6xaRkp2XKvt7/mHuV
DMY0okKNfoucPLq5BJHtKWk+kmWho7082yNDvktrLq9JP6Dw3ivWNcvN6UNdDeIb+knhc4M44nJC
rTs9l3HZXu0kMv5Uwz6332R2XPzbG8P83/0fuXsOsjeAD0cqZGvM6I9Xiebx/nnqaH1K4hF0baZE
/3hDcjS9ZO+xoEcDygLApOxFrI/cKiCm1g6PUhF6CNTiHy52O6Pwr4N9YKrXEal6b2sS2kKkCzIB
yOl6va7QBE/JxNOezqiJFXby1ZQa6GXn/k4SCKOQFprMPZG8XC/F1Y1pVbI1u04YycAYqOYrktqD
fRIV40R+wyfIp8JFDgh61zb9KuWAQVgYhH5aEj4gQtA9FLowTgw2jM/3zWPvzEDBybwL1Ap40/XG
hsGJI3OkSjzIBn6kM8N6KkzqaHmUMljbG7I/7y+4d2hUNqkaANciYdj4u8GsO9cQSY96mak8RpmO
IHQxxAuXtAsPHqm9ZxfpOVQOKBzI1GS9OZJ5p5xN1ioHc3hJU7tTAtLBwTk4r511ZMcV6hgURnpS
m3fJ0du5yBGrDazRiB+tfK7PWVjn3+9/ud1VwAQAwyHPuum0wujJBwYPU4vM27a8DGWsP0ZCH73r
/2+dja1TwQGZyBMYAM2a/NmdKqBbsTjo392OiwABgAzaTxunobvNNyzTE4PGINig0o14frKzctL8
sspwS0Odpd/UTpR/jXPZ9A9GmWkkI30M294EVfIXc61046zOVvuoqZESBzk9594vRObg3nSn+7Mp
NE3xVSMWnzpRZHoQVgXFhUZD0PTd0KSFdIOzMfhDWBjLqYdHm1JmSMxHtyWVODdlunxu5qw5Eone
uXCS7odKDAkJVbNNiWe0R6BjJqN8I9dFNiAX8yfDLocHs0wKZPrnI37TntUQDmI3P+Hk205CGham
V6EHESCOm+T+OKqN73RVdZQe7wSElOZg1hJKUxDbVh70ts6ToVLp9jQNRDQd1D/RmhqUVa5dl6ZA
w4+06MBUd5yJZFXQgKYASX63eQEWOouL0fExVTQ9HsZkSl9a1vPhB5ivD+Eph3uy8YMiAlHo2pf0
GVUVpmB3mGtqUQDL068GfeGDWGbvtGQLQOpySjaftJ5fItxK0QddiQqadrWqfANZOib+SHU8uH/F
9wqNMmyhdS/1vHlE1+tYXpeare52KFCLXg1sd4o+DBlTzU9FIey/63aEC1M3bTS+HZui+8Tw9vlH
YtuKdja1lDkn93/P3jkSvlHWYdoRPITNpQCxWCXARnE5BrWrJdL0BxCx/xVadwSO3lsJPTjAW5Jb
AUduvfF6VCc1XJiQ7lIR+z5odLuQmE0nP2TQ6EGwvXcl5FmSQ1Aag128XiudojRrDaUNtFZxtLd6
5DiAGYdEKU8m0rbpi5cobuYj/jf9uP8995wMJVS8DB0VHotNYDq3WdNqTLkNYktl1MjcZYzcYT7P
e82L7BPM9Pk3DpCGKCRbh+YodPn1VmNLcU1FGQgjMj31FUdxkFZG2b+y9erAdnf3RoApCfxU47ai
Cxkzr810tLqg7MzukTFO9im04uE62FX/aEkN5PvfctdiAPKiBAdygFbHemsNVWEiW3yM2Q7hc1wq
BiN0PO3JiLWjJsfe1mgwy+HoFJGA06yXGtAq6gaUA6AQt9a1H+bkFFeOuDht2P2hsP5B3PLzXm0Q
CjB6qRXIkgERpfxBv7gbor8RlVNYEDlNnlM+9K7nd9P0XE3FEvlj3k5fisWc/zaUmoeVxm38Yhtp
cXRR9j7xrz9jcympz7VmRB0+GPgsKOND3EQv2EINJY5+48XA3YF0+SmbsMWAxLExMBYHDg2Cbf1J
mIUGijNpL3Uzmef7hrPny5EClvdPDv7avvSaOiZopJEBx7OSnlJdH99QelW/3V/lp8faniFDgKmK
UFCRiKjNGbpm007K1MOCLR37nIzafDGEWweg/qEa2+74xjKS8k1cgM8r88l8NNKou0I0bXKf8tfU
XZq0d+A0UHS5gv0uPxehZT125M8H8fhP9PvNb7WkvDzqnxj65r3WUVEskBvroZY13b9p5AzXdik0
lX5PZ0KobZmZnKdOO1x1PW0+g8/3vsWmkV6YzZv8JSpDy5lP6bZV0FRjcXBee1ZIE5N0UuO4SCrX
H7Ko0A3SqIEDTW0ccarH0H0As2n92UK3PXAqOzULFgCEREcB+YetnHpJTbONwpmL5xgkyFMenVNm
lZwWATQHwaR/OvjZD9UkjrznziahOwErRqAAYtzNjW/KZSGAo6A7NFF57uqJi24lBHWBZkxueuBh
dvaJcjR0bzwMbdstF9VE73UcXLhISeiavt0jrl6Yo+OPdVW8BfarX0SqftensT1IL3b3KSXeqMPz
2m+xOk5bwh/NoCdRphxBmlj5uUba8qoO7pEEw54XpQovMdQkZwicy9/yixctYC7NhlZz0QtDPNRz
r/uFU/W+lzDqWOlc56SF7fgxUnAxyigYPWDMrx7rxMq0MGH9Iv5GArH15CEIqLij9cUwuup5cbv6
jU7n2i/6w3bf/n5J2UBsyLEU2zm8jpvUoPIpww6Lpry3ish6gQPmPnkj01PUuEn9ZZmdIEdK3neM
2Tm7SXj0ZOzEVkRV//sbtohXFwIH6Qhy8pXeNt8mlaa0zcyRT+gdFE/jJLyPbZKnr88BiE1pTnNv
yHO2t7YNvVjJc+AjQzuMPoob+nNI2Hqwyk4UIKkNtKwoJsgZLmtzihBpBUDMKhpTHT5HcVImp9rs
nHfLOKvnMKZSc+CNdl4quL+yrUptS/b71yuqqmj7sFX5mGY8L37uNWrp67Fn/nv/rdq7lL+us4lv
oAzGNbgFCoRWVV3GKQ/PdQXyZszH+kAFbHdLOigfhpmQHG4D0kyLlki1eu4DqohBwgiFE5zrowrk
nhWiv4q6DKbIkJFNgck2UK+sEo6qNwnzIz2Usa85nfu5qYMYX/uQz/YRGWv3K6LkIzXO+O+2zePa
JWqd/c+Kblk8qTOC1p3FKDKGKMQH7nvXFGXhANwz4pXb/FpbgE10HX0ru0QLvWCasuYvLv4Nwl0W
REXbfvoNC5ESRQZ8FAD/G0scXXSko4mYyaiNHGXZwTwl+dS9GIzPfPydpYjPSFiAIG8pWdq8uMos
e3Jay/i7eJ7LoHYT9+yUxhFxe+/EGGCF0jr/UqqWr+QvD4TZoCSvKdJZ1WX9R18v0Z+M9LDejIUW
fr6/qz27l5G85IgjULJ9cMnjO6cfZTtJTdzPUKizPxS0Cw7sYndDlMHIahGHI29fb6hTFagmHS8e
VTzlwnSP2h/TpnoYCzU88E17Jgi7BBQzWg/oN24sImJKyaS5PORV1kcXtNaVh6xJ0s+L0TcXZLrC
A8exd6WBCbApqWHDZ1xvrYGKHjGtgATBnOqg6lXvfRxNk+9S9TiL2IiZ1buEP+6f2t735LyohoJC
ImLZxMV2olTVxIyUIMpT9zM0/5EB4X31HI4oqt9fai8i+2WpbVZC7pzWaUWpRXXjfLqIWCjvstJR
Kt8eY+/kdFb+dnIK4JG4Oy+4v/jeYfJuImVK7EDJfGM3S5UIs1LAacvZQW/JNt9nVqMGqj4vb4Ue
H81h37sMgLpgGchKD/j29VnqTEtEFXYEFm6qkIVMa7oorfp6WSeGrJHeSW4ZnnIb/nXhQOg+Kl3Q
R7H2qLkVQ23SQ1mnPbvEHqU0HWUIoGTrvcQhGk7M/sIul34GozPP5ySjZNw1ln4xUoOpHjHS1PfP
a/cDAlyjUwLsCdDsetFUz/UkaikTAt1Lr1XHGAooIUfNtb1VcMGYPSVJUB8bqwgRADFskdHYmPIK
GAHzZeYuzM/397J3xwhX0SwBfU6qLG3zFyc8LXBwrQHDT9Do/CqSYvIh9cyR76T27wRUkqYGU5SX
RbsBxiK+n/U2BQ2ncq1LYpU5zBr3iPW1d5uIRfGMBjRmApD1juRU9yTuVQhCStehtG7KQMDKr1We
5o+OU0YHt3evakwUAGJGghVYc/OO0c5TAV7AoGRsMhhNsXjXTBH2G1NZ4vMYAuM3lsq61Eui+F1q
F0yrM8Pros9Hs+T3dk6nWY73QCKOFtJ65904jHrmjGNAW6n/xzCz5JQDdWH6GWMotCgxv7/edtAz
k5NEmHAMH2C93uQwYqPvWK/Qu/LBMePybJtV83Uw5vEAU713GeiMSugECgq3U9RFOLveCK8tnhrv
Enlt+mVkiOr19RtChIooC+FAAsnNhrQsiw1tggpVhbriF1oSBbPiEr0q3m9w2aDmwGXDcqT4ycaH
lM0Yg7xD3yuxu9BPrLD0ay0cPmfzOB90T3Z8JC0E+ubAdpDx3Bbc27SlPOZJKbHYsi9G0hb+nFXj
BZW0BjqD455oyx7JFO48qHK0J+kTqv1yLMHaNoawF5mrdSPiC0ryp564xkPZDP3JaJv0v9loFpii
4qMX9saBpew4NNp6IA3pbpP6bzvpFfAHunnwAwdF6Bc69/+0Q2M9qEl0EJ3cmCTFIkl+lGwdU1L1
1ju0B4amCxFTdIuz9jS3AAVKmq4v903y5k7LVXjdODigSTSD1qvEaV1Qvc9YZejHJxtkzbuCUSEX
gsOXeFBerXEul0OQAQ469kL6tl4uyoyxGSrqa2XsuldF7ZtAGcyE4aya8drLRuOQ0AARKhwIb8I2
DJnpYIZlVwW1N/VPppcvQTsn+TNqW0eBufyrVgVWliL2p1GJMK+cJbPeldpFuZNHVQ3MYZSzJCrL
dxo7vcyF4j2EIHx91Fvqx4ritz9606u1/OTy5ISIoEImo8C4Xj5H3qsULeCfHMGjM5Wy+qXKJbeU
UCxoiprGVzMfBSk390AuSrNU4vd5CrZ7rtSGsWJ5VAdy3tGphZF+KRVmexoijC73bXR3KXJuAG0U
wjGf9f7shSe3tYwqcBZnubaJjm+xCdarxpkPHtsbX8auCB7QmqRULofyrJeS86tswB1VoHqRbNkb
Yftdj4t+8qPKVD6WRmd9hJYRf7m/w527DuhI4gVkFgkydr1szU9pxkirgkkrkSuYB6KLqOx+4zvK
bZHs8HwDl16vMjKal9QXOymGrrgalqIHrnA1vxsj7/wbG5IYAVwYJdLtUNtodhTPDNmQrjrVi5Fz
Samm2cgN3V9nzzSoN4Hh5LFDN327pY5Sd5yZFQJfIj+7dfLf1HsAUwbvqK+0t5Ik5yHax4ao5a8/
HjrDnkKZpAxsbXEfXEArfp146pshsarXPjEYIf0rzgjcgwSNrpeKMBJldKiMWJUYGeU8qld3mXhL
WzN7vP/9dtw/DREI7xgFHJkt0xITEAMi5kUQlXZf++2cqclbnRjvMaWFKU6V41bfX78kzQEQX1IC
+KY/z4A4Q7BBZqC2ozhDHzX9pJ0WX2N29rVw3aMm+d6V/nW9TaQwZSGHOTAe1Oo181RWnXJKJn1+
dPvQQK8hjq9VnR4pHckj2r4IlDIwfo0X72ZMScFzbbVqXQS6UhRnauLqKaOi8txkS4PQqV69iVCk
OBmTrR/cvNvtwiOV40NIH2HBO5vtOsJq7KrBgxVIjT1m0WIEYwfnY4iy7pOajvWjo3NV7p/p7eWQ
5FVKDKTI8Oi24neeDnClHhBo4L8GfYhCeZrII3wdhYhXOzGslX8oZyCyxHLry9GXRGbYMo3WbLL+
aIdp9icrzD/ljVMdXI6fIvfrU0QIFG4JfTtAFlCR12sllp0pCzsDkbl0glETrZv4hVKm37OpKGEE
Mij4VLd51J36SWvfAjfnsU2hnum8VZH4bocpogquCTT2wPHdvhgk1YSFOAqoL+724tZDWeepafMZ
FCP5lFCcO6mMWvly/1xv3QOdJrARCFtTIkBTav0BmBfZZbFLYJOoOmxxoVg+3WPvc59W3/Sxcw/a
h3ubYkHydCoFwKalmf1SLFhmuzFrKpyBa3fmpYECXr9nNrl9pG24ty1JoIXriYjJTXWT+naxYDg1
5OMa4bEuzlIfnGnkF14bvWt75aiif6tvCIuHJB6NbrBBmO7GapF1Uim5YbVuEkePUzSV78xyLh9s
zOs8m5aS+vqkK29hj5ifnTmERYiYVvs27L3+e2p7bRCmXvk1KVz7ue0i97lrE/s/My+tL1Udm0zT
TaKXrNIE7av6EIxz68349QzQlcVZZB62DBAnJGU2TNHAw+0Kx1e8VP1YL3r2ZDB8853ndOqbwpqN
b7OmeAfJ5d5RAVyQ6DSCP2Re1yYxo781uYNBaN2Z//VT5L3zlro4C9f8owH/e1RV3FsOyBH0WzqO
EsC8Xs4ohBeqjWiDmUlF/xSKNT30TMFAC8Jw/T43j4o7O47zp6iZg9ckiNmW9EVhm0U3KA1CHfrw
Lu4azad6aj5W7ngkOrzzMLCUzPLIAMi9NpdLNeNOTRmWE7RWMywXt+6rc6GSIzxFgMOfMqN1gzYS
4qCyv2M7wGuoYuJFqWluuzDaSMWBbm0bJFkUfmlNmHpXiHrt9GwZs1tRP23T76JJuqtWgRC83Hdg
8rw2HpwIkxqxbADxLmyKnEUbZm5b6k2gjn3/LelNxNTdfHrTaGOM4lpv/IEmQcGMCH0UL3ORHq2/
t3t4C0DzKLPSW5P29otH89olhHjdtkETzem3inkbvhOL+LF2lOjkimT5PFf9+FCVzlHHYcey5NR1
0lE+PS/zJqWAQGhp3dS3QeUqTlDbY/RBV6P4GchC9vH+R95dimoMTWxZodxCeDqY0fRNSiRgCiYY
50tk+j3wvVMuwHjfX2rnflLrkXozriyJblujZa/B0Ud9I+hVxtFcF6UZO15kC4in1s35udXjo0T3
/pIAqNZH6CYG05iQ+GRyskN31HZDQTZo2cpJLMr8Zmit6bU8XZTy/m+ToBHWK9aOPSeKEjaA1Zcl
iOyGrlA3L2+s1DhyCrubk3eTru9P5av1UqPSaiI0U4Ra08H4Krw+e7MMlcJo6lmAkMo8+8P9A9y7
EAwWoZhNEoon2uytiu1KXQQiprHeCz8si/LRG8S/QhfNByjQ85PTWt47VBCO2D07sQWlCpCkcj4H
3alNXIzGQdsaommCsE9tKIV5c0Jc6/VZIqw0KjASDSRb6RsnO9d5b9ik2UGkVn+VRba8NTQthK45
d+f7H3Ln0jG9j1YpFS7kOf6Hsi9bkhPnun0iIpjEcAs5VdY8l32jsF22hBAgCTTA05+V39Vvd0c7
zl1HuLqoTDTsvfYa/gRA51lNG3NoowqKhEl48+md98iKgO3t31g//3KIovrBx8IsD5LkP2f2+Zqk
M1iVw85kmZ3bkAh9bSzkfzAGiuZzBSetN+78eB7zsb8RFgS7//6s/+Q+XUZUeD4ALnTE2Py/L9Ot
Kl05XrgJ+OUBkb7+0zmgeDqa8qPJANQkvKj2DPVPMy5FfUS1/rcgw3/ZKZBTomVFEYK/4R+2YiJe
w9Ihuj0fvDwUIvf3XtegJ4d9N9Ty9N+f+F9W6/9QS4jNsVXAjfz9A8MOfQ60xweGeQW/llPBX52d
u7885V82I57yP9ApJmi0/7gjpE14iZIDnwkRwl9c3BdNnQ36ti6Vuu4RfPCEmkWh6tv+du7825JC
SQe9OQ4DWF/9WdaFauXexAABWEJO3KhqNwqMklgn/Gnu5ggztSTdhS2bDmUV5Nt/f73/9jIhNcYw
6zJPA4D5+9ebil5SlQMTEEm24cgpPzTKigOcbH/FEU//0qv921bFuAfnHciKKGP/eJlg8uR87HAo
bFg2oZnmcT6nY9/dbUD9/7JV/vlKMXXHUzBxSVF3/SmOnaraCKdhx1Z7uj7ygtB2QJRGA9YeOcK6
Xe1YR6GAovhD/vs7Tf75MS8dFdr6HGZB4J3+8U41ZbPlTM27kjAE/fWcdPvURgYHLXLAZROvaX4q
N0/2ZeQqvY/LtT/ObqT9oZ943sSLNqKJiiGDQ2AEzY/L/fLtL3/k5bv+vSAE7xcABYLQgRiiPPr9
zVcFE1PnYSRqAluv0+1yE9l+auwSRhhgVcvNVjxhpL+rWe55E4eCnLrM/H9T2NBggMcDi6OLBh2j
kN//DFhLFIoxC/urKSuulsh9YTOivFaXy0MCG9S9oNvfsNJ/LnpItS9qkYs/FYQ4l3//P7Uo29Kp
Y3SGygmJNGIfbcEljYSPZnwEex2OkPViVnH87y/8n4sCtW+OMR1oPZia/dm/gVRWZtKi1bZIIGkx
fGRtcAW9n4Ukf0EP/sdY+P3dlmhOcxyXuIAxCfnj3doVW6IeYEVFoyVHkpGmw9bMNKvTJlHcn5cO
ruRH5EPqqck8uDCtG4vwfTORy/Z1JmDuEm+kuq2sMUMbldZ98alBMkVUrdUb3HDVekD4MFuaeYzn
+8lJZPr999f1z3eEd0PwhcFI4jLZ/KNKAbN3olJgUVoh4zb3RdmCFRX9YhOXkEu64eW/n/cvrwfd
CUoIgFzAXf7szpCcjF9f9mZXipwV8MNU9eMGy8MXQzy+tr887J+HE0hr6AUxw8HBi//4fQWqXgiy
mhIp5zKe9G2fZpR88b1Hfj0sNIbqDqwX4psIebzLLpIRkifJYAU9lJibi4P0F6Pq1Uj1nmJ+ODfT
VKS8qeKJ37KhA0JuHaeAS6LtLrODQ/xCrepXraDiboCjIYSB+qp8ENvIXza7qbSJSxjQH6gg/L6k
lb3xVRSz3TShHmq05Bgj9zKDXSIYhPO0B8uIIL2YgtvX+sgSgvRyxP6dHJRfaxuUX7vDxkeBuEcI
aNl56KXNmn6CeXlbyxBDEwY/uPoa+S5MICy7E+6wRLqy1w4VHv8w4HsiuSBdWArvwRretxmL6UMW
+kSd4FKGTIwxkaYEKFZUXzcFE6T/7/4KJAhALWBbA63C/OH3NwSCacrTArg1K7u6Ychlb4ljA+yT
63ovV17u/7Ik8Pt+37JQIMFJ+H+EiItk4ffnITClSGbQu0EYlvxjzrXaLzBeehg9nOX/+1H/3Fro
TdGjwkcJDQA64t8fhRwApiHy1LvU6+FIq4RflyvyONE7rteQnfytAf/fjOv3z4ZBHlYVDr7LTfMn
tpMtawbuExi8KyVIM11Ts72nwnb22ON/uBmzjH6f4cTLdqhgKXuQ65QP7QRgZmvLgtb0daqCf8VV
3U1Nj+kvvc6NST4npY1ucLnod7vk4qELE3AU3rGtuoPlMxp97Zi/GiIB+zh0W2loTV/ouFnSruZw
tavJWzln7IMgZ/tFJ2akDSkGovYDk4E1mxXkzfDBTi1IMerHmPnhORZj9GVxYMjBU8JXbxz449CY
js1XmNzKbdeN1jwyEcU/wTWHjbeqqdiach1RsF/exntqc/sG47fiLOc+/bk6RJbsinzrvqO+M2qf
BGS8NEoiuvd+49WA6YjQ5SN3cn5DRNEGHD2i89CqGdLy66FPqtcNAjt2N848Js2AdaqeN8s9fyhp
li8wOJjFJncpi0fyQAf4iLc1yi5sPPgFnGVVh7ds4WRpo0y7j8gM3QxllunWw4QtAA9O2AfBlwFR
lf3Ogkw2ANWg/aPsL7HTeULtnYdPU9zYEe51TeKAkR4mYBMvNhJoX0fkhixtQfNVNBayn+vN1pN/
sGGL9oxhCvaX9f3nUX4xTkcliyk59i5EGn+sb49tBjYwSF+hMOqcLLW8gTJElK1Z8Q9/edjlHPi/
a/vysBJXLYoXSF9Ajfx9My0L9BKrJQkCUGPZBmnLQ0Xt30g+/6C+XSYbl9w+3EwXAI9kvz8G4/dc
Q80Xt4kYebQfKxaugTTRPWE4dxuT1uGZMmKvC6dnmOfKKveNrOJItMmY6L8xW5Htenni7x8cZRuS
UvBtXjzC/+RmwkEw7cJaIn9iRFn3UloZOfDFSG3gU1505N0zZNzmc36RAiYaNgrMk3E7wUlFwOJ0
1GEBlSCNkPeuFqPeAqLfM/ClPAeJgo2e79La9GUzK2vEiSK2AciWWuK0BaFkoY+KiD7bT3M68IaG
jib7fiiQujFDcLFPOLUPxs0MPy355cip5dxUvprYAUTFzbWIk1zHxhJX/vJxp8djnblO7kVUJ484
KcpxL5dQ35t0Dl8HyvKt0R0l3VFPbPkgnVIPldX1N5dH2OKczvjSPSvm0PJiyr9p5UDq7PRs76iE
or5hc5bYF+P67YWmKvrST6y4K2EqFkOVZphvE8JgWqoH1d9EdQ0bul6OyAfPdTpdC86Du8ljW31M
RucrEmnMcDXzbWZtv3EdH2JThS8Y/C1XqwkChJCeJi82rxbSRHaC1WPPpnsMkSaxC2xDPJyuqp42
1lZT1rK0FLeQgmN1YZi2vkAMX54RHYDyDv7SmKEME7VVg9AkJDosELTYI1orOHD2ct2umRxGUMYR
iNKW8Nz5iv2AvzAFGeBsY0sY9LQDYoeUjCZ/0CxfIUyrgnguoI9Jdq4nGj0ZR2xjY0rTqx11A39g
I6qWJ1tp85WLGG7QDImEr5jwjVUTaOq/jLCajECHDONnHM9bcZpgXby1fTRUH6FjJkLFM7O+Bf2B
fACsXZ+dXKo7XiEHtl2jpf6x4Y9/DkYhwAEeHMWXZUrE0MZRXr/GYaN8Pxecqt06bkkJ2hBNYdPb
ZQp5Bp7RpV1Lyu5tMvK0DQtURA2Si5kAJycLXTMUaz2/TUM1f7pIxusejHh1B34Zhg5Zl5CbYdNp
v6utHrLGaIh/QUyM4mhXz5M4mCGCX5SBF0R2wGyx/BwXuf5EE1/iV+vUZsuVrAjE2ZtM7C80FaPZ
8ypsrwSqlfW1zBgiTBHGHs1tNxof3fjVEN2WvBJi57qyeIR/S/dsoYYk16THt9egf77I5szcwYZ0
LLrhiH3EnkzmKuSJjWZbBO7Exd3Am3moz4Tlk29dF4qwv2jteOMXIcf9qAv85XxcXXY1zmH8QBzu
HBpdltGRiwUJAvCp4d+7MNK7yVdaIvpIxR8EtNayGbKMPVqPtGWIHdJ8hw2BtjDyZH7IIyLTtuBr
9tMZWS5NbqHUaQLcWu5SXhks0d7JZwYpcnqE0ZS87h2tyE2ZUBAj2Zqr+ApJGTlpheg7Iho2lmPa
EkTM3mS1RvhSFFLs19CLp5Fe4LXQb+GFIkGNgtTLCtUMtPeurQN4VyFLlUYdkuQIyJmgKbsr0BCx
E3Wduocqv/imRl+aZtkQ59Je0qrMAV421jWZwaI65yLrH1iUM5TlmVXl+9yz9Dj4Dk0UYUPW8q5g
9t7SVHaPKQJ+dTsLM0lY02KE26A1SqpdtLjwVGapqXZwoKkWWLqq8Fxi8DC2S8YpSDmsklNTINTc
NUkQnTxEZuQQNFWUb9dz7o08D1sufkQUbeuVFGxa9wj84fFBV/AvbUFkLusdxVe2NVUIDGlRa+Sf
kH96Ue7mXX8Hb3IwSVJ42ugzJKeF6o6Cqok3E9vq4daxgv3CpKIs9yDyr9khyi2MBUq5xt+Cx1S3
gaOJJzuT9NknOm7UQtMqsuNmATu2FyPDBziSDLTVii7g5JS+BMU7FRJIY06W+BxFU82wFbfMt2KD
TOc2xbJT+NeqflI8Le9dmeRfWVf77rQp5YsHyIGtPOip5sNhlDp+XHuyrRfvyvG+9BzvBOlAHDEp
ndywrFOprkRKhm/xxV6mRUKpfczdUPEj0mzHcF5dGG0TTUPytg1mwdGcBn52sPgkmFek0wcwu9zB
XGr0b/0Kc/PGb+WyIAQOQdHeZNguEzQo+jDkffXoTIL4lpAsJdmBSLxVe2lBzGlkRwIePo/VLxMs
MeAe6PEN2zJ2DXJfInnlUxr/EPmm1XmzQ/KIVI3M7sU8FeceDnvqqKScK3xJk3miRYHqMTZpsT16
I9h1hBIVlQXFa2EzvLSvSqbkS9RF8YwLcR6+dcFNaaO0ir9DX9ulDaXrcmsolvnOB/h7nWFqNU9g
/uekOxBe16ciuA2CJaTVmmaWMcJyuF9c3SoQf3Z2hH5kB16cya9rbhZYygsVNBheur/AY/X6VbsL
H7xOluUd/IDlXvJkxV1pDPwde0tjdZ4ShRsTSWPdF1SZOYLnk3qa2tKBrHz2neNdmyMPXKE6SKIz
ylQCGRVW/SaPiOCbegh2O5vDH3Cd4DBPhMoRAb1kb8ZonIXdZrtP8HZZ2kQ6l+xK225Nmylzcnyg
eoYecNpcqm9FBXuT1w2ld3czYaLCG0xXthrBl6O4kF94ct9vyVA3RTZQu1+xrV3LXCIzdAZLBR2v
3FbTFG7F8Mf6dNqDirbNQDvmeT3RXKx8J8tpeIulELTp9aTu56gvv9l8wI+JghH4AQWz3isBdUTL
GE6qg+pqUTfgEYj3LhLqERPlfNm7PinDAX6qPkVkTb+IFpcThel9qSAWmQqfihatuDlIxVaAECzl
ceOqgNVhZuJvVaI3BxZPSPxNkgR0ihf5Sd4SpekTQrsBmydM0acoSuzYMjBqvgUm6mzndEzhA69i
vKY1NuYu0VNcHn1nOnNWBOKJ967rUMmVwpL3WcTR0iLbsvyoNqAfu5RIeEeVqaXwaesku4XXO60a
gMjW3xKe27LZ8FtBEZyAX9RLGskmTGkG4IN1Ub7u7FR5XCsqFmjekd6Je9Tgk7dsSMN9aVeB2C8a
Fw9orKqrObU+akc87RPppQy2xwwOHXMmM3nIRYqdqDtEQB97ZtPuEAM5rxuqDP0BCgHEvijhYv5c
9mrO9qrI1LtISjk0InfJTV24Da9lSLI3DoAB9mZRH51gSRRVO5u6PDviLNc35cUkodFrEv8EYECQ
TxksSgFf0Z0OEmVTnFFOT6HyXdwKTbhpFfFE7OBdkXxCoRBd3gZLsHSTrN/1NKvsAZ4u41M2EYYM
0TVdVZPVnd6aFIr1r1DE4t7o5xzs6EQi/QC3xDjxdmKi8tcZDihxXTkRJuzlGVwTWOiV520AE7tZ
vTb0gC1pdDsUy3abj3NKd5Vlcm06kORwr5a5AbABgplvpbOKHy1kyhY6DI1ZuZgJcoSZrdypS6Ok
PCTTmL6TETDwEYY/2AQ6xPEj2qOu35fJWNU3vEcmYxNT6W9lRvr+Sia4rBqVdXCfpZiaPMezSZY9
t1v8DZlrJj5QlhpzFNLr9zIOGCWhh2APxKORajWHEVxDaq8QrDqvGBksMYKWWDFWZ1TWGcTogEqH
I4CrqNhpTExjmLVn2Lsjx31zwLwm4k1xMWtDwA8ys9HMTQWyFXU6Nzl6DqBVyEMwKPIgQmkRrTG/
0Jrg+5lhMfQxMzj8YHHytWpjyysUlCP52s/poluJlCAcRljWuMoBn9yYoOGdNsczSFophlURUIpS
r02fLvPtGGTvGj2UGzh6xSxVWxms27bYJMkOOQOC0FBSgzGOdw/hFp7MXKO8st9n0RUjjp6hfhOF
rRJUkCanXYPcnEIcaeFB+MNkR1Uow5DH2fSgNb+icM5RqOWFqxrtWfZDjfAPa1LkR82HKtJKvFRj
qDHRgCNa2RDigoOCTwHaH+pS7m2Z9fN+AreQNCCiK9UOkPHgOKtrxI+YLRrmo+y6/LxlQeBjwG8q
OQ6kH/I2mwRii7Zs7LcWysSQtNlo3QPZuIfLHPgWPzVjhURH0JU3ZtJITknHaixxBcKS6oHiGP9i
yYIbRGBdbk2/FdsNTgaU1dlkUJog4Tf9OfacPpph1B/zNkTDTda7NYK7HAl7zzNY11wUK7QVddm/
xm5ddeuoTwtMlar6WrCVPOKNJFlr0AYcoLlIy303uvDGxAqeSw/GWtLmjmaiDYSV1ykMVwpsrljd
Er/icjddNXbQsmEyuqO+yCWKLRXthIns2tazKX4VZCP1NVELf+MIHsHbty58WIvp1K5fIvM55TVg
rcTl5VUy5S5tqznLHkKWrCMQPy1vQh/PIHP2XL3kE0OZ6ZjAa/YLwpPaQiODvjFZOiztGBS9TjWM
6FoPgWm26wIfZOuY5s8OPsIafFcDyktXd5ZfK249RW5N4acGuObybKZAtr2beT6d4S1PfvKyy/td
tyi040XiWXlaIQSbdnNXLL4xfR29bmNqppYAMJyO6aDsoUjtUDVkLCCjxU8AFRtidAKzGybbbKUL
AtuuVt0OyzP/jquPfuORgHmUCcoiPhzn+YCwd7p8Er3Y9LYcNjnvs3opfgZMSZAcuimJThqFaTP3
ohM7Xwsgbj2SgRSu7QE/smWIJftMoi39YTXDMo6FuBgTQAMwY0LSrT9X2vEzE0uhYE8CG5jWARN7
N1EOeiXS4AdstHiMcDDONn+FSWT1q0xWglyLZKn4Trgwlzd+yJfH0Rb8C8zaCrnrXDz3DYDbeTtv
yNr7iSyA5apCxVUjeTSWP5K4jz3u3w6YgjWVfU6V79hpiSG2O1U089iAcRh/DT71Yt+jMOsBhI7Z
Rxil+2ZLMUUtIk5iBRBmqAHCSG/C6aJ1Uw1RW64b4nKnW1vZ8jEyBFMSOEbnIMJSmNnh5qbTjURd
hcNlMukRKhaksY6aZWUDD6Lul0SkAG+gEoAv9wj2+eeCYKPvVsy8RxvVj3IH0pTt0c4I3EVY/sif
C/7S8fDAnd6hKpMCuKLVd76kOd4GgvCACZUuxTgBX7k/xNqRj1g5DAmKWrilybqpnBqBc2bcmxCT
X7oo0E+47jLyhOcC+m7RgdaM9YW/exhn/wbhCetahgLqOQoqWlAYhOikMaCpGmjeDC5nZzGd7WFa
0WTUI9N2Ron/pgedIbo9OPsZjUzfSd2xH0M/0fewdt1Xi2oZWDVcoF91Arvmlo5se12RYY7Pl0dQ
ssq8WpsMviGsTSW4gSV6s65JOpbemhU9DsSmkG3u15Cwo0Pm8pNZp+VprTrALbOaRY9mWuNaNACg
7S7iuCFaOHurl6pExGqTsyk84rwGhiBC5L+pKJ9+aeUnBblSV5rWbXk/Nhus+x5h6JU9U0v7K3QD
9hfZluyJYwf9DGoCcU8COpnQ8seAbmueFZAH6bjwDYWHbtXE6EGRa5+v1atGZ+gaDrjhW5LME9+B
1VKKvVYFym/4Hc+YrJDNPADHWSVq60W4FkOZ0TwStKDdOas3aANEOmRfDC/GB5um7lvdq97d6FVW
HqNJX5Im1gVTN53h1bhH+w0/7FD7adfNup6ueowOPjtA/dc1siDHM0wly0d4lV0M5jB2VC2sv6p5
j/pluNuCco+0d+I7VOb+Gt53lLf5wrPXbunrtRnHEQCyxSj3tpy3iSG9qYB1MAhc/dzMdiTvwxAs
xQla4Mjxa+Hu11oC/U/yaDQnHMXqsOQDj5oipTjMA+4zjMjiKYrbAWf245bg2oayeQE2CWYcgadT
nEwASgUbn5LC2PUMdCN/3lAtY+rn0DjvQ4JkpYYBgt+AOMpw5QZgpq3s4hnLx0SA8YcBEXiNMOuY
tLyKarlflywMrbESvmcpSHb30mRw/GJ13Vd3OUaIvyQScV8njYYXe/FSSfO1r64YHbxAyRZr/4jd
AHAIcTn2bmZiNPCiLvzQyho+uW3fm+yV5BOmFwuyIi7zl2hMbjTPljMHkEEbbyDXPa6GbXpPu7GU
aKmTgKGn39QPv4buFaTcSe/gx8fEjnKCJIHZ2ByFAebov6j34WbVbvuUPc7U23hKPHYotN/LEaWw
O5NtSufTqmV0KtaYWQyGCksPg6/r8TijfvlWh4BeNlNbelA008NuyLV4RI5sdJ+XKn+eMUvtGquL
8hGK5eGL7nzU7ce+JKqZoxS/MqzIJW8L4ka0hj6ngALCiqvDoG8kbYaDvN/xhV64xvNySZUc1+Ur
ilrxzm2Fi7GkkWLY/xXmWKD+2hOwkc1C45phg/S9QLdVrrGCDWM8wiCj1ygUatL9oJkjc7M4ELTg
KxaYxEQmnYcGmvUpNKDSp68oT4qnXIZybq2swplNKqkbVZLoSrp1ya99of2Vs4PtTnJN+euwAUi6
4fB51AcGi94Otb5Di5JninzZ0LjwPQHQjetBALA6LWVF63bF6P8VdkBEHKA+m8jOylXzA4a47BGM
KYlclQTglJqS+gjuvP1CdChvTYh6DNn6NL4CuV9MmDAZbIR+qPubBPOspUld3z1EaYK73Vg3i/24
jPQbA/9PNdoZHIxIcoYmrJJbPjQxyqlnuroEZaQc+2VfODq/b3IEB9YonBoNLBfNK4SL0Q+BBfBj
AbOBt5hZ0I+8T8X9vKCCaDevM8zHYepytJsBxsc7Ndq9K9iM1EM3yLMcbcQOSTxH5woHX7GHQ0o+
7mZX0vHUz3Ib2gLhCUOjugIXzzyT5CbPF1vu4U6A2gtdMCTMadnxQ21SNrXc6ORqA1CP+cKk7VFg
MkYaywNK12JwvgLIrpcR+FmR46LGaYtqg4HdV+P4WTEsrsVtaaYa5RHZ0s8BnIzvUw7j17ZPZIKa
YIGjRc06HNoWzvEtxm9z2dQTNfd+2Lpkh50xlHDxWBH1l9d2zY9FImOGJoJv70tGfNz2azFluyUC
5oNqIrGiLaeQv08SnO5rjviltDEgmtyu0Vonra6H5N5tlzYThw/h1+CaTi8U0SAXUkmaPBEU0nOD
kRrGuoPsz+5S9LQwHYueSw0jERhlifReotsZH2k6bJ8DSA/V1ZSP9rXqOvZQ6OrQMRXPpxAl3ABt
NylwgXztc9AN6vp2qVf/gZFFpU7QSA3XaIj0ZyQZTgYTUvwf/RClD5vf5hq1pVvAFUU7cK9wFSGp
qtqA3VIUEQB1ylyi5ewzvr803G7HVF/tcLCyGuCNt/o0gewF9EhJmF+syISXN0ZmHIdl7sXdmtPw
RePafsrwcjpwuZb011RxVL0Xt7ybJauncMRnnO5zIRTKWBEokPIM/xZ3CM9qYEUM+tcma4l2tMQy
bxB1kUMXOzhwAvFiHzNPge0D2idfi1CigkgN7X6AGwG7pwXOn6IpYdFR32LAC9CvGnMAVMi3IfFu
xQolOL5lBEETeCbmno9siJupgGcYkt+Lhe2nUS8veY3MsGuLwca8XyXkc2iHC6hzVbEpJIYgGfsb
2CS9OqwReux97AUum9Rwth1rgO6vkEdnF9iYoHNZHUZOpxWolW2WuYeWjJuEgWPEyiFvelFVwIAi
3B24Hgo27vNthKkgir5EHrqtBxVyH1e2jnWTab+Sg8uWIbobgD0j2Fb1clE/FTeG3wVWeWQXzF2P
ggc5ltmKU7RL+3QvZYhAQHEMlE5zZzuMp9e2mDNtX7XVejuigFEsagTNwG2qA8ibMKZLefScLiGv
4Eaf9qBINWwocA7uS52M4iljhXa0iWEvKmEhuursJUf47ninxyjEAGJw6eSnOS4gq0KsZooqe4yj
6D3mgx+uRPC6vPx/Qzddc/hV2OcicRtKrajaquknAkZTlDYY++EZi6qhZGjsFBGPNn/zcXIioU/9
rc4BomNioNz4C0bWbptajJPRiB2MKhj9ReutRH50LmZ5PY+Ix33vkbyyfFYJ7s67uJpo0QYYz4c3
jFtM/DK4ArVQS+tiSL5MkSJxcZASM8ITTZzDUHnOtmr7jMJ0IfSgnOPfRlBn+yMeYzBNZJc47hVX
IsIJPrI8irG5k5KlwMt6WArDIL8y+QyrpwkEBSAwmKjA5aHHtwPxxGxLcnJks9HzQNIJlYb1imBY
Qp1ZQXFeYo0tRcC7qL4XOivK77ao+nI5dpiTMt7koRBqBgLV5cOHqnDLfNZoXek+VCHrrkPXyeWe
rBrm2C10b7D85mWg5XUwkGwcu8y54SZGh54fKyRs+L0EdL49Fgp//9TEFUYFsPBHgt8n61iQLwWP
o/CVrgHXBmYla30yWN/4aEXS10fA4tZdJYvDlcnjFKMUwGvenNfIwtS5mMvenebBI0tkGWXncVXa
WdyBEMX1YfKlnc5mizexd2TI+q9w9qAafe5cmT1Qzzw+GVBNtkaM65bssmgdSswyALa0K8nH6qPH
jnmCJ6AIN/NK0M1sMe7X/RIW2CLA73n9YlngP03YEnNV4BDodyHv6ZeImSluWOT8K1w2WXoIcd0/
ddOQ2QbqeYmQJVx/+R4uZv30lc09LdFrZXU4MYUfanFvrPSKYbt8WqIF2cXgOq9HEDOTVwiQgDER
YPZ1Y2vgcA1ENdEDJqlM7vpKbF9XXU5P0EMnL2vF4hIN09ztZ827EUME1IgN15DbNhih8NsRvfdD
BfcOEJnzeSANLSj/usxsTlpHzOKaQan1Y0i31aOQdXG8S2yqf6wwJf/wtg/nCMW+BC1mKq7sDMN7
NGnFPsqwLxBy2V9lQmhwBpbtBmMgJ/cTc/n1hN3jmy21GN+olSKgN+98fyNLhGR6tA1oIzOlhsbx
VCEjAINxTOYBAn0ftiS8qEmVgE9L6cadlqC37zaOye+TwIn4EkdmBiYND1OEQ5CSr5hrZCAhyKQA
6YPj233pNAFpup+c+QDvqHqi/ZD0BzbSsnyakPz9rhFoCcJOHshnPbl+BRhD5nVHVzKMLfGh3xtW
h4u3Q1/CqRmmYbL1ASm4N/OSeNh1SD1cudjzkweZebolkDJ1aKkJru/ajMAyYCeHeQ3MJoH9+DTm
NxCtE9kqSwX7f9Sd2XLcWJZlfyUsngtRuJjRVpkPDocPdNI5iqL0AtNAYZ4vxt/qT+gf6wVFRKXo
otFT9dSdFikLBQc4gDuce87e65B7bunfy8ZfUPisA9tY1abdfKxD9iZ/nHL0HAlHd3bj1KXzbTcH
0460VmisW6fNowNqKiWns2GcZ34czN27GZlA63OMnD7nloi+ALJ3nNUQmeMhB/zUb6a6jj82ckCu
7ERRciMrI6Z0qTklusVpllRZpNYcOC9xfAXD714t9obQE7kVSQ+lD3UYiqtUe2Vf0Pmgyum7uqLh
aMtm1WeGsqqDWd5HESfjFb24gOfbRDrN2hin8UYmel/xSEZTXUWsQPMqbOyMFU+4CK7CvmU5d13Q
6ltBSvM9hX2UD30KlNpjWJK4Tua4OoQjIZbfY93pWdyWpoTmHNcf0lo3HlR3DLIVyz7jRmsnqV0q
VdPEK5VK0FMYtlbGGa9F0l22TeJsWIycaEMz1WjTqZXSeTbFK7HJhNvemm04L9o/U7sqw8a6Aa0D
5jUvWcRXypw6kx/F03QTI8291+O6zg+Na5WRHxh9Eno1ogPpB2YQOtR6CDI2TkNVfEkhkNbvzS6s
yGUKs94ILU/yTVcZLvkfDoAkYeXYe90kuo8Fe6/hZQIOznssFsW8rlW0b+TdIjv01ciNoaTbenug
kjKVTyKZndifDcX5ZJeto3t1XYy9z+SGnpDkRU5/97F1jX2tlvKqH+ly5UFCIsvu5HlxoZUKKexI
cJLbECBoj7XZN8+soRS30lhdkkVktlWOn6NwvCahGfS7JGnmXYKUIiMHq1CaRR6UvmuixnwQI2Di
g2C/u51zYREPvC3S/ElXhlocrJID9UglpjuFHhWZnDqCKvKwVdJs8jEy931y9iqnVlggv+COIIBD
pnNhHp0o4Tmk1FY+F45XVeSg7Yy3b5YC7VOKpmOc9NCLoZGfubWf9HnLRb/LQXFkklFcvv6D/L4L
BTtRAJbaoMvwAU5yeV/SYmCbU8L/9UvRNRmxLvQodpVTwxYEHpFNaWV7lUBXoDux3IZW2m0jURdn
WCWnqtqFl7x0af/eFAIS3YlCLxqqgmnXO16QVMUqDeiWkNp5vJ2SxFpV3XzOxPDKAFkEw/SkBm+G
MvDk1aVTNQdISFz0A5O2z+Z+3DsspGce4Gt3haIZT6sG/vSnAYKZPbfTMXE9JHw0nB1QgOuBSNdZ
b1L2TRrzjJzylbEh6OOuEcjjlqBS/3JsaCjE2xaHv+da9efYUNN1OKAxj7vyHB7ktecHGhFaFQs7
o/FEJYpFrq5qJXY9MiDNPYIA+yoj7D3z/H4y7C3DwsWnx4iw4Cuc+nQrszE5HfKaFEkSv0wr7QrV
hlg3jqJf97XTe0kWBXe1NYpHKoudr6GRuf/ltQSPD5pvgz0TR83yKH6YcBztbGwaPNS2QTrvxS5S
FVRauv6rvUoE5q5lSDpk7uj+rJ9cSEsinNw0PMWla/fGihYD6MkGtdLez0N1Dtv581DRgUBS00J6
yzrpnkw4JRItpROO8EqUjp+pn1DcnGAiPGG0i8/1mD41bCx3tnh1LX3BznOHLx9hkrQioMxBwssW
zlVlF59qqtQbopovZL9yD3+FsU7Dfjhj5fl5gea6C6GD+bdImk+ua41OoxDQMx/M3txUtOvy6s6w
N7lbVWsltCZPFbnYvD1eXr1ZOhYzZhAbY8B5ebOISUajTqkrSZIZeNmRuqPxmzYjDQdX0khrXxM1
SlLg/r88/bndpZHI4q+1cQC9vHJh1DQIykfXC/Q5f8yUvLib9IxU6jAO+fXbd/nzAoCFF+Lxsv+x
H52CY2K9Taq+drlWETpbdZjqrZipI7x9lddGqcmJFmsR81+c0gc4lgekUW0W0NFscAyX1K26Ij9M
6OPP7ECvjRVTw/mFmdReakEvH96cum1tQ2DyXNRax1FOwdFA+/NBwGNQ/bkwgmFFEJCY/tu3+NqD
hH9HFzQ6KmKjXR7BD8uLkqjkPztOtvOg5R8zLTTzdeZKfVi/fZ1Tq+wyBzFW2hg6Tdhj+sne0CqC
3geT5WIlwCoIApYZl0ixpiKBfRIBA81nOvNrgwjyOOjOr7aqXC7PMm7aVC7hop62fu96jfIsxWUv
AJLtGcDaV4lm03BuSGAbqvIcge+1kQOzcWGx6uTtT/maERCOZMLG6jmd2m/oAXMb0DRoTX8058wm
de5KJw8WgugcTzUPNrRK089yQcOHJA3WeV0Z+7ff4auXWnq0amArwI2dTHDSWUHYBIbrGUpsfAZU
QSd0Pa4eqzg616P859Blaa39r0udbEYEGFZHocn1+sgFVq3RTzQkf+bT49tEkElvybdv7XTV1EwC
l4XooH4nPJsn1+NwA8ytSzt/UAaxxX00Is2a3E269A7Q9bHf2CEpHH3K2jMr2elD/X5lwEB4Cpdd
99S7mGgdnkZN63ynTZ1veVm6+5TqL2B8UZ6Zg69dCmKiytoMbdA0TtYYC/B+Nkm1wzTbO9+Q1Bse
togH2TfKuWPC6ftb7gq72MIHXroxnM63LOsaLQ5RsSr6eEXFRTw2+dCsKE5Yd5mTnXPFna6eXG4x
50KKQbMI8PLkzoTsaHziuL0/KjEaScvZmt9NE3goKJqWJZ+D6t2ZN3e6pC0XZTkhLjOWg557EoTG
Zl9Lu0SZ6VDkXDrmpLseFMm7Bq/whojD9EnylBdRVzufomkc7n95yBLS8BY5Hunc88nE70OKaM2U
Sz+fGrmV6aYs7/Q87G7yyDF9Sq0lkpHy3E2/MoZw5rugzVy4h7imXu4XfUcwz0WknzYJdRpLU2aP
CNX6FjYxWoK3b/G117q48Q1nAeAymF5erO4QhhCbSYxSeuy5uTUcyyZqbwIxRRtZIzZTqlI981rF
K2MXyxSYVvCDNPc4JZVnsR2qYVpJlOiNdtRI21J1cSz5OZOlu6v7YXiwozm9SGSr3XLCy96TFNb9
GsduTf8bSmWBm8dkprBr+EEZ6CtBc/FzEfSrnxKF2gIQRGN6OuRHDul0lU4QJasY9GrpzCtGiblr
MqXdNZaZfXn7Xbw22m2sLhjS0S6op9EdZs8i162h83VU0QoaRCULfB1FE2KZsTjQSzVe414KDmmc
tbsA5kW/efsTfKc+/OhaWyYcsZFFp3ugyEgoXg6HhiSntnQw8tPKyg+k3fKNTf/znR3G6bpqp9kr
W2letepc+WZWIuPmDft116WUUhA4vf1xXhuctJpxiLOBRRinKB4E/GFQapSY5yHKD/kkp9texVyh
RObntAptakxjfWZsvnZNkA/EvkBi2a1OtqkhU9VZGULp4wxKPGPS+qUUJe3bZHL6dEXxjmxCHhj2
mZ3j1evSLGAhVSJLOO2IJqiCzxFpNpqX6xb1A1ks4NiOPqRUUyJss4oabZK0Ns688levC9xwWeUw
cp++8VJGY9yZhfRVLdN3dpJaFrJimRwCXN/rvpwERRHMZGfWneUxng40phZbGEBsAI7LXPghKB6Q
93aajtMDYGb/Lo7Hdq11lvnu7QH0yoyisQ+2cSYwvMhTjgBa0syU7tz6VlMmvgt1aI8tABFFG37D
ttx7rTZqHqGBDs+/0/dvX/2VR4tbU6WBpyFQ7Z3GHcQJU5OKiKGUJdYhsVDNO/Rk2hKhtr4sNPgB
dXsOmPPKosVFyaYQFSwu9pPxy04GadZlz+o6asiQU9idJ5LqqR3Enm0O/a/PUVBH2rJJ03VZPd0j
nXYBLluO9I1sUg6t1Ta3EcrecqPijYw9NZPhZnLt6ebXny0nf0I6HqxGK+aX40fimDBR00tf6Wa5
nUqR76RZqT4uW+dGQ6+OQbCZbv8HFzVIb2igUZbY+eVFq7yN1cxkZ7bSqDyMBnnvxjGVL2FVjVu1
0I401p3SMzPllXCAMIAhrPEcNQj8Ly86BYltZUYg/TLIW5Lcencv6bGZsT80WFDfvsNXgnQaW+Cm
ZtRysdNDfy9REHb9QMA14S3WsY9dmMOs3yvUMVcS97anw+jeyHRunt6+8k/NR9l6KITSQXYBZy0t
b1/ep1rMbPGTi56ITAH1iak+1hQhv2HAmDZRpdMeVa8a84tTBRXedTTKiDkUTb3IaPz9jmoMgkRt
KKI1qib8Am9/utdmFfsyE4skJYeIk5dg9oOqsHKzLzqI1Rx6pWMeCq0rKuPqKgj7XyX7fX8Y5K7J
wBKT0Svj5cOYIkfYdc2RJerIWZsSeoFGcnIba1L79Q1g4QOjGzUXevFpMxxqRXob4QfzAzTmW0Le
x4JZvmWB4eziNua1q+Wp/+uPk4a4cO9A6NN/52QiYWkrLUTcnW/mJbkCUXTXQ1xMvhsgLDHo9Xb3
9vVeW4lh7DmuTjDn0AXq5eN0CpW+m1PR+70RqLsx6gQe+la+w/0oYE/nwdEqy/Rc3uC1QQPIlD4u
IC8XauLLq/Zx5A4hngK/6Ezds9waZVkWK2uEgcqCJNDPvMlXVgodhbCh8z5pBnJ6vcphBabsPPjm
FKZXlRk37xvNmLbk09IPbz/QV26NTDkoOO6PlK+1fP2H7ducyXXOczJQhkR+aTu1jY3YwoCodIi/
QcXPZ8KyVy5o4LJmE6fWt7D9Xl6wKA0cKJgl/LQOg01hDc+5EWs7WqVV0I/K6swAfeVRgtOE60uF
F6bE6bGIQnpH3Vcd/JZFy0fZl27RNRioy61z8PDvVLeTUGiJg+iABuaLbPLJwmdFSMeseBx9mUTT
ztShFtSx0t0mXSLW1iBbjp9qcRN3rXrRVvhrzNadr9WhCz/GkLA/4+o2IBzoza5fGrLYuhnch0HT
HR0OfReMh2RXYGLZhWEqz+HJXjsw4FPgkErS0fy5ydUsdFpoon/zzaYtkQgFGLFMbTQPtKgr3pco
OYhipzF8ctmP92Udwx1BKqQ8S72MMYUABGjXb4/NV/YwqgGUyQSxjk0B6+VQUZUSMGrDUBGWVBAb
5c5CX+qhsqDoqoSR7mbFbTFXlvqZA9xrVyY3TyKbWgSkotNlxuzoBx+Fo5+o9lcaThgE7LM84ig3
fSG17L3V9vFqaN3uTKT5ynClBEJdiSMbw1XTXt5yiPurkJUYfaDoEfIyK13RI1D3zbo/14b7laUU
yvZyHXLh8E1O7lGXWaizHY4wG4JFnG8M+RalzkgNd0TcOM3Nzq61/swNvjL9l5WGFhQEBqp2mkOf
hNk1aYmxvZognKgoYtFqg+vYzcNYsAKA9qi8t4fRT8+U0UyAaS61CdJ5pycUSv+lGJ1uYvbF7bEV
UbHVSmPYIqX81bqgxqUYsBAqiGKcn/rRVUnWW4kNB2MRXV7gvYtXae+gMyKjfSaQee2uIE3pvEEH
aM3pbl+IakocS5l8rMBk6PPG6DwT0UqETGnI/Lcf4bKNv1jZgAiSmISSToIV4e3JTHSwyaCEBZsQ
I5c+osCm1D/PJQCWt6/zyk2x9nDg0Xh+/M99OfxFCPQgrPXJz3o4CAaeL/wv9PkN3bL+9Palfhr+
CxfRIjRmxebo8Z1t+cPGZ6UuCIIlYY5ttd7Jrq38FnflWnbKtCH1Pb1XRTZs3r7oa/dHek5fcLKc
BE6bYUUw8jCrCkRHyNfgZmjxXTGRs7Ml4tj/yaV0WhAsN0es9PJRWvjeBKrFRd8k6VJrtqiW4M8h
iXftP+tx//ll/F/hc3nz50Bo//lf/P1LWU0gviJ58td/XsVfmrItv8n/Wn7sv7/t5Q/987p6Lu5l
8/wsrz5Vp9/54gf5/X9df/1JfnrxFywQ+IJuu+dmuntuce58vwifdPnOf/eLvz1//y3A1p//8fuX
sivk8tvCuCx+/+tL+6//+B2S/A9Pffn9f33x+Cnn5+4/Fb959AaQ/+d/f/6U/Tb9doyf++f2p9/w
/KmV//hdsbQ/UPvTooUFggYjaIJ+/214/vtLEOpIji0tF9jvltN3UTYy+sfvwv6DnDlLJVI4Sp6M
nN9/a8vury9xouCLS/0a8RSLwN/P4sVb+9db/A2e0E0ZF7Ll5l6uzew6XJ08NYIUwjMai52cjZKK
PR02i7rGWpRcgXdK7/QC2fs6Rwt8k4xpto2cMrqg95gIfd0se0gpLVW11QD1rV3Rm3XMAS4KnncE
MGAU6SPHuaJcOaU5HTUJeG41aJj3YLflyiEbq48OR67PtGawaF8T1alHhNI8g2k5C5Reds5/LWHf
b44sNUUIlRMSNf/l5n+Y74j6QrcYRujqphV/ItUhvo3CUi4TTaOnvYsCVoclJPYKq9+96+QYXV19
jp/mut8vCUb55670S5PmzenwYhpd98+N7Jrn35g37W+brvj6STJW/3+YQkvY9p9/D8ufpxA1V1bu
P2fj9ym3fP+fE0aofyxt7pBIUANn9zZ4Z3/OF/MPuuCwk6MGYxnnDfGVv6aLYf/BfGA/XIiwdBFd
ehP8NV0M8w8SIZDcOAsQDSyiq78/178xXThzvhhSSy4SlzB5Tz4ZqcGfMr163IaopzFdacYcPaWG
m8LySLALCyMhelZrtfVcEiwsvDJEHA2wXQyKfZPXWbCP5lr1q8hVV4agMOC2srrHyvax4sCyl0En
rvOxdA8pdp5LlxPvVUiyArYhBoKrIqaNdDxbxlXvNr4Jx31fha6FN6hv+4sxnh0kciHJUgUQCBYz
MdB6Q+m2XWBRimmk3GBSnT+MNueSscfNvcdYRTflXjcPIhnvC7eMr0Z+eqvbDSaGoh+wgbRh8ySB
y+Dsl+1Gq6rbjELHyh0LYLKwNBxPyaNwiwk38TO89+vUoGXnqsEstWqi2NzWms5akcfZeJtASFkt
UanH1q6htcF+AMOluoAZNGyzsNA3MAT6L0MGEKTRjWeIXThiSjAgJSQCT0vd5MLK8olFJyN3qDf9
Fbng/kJkdN2GmSrs/dBrdg6+AFo9MGw6No1ZGz2pxaR8phIn16Jy0xVmN+ImEU8XY4sRfWWLUfkw
NwLtepfYOyl1LHilVbsfQiHTC1iR1X3b6bRxNfoMDGyafRvBkO3Sot+MAdWlNuqmXY97eB+VQWCv
i0LfykYtdg7K/HdDAyKuw1N+FeqzfWgjszZXdGPodyXuYRy2cWYesHILr6uaeZ/BBjjqsQqZ1crL
rVuqCfzoZHHU63kBuJOuwFBrFxDVBIa7M81vRDPWoW869PpBOd/OvWHeagUOEqvKMZfhWtg6tdJs
XbdtD/0cY8LTU+sCAww0dCBPO3sAPBDyUt9pmTJAGUFsT2FN29aQSjzsRsna5By0rnVFPIA9ybS1
AeBMo4y3ssw5WFWjjdsV4AOuGQQqebVtZWp/RszNdxGt8ugydW2P9nsSUvVmILJEQRq0uBtr+wJQ
lnFFFxfTI4sAEcqO87UdZNDFQWbsc2fO91Fey13lgjezBneb9736yOrtPBhWIDeDK4TiuSpgu8zK
HF92Vo+PIDGeyqyLMKsoIQb/UCsOgVtEyUptMf6SvMJDZLSJeIqyaEbL2vdfcD5MXkBIWgNU1LR1
W41i77QmkalaxNEWfX/AH6b0h8IGfA65PgMBA3/dneDk6dhB/K7s+NeJd9mvJksTeFEGikJmNn6E
9aB6mGXHz4UWmQ/4mz6mimjQiWf6Ea34IYPCgOVWiK2umOIaE1fgt2SGtgOGSb+s4JcVOY9IghK+
qmvarxRow3fW6EbQt+AYjavWjCJ7VU1Z91gP7pyuAnQI6Nm7J4Wc+zutbxYOoTFsWjpnq+NY7gr6
g6w1pVEhVaRPpdOq/mDYwXumaneZJE52m0fjox249q4zFd23tGU0orPUr0cjucti3BKTHOONEqfp
TdBhEjdS6YCRG8buiJHFAHdcJhTgirJOHy1tHHcAZrprqff2cz1G4jA5yO2Qmrc6jngZe3gqBiBt
oyovc0MdFX8IFe1K62SO2yUc2nqNvbw40tg2wVOWm7jT0mZbAt1aBd38WRma6Sqid8ZXfDYcyAyg
hduqaiNvNKxx0zoKMAmch88igMDk8vu2SjrJiyLLh4OWSgMvyrSpsvRdqhgmvRGGpIEwoXT5cOF0
ce9ex+VE2xul7tL3NVP9WBL5Jx5wh/m2VIorJ2yMte6E2p6tLApWGgAODCj4O/zMNoqHsaTH9V5V
w2IbBWlbrRNt9NlvolWcKxeaHQ5ryApyJU2Wu6ym9waMDC3znVh5xJ5gHeY0Tx4ouiGWHJzLcAAK
iVVWW1MD4LmXUbIdrWBNdT1s173ihnvdiLrLEH7Y0uPU2GLaAQ+W9l/0WrJjdUm+10Grb4SAFTiC
gAZMYaYeonlspBk9wHFwz1cxeFO/h6BYUk3ZUJL7YqXNh6yFqub2T3aWHQ3wUBbKY7yPYQLSpLCs
eIV0EHduOFY7mVafQMJMV8pUhpeEuXxYuqLuVIrifqdLHQXhGIpdNbNSJnN7pKagPykBsWeYGfkF
FARM7cC5HtLYnj5yNHV8iKxgjtIuQz3at/AT5/KDltVPbj8d08G9xn8crJq++SqbuqFXPBINFkaf
1WIgxWOPx5kCCcLFuN+DJD9IW4u8yXBu9UwgM1KGz8WgBO9lW0VrPS3idVjMM9u2W3i0tkzWseNC
Jksj+nlBGMfVyEHgLgy08DpD87rueth3WRY7q7ZLLztMibVnsgETICtDvjNiV72vejv9lHO2TlbA
5m0P/16wp9VKvW2B47Haddn7iQaeFxA15q1jgeKBfxDQAt4unzqwFQYtLjogdjYOL6FV+meyO9VG
WEWMb0TqNu2QW/MrdHnt2s1y9bapIhvMBx/1Gj/1hB27vdCcZLoY7DB4LPvRTA5xWWc3YxB8EcOQ
XTQBm5gFZSO0BRUlyrZbAutyQyIen61d2Xs3jXHWSjP6UE+xCeGr0kHBKmG1L8xgLHz4zHu7Zndh
XXb4wzS3DEwOHiUeJ7KO1nU6qSC6wkxUt+E4258KLbvpwef3sE9U7BNR3hZXvGL8gZLDx80wT92j
nqrv25IZNTrkXmPgIQ5WGYAQMLo2ZUO7BUG3nndaoJS7sO7NyCsIPW3ojOqCXSGIWFVoNdYo2a2n
KsZ0FVZ6QwG9Dq4sCInHCB7sHc7ycS/atF5HSj17U+5guS116BfAiZUvfMbMWAmVlJOX9459DOtA
HEJwFBtYrnQSMKSnmY3mQ+gJLufI0rdRxvGDkxGAh1Xq5pHX4b/auF20Vdqq2JV9fgWWSqxo5EUd
D8JR6Sk9wAw4ldgt0s6AFyaxmWGRSwN/CDrjo6SIQodBRxlXRSJSvOYWfFVtAd0U7nQsA+BkM92m
LsZGNA8JsEi2EAH4rxfO6A1CrW/6WqnkLkMGvx6Z7DRtSSy99mL4Nh/xmqXQOhwxeBoo2i19JkIE
Jo5yn0YjCxcOW2UlB6t6nJuk/tCgDVEvAZkEz5led+I+AqEC/qqy501JHjLw5tj+2MT9nIHwjA1t
U8Czo8c0vGLTSpx3Rtl+a3TlWykt/X5wA2ft4ErG5aQ7AM1klX9y9UpivM+SGti6dI+NYXdEILnz
CPBKSdZ8VbnAw7AVDm3E2HfLe8Nom63NkWFTwyu+MxOGSu3gpJMQUJNONhsVL6lDrEV5tsw1uuaY
oLAkL/zaVKz3BrHkBhccrI3Qjvx5HJNnJ5/ttUNDo303sZOSwE13sM4qnzdR72BFzu+KkWp3n3+s
DY2u4QGcXpssMyFEelm4RGL5DPyC3i0i/2DTM2Zlx/GlYc732NcATNA55FMizWOSyuamzdJwT5xy
2xj1JrOqI4avZ610qfoWd7XqPtOP6i4ejS96qm0VSIS7oZy1SwD2D4Mz7LPMvgnIR+FSFHtg7C3J
ZkhDbQ0NyIisfRNikMfkS0XD1lKvMYnpB3WdGREslWz+PCbBImUZIN7brkxoqxBZ7d001gKhcFwO
IEW7MqeJti1NUEpp/MUmgr3VyCY+ULEjJxpJCySXNoW3qKNA96rZ4JW2lq3nUc/vg1xPVrPLob1D
tHUBdyL0B3AG1645TdSo3KYnzI0D64CLX7HY9cKFLKsMtwNA3mnjZqqyjqwmuQs7vmWRhTdiulKH
Stm1bhLvnGrmtBBl7K457RL3SpgpN/ZcWo5HBmY+GhmdyshIhBy5QG7Sabc8RlSJPZ2uuzfGQgGw
qxjcCWAWWjZzXtx2RDljPII5ajGZ2SjMKP2SNV31kDh83chYhfMq2qVDgP0sSKgjFLxgM2b9Ye/V
60MiNeCETjhe5dKggUr8RCqGB9EWo7IvpowIIre2TdCNHj0v6IOHGV7cVLDI0Wk7d9ksi3XRPRUQ
adhMuvs8nlXf7uZ8Z+lBs3EcMCShaV8UuRwuIl0HIwNE4TaqtcvMqKFOdDNM6LB+jzdXv6vx+K+g
rLbrAnjKlVWDRzGGuvDsJMu3dMgL96amBNtSdWf6mtLoxY4d7SoSo7apc8vYog+qQanY9W2SM7xn
8I6L83ggshivejO+hf4DPEQOyn6o5uwqoKUanObCTXxAyHm6kXGf381y/NolpdgNHTw/2o5iTse2
FxFxd0pxaTLt4DK1renF6KDe2drAlA1D905MQ/q+g06n+TLoQ8MfBrV9aBxacXCmco3lF+T2ZRgb
/JHG4W0caMXojVZR+VPjzutIsCIos7C8MFrsREbxFIL8OgrAxiEEJAVYdBE7LcwMhX4eDgDpPONt
BZl6AXAAiFk/c2BFk5U6VXED1MXmGJmEN6A9XagKRX5nmrPcRI06ezW+ey9fetQ0vZjXsEIYdoBx
6q/4q8v3pjSzYSVH1qFVSIrBKGPglYMZ6I9j7YhtmVjpfV9P6hpclLmRc5PtITmnV3FiPDAYCH46
OakXs9LWud9US/eJUan3NFWPfeoWJftzwvuN6rZbcf4wlnuJVkowjteo9pz7BpJ9xym1dZ4W+MOh
HRxJvqOqrjrdVj1oCNODM5tUkrtR+RzM0+TR+yr+JqTlPFGtSPZA+MaH/yjNvIbp4mir2BTY2mMw
iBFsoh1wSuHFtvpJOMlw+A9obXNCogP2le72O7WmsdWEmftYJdYxibvAsy03JFqIbzl2Jkcxir8E
Sr+UqHsoc/45zba9yND9ewnw7XO5pI7b01/1/2DuGxvYW4m7A8jazyQhf8zdff+Rv5Ld6Mv/oIkv
gkRkgWx4Sw31z+QdqrU/SK8ivloEStiFqPL8nbz7Y2knhjIdFSPuF8q+/528U4T4Yyk98Z9tmqyj
X7d+JXt3Uu/mEkudiYOYjvOY4OO0d5kZE/Sxr/c3kzFoflhSaYV5+ZWS3fC1rlMgkrU0QQUXQGNU
A3qrACszdJYBGbITZ+prJ9KB5dOAUUURgVgYvR//+jI7TcyT5VEwpzdDBu0TK9wFEJTscTQjsMwL
Ui0XRbGm+0++qRBakjik8XPMNqvMxUc9GbCrtTS34wjUPox61mx7IoK9NejqlcQBcln07tMY00X1
h1f+V070x5KBeFlF+/NzI/pE2Wsv5U5zKXj9kFUnAID51CvJjVq1+6xQt0WxwJZxLK4RC6W3+NLD
PWgXeSG13r0p4K1uAlgKWxAnw6Ejpfily/v2scqCozle5EI8v/0Jvwvdfsj7L0/WpHhJO1yEo0hp
TupgfZkZxpjyCXNwT3dGXvXfYuiAAKks00cQYR5UB8bGrFJ8EF2rrOvZTuF6RStUSNmarFx9TSFy
uC3Csj3aBYDOlP4I5B2HBX+WF5uRg8aupG5yXeOtuHRH6r/W4Fhrc6SBz9u3Y56UMVTcgvizEPiS
ccMteWqzjUlKNik0hOsUgTnEDeQixmrqTIN9PaftKLvf4JnRfNeanJQPvVQ/E81Z13ErKsmRaAJ3
JsMMNn2VrEOllUcTPjaJobJrvHqulC85HTJoIYj01BsyZavA7L2Z7ah7LqZWAyzQFfZDZd7rvbua
wBNcwqKQWzjOEJXIfgjpBbOeekqVIaycdABGTqUjmLAXH5mr9EcOSthkk9F4yOqWjqKlriQuYMeo
+EiKYl4LTT7zvmo61UlVXxhhjnskcNcKcMVx9WSQQvOJwYLuIotFc2a8vKx0LxVhG6G6hdKY6Y+/
cHn+PwxolTYdCMri8n4Wk1jRE8PaSKcyzvT7PV19frrMUlr44TKGnkuTUlp5L2FhbJVkjrbZ3LgA
j8swoCKA9VZEHxmBoKmTMH8sArV4cPXuIZ+Up7eH1Hfx/Q8zxMZoiFTdWE6AFgVP40QIYtjDmOiT
Vd3NiHxIvFjjsZxNe205pXPZCUES0nYbjviR4pn9IL5Nbqlc5ixZh7SBxlNgkr7A0Gp5pr08s2To
aSBqg7JPZNGSF9O/jpprbTVj2JGvY640VnsQ9HPaWQYRbqhTHlx6b+wIXdP3aOfHq3CcquvGcUaa
Zyflzqxa9cbNBnHH/6H/1Un9SC3X2b39KE66D/H2KR1h+kLKjn6eIuhJkXCciJDJyAZ3FTTWcpqv
Ep4DjQu9WXW9eOBwVsG0l8kmHsp7olvvzPV/Gn3UhJdaF1VeVNgc+14Oi0qLpYXv2LgLwNBemIEC
WNYeKHTQeasGL7Yb1CC+jxUEkAPicyoHo7EywYmu+e8Nx/Y0u0zTaTij2Xv1Yy3CZQt1xqJtefmx
YmkirG9H/a4U03vQMuJoxtGvOSaXZ8+9sxEvAnQ4AqeixylKgwCctX4Xxo6+tSAejVbZ7LtGnpl8
y0t8Md4dpCy6u0jciUrQlr28G01N0LoDcrqbE45IBNhRu4K5G61bOpc95qU2ntkll1/48oJ/Cq24
PYqPVDRfXrCJapJ2Qpd3odH60LOvR2hNMre+9nhxGuobiKjzM9d8ZShj3kfcTqiEygrRycuLUmBL
Hbz01d3ogiaYm/uFuj433TYf289L4W92bb+r9bWaRN80Ld++PZR/vmcSZ5ifYKITACJlfXn52MoN
ANjDeDcoEaekwppu05heCTYUwutWap/5SNqF4XT9uTl8MlgXpQRxHUZibJsM1u876I9La4GUpwOv
eG1A2jmqVezliijJZmoUjEQ/5auM3nJ+FZTlhsx58N6Iwn5jTmm9q0E+f2I7Km+SoNbOPBGxiJd+
GAYsLejwGXtEIYueQz9ZZ9MeCjgrsXVN6QV5i9ObF3k9aF6et8H9PLQra+RsL2kCTVsK92C3Iwlx
mL5O2pOXsot41xG0bKLSLFmPaFibq4yjmkZ+j0VVzZu3X+AJ0ANBN03NiUT5tEgmyAidTBNFyxKh
pLNyXSz2Gp1kdt9dCvPK1QFsFWR7EbAP/5e7M1tuG8mi7a/0D6AC8/AKcKZISdTsF4QsyZiRmKev
vwuyq6tEV1vtuC99bz90RLctUyQTmSfP2XttSXL9dPrkKzxbOzhBnNl0ayE3kxHTnltC/CCHLtg3
4+WYN67djOZGrdn1055mZpEqxkqUU7xxyuGT7XcuVj98QbyuZiKlgW1DEeCcvWMlpX2ih+F0qfVR
BMhW1EvJqmnPOXbzyac7b+R/f6mZeYRPC223jlWCxfDx8WjHXmmsyEyuRlpUR4vsqnySpCULG84N
dN0Q1dvTJ1/ox7eHkR+NJ5UwrjSOF+ZHZ+sv48oVAW+bTtjVMUAy82SGAe6fKUWlAOSdsmVA8ueW
Bq21HWvzxZerYCWsXNnJTMTdoSf4zsc7vJbkjO7Jr3+99/39r4/k/debaThMdVWCCLChfPxIjCGM
c86v8ZTlzZ1QkmkZtFW0hrTmXLQoEzw1GEGAtXL4GEdjf+EHqDmjtq0WuCj7vZVGghaszhCmL8wl
g5F5kqHYlUt0BWx5RvVbdco9O45A7EX0Solqmg4A8JkgDPpja0/KKtHaYafVXfzZbvxxU/r+5hD2
yvP5xn+dhyJHNewDOeimUxqnpgcGrt1rfZ8si2mYyAcJdWkFjqDexfbXNktpvhKo5Thtds0iulNH
n1lomE3ty68/848PGr/VfP9FuMIyxPfFhv3xI9dQFZNnMiqnuAFdaNhtvgnz0vJKhivoBqXhyc5E
hT9b/qzS+enz4JXxAVNmoQTWcb5/fGXZGmAo50I5Rb4FpiyUCIlGJ/LJSf/TimcPQYtrstaBdhDN
+vFV/Ib+tVLa1YktrltXmvFQQg5Z4F36zAX58XmeP0lE/3yYJoJLkEDn5CHNrNCsEQdwMpo4IGYV
g5GRO3u4zuDRB+icodN+ZmU6M1rNL0ooAa45mZKR2v1cAmwT4NVxGrQnogbEyiTGnuYtOjwIcM1N
zOazxDDY37eqIy/lumuIXCbqqzb1bKHpQ7CJYP9BFrHqz3aajyfdn7/Y/AxrMuHC592MWcqt1YXf
nkBfUYBEqvIlYvC/96HdbFGq+Hs/IbKNMw1FiFzkO46WmNZBoi5ymhUht7BVqhvE4kyxuktrUM+B
/abnUuI1ZO59she/sxw+7DxzjcRn6Oizi+ldMfb3y5iao7GUsKSdKrU3VlPZo2IUpoyUqewA/hXl
joc0W+tWpa8cux1OXWcn8axkDL+YoWR7/Jv1VlGm8MLX4N5yy2q+GmWTrQ0n8vdZUIg3NY+yXVB1
mofvJdo7xSwS17FxJIVBzo8K0R+1FAMcIX+Rk6S8Z2OodJeumHXU0pDjbuqrY0jL+NQ1hb0KGYi7
rWLUu6LUmURquQk8LAu3v94hzoqW96+S7cGezU+U/z+BGwKU3xmMvPIElPnWGYW/oT+v73phVxuJ
cIvLIA0lWA7tlSGm6cHPbOcJQDko1orcuRrPbGLOlGSDuOzRScbjKOnhLm8M52QXw2cJzB9L+++/
LcI/flPVwjBy7i6IMUhhvpaKU4qqeuOMBANpEcGXgnkaiZ7Esvz64/n5saeix/PMB4Q6Fz/Txw0m
blKDWDK/OHHVkB9bZlLCoflRRQ6tmLExtw6D3k8Oyp83NRTC7NX48VEeflcl/q2+zSybhk0VlCeB
ftWt1EiFvI9SiUda/uTY+oeP01JkpJRY/FgEP3X3pK4zdUSOJztjaCTFcXAUjPsYsST5LgUO+tuv
hyxac9iu6SeadHo/fpwWeNKQOkSc7NqRbvuiRx7ohyNJakW3VEA8fQKS+un8oya3ZvO6zlXJ5nb7
8fXqummYOUd0PvrK3AAFBmtKstbKjGpQhrih3Jipy7aSu88gLO99pA97ztxpQI9szgsHq9jZ0TSY
rckIg7caOVL/NJTR8LVQiumeRKyjCgtlTetWXsHrVKEjR8YqMQpjSzx9vyyA77hSroqF3THmS1Rw
qwNiKVeH6Ok60drkn2Vq+0VSOHh8u642ua5JXqm31UML1vyhtdARMV9DpyaiFaIfopfoDPabtG/a
vZg+oz/8tGLn92rR8J+rDSwrZ++VxLgRoBXLiHEdQOjSj1aI9myK3HTc/OYDefZSZyW83xJj6yts
AETgDZ6U1o9FTkZY2jsPTVg+qiMYrV+/4nvz4+yb5KaCDYdWgo6N/WwP0DslhiRvp+h8Qnk36DYA
2jR1BFPbUln0baQxLQ6J5enVqxId4IItQhxJ/Ai9qsrCJTlPnIUAo+QtzvulBAp5LUmID8hjilZF
r5knUUfVvtQGZl8G6OlJat7mqwXpD8z03aEiJsmdxBTvSxu27GCLXZOBoP31Gz27EPLGgGPOJwC7
HX30n9sY0lgIYbfJCSTSsmE3vFDGYYSFK1cIEaVh4Qz6TdhpjXDb1IkBk9//+jf4aTuafwHk4Ai7
cTxwc/r4uKZ9R38+qZLTIPkoN0Ok+m9ZP6sXu7i5G/ssWf/6Bc+aKN/fso3fl6EMwyKuwx9fUSZR
HC9nmJ5AA5s7u/NXBN9vDMHJnPdKtQkkoR9zsiYWhY4SJyohVxvh8Flr7OdKj3cO1YdJGogf7uVn
G1VbORbtkiA9VfEYrVtys9cJKiDyCX2SItv6TfX9cKMGA+JONFELcvToqHd8TX5iXHd+BVUp/uzr
+PmxZpLHNZaBFV0WeFwfP5y2VnPEk2QtKpFhP8AFRLXRm9HSQMZ6/esv4mw+9v5F0JHncsidmR7K
eTMCsy39LO4Mp6ImJpBoiSSAgTkAbQfwrM0yxGDXanq+UmyesFJI6goUYrsbkX/v8MrFeONQnUCj
B6FHhmLtaqlgGF6rdOIalNao5eSAxCPDgAfuIKj+9RvQ+Sw+bhKApzhrOK/xtv2E1dQVyS/0kJ6j
jm4JuUgereh12p89ovNH/tPLzHd7lYyZnx0J7AaGrfadOHVS8BZ1yH0i+0FgqPOMyAhmxS6qiDDy
rwmTLRnrt8oagfGIspV0wZQozU/e9j89QBhoDWyXTBlgf82fy9+KFaDoAeL1XJyknGt3lqTOMhnV
eEeC0i0AiekAaayOa2lvldOtmvXtpvvsMjI3Ov/2mdDIYZmivKGKYY2q5xOdgIhWVWpEf63QO1ii
6mlRJMvfUJOj1LBQgAXA5lZa3rVLqPRulnWfdM/PbkP8Amg7cYro9PWhZJ2DiLQ4SJjoydWpQKnt
FRPuTFHH93k8pxAXqNziEM2mWdKe1ZTO+62F9/3F8WxyD2ZV0E/7+AVAbSGK0yzqUzBEr6o06hc0
xLPbX7+I8dNnPNe+82fMm7SMn0CqplF1U4Gw/UR71V5reh+sJibTLl+HIAgXXiiVlCn2pCUJ9Dzo
0wkQ6ME/hf6tiQbrBGN+ejZjkRxzOx7WmpL4j6NTBE9BLUdrbHHhSgXss8q1sV3ZTWOswladVlFG
FtTctNk0PRcSLBGXvt/TO0UZuh+I51pbSvjYYRRZa6TI4GoOq6OZkHya+720HOPR2U/TIA7hgIXB
Cqz4thsszZVrNV2FKrFtfgnfNwzFl5KAinFPeHG97iy9vAhWv/4M3/lMH9YpN3mWvM1XRWeE0+bj
N5V1SlJrgzadSKJ80UZC31RHAoqSOXg08N+r873ezt04UntiZMfiSxDWT0idETSnSfS1EFlz6Iqq
uLZJ4loGYVivpAKRUIdPeE++k70A0tFfGuFM2e0MUjFVH9FUK0b1oHU+BocqSDdTOcmfvLWzzc9G
zsDBTWXPJZJG0zlzRcskK+uJRTpxd0D/SirfNf4J/+r3P0D87DiUcVHSX1XPPkCToFdyAyrl1KbD
QgzRMhitpUSz3AxRvSnkGdjmRhr0dcS2l/RkEuT5lZKt8+A+qC/xTpD5MB7sXnFbJyd3ZZNWDdJy
srf6CBxy6/KwuYXW3xuc+J9slP/w7dOZVYjYwZ7CY2Sd1cj92AeTSUz2qSUCe2GJJPAq4hxyV1eH
dDtpBAhV6VgHTDDIyHVVRoVuFeAF08tad02d7k43Ei9VxD0qMvDMU2i/dI5VrA2gmbuSkTbINYYM
NplAr4lThStOoc6N1G6WTBqMOlW134jYST85u9/naR8X9lyvcYfEO25DQDorXpRY79MQDt5pSLRx
5WuiYTwcXM0k96tp6opDJYXOfW2OzULrW8vFTGocewLvPDEyHY70aFXKMirEcgYLuWwpc47ZQOyr
HaWfnKBnNQ1LFVgrB/U8qaGl994O+dt5ZSUA+nunVU+CaG+azRBGq2KKSNdVpU+uKv/4UvQMuf2p
lFDy2WU3GPspDdB5nEiO8Ll/lenaQRCxTFhep18/Guf14/e3xfvCRcl/OIQ+7i0D3KF+agrthPii
3ZD5Ckx4DAhd1OQ99183rES0TfEMrkfFuSdWTN3goCKSMAqmharwdMix+L1q/v13mtFUdGbRibEv
fPyddHx8FkFk2ikK+2/U0kWurjvTvyZD6zMk39nF4ftLcQjzhdIYYqz18aUSQw6JAyy106Bkd/gM
SHWGLrwwJfLfLBJuPmGZ/8OKZweasTNzmwaS5NnsNdAFK37KnRN6XvEVlqzjKYGdgDTGNEhKR6I8
Dr1q1YsozDcTqvlX2+iAUkZIwxPX5MqBnDdY6si5HiTZ8rfEYBZbhQYoozcR/x4NjaJo7n0wWaIL
Og+qZ8fs34u0vhsyeopTfDOR6LYg7rd/0ZRC26ATIs4yVdttlUfGJ1XReWk4vyqURJRZjMJmLPnZ
q0LhmUAwZCV2StXcxoLxE8JXwtUyabzEo5o85O2gPbMtE5UlnOpyykKkqajfvn9dvyXw/O/Um7/0
a/8PSjhVg5X+n73XNIRfn1//9fqW/useJefLcy7+ruZ8/+kfTmz1D1pkgAu4hILoe8dE/RBz8ic6
++U7NQj9EN/in1pO5Q/OMQhwICjm6/M88PvTiD3/EdwS/j74s3etx28Ysc/690i/ZuozwVczc44x
yLm1vymIKO0HHDSzZ65qryP92m+efaxBUMvrfDPKa2u4we0Gv/ySBKuTE10CfVv6obowtMSl5bKC
AUd2HWK16jYv77Xi3hjvwv5Ono5hedU25SJmd6b4Gtam7432tSleZmvPcGH5J0O5ef8afmtF/t9I
jv8Hl+IMTmNb/s+LcVunzyxFAAcfCBw/fu6HqFj/A5wrXHw0kLT34UWyvn8QNPQ/ZuEWlABuWAy6
qaX/vRINHYIGQ3qsPEw5gTr9tRL5IyaydJvniTOrEQrSb6zEjzc9hApzfwKCB7obE/POOd6lEr1Q
pwbyXUZI+Kbxn4cK9y/nse02IjKuyfdd29hzMe8WxicV5Nkd7P3FMWRy4tBi5a2czz5kVXIytdd8
VxRl5LXU9t0mpzfn5YRQbutSZjOverPZYdLvriVMY+wPkbJOqQp3xEwlSA2zBJGzobckqJhJum96
/k/wOY9c64JFGIalvOfTVReFZuHitBL/CkXy8NL3khgWvix0N6tl7h6V0TxUshoRSRVnzQbwkvoa
KV0/QB3WunAVdUhaIOOrAiD4WKhkIY4XtLCc62zMoi/NpHNvCcjOZVzJo31PWgnzzdR4Jk4epECs
NW3kpdrsTXDouXmVaolv9HaNg230jv79o/2tx/H/zwNirlz+8yPpPldfn19F/fdDYf6JHw+j4fxB
R44pG1WlOuu/qWB/PIz8Ed1+hvszMJG50Szh+XEsKNoftEG448Bd5S7wXoz9OBb4I/q6dJcNwFbz
RMb6nYfxnZX2173DmEF2lDSwj6jnmUKfS6Xz2KlztdAlLyacGO06AbOxHpCslhh+u0TfrFdLyQcF
4TojwRBeTdS1hL/HqHCDmWq1C5ux/mZMXQtZOEn7t47GNxI6YoeXoWEhUG40pX9VCJdzq7ow71A0
xIfKTCdt/fvnwX+5AP+f5cQQy/br1Xh4fnl7FXk0nxLpv47Akd4+LMzvP/99baqsJCBbFCzc4ugE
zBaT70tThSlDg4UyF5y0g4Ca9fxnwaL+MQu/5sQ2LqusavoYfxYs8h8Ux/N0R0WuQrv7dxbm9/CP
v1Ym6hCYe1yFbc4c7n7vRdPfC255NEs1bIbUkyzR2Ru6UspFPKpvzP/DYHyMA4YbcT16k2F/Ueri
MQylrWn25jMasXGdh9WrEZACiGn3inGJkaHpMMRGI996NCq62s6TBiJhxT1jbfvKtUK/C63PFY/p
Y2EU+qXom/CbkZdYB6tym4QVLqxiJQ/1UaTfNG0gRDSt/WUqO9FN01jicgp3crKtxyTD32tgmcxi
w40JAZdE4DoEUp9EWS3Dmo3cBghgxpfEOy4cZWiw8wp1NdrSdAjHyDlEWY4eVe8w0slIVZr8LhXV
fZlNhyZJDgpps2tQmNyEpFWMOSDD2U+HKteWI0q8xSCEeWlgijlYwQioOdlmTudljY9MOL1rAuAm
ta56xE6+aA0foF+hWwuygIaBKN8cB9J8hnedgYgnKU1x0ZTtRWaJ1zBSXktb2hRGSrqsnD1YnbzM
7Ei5JSdZW7WBXbh9rt9oipS7bSu5Y1ah2Br6h6ok/jWYbqHOvGkhXkApzW/pIjxNmbUzsiFYabH6
mg+ZF9PEBOQw9778vcidjsFdMLp5AVDBz1LnGEQgAho/j1dtES364s2vZKAj3wTztaix6rdMkeRF
6RNVP9XlYeKHFVxDt1BWTVfTIXVYrQFLpypxnqj5q5VVXCb72DqFanobVieyjjF6pL5wm6gcbqKB
aMLUqW8tVXtuIKykekz0FTiMuOJXzZQGD3ocZZ4mMMgYuNxdKaqOdaU2l5Y+wZQfm24d0biEOAy/
qy4C01PbYBNWqbkM42RJq8fyoM2U0AgyBPRyqqxREY7uAOId+65FwBY4ZqbZIgeX1GpoDMMvEAMy
0m65KRPDd2VIwXIIOnsv2RI0F2rwgDe8VNS5IarJDU9Bpi8yXBKeKLKvUSi2vTLVAGUrPMj20Rqn
y9aWcOSr3XosoYMELXnZcQARZ7C8ODJrjzEsM0ucz7IqviJ4tBd6AzSomgMju6wiLVrtfPNJtesn
K5QElmwngM+gBsip/eE6FIQK1PVDT0Xi+oruanW7H31tzTJfVHKpejqNZfqjI89HWn6N0e7Td5hM
WGSS/iSFc3i50JdDKd0Q39g1+GTaQXWdBHIfjT4eMym7MsQlAXpPpNHPmcQ7O1/F00OLZArcC7zl
bKvELT1cyQqP+H+ua5LaN76t+JdxtaFazjEXT9sxj5ayU2VulYk3qdJTAyPTuLQg+yCZ/xLg4ZR5
chVDytwoejI6soKlQCDBiEj1MuVEX1J+LpJGLb2YNNiNaY3FBgJVf6UxUVmLoQgWWU0vS+uUmzQ3
l2SYu0MYQq41UaFV1jd90g7EDwfHJJ6ejdG3jiESKM8XR/pPFJAp/7QZkDXLEIFARiiaFxFR2hs5
lnPiTzP6u1MJDjaGgTXThC9qrNRuZfCIOYNDNp22BdWsu2iSXsqUNG1dSlZFZazhNgsvxwpDN53k
U2qDFxzN2sJu64a0nbeuinZtGF4xW5yT5zHeqsOz0zC6J5nXC9ROvmS+tGCWtwcX4jX4vpFokiNa
8cgESJUBIq0lZ/iilApdHnUChKDZzaYsStYKIU1unCIO0uv+gdjni7jH59xOMkP9ydoNPnl+Q0gm
O1LIKR5P5BjztSbSxoTfwMgf0VguVDzmQ++SrGR4aSJd2Cn9dKPsFxIDYnRj0q7RrC9jlu0HOYiO
VZbHS8vI+iVAxSclshZGM1zgce+AmgwvToC3UUfJDaDL1qcD45hsZl9YXiWMTdDUoIpJXtfQCHtF
293Kfuf2EC8K8wupkjn4htI4WObamqRHhi1IVIdpUyLSDuX62S7tdVN2t0AAiQ8fHiRB5JBcDk9j
2x3iqFzYY+qCjShJg5acQ2D17TGlw7WT7GYxRfHgDvTnF01J6K2R5/mL6IhS8dGR8Lj2z9EUhJ7t
TNdWTdSzpaAPKpVvCuqDvV/m6gKIwEs9DJprBvd9MMYHjfkxjJgkW5mx+ZAz9kQV5l+Z3a1kBPqu
hRLDsGeMdn5hIrFIy+aK7PMbPSOvixEmwC8nyLeDQ/J3imFESIGzzHWOQtPEIFi1/GtfYUG1C+xa
T5aDdt+ynvK86NZ6BJrHnpZNI3eOp9bWQpKjY6QUV4pUg1YhD6goyTc0O8xTjr6LSIbhWkMqcBJ3
umcV3QtkRsONCqfxCA+5C6xGWZem+TLWs0zEGPUbWR7K60DnRG2VkdJAaexgmzQl4CG/kO7SJgKp
kyvS+81zgaspWlbzSnNQGt+ja2kOhJGi4ZOlDqBCVh5NP6lOSLKlY5BFxhbUo3wdMMT55qtNetGY
IFeg2OXhHuluDUyssR5DZQjJtm8nZoywzFZZOIYPBTeHrVMWDCWmSfvq1L5/kXKMUFIkjD7HgdVK
PKcCs5YPLG8fAjsQz1Up6btSc/xlqZjtrg4H4tOMJDnZHdODgBiXwZMBNG1wJKanZPLVS1uSIhIE
bOhJOePutDI2bdQUKyeSkXVpoai/ObZwPLmNc0+3/eTZ1ONhUaq1sdOxYFw2WaXuJ218lhy/YUKC
wmCIs/LWaet2wUbBtjtUu9gc+0WJx+1aDiAh9HLmv7RDjwqjZgq2LceGsPimpLFsqBBqCBUv9lpS
1UvdKOVLeUrDXcBTzb5eVc2VkUUlkV8wi3LSmo322QC+4gcOhxN0hnRZivAyU8P2cohtgxjz0iyj
hVFV1XU/ONKuLprJHVoVVsgU9p0bm3p/dOKC0T65vJ4zRcFOCvTAYWjoVK6I/UG4fmSIZZtG5mMD
2eMSbNZz4zjdgriz/msPy4GLtyrWTTAajIdyDY1wCrrpZMbFBI3KL09zSO2K3oBBWreaAS+aqbZu
JE1rmATR3gqRi+fi6FvJHvnZSvMXJmeYUz93QLzWcLte0lH2pNFc9Im5J4zcc8D7bPOma+6AAx5T
PmLD7r/EWbqXRo2DOu23atXHl22bGQurCXRKsoJNCVY5H2zj+pm89lVIdE0lX4jQGthU1F3RMOTr
q+TCruOFNTTi2iLebE/UPBkn9amF1qd1hkKaHOs25ZSYwrZf93H6Skit6rWDld6NfndfE8ruaYkW
QOwNMwRb4UbLc6wR8BlFoOSrslDFpeSIg8jsjW3qd2WS0ENJnfJmYMyddOa1E+57sAnLiXBwjwsz
NI9cPuKRMonBKlaZPVyVZePJ1UERCXVo7y/KiAc5klKB+0YSd4YkewFgQF0dt23UuoVsQSUrorUv
Rac+YArYm8GwCnp5l0X+/TQ1YmGBiwESZGY7ayBhvWOedT0EbQa2zV+jgljaRniPeL28sGigurjK
IVe0+fjIpeKRQ5qsm2JYtI2xUe1vJaPXSzgwwXYQNUufv/ss5bbpDjmnRNTXi2oYF0BqXoJSmXat
czskwYXopRVhWPXSGep+00iyq0UGSJRBFrzzzJ0gmyT1wwCMz4uoBdPaWXCvu1KHKV/IXGkyUV76
dg8ZkmG1gXjwzel1BvNOfCib+XBp7pWwlC40OznkBs6utvcLNw4ORn1H6rlAEtkd5Ca5GPVpp014
0KYZAwds6cYxpNBzmt1YcsuwBNgUqN3Q3jgf5WZUurcUjKLSo6VMqhIZgjztlVTCkE9WQW+zjNqG
STHMnWSVZB1B4ka+0ztqb84uMmtd2B5Y9eEURXU1cDDwT0hDSt1vKrD6zGOd8vL6dFlPUIwsGJ+y
06wCQ48eEuKFL6qxjH8opH+rl/XLMcZ/B7X4H+wwA47Aa8hF/z83tPYQqrsPM45//9CPvoHyBwot
Z0b+I8kFaEAL4N99A3nOncKAT99qjrn+q2+g/UFXgCkfjV8dGhZY2X/3DRT6BpCU6YOpXPYJIfmd
xgHa/o9DY0YdFlplOq4QT2gcMFH/OKpLYz/OJjPJPVUuMZvMW7IERWFbVsyQ/YkrMozYEAukS3KT
vOrYmO8to3gNRPqlG7Wd2jbP1NEOySIZHsixgHgqOs0VBpYYOGva9dBRuqAw5EBQ6+cgGvrVaHF2
KOO4oHcduFLZXwYxd0Mt9+97q1swxM7dvM6uJUWLNqE9Sl7PnWcESevJgXKptsNVJo+R13Win4vk
g11F6k3V74St7Ia4CnYoAO6GqHlT38+uiFIQJhTUnbyDW9jWlou3ijlNRJllhv5Xxek3oVkeYYhd
DFbyiJeb5y4L9oGOobXJ2q1SZMGyc5ILXzVaD601VhQ8rnmctgvQNBipp/TILVrd+lK6tyxxYY+c
XLSUDlFkXLeUVAiJbZdWDfwdB6tomcSXsTSmy05r/SUs9KuMwGocrAM813ETd5Ix65TytRNnSzup
15awFE8ta5hyqBYG1bxvatmdKseruB+6sVV4sUMxP2jaTRAMxxJruYPCUYZJX7bFhis6NVq1JVDE
ywtta8vBRSdrYB/bi57DD+AP5x6cuyymZx8Xt2ni8zdL686pM5LkYQKNliM8mga4bExl7WQgXaEy
ceeSNrDn88Oo6ykRF9JSqqto6Wv8Mn3wklSDF1rTuphrmSQP1W1YFtRV9bTNQ/8mo6WSZ8aE+Ryu
URAy1q41rkF0U+OQ60ZmZd7YpgvkBFuJboCaY6w1zEOU2qsoweZDHsMi0BPgiUm9L8pg3wP+8SQS
h12JmzhloHhUFG4hSd40uE5Lr4LCQN38FtlQYvXCX0741lx0jVygImvtx+1Lp9NCm2s2pR45UFTL
K5AD66XN31PStazCuLCmcBOXXezJVHmpPH4h1Wc92mW9Gtv8Ykqze6lOrjKzvaTqXADlvfUz3fX1
dJHALIRLAeGvaZZQYtdRAe4vijkce93+WqIvG+yEGUVOB1kG1eJxxwfH1c6+Y3njK81p6OB/auaF
JoatKSW92wGxgt0nc+xC91qxfu793DpSInI3as2TglYVaqq4QKoZLPOq3CQDSExAEMtxQh4Uvde5
rbMAJcGNUc2WhR7cFHmywm+0tEb/oR+ngI+i+UpYi1tM4YuuSvdjnpc7LdAXY6e/TJb1XNXNPlDD
F0sGiQrt45Z8qvSlNaMbeonQo5QLzRgvNNRRAJ/QGBMdNo7lojeidWwql1VerK1kuHYk6rDZq0m4
x11YxtdBqS5JZrkp1eAaz8KJUhLYcwW8YUw8x8xv1ZiRrZ8oK0ZAa1OGeqenzoMmykUbapRG/vME
iwNRZHmNFGpR+M2hKYrNFDNmkmNQpJK8UQD1cmlCtFuIV6tJt7H9qiKrceVa3PQKJbKfyABP9GBR
VS1urpxNImkbzwC0gN+hyj2c6oxyq25r6RZ0neEeo+beD8SizjIuEhVrCn7yLf8j8ZLWWo516/WT
+sQS9bmEq8fM0rNlXJaGq7DhlJK0486CzklNL8tYybdmZaxM0d6WU32nku7eKUHhVQNJfkIpvUZu
soWPcXfdO1SYUxHeAQOlYo7gmDoP1AELWxWHjvkLho9ok+37ZOGY905+F9p31I0QKDWxAhcyLqRe
u+6ihs1/opbgtp4N6n1SVesGP1Jtjy+CWrvRg5qJB5k2EQy8DUoqdalgSp3nlsYQHeV4AJyr55S8
kbnXTOuQ0Z0TbWTgYyiFi8BswQzwzrDyK8vgYWunmKdEZVY3+sDA1FrbGm37BAn5pKcTfZZsQ+LH
FQbAh9bgLuVrtJJIx3YILWFby/RjOGoxwtjutRYazPEg01xEXtft0H3JRGCu+5r7d1XZd1WfXzsF
4cijLwzPNLLnPoTFo2fVtSjlVTbRE1INtlxr7B76lv9V6wEk9lxElJ4O1xsch6hKdj05TGwFwwxe
fTATZbrphvC+1vOvZmBeOHn5MurqVZClj2zn28qXt2mHaTptExe66r1ctRu1rWXPbyuk4zlPc8TH
TQ8f6/7Ywo3xqVVN2FGl1glPHocdN7evEh5NDjDu+RP2/SJtDqNqv8zU7QXdKto9lXafm5kFsxCo
uR8Xl0OvczKlFfoh51sPyWo1qlnLLq9A5s2jYBlbZnchyuDL0MuPdpzuAPGsUXNB1ClRygeO9TIN
3R4M9WWEz9+dcqlYFR3OO4edAclr/pArcbkyg+gq0sb7TJbeOgXqlNM3Wx1rMPZ7lIamtQH5fN1b
yUEXzVWWls80hU/qpFiubXdHBKBeg6t50dTD3kYw6dqJtRE9DjWJm8EyG5xNY9EVbqEQ9fQ+mOGq
r1asXvF13rFxVXBLik2iUZB3vl14RdGerL7oZr3ixOPOljGasCHb4Q0m8E3jx8IDhblvnOLI0ZG4
adHYLAt5WcUxEwEMXKUqVpE0XqcVzaS+tsuVLpIrBLi7rLCvI5HAFppaVCMdXUJ4KxGEl+BrPdip
2znSpaYnL7Vq70Ky7FxsRfGBigZstQMaitb1Q68bsddMNWSWnhSesIrcIsLPVWSPCp4qDnf48F0e
e5KTFMvJrJa20h2zuexq2gs1TZl81N8kR9uICfFxmGskmg9LqbL3HUbdbVZkPFu9vNb1rltogUKL
Wm2VQ1Q8mVLAr859ySwXY9JtG0M+Jo2zDpu+BJI0Qc1RJraHetVn4yodLcsLnWZLMjSMq2T6Epn2
11HJGs8KWtttDflytNC3FNOT8PmeTAXEM3xf+u8xX0nyXKt6uNfGYc9UKkSW3J00FUxZEyOrLmyV
dV+znHPtIqozncT7giiNtgUWL7JunZfhnEdtPGvalKIo7A8psoRlZ9JeSLR6ndl04PUOmhZUhzvD
zrZjmb+UHXekyokOZTAonpL1jVc10f+h7ky23DaCdP1E6IMpMWxJkCzWpJI1WPIGR7ZsJGYkZmB/
n+y+2P1Q7tuniEKTbe96Ya0sJZFDZGTEP6BgWQxHo10A8yL9rMX6oynC5EQg62C+2ItwfaxQcytj
+ks1VZYoS461TcvJy9AXbYX9qPK8200LXy4x7qe+Dvcoev46jKo7zpOyTpZoTcpCPZ5KrR4dpeDF
J6IBPSCp9imUZ77bQ9WwfC5c84dRFTQKuAuOzdQ+E+ceeqt/JJJPhMT4yfWKH27GcsWare8Gr9H2
McZv+KsEnY7Sk9a2PI/TuNilyYgJepN9cCbLPmTC+9Ka0y9OF38f5ukJdf3Hpkl+uJ3b7vDI4teI
tD+YWKbsRNtYVCdjyuaqIhUIM4qJBewGI3L/rKzOORAX4yBJpw8DN66tkrvOVk+qCvVd0w8fNNNK
gkFZH9uRwGxQlhjqEUsGSqne2CISo2mf8mE8TWP7kJvWPe0Aqkid9bNCS+rBxax9rrwvje0das37
a5htf++MggJ1dWzL8CidKg1moOdHjLM4Wpp7yHKucFSfrP1QpOO+L90saHR8IPxp+D618HCQnN9h
uvg41XqIkQERv61QlXKm8Jxk4S/D1FMc6xKqCnXyIx0RJjEo4oOuHwLgi8+QUYCwJIm9t+RSiYyK
O0T8uL9V95Hdx0s9NH+2qvwShsU5mSja5tahoni8t6f5M8gEmJ+Z+lw0UQVfxXpozOmb5no8fiyI
35Q5Ppth/Yhs1uc8dD54iAc3RffAHs5Z1uEzsge0Rwzxe+P3T62eIGStoSuRZHcTqne2tM4R+KFd
D9CTFrBYeAgqsMvupc9cEGy5hoavesoLkuG5yiYQ/P6HSLQ5xq39w1CU6d6c2ZBTkwV6N4sAZEy7
T9PwTmgUTir/3GKLHFqyOwnXOmTcKolGvT5sSnGv8uHX1AOIlEX5b52WHkTtnzW78B51D8Z63qbd
fSqdZ9tPsgOztyMWHXETf6LYTw/GP1iV/Fa6I1FHr7qznoHvwZ4Q0qymd/Q6fCfa6VKcpSBc4yPS
3U0dXcCKsHo/yVaHkpYN91Zd3M9i/BIq+2GyqF2p2P/RI1+Ow0FLgus3AfDs+6qjD1VkjXZE5TUj
TQG6K2Jala3PVm1a/36krn+EWREH+jB9w1wLrIYuXqTd7RBgTmh2mbxCKTBZbf5olvFXTxUPcejh
BVlaLsWZ9IdVcRrt0vX27tJyqn3MMP2aNLAH12EV9THR6G5qSb6bVI0K+Rw3MKDDYm8MKv5Yy+R3
w5Tzg92h5yOsaN8rQuJoaScb58mTniBSGjo8R91If7Zk/iKl+NGK2sIrInluNRRoVV0eNaHQ72bE
AZyYi/LP7CGg35BvtfwjNttCUwfdK78Bh4x5+EU04SW1s0T4Bdnz9JuDtkCex184rn8APfhAT5v3
RZ2bZOX1T7+Kq702y09O8ce06PFZ8PNrKz/a5Na8YNW8m0YcR1sty49pOhu/SaNELUVW8uAY5sRG
1Oh0p1X2CP/+hyErcjiDv5XHjk7dRaJkR0embuVM88QLgI/pgTNpPCB8iviJscfmM6icR6AA3xL5
MScRbDPjQRQGVMW4+Dy3OT02SbEXdwWLRr1hRvsm7n96yLpMtMhhs4XWObTblwr3iLylyRHSqJN9
+otjffCLRO0V9Zud6daA25tzVU33dqnuHZ2it+aJY4xsfUDB9cHXadgZZv2tiLBjoEJAUOwcRBs1
M+ZGtz+2OvhsFZ5BDx0LHrlzbp2dokMU21O/otcf70M1f8WckixmegqJ3uGApnpj1cfQtT6YucCl
xj35RU6pFOXIFDcTs42f57J8iBv9CRwjspzA7p3iS1PWn3P0FP20/GoMxl0jZbsTRnNHH+Ug5fSZ
MoK9q/zmBaVpg8wEcejShEOWmd/DsoWs0uAwVOXdtyR5pvP6pc6FHkANSu9MZ/pZzzRSGp6mNhlY
OCzPeIrdadV1O13g0RLOjrkXqM1kNSwX3Sruez9BVLtBaDfiHO+sMEa7c4As+Idl/joQEPtZfYQu
Lk99lH17QCjyicb7U98jEzSCZdD78IOs++yMS8x9wTh1Pll74cg/G1c9VrpHGzk/IS1PWicoPHc5
7XEQFQ5eW/kPRROq+gECdD+2aRG4SA61FTkJ3d9916CmEhvhOW9BIcAUEWH5y9h1SBDGOZ3LUX6a
LFd7wFG1DVoUvY6q78n1Xf15cu3P+AJTEKY4m/M/4JKI6FE6LynlIbPKnwJyCTXY+bmGqDibNAK6
urrTHeO5wvbCCPs7p24+Ay+A7Dz9EIn44SrXPafjX0k2nhMqCXmhf1BVNz+L2QWzov00+EW/2jgw
6br3rVBzede16c8y5Cu8fuqfpwllDGCpe9ORQ+AqAUw0TsxDtuCYKz80jm6aoyMhqdYhQ69BsdoP
ZaedMB8IYIPz20sOil/E5l+1HJDQaRdsjdmGJ9MuE8S1Pe1eNG7y4IBUO4y4HCFakqaBHWrzvunE
v4At/w9hatX/Lh9AWBzwd0GTUfkVCzLsep35//6f7Efx8y06bfMf+K+aM7wvVIghwyzax9Z/YdUM
H7gzMg+4nGHLgwYH5M3/xKo5+n8IEJLoDji4Bl6A68FeehSKwTuijopeMhyAfwBpvqTOAGhGOdde
xgcZ5yKsshSk3xCi7DrF4qyPefKXo79ru26gYuDcqwSvjNDGP+dNPf7lbwzcW0HhreGobzPDLupQ
QDgvh2sdZUMYkiif88w6VCU3ad8CckBoF/OjxHT/hvbSxNj2PFzq5W+QeK+fByUbDRcq+7TdVuPB
uBS+EosdlcYfw2C0T2LKuhc9o5U1NU0GoKec2rMvs+jo89y9u/699BPejQ/clc/lFwBVBI34dnrT
HAS2V+VclbJyzkpXGnBtkf2NH/1vv3LVNVi+EqUlAPOwfBb9hPUoqLaDfkJP3qyGggZ5U+Iw6FT7
XI+nw/UP2phQ8is0ExxSSxLlVYOirprEs6ppxvwN6Evra/MhF8onBymzOyPmxkFNRxxQ+5+BJgzl
jS9d6RW97ldUxV8VC19t6ZcJf7tfvXIulKBEpSCy4uLhZAada8+yKLVy2HZS5PVJ1R3wLV1VyVNu
S0TxWWNMCgpNyU8jotkdybSdfpkHvJP2Ud+TXeadhmK/aU8/47Bz/9ArkIk39qKxtUxA1kxYsswe
AOrL35749J9zXAB4jVQ+5ge4DaiujQ5+4mkv+QiLYNS1p7AIDbD4Sb1z+kSc2dzFXVNq2QfOTUyf
ltK7Foba+fq6LltkdVCAeSM+7VCk1iF0Xv62MfbaokJsItAM3gSDglgagZuiWNPvUber6Va7YVAr
c7xBptuICAy8wLgJhOjywvh4u6ClHRfh5FpzEFZud3TbaT6rfpiCoh9/6n3z9xX2Pz8pfBuS8Kax
kFVtZ83cayBI+xpCEyCQkALDL8d/4YUH0MukjHd9Rt8d/WUoBIAEzsrw79aH0gidRhkNMMqyKk9F
6AFT7FV+43voSl4uG4Oge0fDEFoULKkV/X9GdcKpZWgHY9uGu8lo1SGxeQ2IOgZYVM97vLW6GyHg
3YotY6JLCDlA6K67FsVCb6FJ+joRQV+Gw8tQZOqpt0OJwxg6KV5hNJ+vT+SKSciZXwYUhDf0sJD0
dVZnPk+70VYOA8Z4UlAIxFGnzqM4QAkzDtop/d7gN/bQOar9lHOokAloLIjhRXojmG//EDaPC44c
tZy1nhQv3nwawZoGAvWDO8oT6inKeIEPWYjvJT1JmrUaHf4GwR9ev+pcQ0M/dD2X6vUpeb/s9MJR
GaHQAAOCM3t5aJyqqqTKUxFUCgwJzHj8WbCZ9mycqQBEVbu0NaNbofddiHAY9FV3xMTyCwrUatDC
orND/xr7QBosKSLyYwZyVKeVu3cybEWswS5Okbb8Bi866DmIk1TY/tGSc7N3wqRAR07pAUjCZ0up
+oFSgoWxkGhvbJiN2cFSFr1pZKDp2burkNIpu3CwedODrst+ceBrfMSBKv8F06/vZYvtBY6anrwx
5rt7EcoBSo2o+DA5gD1XB9F24ij0dEMPylSpB9B0Gq8fJw5KoupnXY5/lBobxUcc6wh9OL8Ra1aM
5OWIMPwSadgTi0jl6lp2zFLi0OwxuXrjMs2e+iLyyt6NuW0HTWZ1xzjTjEPspX4QmigQtIldnibd
R5UYLMJBjI0JLD13gnrgIk/LamHQ0ECgfH9LunpzqlzYIBwgREXEsnxvrvBpKitKPDNucDA4dvmg
1Tycqckafb8wgeOzirx93mR/kiqmN/wVNvawb6PzRO5p4oe9VrxzMSs0hoZlatume07DWu7JBOv7
qqGGGxkRzVUuws+jqKzg+pF9d/kvK/Rm5NXpaWgbma1y2JQg1g5ITVT7ruiTg8Zr8/pIW9ufSw74
CFReFJ6XX/JmfhXeOxRuOj0AgtUeVF2RToyud4gMQ54Q8AACa872jR24tahvB119nj8gblG4DIq4
e34y7Mq9K8Lij1m3X7A8smkXUQIF5+8+zLL6pykEU4v+zaIJDhrHBIRz8cFd5zZJGnLeywpXYkVo
eUSqrjinhd0fCz0WNzbR1lIuWkcOWQsDr0E6NEOcTOEwEdh54S4syfQUps7vaNX6t1LG5adfpGXL
py2vQ2QaTY736v2iaRhc1lz/QZHnyGqkaDoURU9XqKEN6E/gFpVTuoAT+iIYNSEPiU8Lu9BBR17f
VCuJib8jDAJXSAwh9YcI7mqBhY2iHVgRPahRHNxZPZ2IPqamiqprdnDLyvugdX21B5xjH+aCqj4t
aFAqUyM/oMWvHylbjPclL+XzjR+2TMF6ihzHYN1RjPPeya7LqbPjBIBW0Asa3xI4S+1VH4EXmbs6
nEFxIE54lmYMsFSEcLtrmEx+TQgsDGu4kRptHT0HRXOSA5LpV8bk26NnZp0jjblHFhDE+pFkO6IC
XcV3yaS5H2WOk1VY4MJ3fQa2jh6x2EHdVkeEbC2s7XQ4j7u9geRH4vCisGGcOTmuq61f7oSexYdC
AL7u6k4DQ9/e1NBbFn49/1hG0BhzSQjR9rw8ffgp8iRB0jSIysI5Q2CuHg1dc472AOhRCzOqW3TA
98XyRoMFUENhCMdn/jcUyTC0DSoL+9K+ypyz09gVrW/E3K5P0NZ5RRqEH4cxBDpd7/JHpx5l1BlB
UhQYb7tJfLTbBGtg0fo3VC+2JgMeOvRDBiNGrGKviVRCk6UW59VIxZ89BoXY6mbtXgGNO06159zY
cO/vM3BtgsQMvjwKCWvlk4HoP6WOi807Ult7DHUqIMbFeA7h/4DEMZ4A4uyzxoi+Xp/SZcouF51x
l8yAGUVRZP24sUMTo8CSh6qYzPiXyNfLfY8iyOn6KO93NqOA1rQtGJUkgquYY2JQKuxQGEFH3H/x
IG4grd6le5nZ7TlM4RECoM9BU4c/vdHzboT592u5jE6uT2JHTrVey65P8gFLTSPw0S8iaxUI8dJZ
+5KB1gsilfwzjfElwuJsAQDU53VFcr/WGAdvLfxKwrGE7CYPSkl/J+aCLnuWI3ov6DDNTWzfeEls
LSSVx+UxQUEOQ4bL02uFZp0ny6B6YQ9PEVlbgOf9LTnc9yeQ0GAsjgicDW7NdUZO28yjgwqXjSfC
wRAlMCs1dfR6ETS9vme2h0LgiRuBELy+MfFKw+BR8UGySqbAyCHojLPeBl35z4uZLBhVWmFYHHTT
dFeJbBP1nUTS1Qx6fZ6PQ5b+LvswoovdUgCbIDL9iy9D6RCJVsDG1iK38fZymZ1wbpF1A7yQNMke
E9f5zvShRZopf1wfauOla4JBZrnQoCeHXO9Fc1Ypcvq9GYxFlx6HsOwPGByTUhoeXMEhh4AB0fol
LcoqgM7S75xqMvet1PT8xu1286esQ6pWKT9vsTtvMH0Neq/y9hHX99Fq9WnvacUYtBGAQK7H+JtH
ohBU+Qgqtq7FjUl5f7lTJTcoIqJlRTBax9qeqwy4R4rp72gmd14CMcKE5kRLUhj9vOsjIHXXl2Er
AnGxI2rFe4Xwvvp0LTLaCu4OnwRo/JAmjnloLA8zqEp+ClMtPlwfbusDaZcvqgrUzFn8yw3mTSkt
pJCg3k1xfLb0MTzkWYjLdVd8RPS150ER3xJO3brAyKEphsJRRUvCuhwzdgwQyKG9XCQoYmmlVt2b
puxPpWXXH2lO9DsaBfoJ9UzvxsbanFwHZU7bQo+cxs/lyEpanS2qxAySCggB9njTIR8MTBhlKQ8s
5q0ztRWYFt6BAc8ALfl19XdoR4Ty8OyjLA5uwco7OtaikEfDZW9fX8hXxe3V9cyDgYwAQDsFibWc
rhXqJlBIlOPRvBifqhYHWF2D6YlwfZArWeM7UIEbK85+Zvjg3nT/sTa9L7pXaWRFMHd446CBFA1o
Y3IF4sPtaKgVIKM0j8kdRubhSc9KJ+it+IseRpB36TV/QWpDPsRVmx5FG5m7QvcQsoS4vWsyn15B
Q7FIw7DiHCfSPefmXD+IwQPe6oLsiyyjO16fhY0JR28R5TNkHWzcn5bs4s07GGyemWIYw+sX5ejA
qczmI1WO8iBVdMsnwNg4Om/HWl+jaZzrVSRNHiFwuR5zf+r2M0g8KpaOOo8gbgN/btpjZWn2EZcM
cewbLOuTJAXR3Ci1S5TVnbIW0EVf98WDmmTH7+ydG1Oysef5mYtaF5OCaspqSsJFIaCqeCsN7NN7
GE6fa/S2v7Y0z4jvM0rq15dgczycpugxIhJqv5NbdNH4GZYEzu/68CN9+fauCX1xrLvcOtoKg5zr
420uOZVJROjJZsj4L5dciwrPbx3NCJraiJ6SxR8CcT730ENEvXHGXoPv+owRt/ylJMrzSyyZ1Zvt
pdnJgK8jFY+8ztuvswyh1snZQgZTABTbl6mMX9LRdV/8Vv9lSMc+gOAa31mh5j/Hmaq+VQZMamX+
mXSN8VSPPhzLvMEhF6PkLGebtLKx7qtq9PdaWEoqY1ULYVyvA23022HPE3Ps8Bof6dKEYTWI/eiE
PfoQWoENklKV+xUarQkxV4biPtQUagiGliNDaM7N8DL6cX3vZ0U+02eyuk+Ytdj9joopqmfk5Asw
JpMfsszMdJyiTeeHyKwxQYDEMnrIAWWmToZbFAj1umhCwJQ3gJqKKcoBLLpp+90PsxS+dtnRm4DM
eVJ27P+qScv71RvaAWqT2eG26kzfchOzgB1hrD5WoitN7vTW/DXn1ZMd/UHUHQGzwh8p1pL2twEc
/id9EsYRChJ/rTEy+7kq3Oo7Gj+AmTtyPdzwwgP1IECohTFOxb51LPjEOZiZn5HoYuzysjDU99jb
cEwbHh8nGDzAN6/vxa2QwNtI5y24yES+a82QQ7idwiiXUmt9lxbON5V18cHqcA3woHjterrTN8bc
2v9I5XHcsF3G5mt1g0cmQIRcMKaVz8MZ/CrCIY2cDs2YNjf2/+ZQCJHBlLOpNRqri1soFXpm31J0
6wglRaU3J3hp5bd5ZnGuz6SxFUbIsgFCgVXQ+b7Lo2YiJQPcuEctxU+xd/JbTH1zad7BQHtsSreD
2w0jCuiROvpTZBxqCwlkMIPiHjRagcRsNhxUhjfRMIsWInHnn67/wq21FiTlC8qAKoi/fMCbWDB7
zWhCAtCDMMpLINt1tqf67ezLtq13SZgOj33i3kgONypymM4AfSSQk1fQkrkcdOiQDnb7xggKQKvJ
Dvq9dkAUpIYf2Fd/4FHvlMgZJymY66hDkRuxmi9oRY9fpykPPw0KUOkuTrvyBRkfo7jx617lXVfh
ERtESlwCH25091a/LodJpSqcxYJ0jjuQfj14L6ha9djvpDV6D91gGN+Q9k7tPaBjcBEwZ5NnaVlg
5Snzxd8KIIh/wbHIHyPc3OQOBrT+PI9I3PASa76j4+V/hPSEum1IovK70hr3y1jF9s/OmupbfmYb
OxAjF4pbxHmi31rjHahb1RT5SI1Nc92jG0+/NVVn70dPj49+I255SW7sJxPXLtO26XciWLWqqTHP
Bp4qM0vb6IDF3VEB5ce/wAml85KmLvTmgmN9fRNvnGiqpzR0EX2jIrA2oahnr1cF0hM0FeOIem3Z
7JGsBmwMmvzGUCt/5NdaB30yG7AB9ydRZBU9AMCW4Gz5QCAxGRA4YIchurk7dwDxaGlmiEQ2ClX+
MPPSzL0H2C/FUVNT8pvblLd8ITfKTK8vOh51IJkhAF8epKQZ/DoUGYli4StiDCSePpfzfRUXE2pR
QwFhA/QpID4QriJpbxyV97iQxSRId/F7Q4MHsJB5Of7gJsJsJQVcCx7Oz9zo4k+zPYuHJhxSWJ3C
+pi2HqXtFIKn56Xdp2quaFm1FVMlnWFXtcUIbNrhFdPo043gu7XzOb70LpY3GsWbyx83Yy8LF4fa
l5Yr41TpyZNdjydT8+R9FiXTjQts67UPIs7gqPEkg4q9ChtwWC3dm6ipjE1YBfTLTMCsszrFet7s
U7lgjKkj7dzWWjySAohSNnBHM7pxuy3J2yp6AdRZAGPUW0AfrJbEFPCLoQqYQbSc8HjITAQQevNG
8W1j41m8ULjVcNBwgcFczq3jZr3RZAMqtZljfESnf4LQAr0s69vxCOarCFK9r8+FHUfnTg23xNC3
hjdoGPikIjD61k1jOkUy62HKBHNPVS7EkS4o9BJ9kzBPjyhZi8B3eyS0YEpU0tVeroebrW2/VJZ4
mll074CUXX69zFJXj3FoCWJAyrtMZc5Dp/d+MHlGfmx7b7pbugKUI3G98bIR/RQXp+4u5GmZDM4i
spoBk40FXlBDdWP9NwIwT4jF9IbqNonUatfHfj+D7rfMYHLhpcjZNF5q0pMzWklsSAuGwjTPtyoE
W4PSRQEAyfanBLwKigi9AIVyEC2OpkNX1+mz1RV4YLiw7rNudh+m/1TG/m/RUK9J2nqbk+YS83if
GZS5L5cgsX0JVZAR/cGCcAvI/mgCpw+GHMkQ6UpraS926LDJ/DQjm7EwVcbPuAv8wAAKzLio6hsT
vxFuFvVQitGLPihVr8tflCER3pXorYB/jutPmut0J62vvjRVjcF8nt3yZdi483gO+1x3vIspGa/K
32lEwcvKCiuIDQHJtxK8kTpyScfvvFthfvm31pMNXpeyjE8hEbzW5acJzlsW+ZkV0D5uH1BkpGci
22Q/jEYCWxtiRTmg+5XUGtXqfG7PFfyBG9F8a4sRx8FtMsFAL5b5eJOoxtgpNQVKwcEMB5ZzX2Y7
fXa/FBBiYLklGv4S5e/Xz/nmkCCVFlwKB2pd90qMuBxHeyTIzbJ9LowB396wBlkSQfoG1DLJXTvA
B7o+6mZ0IbIs1tYGirNrEBAWXnGdGrieIOwTnlUGRxMemfOgwmk+eQqqRdqX3gGtQUSGQyh/xxkg
3S5qixpeCwoaemI7hwFKNBQuFuj6z9va5tz2BD5ufsDn9uU6tNns2Q38ngAKLmgQH6krtwrHHYqL
4oBulf/P2/ekOJC5sXZb8N5rfBJbobHn1HxdBe9spNQFnMRIj6FXVqfQqv7ErHq8T9HS/FClZXMO
cwJC1XvFEyIcw27hyJIdDufr07B1/GgxoPVNY2jpfF1Og6iGruBRDBwT0CIqX8DHmmwKWtcqbkz4
1i4kvwNk6oKLAQ9+OVLkN3Ecg9ULlBa5j66dpdR4Z/fU2mMeKAi2D5EV38L8bA0KkodezYLNwvny
ctAEiHIc2a0dwL8bDtOI9mlbp0csYkxgFOVnIEqf//mEgntDyIQKH3t/ta9Go8+Sok5s8gg32w/K
pt/dKFQimni+laptlO65HenmwevkmbJ+lceWjAS6bhZ1Ld36zYkQLxC6/9AlUbf3q47AhrXRQfLk
PKE4Ye7xPhofi2LSj57o2gc7QYsVQHx1rkhsD8VsZIB+qU1POCden5WtRIeEEgQ+/kEG1/lqHaIm
StOmRWlBm1za4tGPojPQf65rBe8sTe87Mfc7o5QonZpUoK6PvjlPvBptROO5a9d1aDQsiy4qUeSI
PLyNs5aYi7RAD7OpqU5UF+GL5ciHeuP0L06Xz9uKLUhjhabh5WfLgWKXCDMGlqig1boXweZFe4KH
Q/tvhkIAb/FQhB7grvadXVpQ7RQ7vQmLeu/pPYJr0pwOnkIh6/p0vvYe1/co5UR2HpWghbiy+iwv
g+0wUlcsraR5NqC6AU5v5oOvGb9Lr1BPo/STezWqP+iomWQwApmP2R9P2WyCK+wOeqnpJ79poNkW
FhwC4q6R1Tp6sZ4OPgiz+Yjr4hQ5OX6/MhyQZ1X2ja/YCg2IRPPehA2wWMddfsRUa9kcJb299N3H
o1yMQq3CVvfKVfW+i5qetAAhnutTt7L4fH12L3biPPOpEC6IuctRLW3q0qIZmDrVxQ8pkWuXh2BG
RreMg5qGamBl9tcud6JTWbbZQ18iSHf9NyyBdrV6BCeBazgY3cU/5PInSLpdYeqyUyoN3QgD/PKH
ynO/xyMM+OsjbX+twJ9EpxG2tPkuh6Ky649JaNqBEfVgb1ua9JUY/0qLwTs6admeUIrq9no+8fJ2
NG0/+r5541xsFTp42lNMAd1hE3pW64zXQt+h1GIHkDlQ2DYia++GpbfrxTDcsfs8pJhUfHRs1F7L
lvI9apw+aD8/ROUvsm6kf9s/Z9lznrCBDa0v3DKfpBanvJllOSAJ3LqwO4xSgzbYCjzzLHSg+x7p
LzK2w0DN9ZxZFuxTNNX2E3frjRXayILAGOhcyNwh/J7VpRwbqCW2um4jhOp1D7NBgJqnUnsSWo/Y
VGncAGdtbT1AKEsrCmrAq/jb2+S3lJkQUYSatEbnFAFfLT0n0udJSQ3gxkRvDkWbbem2mRzy1Zc1
kTsVg1nbAfoGBBEhCb0CyWkkoG9tsSW0rg/UQhH8/0Mtk/wmpS+GbKI/xIFKSl/ucOXRD2aDTsiN
w7Rs1HfDLBWZV9ALRiiXw7he6DbovqArVUztD4dC0B7ET7prgASemx7XcLzsi7MeIZHmoSWCxjWl
5rgDbdm0mTxhLJzcCmfLK/zdb2LfuDTVqYSvwQNyrBs1LhecQ7cI4C/IQWlVlAzMWh1NJ6//iMPJ
RtWzmJ8GaDhnWTfylAytebg+O1sbmXr+YnbG7uLZcTk5YoLvVZfLsUoqyNW5Sp54UWc7tJ0drpBU
3Ernl0D97st5tgsSeoPMcjVgZYlQqBFyUaW/2FaGGFEx/hZpgzh1UInpO+QzsgMi9Q5xlKinoZb+
MR6b9CsO4/LGsdr8eJg5AEZe2xGriI4oDqr6ZcMGnHFt8UNnPjWZUoFq3PIopNtlN9Z94+6kDUTj
YyEQLC/py9muklZkrUIJkBebjlEzAkYNJqOYFZTfqQ4mQSt7dWPMrQP9CsDG5ogjvSYOaFNfVohP
WoFuRdF9nhVDALG03rsxPiHXN9PrvbReXGhORGhOK6XQVfBAez8aNKMGZEgV+KDDOqIl3IwH4le9
64uoCZySGjXy8X6AVou5z7rc2AOB1461pmNl1QzRwUwNDAraqjojCJc/ejYESI/20DFVhRbQlEeq
xTaLu0GKCaX7AfEHOytPSuRyX4yWd5Saqz5kUCmPMi5MsCrurSLbRmKM4ubCul66pO/eZLONAl6H
XDyAxzwO0FP3A1NK54QuWr2oZ1FmTuV0rru5vRHNtrYsuThUVI8mBPH5cgdBW/K92kZlqPPc5oQs
SfMSOdoiwJSEvE50/V8cEZtiNqYl2JghNHc5HgLBbmzaqHXLxp32Zjwio1Yi2yyq0EAk3XLurm+h
rZl9O97qSFqVPgsJnBr6UYfUT19baPfIR8A47bmxh/S5qxHlRvOzfr4+8PKSWm/dpZbGf8iiAq66
/FApEtpkOgAM8MHpX54ovHu0b3gRzBMyYChjP+Xspn2s3Og4JP4tTNdWp3hxRLFB+yyY6DUuWatr
LU95OQRz0vk7PSzj7yFp+H2Z+eNZFpjuto2JYdVoh8fBbs07BZviB5JN1b1b1I9+FxmL0rG7H4Y6
e+7jtLixMpu/cGHZ8lai6M80Xc5QYiTs+UmZlDxAETp98dMaFQ8lVzQnrF5RRnO9YRdOiH4ihmYe
vZbeA+Rq/bExnXo3oOT1NKjKetYjRJd7Eu1P15dwqwVjY6fE9HHBAANc3S1GoykDqcWluaIhfTLO
mX0ocwy+EE8/DtilokGrvF+zKHWOlkYZ2HGd7IMeyvrGrbq1mSB8+nT+dYLhOg6KtDVarE0XSwae
7ciWpftcS+2zN4fRvdM5zqnr7e8zGeQxnka6h9cnYivkvx1+lVjlUtRT5AOiG8fG/hJSpYDYQhET
lRj9y/WhXsGG63MDP+g1NuBctCZRxH2CgZUsAWalkRkM5oQM+aBDuLZFee5gr/wSeWbziCpbQZ6T
TJiaF/Jcedx6YxEK/LXbn7mZfPJ5Tt6D1RSBMEb3G3khcN1CE8+0gFC+zxwg8wkOh7ltNTtzSNtH
2c3Gd7T2jYNRoDeVlIsKt0jL0+j3oHbMqHgM6Y4eEUvwjgheW4+CVvS96Ex17PAOPZgGQlDXp+O1
vbaeDo8qNUR/cB/vgK/MhV0YHVhJLqvuo5SQfSHuuUCAo3CPOoH12Fede2/mk3pK+rk6omM0PMxx
6+wx2Zk/lG7SH2gvlTtLuW7QodryVQ2O+SHqquJkOUnBMU+mP+cUSK3o3VuNla2tAwkE7zTyIkDH
q2SZWtRgmDmKnm3IT59yWZ/AW6cnWh71jatliRfvporeMRxpYI6QpC/jCWLivdf1dNGmPE2P9Hji
nZZ0+XNFJX+HKnwRTPB1n64v0Ob3ESEMepY4u66JGUgV5Ibd0aURbtYdrV7kX4fB/WEAF7vxRNwa
CdjFsqb2xhveyF0eUBoj1TWClWDW70O/N19S17qVE2yORJ+bTihgM4BblxMJ2UXB0yUwD21Wnc28
QJeqN8KD6Q7ajf29ORSehnQmqNQS2y6HmhXlOoB0rJldAr9zVHZ0G1KgWHrqxkthY3vA0aHHChsC
atgia/72dZhPgipnSBukbqL2jINWdBJGWe+BqMK9TmmoTtrNVtfG9wl6S5R5OPzQdlZT6dtN5BWV
bwbO4PmHKrIz0Fhi3KH/e6u0u1UNpLlDB28xmDNoM11+YIPIiB9OdFJ6vy5OkwOoMgY7ctBxqXjS
Yqs+jPDBj5pWYzghC7WT3qJV4KFrDVWlOeG/QBHYj4AzIhUScGuLI/5D3qPbR/ovpZmYQKOt8s/K
bKlOYIlyom8UneKm+u36mdrKDMDD0Jqj/Wn772ozBk5QfyMtYB2VdzGci12lNdFjnaGg3ocV2THe
Jju3QfJSpROayqOePtqILe7DKskRyEvaAO8c66npi8Xt1rll6b3sy1Wscahj8cYF1MXLc5XdUcky
FqItsHIs0Q62u/ilSD3850f+zSjvDiIiyMmgl5yOrpTavZRojtnoC9ylErHA63O+kWGwb2g4L0oW
7NhVqpMNVNta3vNAHpDqity0PzVos4MBQtUuxkQD368i+cUvrOoMHje/cTg3zgnVFPrOgB8WnMFq
7+rdxL6eEEEY6zrmc+MEed/2D234f8yd2XLcSLZlf6Ws3pGNwTGZdd2HmBnBICmSIiW9wEiJwjw4
3OEY/qi/o3+sVygzb0mq25mV1v1wzdJyksRAYHAcP2fvvXq1/+Mv+l9+EmU5mVHM28iU+vEpcbSH
huSi4snatH0gGXHc90NG49zzxl/P6f8/AsV/Q7YEvZvvzufmRb/87a3RQLNuXuq3f/z9/L//15R/
br8P/Pr2J34N+LKi4BcCuRDBwlln1Ee4zO9UCVpeEdBJZGXfzC3MAFl/f4v48txf2AfQHCbokuEZ
bdD/xEo44hcU7GxkaKliLrs4y/5CxNePm0FubM8l8AB7YcDk96IY/fHa95Da8qbJ5DkbYxBhsnVn
57YUsnQ/Wz1GTtA4bFlPmq6xtUtIU16evjtZd78uEN+Hfv20o7g8Wkwb2E/gF6XrT//kxyPIx7zK
SgJer1slecG6pg/iB5Fi+biaSTXqjtPsuf4dNMdJwbMpJl7zVe1pcjJSp08XthiqJu/0T57+n+Qv
HBf1Nq1wGycEEWH/clw8mr5Gj+Bcu7zz1SZqSfFY93k0mnVZ4LWH0rn0YFwmTygIMJCdN6QbzDkQ
GxapO+JQaHsKQafk6LdqcLZ/ct5+fGoZlqIGRHtGNUCvnlfpT1cOnZFwafV113mQL8PGbgEbnLzO
iu6sya67rxPSOH1ySs9XoED6HL6DgG74OpfZ0OPL8/t7UsAjQ/4/DcFd5Zs4J7DH5P7dnxzp5Y3+
zzcD66cbU69z0zK7JnXlZwG0084O6BvXOS1kRE5XptHdRXQREVWdyol+axbUzVvbZsO7EsfJvClG
qfyDFJPO/5Jtl0NhPb1k57Fj5sbjX3682RqiWyfkdOPpQsjGee0QJXIex8XzV0s5FN1HUrV1lv7J
tfrxTfLtU6lCqMLZqtIHdn8qeZqltWj2zvrUUsyazbD0hKL5QWnbhJUvvnxc/L6w0SyKfNq3bs3/
n60iMvd/fCF+fENfDoPrwEietxrjJlDLP355b+4qKN5dfXL7tiznNa0tgb1IQl+a/tIr5dtHMVUD
t87iQlvr55uzbkRjVDPKkz0VrnWUngmGK1EX07KSXZu3f1IVXArV7+8wMvQuzwD6FS7sZWn88ZvJ
JA2iFMX7sYTSMmy6X0+hkwXeqQ6VVb/vm1oAwNSt/2ce6X/56MvYnl0BX9LlMMTlMf1uwmIhEfLi
WRE1aznFtI+Cety4ZecGt22+cF6tYk76rUwH6886ID8tAHT2qdh5A1Bz8fi7PxfSlj2nioji7qhA
btlrqTF37H5djhD+cif98d2Da/lS8Xx/mnmHUUUzUyBPgoLk5/aUyrspwYRJHdRac7tNLTV/1d4y
m4OXMsLb8lwTG1zENVD2uAi2RWXEqa7CxN8mnZxvvRDHgylFfDV3c7UJpQCAlrfRKYEJtB1dQk17
Tfuz67U5VqL2nmUcjAdJYsT9GAf5euobB5OMvpn8JHswCZAAsariRMbWTuZTXoqjbS2TBmNQVWqt
ejl8jXXSv3aDMrvUcqqrzFv8G26H13rorL1vl/rsTNiGO98GRecmzgH5Ve0jBHGjEyIxvY+WOHqE
jRLd5m0MlTglv3zq2nBnZ1193U8wS3I4BdmqaBAOwc9r1rxU36O76O8zkGmr2SCZbQe/OAYNu4Mm
qd+PXbm8M6M7bQMyXDaGfsZexyo4pKrNXrpBfw31EuBWEqVcx2O5EDJMaGIdENERx5NYM14w8Z7T
4K2aTHQ3OuJMOFYBn6DrnIP2Crkafbt7Spyx3rrBVEarvmv6l74c3H0y++GuIUH3MZUq2i520mx4
PTuvEd0lUB4Sv+vcpvNZ+OWdQjn2zo/0QJdNO++iJivvTWubryQQTuvokkF9JCkhAhHjg+jwELSt
Qo4E0Uw622rtNwGRtgNy2k9+4qTtmraiJI579o8TQcBrP0v0nilZvAfV9FDUjXdss2DasjiNAKok
Gf0Zvw2uFQF2AcwE6+SmCoZqUQ+PSVRmHwvTVMmG5aG4LUFWPDhR4t1aaWaeauGgnMwMMdRDaZ1k
ICBd5ZBq1nMsnH4l6cPsDXEKW6KvdbvqSYoPNrGZi8/l5J9cFNgq2BBgkhbxLrRk4dcPkhSzSt0g
W/SHY5vMn32HvJspUM6qAoZwZTUEzhkaJB/MaOXY+AhROGQWOCQSfkN9AOn85KZ29YVtvkObTo37
wiPKH+6HuZEhVlzQCzs7LPP1YMvzQPR+ykX1m/dA7HLEmVwhI5ZwV7k5mhW/K3fFEOJ8cRGG9HB/
ziIhwYZXAFxU103qVednD2EPI8n12dKDvA5km6zGLgWVNdcPjp89ozRUqzIq9C7sqfpnZ7JhxkZ7
ujcedJihu57TAVtcPtyy9xz3brtMW68qiwMcSbPNSRbGQJjM3HUiGnfgWtV6NMVyM+ow3rtu0R3c
umvvGm9WD8GS1Dc5RpK7PEnn6yL15LaX03CyusDCdRcan9ztsWcqpdH6oDFwjUm3flgnPXSXClhW
kmXTm9flLmnbQxmTDD1VZwfFbHmKsrGqPmRlUlkfiaquE35INDLSmuOwyM5d3DXFFycpnK+SK+c+
LY3X3zdzw5R4bKTWN1GBRvI5DntIij2IC2ILcqC0+dHgOGBw0RozrC13VsEDeT/2lz6q6p5ycOiX
OzAUKaOpPLr47FIciLtfC7PGClAzroJIG3E1ZYKjglXlbfGulHaOv2kU+TpSYIh3SKmHjBozo6pT
A7wyQNytm12NqkqY3s41P8HASsGoPeflOXNSEa5Rag/RNXBUwrsUcJjyiHa2JKe+LacWWgFWSHMT
shILAVgUcy8h6D3rytOQlROJ6gnzKUzZQ7ysvapOIWuyjuJRC1sgNH5X+eVZxq1c7oRNNgcpf/go
35aZ5+Ncd6V4cXsKx2M3q+V9E3OLpSAQesrjIEBVvEPFkvgfJulwbqAy2matrEofF5dQrhQLJ6Hg
/qpbPKPaejXNS7UkO8/Robmva5kiwYMjsdzhZImCxzqIWmgAXjzGw5q7k9h8ORL8QGh2l7gRj7RY
mreLQRXtJtrL9uSqvM+ubFrWKXQYK8rHYLfYXKFsGzawUSGsh0FzDvToertGSe/eYzNU5NfSbmYS
ui0G1kV9dirSe9KTjz2ZhHI5Toa1i1XeXkezN8JZ4wrLBm+UTSh/bkPN5dkn+AanaQRXaWMAg3bB
aiHwEPOGU9rhl7guIhLZmbWFOOEno8GDhIUy4d5P6fu1eZaG4AmMKKE5BN5IDriXRe01fqQyPcYT
2MGneIrG/q1uRi6LFdmdURvKvIK35cjfpj3bzyK6YFGIF792SeQaPulxbHIWv9aG08brKWnFm6ht
DbrFWxIfLSSQYDv9SvXRd+8WatPlikVSqPs0YcEk1ouy/dBmXZq/77Srghs81AtnKnOkl3xs+rlh
yUoGUKT3EtspMgtFH1OEq5FNlWhW1Qwk7CvTcfKIVlnFmM1a14mQ8H1bNbsUpXMzDcWjJePsOUwL
Z2vlCPGqKJYktqhSXqV9BeR2kIm40Z4/ffIblbx3ZhMfuyYLvlGGNlHlBE+U5c+QxPIrvl6zGxv2
QKvYG1FeVOUpEMlY7eRgz8mqq2EbxcP0Io3OVhUS8X0SFRFRWXWyHsXMfeZ26iqYEuvBbmn1LQxc
AD8L0OgibPnIyYZ1lhSbmA7RbR6CZIjzONg4Q+ZvMokUoCc5zQdeSuoq+cTtjlFMfLx04LddnIIa
CCYWlqidQKYYW1f3eDMrZKkLniaLrSjAYrgcxyyKKg9wj2zPoY8Y8SpehH3lLiY5kIHqHDzHEPVW
j8kuz8YniNCEFQdxChK4CeTKroV/MlM/H0Xhy5Nbj4x0tEDO13BX+5pznXVtEK3AV/uvbtpBc6cB
tqomovYVaR9Xuonku3ahlxp5LRN4kBjbRhVvYqn7e5n6DcbrcNi0C+kgztRm923Bj0PdFr73q+EC
XxdRd93bTeOt5qwLb4uxx1/SeD7sF3tx1nGvHQPhbTDvl7Hr622uW3DqxnjZDIYsN3Ce9Oh8jRM6
scUsvCcXnY+7qpq2WqvOkvYqtsnxGnKlIVr7KHmBKST+UwnLwt+FcVpHH0Ufp8UNYcIFlBMWX3ad
viooAWEwbBo/atxV10Q9xZA7kAoKIFCTxFAN3UPOy/qYprn76qVtciq90b1ySTs1a0PYzQWK5BB5
7bvzoYSjbG36FkDRilTc4Tilenxudd/eab+noOLbR/egaBze+UFYPjZ10U6bOTXuc05yx3sgIRNK
ZNXea6woV5Cw624j5kld2XKi1dD3Kt8upZnKNeRKsbODrgu2sxl1sh5EmXzRdBGffCeXgBeGTtur
gZANYH6CTR9QkUk2KxllLWyzApIL+bWAmEi8hsijxbCeJhyfu6EfELWQxIVh2OO9ZYqZTr1LVuqw
Zs4zXM95338yUV4+ONWUXPDlw/LseeTuNHZHPzokPd67ibRlq5Vj13KENwGhAIaRtI5RNKv3mg3/
OxZ03BaOXRW3PcKtgx5wbk2TXc07NRpI8IiVYJ5YlWFiMNtg9mISd8+pF6TqUMTZOHJ+Z9rA8VT6
0OLnojq5c0qwXbZML7UJw+3U586DGWA6GI8cBLRX6U71k7/vYf7tVFLnj2VTvUBhFge+oG8wTfbe
M6dW+pt56RRJ+JdRo73Ewc5yM0atmSKRg30Tg8MhpWUaehLGb5WZm5j68E7m9vg+yMOxYTlOxveT
1+gjhtHyuhzK+tw19Rnnqv48Sp2cSY6Mbl18Pzt7mv2DaC/p094Y9vsZmDe2nYIeUyncdVwW/fVi
F9xiylXsqWxtHTo0bbd+u1gvERsVoB7WsnzmYXXp/ntB87HK5+6F2em4FwOgxIYCk68zRMPWWjxB
kkI6srnKwQKKnO1Y3UeW3Dh5+iaJMzpaI89F3+TOvlDVsp+NA4Onb9QZJHy/dfzuFb4F2tmJXNaN
5RvnIWAXvDE1wGz25N22mf03f7KyjaPqUxoO6U6OSfzOTlz7UbMHOALLCdcuBJ4bPaZivUQwodCL
6S0D8PCDrxIF7O0btU9nJBqXGD1FF175NqPoWih/69S5DXlUY8oR8vqSwEj1A/hLTqNaExLFglUG
1bEdE54R2TgfxVjYO/hzAP4aYa91XsGpjdQhSQKPasx0sbfzfCqqhQPaRXmdbBa7/Nx7YYbx0Yq3
xlg1hY6eD02QVJs5GNiOWmW6Jc1Ry/3keOPneRTvO9GXx1IF6dEvWvBt8XIfVF74lT1W+2DYR94U
7DzUdg7mstmOkTXeJ4ICeRMp2H2uguh1nmuerpXlptEpIw8+z1dhH/kDPjvt43dt5+Aub3zrkYlb
HO0jk+TFoYAExqAo0sknah+iJXQMFRQk+D0yA/cDcZdq3+ZdALwzLdmUOU75FE04wBDR9eBfEQ/Y
JQ6fpYyrq7x1Pw6j6e7HbKKOkom5azo5HuclTlmzQ+eUBDNxI9QJD4kdoZ1v62aTTw4lHeqGZxn0
oNO8yrqFc/JUaMc9BNlME9CusmDTxNV5YBq6i3odnmQmOAjT1Z9ZykBaZtb03JLyUK7FGFZXS8N6
PYMQKtdNEJBsEJnpZurD+Zpnm4gAI+LrSWbBkXiFV7bGBSbpMF5PlnTfNUJzr/OGOkyNG+xSO6Uo
4z4Bau7K8goMX7Gd3Sp/KOLO3AjK/+5gbALMyD6tPwk8KR86YmRvkCB6a2K95aHKpfVC45RFfKma
HXd0WB5QEC87WtbLvCZg2vnaoyhag1yttp0QKbZ9X2xV3OfByiFNDX9JGSp2eayMW9E2hpsxq9eq
bJ8zXEF3bln195hCiTf0ACBl1nzBLlvlmUDv5cpuRnXoOvMlF2VPLL9UQbtXDXDMLiy7T0sIo9P2
czaoDe9t7r9pkFuq4RefH1uTw4rhrbCdO0e17TG5vGtt6aqTJ2R0nowrbi424XfKuEwYlzp0DyZL
TnWTCrlulypcs6vJoBwXjrfXuTVOW58C8CErouZ28Jz8Ja40D2C+2F8zGhpU9gnb1XHq0g2NuuRB
2Nq+aQPjYgOiJrxuiIPd9Xln7DWq4eAIqy7cqiUe96mwroyNtT2tLBvUrfLrldLOQoRwaOu3gV75
ZTdJDu5k2n3VCnhUogg+qdJ2XxZ6MWoVDqxj1PucsEiFu56SdcsJeKtE/Azi0VqXtYjvxeJ0W2ck
S2FOatgVo4RDKAE7j8C2r1KBNwhs8zSveuXM11YFkoU62vefbVdqMNqhoSXi+xxCeGJL67+3+nl6
CfBX7ugA12I7eT1EDotsmjod57tIzr65sOUZhMeKmJQN7UY4RbqsPlVLNaqP8II87JhObHZOU/LF
mr4Vn+M6hYmZVCj1ubDXyljFxmuRmKz8cRYPpN968FAju72urBBqXOgO5PB6UTpu8taU+YmWUZJe
J0EEI5b0J+fVhvIUHjwWu4G0s8B/dn3eYMSWog0GXZrFVhODQQ20vB64sQf9PAWOGWWwyoUhqwOI
lhPprmZumatsmigNp/E8O5nzXBgive1OPPe8ac92X9Zv9EooObrUMuKu1I6c2gS+bEuc0TrwOLaj
+baH6TM6AzdNKdlLZjBhxJ4OjCbXD1kor4aQMukkSfFVO7fruuYsy6iXq2VO+D+EDCeNRd3oL5In
zA7BU6361o5vliGEbdNII8xjGmtxrohHCs7d2NvBp6Hx3PK8jOOcbJOADNtNmNu62TdVZPEELjLi
T82yoomY5YhSr2PJBb+fXQ/w5brBtcU14cDYI+SdlxEj9G37zMKdTJ/JDC3BWyfotJP3fRkoD67l
wsFGYxrVb3ms9HIfLnZFU69bkMiuy6Cb+/0y1H12ipZ0KcCdLya888hDQrDhZTkNfUICMv4hHDmz
hbLTSLIYTrUdplcQzofiEDIYual8j338UvhJ/mlpa4+WZrKweRxg8UEgbF0VRkddWO5063qKjT9a
Kc89EdgylaytFZP2C36wpT0BwNtl+xsnXn03wt+1d20oFF2Qklr6Sg7VXJ8iK6X1bcdjKA5kB/Jd
2HCm07OfFk0k1o5pVLtlKpGIfeRoV+8pTWkWpOVkO1dzznwcIEuvgc9jB66P8Os5VkEua3kem6kt
vkKG79gEGSr0q84h9GG3DHZgFSt6zHr+inOkX1A7pUsUfGXKX7TF+uKuC26IPL+MzNqWE+9ZPX9H
PhSYe3KRXfalOliY7AWJUPl1ldmyONWOx2c3IaXtBxZjALbUQkVPhezId25bOS9lRiqYBPcwVj17
eK+f0NizNebJ6RjIJJdaxoY2J3MN2jwee39IVl5sBV+lshzzOJaxx6WrTGTzD7RVl5vFn4UfrDTS
HIqnOgQnsXRkCa2yhBLzUUHCoz08zVEH5Hwsjq7KQrHrk4JFyun14r0bUuBzO5l0brOjTJ6LLZbr
xl9ZabCAQgaVyWOl2pLG4uKigzlWeep8SIpQY9VQ6ehn1HFMydYBt8aBV+AYXy+UutYWv4Mnzs2i
hFzx4l/cd5lQyM/HHERUltQBm8E5ioEKDrXeSXvhW9PsiE9OP0wRmh9z6ZyVKRcziFyHoAkYL9Mu
99C1MxwrmmQzKqfM1qhaqa1Y+CZ5bIzgT4nQkFt/0YD5RwIJl+joJwO6RyoeXEoINC5TUfHtsvYe
drkHArjjmrDlkNS9pPdtCdHQMsu1parArNq60wYWfB2523gxY3MzKnnRPE6DdeLmIpht6EV7tfCJ
/b3AHt29xMqxLFIgEO/RyC66I1tNdz4xGBvCXUGgc3NABFnb91nZzs2GhdBfCAy2TXEjF9LjaCs4
qjlPook3vqq7ZLdQ7FPDNnEQg35WEpSyXU7Q3ekfFyj2ocqKRMT9s4nrJllhLuOupU2j43U54bP4
LIoSZL0jjHydB99AseYSHWbX6dUXVPaipChtudxDCplvgwfdfQ6rmuetBZk4nd0l7b54XOoXekSl
B8NpauddMMXY8d28TWDNsjAk28sTxhIdsak/YHfg1tBFNb/++nDq3uEejew+lgdbL2FWrnpcR8uh
MQ4G7ixwaQzWQ7uoo1vU/rirKBSDne7pJDIU6hqXOFNVnJxLauoq9zzdgK5Ip/kYzG6f3npIt+Wp
sBrS5yhFB+A2KmsL9pU6dyIC1puR+A0SrsJ8W3Djksmk43JYp61VnMwcy/QK01D3NVT2mH31Wt9Z
6Dy7SVBw4gSdHXxYXnhkKFLXH0Q/8MznrmSKB1ATaOAqbStGc7Dp+XJ3rmu4BN3FNL53lzrdj25P
4owipoU0vTotZbX3ddjOmE5nxsMrlxW3+FrQ2ynBS5dBefZJEGrnDZK5qd8x/qWzbvkd8Q5dEc9P
Ek/VtTuXDMUZRPSsn+TZs3pNZUPdXfSjTNdlHAb10V8KW+60gHs9rnSHl/IpDzNf7mMLGKBDo5xK
m3W6TsbbChlefhtPMA13UYEob0cmV+7tp8owz8r8aRgU2eClxXfoEFaDjczbqjqqOrLCzWhHxWFx
49w/OFmliyu2G/F7IVpQpTzB3XyJxtE8r0XbZ5t6UfLVNhDn11qRpbFzaIl96GWUjBuByvCS6nd5
R/w6Kp1qRF1b5E7Og58HbXrmJPntu1bMCS0Lhqn6qYMlG9z8umKGkM6d96a322I3OcS6rWd2Ft6y
soRnsr2lBi4cAQMMfvF0INmkfdRkBwwlS3HlcimvOpOJYj0PnlZfgt5N9MbwxmP1CSpyRWbqsPel
6KOLG7dSHzsntM3WzNFCoi9og9HV64zsCCplLrJNzXZJ/z6QlcVt4cwJNTFQpLa7GwXjCzqferL2
dpNP8a1F5zNZ5W06RJ9gPvvVWUxl8Jk2g5yvlaUFrilei+aRisg39ymV73KXuMYzj7C7JY/v1Jor
AaHWXFdNai/3PSJy8xggLRou2Kp6ya8Sq8/E54IwRdvZ5Rdi78lbYF2/8T6pSl4odl5fUg/tarFu
FPKBbj8WlW0ffKEuDWFrcFHfb9hCJ9O4zkwqg89J3QNDj0SatddRD905uyxTIOYsGLVLtmkn1yLc
zYkZKIynRrYzLHc/aseZ7rxXm21geNN/6muMrptkDC4iHoYDMSOCPEaHsnJom1MP9yFpdQ+qr0z3
js3EnO+Zx/qoL6thFOuicGvy3ZO6+Fj2swOitxyi/tLDnphyHJpaRvA7q6KWW3Z6GnY1Q1Oa7X3B
2OO3Gsm3B4+qa04DcVAYOnh1ocoINU8xsPab1C7NF8iZrABW4GSWvnhVku5TTyYXuRT2aKpzWljd
9BB1XU66dzpwnzURaZmP4JKR59O66LqDZVlpv678iXyuxaamOdgVu56DWULriUGTOoyjPXdryANN
cZ0Y38ztOg3MPCHdsdI3Mu20fGHPajUfUsx2r6HlFvKzPZMv2bCTyoJQr0aZTdQAzCwzrJe6dtPX
2Kgx+zDGk0xe/Dnh3khob8ZfGbBM8jDrLDFX/VzkG2+xyoUeNi4DKqIG7vsZSbATwVUPlP0w08/q
iOHlxB48lVv6ukFd39wAgYy73VJrt3z2mfOz0JeV8duVg1VLVTvMtq5gfEjR9SXL8sBEqxaDc7Bu
ZpSU11Wh2FEpJ0s5r/WdJ5E8MZ9cYgNvXCZjvhpIL1zedQlj6VOLgl+91s3Qzwir0jFHs8MUajj1
ndu1h54AaSJ2ZZkv10uvXfemo1PerCyCtOaZ+By2Z+DELVwPHzAlSsAbJJSO51rqRtwblKDiUPcO
a7Nkh16eC7A1y9GYqkEP1NkoQae1Vc4qv8pV0sZ3RYKV6yZaNKh3mv8oAGmKdKiGKeXx0p/YMwzE
CTj0RJ5D38pjUH5DPahtVbS2ctfD6Pf0CiFxJ3IzaFovPZ3TNkirbY2mwupuPctoEpit1suzYgWj
Ke+H7cLHYrz5Y23HTyrAy/bdJ34nJBMEGB2Klh9FLD41dR+Yftqbtg68By1gcD83hejKlynzGdrF
DhP3u6XiCn2Iq5jXz7cD+Eu60Me25q//+YMC9Juy8XPL3iZPM/0f/x5gdv/WXqSZ6ucf9cNPVv/x
7ZchhV4UnT/8x/abuvPd8NbP929qqPTv+srL7/x3f/E3jejj3KER/dwOjb78tDRvm++Vohg7vrtS
/6ItvVLVi/rbw0ve6L/d5W99//a3+W/nXA5v1X/xc35TnPrBL+g4sRoj7YxDYhT/qTjll0hSjwK0
iw4NBBRFv+lNRfgLKV94dIHbIt+OL2Jn1Q46+8ffBQJWxHIElKBTRZIKNOH38/GbvJNT+X9NFWPY
+aOIiDQYnmKofSxNKIiQbP14rwlrYLNKlsuePGR1CMf8mc/cSVVfhzkjFuER0lss5L1Xjs7WYXav
y+m0wEjcRabYZxW/wgqQHfyiJhzKQVQy0kRDKbGFY08cWV6fRL0ckz69jN4fhrb6hF3vq+jEGtXL
aQisYzo19sbQJl3lU/FlKNyrMRZPzEGQrCST3rpE1cKhfYqdLl5f/qVIaWqrImOFntLXWkX5IQ8X
w+AvmlbGC18XR73VZWzRKrCmrTSRtS1thneOcN7xhW880XzKbffQEoeDnhwQhKIfR9hpv2bDFK8r
NIIbxAXLeSE77lBUJaHPFFNMKjmCvPgaTaZY0d0Dk+PLD1VXf4rbmgjj5Kh5g62YLRxnE+54R03b
Wpevtt/He2Sx6dY4DfmZl8PKlUvnQ9KVMpBDyF5/H1u3U+fdLUtE4lHUfhrn4CZLJ5umWv4lS6JH
3Bk0QS6pbw2o0VWu7aeaV8GdIOCXCsuq1tNI+qTLvG8Iiy/JxIS9LV8hMNZ0iMWIyGS4Ea3zXCsL
R8n4yQTzkyLcinDZgESrOnsdl/BqiYpunbh9t50rUPUqQVe7ELmW9XpbN9WdFS/Py8h5cn2uETli
K38Y3g26uyttqdbFzPcp44UNFTJUynAEEZGDNGvQxypaz3KUuzqMPmia/G01kLNjAos7ZVjBwrbX
k/hITUe8KG9/h+V+5bX5a6Kmmd5F1W3TwbW28Swo11s25XieUlpL4l2Am6oImNjmjuUdezXRIk8y
zd7Q0ztc0u6absN0rJL5rGnkbkJF5EN5UTbNTEpXzcQhWPUlLJC3AcX8TBz5oLeUJOqRqL9p1UhP
bXvdF2se5nxd2QzqGpEci962V+kk9hOwANpuVJiV8VYBZPQ5pK3kZ9ya1Wj5RI5zswcMCcLO2Y6e
s/aK+OoynBVO82npzMikM9hl0jk6orynlXEX2lz9TOq72rmZUxL/ZPknVpaLnvs7ESEWKtKnCbVB
EIhs0f/mdPlOMBmQIinSIUz3RPXQ4mj9/VwEBz8vqTVF9SfC0J9iXi6GLT6NvPfLiw29/M/aYzM4
bNGzJN2HUatXQRoTN0VqYNt8cAvepeXN6LNt1KblhlQfvlurf1v7/kja/uuHs6jCz0Ezyff9calr
6BfRXAK2idz2FdtMuwksHN40VYplZK35diGILiUO/Toiy9hC1PXHh/CTOvXbEWCgZ0m/mAiYVfx4
BHh1RI3KKcWXZM7CJS45gzQt64uff9sm5Z+c7m+JNT9dXFyxvC9wN9Lu/Nlw2Hi26pFlpvuEKmOl
iVrO5qe+vKUhnK36URd0t+NHRI3xOvPHp0IEZ929urI/VEz/S82ILskhRDQnSvinuLU29XCShXmK
2mg3uOXB6+RNHcv98sXSFUn2ld6EM636hfWoGbx3zQwLhC7KFSrjl2JEjZeqU4K+j9Voa0fZWyAn
KEZD9WmqLDRDnnM9SyxvHDg4C6O3BQnsSYS4KsvGF+nFj3XKqkmIWY9serHWZhRfQtl/KBS1JfkE
at8NDl0voRCi9vm+Srti1c7LkytZPiP3qZyjx2yxn2aZc5P10Q2mA1q1ROQ2+bBru8vg1v4NR/OX
6ql/r1j6f6m6/jsWVJSu/+P3euRf6qnVW5V/fvuhAOP3/+7UCX9B1cxaEaPRx3FzKY/GN6X/8Xcr
in8BzB3ikGLdCqLwn4UTFh6cpzxc9BSgPbIQ/2fh5Pi/UFLjdyBuAEsYcQO/H9e/UTfxCd+vmlTo
/AA7hi5E5Dehsz8ZFwaXjixJRGqvrewqyqJN3vRsaJe/tl78+jEXXz+eWuwR30wx3y3O8yKJuVpm
Yi8s69RqGw7M/6HuzLrbRtJs+4vQC3MArwBJkNQ8WLL8gmWlbczzjF/fG+6+lRLEFpczn+6qqpd0
pYMAAoGI7ztnn1df+6GN4W2qn8tb/c3OfrNa/M9ogKMxssDS5RDyfnUCsGoC4Zwbz6oJliCvC/bD
8DWSBOiULLPdWi+3I194BxDmprbC27iXvil+9pCL6Aq8+2GkEmuGgCqD5hXDzGPbSE9v5sepNfzj
0Ygbb+ks4Eu0k7KG1ykDKWijPTasaCPdQMVwtRKtc8nBboMG4IH+4WNFK9sIpPsyUek6kUmFy3q8
1WP7UlbHQyIRml4aMBPCCl6uNGZnHtrvVXx9H5lj2E/ZV5vWmosL7b7ArE4vXxM6e5pqcpSu3vUx
p0Y2t0dJL77ipXEs2jXuHCOZCfXW0SqiQbVsX4ed4cpS9xLW1bchzx/mIN8XyHsd3NXnWEirzf/v
J45SiBm8mA3hLb5/4hJuXQGxvvEClYzSMpuabYQG2NEQRyeFLfa6qaBDrnN0W4O8+fxZLqfYD7cJ
uAYsdZwTHHTfDy53hAQmsPq9lHUawQbvkfTy+RDr1xT6C3anZT5jGMObsRoCA0Wkh5AHvUwmxWBq
9pGReEphnvnOrrc1HKAYBzshCAQLUp61XOqb9xQdfjbFedh4tV3/JNimvGqSKNoW4Io3RiZSDyk3
5agpDQizp1ZXxfX951dqsrC9u5vLT8CiLrP84aznP+9/gkG8bZomUu3h50DNhC93SwG/x0IwTbs2
K2q2nu0wPUdlJDk92VYvAYHfxD2hU5aNpAxdM0ujn2C8oe/aorAWMe94mCccHwqFunJnGlLzbaz9
K/wd12UlsisjR0yuJP1hjudyQznXkaM6BtZbKp7SmTddKXUeDCZ5MwTipk+K3RjP/hdwhYrTxsGl
Lavanp9xKcl1v6X9Y+x8ZQwe9VZe8hpi+kw6RCr08zdWqYot4bEEuBGg4Q41kgUUw5dDIqXbQRSH
loIqaDzIkKYI3LBNpGdpkJKdbAf5NtDHVz0rA0ch5tsCUkDJc6+pg7rV+ta+xNe4/fxxaMub83Zy
L4+DRC8bNyUuO16094+jyDqLZlpTe2nlh1u6eInbxUPosjTcg9J28yG6b0M78tj/jPmGjPjOg2qj
H8JKk3/CAn3qOm24GTp0fgUz20XOKbwmW0LcA0uiaRtgHTecoA5YkLlk6Xms+cOyDiqnRtn9jX7u
BDij2/MRMTZo+mcnkK1fn1/nqRds8WLTiOGKQTi/v8wpkEdjbmiuBmojfUmDqL0K5uaRVvPPzwda
r/u/7yefbnRQ/E//naL25g0bcJPUFEhqr5TTZJ9XM8YEpFHSRKmBVYsKdLvtm/QlZh6cqcadukZT
JTeSFxu9oLW6RlkraqUk7stroiL5iUHnikOj8uKjejoz0up4sCwjyNEXXyDrqvZhJH9ujDaV/dKb
c3FrdBXmoVR/CNhm6LOOOaP88cc31VyMs7BBALSRi/X+6SlS7+cDKVWe3EbIn2iyKTgCI8NsN36p
XOmJ4rbpOR//idvJoHRshMIBiKf5flCpaOJ0jIbaywIt2dhmfKkPIVgzfTxXRj21LC9xHcuyaOBH
/JAEM7CTrJIKoIsofwZT8h0v/ezZRoc0uA42xjAeBrxdldzkbpMlf31+d09e6G8SysJdoUX5/kLN
yupFbTNvaipCmWFcmShJgSD++aQx8TsCiLVs2LTrYrHdpWbrQ/L1ilntd+qcP0V1CmuuxAGRKo9I
MGz38wtbpRnxOcWgzqmSbzZHaXra63mjVDXhPlLlqa1tPFMidxcpfhjZrL5Tej9NY7iRNLM8mEOg
bi21jl+sptwOrQlk0BzmQzj9v5L1/1nJPP2wicTkeE88xofdq9lJpZUHC73Hl3etAClWWdP30v6r
HnH6iHmUtrrc3Rq2Sn2OjJYzu74T7y7OT9y16u/TPWXZd1sA4WuxUQ8chY0hvm8Rx/kZfWIzv55o
/NCMP5d68mF2wQVeaPS8SGze2BK/Hy9G35KE8ZR5qIzcsJAuQV46VZef2dqsN2ks7YArDVoRFKEJ
Q1g9avxLEo04KwP2LidY7+i8PKI/RqX/+Zw6dTkg/ohBAwG85FC9v5wg79OotdmEZoX+QNbnRhmM
W9WPzjDvTl0OBShVY+vNO7PecypzkmqQ5TOPOEdId0ZD5VMyHj6/lg9TAdbnwgEAFYITmaLP+2tp
rbgvx3bOPNWetoZaXGZkdvZTtVU5QGHFfv13w622GvIkDz6b+8yrhmkXq/WNpaLUJoHKRrFcF82Z
PfXJq+O4wOEb9hknnPdXl4eFrCLLYjgSMDkee74xEyenOWlkUUhrziw2y69/t5HiZlKro1/H/ha+
5mpi0PkKEQBmmYdQwhkVRLJzhf2IVoRxTScYDZvYL93cz+/ph930atTV29yZGIKnIs88JONuCY9f
6akTN3S8s3Ox8B+mJIuphtKPowObC9gW7+/nZEoBW0lkIelsH9WqeKa+duZqPjyyZQjeXR3dyWJO
X82QwIy71J+HygsQH+z0ts9dFQXsblCmrwiuL7pz0KwPpYTlC/FmxHVWS2CHOebwiRGL0t/GvtTf
lHUZb7K8/94YJUbrWuSxpxeWsRGopQ3OZJ2ZvABHu07Ncm/jZfagGH/vM/UqqKSM/7827mMR/fz8
QX9Yd/ihOkBm6LSYb8FRrO5+o+Ry3neVl0jxk0jHq0Grro04vPt3w6zmU9Kh3TW7vvLMppI3Upu4
QYqvzEfxdGYh/TBzVxe0mk5FWtvRjKDci7CbIDfeZr10k3bmU5udy2I7+cn9vWGltgzl//efv92U
C1klVL2pMEwTlJDrmGhsE82Bct1YxpVspQcpSfdypBce1rj7z2/pqfcG+BYUD3iTGv99/+SGMYoG
uWSKZWqOp9O0+tcmG8uv/26U5Ve8uURcmqMacsTyJhwUFP22U3CuKXLiaEMUpWJQToS4wz17P8QI
L8HH5VpCeRqv+mJ4scf5XmniWxH6D3KVpRvDDs4dNU4+O9Bl3DlGhRCyWhOIblLHuRQEysyj4hHN
Hmzn6T7nfHoYBbsY/CqubDYKsoxUO/iK/vj5jV2Dhn5vItmYc92ktLPNWCbymzsbj5M/qmPG8yuV
b0WVEjibkJoIpUcJsi9jlbzoZfSrVdN82yaYVgAPbz7/Cb+hpO++LRxCFqL9kolKrW79KSsipldS
5qVXGLXvzXX6E9n+fZ+PwqkNSTh9OBFHIdK7aqi1Y5Ylgwf2fxtGOt41Ck4bqqLJXTP5oadU+TFo
0JwUTZ/uEGhutNLEITomyQGSs1sTkenWxXyNoCogMU1CRxU2F0owPE0S4lySey7G0U68luztTQW7
zROaH7mKRpRqO0iHtMrnr10UUZwJIt/NpSZ3Mp6YKc0TfSyFbjDbJTqLCX1cLXkYwjSFPa3flrUA
nV+EqBuRd7HTU1xCtq/yoGwvdRkJuTpH264NHsce30KZaMexHi8DC/Vhgk3W1QILJc2MJhfdobzR
KRKiJJwb2sFRuuul6sGMJhWbfGAe/Fm7CUfoPU0R5dswGfIXZbZVB4PuRZXVg9fMGAIby7rs0fzs
JkgirlmiuVYVfDAo3JRjgs9tqTj+ygzxGjUEq+XTgTxhkicbG5d8URsXSxfxQErLn2/hFyynpUAI
Y0ctr951P841O0P35bVDHmMyw5sVBuGd3ES3gR3f82+dWatPfJdhhqPxMDk1LIf+968AMUujFIdV
6eUd7eYytXDchvLWV5KjNffImNpzmWIfatN8mInKY/+77ObRqa+G1GsUGzjfCk6L0L0qY0q2VLDj
hwKFJLzy6HtHipxn9gksSNu4y7LsZ1m0l/y0/CpQ8T/4ZZgeFDuGJxqN0w29wfxVR6C76xSzcWIr
hWz1+Wt6aqVAPMMywSoFy01ZLZATYaPA98ilbgC8WKI8dqMErSALbyytbNzaEthL4xmnd6X+6iXr
Qa+H7sxacWKfYIF45xRPLWFRyrx/VPqAvr7tRMHXJnMXpD1nSMMNZ3EOi71MstWahCBoWQ8hylE6
XG2vtaYsu6EYC3jq2TczNnZUDs4cgj5sqZkDLHhUDSx9IRWt7idlx6qLaxxZyaA+NQAM3TDPn9Ii
xGkaR86y+zED7U40xrlT3qlPnbl8cmQDi6H24aODutjWRrnAtBodE8v4mZb+I1L72ynMb42C8J88
7s/wb5cZ/eGGGkzipS5A8Xf15LAeWbPcKlxtQgbA5M8PcPO3IkrsHbiBM4OdurV0BDldLm3LD2XK
bkrx61l26aWGeQvbF4Nkl7mJZl6UoriQdPGgVeYDIM4zKo5TN5Y2JKYMKOVsiFazxiBjs5B0xMK9
4tCy2SKfj520iBZPkIL/b1EaJcnz5y/m79LS6tbSbYATCExxCYdZXpo3n/Ckb7LG4MPm9bOdHKgU
4Fil7qI3xquWjIGD18Z0rDF7jcx2T514kyfJhTKZvSuhJ3ITYVdbuiPZLhim2Q1q6NJOKzRjKxUs
93X8l66XFPWlBowTnuHc1AxXaeoHkRivOLZeBIySTTkrX7SkM5xOwUMmEslrJMJVrAXcpKkYtuMm
oGlgXVBw7R1s+OEmtpNwWzeV5QhRq7tFKbbpo+rh89ujLu/Rh9tDTRyMBKlrQl+9Z0aqm6UNogtE
RsZmSki6oy4HsLKRHTxQxpFMe7HDTnmclt1BKKnVt3TKdwmO7geZxIO2C5utKLKDMRfxVhGQrgap
Qmod6S+mBUY2DiJ7V5gka3z+0098mKDFLZGq1BNRBa8ebBsYUZjUJV8Jcwzckd/jEG8K8bwZg0ur
5Kl2mOzPvDsnDo1LOYGiCRAQE53O6iyWpqOBpsMovMWcu+vAHbhqSimx5LtMLRM7WzRnmWsbkr8r
00jBWcfJIo5zABO+9gXJ/us4tE9d7yN0k+e7uIRNOVZpRYoYRLLPb9GJr9KySdA0mEIClOL6lSub
NqhEp+ce+CynbuNHLfcJaS9Qr1S4Y5Z/zM+EXaIASKKjWmX7QR2UM9+ljwsOVRH2KrjVTHrO6xV1
jPEB+taQe9KUXKSTfC3LwIqaaUtI9Saf7MshYgtrUec6c/nLivJucpO1vGSCUQgivYK58v7dN+qR
vLo+wtbblWDMFdsrwxl6TWu5cvBaw4NjluI077BxnrnmD9/i1dCro0uFaSXMZAJQVJz+iT8eSCG8
HMr+zBM+M8y6t2X1ahqKCrp+YfdXRF/SJWkAbZ0rHH/44C9XA+1VsI4uZNPlz98sooGcmZ0WcyOH
Ua8PPiywi1TRs+0/eV6qheaOKi47wNXGT50tTDFKTGrMmGAu0h9CU782o/C1t+3bLkAPRnf6oqqr
vdpZ/2jwRQFNfCj7znWiZ4n7isNAwOCldFx0YZ0f/5iSFntO+b1q4QfFYepa9WM+FYczF76sGh8m
6puxVxceSxQLw4CxA/Rdhp1ua3ORXHDom8Ac9P1jpcdfR0t6HJvyEtjimRflw1K6PF59SVhBqIQk
aPURCHIxzthIc6+3XsNJddDiXgzVjQokW+j2mcGWa/lwrW8GW9VEZnxbHKBF7mUkO/aW6qCH3QwG
SXXw1j6/r+eGWk1bX0YFwNEw96Bh4OaA/svqp/T3Kt21fzISqXN8FhSitlcrDSyUsjJJJva6Vujb
0sTESs935Cg7T9eqiTHpH4y3NLl4I5es29VnKENagOiXK5tsApVA6QUOHvVy59cZnPNRS8/M0JN3
8s14qxkihqTv1IyHFgXlrVCGKziZh8pqXZn0m39yafQJNYIGkJOtHhqkIFVJYyyVUKYXEIl+bTeF
W6fZwPbwnCrmw550mfm/tbZoyui1rJ5bA3mTPJ/luibUmKYJOAqjaWe326aaD3GKsEjSvnx+gR+/
ykhwqAcSL0BtCbfD6g3Qa1mSW395eOSb0RqTSDkNX9sq2ypBeZD07LIKsfEG6YSzRDyk/blUpRNf
jXc/YHWLO4wNgzzyvlcR+rnU3Ou0GlNruP/8Qpe/ZvWmM2U4wVGypnmwVhKnlTlDk+PmNtjmj+zN
KydIunNTE+Xkx3EoEmI1IQ5LpxW4Wj0BH7BsJ+xhTVX6FkWyj54+M3fsCLCj5ttmkMO7qRxJTNam
vybi3rY9Jb9NohLQXI3yQyJVv6yirJzIUntU33F9aDvqa2lVPkABMXdirvFDNxdVoV3Fo3qHd6Bw
4sgETK2E/Q5bmYQQGPRo14+yyx5fwplQfqE+1VxO5HKBOMGhHtS5fuFnC+dOo9bumm0C+pZUGrxZ
wRKYXmpJ5DV9Zv0qejnYQ4QyLgtSkPtcuu07LbtIGGlTmJgW7EE+Kp1mQX3TLnxyd3Z9Y3e3cy5t
h95O9n2tqF4uuPokm3+UbaJfw737GlDf2oyIN7A1Bo7I2t6zdOmLFqfpJQ/pm5Ga40PL6dgtoMs5
qlbOwDprXHOTL/ZmWeQOPNDqMPQS9kapLVwVxkE3j/uiTFPHztBH47Ss7sJYt7wuF/6NrmeKh9wV
QbSJWEo3ODWZSrtkCEdO5MsvZdM9DpIvOVqu3ghfOSQQRkua9Kqxq5sSYgfKhZdw4ZBGBplFGVEt
FPyk6WpK5GETJrN/B6mtd/Moro+oXiy34g2DgSabDrBejKphkvwEWAVwWZ3Ka7lm67k4wCcc7Tjs
WmNrBmp8aRmAZuVMP9RySGi62cqHIQ8ucWrQ+8nS4RAteNRcUx60KfjuZ0PsxMNDRPftCOArc/qy
LtzWSv7K9bS87uf6lWP2zGXbG436uWPrc+tpGk5l4ij2AyIhiJljxjcwmZxFsbcnuQoma6zse+jC
NlYt1yRWBYhZbGzQf2h7mOAYsGee3eBjh4rGVjhzVxhfp1Knq4GVprtAZTfWcPb8XRqTVOnShR8g
c4XHoY6aLwpqNewjVY8pJVM9JQvMjZj14qh3zbjPqCViECdjMw6Kr4WFHxMjZoJHZhju4JD6nA61
7iA1/lWJO/h5kALjGKhBclv7pSZtiy4WTmPDnJp0/9K0JH3j6/oAarGOvZwbT44Kch5tR6CIXO37
UZGuTJIDasrHNRRAxZ/wIIeYg4JwB2+tuety2MP4phIWZzNxcYqOLvXc3DHmsrzIaFUcJBl6UNPE
XlwUJv968STwySrZUHw3OrM4+LFxzzkaTJVg6+P0SJkPVW+230OtxDCkUsN28qkZfhphqALj0oe+
OtpqNVgbCaY6WNXuMZqUvaBggRU/dFt/3JI2DELFbncpvvLjqBovIhyVi4pEE6crU7CVQsw3qHtr
dwgkcB88k1nrOCFXDSx9pePEhubfT9188a6mSkVcYCwNw6UaBN9beTDhWvB9zTQj1jYgDGYMEehE
PUK/0Qlz7LkWWQOCUqu7xCmVqQlcLZvVnTwXlD2toJ5B4DZoDYOgUj1JdEPslvUoZGihRXkjSXl/
JTK7PzYK78xOibt8m5lS80B4nXIgulGHt5Tp0V/wdW5EaDXu3DfmtuiBzvZkKN1JPe1VZyhYySag
HZd+PBz6obkmxn2A6JX/MDoI2G4ZRnhhK3uuXYlwFJgfqW8elMYI4Igl9XBt5MZ9ogGuajlB21Rh
LpIkHEAI+PqmkkZXTvQbOPu3aI7vBkXfhX75XNbxj3oqJUfY0oWRptdWIO9FNBz1uZwcAQNgI0QY
ul2tPIO0oywjo6XqrJhKMkSCCb2cNzfFhWWmd7MMw8SK6nw7Q5jdcP74irCITMzcbHeJrDwLgy8G
5OHSJVrl1lqcaEA3FW8M21tqdj/Af/jO2EzDph/AI4f64PLJeVJT/rHdil8M1IEv9K/aqr/wy+hL
Ttb4oD337Yykuu6eGzN7DmXO5HgAOSTLJeTy9iGxtCspyxMnabHMR2I7SDrqxeq+b/VXkKSRM5jD
FgwPTeloH3BnlMm+k1qfV+zJ7urGkUx5iyl0Z1ndVQ5ITlgAXBR7UOCHdcAJKwqpZk2MY264fpv9
jHtuoP0UFrZblfaXPI921LoPEBp++XHgxVlzFaThRWh029Hqfspp/gVryyYclOE4J+pSLGUXb6L+
jLUHoUgXfP1dhUPpFBkexfNrLXhRxjblNQ+f+9K80hKxmJrjyh2S/BYCw942WQvGIM3vJYU3PZmz
J62fSCm0PMUobugVu2bfGosT7q+w93tW1+BaV7KNHikvkt7c6bCLD6wzDvDwb7xT35J+coVItu2o
5K82Bb8gzC7kura8wL43fZiMymh9z4rkqs3MKzCiqRv3TMehlvZTqh9b34CPyj8YNb+4jYMw3VS6
MW4EjOnEAGPNhgQSXQtzdzJbV7dmT6+a+yQffw5T0x8revdYCkmaM0cvNEFafJ3CsY/ujEyHx3Xn
F2IMt4id4cpFyXykgvnr823Yxzaqxh4X2ReuBKAVxjqsxx99KAATlTKEN8RQkcc6INi1XtThhhDu
G2T1T4E+7DsrOnemPnGwpOdOuVcmtdmka8XO7U3doIKpJjGNIMs1YFJDaw8uy02khyIdrgn2vSV7
5LCogFAcMM/NnwpA6KkWd60iLubmu5xKm/acIuDj5he5vcl0oyi0HC9WW/5BL6QgsLrcC/zeHSCm
zVnuSsi6P7/rHzelhEDRNIMBgOyew8X7S08S1bd9SABMfACHETheiVVivu+H1JF7gBcgZz8f8eOF
yahnCABSKXWhFVn+/M3N1uWwQuRP9WQwzIMFDpfN9tVMdOPnw5w4Ci59ccx4dCA15FXvhwnjSAa/
xTPtm+5IJoyXhRKy5nonV+qZKzo1cxmL6q6MTk0xxaqKphcmGWSCsURWsAHwd+b0Xc2fdOKZXS1v
aAppBIhTWi6tc33P5a/+cHj5e+i1orrIaj+PWu7mlE4XQUT/ANQsn/7yMADAxv4MSjoUR+Dtf37U
fnvN63emkUaJ0LWw8DTffoTBtDPyctdBzlDHP4uV5Gy2HEQp/fOGcnzCXfP+UY6zkYxlTtlJyjlq
asodRxRsht0fRUr+7zCKomLeJaGQZsz7YQK1UMyZ9r7XDZ1j2s9qCoyj0/Zhk2wTSZxRg56aNNi5
F/MqXnqq36sXHMqvUEl75j2YmqMp98es6KV9bSWvc11SQuT2QvrVvgRVeDRBe3/+epx4CxmUzrUF
HIFfob6/2CRME4gYBY9vzugItBNRCwIrdt0R5/75UB+XGBkT4VKvI72cvvPq7ZhKUqPGuiq8sJ+N
i9IgkinL1J7mwxDtEwMR19wAhoI3Yp5pG5042b8ZGbfw+4sspZy1QXCRorEOS/fQt3Tv84s7scws
NSAeI3nKaI9WTzGYob+ToFAQ89Fe5ObegojAcQKk/ZmBTnyjFoAFdTuk6YSKrRbqzLTrEG5M4VlJ
/VWt7usp+VFI1rZqggvRmGfe7lPTA3s5VXTsXvQkV6vnLFljDW6NOwfysW7NXQ2yeDHmf373Tjyg
5XyoYgYha4jG8vsHVEfpDNiRVw5JwjcyrLe1od/9gyFoCVCsx2bJQvJ+iBH+hFzCF/DGaLoyCV1w
1NZ6/HdjLJPkzSctUMfcDG0WKJhvLm1HpyU0+fMhTjwQoq1YAA3EDHzTVu8rqpehpJyRe60tYxmP
fvSlvg8RLP/5usDfvxh7Oagi/l/drn60IDCbjJOL+anP4tdeAxthDNI/up6/x1ndMqEHfWWU1PaQ
6khQmPvNYFmPFRX9z+/byRn25nqW1+rNo5GGSUODx/Xg1b0jM/BOysJzrYKTY5AE9tsYaRtrYX83
mbVpg1nn+OpvO5909frcFuP0EHQmKSAKFptVLba0JmtElkABuJWOcZtf9v25uK8TKxmlRkQd+IEN
rmW1WMq9jTrRptwL+PiX7ndgucPXCnjNbJ9r55+8GkF/jm2tRoLk8udvHopS+3ApKyP3RvYnv1Ee
MRCHzx/8qctBHaPhJEEPJta8BsUuErtPzNxDh3RtS0Xl9Fa/06H4EhpyRgV06nqWzR/eWBBlQqxf
TmIUDbuQGauV7+YlS+TcCnPq9ScymWUfIz4d6tXDKZQafJbR83Cm7HI5VS6Ei0xEZ7Qvp4ZBgmKj
f1GhJq0b8SkCEivw+choAiZPMVKi5NQDyufzZ6Oe2LXyuRTszumeYEVYvZUztXDLT5kAFKFviolq
YrhTFQElvNqI0thJMQo0W2za2jgYlHOUQPWG5iUxIyc3yTCvcjf5K4MFYxuzo1cZcFfbS4pyw374
mA/6AzTwrQSrvNY6R9GuAaSd+UCe+By/u4LVd78JG5QAtpZ7aatRXX5tddWL5eJK1eutrtZnvpMn
RzOQsuG34fmsz0yB3cmRgJvpRQTmyvMNUReOFBLHUPyKyAr6/OmcmgTsNP4z2GppzkZ8uFbEYHJI
rdaCxtsJR5jPn49y+pKW7Eg2hqgoVzsMotbaxiIzwhuNyeGFcUc5hIJ+iYjYLUzxDz5rCLT/M9rq
De17as5lwWgz6XZCmzxDegrVM9vN0zcOHQecGL6eCwDt7bLm96JKsxIZiyVNWym/k+1ik9TVmUs5
tbCxY//PKMuNfbN4pv0sN8JUacvFYHLti/k3WmbcKvq/vJzVFC8RR/eTxkC9Vmys7K9UfTEq9cxk
OzkNUCppFmY/iv+rwwHfOqvPOmXZBxBKPvzSzMor4LBS7nLJSDpz6Dp57/4ebe2lQbsQdc3AaIHe
bMfA3swYuydLZYr/sfgUSaa9fE2RidBXXE8Gs5JLTTYnJoOsulgRdpklzty7k/PtzRCrmdB0oGh7
aWQmEOVNVdkquk0IePHzF/XkPcN5z+aTjxsa//fzjX5O5NPdyDmnXhmhjHOj2JYyp+JzbubTAxHG
yKcHSMv6mB/ok8hNwVe0peU2CpJMlNZtVVhE2eOfXhK1NYXT76LLUz+UoHK1XFKU2OosjDBNqw5N
Q4ek6m5iDt6fD/XxS8dQ2MWQimu/Lffv716vlqHS4V31fEnsyEJ4Qv7ghUp4LSWhl2mXtGvzuD0z
6MeJwaDU2OCCIdRFK/N+0GS2U3KHZ3YLybyVxbNdpNdZM5yZfh9fXUYBrsk5kX0jh5L3o9igjmeR
8byGeN5iKaEBmMEGfI56laqCeeaZnbwmjs1URLH2f1CuV5jKSI7jfWqlZAP4z0sl+oUkcvx+Xn+E
l/o34ChM1n9DPf8/wnUue9b/my61TUF1pv33H0X9FjG1/Et/I6YQTfJseJ00jvKLuuF/EVO2/F8U
1bBJIMlb3oG3jCn9v36LYm3+JXbpPN2/GVPaf+FW1ZAq/Zb0ocb8A8YULigm47s6KXgrrMQ6fycq
6w8eb6HPhK1Dpt/Fvf/Y8e1+SEap+A6vfd63BomahNsY7baziWtwGiIGNLfvF9KiktW3LTBt14ys
VHUALRJj2qgS1OCc2IaXQmkg4ppQ4ABJBuNNYAk/dGUE/1g72nFDrlT+RTHS6BvRS/l9Y2ozmhlo
xHdoGxAv20pyURZESYkgoHdvqKQEZyMaZkHJbJMVQrzWrR1vVGOh/udTb8ZbvyaYqlvKvqzGsvYc
RpImHMNIpq953MAoh8UoX4V+g6a7mjPpLq6n9i5TMuNHGeWVvrHnUC2drqnw95MBp4Mo6ol3QdLd
BPR+57TYa6lqUDDjOsQmNSJh7+ORrhiYa9UsHQW17EtdiPlyVJVkV3H++ha1xAO4rZTiOwMjTxgF
sblEz5Aw9T3JjOnop9mSYpUP39Ru8glda7SCvw8WOBJmcjes8gfke+KGDQK9+UnlosLgAWQocIP2
JlW1mksfNWKN5TDeooCXj2hVvXxoj3lCHuFsWr/kwGgfA1D0sdOyQd/0IMGJfhtVUDfUmJewSym+
zsvsVkc4+APF94hAojbjmc1UQXI6/WoQn4aUyl8CrKY+B5Ku+F6MjUyDu7fDfZtjjZSn9uuYVKUT
67m0T7OkdNoSPl6LCWTjx+pLprcEgCL/lpzYkK59Y7Gmkd8Q/PI1y8AjO8Wwi5QviVIDJ2/lq9rv
CIaqbf1bX4ff6C2TPABcWThxC+iPhN4wcPoUflg1oJ2rRORpUXnE8Uv2I2qdKyoDV5PZXQeLxFwk
GRz/zBobbgrnIE6U8F0yKZ3u/Eo2r+CBC2cR/jyyhCd/GS2uSGMassgzyHtomUCW9TzPirYJlVgh
FHp6nMMi2KHjLYlgbn3g+bmFU04DUA1TtRm3Qd1qJEWHBnqYNH7osYV4RKa55DRAe7XaBf6c/zIH
GvHSqPbboJGkn4aCgH9suu91HseO3LVfB3W6SwvcCWDXOe0pfXcZovwuYmJP1LD7Zo5ZSWR0k29y
RXsleStz9dAEXKqiSxeN2HZVOgjHJxcA2Gw3HUCjACsKy2aX2029GVAIja191/gJ//9YyR+Tyv7Z
KEx2YtmybVfUt6XRJpuiVCqnaJinkiIFM65peENzy16VpFWh94R7SdK21JVxPyRB9I1sIvlrravz
LlCHQSXIr8y9xCQlW0/Vu0JOCrckDYGkMiXaqqM83LQ6wLQ0M5/gpKbEuI3aK9UF03B6pdG+1qQu
MYH8ugPOZiWlW+WxTZLtZNpupiq3dWfwNiWSzlydSK8wCqwaEibwFlQWkU5IjWpz6kmbk9RjAGNu
m/h66sSkjdCUUu174XdkDhPRuK0n3XYjqbadSQ+aXeErpNwOiUkrMMwb+0kdhXIpYVZgASLoZEss
k6VtNHhMjzpiKmMzV5EVXMsAc3f6BMNA0iKtIXZH3OvlnIO6EH57OxohgpWqap4RKPgP40R+3C2C
cFQLCmqNUIpeSX+i2SlPydEehvE2TWPzgSK3QfTToI+3SRSSZBEoqFzmpikegtL2H9tezHs9aW1Y
e22zSXSB5U8m0DBm1djRrIvcbBql+6FvE7q3I+0HLAixibyI5iPpyDaem3i86YdRuSzGtJxgb47E
aM+cE+DaNJCgTOxbszH6R0MR4+0Uxwhn47rofxrd8oYhdwZ0DR3Xtcfc/9XZVpnc+oQUPdfYqHmD
zdJ8yCvRKJepaHE/v/kW3/7PV+wdjfXjx03jCytTraXFoojlK/r2SEj0bTQZUW/s+hCcWEBQQGUC
aG+TYxapR3PJGknyBOWJFWwjAbSlTDq8MWjEi+o5yWFbmNbc3H7+q35X2N5/ckGqcGwAhEsDATLA
+1+lxRS0QjQVu04KNRLqfED6w9NcDKZTRpWGKHF+VGZkGF3+l8ZkdKq0aBDcSY9JRISRRnafX8Sd
S2acQ8SUvdGNLHPA1T+S4zy4c9P9ooFFdGvz3+yd2Y6kSLaun4gS83CLOz7EPEdk3KDICTBmMMDg
bfaznBc7H9ld+2R6ZGWoz3V3S62WShXgYJit9a9/EGfr4vnz7f8QTZ/evsGgBd0gMkVQ919v3+28
vklim9sfqDoDpnAM6i4T6Fo/HKtXuZ0b1DdFSxhyY2Z7oiXsoyMUIQ1thAHDPhnj8gDb4ANg813Z
jVPNOgdd5yau42G++cvLtjU3CCTwzc4rGrlhMPpEHrQVSscYwoSuyZLj4cej+G9N/IGF/Tqp/Oea
eD+8yW/lW/H2c0W8/it/V8T+XzSyzM48RAvrLI3+6O+K2FxNV8Eh1uYTd5v1H/3brt7w/mLODSVj
HUQzF17FQP+2qzesv3A1AfzHg5E5qouU7D8oibGYYqH8tMBRxQITmWyAGEfiXHA6fMunMoe7WOUQ
gVQWVT+Ou/Xgo5i4IcmDqms9FHORfPfXY5J4OW1V29/C0zkIMXdbcz1U8RpL8Cc252Ps5MnRzD1O
X/IHo5gGl9R5i1TOBE0DznufzQV/vtluKD3n6bUWWR4mnO1L5QxQx2xKEM1zNnjl3Ob++EJGEabK
8fRmNBP8wJzSyVP+GLXzTEjv1H53KFRpOl3M8i1Ci9Dr7/FcxEIVlowN4yUN+2HGHsXv63BIgTDC
/kflYqxFTAV8spOT/pCsBY6VeRbh4hQ9Mmh1uS0Su8LxuIN6ZnlG/mWWSPxnY7Z2/GP30hzVfNuI
BvKxhQfbIV6PO/9HzTXFbEmYC1x5jXGl1sLMX0s0m1pt/FG0+YjFRUy09o+Kzpqa/nz4UedVmKju
8c13Xtu1FOzWopCo+auGKlGPIWyWee7iZ6cl39HtUU02QXBVr0zYAV5tskVI/snPi35r4AsX5mtJ
mq3F6bSWqXkyQasmY6vvlp1NUvbjXM6PKEWYVk16clmlQ3nsidR9q7sKb02Se20STp30tZjgT1fG
YqLTzsf+zFHFJ3if81fHa/uLzC7cI9xMkkdarf9s1u2bvsyVvVbvqQw9q3V0pJpq3OMCNLA5esG0
wNicvI0gs/g4OVpwDWWFI8up2zOvhmENdtE+SFPLNo3ba2EWYCnXmMXLYsfl0c+NYTuSvnTu95P7
lcJmIDDSzb8SIZJRf7coQG5Tt7K0Szm1ZD9LZZIgQ9RCeRFPUhOR46T52TI6wtmMKh67DaHGxRZE
nGRplbTVYaw1yJuxX+QCTySzuksTKpEQYssU6pO3bGrHkxdL4lgX8H7vaDlh9o4rYa3yiPZZUnR7
nf/sTsVVQIrCrFkz+SnFsyknOrq5eaKo7LdWN9+jQLXv8dHKz706rWir2pwWacAGY9joqTfPzw1i
gvZl1Ir60mkt/yA76iWnGvpnpU3ZLjMy74uvhGi2KG+Xe7fPYw59XmCSuPOzTqG8U1Mp7wUGCBdl
6cQPel0Ge6F5FXJ/5fh4f5NqMwiGYx7w7l1ed8W16rPyxZr5ZIuh1i88fRFWlA2zqK/NedJYD6WV
7SrifJ+JVVE3Q2VqDXniLURvLLtw4nFLTexHDQZ54/S3Xae+6zGpp/NUGxtP0u65/lBsF8MwsHG1
hrPMJ3MgTcvrIo5fcl1ttdHTD9p03dZ4yZPOkx+ZsmaMVstvg5oUlHOr2pHovSsF2i+iFIi+JTY2
hB8UbOzKVg8ksoVVLDa915lRVSa7QeBkHGfJlSn6r7FuyW8y7SAtZQFRXyHJOHgrndsE/GiP+Dr4
aXbRJRpxnFeNnWfOHCVTv4g56hnSoRV2ndgE4O+nZngC3z5f6O+/WEjDv0rGmy9OXbk3ZBLZZ22L
RWsnyaLQnM2QSB+6LRkImr8Uh7a1CXpaOkTlqzz2VmTOFyln3B9U4G5MJBBVOgZRYRsEISbp+ETk
p3VVaXd4Is/uJnY9UtPZHy8HAkaJiRfiIvDz9JMIZHyNT+l4GWdlcjkMFdJdE1ntLu20NaKul23U
a9YOk5oLNWUXMvbO/aGrQ6Wqz+ZsHdHHEkzfVyjEmoFMdEXgVtzdQ3o1tn2g3zqLgiVckZhGw7ix
nDbf9EKpnZaTIV+3n1qVbrI16iqB5HSOf5V/0xUx9ihpM14HosxDjR79iZDDAWtOuHohMjhcOg2h
a6Fk8LejAczDWleeCmPPwz/MqOssQtCwXbrlSwFTRDW9m4e6NY3HpiSSu8pS6/voIXrHpYl8r3G+
XfdM/M3cS5IzRoTzxjnvi4mdq9fHjKyy0GlbjKUZrj+4ebuDk21c+4VWHSqlq68mMcK7qe/dmyCZ
jTMls/vexl/E6+b6wSIYe1PjlrppKCC3EEInzAK65IBNVBKxfpuNkUFACiup3xedVt+NPeBOptoX
XfOLc9kKLwL1+co+tVNtrSF25ourFb6/HoGORGek7XJPUNITkg9vV1XpjuogR0xTPCcN5iC1TYdI
nTwzPJu7G3gorEel5KYwl7Dr4gsH24BX7PNw6oVMGlpxoe/cZdrjFFBtayX3MXGeUVoGNKMGRB8z
fyS4Mtm3ZD5jfduqnW/n/q7nrHzwZPIY2y3Z6KL3t4Q634/T8rKMU34/9qJFQTER1jY65cEe+3RT
qyHdDcgottQg6KZtiP+oK1AR1VeJGq56QtxQGZj+eSAajA5wQDkC9s/nKfOBAya03Sa2Ocd0JNmI
ImcrrAJPrIHGYe+RYcct6gyCtVtfHwBF5FwRARJf57FxRd60h8ajH3e5zYzM90YSDsgb3YCrwSRf
2KlkDgqolp0Y7JcF/wQrQ63R3hF3RwZY6PamI+wzUvbskcyUFEAxNGejSaPUI7H5SSuSnB7XH82t
CVIi3/q+qa7noL6uDHNnAo7kRfXE1u2EtkuGlhylEalMw36pSwVeGSYg0mg/G9J0mGunBxUEl6bX
3taVwLNpnC+t2sYRMEk5Ad1LmAw7jIG2FeIAoTOP1bIjFMguxHWpIg6m2okJbVb2zLH6BsKEWEQh
nCGBMZxZFj7pdt3cdtRazFR0SQBNDHgZp+fIdo5VmkUKQUo/dl+GJkkvkzFQ99qU3lCK3mUox3Yp
PdJBy2t9a/Y5PtcWp527LVAXkGMHT9jy4/xLW6fGPQou2pK1TksFgUVT7Dw6U5NuHZzbt0k9BPeT
WfIsp+CbEwzV5UCiWzgq+wtp4uWuVl53q3XDyCESywZZiriAoKajbR7scTLTbTDPmYgGQqlRrw6Q
yGVY12m2XHZdYg5b6as6v7J7YOjLfOhLjDssRwnvqAWEfoZpFs/a0Z5TMT7nwZQFX+a5n5E//Ldd
+pEb9kG7hAfxn/qlq+zLW/eWDL/0Sz/+nb8bJpP+hukAbhUYYmIASy/1d0qF9xeSb4xR1l7cZ4ZA
V/R3w+T8RSuM5TJEQgAFfyVf/90w6X95KI/ht/5/NUy/tkvwg92Vq4s8gevTNp1MW70CA2abbn/X
VUsb9q3j3DNVkDsrrj4Mm3l/KfQTWG7AKaNFPOWu167VOCILut3qxt6WEvuNfM+++GB38bn0tH/1
9//o9/sOUVgfuWGSI4TzDN5ZK7z0E6Mgb3R/RrLZ7dzBerBjP7JorMLMEBgRzsXlIopk99Ob/w1i
9Q6wWq/IG169j2EanraeY9c7HSG+3Y6Ah2Iz9eRYjm0Ukw78r2/xH3/ae5MurmQyAXUh+mLRdQpC
OQ2hmJU/d7s2ifvDWp4hhQGZRwaZzGe1kebnjtfLB2cWDSfsiJ/ydM9feh3t5qWc3X1VcxqQoBUs
ITy/a92Om8g142NFxXPnDGX7AWHxPS98JV7qxNuta4wnxHr++W0Ik9F1ESTFTmjy0q3bi7nsb7wk
mOF7EcmW6uN2xBcqLIk/i5apn6I/v5v3wNd6Axhb8LGthIxTmwWV0CrXhQ8h3CBQdEMSeX5ec2bt
AiW3madVIVzXY2BoGx+3U7z0L9CQnKnEedP16bxOlLaR+vIFOv1H9mXrT/8JseALBK3wTWQ6ODOt
tPVfH03mp4wXyE/ZxWaOuouKu0YoZTFqk0Olb9y6YRBtNV1MeoGD5AsyjvUBqkmk4MlNsBFZP5L+
yKcgp+KUiSsWvIOyLMh25TQk30n2dV6XeXbSTUAte9RMhmdh2i35TZUV5Sct7h7iaVm2sVYlVViZ
ExG7DWlLi+k7d/xrzZnuLPoOJx97Z3njwxAP9KFjkm18vpBt0NQP9VIfZyfJX1S8M0fLf7AR4mtR
4k42ZzdU+olhuPDMSBB42kQY9CzDBZ04hyQZu/pnt5HeeJdYhfHZrwqGX4RMo26bteBTR1z7c89/
nrU61j/PoLMN9UG3eNvK8giXV3OrbkSVlSZwQzzv+kaAlw9EbHP9fsUadBKtyrK68qaZ7LcU00as
H62BpHR3iNsN2XD5G5G/MWFZ2A+yDeVW1Cq17CtZzDvQZ0KDM69Wz4A1htjPsT67Z447BntF5PfR
cztrClfy2xWaxjoac635VnKxBwsZuBtWvl9ckPO2gtq6/E4EmWjD3PDjq6KXNaOGvrtA36rboY3D
qUNMccv3nI0Lpm00t8WF1Xnye2pO88HV6uC5CuLV+1Fp5UvlufEVutfp0vBwqCPi2zwWMssJwWns
cVs1+JRvZO5jQdvh+X2WphJSzGjX86EqYirBPhtHLXTKAY1ggYeRDi6PnXlKeTbs+4kI2chPmnED
9dG9CJYeETiZ0f3nJku162RwmvmY4qk5I3MGaI9A1XQ76pS7LBs80rHA51mukIKtC3lWtnp3hLPV
8CMdP6dCozVp52NLfGx+bDhOtnEmU2dDweTtGNPlm7FtaLkQtZX+tZllc3IwUdrF29HK6WcRJS8b
oBWDRHpLPtqJI/RtbPXqzbRbyjtDNCiQ845oumhc5JxcLn2iia0uBG5FeS5u49wmZnKYS+0hqX1F
hm67TsRbJnfRkI9g9s7iy2yj3MJFFIJyucYaxHNulYYR6NFPhumq7rPie+fN9jdfxlPC3TKAy2Mv
Oyx6Xl22ji9JiCnE924cG+zZ/Jt4Bh6wiuQRoutlnpbe1yWo7hvLdR69qszPtSIYDpmFPCrWu6Zg
StrZ13GjyrAq1pyPpaXnGy20b0Ps3s7BmB4ZU5iRkwfJ1kbcfFgaXW1QXYrz1DPHsBhsZ+9bY0du
y4A82hT0VEtQP/ZtUr/hhfmsqSTZmNZcHIoGkU2JTcGWMvcz+SPMVFWmtoU7x5vFqH3IB1K7hRDJ
WEH4UxOqlDRHg1TGelRnuDR655PdGgctTYdtkXXdUdSuDSQF57y2jCtkg1akmcP1bAwXhlk3Z2UQ
7KDmqKPQOyNaUrkcFsO/hx5LJc4YjQgbau+q0K712iJj0UjSSPXSINDBK4+yJoKHlIlqZ4FjwtQN
hhfTxRuvas0bcyLvHZbQ0ciIBHVizXnQyJ8/iiXIzpXIP7fJMl3qlbV8V8LIHkv2zZfOK9MjIv9y
O8rqFqWqCypYspOXXVDSMtPT9DyTbePJ7swqhQvBaCAyJBk1PlybTwyX6QUYeu6abQNVKNtOZfFs
O7q1c5Ps2oQ9se2bOghCx039LNTzkqrNlPW2a4y7KSO5iKTNKXig5bK31VTBHiCRNXSSpGBVld0V
3Xp6l+M0RyLxJzs3bUqjujp3ndyr4I8vznMLOHEV40p4nrnEfmP8356NqRy2dYZRnjbV3tGapwvI
D2pX1UV2VZXZ7ZTBmwjdhQqSwXHX8UU309VYzMP3VPNxi5VZv9fNCes+oZrnocOQITSTRezdxoAK
kRTHUk7JxkGvvUua/is5xuSBml17TcZyU23tWtf2dGLDdwnYG4RFIIDElrkrDt5EWRE2YK6b2n5S
a/Sz7qvlwlZucFuVwXxmuLJFImyLM0941lPKZrHH7AlVfteYF4bEQ85rqy85tLrrySDHgOHbQre1
3AVIVQ++Rjs41C59n6UWa7MEdnbRVlQqiWfZr+XSzC+FJauzolLBZ7eT6rUo/IWAJPJuiQ6orQsp
KwSUaca54jfFTIqW5dy0NVWhEJl8gCi+7IwhnkBoCrlpPUtEI+gamUTJfJww5d1kpg5r3Yzr8ZAw
Lt1J1deRIRYrjK30U5cmOPH2wwLe0M39FUcyrWcW1Jgadu2FXhZ95GcmcnMV8/fTdNlnWYnxpNV+
Hisis+vlLW88dN2xKLApkGBufvy5Z3uK/LK6C3pr2euFdWMN5qZI0+6tRDa+x9lA30A/7o9ECkXG
mHU3S+peN+l0X/XKPG8b80ti+d12NDHkT6vVRiPOcWIxjE2Pt8OmHRkiO0TnwjxoP8/F1F13sQrQ
JAOh4o1gAwJnxhzvq3yYIjfj3C7cqdrwOF/LOU1vQOTx3m+k9s30xF2Cvj4JFnArPy2ixuBswxMy
++a2jXGUXZbusiANboeuUOAyvsIWgJE2/bu0rRBdRRfqDRtVYbvDTsxoJePA+Az4O7ylZgqTYXZ6
dbXkTbBLMQEBmTA7+4Vqw71a+LrSzWjyyRzUIIpHAtdbsHd/fGggUeA/21sPI/Hi7cbHJyaW7tDg
fWx326J2g+suIT5g4Kbv8eMcX4NOy0BcupwQGqDB7BxPCeNimtPg05Ivro2A3y70UGqm/sSXkB0Z
M3RdCLrXfssdnyUUpI58WWYjvTW0Se2zJk48NAQIh8NmyA28oS07rjbZaEHjMRYp/e2s/JZaIrOo
6bJGz4ilT33PwJAhIAYDhysiSAn9Nq+d1KlvNPzjAQDLrn5ag4r1beMosz0suBq1IbmZ2UOdiYXA
1H6CzNU3rniyygqPp9Tv+u/9MKgGn0pVO6GV+6Rsdk7fPBTtQq2XdgVe39WwdZaCXajRjIvSau2r
rF1q+yy3Ei8+q0tBIp1bds4l+W3iq1v4RRIRKWAde1daF/it+IcmseVdMJcw/TPO52fBHrDpbVnd
q6GOrNJW5w0poF3o6rJiy9LjT3OOFLAs4+mc6dd0mOAcXGZMjD6DhlFhhk5fBa9zM/nfi7JVe1b5
cjt5SXyo8Gkxtg0e7XuIbkYI2lYbOxwS5gDbrMIbwLCXDJi8WJLIn/P5RpiJO95lgT+n2yHTS45A
lwwuT1r82Z58BzV4QcM4oMR1nSqn2Qwmm0wtBdFtmCThHtlU6sWYyuBSbwcnDbaxlLoVdiKlqE2R
t5WPCF/UF4/W6huo0nxPDlsfbGXRdAjU18gvRyV5g72Jrn/OAFgFow69vm+TqkhvRsiC4MDBMDsb
9g1O4bkOeJfxXN+1BQtiTwyrdiVbBUTZlqoAnpuqyDTS/kVLzeCl52+nkaG75daVxXhr0COcZXUq
76ps0fbFXMgLb4I200NwySiolxZYVB/VUzPPOPd07YDDBBQl5YAgB3V9tC0cvak7F2vZlLEa3aci
cyjEcAS9xHBAx6JICjfygx7pDa9W7MjcM+KrsU7nOPRSp2u+scN3kgQryyj9vdUwqn7Q+yItniCl
ieM8knROQxhoRYjXqHzKRZnckETNyNZzVX7Xmh1DW3tmAIff87gp9RqeetuhW0nGcbsIGeehysx0
P5oaZ2DXMLyzisA5Tyoiuhmlje39Ykw9MWTELWyNKfO+m0E+HfJ5OLT6TBei9P5RYfmIvYpYniVx
fAdzKsph4xZy2Zt+lW7HJKiJTurjqFHKPKTa0oUUD+llDr2KM4FBVFJ17S6u44WwYq/9asYleGM8
YtKNIYkO7c0b/iVJ/S+f4iOAcOXQ/DOh4uateiv/z//8TKdg/Py/fArP+wtqk+mjGgQEgBhh/D94
0PoLqAJYYFUtobj4iU8R/OXaHvR7fVXP+iYahv+FB/l7gQd9HRGay3TXJffpP+BTmFz+F3AC+vMK
SvA/cIXYg7jzn3GbCqoOsyFlR61M0x1phsa96c3TYUEivjV9ZV4RiS6PI62EtYlXAl6wgvuOXogL
S9PzrTn0+BFLfYSyT0MhMcUl7ExJbRuw8e3dlL+TYBKIT4yqjj896d8Acj906j9DK9y9b2CsjFIa
Pgr3/+vdQ4olliQOrKjQXP+mTOPsPGAERVxBMmdbWTmfagFVc54F9Gcvr9KzWQCDWg2KZeZQOOcI
P612o57tINPZkbLxe2plmZ/1VYOHsDu89ml955hu+0IXy6mccUTEhadvDWGJaWsqgZ+PmtW+tdLx
PA30eRtz4m7LAAGgJCvpSh/LjPxWrceqQGO4M/jmjrGnOO/KUn2AiQIon7xNuOfo33WbfGP06SfP
wyEnqR4KoAofCt9D0WQ9DixDm5zHAQnac2blL62+mCocuvHzn9+F8X4luVCASGkG7wLw0td7+wmP
pQstcX7pjWiY+J9FBMGjRCi/rf1M7ZoGxzSPWDpvWOGWcXzS6LXPmE59+fNtnKLC0IM86Ebwk0ho
xhLjhL5XpwxzkIPLiF7YCLWVJaBPxXfN85+IW1+OPIePklROYWEu6TskVQN9wo4C5Pv1h49NGg+y
9WTkTzrTb9d/Kdvujjjyjy70/u1yIbBnn8A9A1HzCcZaNWzvzuLKyCZOroDaudT7uHbkjqbW3jKG
IhG1880zMQrnP8V31x8JdMk35vA73xn3x7zZpGkGCR0X84+yaZvId6t86/eJFxV699BUMRY88Hh6
Y3laO43wzy/2dz9+fdAWYxS0T6dPuSddJIf2IqPaiV/0uH5TrfsiLCrllln2JA1w8I/UO6sW6Nft
hc8IIB4bECiVzumSznCM0ysUC1Ez9c4xy5KeeBq/efzzL3u/fqiy2cwNsFNMCE9lsoOy+54c3S7y
YApv58Cu2LBkH1Y5/OI/X+odTM/gEWDL5mTBPAkV+4ki23MneFWMMVZW9Tl0/MfWcL5pNG+bTNeb
cBFdRJUCnkDjbsr++YPLv/86iZ5b7UQ53jgLnZM9orcX5mUWl5eW+bXL6wtdda+eLl+tZDgQJL6r
Ia/CNSDKO/XudS14nQTEBWdB9wGta98m8KIHP8+IDvj053v7zVv45dZOPi4wUCzPEm7Nc0hhq4Kb
wJafeTWHP1/mN9skj4DpDuM/tif2y193C1dD3iDMBRNIW917GIr7tfVUrB2ePwyQW8Qu1VPYd/AA
qcJxZ1OM8f98D++XNbewCpRY2DaW3OtO/tNOnVGbinpQLAK/rSMPtBM6jNV+8EvfTRyYeeCezCiG
KR3qt5OzSK8FfGd95CrCe0xm70EW8qnitO1UH/35B/1uWfEBMQNke8SM/2TTF3aB/a0zdJG1NN1h
SbyXrIaNZA6pvR8d6azes/MHD/F3P89aKzuMJwiQO503BR3RLUr06Oab4SGBthC6afdZ2rhWpdbX
P/++3322puW5nuER1IWPzsln22ruYgIcdlExk4MEnKKw9MfjJpnBjdJGTPtGZiN8Qf+lxiBSB5v5
4G3+dt3+cIvA/QJdqHXyfQxTrOkYtXe4p9uXAUf8edaOYoemZqvm4dvMayH8Q2RbhREDdSskjE77
4Jn/9iYwLGP/x2COQ+jkRQNl162ZVl3kqPoF+7S72TAvEdw+NEbzRGmHOspd4GR+t7FLsVT99sF7
WPenXw8Eck5oGr11Cozn8sl7wFmmHJIeY9uxH5lvjNpFkBNmk8cijaRT7XoE2mOe5Tu3DbRQQWfD
u9hyCMM1tUhKUMVqNjaIPUQYtxraBnybSeis9O2fb/T94oRgAlGHioSbJF7t1y9c9ysvXZjQc3DZ
jxlWxmci8PceA/NwGTFX/fPV3m+dHCWMfek7bdboqf9GP5nuIEVhRIHTj1/zPLt3rBpKm/ZRefsj
U+LX589HzsV0MjdMxzjNMBCCZCyV2/pKwTpqRfOyWLm9mav+RiXUlVkMryfpSFBpy4rZrhmQnKdP
h4YIvQE8Paw8tHsiVT5BNN6rdP3xICd0hE1VQm5yKCbgUd524+ojgqlICEe22zZyZraE/sjT1ZcE
lObPT+/0XUH7QhTBb+HTZlWd7sbTUKVuA2UuGmigoPmW/q1KgM58iMPo46uP9uXT3f9f18Ockc6T
RvI05CwtpRj1pkMaRnV+Xgvdue2T2P1gBZ5uyetVsAtfg0lYhdSsv67AAsvQEtxrieCVAfc26edF
Za/Sbi76Uo8C2H0fXPD00+SCFn2g61HUEOd3SnRRzZT6jAznyEy85KVpc2L6hvbN7IwvRgH4W45Z
Forarj647jviwXphamLyurg+hpQnv9QRvhTS91VEQB8245xCZm09xNJDtjX11pnJgE844tFfvqeu
f1/p2bXr4+hLBbTU5YtpmCJEoFl/sFeefpTcFo0CexSeGxgjuSeHPPoG2Vd8C1HQQnyMVWIfwYkx
N8f/+/jnFfwuDpxrkY32owFChGadOgnlszbIQssUeyBR4N1SJZvEguLrQehM6BKiBY+GrbsYb84U
72Cv9Rs6P21j1/aO5QEoP30khPrNcsAQF5oOxwV1lnHyVobWTrlWriIBZLwD74Ut2RJBTmbEGyPN
FzHAVUiyIt198CzWI+DnLQqKkI5LPv9lC16bhl8XPpgN+7kS+OH3+XcGxMg4MQPPyy0iOxSUvlgu
pmqoz90CJvhICLWHmLiVX/98Gz/MqE5vA7MI9GsOxkvvXslQAF8mgzZGdjFZX50m/pSP2fWkmwOp
uvJbPg3uA0pxh9G0ESR3nWjmQ1Es29IM0lvN747A2v7FMOb1QXUe0YxQfiGCaCgYWlt1O1tb6ltP
69JraCHOEQmkcQyqZYpqnIs/OWXrHGpr0V9ls5j72K6DPVoWGJFd1aK7LvtNr/QQVUG5LTDlv6on
8hIYu23MmUkEUyDzCI/iM3pf7wxrQeuNya66k2XNTWLwjGik3lWm+dROlrqbi6UKfWQeB9Ptnau2
dgRUiaK+LnFs2qcwXCKoFoz4R7jc2wSN5mWRM3MgpxtUxEX1cK4mI3/MvVo4ewa41vLBx/iugAMc
AotA/rYiBQwOT5ajNrezcIZgipLKenAS+5GH+rn2mtehR96ZrdPRpT8wG4ySWfvywVp4tyI5leFE
wQBifySs6dcVCe4OHbroxmiC0vHVR//6aBpxdSgX/cnpgn97Ufwzee39zsP1CIxABYEhF5v/r9cr
s6XyU7cYo4bZydNgNPhWZ56zhWgUf8Fmw81g4bYa0V6aunOneHouNEs8pEXnnSde7X4fxchCFEo7
lyUU5VAr0FpsMBZgjhavu1lO+ssdYLq5YSAFUdnjD+lOr+8bqzaY7Q7Z/s+P8P1uYvPhwuQkOwk2
pXvyURfOTBTMBAnK7pJq4zVddkPKsn/tN4q146bx0cerKZKmh9nCny9NIbC+oF+/Zc4VlG5Icvg/
HNq/PtDUiGUCvUdGcQqnaZcLCA1oLcujWfsQAJrGbT7VGeKPcEyUd2Qo4ZQhUpbyOiav4Kvys+w5
wXCdXjLLjlXvqJsldmIQpHywzxnxzi++y3DNbMbvxaCMK4Ej/bmZG1i/TwadU4uJuQ2Jzw8OcijV
uNOyub5RrfOpMowr3SuMg2nW9nnj17BJpvJxCco3q6oSvjtZH62+N5/hT3ivzJiaTVPXxWWlLHUs
oM2gtDHbG1mY3oaKJbgbZ7u5mmyz9/G5H3BRaErbggpddIfUF+ZDvVqjbkfNihbO2wMivOZTKnVj
L2K32hTM1ci6aIhgyDhmXtKynh7BbYIohxCBEcNco89qRSI2WN9pZJxaOg+iZNR5kfVFf71yeAoU
vGN9juc+M06vH5c3LR+0N+ps46GfLOfNUS2zXo0QwZoZKIoAIY3mk2Jai6Z8UreEGhQ7QiKWoy4Z
9haxP98aY1xvxgZxutabHji5YKSYmp7H+HmAc6hZox4koe8sTtRUsra2fVu1V2QTSJzy2yrepLNQ
l06j1VsMjZJ2h+1PkW1iTTNd+GeSZ8HI6KFEhSLCKdGbTyguml3flnUWGpYWXBmZ0Vz2g4qJ182q
V99q03NiGTARqhkgB4lrhv4IjWx0PSmiroYMhcilKj9Ry2A+D3IKGx3ewwG3Cy+qIDoR+oL8bc6F
OJhZm3/Vk3G4YbznbuY8wN/OmNKrolTibLbRGnsiI7ygWsTGx8R+0+slS22GDpE2Br4fOlQMrSad
UY6BW4dW72tniB6db0rixkshoSeoLul4mbFKYK496ibf3rgQSfakZ6DNnjuaYuIQR2YVkO1xu29g
VAnG0n570Jn7RSJPtU0ixgyPg9g6+mWb7W0/G66g72VnqUhwUe/ghuiamXZM0AMUJclUzGeLNye3
nkvRsjhNcJFbDOcWkd2T02xc4AmKw0/T6U8d+i64NY0TIf6Id32nG2WkZ9VApnLebtvKDRg6BuNO
db73mg0uU3VUX+3GXvJ0o/K5fM4IWuR4reZLhF2wQkwN7ZVeBubZhCBhky1eZMz+gH7f1fjIjOwO
4URzZtde8DSPyK662FF3nUZ98X/ZO68mx400Xf8Vxd6jA0DCRuyeiCVBgmR51+4GUd1dgvdIuF9/
HvRIO01WTfH0XJ5YXUghlaoTSKT5zGtWc+nUVw2epNuyB/rRTzYz0mnXXRHWYDl14yqwps1Yt8Oh
TDX7Gu9CJO1CR/Mst8MuJ85lt8IG0rEA05nKoZuG+tq0kuaBbfJF2o3wLDAv+Nknvd81ur13u9Q9
qE6s7Gazi70ZbuxjnHbYZYeB+3nUkvF+jPT5e5XxMftwcLYVh+Z9Sn35SqpV5xVZ6lxPeWZd2XbQ
XzVytr/p3ALf3ULh0wV58rkyUx1gOd90aFNrk42tcR3EI1gsUrXyQqvcaNzZ6CZ4bd6Q+k1x311B
9KFbFSMo/0ijnKChcPAxAVK8xtSovnAAVt8oCOC6QAVvZa6P9yhbxBfBmJTbnsL+VrcD9PF0R9lk
Ayy3Ecj/RU02fABx9TxYoytXXZAoa1XpxC6zzDsrb7mMqsbd6LGV3MakqLdFmAbtilqj2mO7reA7
Us7iaujsBDqyVhIsJiminCtLS+N8ZUpxZcVmj3lWNjwVSr0B3Dg/xEOiXdsJ65chGuqmqPpYSYrS
S9M0Qqx/3oKgkmh39XhhkpDEi01NwF37JUM85LpAtOaLLpvkohWR9WMYC1A39VBeCLuK/RyQ2SYv
coRM4ibFQGBgIj6XqsEzamNfXJul3DVdgP1CBjgocsKb3nWabVGZ9cGgnHgdp5lzpySgPIpJ1vfS
ceavc9PGn6zJmO4KN3oohlJ5sWbb4OwBOEENTbsWk5qvs6THVWea5a0NDVHbK6Emp6sK+yEYfe0i
6lIklX1TJUmDnEZfOPcUU6rDnKc6+vUOv0woZj/1dg87fFRdVGcKGfbjroCHdBdnxuhuYXJKjxke
TFJErdA8qrTJ6IFSVFZDjTutL60QsGkKfmJV097FK6Pu5z1Gs5jAVUVxV6Uowa4dnLLXTdI8Zeii
rKOmsW5KiNQviaaMn7IIT1kYr/2w7bUx+IS+NtKXkVJGUPP68nNCddzGb0Oxyk2EmuS2dZsU+HHU
uZAl1B84D6EK03fbLkUtVIAYSwGQmlfQFZNPrlpkfhzY6IFkcOSRL4qHW4rj/Vfsb9PnVM2B6FRj
uM0LAWLWHQe9A7Gpt7BVG2XGzKMvag/5EafCZ2POd2Y4c96o2X5wRXZHf7T8cy5EugYhWMADdeXw
ZI1iuq2UnqpICFQVGakyx0+pEgctSuptWBbyorfoyaSVD7x+2GAWZTwPrt4hZCrGpyBwq3mLKVF0
HZSGeFHV+Ftl9/ZN2JnND6XKiBMlTLynceBMoTuLFU+ljUQ1aeXYT/Os0z0sTfUawaJ07yZSp/DY
QZhVdWyRqhRqYpJkX+SsuohgNdDrixZjEVSRmjJ8UNP+gnynXYtR0dYu8uPQ5O/wDixWbo9iozKy
WXtkqfZUHR2xsQISHF+DeX0pKnhqijkW95Oa6b6qDZ0X0YH8OiZwFD+CbPkyxUakbrmkURWQzRJc
GD0fqC3ZnVHkHqYRMRvC/l2OpDwpBzmPD6zlNhuUAuiKiZXUKtJrbjnRCo5gQzRc7XZBH4E5ccbb
YQiiavUzCnJlCPwkqsx92bfpDBwlr3faGB8cnvGKcKW95SDNVnZnf8zNJY5pMvcCFWisMZL+btDC
eMvVnVyM3Xyhyhy1Hqt2HhOiaTNXW9+WhNRK1gNwirIdaOycAxT/JNI8jF90+1MR5JshojclFVvj
Qtb/DFhTO9Ms5lWl5uYG4ZxNrkhrW0V5DNSwgDtcDp+tRKI5BahqNQ4VA5pp9JEZSr/ldVQg9aLa
29Sxw+varYmuHXePAwwC+7neojnkWHu5FI2aOho/YSUYH9os5ARqgumjqsLVLW22Ct4AmyED3abh
AgYjfQTGN5YgQEcn3eO34eN73q9FOyAGWe7iapw8I0we2czZOg3na2Rc8QZTq3TTTuK2swaVna8Z
d06gjdQSR+i344SLaBdHxU06VNOtPldtvm2aKrqeNE5Qk4bhHSAtLJAg91zPU3LD3YaEADNDBAt4
zs8bwtHBcltUbSzcjDno7sxR0kvNcvMSY/T6fhChe+lo+fegh1uaZRSwPEtazuW4/EDFbDhcG2oM
HaIMtU2kGMaCP3U27Zg2O3IgwEV9PR6iYTSph4XyiT/nomd3HeCnd0vVXuuew/x5shG6QXFn8EpW
7UGmExGZCCK/NjKDODlILnWJ2uTQVnzDMKg3cZBfj2ahXSsGazMhxlCQqNgFbTBuo9YtVtDLDX59
+C7QY98gxTBdQ/6ewftpw14dUvGkQOS4zIpwuu8RAtiLLlVvQ0gXfq+rJDmlTBXL09RhzD0apiPH
pzZd2rOe+3VjTE8W1O1V4pYJRoQWsA6k2Nq13esl8LKyMK9EWKRiBYAe2ahSYdXPJG6Arez6gh5J
3KygY6I7h34cm0fOWjKttUJNt27UR5tQgGtbD7DpvEQR84uFCNLgYWMAyWHG04Y4ve6sW3D+gqXj
NOXXBOboQ6+k1R7081huw2BwULUwRH/XVuS560Sdh+saFgBANX3c1mgOICACYcRdl82cP8osUS4z
YcB/kLNFAFAi3MVkf67A13gS0y1kwfj0mOeN9xBZzOexz2Hw1KaxpZIl+OgqqiaxaoNqcxDmAJUy
VZk/IFd6SSlKOYSzSLZaWiT32FGCyq8190uEq9gnKN+IXVhD7JfLna9FBeFLFjOpM0Bja9XZpQO8
l0jQ4BbEma4Kb1Sr6Aix53jXlnpBJdesNmOm1KiGuOuiN1Hj6tQRMrLpoNfgLH5m1v3UzdMmn+pq
i32jE6xbmMybIRb2rkcjb2NNWfV9Ynl5amib28BBddQkaqS3301wNmoYsLdmjqkZOUJ1+RNM0xnQ
ArCwAhCnBaWK1F1peVbjaIcg6So6Y+hZVNS5kWfo4ILPBaJ3MUilOrO9djAJ6gTO4mqCUouahs02
0/k4qDwdane6XlzbPs6V8sMukvBjP4j4W9+p6nbGJ/m7VHLgHSijAbHuivshk+GhNXGgnpSesx1E
vxdVML9NY0DgbShc7cE1Qty6qtlEVmN5JPQUN2GfXTpdo1UrU+AMI90+WDdKX1/2DrLhgpiu6ypl
V1dpvSl0Wx5Uqtf+aLrBQZtF5odKVyEpGqhe6FRs1oaOkx4WwwWmlyPadw35i9ICH0VtXF9HcwNO
hKLrzuxceNZEDLgqFiVg5VVah92jPs1I0ljQ34ZVmkf1Jh0yv6EkcuWqVGgbYQK1Hzp/Fg3hbSgk
swjfez+M6LGFAkf4Mhb9J0NPh31VKUguB23G+i0ac0OFrbhQcpf7rtG9PnqcTSM6wLkokdGLCBhR
ZqN9U3GfonffEN0VgkQgeQyHONgHmhp6BSUJKhDTQ9jG1mHqw8aLHeQNlhqy3AdC67eFyCGpYL2H
sRxHkpuVOfIM6lytmTScNKRdrl1i902SDCmsJiQv8bOrJHdU0mr2ZZN21xLF7RXXzrp3Rf89pFMP
qy344upgw6fMohgFYO82XODVVEaMVWll1roPgkvXBnBmde2wnYPE3Qil3M9zw5VtKJ+RRgC4HL0U
Wg5t1FiSuAEfwS6Zrc04Wy3mlfDGmq7C7QWdwSGo58e+4JdFlCCnOGrqPkR9L8FYb0Wusm57jCfK
Iawpg0wzO9ZNNlVkK9tSRSWuQjgS5yZuBGh1Pmbfw6WTUGDUjRInOidIvCyYHqdGFJ5qQyxVFcu+
whvTXJtxdSmKNN6gZAavJNLgB0wqrZN4vELuN+QEzO4DmGMrM8Z+Z6w64t3RR5XiiY/w3IXJRybq
42Smu8Fo/Gm0Lgaoplc1N7Kx6ZsQnfwYilAAYk64hCjz5JoraYMwxih1vMW9sz1oOkHQPAPI5aQc
VrVhYnsai2y6deZmvDPiGnB5hWvrvWHCaavDRMegMIG+51rIL2rFp5keZbkyUqSD25DiiYvr02Yy
uhCnsED6aJQY39lP0DOWYx+fUx2KDEZiq4piEb5eeLtiOQduDyWUzKpXjdaLT70mHp1ZN9ZDnlfX
JqC+FSivTzAMY892pxS8lzZfAMqFmsDX3MWA+texK8jM3L4lEhLIi2oh+Xws3K96Oz9l0M5wELR5
DoGKZDUlPyhOpOvajZ/0UZGAMaN+bWfdD7zSt5x2LDmD5Jrypn5r6r2+iVFWvIpsw7kTjnSu40gr
Pa2SyQ5sXH4d4jS5CGKCUs6CaFUMEhNZJ4s/BtNUcn2n5nUXdfpVVoXZtVoj0d/V4VYdxGcn1JC9
KIgdoAOaV9bY5GyuwdpZ6Et8trVx3GmyXfc0yq97QgPQfd34zR2U6r5MRroGFqlLMGvzgTIz/QNL
UC0zR7uCj1S3O8ip+bVSJ3g2Rpn7zS4bDYXaGCXKFRNANS0DUNCsw7pQuCki1YqfOoo8FmUcgOrf
zdnmgso0C7FVEmRsElSDgDgMQ69SZfRsUxO5qNkTdzbf4CIc6uKiUMXkeM5sty+uNUUMFyW0Jaau
2xXJFN7YNowmkzv5B6JEykPViPTPoMqnyzELqy9tLtJ70PfQx2yVipaN7aA3Dabmoz8jafi3ureo
8GyQvmDxlKGJTFLtsBX15nOot9OjVsSNP7pp/9TORglRUHbqupNxtAsCAp8wUZNLG6LUhlZ9dVGU
SZBtyHfGFaGPdQFtMCQ/74w1lEwURkRUzp7O0FeIusZ00Bq5T+oxo+6IqtfcGs52QhoWWGDfXaOn
IVZhP0W3MlDyh7zpm10Tm0Q1ThrSLq2hKtCCID8a7xH9haxbuxqF9lRrzOdwjilUgKh0N30+8pkk
IUNyoXccL7pjZ9/chntqtgc0ZEfTdB9rC6pmLfJqPWe58bGYRPhJIbSxy8ndOGldYhGrC8Vz6rpE
0GTkmshnxV1XHdytuMXqoLPH8IEz/p6K3lo1SIlp+ROaPKRUHwnUzG1t1f6IKguAY2cfxlxgjoMk
qIbKu6axTKSbfe1yig8t0hw0IZQ/0VLFdCCqqHCjOTjP0thQ1t5FNBvWcAQLT3FCir4Oe65Ou4+x
U+/ZuvJ7IynWNNnQemVkLdpW5X1VLubhAfy0OsJPEd24amVPponksoIOmu2Wm3nMkGLr024fUcX2
TC7ZFzXgiu7MXN8as2m+TCNyTyZW8p4k0LNQbFkng9tfIDNTXS4A0D31emWthLrpNXB+25XR5/k6
wuxmjUPoeECgTJRMHZU+SrDtg4QWv6J81V9VIQcFdFjtMZXS3ahSIJ/Sm0VElBuSGLVOFhCdIVcE
aNViMY3OXU1Z6/Jnwj1FxfAURoV2KUTYe0jZdCt1KqOdk2S4R/aDcxG31gFb8gyJGX07QSNGpxhs
u6+XunzQDC33e2PqtxSrM2UFADrxRZ+5O2OQI1pOXfUFCVL7uUBG73Ojde1H6mrIIQ3weBMv0aPy
Iu9HhK7oElwUNNX2cJq164mI57KerQpJoxS34ym8nZwCgdViij6+33B5Jb6w4CIWjjy2OAh3gDM6
brcMNKPSSNXrDXqrxlppUZhGce6pSKlJZ9VNEWjVg8lTPdFzeeF6ImjRc9UGqicy89lawukhdCzf
rkn1MzV70mBJHdpyRhw6LtDPJ6s588xvdOBNznmAJAJJcqQWTp7ZoMIUDCIFvVkmxtMUowQbjQIp
Q6PC19kAqNUuJ44uyx+RYCO1NA0u8Jw1rioHEatZB/RJcNScQQa87puZNkhsTaADwFNpJ61HoRZQ
ae0QES9K3i1IE/pRdwEJJjzcyPCMIA1WNcbA5wBJS0fsuGNmAnCBI7F0IRFDOGm32ubMiu7iejOX
WnZwSwzCJ2vsEy+I7McqEc/A058m8MRrp0l6UgQCdZOGwaqrneI2m6sM1KL5TOkhvaIR6VwPsVHu
7RrF4lmh24YXdAl8Vl2aVI1GMwGRccg+0Z8N4NsVFW2bSA0FMfIZ/XvQ1Nd4UeQrrdI2RTS4fj4D
2zNpz0OfL/LvygRrwM4w+YUPlnIvzCVpt2U9Uo6J9mo/91+aVJu9JsilryQtIsZYvhPN5F8cqAeo
giSa9X1m70DjpwBuzOH08v6meIW8sxGwWTzcXLAN+E+cInfdqQQxOgAXrRRz8oZm8pFac6+pxKc+
LEeqQbVlR4/SUWKOG3QNNUtF2soc0jP9UOP00wKs0BH6AORDCwejlePd2fOTKpZquekmYd1Z6BXT
qxDD7c/3/V+y0+NUvfzXf3wvZdE10/1LGJfFEXXpl2XhPXfPf7z81FC6fs75rf9u5DcQk//4T/sf
//UfYIr+UkGy3A+wEn7ib2HjaOy7/6E52eoH9IeQODIwSoBEsPzobxUk/YPFkYWTLzZkSCgt5Ki/
VZD0D4YGiADsirtg78Gb/g7NaTn/fj0QwD8BdnaQQAF5jofbgln4BfKsOEk32UqKPsig5XcmdSiL
OCDcDbjKRfscniV8u5hijKOEB22q5eybOaz5SpnTx7it+oMa00kKG3VDaQyuKHp42g3sv0p6GpTt
Q1MG8bWFnsm9PjjFQ++0TrnVLURdfn9hXsXfm7It/+z+c1nP/zTu+M+jf7vpX5pONi9/XD1X7R9b
Wfx4JoguTn/n6I9o/8/PH4cv5fLxj/5l83Mh3MmXZdm0Muv+/hzL//n/+sO/1s6ZRchp/q/5dv/N
cyDH9cf0x+q5+SZ/HC1IfvPvBal9AAq4fOkFgmICC/+fBWlpH9CpAkchwPBCo1ksYP5ekPaHhVvn
LPwEw1oq/f9ckNYHVKYEfhz8WcDasQr5ewZu/7HSmLx/DZI5hYk51sII5G8scoiBp7w7qVNprpJm
IlDM7Yd4lC3NVWcq1+j1q99E5eqSOkQabAdVk1fF7OTTqhsmSNxpH9l7fXRrisZNsJ/i2fiEUW+L
9ns3dsUqRsboGwbZmR/MiiwQhSnOOQf+5JH9up0gMmrAyhb0qMmM/Lwtft1O6ozeTWkOXiTN6Zn+
oP6QWuZENceFxR+5bvNR60mzSrQz09WU655F1XxSB7COIHKNfUO1MF4pnAglWa1GhiAVSsNhRE2P
WOra1pzpVnZi+CwabTJX9SyUW1p68xat3Xlj2VkjVwnFns8ztSH1BlN7Oj4qmll3VpJEl4Fe0CNC
QSImYTfGeIVVcE0/W+3P4XNO0U7LVHCXwUJkPgyQlscniyaJzDOrHD1MXALymMheyVFVwFlCBvtl
of+1iH5VzD/F1C5DwY6xAbzRkVRdTstfD7G4zA0NbuLoWfYEFaCo1EOrBACpXJpydhvYfiiLu/89
b15denzT9w6cUMbHeukav/D3OaN/cKE8QjNF8WMR+eMw+Uv+zxIfAL+Z0FMt3MFUoXE6/X3OoLLu
AiPD4hNA4JJk/POccXAQwoMNtT6Om+V4+p1z5lXchjsR5xl0UNBj4LFPd+qc9/SgrdDwSgj0nqmC
BKPDu5mq8nvpdt+c2LmTNc4UkZ5Wh7aX6J4blFd+mbA3Fu4r+COxwXL9G9bCnoBLd4KfQ52Vyx/l
KE8KVb2QTn9wivylTZLHUWkv4kShAkgjZVUW5SWamsMZ+N5PcuDRecX4NrO8oBJtqNYnm5SDoNJa
MMGIThGgelSgQEkYaX1T5WaEUK86d/lKKNrMYWXZakVtuVbMFdpWw3bICqR9c6QGVyEt9oq6SRJ5
Vi0zFMJp8GZZVZXe7++6m+qleOial5eOC/z01v7/5aZ/96q/fG655KPn/Ln9NepctOv+2n22vtzX
pOqEkBpY7+XD/i2+qX7AagLmmUA+EZbWEgD8tft0+wNUcYJOEsTld5Yf/RV26uoH/hg2oG2TW4Ac
EL+z+05zFVJeB1YCUYOhL8YFJ+mv2Qy0kTWz8uktlmtTDGjwNFa1fX93nV4L/xgFlQCCGZPrePn5
L5dxaEppiFFUPiDRdd9h/UNvEQsExRiwWp0KePBGdOYqevPNaPqpiwoB2NSTDT2X0TxPhlX5uaGX
m6lpm7WyuNe8/2bLhzgK25dXo1WhQjCgaE+X8/jVJOI9LTW4yi+1vEbGLC4My1MjBMxL1QWYENJB
qlYGEeMleiN4Rc1Inx9AntLWbrTa3NcqHlpAKPJvMfK9eAEUpRQPCSoy0tcrdLJW0dQql5S9FP1W
AofXEVZHLuDCIKG4klDhbiq6Nru2xafq/Zdbjv+Tl9MhJ9gudRtuCMLB45cbytmlQoegXzsrxq2i
67A9jSKiIupE+pNEh3A1DRWaLJ0bbJNG7XeGUSXbSSuI6pTaHs7M9qtTGstHcjc0afG0w396cbz7
dSHhCxPFDtZK/qw41sHQ9PFLPNLyntVy+ogSUoYwkMAhRukXh11adIo6GmeI5q8XFgRODToNaR+W
MKcntYlkZ98XduHbQTZ8iq02v8KT6xx589W6gq1DTqqp/INI/FU6GKuFGg4hEB0wkWtnKLODatFn
ovfdnJnVV7tzEf+AlMRhw0DGIg3y66QaZqfjFkbZz8Af4gJhjPET5Gc8yJyyeFLHUfmhhU2f/O7+
ZFTbQFCVS58E6NQWfYLOO7FuQj9csMIAf8YMdEeb795fw6/mkaCXCptgOvlsCAQcv1yoAzPROq32
Y6j7B7TX0k3msHu6rHZ+941+DoVHI/xrwD/i5JQLKjc1xnaofaVrIQtAX28Vu7l5/32WOODXOGFJ
xfhOxPPA/U3+dvw+SaHDlkmqCmydm61QSkt3ejf2N2j8NVeZNO3fPbqhE3AIMJSjLQWQkyMg5vKi
HzViHuwMt7qIL2cjwYGMVlKOWzqQs2r1/gu+2l4MCCcUM6alskIkdvyCAafgXACvowhthSg6JgGK
qbRs/p1RIOjCjLaAVZ1Mo42xRm6BJfU1BGMoLst2o8Hu/3dG4X1Ih6gqmfpJOmTHHTOaGZU/NHWw
mZLh26jZ7ZlBXgXQLAkiBQRNYJIR+p12AwKsWWpWJe9ioEs1aAjU6WiqYZiifczpzl3SUU93tT7j
7pPJGHwPtIcSwPCZc+StL4e9PW6gLBR4NcvPf7nl9aLPTD3gy4HwqdZt5ootDkTBmQW5ZDKnOwB+
EktDU2FTohl+PAwgfstpNV4XWR1C3Y62eBL1Gz0fHqa8f4zqClSwECsB7TmM631QaV9HcBLQbtHE
LjUIzy5omt9fTzYHGfNPGU/9GSb88u4GKsIBbODKn4R8VAJd2Rr1dC6MemuCUWnmkGbVchUuZ8Mv
gwiTpqPaMAjd7MJXlAVKbOD/8P6rvDW/VJwcUiF6TJhsH4/Stk5a0qut/KAp1J1Mq/gRoEJ9GFs7
OXM4L3/UyWG2XOQq8lE0hoiAj4ea+BhIHsvK78tOWYHCzDeOahZeBWh3Lcd00fitp02jTtWZl3y9
aWCfa5yf5J3ENqgkHA8dWGGAyGdZ+RZY5y+JNBErBe7gV7Kt6NnF5oW0h/IFVJZ5haFXdsgMEayt
wIzPrJzlox3NAYVlYUPXVwmwCPZPHkShMl12CNv5elj/qar4KFVTn22CLhCrFHbjmU366rJfUgaT
QjPKXVC6Ty/7NnDCNkep0U+MHBFyyI4hDW+W73USdIjA5SUcgpwmzdP7q+rV2mVcCpNcWziQU2g4
ec3OtIYmGSSm1mRLV5bNrkWM3TxzOxrLiXoym6QXUMvIZ9Ale8UpRv3IHhFG9jOpdE+140zU2DK5
C5pcuZggXa0dGCL7KI8iDK/t7NpugVLnOcGAJfP5CxM37Q0nN6t1Zg4WDOEhwYIVVtijLY3PuYHR
a4oL5yW5S+9bestHSusasDeQ6xH80EGAnFgV6ig9RTHlnbCNfgN6DwOlrFcvCjTyLpBH7jzwRPFG
YO26Rtox9lEla7YpIFM/z8b0uspny5tmzrXf/gxIE1CYI3vkr9PgVXHbbNCBM/kR0uoedczBq5P+
y/uDvCKcq+SUpEOEWzTkNDKk48016AqGuOlY+E2QfcdR52a0YL7FcUzREZlWL+2L20goMM3nDY1B
czUElh/hG6eLtABCAYBybBrgW+656OLVibM8GWkz5XF0jEjbjp9MBnEP4QgHdxhJcj9rTQPzX7gr
XU80hMhDdoDOKYA2gHNm4706Vk9GPpkTs3YTRyLW5Oe4yQDZMwfkk2A75TFioO/P/xt7jW7W4jFg
4ucOEvj4JcN+1gdVwld2MCLbFFYd0fqMzNW/MQrqdtQiVAp4p0l9KioBmWjZ0a3UfIF6gSfm4OPv
D0IvWiDo8jPoPTk2VMWsYxUkg99oTu3NgPvxLBq0M9/mrVVBXYJaKIVOkoWTb2OJJgRpmfBtCC4A
9xrp5ygYTG8Chn8FFtM6DGHXw0lUUL76/Rek4rc0JtmX9FuOvxVSLLFEuDn3o8KIPyKrC9SnGczd
+6O8ccksTUrKi4sqI9I0x6PMiKZCBotzX89r6wIhvAGsqESJPQRw3IRG9Pz+eG9MKB+M4gsDmkv1
4Hg8HSO5WreS3Ff6VvFNgdVy06MRnZS4CuIpIT29R9s5L6bmzHwugfvJBWAQbnP0wO0mDzsZ2UWI
tx+gEvozrgmeiWXRepZz44E8SR4sPuomtIvGA6Nbr8qq0i7ff/E3tt7R8CdbT7KIKkW2mY8DIb5Y
JZSo0WrGM9HLG5/TwJCYljFfjd7hySgpIMMKB3lGcQ1zNxJ57hIKTUjD6HILVrs7c6C8nlQOSw4U
4JLES8I9raUpI1F1GWV+yc+8Iik/0xEzvzhOYq1dCXovLSPjRgGthhVY7+zfn9PXi0mj+0g0il4F
JR3nZPHCNFH70lIrP6nTG85oDIulrdzUEvx4hi7OmkWmXkNyOHMqvOohLvpjlL2WyIWbDEml41Ws
iXoI4zAo0X2Iu/YqzRsI0qCXbOViRL3iBSsQ1IudRqnbO1zZ2ivSALNdQ6sF/JGHo/tpzGZnLe2R
Y8MC8PilabXe9qhxKc9DAtFxpU3T2KBK7zTm4tJOFdSep+5eTRUbFriUpC16GAB2HbHZ1raIc7Qf
C7OTewCD5VcZ2vCVK6fC+RUTReeGPMfT0eJyvojQcbAtLwcs70Guv7z/SV4vc3RzCJwpFpHsAdY9
nhkYV2MS9Enl266ifmm5sYHHNuWX90d5HauiOihIpgSB3CIDezxK0c8CITHEHBUKHEE4XmqD6yAu
XDxiPIQ+eOu4Z06P1wVGGphLSsJ4OGZxXh4PWatxGzlQz30UayTk1SE4TCjfe+yP8ODqGJ8FKSLT
Y17BwW8aPblpbUQXfve9l4fg+iZIWXKUkwWfo62f6m0ATNFdovMM+t9B1rOz18YQX+/cDrUL7Pvm
H+8P+9bLcwGy0BegHqHDSbnCsoIohPeQ+11s41JUlSowckdBJadJvHHoOgDcifMV4aAWuCzmu0md
zP77D/H6qNERBHJVeovcxHQ5jj+Aq0RNrkYzN0chUGQXNpZ8cddtEOpOMPmMIPxTy08ucGkZsGlJ
7TPjvz0JvzzAyQooWyKZOoDKJVFnu6u7ObkbwfFv4n5QvMQ0qwto/vYWLEAGvrxcbHR168wyfL29
jifhZHsF3aRC5RbQyWL5jJ6Xc28ac3vmjn5rEDquNDyp7vHPk0O9aylv97q6rDIR3ba9gbSYnovd
+9/z7VHoav78oiys4+8ZhekgK7AUVMsN1eu0XL+FEOmc2TGvi0IoOcL0MdEgVDUggCfLRvRu2xhO
TRiV5NUqN4boYWynzqOLgF+xGaMQL8f+FvqreVUUqAhNEBFfHCNDpGPEuBVmeLoLJyiOUI6T3w4K
jh/uZA6kBcTY1Vo+p1Oin44Zzp0CNt57f6ZNZvI48mGUn01k06aucapxF0WDqKXGFBRGlT0JUReX
cw1VJjGiM1n26/CDkWCJASeg+cUJffxNg6oJkWXJcn+aYw18agGZ0XajTRU3Xzu7OJcDnBvu5FhS
dG41LheGU7NgjW7fwqILgz24gmTvoi5yZiLfHI8OzwKwWnAOy5L+pczWdhAyYsDsvorc6lMOWdVX
2sjyotruqEqXwW9Hc0wnIGTCVq4ReiLH4w1BbjnhxHhAcOFZDsgVp0jMrF2nnXw9GPrfH08gAs1g
RFWLYvLxeEXRqtEw0VrCamBeW5aMNo5ZPsOGaS/sOS+376/Ln1Xuk4VJOgrqFWlmwLnA0o7mUwlL
PQ1KJfW56/pFBuLPrnLWIbynMixuFDUGHgwmS4vTy0SpD/CvPGyLvEZLt0oZXpb0+rxUJtvYKrAr
qbYiQ965CbwoU6Mzn345Jk4fFewFgBQN4B29qeNH7XGUK/qKDqKBgPrKofwgxA2d+grTuM718gZS
xPuzs+z9VyNa3LdoNi3AqZODC80yDT0FK/WF2gy+sJWlQhWna7VNrhCmsw6hPauUTqxzirTLKn41
MNAeyisq6J/TFK0PSxzvyzH1pwE7PKXCabjFG+PMTfYT1n8yDLAaIqllMyGBfxLLKFicD2UQpX6X
QlzPaGht7SJCxQiv8t3QzPEBmtD8jP2b8FxNqpDaRndvZk2KBVUPZSyDnfn+lL9xUILv4fD6iZQk
fzr+yKhYoA8wJ6m/aDXsRYERAEx1zROZc67J+eZQnCTgPyxBW+tkqDrrHYq7vH3aGbFfqAmJb9hh
/pW6n95/qTc+J+cV7VSC16X0c7KOcr1WDRC9CblKkAOlqhtkOZzkzNQtz3vyNUFp0YEgqYcwcVqt
aNXJmPIKwgwMmNR3es19QK4ADm0Q4DtYw5t9/63emD/X4KJZYLAsIPXkqKKv3pMPisR3Q2RsaICM
OIk308GRxV+Apn+Jd31zKN6MvgdIb3qPx6tCKmWObUqX+FHe47teors3T0LfWzIxztyfP1fYyTS6
lkBbG7k7XDRefaxWK6Xs3ZgivDY8uhBN1i46hr5Z4XXX4Kq2a9RGRXdpitDpRc0YSkeB71kyXAgn
Cu6i2DA2ExWxH8IOTWwTRxNQNGyoYoQkCfMzRQWe/oHAvvLCSiEAT0XQ36RINGMmB/OmBXf6u7AI
h8I76HlSZrrtr6xnpYrNe4s9nT/S7PCsvsIk25TpmePy9QEtqClpgJLplABoPVnmWh5gW9gjAVTW
c78tzQqLRNORi6Vl6VuWAjeQQtv2d1chvUZu5+WtaIyd6t+KKepA0EaxT7Ul3cYgGSExgdexsRV9
f6Q3sg+yHsK4f/T3ndOgfFQStNVtaFGyKRV/kI6x1USnH2RZCyRN8Dyvy7q7MQc6CAPKNWsLw3Lv
/Yd4fZTQnwEQRhNGcLedQk/+L2nn0SQ3DrTpP7SMoDdXsopV1VbdsqMLQ6MZ0YDek7/+e9ixsaFi
c4ur2YsuMxIKIJBIZL6m52kHdDCLTzWQI98o0vZojEax8yXfEcI40vDPKe4SUaCwrRGXXYc6HQ4Z
0Ql9IIUUADbwsU5wyZTmYKRZG0DiByHyAOc5v0RBHWIEn38Pg9J4mLHOcBFpre+1aa5Ot6f/HvXE
D+MzU3ow3nTEV/mmQu8FZg8OSl0tBRd0i0avGsPmjO+T6k55Pj7lat8es6RHGlSdLWwrEUOe63g+
Bg0Iqds/531c4tcA+uDyJLbztrmOS4Y5DnpVmFgGNqbxF8xo2Ud+QT1EI/To20O9z0UWTiHACwq3
S8Fr+Sm/Jb4Gagim1hriJLO9qZg2CFJ0dK4mNM1dM9c1tw3Rq6EAsldq29r3vF0gb6EXRKFNXq25
2iF8MmmVOKmJIx2xlMLOkXWh7tIP53YuH/RJekQRMnOnclJPdqTVH29PfmOdedPYMiVOg9C8rqla
Q4eyAURjsnA4ZBo9OmRqJkQ9kaDdOWAbQUzlogGaCMSa8tnqqtHiJDKnt1tNVZs7Cc3lO0DQ0Fht
G1kfo68gviKdf3t+G6ca6WkIafR/ZbLN1T6yTPxuE8FVOsFuRsZDqQ80KXfzva1ltJb2MnViFGXX
qtpaDj1xrvTkxMX3NI+J/TxltoypjR16pSJaxM3LdsCHEaEyTZbii9mgU9NhP4r5Y1jR+LSlB1oH
aOQp5ZfbS7D52wC4UVei9Udku97fkRamJtacyWlOpydh69VDYkMOB6yp7yimby02d8XSggYdKlvL
f//tJOnYnpZmmkEsrsxkds0MpXZL75poJzi8z8dA0dFhAaP/BnJdnViSMQnFt5xUTEO1P9AR59Hj
5t9ElZ+JW3sGN1v7dun0QXbBlIOG0vWsUE+UIwMsEQaBcuDPjU7OHFd4wehZ5UcWTrUIOOk7+3br
o71pz4MbgNS5fiAlqeNUw+iQcuZFjI6DGfqmQ3ar9dpe3/StL32dl1F25Ool5+RqQgz5eoKyEyvR
IAdsEEn5GEHbj+v2iQT0ITDUI6Smc2JUF+SQfVT+EbyzXuWqAsDcPNlxc8hDqu5D/aQH42er7M+3
9+7WrYQuFcUtrh4H7OsqaFjI5k0ke8kppfTpiVhHmm8sFVQF4uFgZsLwh6Qun2ZDLS5MMTx2wdyf
LETOgNOEezWEjXcdS8UzCrQTyTKNgOulqhpyIlFzlpJ+Ko8xrIb7Mat/pF0pPoTN8DokiAyBBqcx
AGzVE2Y73sGxwAClahuEC2mM3V6gZcB3386A7bX0o4Esrw43NnGjrA4EHsQXYW9lkuNCP6pQc8VG
GVEFuseRY34t1Kg/TzOevreH3zrxDo0KvGQ49VzY1+vRw6eO5J7P4wwlj3mlwjoaINdObrI5yYUd
AgIatz5Vux4lKHKyX2liFNomXkTF84tsT8qBajQO7Bx7D4FJ2U0GPXtqkDDcWeO3WbxbZJ6ZdFaR
HiDbvx5/xIxScoqeV2aKnLEevXQ9CmWVeUGcHC0r+1ih+WDwgc3OedZyIpBTJc/UBD/VA5qLSuCX
snVoG8WF0HrGhuROtdO7Vhf3DZgUPU9+tqJ8sML+AeAippviRS6HX8ZUPuQqjS41PhpGiOf5+GGS
wycFNXYwMh6oGQfFwuSEfgn2yOqHcRRfs6r4uWStFi6UPI7vgOz6POUeNZvzMbUXIQUnFNzg7UX3
Q768kOyLQP4L9eRzYvZeGQf3Y+jcYWCA+mnnI7h6ySTlQ2lmF3kKf0piuI8G/Sh10bMqJhV1kYIg
iI1HC2HQLL61knbubeMUYCoYKLj22UOFQFn18fbG24yPFht+KR+i8rDa95bWhdUwcBAxnUFPSxtl
P2ujmJ/hOJ9uD7W5xxdbDqCmsFPXRwxD57lzxHJ/SoqNav2EzkiX7oH8t0fRGYcSA5nEKhWshJOA
QpOR0Aid6m5gJ7mmpBb/4YZe3C7xaqEHABTueicj75SqeDknJ71DtyAM5OQg4SF7ub1iGx+Hg4i8
FLYp5JRvHebf8oByNESa08Q9LcIFII1Q87JFHvii3OvIbmQCjESHnpYOhnBrfJ3R13qUYAt7mkx7
fkDtT/fQf7MvWiEQLRFlsfNW2PhK5Hew1XkR8zDWVplHRqmv7fCWPKVU4e+7oUueJjPYwzZvj0Kc
pFq9dGZX8Y4iQpfJZJGnrKszF/FJE1E67tzbX2lzFBwpoVwvif96L1hkqUO6rF1uTtW9GTv9gfde
tlP12dwL1B3heoHAgQx2veO4sWdVi7rk1CVK6OtthkhFmC9+H2V4vD2ht2LVKk4Dc1sUMVg2kH7r
dcMudJDw9jxhIx7CKapQYPVsK26GM3J+0TMCgcV8jFVL1IgVRRiVzxSJh7taz+zEraNgvrckWUe8
bNQKDLNkVXytkX/9JGbnHyOY56M0tsaXMTZRExOYbNRuPjnpozIBcHCr0ur1u84oVXzNzKr9GMpD
h82UMvTDaZzMhFzfUiYEQnnZ/bRAo/oidqCeyaHu5Hec+Ep5CdTaQZKtz/pvZh0neKXXGeJ+ldGj
n491TzV4udKbSHuAL0bjpFD/knm3I8Jc6Bl6CdCoF6ryTwApxuhqGR2F3Cqy57qafDVXFQt/jw4V
qQLvnA+DDRwD4KGafi9bFOL4fdN4NsOZn9o6sNy9xs7Mb2kpy6+tiS2rayNi/xXPjuZvRBra3Iu6
CJM67mzxjSNz4W/m0ONTQz/CajU61ymNBF90tTf/0kSiLXYmrQEKahACTUpziNxKWGJ0J8ssXmrQ
n+cuU8rk0Myd8sCadfNdXSbh50og/QRdvfqQ4eZ27CYkVSDkq4/VoHS+bEzZ2YmtWMY5Rh3x/i4V
qpmWWc1fUQ23aS4EUrRnbLTxLliaV3iu0bSnpLPa2VKtBFUhG+jGGpSGS8f+t0Ok1EW45oNcl91d
0dj6TiK0dWRJvC1CDwhH2nTXh6nGXpx3JTV1q82kw9hI8zFCEnCnprkVVDlFKINQ9ONCWgW5LmxZ
T7rHp4G3HrmMavSnuTRGX1WC6XEelMq/fXC3YgQlVAekEyQ3Y91ZleVBHhqDaWkt1TBovMhqFRRk
hsz+fHukrW+GYQeM48WUCiz49QLmfTZTrBrjE8LvrS+Fmv2KoD/l9WwaULFV5b9xBgp24tLWekKG
AVZDDZj0dflRv12Haadi3oBS+ikfkJtmf/YXLRuLE5p8P+mvyTubZGM1KRIbYFq4o0Ahr7LVOugs
JTcbXuHIPHuOMIpDWcb/zNCPdia29TpjKJo8b3IZsOiuZ2arc92Igge/adfZpwATxJNs18qhAkrj
xXpluQowgKPWQMwegtC8r9WyOYYzyWfYy3tslI2Pe/VrloX5bZ0xi69wsqGXMY6D1xdFi262nmHa
joNDJaTs4uDPu3OJbi62BnZnafKSuK3GbFvipFVz/lFmcY66EZWHrpwMf7YwCrm9dze20WIThGgW
FCAater19Aj7oc3tRso7i/QMDF32wyRZDAIwN5QbavS3x9sgi7z5Ev2fAVfX6WAn3agCED5ZMzi9
MBmBHoU6VcIaQWAjb3qPHqd0KZI899Vy0Lw2tRw0g8edpGs5lKtrffERJ/HicofUvDq0A8IkJp43
7C0O9AGr4ZKidP4dGUb5mODhdWwbvTrJtZDOatntHad3snNU7HUq9QaVV4oQsDiu1x3YE9YGFjYp
kFMFTafiWDi2h13vQ2t2/86WedSn2DdF/SUYkgt4lAcSOI/tgPsG5jNK8c1Sg0tqZs+W3Htj2n1S
O2faOfQbNwOKL4AbwMeC3FyzMHuoUWG1dIgGs8HpLckx1umKYWe3b4yCXgXrQInTWaiR10shgLzL
uRTSI5nswe06FYtNWyg7c9nYeAvPmPBsL0xjztX1MHKKwHYZ82yuJSDUQ+VkR1O0AmOsMbjQD7Ye
HClB0zRPAySMI6TUzVo+ZU386/YJeH/ilkYljz6L2EhnZHW4h6BrJiuoKPpFavEgjKY4V5KmnngS
Fj+qSrPO/3/jLb/ntwAmdyo6VmA8fGtKUDFPQHKNswiPVTQZlAHqaofp/kYcvz5ZOn0HfIAX+Q1K
G6uQojpsGhoqug8rKnottQgh7EAWkKADu0WLfQZo2z2hslV+AqeB2GmJnvanOGi01tWKoNP8SkGJ
GxH3qUbKvci1+zZq7Okwg6lsDmVoDvYx6tFq9+apsTKv0bAycJFPUl6DkuPipk084sqQFon6YNdT
VVFg7fAzibpaxrIcJc4fnWMULdYsb0JCYJH/cXIx/IDgnH2LraIl4QVPUbi1ntT9oZ2b+VJHuooN
UzNTcs/lwU49PKZS01UkafanMZVfEY2REUVKq9ZG8SQQ2TkwigrLGZbqoY/btDuEOELzSpGM2VVS
3SgPOMnMvWdUYZGif6+VUNay0RQH7APTl1FYHQJ7U/xVGMixH+UgGFPPwpv32xT0+gteXxXyyPk4
pve0zBaj0+IwWH2j+ClyWBlaeTPeSgpqro/8+uShr7Na98SUi8ATnaztoW03sIOkrAvm1KSkaXPe
rjebKqUJuDzLQcFAvQit0yQ0sWsncbG4Sjx9QslIFNOE9YMeuEojLJffVXLo4/jZrjCZiR1p0XhC
vgXRhz002luBe7U1AVvQF7Mguy7Vl+ufl4w18vaV7fiN1WB0Fsoe6EaEPnMDzVdL8ciDX+E36jTM
Bgk0nnCNEpsq9G/n6dWcQCwHzX1p5R/Zmcc/PqaQmukmIa+xPDdXWY9VossTcBf5Vhs9DLOGwmgt
yS95XOhfFYnje3u4d9cfuSpFLnS9EFikOLS6/sK2SqKomtH6R0QeWzHZ9uYo6R9tnULgmCC4XgdY
Vgjlr7Gc252k411OtQzOFOmz0Ld+h5qbx0zr+qiJT3D6IzfTwg/mkH9RBJ69ZVf+MvT+w+3Zbg5I
25dUGYUmOrLX3z2WZrsaSnzAhr4MTqnI24/mBHXFmaiz6pWBjLDd/nHBBVA/zUFueRaZDH0VBzFw
mvOoZ5ZyZ5LBDCmOCVgb7Kzlu+tkGYUchrsE6VUY+NdTc8QIbyBkalWolJfQkCnbSml0jJqpO+KJ
uqfIuSzV1RFaxqNQRdGazomyJr3mIw7zaYSxyWBYmG/C+qWoZOMslk8ujV/L69XSWNoWe12bd2nC
auBVaKkwAUDUnwdPgtWwm81h7wd9s4f83VhObmbSbrD7gL/WGLvR1JtejScACzgcndCDtPx2xlzK
xITyURi7zL/3aQlkZTLBpeK84BLWMDApDCU1CaroFJSqeja7VHstw1G7K0N2amPHOI1MXXpC1Dm4
VzDMPASxFuGIkkifbp+RjfU1aH+S98LYoK+9SsPKMamkKA8jEuLpZ25o4VNs4EVwe5B3nt5YnF+N
sjoUiBYZtWTDGA4wGHRhwySeKjX/UqWBncP14dKHuTjV6CchDQlKfIepmBLPoqPpOkHiYe9RH+ml
6YdByJicLRSqKTpOMR2HmBt9lOWXoUk+tBlNEwCPblxZtQv84Z6iinls2rbZSV+3dgzQg6WXCNKD
M3h9AKuu7ANLFdGpaSTdHXjCHIUpfwaW1h+QENwj5b1/Hi8riCg4rDXKG8q6Hz5amZTMrRWeor76
x4pT9ZBMuvZBQDk/ZIHxamiTOIIZix4IwC2VoyD1kTmT7vvFmv7259yIq9yjQNdBQhDi1vbHuWa3
BUz/8OSUGDtK2hCiEtTMXqAOlD9SU/ftdN4rEGxEoKUDgObAAl6DXXO94LwYw0xp2ahx077kOEJ8
csIu+6iAEfikRHrl5R3FYTctrWBv927Ml6EpuXBO6RCtdTwp/szKFMcobVvFfajMkStQ9AfFk9LH
tightiKGnD5+Gy2sJ7LgJbWsi2ZWP6ln/FOhGCmGqqf23v8yI0E7NyXdk/ofdD3OIXJ2h6buHqFQ
JAg+VT8so2iOXZa3xxAjytsfbuOwmzzouJmYytL/vF7DrisQ8HRYwzHHK86xWsvHB8DYqfltjsLj
cRHjBZm5LtNT5Ixj2AUhCulVf2BHq/ALJ3vnAG5+FDBvtIQgUHAsVnMRAhe8AfUjwDCzhxwBjjwi
VS6ZydTwWuMlQQVtZytsTg3exqIyAf5l3VkTCAQ7vaWFp0Z3flatohyNMM52csL3VQISaU45CtwU
hZde4fXUijrQExvIAUoPSfmsV6biNsos4ysddX4eaumBaoo4Av+TPktl1XpVncpHsJvxR8Bpgzf0
o07FWzee+7ldjLSFQg5bWzM+wHnqjqLjTwmnG/8/bC/QDAgWUMWm/Hr9u5MkjoNWkvkkuGC7porE
EbYHv/7LIIgBkpAvkXd1lZSiCGq7YhDZbNqTluBFZ9Z5uRPitj40WTKMC0o2lOJWo2g4iw70tPjQ
MwIV+WTVXrdkBbfn8v7hxJdeoDKL2A+UyXWGmnXC0QOrJZKGcvKlGmb9ksp0l7DeQoKHGs0BfBjU
iQFU81yOL+i4WCAEgFIKkPDnYcQZqxA1aJY8r3YqCFs5CkV7mVEWbg391evPqYY06kPY5z53SfcD
NBkeIxC/PDmbqzusuBMe0twtkAx0FDVTqIbYASZJ2eyt0jLQKvmkfwAJcHFrQJNvlcfPc4G5rmgl
f8oK5xmXrYcqlOzzLGe6byRa9pyXw2KcEfyiKZX9CvSQBGDux5fSKJSX259sY2Mg50dmT8dkEZw0
rxcldJqhRvZb8st0qg4IbCluFECt+dNRljYq2TYQqkX0cXXZNYUCw2JG+clM1dHFza++RHjm7mzy
9yGUUVjPJYJyntbMQl2eTJErc+AD+FMPdTlN5xhlPk9V4/Gsgi/x5FwddwalxPfuczIsrQvuVPoK
6NlcL2ETT1ptjG3gpx1iUrHyUOIl85NekC0fMYMZTiW4ZMctnaLWvC5r0lcjsLAzqzNjVNxBnrmE
S0t+BWg3vYATk7iE5WczcZyPYa+L72MBKvnoALKlCzSr2aco0tSflWbio1Va3WR6cx/L37tUycZD
pduTRBWpzfTLWI/I4jo0bDFeCITaHVJtTj6h4J0GsBpjZ3LjLApC19LADB4aJXHGQ2wUYXAIegOH
G1tS6wTsSxo+9lMbP9RZF/w1DhJSsqNT/ojDbkpdkUBkdFWwsi99V+o4h4zZr7xV87+TMsR4Zg5l
Y6AtafRsZyfmXSDFfwu9dZ5iBI7MQ5PjaQ5SUbVGdrk5koFZQwlkxYTwPvci+pnYFSegEE38Qxoc
BY9uaUQTWC26L+Y8wXyH/PFFKeZydmtM3cQpidQcZ8a2AyEErvXnqCvdsxnnDsBLw6zPE/jql0yh
zwvqSJUelFqPg6MGeOccdRo9alWS0++RZA9f81JvXlJdmTH0k5sXm+4RbjbZg+gyfAhru5NzAEMl
BZd8CBZTTuOe6GJ9SqmNvlRJEmAhCD35UOfOdF/Q9nbO+LPGSKIjhyYdarsp5b9LS+CXrQ9OHHu8
iYwaOU3BUwG9NqlxMylwBh+ed/hdyee+OnSK0j0lfSSmU22Uku79r7RNENepVHAksRXBxS5150US
Zo7RVG58TlEpyVzUN4MPY+W0ryH4K7ybbQF6WskkmwIRfoKf7dSUXnAUyL7cPv3L6b6Od9SoII/T
DkMc5h19IKwdawxEEvhhgzRoECHQ0BWKerIa8/OfjwRyZ2GgooHBy/76KJJZVGodZlTHERu5L5vo
V9uJ6kl2mngn9dyaEwAxVTZI4kGnr3KDIgnDqB8jRuJp4FdhVt/PZWB4TSd9uz2n90h44LUok6F4
Q+ykO7saStilbUtsUL8MG2SaNPw3JYtOP7FBO3ORTIdIb+j0AzA+RGEPT1Jke6H1bT6rb8iP4AfI
5MC0elZBbig1oHRD4PhZaM5+Opo4fY8YnRZ6/lmdunuI0vhIBvbgGUGDU5JNcaNzivtaav8Nne+J
NNy3bfBXbJv3ZqSZv7oSJ4sm0cqdW37ju1BIglvIS1YmJK8Wa6ysWZfxIvNbafErjux/0ibrjvCj
/7erxf+VHrZx2+hQNIFpwQyh9bZ6MdthAHBLw6Yep9Pi0GcG7b7Owqw+H2WUIFJtdHWQIH++72j+
LGpVi54WeLXrHR4GGKkzDKVpK5S/9a0yuaGaDGf+X/M/LCUsJ+pHHFwkn1eHyVJa3YlyhnKwlnK7
GFszAEMVepLtvDOrzT1OVsr+tuHYQD69npZjiG5Ay8Px+3oAJlMEmXV0MG8+NrPqHFNgFpeBy/co
GUp/qOwyv1RkEjtX+bJ26z2OhA5vPLRvVUpn1z/CDONwolLh+HOipLi+qjTIo9H245mGNZq49adq
5HWSGvneV90cmbYKck8EFPbu9ciGnEWJlFI2x3K3P2L7Xrk4r9t3Uo+0KiZy4eepSOqjKgx15yO/
z/8A0mH8DeeQmrKyzv/sEDmVOoSD24FyR2K/VOhvOHtqU1unUiH55uNa7KY1SnioaNPEOTb22CPG
hyYxgx+wvR5A11k7DfHN+fAKATFDUeWdQLVOElThSuX4emxWT3QNC3ZuvAc2Wr7Hu50C9t7gklEo
NS6/4rdupAFiwiHhYJQcKae+1hpfU8b0UcYe5TGn8urevgOWqLUeT110y0HmUJt7x0LHnHsEZeT4
Uh5Vz86E6E1YtuWxKPD01Oceg9pWww2g0aLnvB72+vxboY5oyjuBvaIaa5RBbMxpJGcMH2jWcLGi
0fmgJhZufCqyLPS7IIPJ8fj19py3zsRvg64lpoZSCUC6MWhDV/JnYwbJvWZlsQ8PL3uZHL2G01zr
B8kyP90eeHO2VELBZUIN4lV+/XFbc5xrcEl8XPpniIbUxcHW0vQst1WNX01UfESC6+ftMTcqypRg
VKC6Sy+Jl8QqAnTYlAZIOXFClOhHkfJ+4Xke/dPrWCp2Gt6ECKXMtdvnuupbSZjf1Wj2uqGEkXvQ
GsToCeNgxJEmmifWV0Oqqw+N0ZpP6oxAQcYW8SHrmudKd8D/0B/2ad+rl5TiGrBMtFWRg8v5q4uB
ZJ6Fr7dnt7l9kRNH75bdC/T5ekX1ZCyiYmBFjVwS+BuDt7rvGodEHqeEn3GKjqpQwuhetkLNVZyg
3pNb2Yg/VHe5XHQKrpShVpE9qmeL1xbXS1vU7aOMC/1jPNrdY23pmTdrefEoG32GtTXOtg3S9Rhl
VsMHiXfcIVeEfDCFlV6ybrTPA9Ji7oS/8jHFQocmdGV4PXZ3Xjvbw70qzbI7ILkVIN55RmULHck5
Mx9jbHSP6FvInw27H92mbKyDg8jfUQ4bDL1V0Cgjv8UzZ9xfkRhENU3RaC1jHkSH+9hpNFF0FL5o
oOpRW53sbM4fdVT/vylKKC63v9ZGCEX5ELlfYA8UvtZJtNyllSTX7CmjXbw5bYxU5TjSdkLaxvFe
pN7pUKF4TT9ztSeizIgD1a5IKA3JOobZiNhpqSSHsG4oFU0iPahZm/kFl4l/e35bueyCW0H3k+jN
w2QVvYtY6Yfe4LYFk5tdsDmu+nuI6mrn2eYoB6hwltP31EiUSxlyINRIoMuW4ssKE2ycMMLu9L8w
x+0+tiUuCLh5S/KDjdEqPlZa0yDBHCvxJcJh9o8ZTQvLYmEyEZcWe7BVZBKTsCVs61mzXNHOUpi2
nqViLV1HVXHA6Lk7YAqN3BwPCl9yuj0Q4dYp0kD0ct8tVb41FjUE6zFOdUGSlgGxndRAd9uySc+G
EuyE4K0tCGCLUhEBCDCvdh0w4sa2kMFjokrch35so6EXyqG8swXfU9ZYT5L3JQEygA6/Nal+u8bH
OIuzZq7J8OphiH2liTHlBW+LAN9IqpZ6cZ/0H5u6Dl8aHOnvhiCN03MspTHtD7CdvIGKqcWBc3Ti
j7c36RvydXXlLwUzsFVUlCgsLbfUb7+tcCwpCazU8YfWPFSS831MQBrKXXbMQ+NcFuK+L9InJ6BG
Euqv2SD/Lfr5sZyyu7Au8UcajkMZe4aMrx+F8bLVPGGNZ0kpjipSxpIDrT5kw3Raf4DDU7sq0jI7
67txkVL0W2ADKFJSj1s9IOLU7AQUB9vngQTStQOfkpWd7jW68aA4bXuwFmDozrotW2O9bjT2wSvw
Vl5sE6/XLZ1k0c2ziZ201TWfgjgxnh1gEzlF71Ew3ap1XF7v9d8Q19VvIK6H2m0654dUU5Jyqz6e
nifI5j8DsI31QR/Hx4TqfOZGRpz8pUoKApcTSqlfU2G0kVsXaKh6UxCo30SQKHts3o2LkxWkdYKq
IlCn9btg7NCwj/LJ9lvnR5pm8z3St9klL0GU2T1KzbWMJ2RU1QIbb5gPt5dyo0e7aDMZwHVA1EIo
Xt2aaaAEVgmfxE/oB7tWUt0rQYOZa/1JDm1a30ruS136MXeU18iUfulQZdS42ZPi3dxFFq0j3kdv
1/f1B1WQQw4FYDR/Dp0n/GqX+v3MfZnH4dEJqta1gn9vT3wr+oC25zm0ZIHAma5HXEznARawb0tl
QIMosy2viAhBt0d5Q86sdyoRDg8G6MUwmdcnPJZRcum43tpw+g5p1/bzrIaYAkD8oIosdktBM7yk
oXIZRV6fQRx3nqNExmc7GCGvxpZ+MpWwOs3z0riN8+FMKzt6mFBsvEeMUPPTkvLtaEbpE6ruf96w
XETVF0zQAjLBW+h6lRrcDfOm1Gy/6lVxT4tP9WV1aNwoVOuTMyfSYyhJ405I2fw05MgwnmGYgXC5
HpR6+Iwyy2z7VGYSKpiVCdiyMnYyhK1jR6ESthTtSl556vUo5lyXtRYMtp8qOKLCWjIpiw6OX81F
8tkw4uYhnmPnPst7+2OdVunO8FvVEIogi8AMygQLefh6/KDuKyeVGF9MCVIrpGPkkiK+FCAjvDaI
nI9WGg9kAcPsypagem526s6P2FzpBfYFko/bcd38lMoY6FVP9cOOdMWdAks/t0huHG4fgtujOPLq
qBngFUcq57YvaXXz0DU5igGO1P6XuYCXUwCYwRPAnvDqLqVqM1FgadiqSofVQKdYh9BGxOU/zAUs
C3pHpLRA2a5HSQ2hZXrXszfjKCQgmx9z1BB3gvLW1gSEB18QntOigX49iGrjkdwoRMMxytXn1J7j
p9khEZMmOzlrqYVmyNgg/FAV6tEBbbYzx613Kr0ufgH+THBL1yz/wNJEoaO2zNGILHSmknqG5y06
zA0q2/7emk7yTdfEWLiYKsmzG8uGJGjnhpV+x4tTOC7WPWWIy04e/Op6am6uIxW9fQBoZNHryA2U
R5WJeYRVoaC2Vzswfc0EO0ZPVFb5POMTF3pax5+uJKqlk2I52SvhM3zVnLT5fvujbj1TyLXpG5OD
gexf3YGgMqKyr1JymAJ6OBB3g+yBWwGK5nBOeFMfW60zvFG2po+3R9669xaSMB1FYhAMi+svLVS1
MmmocwvNYfShxg7iUJnim1LXH+3Ofo0sjB9vj2jyL64vpN9HXG1gPbUBuMjcQ2gpH2ij/EwtdT7D
/PLmYZZ2zuRW8o33BhgwZH3hta0Je1XdxZ3ouGXTAUvcrC7Gyi3R9T5WDVoVEZnHw9ygPptP0pfI
bJ27AXXKw6jZwuvs7h/Q9X9sEAi5nGt9YfeBlABPfL3itSPZnUQTxA9RfTvnud7f/T+8Oja+69Uo
qxM891EdhktgnRAlOKEmrvuoApp0FZvmgwin+FmS/8N7Cg02GwQTRS2e3dr1zNi7g+QsYVYr5oGH
wDx55lLcuL1/3gt4sYDo6CwaN284n9UGMvElVAqgihSX1P7F6JyIfCWrDmOkRMcmVOwvNZ7m/tQE
9aHRJ+2u0HL9B/3H/hkj4vQuEpLkzR2wi9s/bCNo8hBYUKG8nmWKitfTRy1Wb/sChZpoNmuXINks
npO8lDrZ8DKR0TzDSNXvDe2rLdf959ujvxeRcZB0WtYEiQQY+fJqWTIeIjPNjMDnydjXnpOEw2MU
GH3pxfA3kOjD3/Ag7CZ8VapFO2Uh9UduLEnW/dxWBk6PYIZdO+eBcpDoGh8xY0ojPynidDkLnC5X
2Km+87M3Ih9kWt7GCykUYOQq/lijakjJsFScHHV4nLouu6ukqvvipBHyIj16KRaFL19uAnOHe7OR
FNCOoFcMVR3IyLq3KmSFwlmHKAK1o+4fJRk7L+lne4d9vzHKGwSSk45PF/CU603hJGnSm7Nt+cqE
V6vr2KXWuIZeZjtR9f15h24K0HLh6RHl1uVkObVqrWh6yw8aJz3Ikoheo6ROPEMfrdPIs8fNnEC8
3t5zG4MuzRbQRUBhFlDM9eTYjmUpFKxL9EBtKne2nelD4ShfA1OtH4pyzn/W1rjn9b0R0ikbwolc
Chboiq3bPHgaxdSfIstHPDu8o+DavE4GtQU7VDS0VamXVkoZPNUOmJNxNJ0n5ENKvzBpYjY23Wvd
Kv/8wUCZjKNPLXOBuq4xQVFnB6HdaKafOkF61kTVnXC4rY63l/v9zcko8FzR4wPXBc3uernLVI9i
vMtMH8e79FyTTxxQEjmgqDfySCn2RGT3hltt3UZzmpZdZfqwgEyvkcv66PQgeGWrCw5q3P95ls7x
57FHR01DiPLtu/9Wi4pTqZZmaTL9USvr09jSg01LadjJLd8HHEZZEnRiNGaP6y5T3Zgalg6N6ZuB
Kg5a0IwvvRZqQPAkxsMS+cECceDN8bhHLlzW6zrxodAIFptbn6IwDe/rz5eGpZOlU2nimy0kb0ob
5PD0tLrEwur3WhHvh2J6wDlYUIhD68pmmSKPQwJp+HExqBcYecFFHkWV7ASdjRktAkDYZNC9J6db
pTLUDLIQ0pXhp5EU3os4Uc89MCK/qKxiJ1pvDAWrlkbNgmSEhbW6XPUuQmwij+B1x1KBdN5ceTiP
OIeymPdKQZtDLcJ2i1cZ8KzVd4qaKG7qwdH93IgLXxqQwA0HdTgp8Ah3NuNGAMUTzJRxvVgAAWs4
No20uo1mXfdxwYZnKwLEH6PQeJLnWHxVakU+UbKbd77aRmeCZeQU6DCqIUGtKfOywqMJd2oNHVse
wdWAtN1Y2ocgtfS7PhU1Opi9/jqE6s/E0eKPQgNGiBdM7I+z45wiYSh3M1oiBzPVWz+0ReqXTS27
LWJGD1YwfLkd9TbW6K1IRr6MexxCZ9fHhhdJwCNwpteART3BjtjgezpItHOdBdH59mAbMY93J+1n
1mbBSS9747cYRI/OsZF/0n1c0bV7Ug/jJE1Sj84hBiiTlA1/jPonzQLew2sXaU4QltfjDWk5cIRB
5AYzsM1ageWc2Vm8M6uNHf3GVsLQeZGlWB8eK+mTqkxjRjEn/dV00ukYpnOL3D/h/PYCLj94FeR4
yEJQp3kEBHwNU8WRPM21xKIqONXKc+A0IaIE8V6qvQH2RzyLKI4IN81sWtrX61Zl1mgg2ar6mBVL
d5JjB6+NCEu6UuiYCDfWpeJoV+V4wX1s/Dcr6snPR3281OhDPNOiMe4dk3aoEVfFjOhOmqJPoQi8
V+LI7axobjxAkeYHI40m/08XiOYw5cyl5svhs1aBrNWqojXL/2HvPLLkRtI8f5V8uW5UQ4v3umoB
uMNDkUHNIjd4TCYTBq3lbfosc7H5WVTWTDjcOzDM9eySGQwaYDDxib9w9TCzKLLndfTdddv4rwwi
pVwQAzVkRHg+PVqzFgMiynqoJFgfFEPVfbXjpvzw8qtcbhZskknz0JaiSETf/XwUs4izFDECSsso
7Pn0YUSw9j1pAjAKVKKTPee/KynO+YD6+YDKBMk7nW0HsQulv1vytqJ2KYofU5Uld+JBwPXThjEg
PXOQehnIxJJZhMhCTV8KnK5ggzveu66rmqOTUOMkhyxPXY3A3svzcrndeEzaarJ8TENl2/AzkrUB
tOc44ZJkTdAMBIL1pA4+WABj50NfoRswFtoBFHE5r7hKzqcE3yIPDBf220mMFCLUs/agVZUWKE06
h1FZUylHvvtWravugFLTchgzUwnssil3zpjLjc+DYG4gK7kkdFtqn+mRocH4cEIcycabKUJb3li8
veLRlaI1w8AkoB0AYeYCoxSXa95FtK/pOsTQ/SEr3cSRGPzGbciurBr1lwXJxhwXsvsaNDQKkZq2
832vvap01ZT9RnB0W1xWlQrSHnr+oYgdE89VUQWGOpg/fZIS6EuQMfAFUotti1GtXa2Shkxh0k/O
IVqm5SYtnfL48lqVIdr5ec0okHiREJKCH9v1ow7tDItGl5Q2BxCgq8032ur8mIRD0q1rMJ6mrLjT
iQF2Qp9rm0TKnMsSr9TukQ/27KZFUraP8sZkEtfaue87Kzp2UY5VuFbuDXXtnOJ0IvQGYoo4yaYu
haeCodQL32sa5vIwpnS0NC1JcVXuudQt8+cTmacUjRYRCFpJwDl/NQ2l606ZJye09aW61Yck9/NR
uDuhw9W34nyXu14ewJu3GrVFAvdnKgul4wZ0TWrS8KS8SYrpozE3+ZuXF8oTRexipchGHKUawsft
Bk+o+wnwgew8QE3HqmzmIPIGHQzyEoV6bMS3qzHSQqISAXg1me90vCEhfdT5TTGjx0ug2B80tTdv
1dRANaIY80OvJL/DRNRf0cnTgPxa1Y3Wa/Vdn41f1hx6haeBTRijYngsS8c4QnqIfbRA4oOGFPuh
18ChxGlUgvRfxenlF742v1TRCM4k1Ufd9qWNZjDqZaWiorS5HuZ5FoWUHRgPTgDtR0Pbw5TKD7ad
YI416a1JHwCp//Nlk9EAVCPh2uHSVyU6+4MXOMzjQeCpEcSxUfsd9JgbNHftm4n4K4R5gjHA1IrH
xJzcm2YYDV+J1yW0Vgx18sGcgkWFSTJ2heajpT++GjD9eYi5H+mbuN2dF7nzjWuP02FYJdhzipdb
Z/XaAAiYWvkeasI3dRvhj4yzh9GhWmtXrs8orl3N2G6l1klfjPS+mtEW+I9aa/s4aVsnzAoIlLWy
dnd5yr230mT8/PLHuXZsPZ+rzeKvtUawxmgQdZ7e+G1fGJ+s3tIemyg1gsbQ7RPyclbgAZoKXh75
yuEPngshOY+UlyKCXDbPzq05rjyzcxKO5dFqHoYZbXUt77qbl0e5cjqCjuNKR89UnpGb0AqU7JzZ
sJvDMe+xfcyt+iYxqofZmrudY+QyvcKO69lIm1VXFAZS53nMMRLHVmDo5YQlBiBtZQVy5ChY5raq
0v6VSYQ7QQwsg9Sts4kCn6NvupRbxyrnU+nVCj2DdA/PfG0SqcbTHpMNIGtbKBSNiGuzplCYtQMK
NapSopc26Xe9Yu1h5q4OxWkhATRgebdGx0Jpk9jScodgM2sOjae/h+2b3nQVKIWXV8aV9gcpz7Oh
5AJ9tgCrIh/A7Np2qNiW88pzRB12UZU9mHCwwtmL6q9Klf+RunPv22Mj7hKXWG8oW8dvcrW9H0r7
ew7gfycm+h8ei/4HOnFXqDv9WHpJXxTsC6NU1ZOjYZp5WNxK149Jpdq+C/cLWYpkWh7rYjVbP7Ka
7t6dzLo7NDhg3NhLBfQMnaPmn1mvznvF0yspI9V32eQEHoyX1FY0CIErPv7IJzKFjfSECOtqvl89
56vmrY9CAVWlaiQwJsw3kb4xhvlm1MWrSSKehyx5s9TKra2VnyqrDxZDfd05SjCtCNC+/Hkvjxei
PQp3XDzSDuapM/7s63a0H3u9stYQQf3oFpW3IVDRAdxZRJd3mxyFDF36DJMkylbWs1HcSLUGxMjW
0OpEQzaQv4qy6LU2dnbgqFA9f/aduI0oWQNCgtdyUcGphyixICrp4aAbTQiZMIfE2ikfXx7lKeze
3J8y/YDhTkRE5WHzUhSJnLXLKY+7ihKBDBim5d6z4vHYJz3KX/hRhYXe1Tcxzid+vVbTDfZ2zYG4
OD8uszEdFSwDjlmxpDdKnpuvvSFdH+zJBvvO9XpM7VX7/B/QMTRQ8BZ27TWm12rpTEdwLaYPY2oP
2XgFGseSpdov3SEktXETSC5rs8ROZtqh1Nj7vtRd5aOvMx5S1UTbPZr7QDFG/aToxfpGeCWgSy+h
+FEU1g2N/V3e/eXa5HEoUklmO0yvrQ8H/rvzkqaeHQqJbenaAhUjPTZPVmQWfpqvCP66ShIUUp9Q
ze0f7ViOEM/zzCeyH/2pVYewhca6s7zkd7347hRTgJKTd3Jhni9mTwHVkxMshJ2IHgiJyvd2Fjfv
+xEx41pVf9iJU98UUH5DY0Wh8uVVd21OyNJo76HTBVNnc1Hr05ildhrZIanictCSecWsKNnzh77c
r/DVkB6lXkQ0iirj+SsOWjR1FL9ptFW481rRMD2US/7RhKdxTHvv55FMDIdLHHhMh/xsC1GQVI0h
aR07HETkHKPZSA6NjpL2y1N3pZHHMHhWmNSiyTy3ol9FJwxNmWgwlVk2+Mgo5QEl98+r3niHhf/+
Oi1IbrStdWfEFbrT7itXsQ5imD+9/CCXs4vFPDKTSCHBUEPY9Xx2W73T7Dif9HBe8i8kq3pgKRCg
Yy93gaSV/c56vYwVGA7OmDRBtSkAbko2jTXijGyXemiuijL4FJAGf8wLca/blfnTjaDzsbbLkzsV
1ceMQmCkzg+2Pf7u6Mhp/oX5w3AItWp2H+Zt5/OXV1FmtTbIzGWBo+oOnno0lro6Om1PTuose5WR
axNoQb6Wkwhw35Qh7bPbC0veRQKGtXB26t6v0Kt7JIwsj52lzceXX+3aUBTwVAok1LTpPpwPVaoF
ihJoewFPKNXjkAAhU3sX6zUnynaGurYKbflaHCJQJbftT3R9IZDjCkGqaZqPRlXXd8j81scYGOB9
VJfNzjKUq/r82OQupigCQ0WSM7cYP47rJRNJxautKiXBibLeMcH6lYyvL46R2hQHBVbiYc69vR1w
eWgytE6PACYu8cfWhxLAeaJ3ca6FGN23pwoHE7/E4GZnQq+Pwn5G5gj1vW3ZZ+2VpdHcRMPNVzOD
fqDChPbBnr/ZtRVCD5RUENkhyG2bFVIPbY18KZ9NugLA8lpWrDtrTGTMpt15oWsrBFAONy+JE4iV
zWZGSluDWdZooZp2uZ/Gs31oxaAfYjJ/v4dEvJMaXok/gAdr2Koh42UhOSXf/dlGkyi9dVKQuc61
PnmjuAgGmWps+RmeDMeCBSR8Az3xg+1F+o3aqOutqTdN0JZOF0RTXe6s2Mv353HIfZCRkaJu29ZJ
1JGm0tRWQypJ9nGp3AEUX4apG7TRI3Srbz+798+H21wLpVppI0cQvoedCwVKbZJw4r4MYRl/eHmk
y5VKvM/Gl4oxxGXbA61DSaEoSkaSeh8nr4mmY66VzY71zOVKpZXIzUO9lQwSZtr513S7EondylsR
m+vKW0LyOCyBf95SettrMT8h5M8PF5BoyA+hHwssiBbU+Vhe2RQx2aYaDkMXGcGkztHXtdQt49BM
KP/4o9JF2WHKo5WoDFf1+xSgaR3GbSWGO/7KFB+rThfKSYmyekSYUGnfLrNrfBnN1GiCtXLWg8Cz
73UjpqHEQGUFC9zbfYtKbZm43TtdGb5b6Vh/xCss1fyoHtbP6Rq1k9+3A5RIMSo6HYp0yvNH4U7k
AYWWNhr6vwrTkrVAX2en+qjmkwbfzZjMr1Y3cAbPst9y+NnPb5PPA0WhbiCZ65sjBFcneqb2qIZz
V/Sndk5UclQhvrw8yhXZLM5cWc+kY0FRZKt+IAhOoaKhIR/NCn3fZBKvy3JtEdBDFSF9sOpFSeE5
lFZ6wMqsgWLqjv0bLx0Maq6RsTwkijXdZ0PUP/ZrFsEMBGe1l5jKM+x84bBuKHnJxgp2T1vwxQrp
KW9rraeiPKMtb9cioP/hojk8uet8mCtTWX1L0V311Iw5dp1R5AHp7XLbmqiDTGZ/8MCF3lMSib5Z
XZsU0hyrz29rOzKKG8friRHSvjHANiTd0eocZEKNpk6+0SgevVOcWAwgEJFd/c7AORJKlgsxswJ7
VfokM6XmA0Gom8DsqujG6KkCwnzW9dfQfNaHxOmcd6o540CmNn3ZHSIHxzAftTJRBqhNDkdNR6wk
0CLLm/20UkfYXaPePSxpnQcpfFWYwkVWfuusEnPXTlW0LwkByqukwnHlZikWqjcozOtHF+33CsgI
SPUgStEj9jvRmvMhd61hfDC8oiPjMgR6KYJ2JJVgyvIvL6jLAAIkDgEYqAUQTeYW2jipWaLPZbaE
xmyX95LTejAmUbxuewVAS+EJyOBd+Whn857w7OV5ycjgM6ggkjhcMC1wS6UN7NGaby11vNGBpR4M
txx31uKVUcgaDdxVuPkcVCvOzzCCTFOZUook/ZBOSMmuWB+Ys/3TAFFMK+Tel+xLAr/NqaxZjYMw
X7+GcdUn9zYYsSCxC/cvvMvzUTahQ9ZAFTfadoVc1AyHolmq0DPgc728Ii5vGN4F0AexAhOGgsT5
jE1uNikoXzFjWdn4VZsYvpmVaxBzwu0kj0+Wg5uDAiAdWEHOTIO8bZN0NHlrjM2ig+swB4oLYi7y
zy1ZVXuXK/rKiaDkzUM3q3F5r2QtrGlhTPjMxOpSKX5qKK597Fez/1bXYnzwXFNEJzNamo8edW8R
tLUC962GFIiWV+MpvteuA6Z9Vam/7iM4s4ex0dK9KvKVHcVqk5UEabwA3u18/rIMg6iF6mi4uJl7
t0x9TBunk8RaVS+D0u2Uo1IsVOSFcH76DpKoOgYGY0UQsyVi5eWU4oiT8uliUz3kKfR4SsjqXxlF
IgYl2M0lVTx/wRhcr5Ms7hKSCFFntYrpoBjRXnpxGSdKYgD52r+RKeejtGpbQGI0oQAshvi0WmN/
AqeYnyoEgILCQ3ju5WV/hWNJhY9GjaxigBfcBqbTauftQC82LEA+3+e9PlaBlqyfYyNCeJvN7c81
0bC3aNYn2FLeG1zk65MDVtI33LF815Zrd6tW8YgVGN4Nyqgi/5ZUYJomvbkx24YIvE5/N3tVfIQ+
VO4cQZfzJU8fTlMqIMAWtp1ku6udQW3MOWxNbQqntswexJLY7yNr1jH2HeydwPoKaEV2tuAcIkyJ
8oO5OScIbsYIZZcZzScPBHeaxHeJ6KK7WVc/2rORhoiUQCBB8/CGnKMItMocXiW18fHl73btOWjY
yKBbduqpap4vlGaJUlud+wnAaln/E9hWDjmI7t+bqo7bPxSFogwggakoj0YzLW9LzWkd/OCcb6U5
FXtSFZeHJ7md1HojDJRcyE3IPOeJxdJ4UvOmp2i0zvBgITR3KJZc/+nbALgQJQ1ubYkotzZ3jpMK
TKNyhhrHKf46Lspw6IDv7OQb16aX6jX1IGIDyS3fTC8+WJ492vkUUuD+gKhOFOQj3dplRTBmzh/W
3rqbnckMFH28tfr0N8oNe0C4KyksqSJJFWkVsTWg6PNPrC+WM+aLYFlnaChZrCQ8FvX4MTeNxqe2
V9EE8IxwLoci6Kelu4tSvByqJO6DIhnNnZNCLuzzS4unoWJFd4fuC2n1+dNkNaWPUbHGsEhs413d
1ethGqp4h014ZSWh8Y6amux5Uq3fXCNa40KP6BhFafQGIf64e9+v9pD6qmJ0O2900XWRlEVZbJOS
pKSu21rONEEJJ55uoLMVDV6jXpF8zmtj+cPWE0HEHLdr5dtIKA+ErPWAWj7+M3pRDOYR7nNKLtdU
mQlwL14Lf4iN6VNbjppyh5tg2qKUkJdEsDBZ3lauWr1zUPj5PR8r7J1KDHHTUWXJ4Pxl7yVL26tY
vhY1OI4n2e4AnHv+pdS6VEx0wzCxAWx2JOt0v8xIM38fSgMbvl64b/PIyr+6ShbfmtXkvDJrpfaR
caZ5lCBzXZtje98Wjr74aaZ6vJTm3AC/BSEt4JS/fJBtl5V8WMqgVGiAG0nAwPnDtnWt2NE8NOFk
lk4g1tUhapnWnehue00wCmsJEROK1shHbZv2kdNKgYC0CQGNwRIdyHFyUVd+lCxfS4AkL7/TBdhT
Dkd9F2IZGHyJgjt/KYIxtxcS1YR88XcrtvtwbQhNNE2p74x2zm/c1erAVDbGW3MW5o2qYmrqFaly
01nNb2k7cZvqcXf0Knge3Vw498Ws3nqDsuydc1emX6erLDG96HjT/z9/0hyAnRiJRsNK2OK1szTJ
g5EL763e2+2tplQ0h3ojajGiaKt30DGXd6lTyaL/AkQlNdNaD9auMt6unrmnin7t0TiAqZeRXVCG
2Rw45YIdulUXTTjj0g6LzxBhVsV7tg5XNgvhD6PAK6C+tC1gOI2KI0xU40O9tPlr1Nm7V9hMjcGQ
lNarOirtV8jQZkeBru5ODnqBB2WV4CSAixJ4c8DgW+ZVVOiI72F1EuZW8amwK8+PDRUdljZTh/cz
DmGvow7+q9lFX+rMRpw5m6ed7789btGRpGavuhTSoRRRYTn//Hg4W/rkGGM4rriQJ63d3TUtpSuU
NPbUxa8OJRtVUrFIAq/Ph0ICVUl6F5m1NXN/dNli3C5V8tku6j0exMW8ypeySQZIrsgIkIY9Hwmp
8KqonWIMmwgfUlXgyuNkmfHeXtr42GQotcyo5h2iKW8/ZGq5Hk3jp7kEPANJsYzMPEJ5Y3u12DGz
rY3eEK4uoAsjKXoui37v8LwypzL1dk2qryo+yZs5Ta3VgzcZDTBdywwcZRcFZEjDfUHyf3j5TLs2
FJwsnJ6BI4Hv2Eyq6EDjOZU9AD3JOcnMOL+rqqW5m6c9LbztjpRTBySUfUGxHDOEzZpcLWOeREy/
XThqGcQKbZbBtbKbFtds31iN7h3mvX0ISGjPJPPCN0wOjZ4UlWauCtpmm5fEr81op7odwjhZBjzD
DM236gFOvRe3vibWkkKtKJv3nZDJt7qe7AHg2aC19f0ivPom0klu2W5WaBhFhr2huX5oojLdSXqu
fQtpwC6BNhJqI3/+vLdBCyMS4ElDdQKRYKNQf2rjejyCFbZ2Pvv2EAYxITHWxBIcEbTxN1kvofwy
4C3fhF5fq8FiEhANU7R3YT4pfzwPLhnGoi5G3VTC3eDlnr8RBU/wEXElq+hzJo5V69VfI4DlK7zt
VLujv96UQZZZXvylXPRW86llpwmamsYUIYNrGwfRZEuBSp6RHdVc6KdpirXet5oBJkk9QmH3iyof
IapRY5+Bh+K64iuFUypwb7vkc29FZEUpQv9vqpRCM+X13gJrlbZJF+R26f7Ov6H+sMyh/1ibRhwf
0rEbS9qqcOB8VhMHTaeonwar7wkrUksANjVnJT3qRWsVoRdZiHe4pTa8tUYNa11dnUfNV7Skum+U
tQ27srCChq/wUAwdhoH0CuI0SKDV1X7BdnjszRFTj5c39TYsYtoRTJV3v2R2Xh7/XmpOZmrVYV6N
80E1svo0eT4+TLWWODtjybNo84kJvyjfk6wDpLI3nxiNkAVodlGHQFzbQ+Hp0QEZ3wxoDS3q2lGi
A5qfe7f7k/7X+ahQ1Gy8V2WFiLhvE0QMNRRPoN0Jb9gpwEMTM88Ohd1K4/Fx9R6tJvcGmoJTCtY3
4scoHLbqd8sReEmvC7yUxF6ir4jwrNNxsZPldTNklXUyq74ToamjcBu1kZ3RmMrX+jijmb/c2l6b
vFsg6o6+ImBxH5Omj3S/xNvhGHkCrTSD/HwOlNSY8REi+dMPtGnh2DtFH8OKJmIcQmeKkwyhCE1F
fZ71n/mYg83rcXITY7lts3n5rprFSG/Jrm5NaWu5qFhhMYw5fFDY1DjJr6NXcS9YsExeXjlP/dOz
ifUIzNglCPBxxRJBnu/YsunVQqm7jHoHnzNVUvqmxTCsb5K1zgpIJVXm62prlOyhTPQ3fV8bPRWz
Xvm65shS3arrWP0whjUB30ap1B+KAp2mRaSO40fNOLwbgA4/qtrYHL1u7fqjqUW2dkLxinkqRiOb
YHNL+4apXKrizcuvd5F7cwyxWKQVjAEAkA9w/npCDEafDW0S9vhhQ04azWE9mIbSvIkWT3Hwiky8
OsgUwT2Rw5prD+Nce3lQz5DHjpVralSqo+pfIeN/nkmqd//4L/78vaoXgLei3/zxH6+S723VVX/0
/yV/7f/8tfNf+sfj+KPth/bHL6++1d0v4VD+/q1PqnL7O2f/BCP9+SSHb/23sz8cS4CGy9vhR7u8
+0FO2j8NF/+o5N/8f/3hLz+e/pUPS/3j779+rwaEmPjXYh7r1z9/dPv733+VHeT/fP7P//mz198K
fu22y791vwTfkuJ//ffFr/341vV//1VxvL+R9aJcSVxNIZ/c/tdfph9PP3K1v9HwofbOicAn5kD6
9ZcSRVvx9181fovSLoEjBwWXkLyjYMr++SP4jqwFyLWk1Zg0/PrvB3zzrz3xr4/EfPz551+oubzB
pKbv/v7rRdlBYmSATqGzJZ+ClPR8bZXzOJVlLZBTSbL+lJIEPOqF8OcVmo/WzXHYG1ryBRWZ391J
j9846oyNxdod1EbDzyQbIw6IykNtean8uF1Sw68TVz9Ke/o3nTnOgTamt4M9fslx4/1Or0m7tWdg
js/m/dprbNudT1AfGkxUbVGTvPBnE6iIJ61Bn3w1WKVx9tGpl9rXmwkZfHsWw+tlWU6iWXo90EVN
6JTWsxFUcTXe0NpLHiudQnKuzfZDo8zGnapSt6rdcgZInY/D+9bN6nfzWn9W8z11iCf+2dnhBWlL
IhZYB4ZsVmyKDrqbJU0MdjXsELkXR81sPyAuM3+pzAbNGQ/yemDPdfWtWszyXd1MHzHCVF+VMa4i
SVEWRmAaZfpmVIv6U9qs+eLrnReBWbcH1Y+9YvohUMe+LUX/BRCbcVuoYvwG0lMnAliK8m3vDlWg
qAs9VmSxblvSfMf3BCGdX/XAf828rMNFJJ9VO4/iA3CaiJtksQTaYAnFxqcP+f8PlWeHitzn//Oh
Egy/0Qb41+kkjyD5t/99lph/k5blMkCCywLc7NlZYv4NaJZO08tFvQaoEbHFn2eJbvyNYhNFBerz
/H/K88/PEsJogBLkhFJ2xfiZo2QbnZMAwF1GgggMF8NYm0u4avo+w+pyPHX4ZoetocWHROjrTg6w
TTfkKNJ8TSrGIu61xQnXSuXUk52PJ6WGPzVT84TpKNJDohh74rR7QzHbzzMbENoTneZiPPFE360e
1afIjcwA3Rx1p/IhA7/nRwAvheyPFG6iiUD5ZTOS6065mev6cKoqBUoechIPxTh1mDz2oj6Nnlfj
Ca92tJq17svktcZOI+nKp6P6ioo4GrxSgmjz6YBSRFLBciCF1G2q23hnO5FR/fyn44CW8E+qIazh
Tfjb1aLTIinpo9WKcr+mTXIXF7oC6+znmRJMKEVc1iEdE2nScf7ptKlw0XbHTLebR5cwTaKvhbfX
aboybfTdWIzIf3jWBZOzNIY6dp2oP+lq5NEJ6Z33VGD20HrXRpHa7ix7SVfaGuENzpQkeW32p9rt
zfulmiP8FLo9bu+20MES5LvAO+d8AEC39XzDfd6VnK7+FOtle9toZu/XlCNvgfw4d/iEOgFyDt4B
G+Q9kcpr7+diZYf7z1MYssnF1FQh0Sj7/jQMxK9Q2urjRJ5zfHaIXokQLjczPStKFNQWeVjaRucr
wllVpO4KvT6VkVYFqBfiIzYndoDEQ/uTFRFSO45aJMT4ZuzorRhNBIFB7eq5PjVa4dyt+uDcFpXd
vm4cq7z9+bdyqOhxH5gw9LbQob4chbkWCT1wSlg42LdFUGHtHCqr/tPurbzV86E2gaLRYOnZFzlD
9Z1xU5mZdT/Hxd4LXS6G81E2J9E4KkONCVx1KtjgVEZMDcRWnN38hWmT8BreSeJENydRUqRL0cQx
77LGy40l9AlZUyuBD1Qkh5eHuvpC/3eo7Uk0RqKPcCuuTtHiuLew9anTJfqPlwe5trjRPP33+2wv
RXsAeAehqjrVKYgncKEOahWKRjN67P2Xh5Kf+fyqksR1qRtBRkpKs4lW0cqKlkh1q1PaWe0p7qFI
JSrOD4lbfOc0zHe+1NXpw8xepieoYWwFuESsrCk8geqUO4kSKhL9lylO9tMfSbbwafMSQKH8t9Xf
a0bFKaFclieKA5+GecyOtWdO4cszd/GRqI0SvFG/pIxJ70amMM8KpVWf6hjUqvmpd3G5tGGQ/27g
DgL/rcWe7eWxLqbtaaynlquUEdlC9rmtoopIMT/Voz1/i2JCdpKQpNoZ5qJGzW2ODhKsB2kJcskg
qWhoF6Ls85PqZuK1YnsJfKoOM4MM08W1LYdHzRbzK0y6mwdp9PSYUTD5PAzlmgaa4lZAQ8X6yhkU
QcAxp/fcAN37EtLLDgL/YtXK52TSJVEC5bMtrThCO8JK+iQ/DfHgfW37yHqt2VVzUmLTOagoS+60
067MPyUpsANS8EBC7c+/tYmqX9nFTn7SNeXToqJAnFMf+tlVC1ECphC6Z7CuEIrZRI3ZCg49U5v8
lEV5GzpFMx6RKR12pu6S7yv5GODPEVGRnK0tUT9Hv0FVBiU7YZYovtW5MJaDrRglNUTTpV7WpfUY
1JASg3It5n8ahvBODapgHzjJdV/oXf3e1WL9YVoa56EwmAi/UcYpo27WrUeqElU41ZVWIYU91m9/
dh8AWAG9IVEV0jFb7slne06HRYKOpkn3I8cCvBiAqbRob+/s7IvYCeEs2RsGRgvmiMzsfBQl9tTB
pRR7oj4efVlqJDiqaYnDZbST+3Zs24doWn44iEm8f/n1LqHocmS8b9jpdBmB2J6PbNT0DFy7T0+O
EOmMSmdqvLfWxfpW1e2SBNPgOHhP2Mb8dknVrDo09dIgAI7E1/pQu4ge+VHfeV8zuv9fY2Evc5BZ
6DnvGWNcbj9yC+I74PIUai+kmsEnatNMAfkEwM+ArZB+tUSJsXVfLMGyGnv14Gvfgw6OKrWFyDa2
sLhcVqRadU1PYOyNAJFyVPll6hHYfRKd7Kw2vw5ZZp/qxS4/vvxFLjc+EBdPhmLE6uCSNi0qgQPv
0okhPc2RXR170dsBjpTZ6eVRLirCKnYpoP4gCgK2k6q/598drUh7Sto8PTVp25Z+rqLJao/FjCjX
bN45lMLulkUTH1fqOEGF5czt1IyReRjLfr5FDcr72WtaPo/M6Sx5VtDqPn+eBPFIrart5NQVasbi
R220TYa9ZXRlcgGwIG5MrYLreovHatdlXgfkSk6DUOYjOKn6qKXAsV6e3L1RNp9QS6KFTg2jTItT
HDPuc18vs11B9ctw4AlhRK2EJi8H+OZoiijvucNiitMyFo9uqRrvRRK3eBQJ2kA+av1DF9TNYkKx
V+zkQ16pNIErvRKhC9jyNkF3r+Q/Pf13nU31Rz07yZ6N7LWZgJRAXYkDFEjI5nTpq0TR8E0VpxQJ
gJtiddc3Zm6kx5fn+9pE2IiRSq1ImbJvRsmaVYtTHDpOSVZMd5bX4FPgDeJI5D7ufFq5Lc6CV5Yp
vTcNnAKFVlbS+TIVU95BcujFierKH3PqPHaJiVdY73ys6yhMXf23l1/tErlJdYCSCkrm1OphHMoZ
fnb/CFcb13YuxUnpm+xUYAEX+0kU94eGFP5R09bppLR2fz+nyAStVlyCaDDEGz6l9fnlR7mcZcmI
pf0AEwNAgSuP6GdPgiCmiopcIogI8/WDTSP7IKS0iQFJYucwuDztz4faHE7VavQiHRlKJ6wOsXvI
biwU805z4sUP9oAW0suvtjeevA6ev5rZjWoTMR5F7Cy0q9r4PcmyOaAZg9ASQL/w5fFk8Ha+iviq
MrazXRomwIfOx0uJdXpPrcTJEJF202SqmfuJQ/sMW8ZRe6XQSA4mB8X1KOrdL3kaaX+8/ADXlhVT
DMifuwYt0q13iTAypek01nHc6M3bFujrJ4d2VzBEkXE/8ZWPjVPkp3wxszsvbqLj4Aov8+vxZ8sP
HMdwRlB/fqpPbTm7Yq4cL85bcZonjToe2y4YxqH1YxtYzsvvfG39Uv8CHyYLpRTczic9msdWi6tY
nJAxyIIVRUg/WxY3yPV6T+7o2nqCWAHXDNNmemKbU6KvUgQmcyc+NaoQd4aYpyOwieiYLoniLyJP
d9bT5TFLyVV2Aen2SW7RZrxsbBWvSYz4lK2iui/bUftDdco9csLl2ccoxAxUmXVebQsib+a07ju8
0U5qFY2fa8g9EiWshbozimAmLztgP7VX8r36aqxQggML1OQWeRZTayTULOMTben6/VoN01uhGdPO
AXAlHEIrCcYIyF2p8vK0X56dAIriznOupPFpzc3ibbZmy/dYM7s72pHRa31qnDv8U8XRLPWa+lha
BmPpzG8A9he+U5Wr//JSvdTjYFcALgE5LsvQVObO16poVg6QtGCqDa96zIjgPpViVbhBuwY/icx4
p7ql1frWYjQ/qlQzjmqxmDdY0qWvaj2Ob40yE3t337VPYYMC5oaF8Ue99fyhClWblERp4hNwE+MH
IN8xKOwR7PHOy8tkZ3s6ciQh6UkwSHFgM84yGUtn9yI+DayH3yq9xhC8BZPmFat1Xw/AQxavFbde
DAmrLur67Tov816keAG7lEhnkn2p8YLoBPWW87dlLXhD5CjIoS3p+s9yas0AWOJw6EXeoSTbu5SA
vezQQ2p+jTVb6ReJV/3z5am4MuOUHJ6w79TToSmcP8PocGSBJlHCAtevt9D/raPrZe3O4pf/yma+
aeBJ5CVHhzT+Ox9Fbjthl5OCPWr/Senn7lUiirBsrJnzy9tJOK8NxvYCNUsG4sJ9OR/MgDu0ZmOv
hHOagfgj2TsST1joO5fuPaf+njHGtSmUmDB0Ak0INsbmqgVXBws3H3g5w4PioWVToCROtqOJf3UU
OqeQ+SWBdOs3PJRoIdhDq4TOUOUIXKXEgtG8V665cgAD7ib9BQPG/tjK1dDkEGvbMMrYWumbeHEL
sERy7+MqjO5mM90DtUl2Xk1+/e3qeD7oZh/EqIcPkMyVMIWk+aqvp/6+6RfvNHaV+ZsDYPGmc93x
FNXRnsrVlUmVfutE2lCwoMlvSmBZqVDPSWIl9GJhntSRU38d6/X08h67EhawGCWBFUkttrv8+bOT
/3+Tdl69kRvhmv5DhwBzuCW7mwojjSZ75oaY4GHOoUj++n1Ku8Cq2Q0R8rmwAY9hV1exwhfekEoo
uoX07kkr7SKYuzUOrNrTfVyD94AaVybEO0YFF1on4gLbbGiKOq0QSeedYN25X1zRrvcdmqs7IdUz
CHDzxQgrYRNQbCM13LZ09KFWuxUdrpPdwZABTpeURy3KUHZJZ/W3oYnqtGZq+sfO3GINZrhuv2H1
aViHq3no2Pl0wFM1fupHQ4l9JIjBpwJoVIJ+WpuHpLLcA+ZAYkce6dnwfPurbRJFZG2fM7lNDKOS
1EROlOJCnRfNo1mIPgpXzejc1HdL0HQ3mTImyJw56vIxLVZz8j01SX/nSp1/1HMrekoWR0/9AbdI
LJ/45I1vo9FVBYuIx/jpzZtGhs6yGkW5n17G+aZpc2+0FW3ExnCqtKPXeCnqr0pxdDogoP+robZt
R1UAn+wG6cvYp/N7non+Vtdn8dDOa7TzDa4chZez2jYxlklEkVPjNZhgTvUZ6Q31xqF38q5NRvFf
ZsX7Cl8DvAIau+cLONZ5nHl0h0+j2nXjwWiyZAxyzP8+Rm5pH19fwivnTipZ8KW4nqUk5vlgeNZa
E0bWqONbwxooibsePYGqxH8ZBa49ACZ0BLYy2gXDL1nHnqByP/pe1St+k1R7IkfX4hIm8/+H2Wy9
3LVWdS5arN2mtv2K1SVt70gx32mN+jcbYu2nEVkjNYHUCtQRQ0HftoG1/oepEgNCG5f38jYuEU6h
RaaKv6bSlYqvoqbho4puBf9hFPS0geqjLo856/lnW1cv19K8Yedr2GryTwmrWsY70c/VzUFsIK23
n2UszkdxlwwzmbLC8FH1/iZzG6PijT/861O5erJItGUHhERty+EZKeKQb7Ld03Y0H5NEKb6i5mSF
fRPtldz2htq813WHvwKAa7xP86G8R8/eCwdTrEE2N+Xh7bMCpyAfz2ey/WYo3Z6S/2tbO6kxiihD
1t/NS5UePDE4/+EI050gDgAZQZq2aZD0NN2obXKEa8hSRHB1dyTq0HeO8JUAC/kA3FxhW9Gv2tJD
oqpHLmPK+Exisu7aJU3vCtBqN/D1DT/V3e5+qpLm2+ureHVQWp/AmuA+Adk934ATcgXVlGOlkU2i
OcoOGDbXprivh2F9T9l4oNVgpDtX/ZUwHNICtnAcKxTntjF/03nO5C7s+ibL7cdSCOOku0pztIrR
eXASY8/i+Mopk57XhHJU9yUGfTPJ3FobdeAsI5tWHcZ0qA9WLfYsb64sJXVw/A9BDwIu2Gp1YzKm
LurEKJAMpqOIVfdQkVMctAa+TZcP7ZfWG/ce6Gu1A/o1VJ6R0JREvc3ezKDndRMrfSJgyEpak3r/
QY/Tqj7ZY+V+HwvuSLMxqqe4x3KsSWVHTaAAcV/lsX4L5n6Pm3LlCgBMBhMSVCax8/bilA4YC84H
aHrXUYpqwdgFqhq1J9R6/8t3RSURNDmoP5ifm6fVBKTZ5Vg9nBow0B8mxJx9M57cnZD22u6x0EEl
qJUUny07w1ZqofYUpaEvsEdHNSsP6di/2Q6WGfDMAEBF8goI5eY7xuPaZ1HGKA24+VPmjD9XdHPD
10/7tanAzzdJaejq0/E6Pwg5RlZNUQKNT/tsRZwTYdMO34u3P528ZwDHQKLIHFoelBdJjeuteloU
+F4YXocBqY5XgHCTceezXNtnoFEg0kkjGPrW56MgGVt0dtIj/d8v7o1QYu0uUpLyA+Tc7vD6sl0b
ihwQcJDs3nHEz4daEY1BNAgB+c6p7IMd2+lRIQs5VYlq7nyha0PBmZDugAA+2AjnQ+WJNjnrjAw/
iIXmsBZDedNoTnmAurkbzMkXcpP00EYimqPrCVFwWyjWtAzOBjCPk9ZZt2muQDKqlSNF6n8cZcDv
Ona+VB7C422lcmf0+g8xtL/evrKkMmjbgm+QHefz6UYijfKcXiC311jhQ+dS1cvN6ti1ntj5iDI0
vZgt0TGlC8llfma3vdiV1uwOealiK9k3unIf15Z+aGI9CepI0x6sVIfJLKr2CL9l+uC2/Z4CybWj
x/uKDQHptxTHOp9p7A05PDVUyQvMc30H44Ng4q7ciSEuWytSVIS7Vz6rJoTzTYBeY7y8pFOLKwD+
FNC50qjy4SA5fxQ0ZO6tVcOQA4mXY1dn9ZdRmNMprcb+ycxW/e1mqEBWKAXICFpabssVebHga6vp
M5pv9mlw1fLetNPiDnHDb69voAvuHKgMBITQG8MrlHLDtjEomhntc3DtJ9Oux+W4tqPWwoMsgV+q
0zifoIkufyIjJ5pqUdGbqSYgeLh4a+P4jpEUHSzWVJsPg6jLOZwG1ZvCyeqrv4h55FhJzQ6vahc1
0706Fi0US3iM06e5Q6LI6WnbHSdN1Lg/WdpUYVCv5jvXnLwsX25bmDW0BOQTL5meQIHOVzFePNG4
7TSFyMPVDz3ZQlBVbmqyW1f1ppkIK9RMV/59fVm319DzqBSJsNgG70Kr7nzUxorzUtcgQ9hd2x+z
vIA5M0yqX3V9f3x9KPm/2kyQW0gKEEn/ZR6N86FgXESWy1sHFqTE48fUk6d1NZ0AeR7lKWmkGip6
YT+H1c13aAvbpaUqSszkEIJy3fIqyn//YoN6iZJYerVO4APM5S912T+rinFY2cXtTW678c289vPP
12e7XdjnMak8S74nA2+FOBJnqTp94nOaRacf1nhGjSep3QB43bLzDG+jbCpwyFNK+j3iGMg8ba4C
y82U2KjsNox4RpHulZ5otcr5B/HoK3bl7Szn9oKV41HKZ6tKOW4K+ufLqSNNWU7T2IZzZfSoOevr
7RRn7eyPaT4ftURkPi10+3bm3b6nxY4z3Otru71in38ARRbkY+kRUkw6/wEtJttuZBdtuAy9A8+X
B84v1blMdy7Zy33D60FjAtqvhM1tZfHdERUebt4m9Nw0roKm0qffsz1JykFdpbeuNhqHEhxp+Pr0
LrcOw1J3l2wonu0tywZvbbJHWjJhPhU/8G3Kgq5pP0N03OMoXVlHykUQriiRSUW4zYc0GlcorbbU
IeRK67Zs7dpfYmW5efN0LADR0nmElAwKwPnXWmOh2s3U1SGCKuKbMCLllti7OqiVku/lJJczglaG
RinzgUYBum0zlpbjAr5kVZgo2LiYTq/5gCGLw+szujxwYPakVQLRNRX2bdNOrRc1pYhQhm08QjzX
BoSFbSMUphYHvRLt6a5emxSZDxU/8j5i+c12n7OuySsyvVCpJy8ANBSfinzXZv3KpEhcpWSawcni
lr5YumwtE6sORztHYWY1giw3b/qhzHyBYNvOEl6ZEx8ZojHutDIC3oS/EKfRkrD0Ouxmdf1gDPVy
Ep76VlitTLAMiXYlEmRDbN12zQjpNa3V6hA3XPOdgDf71ajVPWH9y/PKKFQEpHQ6wYm6ebmLpUIF
aTChGqxqdIIBRZkeJfFwLo1daQY+wss3VE6IJiMANDIhxAjksr54yTLVavNcUetwQnDFV8H/0acf
94S/rn0cdjcAFh0gi70NRRQK2VYxF9A0hNACvVkHCAfKXuPt2obDwgWwLWGyB0jpfC7eDIG3arwq
FHnr/pMsvXYcF88+5t6UB53TRjsB1rVZPfPSeDWoz2+xqMWolXmrr1U4YoB2ch0lCUp8vN78NmFy
SfWAWFXazj6HsS++0Dw2GNKIogprsEXHqi/A7du1szPKlS1HQwjCBNgBHmNvs+UMVPk7DYO4MBET
ItdmVR5Xlg3A6fBmxS32HImjFNwC/Ug1YXOnNsWQlkrGK0GFdvDdzAWkbHyjV/urS4q/ZTHdJ2P1
qV68+ybtdtrCV76ZfDpA7DK4JGSe7xHRRYWguFCH3hgvQaZNDYjTam+K11aTShhsZJJj9JM2F6zO
tdhHZs0odQ8geOCCxXDhQ+p2e9feZehE8R+LJ/KlZ5eFzUi42NsKZIg6BIaenKJ2tHy3N8YwKvrs
0VhjPajBd9wA+4w/toW55zJ4bTnp6dPtgKQJRVv++xebE0qv07RjWodO7S1Bp+jWiWboW+V45Yah
gCYlculRXcBxCTRK1ZpgKSWD1T9lqwLIO8VnjUwmN0q/ytVp5zhcBmrSjhrhRkyFuOa3FfVcKysF
1c8qLPqlvSc/JPuLa/Oh0xBK95HC1H0ABu2ed9tFl0zOFAFsYm62DcnTZntac9xXSpRwhc3YxUdj
qnyJUdO9czvd/I10feqPY2I8DWnV3elEil9HUD5vDlIp6DzDQQgW6T/Ka/bFN03NUmij6pWhNnjK
XTZnxYOpUvPurQH+aKZPDyAC3ooxYOJg9OTrgFob1/fmToDwPnQCubiwAzl2g6+Mh3VkPOxEjle2
q0WML8lJcPV5jzZT47Z2rVIvQxVftA9r0qCFQ2Xh+Ho0t81L5Vz4iKjLSE1ngAHno+AiV41VIcow
agcENtZGfw9fFf2yfkgOmL4JP2sTxa/bMT68PvKVe0eqpknotUFevMWKDuWoZ0bXlmHZIJOrkij5
uYFS+6qre5qFF1i/51mSOHH64ZsQDJ3Pkj8FPCSaMlRs+7fWVO8sZXgYUu+QFd2TPkw3tig9Igr3
tl3aQ44GV2vEN11Tf3t9zle+KWVpYmYKkRQEt+VvvWrjauDRCsex4wZEGMQf8nzd2TlXVhYOMNm+
zKSAP2/u2dxCRhqB2SJUhN3d4BLR31Ri+qagpr7zDa9EMSwoWYfEOVME36zrsBRKlVeAmOdKS/3e
Gd0DKBZ/SREHr97cEucrSiIdm5UAgzhmE6Qb0ayNQ+MgcNk1qLa3VffdnMS640x85TqVSRTEFR5d
aYdwvldKJxapoeV5aHn5/COZ9f6IMXLn13Pm3RXtpN1lU6ztcUEvHEXl5JgZgmboIRAYbm6yZPWy
KoG3EQJJrQUuJXkRljB2bpzCRvIni8UxKhf9w6qVGrKwKy1nrJpPojfp1VpuEcTNamCW1zo7UchF
741fxmtGz1dm3rLVcb4gi4L2L0jXPKyNevIzJXL8PKmwCjC9d66ZPUZRmp50NX7vJOW7rBKPZevq
fmbNf958eMB8UCckwCRw3mKusq4ysR+Bn6bYg3Y39l6L5P047VyIV46ozDNtWnvsAZ7T89lSapxH
q1Ky0GxFDyLa7u6iwfr9+lSunFAIjfJTS6FE0Grng/RV4TbmYmdhBNruMCfJGng9HKnRG3dGunJC
aemwkelScni2oGtjBn67ZksW2vOaB3HKFdc7MV+P4H/9tsb5Xj54UZtnu0CXwtNVenfBUruYm8hR
TYT15q4o3VvGjI5TGSvpJwwerLDx5uKgzGl36AvX8+dlSe67pc6C1U7LnZ177VOimiP5xJbsaW1O
sgyWZi0qs1BTp+641qUSKIAr3ygkIecrpexBv9J4B6tz/i1dJ4mLpFYzmLd1fBpLvBQ9EDUHhKDU
navpckLPBVwqB9KOmzN5PpS6JKZworIM4WApt2Y0/+qFqd7u7E2ZPp2n2YziwLLnYaa5vZ1Q1UaG
N1ZJGTYVCh+BWJq0/WASyy1HeGZRH1QCzaljnsxu7Iup6VufJ1V/LxH1YGQjsf6i/FtMQQ9yXKcm
REPskJhz90Ht837m8qibX1btxH9yBLVh4SplNNyvdj8uB49w1Q5K4PZ/EGtNP4uym1H9LZfjpOrd
+zwTHa7vmtHjuVN0VRkKZ1lj+FGopN8o3IBf1aEXddhbS4delo21ZqQZP1oDwAmKBEZ5bOxW/Zmi
5PuvspjqcnAGgcaY23nqr6RVFu04FGN0YyrW2h71pi5Xf8od0Js6YqO+ibF0unPhXImjWW9SL64C
CcXdFloXtc2yQTdgiGfN+m3qPPt7m1lYeGvYgDVloj1opemegCjqd06F75Dm5m9tyBLJ8huoGwLd
o7ayzSFIQQsd9WyeHHuNT7M+SRMPBMcH09lLV65tYrmxaGgxIEYF55t4FDjK9R6qB3qLkFq94IxG
ovH2ZM+jUE/fHHEDSGBb7xWvMayq9boiTPLIuLFKMT0WUOt2zv61uRBPQquVikw06c/nYsY5S7oK
SFxN/Rl3qziMolLZ6ThcPhYIx7wYZLNgib6kSb4wSJ5mtDkzNw+b1E4Ceud7JKerQ5FISpFgUvTt
41fF61g73VSEU6z2EMQwT40ArPrjvAw7s7p8mJgVaJ3nmi5Nis21uYLWWRCr4wNhKXnXN4MOn7Yu
1aDAYzLxi2reI71cBnaMyJtOQUemVNvwMYu61OsyRrTa3nhwqPoH1iKcQ4dteyDFWU5TZry9VsWg
1F8l7wm4yzasy/OMWqaXFKE9peJuqo2Ufmza8Agvew2bK5sRggkbnnxOOg1vymLuLKa1qrw8XNJS
PBSlbv/MW0d5exWWLrRsgkn3K0hjm0fI6UvwgZ3BMJYuHvW+7r8PVVzuvEJXPhYniiiC3ALq5BaO
1Jcl8T9UkjCrizhImla7RVBRmwNo1dqDmFL7MHWOuwPZuzoqBuYSJgKwfxv7w4oc7aVd8jCGnXZq
TcwXtWHOHu0oV091bGZf7dWzwtcf3GvfjTnSAJKG8VAMzy8RtIh1WZjKw6HRppvUGyK/ddK3CpRx
w2u0oSiaAgvhUd/cIiylqfX1kIdibeN3cxMVpV9bU71zI8pjuwkezoaRk31RkFmGxDZnxPdCa3Cz
W5s41/HnofyNrkx+woPQDosMD/NgKRP3zhiiPbfkK18QEX/awADzyH+32K8eS7EoaaMsXCtzeJwQ
+QpmM8bJcsI6durN7lYpy/jr61/wSopEF5HaKRUh1MQI6M9nnfZLmTVti5aFNaXtkYfGe0ybzjkl
UW/8Fa7b/Z461bknrJrQOM7mm0RR9NCG5figlnm0s6OuXOM0AQHHYBZIdLpF/pfcnfqsNFkItV0E
cC6LY7Vo6qFNjGTnnF7ZvGgSSmUTNi8Q3c1tULrRohczSRlRxeBnaKofq2zci5GuTciR9SmTgFQC
CM/X10zVTo1gXoZRnsDoXtfmVKmZi++GeKsoEOeE1hInReoBy/rJ+VBOrUZaazFU0no/Ytut7tQ0
2SN8XdulACMgFPMGgtXaHMZxTiC9uHoWGm6UAhtv52NTLfE7M1mUIIlt+xbI515mdu1TSX8kgiLm
RTPofGZZVNYjvt4Z4gKR8DVXFx/nqW6/vH4WrrzrtAN5ZJ+LpN426ULaLDL1koTTsVLxPscR6anK
IvRNxgpn7SEyrJ0b59q0sJZHAoN4jzrmZgdmS9sMU9xRONFqN7QUsz8pi7qnTHgtSieTRNyMpQON
u60+FIpaTmY+ZaFXTOJOTcR8K0oN75tmzJ/iGMo2gUxxC6I8/dn3q3WKk3L9f2reZ2LeL4Wgr5wD
lhaNNRSyKINshdb6DFded425Z9zV/OopGBq0KsIVXTTt0SmuLCuHzaJhw6Slh+H5bhnFKGa3XNKw
qtXqp5ea7M7eqw6v75ZroxCN0Twz4Lxj33U+SqYLMNxLjliMov1oS4CZBm4yb78OQetI4Wb2PjJ1
8ke8eJOoLFPnqJI0nPNYCSjrTUGl2Ytf6ujLvz6fax8INDhIdInCv+DTlKuocApwklBLlO9tPEeH
VOhPChaawX8YiG3PENJv46Ki7RnNtDgI09SOHQf10qtHnAESX4vezAvhRoS681x6ox9+oceCGZiO
sIKOBo7ZUv/DUPpkKrF7fH1CVwIHxKcot2JgJ4XY5ZX58iN11lTqQP5C+oDIRsCeiNKTg4tRf+Sb
zkex2M4SRABgVl8UkDxIxhVrh0N0cXmR+1D5kJ0dyYnd5qYSQjrEPecLEc36fTplfTAB3vWJFJ0D
puXRTqX+YvvL8QDby9Kq5GBtrmTsmTskr6osnBwHxw9VjL5rDvHO/r8yCv0AhgLnJKvMm/1v2qjq
knCnoeaJ360yTgdV6yL/9e/3zPA7i/wIU6n5kRdQZwR9JDtNLz6gOneUkNM2DRVqCQ09gB5MiILc
XZH0xkc39fJHW2Alq5udEjqZNqZ+2enlg6MjMxj32MIHnjZhf9THvV+0qL52hpiPM2BC7K4U5dCl
iRUk7bgqgWO0y5OCa+fX1ydxcXzlHDAaoUVDvkZf6nwOJcqSnT6wUiYuC/2hbStE8GvXLlJ/JqA9
vD6aftF8wyuekIlNTz4l47Xz4czUzLNYESiz6DoaD/HSZkc3okR6p1I7ie56R4Jui26GWhDN7Z9u
XeJHrxY1yjXS2NeNNPcO0nb1J7ENJawXfS79Prbqh7RypsckN+PjOEbpQ70KB1TrWPkT4oFBZazm
7TBkblhNandTCtO4bSPlJ6jqPT795d5jikg7QKeEesUtfz7FVFMrDWQEYk51YT0ueZ/5udmkO+fo
mXV0vvlQWiPukH4LrOe23GNjfaMV2ZiEkZ56/rjqJ7XRPybtAPDd+9qP+r3pRE8o8RW+WZonsuJb
z8RIOaq6IKmWp7maPkcTnQ2hCtXvRHdqi9HwF+R6amPeKX1cromsSEluCgEmwMPNSYH97SkmzcaT
WU3L5Fe1WeITOo7Kzv66vM0YRyYAAEhgd25DljhHMgMBAxej3tX4hMNk9aum7F/Sqy/KjytV3J0B
r01M0jpoboIG46/zj533ztyNPA2nyJuUWy8j7zLmpHhrwAduTqIdJLdOdo83W8ryUliJNDugOHTi
Fnul9CCV9v7LXMCKEKDLasCWE24b9bA2JXPJhiV5iNVW+E2Zpzvp0+WFQ5AFnlimjUTcW2Ji4ur1
lAuYIUPbtAe7TfzJrf+tAKjsTOfKXpDRHAA9RM4oV24yjsGIhzrpXftUxfFyL9qCFNxwyD0mS3xp
F3vv3F8fj7dG4g9BgG9ettS0hrIlyjqVsHt+iBGhTYz7Fn9AePMoas3aubmvbD1JxAOQyrsNB31z
pta8GjR0veyTqw/6fZRY2ZGa0Xx6/ca++rkIhcCJQl5DOvx8g0Pe95Avk7MyQA8lYFJuemOZ0Qiy
9wj11xaQt4iLUyLdgCudD2UsLtKDxgrFherv3bq2xvtppt+xvrO6rNnZhperJ+UDkQGis84luhW3
GlKrro0oNU6dvth+0nV8KKEYOyHe5erJNhwtVYqhPHbPz+GLCKHGfHBmGP3ktt6v1c61AJNx79RB
Odmp412bDwAIk+iYpBCU/PniDRjpciPg49Z5SgFQ3hoPZVxEb76ImA/gV3rSfCaet/NRFiNWRRwb
Om3oLPPTfNS+KL02fn7rngMGRHsG1BrFUHig56N4SFAmdSTwpFuQP0SLJj1ljaV+6nUr2hnqyrLx
dkqSLfgD7G83e241EUOu3Vkn7m5v+8m07sfS2RMCvDoIHweQP65G9DXO5zO3kYpEMYPYRbVQ7Xfc
u1Qoe12my5KcjDrY0YQeElaxrapWU4HGa1lq2GlW3ecuGQqEVnBuTT5gxDVlT1ok+t7P1QY7Zieq
GtVv4FbHt/XarwhNrch+HlfbwuTu9c95OX2ioGd4IIBOyT84n74al4NI4VaczNjO/y0AXdL/V9ud
TvHl7UHZXKWSLemvtP03kaVXLmVfWJXKItNfc90Fmfm4eDclbRNYZdHtnOyrw0HnpDONthWwwM2k
Mjyiwa2oJw7Mels1pn5KbbSZ4km6VGH7tnMPXyyi5OAQAMjWuxQbkTfNi5tkilKzMyvTOpmTjcMR
hmtHdcUu+fVPdTErRgEmyqtMagbbcHOL4NaJAN2INWe/pH/MaXCCrl9M5AOG34pilTu557U5UaQg
FbANWXbZHL65SbO+7VTrNDdmEaBC3xxjzyh2bvprcwJ3RtAJdJoChfwVL1auhamYNoppnrzEjsPZ
owtgTqu47RsH2KiZ7MlwXojPPxNvMUnlLD6LSmx2YjrSthnRSz1lbUQnsVmnIcI/pC867G1N4ACm
2TQJpWkdffd+LXTLb7tYfMWMw8oOSM/VTWBMuj4GbiIG7VjUmmLwcLT1gK/oACi7EM2y1+SSV/dZ
PkHrgMQFLDvVYJrzmw09ZkRSmdaapy4u5m8VoIvjUin2wWigsqGb5L6bgQ3spNCXd9bzqKgMUwGR
ZNLNgzLO7qo6MflJvCbFY71M3r2H2Me9W7g4oLXYR/i5XYuDFTdKxRrY7olCYP1o1ln0azLs8eb1
A3BlS1LYAI8GcVqKOW+OWYzOA17wEPW9KjEfF1SEfLVY+rc+o8wawVBETqirSpuU8y1JuWzAXmZA
HWMwl3emaGyqWI7+9uMFxIL3QJNK3BcWep2hp4h/5OZpwYQjsCYUsEeTHfb6il3bN6goAFIktYcc
tVkxvVJzxxCuccLYoY6C0i3mg+ZBlPI7vKRvSInMWyp6b279ytI3BDM6F9KOcEswn3Nn0QqD+E2h
kegDRoCwO3jdzhJemZyr08Pmhuc25OI9/1CiMke1HVX9ZEplb09jnCNiaxq+2LznfsqliK+gPXx9
fU3lNbs5i6gfsENAJRFRb4X/7KUw0dtcCBi0OfbHZS4+Z2J2jlqzuJS0ohHzzEj9ELnL39cHlh/r
cmDZLIH9IVU5z+fbag665dw9RMVjfxymcnzM0aa/XUZb2zlpzwWK7VhoA8gMhjsH9YrzsfJuTJtx
XLRTlarwrLukKQIU2HpmPTdKfogouf1OcN49gNh2jzSpx6OdOZkZYLA8HJGU6+54MpwgGyj69Jmp
3XdG290VcYL3izMg96vQNfPGOr1vOSV+sugllvVa0+9Upq9cGjReQelycdDB39LOPBS6VL6PdvKs
zr5R5jwLIhonOwft6ijIiOiMIMkkm/XqS1OlijJoJ8Xu3nd95DwNUabt7Dz5P9l8FJ5Ief0zAm/B
JgCoewqaszpqp1RZuXXT6ZfXlDqSY9Pt0pOrv77drk6JmNChK0g1YAsOr1IjGaO+0U4DRii+OhjO
bb5iUPX6KM82cdtJUWLnReYupJ6/mVSFN1BXzI16UiursgIY0t13jMUoC1INcX8peZl8rRM9S4PZ
QMuNeuIs+lMxUaj042xUoUa6Wv+3Neao8TtkP/81nH79KaJuyv0Zn0zzCCWiSwOlM60i6MBZpyFi
fjxeBZa4DYLbnv3TKhvPO5jGgq4Zf4N8WxsaZtuNEWEAnGZm9aMUkfvHo7P3r0YO/HkyXfFlHhQM
l63FML9j3ZDPPixv65sZ91AIoMEMmq/C2gPdqrtA2AozVuegROr2o5tPqhtgaUJ7BH5n/alIRf49
7to5Dgyz1KdgUuu1C7TGnStJmikGnx++WMf/cWvHSdy+wn01KjLbt2NAwr5au9WvnU9zsd3AknLB
UnTisYVdfX4HeG7RrICf1BOpmXPU56LxcStuMIia91ScLhkRZJLUSkHtS7Vh7DfOx1Ktscv7tV1P
CclQG5D3rbek7RVvb1mm3e3cZZOCWmCSjYdijO2vmI80v/RalPdjWkVjsBSCKqmZV/XvN6+CFHmi
AYPUERt1sz/nuW2yGuoSeM1WDzxIkQcaiJqvN+1eAf7yguetlkYg0u9b3vLni8DdF3udlaynLtLE
EbVc86SorgAzOO0t+OXbyVAygeclk4DkTRg8qoMyuLW1IL0ZkXdqbdR80FYTP17TjJWnKbew4YkX
Ax2r15fz8lahMqHSt6YhSS1ui2ewBqtIInNeTovw1ru8jv56llB3IgN2zeXe5dGSMaukZgCgOF/K
ZsW6eda8/hTVIvduWm9YlGNpamt+NKJl/mFaLfhhtY6N2rcHz/46pW6msg7CBn3b9lF0SOq50A6T
VWa6j/CtYvrpYLSpr2lCS46z11j6kcd/No+JNbefZ2+tk0BE6ZyBUUaX4QbrQGpWbenN7Skuevjo
FjrEx6qIFuNmFUmTB3NPudXnwkcRBc+ALA7SiMLXY1OWGKEsa+FkQWnp8T/tMrlK0LhT4h68qnHf
AUOLzRs7bkGTOl3t+U0u9M/qOLaxP4lSIQqJsng6TnZX5scoLtMPNijiko5L7A7Bs7D7IRrVWE66
ExiEk0bIPqcWFQdDW2yMkCO9/CddhugTWP3iw+TG9p82GpVPoNJwdG+VRvvktJr2bTRGV/Hnzi1G
7Jxqcuy2ry0bYLAuHsxC00EMW7P3vhq7OvK93MmsYFlqZz71eDAjZuwoa/2uRCmIvupaQ2aZUmWM
6bq5JGRt43rpI/lXiVHzpA1P1K57OB9ron5pJ7dIg7wxphzZi7Us/TW1yshPDaQ2wtZukhIWlx5l
B/qB2kdTdKlxFIXeNzdl0o1fDSsxftIMHRDokKjvtLOnR1tRksJ3Y07Nlyht+vs0WfX12JqeSCQx
rDbCoW6qKnDV3D5k7ly6vmnF5l+vi2wLARxrAVtmJrGBS9iivZ8EV6yfp0L9iheL2Z2IQWLvyFbp
PhS1MtVo6mvYJ2mrPlAXsRNv8J0lU276lg6kj6ijEnHLr8v3vM9bFs1VOKfJqCy4aTU9+djkNZzh
NKWd5EXG+NuNLPOXMtoD4hilk96t/Ne/prhd+DKdS9Am1rx/R4VkNU5NPxmfp8krRmIwNRk49bHw
AlufdRujrTH5Wxm1+U63RPpE7xAlB6Vw06eCcPSjG7cFcaHnVNNhaF2q9mqmNb+7VeBjNDqFYGpK
j4k8l51AWnw0prs6ya1fObAAmlsU/5hZ6a3mMc7i5W/T5dYnXUy2g7S6rtGFGuxFHIRDpB9gmkrV
EQuchEuqdsf1BpxNXwbREKtPk63AU7dp2fN2iBgDeyjtt6XrziBfsrT5q9dW9AO1n/Z75cIw9Huy
og89BW8j0D1SSQD9WvfQ2++dKX7Xpk30WTSt8peEqc+Ddhr7KkB41flXQBz4nmWjroWdV5jLSZ+M
srwvbJPFFmnW/YadZFUY1SVuctLHJE/9zp2yxwqEbRY45uL+bNp2+jelwvKBxYmgC7CH5kBF+/Tf
2ktGJ4BkrlS+wD3zJ9rz4+dlEWoT1ggm86eONw0Ho9SMOhhRco78tcmzz5QP0yJQ6W9pfgWx/lfv
Ues4YrmtW4dxidggeWFF//CfpeC6RmH7eSyyJEit1jkC/LMJyS3F+TgoC6pxVpa7vqH1w1NhNAh0
4azpsCv7RIq3px6foK+cpPEN4Kj3ntCj9jZCjnw6caK893ZsuriEzQu9cVOru9jvbZ2mYor4neNT
GhOfCYXWzucLioz4STPu3dpePhplpgYiMyDmCnUx79rV09izWuKKu14XDcxWUqAhQFg1Ln0mKDCL
c+z+XrHs9ENkD3N1yKvCwlBlUs1PURKVH+yk7W0+Ya3h5WUP2o1F0f+p9myYPw6NEsIrpGvaY2/i
NaB4QwUAbkzfrYigfv4/7J3JctxIlq5fpazWDTXmwayrFgAigqQ4SqKmDYyiKACOGXDH9E79Anfb
L3Y/MJVZZChLbC1qUWa9SEvSqAhEYHA/5z//0Nmmse5dr3W6s5q4uQ6mjoYupJ9YSqN8LLLzLb6F
e8Oe3Hnf8LSN+3WWTX0YlWhrwKzar0+Kth+hjeQVnM+5GT6WoPhDlDFVPPhJarPgtjV+7tUwOee+
6pFkl2ZnXOqwnNxoqoS6MLoBT6+K4MMDUZasojWJevkZmcipJGgkm4yD446smR1KkXd9Icr7zNSm
9ODk/pzu5Sjq/FBiXkUfRF1rHXJnCqhR24ylSaR5+5kDzMCWGeUJ8tPAeEsCRsFEuteoBHoqsRrm
qrYUEX7s5oe1Ii/00KvR008IeDWz0OEqFlyYHI3NHFSzE1oq8ZsQbaP8WPm5jlWB0BHH1J69fiSi
mpSztZLmjW8W5amlGPiH+dQ1c2hZKPB3wkvz4SRhMdZjM1WehqNa471NcQB3w4A966LnofPOPK/V
dDzC7bIMTVGXD2Wueoy6cAn6xMS7f93g35rAtTJ6YMzWow5f1na5ToJVG4mDqSvW8D5x5tATAum0
0Oy6iwY8qU/LOXHChm7goDpPj9ZUniM7Gq5Hrj57EbWcCE0Cv4a907YjpwDHB3K/0i2jkqGwurbz
ORUhbK/00+BolYqcfoQAz0hKnOnKab82QGw0cI5yRChsnQqbOlhr41LUVMHJsnRGmLZuk8fL4mnn
qsLeE1DFyT5ZtnQv1qWb8gMLpTXHrWayn2WG0EIvEIQkqsruWC87MV87SgyfqiYpm8hqvHxhLXUK
xFKT0SbxCk+jCJtpcsaYB6YMdmk1yruV8cMBS+nFP5uyvDjperaOWHgUqXeFU7jrLi+m1DjNai37
7Omj3cbtNBoqYjCVnzSuUDs5581+yFu0V7ZVdEZUL211zrkU9GF5MzRRvmppG5l41V2uJXLTL/Yy
A7CqQrrv2t6xHrLAReHqDuWk70rp4wlf82VVKAy261D3e5YH2bjDVdH33YPs2OgOmAnC2LKGZKG5
Y9kdHtJJ+exKOrhsnejLB8Oaq4dxNUyqg65f7HfFqE33sv+alXtDVOtXgpj9T3O51lR0LejvnEjY
GSY0Aj/URs/tYq6bw/iTYMibTvnyXqpy/NDgaV2GHZrd9/nsjV/pTyjvWtdop3AxB8o7G5fA8u1W
ntxkatGyw1hmWEAGpF+NIYx+9Bi9I9UUYYIxZ9E6r2hs9CAf3/W96X1ofUd+LPx8UJdI/Ot7lL+F
G/mD4fVhlWj9pTcP+TdH1uZH07LbPkrtJPnGwsbWPJg2sAspqlUa8j71G2XXxm2hV97bsVt0iDCV
hiM7k/+yi+ecEizmaSyDU6ood94VjTGfuiu3Eyza7e4pkAngNpKhGPVT6d2QnlWU4Zy1GepJTLJu
9Ka00njSZP2pTQrnoUCPRxEtxuBWc8zMQsXvVA9DEmhXdb/UF2Iy5l0+GsWyq42+2sILcnVXVU13
v3QSSVaVJO36bkKRxi2Rz9nbZgoo2r20MDwCCxEKhmOCoSDfoVgQBNdNccsJK8azEWeU91mj5SWC
hkZrL9euN7R41AEoY4/1vg3BrdiQRJE73qE1DHBLfBVSJy5TaeY0KkMlrvTJXZrbIWfRiIbeste4
mHWojqwE8gYj8b6N6sBbZFhxq17Wfa/fIEl3SZbQJ5Y3Kq96CVuQ0Co0MjJSQ1+JYAmLAOO/kCGc
k56YAbFuxL3NfR4y0G3VrpB++p7A2OBrw4wJ1pw3Z2so4b69LTqXFBzp6trnigSSlUq6zN5MJrto
mOcgUXNvJ2toZrBkwrlJmybUEi4nj2Od1meONOaMnIjRuqwwyDUPg6vyb7OsFZ21WSRxIObKQ+I1
b72HsAwZkRLRqqjHU1M7m8ifyjFl8LN3witHm/Vv0eb3JPgu40ngr3LZVXSBxCHqbsdAmoxRtpnA
1BwQTFe1ezdZ8/qkg89/bvZSLnFhCeDitQyKfZKbzYCRnOV821KWKUWn2ndOG9XMXyFaeu1ZZVtp
Hw6alwDNmGkVFcgMPlpWw5NUSI+NpOnVPFyZZPZWJ2mvyiDqJycvYmNe5/e1JdVdAgUxjQo1ZkNk
TrK9y4O8TyMYit59LVZiT1Vdr27ol1y/KCfG2gltTfYfpM5wDKpU5d+VjcJuDy0peFNVOek5tuud
ttOla4idNbQZwW7szFY4QwtP49IVehprazpyetZ88+dLi7U6jGaFYsH0RpGTS4KVx8H1SuwoJleB
uqaisaZLfCPq6XocPPdW87COiYxJsmrreu6djNJSQ6gnPqgV3rEY1qEPWeCLgoNFTjp2+kk3lJb5
qSQsRF1qw9D6ETZF9UW2pF1zGhRLdllRJ7ihKmq7DulD5Sdsd+R1bxBBHs5r44go0ChGI55s5Gqr
Y6okqmkzGgoWBsmh3y2Cql2UxVscl0orVGMdEIo5qGEKXYyWa2YQwTAdJJfbP+QBSReRn2Zj9tqs
rWB5TWVEkoLXGv5p2bU6bLQaT9WoFF7/tjQK9a0uWBHjqVi6NxMToptKFdT8IqU9fC2SoWTtQFVA
RFfbyOxca7V+Dv2lb0fyIasCV+x85ombs6npQ9x37Duk4EMWF67TXs8zGSMnGmXAoSiYIO6aUU8+
LwVnOu4p7YrIl51+06qOotGa9EbsRjVq/XZqPHUD/twEsSyUHEJ/DTorFLXFiZOWmbbUk3qjqGFm
biQwHsbgkN8c43WRs/CcZWMvGyqQtP3gabrMTwuEO598HZeBeF3Tfo2roCaQu5wWfA6poORBKtBP
jIMTwjXl4s0PFV4FZ8Po0LyOK5lZIdowzHf0tqsSliu/GkOk7enFgGbz2s9a98bUfJZso0srfbf4
XWKGo0v1DIwqCg+gJM8CjqWKNgoyPwARWCf93h977NXMdpZfO8Hc6QSFWLJv5jVIYrce6ns1WL0e
/4eVjU1LfNi0L7aGuClMisdOm3Un+o/WpWXvKgbxwPMeJbucrHdeC/KUOpiqRTjJEq+FnUKQhYDQ
qc11s8q3fObgJf/KH0E3DDvhhGL9j6sWIpjnSJFLnvTomyWAVMoQl5WDvcBt/AGSmPOSt9WP4Bez
RbTGQHtIlH4Y+imYJpMh2mWfNyN7s7KDq2zKyq+/CrGBdzFK92FXA6Yez8WMfFwaa6nnfT/aF/hp
utQXA4jxLyN5ngehDr9jF1U+EOnzEycWpY2toU97HU0pDGCkT7W+vGS1/+PMg8BighXR0DEv5RF6
fhR2kSFLMYMnEUqJi0pk1XVfBeWZkTjWvmt86wWThj8Zem+Mfwixm4ECJmtHyOiad9bqOOm0n2yS
/hxWpqof2a+t+b2GAUro150ddRg5h85KO1KJG+HSF/S/moLoIB6yNv2etU2voPg9/+K9HKlRUlNi
QCSmk6klt6nG6eCXLyJHwTEHrjLf2Dg2VyhMhDWpNck9Qk101b03UPCQIPPzO/KHZwzHTIZWcPH1
jcVwTF4F6SvzJh3xGk+m8UKUxMiALzsHGoQy+vmhfnjE8GSEUcps6NE25fhQcpZtuo5lte+kN0R9
VufXw5xPLzxiG+j/fGiFogayFE54YMyYJDy/OHx4uxq4LlyckrnOSPHqivs5GUEQtU8ozuB3v0Qq
/+Ek4u2l+5taDtUQkPDR81Yq8h6l7nCpalFERiW02IMPF+HT/8vSPLQG3BcUVzwClGhHz4C5Ds6a
OHLZ26TVhDnN12HFovuFu+KHS/V4FKQeCDQYaB9nNJWiqidld8wgWm3d0RGs4Wo0v+zrtR2F/7Zw
ddbeYx5TWnmTZ8h6YZQyu6EDLrfPJRmP66B9937+z2d6uOHv/8Xv90279KTzyqNf/36R35O413yT
/7W97I9/9vxFf78aH3qp+oe/XNy1w1/2qv56J/OmPn7Ns7fgSN8/SXwn7579siOnVy436qFf3jyg
CpKPh0sfmu1f/m//+JeHx3d5t7QPf/vrPfpHub1bysf66/c/nX79219dbsv/fPr23/92eVfxsjcP
7f/8vy9lfn/3l7ip8pof6rvjlz/cDfJvf9Vc/xWsZJweN3sXFIQbn2F6ePyTZ75i70LUyPhxc4vd
6Ad1Q9/+t78awatNMgcxB2cBhu3b7jY06vFP3ivYQeY267c35h98/98/6PVvD+9vF4vz8v33p9pG
+GdHDzlCdxxB0G2zFcBGPmaxtFppisUqpx1DK997LQDmln0jcS7aF0Up3pkMMqYdXiHAbGsyiHE/
QGzoQjV05evB0BsztrQibc4Gp1z4h4E+HpQBOBiRcp/frcpkQrCWjfWV2QNJTQXj6CpsW1vd1oLn
JfImOAShKVNN0CvnfX3K4Kxx49Lr/du8NhoAX6xtKPKlJZcwr327wPVMdLjVewtAE2o1v7ioy2pI
w36cAjLKlJeIiHn2kh6GRnga4+jCuixM6bw3XCHbiIg7vLuNasaStV8Hr90ljTc+BMrxAKq0en7X
025UJ4Xvb6iT7drjZZdV+PEl49B2kRZkWNcEQfJ1MxBTIdIl045Huqu3UD5L96I2hjaICqrhiykY
A3VGyqS5hEs7+DTO/VxVPC+riZ5iAp/Gqwk1e2TQhfd7afh5dcktK6d4wIX0bSWA4k4MvVRbWzzC
vWTGdD06+FzHEzmtd8aMIVzoubw6gqI5DzsM8TD5sdxEM6NJz+spbmapss+ZrPUrumO9DfPVb0Bj
2f/HS+ptezoM+dR/GCpnZB4VQO0fd1oOa/yka9viHS17YUdjHlTnVp6Nc8gMsLpIvFG/mzxfXJFo
4H3BNNoewoRKGAcAIo3nkAB720Bns4ir0g7k+7YLCj+yWl/Pw3pGpBdniWZ9Wb05XcJhFuttyqh0
YgCQzAztXCg6+w4uNvittmp5tDQDtIG+xSKY5NPO8W6EB9YRkuE4OodVazrrzLazzKR7mpIxapAC
El3kGMMbFPlet8d8LrlonVGaMdCR97DN/8tLIC3zjRxJ9D4X9mi6J62yzCJe7dUnl3hOiir2q7nE
BjtBNPi6wWRlOq014LhoNBdzotVNBhkPcm7TqJQpPiPCwNwxMsYusPe4SWZarCqnLOK2sMrkoHW+
fWG7lZBRKgc4ED2xadZhNhg+7Yt8gS6XNYN6MxiZR0OVeNO9UU3zGLosOXYIQJyN57Vk0gMNGPvE
jJZrjgIQ5zb0zN53Iq0Y11NlDwM+K+6kY7niWqMRS6NG/Q4K3gWx3xfNW6yjEqYPtZYGES54BirC
EkrYJ+Voic9sDG/z0JkL7YMccN8NB2fW3vf5OE1xXnnOe3+a9A8Bw9gkpPmpPa74FpABctnvjJz5
l+XP3X3QdNif2UInlqQW+QIo349fvLoYr7V5nrGvHheL4SDk8W+AYpiOLwVsGNxwNoxeVg9LAhHy
MLvrMkdrXiRGOAY+JmM5qSMson0VleVM/HmRpcO9hHYio6lc/fM2hcwQNqLjsfGyfH6XqcK5tBmP
A1bWQWfEUIOqvYf1CYBeuniMSJo2Pa1Kvm1sSImqUuFOV8VNS7R8TEHSNrHp9AG8P0PSNFYs1CTa
2D2hKMjbGAMFBC4tO1BF74Iph9FGmucwnAlmYN6oHvN5hutSTdZrM3Xwh6h0/b4yE3VX9zaAszMR
PocitbTtcHFXZRxmVGS3thA18A1hIG8dbsIWXWeWM8pIHfVBdwEdw1TiQAL1Z5nx80Fb3sb5yK0b
TnbGcN+3J4CknEtgQGVN0y9pktkXuiycKdSVaRFSPxZBFaWzq3eh32j4qtkjCUt7X1mFeIEQ9eOu
Y0EJxaiAHGzsgY69JVyUUevqSOwV19bYJWYShIChL6UNPDLun1aweGNsGjzqOw/eDcHjzytYs9cz
Ncw9NBMMgyRjnl5zI13yMCi1iotM6D0zYJF8norMeW2sTE1jGwna/kl58Ce77HFR6/It0R8gaMOa
mCbyqNLMBqubOtfqdm5TGWfAoeMnpxXDbZfX9v3PD7Xxdp9/YyxBYaWiv0C/AsX3+Teu6yQwhjJv
oWyrvIpGe3aGXWFMXOVAtr5x3nclHLCsMqHS0arrKhpEk393uP2/IvFJkYjW5cm12YrQZ1XiZa4e
nhaFj//8e1UI2/SVh+KHeDmf5CZMwP+oCrc/bQb1PBeIEngRV/h7VagZ/isA6s37EINi6JGbm8j3
slCjZKSUhPBPQ4N3hId506/UhRvN9sl9RJQFn4y0CWAPporkZD+/j1an9NIy0NpbhgdVEY6Z3kMH
sqwzFtWuDZPV6y6h5dYmhg4LxYcaGROSP2McAKBW1lYYQl2UV2t6zigjZaw0VtPXpaADDzPR3qK+
mdj0/Ha4aAc9+7KuVfEbyPGvuAfbh/qt7B8eJJ3Kv0F7spnv//P25NDTjny9e3rvbS/4vSExXuH6
QRI1BER6C9jdf9x6rvGKEQn4BX2ABxty03P+3pCYrzDnsjFp2JYXOg+Amt8bEuMVtGPiVrdwHuok
WGq/cOMdL5XbnQ0Vm48IPIWMavv7E6nMQmRV3XqdiC2hiWiwO3enGeNw4szSi5+clT9ZlX9wAtiO
xcflgYJMxU9HxzLgcBkzNvhx5wTaRQnIHSaJ7cbBsHw2i21YUpTZblPNEbXdXpeAs8RuMm/1Fwox
yFAiInrzMKkVYJ9pwsZxHUBYNXWYqmZfjY2g2usDpqJMu2u/GELip0huKZmUullLzRI0K52LtG5+
/tWOkRu+GVgDSCKali3F8Ojp9QgHDYqEw6+aUe4lvWdkzEOzo27pQgslUliqwA1XKtIXtrrjjf23
I7NubLcYDNejHZe2EQ0E5hq4JdfpDnsRkH3dXl4AVR6d6J4sT0TduchUcU6nE+anY5UAI1EjV0GQ
x5Mjxj7uHb3dFSpTsR6gG6K4tPrYFH5SEl6TJvfQ1NNPC0af3SQWLzIKzX0LHe/Mo8o8QENkZOzQ
on7LJj+/geMo69CARqeooJoUtoRS4vXsG+Kz6GcvRo3HXAWunvXagrd2qiZn/vB4Af8Va9e/Lciy
YXs/WcUUa1ip2md76PaSf6xjhGbCrUUnpT86rTxfxzYJPKAltwf0tn+sY+4r7hZAP0BaZB9QmP+x
jjmvfDT6m3oTBNJgMfuVdYwP9nT/BAcG06a3BFfhQMEx4d8FMggWa1TxXBkfkt5cw4aUnnia6a3h
LL3wPDy+3bPngcPBLSffFZ/BH/XKNP1QAsA34p4FDGqM48sdy8L0OSUl92ydBpwU4P6SUeikXvaV
OMO2Pml7yzjVi1XqoWvkehbmnjI/9WYJf6BOtDf4lEEwEMZi35g1LUJcWzSwkeArH1AD9AcGpjod
ceejQ+ogYC6M28vSNN9lKA3aaCYZJg9G1IJzpZ8uyzoPkeskUsWLQyeeukuWIvpdILwRVV7cTFnm
Q2kJRvHCcvjo0Xx8elxgebAuahq8f57vKlqCiz1oC6cnKLvPdV+1t+7E9rhzNaQVZseeE7rz6JFG
Vmuf+clO96ZdQr7R6LGBmEQGF3gVnAJv1oFaCpf5bDA06a1oKybMZEAOER42aPjXejVClwEfTEAx
Kmi+8Hl3RuMaX4dxFGKvWHqhFYiF4a9wulDW7smsS1jLniv813oOb3daLO28Qfy0X72Vd/Ims4TC
VxnpjZVmxUcoYOGa4ND3wp746AB7dKY2JJkexUQbiFP68zO1rn3ZUqIOUIlXPxzH0ggdiC8Vka3k
kpMyJdpzrFy1gwG3UhrKYRNJdzLDQ9bMDfN1bczzWznpzoEROiTtAYa3XujvUbikh2qYy92TReFP
NvEfnM950FA+ES4D5BJQ0BxtdWXqTW1hljKm9YFlsPrJyTgHH/M+getm46ZMeiYkk1nP4jpf5b7a
vETLoh9fGKn9sPFtn4PKCVKjt02ajm4xWTrAEk4q41VKawd2YsGiHF6qWX4Y3D1+3c2NH9UaNdyx
24sQXeeXhZAxJn8bGNPPsQ/pm3mWPUSDtOaTgDnjbhNWh6T7JGeY/5iR0+BXZpRJ89LZ/3GZ21x9
EWqRoUDbobOcPi3XYKHXntkgp4ck3J2bTdmeIjYwpyjbQLwkm6ob3UrQENQVvBNhrmcLvfJrVfT1
lWfKgzX6a70XvHsWTmOdXEyq716yJdju2ef3NLJQ3KWwiwDM2TqjZx9ylpBv+kQf4nVyzbgM8ovV
qM8koNiZ8q/kKs3fTsv/7d5Pu99NjfLPt++Tu1z+z38/7UEYZvyxeXvGKyZhwD9byhbF4h9bt2cz
3WBQwiYGg5Kd+B/dr6m/YtJPa0yLi+XUNvj4owXxX2GA5HFPM2chmAgF8C+0INuK8fR22UxsbWoK
w4fRxv/4dE/v6dXvLY1QcTQsIyhnmDekV+V4jp82S24nYWoGDUbWo/YAaV5euXOfviRo3o7w4ycA
GwO7whfmOOTJFF3RQET1dinkvn3fWVZkZ7Wxg632qzLwLalhWzy3ZovzdwQXOV2vJRWEv10FGTDW
29WJMyYpL+wqP55RzilhWcwlUY8CbTw/o5lfMiZStr3TxkK/6gmzHCAXNFjOCcA4e29WpTzB9027
dMkB+QB73Mz3T+6+P9knjteATYm19a/I2zCOh9Dx/CMg3oCQK0xkkj2pw607uBflkgQx/V8FrIyW
wdIT7eTnB/3N4Pn5lUQHxk6KLxfjPD7C0WHNKulKvXd2et2KNGyyPNNPNbuE3b9mZhvsgtno01PZ
GxOAf9CBnye6w/QgaIvmKpWafduu+rSEI7qG87p14S3po9vdFbkM0A41acqkATD6dWeskClbgYc2
u2CNo0NgrXMR5lmyugiRavoYPqkhD72f2e90f8ukzp3Z9MLeE7n9VWSD1kU+JgfTHmVecptZufjI
xRJvvNKyv/hFV4z7he1AnlTCwC7D7QL3TboE+WfGN457IyFlVbc2DEUrDBx89U58pbmfUmdJ7Eur
RPRxW9hLecA5YR1Jzy4MMzIeoWtdVuMHwrMBtI3ZDtpLzNLMt6nrAXkvG/q9PgLhwOu0rgDfAOTN
I1heb7g5vEvjHg6aTu7hBqs3jxB78gi3Y1ACBb97hOFtY/QukNQAzhNYB1DvCVR6oRLSocz1yxIw
n5vC2tePID9TLwD/LZqmis3HQUDVTF0WI4tKT+seHIyGfxsbgD9X+9z32IZttQB+lYlyLv1t2pDC
qwbartaV2JVtHuFNCD0jkhT9++pxYMGuxfCC2smOkYGIg/443AD4Z9Dh8qCAJZTtg0bD8XZ9HImM
s0C5ZG6Tkg6H2Awp0zZA4XSO1zVDleZxvFKKxlZochxKbHubwCQyqaIVq6STXptGb5fQjtyU0svO
g8ENPvbpmD0gHEP5ZGn6ps3yVwsJx9gd2qGUB8/W/NdVsXjja6EF9qeOwfG12VkNg0Q412fwEb01
9JjoXcxz4KPXWY3gZgRd7GNYzPD08BGA4Vk0OaMU0xt2CWMrdB+1bq/RyHTicjYy1UV2RaxVHIBe
56Fjatn7thizm7YsSm2X222gTshDcfOoHMp0RzTkLN5XIyetDlNitt0ztAtgHC02J/XZbItkPSdR
SlRxa1bBm9wLOhVlkCRF1AzFemA4gAuSufhOF6ukBuBZlbau8ZA1bnNiT2X6xR4XF3OAoBSbWLD1
3UiO0g67oBH3rdfgoGnJVSfjhJliE5mVq1lXArJREi2kvMldAfByibRazsChyfqGWWjzyWcafI87
XA7jtNOSG8J4/KusEKCjhtOmt53yuMfhig8PHprn6wCDAj1CXylultyQ6U4kegnEkVdi2PuO5ry3
8Ur+3Jtz/Y3RLQT+oCvHzwPl8BcDPXbH4mIgmnKwyiWozy4qAt5BVpKrsewXHdI/1MMIHxSlIlE2
sxGylpdkh+vzxFS9KXhODE8E1y7MSxmbY01XWyUWFJ1aoepj5tfAFs9r81KXwipC16c5iAu1SH7u
YKXEmUlpF0KhMvAp0pvWjs0JyHEbKa+fOs3VsOErZX3npA1icDOTjdjXlYLOElgadijNCIrGw0rS
YZz7VkZSnuoXg35rCBheaWuZXlktbs2RVVSjH7t+S8KeGi2CLbRJR+7CVLOE49POfRlKnh00MkaX
oVQxcFphGJKbLC6jP9/NqtfgazZeq+/0mTyaSHqWttKa2mm660RvTTEB1np2ZicU/VGLmGuj6/r1
nZ/a1fXK3YsyDHsdK7T6Zr1yF602Igxlkns0+WJzuBnVpzLV9HedxjiPJwJDqXB2PKw6e91ELjYI
4uRigMveZ+qHbWAc9H0RxNNQO+/I6pHeSd1Yoo9r1x+bs0lJ7sy56N1bBUwgwlavfWSD7lC8ZJtx
XPOT9UCvs6EMrg1YfOzz5jesQIgLnZ3WKeemHG4aaIpnYi3bN7bHufr5HvpnR2OkAU8RmqJDVfh8
B10btLLuIJxdjor0Gtb/Gk+T5u9Hq7QZ4MmHnx/uURP+dMd2N3srRu34uiAcJxro+fH6vl57lhB7
N66pusn8vM7CzFEe0sU+WFXoQHfuoykTsGIEnuf1LcIeLYmZOUsoygH087iz3XZBKzowYFX1gLwq
tVIMmMZ6mS6sABp3jBfksEQQVHL5ULPzvRRL/uPoE+NfxOHs6JDcGDAddWaG6ysYYDhGl2rSkOQM
XmB8sbNxYCNai8B9Ta00m6edqGiMoB0MPYqxTbXQsVqr3wrA/2uInjZE23T5nzdEZ3fVHUSxZx3R
9orvcKbnvsK1xQTDILzoO2b5O08MChljGrwpyEp/PhFkIEhfC+DAIAP0A3zrHz2R9+qR78pzw8gQ
RCf4lZ4IExnu+6fPBYC+bhDpBOcMGxOssp4/F6aEMx60htivho4jOUaP+Z2f2/AOJlYJKs+mbjdA
IjDeNIZeICwa6m6MCW0el7DU0TZFuMeQ+lVVQwtfXzPsOVRIBJh/ZN45nE+rgv6/6XtmC/aGckvt
xMtL7JMnNS63dRCsSZi0nTKjBUOBD60kUm9HjPRZlmTVm6UUVhvBh8Vj3k39En8CEsVt8EWbUrVE
psumQsRLuls9RNZhnjrW+4oEsg3WtK3zMjGbj10JFgkb1OUDmlZy5ZdNjTqjwJWRAEQViEPnDMb1
MOlVcJJZ1fze9TX0hojZ1w4Nu66qqOomG5HnQKmEisa/bFCvzVDDjPkhNYKZeqmr5ltDYGM6G0VZ
RfpqFKf8CtjHQm98IB7Q/IIuFK81ZnT5nTLdfgo7s0jx7kwdM99JZc5iZ6xKfw8/3f5QDHmVnyB3
D754ede9tqfJ8XYYEWttpCN0s1FniFLEavW1d4aDu0GEeW/xkSbchsaEfJ96TWVcnMHyxcfWG9js
low+O0TQMZhok5NkCT0JcTWCkaN9Rr81GlDAkODvU6QFu97qvbtGM31sHLVcfkTnk91v0zQ/bNw2
uTKxn81Dckt6KyZ2U35GzmlZ8GBMfLlaAL71HKMw8VHDOiQa2IXHODcKQbHWSGdmDqPln3tba4tQ
q5zBRtAdWA9jp+Y8wiJxbjBT6MV+GJz842gmVrlzU6hvmo2uNZwTc8I+H+cFNL5aMCXRmGRbFKwa
7Rt3QCZJbnQ2ndmLTVwiB8AA6IVd7IeO/tEPE04GTypz0mN/FdEMyNcQQu0hANe7nItIcYtho2Sr
fuFQPzbbeP7BombAwCYGFvn8QS1VXqY9tdoeOfe15q0CJuVEsJ3TazuU7du+lI/nLT9eG0Kf/nVD
93/bwRXG0T9b6a9hKMvmL2/y++bpav/4qt+HV84rE5UHFZRJcBKoCFXP99Xe9aB/UHmzopu/z7V+
H8Kz2m8cD0pBbEZ5dBj7/j6E914xlUceiQW3vo3Qf439saEhTxd7Si3IxSC6UI+Z4/7g45qPKVau
Q4W9iqvtMEiaYnvAYwPlHq78BCpR40BfOVtM762vK6S+Rb1rLZEx/ll1zObdnLWbcj+TPlMEofnn
bpl9WdAqnmVZxxNed68NhZVUro3BVcpE7qwrF7l7ct7/F6APgC9JPwwAgbds+GbbmPwJmWBqbSNP
jLyCDJWQTLmoIa6S/Nqh5IkISUCNKowp/Pkxj590HnHQZhBxWN8MH4890nCXQAoM2rJLWr2IraD8
Znr150CvftUr/fhAR9CSCuY1Z8Cd7tjfPvcCaahfBe9+/mWO74PtGHwb6uDt7mIff34CpbIofyV7
JhJDP+ynAaKr7NsXLtNj7fD0duMwLNcEooOVgQg8uqc9uU5QIbABayvSJnwVxPCnXzdV8CHJnUOg
+o9jr277wdh5Bc5zYjVuKn++/vn3PG4yHj8ADBaWS6RkJGk8/55uMxpBK9CCB0VzXqJnv2Ao0IXF
iFUNGPBLCrkfivPH4yH4IssPIY95LHtCJGxheLzZL6luiWC9f8mg3uL65q9hUnpXdcDgqnfsGzwN
vgH3vf3518XG8egB5wMERG4AyVoYn23F4bMnw6pnzV5pXnd50J6xUVyW2mrubFd8S1W73iAUvcH4
oD5UY2uBD5ZfsG36RuDreWtKEWZVO8TFQuhDo6/ZHr8O+1rZ/mWXI1X1qnNfcy9XUXzTB/uyzn1E
oAuQ4DJpqJUVImmjcJKzCrnedWHANwbr/zqWkLt7fWN4J9bNahVWWK/5W8foPheJ+27w7Zumd27+
P3vnsdxGlu75V6nlzCIV6c0WmQmAIEAnkqK0yRClYnrv823uchbzFP1i8zvUqJsEeYmru5qJ6Ijq
qGpVkenO+c5n/saWubJuMXbVRhqQRvJoka2s6qVhYsnVaLsUK3EbtmOCiC2s2xGR9VU1Kdd6Hz4G
VEvAc+Wv9pw4q0H8KyNVjc9yMHW+qaJPlUV2szXbSXVBqTHWaouKKg0oOKXecq03pe3hp9euqiHf
x4l6nbRkPM9Ppib6YUZj4FyvRcyLJUzZpBFXEatOD3HaPqDaxlPBwwfys+TuOI22JyEC6DuGeVFr
I+05w/wqWW3xpSNJ8dBrcdwSiVEyEtQGjHTQeKLW2agge1ZFnT+amXUxDfaFkXTlNm3BEmVp76xn
w741RQ5LDF8OdqUPrhVFaFBrYYzUJTJGnDwXilFoK3V2CvTukCFeLO26SvPHdNbu1VhVPcdqH4I8
yvyc9i+6S8V8J75rYBV7mg/2Kpuy6LJ3Ah/asuL2ld0yZsxlb6h0ydejRlvp7eJAA+AlP7/GSae5
kdgIykUA5O8sRNzRJuMlzDCK14VSOJs5kh3Xjq0LzDudjdHM86aeSSGrKH7UC5SFtLSr1jKMllWI
Ho/fSujIja22bMvSuC4z0wCaz1KA+m6cj7yGCEjWukEcy08WZz4EIVPhWtJSzyDJdulgwWMoOOLq
Onuyx+pBjayz53tnrlxs5MI6K/IFFsGE1uKgPsGnuEXNuVpHcLGR+OEhhzp6MucQtkw4qljqzKhK
KVBJ+njo6E/O9TYdsuvcZIhkl5Pqxxr3ndJ8WjtB+wDNW/aMxEzJdp1plSFP5ilQl1dOFIdrLSnm
TdGyBa2ie1gMFoBkxE9SqBf4zjQP3WSl/mTD0x4lmtcW7GkwmBPHqxNXgMuUa0dBqAawPqlwUvPT
QbEXm0amEwFujf+IgkqDQWNco+FEB2AAhD/g5gahJeBX90yR5zx9MgY2Wbbkj0iHXUSjclCD8bKW
ndscZNSKDmd6qGEBCbtvZxMHarvqR/16CcDx1+1ko4VuXhQFcn9FFlsAHpwLZdau0XVsV6oZPmoO
L2YuFa4RNA+GWu7J9B8kiTc1W/EXyhGAXSMfTKHJhJJVJN0msTkfIiuaV3oKn8EYxBa1lh8DPpHu
ZNu38rIg4JpLt7LK6hZ/ooUQ2trssQjZsiiC3raRIvki+HadlXp12zwkuXrdxBWbFqI+Gj4sfDlA
BgrnJghoEpob6mggGIJulaYTMharmXZV3E27Kcd9XPR+EcKRO3qlenSB9sISuOhkJisLF7eV0XKT
Mr5kB5mBCYZaNlu0yh6Njn62kaMxAiknXEs1PepmKPMf+RKdpbodu07Fjm+T5qGxIjSn+4cmbx5A
eAtfH3x0LbMhKFusEzvivks7espiZCaf96lUWbd5Ji8bWqcQKmCbu03ZlFtk9tgViJx4MJxV1x6k
22lOWVySs3PSrFrbeMTdIEWd3Q9WAKtdDpJ5kznB3zKVpqdOmuRLOj8VyOp1lubaiiMz+E6rDpCR
SPsCR4TGelL2moUoCcorBujgdsTi27DGS6XjW9Jjm65sjSBIrzv1GWRpZ7oYVY0NSzuou3Ze8VGk
bRijy5M10vd5CqMrzc5VXFTKcturBPzUKB9MsPRsG6ATex1B17USLuqNssRwWwZpbs4HaybSaqmU
r7pIkuHARwY/qfTSNte5ZUTg5k0Itdtv5oFIn2vXTaQSF6d+cOF5pCblbtJ+abIoukylIvONxvgO
pzn1dCVvvdFpbQ+9F/lhQmv8HPXQClkiufqqSPa0sYtgPkgZjUfE46LHNpTSm1iWvis1ugsw1cT3
S2R04dF+kXx1VFR/GGv9JzMoJBYVbXDTkM0yZAgGYCaT+RNKOx5jOntt1YP8MCbZ4zRxPIvghHr7
tNM4sEGG0AgemofnY5G89XoeG7AY9JbdVhbnYho058iXoEFiGxcYn8Rw6tgGFQFDo6z31NxoznWl
k9y2HS+ZcMTfyoII/hwj0ti8kNuq+CwVyWOYVcGuCpkxdGJ6S4gXZ0p2i0c8gwzTQiOHeDzBB3SZ
AT31lXpVaf2hKa0fepR9Laz0PEUqiLkRWUI7oVFVFrmzTgZZRUaJDacS4tZ9DE2slDM4rohwrej0
z+dTLaf7ebIoVAK78UqZ7g6b7kxNh89JO+RrNZN7r5uM6QrnQzrrYzvtCjTxXTLKB7sQj0mXg4uy
H7O0Xr71sQOBNHqM0cFdpU38JNjWrlKLTSsSjOd0AfWeh9lMHzGSrzizWkA/NOJPFPPHQF7yYszq
qONlNB9AXYs87kVmrOWUesW0RH6GMb1vWtLtyJUImsnTGDcqVCjshABMxCeu+0z7fJWSmxi56IDA
hQs6ZeBRgki3rO0R84R9bQ2XUWx5XRftNH24DlLE7SoF/FmIavZKbjKPfORgdtK9YtUPCe6IVlrQ
BdI5zxddI2VDjFpuaiRL6nXSLJ9D+jyrkMLNjdr2LOjkH6AVJZRYpC9Uu5+NqmGYbVfrejJ2kRTe
KW3/M1GzrRJazDJZ1kMWPFUNzLkoj3eIg5KmZcN0YUhdustn9nIRELjpmJ6NIncfaYStxJozEsbQ
BVEn0YROakaEbLv0crYZq68aJFNcQKFkjSCE3HhsF3e053yVV+nkStWi+b2knjAlO0Yl/ILZQQmi
xoajdGxtVFYWSITYljxTJQmB0E+SpphnixU+JRXRk4P16ePU/9mT6ejD4oIG54QGBEvqGOCn9lrR
1UEmeYV4U3wcHVM2UlstcpAwb5evvW0xFeBUyTN9MwT2hUgn1YWAnoPldDss7BDx5MwVOZM8kgKJ
r9yQDMxa+ohzYOrlxBAkAc/mePBaRG3OSjV7qqvmQavIdPqFuibRriebOO+0UOjiuCIL4thXozjz
hw68qU7qKNJNaSFzyEnCW5ndiVxm6jP4nVcR4xayNoqW55xuaGDbLqp9a7dsEYnzKU0baauMfG0G
ZhfVwn9JIfUwJUp7WzoqEmTtKDCcoaB5Bhzjv05Gaq5w5GAYZ1nypylC6sNpG+btY0VgReEPDSBO
BceZJZHYgSnjoeFXpuDKlGstrh8Qjet8kudgF+K99O358/3RIOW2zPnrmKbyiof/X+Pnb/4uBaG9
Pf5V4m7+yen/f4OQDzrpxTp/w7W6bWDh//z+86/5r9vy8Xv4uvEmfvZ3403+pAvAE3Ac5l0wCF40
3uCxgAsXnVOkNRCfoNnxu/EGZ0Z/tghAsRpAlkCl/W68gUrDJkGXMdkSND9N/5Mxy3G/xVEt+h/i
F8HvFx5kr8M9bd1wqkMUeaJx7DfDwKEyTtMpx0D7qPrHWAcrMBF7GHPCFxPtzJenSjPGimROKRPJ
IAluY43Wv5+hqdSs7LGJvqaRLkkwuKTa9OQ5mRR/GeIUNnY3TZezUcTzGuEMgr9ZyQNcczGgXc9x
D49dM+E8t5GsTvtK0/vLnII48wke06OOluEOfzMp3YRT3t0vrR5ZTDw02fCGWp3ZqJnSfl2I/1eo
FYbheWsumEPCJqdUiHv6MX3WN53LhGCGr6HgKU9UYJOdBYgm9mcJmdBVorVIZDZDNV0McNdN36lT
RwLhNdeNWwd6sc8LBiyIVhU9ICKoz+ALdB7PlZHqfhqtsQ5dleqOHC+K72MU/RPANmZ/X6uZProg
7eOGuU4x7/GtTTQ8CRr9TE1SkK0cNMsKdd5hoWVqgLjPwWCkK6EKarhlGg0TRXw5C8hDjwiVohe3
WF4tklfS7L2IUBKlkzEaoF10aUzRfs6CtVYUaF0Hkx7Yrt5l9IfiGniDq0upegGcTn1MQxsYRm5O
9s8XW+id7unRYhQJAJNDjgomOqpMm/r1KkGnulOtuZHIBFtn205oeDq4Jaw/vooiemsvDqRfl6GX
zfmHFCxQudeXmYvA7py+xRqxLcYz7DNv2kFRvbLT23MbQAdi4UFwriRl77Jtk/0UoB338T2w6d/c
Aohtw6DdDVBROeoTh0kFWCyvsLg1ovaQTY22jdtY5WCLKr+PAQ1/fD3x5o4fmSDD+2UrouN4dL1O
19BSwH7HrXImTTpEaC/rUGAuCkvZfHwpMVI+vhZ5HNeB5sY7PtY+qqsoiFsbK+y5K2JpU6tx+yDN
A3KNSBKg5owUnbHQh0oMgDpGe1WGsvz3iOxJutYYqe4BC0S2OxXlcFkP3PcmYHrnkIcNsdshzNe5
gRbWMbKozmK7MwwGfwKycV6pbXodIRSJaFDZ/HJa+6Nj8L92xv3/q0EDPvrFp35z5J212ff2r9u+
+cHf5r9cwAVl+2reJH7+N7pA+YR3K7a0osnOXFEcYL/RBeonCJ8m0ymxA8QW/Oexp3IiwpkH+wWZ
EOkLQQL+v8ce/wp+MlBsem3QzTn3/uTYO65ywMUiUszYnV+FS9+x7eYszVIQdbQ+1DHt7uccPQWF
vq1nZkLqpYufBtw37zWlBF7xTwTG1a8d91L95mgfAnjmujDIZB2+pFC6eh16ltkqRnSVcUnVZUSr
UfS7SSjc3Vgu+j/WgeJaOG0J8T3xso2jPc+r7IdhwJE1s0MkFnPae8iFn1I8EHf8IrI8P5EjBOvY
8XzQ4+Fv2+pWbirC99W2cr9r83FtBUq6pStToHA85XupDHxV3zTtmJ99/DaPixneJmBnKOgEUUYa
gh3/Mqsw0Fhb7IxrT2jc+Vak7wHlHZDhjNdqEyt+U+mnyuN3PiCVMYwOymT0i47VDjQjoPMtI8sy
BnXsBoWs8XoTnMZqIzqBlH/nzZoKSBu2A0kacLTXT+c4UYUeukTPq63iKxV1Gs9ZivgsMOhcgOX6
ZqTyuY0o2zbrgDB8/Gqf/UaPvqvAo4mnxBpRhZv46t2aUptybYMWx1DablRZywZIjbbKscrASlxp
PE1dLEDAc7+Ok4UOQTdInmKPkIDAeSA24EZybJx4J++9fuZHACxY1yoaF6/valE4Lmnv0+7XM2dt
1kvmgv+pQOJS6v/5G2C0LeblZOK08Y72j1InY5zpcbQeQqcE4h0Yj1FpZ9+KoTZwyJAHzzFHt5KT
4qxP9xKqKi4JVeLHGBqsISUz1FICZTkx7VWPUgex4RyafAq8eFQSyJRevwJGyVXYtYIuOGkYSDWZ
leO9OdulF1eOUq5ga9m3FKzKhTYsGprU4xy5SDzPWMpr425UR+lLb078FGZykdeiAOOGRVFBpurh
nReaBbQwD722sfV9HEqPeQpMJ4oiehoSwoLbxByNz4yvHOXEo701kSR8oCknKKy0XVn3rx8ttcqI
QoWv21DTr41h6c/RXM9plJUyEjNBGclPU1CiG4wg8uSh1S4UiOZBXaEuVEEroHo+oLBFilANlfMF
4Jc5e3UYRsgxa/MpLtoz0+/1HuHwgjTE/iTGWsdyhXjcGnM5GQFTiKD0uiYBTV4WBXrFIOzPcTRR
btosUkqCb9EfFkhnV4naj8MqmQPUyXEHgoGpax16vhNyZKsxbcGsjbDz6Ww7cCMmFb8FhHTCz7gZ
jldxLUfXDe2HeCWVk4WBSmpc0UXKbuLMAKtdrEMy/w6YcqdvwBmrO8bgxk1sBvbkKu1EI1NBm2iE
MHqXgru7S0gWf3R616+VvjkFCzrKA1mowAdlDmpctOnr6Ud7VRuMwQg1PfADLR7usmqWN4VdGycy
2/evgqQJSoRMlY9PuWqJkkBy5MB3QpueuDr/XVamfSIavk0XBBKSZxGsQzRuRFh60RRF4yteamMM
fGU0O6Zni/XQqFq+CsMiAylGl7CvEBeZm0I9ccS9c2VhZSl4MiJtt0U0eHHlpO2cOVZbxx8MLUmx
kkmp1FOwck0L/8C6Q2IpupfswjrxxKJjcXSuixjD8iaDQPb2GH3ZRGYsRYnm+FopY+akTXZwrw1N
+x29/RTdqcaQvFyRJaTDxpxalmH1tmQmZbh9olYt8y+r2kepPP9M2mBfjwwsVEjR3QofkeY2UBPp
fIgs7VY4FeRoyhfRjZQW+Q9AmDqoeie5mvo0OFGbvD1SfwVOePp0T1icr9/mVGn1XFWy40eVM6z1
0XY+A0W4gVVHgMcEeA1S+4KpRbRxcDT8b71SNhyAb8Q/KI1eXz0FFyrpYLr9Mq36TdfokRtIReMC
mrQ2SVoPlxlSuKtqZhQvJSUnrGKk6yWTtSvUuma/Luz71ApKZLaDxdPVBb6xbMGqL3W6Doy53LwZ
Va+Sq79DzYC5kDffEWYKLjoVsa0Tp6M4Zl7HPrpSMCeJ0yD+MLt+/TDhNClDNFiWX4eqdbMQTlaB
7sTnUd4pHfgERgV0hZ2zuAt0LzNq52zKm/IqaNrw/r9xK9jbqbiZg7tCxvX1rUwF6uZxWrJHGpTI
K7lvvg89jiim1rdn9qJIl1YERqzW8bZh5ircSay9ojXdzYkbERHt+J2INh7UPxOszfHycviajNMj
bqRu9ugXnKE4Jp8hiRPvydCwMAaG7WLesJ9bSd/SaXA2dBkyr4pV48Rie2el02kjUpkm/o+0+1+/
kwhzrlwisfOxDNPuIPDbB5Odet4qRQ11OrSQUlC+O8ifnoP/qE8Yxb0TlDW+CNGSGk43j8urssaH
Kqm5+uQEwSFoHXut5Xrzaw3+uyZ/gfGHsPxiEb6pyT9/L/66j38gMfs3Jbmoz39pMcXF9/ZVaS5+
ze+ONKU5oE4wZ2KRYnxNFPwNBVU+sQSBh2Eg+Fx+82F/d6S1Twge4PkOyFd1UIP+Z2WuoNQEaJM2
NecU5m187T/gQh+3j6irqI2ZFzH5splbH4+LsC1pbGlpsZMYCgbQY16Y8cp0BmxtKgcJ2FXSpiqc
T027T8ASRSt1bO2rocvaO7mrVzKEHYZ2pRqsdbSHErBLRgLMArJTMU3lvsJ5L8JGTA1vbROPIuib
/ee5K/PZ76FrbZNW3b/4Ile/9v/Lml896jeKJ6IXRr1NKSLzl9gtL87w2JEQPEuK1GOS2nrhbOdX
eoXkeJJokWvMLfqlbQs4xMEuT57L7KA1rX7d21W6AX2CF4fWDTgLKlcJ/eAdPEv0NSMsZszQQM2w
nbdd0bTbj2/6uLTmnsEEI+0COBIygnyET8QASDZwpUqBSiEc243L5Idjfk/qOEAqRNC/C9rxRMw6
bsyKF8VQElFz5oQaQNajA5KP5GgInSYegizqXZrM9xVKnCulR2WytHQsRxpznTAWccFVxuuqL5wT
gesZLPsyhItbQKxMFL1IkdO5ev2trJpyyRq4haqADW9qEUKhulI8TIrWu5kRWQe5ZeQfoQu6UaRE
8tNZFTVIx6wcdZnzCOjESqvSH1U+SqsEZuuJl/SOhhg4bNFYpYNNK/cYybnAscj7wuIlaffxcOhB
ADQAGACOrgY8PuoG05DkkiGvu8jTDnboPtN+At9GzhYvl8DwZnUjhfmGXMNdetvTrALQ8NfZTpAU
/VJNFmektI4d7Cj1E0mD+H5HLxd4NHoJNBQAjR/feh0xA8lBEnithLzuMjUQc7G7Q8wGCvOAcfWJ
5PlNEwMoA2h3nWE3qTstB3FKvth5tjHoTg/HmWRJmtejnZ3Lc5VsSsRj/SxPgwPD6ce+SzDPA4Pr
2+mClu2ILHQLSmdlt6a56YIhO3Fbb18Dd4Uikuj+K6inH2WhQNwa8CHcldNMg0vLX3XLqmu2xNjS
myUw4897+d/n5ItzkkbniwD37jm5+g5JIivzf/yvlyfj8w/+PhnVT3wW6Jh4mrP7n+kOv09G9RMe
AYLZyLIlIIpD8/fJCH9CdMkEulmcfqKU+j2rhSRBUaqIbpXJbyWi/cHRKM7YV/tH+CWTzKGawU0w
zjkKyi3S1JbUk+JjKIr2dzKjc4VTNv90p9WAR0N1Ax3tb4cRqxnnGXZZMb0UkAZWjzAWflu3wd5u
bAd3GAcAl2p5haOdFTNq6Enf3Xd0ltw0Lw8Omg+WBAgFPmfhDkPQe8lCsw9vr2FjTVaNovLU+DM8
pnN5SXdpIP3895I9lvxnPPbRkv01brn/x/9uwr+Lv9u/wAN1//gPIf3/OrMTv+X3+tU/EVdJwkje
KNmfZeh+r1/9E9kbspkMPH8t03+tX/sTLSzaiRrUCxjIgrj7e/1CBJWBJzhEUETs6ED8yfo9jntQ
AJgIkWDStbRxVjvqXM5L01QT0g/0HHF001Gmc4vWRK1s02fz04t39U7SJWLoy6NGXAuIE6p6cAap
9Y+a53KL3dnQJrQyC6MHIRsmvlkj2ehE7f3HV3ruOb+5FNNktqUu5laiKnxxyCB9gip/zGPhPe3i
tnU+2PdFPo0eMnbpOm8QSZmG4cxkl3gBiO/ZmsD/yFfgrctvufY0hDdQUxMUvMCyQ3rEYBHBfS1V
0VLWcj86pfVznNqJVwMiRTR3mA29YdMjZ5AbWFQ6Xj+DSVramr71iKqGNbLFK7zYPIm8yP/4LT13
+169JRrprDDha0SHFxbI67eUZbGR9XPueFUCNsGuy+uwHp4y1cmuETQ6jEEkeJxjeYhiUM+Tpvj6
bDqHQcevEDyMh128F8f2dQSrEodozdVaHJ7D+lAN95OUjutYUWb4GaYBqxzemJGjvwDe69tsmGAs
q/Lz2JjX09BOfqcDmp6hkED5tSOUWeJNaqDWFuTgOLHunN2mQY8uDyuhzJ59aQUiYRriE3XBG2U1
W4w6NSHSg3gydbrYLy8WTjNO4RinHdrYdj95jZUbrjanP1FDileosyAZ3oYPeYeajEILTQ6cXYaX
B04WoXmiL/Zs93T0dRin8FWo4WjYHs8l5zK1dJg3DmqmMcxW0a2bK/rFSY6kA+aU9C4y2max6qWR
gjBH23XurKNKYNRfxsFsTqThbyKFeDP/uh3r6KBzdCxp0wHXN/Sg0xWuC6E3aGDitP6+GZc/bVSL
78C6BKHkyGgQvKnPphDPQ8T9vRqY4soZu8HHHHY4sQOIlUchicugkE5kxuIVjqAIWS8+d65Xc4aJ
mONJGbqBw9R90wBQu1bcH3IJed8wWbx5srVdFdGuCxRjN1uIOgDwsSJj22L8BzXZajfmlN9UmnDn
y4YtAI6fmHMA1HYOfaYEB6zkQlfS+jVK2YNflfFG0iUUsGk5rZwBxHU8uHXk3DWGcgn8Rz8Hilp7
1NvVqg4j8OxxVfrIi+AEkHeQJjwb3dszrOxyXGzpSeaSRRs/yn19ahtMwYPvkpz8TIvxa4jR294G
US454YJGoAxkyiGkpPHdEAuHL7NGprIE5cp1Ij8t4O84Q3FqKvPuWqZ5gCqiwtCU1/36PUdTVo9m
mmGxl2FbiKhRmYQoqRRGue0M6RZTxPJckSNzTb2GqW/oUbNMtChtd+DHTpQ8os92vLEIeOBuqNg0
9C1f34zlVMikBIHtWYhgreAimJhvlqCYfzjjqgIYDtOoO1UjvntR2m8IuSFIi0jD64vKy4gYKqJF
aEdfDV3nIHw6dCu9qQ9L3DCzheXOavv6cYR/N5yZwAzYQI5MSD4KZ8XIpGzAutBrjf6sBXPho1qd
btARW5WD5LhS23+zykWCBWd9m+U0Ps8HYwt8NjpRIj/r5R2/dFNI7uK0xaTZOir7gs5YyqoPIXY2
o+7OOcbfgQzPKEILy5VriGkLbTG3DqdmFzTJBBOns33Vki4qspKdbYJO6mmzQ2Y40VZ5JpYe3xrr
UigHUryjK/j606RQ5RFUINY4+VfNqrPLbL6YU3QXRnNNYaKweWQs6XXtDAm+xYTDgU8k0cKIez/J
gW2lIWeUIiOMqjbNqqycr22uGYhTRTko85tYbXBAbxNng6g0v02l42wVpqvZ/SoYkkNtj7YP8fXr
FM9e6DSo0KbfTRmvEmlmdUDoSMdkCxkwQJUrLNy+jJNVJ9XVajSj72D35FW0zOu2VJa9FV7WVgFU
PUfmAKP1c0mue2/MkVHPeNFhOCUeKEjLg2OEbFOdwfDUTwAC3jspLHB0IqqS5jlHQdWI6qroA8v2
xsQZPK2X3FAIEXfxHYzC5lcI/3ch/aKQBlTxYt+/KaSPq5L/4ft/3d39z5cV9fNv+FdFggQqTVzk
r58Rzqz33xWJgbqmoaO7qREYGd/w6X5X1PYnyPOOYAuQVxPA2MC/KxLrExrvzwrXImkCXvgnFcmb
glpEK/CXzCiIlIg9vd6N5LnqGKLoBwt7WKvxvJnt4NeaAbD+vt+ZWICvNvzRJUSsfnHqEzAVBwJm
4E0RrqEVCogVrcLB+fziK7xT77zZB8+XoQfPtNYU7YjXl+kA5oadLAdekI3rUs/3ZYnvs+HcE8nO
Pr7Umx6pKCCQA0bvA0w7KLaj8OoYSIXKyxx49jCcR0p3jl4cvDaMhQLYs0XqxtpwXuKEpkfpLs7n
i27Wt3OobcXbdcZ5IyOG//E9vTnxxC0BBlOoKwlCzlF1oWD5lZXLhKxZJJEcZdtoDDGh6c9D8WGx
dQuz6Rci9D/9sKcueRTJdTWcAacxqs3l8Esxc1mA6FPRu0WfwH0NV8bknKgY3luuL59SrLUXa6mz
oc02NU9ZITaUIAYX6emJA+o9ZQQYB/QKEKLFBfB4ISXWDN4r7Pi4QXm1yMU33O+2EtcC6HEwc/0w
mP152+FY3ZVXsq6fur6olo/3C0gLAW/ibKJP+voZG93oVZg0eB4P3yq9uVy63JvbbJsWzt4O4h36
ZbvEcG5GJ9vWuX0Xtd2JI+V5dP3mFpha0gcU8J5jjpQTzHaoDTl8+BxY45J8VZt8XwHyQMX/Dhqf
V8bhSu5HXwu1HYaJ2FJjZW8jUdIrsHbh0oZo7AAfP2Mp7DOnP0/h4g5yuh2qETf38urjxS/229v7
5ZuJJJNtebT366YqTD0q+WSzeehaTl8JjQ4V9ProfMaQ/JwWyaGQ28ePL/teZKOQ0cDiUjXSmnz9
pfLAYsONBauxGB+dJr+qysFvzOjm48u87Xqytxl4UJaicsKxcLQitNBWgqajlZPKtyAnrgodz+Uc
dlzVlZgkIwQ46DtAXms5lfYixCRl5MOW2iM1sB+L7Loqlg2T+JUUL95khddmOvp5h4G4hFS8BuNf
nuHLJvCgy2zrVPUl5EsPOVSsDnNU6bWdjDEhF5+NaPPxsyHW/s63o0ihuSZkdID5vH6JS2TbqdRZ
jlcozm1k5VfqNJzDxzmYbeBlgemBUExXqjasl7g7m8wqXHXpdxoDPoqiu0TTQYLFX6cJCViQVhXI
t3G6rFl+yG241QzIJTBc6MiIQyIfaDX5trCGdQbfIBrN7bIkN3PDumxwNU8lBE8w51LmDaI724ny
cdIWL2zDTZEbK7imvniTMoTWQCWyYn6ptOOj1WJ2Vhvbhjca8ueRM14YdX0Z5N9qa4Jk0p4loIBx
pFn3U3Qzj3D9qQu9oMQPOR1wtAnzvWMNftAarlMnX2HpId5urPS8vGKX7/s5dC2UNsIp8zoz+1rP
3Xlu2T9HTUJ+a9rUMWrDUbJbJnWH3ABOUYsHOWErkKmG3HxX9XgXJ8XVEIe5K0XNJY2xgx3Om8GM
NsaIt2KbgYYIPuMt/12qyLurZrpQR7atbt/nSnwDa/cyrjPDq5b0dpirctUU2VXi6FvkOX0pjPw+
7C5tWwIIGv+0YapyGG3KMPazakAVTf0SJ3xR075PxLlgAJ+aHb+zXLOn7bcxtEPa2NBzAl8EktJ8
ini3Iu6Kd13NFZwcX6+/0V2FuVjwR5rxcwr1bSEAhBx7W8usbpQk3zdB5uWL9Vkax/MsltZNIe3F
7yrpsYZLe+mk0c6KAr/tsv00hLt87MqVZcwbNN1useX1hzDaCecOoXCQS8tdoBkH02DhScsZKL5D
F/ZInMH6dqZNoTr7BCeJWnKuRdSRYnkTKtrBzqINGguolhrbMGUW30c3Y0GzDlRX4dL1epwxqE/s
Qfxvhfozx2YLmSpzPgNnuQMx6U9dw0QTfbrVqOT7pJY3VW+ssBxGNbw9a1HxlQOdMWe0k7pxXaTJ
zjRCf7SGc62ENt3OXhV0Z9lgoCCEtG7Hi4WbG4f9TQC5yq6bSzCVfqnPnjZnXljnXjHyMyGL0Bo7
FyLfj7bAhKyUUWNXm7O+1XfiU0cZ/x9IaWpL99LQnY366EOo38rh4Ga1sH6V1no4rUG22asWemsx
9GfdGN6QHO/SeQHAHTyvAfQXdjDOnmYUgWsVRZNo8Sw1/GyCVNUzThcOVlO9tZUePZZkZyBkEfJa
G/FpRC3VxF9b8Lh6DuWLdTLk+dZQgrtcnU5EqPeCPJQMmhcy+mBALI/iU1ObmQ0YFcvL5tJCJTEs
pk1vqCeO/TcYieemNKgSIGHAUkB/vL5OEuhZVaMghKpB+hSxixszhBddXmXG7LWKvovnfNsLKMhc
9n4tFVc4vz6IM1U2gi8R6n2w6fMbRIC/4Iq+R9LcTabZ+zhcv20tcRSBBMdaG21KYJFHaSaahlGR
BzYtPGU26JXL2Wp2lh+joW8TVdtN/F1ylB3KDo8LutS6MW0sgB+rsDzVs3zbbRG3IgaVIlFCF1fk
US9yQdXIxkzLmDrMY3QTd/atXiyPfTpvOjp1pkUNrHXnxVh/j63OrS2CBSI5H7+Od9fGi1s4ehvT
kEt5Sy/ZM7TpwqpDFCVKLDeAsnx8nfcWhwXtEYQvwCDWyNEiHLI6ltROExOW7Gsl6wdkCVDWMLbd
4jzvkWIIfMuaaZgnbq1FD3NzqTvSWiMKOUFzJsnDunGcfdnEu7xn20b9iYb1e2kz5zcTFWYbDv9w
9C7McAaI34ihSome4zz4UUPggbyRpDivZcNaCLr0knMnhTSico63j9/RO/Wf8JYyoPwwYaGV/Xo5
SImlRfUkO2Byv01t5NuB+iMmD8qKU+XfO3UPs0AwOniMk5Ydt1elCsnlNMPLV03O8l7zzUT1EnqN
lTpvtEonIv9ioP+nhRYsIm7+KMHlkviPW8JCyzgGeGYm7tVdzCURlvJTDo7eYITUwGwi0W0UNVpZ
NUQV/qWoOoWiTa/ZWEaO6VasCFTRXb2mna6N/qwPGPKoW2POtqaZ7fHm2bVLc9Z24QPtL5RM5E2f
D349Dn5i5t7Ez+TT4FtkQU0YHsCM7fNYuqeF9nlKIz+p20tlTtCTd/ZxyuEXGbuuASMVGhjhxLs2
h6vSJNc4aq8s2p21mdD7LL6hHnIvZ/W+4abFz3cTTgd0xbtK28Lu2NmlgY9x72Olu5Om6EFkYz3X
QyTj3Kgjv8q6s6EID1OSYC3eXepz4A9kgfOi7xSkd2zKbLFLUJDlPGwuZSKmk+lbkSyNY+/2afgQ
6hKNTqEzlOxAiD4NdrrVqJX1frqpneWqLzDETvFfNytSxLg9U8iDRaZlcdh2w8Dplv0f9r5sN3Ik
y/JX6nHmgQnuNL400MbFd5dLrv2FkBQRNO6bcf2n+Yr5sTlURFa6U1I4gkAD00CjspBRoZI53Wj3
2jW7Z1l6THCYKNyQyF9okr/AbgdZ0+5Nlflm8Lv9mL/7Ul178nNQeDdDHgNmI2wqE77UHmR5x1LE
a8hWCf1V3O10lj5Ltb/woMtWZN69WKEE18kW1xBW34DkgPfgDdyqcqwCM7j2UX0WqHqNDFoS3Nz2
BpwGS7Zu4XcxzmHDiysx8W9M9AEk2VyMvxcMKAyxo4qdtoQ+8E4w8d9WOLZF8KPD/GVhvUnIbdn0
OOlpFiBELhch0IENX47QkPGi6wioXSAlbwbDdEqO+imO7VbsF2Mho4bmPVFxJap7yq4SOig+GHce
ziOeya+MtN83QbNRI2z4Id4p1ppvNnCsSraaDkmR5GowwpuwRNFdPYMNYwE6fxjvjIiHskprF1Ku
rNukWeU95FGwC3F1sFkQXQ99YPlZu0lxOM206DrFgTU0oWEklJg2/DKDFdh6yNlxvAsZ14jeQX8I
aappkZ6wBsctFhp5q96Auk01LFQxwXptHVPlKx3ZlXtYn0SlcjksSqZZ47sphRqeFDrk3oSjkWGC
BBw7QRKCf/dSGg1c21uE9N3vk93HzW/EEIzNSoBr0LH70B+UxLDGd0d/0BeO43lAVuvNgKpyXAZp
qC6DyD8aoKwFar+oPJSBinnhWPoh4eIRcGkJLD9ML0dXofOEm4mFWIpKh24HBDGblEOlQ4VyQLzs
E279/uvipDtNgONlDCgusggGyIjFOP8wCNUJKezSia1q4VqArhz6eRze2hW7McTBVgaU8bBYuBY0
5hTIw2Eh3Rese4aP/U3eFzWg8PLay4Vtw1oXBxkQudpXXQ0s0vkAU2Y4ciI3SMCjQpANlTq8EbZh
FKybIa4pJ2OZM04uDmnoKy3qQFtKPQ4FaBUTuV20em2Nl10DfAEg9d4t9Bxaby2ci+AQuPS8egO2
1zozlB3kCNeagvsjI7jB+eOmQuiAs7CHge+iBO2BMt5S2Jyg+O/VXRb7qR1ALgFCsAMgr/5DSAZG
dX3Yp1IP5cXxBBojRykyh+Baiiw4JFu11HctZ4+pElwLUXbgZZJS0nlOqeFQkSNf1omBHIu1ir5I
L3s3peQdRahtpa3gIA+/f3sOt/Y4FY4CNltYbLCbWvZBYBfjparyV6Fk3/tOh44dUZZ6mh+IXq8a
hK+AqwhIbd1EYYQmUuMdM12zJAVvwC+EbRL5D1zBiRAnx7RJc8iNNQ4ywdoPkgWEotYejDe4hkMd
6KRrhsOanOIMnDUusBKdVfn+TcFFKFS5SoS9jpOtIJtHaIWvcWV2LXncFYd4W4jKGgzrHcF5OhZM
Z4yLCqQ6JVWh/93bWGbrHod9RUeI4pxRa43Lc7bOw9aNSv9mTLPQuLyTWojW8dpqSjSa1Fyw3wc3
wyW6RBHsXAPLAGdNK+Ill7EpDqOKJX5QQ1agIPwo59q4BUNGUjG/GTr37ZpoK4mhD81ZoSwBACAU
ApVo2PyAsEVOK3C5qOpB0VeIoC3Z7RXS2xrXILmRvkQROQZlDVOfES8SLQ2ebceDd4ikPOAglYv8
lZUxgXKlUNJIGPo12u3X0Nm7hwD2TSWTmwLJ2THrBAkLCGy/8u7GIzYLYTDZQdNKKMGCQ0aTO/TP
9QjSXr6jx9gpM1CaWoBDc5ytM8EB0XAl4pwMVc9nPcAxHvV2LJnAqCNnQqHR22SSssaV/zo29Nuq
QnVSDN0+gmERzQwDbftCibG3h09m2kDKFE4xNVokm3GnL1P/Qu38SeYAOwc1M/qtqJ6md/Uc11tJ
X8F+npgtqiNMJjZeEGM2FYRJItxO/D5Vffy4UYEYNT9oQWCdTHEkYqBD0x1qi8A41JuxPmE4NZM0
fRlXet61Fz7uk40ANntAp438XKDU3jEXJ6egHog3QM5aw86Q9GMcsMvAAL9nECEJxi3ouT+LPTu2
JNoGLIHERm115i+vz/+CriBElPDPVPzoVPvoP77UmBgf5/83iaTxZvzf6gcfWoWQy3sJyu9nrcHx
N/5uDZK/IB4Oui+0nvEH4Gb/aQ2i/ze2+KAJrshYTieefCCb4P+JpfyPDMS/W4MyPPlwOMRKhy4A
FOT+SBjpg8EtGDAKDvsjeQMHug9LK+vlEKzqRLJzMNoemA7ThY4D9AJT1hIQpKiDG5epDZZZxsU9
GMLisVRVb1UFOtloJhrm0Dh79FoVyppFRGpLBIgLghqixEYTCgDQ21hKaKspzK0aoYVEz1A7Qypy
lM6RflfXPtwtWmirPkVxSnbAKOnfhcAPY9j8kGLVdXIIiEJEsNv1uu72BK4XfZ0wFxMD5aI2a70n
o5KG48k7/KTROD3+jdOC2yCQ0CWEHDCh56VIGfsD/Bxkya6awsPdppLZcdrkjlYphd3BPnBVQdzM
SQQtWbx/8n9BnP03lmAZceVfh9RI93Lqir8UdZCdBxZ+7+/AkqHnDykvYEwAEwdWHa/w75678pcI
+S1owQIy8Y4Q/qfnbsDYRRuTqS4BpoaIPO25wx5AFCFehj15xLP/Sc/9g4DBmJHR1scdH1wgVcBC
z1cQTs99FKYSAqvwDKs3IFjbvfidz5epCeXTSgPQE2f1MngAimQsYfSjrI3GVIDHhmgl4ESkPkKH
NHS9wYAKKLgsZVwdpFakvM4EmxjZEYYc4kIJ22uYOVk8DPufJfkfrcWr/Ht65OX373z3kv82qf/3
XY9A1MDY4cKK3IFY8X//T3q6Hn/93t8rEstutBY1IN6AM8xZqlf+kka8KQS/kOZHGOw/K5L8hTtn
SKyA/Q7ONX7tnxWJH4FNJ8PhclTUA3TkD2gVn8DFwMYxAcIF6Qwt3ynHnmcZgyCDqgC6BIfjUtIb
mEkW91oAGmF+z6GcS70sva3hpQX0sq9aURzEVo5KEoVi+MCDugUhjV26bf7k1IcTJjTKgJ4Bku8D
Ha6NcaGXao1i5xFcYXnVpEutFDcAy78C9iQ4Yuw9Q1BLoiweDnle4krcqKkaZ/f9IPYrA12tGCz9
Mid3klSKtEX3GafVHeCZMcBbMQ5ONc7GaUIOw+BVttEa0BiOmgL4ZyV0bT+Cj5FJRk4URJ8tSOQu
ZKgj6yQCxjMfeoiwiBsU7fHPa/b/Ca4gOw8SlDFY7r9P97+C61//yy1f0rfg5X+fhdnPEf4OMyR+
eEmgZJFAYnrP0yeJf4w93JgAIQB6yMgq/AdsJY2OXu8eW0jzp2ArhBkyP4EJMso0DXcQfxJn2EDO
b3F1CHRA+AvtVaDw0co7z/tRF1W8w/Zk94MkL7MiUS2mDCLOpUFHT6bpkyLlY8cAnwU+Fhjo6F0Z
YICcf5aiwdm0C03FDquhXcL7MynBKJahM2kpWWf5rdHTtPFDq9TN1M457lO62CWQ5KW4ZlcX/Ecg
+ugvRINpExUcVDFgtlqmWyMSNff3D/vuaXJ2vY0pxk0SLpTgezKKSp0/rEy4UTV4eXaVGfd+NETg
i5B4SwjbZUAJdzk0YAoEMax4oY5cLEWxTxdhB53xpCIi1QSIded1JNFCIa9RUNwaOAVZOSS0E6MY
PR5rxZZJWIDEJcBjMlLcDneZC58Za5zmOmhL4lIWPp3EDvcyr1IrBfPBJ2VhtVB7hk58FriSHK6J
GG5KsDeVIPjGiHejFOgCe4BUk8Jba16mOe8T8z95YJIHxojAGRace4B3QOpFjXWygj6cq0YI5r/2
Wfkji6PTZPDpMD9TA3aRv+C+oo421MrI+f93Sfj+k7EUw/Y8OoaNP/mVGGCdhl8ar2HGZudPpdm/
z1q4V8K+DY4+ujIQpJIgjvUHO/AY+f8EAEHH930kJCFofiIG8AynvUzo08GNF+alD/UaOqvw9Hsc
LsheT6jlHz9icmzhksJLacBH2MACvjSP8VVj4JNaO70k0HWe5j580lQQLzbQHjMJPilzyuUhvnAX
/PkXedfHApcEPbhJ9ezD4TdSWcseoAwLY6z98OC54m2+v6RQ+i629eGlnHzQ5IJblToS5nLHHlLk
TOYk8Fp2S4mar8xdNRT3uGu+zjfeAdxQWq96u9wraA5R3SZutNLtzIWWvmT8TAlf9gIntdqv2T15
qkmujENcWA9xzx5KskQbKFq62XfTQYPGae3ypbtvnjtY6kqXZn1cgb+bjMnexUpPVgsDHyuuJbu8
7VbDNgRf/qG6azbS2qPVoWqsELXUen2p+/3pV4YK4Fgij6z/Dw3XQgh1NeTsQXqDNSQB6P85s+on
0EnUW1iKq1eRG8jI3zR6PUkrn+yi55d5P+f69IMnYWnKpVyK0rjUemdEP5Z0uH/Llr//kMkV3sdP
mURmpQAsA/oVe9BLCt5e/iQWFBcj8FrAB4L9B4xeIFiNcqFEUHC99OGVoh4BnxuEauBcx5+fXB2C
khQSgO7Yg5o4ZVpx1/f7wWmJmdMcx2SqtgqIkYZ+nWhhbPXdShEb4A5LnW8MSYgtcLEL6jd1aYms
y3axpO5NDsGMqDOOoVA+C6NaU0JCJ4HpD/h8I2BK+JH1BlsamQGLdhhMup0CRl1aPQz9UMFeM/d/
ltJfx8sYpdOFe/otJ+kilZjRd6LMHiD6cMUPaBjfBJa092lz379KT7BuuYSEGEf83SdO8kYa+mgh
yQN7UI4qsSBIKFDVSRyfkiswfcgjkS+9yUvfcZITvD4um7KQ2EPhJC/F0nN6YtVO58ZbcF8qC7zF
5jBQ3N47MF3pLViuj/BJ0L2iJUyzW+juLdkiXlXLeIH/HV0Jtry5RAP4LIG8X5mBA6aMOnLnq20g
jchSjmcst8PG3Cd2eAEl8c4Wnc77SHdG7a9Bi3UKCIKETaGoZRA8QNjR0heQudpFN9lN+Y3ndKCF
JThvYPUVd+Rp2DC7v+IPEpAqTvDMN32948TVV/1BPuKOheZW/+DbntOF1POpsRJc6dgdUHhC4+s7
kN9PQDF/K1U7kpxroP4P9bfo4NGQtpue5hSdb//w0tJLkKd3+e/ffcPJWo5ZIYlw0mEPGq0dtmrs
9EqggwvNxZgC8um0N6JKozU7kpVKC0jGWx6V7cRVX3VaWuxZpB7+XRwB16QA6lzaI8ZE9bvHm7zi
vu+HVJU89oD+67Zfi8yq7gFAWTRLntkGVNn5oltLa3GLvv3B3EIp7/eZVPssDk5XwCQOcAvbio2H
FRDRfKuu2VNsQ5PPKjftIbJujWVodxtiR9ZDua5smFdgURTrwuLrasfcctNdp6+Hl7fuOnYCN7ZC
6xG9P1t5Iglmi3U03GUP8k21wT1bvms39YUwnvDof24EUIfBYeidsm9O5o/JEZjf8ON44Da301Up
2/rCfNNcyU7d0DUc5OTc0Y+DU18F37jF73z7x+9ncILv+/UIKGvBBUKljEc5j1KZ+UJP9DB4CO7l
e/m7cKN+0xnl6zRxgNdQ0ZdVIEh14YtPsGMfP3VSXAyVH2lKmgQPcNC90pYCPVRbvgCGZXMphC5+
1Ljln2x6ZW7kUKnDR0X7lNNkh4zgucEqdbw9EuclKq786Yo8mc9JBVEoJojlWRo8qAtv3dmwR9t7
Fre7LSiXlrDvXgWnfxJXIJvbJW1X1TGywRZ8uPBWPw3Mk6eYVBhGn8SDkeBLIygX7SJfDov4lV2x
V3PvrzUHRIJdA5/AnbcXkTsXv//0CZvk19vF1SckqXCyg8/L+ZSncdpJiYc5QHfHju3wCoqhm9hm
NiyxrfxH+1TYte3RfC1vfLvk9o5Yon9hicFF+7PkNEJW0IjCle4oGnL64vva9CETiTl4XL0mNKCP
x93rvRvsIeViY8VVFhhb9HW1ezXopqKoTuzEcmTqrBc5ZfSwUq3EupIt0UrWCX3UF88VDd1kcYsc
wtwbJ7KWW2a7UL7FeKuDo+L7NfT13nePCb1CVwy/6W4swL/tiip05+MjKvp8vTPcTbZ4vo7o1YDf
1ahrUM1WFyK9BiV727m7q8ZuncrybCum1qK3D9/dw9PNm9NfQbBKdgY3oLsr0dIoRJToprH19dVO
dZ5vmaXQHxG+6e7+2S7o7X2BP7+Vdm9d7QaqrhK6zOhtTPH5VHIV+uh6K1g0vU+A5OoWszEqzAKR
Jr9fPRt4uOvMTuhx39Nvu+cBX8HeCLZzc0VLugWLn2or271e32e0pTt8n2+A57h3y2++S/BwuC6m
y7va8qxvj55z/+ytAppZB7idI9MeATS3MusKczmujm7zivcBAgBN8J0zS6ArjV7vjnZj71ac3i46
+twvnjfWN0gg46+eO3wp0RqQNbGXw8nFrhZXzzipoeYyLTexFgO+YbTj9AZyd1Z/0DFKYqk24s7F
+Jw6sGun0fiHN0dznAWhVrdWLOvorPc6jRarg9vRp+UdHlWxFo21qugBl+NYt9uH/XETW3t62A5Y
ztvlGjxvq7Cd9Xbt3GwJXZv2Y0E3y5oeS2elOVt8iIVKi1oQhac/XohdWahIB8zP4kmlKlbcAeDC
NaFI77ua7lPqLDXUEhleRW3tjzJdOox+G1wNE6qs35i9aF1hrayp7L7Q/R3A+bc+fYbk9ULHxDk3
+FdO1/747kJ6b1KIHtHUgowG3X43LGedL7yNs5as8cm+Z5ZrQ2jabiz9ar/FB+E5rdzaXQW288Ox
14vvY6Hj7L/tamsNNAm9Q0LDzfrBSZ3F98EKl4Wzq9fXvbVr7MZtbMnl9jKiyx0E0i15fY/o7rGs
dle3je32Vu+U9t397kqjj0sDEdHYZCEunCW3DXq/21zjySMbFZmTW3A2pJvaubqPbJrZPxR6fPyG
lTyGkUF/JLazvLu3nMO6xwLcL54wfQn9cb98bClmt8fV3ssWbjt0/+RbT73bOWuHX0PdgQ5O4wiL
zGY03HgUezv+s4D5HfXdJSY7XzPq2xh1HK+2APa2hfGB7pw7PB131p51vH58bemmsytMiEEReS68
hFe39yLemL4gmMJrw47vRBov8325Tq31JbnCdzn6D8XXSX6bXPjKAtEDtUB+M5BeHoXN42C/7iqs
mnu8KQTsilk71ZIx9Zn1ervgTrJ6w7VBsXogdDvWroD8uop1nFcVguyPgzSudmHyeZ548xBCHoKA
Zqa4Tlei48M0YJGvfACojqHLcQHVXulLApEbR7FSLLjf7z7vuO8P83Ly8ZMd2GQm09W0GmtC+fo5
23crA3lwETjK3lvqV7qbr6Or4sKZ/rPDDgSzIXCFhhrU8yffWWRR0BClDR4qWJs6TPMOJgyOqCAV
LymA3vBZzjML4gvGpVu+cS+dflt4iqDDjPM82JDy+WQnCclaScAHt86wEn+QH+pT+yg/4kSS74wD
Lqp/ltx/dEP9n+jHjzrKaM3Tuvz+Uv8r+/GvI3/hAXxC3j5YnZ3CeP7jv5Ef2lhKft2p+s9RpIxD
dfb0Qnr8lV+tKU35C4pTImS/ZLQUQLnHkvmFSTCUvzQNKlTAjIEE+c7o/+cGWvoLbSwVyAPokkE1
e1TY/yUEIGjQD9AgJYXWFBCE8Gn4oybweX0k4ECO0BTNKbJWLWpI93vwnPbj+gHA2levvj+ZiMPP
1Xcq//rFyFMoXKzBlRfUt9jBFTwN0VgawPGbN/QYfydVfDD0XC06JXJ60ziIinCIJeWSwPdXjz2J
3RwiuKkXwYpZbBV4qWhQN8UFi27Pe/LJUQdu6EYVw5/dkRpXBLASJrvOvJEnR7csFMH3IjBrHLq0
WQNHVdtx1F+SWfhqVsa/P5lx2SuHNjWyGMpIpWEFKqSadKilznv0yQkB18pGiz5cBDJApC/9lL+0
YkRmzsskJQ6kwr5oiLGjVAVuc4ZtUPrLec892XM16CkTLvLYic2FWSFFzoycyVkFry3PcUUA302/
kveVltZvShiI3c/k/eXd6BfvcvSYOn2XHmkMEgZ17ED/bsXL/jbSLrknfDX0JDCNooX0VAyn5hCK
bhvwSKSdR4QLwhNfDT6JTI0bal32mBYmvxVQ6oT887x8Mu3Me7rudQYMb504TGGxSGK0hCEfOmuV
TNVug6aKKhVybk6QgxQuN/5SyzvRnTf4JC4hOJjllYT2ddn38dtQJv6qCmVzNW/0SWCqMAPrsqZC
c/xxyC0lnzkjk5D0IHnTw9g7dlpYWQNvVIRw5JPmxfsU+ZBCRBiiTFglUF8CY62V4djUzX3ySWQ2
kcTzIijhmGv4FY27wINjcV3Mm+4ptJSlsTf4wGo7xIyRUOB8CymgX6YBfxr1ox7+adQPSTK0fjXE
6GQFCXg0Os5TBuczH30Sm7pc18mQYfQ83Fb1bZZfqGy/iHl1sl+qspoCtAFD00BudokXh1AeyC/o
nXw19mTH1JWBieYA4VGgAlZZlCQvLNOUC22JrwafBGahE0gztEoIEqUePZe6WL3bGqfz4n7qTjYk
YlAEqh5CNCJwhzaDvpAkXOK+f/Xsk/iMs76WfBETI8dxZntaCvajDrWGWUllqtYSSqrI0xDqMlDD
Bc+/teTm27yRJ9EJ17oiZAEPnapWobFRq98U789MBf9dJ79TdE8KoJQPoRAzEoAGI9rwEH1mEhit
s557PBuchqYEQ7tiUIrQAUhKpQG8DBIjye15g08ikzcG78sSDx6BmAqlvJDGYXQ9b+xJdDYEagCy
hgcPMayopHdVkhzmDT0JzrQbXbVSDF0a3FhxxViLZWfMix5lEpwR8BNqWWHwBIKfmmaX6synnmyY
XaVWZYL9zOnj1mIykrduhJds4r4Iy/eG/skSrOCI1Is6wzIpoG0Dy2fVgS/z3bz5ntSysSfkaVQn
UImGyUa88CSz156MDLrI86q3qXY7UEHg2PE4dBhgK0R4YKUy721OXfN6Q6g7D865Tib0a+7nEmCB
w+2saXk3oziZ81xjYd0YA3h2SfsqCPXW0/JiXiKc2jBnolHD7h7QIpj86jeh2N2pmi//kWTav/PV
Ownh5MG9tAgCxawDx5fYLhU4zj1iW83blUflwtOEZcpcENUgAQu//V76K5LOO1C9t9NOHrpSWFw0
Psb1WhGwBcGGBdq85fehC8VjHCklCAi0qdOCQwQPinnZ+72te/LQsq9KYV9AtEcMCBoSafqEA+2l
e8wvYn4qj+XlER6bg9Uc8Ch1iFCZ4BSX8wqgdxDxyZOnAu6pAjiKOnnwBLNVhzFxXjk48tdOF4gg
gmbsKyrD6usILXPoguiClM1b21MzbzEUtbwlGN3zYbGnsGuZZ5dANV9M+FRHhJetL9QCgrLzX7Ap
g/kA1Yl5K+VdV/JkvmMSSG2djCslljMHIoP3lW+SebHzjqI7GbxtgkSWoZHkGNAhC7WFnM0sfabQ
HYgd4ewA7TfEDYfbrNjSWo8udea/mu/Jjgmqo8pZg/lOSCFCbh3eTr4ptDPX4aSSBVtKCHtBZo7c
N8CwtwC858B+L2ZtDu9gg5Mp15qmbjqC0SGTtY+j9nsxQGl83tiTWjb0Sq+RGVJhKUBxAmANADAq
b97OI07CU/VJ2xRMZ7CEgNMTAarIkpKCzQpPdPzPg5+bus95whFCuVcvvKgvRiHGSy39LxbM1HNW
Lv3aF3tMDBEgY50f9Pxx1oxPHTPKhAzc9w3mKAEMkMLWbK6blpCZo09KZaGV8zBiECTy+gF8JY/6
ZF4RPpXVh+RJ2kYFRg6LEEozy3i4hOj+aqrHvz9Z32XvmW1hYuREyCAerrx2Ne7H5s32JO5Bt+lj
Ydw1o7aUbNZrkNrukt28wScrEEJqSpxlFQKzNiGlMaAVDfXQmU8+qZRZFesJEyBBlPEtFJOTZl5R
JU4i3pCzmsPxGRIzWb/N43g3XBIn+Pw9grFw/h7FkgwdMRGQwAkC81jNKh9AnjgfNlXbumIVNG5Q
96x0yCArHrPnvECwr86HNgsOiwUYFTjKoEOkcaf0wQWY7ldzMYnDuFfEtlOxmcGMLbyBOOfdSCiY
mfkmdTEMXn3IXOAVZrF6LMkOBN9Z6QMtwfMJ6WDIxUsV26Ta3/q1k7JZi4580I2OVaEsR8VJqOq+
9dJAh0GZVxiPrOmz9AEuaVSJ3bjsMqF0BnkU6IU+/bwVMokWJTHgZ16kGNxP8xeD5NKWaYNQzQpy
cJPOnz029bIJYa7p1MUAZVLWLUCDVeY9+9SbFvb1Ivx/UL9qUVk8DF5W665i1Fo3b42PbKrTvO2L
EAIO/Ry1QxxeRxKQq6Rfzpr2KVU4awwGWyms8CSRlizuU5hhwjll3uCT8MkKvTHKdgyfZGGo/VXf
5bM2BJAezmekDxUtgO8P8klKoKQ9FAtIV4Wz7h/AXzsfPEqisNIV5MGey3nvGv7QV9QIa0hlzJqX
kZB++j5FJJWiG3Ld5XVXX2tC0S1jZnSz7qwAHTkfPUBSMDQ11d22JroFPSHymKh1PW/mp4jiMhlY
F9Wx7qbQE1kKEVMOTcH5rNoHehznzw5Qq8llHupuFsmjT1YERK+sCTPjSD4fvRSTHqdjvNhSUIdN
FNffwkJWb2a9VDLJjnU+wMOoFZHRpVvNqKjUzcMYgLt4/ti1F8staJA49DCAIRWvsnQzEeetxam1
jFFkAKl3GDxusyULdoMQzDpNgb59/tgxkTmukLFdRKQ6xEQACJX1hj1rtqcKqsZIufbS2nAakzfb
WhTTbYEenjNv9EkI6fCNjBI+6G4A3UK7bNR01bfFLzrwH3buYOV6PjFRKoFOVXLd9Zs8WZglH1Ye
9y/htMdQ+Qc69vdFIQB656MbRs47iQfYgby2Ad/L7x2mh93MmZnmRoEMfWvCtTgyq3pZQjvH7XC9
Mm8jnRoViLB4N8u00F1S58ne1CBbH/chn/nskwhNNS/oPc/XXRaBgK4pUEkXmHRpuY9r47N5n0Rp
igIj1cBsdJMwC99gJTAcwkoZaFYUoSvlgT4zAU8qGT1iHc+hleMaXiltUDWBBRT43ry4Ag36bGvK
eiZ3bZ/hW5h6el2ohbKC81g0L9nok9UjpIJSiHBvwhzVgIjmejHsRHiYzdw9JvldrDxV6AUMDzvs
zC0EAtA/qNgzH36yfAyph5ZlgF27Ldh1IcACIG9IO+/spU9WT6zg5jD0sa1GQRKslUrrlp4It/hZ
+WyKEII6UmKmPuJKU7viVstS+QfLAmPm6JM1EzR+UHQwGHQ7XsNUTzSyZY2qb96mPRVsN8VKMbIx
ahPSc7drM3Df9OGSYeQX2XKKFErgT5mw1tNcv67ZoiOx6jREjFbz5n2S6VXg9cJSRabnYSRDFU3h
TqUmMxfkO33u5DonaHEhXzMBz64Vnc1FOD/UujYPtAZR2PNMoEdFUYVGgjWjNfISZQGxBrmP5tXY
o0fXaQncDYVekVpEMEHD8Ippvm8PinSJr/XVW52EKtwvCYBOcKAr2/SmEDR1XaeqPu/INGUe1VGU
5jI8Ql2RZ9+iKjdXCg8vsci/ePIpZMhPYDYhDkRz61jTbV+J6gUThHlY2A9OuUpdBEOkdxDXS0X2
XKixsgiNPJjVkgP2+fydRmpYKnGi6K7EibBIPNVYC70CuvusYJpCh1ImmHmoVjgbFHVveUTpaWx0
ybxQVSeh6ukcZqapqblymIAUlva6RYbQm1cLvyvmnIRq4+V5qMgIVTWCzroHoKkt5cS8xLz8atVM
YpUYtdo1CpZkidb2JoT+kCVC5H1eVTYlYsuxyZMuQjQVgaxTMYkCVyDsklHWOMGf1E1T+BAJ5SBL
NFl3a1ZVtKuKahNpXbOKsoLY81bOZHPtDJYMXo5UBonX/hEuF+W1mZh9cGFhfvENplCiAHwRdObx
DUozS/ewrEktXGJh8RcG9OBnfYUppIjlOsGi0TVXyTt9ZTLBf8Q23r7NG30SuWkTpBL+0Vyd1MEy
lwJjUYHbP2/6lclpKjHCQIaOtOYOAwkXXakmrtno3ryd5J1kfxJaso8Hx7anucQPDBxGPGMBXEA8
7wZ4iiyKtajGQQdLh8F02FErOXAA5pbnRZYyiVsNPgMF5O41t9dZ66TQ47OUqDBnjj7ZYyGpxvRq
wElQqPxkmQWlRwctH+YV26OY4ekOzkYeixHEhttryJVAK5IldDvmtargZXk+usS9FtKwqPpEnuTf
uryCnrSf9rez1vsUYcS1yGvgi665XJFlRxZaE25fgTGvYp1ijBqxQOITUG2HvIEbkxAa5ffcz+R5
CEAQoM/npjP0stV6jF/1vaxSMhjGwmtUYWaumUKNOliUp1AS11zAMfgDEatgO8RZc6F8Gp/yk3w/
xRoBRdsE+rgqKyVqfCtGj8wyzcy8SpRAsb2oGmiNZqI/LwimEKQGHYpQNiLDVdCwtSu1zPeg1IWH
eQtpEsA4tA0k9XBR5MdFQeVQZRYk/FRn3uiTANa7Vu/EHEVyD0DCHXb1EkY7g3qcN/okgDUsmB7y
z3gRYtts0Pfj7lDyefBAMsUioXtURp2vwZQcCBnJSsusgq5JUCrevE7XFJIkoS0e+0g9bpHIw31N
PPVHaZKZl+hTSFKUKm3TaAbOJ03XHRvooFyplR9fiIEv6rUpKCmRMzkywPB1K1niB7gZSpaRxNm8
HXEKS4KjrMCEtDJck7eZt/KIlB05Fuolu6yvnn5SKgtgd+WiDDU0raxN6oEA5wo96p1Zy3KKTgoL
tSZqnpmwQgyVfRIn4tasIuNx3uiTgFUjjaSMEdMlFQh1Qm2Yd36Zt/Pu5qYSXJUISqRUK6ZrqEU4
Gtok1M+7Zl6ymcKTUi8baiLoJmSiIVgLH4/kjflK9n3ezEx23B6cA7OpZcy7LvT3AITxhIYAb97M
Gn4KUdINFpmB0ZuuEMkFt7Uh1iPL9Mx+3gXaFEakiSnkfEnmuVAtkuDLwk0qiqUyLxNPsUSweGm5
nKaeG2vQPStGl+RMC/m8AnnU0D0tpeDJZGYqeMNwQeECrRNRWOY8vmTw80W4TvFEQQX7IrCVvbEf
GG/gJKPAWZTweeEqjp96Un4nMShrPuyNXZajNoaMl7Lnaa3OQ4cRcRKvAfPMhLDGc4tMFB1BEcKX
JE3467xFOdlgS6Xq/VpOBTdoASfUm1D+f9ydWXOsurKtfxEnaASCV6Bad9PNbF+I2QoQqEFCQvz6
O7zi7rh3+ewdK44fz7PtchWlJjNH5viOuYMO9r5Xf3PB0q2SHQoW0bGv5uRjkQGxpXxvfr3v1d/s
113xLEZwHB27OWyHFUzhk7dR8q6vFW7ib75WES2jqabuyMw0ASUT+Aea8ezne947Bj/+/uphk3x7
FXuOID6md30S6Rek6P9kLfrvFzx922y0x/1sizVERwfI0Bfgb/i1A1XqXYUimDL//b0TChNRvqru
KPY9PXo13g/dLN9VJwKe9O8v3s0+0QagiyPNI3VIwtaBPwWE6vse+5u92jmQnSLugHR1uTqg5388
+RQspPe9+putCkLByvI9j45WgKlx0eCfPmddod53BtO3bahstlDsGBjJCeUZGj68V0mTrkP8rg0F
b8O/P/uRZmWiCd7/HNuiRQm5+5yRYXjnhnqzXXkO+KDpcdSsYdE3fQjjBWDdf0qq/sOSf9vehHs6
paHMcQqHdbqkmJf7xAs//1NG+Lq2/3vOhjT+749GKWRqQfroWPZrzppu3eITptzWI9ewRqkLWYBn
9q5V9LbXCc3G5TSTLToGQ30tWZZiwEiad776m807yCKeBrbjSM5eMeiEkRpUxOld4R9963s+oJeq
imYGbLLPPbnGWV58lCiMLMf3PZs3+7evZLBbGeuTXZPuCOtpfx6Veefp8LbtyUYpkTOV5iQ5m9o1
OC7qXQ77n/e9+Td3LVnzfkgw3H6i1ba0ts9NO/d8fN/R9rb7ZuxDVAzpHJ3Iiuiyl5M/Adf9vsku
+rYDp+urqIuyvDvlAYgz5PlR8Zu4hb2rYETf9uDEGDroDbfszNMohnu/gCxe8GV756p/24njjJay
A172TBWJa5e69dYqzt63Kt+24uxZRQcQT5azWS0ArGpiCmYi/fy+0WgY5Pz98OGryGa+lvrseb40
qsS3KuBX8r6F87YZR8N7Ke440AgKvPYT+gfUI8+sf1f5mL5txpF89ViXW3QetPocfC5+T9Sbr+/a
UfTNhbuUbvTzMKuLy8j0LU9G9UtZ8U/Nm8Vfut2/OfXfduPwNU4DSVd1AZszYzc5qkVdcqIWfsDi
NqQ96M8Y8DEjmCmlpOQOUJeoPAElHbrfPs3iV4FOjAssiGMj1QqadrRH9i4iFKzIJuIho0daRP34
Q4NWP9c0jbeQATY9F+m1lytXc5PtXQVA5OAy/iPaMoW5sJ0UPvlKX/8ElsjZoPcngF+X6Sq6apjv
aA9C+TVnpWJfV7ECPFUrabblOdZ6nVTDg7VkrPEhOvYjSn3CuprHqRx/AZlrQVfaqnVj4Nv2Xrua
kKjHopNh6R5kQsbtdrbbXiyNSVxp24TMvHtSDiYVdxK6LXgUI3pGxyeqwa9wtd9YvNE2qJAvn6Zl
AfIeUwFCXaoS8MiaWTc72bp4mmZ8/n7d9WVfSIW2/jjq9ZdUTZm4L2VS6aHxCynsraxcqmcgj7ey
/DUTleh72uc6/jLbyaVx65J5QPYlYWVDl0bAARYY88yWPADoidfUujW6JMmPfYrzHli1Uo8D/JGz
rYNZKHqWUyrrKkWouKC00wGExjrfyfsxCJs/Liw3eIUSDnApTCBhK54HkDVwFT2MRvDxvkp3MJQr
5CYKH6gjMhytSZB37mU5TI+gXSkPC2Oyyf3U5yE3d2bNJj3BEh19Bs+gV6d2aix4eEzX+bYzde5B
TIq+zpkNRtQDuttoX7ttFptEDWTLX0lCpfJmbdFXly2+wUheyLKbME4OZbUYYNe97jZB8/EEV6mJ
mUbvJsohhoiyK2AenlVEfXeZ8f7jOqRl/1F3uXYLnAHgdzOAhJRuMEuIMoDOL8Uq8+LbYNJp/GNj
Gu3wvGPRnoraFRH+rClAJd7O44ZPlZzC3Jkpqke4IyRxnQiK/3sQFdq1sCe8XMs/sWF9NtbDqDvM
JupyFdGXaLdrDpJLv2f7T2AsQvQLjIkJ7G6SW9iTjqqaD5nyehM3IvDXDUY1EKQHzJPLamt7IV21
3ZBBZslyHGOwSsUhqnoL//d8zfpOtLQcZv87Rb1hfSpnFgbTWmm7ouEr+1psi6SH0dhS12ACY5kv
mg72Z2LwjH7p0aSK4eHNSbiKWMz0FkPsJn0qNfTOpEbeOD3ORTFcfcJjGOWB0v1LegcwKiy+9p/p
bkBcIYHC9idh+wvhiWe/GDgB5MRo1dO9ZtnW6+5um6Tlt97yQAD43khXgfG99lhU/I7sfZUOV7jZ
bEBXeV4t/WeD04EAUjGCftq3aVd4eZ1e3dsBipEjAy+GTKHwn4soNvvvLVqc+liYKqIjAK4oIsf1
mhG7P/bwvAZcZ8LNkIhm8pSP4KBqtHzpWsaQGdXRQcdf0jONHRyuThh1LExXz3Ad0n8wvqXA2mVw
ZLEKLeQwZinBtA5l6mq6jqP+OgiL7oXjhmBuqho4CHEQig1Ycayq94ho8ALiAIurL4BlhOppSYUv
vmYhsgD2Vm5eCN6bd578meySycehN6X+sslZJnNNNqLW+y4e0+27Z26cYNUWYjWcpi53CxyotIJT
VB2v/TwkR88KijYBHpaMp7fcJbFL6okInbl2KbsMfQRTGpnky7b6EB8o4QX5s0ZIwuAuL1klpyPl
KPQfkzg1y7124yokSAebg50phBD63MOZIf6Br3UFDLncynyYa1wNvgKM3aYU3VYSPSn4Gyo2/2PM
5AIQLR23GKyEiIktXU9cKxtpOAqpgj0UfRbpNrX5Hl/igVjcF7RwJbwYte9+BT65/pHTya8PstN5
esKzYeTnBHx5ghnAMi/ZR1z06wi7SlC/mKt7Mwt/KTXZ9Ya+6tLDqxj6EDTwxhInUt/QdVrZR1Il
0p7jJTX+i5k8EXCFzYee+8NkN219o/wWu8dV45y5M2M/vRrzxEPSJAgnecumvYLvuJEyeaQ9sWst
pjCksKYnfps+R91a7PIRsf04wToafIdR3QSqdnrwiVHbDZS+KI/rNBUGBuxqTkioO9TGAAieYxnm
H/m0kQG8jqr3KE72eiEKGJMejkAc7gysfxjpuuDI7rqNfIf52CTmdnejTXyN2ZtFgRad4jU+m5JW
5mHmfJTi1Mdjz8uTSNxSxoeEJdFwk0oRm/DgS8dT0VQmpGy/y/Yd31WtEzstaCCwIe7iVqbRDBiw
KPDlikar1+S6tnsWqUdlS4Nth9nJkOrD7lHkE7VdcibKh0l79rWLZI6QYFtsuv1O8Nn3rgbneXS/
iPcVmtI2kwgQrSNQskFeLn3WsCjuvK7hJejLp3hNMDvAKjO4qs6ngJT+z9DtLuijgnJUfcQJGKdD
7chQRcc4LdYViIFCOT7WQvRp+BH0rpabLuUhvo6a7v5FTLtxdyQO0saN1XzIM8QWOw4B+NNjP+79
x80bLJAmNZYmS5PlmR0kUBvpvH3CqT5G31YaaAqOfTqjT4EB6NX/HqtJLC9LuWaSnYjM+jJp9FTo
6jaPdQmc+bpK7gzgv0oO5yC2IQYn3iVCuVpHOJ2efEQdjmRCNBEfsgL48ktXbbZ43GMOsjM8S4Yc
hNfUWiZMs+CZACudsAxdHghJAfvjPZMYK6JJmk3PlZC4ymuZ97n9Bq66Y79h+kqMwjzG7NdQO6jx
gD1zBaeYOvLTmH1OXPXKWteLRAJTd+W6R2C59vCQSg5mF4pjvwUEhHntJhLGm7xwS/EEcTarnocd
yG2LbyJNNIqwhR4Eyl9gvoG9szOuriXp8vHTtK+5+EnTQaWhJiLbEl1PFeCGP4ec4Rqo06GYhs8s
sA4QGVZGiH2AGss7fZlNP3bwd87Q3fzJTHqI4aMNfkWEB1hYi6XVhYGyUz4gjk2bAbadI85Bl0cJ
5gvgAbMiglqQFtfDPKnu0verwRPkYUtuEXOQ8lM24Ww8qj15tRETOyzivgSZcX7cdOoXXhMzZ93X
ea+kecRbyXHIdes0v7IHpEk/FDMpo7pCZ15S01ms8MiuuE3ALID3XvckO7Itl2SbpvS4E3w/CLid
rD5a2m8LhhINC1+BDl34Woc+ymZbJ30syV20Y088xmFE81mtdLVzWQ+syKcBR+xkK3z8IBkoP+ge
E4DKx54MhB+yyjD623C4o8E7GdhK/P48QmA95zNuqc976Ci9bmMp8y8swXnyc5d4YI98sbl76OWc
ufsNjS39Fa1QFON2SJ99ebXCLPZPonbhDjGcS/O1dmvSy3PnsnH9whVsN54zNCX2T85H2SpriVHi
8IkPhusz9NjeJzXAXlR+WmJopr/2uUxEcsgWtxW+TiES+hde6RQBvWNe5ZegRz/Q8wzGMEZDhz5a
5zrp1Jr/TlY+5rhfOZs/eRwieD6oyA05nsEWdfgWsJ+1vtl2OO1/j9G89xiQauW3dI0WDCDbNf6w
yRXDD9mwDNXHYRhGNzfIkJb8LuIV519TuEuNDxxFiPS4jNiH35nR2JMNz7sqx3RQUmWYoUzIb9fJ
qHoMcAjYkDz5KM7PIoZRzwUidGlf5JTa/keolhIfH0c9Dw/Ui2nGbpuCFXcgPIxrnbLeiy/ZhjCy
Vqqg8WVUTOnbBSyf7OTWgfOXPFf9zGvHQzqfJ0Wkxilgsk8rurHUw9o5x09mtFGkaxeLMnrplWbp
bz5Zv55w8+mtFmigS2pcixSrMhlT08bWjfHtQtau+iSUmAjO7DJXbTKspfq4CYJ6JJ7yjk1gdmox
1bUWCMkeI+MtSs8r78R4cLmOeOtKZ+lTxMyWXhfHCAAfu58mzIJt1XSfTTvfWT3vOH1etipseSPF
skrcNqwDxLoYzXoTx74vnuDjNzvedIJOFrT2pFzJE8pwuTmOm+M4CT1YSOOR7MAKnJSZS3qIlXHM
tBgiJv4Ao4Ze3CL4pO5KS5YUh9msjB3HDDv0Ou+i6A452Ucku3RI9G3nePxqRrrKgd8MMwHotMY3
ye0lDnYt2xT57nTv0HxlLkBlQ2Mt+knOrF7xDoszFWwo7rcck4i3cwxJpM2LaFR4sxhDgv03K/f4
plsKLn+yYi7Nl5UmOnlIJkTRSOAwKlM8MGX4cljg7OxuC58W6kI6bXHmJ6uLLwNZku0WE6RwoKiL
0ZLqG5eD2o7lsDvxwrGLYbww7ok+LRmSmofCGaIQWpUj7R0qRmk1301cpPu9K/CgBWhREShM4yUP
jER7i3a+QcAJPAq0gutmWkT/hLf6D5Vt+qYqn886ieRI2GXDjQj3lllqdMFAN/72viLKm7q8Tjvs
K7f0l2mL9Q3k9fieC/m+AQB4O/+9dpXOdqWIk/ZLLntTe5Pol1Cq7vFd7/3tsA7N90WLTPqLLobk
mvbT+Pk1Yv4Hoeuvjqx/U/95O6bKfLKwEAZ+meTUq/FAAKob64Qs3SVHLxJGqGDmyFpbpBGWfZjR
xxjDU/v3UPFXNqdk+f2AhWRRMEXotW8NUdUS6ogsIcNFVGIMriXrXOIXjCKsO6VaAlY2cpUCZTih
x/UuqqgwV+aGpMeyNtDE4j1M/+Tk+lpB/Hcf8E1lEc3SwbJx85eKIn04uqWy29l0if8jY5uAfAYT
lX/Sgv/DOn47N7tpnkXOBHNx8L2LrtMgqygHeTSJZVvJHWWYOu92kreoJkTl2vSkQv0MLXJJlKMk
Bv5xjRvDA6qW22g5blNnlnM1Z2l+W7gu4o0SmNxaD8TyqFpREFgmYe6HdCoQkFmr1tLCLdkYtTyg
YdCv9zBz6ZE8mL7U19f+MoDGaceRVR+GMVp5fpg2OdI2XfrgcWLi3ElPvGDpdnJsSfzLLA20jXoq
3AyWUjd1MORCNov8PZx0licoxOidmb6Ju6Blm3q4Dh1mFm3GXUm5Ve5+LgsGPzDujRdD+9eW+B8Z
2d8NP9FVJv/Y/6Us89fGzP/sYF/LaXDD9//fv/71D/7lX0//i6A6BwZjAhBjnL42Nv9f//qierW2
Lyj0q4KQ/C+4+b8IqvhRgfnxCq5QJH9lleMV/+Vfn6b/Bc+QtABl6l9Q9P8BQjXN/uog/n/bEnDX
HOi3LCNALmBiHcWAvx+e8DRaUg+W+AFMwo0dOmTIMwba02V1d7gyU/8S/ZWdId3HdRP3stjbBUXa
8COHn/wPxlRHv9nEjuyAKk9km6woAuwyC8KytVFh53ltZSSerKz64Ygwj2NYxY6YO4XqDiu/Wu5B
JA96Ki3oYpvye50vWa5vY0TXpWrmjPZICxOVgzvltUAku+QyOzie7xtpdqu1OVinA/80YQyUX4iW
C/BtC/V//Kzst5EtKT2WEMzrIdDiAOOfsUUV+36DncHLss4CGwq1uGGUDxE8UA98Xj1+dfiEfFX+
hAlR3hq3gMbGwg/Y1WU3O84WFrOu6SlmXHuLdHYXXNdqgDPza9ngBN/Tmzgp1Q3nuWko4/aYFEhq
gqtucpNPDxkXrGh7mjU0I48m7EPLF6XbIXh2cOjXvd95hhISeopaSftHNC0UdTku9/m69Rfbh+V5
dao4lI6VF2TWaZOE3B6z3P5GzRCDL5o+IAlZLtpFVygHf5IoPGY535tcsui4bMPHaXXrCYnnfqRh
lI/JlP6oxpE0C2qJLemU/qhmGO3zdBYHxNY/IlZ+Qz04q7M0lqci3n9mRR89xNmqDilqqzVZdtC6
IJjUqRzcM6/WLwGb4EkpfNSljFYoFaz7yDHg9g2Gs9UZc57qEJliaywC7yZhM2K6Eufm9gLyZR//
8rvmn1IXD0AQeroWz1oM4YLB/C67Guds9qtzU0mxIGUUNSabc5/ej0NGqqMacmtP0BDjW5XupDxU
E9P9tV9L+hxtViTIhkPkphHygobFXJu5pATSsLSkLz7QYKsSbnOof+TlHxUzG8Ito6up0g89YZFn
KGDZOBmuZsmVaBHlOn3S+YwZf8L29YnFkDNuSokSGy6bJXlGqpR+pzstG9hKbud17PVjAn4r7LJw
xwwp3ORhZrAj8bdd3xSDLb5g2WbNHq1lLcEpQwU+nu25h/vJ3dKN6g9K5bYWTEjUw0G6uHrBwv2K
YNaYg1TdFJlPZugw7UBH3jUc+UTDmB/uky37wKjMWl1kc4MpMjfU1Vz0IDN2I1ZxiWDX3cw4L8pr
mkxBoYKBsux+NqiVNeiniG58MsVnmCOBAt7lWUOiKByqPgX0a+i0uTVIaaBUKqRkrRFbtyDLxJTm
jwoF5/OUO7U2vu+srQlj3XntIlYHbT72i8y/RR6uWeXsekwu+8gfw6r6D0QW4UQjVAqqKKmOshTx
kegFIBwAypqyK4s6nclUY94WnusogHVW6EviQT5fRr3XHCjeuhIDfxzGfb++jocSjupxNpYPZkiH
m6VT4qLQpIqxKOSeZbx4jLqQ5YucQ3Qjrc9aL215V+5+/M4wDVPzDcse7Fc8jAwlZZK//srei9p7
OMGW3JcnY5Ke1Xyhw025OCCa5FKeSpR6L4jd42Zc8702g6puwYsv76UgWSurMT7DJXS88b2PbkqS
kY9DDqc5KBimNgYm6mEfL6bf9HOMfVL/9S+5DfqZhK6s4+qvd1V9YoCbAirmqqFo8XXg/w52+fLX
NyiNis9y27O2TF9fISrgR7otAoWH/juXqD5unkTXRfb+wnqxvZQBjwRnb/dg0R2EWquZmn5RAAA6
a4+GFPh82vsjyizVKV85mM+qyi5I2mdocyF90NT5Qzlh9Qzwhm0wXPW17ML4/a//L6sCrGBaTCdu
8BuxZtX9X89QMrm9xNtsL+VC+u2OTTlIyth6v5jJyzuR9dmvbbTxo5no+N3QSbRm2cfvfM2WL2gj
3X9ss5vbmaL7sC5dwNGHRvyvPIm2C+Sk6oViSuJ52UX0aVA96lzona3HBJZnehLlrU/QOzunpf8z
eATJHDXbmyrZqyZZRKXKz1meQ9W4qA51dP76jIs0fY0r5eSusKZVY48qRJwwWaPmlvaozanVXkmc
mKVWNOeXCBnQixny7LqBtnuyvnjoZPyMmudTKMR5E9neytKDhORP6WQugq7HdA3nNct+qLKUTTwy
0pbMiGtMIe71qnzwmcZCL5MPJds/u6GSr6NOkFYLFM72OTEnaMPIB9yKxYSy8HFY7FJXzPAjWkfU
oZNlhkoqqkllNDBgp6q4RmcouTEZWlbAogWZyw1ZUwiKGhrL2XkpsMSNL+akCcZ+pzpJm21dXN35
8Alu1AOev3zhafdtXbqfOYzx2kREz8ni9T3ukqqB5iHOSZLOh3H1WN0UR/EK3eng9hIap+XFx03m
W5v2u/kSeqg91NHoZhlcdDISXXsCWfepMP0F+m3AwU3KP1tsjnug5xji8AxTaVxZw/5kbLfeoLJ0
Ml3WOl9krQoJf0h5RO9UvvVt6S1rDB3KmzCJuOEcvK+5AD9U9R87AYU38h04adpckfR/1nY/KaiW
dTG54mRLuFDohP8cyBCglrxqWjJdIF/CiDIiJm4rA1v1ZUiQdSXhvK+RPqw5nQ9xtUEqLEDAI748
MiIvJLi0DWMx3bIJ5V+wQ7cWY4jlQUw9jsGcRlcX7xtkwxUDnNF4woxJcVgTdYGki7Na9g2cTsT3
MUBaMpnNHgGKyU7Mu65Bpbb6MEPhfEpMgUE4OsWtKKfyWS40PWH4KzvzuYPqG03D1rLZDK2JEwqL
EEoEDO2T6rFj2QXRYDm2Q+VTOFdALMDi64f73czTQzUl8xFnNVp4koDKKCSu5fMSSKHRBTasl3Kg
VYuAFCBGJnGNFCG1V1p1v1AwD/cdSjp3SHCnRnKStKVS8+MQa9nsWrNLgkv60M2Y/sSVV9i2I2t2
WijHeiWuhyIn9HGJx+VlVhw24j6Ssl3hf/FNVCI6wSxsabd8Mc0OYsTFubm4hmx0x2HTEUpKJb/k
wiQ3WTHSs8d59WtbJdRFOkYPsBF3WKaM3ybVsh9xLiYXV5CA8vnmt0ZhbhpSD8Ehg5m9LEA8g+aC
65Cmez1aFVo2RB7l86KvboedspYquiJWlOpODnJpR85Rg4P+VIstXp6FHzjaBRAxFiWmtBSn4ZtL
I1uPUzqwhi2UPaVx5luau/0AVQ8KRy5z+DSv40nrfirqHo1xhzVA4sNwX17HiNTbbvfhA3oDqkfV
mdcQesMgAo/uPbphf+KF+YfKg8xjNc5/F9v9o9vCqeiIrQvYe14gIV0zH0hb8BB+s3QufpWKxqeo
oFCeGG8HnpHzMKJSmHedP21w+8eFCGUEzWKdRXyMO6kcuz8VuKqHYqK0xp38xXJv7pJlkI+Ei6rx
Qn4CLoQfVB9vV7Hw/qVCyNiCyD5cCihWTWYRgNqwFocx4IVKKv7gRn/a0wWyCK6yuorLe1etT11M
gOpO4TSNazmFlc6C26Sr+vkRUvEAYWfDqaY3+hnT1y8jQvsrWi9+0Wr9GU8FYq88ylrBFYE+neAy
Y+leWByXYjm6dPxR+BFAaDZ+p9OO22+fwQRd9cOCPVbzkpA65CtuWoV5NYQagHOWRVoXPJ6QrccA
KFp6NwuR3r521JzEhpLpFk/9p5iQBJJXNZU3LMN5LGF9h1A5barXboy1l/64CZyjC3K7mkVCHSGy
fS8huJ4RcInvmPXDoVhN16DgqB31sjp3ZFCP6M7wzZpM+gYtgQJfUwqaxFS56xpvwHDG4TmIsjgT
DUvhIaNp7Yyf2m4i9yIvvpeT+TgKkh5jynco7mveJLyIjkZ3BavjiWPT7+opoogpYQfz+qX+zoYS
3EBdrB/gt7odLNe/UV5CoKuXGf7W0L9M5sRz2tP10UXCgtY5oCtpj1LV5LocsdjW7hPU9EiBvYLZ
eI9oqQ4KDTx8WMipomgbgrz/EyM1vOHFKhoCh/XaLGl3cbjqzlMWvXCZXbIIBZiO+Phss6F4cFyj
QyrZYU00s2tSEdZOUlQ4RXoQZhmkTxUtaTOtZj95PMYa13YmDkjS2YXlBMsZEXhrhz1+6qCVf/Zg
c9Su2x6DWL8nu5o+Cr/UxBL1ZKJsfGEkTU+OLNlX5FXmiPbSXxrA3StqTTgLqX6AIPKwx/J+puLk
S0RagsGoF5KIuPBiDpdEwmASC/cH34bbGM/1c5cUcKyGZjOMUJeBR6uuHHXAeulM0tichTafAAty
6cRPuU3TuK6gRtx6YsWTJ6WFc8+om9ChnYGnPD66ardnPu3dgQhW3biOITyLvlHRr3e0cvBonyP3
uxvL5RPqaXNbzkN1JJHPMfMsGS5L1X3KUKu8n2CZf9qLvLvzSYQrrCvjFn1UE8pwiHk6PMwCltIf
PM1EC8+//GGQPVdNAevZBk0b/i638A4XSZbf5Vk6N/282vsRh3MD1Q08vDBrVNzCfFrUhqpbgiy+
gZvHL0GqvR233j1uMMmFywzyUAQrRR2IhUrl9PqD9GRD+JaGdkoK2A1Wcy+aLbI/egcFOaPoU4J3
XXoqhny9hWb33UMv+5rvHqoTtLfrkGuC9Y9BQpQ+vgQ/sUaPG68hF8efRUSXk9cdfZkMjR+Zs+R2
rBSKC5uPEJhXe4P+bnYzCP7o4HmNvrQiO4p0+lwOPWCeROUtvI4ohnW1u3hXmrrstcexUQz6WGBK
4QM+3XDA6MI92V/9I9fM58/7SL4uBdnrDaZVa70qUn0QQuyHoUrNDwnRsxFjiYc+Jx2v8xiRyLoK
6CgQsGvAjaYzSp3xjSjGV6NR5FCINqpHkk3u2ZQpQ84+jmmrZBaeesmSA3JhfpYiRwMJG9dbpKj2
ICmjF9cnpl0Xz19kNcunTARcAwTn7J2GqnSe0Udzk8mc369gqf0KG8c5Pmu09/CJPc+Aq9cTxnwP
myTRFwsN6CyrNaunV3LRHHH9NdZEXYc16lXN+LgdE43D5f+wdx7LliJre74VhcbiBGQCSQ40AZbb
3tUuMyHKdOO95+r1rD76pepVdfaODk3Vg55URbGAJPMzz/t+A6a0rzSeH2nF3tok/3FifiloAX3w
KGcFuVDFvpmJXSsdtYdtcT6kbeHscrCHT60o2ps8bjxfWnP6sW1UcTNmBAGWtX3tBFBeVkTrAaBj
u7GBSk1wgOt4TrabaBYzJfpxOcp8GYgmRubXenxyuEv1R7uy4p1j2KXfRPH3epH9Lsqib1MLVFJ0
5W1H+tVvfX3fqaV6VO7q/hnB49OCikGGifgejS5KDyodt9SHLGi+VJVT3PDo0lAB2RzUKnRomkn/
qAjGH0aSLWbBRhCiFB0CkJ/C8p12dEPD5WM5PyOwDq0FDddoqxQfhLZCM3GdcEtaDDpWPLCf0Ewt
RywqFAInawi0U84HXSkj0F1rfNJNZAemsyVh3UblMx3DJYgTBgnw/NurhnBoT3eBWDkT80De4wgW
oVxoweYthsTlKqZDLTOcYYeovcuzMbpbdN4HBLSwKzQwv9QrP4r2YNZT52jdo2ja8mkjrMa21zI+
uAPpSdItQzgiND9U5yqBGY/m3sg4bdfcPOnWHI78ruSkF4pJ1BqKW3squkNsD+mfxZYWjJFtwLHy
oTiquuwPU1uun/uGzceMdcf4ugqKyRWtBEXdvK+eU+e7rKnG4+YM3tHtq3q/Urb5VJjjussAQBM/
HQfrhx7N6nXwmh6iNB31E6Yz5n27Zeb3Sg80MSevCwbm8P0xUk4K43yNwzrzFn9cs2qvRyo0ImJR
6mRpXilBRd/GKqvvomwYgmpQNS1FgMQYw/LvKWCAjO38bsYN7DgOPYGNo5f6y7os9pNYmDJgL9ny
2YPgZAuxvW9TildNY5jTMefgLgN859ynHgu956mP2ITrtqHtcE60q9W4qhdrg1xN4DEbDqE6IWv2
47IypW/Xlneb5156DbCZfpP5XHTnYyd26VyW2cPQbUxrBjJofLdPcf/tO3UnXfiN63nTaXNIXNmD
drg7Qwx5aDeqlxAUKYdOZk3XYM4t3VTPIleLW31fLZl6otqW31pA9F8LAVIHiFSmfjdvXTAl3vSx
ZN5WyJhR/b2j5vZix250rd3RwM7QEHuh4/mqTsFuR1nRx8fg6Y+xqSHjzPShb+PpQZRquaqjkvoZ
jVqm97Tsjfl2qy0dHybqjTeZyqNHg9dGULrqB7GUFgVOl2ncQM63TWRGV+yt5V2SW3JXOu1yz+cx
+GqNhx+aQKip429S6G9QZc82xdUbo6o+Dlb0nMqNeGgypxC6dgkVy8RLxI+yHMdASP3FHbNdUYDT
dLKMrykuFi+DZQuiIBGaufrgzk0aeB5FQ3ON95Y1SH+2TRlafA07uYrQIZD1jSaJg6QQTOXGt5c2
4nqAuWWLb2YCzLW5mup4eGZWAsumz2+nJBZsd8W2n7KKSUyWEFetFFNYDOtrXI2f6lZDxjrjrq+m
fU02CuhhTreWRQUxisojH/jmp5YR3TbDIEIGgVTXyqzUcbEKSGUxE64hZA1jANRAZEN2cl13OK5L
vx7WDhcPU+dXdRcNt6RJjH62FvvbpLIsRIG98K2JR1m387EFJrMnmQYilfGh6Tb7D8xEu2c3743d
lgNmz9hAESkUWSBhl45zwjwVA3s4wGFH7MitsHhVY347V5raK1D37LcOBKmXZZ9G/HBD6EHzIQPT
uE1b4ww1bqO940jR966ixKvT6aVMCyu0ehXROJxLH3teiDJHFvvWjZLHaaB6YM7KCOF5b7eYiL4v
KN+OI6N/dO/WtxW1pD3OzeRRkiS7q3n2nukEnWsxmP6vO2M5vCzV+qQrQuV0ym2fuJOor6U7f86s
hE4YQO6YzJZ1lqtoFAxTV1VzN2f1Cdb+Y9PHt1Nj/GgmmsBGKkCCVpXemXEPrwSCeZ5yFsRmpI4g
4W5oxh7Rn+N989y+I1upPlHiaYPJdFldINunFUoiaKJz3F6Kfb1Q/93GcmdgEv04NZIFMINFVRDQ
PelEwAzCNiiMyfBzLWvPX2bvPuHjDmzRpLspy8uTB9g8DD0WDfUn4FfHX/G6qdfWC3I7/dhnab0j
fYh8l/bQHny03zu529Ld2Jgnl3a3dla/LE7G+dZRk62ke1PpvPNlR8cAC4J510q17LZySRmu2uzd
wqa6lzTMc48gKUWXyxdl9J9HTZlOMI0dvlEtnJigIMhKgmz1ZgRUXn9te/OHftUpxa3a3JeN+Snz
ZMzWkk9Hd9QvtUvI1Q5yuRUJKBUuft1By0ZeNc74pNyG7shSTHfINWNJFYAeu66XdO9U6x4dwJcp
0c9OREkEhvrATj+G+SAi9t7GO41Lbr4QPmaHVH/HtU5Sv6soQJv6hTjyY5wu9yQaNUB3nTynY/Vj
pZ9zl1vK3I/4gN7ahvVDRdA3ugnNdPMt/EcOut2q44xv3JX0lgMnZsGexpJQVjof1nMaADC5L+zm
xzSUp6QWH6I2ssM6N5822PCrLC6zm64ks9VWFgpdfXVRkPtdSd5jpROtLWDGU46DuL9GHB9G5VU3
W5ZdkSXFV7Mym4MwrO+F1bzEefp1SmEr4sawjjlzpo6lLugkEbBex0PsHCShGvx73iXk1fOxR56x
W91N369S/JDlVDyjLVlOtdGugZM0zaP0UJXgQVGHMeaNAcl79xhjrHioqvEzSqEyvZnjOUyTF7b0
+VSUc+PLYlwPAmEhIoM6/tIsjRWOdcUSN/ssIO46DXOWcTcGDjfOdJBVeSrm7XM5Wjd9PO43uSx+
u4xXRQ4XPbIAUycC2i6yz2ttP/K8T4u0dw6SD8m68+Xamjuqroc+T5+XPgqXjNZfO1bRQ5rwl6ax
vO7afg2Nvnmi0/Ykl24/iuTUOF7I1CLg0TbaWcxp9Tfg7Ws7GsJqTB5Gbb0aMZ96s5zyHL5za8cf
ebHkYWRY3/rSPDl8DRNL4zCP2W1jeidDeM+WK4tgssurpY+vHKaEK1v6m87Fw5LVlk9/bWSgzuyF
rmleFTUjtXTRuq9JV33Co4Hwt2o+t4vx4ORJYFv9s90ma9Bv1mmmE5mQLe7o8zafzC27S6LFN8oh
5IgKl6L5YCbIh4hi95Ur76TVgF9AYp9GHa13cVQf64GJsQxjtHdpWUZ0Zul1CSMN53j5tjHj4cro
vPxqMtAvDEP0CV9w6TsGEZRbjCFaktlvxrjfFevyuUzMebds0a0gbXEm3A66NmJv4DsqtKKDi0VS
TANh77XqKvYSfd32VkqGJyv1kYKYg1g2S/0qGuZ7T5nXzDmgAEyquSvdId1Tamg+Qd4MD4uysysj
S9NbbTAFuBhVRjXV7fxCugfqLOkp6Q0sS0WBLIHGYvOKmcn8zW4J2BmBWoQs8qr4mroO2TpxNaAZ
bQP0CTuz75rdQiiHg9QP153soEzjhIYMViuL3qDt3Z6ebmn29PMoPSWTrXaSN+MqnaGLkZzehCZ2
ZIWq73bOSCU5ppqRTuo5haI/TqgVMGEbv9t5TuWBJhU1C38c0xNvMCAarCmqj1XYznXHpuE4V2Iu
n6zSnWhpIPod11c7qq5alQ/+aJoP7rjlO6GaIiij9rVIxod5Eh9oheZMjab/b7h2FrZW3J2qrVtD
xILfu7i1SMxNKPzMrV/GelIAytnTsLknL9JyP7YyCqCTV3+0t0fRbM2u7KYaohFVZLEW9OOtz5jy
9/AxTRY4FOd728wfHd6oUrnrw5kSuMbqsNIY9T0KtDLRfVAWUR4uXnSHbOFJVRQteoV8YUgGn9Pn
OCUFRtBxtK9H50vvWV/GaSmCjp7ibmrSsyxneI3r8bs2h7CNNK0U19lNdpyyjuUD8oxmXxfMtC0K
87uLCfHRcNEr2Ir+nMoTReggcMbd2nAsiutumMJ4nN1TrbLPRk0zIi8EoeJw1xmzPNhJa+23vn3y
IouU23kaXNXdx4tawi5a3JuutscwGihvTyWnMtunvPIqFag5rkN60MnVMKX2HhyxRkpG2E77nGJ6
RBKq3LoMuth7tXTW3wGWO7fJkF73yCJ2cJRHcOT7DJMvwgkOmogEo8vyHazSjs4luH8uOypAdHBz
kd3Ppkr9ujeFnykmX8xpmu9HGva7xCZQyJkExle3pqfCo2htukKFBmkBrNN04zAQZtomd4cA7RHc
iTqjMl+xLIKKixub/9XJKZ3EV7lQxqjLW9D7creKqrg1Y7sgANVFYNkkKmqVZDeloSqquCR2qLnm
jLqnfJ1ksxTlQx03lvxjE03UhlFL9x4sHju2k6xHlV8vqBFX4O6+kLf0ZFEdWM6Ud6cew33rpm26
xGgoVbR0orrYMLK90+sZ/XVrd1+zJimo0w/99jGhVLc89pSSGj+lGDkf+MPZuR3IP+sdUqg1eeB8
j7r7zqjXP7d88bodrfaGen3J8KdjWTrogNKoworAX2iV1EEZt7UZZk5nWDfQHwSE7qqSz20zx5jE
OLZqngRNMaJp1n2e3ixOWo9PUxdpAteY2b/hCKNUXVVxose9pt1N8d7Roxs0sp3MA2L+jl5zvtW5
cR1Te13v5iXi5qKopqTlSLsfwszLyBbQTU1WuvjdwLCgT1U7b+aVZjwO0rtssa1hR9zjevcp8ATr
eC4Z+wYwvIYogdLJt0pPP0BTeHe2sr4trfPgdaDi9jS5QeFW6WHI+/nJk8hK26xpQQijCGQuHeMv
ZTY3D0ZuIBHpmDksAmFylgZmZXknQI+nbVLOSxnnn+JO7d0soQBuRYEox2kf5/LBm0tmHmNUBYGD
HdPa2Y80zuur2PAaL2A3HLdXG9La+3PqOnG+/uRe66r/MDeg5nOb7I04+p7Yo3UoC3XAjfrQTMTA
XXGzOqkVRpk1wPbXKa2QZKMJk1J1VGJP8wKF18QfVhnjCawS75qu1WA/alhe2w25dLfU19EgSN4I
e6/ncq38Ui/iunSSJFTnh1Q5laT03R06Q9anHmb7MMvmW2V4dwlAMTlSezU3xHhkR2jdSxRYfJaM
cjJi9lFXNF1gJnwhM2KaD1GP7NNYhHtb2KYdUr1cQRmy6GRMnf1xXUYkYPP2sRnyHzVBRzgs3SHr
t+ioGsbRx4Nmss3mAMg2+odYvew01uNdjWbiUE/zS7Kky/VE5euxbb1i58wK4WRqfqmGKgnSpOeU
kQb16G5rwMBJ0Co/mbKaOUUktHrb9vZCn3xJeiY5JMuugl0jqWppRLTrFU07eVSaQ1CvotnZ1rwe
irhwiRIUesaMTBnzqkcgbNd3nTIOXKGZy2ZFMeJUpW8R8j7Zlde8KI1GNBs39xGmTx/nNlYhzZX2
ezQXuT+nOt7plqlDseytYz/BeDELilwio1ObdMiOJHePRExiMgU5fOJrp+7qedcpMM2PlsYBxf2N
mTrzvN17YjWDKkerEDmG8Oco/5y75J99ytFWi+w5z6YlKNH07WjDPm9LWd7qPKKtq1uiQTUOOnTK
bHmtbVkSzMBIXdHwxro5bXj2PmVR5EC4Xm1fwcPEt0IXTv04aJJDQVXf2lcFIokHb62zfj+YiXnl
ZGXzbZs09UB/4kZv7IIZ9YFR2B/z1ErpMNbNB8g25xrocUSwS4Nz3Lqr7bxl+UMfIRv1mop2WHVT
gAsGrUnNpdFNH87n4Mbqje1IzJG9giBj5Lgk85Xoo+WKDYzA2ouKPOga1sGuiro5CbrRIurqq7kx
ryzBfHVfDuPi/SDpQ2Y1jY7eeUtU3XQ6D2u7na+WuLafDMftr7yxFOGSGO6DLpd1T08iuxvWpHpK
muo7IxHFLR9xFeRlYTwyyf5RMBDr1DG25pm2CKqD4g+ny7wQkyboX0QM9Wbbj80I7B+mVmSEmxtn
EQxQsg3XULZfGJ/3gc7jGK7pthtb0zhlESmySNOnJaeRZ6/UpjiHj14rjT+qFsag1iro1/qQiaoO
lnabT+wQe8eBI/L4SHYlkzhHFnluh5YTWZzMbn4bK/N50vT2TNTPdL4aX9jzdWMP4iSk0QeRqUUw
pfN+83Ke/Tz36YMy7YlwvqIfOSQKSVIZhw6AwAfRDOoudkvFMB2UDUGddWagGCtzspJ89ftEdB+2
LH+VHkLEeWx/kAANTyB4UA71/Jyw7TKaESX8H66yXygQpfuRfgud+qe4NJMg6rQi/p5fCEEzZJTs
E6j25z3uTh83DKIpzxbzVdSbvBproCc+u0jjtD93swmKsy56yG5ix3EQr8/qg0Qce1vMTrEHZEgP
CyR1Bge06nLbnUv5XJv6lpdt1MFHt96V8LXDjUrayt4Ly/g2mp67o07knQQSvztvXG2+OlZYZMGp
zAgEA3gu0+8zxz1K6IDZd4eVSZ9bbt1t9fAld9r5FtuB/FBk/bpDtWpf04zs75AF2WdJz4+K9Rg2
iIGu2w5s1S+r+A83SSGF2t08LHsq+hg78KXp9hnFNjgbTYtj2U43ylChpafkWEqADjlsFsE4io9a
milLXfTEPxo0w2XuBo2GHvKH1vuVHq3jSEtOrEMRIqIJ0CB73IH1rOPhTpXNTSngXhGmTfumjAFs
UVAhb7bVuIs33dxkWWeA72SJ70AqhQyHoZuKMgGDkaj229SLjj1S1+NI4Y37BfxK9fpaWkMdFCqh
nM9Tyvs0BuvNsDdYsiejN14NNOX0txAbaAeLrWFeN45656FGNnRdVPhgr3TM8fXqr418rvbAoEda
dUjrLULyuqZQKVFWAj94n/Hrz6igGN+ltT5vzSjQDccMPUKIM8+ZsTcmB33zupEeOh5qL4rPp3lT
f1jIcLzAcqeBkZkpi8vatlPFw7plrlFFBvL/gfg4rauf+fbzSID/DMQHSVr8cfnX/zcO77r/si2m
MJ5pd+f/kPCWqf9l2xoeQrqYNVkO//5/kfAWAL32qLspB2xc8Ff/LwnvuP9y6HFr0wKTZSvAtfAf
kPBc5Cd1Ch4DHrVVj3Kzzacg5KVZLByUzAxr2a4tPJOovni1WzxCJRfRB1Eh+v+QxFn97acn8/Bv
yP6/VSPJA33r/n/+97+8RH9i702OK0tZrusoiUzAvRy2kC5OXEZx4V0p/z72nz7e3D0/vjcF6Cx+
eusaFz7Wep3sxnVy7yr3P315if2byH/HbM06W+C8dYkL47LVbcqWSpF31e8eP92+PGThwxZ8Nv33
bsU6y8TeutCF0ItsqlidlQtda98KX5KQm6F9+I5t2V+2w29cxrlQq0Uiscys5rXk0Uzn+6BKjAS2
5Bws+0p0QSTLkAnkWj1b+G2Y5UTI7ASYkAQD7Ku0r/JSU88a/622+Y+TzN55k86FSM9e/+sxb/v7
ex0c7uCc/h8vcWEf1lKBn6KCOy/9L0nwMvh3wn/v8fKl//wSWfHCk0Ip4kvLBXu4EJw0cUQUq9Vw
wM1o3hmUD0I3ldJvKb0/vP2B/d39HGkBl3IpXNpaWewil+NGGiMS0EHtcMCIpn6JHe+qIvA8gvPm
VzOkmw+R9N6Iv4uNBJDHkqby+KDP0h7XvvCLwkYlY/qLUx4pHEKhmsg2HKQ154ptdcU5/N4kNHn5
PM8XxDLgvJnYjgPzxfP+yRuWcnQrOoHYuC0R1gj8iyB4OjeAF1Dh2MxtmOdtdBgymNpkaNW143TN
sbdmeiw6bsmAh/lr05hdEwyWNQaQ8F5YpOlCTTZdttBYIs5zJLF+75T6VjElyh/LtD7GXeMdMF4e
dmk/qRNQQXltQCTRQtIyZAxOu3dET69UMa+R6hPUjCqLXTOVzv7t93xeMj99sLaw0VARkzqmYwoP
VfvfH0E9lMy0pIezlyCDe12c5cyY4fzTqzhguxKlhStN9FKX00FWg8pMbm4tcyRKEcxONO07Y3zP
dvCX16kt08adzhW2DQJmXnzlpFFk52tp74dBd6+NVyFjbJ35eXSV9Y5M8jeXgmZHQcSpzDF7OfRL
5FGJYXRk79dYVciPjPzDipZ25232+PT2G/rdpTRuEo6tHY7/yzlXqCi8OpXmudwYOztFaQjtOt44
aKX/2SAOzm8t+SCUReHftaC1Lh4gmdTWRBBVe+ytnN2Ga1U4FMZ785EutxYpEfRJvj2WAuHJpQtl
1I9pP8x6PKrIEn9WjbWRqhY2oElEl2S3IWV41v2ki3d26PNZ+vNSt4lzbNN0HGVrbJ7lxd2ZIjEZ
ZjJFhzgmzwVwK7pPzE+Z831lpunHwVHd55RYCzmD1YMJvf0aLzc3djdCMdsFWpfC8i4dustSJM1k
98UR06k2DjYMTZzj0teApRR5zCcx6dj6d0z9H4+9yydts5WePzkiQC0d/cvoonIB2q0MF1wHZxZ2
3fhT40LkEeKjxPO2GpkCpkFv3+jljmI7tsWhwX9sLEJbF5uqU0ZbKR2vPjKjKqaK4tS3YPXpOxam
l1/FX1fRRLFSuLbJTf5937Jci+JBToerHfry2ipJttwCFR+Vun828ZvtkZPB5IzgYVoci5fBQzw5
+BwjGjm6HZjkrBAVq22bdm8/tt/ckEDqylZMGq1M72J1ZjUsNRqo5jhXoiZI6rci3cfaTkRINcO1
37Gh//VynOkO92ZJm7zBO7/Fn44+pltGSy6Qk88m4GLtyOTak2Ua4LZT/KNxa+fnp2zidDBEh1Nd
Xe4qyDWGOnHc9WhGUXfnRHBllOWXd0LpX5cdn7WnJAmNjTbIvIi/DE+bsSr79WhRh98Pc9odjbb6
9vZL+s1FQEI4LrTEhtI965V/fmo9vEWpjWw+NrW17bK5pqicpcn459uX+WWv4GmZxEH6HJ6Q212s
hdpbKIhYxXzE01Xcq7GNbgSthNtm9TZqXsv6/e3rXYTH5zfkKN6OiVQS+fSls67lFE08rvVydCs7
fnQx+d9ZEhYkK8s2bPWch0MziB3yA/c0yLR+59X9Zi0qy1RIms5Cb+tyAEDOfqkSMUEnOKmxi5rU
oNyPgMGnSz59ePtWf/MGFUueT4wt0TQv5xcSppdFNVnzMUY+UcDMUO/T+KC9Zwfyu3uSxCAIfExW
v7xYjrR9ZZZJvR6ZYVN95Ymq/uhV1KYPNRerT2/f1WU6bBPF8fQ8CYlqSsu93D16YMpUycI4Yiwk
vT0iltZ7MI24foWGN+5wPyv7z1mpvZc58rwnpt1Ib9fS0ceJcyx09s7u/NcIl7+dta4jUPEJ09XC
451ebC/x4mZ2NpvmMeY5TNRxl0kfaCHCFIstsbuwHfDW3GEwl7dwfMRy+zxxJzSy2JOqA2X6AYQG
udbil3hYFmECUPZqxen6IFD3ZeHbz++XD4CfqzigHdfilP7l8S2uysZSbusxU5b6UUWGCcMnxgE0
QDjXs4gz2ntefzuqWe2Eub43VfeXg/p8fQ9CU7u8PfcysVPD2Dh22a7H9SxCFJW2A2ue0oMsy+4T
o7PSG8Do9J1F88sS5aJUbqSlHdP02Gz+vplt4zYszJZYj2dzqC+5nooxiPO+xp3Kqvr3/NJ/ezVL
A7xxk5a+nBzQzPnSTa6zHhnmN51UpvrUj/sWmDER5jvL73eP05OkAQQHSK0v4x4++2imvbMeiwGb
t5GUi216TcejrtMZ5F4su0UpvNXfXkV/hTaXq56dBW8KE+sKS55/10+HamLJZEMZi0SxRhvabkkx
HsQgowdUJ7MdoDA6FiuF5EblH00cwO7txd3FlcwDmXQA+8uU3lqkLQy0KOJBvBOY/XKq8L4JAxkC
7ZgUzi6fipEqo5hNRNJnVUeQVP36QgnemME7z/oCs3gvc/nda9AUBSkbO7yKS+PtiLmKnjmX5tEp
3IJeUaXRM/T1h8Zu493Y4afKCFzjHY/y316UjZDiJtQu8cbf3wH2VJPhJGI7tsUMFVEBW0ArifZZ
pF3ylEiT5k+GJuO94dK/Wd8ULyR+NsT4FGkvKl/46JFUDal5TGeN6g2jGojaIpq8HxgFdh/fXmm/
uUmcIgh0XFsTL8qL6NdYNL0+pVYsDUyDVTRgOeSk7nhH67Ha8TtGwKOx/6eB3PkcI2IURIyWdi9n
rrgTE2Iks61R2dNw8DsLvVtgzpmKd2/f3i+H9F8XYjc+P0iPI/Tv79BLEilprqJ8yWhKk1DlR9yv
xnc+199dhU615qYER+ZlCdlEb7TQh7GOw9bVU+hEc2WGlnJwun77di6rvJzOGMQIyml4jpwNbS52
2spl7EKUQ2i2nWnC1Hbr2IYN0rktkPH58WFwUr70Q2x7GCFgyek3nejjAGtvhSB5Lkzlmw0ilmPq
pc4/m4dCfH7+dTZ+OmzNFMTci6AWmqVqcGm3jlnhNRp9Bb4re9dO0Ou//Rx+94n8fKGL10quiihI
ciEH2crZobk1TL9Z2uLJ6lows7ev9ku6zxYH7kJb1yNto7z190XUtgP4Yk7XFi9wheIGrSHOcgLO
YykRTfXqPu1EF2JRhUvq25f+TTiBmoCmLXoDaerLc2CN5hwYm71gZaz9i+Nt+LFCpyxPnAsg9jhb
mjexEUFeaAdr86nACvftX/CbtU16x727Fv8Xl4mKEvXYardHIl5mRY0xat/PKMB6HDP+8YVY2eSf
5OK251zWiSt457zKBwwDEHeGRdHA0a9D+c+PLjIUIiTOVjydLs3J+vN4M70A24N6uNTuy3nR4TSn
5Xc2oiQHlo3sT2/f2G8WK8gLHB1fhk0D7fznP53lIq9xl0wKdazpnYddrHrEIVjtkgK+NyHyNwez
5pRkqzvHzFQw/34pIiMPSx3Lpgw9DF/KPMYkV0fGFOq2xBUJs3PcCt6+u8t+0Pmj1yQNQoKuUpa9
rPs6dYeDgxXbR3zFW7XH0QLX2qQt84fOStrrba6ap7iNxz/tAWUCRF9qPdJWdut3Im/L/c1SJZum
3EicYPGkLzZHivBOCdrsHqdh1FmAKnDo9ujo2kcDEtG9s8xOVgcsOwco/lHjyZkvwvk+xJLBCyIf
3IwvqJqcnZt6+WsWJ5i59Zwg9QmZ9oqEv+gSD8mEHF6rKu3GIE0jkYbxZGeoyasteq6hiz5iHV3e
YUbat5/klncSsNNa7ktXzbjk9BKNx0Rhyz2g3IuavYGpMHYfwoAeSfJ28ILN7mykc9OqYGa90vrR
ddOAA7rR1jeJcGBLilnkry2yaZx0y0HhmlX09ZMzAhn7WW+Ym9/0ILO7Wgz290l7MySSGTHlsK0s
Hsm8GvrTqBFeBY695F2YO5Ph7Re+jDkwpmzpgjKX0T39oal+yiTTlkIl0Sb7OLbWDObOYDB9myTQ
8svWE9Fuq+zlizUkxnCfpWN3O83A6z46n+4LjryKX0yt62uPs4p3wixgxvhbO+vrgAnRSzNU6LYl
lPqLxI/vjxW677vXD3Z76Cc5P7pIpgUvM8Olc4uEXpmcS2ZHGL448hENcReH0yqixy41jRX8YNAP
Q99YFlMIzkRgxRgFf8qi5m4wo0kduafpQz2OTnTvjjGnh+NmZrsr8Cu7G0FFwPOoZy1BJ2ej2+Ea
XX6ZEZ7Lg+y9AttrrHR3UTuPP2xzWmO0RDFSHFxdEgtfD9P5jovqzP20TVVdJ+VgVoHaljbBZyOn
JeLaI17c0cgP2vdl7LX7tCIrfTQ3hiRAqbQQnO60wI94hTRh/spsnYJBmLPATGJCrRmXiTgCSdbm
YRHM3QtqUfYyjNsZr2dMX+X3Gt2Z9nPLmlWQq24qrzyjKb4u5bh8J4TcTitmHUhzLIEThCPaTu47
cJlvsWfW32w5lNa+7sYCAikyjWpXrx6TGmLThWXviw5H8xmvfZOZKcecdYbtrDnMwMCGnFG7mRjP
hChAS3sXc0j++T/wt5iXPmslx2d//qdXqp8+gxhg0d/ein5zTp8N+xxLkYnCoJ7//KeNNpONbo2o
t4/2LFGpdGbR5rt8WZJPXYxhpB87+CtBaMbEtBh8vZf6/277cTggbeptwIqX7ZVSGlE1m404DmyT
dx0di7DE2/Odbe43ATtZ7/n+SA9p41zc5LKOg6xlKY6iNyZgP+IDTn7PxIDcNzlB8auVhfqWqBW/
yLef7+9OF45n+mI4XpxP0b8/X3us43OoII5o+vAvr1Lnf3F2Hkty48oafiJG0Jtt+WarpdbItjYM
jWZEb0H/9PdDn8VVsRjF6ImZ0EJaoAACiUTmb6azMNT5L6tynfOIrNP98W6nagMHASfnytemvrxZ
AkhuoNARN5iDvE2BoSogsLx6qFAQSmeoA4qw5vEUzQrp7/2hb7eSY1JD0V1qiPTLlnc2TScNzuEo
nW2Rrj+WrWP8HcapCm5OlQKmeekU3bHTia07JJS9rbfnShmOwi2tOvlo4W22fLiAkETXxk7yBztG
3AnNH2QI9kWMzhzUXPLsY8uTDq6DgunphT5AhQck0hYgp4XafjFVyIobS3KbxtDKo6YFWoAUmG1w
/fVTJa5B+CMfUTfoSO880XiPk9Asv29i9+f95b/daYzFWfZoszkeT53rsSoYj0WJnMlD4RrdMUK0
4uhqevcUmQNezG4fbcztdqfxZgEywJJTuTaX/lI9HAw8e2b34sZJegYR5AJPnvMnI5m0M0xCbYek
v9g4ySsLKguEUAaYI3AM43qShjqCzbAM70Lkzt5zkSPtDaHuGHaqujG/29DkOA4Bgz1hq7eNE5xG
bKeFDnEprUo/KWaX+i0Q+9Obv5pDc8bTKdfSyV7mX1ow81ioOkA5KmhAKMTKJxEN/TEe1IFTqkUb
VQRdZ4Wuq2Rk8vTT6A1yVKjGX69ggnzeMPJqozaslxmlL5fwRz3DQM9+qI2PJW5b9gO2OgIbKQ2q
whmGRPRBDI3zHCsYUCCzONJaRJBe+RxMjgjhEht59pToZgEaFcGy7iwqq/2YIP4evHeKyXxpg8n7
Iu0GtgAUK/sBIACvPVp3rqUtu9nxpJNaWm1wQW58RD5GC+roaHhsoN0UWlAH73+t1eEkxAGjKVuW
8q4XTxGuV80gfy5V3bkTRM0iV45UjZvPgM1L5c3PSOA4siGp6Zou4+r1aDUSWIoD4ePS5tCasaOx
Xzo7bzawRiv7nFFAHwA1oi+z7MlgjaSBnJqCS2krQOeVFLuFL+poa+7GQCv3gwvYmu4q94QMiNfT
SR2zr22zCi6zE6PLRrqsk/3BdGtEl1vo/9jDEb5H9C4GDrtVFFj7crIcwPOVbY+BxPXgGfViBLb1
4KIqbfyZjKjVv6eJUXzRFQDCn9++TSgN8sjjDQtgbFH8CHEVGryxVy5Kg2N3XydeAue1Vh96zYvf
HkDY+NR36fOSZdzAbkYEfE306i5hhpBb1rctdHh9OLUNJjUcj42ouBL1aVaA+6SSRsN32U5G0bMd
8atWLrTGow+6WjcHe0bwT6QZNPaqVx4aCJUbO0d+nEXMYlBOrSXLOeryamv7qB25uxW0VXJbRddD
jdCFrTVhHTsbY/eDjciwh1ZiMfxUkOw/60JM5ptL2w6FFtB/zJra0rKMmBajnVuIdFwoXObaBV04
gGF9aKEfiubQpB5mL8Q9Dn3Q5tP97bR2QnHBNv9XTQI7c713OYpR34lcuWT1bD/mqBPsQ56zG/Nb
G8XlbNL/Il2lKHk9ilCq2Wrcki+bTpGzG+jDoSHXecLZGGglUaHZJhM0Wt80KBbTsXvPxOUkYjoO
1aTEa6s9shT/mCE11ybEguT+6q2dfI6FJbMies/L4VovTrLKcD0QMQJ5aPRAaT+1qGsl/X84HPTQ
Ze8VWBpbZRGw8R6dVL3LUAZOW+BhnZt0H7EbN0Ey5lB6doVZMb2k9ry3BwHiKbrr5L4OGIzFwHPJ
1m9n5tghTnyhLAuPWJvtLwh8Ug9BWuP45jVlLblvHXoE+k1ea2UU1eVj8pJpFjyhAALUFLkGxUch
Nj7fyrakyUIYVUHYU+RcBG5a+YWB9J93qRIrfp/pReR3dp+c3z4hUjAKc0AX2fuLzR8CDRhKMvlL
iODAo4vPzREmd/ivF1rF4f5Q2koGxt3gQSggpLnslOuDpmdVo2GL5V0ST6CZSn0Fsz8dDkuj2nA/
A/i/WRsgwxp2oPRQC99Vtud+a4w5PCOO7W7gP1auZY+3IgFNnv6bZ1tGYSNvRnn/oyhFo9AtK1xI
mx4VAbRxYyXMjnFjk/FxodUba7FyNj0UUzmU8rzctIpj4GMOfpzBhV4LZLXBHoFDuYUJKtdWxrHf
2Eurw/FGJewQwG8e47EBt7AwLLJFxcO31h4N98CWGJ6HaoKjff87r4Q5z3LJ6vnT5KDIH/NHZQVu
locLHp8ZPw34wuOImoyhGzuMd2CnZaq3Md5KUZnMlM4gIGWd/5a5sK30A+Sk1ruIbMbUNG911BLQ
3TBRvQzURjnZZRAmj5T5RXrOQ9HDZC8wyKUeivDgxoF6fWwv7mx+CrUIg13FpbI4UclgCjPBm+0i
kgEpP48iTI00d15GH5qyodyKHw2qPcGsINGoZGn62EMH/RdRue47gtAlugVdhkCnO6ITyb2g5flZ
bTvHx3TYGHYdZn7BRlRb+2Iyu3gtzcvO5PUXK4I4HNU5Ci4QoZt/EaeLX9Q0LV/Ay2G7WCQ9Glb3
98jt2eMpRqecrNjjSbsMBRhQBVYEfxxQwDzUZxNO9UuACqt6AF2RtUeB8Gx6AJRjfpoFomIbW+Y2
trqqQYuMq0OV79zFtdFZIvXmIHXJq4zG248h+sGndATgt3E/rQ9kAnbk5pc45+uVjUD+dm3oOpc6
DF20S7PioWvNcWM6t8eb6XBLAFij2MKeux5FZKF0wRKMkkbZSZt785A3RXQClzhubO/VCfEEgvwE
HBHg4/VQ0VR2EThl55IFgGg8+AGXSu+7/f3tsToh0ggKh1R1yMquRwFkq85isp1L5DRoxHtavW96
FRFrBb+0/zAUT2mKkdiq3ABgdSPEtKkaKPUTKvbYFEzHCl2//TyV2n+ZFV6q9Jtcrr/lpi9yEmzI
rc5ljsZvGmAhgNiDgK5fDRtX2+2BlggrR4XMAvyDhPN6/TDsi9PZHh2AXWX7EGuFe1LzdNiPXqHD
dTKsNwcQ5sTjCACsAZxsWVtBUVcvQBe5lwLxCb/EOR5F/lkcC0P0cDmHrZC/Mj92u8GhcnX+X/Ig
irSISByQeKTtpT53tLo/8m7DxyLIe+uXGpSJvvESW9mRcCAAbwLYkyylxRELceVLO6VyL7glTrsY
H8IdHfxXC/NqIzauDcWHIzkg1dRu4FwOjtPgxwz3Mhez60dWKw60gMZDYRb9xlArp5mqIQdZpkAy
BbzeJ7hCGnbLpXMxeqq0bYO984hUzca+X/taf4zyen//kRAYUHorXMrdC0cD8CXS4PT8pv7zhMPF
ZcQT+z/sRjY9FXGH0E7Scz2rgfQNM/uGb1XOyJEUpfdxsscJScWyOJlmor69xuJSXgEI7rExKCct
gqLi9g41vtK9OIgwHx2BLIsNII8u17jFJpFf5Dq7oAgM91W20akCe4uhMEAXJAQFa9moUKrxsjik
JjsyzWck7AZDvVSYf+xqmAqoBTT6P/ej5UoOz/jAE6iCAK6j33K9tm05p5Fhs7aDk8Avj9HX/xdl
ug4rmth1EIzSbVE+T3XaDGcXO5yaBMgQn3JbFz7+dbLbPES4H9//WSvpBLEAhCc8FzBVy5yraPD6
bEbDoe5kTej62KX2lDSB87PranyHaTt7aDMbffdbqy1awPdHXztFdLkgulBig0m42G+5hEbXHgmv
3ShSHw1RamjEysP9UdbCApsLc2R4POBDFjE9Ch1zjBXaDk5aT+8bFGePST+5B3esft0faSWhluRs
bqpXxhLvhcVH5kjNFHjcC5CH/sNQANbYa/Q57P1YZPaLWYgEGQDUWh9Ulce2pw10e1vM9u7/jpV1
hSLpurKnx4PiJktDUhOCzeRdcO9GhDqtsNycijdD820my2VCt8oDXbiM7A1GK3gRa0juF0kcvFZH
QGFPbrtlpyhXbXF0JTAdigVdBlluul5VdOslrgL7JEgGZXDI0JmvkfNvcEHLAjv2kVGsnwytxZvm
/jquxF+d1z2zg8d52/mYGjrvRZmxP7NUe9ey2vjXROGTGTboFU+uvZEjru4fiTcE2seq0ne+nqlT
4rmppRpVEtPoX1I3qJ5sDBXpkdA7iIZgPFoxOSp0V+8s0iQ/DRp27G+fNO0D9g/yAKa+LJ+MZjvP
IqaL1aGc8YIiovDOtpMnmMMUhmkc+QtE7u6PuXJEScGRS6Dhzr26vHgoewxG7nHRua3T7ZsZUTQD
685T0kzlfxiKsSjdyDBMlny9xIaFnl9nRdxxABm+4CVg/isIztYuyq2w3siRV8IrWNX/H0we1D8u
cFUdxsKaeMXYXaSae4Us/KWbMTgagY8h+YRY7jNgD9fZlSCEx8v9VV0LAzw3ZGMf3yV1GY10Ke/l
TYp7UfShfI8T9/AOpoC+kTKvfTveUDLQ6LIoI//9zzmm5BNVNxFeJ6s5mgaeLXj0mMeoroKN5Vyb
EJVSWsgARW9ZM2YUzrOakXUFXYIvBupiBxe/2v8wChBM+bqWjdwbUECbwLFDhOwSYYp9ntO8PMxx
XW3swxXKDd6WtAVJi1UJul9sRArYYzXbuX0p66yCa6eJvyZD8RA/NqnpmSmqdMEUnSvEew4C/e0d
ytooCHsDTUtTqispA8ZUTt28zxMkfYM5sTa+7BIeQS7NT7TIzlyKj/ABFl0pHi1oxxNWsQ7Kyoew
RyqxKPr8nYZj9bdKK6vvIN06jMQU/L9HO0JSvG6fyBbDjZ28/ksos0KE4IdQdLzeZJGHeGrSaKlP
3cdCinOEYmMlSpzsW8DavghQ/2m0Bn43pjkfBrjxT1Ezoc1uzXhC3T9Wi1vhdVXI32xqBoBXqIZc
/xbUqOy5KIfEx67nV4Z8mFQvE7ui9vQzAj1bMWSx6f83HBxvSmO0XD1rMfUwE27Zg57zey0BBOTU
KcrSQb4R9RenWI4Cd1F2+FW4zsTG60nlcUDBFtFr37Wh3AjD/TWJqD3hM1Zt7KpFTHwdidFgdgNE
BiaxGEntA3d0CjX0cUiqfppRmYwPcLWy9+oYIKAkorzoAfYhaN25o61sXLFro1suBVaQDGRIS/B8
CEkeHT0l9BXkGHcKbhg+OMvypDVjdElr0z43do6Ga1RuZTFrK2yTMEnSCRmvI3/ZH3ESv3ekfoko
fqSmeCo4inuIMEg+l027dcct3jqvSwx33ZLcQkp1yx0aj06mxmII/XQWra+qLQ6Vbp7vcxGOnx1H
o+9amtirRQMoftXWxo3NtHJCeOFAoKArThLh6tdTDSjgjr38xFOfIlVmzyfKy+a+bLFY48tuxOtF
eihnS6eOn0lzRGbf8tf8sbCOM6MqpmEiXiQeGC7F6t+5DorMjYrEbjoG7TEa1PDz/SDwKm7yR1Iq
R+VTAvdRkeTgkl9EAQQHkM7OrMRXyzmBIxI6oxRStTGlnmsgMbs+ztD7G42UctgEQuavBMlSZx9Y
dtCjiVlp38Bz10ee9sNvdYiy+qCnmQARW+fKOyyGQjSqC73GFwFJC+fcz2P4EavY1sSmtq2kaPus
7krMiBM696JEi7nUprOKAFKGGmPS/kyyCL1OS2uar6MxxyYfHazEAQptTL3JsicMC/FsfC66UnSH
TrRe9quIEu8UZzi/HOe2M8PLWOOE803X2+kzVnqASu4v48pxJK1/5XxAaLnhnaLZp5VijCMfqkl9
zscgPPVdig2DUiX/YkiiHaagiI59ADnj/sgruwZsAEV0Xr6ebGVd75oIC4ymGKbI16sIMWWtgig6
Rt1HL0IffsSSfI96sbpx6a8cTAsNL7ib1MO4/Rdbtc5UY+68NvLzLkQWf8aRMI3b4htktOwUz1l1
HsOi3wtHy4/9WHYv9+csQ+tyz9J71QiAnE97uWdLByOCqAtj35gr80HEDibV2dxsAMbWRoHMKXl1
kj20vEoqekOuN6Wxn82YbuyQNO0PZVaMG4oI68PwYpBPXfLPRZBBi5XrATcr30J/M0enO8x/IoO/
VeZeiWWyfCl7nbrMbxfnPBzNcGLnx34VedZT5dYeUEVD3wkerIdywNzq7d+I0jPvLtnfuWECGcPQ
BmhXxn7RKhWWK232CTeFcOPcrS4em1+nHCZfQfLf/4iZNua0HWWJ2HcxDYFcMeHGQSM71jfGWbn0
gFGg48J9x9t9qfIAozTXIvw0fGMwW+wGNPwM9qUjykdw/0givn3tGIl2DthvaviLLRHRj0/yWkR+
BsoO170g9aMmajfQKGsxSzLl6Xm8vkIWo9ht11U1Dsu+GRoKLtSxc4COMb5DghSrWWd0DkSUYq9p
45Ys2tpqWrJjq/NukPyq668204PO1dSLfG1uwssEdlcaj3QfnWT+fn8l10d6fTvKvb/kWg5AM9Ci
yWM/tKv+pbRwUcMtVnweaS9ufLS1A0YBXXKKPFDoS95f4vUG5Ww02jUXC1PcHH2cAjA9LeavaNF/
uz+v1cF4OVLtlNt+mSt4ZegqRmpG/tCF7ZNnIY6ed6p7qqZUPyIG7T3cH2/lnMlpveKwaMgtd2Q8
mzqevGXkBzBMTiQS08PcN/bh/igrX4tRyGfJ3ahxL/dFjKnPOGkjOBc9nj+MAt8UnBTbd51AEu3+
UCubH3FKAPswqDjXywW01ahNHRcvFTPPPNNP1BRbeXvumkvpKmg7wxBPzg2b9CvFbXsj5K/NE9UH
kxIZcLCbWMxTX4scLYt8XCPocgdDrn0KkiHB7CXSp9P9ma69OQEhAI0C/SwhIHIv/REjofQHhV3b
hZ9BEj5qkxEcUnXM0PZvoQE4IENjzfvMQxHXYwsz1zrTMFbu0o2juLJlwdnyK9DqpLm1zBn6LK6D
JoFelOll+FBUUUvbHV8GFOpI0vpkK0dZ+cJUcsB72yrPbbol19PW1VIx69gp/MHAnvfgYNn4Hc9O
XRwcDQps3mEqKtIoPkx0/P65v+YrxwVtNlc+rTmd/IjrsWt34DIPcGaB+yC7d0NgPYeq01YbMWcl
+ZPtZImhJ0dhmtfj6PncWkqFFUA29ADThz7FGdVzjoVIQZHgL4Lkltgixa5OzoPBKXevZBtfDxom
ld3EjVb4ZqCKx9xs8odmSOqN5/Xa1HiTSFESlZLNMha0wjKrVJlwOaiE9Uv0s35B7zl98dBQKLEB
qTCz7oZUnN/+5ajNUDzgbS0v/OvJAcarWi+ICl8UaYdYsRM/KLU+bLCXVwIAckc4YyCNQX3aknv3
jyMZdMVsO0FW+qoBMw8D5NB4aRJR9nuMWSEv3Z/TykmQmkPUb+naQThb7saWDK2HbuYPgY38nevg
3Qy3pf8OriLCyBwBGnPfJUqHa1o8jaW1saav7c9Fvs4PQJAIZQweDMs3Cr41KbvGzXxlHgM8tzsz
VRG0DpqfAtO4bF/UVoVTC2EDi9I0xNoBuNTXGXvLv2u6FcneiVpE6vAzmrZKsStfghubIyTFyHiA
L9ZGF7qbok3ATwutDntKdzqhZ2ReePmoG8uwEgBlh5DSl4xKNyqqaNKnNjWwjFwOHwbEr/t3MI8h
GgqscEgFt4LQ6rJL5BGYIAcE53IvK1YW1lHbZz62TO17kdjWM7l/7Z4yJ5tcLNRVBVkvBa8yCrMw
oX0js5tPGJ8l7d7plER9wLPWuAAQQLL9/pZcW3ZeO7IcCH0Fztz1AcDlENApDmZ+CQv7lxJjmJ4p
oU2ktLbQ62tDSZoM8p/s/ZviL0ZZGaI7WuZXRvzbCkzvndvgImJQfPjy9klZBvgXWYIkIi+i8Tgk
dhAjNuGnU1oeJsQdeV3hJJHrk7PxHll22GTZxmPTahL6DIV9GR4T1NOnKK5zv82C5MdQNPNHiLZz
sBtSL33QBs8821RgbEm8Ln+BKsRovqV8sxFabhfXI7DQ6YNAgxb3MpAlWqF4CQRTvzY0lIaKOOtS
HC1DK8IsTW/m41tXGDw7Qnivzz3ZErreNvj79S6w8sR3ZNgsYbN+nWz751xExuX+SLeXHCNpmqzG
IUx6UxzvudWLYEoTXw+pLVpqMD/UJbjE+6PcXnKMQm8GHRQocDeBkTL5YPRuTGMis8UX9ol6IYlL
fxkK0JYdfr/dEXsCkvv7w95GIgnWl2KCgNCwpl9cPyl3Nv7BY+w3EFg+4WWv+4MoxXt7QiHpjE2n
pp/uj7i2nFx2PFjgz+Bdsqg+OGXz2qGhxx2H1oHaQH5QKkfbiLBry8muQO6GHgP8scX2AOrWZ2Io
Y1/UWXjBsEo7TnnnvscIyDjxFGg/eXm4JY69chSRlUXw/vXhxx+L1YxiHioYg0Z+nBT6LkVM9jx7
WBhSKJw+NY1Ifg8IBTxo2LSeBrQlAMCItNj4pGsLLJl5mim7OSSF1yejcs2BNaGZQyU9PweRFzyS
vGyVQW7rfsBlQcpTqYIwdxO2uz6fNC/qEr9SlKk7T7HpoXZpYQipJ7Z30tseMmpD8/8vUOExvriJ
1zy/fScBBQFBgciNJO5dTxSLy7BF0zbx86APHwxcZw6DKuaN2t/aCeFoGnRpua/Jj65H6Vjkrs10
qqoubPEpH7vntNGDBxGGfycZRsD3J7UWRgnmMqqj9Uoqfz1cQaMZ9v4Q+apGcFMatNVjevsPLdpO
Gxtl7YzAlQZYiC4Az7HFRulzHeGF1Il8kMLVofOs7BFeAE+w2LGjaaeiBgXucOq+3p/hEjfG1KiK
IPxHT45s5ObN201KNahgh/0Qz+Vg786Zvh/HAEEiJ29+W/A8W/rBEKitMJ28HW9FMzjW8+x+qDGy
pL1ThO6v+79p7czIj2uCACcrXr5I847t1Ux95IshNv5Occ99NnsIYPdHWfm2XNP4r8FRQJdgGZQU
V5lF1NAacGHr+s7QjE+e3k9PdqNuqT28NsSuE20+LBweAiDtKnpJ1/uItzAish6BPUnjrMEQJq/f
1TkeZLvZqEW9J7m2wn3oVClWZlyhn9W8zMO/G0z5jq2ji289EIgPMB1znPDsujfOUCZCWaLDxnE3
R6WJIb3kP+2KscUZ0W0961gkdSXOSqdWx0q4ZkY5oY6/t4aHkIwhkMjBMWpW+52nxaWzn2M9Mnaj
poh+I/qvfE6wsswRNz8gHMvIkJQDuZ7ixv5Yep81KBQ4oiXNxrN07WuCKgUoTmWbBvPipIZGhhU6
WrR+7/btAagePQF9rh+tflBP9zfOSgzS2JivnUfn9tWkR2mFq3KY+OagYlvdzsOHodWjJ0Sg9Z+F
uskRWh1P9jrZp2AlllPDtkhXZseMwSaoyZc4tr8XU5VdeqqXHwa3czdS2LXPBeGSdyFvKcLeIsQq
ldeX1C0z38EGlf6cNiIBM7cbo6x9L+YDhY5KGwXTRUpQh7MmysxJfYg+yaPW2dWhVHRt7/ZltfGo
l5Fzcfh41skEgFYOWcji8JVNOVRVAMAhAoP6C21+Yw8w3biMHQKnleIm7xwjiJ7bpBkO93fKyiSh
SvCekl15yvmLSWqQ/8mAzdT3KANZp8Sr0vdxnjQvWaK0P+6PtbJLwBRRR5DkHRDxi/vDbowpQjA0
87ELj0/RiLTcvjPpGRdYdDWYOZpvpOfKm0PySiXWn7PNwbsOaqlhzMUYV7k/R0q5t/vCOJf5nB/v
z2ttDQ0psA1gCoDz8gq2Ee+ESBrnfiNMKtxhFPtxmtt7CP1bApBrQ5FDoRJKfkGtfLFRUAnFlUtN
cj/Uivlnr05hsKchZ3+PpRX4/WmtXPewIwDdQG5Bj3AZFHuCs5lYKg9tfcietHGYMMPJhf5JipEV
u1HXSlzOyi0S3PqwFNGgL6Dzu4wlnUpcq6Yu85GKKrpdR1ipdljxWsdoNBVr3wBu9ycVR5fL/fmu
rS1dGERYXQrWN7iYiVPS60Oc+cPY2QcIdOHnwjDCXT6q+l9vH0oWXamrS62bZSalpJaOp7PDVdAW
1qFHjj3dOZWZHfPBAO5wf7C14MJ940HKJIUgwlwfgqHVjAkMfeyrg2V/E9moYc5rCNiiWWM9JHNl
XLSqc54ShGe3yHJra0qJGf1VFhVyt3E9tmln9WS2ZBWWW+nIOUCrVOsYLbLYDTd6kmvR5c+hFtdr
hgtAWI0aXWM3x0E1cQXQYM/9PRsxhtq19La7v64rtxCsPABUsvjnassGMt6LdRUXWex32vA7xqXj
XSbiLbAW98zt3SAvOrYLpSFqcYvP17odgi0OoKmgiizzM5QXXDB26IIoz3HX6eopm2Ph7IIAYcF9
qgZWt4+cGtP0uA6xIjWQW9k7WqdMZ7tGvmmPxIv6UfTC+OagC+fsWoSnmp0e5qN1wFhB2M8TYoK/
U7NPk53rNt7nMLWK4uLZKRRYw4XhfRQRro2Yw9IdzTRNaZEkTQMVgeZx+G2rhRvsxtJVv2t24emH
EJTkx74fgr/S3obYNeQQvg62PmrlzkvC/h3awKI9wYIwvqMkPfYHM+1CRKgyY0acQxZED8Kq+25X
qrWi+Eowz+9H3ajsh2ro7HY/KBhC7j19Tn9ZgoflXwGVNmJGYKcYe1aN0KgozdRpe6Mt9lOMPt6+
DRRn3E1WS0t+BrY42jzVCvEeA84M+ULsqSuyi3L8O4+wzTkE1JZAphTh+HUMx/QLUcqZPwjPoS+1
w7Eks/7JO2ucDq3QohdE6OLhIa9M75z3s0geQB8jX0c2ryV7XA6xww0QnbKPah6aKQoHoW4Q12JD
wfwxid/P4AUyVG0n8S/RY7Qf9WyM9SOy+A24qCGBxyCBzcFhds28eJ7LWnyqktp+CjU1zHezPYzN
M0ZtkbSptufvrpV6vwZ7nk7eiBA4Tk9wJy8KiobOuVBxktpx+/ewJAo9fRrE0GODibCEe+BdOZDe
51YaHua87wUmUgPO6KowRLgLVW69oxfnTnbQps5s9tVgj9qpojYlLpg54u4bZlVtHhoEJR6LaRDd
zjZS7ztSMxhStSDDv9QeDnw7TDJU90lXhsG3Koj+O+5OV9urXDQjPuzlVKMi6OZmvHNjtP12ree6
NWLD1dAekOEp6gcNMf56X3FZ1Du3D9t/ajPQB4zFFbve9QYd573AB1V9rNrZ+topQQQAzEpQDOiw
hcWxih71bgLlFj73PCbFLnftWvlajI1u78OqtH2lEvMnIylT57lQq2zekbNhFFCquO49jHHdfOkn
YbU7s2qNb1Wtz9rJzA27/N0pvY41s5b3WwWklbtS6tW5KFgAgLt5GVfpGKK7OCe+hRfAM0Dc4LNX
e+6vnLf5JyzJ/mnGatoIezchnYyAMhHAAXqU8GsXWZxI3QHE9Vz4aTvFeyGxdthfJEccs/6+H2Bv
SkavOra080n10UNetmFHyvqqNTi5bws9e3GR0PkYGq0N5shL2u9VX3nnDvF/Tt40fgWvm2wB1G+m
SsuJdxStRNJVWomLK2VMRixthjr1AbuUH8donB40HZfAUseX/f5c14eCRwm0mytl2UxK+qIIPYjz
PjYAxQET2XnHg9o66UpgbBSoVu4t2K8Uwkn6qVIvC6pxNAN2dAv6vfVQ/9PlyvRLQ3Xl7a8nqa8E
u4QnzW2fMox7L0rCjNeTgRkELt9j4u1dN7F+Rq3Vv1E5Wyb6UqACTUwgdxJcvMgz2sqYvIIHFEa2
zTsvNoZzT4MYH3RjJG2tvXh8MPtCO5aqNm6dwrVvhxAHZTG6zYBQFs/RogZ8R4mIU4hY9SlvzUbd
6Yz7UGBT0L71+MmZgguQrAwAhsuNUtix2kYzdVRdQy8y1QlRbjuehRJuNWheHU+uXqUSushVyYpK
4uZy++s21sPjNNDQTrJkOMiC6ePUeOLvGet0TI5N7is1d1N9lzdN8YQtfeQ+TWZlKAcUel1Mm5Fx
fFGDQqVlO/CwvX9kbhIj+fNgTOIIQm/0phM+KtFkxpGX+1HQFPtCN7hHBDTWQ1Z5P/vQMY6uOyLT
h1jqhlnHTarJyLwUQJdLCCnU9evdVmpxNIR1l/MMgY+mGEV+zKqqP0NKm9/pqJW+UYNF7mpq5kiw
ASrl1bCMhI2Hn1IdMSDeJ6lfTurIsar+gpKSbRSpXvfP8qOjjMPDhEYkJcFFeIeUhwLl7NCJ1OcA
G5whBLE96oMVIgPVNtyLQe2WOzIW6nJZXdS8l6ak+aGnSflRhXr+WbdiczrMk4aXTt9h5S4FXEV0
Mbza+ZILYQ8P41ClP4ALZC+ZHoBdmkYpQdjr0qJqQFf/VzEqnbWv+gBwgx73Wrbjfm30r+z5rkV6
dB77j2jwdRmM6cHASUItpPf52NgU1UDpvaCZgcgSzwEn3jsUNLwdV2HfIo5sNOF7wlb6qZkCO9hp
kzt8u78xbwIsXwv1UmrWkLTQzFlk7EWBSE5UNNQ5mOvRnoP2Cy5R6VtxdXIUqmCgV1/lgBajqE7S
z5Ga5b6atTpxLlaemrzeMoW6hYAxjDSmgagi5XiX3aE4SXBCAVPqz04Qn2GbDkfyHfWAwkzH99eC
fZTp5ocobuPHUrfmHxhAGB8G+taH+6t6k+vIH0IbkMwP9SxYUNeHzh4CVGEM+v5xak7HINMI9ujy
HgfVGA+pi2tOSHDcOA5rMYbhOApoPFEKXJwGTpo3S+AJNZCw+De08v4hUULIirwvnVNgluYP+GHJ
UzBHzpaI1821woQ9FN9AdoM/IAO+njBbq+KQVYVvd9PwiMh0D94saJEn9vrn+2u7OhQqBJRUGe0G
ypIoFc89CV1K8dqiwKmEMFXCfjems7uR6Kx8RgRndDrx5Kz4wCxual4RoTGpTeFPwivPk5lWfpXi
V6/RathjX1A+qk5QbAy6Mj8KShQDwU3SQVp+xsaobTLzOfcDu25/GH3ZnJHVb7tdrM/OFrJuSWuU
0Zp6GcbnlMNftTOvPxyFM14QPZum4dm4azBjfLCbJt+VIouPZjypO+D6yRFREPf3QKvwUMVg7lJb
FZcEEs1ZKWbrgSqYlFOzZrSv1HIjOVvJrGn3Ug1Cs1BKpS4usL5CQGkcuU9iywE+pcNeJFjm6XiC
1l9+jo1EfJ/BD5/GNKU+OyvZdLm/41auUEomtEk5srLjtIhetQvcBel3woqe2o9qZz1nRT3uuyGH
KRXCWnz7cPR1KAbTtoTjt9h1lV2jh9KSK1SupnxxS3TsFSsPj9wJ2XF2pnZLVul1CRf3qCS3Ykkt
Vdpvnmairwovy1swq4FdvQdHFB7ztoqwgrDS5GXymuGU1W3l7I3Cmz4HbdI/wHUqN3KktY1PyR2P
Cl5Rxg0WRR+VrMlNQDa5LeLHHPbToRj6etcqebwRn9e+KI0tevwyFwM8dr3r8wyzZDcd8ADI7Pbo
hLF3rqlyXLwqdB7buXFe7n/StalR24dujXOmxRyvx9MjlJcGG4FpJYzED0ayZkRMEvOL1ffNlk/a
2uTYPhw6Ok54DS8OTFdXMzJnZeqLOa/PqZbOZ63W63MJf3rfOWP0HybHK1uDj/oqjSkn/wfKM9OK
1AlmS7483eA8B8VfvTeOxxh/lK9vX8Y/R5Iz/2MkUCVaOJMO+S1N5gOwsJS6F3U3LbC3CqZrX4z3
BDbtkhBpLc88+rJW5Gk8CSdRlbsSHN9TJlp7h/l49OU/zEpiRqmGwm9bJgsTvNdeRUcfdH7R+tjI
WfmhdIlvA+bqb3TbfY33PESQkEEr4hYln1IqU6kSJX4Xhd1+cI3pEV2keSMVWVs9qdJOao7vzs3D
bxB2bLbAYX0ln40vyRylx7G15lM1i60Sjzw6y9jFA4fnBi8r2Ru83hN95lFPqmnUiTBzjhblZB/w
zhaCbSW3YiOQvHIN0O1eNkHGVLOTsTYyH8JmdmlVEe1MdxIPVm9Hx8ilPBvXPRJnprYVqtaWkgwd
CodUJb9pV+d2BqqAS80vyiSGr6Fiweuo6T4b0/J0fyOuLiU3HCgRGrY31AVhI4DsRnbmk17Ddp5Q
hvFQfDreH2X1tiGbgvHFm5j+4OI6jSrCoXDkkyPwumMikplCqRp9mow5OZFcZslu6rX2aKQzlbqh
E4cmccoNbsotapjER7JSoC9I6/Blxhrg6Bry+Ml802v18JjogT1SS0/MU58gRQCoxM1hBSsQ7Xdl
4TXduSzz3NilaRe847WNjR1Qgu6BnHur6LW22Yg5/DKOzi1Yu+nDpAh0mgAFcOnHwcbOUdiO8pzH
5d+Iyqg/vSFuf/wfZ+e1IzeSpeEnIkBvbpmWVVLJtVzfEO2G3gQ9+fTzRV0pmUQSpe2eWWC1UGQE
wxzzm4GWw07ksbUBuBpIHsjT7um9CGvbiuHV+dOkDvZ7B5fn7x7h4/HxBtiKqnnlpVwHEQe+sLcn
1ssrvczqonhCJT76B/+d6IenIJmqTZDcgRBNvjdl4vKmQWWYCzhahlN8dSCvxu2g4SB11GI84b1U
7w8IZeS+djypZayeJlrKOwu53uN3w8mV/uWlwmi8SNQosq/1MGh/hZ1p/IuOzVCc+6oZ7UPRmNk1
hXf4By6aZv2Es8xgnrxwEXueKavr4/WHsMRwCqSDAg/M7Q+pTJ3eij3YV2WkDu3FWnKwdBF9oE0W
7xzs1e55HQr4AqAhdGG5qlZLjCxKbJfu7OB5DiYkbdXlGMUYgj3+kKvo5nUUOu2gwvmUlDBXo+Ax
OCYuGjzXOJ6dIG5d/UiVZEIDtCo/CoBtO63a1W6V44GzkhUm8FDkIXKBf/mSOELXXe2F9tUZlv45
HGLvRMihvLAC02GyrPKMJvaeIsTGVyPtpJwJeoJi/jrn0TMvhPnIoAa4dz8rax0wsWJd9d5KduA8
G+sJt530TwqLI1my3qnxMnSZiPlqSe0dgMMkx6GuokvsttkBh+tu5/RvTu2X8Vbrmav9kg5p6lwj
O0kOTaLrLw6aAsjniXQnb9scCpggdxkiHpBfbj9dja5GD/7DvhZ1SncPP7gPo1DGr5Ud7kxqaxEp
qUvreiwUka67HYmaV0sra4wCUNmDHyajODWt2z0vI72KlFdw5zaTv/yXoOd1U6KIgtIP5BKGXc1s
SArFWIwOYHDjOHnQhUP5NS01rTpklTH+6dqTl5+QS3UjHw8M/bnLhjR4fA43TrtEg7MhgGJxt8hz
88u56OJJRZzKjYK+brWTVaOMyI0vdk776il8nSi5IPLFgAmIGVa7xdLzJBfCiFDg6up3Rh0P74EU
OO+dxrbfRWFXeUdWiL6403nR58czfA3q1qssGzXUzYGFUAVaTRGxy0KZyjiIncoTyGRhSohUeuGa
kqqL/54mwN4fphqpRd8a2jhEFwPkMVFDUVdHPezNSzPZ5nK2h7xZfOGmTn8ZFdfNjmBMmuiwaNLG
zxlNYf54/OO3Fo78RWft5H/WZg99Bri6tjxcQ6gxQDfTFUqAfRx/zJOle/JUnHzgv6snZy7c0+Oh
t44djwAcXIpYjLzaGaFThTltHuWqFup49PpFv4SFRd2zmsadTbh1DvC24cjp5qvx2+0Xcjh0alEu
SVD2cUYOjx3KcsAGMO/+tEND/9MdDO3npJjYsySx6b7LNOQBdyLJrelSHaRDJ2uEdzLwRu51wCH6
OHC1CYSB24SnmbimneNl55bZeIpkigNPVzpAmGtN0jRLI9WcE1xnvLq3/TiJ8BBOeqVZDnEB5I8u
rNeNpwQfxr0O6cYFBwSMkgk0Hmo06wtHH8mKjKFVrgbizv37YnBTQbWwQhCz4s8+t2bci52XaWNh
gThLNx8gA1iJrIRApzjRay/NlCsGgl+pP5Vf6SB8LTp32PmCW+vKahIAUlB27jZs7li9oulVeM1z
ZKV8VSmQ+sPo/EmMztD4A74b5WlyqmJPsHJrhpKfJP3sSBnWz8asIseGGADODHkXu8esVkq6sbaW
Gr4zNXtJ+caVAMqar0deTp1vbV4C1THnKcGLge6SHl28zsGrHbUXt7tCT2yqS8V1/1/s5NGXUona
+e1XOZcp3nVSNJLCyurNypQh5ri64ZVQS/kKfQez28hp59ynH1xN73oy0+pqumnVBGIZB+Xb42tp
464g6UAaj9IiAn7r6YMRQXCpSeMgLQZn+BezUYR9KvbfcFz0EVfQ2nWA2GRO1sd+jy1m7WteW/+G
6rUpmaAsNbj6O58qXKLETPbDIZ7a6Dl3e4BreY+PrhMVOwdI29pfNEi4hzlCdMXln//yRlelm2eL
4ijXRthK9N6rjUiFIKbHJLZASIPKqWCL+r3SOvk5ttWi/Q5zLJ3AMlFMOYuhaNKLA5LsyZpgJT+P
0KFeph7x87fVi+QzD4iV9AyfEPiV60jNKsZa9ZpIwWpw7C2/r7PoT0WWRg9h1lRvLJC+jsYmxJeB
y5SPsYrWgP/pWZjh3hWXNomRJSqLak68GEFk1NFfCednT51iI1riRYQrq5N7UpldvYmkZ92kR2oS
QP0pzm3tVOdltPfoxq8Q1VXEQqACTIY6EaiLtaFc5i4JYEaLiKXp4uJfQJVa8gxtbwbUAuSQKpWh
R97T3HnldOlVZ1GCqh9hhIeWmNOARnmefhemGVOCaYxmfA7LoX+JxwTkYmfQijnMS+rMNMnp8z3p
qVM3nxOkLO3/FKKwzh+LeiKqwR+02tkh696u/Givh4aKAaCSu+M7mtqUATdAp8DLDS/Q7IWimyJr
j76YZy9636dq3Rz00IvUQ7+0rHBhma1+BgqSv9RehsTQ4wtl65uCFuYs0z4jTVudLhtujzoadhJo
TlgHiQCvGud4XT0eZeMMIyyMeR+GjrBh1/muELoLHtBNgsKR6nWEwx+zbqkvTlJqPx8PtTkhmk78
C5CeUW+viwUqRdIsLLEeRdNlwpXkoOHNvbNsG6+t/Ls55lKOk/z5dpRcFZmKpG8SdD36dIrTiNwf
G5w2qhoz5drUkSTV4vryO3NjESEeku+ubxi0zYxSdBxAPdKAnXqzqaTHSrj5zhpuPLK0wYlZwEBL
sKP881+u3HB028qO8jTIopiUiDmi4Js4IID9IivD6eKFblK/IIk9fDULkb7dLZB8hwlaAC5gbq0v
mkgs9WRmkbxoGtIyuswHUYj6pWzU8Fp2XXx9vK4bgSFTRVtISoPS/lm96mPcRjUYsDhAdC09L3jm
XU1Q+sdkjufv6gTu4s3jUa9FxhEeM64H6xuuo0qDQ6eIgiJr61Mep5Y/pkl5Cetkuqqi/I2XCRgT
ZX9ESCEmrDXvHWOMcnS9o2AeGsxSurw+04DVz6Ab9pxbN046Q/ECAiGlTnl3/JIpHWORRQHdE49O
uq0/C7XWAI4nTfB4FTeHQsuYrSpdWtaZBPhGjSos2SF0vvKwpG3+HIrIpV3TjzsIzo3jbgPFgSID
KV62XG8PxFJpxYhGZBwsszWXz0MbGo1fkxAax1osXeHPcZqGP6wCTbHvj2e5YVEF8BdELm1XYr67
zalZmQDgpUUBmp9UlKGb4HI+uV71L2K5+nM2EXie+0WExhFHiRmkPcZQ9tmx4esd7LTv54Ni1Ob3
oUVe6yj63nnX2/wfTrYF8h3ArxnvBKlbH0bC2VDb5cGjAni7Wtlk21i+DN51FJLBiqv1lSoQbae8
2OsEbtWoZb8fljt1RpA08rf8clUpJl4hOB540uNPf0kasO94FY9A26LqUIg4hv3QTicRJslRNLF6
EF2yJ5G3cV3K0A83a/C3lHdWu6Nt3bFJ1UaaEtTD/6pqGp7aaTKPoYsALZDJ8bNrFf+FqRh29sbG
W0dAQX1CKrEh4Lh6hZbYqpJkwg0hG8LuGs6G/dGZRm/n8V7TwWXUwj8SGQUp7d5PeJrr3phQC8Kg
yEQMoW4VmBBz0vXxWS+M5qenz+n3rlCG71Y38P9gpnFJrhlXVXVWaJvaF6dDc+H8+GBsXNoU7SSg
BbIT67+6tHMtb2NsLTCSa5rsPV2Y5X+2Fy2XCoFVv57D+sfj8Ta+8qvgL/kj9aA7h854dCKa3wjB
jw19F8/+n6MlH+LGfi8i+3ujGX9VJV4uj8eUO2cVCoNrlBAPA8O8u2wXpGVSNtmEO19kVD/bEMSW
6nYQU0C3BONS/6tmtrlz122cXo4uiYWEdYONX62rbRQxDKUKJ1Iv/UmlqTu0RYkRQ7M0x8ezk3/T
enZ07+W/HF+SituzazeWXVkZshQ9ZK7koHQ6ALHWTmt6mILT5lc2yPVjFWvi76hZ2vDgFY3yNiSe
3NzE4awun5T22fqyqppcGRJBQUGrFb1A0kq1X1rHCnHNtTuxhwPbWlzkJqUCPzXnu0DYaif83kyK
JWPS59i0VNG3xorTQ2IM4ncm9stQ8vL45WYcEmWIpmJAMbBNy4volZ9GnY7nWcvG3ziJFHTQjEF9
C0DG6v4rRhKMNOwxlC0mJaAzrr5bGi4HFymCgzu15uXxvtlcRGJu9iYEahA7tzOrDYNiWi7Cq6Fm
LXCCYlb7k952xX+Gtujeb5xBciMyNhoj972zBL6WCmjGu6LJBQcLbmWRvngQMbKjPs81BZZU12Lf
wprujXSY171JGA4ChUtetiNvJ+oZkz3Gs8Lxd9PhBNDOfQF1rR6MyhSnt68pFTzayg4C7tS9b4dS
psSe3RhTYLS3l3NPn/XQmpF6haiyVwHe+nycOd4UTNOw8lkN1cWDWk+Q469ZNeYfC+BQnD1Ut4al
Fnv2pltXDIETbUHZbr2LtEfHK5EspzFYm73zEQ3+JehDU/2Eb6VR+FqHuh5pVhvguj7+HGnN7OXX
W6+GlDwGBkuMctdPhm2oLGNhkRjGYagGugjL/rxQNvlPRevzfyKuh/YYjbnxnWgh3zO72lpqtEzw
WaCwzy9YbyB6eLQdPOfqFHPxoSvs6Vy7re1T3LF2YpHNoSTJiWAEkOC6yeVUIk4sGr7Xqh/Cc5Ma
y1EM4MHUVv8NA0OMxqnfMxDfdH1lG/pMbgUo/Np67vKuto3h0KFZfYjRyfKHrNnbsBubiMWTTjMI
ot43RyJIi32yuO5VWuO1GCNZy1eBxVdDJaqKfs5WxuvVlLr1D0lE9TTrbfLf49O5EegBSuBJ5pal
/rw+nXPUNYtR4aqj15ZzaNouPw6wZE+PR9n4hCCm6FNSu0R9b91uM9xJyijhZdhPYO1HYcZYbOrT
JW2yPWWj19B09fYTtqu8vtR2ATCtcoS4cPvK6j0PwoqaDVdrTDKj9Dt6G3+LOB+971qdh+4x7/u8
+S9SOuvdgv/Ki1aHRv1tgfE5nsyhdsaXEVFvUIadQF9OGQenCbJudrSDgg588R4l8OJLVdN38dOm
WV7soe2Vwzw22fJuqDX1Cw3grjkpk7P0l2UO53+9tB7iQxK2unHWx1kcewzTysM4d3ESVLkWWbLs
rM1H/PLQdJ7H0G+83PuhOeM8fbLKyWsPupGY2rVM2vyLtrSR7bca1jtHHQD+/1qzz3EArNu6O6RF
qavX2U66v5RK6OGxiXq2kouc+Gc7c+fJr+3MLIO8G8RAn8GsEwyxvKY+qH3a4c6j0iY7aUUNaN1F
Vuwl9eY0+16B1NlT6N2ItsH9kWxzCtiA6+M9N8OS9vLMUdVSDiP6x4FipJpflNYSDHpp7yQdW3sR
4glPGpoU6GGu9kdCCBpaI97t1qg6nypPQz2xxpVoUL2ds7U1Encg9CFwpS5Z/u3L1w1KIsQSRwFk
f9CITl9G0QERVOQMdFTi9qx1NkJ6Xj7iawoyKs3W1es3C8AO5M7KtQcYdOZ5jP6w5qn1cUmwjykK
gEcqx3vMws058rfiyUX1566RLpCXbDHrogs5jG3AxwtfdK+yP/Q5TiWPL5Gty1LqANNilWj89cFu
HQBwY9vQlwCwMtAR0iOKFlaT2H6DrKp7NPK5Mg9JrppP+gCS+5DGjiGuj3/F1oTBHcmW66uU0GqV
w1gpZnuiWoh4afQVK7nyYC6N+61AU3pnp74+ouurTMKrKD/IpvIaMlYk8K+6tKNBRSA4f+m9svqT
fqhTI7+VmPE5z5dxPvd6WObPC8Ttd1FHA81P+8z+kYHpfCngT3aBkVsKAr8LBhO+aoFowp9XMdNP
SWR75SGZLCfxlbhvvoq8zNzD2HawPK0uUzDIojfyF9iN9BuhaqmcwatqT4Xn5LE/umX53ERhsidU
vLHC4FkQp0PYDxDkeh9P1OTQM9CVq6cWX7PM8C71bBt+rk5vlPeUUbAHr49xLMjh2rr41g2p7oUO
UIw+69BxqAvu3qpOdj7jViWJUrMpiRQOt8G6R1HVtelB3eAzJub0TkBbPNpWFfqDB1nnkJam+Xc9
2OlpsrMf4xAnp6jX/nu8azcuWX4CVSSYrvAQ1nVhraeQWXoKx7QykqtiZjk+X0m9nAAKaWctK6Md
0MDmR6SEJB97idKVf/5LjtguqDDk7axcM9MY/DIc8oPpKckFtQZ3J9nfCGEoPcOAoogp62SrC10s
k5FavaFcrcgprwn6hdfRa6wdoOPWKCTWEtCF09ddUSgphY5ERahc28icEVTHNVLvMLh7/J0294oE
ydlw6uhSrvGU2A4k7jRTwFfDxgk8uK/XcjLMD4NN5dvypuV/9KxVBH0Hz35nFNYSH0GA2Z8e/4yN
pwTBWxddL250ahirS27yRnRQlISyfoaR2IwF+2HAhelEaLpQvZn6C23DdOc7bg0qsUrAD2ACIQVz
u2UEnanCjEa63HFknyJVCZExbcv3eZyJ6xCV4rPei26nwrDxqHjsUEQw6D9zNOWP+mWfNq1I7Gmq
AILFSf1Ni2PjFHUCkCJaQ8dJaYrnKXXNA3pVo6+Vv2NPKvEm0FtIcO6rNip6QHVkCc4lTc73ZVeX
R82r/wtdKo3SkX5nie83MXUNwB2QbqXEyLqenGqdVut6G17jxdH/cBBxk17w887Zv8tMyUotoFim
BDrzr/wVv6zprItOdHQ14Iu17qdmaOoPvYfjAgp4zosoDOQfxxpQIvilNycaDA0tgKyU+qLEK90O
XaBxniKliJLgEPcq8jmx+LNFZGj2ndIK9ySx7k8rVwElDSlgSLuWtsTtcNHsmgsO9OMVNAabRvSV
kvvRDPXzw+BMwj5qNYXQw1LW2ewLEg/dz/WxJKZGrybdwbNsLDsJskfPktNDoLQ6P2na2SrUiIG5
l97iZwD3i1PEanxPRe/+cFXRm+eoNZyRppJFMvH4ztgYnoqyfGAIj3hNV9dwv8TGgPFbdyVsMeAc
U1jy0QvFSjJLhndtCaqzznPnSe+L728fWSeYl7ruVLTXt5XXYynZjs3IAxAid+rW+bNammLyUVQa
L9oSuc9NIzCFW9IweDz0WljDBGrBHpA+k7SICFdWOyB023AwPWuE7usMT1nTmdlxhp5y1Id4uUxa
q7yr09746c39QNcoac+paoQ+JGbJBrYbv4XA+08flt7OxXZ3m/LD5HPIf4EcgnV+uzUrA5ZsnOrD
tR8V+5tb2p5f1otzgYOw/NF4sfG1N/Px6+PluAszKL5ZFDNcanBgF9a5VQ24JrJavb/Wea2qJ2PK
82vrxMmH0auU5oyTt7mnYn53pcl6H3LXsmODOaSz3vVjxgGM6uHqleS9lp7MJxSww9PjiW2OAnZI
ldV83otVONO1jVmGYTtcm6a3/q6trP5AecH4jVHI0XiFwAvIHsntNxNm7pZNQtGiGV3r0uKZd6YB
udcp2JoLDXtYxCoqdCTdt6O0M54q8zAOV7NT4Ok3c3wcnXhP+/EekcSHAZYjJSfp7lG2vh2mFlQq
7LBgmNFxLz12P82xDG3tYwoVPjnWgOM9nwKI9bIkVfUR6bLKPQpaVvEBwVnYzY+/4N3WhL0BjkTS
p8G4EMHd/pzK6WKk5sVyjZUemRujpOrid7laxb7tVbpC43ua/3085t1KyzEprzmcQzAvd/XouoqH
FgDYVSE8/dibXftS1KhuPB5lc2YulXzQO7jkrK8/t0osa0iQcotwlD5UJuYuaZ+Iz7Rv9Qv6Nl6y
E6Te3fT0wzlq9NUI0oiaVjd9NHXg4zVrvi5IK5884GzvnLJJv0wGKnWThuwBeqLiGkEhfGsHUY5M
L4F/eGOoJd9+RDuhGQQKRL0qiqilJFvyyZzpJdgw5PYuFvl33STfcizeM76eBMWuk0PXaFynq5Xl
CrTZPDWhN7/rGjv+MjZmsec/cx9IMBjeM/CMCH6JYFa39USH0OlsfbmOuSK+G6MePxOPusm5GJvB
8wezTVDKa63unzHyzBcXCvmHNKUiuBND3O9Y2aCVXVPQt1KD/naB3airoVcS5OtCLz9C1ujOIMF2
vYi2hpFkQ/RY+G+YK7fDDEVXWanDlmWDhakfibl1D54WTXu5995Aq9ch0/RCETBBr1qhmM9pM4hT
keVvRl3R3PplOnfSqEzSsNN5uaLW3/pxOSyfajP9B5LqcBSoPu5EWndPuxzOoAYG50darstJ/xJf
N0tOVdFRl6s928upKqw2SExzwq57QVtxUI0ANc/h+PiW2VzJXwZdrWRZzpq1mMNyda1Ju0BUR7hY
jPrO/rs/dBC5KXjxH+4zmua3U8t0smt74RyE+jR/jPVZnDonra4RVIedoe4nRMCOMjFUTBnFrR9b
RUnjrjUH41oqWXw0YxA8Zt/uUd/uJyRHkUeaijOGFasbS1YswRwK49qlsTjocz4eRmOqvyQ91ffH
X+j+HQCwwsaAQQB09C6VRfE3D7NENa7zsqi+G+L3Oy+ti+YnAiEjaNzvj8e734ao2AKfx8Iejgav
z+236tjdud3HJgWBfLiMhSr+rKp0ORZRHSWnNPcigV9Dr+4UYrZWVPYJHGowoIbWZeAKirATI7Z6
BcgZH0HqDYdco1leKYa6s+e3VpRajIRTsKyUlm5nWJLJCRUp5avIMxHEXZ99jYS9vFtSff7PmynZ
7rys8hDdvjlgzQiaeA14eex1Cmd5hZbUMezPUU+av/IkQ65hSdEk9426qHTC21axLujAOAedSn+A
zPobZWZeGxX0c4mSCCeIdFcvEUKrbY4WsnNdQk3xe8+pD2YWagjwpdPl8QbaOIFUt0H8M+WNxu48
x3SposK+LpURXyDF2ceFtTk9HmXjI0KN4VAAUKWWvi4PQgFF6otrlGhFOLTmrOI81lZ/hDhaX8Z8
UvbCo9W06MTysCGHQYwJ8ocCyO2ucUABlHSY8oDKivvOCgviTDPey+82RoECzcsCgkSqBazu47zp
DW9u8xy+Tla+aFHSHJfK3SN5rs64nAv6XoSuNFzoYt3NxRRZVgP9DEwNAXdsvbRTv+R/O4O21L45
G0RCEUiItx2D11EBxJDU0TqTOhS3K9h3nQbLosmD0UrKP1KaWE/IB6apP5Zp5eH4JSSNuE9AjWtW
ZHzMXPppv/MbYEWzNyWHYV0qUwxznnhU82CYVfezZRBwTaHj+CIK04OdLM17RfGEb89p8SM3mz0X
ua2FJ9ehnUcyTb4p//yXN77Oaf2ibVYFtJm1QzOPxs/QsVF7QvnwoCt6+R5yGLfe47OyMaoBpR75
APr0aB6utu4yNlPrzaIKFshmn6JO1S/CntpvrTq579M6+y8Bg/Hj8ZgbG5n9Rcfeocl1X73RqjLv
lmYoA68ShrT5EX6sIDb1eJTVzSq3FPADHmCdWg2I+1WdBkMMAHJCKQMNOeQ/XZGmGfKUY1ZfiWya
6FggCoihaBqltp9VntWc6jZskp26uly/X+7311/BLwDKi67tfYt27Fyv16y8CmQx4UdoDv/M5Wz5
StLrfzye79aqvoIOiRC5yNevZKzVy9IlRRWIMOzOXo4hyGJM2eXxKJvz4Y57fSooLa8uobhN4sZE
QDpoU1JPWpCNXxkhQvSt8ka40+vSSaEfjiNSfMi/3B6I1rKqtIxFETjOpH9DKBRGaK9wdt/byiQj
YL0a7CBKYzRIKURaxduPBqUZadYsO1rA2W7HH7E1hczU1cHSZ8qx7Yc5yN26P42VWRz7QifimTpj
J9bZ+IoAFBwsfdGJgpizWt8xraISCcIqGCPVOBthj8z+NO7p2mx8RVgx9EBkH19iVm+nZtSDQq4f
lkGs5aafJXV9qQ198WtFGU6PN8y6KiQ/I2NREDFJquXnvB0ry6ndqwqnvcWYeLoYTShaxKGM4mM+
IpZ7rgGev4vsZpiPQ42zxjsdxp5yamZHjIdU9cr8+PgXbS0xylG4gkKPQxl19YOmAqGvRZuZ/DCV
/wh97CDDY7i2k7NtDsP7CcKKwhutkdt591ObCeKdKshE23yKxswJwsFVdiazqsy8ri5/PYhE2Qe5
I9uLJNebyRMlwlteZvglxUz7aBR9qp27KB6fzDmeFD8dlPRS6W6h7XzdjUl6JukA9XAoSGzY20l6
owJJtV2agNaH8YdiVSNG1P2e/eDWHkKEiYBcik9QJl0NQ6dhJC8pmiBSTPWrpzThh7pREdtstPaA
/KlyqBGtPgzD0p3zTvMOejaJPyylyHZSyI2DQ48WwjQ9S6RW1ylkMvWN3sVRE4ACKV8G2yq/UybC
tMCI3mprxrlBgkZmqyAJ+Ff+lF/igbROlklLbRH09LROQwl5jj30xhasBCsRjEsdKEgnRH6rmwC6
c6iQKWeB6pRj5efsNGYzegNnlOdTPVOKbz9GCOdHb906jEykI7EJkIDvwPJ5SSiUoi8WUK+MPhsd
vG/oqf0OTfZugzIK4CEeEIqxxJWrRyT0mq50tSyFQ+b0fgnt0S9nsXfW7zeoHIZuAexXgwR1vUGL
PEqIUMMkiAbBGZ8LSAi+1RRe/TJkxRh+1eNuUZ/GUW+N86AOCWD2wiqVEx2AJXN9BDlSPXh8z63l
Wl6/rWyLSkIuCco6tgvrstWdGAeTsp6NiXdLJXyczQhbQGdiw+FgEs5B3VSL48du6v1jEP2GPvww
NX0O40Q2sros89VGI2WabKP9qc2Qk85LWMR/tE2dlQgiZckeU+XukLGYqEC8ir1S9l0fMrMfynhI
jSxABWZ6Tu0yCVAbDz81eeHtPLebQxFcgKZGQuTu/lI8msSFt2QBbKTsimGjjvlN5lyTJf/6+Gts
jcT9LOnugJDu+LZRUQFhi7qUg4Y7c2c0XZCHk4GwQq6cHg/1Khh3E3SydtBdSeNkIYpb8/bqGJo2
w48izQJiTf3fyqRPBnXN8L4qMLpmP+/y4k/BN/gzTVWsjm1Yt66vRb36E5Jbkx9E05sGve1M6d9b
9WB96vLOUk5OnjjVYdLd8m81DE3NH9rJ+Fa5Q7j4el6ANh2Rh96bzebCvVbmkSO5v/t1AZKfhnsa
OGOFZbw+pb5QG3EYaKzsRHxblwUpPIYJrB9nefVkR9OICVLHlWQmmnld+jl5JxXnz48/z9YoPNng
3BCr0igZ3X4dALmdlztOGtip5x7TGNmjKpnt49tH4eTzNgN04SVZPZkt6mwU8/sksIrZOlrkY2d4
h3sy5xtz4QYH+yHBrpK1czuXBL4K/j6s2Jjp0cfJ7dqjZSNN/ea5MApxJIByUPrrJvOs2GNp9BGj
qHNzgoeUnc1wNHYCto2NRh+EChiCz4RT6/ZPo3gV1b+Mu6AUs4MIMvY0fji5bunbNR4rO9vgLnIj
S5NsEklsJYZav+9ZESPB2C1pADxkvmJwXkIiyWHleYO3fJ+0uD0lamr8pWLmuLPP5Q5b3Q/IQyHi
/nrt3amltbFjy4JKGlReYxwbIxIKzCdtwbPSVav3WjyN30qgbv/rlMz5V6jWv4+/59b4lJj459UT
Y30C7NDKyrLBr34oi2o+E/W5DezhvHcD28uy6H2qi+ZTC/yuP3FjNeXRWNys2kll5dO/XgWP/0GH
HxDaXeicqxAJQ9FlQawOxcWYWi5iZEDdz52Wll/iLMUeXZjtXol5Y5sZlGpJP4gk2WWriESp3LHy
qEkG9mgZ8yF0S2H5aEM7YG+hMbz9gSOJ5KKRJSXy9nV8ZzigMXCACyoxqrqvLWbzWbgi+ncyZnsv
pNtY0ZvB9NvbIDNDYVlNSMbeZ8UzzqfR0epa1W/Tr0qq/qhCa0+hd1XqlSEO8gC0WtAC5kpdH6I+
6Ubh1WYWWHmTDX6G1c0fbVkAdSqmRHWlklIx7RjIrDnMr4PS3EePVgKAAE3eTrNqkfMc6jgLClcs
nzyxREiPTfMVrTvjGNnleB5ykR2n1NauUVsNB/APzYn4sfm7ncs9+svWovMwwslCvRdI1KrOxe7B
iF53CSyslAmrQ/80eW79ro/i9BiSNwEXz6p55wrZuPjlRUlYTcnWIX66XQN0nLLSVqosCLti+dRV
AMCEqrh/P74otj4vnRgohFIgBcuy21GQ6JnGriOQWWJXOZdK2J5RJBBfGtAHn7Ok32MRb51NzgjH
kvPCUV99WbsjPG89hbU0qDcPy1SdrKh3L4pdFDvv8/ZQxOXUQXl01u+zOtmTUrtFFtiNbvmWmP6u
TQ3Lec/Sdt61zU8F7QWQIB3WuysgxddSyQHtB3Gflu9URxmfQmprO+XWjedMKooSRUtWGf5Wt5/K
U5u2d0YSLTMtluFDGbYRrhResogT7rZpE9hJZOhHL5yE81TGVfy/x1tlre0lTyW6HdwECCIRW62z
hsVsHaddCOWz0kXMEeS4eo0UtAYCZWmy8YeBnVD+vRRVmR1ciuqjnyhzEdGq8Zzq65yktnlM67Rp
D4uVmuWpXMrMPnu1p+0ZQm18EH4pTgQI/ktj19UuA2dcGnHD2WlbsposT4pnihs7R2drEPYxbWF6
mQyzGmQITaq/oKuDhPb9hcQGO9Fl3vO+3jigMrdkE4Nfp1a6+uooCJVDhyxoYI2N81kL5+RDa03J
X3Pt5l8FsXq+c+9sDSi1kqgXvHYsV++ZA6JRibGhCZSqEscuQUuzm6L5vassP/EJbU+Pd9VraLkK
EojU6Y2CdJUZ/iqMrkO30cdqiIOuENUnw15i04fKF1tHet7lF20Mh+q9G6o2XEE6ntexXwbK++Y4
P9nzoltno8/c9FjKlttfaVoYBbiANJ6PdlcMhq/OGSbQXVpO5qGfdKyyIs2Io5ONC15GVds1qMPA
8VH8skg1HEabKENAV0rwnHO1qM6ekyrNkwhdo8MkK0+NY5E6DV1r8JfOudGm6q36+/KckSJRnqay
wKKsVgStctOFxoqGzIyV04hrCNoDhnEMu3beuSO3PjZdVWJxjrUsUN3eKTl/NFJehR8weXMQlnr5
R9dV+Z9wF9VDkin67+wuapkIgaAZxcO+2s4hvAqziHrlOmq9c8Ru7CXSTPJNsx2elkXZkz7cOqM0
PKn1s6iUo1dLuRSZ2gPeUa6hqrbHxMCmra6Wcudm3nhpwEkjRSU71PfdaRUd8kh4tnLV9E6F2iW0
57Zo2s8IgmRfHh+XrQn9OpT8oL/ULCGIoc7sIqPUGnl3MJWsuDgVYlS/MQpMA4oCQCYQUbodxbaX
KR4kYybKGyx5qItf6OKlO6NsPGg0DQEdIv0mmcyrCzRP4inXzDIKQsfoDmWmKSfo4MkZWq2OI08T
XyI3V49Rzp33eH5b2957ReVhE4aJ6Wpb9GqnwzvihPWTNGnlyF+qIdd8L2O641BYh8fjyV29uuMo
XXrwGiS07E5zyIMWRh7qIFlmzsons9Xcc0b57zxHmjigoZJDnJ33OH+bg2oYK9AV4n+ta1QdzdY8
tdw4GHFlPWXjMhz6JrYCJGmc41BZ3dWjprrzemwcBeSdpJeULNZaa9shp7VFqCgtejduqb3Umd2R
7Dr9t/9z9ibLcSpt2+4REUHfTIGqUmdLsi1b1oSwLYsEMukTSI7+v+odfZa1rVh74oHXClNA8rR3
Yy2Jd/z3Q33zUvCoQOeS5vnE/zykLrvDJZbk3xa79KMOC5kqS5Uf42F5/v9xJXo8IOQk4OA1oalu
ExWoHkW2OBgGnTkVBgos2Dr1XelifQ97/Bq4eq6zIPhQ4PHtkYP/0g/YStHPjRCX06z1jR9bzTHy
JUYgcVyGn6cVNb9DoPZdZX4x+U9+5w03w66wB/n3bf9//JDz8ouPhdXi+YT9n2BT9kM0dBI18soZ
vFw4Q3Pqi1ofV7fvDvjsWfSAw8KjcDps8QIUZqdCj4d//4o3vtVzdCBHwZ6jCXP//BGweto12NBj
nxqNlFodPSvPnZB0agIGK2H0zk2/dao8ln5Mds9+ia9BDbJbfbfoUGq1zvO9vNt0BT1xFj9n8NHv
CVO+Ec05Tey5mCIzsH691Ni6feiLrrcuKrWuGcy88co0tn357yf45i1RRpzVWcEFv06CRg2hDiTk
362vpiUPwGtdmAZaV7rMlff93xd783XRB6G/cxY7e73uEqsddp0L41BA3wqydu54c4XDFqTunHzd
6QveeWNvXREKAoJbCIng/fuqhun9aCO3wGGHiYBOPp7vGhhDXRYfMTc3cx5IFdnvBPS3XhyDEVb4
Z1DoXxDUobdo1KQuL+uq5jNUfgJJIHzvKm9FcMoy6gomD3/PsQu4Raz2KMXH1tIAMXAxHU4jhLUj
KvPzNXazuIvvnghO/36HbxyY86oZfU0Yf5CdXj3RZGW4JFqbYxnUzpUQXXVovDVKC2AD77y8v9wg
z3XZGbjAopLNOe/xz88b1e/dJPVSXS6iVPbJVcU8YPAtiz3TqztaX4s1GMKjp1xVXbRhYA1Z0U4g
Y/DfBRpj13b82Y4Fe9Sy8bqLRqvlQeI5Gh7roAjsdwqHt57M//21ryLiaJlazpNCWwTgSO6bBfG6
dXbTiB72nSP2xssHQ8FuCbV2hzT36lJyqtlBsaNm/rMvX+xt77KuZXXsWdNw2+nez6d51u+8+fOb
fVWonElSVJBgq+n2XzV/SC+PQzdSM0RtUt/Pq2PS0HJEphvPzeJQWjkaGP53Xo+dLzpR9/8+eG98
yqByzsIMzBrPafDPw7B0IpzXuhSXodt6bV6OksUpxnvKPZUbxhypsSP9Xg/0RhlKe3D2wTu3iH/x
0BSCZAAxcVNILLe6dnQ3HYN1bc62ng6HiBGr0/QLUEHxH6k350RP3AJDxycWMiR/dbtb2deNCwbz
0uqL8LaL7J6Fn3Aytx6jd17sW08W0g3KUmcwHmuRP59sZEKweuq8C6mLc0k/eM5JhQ3OyD2Ty9Ie
9ne+lLeeKlwKuqKzNMJfmsu1VrUHQrC+FOVSflunpgdwNWDrGjgmwvpZJ3gcEheOdO+Weufi/xu6
vzrH0bmvQCSQkoF3++ftBtop2GoPPFktag1x1PKHXMLjEFceoifjoay7hX3nUorcm2l52YII201H
L25vLTGtD+VoAYttSndqb6Gcjthtl05xFXl6bu6LoprvkzEeP6DJa7tZ38f9fhzjoGvf+SLeSDTQ
TaExESHDv8fv2ygGvx6Yjgx9vd0GpnfKVGNBdfz3h/fWZRJ2JvQnLIz+mjJBe2pQIJTisl0scxNr
RJVaP3pPBPSN6Il0LJIZHEG0lF/Xk+EU7DpcQ3XZB7Becg8GCrrYVg9Czmcs/PTve3LfOIJnA3oA
PixPQVC9SmMLJk99c16WFN4Ul8di6rclBaHlfq6Uv+osFH1bphxTDMKNa/oak2E/gWE9bUY+KTeo
9yP3Ucnc1EY/e2i+7Zm/uaO8iLqIf2BTFgr0OomL6dThgHq/Qs1Yb31blOvnOQzLJvNb/Dwy/OlL
6wpF24GMtWh57Ze6vYfZtA/vvMg3HjFMPiyxgd4xZHk9lEQIRelIe4pquVV7VgzLevJKX/SXuubP
d3LUa6r2OYKdrUqJXrQI5O9XEWyX7bzsuKJeFrjQxxk6V9LJtLKxc24Did2ncGf1NFf4WN/YUMft
U19a9ZqGZcSACVzpFKfWMjqa+byHLuO6q37I/30O3nokMOLA9VPTI4Tx6je2tqP2bQFvjyk579/u
9dHazJQGUv5Hrcv/PQ5Io8A+4ZGB+H51qdnvhMDRRV4ilOocEUObfxWqaDPt7u3Lf78r1KPhepy3
q+yH/oxw5Xm73SMBc2nPXXw0jRfmMzonWdi0X/59pbc+I/ITADnGs2gXe39eaS0a3eyTkpdMY56k
quJDgvpkaiOacu8n65Jh5dLkq9PX3/994TeC0v/cf1BpQtH4r2KkmIPSVgFPs+vm/uAZE30wgL/+
+/72rArDVAahL1RDXkUJOfmyncaJ44Fd28XeWP1BbPh9Wdp5T9n9nHVeZSUuxTySzARE6XVJV812
oRy75obiUlwJtbbZGNKRVdo4JCBLZFD8u4d/P8U3jn8CAoITAhzhb7xzMZ8NUBaoM5UZJ8BQU3Fd
Oxi2dVH1DojkjYNy5hlioESN8bfOzly5yUg0bi7XzVr2y8RFrvdKEEz7bPA22B173W3bxwWoafi5
LGO3eC8cvVHlnLcxBGUSDN3gq3c5m1HZZWdD4LH96ldhMbO/QG2n/uKEUg7pFIXqC2JdTGqR/qvD
T5bpIdqMVLxhqgO/unVnGXanBUWGazBecUR1X5Z+KgvotYd/v5c3DgNND4tJMiLM4NdDpSryF103
bNN6SrKTcrcw7exmv+gCb8+kor4vqm15h+z95isCpEk3yXyJLcOf33Lc4+ZbREtzqSPpfXeSTj6Y
rl3py31xqqe5uVE8X9KbHVz++3bfGiZRYfAVk47pmF9fmumRaTGDbC7dyIgurRRU7BSmyl5nEin2
ISfTSImgSNe32bI0jofNXexB0V4G69O/f8xb3wQUgDN0nOKQReWfj2FuPXrnKJCoT4ZDnNLfu49V
6Q9n6xZ73t5502/EMVgykGSYxZ7Ln/Ov+T9jNLpsJbqeBAT0L4LmMCHEiL5c/t/viXqXacSZvvaX
DlFJvcLgUHMV6UT3gGi9VNimPZTkxXdu6K3PjGKUgbYPhe2vahH3wWaw5hAGW1A0p0mpqMq8TUTf
tmYV+BW7un34rzcHCxccEXgqijkqmz8fIaLAkPaTWl26EvH2NPZxN0R6sZ+DtNv38J2rvTGUoBJm
+8lgOSScvSamtD5jQKsgjsRLjKq47mq0pFsVNF8bOMD9pa+meMhmCIL9fdKtokwLjKX93IyBZU4h
idgwHy6X4tCuYS0O4eCv7WFo3blIsaEY/P/8QlAsRprpXHVAbnvd3WEdD9ECmc9L6OTjoUq24Ao5
lf6CT6q5nZP5PUPtgMf9ZyIDWH52i6ZfBtf+muABnq5n7tLVlwXSwRllx5jVMbYOrbdEF/9+8845
Zr++FtUHA1KGUdA8XsV0lMPwS3NmeUlQMVMu9IIge3iWpU5RkbC/dLTt3ws5Dd1pj8ZKZwa6xpbC
Ua1LuNJD36TDrER4DSp9u5JbmTwDYho1QrCbDY+hXNcyh+oarvlSr2Tjd36/+/fvZyHyP31NYKIs
U/88utGOBm40AKCqIme8Kxi34ahNXQfV093DbCwC/zeNYwILSiVEoCby68+qaZS5CVuJRrKAT1O9
U/T8/QUjU8P5BhjD4O0vrXKep8Zp7pyqna7/4lRWmHprkhwWtTgPvd6+/fshvHG58+SegEuN9bfm
fGXZ6yqXSsKcox8RqJZ/1PUOoCkJGer4e/0ea+bv5MqnS1UMICB+AytT+4R4qwnA/lRz9WkVYLI3
2zaQ9/0Ya1CjL5A7r9+pf/6O82CaEWTHloiClZ36n28aNkAHh61ZLvvGHg57PMmzznT0TiI9f2J/
HylWpjS1VDnw515vvkJVFfbSyORyKkdPHENYLOXH1kTBIXGMJVK1WquTrWKLvjvz2k0HEWxTlCOb
sJhUxdbyjAlL655paeHjvAXlbV9IoT4Gw4SX2uioZbiBVTJP2dpupmPNPIoSSI9bTqfCFIidDeW8
LXfT2sowrXZ8xrOtKSTuw9pWI4r3UfJjtKX16A+BulNk2ZIxnls8xmUp9jSUlFU5sEPrZUfZzOTt
vnQfHVXOP4zZpLpJ9m37FTjLUkONCJY28xp4HRm3ImSK4h6agQDGpq/nT1ikG2PR4DjMgTDZnkSm
uUOpTH6xW9U8RrXbPTrbXo8n4crpq4iZax+cat/3VI7rihuQLprmNxIxorvUzIasNE6kWNM+wNP1
81q0MwYicCMb/7SuIauTxNKm/1FWHjNCY4bgk2V38c9qTYbgUFGHrycXZ7YGGYVmHm8ai1XpjYIu
VeY62GRzrZVl7GtA4573c5FJZaWIK637LyJag9rWIF3g6s7eFlmVGPlBuaFFxhvH3rmTbTF8VoFV
lAtskS2xn/dtSNoLyx1W70PtdexmsQLebJfQHFmtHC/x1AaY+uzGQocZOKx2o971gmc2C214TQNv
To3ZhynTZ6+ci42J03Ih40U+i8LVjyyMqVQUcIYHbSPBfbFJ/ocUlOXa5vVs3C1FYTHCOAjMfY8X
nliHDABR+RK3vedn8B3rPdWtkk+dKVfI3apcWVoMcfwJYWNHgghT4tsQFP0AxWyU32cUXWXmxhM1
uSHZJWDcAO4dMB9RQwqax9lTtUugOnJsEzBXMOafixL5tcxxAHsAxy9NmYNTS2TOuHf7WhjhfKSM
mb8DIprbg+inZjwsslzHdMTrTqchcv8yixOkfrMx2KcXvvEgX4BX3Jspaau0MnN4Y7U6BmoXsXhU
ndM4GZ1Ik9VFH+psSUR1b00jsr8Beso6jfxBXzd1LDvMNrvxazk08roOvPZktar/abxQJSe3MU6f
T/hmyCxBhPi+mruwTq3WXbaM49/U2CSi6JKOexD9dhaveNxxyrvq6q3aDrBq8AZrbenJfLbJMzdi
GFzIJU3vXwnm1V1q9+t0ravagNyNyuLe2e3qMSGFSmTVq/Jz1xT1FzsY9idh1dOeBZVwTFa7RfkL
JyRhpZW7yCprYFmWqYUNmcmLJmrji96Zt6+eO3h3SS89nVZd2Xzdmj14SEpfr9k+mPCjViBLc1HF
66/Ot4yb6qVjfjnGcSdgcGkP6v/U1wh4R6qyc9EtRqdJty8Wf6+TQx3rscBpoqtvEWgtHe6sioY6
11MXDLlnpsr8grbHpzwlVSDyjv2fvLDmwb9RrMxu90IkuYKhjpIJppMmBXbo7xkaxUuXdyz3VKrQ
7suUnNZPlheOU27m1b31S0/yR9COuer3WGXbvgYiU4luH6tmlC/Y5nrQhtve4e2aMpo5hW17Nxhc
7bPAVPqbKOVUZsNWqj3F/4QPZBm3GWXooB1+NgGmV2lBMFP5hENtcZxFGH4N7Xp9mcJYfvVa3WyH
OVzmIEumUNwFvRWWJ/DkEIFMO+gyF3IMNBAtBoE5BX/iUOWUxZSupeWe/KlR5dHrWCKlSzmNH7bG
tRsinVofCtdl+NX61M1pF9Xer8quSnEwI4JRx6YxMaMdti/fvb2tRR4zKsOuFRG4h8kShc5UFQbf
mO+N86G2yrFL4WXuLxZ73jONbYv3dHcs8w3j7XbMktJSF6NPU52tQ+MgNoEua5OHnJkkday+vYPj
Vj8CsAADtkzzsqVJYs9PZVkMmCe1nf0Dv4j5mwRrgYTB5DZPMjDhcCiR9QvTZJ3RfYwqrpXVVXXm
WMA2C9K6qPqXtQJClI9BWKvDsmxRlA2xLW9d6AD3DqyELZs3IWZM14T3FSY3M0i70nH/UMx2OINI
W9of+xlgwufoWONhL1usE90Ip0HfUbOd4/Q2j1kcie1rD0uH0hTL2gC3pxaL6gZtTfRQcDFw0n10
Ec5kaIvGb9jue3SIrTUCgxNZwBfAqSKi6vu9uezsIihOU9efGX+RX/FQ3I2JfxY0jWtlbe866lCv
lvuV8UA3IPa6AtDTXec9TypJPsA+gm4YGTgu6aA63eJtKc29ty39TdCIKUr9cgTcRIpsbo07mge/
a/aHTg6cVYTCwpe4oI47dDvlNLGjca+2ukHzVY5lPBz9Ddu6NOn1bIBVIgeaWrXy5Y03LP5lVWrx
o+wIC7gjCtFkpl6Gh8n3RHOsF0guC2P+7gopnn1g/eNPl1s/OT8wH6yxx+j5FzRq7xVhXtvloR2j
9aVfdg9JbYg9TJPVRBi0py75AMmhKHOjTXRy3HYaMq8IwjZD83P+HbSFDNK9t4U41maOFF9ZmbxA
4h6xkCWaWOnekS0zBQxQYOZaYQXKDlq96CpcdmoL0TGL7qRvUgdYwZw55VjK1Fnb5FaUAtEU2wRb
ZiTmVqnvDfXjIrX43fXuuuRFpGLDVNsK70vP7vj+A8tv2TjJgAIDVVMASiTWZuA9p75up9s9dvWU
GUrmT4UFHe44EfsvdbgVSb6pguK4JxO5zAqNjoFTVyjfQtUj64ZhMX5z/c7dAeGUzZfR7Ik8tB0A
2BQ3qfi2R29gyaOt4Ex27rxNFw1std9ea7V3jdViqBMoX61ZGcd9k611smy5ac5Riy2Gud/Krgov
areuPiBVhX3FhF0feI5gXO4aHCTMyXSQ/I9ECfsuxhF+oyhwzKHTqk8+0sLX99hb0PuO/hCpvA0M
UDdjneES5BtDRN5L2R/sypZz2pc2aQfHNhEhiCPt6sayyr5L57GTfbZCtiA/LlvPJ0q0/93uc32H
XBrdv+MLPGNxJdndi31ut+fE0eVpCtsg4XuZty9daLprYbz5i20r0iCS++wf2mEairRzibAZfhJq
TZVvk/ytpkEmJY7AHYTjGn6Xcc0XZu+jd1XUKp65A0afaTESlDNHrj3+eZZYurR0u/ADvVy1pREC
tn3u1562D3vTuW62iYG4OHpbEOSAdIARSdQZXD6RJL4FBIQzR1SIokmt1RQtx09YNxOiFCrth2nh
P1ZLcttJ9nbkmQhX4WJN1vW0zOwM2Z9JCq8a14DfvRvoCmY+RSxwSoVRqZxczkphdPOM/+1WIJUs
nM9K9eWDFejkMZpsknwpiem6xubptApRjMcRl0ykiULXGZlQ91aHi80WWhz41mKFErbd45LYS8/k
rtEX+L6K9kJulfdFjVp69B9O5aX96IJpTPTotEd7sHwA3QEYjZytBuKH9toWt358tlQWPptisEgB
Upd0WBKzTuOK9ShY1cxokFnIQG/Qy3RqhUHzU7vtPl60vrA+KWUjUjQBVH9wzgCRLBgRUEvrEPh4
CjrCvWiVtbG/QwEW67Ft1Z+Tqh/srJnj5WmynfJG4CVjsmb05HBBn+zUGZQKMolFs9NQHir/4+gX
LbvBWDhXq7Gc9aSA3U2pjFf9BZmUgF9tBxKjLxPaT01f11drWKxN1kaIlWbz0G/fBkB7cyqcKVwx
Ava2LRN6XOYUGZiix3F8bcTB0RTiWdLS2eQcVafNWCWNv0TjL6gVJVVUp2QZy/7gWABBrmkOIpm6
yKbRSi2u+jRUVTelSP+4v6CdB5QgSYtYdTT06rDWLYfMx6hlTRH8GO5KII1divJA8dPTzvx179W4
5RvFR8tzOncCo9rUmC+mmRmcx1szpgVLS9A3w1B9nuo9uYWwQP7fQzOux4kyyU/rISl/zYNX/GDt
6agsiAd7ycLC77ksMsIfO/ZIz6MfUGELO/ykEAwc09Yam49lb7OANW2w/cBQCGX4xIEHnfldP625
ofL66QfO+O2sMGYdV+qRR2t39AuqfaqBQ6rjc5BWZk4bqpcfSi7cnjuZhekyPICPBfuY9ehasvpF
i7a9yF6KiYWA5Ij6qh8buollWNNa+AThYgv4wevqINoi6THUxIip8OYPIBoCP2vaXv7CPGr85ZcJ
WUP6CLylg5j2Kp9ry3/0Nb1Z5m/R+khDSyAjYIGTjAnPN02p/CozTrWInDKvPz8fhaTIvEvzFGzh
0KfY99BbBu7uPUEUpfKxqmXe8iZI5Ah/aekeq6JanwOtgHLUitYpBZxi3VKxB7SvepDFaRmUs6Za
zxuvWQZDdcBofoK8AM5yJitu5ruqEKFL52i0rYwEX18VmKEQbcbG/LTWsrru3G2q71sHKFBnqfCr
gCjeHPvVJJARuj7xrhFAr/o8nlR5iotxbnLqzh4Ai2OW/qQW5BnSbTReSZ1ddC2wE1fTOSvf5bNW
m8zsIjwPjFVJGseZZfyNaW7cpKvZK3pAZn/ycE7aT7vlb3MaAg1qcmJ08XEbvOolDGe/zoPJkp8W
167a/Hyorzu8VCjch9AeMngFLpYOdcSgbZpBz61Uj59jE+oxm9Z1szMgIRbpz2r0c1PscNISa++C
lCZ3u2jrZHBSSqvxoYxNvGVRjQJFao2j9UOSNH4WW9g9NV65o7osE03sD7qAjjik6nL8zYkJf72V
ZLXsp29GRkGFrc42Rkfyvvlc2131A5jMcI/+knoaw92JTtviDDO6rT6N0hSanoyhWt1lYlcR4V8B
B04VHQ7NcSP8H1qP80ev4rpphSPI89Y3StJ172uBjkDtkWrI1UFmD9t6J/lvn2RlJdYpVI75XiiV
fCqWuU7ywgJ4xZcwjGRmnwF++j+KUCqANVwudbGLzJLaAw4W74Gbr2tbPTTUvqdExcnTuoc+cTxp
64B4h0x92vdF8hvNn6FJKQbH8ZCMhS+P6CLEdebFgoBqilV9o2p0blb003Xq94GDG3vkTNOxs4f4
x1bU5slf3fkqcM4adVi3mmfCNWclngMumCjdEiVBDJapwwjgeTZBfKujfdgzxGOrn9RHiZ+a2Gqv
IGXMEVMKDeKAecBQXIp+Z440Dfa+nupkrRnZ2zXZI9zHKKGh9dSppjPfLkY8xixI8YHlHMQkpw/g
VozJqjmuOhLTwAiqtUrefj3oUaaT20rSmWfW+NrqV/tBi1HfQvmmGNp9JW4ommnXjJBlC0piWjCk
XlwGdtVuedSFIP1kKnr09w8qcMt7G9+Qi9Z1u0/rPk0WZhbYzqSFE29dvhYi6tM9XtYWgYg4rjIh
DF+HhlLBuGxxzSH2hfy5L07yZFvzWOO7lzgsZIc90ekSG7dM+5gheaZ1733x7KV7qudkw+R0jNeV
4fPU25f0jXqlYl3HKsPdznYywWC5TIMY2dXS7+k3wmUQH20rkUNGRSesI8REth3wIINPtQidNpeu
RkvXY8BlUt8JETypo617DuWCTV+5RDu5Pomnr029FZ/WzSuKnCWD+3vibj42iQufMHJkfL9V88Zv
VPWZjexGTwWQLJU2NU1ZOhUMtVN/TMofM3KOZaa6oSfDlCIeDj1d+2/XW2ORz33XkVbmxdvToPeg
hXYAiz8WniKnDgxopqNzZthdzfuw3FqyVgI84Jzc9eGoCdCWvTPYiEZvzi2mre1hDzqLw8DG20lt
tbtXne5Cnx9chI9oucBmi+Wi7i3fER+wB9lCJnpb9y0yevIzO6y2L2vtljyv0oRX1thZ0RXw49hh
saTLDZHbMgqv8DHfXnq02bB9AD/30vuGsUzp28hZK+Ao1Cuz1M99sOoxNXPj3lCZGX1SZ6pfmlTM
eLKt7bfbkTL2qU1CjU4Ny/iHBLs4QUM+1R16kDp+wrdOflnwViBVbMikgoOM6cWavVvukqSrBZ12
5zoHX+0qhFIV2Z9ZCFrjZTvTW6dJ4YYfZVB4VwgNJ24aL6V+2spA/aSCc188ZdgFCHyEMafrPYR8
+iJqBBXb7oynoq3sazik/Qiwuui2PF7L/kflaROzQkvKCRGHJJwO816OXxdmbS7Fe9n0B2oBRouR
3isEo5UYXqQ92BM7oEL9WsaS8CmZ2cb5GncWX96+qbupccQLCB16bHfQy5fdmbZb44v1O+fD+xRi
QvdTMOVs0m0CHYo0ZjE8KfQiPpRlV7qnvVnKH4aKMc7G2rAHTCKasXRv3O5buS7t971x7MeldfrP
I1pBj5aaxvC0gh+8ha8f/aiqsuiRRTRNnQ9M4Np8t5ztBC4NVCFFpvt7BwX+fULE6FG2m9oypI5o
XKlU3WdlmPPnKEmFnDnNR6Jjr0E4z3aaL6FfIJ/XuAWgEp/8b6cJ0sxJapRMxiywt207JSMTFsqW
bv7K4tq9r6Ok+6wD0V07QxU1F7OybZE3aIP42Uoy2dJZeDYuKC4+ialZ/fJLYQ2mZA/n1t/WRFiE
zW3FwqHrxuB3a0WGcSorn8e90ihuCln1PqPtxu4P7HzWqz5ctwjUQzR/dUpXDAS10otOLRLSccq5
BPLM3SE1YLR9QyAivFVFV7B57Z3lBSghUcU2Av9IlkuddeR5nbd9HPMvpo82+oWZLufS67c1SE3H
HjHtk2aLU0qP5WmANdCm0F5iZnE1tWwq2Qq06dBXPsYmMxEmVQCwK1YmmoPlla78PTFgYJ7t2IAx
x8lrjz7YQifzZ0zXcyNG6LjQRAiNgyVpifceVZU0YFBo8o7paQmURMo73QxYVotVhR05t0uSrKyH
8Wp1kXfjJ9ZLnSsMzD/IQSVhhlmT/bXYxvBlYn3xuS0Xaoy54XxqkL4jc8Kg8wlPk5Xg1yfbb+6M
WHm6VVH1sGhv8R4wcvE/DUDJ+vYY9yy9v7Gznn7rwbWI8VOscUY9TeS64IQfQP+hcRNNPzOo8cap
wHNcIMC3qINZuuJJEzsuqQw3dax7MBSZDOfu2a+KGt30QsYj+q0ho2es7hJa527RD8O0CqasxGxx
WqJZf0jmGS44LvDLixjWc8dGg3gfmKa/M5UTtSgdjN5K8V+rD2vvuHfNstnVYYCgVaVxN5mXWoXe
dSci8yXoneab4pQGKB0P653ZvPFHVw/h15ZFOxO0KqTdbL1aP0jg1t1NhG/OSEckV9rKwaV4XpRT
MxJaloBegkBaDR97pqujcyG72FsahjCBCTxG+7bpZhs0U+SqkGHBOJUHtgJtRJVTGyp3G2BwcxCj
U9BzOV511eP/x1+32KilVrw5dj4SXx9qq/HuYianlBtAcX6vqIF+081kPY78Fidt0fA37IUmB3oi
3fpzNHs+6xVaZC8DcVBfzcy0+lxM/XkOSJT5iLCs7GBhuetwqAt+DluNLbyCGtH6R1tAY3+WDmzl
1Gf5PaM6VyxUMgkFJYpcdPQEB2BoMxpuRVgVH4PNt7dsMSr53K7DNly4SPWa06JQeT0PF+z+wl1p
4g6Bq7blIL22/NZa4GQZX4yMdLBRFGFmI/ta58KIfb62w7IuDpu3R0netmE8p9XUR2veAcWIKUvm
9hOMDVOzmDcDUOxo5UE0ybh+ZhDRTVmdSDt+FrYM2ArGYrSvJu3sQRqRPUU29R7l2RwXsuFjokw/
sRjCDGHSNA5D2A8qH5QaDPNTqBsHz2ltGsCqtFHjSgwAjyN2sZtzhxvOAnSTHPfNNUXM8L8NzqqO
ve8p+xCqevu6RHpO8tWLZhjMIaus1Ad8sd/y+gY3m0M2bvm8xP01SVs9LuPqXSS1HH41ZDBxsYDM
bY7xalR9DIchuVXLpJqcj4URQu1Gg6DNCJvk0DmwRdNKBxSIFQP2/nhOj85luVZd9KGmUfhVSB/z
umHxvnezMF1eS6dt0w11li5LJFwVVOd25yVofSqblHHYHJ6cqHfnOxNUen9k6LFNH3ZG4OHBp4wR
aSHX8jcsvtKcHFZ36lpheURLoEWkvnZokLpHZ0AKI2co6A+XQIvr8rhEo+g++qYvtrRc96i9XBmn
j3SiPk7hfBcUwUyj/x9HZ7LlJpKF4SfiHCAYtwIk5ZxOp+1MbzgeyhBMAUQAAU/fn3pTm652yRJE
3PuPcr/vRaC9D44tNpp0xIUgT3Kbl+jUSe7gZ+t2Mnx1UoJPxMlJd2sKzKPdO1NVGd25tlfzi/Jv
ArE2CXc/7111/FUSKPDXcjNvXgwPmuGVdyHuaul6heDIawpZ4ffLVkNlOqfu0HvnKakWdlOeH6hU
byPETRIdbPg3VRnck0YVmYf0NnR/ozcksX+azlk0bzCHz6llfeT70lLbZ7JXF4425TYzWb2dEE+x
tZG8Z9vt2wx7RAOQvm01yaElN370R0XhmF6A8vsq6xINP1KHVboWcBPp93pPHbSA0+H/EXug7VtX
Rnop1Na2KR3JKyOqnmBys95T0r9s4z5tTwTMOt7FaSSknkObijpzzk3/rHBml17oktgGAxd67g5v
+ztWDThIW+52Y3hJvX8rf/j6CAQ3tWcBiGm+xTVn0GU/BpZHvh/vRbm4z7IRhwITLjE8IvOIFzGP
vjPI6zKuFOwR17M8erQqzn+5WJItg3kavFennBKR1cmYOq8BA9xIWMOxrM9puSVQlLz/2xdPLfP2
BFYdBx8egSBxoa0OYFrU7m/3zZ5s5ol3wDMZW+ZITqfhhcgDhUv+tK46dP948Nxznkig+Tuxdd14
B6xLugD6ey4Rgx9Bc25xWVzn0Ix1HkZy0xd/QU50wrmy++8d8JA+9e3mAu64QOnZtCs7PA2x5i7o
2GN1vs0DAnVLdk1/6kiC7k4IJdwH11sbQCcp5j3zxyA1rEYEpN6nAG9/j3GHY0abrk3B4lqKczWV
JAFWnBfr45BOPEdQ3IfNDaOP+trczBPcVZJYHLvYxckVldItH3Mpm7RAExDZrFRm/em3xxpkKcbo
48QDZ6Jr1cWNOev2iNgiUvrqC39YB5PNAd21uaahcC9KEub8vDbBtP9ok953ISuDJXoP9ejF9ync
KksiuYaZcAY+OM135ts82RKHCzXVKlsxmdpM0+185LJbV8pvzW6Mvb/leu+5PQLZFLhqfP5a0YGf
pnbmTT2n2xC+8YdzQSr+ct+12bSXH2ZJibeA1//LJqWfCUGq9iskX/0jKG/XEc3iifvo1tbdzmO6
MVmEG/MmjJ3DmFdHVT/eN5XhXmxr54hyFCAH7LeJxbhnwKiTuKfDKPgasN6ivmsMAXcnwMp2YG0o
l+O72t2pP1G8mJTQCwPMr0qXsjy7qxuM3yAiND/M2vTVA0AGKgAtjQFjht+Kis7WCBHRnWmo7Krz
1u/A8HV1PmxJ2ihOiWjKR7p/0HmHibHPwxI7TyHyiuQOOCEaT87oSu8hBPv4tqxlCFhaIwiDQ9UO
J9icDkBzQRvQkBSjPMy6XRCNr/1+BKHz+rI+m7iK+lMj2SbvxyMkE5hWQO8NZJYVo+9msvVMOoCk
9nOpf9aBp45cbYcssz46Rk1Vngpk3gzodz7HvmfyFdBTzSkW3dBdZyW1+5K2eCjP/don7pNL3h0n
+ApkAKcJT8LUgzVAhAUjBKE+XblF5sLDeFDDPmusPXXTAfJ6KH+dZ1EiP/8S3hI5frSmrmvI4BW2
thibkr03QHkdfh0j6a75shIw/LcxZTJBFnCOdszn4DeAsy4P+uSyhF2CGcjy+fC9RuYOwldRmHBL
zXWoAr2cU/SB9ddltjPjBK644WwdksTHbt3VdaON+b0nj/phpuJ6zn1pDlhFdB65qL1weIxFo8Y7
brkepaGVQCTSaIjCWYqV9noh+w/wrjLK5JSUNbUw4fKvP0wkCQjoluBurGZCmVasIH/H0dMvG+TX
B952+3/cxIUIMGYXZ6Bix6dmCHjgneK2ZKe6LYin3B8bpyRLiJHYEoIM6YW6QJyHgejAd7JrkKzH
dBH+1yzaHvcDh+BWOJtMUIFw5JGDP0LbbLxu/hv6C6XcrG+Bv/9T3dY1FxynbZ/N8Nhx7g9xtJ6n
AJoeW5l1lkmd4qNpqf923XUdnypixVfiioFoHtG8yvUcNWr6aWa0UWBUiwRZTN2B+AyiPUtOxIo6
du0fGPS79Zh/sE3068scpvUjruK5utTzvoqzAiQGJVhbeFudHt6AzGYQJQV2bUvz+GYS1D3RDCio
JzeITyGutP5kHbE9STj79CI3DpPM01CGWdhbf6dca2abWxwtl/PQTuPFILaqMkFRVf3oQ5r1ebng
GL4mBGShwt2Hds+pWl7GTPm7d+SmCtWSwTFwY3PNSwGvHSxOtodx9WSpGyJIfdgSkL20rZ8NEk6U
RPUS8heT3lFE0jPisqfD/NkMc/W84lpGCyP53B6BwP35YI/6XtdT9LzzuYcsLZOF7buS6sdmO/8X
IQjtWxB248+q9HqUF+sRHK835U3y5IkV0BXtkibEBtB7pM4vUcdpI0H2p2zDsT4Jk3QaCMShmq7S
UXpcDusM/3mSF/vc2dIMZ3oQw/DCy2iSwq/jtTuTHIFIyqh9Hy++E7X2EqEo0JmWVRyeMQTp8n1d
WJbzOQhuF8Jg3B/8Yd78aBhYvV90zqbhRSnH83NVb0d9HpNIp+e9oczkbSlX+S1oAl5dqebys01S
DYJhA/ETugcdV0Ns2FezAxgWttrCn3OFheQ0seDBFTO08MpzMH3XYG51Vtbz9G+j9rfPJdzQM4hg
i6wmMvEr0QAz4oYkXJsz7LrlTfLr0j25Qkn0RmpxB8ICqwhkvHeHb7Wy6bdmj8Z/qIaD7inYXYl4
ucf54K+q67NY1WBsoStHPG0Tn+yrCSdVX5Fu0W1oV5Dr9yW+kRZM2suXaJv23x5anJ6wyYSdNXHU
9BeCrpGPlCJy4ZdRpIMHsRutPzb0kvG5pJcruMw158u97wDxXqpDiyWftFjRzPhbjwW1ZLFpgJTs
3SJj85VoXh5Rx4nGnz1ett8byusvTkqSczZUhMzwRtImfW0scQF5Pa20jIxH6QY3dZagtRRN7HAp
x3V9O8zas0/PI6EwBoY+zf1khzuqnM4A19WSroBxZL1FzLHt+oqQadlyZ53cVyxGoGWqnmZyRdl3
63PPOvifWhMLObXHkNFzxaP3px3sXJ2Ebw8fFHO10x2iP74EBonxpKkI6c+iNl6dR9YEn+wXSAYA
0fb++6LMxg2+rNxJFNHCap/whijykUdf18UCCNs8taqR3+ut7dp8UqnnFm28zOojnsoh4kcTsCiC
llxzdT0TbCQL9e5vU24IdxDjhweSqm39rY1zkKYwycVcUQpRmRCHIW3qyUYbTx77bfjiMg9vfzt6
iIPTIqDnss3VOIi7wakVCq85kuc6aMiWTcncI51PjOP3zSfp+jxvMw26nEmtKPhnB2/CCjfA63g8
z3rqzYYfVR4fXt2Uw4WEX7LPkO0Fpih5UIF9Udp/a7rKjZ+mqKzQKlTGqwpbGzB0N3Wi+91ZRsCi
Op46OJz5NqESihlmVMEhGKkwngOuVm6JIgkCZrgbOiph8nVIKpujfatrZCYjMNY6Vob23DEBHfRU
7Hzfh55Niq/r03USinWXERsZzD70b27XGpoIraWLCIITmqLPil85P5Yunq8Scv3XoSXwWQx2vDLH
VS2Dhqyn93WV6Xpna+v9F+k6KosZ/PtLc2hERlyVNc6KMY5u9GS/FNiyIywltg5y+MTwfUJOExVY
Gsr/yCJEm3ML0Xk9Ir9vLmnZu/E9x+fa5ozbwueKGCc24vBw0RCxz9fnirExuYT88P9cvq+J+dbE
8tIhVO5+6Zmk/BMjB5z0ScaDf4UWqO5xxjvLHabStL3pYI4xi3rLfu8DQU5vKgJNP/lDAsinm8Sz
D5ybzZaF6ZgUyc07djIwCt41JLi1v7AY1bj9qrbu7lEutxZRZqgxpscgbWee8KF98hCY9ryBoBwF
hv3yfpj3+ak2/PznI1rcr5Bn61uaiPSnP/iw3rXmdnTBp10eHoSK7j85p057MhCbdQ4R5Ilzm1rI
DVD4DkWYBQhfJjm/xVvgbjmtORZL5zKMyckgnNsQLuvNL0DdW0g/T/rox8Ho5UNLp8mMXc4zFUQ+
uNZHPAjlPErBIJCnEzRwFrgtcXV+7TvHFzQbIG9mKtMo3zo3fOrQgNVvuyLbqKHHutdLhipFPnXG
esOLOLYZkk/vdXoRjpS3JH3tvbn4MAnnc6Rvv0ypqjAPu6P5zyrTbA8WDFi9MJLst0yDpGQeHlzl
XqBeGUeCyEz+K8iUMoXDJj1yuibND6W3NjiJ0g/n9wP8l3GqrcCGGcKt88ObJmd93DsPdu7AXBI+
A39165k2gTD45qjuEDmyLgt0HEmR3LaUDe8GoqU61wy28tRujXH4msb0tWFBA76GGHWvCJrTT4H6
uzmbJeC5SdPOImUUYv+zrOnOHdhOUM8VShoeqtJU/5xxTtc3pOMQrwG06vwa1MmOihSwaHs9xLL+
RFDbzkhaUe6dpvWI+ktgEEMVlUkdTarzrnWmbLy+Hkvjrwyypfo0DEIV/hPlfO6jw7DYhT6uplT0
6/ae4AMxfyJAYaTkwWYwx6hjtF8PikPcVwNghGTCX4Jguspt5YKqUMR98eM9CMBBwvTH4HXurymd
4+8Cpf5y2/Omz77qmvSrXzaIx/2jb9LHzR2r7tUe4oZYJTKZLj6yWzS+gtsqG33I3i+HBFl6nOdp
Sh+9MYZfCMzafg3xmUbPjln85sIEVPqF30Kk0FSUrg44l1PObLZRJe1jE4JHFdsSrX9Srto10/U4
clRr5Q4UwU6s+qXnabB/8t9eGjSJ/SmS44L8YmATft0BkFRO1tdQnpg0erpbx6NbT8hiZ9IxqaQD
u7e3NAP2rpWpZTzoPZ4Zxm4NdUdpsnjeFVCY8heRVXzvRFct06aYLqJkzFwO3NsIi28wVzvcN8A+
Gsr7klcwzXYJhpm1U58o5pdxGjJikPmESTq687/DNsKvb/roZS/m1A/9zAMW/5Tt1m0nPKDCL5a4
joMnPSt+x0AT3vxErgUS6jH1R/3egdEe552OktvTmALK4cxouuyI9NCdA6QqO1JMtpuGJA80UdzX
XIJrFH54I0BTxqTr9ZfW0eP8sK2tfPfmsdfZqpvdyReLShdGVqBZDsCvXw4aOJwzZee9KIaxqsb7
zZua+iFIxpVJVaxoNPlqmD8Hue3PA6EJRHxNnSJd1TaqYenUg2b0Tvd7/CBN94HjOb6SGLq8TaJG
PmSncfy1hXH3Dy4yeaedBkh88Uvk9xSgPvlu2L50OJ9ft0GZubAwFSg8l91/6xiE4byhu9+ClUsI
TpMIJGajbTZZ2fnIn91Fr+dt0CJ9BKb04nxJav2Tt2HiKgUCgBr3NlodFFPoZ5+sK2aJfUYOt1dh
8q+yqV8VjdStzRDG6fGa1pP41zvIW4uoQ1TBIknnHtG5UzNG8NGt/b1gAfhhNXfEjdOO9Dk4ptZ9
8XbO+Qwaw5/vhFzK49IiWf9EJYUJwt/75N2j+Xh+GRHpGSCr2NvAWZJSvSzJziGtk5UYu9Um4a9a
tk18AeqALVOVlvci3lNMDSTYd1cudYP0NK7cIg7juS/QtCKe03gwHw4myx2lHQGD972Xel+U0epa
DgpBkz+V/KV2uZUMMsoN7pO455QVs9Kfa+/47jmuG8539nYOWT4kS1Iru2j65XGhfLN1pOesJh5H
FG5Yi+TaSwb8AjdUMDLlDCHZUGWlYnwvI8qyJtr6P7ZLlh/77kzLvRO7211rqjV4S8yR7AHEsjz+
uuOGrScYfKiAjSyxzxl1fvhwcHDlCMybAVfuOKXnYwnZv8Bubd2fPcd6EgvDtrzWjjP8JfGDfXh3
3fmnkl2jzki10Cs36wq0r4ZRhczng/uD6jRdv+PD2b6xoeCps8me5vvBvYlqQri4a2bu4Z1R/TdV
h5vNHbVwkFGQjTzLFQny554V87lBc/mNUAHotmCqpz8xWjVzStp0fIiFokU7KRfAHH208gHog+eH
xFurs6T2w58Uhzffd5nI+KQhTOrTvCPzwHstj/UUdLVEh3UjDx8Tumds4ZWauTI2HkpxTNdIOTbh
+CAoeif9y5Ck8R4cfQVvgU7iT7zgdr6L1+3AR+0e0XyOfYTiWelaMV0EY1p54/VTma0QGcXk1Exf
JNirP5IXsb43A7Y1wETf73JnExywi6OCmYuZkfax76E0UPJPaEtQFCKgH3wWgqLTiaOLMa3sM8lJ
W/T74JskZ4WJ0X0Y46DHJdUs/nquZbqIItrE3l672AYT31fIGdEdncHxs9ZW5qw15NefLIOkpvME
LgSQflQ/yd7C9MVPIWQON3oTHI1u+tsdUV6dUI538vlwdTcVTpSg7WIiCQK+3GDgbB6mtVzOM2YZ
fU0cQHeo3APV7Gw8MGaN9lXnNIqoFMXNjsRXMn5j3KuoEStI9PaRttTmuY238SmOja7yuDZV/BiJ
3fstLNnFMKvrFlwAlux+0TLdxl+tjrWfyRWN/P1NLTbm1GKAgQDxJWseORUuL0aLJLlqb2uap2Py
1B+W4/2N86yVF5w08snR0TJeNlvJ8AGRePpOPJX8M5hlJ+QMlXOALHiYqf9Sg6xZKYnwPvXxytWM
qmqQbCXITjPMBtiRoG8rQCbFmngmMY06v0kKrmaEeOFBqfZqgleMVZ48l75pHolhPkyhGXXbZ82G
cR4WQe5W6kwzpyUViP8o8Qmae4SH60calPI5YNOwOXJE818VufHHKLBdPSfpNqvrMbvmS9xZ0X66
IBDHt6Nat/6amL0yPKO4SPIhntaUEaGN9V1TxdwtHH7eN+uRept1Qccpx7DPscsNuJArytakSaP1
huDibEvg5HgVhjcAbPlPOavzZ0TGx163wCYiHVz6X04/MCHGHt0FVzijSBZh3bWMT42tC5pVb5RX
IiQCJabZxxlEYcgnF5ku3nbRBkXrxU4Ian/EvwdbQ955K04hppepPXI74DItuliiJ1yJYRPXyEFB
cmmWw/+MFxRVuYcwu7u4UVz+jjY+6ryUC4lH8HEvuEaQWi0WWcwtDQctj+mH3dyFYN/nNtrthOKB
Z6nHEDfMP+pmdXxonlsC4SzCzV4msM+JQ6FPfuEhFl+QV/i/OdXX6KalaqszYONUf/VqdxnR9nNH
my91uykYHFSmZdH0dt+4fkLZXj2/8pmzo53lEpn7oHIHePxDTXWwXMTOqgWnVan+qfYpUcHbV6rl
1a3DUefrtK+P7doO6E0RR7I6CZjAJ4wXykUWKw/I/16MNEsGRi726njA2ycQVu/qj13kovOyuHsw
begmJxBoeAibYQpe6Jyo53Pk3GAYvabylQ80/ERnzPdzOuDJmNd2rwZSoGl5/CpKC+mxHKtB5kuk
Pa6YTe36volV2hepi0KtxW+HFp+w8uTCGeeuV6dGwIo4ItWcjoDl7wjUd+bncPKrp2peBvO8pcex
4IOMD9QLLnYIqAuD50UvWO0vYPpl/MaHGsBvse6U2Va64lupIHaz0ZOsu3FdpyVivIHDOK2RDO7u
gu18RT7wWPpOGJ8HTA8PbctD/yV2SU66sqcj0GfHQkQXTZ5TfnStXcBDB7X9CxEiHHesXbO9ONC8
4h65PINmNLTijNS940FqZPu0KG9DnYpG/h33FOovnlPVvTF8pn+QPLb4huNqmTIsXT4bKwGh9Xs0
1dUvdEbxfh6J8gzZJOjmw7EVxP556v+/dpKUJ3jvwNz/+Ns4byf0tM0TGNEs72l66FfyuFr9z/o1
KDdgELr/idBAHqBp4NeWDO7H2Q2X8bhXvMpV3gVSvsqqb3BoxLzK37mdB7wAKAOqpxq1dHKPsFyK
fGmxoyKWhMbNy91MD30nmjIDwUt+TIROtRe8g0wyS9824108e2197/lS0a5JMQQGHSgm0jOpPgeb
LeG9s7kL9PhjUy1vme83hFoSl0YNQji4xhSg3Un3glCXtP3I7rhTdn+sXqiOU9y6a2cLSICgLPpm
A+IeHZF8o1ddoUiZ9q184iVDYnFb5r66VeAt1+5ImFzKOOGIiEKMShFm3yTXnubqT8WoosfFxtgO
YmAADl9vi5+2Njo+5Byil9OA8mnWixLWLW1ddhq/WffXnv8O3wpOBckLPLKJtH48yMxFPhAWguaN
regFvsBi8AIQClWB652WGaVVFlV+0F6Q47TJ2ZdJH1ysA1lKJtcwX9xEIq+d9C7kNYhKGZxXWYub
fixsXozZSoXGrY3Gl6Of5fCF91dFd6XnbPYOIwVwcRcsL3WMkzZTY70iGOVLZBYnvsp3R295IiHI
JvfpOA/P1Y6h/S7dSR1B/tIe7BByT1C/lM2/A6frfAe9yfoEJJVK97V3wmQ8EbHWBjxtzdHlvalD
lc/QqL91D5VfxNpRczbFYEiMWEf1ReMLsL8mI+DIJBNbW5SIQ6LLuMJ2Xcd1jpkcqUf4J7gi8XjE
9DPlbuQ3w2VdgnV7NZ5qI8x93f493sjx5z8R9QmGBTE/JMpW7sU16F5Py1FBTxD5wME+VPgVwaEm
bp6+RQpzsm3k8UHLBt4DcK5Druw60d+0jqs5q3xbyyyZ98kreiKt72zK8ZmhtiTmNDz8aOb+srP+
ptfqiOCpaFdSDE2M1nO17N90WyZfKigej9EBSX/uBoZObw9hEnpnVWN7HohvxtXRhXo7hWU8/YIK
gbZPh1SwwwY1UkO+HAlmwVzYXhGTe23hi/gAqomWQMKCYSouiM+p4rM3A/7f7UhpAK0G5KeMYK2r
AQOR1+VTvEkna1rN3VaS/Bjc2QNB+TW0ffIXzgEzFnBQUxXCTlYUh+r3b7zF0ImYMfdT4u3Ku4iB
LFoCFdbgfUJ/qB5Vuu3mvprC9Tsv+K2hb12qok+V+iuM2P8h15U4yCZnRxOWMDxHC4pPLo0E/9PY
gLe7qTIw3pjq0otj9TFntirLo5iFYH/icX9VaKT+QaKnORrAmxcJZHr+OPb1aPhwEbPwxrqBtWSt
phdIqonx0KJ5uWNy3xLm8nlOTqo8OPVESsRDhvVmUAUlHiH6l4nTKLc1sfAnhtr9x5qG5quYPP1p
+3i/dsQUyfsJnPohJintZmLdMN90FKmg443J/wfTKpvHCQ3ch1/PycBoqbwRGTYHN498PNmCTKsS
RJO6lfiabE7S5ruosQalG8kbdYLY4TIi9CPSwZkSFAlJNbxSFDZ9Endbv8m9dT69ZYDY6WNuk0ey
sTpRAFSuYYbwPXmMG4uRhMadACGUS6mfaGMEEn3pb9cbCQq1h+geXB2F3ZMO7Pjbpf54KxYbEERA
oAKe8ThRVXSx9HekIIJIjt7MHqUseNw9J5al9LtGiyfxzZRLRMxQGb6HqJkbKBrfvsf9Mf2Igpba
KeGp+pfh1LNFB/78e3JQfJ0QGVf2Qiq9+4tHguRQ1hSXvSje7AsBE8EtMe8IA3pE5rYtdLpo/UrP
y4yoWhzen2g6BrYReLghVzFp2nl1xONXSfqPKKZxqV4lEVJ/uczjKHeWbvdZpD2Bsnbout8DTJ1F
gj7F7DXHFqCyEy2U1rwq5ESHYJg/RjyraGOTNrzGPstZVqO7BzzyyWA+RTP5FJnv1TAaga1SMiok
cUYGgma5tJVaS675LfpIXG/D3yL68KWKK3Yhr0nFx1rGvn9ZVGy/NLKruocI4cq/KF7lh3ZG3uWe
d+v/EOmx5CTe9XFGNFL9PVaqWa+TPPBrxFWcXp1U+Nsz/jB6vtbULugpfSn2+yRCdcrwuIKGqJYO
01NrbPS5bxaZgF1SU15aaOkHD9OePI+0p7iMRvoGG2OIDC6Hc+yPy2S25c7HgpfmUcvSiuNwS+MH
WFLd8xJOfApnUQDR+DSbFg6UTIk89EwzPg9VScQFT6/7reW0GC5Ituh6ckS767c2WprXVu/HHw+3
w531cFXeeHIK6c2qporW+D08MCclANZpGaV+FoxMAXdDNAUuUhSHzLlA1m11CclmgJQPA1XlNmC+
vIDI195Pq+32roLV0WdMjdHTYap+vkREQnzKhc0CeHXs3xB0DttpC/nieAxIKsi4MUnb2MroeFPd
Eu4ngIQd9e7skMNWeRFqlsXZWXnY9vfqWoFRFr5rYfgb2XsBg8s6/TV+wpJgkBaYk9kiG7DtHOWX
fumFcxYYCP64XSeiu2DzxX/LMYY90ErkvpZH2yO5V8nycauQRiyC8Z9RIRjS8P5AaEnVO6khLwPZ
VUiZIZOW+31cw+OM2Xx4TQDAuTVIIP21YaAHNE9C/SuN+tq5W4DXvk74E5oTlmj5bFARN3BAY/Dq
AYXzlO0CLsDflSyf8B9KfJ7tnL5or+vsBV8mJbz+jZFBQTN9dTwDMOUOfloXoekmXh9nNstLulW2
Kvato0pMk/yurhxPTFxp71Hoy+PYUR1kk7bjeYrJEpED2pG6gh3jJDKJuIx+EKLf+T9C1N+coWAb
XFPZjr/7IVR25YnrUTExONUwMWS4LEgDPTir3+1cpy8N1xvpMFwkPyPsXfO9rMvKLxwbgz8ASGyi
iMkYkTnW2/jNLw8PybsY6566ijl+NfXEKa8Xhjynn3DHEomDbg/gAkLuBJ9QifxoyxF8zR/jswsv
hcZpqEWYLXAv4I+uq94Y0hjkNuV6WN00x9TlCMX+0nmcoad1h0bbwkbeRugZvPlYowZkTMk6kxYd
8GktKVN6EKPb6ZsdhVHyNztNHJMIEvovfM/cJWHo0hiGn37/EpDH9aNUkyZ8oRbo8A/JCXImtcvM
9y4bzFu1xS02/HCUSIQwVK0n1SBHfwJ2AAirlA6+l0lbvprqKJ9cmJryIVDREWdkbjhbkaab15+O
3Yv2h7EKyE+zxu3/0T44fjr1Un7fEY8edy2JXP8gPySFZgMSiBOo4koq+FSDjXll2j8SD82hK4K1
/k2eUR1fCJWjLHHfuz1i/SEW4c6Jx+mlrCcPBD5i8SrCGaqPn6Ee8DGFUSmusYOIHj9+dKBmnKcZ
DkIlXh4M/ZS1lA2GV2gxqArUMU2ZB0ecIF5D6Uz3Rtstwxueh+V1b5b1i+iV5phG0K5R49f2xxzc
9hP8I+s9WQzIxpK2j7cHzrjS/crTiJEi2sWwIlkLQ6+oSsASjKDo104sprfgfddsD2Vi0UqGTkha
JuRdn0VJ5bnVqaVi6b8Jhv0mWcNpfAK0Xz8XL0EBzp4yv9VmRLJPGs6DQiUVFuUOBUduU4UfrRSV
/FtNi2dzJONEv9wyM/zTgeSjPIfgLobAAJH+CEu//k5Uu/raWsmLI4PBXPdIuS40TB08YNCp/FPD
Q0P0P/NOU4StIFVil256UWkjHmFlzUAbNzD3y7B0aHIAqsN3kyarPo2LmHkRkP+UwAkVN2bA+Kif
j1JO6akirCrMtDfcXNwVc03hVF7zEelmOs4TRMvyyke1bzOXE8H8zpSCoEahMMWB3QA9JXdXxNcV
wnD2waG/E/kE+9N1yfhHp2s8n7wqSrgqugXnBiIONCPBbFACVrdyhKwRZS8vs2tR+hCKQ3UHaJDQ
z/6Ryneg/ih85kHsyAz1o6UsvCnkTgP8hzqvFtTWgJbhVBVuu5EIw/91nQrij8ktaOKDKDz8jIT8
893iuQI+Angl2iFu8nndTHPWRNrWLFj1+uz7q3sLEUjqp+MQTvK1KoP9vb+9jMATDVvuqNLo3UUB
QrxBOLYP1Zx0goSdVH+skJ720uOxf+65EKhTG6iFraCdFFfDsv00REP/R2JC8Bg4fUC0UZyUSVYF
iKjvcbK5JDiPyt6RThTezzOViyeMLagiDiYrnlf2/PCnByD6w0OhydiE5ghAE/tm/DXyOzEW67xG
JN1wIWcak9EdQRTrdOF/q9uT3izmm86PRjcXOIv6cxIs+88u3kC2j/V/pJ3Xbt1I1GZf6CfAKubb
k6lgS5YthxtCltvMOfPpZ9EDzFgUcQjPoC+6gQZUh2SFXXt/e32B4x8kN+D0B0lZ+0iL75zS0Sri
Zq53inZBUNjedFpHHkmxS4O4xDKcF6pnMqEJXwTz+QAdmn6JpNc+Q2JTn4ZaJq8K8+R7nQ75faD7
49w24rGDGt6YvdKor84dyoJ0mQPE7r8gVTCzo/5iDruR8+vWYaaPt4meJg9KHMXGfkIXHO0MC6nB
N8gYPt1u+BDTnQaembz9xE2Rc4Zi86EZiv7TEEVT8ymnXEfflFM1zyk5SaSh+MB+Q2HR22fkY1qJ
Cihjp8QU0jJ2ZcnF89KruVL/oDCuZnvZh2VxR14jv8mJr6ZzhSxGHgPVV2hpQMIFpCcdgkfiEPlD
+B7RZzYhG0Gz3aCBm9SobMDp4PywK6kr5aSVtSI6T5Mz0lGWJQTPhak6zLkg0wmT2QCHU8oVjl0g
r0XxEZlr/IFmmiq664vEQAqkpoiuYl/LUAtHun80yCUXhJDdXActoTA+QkGjdd0QoZ25qGRMbY8u
y3uBwOVHD0VrVNEJKwyZHSvp9IgybVl+wMC5LHciVPnVNNpIeSNt5N+otO3knIg0CW5IkObEbdgT
daiy6lH91tiF8ovbeMbb7XPrcTRTHenlGFXmDmxkGz6VSL9Omj+M7TGRAzf+SXY1AljNy0+o6qIH
AekIVFSeF9OHsCw1bGdptcEADvWtn374H5SBptKETe+adhfcgOcsrPtOhp6zm6xxEIf/kZ5W6Yhi
U3fyOpyyRJoVGcgdPUuOPVTg4YQKXc35UxOihDwqxktRjZl1TFpOrLHlw9E4EfcbdM8VkKhJgANe
E7ord5T5//+FxqX4OVLoKVoXYLS6F0auoQtBvyu5Z27BoWfQ5gIkCiSEHKsJipJ/FiDRaKaF0tHT
ui2YhIMH9OgYmtL+MAKH2ZMhsn4o3sR9wiEOpKaN9iwnGqcRMNI26JtroEhLwzqespCFLdMCCaow
pUmXqa1bW1NzauFhgskOu/N16OYKA9O0gMPZUptdHbQFjlLxSeOOXEPc1que+ID+Vw2F+VxbVFzy
B1yiyoSG7OuDitW3DABfoGfGPGjpaZLRAtl7JB3dvuvEAzIG+6xLoex1CjInoi7IRehrjmltToei
j8sd5qbOvujzLVPetakFtuv//JCZSfrX1IK2VFmVyUvu0hT6HjIr2xbhLe2i3d31Z179nMg1MISa
we7vCK/mYCaWXrWuSf34rNma8cEEG7fBrF4dxdIt3pamIWxbfM4OfUorUIi6EndWslO6ccn7yjhe
f5bVSfPXKAsyttb4JiqsoXULmqJdHCr8o0116CskruwmqhBSEvN1G+th5VNh+aNiYipUC1/hxaNh
IO+QaNRb14KHeDSKsfnQxr0HvI22v+vPt/IW0YKiqjGRK0GrXwDQW2BL6EGi1sWoTtI/25j2Cakk
xfN/HUcyG1QN9xsBina52QQZ2zkiFmZfVGsf8kkiFZ0Gf2NOvOfqMgphpKZb9Ei+I84Ca0QXbjDz
PHCLJzsv5RfPGZThZgoj6ZIH9OSGNfv8/d9uovhRYSnJ3mUBkF/OdYnViQWPqHYJEdrnwOCaoURJ
fBwy0wepPLP+YzOH/uZJuQG+/WPUsRjbwjTBMWGO47dqzd/27xVN1YVGsHBym04xhRsj9AW9pCsO
F+Aik7nbWegO3aolHrtQFTBLrinCuGlbuhNOseqU3Ks8eoqp0cNtMRJrTPe0RHjGJaOdFhFBCgeU
Sqvt+DepZVCFL5B37xJa8tMjdlAoZFOYJygFk0n/bFWTVmxsn++nJ5RrDgYdxYyOd83Cal44SR6G
oRzdwI7Nz4Ci0DFMgfp4fXK+X2/zKPN8YYfGHGmx3qpYiXVqGiOlKjADgdI3NBcG0u2LqT5fH2r1
gRzTsR0dhCJYprffTKVVdbJ9i6Hwyz7GOpnZWTq4sarXHgiTCxzkNFM3SbS/HQWAlFNVjo7JIGKi
/VgboA8mLnX0LGy5Da4sADKbKrlVbj0WVbm3Q6FtzuhbtAfX54KU75K0hw/V9jPSCIChDO7ArAYv
vdMiu5WJMgYbG8v89xeLwGZ4oVu0rFIXWGxgZFOjtNXLwSVdopBCTKnX5j0yPTIOt2WpRgdTy7dM
yFfer00G0MCpjG0G5+a3D114RRhZTTW6kRJi6WH2ydGq2v6ogb3590/JULNPgo6DB0aSb4fyzQiI
fMzcjPThmy6Hlu4uar2mpqcbI62+yb9GWkyaplRAyLTp6DYEoZ/QbpkfMicfaY2RnVtCOaEma5un
6+thdVCHaqKGkY5KxPH28eiH4wJt09BRI974yYrxX9OCy4udSXGfila+jFRef14fdO3z6Zx5Oi9V
t9UlL5y2NZ+iTty7Pj0uN2VKj5Wi0/FAirraeKlrQ9mm1NHiOUJCJHz7fLCnuaL2xeD2OlDwXi9p
Pgq7/9qhdzZOopU3iXhCNSh7cBbgQfV2pHLU86wTZu9Gddc8QBHVTiPmIV8o7ZZ3tucjXwzV1+sv
cnVMrILoOeMMRJn5dsxwJKMo5vJohyw4pepbJ7cJiPlDOABOghGggv8ZUZPrl+sDvz/oNSE4D/Cj
Vc3Z4OPtwGjhshguUsmhZwS0T1NsT/DA+JWnbf6fBqTE3/iO7/dtBtRVg3MWow9zaZpVsfD6QNYl
LHul5s4ISy6Nw3rjG66PQkhL8CzZuxezRdQZdMehKd00H5CPOMj2H53IlBsP835S8jB40docrfL9
ZxOkTvXOayq36uGZod6pp7NJPrE/BNCLf1//VCuDmfPpjSsXSF/DXnwqqlujVYZB4wLcUW4b7AdP
weClH0a12DJcmqf427NAA8FJNGSK2VRh6czl9IZBQcGr3aKoy+YXvGZuUbIdkw8AClFNdxQfuxua
fLwHHIwSbrqCo/764658QiBILD/OdszgltcSCJCTF5NSdQ0vaO/UpkXuQr/R8/VR1l4q0YrDbQ7/
IGN56tnhlGMvlbdukMrg5E3pC5276dHSURtfH2llpc1rG7Nvi8urXD4PxYU+EINVuWY0qed2sP2I
HDYwaGrOXXsGudr8u+U0d0KMfFWuQBx9yzOhyDFT0EATuGqlDA+cBlCFzMm5lTTmnq4/3Z8AcjFl
OMA5d1jSs3513uH+iqHp9AvQwQBF0un9TG9mw7qKijntOTu6KvSb2qjy/2iN7V8wI5BH9kH1swTz
vbGfrXxPJoyUWJBoxG3LEwll8yBLOesW0PR+hl1LmdIOa+Uypsjrrz/zyhd1NIDDbGe4InEMvn1k
y0oTsw3D1g1Rd90qfWF88co2peGvJlEEBhKPmMO/DqkjIGfr1BGoYCS02ANQ6mRZEka1i8UEJAfD
PFJ7rQ8q2PN91tOxfn2492uQ4TBhxFxFpYxoLSKZqSfdFTR25QYiaF2AF/lZ4Vk3Rnn/zRiFsHc2
LFPJ1S3eY4KuWPd6r3LDxpk+gNuxz4nvIK6eUS/XH2g5FF9KtUxydZw8Jq5Zi3NBKXXI/a1CAb3q
yps612qUqlZ+8o3wXwOWP0Ox2DUb5qDzzrKRAgwqsipRXZxEsgtByzcaB/u5K8vfeH/Lr7QcaZ6n
fy09AcAhjpscg4qg6E9965kHXQHfcf3VLc+EeRRaaFSu6YJb1/J+0kWj4KRohSuIRiCuGuazpjmW
S8xuHbtGREeokM49nin1cYBxuLHYVh4Spy6NtS2IU7iKvX3IGKtkvItARkpEFzeZYreXcG42uP6Q
yyXNQxIOWQheaHS0SeS8HQWYl6mH7CxuFhv0pqf0oYZgPPGRCVF1Ywfzj84+83j/O0aRzEnacN6O
104K0ZCnqC6FQbXbp1McfasqCx7d9edamfe8OeIgG5WM+u4k6FD7jEpmSrpX8HClazqaYCw1JHLp
sYFvsDHcysdCecoLJB3m0A62OAyMvEQ3Tv8B12aDJqQyiu74uJZ7/aG0+e38febw9tjouXZI1cII
b7lxyMaMuMyiwmPF185zmGcBCQ49rz+XhYIGzMbdLSSn4genTK9H3C9KKTluJyiZ6Fc7uVf8UAA8
sVsrPPmOWl2Y26LeV7aDwrmcghEXBLZV2tKp5z3mVdYoB4A65sOEVofUTaJo+sns49D5Dph5hIZS
yA79Nf0EkqIYRic3g6fG7R6CTBbscelR0Y6j+Bw3zt+1D2zj1CZUah4WCYu3E2nwJdwZqKVuoNqR
O9FvuIuUJCeZQLPZ9de+skZIm/LasXJfSSVFESALePIT2Kyg+2rhYOPSjtYfWr0t/hvGbsNteT5j
Fh9Zo3SgsVDm/MjywmBXfZtNKsNh0wdXaPLT3xhN2l98nCr2wG/lR9geOD+n+JVcf9A/wd+7oQ2u
KtxYSIMuT9s08aO6LJFbkdv1jdsi08Nv6CGcT51iG7PXqg3TLmj9j1OrlN9k2pYndP3m59LL5dce
EsLHjpTh8fqvWvnSf/K/KNR5Ke/S9ekghB/GOjaoNGhf/Kqpb+B+5F9Q0EUbL2B9KEpbVF/NOa/3
dlI5+gTKQDH50o0KMzKvUOsYYXafKwhM/h+eas7SS5JA7O+LgzntZImvOqclIBN6l4BkN4dECYJP
dJw3D9fHWpnA2nx/Mklx6xhNLx6rHAlBotqeXPQBU/zsE9t9GRAT3LcJUKBXKUdl4/BaHZFOxjnz
pPGvxYiBkoa+iLPJFX1h0WMPUhLVG04vrU8eNvG3nKmX6QQ2Rs5JzaBKQNT27v5Wd0phlXEzunHg
y8Mg6XrsCpRUyDNSlKL+q+po5j9G3n/GZE6yERPxUH5cTJYAHWfqG2zAmZV/QhxCPycS4HPeJ+H/
51Dz8fNXwNPk1K/9zh7dSdpReMwwH3hMY7RBOyVR5bgxNVdfpoG1rGVqeBouYwJQwaYdIANxnboX
tz2A/3OrJ8nvWTx/8aeieIaLW2zM0bWlJ+ni0qlhU1ZaHm2zKK/oW7KVBk1HHwYAg+emqEJwSPRw
X18OaxssaXubwXTbtJarPKor+rwzZ6BNX1Kk8PPyQpuioF0yhvzVE/1gi4VLKQLcjSzN1sjzsvn7
OwI/jZQx4yFRJu7L1EL95IxARYfMueiDaH91QY2moDLzbGNosTb2XMNlsWFtay+PldIoOgrwMV+1
q6qck7zxOhSNY9gdwARH9h6rkWA4ZFyL+r2JxNgd6WuNQPB7zg0cLVvsVBoAgr2d6T6Ia7qjoauN
g2fvKqOsMSuaZE9fdA/353j9g63NDbJABD/UJfR3kXgapJ4YwZ25ZWInp95RrAPogIToUbU35v7a
xkVAoUriOPat5X1J7UA86/00uV1Vjic/D+oLdjn5QfXH6S4I8vF8/dHW1hqoQMqABPkGqd63MwI5
sOb7wF/dzvEcedJbrb1H2+L5D52WS9tNvZkqIeK6+XR94D/1ouVZj2KE9gOOeiLlxcimzzmnArhw
c2WQBWyJUH+pHFxg3MYq7eqso4OwTzh1xeGxr+IAukFJ+ws6y8H41oNNyD7SdRJL0PIh7Uxervf2
oRhDUPE2eIH4VNP7rV7ysou+pJDQZlaOV7Q0cASVf4MGf/oSlZ2KRmk0TCSkqNf0H41PO/aenqTm
dWqmCV6EjUToQPdM+XnsIwtFs10OqPJbiHe3UHM0fIOuv5iVGUC2FkaYw2lClL3Y1ocoq016dgdC
+XbGmBUiUW6jOOh/ILeNklPdtmF5+vcxhUWKjDw/Kf9l3FXgKRF0jUIGPqe3/lAW2ci0Y2c4Inj1
BM2qHUmP/5cxqUDrhqOR0l0EIJVPdnioGHPULY+PIBA0N+wNJ0MZhqdOdTYm3HxGLeYbgguOSlUj
/U5d4+1MB1CodR4QetdP8W7YeQ02NnsDcPeWcGZlSenkpg2uSKZJXLD4gA6EWBrP0sHVoT0EECZU
ocD2SXErhdUag/kPpukuqsfo5fobXdmmdB3EMvEz/6Io/PYJpz6qTdWgtifBjGMPYYajc8SyR+uO
nTTkRvlybZ4yR4WhC3A35OPejqanA8xaGqncspla2EYNIFA9VORwsJoJXokJwHxjH145QihhGExR
Lq8keRZTxs4Dv9GCckKRBFXzvonn9mAziE0kj+mLqSj3VmZpwz6zG2/jzJ5nx3L2UC6dw39h4Am8
GBoaWqbWXE9d9pTywuafHNMGgV5l65GLo6x+MbGtOmRVpEy7oiurjbe99m1Nh8s1RgUaubvF7CUF
nBKcC3aFJnu0sRJyMTz4OeHCcr4+icTaSBYM8Tn34xB/zf//rxghFlC1Mr/kuxImyY9BZJBUpfFA
yQ5QeqiI7JwpLe41q6U3GM+X7EdZl9kFkZb9rKaZhgqRzsafrILSvAnRrTQuaGXySNd/58py5rjC
NUSXRFGkx97+TDQqjeWkw+TqAb2bsm0ggdd0IW+MMi/WxXenX4buevKKZLmXUYsiBQ6CYCFdwamf
nL0ubYtbZNf+TYs/EI3KXV9p9NWI6NbCiBPak59N38nj5riTDjGtLQjos7NqhYj+LRqKf9Uqym5I
ylLD5GSSVrOHKAbND14PLSZcMbH68tKRdo/IcSLrp6nUQG1BQqvylvthMl7susR02dStuAdkmlpQ
gotm5COFcQGAv2GzvuvGMfo56EHxqIe+/1sWZtocvF74dO96GLDtMSvFqAZSfnWjQaXzD6lijhkO
Ob280dQ6zb5ff5Pv5IRcV0yy92K+CVKLXF4CE4CxwBJ8g2t0G8pXooKi/68F9vOV/uqgflD1WufO
G3Zmf1u2A8TQjA8T7Emkjb8tROLpxgG0MtHJ6LOUyM8RlC6rCbYAcJmUQne1HNX7zjfEF275+gPe
g8PT9Ydf2Su5E1LvsrmP8ujzxvbXmlKdKuvzwsBbU2FvAeXWlKB0IguPYb+hb/QTZYbg3y80pFHI
QSKjYcjlZulPoQxB/2vQIFLTvBA2OOGpl3jQfBt1YW1V2+b1tlgoNqogA4DefNNfhhBBPVJcnITm
pho93BpdC+fKxAIA8nr6Ffl2f0rV4vH6a105D5hPJI9NnVqGWIqFuDpaXZMFOlVtC/0poCOJtbid
9g9V6RA9lx1pKn+Kb2mB9rcEzysbEIb0iB2R7rAlO4tv2qcTPff4LaJKhdBNqxP4LJDq/77NcZCj
DKRSSiPJUinXh3inxGNmunFr9HhTWthsB2LL735lKdizImiWbFLCX2bFo8ZwPJ2AzB3A3x8cWF5Y
rTXKUcupHF7/Zu/qluwD3AENUFWOI3h783v9ay2gw6dzF4tmt+osusvN1LjT7SY8hooxXazRGskU
p803ve20Q6DY0WHC92Tjra6sx1lxwpcjccsvWfwGkx4EmFKR5Rq0HX1NIqMBai68U273xld8wv2t
wvDaUyMq1ue8nkQca8+/6K+ntuvELGj2MedoN8PQ3qBdZspo0XSM4kAtCd++EXucuB+gsPphjznj
ZG1seKtPbRPlEyLyY5bLJR7VcQgS1QLN6einmK7cPW458KqQFBxyzYq2rvwrS8RRSVpL9vxZv73Q
QNL4npiR11ouPU+RDSDEiSHV6tmhsbE2sQp9tr22w08IHwBH2WqNrT35/tGIql1HyvcAf94+hzBo
nq9PwrUfRt5Tx0dKQolRF8GDyEHQ96pisHZt/ZNFiLsz2s7feP6VLZE3/X9HWewQBoAkzNBD7C5i
UK8cez/wpZdfh15/6QAA39R9o22EqX8KPYttmIOGijWVXRppnMXMBk1PyG5zyhZV2iq7wlLa6pRn
Q4EdCo7AuwYbF/p0EqABHzN4FvQqFQCG7mUEU/guVpvuO7DW8YLLjdd9DxNFx+9BZgB4RkgpQEJQ
aoFYpF3X31d9H3/yzB43o1h25p786NwtryTDMzUcBQdE368N3PmM2jqEKFbOQdzAYNOw/qXjEIw/
ljFVJLwDziSG98n2BnRJuTbnFX2k+P6h7mE7ANk19K0S7uqC1Ej10Y9Kg4Oqy7cL0gKOBUe6NkmF
5aNziiKCt3NVWmpwETGer7u60h1lJ8bQugizHQEwSNSvNGQFnnm+Ph1Xtt+5tMNspIUEMfZinThh
K2bXF9OdqDQcI9PHHi2SmHs5qbqxB6wcmQxFZnyWms8Vw7ePHRsxbUa25NTyw+BXTI8T3OICf0K/
Gu9pfBsuLRyCG0r6xlYozV9ezsxZ1UD6jE2B4uti5BT0ZzROpltPwN8yQ3Z7fQi3amVrr5IaKLdE
oixsvxbzH/ziGIe2Zbj9NGCW6IuUnS3SvgKq/fLvH42djZYGG7kUEeTb58EtA48YLeVkdvB7juMw
f0Fyq92HDXKK60OtbSTkijGUnoNVCoFvh1IyCINFwfxIB0u78Q2l/GymqbwLuXTfyQHcumVWG7HV
2ot0uF2Rn2FxsAW+HdOPgK5FuJG6lua31lEhCEv3odEVR/gq0cblYH0w7gWosQla5WIx6pVTptj3
GG6Imzk7Qz7zy0V0AfGkbyyA90NxbVUJGGnIIzzWFtNwDEMj1js2ZUcm021ZjeCqPWN6KqZgK5c7
v6K3M36+IWuYUpDQJdRYDAXvIWZTlYZr0GdPdzSHfAr08HR9cpjvl7SYtzE0urPw7F3yzukCL5Bt
pLm9b5TOeaBqIR+NNu+DW4yfswRbPqe9nefVrwybCujFHKvAwur4MxaG6mdHR1e4r9KoBFslIknZ
HFybBfYVLzW8FupGVIfIa+znwTLpPReBzH5P9DY8dQX6/JOXmzoZysHzXs2EXsadYgT+FzrF8vTO
hoZm76KW3OOOJgtF7O3OM1+TNja0cwgk8NUyYC1AyVaM/3Dq1V4rjPs+4qtq/2yg6+Z7rrDdSF+6
LDA+LK36HDhFa32m14wUVzxNZfepHpIou41xaHicMqOPT15XTL9wUKzSi5cD7z+MPZIgcJql/NzT
HY8GqUTlu0fZlYkTOTmcX/Qk67WdDybgNYm9oDvmY9RACiFgvo8LxcRELy0b9QYfRpiAQk3VXWvN
OPXE1Fpz4xhfuSxTeOcIt+YLIxmOxYIIG1XFNSHWXKJgHBrBXDn+T7UMOA0xqBb6fVdoPTqKOMLQ
MjCdBB6ntPoHjizxdbILp9qImP6ExIvJjHCGa6RgMgtreZ3smq6HFqlSmEiDJxs3ZjAfEUAyeNZD
dW+PVnPE3xn0RUTpKld05xDoQQRySNOoMSnAg8gqf74+9cX8GpY/ikQ5nVncJSjALvbgKc3BSia5
dPVkbGOwIbaS3YUZPA5mm+N/tSY0LJchCyGy1IDPo33qqJNyQ29Ok9ykRTpEJz1M8ajc+GHzjrz8
YRSVCfQReZOqXPwwyl/oTMccXFWQ5x1UMq+IjsnYl8796Kjty6Q48bjr6tjO9+AcVfwAKGThtaLj
I/Ys02ZQLwqsJ+2g4ZRbgIVomhfK8+PHIhTdr+u/dmWfkuh67FlVTfSxvA0ZmHtiiVppFMtT9SnG
sXTYjxogx4234rx/KSTgURYj/WU0c3GMdS2NWHagaq7aZ873pPMxcEDE+VEjVIVtg11NCuK5B0A0
1AnQoxIrBbEhDHh/lHK6oPoHPkL6EK0gv/Gve5hC7zeYoJI9mf944pPa0GJTCW4EYrwP2nZ0Lgmy
yI2rwNor5iCgqoM4XqB/fjtsWEBxqpuJ5NfUSSx40+iGi4PcWKQrZ5vUNeQAGGxp1LEXL9hL6OSn
J0V3qQJgEw81xXltncJ/1FFIR6d/njVcNAglSUjTe7bcoojquyEDiu3mRWq4I4Ygj1MT+Rt575UX
x+XRIsdL7RWxw+KRyt7OIgi6mktY6d94KogbmrnKD9efZf4ri+WKcgO1nnRI9XIjePt5sqmxPK0v
ezcLPc/57fTSjA/0FejQL2sW4H1GzXpjzJWZqNPLQKMxwcH7eng2mYNt5bR/iVKrf/TqrE4BN7Kz
wOwcCtiBd2OOk9/1B9XmJ1k8KUYFBskP+k9I2M1r9K/5X2vYVoeD1rldjKXJfSpLtHKg+amdIGeq
Hng9OFlhNdrMAFmfGjfEL+PoG3VQzJB4enP6IsA5JEzTSBx8iIr+x4Hu4i99OFHnmoUa91ZSZvgW
xEEhPgc+Ic8OMf7suRyz4b5omKvE3wuOqhelCUR+idkwaoRcMrROfRIDik2Jrv1Pid2l5i7It5sz
1949cwpdJukflS//9i1YgaNZetk0bhRp45OHoQtGIYAFkbM08jSQv8YaRZT9p+tvf2WazaU51PrU
5+i7ndfvXy8/yEoAbjr6dUET1UPiQz+HC2TtaXm1H9msmo0Nd95Vlh+bHCW1SC64c5Po2/FIgbUE
0AjJsVU1HvtM1K+Au4I91ATAo1UzvSK0KffQn7KNebaybLlbsgcZXB1404tpZhSyLryKGmir12DQ
gIydDd8Yztffp1h5oYzAKpp3B5hhiwi7nOyoLwuTHrWwBVnSGJ5aX8xISNcsetNnwubxtMOsSFEO
CRii6daomRNPLSak8Q5HZa/5VfkYBJzY6DrgZrKS6H5ypf8isaPWN37vyrRjt6SuNvcuvW8owl4E
7+IqoogH7oHysFk8jEkCfL9rtLjdhZWXuPnQJM7h+ntaG5ctGj0Bkmcpl6KSItIAxwD5d5XcKi5J
24SPepXjCdzF4iPHZA2QtQqfrw+68m3+5MbJ/M3tkcv6ftcNENXn/kHNngoIiSruTnZnH4c2f/bw
mHKvD7cy4/D5ozjL+apSlV4s6SqLVb3DutKt6xb0h9U52DDoRbIlz1gLzanBztEmTQYOG8XbRTUZ
JeVATCxdAy30dOh9LXzJyDDNaN9sxBY5qHRXwO/tkGrE4ZMKb12eO700MD6X+vhy/blXvq1FSKPx
mQjeEB++/TmDlynwZNXaDbHYxM47Ca3Hgnl8blqZ38ZgxuRRJEH+74mWOVJkWWjzt31X75niWA0p
SdBR2AEC9zzcE5PYry8dYcHx+iOuxI2gl8l/cLcl0bK8eozOyF01LGo3nwKxN3xT7MpKdfZqFDan
QSu8s/DU5hSylk4BZnqfrw+/kioUTCqqSeyl5CiWgo5oQtseyqJxQWdM3kFaLUiiDJuChxBYNV3q
FiAslErM9qMWJjpZ1kj4X9UA8u/Gjr4S4VnEkESw9AuiRljsqwO3bFCPdO4McTseTDQ65k5XhrY6
1F1ebdXYV5YwOzgdDKwrpGjLY5L7LtKtpqa3q89R7DVBe+Ga1e4cPHQOIPKzjWvv2tNZbJAkM/ja
RMpv53KAM1uhOVHjAmqmabusNLyEhmz0v+PJUcuP17/ryulIUZbrGQcVU2s5GgX9Aopi1dBN1jb7
VhFA+Q2Ru20klJM1QAgehGU8ltCgNvZjQ/Igbw9m0i1z2MxjzjXaxWdE3hJ5eUIDER1+MUu1I1TH
6KFNpx1pDJUSGK0jH6bE7p+cKMBIMdft8Svwb6U/oOHzyLLbtmce/WmybUjQhYpllO31APT6psbk
YSqHcDfioSAO0KCK6lj3CfC62kcsc7bjfJgp6hNEUF/zxO/UwXsGpqM/WjvLK6wnUdRKsptgmX3w
WmH8ji2hBCdjoGrgauRMPue+Bwm4q7IWoUfdPjk9AIqTQ6MGGMDGUDQ+3og5ZWf1Tgf1z4wR82JG
djDoSoSuE3j97zwAcOfStNdYe3xfjOxQwZr09sIMcYrbGSnQ5b1fBqaxMc3ef3iWMlpO0mWCO9lS
4WJGI41+oNhc2NmF/jSDGJzf2Gu1wRk+OmqSIK3oNYnYb70dIZvckr6t/wDiItIWqngn8Sv9AEs3
S+E8NvUm+jTVaGugFNflvU80d6ZmFH1A3FF/HOko/XZ91r9f08RLc8mD+INNbVmTC2tqbVOsTTCX
ORNUC86oipHcrgeichp7wqLr471f0wQcBIG8aq470GberukktoIStx/6DPQ6O4YQzI9Gpf7XdG2/
vz7S+5Pw7Ujzovsruh6kzEJcK1S3wQj92AxOiwFTBwSfM/EkAyyAjGEsz9cHfR92MCir2BbE86Si
FhFoE430owc8nvRIovahZt90Q1xtBDeUiN/vGETRf3LW1G/fbfxZOvYN+ZO5ah5l/bPWgbv94ZR5
rL0UFk0Vt6oeyP5Mtxlm6k1YwRf34FyDiU9gLB71WjqlS6gSk5JCvBbtCnNspgNmvBLL3zydjJ0m
mqLcJRiDzQC9oohuIychKe6bcdHC30Fbe2CjaUu3LvSkeyC2mCT8f7v7VegenbFBWDawpwNvUsD/
C+wxy3iwukMZ1OytohYN5O/Ew2PYx82uo4tm1NoHJbCIQhF1B8NnJEHKFzOMYGP6id/6t0ZnYyqH
ybz/2zOt2DroBbTaQ9mGVB51M6h3Uw95cD9hfh2dyfsXH6hoh8lxzi5NYFtC86NOrSQAO9JkrzlB
4kk3PPFoI35/qPjxt7J3cC71A1/FrRKTsPowTaQi4HFHUXlHQ7NB4hnm+7NohB3vAzzIBh6vkR/6
RkzRt3rCnm5HZrwh0+4RC3A8plXxw45au/rZJDlJUZBfTnBrQA4cP0yqEj034xh4h7Ks+/wE8tQ5
dzLTmldMccInwKFpfDZN6NAXG+Ou/EHNWTKvGTmBiudVCh9bRrNGydVM8gmWPyyvum+j5FgMRZs/
RCWtaXt1MOzwRdakR29qu+JoUXgx2l6klYRqaGSdcwH874Uuixd6yITdBl3kRQN8Pq7EeINFrG3v
s4AWvI9JgywLXXSGiYSN54f33Swi86ZpJD5eJMdJ72uke78pRlV3pMRFPHxOpkI6B5vuF+2jF0Z6
caTrIY33Fvxm+7n3ERDeTSUqwmcTBnf+4sexInbSqpqLVsFfI92vWsNOj6CE3imN5/e7YWiJriZK
1vptNYV6dPHTvOI+VaMk3wEFVgRO2KMZ4rk9lfUJYCKnXmJX1ADUyNCKr10dWv3X2lBquUtKKV/8
Ugvq2zzM8P7w6wCg0cD+q15G3EIH3ETmcM5ptPyjYZhskzRfWuoJSwoVoKMJoHdIEfke+BBZdWjI
xIcAaE2hR8emwicdNd6U3Kg53sf7qTDkD6z1PKi6GOihlk2a8REbLbz1bB9TKgdss8Z/msN9nsZj
CVozC9p9jMDip+dVJrmhOI2K28x2hl9ObYWcUX3BZydRNWCJHliG4loNrQq7BI/WEJdRYpxjgi+E
ueMGgR0fR7NM9nVnNwJDbVv7WRnoII5Ufqjw4x8KcykNmjo9+LJSw0M2KGF6EWkrUuRqHrj+sHCi
5xzz4lsTPzeK4raXPKpGYxpHO0KrfkNfTzfeFI4I65M1WZ7LHhz3H7lJhPd4jaj5OenNptpj283C
soKR4uIQjKl/p4qm1y5JovZPCeSlV5rfcdXVEwCk+8kw2+DQ952PeU6hRFAfzaqN914NJPSM38B0
P1Z2ectb46VTwaaUVVKCSnejrWbiOEUOJo+IUcz2eVCbyvpFu0eLBW3dYvfFueBhVl1Jzt7RyGbT
PCQhtHFxZP3KcPcQr4NUu+chbLIHkUjxxaBNxj+HQRK6/VCn4jDmWJuhWyyr6syf0NzO5ua1yyuD
kg2goK3gdaUeQ65yrmDO92vnXfrVjgsjjJLQdr0m9EuiucA+6anUX3QAck+xPmo/CsNI7qtCq+7D
0LdPtS/NfmdVRvDD77LBO+IICqMemwGxcSddiTFABgEYoOlfvi/1K2Yo7aFVaFX3vHLPtC9Og+MM
t5lajbdqlxn/fvIDAGThkf1GIy3n3/PXyd/4GNo1Be8i4l74WOGjMew4xZKLx1wOdlloOp/H3Guf
//nsRz8quJAa5BLfleXxGAKRG4+W6wClOHBJ7f4XZ2fWI6fRtuFfhMS+nEIv0z3jsT22YzsnyHZi
9h2qgF//XfjgU4ZGjeZNFCWKolQDVU89y708hcztTvdXua1+eYU078C90+fS1qODAXBy74Wac1Fy
w8t9isIQO+lUGs8lPvN/tU1cPppWLZ7wFJQvczs3v+7/gI0MDoErm4aHDjfEWLfg0fBL9b7l7WIe
0x86AxxiHQGRHXHHeri/1NbGMcAgkhov9e0adKBCSVXHQedZaY75IYbdlGRcCsjMe88aFKi9Quw2
q1oa8DbNQwQIbrI3Pe06bAsM56Lp8Q8zspvrnHv2Sx7O6s6TbeSJHkeVUS7oFLpTS0nwny3KiFzP
CCdg76KY4iiX2rMl5PRy//3dpsDIRTC/wKsTWhXKMK9XCSdbb4Q2uherU9THNI0UfEZjh5fY1w9M
BKpA6uye+4ve7g/o4gtGfiFGLNSM14vaM8bnmaChp+OahCAjpg4MkC1A6UI7/i9LMbNlhzDDW58F
TDuaUJUtba4Jt3q0IA0/Nq3pXKRhvHPsbj8YLSegSsxEOds3wFtMvZKYxM69NDEA+wWQ/o6st9np
QdxueFZhFIA8DWA9uiyv392cA65JpelciOShegS0GeW+EVkOdlAKhuuIWaLW/faX6IHAp1tKN5pb
5PWaatpxGrBwQ9BUX3IqToEWcBErgd03cqfWvo1ewJZt9EWRB0I2cj2S7Lou7nHRsS7DYlngIwcT
xQ8Sg3agrxI482EcDRd/cTI73HVBAR6Y+I3tzjn/01BZNVz+IGS4L9mnjNteP3PhOBViXq59kY0b
KQFWTtYzc1rLDJhNeJ8hJKS/oQRauDOCHK/9hbTRBl0rSxunD6CKPuMEpz6hAatUZzsUUjuIOkqz
k3AHTB4wdG7dQ+TZdftBFr0+UFBMUfkpUqBwvJvmGXkW+IWL+RYdVdwOUMWRAfAE9yLmdmIElGbG
L8Asg74TvW/3MX0O1LYIOR4MljXsrqnEPKGD5Vz6pkwfYtw8H2e1HHZe8O1nRnkEeh19FUiLN+/X
8xJRewqBtEL/+WWY2uw7tpxV7Rt6rxnYaTrxtSzwRPD1tqnO+MQ1X+/v6j9yXq8/sQE+hWDOBJyG
whpyoXZJ2oao+l0M6ZT6AdyJXX6SWd0Oj25JizQAWu0VQU6J9FlgZ9phG6ViDw1zP+m/x2jKykOv
YEn1AKENvzAV/dbmsUmlYxwnRWJSpOEnuUeLvv08fBMGz/Qhlznw+nzks6PUbBqTpoU2H5NUK3AS
w0Dj/svZCNHLbkb0ib4Xx375Ff+5fSSOn16beNalXByX+4whgV8n7PC5yfU93aLlLK0+hIFGH1GT
tvFCK3i9WIr/Sh+pECMUauJg8Mbpm5ilk2K2Ek8fTJLUJhhiR31KjH5X1mLjfRo8IYMZlW4Jr/T1
4oYqIiOzwdk3Dm27aLKzoJ+svcthg7wMthPJNPiyCD6Abn+9DJoondM2g3tBrbZ/Bx+Px5swTP/Y
6QqadNQlk0JjTe31hiqdQwH7JaMqyErFkBD91UjD3N6ef0DiAthG5zXilFSpVvkILPQFPjpziX0I
Pf386GZpe617oN0BpqnJu4ZZOkDkbGi/24KMA2+p2B3EweH2V4+Q8bxfrtajtoU3rvHsFVT5lH+6
UgXo9+DEbcwlSreYRnhvjjWLFP7S0ASATktsHWVFEfIvU/fiDl1+xLzaeDCA4bz9/kL8kRkIFwvd
U32V5FSeGtrRSHWRwMsPxt7JcBoo8VVqpr3ba2s3wWhCVEz9o++xal4KPecWxdWS/LBTD/TArUNM
sr7T3ds6nf9dZfVANPTSxjQzXpuezKB26uIUjaH4nGIotLPURoJIFoqsxgLDJvNYfaFQJnmdRbF7
GVRNYr08YTBJ7Mblkt7Qk9cwrIcq7+xkiBtZDgwmjuMCcXf1NYkpnHvsxzSal2aMCY2Vz/KkSrwi
GSiMxxYnpQ/3w93WZ2Os42Ajxv66gQUWajsKU0rnkvEun2fctQPAZ+5OarP1LpcRHJGV1I19/DoG
eDmIoUQgyEYH0vteYfDtYdlJXwXPs2vdSeWCgZTY0xXf2CxQ7MyFakdSenNhuLT48pZM4pKPWH0k
tRJdMHnDK86L3Z1se+OzEb0ZxFHkQj9bVxNEd3B6peqhNhWX1JyZpf9SDGV8ZsqTv4NSWeyA8zYm
rYDkkAAGt8/NwdD39SsdMXeI8CEML3R/o3foazn/AJQ0vtKf8j6P4B8PZdYTEOfMO2R6YX9s0ioc
dzL/21wG8A+S3Ch92IAm1vcXyWyFIlwVXSub1jqe76l8nNNpRKcEjYK/YhIqD8+qOIsDTy8jknSt
rJOdILfx7hf1G3ykyN5Qu1y9CScuoFIDwr70mjpPvqcqxQQKVJl+l3NISI3tuNqJ3hv3Ni0bHd0v
AAXIfq32s2khIBqPnoKHzpxcRvAbHyq88gKRTO1DEjejX3rx7AsqivObzyu89gWVCf3FuPnsMiqs
2ptpXlpO73yQNj5qXunlO+f1T3BbJSYItSGYRLW6ZImrSzuFSBrNXqPgeDCqGk7rKFIJDbdPP5Ng
DHzg3Oq/quJkH1J40ZhaeVPyXsVs9Ieuzdb8uYizNPRtksOYqsmax+cqKarCB2KOtGytNbYWeIro
cWaJlEQ79b3mhPg1pSr+QUPk0ejEXH4+CsisTx3cSvRKhlyTEJxy/MFie3IxU58SmT2JnDmDL8Ct
Ww91FGmfYTJ48kEDXc1sIxLGSye78Cs6PclL35a5fsiw5u6OjFLi/jzBg/04o3+FwZJcHMB7aneQ
6lNjYjubLQ7DIjHHT3YGfz/IkOAbsU0ftPc4TtjYlVlF/iLKuLAPuKaWnwXZGg6Pbk2m0YcKjlVW
Aqw0aMeiBY7Z9E53KIRXF0GPDZ3t95GG25zFfOiFa0aA7kdyZfDjYWyY5VRj+dGqYhyb8GLAPNwt
81H/UKZIDgEZNzBMTTN3upYUo78Lq9d/DxEA73riHR9lNBR/I0qZef5IO7sLVAbXP+EaG5/bIil+
MtIMvw9t1P5yc7wXrumQzl/gVmGK5/KoLdIbg/sElRYiV+oo+Qm7MGq+kP4QtpiISuVQ21LX/FIo
jh3v3L0bkXvJvgFgMXheaOCvg9s0uJ2hDYMC3zz5Oo26zXSg1dyjaZbJzgW4tRQ60ohkkIeTJa0y
igaDY34GiYpaluNH5FeqDyUuW9cEf9edS2Ljrl0gjTrNH8gBN3ctA740xETOvfRMTB4yTD6fpxTD
rPsRYiMcugsbwlpQflSyq3dnYyyFcb3jXnAsUb7xAZvHOPHUBKaK4VIyVW4lDveX3HowcCggf0BV
qSQvq8+VdlHKgI8CfUJ2Q3GEeJfrcFfvr7L1pcj9eG+0B5eu1utV3FhqTQJe/CI7bT5kohgP5iB/
ASfLdrbf5vMQYeGsL5xcY7n2/lMDmraS23bM8zjYUT/gP4nBaR3uzcO3n+f/VzFXz6NABC3zEiAa
zc48yFC/ODM4SoIeDuzD/Ve39UDcV7T9F7EbZA5ePxD+9m6GmR99LA2X+o521z+d4qQ/37wK9+9i
h7eQ0276J/gfu7nSxt4l6kRxNIZqOmlVVb79FMEhVLmUwNSRUq5eW4r8Q4HJnYcrQOJqVGgy9B5w
lZb9zkvb+D5UTDSZFsnSRY7i9Uvr1Tksiq5lZlEPw+dMpgAFdAP1NKboTbSTxGwtZrLTwFeB6brh
I+ihoP3SU9hAxggPsOxB4XZi9HEV2/OE20hePKDA+KMxonCodF8/V2SXZC46s5ic9ocS4O/JfDzM
3NTwp0qpewABwv1ZxrjhadTdH+9vko3whEIyn44Sh9RpHStiAwWrYqbvjnl14SuTgiOojGsTlm09
fUbXJNr5jFuPCxoRGi4jIf5c7f05p9eaAs64IAiR/QL3i+Gt6ML5wLgvf1ZyMJgwMtTnTrTo491/
2K2vCk2CASlCU3T812ujTpYMS3UFvHe+9rawSHWs1nkH/MPUd+LjxiGH3mXgdUJFgKbWarGOABLO
TuWAyovsY2t4xbNb6PnOKrePhCoFUxMGGEuPdP06hTFgrth14cUD7vAAsqHzhy6u3o/Orv/HBmcN
RWP0xyxYOh6N8dUTATDVmFLH4aVsaPQcqNKn+LC0jRLaGIb7hZKilQHGsbY8dH3RjUFV4Hrum7VZ
YotrmuSHR2fs7D2Y7e2eWn4YTWK4GHDW1iIgKgpDdlcmS34yR9GJvmf2E4FR84QDsVYjs9f1ZqBP
UZv4eYUt6vH+ttpcfgFSMZkg2K7P0OhWGG6oWnhJhsEqAgyzJ4G8EehPX4m66lFI1fgKLjJPjr1E
2ezNGYapkubRGEGzm3C1CiBViykmXhshwuCwfkzF8w6lWotjGXrGSxFle6O6jVqXC4W62kU9hnp3
XW61bdMwWa3Ci2rgny7MHkYpagf2eRrwOh20Xj1aWooLSO3KD/gXYy9pyvrl/kvf2vgUXCBIaJg6
N/MnnBZE13mtcolHaQSTN0KezfvyqJeOtXPGbk/ycoHSMiVmLFT21Qt2ss6OKlkpF33EosJMqacd
vTD+h13EjBqdNC6eRar89T3gzP1Ql6W7vNV0Oqlajo1jX6bHMUNKasA65ZBn0jgkDiKO91/l8n9+
XV1yf+MSsYhpgphaN7niAWJeOJvhBd1fO2hsw3wXDU0ZuKpSvleYQOzdrhtq2SbM7+WssubttBfn
NxOjr967zMBDlrqtyPS/UQiLmhdLzHZxKouh/Or0vfGlE6WZBw6O9k5Qhm5S4U9dtb8F1L2PRtXR
3bn/MraiHHhIQNWLrgVI7uW0/yfbtDJ3ztW2BpKRW1lxEjLLPql2qiPWijrfVzmpWn2CPl7+rSpe
ZPpI45cfjcTR24McnHQOGqXWsp0teNvZAYJKOsKps5Y+0+pHddmihtI6ziVN1JdpKJ4qZMjPiddZ
1ynS8iPpwT94bM+HKG/yb/ffyG23kPfAH9QwCEbc+AHapR4bdkG3MNLsd0OZHbK4DQAi5c95FQN7
Q23z4f6KG2cbdBC+t1ybLtMQ4/UniCKRKUbTeBcvjAGAe6o4xrmm/lNr09vRDXR2SSq5zlA15gZ5
vdRQT/C9mJxeEqfQA0NphwOUr37n820+EEyTZdKI7tY68cgSgySVFswFmB5mphR+VBhQDT/N0qDY
ePvbs6C5879hUkha/vqR0KDSzXCkhI5sQIVgT8sDkjgWPs/hXg24bLtV5ACMTcDi3mOAuR6bqBWs
dVcZvEthWUPy0AsoZH44Yo3hYzo1VoFqJyDRdeFGn1QsH/cO60bkYn3SLGoC/rYG+ND7cEmxiCOq
q8wHF2LAcTb65lA5Ig8gre3pe2/cBADBeWCHgS10llWMhn+qa9NSzA+dJd9RDJmo6id7M8+tp6LZ
AkmLhJwLbnXfTEJhDkBhcokmz06uVqRVn4rEIAyrtRMOR8SG3o51Jwq7DHORJNhAVkgsJTs9oopz
pPGvrnbtU13M4Ts6cfketXPrLKAviyIMjRcMTVbvcFKKwZPs0ctYqxJ5V/SOW3qSgYq48U53dmMp
poOodjPeX3RBV0upMwgYY7KNS+yAoj/OkskHLTNL+V3HXVYc75+7rZuD1iw0qyVwoa6xWi5rtFnO
KBddQHY2v2VhIAYG7ljN/DSnRj5Pc1WNL0YrZ9T2oxaBGOHBnj5kmd7She1gsx5HtVbznft9Y9e6
AGNoQbGX6NasYhwCKE1WRFD4c1Npv85q9HW0SuXl/tNvLOItZR3lG+JUN5MyNQ4NDb9m+6LVehRo
dAovygS6//4qt0djaWiBxgHHzv28Tj27sNEGcwEuDm5Vf1TswZvw7EpswC9z+iOZInMnmN5GOBZc
NFRppFhoX6zOYobSpdNp6O3B4ws/9rZZnMbEqz9VQIP8eYrFN7hGZeClVrfT9N981OXCp4cHNHsd
xjst7I1UFQ4g93E6gxqrGSYZdqBDuGUSabxdFQH1doshJ/cGg/CbqJN5NhP+BlhuKMZzNYbaQyuk
8+arHbmfpRmlI0hMDrjai4OO0CY9IucCeRmel2pET2U7//R0Ub39/aFaSqNo2fVM3FfXoOkMItMl
iExUs/VnffCARfcdurOtop1mNbF2upS3aRKTRog06OYxMUZx9/W12zoijW2YV0AIED9P7aQ9jihN
BEIJx6uSmlOAcM9bXctNcEMLK9vmNuIaXk/8AGZ4+tzVzFRbzz4kFfYgbKj6uCjAf7l/9G4POKhF
4AvLhM2jTll1YQH7DKw/hg+jncQfRSfbi1trcs9W6zZmL8twxaK4xktcs4Ino0fjEm7fQ+WaSh0o
mlYdoCTiwavq2d4IYHMx+l5AaJcTvtZIRiLZJDQW4cOk2vm5G2r8mOwmfIi1Zg/p/Wfu+SpXQraS
sT45Cc1y64a+pmF25hZ2G1+VyQWXGSPP4RzVIUMGqZ3M/tdU1HI8VCiv277a5mgRDVZf/ihnLy2P
kWOVKPiPY/O1tKriX1nSdDoN8zBVdBry6mfMunDFGtmEgWkNTh6kcwPeeTRcxXlvRHwz3Y8i/Gr9
fE5NB6GjZMiDqqxQ2C101NEO85BF4YHLdPpqNGHzr5yyFDwhwK4BBSkAHUT2CW3jhdEaEOsd7BKz
ic1WDk4vglqGzXtLmWlxFXMU41U5G8XXuZSIZM1tKX7PadQ+gCuytENcehpO7XLIIXyoc/Yyzi40
mDdu2OWFLyY6TGbpNK5rJhiIRRnigHQNxy46MOopL6UOwOH+KjdbCJAtJ5AzSMUFWHQVZtRYQaKg
H5VLBybsi6nWxiGfteE5DrnT7y91cwL/LPVHLYKVbuDKbowMhGWBznDaLjkaotUf57LYAxFsrsI9
QD9paQusc/o5HwYbfQ+aaTL3zqhIKscS/trOs9zcbsi1IF+y6HxCtLjpetez16bCtcILw0X9GDp9
HmiKnnwLvSG9mu2Y7HkbbHwnutzo5i7ANy701cXDKKyzZzyKrxh7I1nbqc45BIvnx7HYq4puAZ08
HFbzTCmYYi7a96+vgkqb9AZYpnKZ47D5QmVp9Ielmfak9eksfJobQhySfMglVMdZclRiu79iGRi9
pHo6vujlqH4aLaOPcaQblcGvKj11jxzc8iej53Zv9LXxyYlK6Kws8ZbPsXo32mynYw+V7eIUZfpR
bYfkb8iV6o5skLH1CViCaQdjUOA5qxtSizIlb2wPYpWrJAzh40h63MkGJcbUwpV7yMTozn4XJki0
TrheKQ8RQ3s8wrXe/VEknhF/NMpIESi+C+sbTkAwpmKkooyHrMzayWf+2DtHqRI8HwWKPVlgxVYb
f9TCMbMQiynsFBlZvbfOSpIoXQDrIPtRjqaYgk5Y4BVRxiyJcCgMGkfLGZrmFBtWWNHqVsFagDOa
f9MFbuC+haG+5xC99RVINXX+oi5Cafr1rlGsVLNwL6CPm5oxwbaZrkbYQCi9H0W2vsICq0Y9CLHz
mygiOl1a5VCGl8ZUyl+DZcTvai0fTd9GwP7NmC9OAgCz5WpFi9Nbl0SaQOSD9nx4yVORQTucdd/S
8+IJJJ043n+um0x9WQoqDJ0qeoY3U2+E1IfQCJlOTMloBtJG96HIcvc4qbN46mhsnZUSK51mtO1/
769805xj5UWAjuBCA/emPyxixCoVV3qXxgOi6NdTZj0kBW0BtBubQHGRZNTtHHhdYc1HUPjVTua5
tXFAS1C4IwpFyFltHKnNKtdp512sMoyvMrbnADWA4nT/KbfeLwgGlaYt0gMw5F5vT/QyZ2GFincx
nRaJO/xoxDm34vz7wuV7UBT5o5VOFwDKe3PHgPfLxGm5jphykBu+XlmpAG/htB1eLDkb57o11PMI
ygl0cV2+tWNA/s5Z5mQwS6P3srzq/zR/O1Og8Lfs19Bts6dSV8vHshmcU1uLvcpy46uxVUGELGLG
t226aWnRobkSXVEU7/5qjGhhfBZiR75v46tBq1rqEsbL1Aqrd2dXsDlGEwE6Q7jZ70gX8lwKGLbH
upXe37NWGMQ1q4zPRVaHOztm6wkXos4fuO4yKXr9Mp1Mcd2eKdi1rgbrDP/ekAfVhHF1uL8zl2d4
nVkDdKYXQIHOTIpe9et1vH7OSsYG0XWG3XcEZ/4wF+LoJf34gKfJnq/2xhtdqGrQRGl1sJtXb3Qy
psTU4yi5xkbdHPPc8U71MNmY6tjpF6PRm4vuFu23Ho7Qzua8qTAXHhIMFY4fYY6h3+vnHLPKQ4Sy
Ta65DcZv1IR17vM8+wxj1njM5/Y3/Phwp+HyJ0KvXi5gTgS4MKlgMLWO4FNhAzN08vwKNaEOj/SW
FSSE3CrqfEe6w3jsu6pIT32SVsZDOGqduBYg2oCtiTj6muPnO/oTKnG/YPLrli/MpKyPtP1xDtG9
wfLzrup63xBsU78zleisKaNt+K3XWi5hzFLfj7Gh5ddW2H197eI27P3K6TFNT1C//MctJrgEipdc
RD20ul9XXvIMtjb6ZuO7+y2MVPk7iVRsuqIGrJcf957+C7xF/r3ErCA62ogBxc+WhR9vn1nmCwPa
+dlhw0LWn1V7CtBabj7f36+b35FzT30LYvWmv9t4pTbIHM0CeuTMvYpZ6zW/0D1p+V0R1fZZTpi3
BSOcYGPnSG5cVRTVLIxvKj2KP+yQ/8Q39FoSpMyL+Jo6Q96fc5FF4Bi7yLReqqxr37Hh5U8FvPR7
0uJBf0LblbnW/ce/7ZOyj//sqSUfJzit7qtEM/JBGklyndKszz7mFtc2eEYm9hBJCEv+gKLqHCi4
J/+EoT5+GPErUg9wfLs40BpHfJqFkSo7FcntWJufhbohuHuk/6DIrMKVPcow6npCZVV2nTiyUFcH
oqlhtowMITXfK7TEOmuaqPugmxor963ONkvfzU1tp6rc+k5AihGUMpjk3CBVzAHABO2A6KrDwjss
Y85jWk/hc56DsQoLG39WpSwPyQjhMGNo/Ov+J1oedX3oASwy90Pv8baACSdRydYromtpto3vKpP1
FJJU75yDjUwUgXGMTECpsSnXc/XJpQKEaMUqEZUmsCc0UVjlJJt5L3RuL7UMTxntgtZeJS+UoZ0T
ehlXRKZ7x34YzY9GqskDGhbNTh66vRTNdh4LDu66fq6jgSwmjaJrWsgeZyvVPBTlPPuDGPamwptb
lnIWxy0sMBew0esboZV5XFbYH17yMrMf0Z0pj0poWJ8Npeyex6RCIUwt80BFIfTUjxpMLyPM/7q/
VzaPM4j/hUK5MALX1W6Ds1gSayQygzY53xlzJuTATVu/79Q8RckEy9jiPGZmDKY7I7y9w0+jmg9V
ZMjvlakpnq/bpbFnSL0VZNnBizEFTks38FQ1K2aHKBJdudvET6TYR6DseaR+ccK+e0RSE0atLjGC
u/82/vQnV0cH0SgqEfJxvMhN4/UnwXNSMEFUkitTFzToG4xTflbg0n9U46R+L/WheRGTk5cveioq
lEsadVB92H4p+jp5S1Hq9b3zggJO+mVGRjf3C2dWfuANKMqgnAfts1F7U+wnZdMIXzWkYgao2GjD
wbXjia6CUrcnUZk6nG+Pi7WRdQcbb0idT3gi5NbVgPuH1VTc4lsbz3H3N+OLMn8sMD38B8tfQeWf
O/URR7g/UHVkbgIUgGJg61OevqRT0/yjpEklgwoeAAB59E7QRiri1DhmZRV2RMap+tG5WqX5CNg3
6LKlRvGB0lCpvnWuVT0CEO2MT9E8ZsfC7ObusenG9FcT59a/SRTLf3Y+yG0oe/U9VkekjiZ3ygx2
p7SyH7pInOPUOk1Qmtn88OaVIN0DWYfFyYBzHWOGicJJkgddJxPQmyXw7SqlcA5lMlof7i+1/OjV
JlvmGotXJuMhZ12mlF2DALPSJ1dRedVjP6OMYFdtdbi/ykYkQ/2TWoi5FwLW6wvRAQSL5cCYXmmJ
D1/NMEueSy9MTiXuOTtp5q02KUBJkkyQLYAJ+KdVgKY7i56vFaVXqXjNj06q898TzMK/VLRfPg11
L9/Lti5+aI1I6odEjSU+S9IY6qM03fDv+8+9ETq4d3mzlPVIa6wnR7EFwlg05Cdg39pnt5/RIMKa
5cTE1zlaVap/86zc3vmkG0WM69KOIWqAUL0R9Gi9XCmbSouvDVpbR8gIkDsQQH6OhrYP8DCJvvwP
D7kM4mhTbnDFEOYa5oinvKZJQo9pUSv/FGmlwz/mSfid6f84+yZdKGMnQm7tXRf5SmYggEZuEDfE
QqSdmNleY8rdxDdKd8aOOnZf7j/fLcaMHUW9suDSLcxn1vfwhC957+hTfG3jEIoyAEHxWTVzRLv7
0ET2rI7yDwoczF9NGY6XTtQ5Umsd7qxHWcgm6Hs11U7NLJqdD711qhZuIkQGNvvNnDDSoUq0Q0z2
r2vZs1QceZah6z1lc7Y3S9t41YvgHsUiecjSnXp9F+WxsMuqbuKrHgv1b6fVjVM/w4K8/6Y3jouH
wCw8BoIFnmGro4uJdePNnhldG50LZzTmQzKEwaSmUxBmUK4GFCzeHpmAc3DN0vKjxb4OtXIsUd3s
sTItrTw/mHaknm2NgbyNkMtOVN84l2BrEZ7Hc4EV180FxMRSRc1lcq2nTnkUqTs8z0mqTEFO1t+f
SqXSh50TstFhoChcBIoX9A9D5defrQbRq0UaJ0Q18vZdQ+b9qXPc6RFZUfUaJ/HwaNmdqzDhS5Xh
eP9jbuzO5dAwz1qOzs18Xuiz7RSqTRuxNoqz6STfRaNUH/Sm+ff+Qlt7E1cJuCmg14ECrPbmlIEy
EsvxrNAafg9c6IcK3GCnjNpahKQftDLiHnQRV28yxBXRmGlEXLUOn50RBdH4GBtmu0cD3ToCXAYL
AAYU2s0mUSytTOKehxl68amhDX1mdu2czD5PWoiMah0kLdzqnX2y9a2oVUGKMXe8xWHbJUosOPUR
SRQz/NDWsghcDV8Yu5r2TJz/RMtVxrHw32nlQcMisK5qdhgbRhfZdX6FxDuGJ33omvQ9MvnD79a0
UH6EPoJC29hH5sGg3+j4zDD6DzVqE4Bn5/h7mgrUJJ0krH90QIV+qVE0fCrzHs3ForTqxpde7ewl
47ef32Ius2QTyBUDy9BfHySOkNlNxZRfa8PFimgItSNaw/VO42BrlWVupi4dstu5jesNJLtORIdM
lskhRRflODVZ/eaDyTY26NrwqSFy3wSFIR7jvm+QZJzt/MSGz89tq9WXrIVt8dajybAGOskyBGZo
c1PQtW6qd1KmV0cBS1/nXX1sq2JPQOr2zMCdogPEcdFotq+ngcXUD0XUp+lV7dF/9fW+mfsAfQzn
fdgzmfX1etTaowBysgfF+FODvd7MTKRIC5Y5ESTJ9SzYpphCWTIpruCDjCUR6XQ3EPrQjocaW5DY
T7XZ9CRFVlR1Z/qxtu0r6qj+qHN9+FIiDyoOMh2gVHKb2gybRFf8aopew0SqidA0jMEERE9elcSA
X4GJ/0sbcnxvoZ9qB5AizPemFycvjWajl9LoXguSoiqM8TD3Wo7tX9+79hGtUgNIeRzp05nvVU5B
ks8ot1uhcHMYzJ3ZwtDWij5w20WaJe8KMwmqWjX/mo0KurTwLEJOWk0UgGbeuogJWfzr+3vlNgbx
Ki3ydnpnKBmu5wvA4sFTGjrXY9mn5xyb76Ne1VlQOZm3E8y3NszCtYf/C1bnRiCnDqdYKsaYXEcE
Tn0Qq/ZPM2vB+Tqi/QQnBYe2sXszFpdLkHksMZYuHErQqxAihl4zmow0GeSI9tBNEF7UysMSbtSV
A3DOZufs3Tb+gKtQ0NkUd2Cabzo6XdujdFSmV82trPyQZLH5K23tUFvIgBlKsdxAJ2fySnkE8eL8
0qMGmfL73/Q2/1jMNkh3MEzbEt5K40zpQkH+UadlGIhwij7Ti84fu0kWT3avNhdTbwdkZfj9O2tv
7SfKTcYcvPZbRHkLEGvSJWuXee4FC/5x0VA2UcXN9xq+W3F7cTqzqUPoxK9fdaY0lDgF+ylERPg4
umX9UHlFvxO3b/NH5LVJplA9oSOEstPrOyifjJlza2dXXSmCKi+Kc0j/3VcbpF2AXezk4trG+8Nz
aClaeaRbKYwozTPFqsDQRPqgowwwRfZDCvrtsxuXXXhcosF4sKIO3rEr6Ob4bZMpT6IAVdQmSR6U
CtaFD7ZENiwIIao/pmq0J5byB1a3ir90lpcJFhBQLs7VOxkjIh66ZtxlEc4A5xn4C0gYJgLYMvXI
gz9pqAuqx2aoh/dROJp9AM5LVMdkqPPPKhaMv7ECLuZHW02qi6Wr/SJr3ZqYFCepc7Sh2KUHVSQu
BMRcratLTv9LueKTk4vAdRc/qBAhlvFYhHaXgc1MRbezjTf2FkAjFEGcpfREn/L1V7fpZCTTwGfQ
UAP5bBam5xvoSO9oMDqLitP6RTJexawTpgOIydWLnI2k5h4HaOS57ThdE/TiNb+ymY8BzVPK9hFA
J5rbQ9JY2kerrkwlMDLGF35nLVQ2HVhegZrXJMMgddTyUxjNJqIeMNJHfxzUnpZuZw4IGwq38nVs
D4qTNwBODNKozNsgGif3HfUIEMbJrtU5GNQs+ZX15sAocrZ/FsNsvFjVJA1fAyKX+GoXJ+kx00fX
PkSDYnWHLofSddSGxtYPUjDepcvijH9VrVGYgZBT9FBVluz9ItHUv5s6Cf8t6tB+1uwJFwcHUOzn
RObGTyj0SCT2pVd7j2GJeLNf0/gMT1M2i+/tHBeKTxBHaSGPlFQeiwFC7ZMT0R30KymV9uBhpfyF
DEvJTjNGY5cpy9V/3LB0pK+Ybf+zaMTE+QW7GaGFgiq6T2cj0d6lZjP+pbU4r59cCPAWecFk7JW7
G90xqhggWjwFTfabW3ayY5yI0AK/tN2INDO90kNqtlEQqcX4fukTPntdWjEx68t3hdIPh54ZSuA4
g74Tzf5U1usdB9ppKajAcd0C8CPdKDI5uRdESwzz6EUirg9N2jXt8+yNDSdLj5PoMfM8mZ6LnuwA
hXslSx66dGwtv+896Z2BaYXTyTAkGvSFg7RKhg6y5Vu05t0nxibT8K+qtUkfIJRE27tgu3xRB6vL
cYCdYyTjoxZ+z6gItXqpB1fUp6rP5M8id7AHQPdcq9657uy9s+fJNg9tbLcfUktJv7k1Bq+QMcys
4D8bO355X0xToHSOTH0FNYHvSTWr2alw1B64+JRQmMyxWcgXSOUcmAlh9PIqpqG6yi4ZsBUmwIyH
3Ju096oxYxfneOyznWCykfhQXCzQHo45icFyxfxnaCsaxHPmsfIuuopLbqMXjef31FgHqbEHlKxr
DjGZ7s6qW5uOZRGogFvOgGk9ngurBbDbKu4lRp7AT23QGzIrqkNSD0yzhioP3KILg74jHVX1Wj6i
utWejW7ag9hu5CNcz5Qj/BaYvjc4EjTWU0Yf/BCoZQfZZPOzoo/9kVmU9dwP6oiqfeGcLGuvEbxx
meqLtgVikOqiQrqK4g64Ac+ol82ueuUp7FI1SBvPPC1Sjef7OddGu5KLipkhnRA+9U2rYiwZtZr4
AFzc/+PsvJbtNLp2fUVUkcMpkxkWKyjbkk8oS/JHztCEq/8ftA+2FlCTWjpw2WW53JOmGT3CG9Kx
+4CwDra/iQ0G2221mRmwmafzhyQWSO5btcwkE0JYH3/uB2n+R1MRT6gRZ4Tt5IZxIBdvRpiB+yeL
WRiSVNKbZs2I5cqwSInYUpOd0ziffW0c8oNV9s75MjkjvkES2eC8+IM8nyDZ422YSAy3AM5+nlKn
WW6P3vHHPrVwZDai+CgTVHay7oXZwKzdAP26QdCBzB+sro6khzDI2vGsNeEimpg7BtgV/kgHod9V
6EIbYvo+GvH4H7Go+8i5YbhapJOCaW+kdc7ZVAKjvpFtpqoXWJX4ewJoxjDPSqSLPTbM7xNq0o8H
R2f31y/VLOk2kOr1nIZ28qCoIfz0aiZSgSNlpm0kWQtIQMn1p0nDxgLyZ3ipSkV+HINQbVzqYuME
H0x/GfBKObWSkN452ihdZruXP4VTO9zAokhfNb0dr1EmHWn67KTFCOZxo1E7A0NdV/+9M1utEwE5
Jo5kD8mcR9eh0vP/knFMP8e5pBxs0s6nDEFmUWKie7JtN0ZpDaekYz3oU9mPDIZJfSpF37wPufSP
mAe7i9EQt/DBRpFh3Z7uEO/HuM6UHqaxTzxaULi0oNN8Q4rNuNx/+TuJJlx1QuOC0NpKOZbovyES
w3MxSB5Pyox+czkZ2kFVuve2FowzJ5rH4b29voF4QtKpqKBGyICeVPWcnXVaRNeQRMiLSvUIY7e3
gdx2dMGhpO30U6GiNNiDBA9jbvaeQWZ1lvBRd1HTeHsTlci+iIAxjVGw4l41NvUgsMYsXB4tnron
mKky0ss2pl+ZiA/i2+5TAdSlfbfwxDbQgG5gzNqn0oNeifi5l5zxga5l+0+uRJZ7/1gcLbV6YZjN
KNEYJnxeiLJcLNmmtQaX+EsYxG9WtqezzrVg8hfTUrANr8+GBQZwgOYbPCRY8kRuP2nNCbOX4TZa
BJH7j7VzQ9AWQQlhKaiZny2R8LdMSGo6NQFTAt887cNzq8/JS5SLxLOM+Z+6j/7TW2U4uJh3dvL3
Je1VDjAUs5GOxuw8KGYMPQx3u/FTiXaqIDltjyAEe89HuwDMyi+08zrlqheIjYzfx0Nlm8WLhEPN
Y1q3+mNhtqjPDuHAJThbB321vSdc7DGWrgt9tTWglX85d20f2HisyqlvRj2913JWL6ExlAfHcieO
4IW5CGsx3ELndnUsJ/xblbYjpSyF1HkzsozeoHUY5+lxfKJUN8/3z8veeoso64JhwzhgPQOGHRz0
okDdIe1Fcom7Yf45tMY3vetUPzaFc1CP7+wk1RmdHsagpKtrvnmsxIWUNQvWJIrQJDZwrcgx3rki
LXnkN7K7FO/q1/255dGOZQxvEbaBT/AdnrTCmF7o+pjvexuu0f1N3AF4GeigIdiFEgcj9fU8wDAz
XM/MYFEfdZTLOOXSqRoL3RvBZVwlxZooRGaItRDUXhqt6v7Kh7Q4qUolPYYhHe/7P2fvyRn7muAW
OEubSZRWs37pqJCrUD09TxDgbuR00jmkU3uAStn5HNGf4eQs1x7Xn/o63IhGBIMl4PbhhTY9VW0Z
3pRYki/NHGbnpjXej1KZHIBPlk9gVWCDCuAeYlxP//RXy+e3ECe3eYaw/SQ9JG0Rnp2pSD8wi2gO
9Ip3N/G3VVZPVsl5aeL/ID0IM4mpx7G1dBOnjl10oQEv3X9je5Uk+Hy4r7ytxc17dUX0QTbrHfZv
D9A8rH8xRTceBqQoPBHAECAVdbT3NY5tj10wOn8pdapbp3jWgJLVwZtZ7lQXEC6WaQVlxqaW1hqK
90QjNasmOfM708p8J3SOTCV2txeJu0W+Bur+umKV5MQKk7wK/VYzRt/OANHYRtS9OE7+B8M69hRK
AGnSwpde7e0AojCpa0C09hgBwVSd4paJ/NP9N7j7ISyqb7QfaMyvrwiECJzGDoBGB7hwuJM14QZi
pjgNJsjgiixuT30aHVhx7e3hr8ANfIfraa0TAjhJGS0Ecn19Clt6g2qJOSy7mQaQhu8/3u5Si6gE
8Y2/rYuRkvCZoV+GfjQMvNM0pZhttHL+ECDfdpCvL69j/XkD6kCkGwLJFtjNBK0p5ZpaDYHW7Nr3
tozkSp9eEFFNvLwfkm8UYMaXLhz/oCUNONEk+QTJsrA5XgezYURAB7FoonhUOdcSyS3PivvpYACx
F74osGiXkE4vs7PXq6DQrwyGzacO8BgtkEaSH1JVTQ/uAGXvQFI4LkoEuG3B+nu9jNUrjFsdJMuk
xphDF4mqGhRtJybFNbGoam6BNWv/MSBjkNrMylh5TTuJ5ppns7H0rUZRuUwCOsezHAs47XI2IrfM
5vynXMxNe6a9qR6NgvaO2SKiTF1DJ4UU9vWPVtU5GjFkkx4KIU/+bDfZD6dQtbNpjcoffLAW0H2m
eIgSbtCE6GQ1g1xlNDTK3PYWGJUbm3J/rbpCXNJ0Kty8LJMDrtneS/nl7Id2G116e3XCQDY6USMD
N5OCQaD9qGCBiRHEOTWkD6Y9QVeAkvUHn+5ChjcpT2nSrTtTjgqPRsWz3LeUUP+Ulk18Qom7+TFZ
87f7QWLny3V+Nb1Zhap0fbLzZFaqNgHmJhUoJTFO0JtHLQ6VF7zvHOwljTD/ZHZ6NV+Blh4VPjuf
FbUpAZ5OJJ2edYSyEvytcIANfWMEfOsqjQxmEwVc+WA7d9ehB0YnbMGZrDsXehmYUd0asOSbtBpc
YQzWZcC2/fvb93JxgAS7J5NfrfcyylGSmHVBExOlJJ9hM6JWE2BQ5r2Bj+x8d3JCaIJYfhyV+3sP
SGuRfNYB57ZpzagMu8w2oM3a9Ln4yECrhm7SHF3KexkP9TD65QjQWHyDqzAY4ItiTTWU1ShaJFnn
uG5tD7LCorFbTTNtzKGorHOeOHngQk0ZRrq30cCwZNZ666Q1hVYdJLN7T74QacEwgNbcNLNLewyN
pIR9n+vy9NLSfYARMB5l57tPToFHsbCAQXn+10HOyBBIrCCrPMCOUG4jnWkfW7TSC00oHlomqeBB
8/AF9M3oOlEvHuTOqb1+sOuDbsvuL1lm79gmADHc0OwGo5cEH639kEkomXh5BIQBXrgR115hTpZ5
Q4KoR8RRrnGcVilUzhUiLc1FA2pgu6lkDsnBT9q5ABzQ9EBXllp0o0hiAK1sJiMNHtIpzi4NKJ0n
LRmVywIe/IO3DSZtUbsAwL/RBc7nMkBcLOacW3J0Nro6OUtjfURA2qmvkU5ET5l0AmHD9Y02TkWg
tTW+FGYKgiqqq/AmZCUFAtQEXjUnP+6Hjb39A/nG1ql06zcMPYdiuszKxZnXhOIvN0hDVIXAQUak
2dvvssWqcYEZLeTideeA/kSNNlUoIWIWB9dWaxPJ1c2mehLtbGhkopGiuakRzX/df8SdO5Q0m6hI
aoLS0hpnWSKm3mGQS6mED8O16aXGt60pfAwSG+sLJAj8sdWOEhNtB0fgQCghMBDyKbdWN3dUQW/H
SJT8vpIK/RxXiC+d4ggtFuYfBeUYRM7e7/H01txEi5offWNj1WXVgOSgYgZc9HKqSx4kFGu6dVA1
UreHBV2e6qaZ+rMdZcOHaXYksCdNClJUifsxcbHiSP6lvTgyWc/nPL50yB99xX0zDU/wfZtvcgfz
5H3rCIHLHCCoW1I1tnUShLDwIKXcu94JWejOImYJAmkVtywpquK6qmg5S1GJqPxopU/1VDmX2kro
POdRWz5ETuow/6ni6/2XvheagdDb8PMJzxuF1cyARF4oNSLeqhqf+1rrrnkcHKEI9j5WR6MXArZq
WWo5er91Fsqc+bo8cPVJdZLdDLmRwali+hxUBhYnpZYe9BV/oatXtQ6X7P9fcHWqmgrXRIgHqJ5a
pUl/vc1Pi0D3u3AEIMg/Oa4+YYyUAXhz1QCdLytmUnJ/a3cfmhYgUYp+I8Xr64fGWRwdFXhphIyq
fjdKTnOJ51A9SbVmuKFTHk1KtyEK/g7DBPJRG8nAX5PG3zZZqttERGjG4F8iMJAWOso/sBLOZpAd
FUHbUPFqKXX1aGUCwMhJFtlm2yq+z/k8nBzUlE7M7rSXljk1e5wfSQUtHfbX75SHWqSbGdktFhar
d1qTYTPd5J2Oicp+Bg54SEAoZzsOMuFmZlt+SEO6f47UYkCVmW/2PV4YwyBKFT5RyOPrwi9tDXse
1T7yNS2P3kXjXDzZfV3NDwng1uDgBO+9TL4T5A/Ql91KYbWiHVQJJ3s/DcPsRQvaDjeVYHyflV1y
cF/vLUVViGLvL/LFutU46uGkJ00GuNV0Kq9LbEyGkCo4tynq1/c/ib2l6H9hVWbDONvQ2+SmqOSw
gxkbT7H0OClS9rPVROdZkzZ+vr/U9uujB0avgRRsEb5b942yPpcmrh0g1tSeUsttYWhDeEmDIfVo
kszn+8vtpHyst9ivLSZo5H7L7/nt62vaZIrDAc1cpBLtz6IpAnecA9DIUq6cRd9PINBM7YIjw+Rh
dJU+VdhYncZU0Q7aINvbhFYLzAM6IQDMcUd5/UPMbIhEJfghwdAl753ScE6aSW2KbIF10sfJcONa
AvtdCOPA0GOnW/966eWy+W0PEDnKDNFPqV/PstyC1GmrzjjLRpo+zzYafW7VzLFwaT1DIM6VRvN7
TAUqv88C+dJyMXfsXq0dBY6d2wArGjQvED/kE95IGow9QyxBfe6rBbYRRdGa106a40siRsq9PKse
NdEmXieEzUtromtSDvIfHP1FfRGHPGrcTQ3f6gp2FZwRP+0M6xQUjfxN6fvuZOJudvAe9o4+vZ7F
HZu27AZSIuSwpoUEkSqt5r+RUijkk40ajSe1lfWpoJNwEEB295cEhmQV2Wk8XlfXgRbpaFUYUuQH
SZ9d1EihwxVPueb2SmB6pRboZ6MhbpWqEr0zanq2WBA1B/2Dvacmk1kwveSv1NivDx869XbRhrDl
lDqx/5GbznwnprS4IKvRPupkcEcCY7sLsr8YdIIP2lA5LCVJgswhbio2R8vI5ezjJCX5ozVI0YcM
beiDVG3v0qXQQW4BhQci6CrClFGfahVGt37eo1RhDQMug8WIUV3RJxOlrQi8JtG1j/cD2+5Tgu5Y
8J+/2vyvtzUKyfwTgeZQ44jx21hFnVtIUfIyGAHD2jA+6lLv3fKMan5xY6A2rW9ZtW5yuSvsyLdq
E/e9AakYJRffJjMw0OTPZ4wDo/Q0US27RTb9vP+weycZFSck5WGWEM/XPT1DlLTpHWwsA+ZUuAuG
CiKXioLa0FXqzPmSY5vlq41qXTAKGJ5pl2kfCzFH1kG5vkTKVa6j0I+FXYcoGOLPq3dt1sYYZWMf
+hnzbDdDYOFTNUjyQZKxuwpVJjBujY9mjd6y2WE7s5kVTXGt/aQz96VGkvDvgz3duZCo03HOYsxP
H3F9bjX6HnW/WOTIhTQbLm0i2ojxHHfPvVzh4zzRIfBlO7K+8uVmKdhXRFPdQoAudbMezK8rRcHc
uJPDYXSxDe3D02ziOY4bRG10Xl+IxVuyTFPp6FJf7sr1a1hadQTRPeOvjDzbiXOFUtzUa+ckDdH8
lIxRa1/jPtblW0KOU5J6qt3XMJeF4Vn2KD8qQVr9G3Z98GSWmZ175ALlm+0HFvtzsigE3wGWbdqY
AzyMrDAkQGVSOFzGutMuEVj6n2pWyh/GYj4Swts7KmQuNBTRSVh43a/DAEfFkgQiz74KL9031ADx
oR4O7fv7h2WHH4c2PwkUKCWqxc08DL0fKaILFvp5lmS2C0ku+jcKTP1LO6s1JyEPUDOEmhT+q/aW
Mj5Lk5bf0CxqxGmG/dq+aFOZWmc1X2oS6J3jt8gyQQhUtirZN8vI7AZRITF9BeVvfW9E0slXZeSL
90w7qRE+mPP8U2kHGIq6zHTs7jagKOacy77E782Ahmq7M+YTw2UYkWi4TZ09ze6kl+Uj6D4ndAeh
pJ+KqVLNZzlK+oo2bB82VxWsxD8W/5P0f10EPx1obRNa57YiRTrDl6nDTwc7uXN0yX9VvBiBzW0i
maXOaTlPHQxdedJ80Nvmy9C2xe3+Kjt3EnNDAibRiubYOk4JJy4RAGDuUiWl/NhUQ/1oFnHrZ3Oa
v8A+/OKUgfL1/po7RQRlEaEEXAjjxPWEuxNVq+YlRx+dheo05nr+UDMD9mCQxAcBYOfyAzoA6ZhZ
OpLB69DFpZ9k9QxoaKrLH5VjC95pOn3C7MN5F4RO0R8kiTvrwduhZ7BcgAy9l1D6WwI9BXYIqCQH
IhBoEwTKBTJwqTOJhlUoac14gm4pJ1/u7+feogwllpSJgnMzG8SlN6unXgQPXSwp53lQv1vR3Lrm
VCHNWM1HlhA7rw/+BnsJc5TAuu7S11bcQlBiPtE35UC+HS7Rm//a0E9lrCUHb3AnbgHmpHPLPfkr
N3y9o6GuVaFcL/iPskYhQsYUD8ygdnCR7mwhkp3gYFEXWcDc6wRYh4RdmYxXG5khyqVW6U58Mgcn
AgLtNHN5rpoyNL37721nI38hhKg1adeCjXj9aBjGGi1qgtJDPeg1moezdEmrhPEgxe7BLu4sxVwF
KMTChWDAsnq+rJ2SCNEyACu1KC8W5euzqLQoP9XZYeBSd17ZkuZSvCziYpv+NxRQU1JnLfMtdJeL
swgU6JjmLBvCNQzRmG5MGfmj6a34nzjP+9zVFTGm0LQy/b80TepnIm41e1oDc/lcpSoaz2MY2Rd9
spW/4PLY5ilyKtWBeNXDEZKGrv2uCFX+qdmhiWFKmQyfbNy0jtzJ956LJEuls09LZ9Nq1ceeDsEo
pX4VOw1i91PlBViJHETkvVV+9VboemC9uv68dG4iYwypwQ19zm7VgMSNo01HvbC9VUA1wgojQSX9
WO6F3wNVqISxrYnMBwnYPcXwsk5t2R2ZKx6tsgqHfc0yg9pmfmwAJdBGM7qoZi3/weFewtHCOyDF
Wd8nwPNhskMu8atclk6DRr+I+Vt50QGnHsSJ5Qe/zifBChAkEMP9f+JWr7cN1MjYtnOS+koQxs2J
aqI5B2ZufxSKmYeeNhjWBeXfm2al0UGRvv2EyfJpm/7qXGK3svqEHfJCUx711J8LvcDYKZZdTReT
H0n9dFC87D0lqEUGWNYCtF3jwiLE5wqq7szXIkhu16hN2v7SWKMdnrICAv0P1RLoFei5FvjdOEHA
vR8Yd9dnzgzpmUwS8trrXY6bdGASzS53lVE86vMQvtA/lV27NaJbHo3JCzQ2+QKjrD1YeXeTEbUC
00/RsOF1d6rVxeDEWXmWlfmER7z93YDxGbq2Wh2d2+3XgSoQnx8GMyy5yYOKocr6FiV/P4aMjcf8
FD3BzOuv9zdzm+HBGACCRNyC37/xDkm0YmDOW0CYRlKvQL1vNHIPHYK2dEVQE1vrqAueTRovR0Oj
nZbqQlZADwT1OpLL9Tlq5LDoWy3N/RIJii9B2YzPWZaY8jlHLexH1BniQ9cWlofCfv+YalKYntIi
KzPXtHEV+4NXS9sOVjUYmi2ZPgRRnaCpkdHbrD7XUW49REakerCOo89v33HAEgtKdMkD17JPoIzV
rjej3AeZnqEt7MgfJijrrpNV7efG6YuLBQryYOi80/lAYAflp2UQgIzgOj60oqZ3m4e5X4iyukxm
iMaEYozvBzrNXm+pP6e6d65p0yHKmLXFmZ7H0Sx470Dzpjlp9E2WumX13UpDgF6BlfoNDfJrX9va
KQHXexDud58UVAJQUpAo24mzpNuhIgdG6o9Ok33A6FQ4rqyOTuJmShUtKPNheiq7MDrbZpyXblGZ
w5cZB8MjcPI2a1wArYuNPYBrexMtAnWAro7NnY+nSjq7lWYN36sU2ifSmWN4LpT0Tz5mpmcEZQUo
9IYG1PRoCffkBQuFGPccm8v1cWgZ+p/SITBrt09jkZ4aVTTGweez925/X3n5898SBtrf+Bq1Sebb
pTS/6ENt+pgXNwed791VqHZpUTCnA/38epWRBmmY1wGvtnWMwocEGKBzGoe9493/RndfHaATRJ4A
/21EfSN5oNpwuOICXa0vhvYTJarvGH2pp8JBuvn+YjshmGhAHKQHu5SG6uun6jt5DK1US/x0UNXk
M3OS9G8Vxwz1XWpawRUjhPJBlvvxdn/ZnWeE2sdIi7gAL3jd8un0SWdKbaD53vYgoMVMdXAKElpg
sZq2j2rRi4Puz7b3i3gpwpAo2KIduBF8B9Ypqrih12wWA911d6gHtX6ypU4CFWuX4uMsq0K71EWc
Rf9rUaTqLvkQdvrntz84YNlFuJD2/ubloqikpiwd+zaA6GcoraVXqY0AJleGT5HVH4lC7czNeG6A
9OhRw3ffcIUEAZHRCMozttZjkhUFlSfiSX9q7Lm7NpaJdUiUIrk0qe0Jr5zmhBXuYyqFyjfSOnHw
2vdO23Lvgq5awFvrWxeR9l7Xaez4ZZTS0cx6XcovRutMf9WNHXui19sHp1LCt0sPgneGLwV+YQFa
rXsfISpuQZoztQrDIPf0uci8xr4oOXD/WDyJznmvJVZxcO3tBAySVAxplt7AdiANUAgEg3AYlckB
8i1VZ704c3nEBdtJC1kFFcBFQmFRzXv9AUeOmjsUSgieGlJ8gpzRXGZlCrwpx7P2/tndWwqi3nKK
FmzyuqVfAGgprRkRJ2ce4D/VXYPrU9o5AWrOAgfJ+6vthQgoShBsaPAviPbXD1ZLsIzbSEr8XB5x
aotBt3QACG7OHH+fwVW9PepSn9EeA4xEd2Cdo4TJXOpxoya+2ub1A2Nu2ysGrX2gREzPSWC0B7nv
3mbShFva0VTsG0RcgYhIr0qsJ4Y28qMhmM8dqjpeibzQ+f5O7i61IDOZ2O9QTjJlnKQYmXRfyklK
qrlQz+nYKn93+DAd7OL2zEMoU5feOiqfRLnVaWzb0HGSakx9VOnJL6k8z2oHHfL+A+2kWSyjYy/D
DbLTMwKCb3LwVZZBYPiEzWx6XcqZc+WENrR+zX6PfFh9tZA0dSVl1D1Tb5qDm3N7oSy/wcLxi8oe
1b1VRjkmHVJCExmlYfQcGKL4bRTS9JTwvk9D5YyGSzwvXVy/0NaZkiMu9PL/f13vsz5ag6jTcmI3
7XG5C00UBm3yEbVtEtc0m8fUbptzyHzv1IP8cUU1Tx86K40Pvszdl8yHSQsN73bO4+svs1PaHpn1
nN3Po+48I5t+bQtde/Op/dUYZ1q6AE1ge7xeBThpEdcpQlZjJAWnkv/qNDSK5YVtIx0Etr2tVJC4
ZB5K5roBdy88esnpKpYKuvI2WFZ36Yyxci15duBNjfIFFOVwMbrWOOJo7Qik8JjU2SpVGYyfdUXW
1nqnSLQx/FoU1oex1JMfuTBA/y6TCHGlNYk5RxZJ8TOTt6q+OZ0Vn7kIes8c2/hzO0dgTRB3fHNL
h5/F2AXAEan1BucRakIUkmaQF4ZmPYHcSoKPM7KQrSc1DaDh+x/03omCVQB8HB0GCIarEzWGVWZh
F534AeLZmos+lv25trv27RKAPBUfK4DYhWS1PlOxxeB9jsuEqr9vxCVB0vGLjTiwQK/DHh/LLqe2
h5ychSgSasFBBaEqO58sykPozQLZ3ErpW7rIqs7JE3+e5zr9qObdiGaZFs6hpyzKg3/nYyWQciqU
GG2xIRnUydNAsmmuqiD+5sa2XkX4IiRF6UoxyEBvNFq7vWXz3H7tRrWCktFXAj3HKTAvVT6N8U2W
hRa486RH2kEA3F4rKLMtnAvKIc7uurdpoHqbl0Wa+I2s5n6ejqPX2UZ262bt6HzsBnyw43wmKOnQ
AlsFWzVwlLoVIvEjwFTvSqFrKJWhUnWe0Gc7x3U8PtvGgJwTBLf/7C4Ckadgm/T2U4qGEZJ0cPSY
M60iUtLFfWgYCMiCM+xexllIJyvPrYO4t/ctkKPiRccUnrxx1UxFkjgqOhvYQp7W4sGwGumGZph9
1CDYe3usgRAmLw89jtWOzsIWJXJzTFcbxfQiOTZPbQdj08lC64CVvc3kaECAjEPnCxj6RnGLoD1A
TBnIcuaqe1YQiMeynZblKBThzZo9efff0+5pASvJ1Iw+F12c1Rb26Yj24uLElM2a/B01oEmcO6sQ
+mOmWIXiNTTDazdDXTBznSItrfdxX9jv5LSDwnT/t+xtM5q8S5uThGhTedCzDSV7QtI9giTk2XoT
+FHiWJcEh7qDx95dihqeGS/fyUY1UQdFAhkUWG8JVlB4Sia3yvOAztcJ8xbmvvcfbO+lUlfSOuWF
bkEiEdYosiWllFSdUZxGIE2PYQL2wIkD/QcgzCN47+5LBR8C04h6B0nq1R2hViiq03LD+SYY1MxF
4zB71Dpdr27oHM/paSjpHqBOFX6eiiipz1XQhLd0rLSj/szOPiOuvDT/0TPTyb9eJyYtuzJo6HXR
MpnHU67MOMoAt0puohjqgytjdy2CK/UBo1gYDq/XUrOeV40XjQ+8Wb2ZTtKcHQs+XapAQrn/Qnfi
DqNe+k2swgh9vb/h0OgRNGKOD1qB1zxvq0sgB0d8lL07kFwHY1G6MVyFv17zb806bRqh7UKg8E3U
WnUXQcrxB75Syj8Am+wXTSlKrDqGQC0e+1JUXIZ4D47/orWeOGfU2qsvnTPJ/VlHvv9WNl0oe0OV
DKniasqELaqio1p9Sqi8Gxdzk3QB8NjWWZ+qzHn7pw0EhmKY2htdlHXmhuc4E2bUi33J1LDkrW3F
zfIwvaVmZhx82jsfG0sROrl2wKCua41cxJpQhzjzS/TFnxWp7+xTAx3pW9xL40XTg0k5+Lz3Dh4U
F0hDpMRgvpfT8ttriroZtY6c7BuXium5b3X7Wkthh2hi7xyUEzvZNy4egE7Jf8Fkrh+umspZQOtj
CmSH8XupcJKHuUnN8srm689Q5iyfuWaNHSU8w4N3uHfoKWLIY0AZkfsvG//bY6IlBXQjZ+0YHY/z
BBjz3Blxd/CEe5u5KGNxpRMuuW9fr1JqQgm6ZZrm1HltusCaDDTapeR/5qwnB32FvaMCjhRsOzXT
lnSFpmaCzH2X4dNmJudYjarHUQo/VqoovcKyhwNtoL3lgFEsqTukAE7M60cbEB+qBuB0flHmutdy
2/wV9tCbJV2k11wzjgZYe1tJy5gcDM0oBuurtMWIU6vR9TzzZ3TpvVQdAo8jWXiFJr19ZIRPAO0g
Wodw/DcYGOoVtFRAaflyIIJHpRL1OQnzo4Hy7gMh9sDQBJDURuUQeHXf6zZtrm4KrdNIb/alrBzd
ndHn/XI/wm+7rzwQVBwI3PTcN63CVJSgo6os9e2mmy8ScZEZWGS/AzqbX9u2TR+yOpDf3AVlUeQs
yJeJkxuEbgGCr67DlEBSkyoboSK4y6qf959s7xRCSqEvSabF2Gt58t8/4xzLdBXKrK+B4oWC3ril
U0+XcBK1JynFwT4erbY6g3pdtFwLqGCLMjaeqiz/N6nT9H3Hp3eq2ik933+4vRMCmI1cnTYPWuur
5Rx1gldRhKk/CXgGPZCDkxTBPg1LvoD7S+0+GaBkoHooxG5SSHx4ZwSNOYy6JDmXWFOzm9qG3SlO
YvncRKO43F9vL/xy7mGzgzLe0u40dXaswqbx4qRKdiGVr/xgUVW+v8reBpI7IW7BNb2dcVU6Vr5O
XyICZwvnbEDDPU90Km9hrzZ/8K6YMFChMm4hSVy9K5uWcTaYhMMwUeNLGcSR5knjPJ4Rfxb5wWJ7
b8tCUpfBDl2yTbO1DGerCTVioRTJkBSVaDjFFkLO8sy8zirbIwTKXvwAdQMyFdIgALrl9/z2lYE6
gXlScI1NTl58afKudRHQjS9x1cpf0JeZz2osHcFWdxYlSeSGoRLm7a2zLM5h3qRLn5wNaP0yQzXZ
zTqzO01mF55MKcfMuG/ar/ePzO6qxMhFGYqLe63SJFkqHFNrTvy2wOowpoK+ZoyILlkTWY/I9BSX
eS6Vt5/TRbCT2aShLL36VYVTCWcWVdKw6NSmL30xRx8TJU69XB31A7DYzidB3U8zDH4RtcX6VapW
pDsiwJdwtCLFvgRmVr8LU5CTD6VJaXNQWuwcVOLJgv2AFbmoaLw+OCNuHpkWBdTjaWb9U0d1cBV9
3V6NeJBal1nrcHDp7L0+hhCUaIu89gZ2zCbOhRBYPEKLk05xjJeIqkfhTYtUcSmAx590GSvs+2dm
+bZXDfmlHFjGur8SotXrU2u7FyY27X5dKNV7SxlfKGPNS2zhy2lFdXydwmK8jph1fb6/8N7LZE3K
A6Tvtn0ppWj6FOAJjTiEvZITfj1I/+YDLCZhmsEfvMsFtE7bn7i9aU9NKikD6vCxr5ll1J3QyK/a
U6VVEc2wEkrVe7vgoj+4l3buCS5A7nUU20ErrLM+PGfzJeOFDrfMWkynyJ5tPLgOXuDeKuiIUWCR
8RHDVy8wMWtoUR097zo3Ki+dlnZjJYqDqL0DPeN7Y+RnQfyhsFo/TBJmQ4V0NkA+hSTiJKj7vjp1
Jb1v+AyTU4pqReG2RV1UrgITyAtD3Yi8OQZoIlta99YOAxA4MOxL2EEGfcNf/YUSsjtuLCM35Odc
mfLKDRyr0928bdTv90/q5hNZFmNrAT8gC8Gl9ToQmA1GB3LOYvyYMqSDO1RX7rZgdoMm0q+Evehl
rGUU+a26PahoN0GIUI6GAeYs3CcMlZbm/G+3V1RlIX0HSj0zVfSPmA/8TMfM+R9ow6iHCyaOvOU2
p2m13uo0Yc+pCoQLUGPMFHw1CrWbvjuzemQIvbsMA0jYDkzJNmZwYB5yfKpRuZDLUnqW6hSkh6N/
u//ets235WFopy5NGwxk1zkob1OODB2kpiCCihux1Ag9GKmmZ8aZqXiSaWLRYhS9qbpR0zUIh4H3
yrwcSOVRG34T7n79Fgf0IrgHqK6rQyRbaTMNfQ8TvMz/0YwUopTdmycVqNJbb8llpWXKC6Qa4MO6
CSIHeqMlHbV03+flX11pdy6jF8dws8mc/2CthVEFehhn7w0gVeSEvj7DCM+uzPlTZaXGuyipAs8a
hXWQZ2wjEM9FArcgX1HY3HCqQToUkokiq29gg4Oz2aTibJNW5fdGrqunMVGCi5K19XUMgYmeScsE
+vJFr7jAdY802PfeJlkIhQ2UgkW+7PVnObVNZUsKiElI5eHffTMpJwSaGz/Lwukg8t5fCrT866VK
mFwCR9cUZ7wAS7m+rz3u5fxF0hDtuv/BbBKQZYdpGziLaRWCYaszipZRLLWGw1KpUp5MK9JuY5TE
D87Ypdea4c9tisKDke02EoDC55bkvKI3u1FnHdW47pKiyf1oDACZBqHxOYPwfNT23MbRBewP13aZ
6RDNl5/xWxzVohBZcifJfSHs6RyHsfbcDlLhBVJhPsVtezT721sPUSggY4SeLT9ITetSm5U59+Oo
Uty2UoJndYjSF6yzTHdUwQbdf3V72wjKni4J6SN4sdUpKczR6dpa5D5ecdanXsLNuJOV+mCV7VkE
B8dsnRk7dribsB3ruckggdAyVHOLyWIdXFK8MJ81OT3Ihbd3LithJkyFrWC0udY+TPW2cqaoyn1K
5OrH7AAMO1mdbFztYKThRGvmwTCm8a/YBhN/8Bns7SVrkioyllpG76/PSjvFk4YBGih7kGMP7Tgq
T/FY2Qd7uXdCfltlrRikB1GUT2rBiTQ6+X2oTumliqbpYir9N2k+lPzYWw4I+TKfpacFivX1QyV9
ixmq6dDNnaruVGB1nbjM6MPH2OzbK+DgI82NvTe4qGNCDkAEY4O7M1tNQbAb0lqj1KNrRpb21Z4l
h2pmDD5JIQOT/+PsvHrsVNK2/YuQyOEUWLG73W5v5xNkj73Jocjw678Lvwefe4EW6j0zGm2NNa4F
VD31hDuUTZ98g7vq7MWxtfEesyd6u8v+YbuuBu8joOFuTMv8igFYW3uVRQblthAeFa8fo+JjJVKF
KCo7Z0kLums6dtKjmGeweuDdv5DPmT/oIqUQo8c8QSVSCfqd/b1GuC4/EeAMRg30BygyX38PW00N
sMs6HKvCMD6EaYnsMBLnH2cz7x+hxc1nDNbg6WWgJkRuyy5tac0L+8Z+QnVvr9Zdm+7wc+ivLqx+
ajGKidc/x5CTsI/bvrhiNVtBZDfzoPaSVNOvGLDDEO8iAz9d8N35dJSGsip9G/2u3I0VLbO9Ms10
bFOD2rTxXw0h14VKG8Xvk6RuLK9F+bF3rXwuKj+ObCn0xrZW9+RkllP5qpBd5o10imErMkNYiYFE
wo7K2DHzq6MG5kFHZ+XYDVPkWZ1dP6lBVp0c3CrcqRoK2kz1Xrtu43z90asjnwWesKpI4Bk5UELV
4mr3tfQ8yH17VIzMONV42XlUpnsV7UZyy2FGQAIkJuEYzYPXX4zDJRVhCIZFJI4MHbu2PWFoX3So
+8IzpnkGCVZhPu1pVdm/E8LIP2PotKe6sHrreOFxytBYA1y7vlfLwoQKC27nAlnmq6j1/H2KqKtb
xIZxrqs6f9bmev5qy5Cmwwyp+fu33iphMbjTF0Id1yzl6W1RyoOZoCFG8+JIZXQom9B+brHBeQK+
Oh5zFRZHNYfBzvXwB7bzaqcxE1jw2FxQlg0K5aYmQ7t7thM5cS6Ojp3FI7T8RnjNkOrpg24gmk9H
3b4i2dDFrlnb4n3fVbLpQsxNIj/t9PCZfowsnQP0v0sXRazwn4LN+042af3MejM/kD2oe/XHan/y
o5kz0E9GzgXU4E38DyPusayEuN+L6EsChvakW2F6bOjh4xqni52sdWM58uJF6RUADaq7y5//lW+B
e26ChRNyMedi/BBYTePlQoPiOIXST1vUH9+6EVCRWvz4mEnRm7jdCDbucL0OxeWCfLzWumkadI8M
n79KWaC/z1NkKZQSf4z7i66yIUAHUGugtSwaAaBaXz/jmFeipzZyLjRHpoutC9vTp3Q6DIO95+y8
SklYimke/VWkRgDN37zOvivHMGhGtpxZto1vg7cKz/okB7/uP9L6s8EzgcJDW57CUbmFGvYGpylQ
ZwsGfWZjawmX3upC/GDnGEHQSuz5Fa3Dxx8bRRVYGuGDgur1K2xVpIZztbEvBpIgL05atmdhyMU5
xB/1igpJ70pWWb5DLpnWuYbXyf3HXccPGoIUO7B/cT1n/7xeXuiZA6VZsS65JgfPdVBn34DQdKxq
FMb3Moy4lB1L7CHB1xuHZZlTgVchQVol6x220mEK0+QSWdJ8AjDXeb2SOEfGJclOsNr4oAomP9Q9
wCEWBvLrJwzzECsKrcdbRMifAqNTL0MsW0cYh4XfV2P2+f4L3VhuwTcwDADLxcm/SSNKiOPY2qkc
CbMeclce++bbYKfxu7HMmTUO017PfHNBjeYYWlzQhW7T2gmn1YFOAGaIQ2H/IwnUk5K0VL5aSocs
glL/e//5NjYMcxUm+WyaDZZbB6SZWlVxLsFS0Q3o3b+b0k551iQL92ZH6S6zjNzF/UVXmTRugmTu
9B4JqSS1Ny+1o1C37Ll2Li3WxeEpBMxZuU4eWQBnldhKLwjxSN+NrFB+lHnd7pGx1rGH5Rexi0X/
izB0szx9824wke641Dz0cbK19BzwkDudpK1V+NsRTeYe5zAuH/qvC8NONK3Dcda5iFroX4RtAemK
wzf3HVHJoY2rIN624Gdu26l52OB3LfVoqcUY+jRSox66Kt3LpjfO96tVbt6YDdYjHEw0gMA/Nwfh
VIZfBhqeGMym3ft7Y+O1QZVdJPfQ/gHSvPz5X68tLNn2eihhudDOwle6Sb1onR34/2EVPg0DFJBT
K8uZEZOSQSKjv1p1Pl+UMR3QS5jfDM3m40DaR6uQAmQhUb1+FiVUlFzULUOapPg8t0F2ymsl9oRl
DjtxnwqUv+t1DkeejjkYrMr/02R4vRa2vYM6xrDCmsG2nq1ShF97TTKflRmNKrfT0giHjCLWR3co
Ed7CMtJWs88ohHbv06DvzGs5RdFF7/UhPqdTxlBZpyn5HElZ8m+qhnblcqTHwqvtsUifYlNFTwvx
K/l/MsbdndsokfrBanE79AraeoDnk15/iuw8m1zkmxLTTUlp4alJQBisNppjz2njXj1mSivUjyTl
ueziHD/3+LA7FolmlsuJXwqA0Hg8x3mBMVBpvjfntEBPrpKs7CANOjeb0yn2L91O5crPICwkblqP
+nsbI6bGbcLZmd0Iu+rpHUmu8WA0aBxSMtvyjxI6+L9RpFkvapSGgQ8QzIlcE3DHb73Oig9Z5oj5
VBD9n4ELB6U/mNZQuXInpZrXA2z5kkhF+b3pu9zxBmORL8n6KhgA+VvRx9QO5tlvdaM6aIE9dOeg
G80n0Utjey27uM6Q6gy0r0lrxw2tes14nxUR6nZDp42hayazhNSPEovHfITI7Q2plH6PAzT2zgVK
r6NrNUrtHKH+YeRrOxJiqxm0CsMt9LGWvU41xDMQTkX4wdiqladnudAvcxPmv2ZYLl9KRl8CkHkU
0gyI5064RtPapmumUS/hpGJbnZeU/AslNaN6htUlpb4IKqf3TdI2mY9kSnQgWi7gd1MNQJRZ0aQ9
4JQ81k+Smk/NSxNq8u+inBXNS4WimG4vxCzeq0GanhKzBEAQ0rOSXHkWNcpbWdh7w5wGiSeaYmL7
2WP5MlvjYLkG5mH1WVJV8e+MnGF0qVmST6HmRuoasZ04782kUuXnvjdpzVCYNI/E2hZDtSGvRne0
MusH+I8odZ2kz5MPQRjF5Y4o7zpwEa8WiiTNd3jpt0TJwLaxDEpn+bIYJH3rw6D9zK3SvzVwLf4a
5Fn0RZErW2lnVtEsISYDIBTwU/ouySb7uxUbewIKq2dZViF2kckBQkaF7XUwyftUCizJTK89ofcQ
63V3BaKXnd8ehGkt2BRvsIFge75exYyFIk+qFV+nNhweFK0JIAIX9U5JvXV3Adil1AARwLD3pqiZ
uLdGoCvRNe6G2FeGbD5oKca5NTZCO3nN1lJ04mnVLOPrFZkD3HYMrwllQ2mWgIhRqx3GNk5P1I3N
DpljYymSUhCE9LY2Jhuy2pSDkeCNESQtGhpIqh4rYYaPWts7b/bVJKeHJ74Ih4BJW8E4WsMEKivC
kLG/3h3MSU4PRmlkP6Q8zB4HoN5vhgOTLdGt5luxIjOpm0+WFeRUZV8EmDA2o58zhPcFgWmvY7na
5csyy1QIdgqeUrcosTaqrQxGDBkauaefIX7iOTUEVXuo6e8Oqv4/tMjSs4nMsZ+bYfnQi+knhzPz
w9kszkOldl5bv52dT8bAxArEE3ho6qmbw8dMCZTOHNqXxqxQJAid6FumIonVWnb5XZ9M40QGW759
67LoIiMJfoVS5ybDCwjhc1Yk9qWjy+zj4yuO/RwCC+gkaydQLr//daZCE3sZhJDEMGG9nVzhT1Tj
FlGpFwXde7whwjGIP9dypZ2HImriH+UQVG8+LWwnpvLMChi30tt7HWnCQsd4vemVSzwOtl/XMZpc
amMckkLsBWjYRLfPxyIUU/x7ecgVfqXq8ISwBTOlRO9tcYAUZx5VOQxMr42mKHOnsbL+TQv4psc0
g0rvynpu2UetDKrEM5l2fVIZ54U+zb848MchzDvkjuyRe7a0SjfV1Eb4UQdTE7JNqT7HcaKMUMdK
Mjw1G/T0KDWD8d6p4VSdsmJqv2fCbH4rSZp/NpwpVE/YX5XORcZvJX3UCFm6h6OPzoXqjOovs62N
5mg32fDVKuGsnysjb6xDQCfwWwG+KT5pdtbMx1bLMjQOhp5pYF0a1oWqKquOipNMtm/2piY/SF1D
qhJacFp8Q89ix5OlAUH0Dqmu4IARCoZteMjn33NHHcuDGuUCux38GQw/tqVWdWu8Sf9pYByi1Nra
wBnGIbEUrww6mgvT4ibrlVZfRy5pVRm4kmMiqalnYap8G/EgLb1KNOhXhSir/DTiOg48soD0f5i1
azq+SI7zVarsOnznhEX20ChOUJ9qMp0S73qziY7dpLc/01wJsmNnjO0HJa3wrCnKGAuXQhunzC21
Tnsc5nmYH7QK8eInJ5Xs3gtQPvpqDLFJHhtZWeblTjo/RPI0ZL6Ncmzr9XINPVPvgvJXC+UGxDKU
49xX4iCV/EzWqkfbydLeK+Rx0t1kDLXfc5bn39O21R7MiTLpoGbYOLqWlYTinKSNfIZXILduh5ER
EIFC+qWacezaSm18nwZHOqe9mv3s6kZ8rQu8Cd2o/4AvAwKJsX7OAs35Z0q1KTk0IfnpYYmGAxzc
PCncaE7633x08ZRo3ay8l7PZNA+22nfZCwA/eBq9wObMF6o0fezjEfWUPOv706KFrx30IG8NWjOx
82zXkyT8hhfDDMWcWxRf1CS6FB2yKx4pT/U9y1KWRQHCaI+NM8vp2TID/Xc5Vth4UTXiatBHZD5o
lsz5S4gsWHAUclhhCNzqXewXTReyBWRprCd3UMbmQ4Dsx0JvLDXxKIcUDm5bNIblD3KgoVGdxJD2
x1lqz2afzc6Z0YSTXkY4Ls9CinROgzl8wO7KeWqQhPhniphtnquwzWLENszsEzO4bOJr6mF9EK1t
h6fG0prvIXNYHEULMfc/QnUeFD93hELlkU6GOEWxU37M46ZO3bkVZeQB/qwG3676/DzGSlX7BGH1
Q6tExvwOW6PmW12azk+riErpAcKr3D5EUUh5IYVx+TBEZmRjUIzpG8ZCWqa4aWe3z3WqZeOpqQZT
Ok3wQCKvQc/9E7jScfjHakJepZqwwzmfBPnnkhSi/UcZqUdeZhWZfa/LqG1xQqnUj0E7t1+CiHnH
SYf+/rEqa7Gn/LHqRJFzLmgiRnXAb1bZoJ3jPRDj0XNtROyNwZgdVISsDlmM2RfEavPQl/bOpbe5
JNEE8phJS/8W6WuVzAbBMORXOx+GI+7h+aGCw+/Tn6gv1mwhhaMn006pvso6lueEZA8IDtjPKuso
qtIY5oA5KeIfwedOTfUXirs9Z6JVfvhnlYWBhA4k7b2bG69XtBj2Flpv2Shyj2Go4plCEh86vexP
99P4VTfvz1I0WJHXYWhw27Gh3KEPbiGbt7gqxu7QVbWX1SnQxVCSAre1ImLVVGbHFPWYr/fX3vyC
f0ZWzMXpfiwv+69uURnTxms6IFR1GlleU7UW/XV9PGRWi8D8GKcS6tGl/P3+qhsvF+wiE8pFNgYV
q5v8NEdgUimHGcR/FduPGTxAV1hS8h0zn72G/tZSC6OGSRCwG7KY1w8YSXZbjMvLnWc99XC7aE6K
lhco4ufSWxuWtIGhqkHNIOdcj5w0O2j0MUNZTS2U55jM96EW6ryTdK+SP5Ij4DzLoXMUoDerms8q
uqLVMNNQLUQeQjnpD7bBLCYWhe46lPI7/cT1C6TBjOAObAnazZBCXr/AQY4g07ZFChWEHdFKsvaQ
5vrshVFQ77zAjWdbamVeHqmtvdqMuHNIJZLE6TUPRX4WaZEe6qxtT6KUKy/U09257arntzTPCVxU
0BSbxm0jG3SFYbbxkF71Ns4mX0gYSEDG07KXXErm+reqpORGkaYOjGXTaHpfjGP40keTorjThNQS
UNHROnfWQkS7f0TWUY4QjmUKZ9OBU3cbFAI9yvtIhy0lZTZC47MSvODD2n34L6tgccYHNphf3JwO
R6tph6Q2Tc9OrXwpFNE7Mpb+1/1V1luIg7HgtoDaLeS5myBjtBVumzKARaWJAoDhQegaWRh9bLux
3uFxbi2FijmBlJb+gv54vVsDuOwBVGw0fdCYfZrGzHjBEAX/1hZfw3jnaKy/0cIEocfDhBkA6m3H
qpZxHgkHdFBUM0XVR0PCRlPqPf7mxiNx/xgLMRXgN4nv60eazHQu6eIj9pJJ39OmyP1RytVL2UXD
zm5YrwT5YkFEmot02KqpD5fF6Koiwp/LKNEgENOvzMIXuoi1N3MBlx1nLXRKUDAUJDfPpCfD3PSR
lV61LGjdvqBDO+dCcqH57sFiVgPlZSkehmbcomZ6Wy3jJIFspECG0inlDq5cbX1zDCRM8bq1v5Sl
aX7ikftLFYdW5UrA0Haq9bUy0vIDACwyXmCgvVJI63uUC8uKG2hqLTGe8iI2HVcTslMdrCrAA01j
Tme91IFTIflSKanfOkwbvKIIrE95ltqIRLSRabmhIhl7XJH1J6fPxn8YtzNkW/HjR6dxtMagUamH
iXKtZlM/0ZCXTuVIKXo/CmylGrRHVIayKknO7TcXeTeR1vEhIBeNRztXsndmgZj8MAABcaOAKUDZ
IOZ4f9Wtzw9gFOTJMi8lBL0+PW1iGiXz2GyhghqHegqI5CirnjDcMk5Iug2fFEYcaLtGJyWad7Kr
9YVGSodAPy0yYMarIG5pQ4brLnmOkIzyE2RVyQ0TqXWDXEtTt1QieadPs/WOQTND0gd+Qv9veRt/
pXPyEMmB1MJvGA0j+NxHoeQJky2WtkP+1FXJvPQ99rRXt/bQ/1+UhO71osgAEyITVB3muixPRldn
D4PIVL8SlrLzNTciLpCHhT75p9a5jYVggEVnC8Ti+lGlGUJv91kO0r1LZIk+rxpsnFgaQojuLELP
K6iSFmG2Z6KzfGVApn6AhZcfmx51GByrdcUtx9w8JdHwVVKavbnBxm5FyBScDbckENlVQSVAUopp
Cq8iVfufIfqOmHmNtcJcXwWv607g4MVLVVjW/7SpkOuHbOyTPS/AjZcMjxkgHTD1BSWy7Oq/NpHS
ayId8gJjrdTEiFGJwqMulbF//2BurAIVZQEWEYDQZ7vZNe1cjmS69PqTpG8fnGGMDM9C8GRvd26u
QxtR5mUZ67IYRMbYmnIeIr4RK1fbzMLnzGnVnaJ0Y8sAeMQIhx4/wmq3G1OxU1Md8sVrqssLjxmt
A3NRmekZCfWdXSWqh9UuoG6QY2/PeKgOzT+MG6AYKwqsEcl93DOJj0METHVDCg4KFaXfhXO0E102
XiUtWc7GotUI3v8mW0RMb1AJ3ghg2Qo0v8FSfkCOS3ZW2YhhdDH4iSzFMPA2J51RQeukLgivpW1G
/UERofrbSE2ncfMxQ+4Wwko1XsqQWmenttoIZP/HxmLOBUTqFnuWFX1d2ioojXagW+agJ+zH01z5
I25+l/u7f3MpjH3Ylog9rFKtQWniDBwbslNVXF5r6ocCjGIYH6WgUP/DY3EhLEM1YF+rfnqK/bqt
BVZ4NaqwC1zuJPM89WHCWDku8Jl7+5MxdKGcAoOMjMWyif6KHkNtOLUUN5h4Ci53S9gM/kVg+HYs
7ckwb+3HpSgFq7dY5932aFBlau1MnamFiyB8or04nSRt+Pf+86xh1ZBcATKTsQCqYXh080ClUxuD
SdZ2pTqqDomW1i9DleZeUQ/aAflUpDkCyznFiWQegngwTmMxvRkIw29AQBi9Yg4f2flNsIxiq0vk
gMx8kFH1zTShnLRBVnwRNtPObtl6qZzuhRKtcAHcxpNBih05KXK+Xxa1Z3tMptOY2vEOyWvzraI5
BnqMWRbaUzdPREORCSgMgqtcKaofldhFlphku1ZRJl4nd5k/YFPhlckcunjU5y8i0N9MXlreKmwQ
wPaL8s/tRRdPU5+FMprTZlqWENx1G8BlObiAXrKdt7p13qnjiZ2oCwG8vrlTI8noq66pwyvA1fpH
002WW49j/X3C29m/v2E3l8KBE8gctdUqexEWXrNG3bNULCcHVTD81cYYHnSsvRm2ai6cLy5WBtcy
3JSbC6EoIvRyMgUbDqer/wE4Y31e7MNG1zEjc6c43cilFzgFyzFDX/u+SZxuSy+GnIZI2x+xHOjc
eaFgo5osneSisn+++TWyHsv9waCtjr0sYUOtym1+xSgrx33NVttHRErS98C1gp3dsXHloeeyLLUA
x1cE3V5He2o0F8ojY/LERxW38XuldQrXjtOc/0FPk5PcztY/959xI2tBIo8bATwMxNXb/pdslFpV
ZdQns1rOh1qtYuKbnD1rfSOj3po0DKY6+bnI8j29rY1NSiMTgRAIK0un5uY8jHkucUoM9LbaYfSN
MIr8pp+zw4gU838INexRA3g1p5zq4SbUNOYkGPhHJdTySBeuFZvjoVKV8ZgUpgl7X8OeojNLC5UN
gFd+OYrOfBCO1n1589teUkNajjRU19dVJRlxmKkSKkFBVz9FeLd69N6Y9abB71SNm4+yGU3+OMIy
u7/wRkhnYdxcqGkAl69usHTWpsqkaopy1XmCKq4/tVUSH+6vsvVJ6dwST1GdQBlx2eR/XfxFmAnu
KLq3KoOZj4rcDUc1nIJH5t7FTra9+UB/LbXs67+WMqSqt0bGj1hjVabvIOjjW3K31znaOB2U7QBc
6RwAfPjDKfxrFRCuUdUsxXQ6DPkPaLvhJxX6zqki57joSYEoe6sYBXNbs3uzNtdCn/9r7ZvzoWpT
X8uUtlc9zYuDVjgW4yeap0QPxY15tztbZM2lXxakPUNzZkntb+/CEgGUqZEQlwL4GUaACMLskrSp
/YXmVUoKh15X4jZAfnx5QnDHbZ1MezTCcn4yTD3/D3fYH8kCWvOL6fJtZzXRZ76+5CAFMy0qfPii
xU8mWIbK1bWh+3h/427cLNCEGA8xcgA0dNsiohE4ag6whuukVN8LZmzHKAnQ7sCy3Md04M1IId40
SiXLvUKoX80vncgSoFNxH1Rip7pGuo7Op6VLfhSaxk7vcWsHU5GSNVJgI1N6u4tQKBoirafNWoOu
AC4aRC+DVM5nOeqAvAxWyAijjs1g9EEapZ/e/F7JPpamK2FhnfOAR5hGo4qR9IhnE6iO+C1PIjwY
atW9JLjG7mzhjfiDIAsaxdyhxKDbK0UZUGDOQB5f+7pv3ztGp/8rwkF8q3qp24uom2stzFIayli7
3aZztsE0qMPo+NpaxvhYBKZxQQjLuHQG9Mr7b3FrKbgeJOQoA6L9dvMNiwDfeU0hrEZtH72bpWE+
mmHef0wkoZ7uL7URVslxidywkOiY36ZzKTZ2chkwp8lGI3k/Agw+A/j4D9+JtJQ3p8Kc2vhOSEuZ
wpaXmZOIvk1NK7wWwM5T3zXazgOpGweAAR/XLeUMlJjboy3FIk8CVB6ueHxaEuDlyqoP5UAoOY5A
bGJPq/Ok8+CagbNSC8v8GWD/leEqrMnf27kbUkqTEilEbKTTj02OrqUXtYOZHXKpbxy3zkL+uTUm
AzrnQCKMkLqdHKbOnprDqOI/6zmRI8XI30ds+LDMtd8iqofkKBtB07kIooPcuf8VNzYMg5Ul94cE
tYzdXl+OoLk6Z8whMqQ6Up8wuqaDU8z2c9QM7++vtPV2NQp9xur4IPFPr1eS7DRoaoENktGosQfW
Wj7Zo5me2twoPSvNc0/rwtGVGz043F95I2QDE+ajMtdfOJA3z9hZbR3kKgYIep/kh4T34SJdOZyS
NmzdvJD7nSfdOBkgXBm369xIa8wJs+4pkkow0J2ph4eyDOavIOudnXR868stktWgTrDwWMMi1Cia
wTDG1wBN/kuCVPIHaai7kyZXe5n/1lIMvzGQAEFKnX/76egTGmGI/NlQm6UvYuyW4IhkbgpZf+db
LXnfTTedqeKCgodnxWW+vNu/0ihpgnQvq4tqnp5Iw8lsNfFVxZgr8zA+j4/5mOQv0EyrPYnuzUdc
xtp0TUj+b/uIYlCsOUwQW8sigIHwpcZveTC+6wJLfLi/GzdX4tYBlkQGseojMJcFEGvgAmdJYXJI
1FD3EKDVvUkp95LsrY2/bEF62XQsVpdcO/wZf0wx2j9T7plwZX9kQSZ7hhNOj5aggXL/0VRt4+st
DgS0aSzASbc3XdHOJthOFIAwPjC+MnRQvwiQsy8yqNYvRpVHH8dMpHh6WHXUu6EaqP+WYCf+sSHW
yJ7cWdKEuN6cVb7Vi+KCFkE34TIboRgTtnl77BKr/4FLt10x9hQjNKfRELlfq6WBLW2htzvRcWPC
AkefB0HPiP+6bU9yV/Q6ijHJtejsnkG3lP+qqHt/llZS954+6zb9n1od/ZkJ0SdtsJt551LaiiXI
AC1tp4U5enseGsMerVqgxzzPRvlFM0GWlWk47mBptk7dolhMxcssf8XbhiTU9saC7JDqqQCoGDen
Mc4/Oc6I94461p7jxOr5/mbZOgc0XRecOBOsVaE9U3k2gQ74orekn1COlKcqTaIz7uLdTsNk6xjg
PshAHerBWtpjDmlQkHCBjpll6bst6coPDYOzEF2zuXwccLzdebQlHt4GMUQ4/w9wCEPwJohFTl9w
BQL1sKK6euZITJ4TS61fSbbuytXQftYaaTpkGXv3/ktdf0iNZhZESyD/G6CoRoOoUpZE6tYZMgxP
qwHQtD0ebIEey9h1iHzkuB3cX3T9uCxKHQ8dEiW31U00CzKYJEGKUwra4qxK+s/BTHUvm3Gvk6LM
eG6C0vBVpy93plkbaAlW5mTiurZAUW5Phz0ZWh0PiFLrmBp9ZeCaGe4QYzTk0muMD1CS4TsnNWZg
betIA3HHcD4HTVO+E8U0qG5DCqt6TZ9Fe6F3LdDD3As6wsKE0DYgWRiSqSpFIfWMkVifwXLgdms0
GRwDQ+mL34pZlAbsAil5bqa2+JmHuIGe9FbVvqWARmecHcx8z05kHUz4TejbQMShqlyR5pRyLKWs
I5mW8649a32iH80aTuL97bA+2LQVQG+Rm2yJM1pFwui7JN1ygty49lJqR16VxZLqdrqT79lIb20+
SjgQeTQjFtWt1wlDp+SxjR8ECWwUSw95ZsiuI2fjgWISQw9Zm45dWOoPOvI+h//wnBRT4JNtFCJv
NdOgncB87IBagUmBDtCDnK4F1xja63ucsK2HpA9IYQzPDeO0mwxWaE2Sw6Qk1wuj/BJBAIm9InAk
3bczqRiBFwb2ZxE01UMya87eUHwdPxm9kK6g6rfgcW7z5zAJzUTnC16FNjXelMXpixVakTuXQ3LS
1TTaufOsrSjGVJXuNuIoa4MKIE9TLEpo9k2vJU+x2g4lHOCqaCFa1Hnst1xONR8XZoU3lzbk1IyJ
5Q8rdRr7YNndWF6gaEz1h8XwXHvEbQn2bDTEw7tem1v7S48Ec3ugZ5bkTzOq10TFDpSNT31nYDxl
pmNwauchTt0GkxHHj/RGSY4jVkPaIe/BuCLlGhSNS6ui09y57cXTYPZJ69ZzYKL6pSrBQ47zQOSV
9mx+YRpth64ciWKhy5T6U1B1keyBi+0rSP1t+SGzYlRFh1HSygP6S3l8qGf4Ea6V1fTMQu7F3h31
rF9ASBo6Yz2DP4mHjktIN4DoZ7fvJm1Et8nsfxqgblV/MEaLCWfdZxzy2J4sr2hmqfRUo12cdxup
GPxZbhBNjsc+Nd1qNnrVz5rAtI9qF0f4umBvNHJ+I726Skk+dseunWtxJo/TPuVFJXdPOXSPyhdj
L7+XmfDHbheYPbK97aBoO2nzxiakLEC9c2kDsCeWPfNXYTBWYWGqFXdqWgngEsxavEkM+ruE3/3L
DK3+4/3TvbEHESw2lhYnWtqICL5eL1fKuZVEnFyzEstST3cecxQtMzeQQ+1XX8jNh7xHuf/+oluh
c5EmXQTdmFTfjlM7BCy4nsEUTEmo+fSuwoNEDnwSQ9vuZAqbSyFjAYMSHsG6NmAiL2IzA1PgzPmR
KF17iMoED00p77zJjS+HeAxFCMIMy82w3Ep/fTkDhv6cx5gxA2I0NLerzeQDlZZ5ake7/WkIeQ/F
v/yFr9Mv1EYgQtDIpJWzyixba+4BRgmYzrlVGK4UoMR+CCTixc5Nt/VkcM9phC8kzpUolmx2JrMS
Pb7OclJ7AzNnv1NE69J27Klgpj21tK1vxvwNLgtNbnKL5ff89SZHvNGj0TZRuJDn6jSMtfDLtG8+
dAxw/8PlBn0bKANzTeDRNyJlIbdpL2MpdjXlrn8Ia4pIpdKawzSZ+n/YiVQBFDnImTM4WZ76r6cq
JqCUWTLyFotCP0hNqrsijOpDpENZePv5WjpdzF/NpcVw81StaY5aVKEWPeUjWoPSMCZntNKCgCIT
C877i21EEDi3SOzRA/qjuvX6uWIdb65cNolYmp162uzYnQtsuXORoahOLSrZ7+hj7IE/1iUrM0N6
QvgEA+nEOuv1qlWGh0Mgkw/lox7/ZCwlDqmuCNutjXHGmHjUAuYxJlQrd+nFfwrxttpNftekXDBZ
/N9RSWZqgT7l6x9hyTX3DvfnFZaZRUuqENI7yRmQWq0ikT0iNmPnH0IIy7U79aDzPUXKq0+5LOfk
FzGiNDufYuOggoqnQgH8QxP+dto4KrnamzEuBahcoPaHwqRbJ6XqGlGdHsw22ONjbAzIUAmi2CTP
Zl4NsOn1C3C4mcDhkTJFaqK67eSMZ9Hhs5hUkeWnhkjPplVWRx0X1EM6zwnN5i64zjbmG/c34UYs
xEGA5idg/YUId/NDlN6Q49zm2kyyrDtbgRG/OLkeHO+vsvm8tJEZHjE2R03x5mDVjDtRfsZlKbEX
vIWdO0ddRLpX2cjANL1dXCyngr9PHeTVBvopYQOQR6fBfrr/SzZCJAAs2mqLtQ541JvnRa+vLC20
Gq7jNIY+coYEEyOdPVON97pdmw8NZIXXyxRkmfm+/sh5EwdxDs3uqgdC6125bGwDpqta/yJHrJ5h
UCafyrgzzkY0PeLu11PqFeqliZo9mf+NULOMCXlsYjXA9eXP/wqho2qSnMwVT200EtzaKOsfmG51
780u7k4U4/Vnug5Ygt9/2RvLImAAt4zrCE7nbXssbFs6dHRUL0oxmoFbznakeNiNFMcaulLhwWRH
PqipbOQb37wy/DmmhUtvjL/rBqVRWWFj9m3qXHSjtY5qVRQXZ7DGk6RD0U3Q+jni+L6ny7VxloDM
4oBJGwkVxdvH1dAbsaKCRWN8HI5gZLKD2dPjuP9oGzsYj3FGMnQn6D3edqIBqNvMCVGOToCu+pJI
Qr/WtWMDhfrtsWExFl1YVoj8rTrR4TxHQBUJiBWoC3fUavV9i4XTziob4D0kgXmaBYzIQrcVepNk
RtuqIRqvUzsO3tAKCYsfXNu9YQhjyZ27ytSfZJDzCyOqEgjPRv+Ps/NojhRJw/AvIgJvrkAZZFpS
q93oQqgd3icm+fX70KdWVYUqemeOs6ssIDM/95qhSe46Gjv5v6c1fDpuKA+xCDbtyb5BWzZ2Ylzk
b2KKxX2DasHnuXA20/r1mrTghefeWMegkgkAWyKwFfV/HUqy3hLMGyhvu3bWu9qLV0mc07Tvg16t
XZBrXid2bbvGz9mmDRHU+TA9eKI3fr6/oS7/ELJFAhLskrO5pttN6TRyQ9+g0RCHjdtkQd8DXfBp
lMUwGAdtP6StDPQM6+0qW3Rfj0371/u/4nxb8zZQ6vjD2GRqtR2uv99G11h4vLRKNKot+s78HoSi
XBvRYau6coIuPjAbjRuCCMyW09+u1eLKmE6JpUQFEABupKTLDT9rjBjdLtATR2QFdHFoUlXJfSfG
fHxfWUl/gwYyvMb3H/tCkADsyPPSGIX4hybq29/Ccl4hLCthdjakwLab1n7O0Xn7UCXt9CNXjOzI
6Mn8KMteYsiOzPWuUAbT8HHCQqPr/V9znhy+/TGnL0ZTKZ5XGCN6rdYfU8tB0WvWpHPX5e0clFJz
ERyCQua5ySP2e/LfrwJSIYCtnED0ExE3evsyuqE1xgnluxsUvVFgMMnw/yCjv2PeQOpXFq33QeKL
ukfLbxO4U7wb3oVyzY3o/CLfoOZkQ9AKsXU7TRJyk82Y2GNyU1iOOFaWLZVgLbNhvHLbnKed/G3K
+A23yGjl9Ns3wvFSZdZgk5gLZC4nB5dpNeN+tezURxRNeXr/8146Y5ufCK1lDNzwc3r7elOU0lbT
W7jdqlYJh6VdDv06jfgNG94V3sWlpTZeHuAZHo/6/u1StTsltTtzp+SWkvkJQ70wcVcE+mrEOa5k
7xfXApMJUnDzb/kjxvjX1eHkVl3VdZHciDwdIAMDirQGdQFbZl0bt11caqMHYChOQqOf3FJ1AYBg
SW30bks1fUJMxvxc2fP0oakq79v7H+vSJtzw0M6G17Fpx799g0OsdGtt57C3zGnemW2s7J2irK5k
5u6lZTZ2DFBSkgl6Im+XMarEauJZxpGXjUu2dzJTFfcSUnryKCxt/Jr1RakFlbMyfZ7aTrxmMHfy
A4p6dRGkjddYAQFCZmD4vPxTJZch3ycTvWK/E1L9ueANuPptvDQD4kB9VuD7Ikrz0JNZrOG0SjqX
Q2onvzMz71ufWIQLDTb1Sx40fYljuxgUOI6rY2VpgGGs+7uGaE9pYFnLI/ZES+zTISqXhy5u2M4q
epgimD29pmbMe8c5Jq7amcGUpnZNSC2NPZobVYe03Wj34SSWxdtR8xcTXgxgie5VfXU/51qxVHdy
8ARC1Shi7qSZW1U44JF1LJ26Ah/itGl+XDEHfLFLzAD8uB6TeFcsU7UenBIHv50mGhQ7W7Ut3TvS
fXlMErQ6Nw/g9IOhNGCi5ayMX3q3rOIoNfr+J+Wtl+4UtS3u9U50qCzNFcI50CHFuBNgyNF9ijPU
IXskDRp/UIfkmYIJ/Yk0yfTeH3QPVnpdaxLxqKGnb5YpZvNK7z/LrwSKC+cANNA2NFU1iw7oSe4S
Z4yDdfRvotycy1viurX6ZQLkY6XbnF453+fTDWrhzRiGUI3shrf9mL/Od9z3jZHUfXbj2Um2Y56w
+OiFr2G1qmKHwkBYVyVagk56beHz+gXkDB2IrZdmQaA8CUej3oxG77jpjakWxZcc54Wvszbn6LDr
roiWqiAWizaxrzzvhSiMG5tFk2bTY4eq8/Z5XVwhx64w6fKmzfDg8lKOqM4/zKa73uae+YOxpnLo
l4lGfDN2Vy7uCzNT2nm0lyEGAStAF+Tt6p61amYlxuwGGdHaQ19rag/4MtGXGgUcxKE3p+YGdUh9
8BEkqV7AGY2Po+FRTCLXWviL1huHLB3n4/v34YUtR6diGzS5xK8zALVTJdWa9SqoqcZOkd/zqB/z
cQkXhmJXdvel745TJpcuVQBh5WTDZciv6WvepygRZTaU0nUMSq/6pRpJ4+ej5+2YGV+bzF96PK5g
PGSBIdB7PAmYaS6rcnYhKsLc1/dcIFoUI0p2lyvaNcHvS0shJ0oRSXW+aSa8/cKFAH5GgsW21hi3
Wsx+wqnXpv1S1PLw/ke7kOFQDzNJ3uRLN+uXt0vFs+cCTjEJYrmMDb8pveRuHptJMHbPxSGDGqZe
OT0XlmQcuc0jcTZmpnCyfxNcWnDccxNcxtp0h8eA9Yn5U7L3UkTRCmtRrhyYC5tlG/IyvICQdd7a
anJjpoOBRHbm6YTocXmu+7J5AZdtByvXpG/NUv4fNxPgZN7sRpaCZnpyM5XAwR178agds24M+km3
HxRZUzwvQxmguyyCpW3/2byRr6jZ9KrRsEIp3j5Z1EbC0J1scrrFahBKTGhJOkHMgXD+j0+4ZSPk
qNSkwODe7hotGRqU3lYlMoYV3x+b0G/kjYtpdC8PTVYqu/d36YUciKY4lJ4NSUwf+GS9uIir3BGL
EvVF37442DkHbmFd2yjbX3k7dtqYyHTemabRFTs9dko2rblTuEpUDrV+wPu6Dpq1doOh6a1/P3ZM
COHn2GxKSvqTEy4X6Y2lx1KmnjT3swLhozK8b3neuTu8Pa+pOl06cn8td0oozcEw28yHqd1TL/PT
1NIO0qhFaKWlvgOddq1df+lNAkYjOFo0/51TnTFhpIN04sWLpLnOPsJ0zQ26pWYwToq4gtW9tNTG
PobsvOngnzanZAuNQ0P4MsLCfnuWpj2a7cJbHGGTv78L/wyyTjYIO2QDoDHfPe/DDD1nq3BSPOFq
vT7aSI2PgAryOXIZ3t8vakxeNxe9V+xKz8p/9ubYz/5M6xmg0ig5kaYh3fUoamOzA6d4tp/VzFvF
J3R7TbEz8ZFRA6Tp4y6smlW1HjFN0w9uXVhfc1M0c2CBzblNy9p+dprV+ooaKrm7ba+l8YGmnBPv
CfPNz7Y0KkQ1J1fcx9RCyXeXxFP68D5w9soWgGXBomtpFjpg2FV/VmLX81sTiLyPzL9wvw/rJNQd
LNbkJcOsRPqlNatm5Pa1Ogdxpk7fCj2fxwNCONYX+nEEKSoUVPKNFPE6U9GSwp+cQYI9kE7+u6J1
zuTo/Y9xIeekDcG/W/1KINn2xV8552rbuZ21KDqnemHflnMRh1JDaX0bEFF8UDQrgER+lVB8r5zd
CzuOpivMIQj2SM2cXhODRgKl4sSLH4bV7Gf+F2GZDvR7pLV8fP8hLzXCNhgBKS5Kmqy3xba/nlK0
igBnZiiRgnnfUVLbQhFTCkl+zQ5USqn4BK856FPbfDBr4xXtm+7p/R9x/ryYuYBPZzxhMpQ5bfxV
OCGOVg0ksRKtF9jAeIO4d9ZPhijWK6H6/J7fxHu2IR/iypClTq7FqjJrJ7EZVc8Mho5kt8qxLLrx
9/sPdGkVF3EmlyUudFmsFQxPW5O+Y+qo3TVyNiNUbPVrmC/t/NZFWQZlHsAn9gaQPUl0xNKhRQTO
CrSeOz5pQFxei2lZ7QAZuXIKgFjTQkcZQzxQzYrPuAusB5lBi81WzX6FvJr9yOfeA6yspp8kNgLH
me38+f2X8Qe98fZSo83KyAkVPpLbs/4m7ZpSd+s5vUHAerhp6NVIXx3T6vekuMmRsgKhQR1q4J2s
k4m6t1o/VWsx79pccUJrctT95Iz2w5Taa/T+T7uw8ZjWIM3BuIYZh3WyG9JxzRZ8YRBSd4fpgMNg
f7Ri7G1qWyvDf18K1gCQX516GaGyt+fMVVzGYCWyKkIZ1VAtRzwX6i7elUZxVUbuwvYDjg4TgzAC
lvN0wF+TFoCIIx9NIH2/TrRQK7+hzVgcYmOcX230F9tgpHhN/M6KxwfgL9Pkg/YRrzZtDXEnEqQv
FnOYTCBhdHvCZfX07y0QL9yXXcgyPjKs67JPE1XQ2lOarvC7yRg+4d6YfXX7ak59gzHvUepLXoZ5
Emtb66VZXjwLMG6oWuP42G5Y7NCwV0TVB0VDFbWqFnTKtMRqLchTqvEqmMHQ/i0bq/cnYsjvZW5S
1xcI69sMJGTeBTreITHd6CZ77tLVu4bfubBDNkglFTbdaEZC23//63pUmHgVQ4quSuVmU6Ava73T
gW0/LUZzDbqzbbaTY7IN4XFFYOKANcjJZhy90jJij/JvrfMXbTTSw6pYInArow91d1AfPdgQIW70
qp/VQl7Zn+c1DHxAGg6M+xDjYYD59kE1EAfuWNIY7o1CDaveEyE05C5IPA9jYXghwBq7a9I8lx7Z
IMPf3FsRPjw9FMnsVIWCPPjNouburmf+Egl72LB04xx/rONYAkqJq/iQtg19hW7sgQi/fy4v3aEb
aWnLk5k30AN9++BI5czSi/UY1WtRsO+8sooYA8Xeb4lzg/bDo9E0+hODj0iAmsyOmDsRFFfG6Mqu
r039cS5y94u+1tZvc25m5BSdieb9OivXkAuXXhfDCKD79IYu9GU6ExSX08dRZa9uB3ICPBki1Rk5
YEvzyvZFlukO3J116Y+tnaTqZy0bTPfKK7twvYClZqcClwFXrZ6kDHWmUhkVPemJ4clg1u3y0axF
+8+UDAoktiOMgY2pelqRiaJwBvTalUi2mTqHluKlH5cERdCgkU2v79HXbj+9vxcuhFM2vwM5CTLN
eVckKckxi0HEkVHg+hn2SmsfhmqS3g6cjvfsMtz//P6KF64X4Krs/w19Ay3qZPMNWgz0fEjiqOdC
7Eiqd8KgX7CURXWld/anH3tyvZDLoyiGjOk2bDoJQFbRxUUmhRLNi63cm6lXOj7F6KoGWbss39lw
K8YBYJFAILd1JaMi17LvM72bOlTqtn9Fo9/ofNh23q/YRj/aNxVbu7eK2XrEH2SZ/UHrci1YNXVB
+LJS1GHfT0pt3Ui9pWvmDHTQf2kDei6BnswLOUDcJh5uBkv/cZwzvEx1ucTA3gq9/WxlA01ViqS0
wkyFUnI3Td0EBCEexXfGLUgl6Ytifpq0leFS33r1o8KkNPLoZ1GwCMX0PpKVqLeYl2laaE6m3dxz
fS/iiUkVKGt3zKs1jLUS3PdkduuTScqtBG7tFdBwq1rpj1lRo2Pv1p2Whorem9ir4ap48KCjlk+k
/gB69EaiFdG73mIFeAQ4IshGXR1xv27Hh04VfUX31GF4mpbq5xEuyfOIrFPvK6ky3Wdl1yaIznAl
B+sCurGpPPfZMCioAG5PzgcDLNgXVxsaF+AMotNh1jiduU+ZmoJzX/NlDet1XTq/6ieGXZhbJn0g
eC+TvyY4MvldHadu6Ka2y31UxeUYYkeTjyFsCLVEkGX1IJgsTQnvRE8U1XeKtv4PpgS+TEiq5l/e
3+znIQbPTyjuLkw35FNPa/apF5bL7M+KVJrJO6Ho2bcSdea9Wk0oSi7Wssee4FredaHA2ZxG2fXU
cXCKT2NMKihmLKu3I4m6GCpJZmeic2U20mImCcDft40++VX2Bl5ndCddPome9rK8hbBUDFdewfl5
f/tjtqv1r3QCGSI+juLA7i+qJKyxI9w1dqfvFvWqo96Ftw3GGbo2fS1GzKdES8euOFizbkYaN2cA
vF+9Ga0mrXCvXL39ykG5FwbqYu9/4wsPCK6UJIZLZhuYbFfsXw8IM09kYzUZ0cS1eYhttQuRNoCb
MV9Tmr+wEoU5UAH+4SlP5V8zYaNSnmMhM4LdDjth5R+Fmqq33Wil395/qLO48EdVD6COtcHYiA8n
D4WGWTvpiRe1uvJx5bXeaPPwyRsyNARXI7kWFC4th+EPm2FrPZyNfbXabIAl5Vic4lGzW1NhBiQT
WuDlsRGY1XrNfvPsTW6Tta0yIe8EEXkq8opTSGrF6gpGL3aqz/EkYvBVChanbb0q1+QnznKYbTEa
dkgiEI3OGq0YBCZWCWM9soosi481OCIrKGu92nW6PYzBKjv89ibcORJuybR8GMa1vqLgdOkFk+/9
YUFaBN6T77nqjCOwNXUil7H1fSJNpzxMoE07cvuyvm25Qq9kFn+0fd5EXx6bdMZAY5+K86wkM7m9
K4A9XpQWrj0cO20o19BghgYxGJrCBKgKz5Bayyw4cN5YG6EmpvjnUM96JJwR8nLqFsnnNktn8A3t
UAxQ60txred1ltrxM2nAMNYFIUuv/+T4Ku5K+FEwgu2AMX7SUW3+5UzGPyuQb6sgfQhVDOgnWffb
8+TpsNXw2cDvte6Wl7aSNhgryYw/QSHp8/tn99ITbTQxIH20H84OU2N4c7wyz4hQO1l25MTjbdZm
evj+KpeOEEInHnwbQIP8ubdPRHZXVRQr7Op8LoICL5wD/dXWjz16qu8vdekAUdSDC4G2QiQ9yePs
ecBxEQB7NGi1mviONRnfWuL20zhW8dcSVEKK3VHSk7rGCwg+m7GJvFIBXDpAAPVQHtto/Dz028fV
MLXCKEu6kQQfuNmB0jaADDZMOY3cWlEjzEivPfeFD0krjVNLSWBuit9v15SImpOa63ZESeOGdV11
RwPR/+j9t/sHcnlyUKmwyFO4nLgQT8dqZq+5Sq5i9pZAsGqHsFmHud+RX+TPFYICYpdTyLqhNnSD
wDrKRsITz62yf0TBFAjNmllNF+CAolgvPcZIj2OMEYoPRDxJAlVbhfzgIYuTfoidtPkmGksot+uI
MFYgPSf5OZlmRY6t1OseuV1vCFQLezAzVjDZGvGvwOxq0Iwyaucm/iJqJ//pjkXxjAu24YYo+0j3
qJv4BAVz300vqiPBmCzmPP+YhdlcQ7df2PSbADLQj03QgZ7B2y+izpPrFDPGZY7b9wdNTYZ9PRnK
vhFFvX//s5wlM/RDGM0R5VE1JDCeLFWXMu1tBRNuSa4dAAbx/MFM8xBSyHqw9IqSCRmx3fuLnjcu
t1XpWDLrZB5/hsKghVu0FrKJERI9yp66vKYcYH7z3GiadpORSiZBzUzvfpk662EdiupeoaHxIOwi
j+zJg0MiTN1+8ZDjTa/UcxeOg8VbR68GGj+/7uQaIHBZa97SC9AVu/kRK9b6JJOl+3/eO+UEHBWd
gvg0ec6NwRFZ53qR0qBRlyMQ1ARxmZr9nQOhYYxyZWh+dHmhXfMRuHDLkYpsAYKCYCNPv91bvV72
bZ9PcQQwmVGPJ7xwXbw4kHZe7+a8UW/EUno7oSXLR4x6/xkFy5en/UByyQY3z/YbvryyQFnfI7m0
xqgVXhYoeVkdy35sUbPSyrveq8bdMM76vi0t/cqU4tLTA8hjHuORkkGIfPv0UrPzUusyMkDX7b9s
cg4PltGovHoHtT5tqMNOKwefAnIOFke9io6+cL9jCUk420Rh+AXbyf8ri+d5pRvXZRyZG3sXubyh
fszdMtdCMa7647LqSk2F2He/8nVO2XiF819npeYtiI5ZQzR5NZajYJD5EscmSUptZsnjAju6vRKI
Ll1BHpzzjdf/RxTo7Q+VfYHB9UTqWmd997LouQNYIJfU4bORzFeC/IUjB9YNcjtTx62GPTlyTrIs
Sp9QBuigWpmUCuu3vajjf+/fOhfePfXTpi8PAJpYd/Lu61QrVUVpCEDFah9R3tI+p1KIvRqbihqI
7p/pXxB7mYdtiA4Ud8+y/8IQfTv3qRfNRR0fBoTE851TjX11pTI8l7tgITCmhg54i9HEH5vOvzbV
qiPFEeckLrUmcM0oNWm79CBG4wVPLaV59mI5fR90E3FcAoF41cvMxMHFM+k9O3XW3uROm03/voHe
/Cj97QbC19PB6bJzMcvs5R6t+PhJxzB416nxeiVxO+9EbC8AtAKRDDQUycXbtTqjdvqmVd1oMePx
MKfgnjLIub7TeO2x4rYJIFoYPkcmw5l0oUk11mVxZRNfODFcbCZd/q0rQmB7+yPavFsLpR3I8Am3
96atwEfrm/gG1d5rbn6XltrYZkwo0SE+S/Prce2lVbGzGlMkvwcxjTusysUXx24+vX9mLpxMNi5Y
/Y1Azo19kh5oFp20DOxcNFiDuavipPm4DqlzRUvmwslkjQ0QCXb5vD28ugwurZ6sFymq9Yuaivw4
49f0mPGqk6DwRvv7+491IQxsFKSN508opCX99luJvBJOotZu1AzAlH1n7rKXcnHy5VuqVUCuzMZL
X9e+HD8uJRTdYEJD9doBubRrN1Isjj4IAaDLd/IjEG12hq6enQjlz/mF2Vx86DEnHnx3MurcjykB
Uh8yX70ykOj7WzAC6410sTq5cn7O8BgUGltriXi8TalOr1+5xmhfjaoVeSntz2R0DV+z5mKXa6gc
V20pnuS4KoGFlNCVcPwn3p4UBbAlOLObvgkKgSeHxsFyx5mTzo5cp3XWnbkM5r7DI9X19Uk3pjtE
LtveNxCDODaeEX9KhRN/yj1n/SCHIr52hC8kw/hybohkLpGN3Ph2W8SUWGlZxlakV/2A0RHfx58h
PoQ2sih7re3bnVv16+v7m/HCGUMi0UFJEGDwOUGaCx2QfFfZUTXaL93a1bdwEdIrnZkLVwaK0mCe
4URjOXQ6A6WsLCF482giw+K+UpcO3XA5yu/41dnd7v0nurgYIA2mLwC8MVo5eY95sjlsS/rRedVE
NdItN5tBbOgNs/nv2TodaHCajLS3ec/JJ+vVyo5Le7EiujigM6pW7KVqFVdOyMV9StIKm5ywiEjh
Sda8qJUxxzK3otVcumLnqnWF8k9V5h/jTstF0K1afjdmTV4EOEKmH8YWaJNfLzOOyLVaocj8728Y
uvfmN8r0/Gyk7TnNMJSyYKfqTXo70Vhq/BneXRGqk2uOV0LbpR0KewV4BYC389YivUpzWd3BjhTG
e4FglhTgA1xeKYku7RpItwBuIRYTSk8+pYnL0FQ3rMIYH7KeYc1BYXZyD/pm/D9eHwR14tmGi0Lq
8u0GRcqwtdqapeADFH7pzUvk5YsXxkmvXVnq0rtja3KD/gFNn2adadYrawtBNFIdpbqZWA+k43LN
su1CMEFvZWv+MR/AofG0ZeDRKnHhg3Pkssr7KbDSjoN4FWL2V1sidawBTf1JjmSjcVStJWbdTV2E
hjnT1Hp/a54Hc37JBu7bZGTJtk/e7ZAwMXczzYocQFT3U1FMICuFnUyYRDvVnS6Ffq1+uLTkBn/a
TsLWXzrZOTaI1SwhRYx0mGpHeEubIgyUq32CBdjNYozXurnnW5X2ALB0PuofW4aT0E0TfaoMN3Mi
CARTmFd9sqefZO3qHkTh+6/z4lI0JBCO25rHp9NlY1ENEJKWHZWKXcGaVvFsQ7J03w25eoUiur2m
t8GYp2LmQzbtkMOeCkmQgTFoxlAtMtre2anxMu2lmF61bDF3Re7QEk3dGOmsDoMGmV8H3W10uLP1
qf82fr9tg+Z+eyrV3FBS4D9OtOBMBAYi6Z9xzNJu1SnGC7jT5sNq9M3oFzgvZb5Rp/MHZGuuYRUu
vXDuOrphQFbOy8QJqlxumYkTqYNW7XXIFYFpyPKo6czr3/+2F/pgG7iQr0ts2Tiq22/5u3JrQBjD
+bYjQNcIqCIApv8o81RStLjKpxIEw0GxKu+57xc7WpYau/sRmubdWqrzbe8a3WHMpvyjMxbL7/d/
muno51+D7Y2ADHKCCA+fnmMzd3l0MJ9RXCTe9Er61ZpPs1VqSmAohtPtzdVGwcxBtEy/g9UjQEpL
RUp/U1jT9kuKgWfr11aHXFdWgAa0n9pWqYf2zipMq3gk4x+yXVfx5/2pX5rMn5yi+w2WzW1+ydoW
yb7TQLDeCbXO9bvOY7r7ycqoCPwRY3f3Rm+mBLiQVJv1v7T0hjqwBxPdOMXyJHY6tpHkr4B+ujmc
DDkaB8UxKu0oXE0YgdfGthmg7z3Gvx1stioQBwtibAGT7CS/H6a5R6IUevoSTmjGE47MZnwt7TQv
9iDywXClFcJ0QaKgLxLU7liJkPyWmcSAvK58SHN9onGveEPpD33e3Ywym2M/g5Ow+Mj4I2CHHJL+
6GYNE5R+6BCfKQqpVYFuZAO5J/BoF6TRMn3vrWayg0xPxzRUu5H/Z5/F6SPSed14U2SdFh+TuFP1
HS524LaHxJuHL8VoVLodOjTHndd17rVkX5uDE+9aA2D3bnEziTUEGNq1/Ao8w23vljzT6ts5t2Sz
70tKgu9zUy1qALzdnoJ60c1ml9UjAlENsp/9k1q2SonO6Cpf+s6qzRCmR/ksUKFXvuPb3XxImsJQ
Q1j1tTVHwzporfBHO1HN+1LiVRN0prHcbdwo0BSTsL47o27Fj5o90O1G4a77atndVITICwMe00QK
Cgtmta76KKWh+ovuiDpheBXrX6D1p780Y/TIuPRluas6yJoHu2X7fISAW70y4nA6n259kfrIw2jf
ZKwrwwNkrUXzew2X7jvmPMYHa7LXGbUoM/85Il/afkmTspQH+s3zHbpRTfW4EhLSXZZYeu7nUyEH
X1j2coNJzhTv57WZviAFo3uh1JX5oxZb1q2qFsoXT/IvmsVSEoMzpwpGmcb/NZR1lq/2cTGFs5Ar
igieVjueP2ZOugbQTJrXilluEphmazz2NDmmWxv5PQQNJc/oG9VoyKA1Oqy3Uu6Xz85ci1cxuKMe
elXO5EIFrzPeFnFfGYdCyYzxmE1j/QuqVTuHNWbh3ytvLDq/8Kze8FvK0f0q7Ow1QzbkpXLwsfVt
tURCK1Fm73M2pKrG3KvQRj+ZxuVJaRVywTxvs8H3LIZz/tjZmbY3AXZ6e2QO8XxRKMPDJY6ZsaaT
o1HjZVUdCTzK5bEwqjbmR5rZfY7j608xu1oXalq7fB4TaachDj3uo41+XD2Fdr8YztOixZUZGFk8
Wnum69AVerNNBdXZqKlfjQFhvags7aS57WFExErQ28KRoQFtGmBfaoG0qtsNj9ibDvX1PKRejCTG
bJH5jYahfHTMtnJu6beJz5VgzvfqyqLE0HMY4/Re63PN/rLksjiSrAKnz5p0AKnblcssbpciMeIH
R8+y/j63WqcJUJj0bpmUi3yXKJ68bz11+T7lKz0wiAOYDuRaZz61aSHUxxWZJo+rEG0YbtLS/KEx
AikC+KrecmO4gzkdGEQOdwuNANsvcdJK/AbdF1QkgXKLxyxfQFLGU4cj4gpJxI8NbQJ51uf11xmv
RggP5rjO0MvpzT2O7VB+UNB1j49T3BbTbqSjlLDpKmkh/5Y1H9um1sAdS95YZ63d89AVzfxFS8e4
3CVcLw/rKHIHuouivtit2z0gqCtM5C0HVYPb3QhYrbSlpI+69er4rhDOo4MwmgnfB2WyO61FZeMJ
Bp/4tvYK58NI3P6+t9nb+5R4AFi0L9xAteHpBKiBdzKwDdy3whpZQ/kV+6tC7hMDONtts2oZPjDJ
kjVfU2UQ2sGEof6cjrJ29nxb1/tAsJdjgNvZ9NDGTbIEYALn+b6VDlA0VGEcERpZvxZIRaAA6JeZ
HCrf7NS0DJymnLp9Weh2sm9r0mlCnDaWO0NHEJ+ERGv2VoW7WZAlE+ivqdCtH6O5CM2vR71EAJ4q
zqeRx+aV2Ib5jiybjwvIl++aMma/HKc3HssK7RjojHX+Mxv6+adaOHYetlMyOP4Ms0AN51Gaz3TK
c5Cp2oqpmsL++0pAHqrQGxv5n6d18fNkL8Nts9Ty9+LaC1PjUo6fJ+pu7ol6EcLH/bD7OutriWlu
qaz9vqy0+rNjDO1/baxlz/SSUwxvirLdoXypYYiRTe6LVdAzxuC2zoqwRrrnt+0yF7iJ1XRqIm2s
mzScp1R9aFyl6CL0nbMP6+jOdlCAKI99MeEzFyAolX5GeLt1KErY1UGuOlUbCeCfecjc25Z3orGt
rymQoBhziNFRfUS8l9+zy8QGJS2Mo1zIhPc9Asimb/UWKsOlbSV3Zlm3hQ+rJUWnXYo+jKeB+8wq
nJVWsBADnwx44FPFvIUpp0iWNVDqPPuxtvFq7igq8BIyhTm8TEmjtV+Xxa2+MFucFahIDaI8tZVy
0+KspDjRKNs0cnGaaLg3DO9lnmT7w8TFxtxxFVXqf3JaOmsf97GGV0MqVXMnurb+oDtV/5+B+h5B
ftbF/aj0+jf6CWINLGMYF9+YqF/8RufvHdpGZnbYDQuwF1+Ua+veOHClDbhhw9T7RV9myEIg+4ao
ud3UT/OaLBat76ocg3hQ44hU0vlmU+wVAS22+JNbI2QbuLIb+kdSSJ34UmYtrF0v95pQKsr6o3Ym
1fKbEZOVsAeiQO3o2NK4WYTu5iFcfantFqVc1IM+Wf1x0IRjhUqTT+ldqTvrx35qOvOAhyR7HNjT
8qUvwVMGo9CdMUhdryj5Ih0Fd9EDzQWKZGGWR77QfsDIbZVHC/VQav4kXj+LJOUpPXC1H6smm7XA
tGe0ExdpVEoKJzde7Z+1GLr+6/tp73krFKzJ1h9D5nPTZz0pXqeJ02CmhRZVTmVGhZKPcyjUAjCj
ISmB/ESNk9sBSei7fHS07koBdqH0QCYKgSyyTBBqp0U8bHG1JKJpkVd6W5KWZI+wgSu/tfNr2iQX
lgK8SK8XhXSmYae1HhdyVSqCuxjh6jlMyKMCJ46HoxTtPyv+8EAI4tPUMTW6y6cVbGOoSZPOnRXV
g2HtYrTV98lcJU/vf7kLPYBNUI3GrU6X6myy24hqVMdmtiIwxMrqQ4RpvyzcSc9GPPd7G+ngH+8v
eOkNAmylfIMoDqH6pFqdzL6p5tIDkEleudMmod/NtYOSV1lc0xW9sCs3QXf4HFgX4GJ10k9dJoiC
2A6aXD2N1u1WNKV3cSvj+ihiZTigxuficyTmmtjYauk1J47zV7uNJ7YdSWcA7YaTJ62KIauTpgEQ
KhJz76hZfKuXYGtNb1JDxPTk/0g7rybHkXNN/xXF3EMH3mwcnQsAJIvl25sbRE0beI+E+/X7oGZ2
1QQZxLZWEVKoo7orgUSaz7xmo6ZL+nsh98QEmWogSiiA5lbbMCfMn3tbVZEYjKSXCoHDAO8GnsI1
50bLvKYRcup1Rd/3npnb8uymbdve14Emg8sqcAHcTSG0W1xMMIfmuRP7RW3xQHITehyJq4dyX/uN
zJ3KVaGVWBHVsvMyac2MPtsiUeVnVhpiaKur3Sc97KXx01DUaupVemF87uVU56CS4hRg81yZCDcH
BG0yquIJDuw5jJq56Sriph5RGZKBKpZ2qep0wS2/JZjvKn056YnslcaPKjozKSK4g/0UgDuZ3ra1
Zcc7qc8r+zDWWfTcVPKkf20UbdQwslLRSSegVEKvouCHIkzEBRf6WeVIuStDUAsOZtgMJEeB0r51
nLZc9KUXt6zHJFfEeAPUQkXgIy5G2ix1LpmeLHeB8PVYQ1DTTmRJOVBGHlO/l0LD3MfOqBQ+QVAh
EGox6/KmHi1C7lBVk+qxNxWEPGAz1MkHC505ybXRWI3v4C3X1c6q9ArRIWzCsebSoH980Enhn+YR
jL2XmJ0mvEok8+yFGgryrtmCb6DmM8nPY2732QNwbuPdbDhJ6UUOrNVdH4VKvlOcsMTuG+F3QOU0
B/Sbqi/nl3GclY8Byj5cxXlVhfeSYrWFS3+Lu0fPyxxdlTiPmwM4vvpZOAt0C0WS3CFOUsflL6LE
uFOxwoHjSbE7cqdAmm26gGEl7bq+iTvPQjKKWoUwktYrKqd9I2l2zs3APdbtpa5mDry0nLT3RWVm
InRzxxw6t0tFVj/mQVw3P5O5KT6ZcmySPhj6ZN/Fih3eIyOKbSS5VCo8kDvBbd2k2Lw6hWSjQCln
ZXufD2pr3EySSeICVTv/6BRZbULjUA32ASCAT/0gzNuqGlXn0E5KArk6D6fbLjOa0q1iI+gPQ54o
s9+ZdvZZxLD+ECLs9cjNxlR7J4zK+UKak7wbnVq9C2lESp6IjDy7r2xQsm5TFpJzA0NePGT6BN1y
SGcruUEuvw28NqVRsO+yhMAhB4xc+nhuisplq8roLdWq/ZhGaBoBSi7QEmvrsKg8s8/LF13HLY8t
mDnf9DCPBvbNXOk7gi2ZfmQYQk9Bl0CZPRUijIFqYtm/FXKhp/dyhkQDPMYp+KTn+Zyjwm/Hn4kR
rcwzM2N+71AW/9nPtTzv6jAb36fzWImDBN28Q5ZcW35nMsbpPm168204dwtjQ7Y6CkGFUTxWfVaX
ND4N7TspwCw9TIMj3g0Fyq5uD8VZ3mV2XKfQeCbLOgS2iCn35FhT7EuwGj+kzKwmGC4ABd1ey7Uc
UwFjeovkXV14ETVG1dWwMciPTlU0h7jNHcfrUOQuPXlyQtkjhM+LuzEGqIbulhzzsUQH8Xh2hFa6
kaQFuzitAseVJbNO92R0GtkdbtJ8VMnYa0Mk6G4owXgn1F4kHo2HMYcRXNHStspueN/HjU2L01Hb
90lTWqoPrMA0PcUg+6LzlOHcjGnU57ANdfVg1OHoB0lfIT9GFyfyurCVj2mjjf0ubxpJeOkEuuk4
qiFuBEofJM/k3ObXXBVRs3FFnHdVEPWDW0+lGigXt8Rp4TRTYJkjzKId56WEQiu49dU+dLbqs8uv
Oa1IMwyALS49au9nUjCKVZCU1Il+BBkrEncw2vbJKZKiYT8PxQ+66sXT1BbGIY0QF3UdM6nMhUOq
Ip2oJV+uBxznUQDgWcRMZST/CE3X72zPGExb1ECOWByV905Afiqpqril7me9ocSXoKPoCNfW8/Rw
feRLAQCQuVfEyYXOXJfVrWq1rXZsG9V+M4pRIceY8r0u7OJxUAJpo2d28U0XD2hgWqiIrkMrPULd
cKhq7biEem7pdKVv11q8z4Lya+Dk5mdSpJxaZdPvr7/oeUyHdDoB3QI0h2qzDsClpIeUqJnq0czC
GQksQ/ijmtpUteRpY6jzEIehKF8hgAZvA7vC0xVMaSNNEiPUjsAdZj/L2/Ch4zB7Qpw72acaLc/e
tEzv+vtd2DaL1STRKnV9IPvLxP/Sb+jNqS3FnMjHTq/royOCb8Ykb9kXXFgt0FCYPmwYcV9a93Gr
PipjBPbl46h0Zu3ZYsj/xGa3e0Dr3al3rR0bG4zWC5+N1QJ1h/+CIVpjWmNTIIAeavNxSjlBZSOK
kVEq4r2Q7HwDsXLeI1uMm0FqOMTBFHtXnw3rRbUvDaEc8QaZd3Njqn8u0mIHOG36bYMig0d+1yA+
IMjykU/dOJEuzC0yUSbqF6g+gK9YDR9HaWZltGuOPSpwu6YHwpuaSUBYOieeGPT/YEOAS1nC8FfB
jTU+J0/phOWdPB97tZG9ak5LZCDj/mgYfbYBAjsXxwM8wOJcoDdMMMf66eJsDHMoDGHKxzwo2dmy
ZLUvi3x97SpD1HxzMrxyEMbSispNEkdKPFK+sYMp2iiPoqtTqI6W3GOTPDrFbyeXPBpZJcKBS4t9
PQ163bWmIPZCmjQ23jaaNv2p9GOS+oNd6d8qhcLJxk69cDxw0oOLQvgMh5N1Z7DOYPmZVgopA7TF
sZfb0Z9mDUNGoxK3i/mhJ6CtXj8dzrcRlc2FRLbkeQZKeacfoHSKUTHmWTsaQdntlKGgpzTQZnAQ
Bfz9oRgJZDHVFpyM1yc8OEozDjJuFKUwArprg8gOqMWY0y4VCAVsTOb5sceRB/WNbJ2DCV7a6Yuh
q44RnGSrx7kHT0/t0HyYO93YOBrOPxkoNjCocNAAWgFmOx0lwZSzzupQRtZIjh8agxg3VnPz3pig
E/eyXHmTlikv17/ZpVeD8AeGENMutGZXg6IjGVh6LMtHDALzu1av02PpiC3RuEuvxu4Eo0iFZQF2
nb6aDY1G1XGNPEIisp9UYA402br2OU1D/X1dO3LgThFI1Y044NKwHHIAdFghFpYep8N2HD3xHAv5
qGiV/EaKEwRrMiPe9zTBdE9JoScQHSR9vTHuBTQNpBQmlM2AOBmL5nRgFpKq9/CYjpSvrYUC09CZ
zRp7/oSiPpiaemiMwG8JQfdVPCILpnR57qdFa23ZuZzvSZ4Ecg79+cWLfn3fSB38EyWviUCnOd0H
FLSPqtwaO6VutzBEF4ZCqIQq3RIZnF9thdV1cb60Z/S6egxiu3tMlQ7FkkJSd7+7aF+vFBMEFuaB
XC2n0wvdrC1bjEyOKn2B2pcCg36YUebKxo483xyQbhcL2QXUwmGzWrbqGGVxjrHL0RiT8h6sf+FP
vSpvnGUXolWCAYiQkNpAsK7fhlpmIRmVLh/NkYsANg30mv04JYm6t5O66j2jE8mfExU0WsltkW5t
zlc45SpLwVpnqQ6qnANnawRyhi5Cc1KI6ihDui1yybBX0oKcn85jVpHRToPsAklX3yJgQZscnqj+
DY0457NjVto3OR2HzwG26Fjz0Gt9FDUle2+MFjnxge7l11Qb1P5FVQT1pIb2vSsLYLRHDYGDJ42E
6CWNbONLpcZR7WO0LrWe1Vria2Mk853Wpp2Edh0cD7+aqNhsbNYLIRGg3eXCWoSMz+xvjMQu2xSw
31HD2IBa24g4uRTS9yXV9uCZiZvri3e9TaCE2UuDQOajL/Cv5ee/xNBtrqmFbULOE33U0DijU69L
WeVJeVQdN4ZS+V2/ftlXfi3QYACEoNQ5dE7HQlAstylKjpxDCR2/loLeYyZZo/o4pwDpPacZuzsU
FzArkMI4+gJ6chC3cMdQ0+toeateMpRN+TnRg8l6rIEAew1Y5JcxwAz+e2Nkzr08dK08unYdmSaF
osFAwLA3lNRHuMKIntpoNOiSN5UovXHx1PLCzAxC6OWW/GWenBn3QlRDu/2YySijqlXdjL7Umlnr
SQvbysVfDEq1PDd1eCNGefxkSGoESjY3eaEut+3Qj5KhKp6HYWj3xtj106Me5BQuWqRdnRt9cGLt
uVbDhOs07FM0TghKqyMlvTg8lNRDzBtwORNufTZl3g/Xv8D6BuIDcA8o9GJwpz2nRyKpkknsA3GM
7cpG8AF1tYMWBCK76+m29zdUGdXPThmN4RYT+OwOYugFib5Q24mQAIedfnvMUlRdksz+qNlNmHp2
VOGiFA1l+FUuU6v3IhxDpFuzQ1H6qHSS8pHdiaJ5ns2g4397FgjU2FoyrRygrMsW/GXJWyIBBU+1
/di2Qe+XSCi4iZKY3xwdBINZ5ZWnW224cXi/vuBq8dPOARkHRg5s9xo5i1EAhb6qFMcBXFxPSm46
T0pOHQ6RtwFRs0Qfqf5GU1DKD/kYQpyow7ozfSmpWjA6SphsyQKut76FntByn9DPIgjif0/nISri
JEatcjrqRek8hUJKjrY8aP5ct+nGqba+uhiK2V4WABmAeobnzWCNkuwOMy0fkdzoXZ7dVsDtDtc/
7KVR0IsB1o4+F/Lfq3pAnjpzIKm9fJwzkfvRnMI2brItfsmFpaxRt3r14mHyzkD6BiJPg51yRMcY
oC/K4jK6gHa7s2qh+Gq6WNNDrynj+s6RavNRKYph49A+38c8ATUzqoXoY9DhPf1y5dCC09En+SiG
LLgBYRff1BBw97EVWMdUayavNMN5IzA4y2iXj0idhR2M2inp4yrO0XoE7rIBcUVsLMHjqIGFLa0E
pznai2KUj32V1jo9Csq7ijq1SPHpcn0Hvi7qUPmjFxNZoWSBi0QnZePZzuj4r8+GsgKkBu6Ws2ss
Cx20OqJuPmZKpt6VyWAuzSO7/tOacakBxNLnI+pwNGr8dmlSgAFy5uIo940eeUCsw8IDBYok1FQN
RezCZcrVm6YjuvCkDqtM10Tkq/G0jrzEC6LB/KRprTm6TYX0jC/Uun02SapHTwa08QVP4bZCV7vu
aZhQyX8Z2P1PYx4ljRss4YvbdHVeuHIoDz+xsYipfXZWErtGR3vAzcDVP+uo2H+RRVdtGVetA7xl
quAJoBjDZzoXA9XNKoidrp2PjaEEj7JRWPd5EuKioc+p870AhfcTD2PR7K2yMd9f36EXTkHKztRg
kAOg9HoWK8MgU1v2z3wErBuXO2tSjZ9piDaFq6e5NS7gquCpTkSSeS2HY+EvQcOnrBvxblD0jur4
9QdacuXTU1lTUaigNrsEQORmpztJgkigO10nH6u8LON9jZpDjxwWfmyKhnC020UpvSAFhFfuT7oW
g9ZlEW1kvRcOYvTnCbg5vKjLr6+GUZeKMJia4ViVTQKEQZ52spQG7wj8qo0j8sLJgeIn8RfFfILj
Na1Tb4OA4H4ejzM9mae6S2kt53XlDWEl3xac/H6eJtlfk/xf38b/Ff4on/+az/Z//ps/fyurqYnZ
aas//s9D/A0YTPmz++/ln/3fv3b6j/7nqf/RdKL58Y+Hl6r9B8fG95cuLov1vzn5FYz095P4L93L
yR92RRd30xvxo5ne/mhF1r0OxzMvf/P/9Yf/+PH6W95P1Y9//fGtFEW3/LaQx/rj7x8dv//rj8VB
979+/fV//+zxJeef7b6Jl+9ls/4HP17a7l9/gPT+JyAZBy6bjoA4qBL1j38MP15/5Kj/JDRfZD6p
Yy07lh8VZdNF//pD+ScetywbogodioHDp6bcvfxEMv4ps5bgP1K3WdL9//NcJ5/q35/uH4XIn0sa
OS2/9fS4WLYoJz3VM/pFZJ9ncYs0ol+eqrO0o1q6F1b6XutQec5/FnSpsxHSbnEQ2UtRfMyse9vq
d4pJOwnbdOxpaferh0htdvI4beQSp2nS8lTgfRZGw1JLgGq4uuqzcgxsMPTOTsg29C3SQ29oO2fX
RprYQW/c7OGcTQM5F0wuHEWop/EpVvEruLqkJ18zkUTOWsmtzcLIH3EewKyyxz5Cc0NNbxpc5anz
eiQDCbZcaSG9o/8B2lEJ2r5wRxTIHoGGxY2bh6iwkHcaLX04uZXeKHXUfaqxi292yLfYwP/QGABL
Purq52qcCQ3DPpo/RUlnfMXeZwwPgTNNld/b9pC8K1ooU7tcNWYwIUQewX55E3PXZqJVEN4FeHIw
B7nJ3MppYvsWjDVfM0uKFD3fWe3eBksBA8XMbN5Xo4I7fDzb4UEyIQn6mSRwfs+A7O+jPJRNt6w0
IBJlVgyHuDZqwx1FkXwKjVzTgC9ECridpEiw+aF//6UmUYd80BIlVLRbAfkqataCE4He7cepvkgf
GqODh7ATdJ3nhES9LrxlBCeTviw60NfQfDxSvvmbHdRj5NIrrJ3bFGZW5cU5HRsX/ZESJGc4TE+t
Zotqh+4k06svwojuLGWl6aJBk3e7EBR14GKlaESekCTDdGU5Mz6IuSZmGksbMDTNbNrT2aB0NyFO
ko8KEeWWIs7prcPqpWVFu0qjMUfcS1i8unVEEmdjPmk7MCrtEUi682hmtVy5paToEvIdIzhSKXHQ
5s+EWnnwhtC+/+UA+nuj/7qxzxc0XRCMQdCGIpQlnDt9hlYNKzujurwrGwsschZ3+IEsMKXkdrYK
ACaVNOSGG4xyjZwm5cx2f/0BVvEkRglAWahyvGoucogZqyeA3iE1Yk7l3RAP2ntw++0zrmyDP4m8
uRcA+wEOhsUeGK/jzVTw7jHZHmDo5AWt4YhEu++s3yqt80iLtL3KE0HfXlp+69RQMqt4ktEviZQg
e3D0RjwB02s20vDTPOXvUahKEnPgQ4as+OnUh2OoJomISRa0sbib4iLbZcGs7Tbm95SAtgwDDZ5l
RnK1qFJbqyyBGgv6GQEvU5Wp/ez0tvFWNJ3+Q9FDHwdp/REWx2eOZt2v9LBFMiTdUslarbGzJ1i9
qK2UMuqjqeIPo/LT0ovKL1vAKAmpP3KWFlFHMLnIthYbzbfV/jobd5XZQm0udYJqxe8xl7qdK1O6
TWr9ax3VIJhAslX7Kgmn79Cy8IvJ5XJ6vj71q9vpdXzCSoTAUdXEqmk181JB0h4iw+KzqMN9oOeB
h9WJgC/QZrcWLfk/r4+3Cqv/+tRLVO3Ab1us7VZhbFxKeaDOpuyrDjbkko01eCtX6ocoM/HxsMbk
aGSp8wbT1P5xVozxx2Tm1jsjC+k4Xn+U87WNRhlw46XQREizVgYsZQ7nCcwn0JopcNlj6ltYz+mb
66OchrGv78sOpT68JDMkwcsC+KWEM9ilopVVr/i0qZL3yBDNxyIdrfcG0u4uqFIqvWGUBRuN+fN3
I1GgX4rjCiVaQq/TUQWUF4gELGejQto+AY60m3vk3q+/22k2sLwbrTVmiLbxIlKir0KbsgyNic8p
+1Shov2Yj/Wh7DkRcyXJvlwf6nydkvKA2lguInkpJ5y+ECbbxFhUq/w56oeHwhnKj9JYQEmtJH1X
VuGWjvulV4OLS1txuQERSDkdTxrBMRS9LftlXNYHo5cyosoh8fEYiLbqbat341jm0FOXpO41sNZX
t0tkmeBM09CErdD28y5UClO4RmWUf2pTUPdUSNS0cRVsJKGrgeO7oRFV0lEJ62q6z60KRF0X1uPz
EAIm3aVVB9VvjElYUZ+UuJOvf4nVzPC0RNYkZDQjl+qstooIRNjp8OESdRdnSH1q3VT6aZeMe1kD
JXx9KHV1L/w1lm1pi9AlKcIaNqPMYhZFOqk7YQr560BNBEp7YLQfmkI4jYezvK26qPECv6PPoSFZ
E9r6rWIlw+TBdpaxj0R1fURGZHZe8oTLZa+nAeXyfNT09yg5yIVrlig0+Xhx0g4PlClTjtdf4sJ8
ETbpiKIbTBe5wOlKSlNAvGBitJ0yafa9mmn27aw2053Vp+Lt9aFWZ80yXZxmxPavxS+Y5KdDFXXU
po3J9ax3kXLA8nB+Y8xBS2CZNHh3FnLw3qBisXHCqcsX/3dlggoWw2r0v7i4wSYSiJ0OWwpbZinm
2i4v4vZtUtdB4aXgEvdKE4DV6RqljzxAbuOxS0dlAD4CnNRLgggFoFRrC/OmmxsFSUnIJbexmczl
QYg4PhgNiE6vb524QJ5YzYy7McSp9IDLRp34mHFg2pwqiT3416dxdXi+vg8geGQjOD/R116t8MLu
hnaQyVLUJuweHFE5vjXOW0iM5QRZzxpmJlQpKYxyoK12fVDlQ16NtrJD8za7N3thfi/xZwp3cYc5
pxbk9T41BjzUhe68F1xMG1fEhfHprRj47OjoIFFdO/1qOZdui3MNp2dY3DeNdlepOnXP+hEi6Y9c
6MItbOujrlXfrs/u+WlHbgo5gaI38sHQbk7Hrelqx8UgG7scSvQunZv2iJ3sACC5jnedZFkbX/P8
PW0OK5SFaCPROlhjGVBNMB38XFR8bEVz75Ra9g5BtuK4tC4hGsaRtnMkVTrokI09nIIxurj+wuuQ
h/VE6s/eoHdJqIX25OkbUzQFem/VvHE0BO8sK7cbb4J9SQfP6TAZLuleU4Wg65C5Je67iSeXsXBc
U+uLD9Bq0WO5/kTnC5zajcWSowrA5Jxp90RE4VKj6Tt+anh2XfyEHbeF/Xl9rX8vcHQuFQYAvEV7
XF4kzVevbRlS14LTl3dymgSzq4am8Y0GkTL6KDFa+j7ncH+OC8Ugd+xA2GBFTCfhMMhFhAphlX2h
J1ZmriXGeXFfwPbTLWWrvYvwL2n3WhIDk1LMEoCITq/zU5umc34TpjbFaSjwcuTG0Kil/fWpWytH
LG9lUqpCjwe0nwNo7vRjOiGWzEWsqzsYa/s2BNSgJubgKiI3v824MQABx4HhazyNFqYIfS0OXYnC
jatgzLRr4ah7elwYb3T4mh+uP9rpRcN8w9cBkYR+Bw+H1vXqQHEkPvaUNpaPtEXtQ03SRlelhPPG
DhXj42+OBUCONhh2KUvRDfTg6SwIMdQtsnKWb3Ez4xYR5r7o5tobLVravzsUyQLafiTh9OP5padD
OZEOQ38Stk89CbmAcbB2VG76A80t6/n6UKs8nylcEhMqmNT7AXRYS6X012A9gwgtzxVjwfF+nHkq
DiTReyJXrG+ooDU7lD8gavaz2MvCUW8jKPmuU6ewFEVS7WtQWRv54dlHXcJ3LnVu1iVrslchtto1
haa0yDMnkj7tYX4aFPQG9JOaaUsXb2uo5SD9JVOxsAtRi4yh4qhsdhNVDcAkGQdlhyD29Yk+DVSW
eaZAiaIwMkULOPC1R/bLULBacycQtunPaEk893IzfSzpuL2dx8l+07eh4qdZoW1ceOdbdxmVG5eV
KyOBvL7xmqkA19DDnJ+waXqXyonkOqOeHJ25VW+wyrE9lAOAKUZTuTORXLjnTC+fIzNuvvdKoxpu
7xj92xkG3u9/ZNKaRZ2eMrGOmtLpzM9Fn6CE3Vn+YI/Ovqq72R8bMezRG5F312f+wkemFM/Ea9gC
gVtcHcqgGEp9yE3UA+ZSvsEhxHxQHTV9XAAXH64PdXrLvH5khlrq/cs9w6m5eiulqtFYWYZqoQoZ
GSeyHE5bx8Np4ebvUSgeEUct3hnrUVD7bCpdCyw/Gq0s2auJYnxBmgD2DiyC2e1VRzzB057vbMSM
Npbx6mb/a3BkepjMRX4UbMLpK7YI2upRKCx/NjVxSyVd7EM6y09mHlRQCyLnEEJj/UhZI9vnVp0d
ifzjl9Aa6i3k5GmU8/eToEtKd9qimrZuzMm05SpnLCzq1FP20M5B+q016/ExH+32RitgUVilWn2w
Blm8r1qx5T9xYUNjgMOe4sx/vfJPJyJFJwGoqoTqiCGNdzglaR9HVAP2iejeE/mLvZGKLQ+Ti6+M
+aAJHvQVvn46pokghGSPueVj9zMjVqpSsyP5PVaRLf3J9TrdzXiBfxzaaTwkubllgHFpJ1E6QhyM
dGtZfqfDi1RJE2esLT9AOmUf2ZqAOZkGDx3UoO/Xd5Ky3HEnoRRY2F/HWh3NclUOjQ2+yO+NvHFJ
wQ1MJ1vtgNNkfYdcS3NjpRYSBdncvzEQHXiUIZZ/KbTSfBDpFP0HZwh1EfY2vQEM0FeBxqRPoYih
XPsIhsDSrzlHYZr/JBga/z9HWh+MUlgUqcRIBbx8L6DQthiKKLRrcOHZmOPld53P8b/fahVnZLIS
9FnWWr5SmcPTbObhDtUQ9QlJFrcy62RnN6XjZbUV0PCPtf6hGYY9gjdbeeHFdbVkDNQmqeury89/
uRsFhUqd68BCOWdq/HlB6KpDp+1HJbY33vnSUACtOZxhAlAJXS2rCC4ZouscX1o06oes6Qxk10bN
zyjv3Fyf3tOs76/zifWyoJzR76NvcfpWTlbZkjkSnA4F7UU9MouvjtyIOyAAOSLVVreh6LCcvOuv
yd3DgQhKAabXauWEkyBBQAPLR77OwkMb/nCpqr9pcLlcbkBSeSVqSaihrisfSFXkaq0wyjwr7W09
zNIjOpPE/TIiKA2aiJ7TxdpDrmvFowbMciM0vnTq/jr8asmOeBlYTb8c+gZ1+6yNbMRyzPwQDYbs
pcTLEErV5HD9S16cWegG9Pltaq7rgrbRh3IpsQ34knriZ3qRwf4qtgByF5emoZNu4QujUvE9XS9S
nOWVbvFqCfBW7LzRWJFD4VpWsIWruXi4sqcoEFAtp7i5GiptiE9S8hwUWeCie1JNHcSMuxEbZYGh
WYwgCNSz/ayj/y+qz7VhzS8004G+VNRzN0KKi/sERNHy0rz1evdXeoMXLToEftKTY8qYnjzouNw/
tIlW+2LoxPE/+Jq/jLfKeORoKkaa/bx85FRejc6EqzLexkK9tGYoDQKltuEecOGffs0g7yXUSDhb
20zK36LlFfrSEMn/wbv8Osrq5OyKIVfiuWLPw9M/YENp7dtq3iKGLCfV+mQhUEfCheoZafDqXdqR
6mUhsefxqmhuJyuMJReU+PCln2ifuaUW11TvyJldq6kV5ZDBAN9d/2gXNsfCBsK9hC/H0b0KPTIn
wc41L2x/HEJxJzB93gfI+yCHqOgfrw914YhxiLEon9HroVu3uutNOWjkEe8GH3J58aXPmhF/OMNr
27L62nCF7bMykPfXx7ywWhjTWFh/pGnk/KerBeUyCZd2xgxjtKujJFFuEZ/dal5dHEVlOdIhA8y2
vpFwtEVCsclsX7RF4dtq+VOrtb/xZCdwsl+hCxenD+Vq/gOAgjv29FUg2onJVPhSsZaD0ZNkO91p
nHhfZlQXn6gvp2+GRNF+f7tRvljauhzRUOxWE0gkrplRz6g1tYkH6q36XRptdnKX22W1EVBpBcRK
bWaRjl4dHa0KQyxH58NPhzE9pMJqPnXowO3tKJ/vK6nr3iezNh/qQm48SR7UQ1qp07FFpsdwpbre
KkldnGqEiECfycsZs5rqHpOREgcT0s2ocCZ3QGUFIQa1PmTV1HF058MDsEgAPtcX64XjgFn497DL
LP0SrkVxZEkETdi6T0O7U6s++DFLlbVLsdby8xApV9fSGscdbFgxHfqfG+NfqFlBQqQ8hEElDVJ2
6ukDxO0YdlkZ2n5TjOlHLjgI0EpjdJqb2a31YvfG8H1uTaDFYScr70u10F+kjDYqJJA5L3fVbKB4
IdDh20rNX+mdZyuEygYlHoUQaX2ZdWYXaSMCR4hsagBHoBiniGBk0iPZsv0YZ5LyeRT6IWm7zEvU
AKUQQ0xuAxv1/Tzo+o+2Cb5YVhbgVAQ7rnbCZC/HdvKEiTJKMGgi9xsloktnAi06+hIcXQtE4XQu
JxSs7BzFex+0i+aZoRUd5SDYEgO4tFKRlAYNz8oBCb76YnVU1HQ8E74Y8GnUYQZpdB0rGPaKFo4H
p5jU0AtL6XddMYlW0QWH/AuEikIikfHp2xVFmCSWQxZhK7j9RIB7do0VZfukq0L/+q44r8owFGQt
NMFMMoz1lx+SShIOgDdfHor8uR0EykzJ0EMRi8Cg5DsUapHt75Ah/GqlPVKV14dfM/NeXxUwEaud
FwVnsuzaX3blUIkpz+0w8FPw4bqHWm/6I5UEMRRoQ/0xyVQndCG4QhJOinHemd3wTsKnIXJbra1i
Vy+iGcV2WeS2rzdzMriqtIC+WxNQsRcYXRIe5LrXX2JkbXpvnIOg23NDqo821lGJq1pYmO9CS27e
Epqrb5bC5EuLnNXsofxblvu8aBt0HfN6fCqQZC03IoTzhQxsnmIQwK3FoOGsF0CXWS0S0q3UiIdd
W1rJ24Yq52/XLRdqHMcOe4VLax2HVMKIoTKm1N4aQVenwIXXmPsfqZqPGxiJS+sJ/ULON3Ppy65L
tzYwQ6cVjARmtTpaiaZ+kMWs7bWqMWZXGkX9E3373SAZ2lZP4OJU2pTUEH5gRb9WlX9ZSmqXQosw
qBqT1CmYPYxVu+NejQ+aPFmfA0xUDpZZVW5oW+2+j7kKG3rVdxxqyi7JAY2Bj3+Dx8zw5voav5C3
LOktWcKC3OL/rKLArjW447KeAtTUGhptp1Z9ZwIHfU8fSH8cjSrMwUYo2bcp1PDPbjob8ORsswk9
KKFh7eWmmDbcTs6PNp4JyjSpMAUresun+y4OzMgxncnyWZXlY5Z0gStEP39X9LL0x3rGAKHOwy0E
zXk8zCIEnEpTkwYYgc/pqA2sl6rH6QUKRj54oWoUe/Ko78qo2BvpmbK8wMmVhggV3DCWAkExqNDV
CyIt2jrIoUl+LdvZrQ1e2a20MXzLcSPuYztOkIeNBvVr1rX5XqBjcyjxa6cWXCdv1Tmvvtm1Hn2v
RlV+NiV8GtwM6fSNw/csJFmekYUBHIq9AnXudDqCMJSiCgCdXxvZ+CyMRvqGJmrw0qbmvLCU40g+
oNw9/hQ82udJndvD9aV5tmVWD7AKxZqhsCNDLyRfiAy4eeR8mPtoqwp5diQsg5CAEVgruI8py1L8
ZV8maKAmHfeMj2L/Pa282zTTCm+UtPvG6O863XhrtM1GfHDx64OCXYQzaCatmw1DjeK1KcWSjz5Y
VLhDiOU5jqkN2Wx9QCVR+nx9ItcEPs4bXtLGFheatUL2vPqUhgSCET28wLdksahlh4aftM6YuVOi
Nz/HPq//hBFpAO5DSH/CQ+LBRFPv+kOc7a7lGQgYFrwGVKh1DjOyziJE5SQ/BiULETas6YDKBlY7
onp3faiLC+eXoVbxFz3OEMAMC6coRh13vOjtnCvZzfVBLn1EuKQIoiLxsuiGnC6cCR3BMZQSyVfV
LAp2xVzNNjRsWz4EeSt/Qihb+3l9xLNTkWyWWYLgvcAloTOcjihBqAaFVTtUk4L2TrGz6QGafvYm
G0PEhGcoZPtiNvKNY2Br1NVRlQZd2GdT4/i94yCUDcDop1qHmDu0Tu9DeavupakNNq7L8y/I7QIo
cCEIYei8RgfW6TybY6QGvp7E1p0uF+a9ooTZ8fqEnu99RgGb8ir5QnN89WoDx4s9q33gZ44yuU7U
g7uPdDq28QAvHpBtHh5yRPEGt0yyeGP9nGdcSNnYGG//b/bObDduJNuiv3J/gAUOwemVZA6SrHm0
Xgh5YnCeySC//i6q3F22ym2h7uNFowGjC7aUmWQyIs45e68Nnw4NDUfMn28ncOJKFTUcksU3s4t+
K7PCqRraO8fqP8D1NOAits3JQl7frdvm/gslmr53mOWfLh7oHdFCjf3nF4SjHiYr3ACbWPLntwRh
Mu2qro2jrPM9lH51flSu5TzEHcmUoSDL4Ryr4FxGlbm+x4FAGMFvf7sp4hIhOcpDyvo3SehslAsW
jSnZSWvwzpJN1RYmql7HHXlPuk71z+mndhv7MksMRY6GPSisIulc6Dx4JrCCxNM64Np269gH0JWp
hVFGLx7Z7eUjA9irOrYg7DUMf8RO9hJzpcwtsov9uG4ZK9faku7itBZPchx9edjCbBBm1H13Reyl
JYJKM+ZrYU/65Wh1eRpketmBTaR9UQd+r5FJ2fbe5ASMzdBLj6WFKKnBlK8HZTdZX1xmF98q1Pcf
/DXv/V3udtmjGmx4hBVTXvrsahW3VrPUDx0SGD5Ps7QPNlis83hy4ZtC2Kz8oLVs/qygsS0hgPwt
ogzB++d1UABPbWcgLx4fkJNidKmFOnX1CarIEHeLJEZqbhTN8HQ4+mXR2qELz5wa2GlGYKu2uSBj
17v2E+CnJImcdgXLQTUNUL0as93QWKkVOY1Xy2sNlmlYelnu3eUWcbMTuPm2q0J6SR5UX9vTjnqb
+GgwqrGDWNqsZeea9wazIgojl89XtpGHXICkXmLf4vs0sRhxpJ5e3xky8TzjMLpDUTIYJIYzqIjY
k3iiQDbvDJn7VqjH4LUi2xmNDnirZFKitbr7MiiZPwMDFRl4er8tQqsg/AwTjWdz6h5zWK4l8TOs
l0Dy+9Agv+frZFv6dcNA+qucc3cIdPhEZKNoSdJHHg6G9aH3ymTeO8B/82PviHaC0KkPTaAUg6Go
MTQH7vDocWxrl366JYiYVo5R0MyKmh4aR2DmLbTQwgJKv3PxqK2nnJ29gUmEKCRBLotJ5Ie0Em2X
JgZqoGFV2rel5Tug7MmgvSKS7opOS0fTNHfjPsDvLbV9VsQDX3VQIRce6C8RFqPemaGs7SLoGmY4
deEQYdNIbfnCOMDNosVyk5vWYu0JDNhTVxNyRlJQiAZoqQAsdFckFuVPS5VwPJiIm77keOldD8CA
bxElNDBMW4JPcIBXxtXStBi8e1N1MJUse55AOMMw2c8uhNbAQEwwBb0O3yXgzjly59tK/2jysN3T
6ZnmnW3S0QnXxOlO0g4iaJDZtegizkfqEwPn6cXye34R00A8hiSIrxZWvGm9JTdEv2XwaT7b9AXl
FuVSLwEpl91dVfS22tFEnQSq4NhxInNMt8yhZoG6S7sk/TpY8XIKdQqSfV+k8ioWphpOLaMsT7cE
2OrQs+t7QW1L1UW61GZ0g3ObMSZPEIG3TAmTD8R5qBut09zndcrtK7t3B3l0MomBsYhzOypjz8wD
YiGTc6FlqwqIsHE/z6OfWHz/ZpANsEHMNUAbmJWRt2BWIplLOit9cSlqoLtWP0ZLZYmveJbX4mrS
rCQNE5lp85GIDYOIC2o6K9hSetMT2eXVx5ZMnY9GnFgPvQZQJdDbDuKeC1vx2csSUMGLGTe0LhpA
umFZzjG9uzSvhpBOY8IeN9icyTpLHubMmu8clZvHHn43Nk7fWoNmPR1JkfikyGeoAoNMlSdp6+lC
1lHesQDbdvcJbHBzlyCVN8LBc4Yn6EWOcSQrcHG3hWEkT2LM5b2eOM69mY15vxdepvqIvIlSfaRr
ZpHXpEiX2i2pNK9VGk/qwEMR865TSx8/E1pRmGG5oKgOyizt3bM0WbThJBawz/ZFR2cqMHrFsBui
8VAH5hK7WthoCJQgihc57DE51kWoD0o/hc9J3IdD+1yj75zrz43I1/G4iLo0gmnD69PiosoJMmfS
l8gFQFFEamxqMnRSExdFRVKlE3jN4D5Pqk8ehE3iV0DAbgzRcRqxmC1K1/oozxxwmjXEYJjfgEHs
I9b/Geakk3khdpB8PBqFYz2Y2jTGREc4XXnSuxPsZR25E3hgS98gwTNhUPtRj0vg3I7SDlL2+jeT
zBN9J5Sejx8Ku5w7Yr45UYdjL+b4HnRTX11ZJnOQAykUA5nKCGj5Wzym5EcRprRExAPNTyNgrCpY
7DT3Q8Nqe+NIhBO3Ck7wWH4Z8myeo8ZTaRWUTt+cGSMJTQmxqvd6669PghOotWMFFfC4rTh9dKwO
R282Y424yAesS7tcVFX2CTpVAQ/SxE6NIsFnMKqPBb1aC2J4kK/N6IeuCzJ+0nq/pA9DayIq8gwm
0WrK9Bm9n7pYy2zOb/hqz3Ukk8Y4Zkaqfe6EGMcTa4zrF51ZSR7iNF6rYAB2xNrhD/5qnaZjwSYA
A5toF2qVWexnBD72DhEmagK8BgOQ88VZHtNyMB7AMxOOlKQ564TGOeSFFBOiStK8I08ErDm8DTGI
u4R4o6eWdB9KdktRD2j9ZE3AlYl8D7Mul49W5QJ7r/O+ui+REZlRW0/GN62dhq+ztS4f8UvPPHit
yM7cuCOovQFHPQX+CpofSrTenAHNV9W+iiFFHQo3LU5su3eWQFWVuKKRUjybrjQvOpv4rGhZ6nq4
t7osPR8qAvciQKftRc+/igOGs42z0wE4fZKWQXRkmlWlHS7LxHHO8bLpq2lAEYuIyXA+ZI3ePI91
N2oA9Ix82E3LgAHZq5V9NhAKO5yk6doOB9HkmhcaRWWiMxnRK4dikqyf/rra3R7jjbgWslK3ceUt
3YGocg/o/CpmL3Jm2qAc40YimzEdcRDBAlK37KTI2qGeEecbLVjG4tDRpuUlH0gL5GhTwiebuC7n
mlsjiXZrPONYzYt6CttMncZmN5NyX361JqnSsGmFdl5YJL9FK2Mbe3ZwN6d8hdht6CFNBznU+Vnh
Na231/05+0gI7DiE06gVaVR1zbiGxSC0J683eAjtQfYv3bIoO5yo4O0dmBTvtKq3DIJO03FXGsjn
XkDzHwh+hH4+8X6DsjTNQ1Z3ev+pVCRX79KyMNNQeGXM3EL5myOVAsEOy7aPyYUBAXVqgf7Sowyy
+hlsbnmBdozET31wxU1BSh5tRjjjji341BAsOB6LljyjaDabAkfgVLN9k2pQD2hgtZn8HEWE784i
OenMyzw9PmQawoEd6c2EgbHykxawxcfu2rJuB3KW0vaLKNX4zdNbTkRV4pTnPlYbO0i29JagWDJH
xxblaWVI2dRZYWeuXcyBCAP2ltRe14HR2slIwpaWQ1dzWDgDn+E9/nbbrvod3BGSHCiyzPe61q9j
gZ8LCYwwDGD4c2sivlWnlh1qzmKRWoQnRWIRoo5pgpiI+bOFLlIQO4TiWPDNmZRAqfHcYb6yV6+N
VJHGt6lTayda765Hf0zcm3L1bRrTZGZU3WQH9jRZUMuK4QAw2AznisAKmAOI19fZC7K8XwH1t/e/
L8t+0b/BX4qpGX+NDpzirX2+Xad1jgc9jjbd/sFwRiCPxmqETSPsc8cHDQ8lPrvggC1FqLBuXfSj
I9/RQv29gYN5noKe+my7uG8bxa7y525ShR8JsxjCWc/GG9YajuPV0v7zwvynl3pTh2rEMLR1Rqej
rzR5JM+nv9WSwqC9UXaHYsEosTbtHele2ePvr/Qv+g4YfPBSAWf2MRdtJeoP3UCnFN3M3NunrujM
XZHn7U4DtfFOmf3LK4mcmQob9SOE1J9fZdWr3CtgIEc4xMrHEnQqofE42A503d516fz6xSin6QDC
BX47JvTZ0UWX0r8RmaqjrmZIysnzxl+om35/8f5ev/MFoZnxr1d6c/HqsiMHz+WuMRBTR+nG9dHb
2Lmr7aLcTZqZLIpc3v3+Rf/ehtsIWKgHXumqSJ1+vpb2OMeyKUYiGzH/gY908yjVL2TzwYjj9yxY
29fuzbrCpsOwlba9g4n4zQfsSNEZerckZ7o1xdfZ7+05suxB3NYK0GoxpdWdrKziyRxX46Bq23z4
/Wf9xbeT1unGk6NfzUD0zfdmdmKO3SZ9Y8uc3Ye2wNboEu/25zjuOzLo6s8P9IZW9OY//9/Di7ZW
33+GFx3Gl+WlevmfffdSff7av/xIMdp+8jvFyAZIxAajE5SNddVlWvxvipEt/kDPQguT7iKiDmtj
cX+nGNl/MG9wSS6HB8yUWN+QwN8xRuYfqC/ICcTowNCF1qDxT0BGf8I7/vq+AjtDvkJz2odmzeGB
KfrPz0Y7GLQdqhmvTxJP+cmoAb4JF+E15DH2OQXyAhW+J/HKVgWB2+380eqkGA/zkJPYELPPh7Wi
NovwZNXg42u9VGB/kuRA1Jkh9ozs832aDUO5G+x1PtaD2YodFEvPD9Lc0eaQtpLzQu4cR+ihk8ll
12tAxzDzUGkmDa6oMDYbKiyCXFaocmSonqBR77/5Xl8+TE1JZEoWN4N9XN1YqHDqOJ3smJHF+kEs
vdYcugygCsHLMla35Fo4p3M/9Srk4ncfQWWRpYWz17lua2VdOwlQvGO51NmXXFvam1z3c1IXk2ne
UEPEpJgDsQ29mjLtwq1mdZx1q92wB+3ytTRr3YwqGlafx9qUTwM8kRvbKsqFAE13NT+I2NCskIDg
NQ7r3hb39OpI/xS0eTkKz1r5xTBjp3zQE7J7HugpEZQaa9hEd54xWXeEkXKkTFyX5p2+2iSeo3Ys
KKMdRVbNSGYQhR2swvRKLxNCU3MfJVKwlNbIXZQTwVI0n7T2PO9lWXKtMcQexqpLob/LpD2Fjt9+
QeKlp6G+WFm779zFA1uVMewij7szNxXqWl+U49ZsM7K+H09xlAHLGJtiLU9Tgwk14V1jSxJQiVsG
GJOdX1bN1HM7TadsIvB+mQxXWQ1fpK9MgDY5hfsJMtDuadE176UyZ/HFkRW5J1Tey4PItOSRIGy6
XblXle3ObIQzBgosS0I0LhR0quW5hytI89c8F24rviZVW5WXgHOEsZephm6BGEKV3Q/oLUQ0qMpm
dyst+i3muFlw4Z3k5wb+uipI6SIRxFQ0o3Pjuk1Hca0RVoC5eetRKjqoEemiTUlyWJvIO9gE1EMB
UVazCtqG5yycbHS7XUVMGIfgRH0ya7RDHLVV2kfoe7snZBgG4+kOCVRXOt51LTn87q0Jot+1gTqG
lrBfz9qJKMT8rRtiPz0t+kzKl6FbBo+HILbcM4ZHZFeXCx33CCYnuKy1qJx4XxFSTJXYA50My1VV
DrVIQcPRKORA7KxbxUPY9i0k4zxLkuywJnX6xOBEfm1pPaHqdNzGCFAyUgJ3ljWX3CurPio7qa4x
zgtkbowb+DblfN+j1BXrAEeHGeauUZVnRZRMk4y0yRffNFBUDd+SYXPqZJ7Z4zuX1YtrwLwKZmF1
t/lsCS2QVgc3Arqyt4aQFkR7Psp6UDuTfq8RaYkuy2Cqtwgc8sMbqiQCWg2z0dOjIhz1oDKbgEtZ
6NP1WrfxUyOTbuNCD95FqfcxvTnfGO6KrpQkqJpWfpegIsmDyVTuY1Lq/k1DIsuVDnTpPLNWK4Rs
PdYRb0eOEQqAmgQ5umBO2NISGnloyTpihUwfYUWql9hePO/EowYoQlbqtgwslcLMIia7uqRtMMmd
M5s8m0mVzVdL0SC/JJ0tFnSn8hzSZYebnM6a7cNLK2fPQBuag8uk4naPyerklPYLoOfTIh7VFHkk
mfOtn7yh2HXkAX+XMv13U/+BSMhp+ne7+u3YpdVL+eNm/voT/9rNrT/YjXHJbpkWjFk3RfZ3JqHt
/cGQBnsW0UEorJCe/Hs3dwAPMjDjX28aPOayf+3mxh9/asY4EiMFRMbyTzZz61Ui/dNmzuieQyfz
UPJVABS+OXwmptk5hFd7lD4p3d/GXCmlgZfVHcw0x5N7zygaPIp6XIcEq8yPpVOpMzuJZ5OArSyL
j4LMwQfJWos8Le0rQhcFocg0LIxyX5bl9n9Np612mQ1Zl1RYYGhyLrQ9E0EjDelaZ8+ZtrY8qIU7
WgeESukUwAnViRWb7fJswX3/IkDjgdhjdjoG1upK2Dom0WQRHE7TDElhpV/hA+2gh5aOzaW/MPAJ
lwY/6S6rVcfYTqOHWac9+faZuQ4tWXcuA6UV4ZwbFl4nPjFfUkM016s09qPj5M1J0rt0qWjSFi2p
ktWaX4sYVkswJPZS7jyvpyVi1Zk/U2Y5ZETXhaQZ73nyodLmed3r3VCq0JDKvxaJir/RSkzuY3uG
EGPVfBzfS6zHbkzkjalMMufbYSx3o2USID69LgWIs6rLrMJOHfYdpxTSskuSp0062N5Jk7jqpfOz
7JHl1HlO06qBR5JJBWoXfn8LkRuTUdT4+EOifFupjG3N8tfZ5DSfxDfztqLVyVgwUcjy4q58XfL0
Ph3vqteFEDiDd9G+Lo+MTv2ndFszC05jdP+SqTw0jW6kx2pbXxPgN2T6batuRxoOcXIkFDL1I71F
7VbGMjhFPI0FO31dvHs/YSFX25ruvS7vrTZVL/Hrom++bgAJ2YrI1mb2hex1i2hft4v2devIXreR
ttfYUlzOayJgRsNWs2y7DvtdfSQCVJUhbQ22pWyaWwPD07ZdeVaTfqUbmD4Vr9vZsqRwylcn0aDU
v255zuv2FxcVsMP+dVtc2XRaeubbdslzxNbJ4BrBS/W6pa4DheiZJPDbo1toZPKlMkYtPQV8qr6V
nlDaSaO5bNKZt1bldVKQhUlUSeFfL69buolcIRqF1j2pgpzBU0MUenbioIm6HaaxJsKOLrwy7znc
2u2nntSd7AxVFNPAZp68xwqZq4rc1HGS0LC1Rh3bTotvxzJPyFjWqBvpJxduHWAIKZobQiJLF1Sm
VpF7r0Memo8SpP/FFLcEmCDkZgIi+sKVh8rIrOzDbJKGbtSmO0azrm+jrWQoSdUbayPfMfJZh6tY
B+kcNQzdBibX/aYiFY5iq3EYTeRh2mdZtceHubaHasmM8ZQQSE4IulY7Q5CXlVAch2xmGFOeTB/6
msTMMNbasQ0rWWcZ07ymsblFnMV4g45+bdSyvc18CNG7Nhf2cKLZqr9z+g2KPZQD7OUZM3uU+bn2
UsxVfumn+H+Rs3IvuJiZ9SLcbHqeGymBcahkvnDNyc5CFUt116x+WoZ6W5dZwCx41QLwXZOGgbsm
w7Qx2+YjYwVgEqbXOx/jWsksbG17eSnMIn7STSv52qIn/EYi/Yh8Gpe3CE10uYzNh3rWD61TQL7o
fVd+sIum6848K86/gE2quHrZOl8aTLA4rtIZdS5akRomk4XVcAgeXb1PdlVYRmglrkeIRV8U2UmC
tfe69Z18PfiZQRCDZafESJbAwiWzN5L5Qq1umjvYp0W8w+t3lg9bL36aXGJqFQ5P+9CvaUEaeboF
NC7S7WEOEPK4YyBbXtjA9rtPRVsynaPNicfVT2htBhKzW7lrRe6ezvnYuTsp60nbsbiFUN09B6RI
1z3P1sy/9UTXauGCVSfdLfZ8njt0xECZJvpRjdt0sPJimYQjmVbPuddPjAfgoG+hvgqId7ukn+LJ
pxmqZ7avgnouZLsjin0qQ78yrQa5Wbu0B6/rlpws0qx9hB1Uf52cav1SLZp+aRHO0YR91jlLtBSm
4Juvei3DqsxQNcB+2fcBslCUEDna8yoo0t74Zs/2CNy0nG07irld1/SU7WewYsuOJJBTUE9eiIGF
5rRESLufF2Jng35apjsxpHBzRgb6tya/cDrqigCLYNDr8VM6OkRkIu3wP6UzodpBLKRJ3Zxi9wk0
NG6cy/Hna8GStt4JIiJDBBPHuocJReEYWmsKdLJhGz+PS5kU0dyV462pQQknyl4k4wHaQPnkxHy+
kx6N0DE3lkEeNERIjPi1GQra4E6ZHTAol3cE2uqPk6PxdJQVxwAKTUd61wIUP0ybpblJqhIWUmwb
kuJkcmz2uLpsEOqiNPmu5PvvWfKHsySktd+dJe/Z7GkS/XiWfP2Jv86SW+AFxjpIBt8h1n+dJQWd
Q7qVAOlZBH2Omd87Q5ql/4E6Eswix0xyI348TGqW+IOfQT75r1/q/JPj5JumMCLmDRBCb8rQOfPS
qPq5M8SCPgkxEwy1lpX+sS/sfj+uSXs36Ep274id36js/nwtDsn0K/lY2GF+fq1F11PMjLm1w4fL
LDymhzFhod1bOa2mEfbAbZ5Rf5GE/R51+E2/9M9X5jUR9iJY8t66fz1lteVkMpnOEyTStV2itCnf
c8n98lKCQkHMSysQTffPH68U42DlNS+S2t5t7ymEWdN5/m4WxSZ2/uv47/z5WX54mTd3zJjqfiH3
19oxhEkvxirxgpkDxF0jNIRoTdwjEVeuoKosxjoAfvqYrsu1VGPyjlvjVQb/93dC4c//BKb4N13F
mfBeAl65n3PIJhb1YX2uhekBzdfB4E+jC7EghWbQhUU4RN71HCJt+ZSF/SlqlZP3pPS/vMe0Xv/1
bra//2FiUzGAcyjprd00JzVSdfsD0E3xzmTj7T128afQriU0FFalTxTIzy8ixDLP8VhZYLYbe6+Z
RXHRpL1Fg0PVxx/Wke/N9x+tnm8/D2JXA9EPeRWMGdBgvrm6AuhMaQ7ZutNTm0IjN7mjA3bE37+K
9SoW/vEu8jq0rBmTslBhsHiLdtVpBjca55hd3qksJo58kevRrMelB6sg4+qAoEHKAxpK8Ylxgw95
zYmt5pmSCtBP4JIWNZ0wJYyJsJhnNFjKk3FzQJ2i8ut8atvNAq7r4hIzHACD1GqoITtfUk3pojcQ
HcCA6c+6IlWc0zlMOmlA4np9DXEB4oBYFrQ5NcKuggNVYXrn5cKVOclyjph5Wi8XIH+vGZd9oEik
VAQmjgZaQ2UXUrIoYz9X7iSi2RuXe3ceaifsplbgPxbaUBzT7c9Dk6e9f5SdarJbQsGasOrmdhBo
SSEORVpT+Q8xwSAxYs8x8Q8j0lWTpg0UV2xcqZZ9LqtV6ME4N8bHtRw4C8gCAusuYRse2JYb7cHD
todKxSf+s0uqPjsMQqRdWGEq6/foI6QZIiEVhx4pAzqrTKJQaIzS2Fuq92TQyth6UtKgBW956XCi
SmY+dI80FA2rW+cE1Q/eF1GrxrgEHc5J3B+SwQzUFIO8k4WRjjt71LXzFAd6e5g5si272Sm8L76e
Kcs7uL5CaastfF7fRca91yyv1WEcDsWLlVk2GbXltC77KlUczPKibxGCdfQIELJUCKvixLgyOzON
A8dZvKu2Qm00zJZ73Rm588nmGanDgmrpxp+kMQWz9FEQpDm1XRgvzjpFFuLxb1JZ3RjZdoo4t1O0
IoJGyPmOnDBbBUx7VzsopYukRBpthzSrMYvP7J9OEczG1H5MRTWUYS9NeVcmGjImdlHi8eIkvUhE
qeGXNgvOrrKRi7tr3CQpgmFIio/CrwojGC2UmOGsec233OmW8zZO489J0vRXGJBX0tVTlXQgpcfp
cl6a6nEpdBbYpEmSy9SyNBnAjveue98hfc+qqEOhP2rTrZqG9suMCRAFdzyrOuhbDate4WjycW1V
nEX0MOsp8NK5k4EwuuJiaNKBsMrWGz6M1pQW4eT007U5WgUNEWuZL6yEHiTqmnS87cwceVpi6v29
B+j6BLcrXQezcB0i/3DEsy/oGjqXpaSy09JJv15kOdobwrWJwzSpRnCuq0aNguSxujS1DkR5W7io
drWiawMxphazkNxAtWyIST+r/RLBjfDWZ7OxWuPA18y7nNupQsMxDDMlrFvoz45foZjWx9QF7V81
4saPJ57LuKHQqpXmvAzrgsDF5/CvB1z97LKKm+Wer1TxRSbS4JycbA13uWRNS0iZb1yg9eYykYBn
3PSsIUYgVm5D2PoLD/WK2vQ8tkuBztexhqdl8srzZkCoBH7O9W7KavNVkotVfkVB7DVBl1k539vF
EyMXR2/Ytyqk40fRZuUZrr21Cz2RFSj0TB7uwK5RwUWGSUjQjgpqFTtSa/oyHE08SUFKsrqMjHXJ
x9CUTf1szbbLKmDY05XiJK7Q1nntV13XKBQxOaRJsCCM/cB4p7A/pHk79EEh5xSqVuoSD9ojmBa7
2aYM3rVObCM4nyjrAvomtrpusqbKcZvWS3+UZYNK32TQ5J3GPdVpsNqoPZG2KF0cxNp26wcDdeqD
v5YjbegknW4J0NLpFvSWLsM4naw2bKGmFDtq924934rnq1WTphkY4HzItaj6S/Q7WbOzjd5VxzJm
TLRbkTNTUsdjmx31ZUG8bXWFso4CXT43TB+qMUoc0fRYBA0kgMqX/u3UUvBGeapR0FV6pTsHB5kF
y2DnaBrlvqGmA07a1Q0E2lysd0tNY2pOTDlQPo6Id8qWQiboXSZBwdI5lR4MI7l1ey933XmXp/rY
HvPBm+9EbrsBlolivgGHneqhjLF/nK20jObIKRbVsxHIwjtWYuSQxqTIvlLm3DFkcpVl76TOXC1c
q7RtI6Pmze9LuzY1BI+mTYhJBrRxUwBr55nRNfccMBOx8+Q0XdAm1pwdpt3C2yFXEFDEkJjoYHn1
ke4JkQ4yTIYBYrGjZ475wc5rrwOaaxdVWOsSY3sDLmm4c3JDnyM2TuvRVgABjkLNyqcdFHPBtKpq
1Z584o5ZqMQMSjTIZNfIgg1karRJ4ukE5LGl7caaaiOwR6Pq0RgP2TnLauYHHqLwE4Hk6qjTEro1
UOPJwJ9i+7bIcoGELTYrDo00vCKGXaBSkdOjNUSxibb2A8r++VuD/rxgckI0aliynxsB7bJ+OGBV
Fv1pYUDajLZlh/kan60NcCiYjzi/isslN50nQlzBjWtS62tWMo2RFOWw9aG1eskyCMEp33dxLp5f
zzv/LVl/LFmRg/xnTcNJX7z0/xN8pc3w5aX/qXDl577XrQ6yBVRPKBY8gdLL2ZR13+tW/ooCh/gS
xiN0Kl+RQt/rVsv8YxtJOC5BhFRZxG/8W9HAX5kCdT6ncw6zrgC7+g+imZztnP3XoRUFA+o3wg9w
BRP04SCE+fkc3gIKcRo1dFDM8hNp54fGGyG5Y01ipmHOkbJvKAejKV8uEi8/ltNw4E2hp2TmII3z
zM0PtSbwaDxMqAboZ4eVwvKF5rkc+mPcwzTQtFP08Qjtvojh2XcL9uPx6MnkEZX7/TiSztI6e2T4
R6PTwwrUc1bvVbMypUhDjSNgkg0oSuVjIvpIYelkcrn1nYI4LQLNsVB7Qp89ySz/2GGkQsY501NC
rG+XScqam90xTHqKfQChnL7nVNvl/nCGncnKLXqmeTTye4y5e6ce2IrU311Y6+cL6+kOmdxx39H+
rU8bunOzcyVw/Eytvf/hW/duffP3W/imXiOKJMdmzS30zSvN/DgZ71jHtz7Nm4/iIZ4hbxUXt8MX
8s0LtK5W9WY2d3svOaedjEfplq0130TEOEL0u8SsQ79hEtTmF408s+pyz7oUZdnl4LE5oGWxGrqT
hTztNTtypsfR6iPdeFB8cWQdo3mNOf3NQTaw7vK7hhY7l404YkhAtFxrCxVBjflooGUIAXZp6l1P
9u0owGQgtli1/IgelaMiLTr7tK21d9otb/i02xXmAhhAfrfnGNnom4YEIxw3ZuLQ7TvOgrJOD+pz
BprFHx/HeqLNWEHOZ2yHRgFFeMVFKcyYyJZk9/sb/cv78MPbeFMzlzoEQgi53T5jAk79GSzwwECU
B7ZtvvOd+rk8//snftMbqRsxoXJRLAvWGuHzI3IyYxr43icyN33dz0/JdmWdDQ7GYgfz6eenxJdd
Uww5V7Y372Rjn2R6HBRztpV6NG4fO/8DRUA4iNNOH2+A+NX1tOvXR9NPw1VwrRsdSfYujumSv8fw
+1ma+K9L8Ndbe+OVFz0igj4jw5JyP4RhC4itD3K6w1Wb7JK+PdA83mlTcvN/ucl/veybBdnX1ILH
i5vMtCSy0XzX9Mj7ZtoX71Jyt+f2dxf/zRJV2WnaJMiT9gvt/54hR1L+eUj4j5St917hzcohx07P
/Y5XmJfnzr3rx3eWpl8/Efi2bS4YtKU3D6aDA6rJXBbZ0bgcls8j2YF9YnOE+/z7m/LLx2HTHELv
Au32lmPBGcpXZc/rtFgL/enQjA/6evv71yDa6Ff3A6YA7aNNxvwWnNCDe9L1km9cSQBTn817vKqB
TJmFEP835DpiuZij4YoNdt6nzllvw7RPoOq71oNKStZQ95tpp5fpPG7HUoY8mrqfhrHHXIUj0SCr
eSuOwzyejhrlUqnus1w/iqLaS+w9lZSXGrF6JI3vigasY/MlGWZ46gUiq/VicD/r7RdN8PNuc6qR
9WnIiy3pA+8qwqk5FDQP1p1mfenFvVGHa3cycM7NBBbe1T+ZKt4/pLWi5anR/JAsyX2yxvu5REm2
Nicx9BOpw0xJB5T/D61mnFpTdqQ1cBzmbdy+q/viwqy+6kjn6k9p536zxfSAZ+PWi9XN/7J3Js2t
I1eb/iuOXnUv6CBBcFr0ojMxEJwpStSwYWjERBAEQAAEf30/yWt/pUJdC2G7ylUVvsWSdCUOSORw
xve85zSwT9qCyMI63w8+AtDLVBnKopOau6C98QomLvCmJyaO4u/pJU4NYnK4fiOhR21zCDdhv1yl
e5e6xKc0hAdN79q9smfHR8IzEWEhd6ElI5MtsopO4SLMtFmYvOWYEJfxYH1KXklC7tCN6hbKQ4+O
c/QBbt3k8fOh/+pennL9Pg1HKKfnnh+tdpSS9KucjOwIkjbw3KCy4pJy4NHIJJlmlVkwvxBHys+0
XfDuyiSBwj6e9Ee2Fg0JBpDFuwTzoCot7RTP1HZp+W+JH1nndmAPdO+G5aEUOJA5miKqeoYb92aV
p70N8zMFgrtNSXGP9NuDTLidcAZz2xxwQZ+iLEIiRbk5JuU4H2Q039zsvD0JwmmkZcaRPiC5VkpI
ZqaE24hwqqKZcRtUS6nUg89qn1Oqh3oS+imRgyejWI+98dKi9S610hT9SKpgzrzIp3VxeqiM4ctp
1DL7bmn6o45DrNAZuFPAJKIHxVcQPHepaOmUbYs5p2KG5glzvf3NItj3ZdDKxwM3kCnlMCoUQOMS
M4opcC5Gt1GxVGBy7JBRlRkZZt8pf9E8M6W8dqQt4twq26u2TsyG/GyQeTdxVAC/1Y0zgMVWt3gI
XB3tBxUU6dhLGBkxfd+IOEJkTlAgHyGPtTkEBwblk1Yv3lMqoj9DXf/k65floR8v4kt5k5XDWYQp
S/CMKtIJCS4xwAg95a/0jiHvmG67rb2xG9wVCbaLR21c/HKq3kvVUJooCwn7cTqgE9Kpkq0022iX
A+401VMjQHyrnB6gWfDW2emie0Ifdjqmz/AH1BqdXFsv+8zDkdIWLOmRvzi3WrITqvpNCeWcEXRa
5t6DDnAfjlPtNI2SWHracX52D09HPi3XNHMYL3HUGYHqbS+G7mlJxR3zUJpDGsn3+4XltygnC7b7
Hr5DEo3zVsSG7Fnh8WlXHVe7vGt6fd2Ky4pY7VGecJqHw01JedKu3YN8YGAXZ+CePc3MWqlQxiQV
8H13v06jnlOWVDpVXSd0zyYcChZxPtlr77b0SKUsuE+Fb2lRr08nTjMCYqAn5xmJ7OWe6KQX46gT
zKDClm0ZkdQfwEVVReOLilrDSa7uMByeNv3sbBfaE4kOMzjQy06ELM6xXNDFa+VHFAEfoqdh2lr7
MEScs92Man5J3a99bs2o+KA2DtzX5SnQQqPLKvQQ16cqNSH2k5yx0zG2OlyoczxaelQ6+m5vpZk+
7u5y5wwvRvtSWHo+MmmrIMJ4ZA7bK0XJR19VfAUCjS1NVlEwdlvGxS1nRJFNskf2LlSIG/eeZrt2
KzzNIu2jTcle1l55o3xa0dCp1SdE4M56vrsG3LHoJk+gXG4gAnOKYn4cZka3GpktunNW2sFK94Bk
Ds5BI7q4D+0u4q4MzgvyGNuUblFBx5um/WLZGUTzSxiOc0C7u55vaq2942eb1C0akjX1XsH4wVRj
8T/wJNB/v+Dga1UU+xKRS62eH08CDS+AeEqPUHkMBL6tQdd/wCXUAoOmk6KVhwYJYVMfetOwaM/P
2ErpsFi1vG1YDhqG9gv1XBtZzfweAPOj2JWR9eGe66a7ZZvOkxo9anvZFn53awSx1Om0N742C35h
etSuWrPEaV8ClJl4pEXVlBzp21Me2JSLia+vMlK23s9sQXUZVQID7Y4qk1A3/ynpB/KFvjJ0s7PA
NIt+3h/3Wljb+WmVt4mptQYGdaFmpyyXygCgxapZaTr1qPm0SIYPLktBvhCEkCyqUA7yqXY6yl7P
u/roXkkbXfaVnut3egJ7o05UrFeRqBhA1vXW83qcmr5T9renm5N/S20zMU46xmUd8NtmMe7iEhbD
Uu5S2QOF1Y5Ds6M/HHdmV8c6cTMzBwR3HJZW5YHn6VeLtHta6YOLNey++6G7IjC2Umeu3ym2PTd6
aGWh0bu4qz18IftRBBHIwRq55dajke1wVK6zo/ZURpUceJu+e4nEOT1bUXXZZDTj9Ip8fKh226rs
P+xP7s0F16StpXYLJOYeb+w4CD7OCQYTrWrcCOgkPYUzkuTk/Ciz5UB7Xfn1ytVIb/BTfr5yVxfr
08ohAuEhae/Vtly0kYleutFblgrjDC/DGSx0yWVLC4wstpG9u1GDZfyL+BEA1m/BKMC05K7V9v10
9SwZnnupztXj2AY9aR0db+FHvRlR629b9DcION7GEf/XG77/rGX8P2wlr4bz+qkB/d+G93u2hVfd
O5uikDJ+jbO//O/p+/seNrP/8zkYqd7+LRg56v/12qjz6sV0YOPDpf0Wi+QZwpCQnvb6pMmvQcq/
I2g6gK7pjU5dFYzaGsDs/4lEtjqEIqmpglAUD4y892DwT4Uify5fIShSzZzp4QyNG2TkbKqfbyW6
owc0g+9qdr+IBExxgTv2wQhqyyhyTqnRj4zosNmTqIC5Rejg507jfndKypOAeJfE7uRAIgGrdkdS
1CAdWlzGbZIp/UlKc8nc7JNW0PGkjSTbFIHdbdmt3RjL+UALnAQ1ip05NLy+NQgm6cHplrMdMskz
d+Bo9kb/ZEfn6fHiQKOM9+RXIIZJ5s296WCb3UZv5+fex/n5YLf0RRWt/eCx0p1o1+Dt1gJxv5yh
mpDWhrGb7jxds4ctM3uq3oEwPyVPWl/27tvvBXnTl87RGLzET/FT/k78ltKNywvwO28TSXdn5dV7
5RuxBmRbxGSH43EZTPPgta+8mMQOLvOsK6vAqmLnFNodd9zLYRD5qMKOiErgCMEKQ+7TXl19UzCf
sRnXgrmf9M4vbqnOozfYH7Mu/Cq4OYOHY7oe7sft4bTXujtqK/yRxeWjtR4+5LPo9rINH7tmCxON
KjRJ81XQ9iP8IICQsPHc0JK9wvBLJY5ulzf+m8OsBYN+p2E2bZBhLXj0J9gg164VX20QZbh8UjD/
fVLh5zGw6wmiioaeB3CKwmNfL6GGhjGJAEzTaPeQDCHZ6UDZTSMAUIFGSA2c+fVJaLpaTUj/m1e7
4glrqz+i2Qj6pU9jh2uZ0OfVT/VL7ILO0O1c9u1KlqYuAwOghxzJkYmIlxcePQluw3IN1+g1iCca
7rC9vhjAtYbo0/aL9lDoADcGAWCXJhiCPayQUsfxxsbbi94D1PEzYFUnXRa3w+fz2y4R2p2WiJx6
yURQetqChWdy3IzalAxL92KnVCW++BOKY7o7g8B6che9u+tTB9JfvH8Z3tGpBiz/1L9rl4J/8T18
L4iD/e0XssBnOvKSzIfIDBKuQEBpT/3hzgwzEzAzrIL9W3d2+qCEr3VHVv0GZrYsFt2Ju3IfL8+Q
1eW6PCxKo7hxdTpTyRlUwLN029/L417MBjjiD51t9lbY4bK6L6euEd0kAmSQfxMmUu+RhBa3dD0C
sZPIy17GFEMHsvSsy2PgdKhnxNr98Hj24/h6eD2+ppRcgKChFA/HYvHWXnRRu4VZdRiw7B7vVBzH
lfie5G3SHnAyQTXJ4Umb+kYGIhPovSfyzcmmcRsAHm8KMK6pI2rzMtfk+49l/jMuc5M0qeNsf21p
8nNf6Zukpi+HCvCrJgN1Du6kOHeGXrXX7aPmvpeavqrOCdREgwxinLSrSRDrYYNf33TJWszi17hk
rffi326TbDG8Nqqtcq+mIsIeFAmj7gEIplnJM2jm2/uL6S3k3xzCf5hcarxQzRz+ly90ze/WlQDt
BHFK8HB1XJOf2yA+ZemUPCW6XexARnSHcSkOoBSkpgdjjf72VnY8u+PBKOvLLiSiVuvig4vrk0ag
LmcI2quVGNqhipyq6x0nXkuHWopqGqp8vMTqV0jedJFADC7hCEXB7cID1YO3Z03fW+3w1BTr0b63
KT7fTm2BDtCN+6kf6Dacn5H0StE+ywteE3DFlCHIfSFdSOJ8SFkE2GKaCD4AkjwnKxQHDIf6QQzO
88PzPhKEhULZpHS/e0w/j6+2rm60b4+CiPFVWPZOCyy+s9tD9yiDTbocPvTHw7H2QBvgD+CSL8X8
bKdzvwmS/z0759MYerXE9J98yXs1/fafXnK14744YL2a3xJ71MwAANft5DlxBWQcx+csF9780BAs
a9pavZo38VtsraZ7reXE/+V7raFWvslhOrHTdYmWA/xXk1oZoEyKKkPdfnhoy+WS6jfx+Hi32TRE
Ja6LU1+8z9epiRMXnv1ipK5TTdybk+PJRLQnO9sdn5yXo5M6OmZ7X2IgO5k4C7tl0w9VHAW23ey4
OIjn54lhtmxz0uePHSzTo7jXRV8cxAJONAFxWINRf8W0fTXgunxJafYEGZpuxxTs3yD/dhRgrkeW
t+p4ZijJhLWdFH4NXx7Wx0myBJbW1uUgEbu7gfO1O9U0lk5Nzri/4ViaNsxV337ydf7VDfNdvf1p
w9QLcnqeSygyYsMUFsiv/iR7clAysU1K9Lg3z2XToVfS44v1vkbQP91XGSRZu52y3ifj/BqdjdFy
f5v4sqfRXtXwfGjG5BEoIGnOcdeXo+5tWBA8lImRAFfAXWrqTt10Yq4L8WlAv/uJaVyxWpT/312x
6w74asVquJ6sD31s6LNDDpGMbegsQgnZhm50PrpgS0V0oa/Hv7tLauLyN98ljZNQk6u/xiR8L4A4
GtD9TCPmTzypWxON3SDsXCix0W3DeIrF09Eq7fkT7FfGgxUY4t01BVgKY7h8lOvM7IrxZrPoyqGo
jPG0kg9jY3wXiPHXIvJbW8lf7IafBqXXZOQ+B0YaXxhU2x4IgDsEgvrrngC2f9u36UtXkJbjt2wS
T1VF5OmhPwe1t44/Tq+8EqbUccXRP1ldsW1Zb8m4+9gzcjka7yQlDoK0+t0O52S9M9fbveys4LWe
EC8ZOy3ZklDqOgTS5HlMq0gbdnnJl3kS9soVgXWeetb7RRbmRQKPMd/Tqd4V+u2K0FTLxHZ+j+c0
3FidxHtL2k5oD0zq5I2+kOYjFQx8PKwcb0PjfY+2M2UqJtBeWd4LqvrFtTPL51NhE7B9+brqzUU0
Ww2NgdkzHcADzkAeGUff2Aszs6A4cwoJJbij84rMGlE+upsd7n0uCaX/zWChwmUdu+3cBx+nSW7d
0xttwv28hvK1b8weS+N+MRT3hLfk/eomkrbO5Q4idkoD/Imw73lqlvmiN5mYQ8HLoQFQsbe2FTsH
MVls1utIQEln9UTfnGamejwAFRPTt/MS8K+Vy9TIzJMxzeXbVkP0RyJHuQfyrcf7IDAzU+Mwg73K
epjmYg4hM7sOBWGU8mE+DRw47E2iQ0tvNj3M1IcdjdTynHJSPCQfcB5Do19KSOhngZOn/JPMj8gn
gWxZ55VG+DCYVZPuUl1WjXAnQY3KLaBhHqF4WzzCv7YciufxRy622/baN4KzaAuRzGiMxRwfTSDL
D+Zj6JzMvijM2HnMDIhBjMuktAZzprklz8JxhQ1rvhgf5Ljk/hpOgjINvzoINSse4mRy1Op09kRm
7rlTbmBuObHti+UcQm/rMCtNYzWwAbRPHjPH7EwYolVZpjQarL4mSaHXTPb/iKRomp+adZ+ekuR0
Tq/zozbVbj5Ylua8JTKRyKeOcTHAXMnJczWTZtfmDMApZrmr2WSyWTdMT7PQqpn5P4TWD6H13ym0
arbjb3kom+RDzaz8LeWnpgq/fiHMSWv1Ke5XkKt63q6ln3YXj0ILdFNqwLxoK/2YmYVVWLmZmxfr
ws9oe7ZA7NqlVM9VkwQtebq+TmWk1HMQ0liAjJ2O1bGGE4o1ZMfoWZrpSZq5mr4ZGC0wVIObYgzo
WwKbNEDE8pNy8XFvTcZHg/I4tQ7b3IDkVcxywyzM3qQwn11jZAyhpChJvQVOabY2FVq0MGAC4K+U
KhrkafDZsRj2WDVI00UgPHH33JXPQC+vLj5Gg/0eyeEqRjvehPbqBk5RDKNC3MRypkFlNxstkteu
fZEzNO1BzFaz+8c+QQFPjPeYD1vaQInLVWujpt+mWwrXBfGMgcACrGRPrHPxpubmQw1o84H65nmK
yK5GxdvbG9nQiQzM0HKtvR1hvMLHaYFTMtW0eEZ2lxiV1bci42gro2AoB8be/lpvs54Na10z5f3h
2Tu4tI6yj6xezuzlMHjkPFKjiypXKzktDJXhVMuoT0rz6BycoX106D5hdq02qUeNIMoRK9w3e+O9
RUsvK+C3A/H1yPSMkAXvGgOLbgnXvyW2Z1HpJgPLNzO553lebcXSNy/jyA559jwO5/i8x5HRXkYx
Jk3bumCChlYyqx6A4/K/vuzYqQlk3rmYlYGlvzM1oVlnE15drOkjNhg3w6PDqOjzxW30+apMrDdj
gMWdmLmMpjRJWPbtjtUmELR3Cuto0MwFC7zHth+yMrEFAd34KOUBPI3pjUVy23Yui+46niWONjvZ
0jNd4yAJAIsLw+lMDmNfCMxzE141KzKt0jktTou2RYnBhE+arw3Qb9Kb0FZNxtMhW1iZniejLfcY
khiG0t8W/L43aX7KJ1LMiC0NEQD7+GSemIopcScMUM2OzaHZ52vADWG0q8NDYGA8mI1mvjUeyUL0
b6tlbgnfcR1J4yTba9o+jaKi5pX9EBV/WlEBWdTXoqLu7NIUG/ahIaKisDIERWb27QKBf7Z26/Pf
FMOOs6QhI9QzVLbaSj50jLZZcQJ3dltWoCQORmBFdku+0jdHbVrT8bsyfshwB3LjYkaGz34ecAjp
ymZPjMP8NC+d/gNF8EIXO+Kwl0m1BHZgcCpc82B1sZ7xLzi9lST5z0fqy7ZYaA/ezUnuJyPnZJ9s
Dp/VtUFfAQKNHZL6cng9OUi7JhjKoEF9Klziz5AhRQDragnRS5eQgDrRucSTn5cQJIEINnuvF6sw
jqjFi9V72DsXpJKOhOwaSk6qR1/SdErm9t6ImL1M6ubeyOzA8pg3l3+7SErX3Bk748xP14xtd+Kb
eyuzE7vzomQvRVrygHwNjNj2Nup9EegU9Vp/7aN8gdQZyZz3IXs7L+oT6KxkJbzfM1gbM5I7o8WE
F1O6yvGqb6/M3tUrYh6epb67k73lTzrjxOYnV/TNRGZ2xLh91mVvJXLPd0q2+IrMo8WYuMcDWmBv
5YxASf2d4XEfkc3XHBZo7kdFLtxJYFzGsRqPpX4yTu4k5lXqytevpdIT6n0I20UxjhC5SuwOMCAG
BBR8uQqdCJthdpHKfqBUaN2bZM7+JrjRH2IH8Y1uPS2y286EWnJraBOwuRo5Zzx7Zcz0eMABah9Y
BV1CD4iWg36R2NJQ9s29HV9ldGycFvA3Ic2VdtFYL3es9uOZNWhzSnYm1SUylW1jJ4Ibuj6SUAgN
z2ytfCu0PNMzjWDtYZzQSwr1rlRXgkJIrZ1Zjfe2i0qrLHjnee5kEUlQBoXOWAtLqWrPVnGKIftr
YATm4aYyOnI2tI4fPQyLnfTmO4yGSvRW5HYnrrGJQf3Ye6I8B3t4E9i+gZrfodd2EqOk4myZKTPX
YyZJyYyIAsWyNR/YPTmyEyebZbOBvZknqMoUNTYv0aEaA09laDx0rB43TZ9zBnhk26vztTN9wE+h
1ZWQQhnT8XTklGKr7nDIxDBkhm+M8zH5XFRuzgFhtEZq5kZMaOtoDtZU43HtkSlQfYUQA6IGF3k3
3qHnscvGhMKdzOlOslnH1h701/4r/eVeXXYm5HMzMOZjB7+aij/laAtNYn5FYkoox5hfrAerMFtz
lhbL07VBqa1ak7O9N+XHAfnw8bGX6zfS6XJzt3gOxN1dKd6w+nYsmMzHwV1/YUyVtdcRF3GjQiyZ
uFVXSfgHxUwSNn4xINwTYRxuYQAwCIMYapslZjkerVxWGLp15kIJgD6WbGH1DNjTiEgRb7LpsDCN
WRglC9Vs7ViahH1QCd8gL4TVMwN4RXivtLoTbzxhJZU5TgE6u05tJrLlbKGdhMeSfwe8YY9wvZgJ
dqYc2LEzsDtMXHfSf2gRGjrY3JZcaAZsXUzMTHpjFd4T5sg2qV1bussPGrthROzY+wce4Nq4BSWo
6bzKQqqh9k2Pj2k1hCwg0G5QPbWQjn4c+ke67pEnuUbraB9w9UnUgVUWqjoUZFCu/sn5Qfke6kDH
C5SP5Y41s2ddjPS2Z3UMXXZmHQRsvnCnA34/OW2zC9/sGD5Yzm5fzpWZ2psdrRfYou6QYgZcz0q6
IdWUHMNitQ5WOMntBHmH9bqu7nI73eyNfJ7ZHYG043VIQrszjW3kNJI5QALDH4DEBoNmhsQ2qZe5
PnAzRpDmL89rbaNt/Fn+2Fn05uHMdXqL4j62adDJu0amCpESWV1RHYUMR3YrSS8Ym5KyaIbQhtIX
yddCparPpphR0r5OUPFl6tiwbJuxaw05ZGqVVIAR23raMSls3ZYWryKcW/CeclXIvnOeIpnt/cY1
1ShPYwK2BoG7k4kFe7hzjT02NnHp+/KevhMG7Rp5Z5tjDvUqnx3YQ8RLwCGuUNoXdtNzKiVmdcr2
ZJ1YQc/OXvY4NUdDW+PHcf6VCxTYHYdoKLuQcKmybvlZWGqlU0KtSnUq0ayi6+pfhBlR+QlAnpRg
LN4pGxGbwfaXFTHOFp94sPecmyHikYcZILQTNrBSytCqIXq7Zof4eI5Z3UbCjuwSd+v4sQALaQ1m
KkhLxRtizMV25ykDyl++425YyhLPCbGemTX1dri08RVG+BxdoY6wOq4jBDY8ayA/OS/MOZxVq+ge
MefsZIQ7w1qxEyJEm3J4cTxBjKoExonPV+5O7rSFRIJznAZXVXSdmXGLjxw8ltOWQ20h0oCHtZ8U
9kmOnMOiDVjysC0mvTnLpYLuwnturVHk5m7TJznAVlrsjKHD13UrDoGrflOoZ3G8DxmCciJ6i6HR
5Usp1/Bu57RuUMzT6K4Yn6dKMasNpz6hhWtCg3k2JEaJdTD8sXIGLxyiFzzvzMkof6BtMpJrxySq
LdGTmjXTrIH5qjayj1FQ2h4uIEYHUxDNLvN8ebTHvnWQcv+eE6gesrr02WXllBjz2cowrsBzIOQb
+5gJUrOt33i22tXKQ07u1WyjFXF22Ou3Sg21btVr1V+HMhurf0PnYGs3SnMqb9CzcaPwBnm1ZNs1
GISNPrZeC/7+8LF/+Nh5tIJW4JT93//VaXInauF6KIJPl31JNC7A+FXCPcPIe1ZiUps3gTJhNmnQ
tOr5TwCA9Ifz8sN5wY7/4bz8cF5+OC/x6lsO/HMdoYqA1jPjn5Ip12z1J4HaaUWRO1LiG6gBMWnH
HmATNxQBNl2jBhD6l67R7ITVUgU/nLAfTtgPJwy764cT9vs7YY1WdC1R9W9Z0YMGeVwv0Wi3kzAa
ncmUQD12zXscHZU4P8y6S5VYVcgx8o+CYAXZXSj8yCEe8U0HxI0vhm7SOo1gamheiMOo+Pa3qBE4
vaHx+q7isqF8j6Gcebu/TAhvUy9p9mwIR8ifgJ0D9BgbLvA3FZBRMY9vcdap8o+bcF+Nd1rLdfx5
77Qx/XXNpH9S5P+l6a/OtZnELwyefhf2F1o+9Ghe/XMPkpYlNO4uTmrzE60jXqdibtvt27aSLwRV
Y1AQW/5wNIimT4EJlnzvqtC6ivcRh3IuxsvNRSwTXppJguq3LbEESjA5LA/LzB6uTvfaqrvozs9r
/fZoHgloJyBHBqSrMkJLYrVave5JFa6Iau7FilDUZXKZtB0wqZOLnRjQ64Kwi4mOerQuiZ0KMGti
qKqPM861ZwneXYjL5HEvBuuPj40nNqQBGGvLePON9Qc5ALp/8gcABOA8tgq22bKm2ymB71kudvLt
LZBgP8j8Ef3fpsaW1AZxwZ66YSCcoEJo8suM8Iy6+/WWubjOEZ98svjGKxSoYP32Ndjj+1H0TytT
8+33dIcPh2Gug1VWjykpH/lUmmcjFg8DYd1SiHNfCFfcnMXttZbdBrwszJkA/zIDQXNHjYzpip3h
k/JQabuC5Ip1IHkVmD6JCe4lIOa6fQNqU11n7QPsS2B+/K3B6T+sr7ymUL/aYzW41Llb0V1OIx/Q
fzo+7N6BWdvlZLDxn/vr9lpbn1cZDYjE2TM0IJZ92R6Jc0fSImEwH24oDtTpmkGDOJA/L/FrnyQf
DUBkCzJT2H5DSeGgtu7TY0YUj1+vQFdF+r4ad81QH+XZoDjuOBvVokPbTeNdpUAj+dohZ2S4wp/7
rryLLGK6ZssIN+HGm9OFhMydT0ZIxbQVPvjrMV0L7L4aU82sP6Wu3g2PKrdChkqXZKJIhXSt02wI
jkvl8wDEiGx8xZpAlCdOHTMGCdS5L60J2CUqpshskgXMrkmZLns+YKhgYsgRlaQw93NyRlhNB7v3
SImq+Hr4cAE1zGlNswcHiC39FuNX2YIh41VJWvIGcwX5qUjZquyAyg/BJQdWzL1R8CWa8Nq7Lbkf
8GinpUKjZXd7fqr0tkoy70g/q3S6gjOp9LcC2av9TmtUsu92ejRd3eiu3dt0NE10I+mKA4HnahwA
v87IYGaGPzsTpXvuLy/mWEF+hvKIuifxyyoOSZxm5P0K65pOIwitRrx3zldYEsSb4Nf0pcIrFGZ3
0sZEgF0RHJldTt/edubHx93sPbJvVtBKHw6C84eM8g2+0ZFZbD5GRgZCTUXHVcxb6X31vSTyTd6a
REE+Vr+rLJCKlZNeJLgOES4RRVK2/+b20molErl+8HdVly0fifYVg0C97lhNb3nXHUMHSPbMF570
ESUI3skEibE5ykoc5V1b3EXG3d0mJslxvUNk4vrt7UDtnZKRDRvpu5HPn6TjtUDzk35vnw/0ycgZ
aHKzX+p9rC6QZnZhxwoFZsPwZlxm2n3DRZu05bUK79NVf2jL/5S2/L7H8Gk/1LI2v8p+aBLGWs14
+v1OS5PYvSIDP23cH2L3jyV2axbSH0yrNxlKV6KIT7vrP2EoNRmddar1P4rR2WT2azUD6Y9r9g9U
NOEXpupgoClGsR6FCTXp2IsTF9IRTL3h+qkAubOMz2Nnedhk884YkLfxDpLC3Iv3cO5iyYE9MPI7
YPTSn2BejKMJ2B4B2Af37vVMB8sMLBmcVXbfusxjIjGBAKhHP88rruIgVZWBdzfC8vZD6a2PNl37
gnWaiPUeT49izQZTtvH2av7Zn+z2roSrv1i9YXvQoX0Qpbx1CsBhlEX+SRlYbdpk3+ZAZPT7gfGg
THOFhT0bGOMyvcX9wAEJx+G0f8WKJjKfKxxoYKkykQL2Gkh5RT4AaAVuTxUPGMESkJUVzWGsJv4F
eIYMuQJcAuWRXdbUlWfbpYIg7sBfbfc61ig3vzbkGm+uZi38qW6u+13k96eVq527qh26B00v4OsY
EOyYrrfENbYP+NFg79pEQWx7pRNxKeQ1OrmyV+sj5TIdiT/S4E4otfXVHqodkWQHk9G+x0iWljPZ
fL2GjbdZ05m/4W321Ix+dZ+1QEGvG/v9PCVUk5gKSxouLgRpLB/p9aKCLy/OQhPPjzPbpX7UnzgL
Qjaw0/DM8gWwIy+LJTE0FVaozKeunTm6Fa20WX/cnw7H0cY9iaZetmpEX424Fka40I09Hp4ZMdy2
1pSA3teLU2tB8o0zRnXE/rv0qGmxUxjrsTZAeqQjyKBEWMlw+6KKyTozXbb5eQCBSStHEJoKib43
OmOrM1WwceXBe5Zn3GSR7H6kVOUTsYC2XnYQDjvRlfubi5kKwGmiKM3dzdcDb5iXUd3/PffbLe/C
vETrR0rH1k0O9ve1xk8TM6qF4I/J2Tt1Ey4wPVFFfAEVCluWjIntEUJtiVu1My743i/EVS1H2FSy
0dZE9KyXC9G9d/5/X8F1c5eKxyM2bSoYJQVtKkJIC205ScUNupACpw1xvI+2aAPL+2hY3a6ahS92
z6gG8G0dL62g7XETSJWKwT+MxENCAFhFi5/m6i+0s1BwVhT8yZw9qsVr2akwvl6spnN3JaP/ZHf+
8c+dajH/GbD1z567pu1bE7j5r759a0L3z7l9a+L6t9q+DdpxVJPB/5R2bBLA9SbifxgB/F2OxOGQ
RNSARqowP9Yk8CFsdbJev9TtF4/ypMyOIe4h2HiPrJMbTJQ75J1BLYVKUjVULnTayu77pWD76eI1
6by/nDS6s56pr41ksgioKLpQC1uZ8yuz15IGhOMDYHsF5x9RTHWGbAqc56ZHIdTLNN24Kb0L6SmJ
Igd4TU2XkvBwanTHhbF7BJJuLRZt7kMzPgLuorCHU/rO4clEVOXERldu2vyzcs62KjUKCNj7Vnsc
wB/iUkVCkkYFWgNTG4f4P5EVmDQKkTxJ9YeGAa0ZbUMznpUdnfDE18IW3s2GyalJ/SrxYaHcsTLG
gEpq+lpcJf40RvVUmJXq1zaif/5ER0OqaVRtDdXG/GUgHv6exVJV2Gdqy7uW0hGxULUBTyPemfBn
ZTWpShxVj6g+7SkRPPft4a3Ua+APxim8pQQMEL+C+R9JZpAyNDWSg0Mqoi7yTHmXyrJDuaV+B+5P
RRJl4QMqBoprgUXJu6idOoiR/Q2935l0UFBn+Gi+nrJ/oJ9+2k5qu33ST5HbifI4ZDu18ZIS8eIK
J5E3ty6mHqZhJg6Gpf6g9khkHpynp/vKuO9KmOuOGD3Pz28w2KDDA/G2/pj47Pqj9NgMkdG0to0b
v6aX/ps2/vD7SvWnVawp1YT+RcUxYhWv5ryKVKiHWjRlvgXWrXNLDRG1RBSQX41+n/W9fXlJMMzW
H9st1APv70O4n0L84Z2jLDzqaWeTj48Pagk3Y/nRIh2rFneiCXWe5YYSPZ8SnSN1eAebAjeVrw0m
G8+sRIPMa7y7mkb/c91ds9Cq6fofQqtRaNXMkt9NaDVaCjUf81e1FL4rE+is3aGhTUfrXoMTnyT7
btf36ViPLkRL0RGTIx0j4KG6u4jJc99qi/2kQUZ/l3KWHrf/c8na7fpa69QPNC7pDTpv5/YQVoph
SgOW04vuUX5adAo7CjqpEYZRZB0ucKTqHahG9VCM2vpDWUK0n0SHjHZ5x1VUaC9Hjy5bhyq1e4Mw
E6OyaDeN+LsGw08j1mumXBSEYW+XIThhIimowwWS48mj0xXVnPggrY6L8REakLtnBUqYLFz4+Rs0
8DXK/wuD7tMQagZdRDPFqq8zBBxrJaJvXFMVyik6u71QtDCqbtAFJ7TGutp87MFCfG0DaMoq+moE
NaspOudZ6CWMYK6847f1XBEiLi04/U5YKLO7SSDWDZdsmve62fHrz/uVyfyru67ZE9kxP5WtFnfd
sRIsOXBhiST2RagjAVaQ2BfOiyJGgMmnEKWxoI5PmYaRWB9AE/gGAIlqzJIo67dH2J8oByClj+3X
M/V9Wfdpe9RU+3lYtFragWFu0dYvysLEKsPsJKShTNoHwy4kfERHsVIki686xEKKttFepMoPUYXd
4/GtsgTU0EsVj5EUom+3H5uPr0fauJHVmn8SOL/+Rm5c0pom/Z2WtElMqq5lnyfq9xeTTae1Jtcj
N+yW4ZE9GIn5ajb+et80fHgd2/zPffi10cQXp/yKj/i0KYNzl0aqJSqJ05JxgDvQlEBMIsN5cH8S
M1UF78v9IgZSlUM5Br8GdF9HsYCcQSGe3lTG4dH8+o6bznQd+fv7nelOgxFRJ5H/NYyIBm10nbxP
K/YraKPGTVKTsdHFpxVoqjZJW0Il5gLkxVpCA2RSUd8qndAST2cDn9/uAaKrCICE1m4BFtEGy7ih
Nl82WCaNY6pL0z/CmGry9dc8TL9Br8z/l2en9HnvPx/+IvL0/Tn/S/zxl83p+eRnJ/81qzfR/AO2
x1SCoqk95vw55Q6fs7+8ve//sojT0/vnDpnqE751yKQB7l/bfR3LYjgc9gedIVroW4fMjq7/9f9T
9yXLcSvJlr/yrPcoixGBWPQGyIFTZlKkKFLcwDRinmd8fR+wqkuZyOxEq571oq+Z7Mou7dLhER4+
HnfHf8JaG80toUwJ0fvXikxG/oEtrApLFigWYWKDLv6nCqtxfbSZi39Qyhj2l3FlClNY4m82ZM70
Dn6/KRlW6lCKfW/YlTmzONSI0qx3Zf8YGSVfEYO+q6jAvpiUKLtI09HxSxTfjk7r8Z9G4bixcnL4
jkwFaCpmYh+wxSSVJp1r5byyVMpT2j2ObYN93wQ7NrHpO7m9TuVjzcGMDBcWzI7FqdD4c2r9aR7G
XcJo+1hSP33wQ6zq9sN+FY+CrUKjb22/Yt4u6qLbPrWezTj3tgtfcHa4DPumNcEeU045ts3Ngp7M
apthHIfy0crq9kbkkd50uZQbolsMwKxkdJckBNla3wM6uWjZrRFh7RrPdHwT0VLa0iyH+8bn0Y7W
1Lv32tz7zs3WXzipuUNJCFNaSMaVmlalYuHf6UmR0RehSUX6GPLU35hpCEc79YxtlybyZmRji5hw
rATWGBT7wAA4n4z5V+r7oZOI8WcdeP6PlNV8H5KyuEvcuN/5bqhvYqaaTd1xvs09K9xYls5vBGke
O3Po3ijHJjZLYtm6X9HWiWqSvpth/7xwBbPyJFizKI6fCQs9LUybsytIk8EYWi7iR6kjcVektHfU
KIMH0nmVo8uYOI0ou71wk27tpwPZpBrrGa5/xORmngjitP0amCdqMsY09t6eHm9WmZ20ZBg9dmnN
7uNYvoYeS9e8M5sNtsvr0UM92yyXZjyePwBpaWgPTTguj6k5LromumrNNPEeOzX4zmjR19hvMDgo
lMbKDSt9E9T+s3Ilag5eVK2MsjXs65zPI160EWnovmltF/Scxi75U9ZTqrM0NFN9wGqraqs8A4j7
YlRPXhp0a8tV8ZYOz8ILDxUbUNXA/tUqKN0NbRgKAFioch/xwt9YbTx8ikrrxg+SLUsNjKGr6Vsd
M6fGpCQ16oWu7DMFJbH2EkUnJkzcmSQz8xvVIu96g+lDGWj1PMiuXddD4S54p3R6Vidygd9ucZyP
JSQWbs8dMNZnmZcpazwEYXLbe42x7SmEFIgku4lkuKF12X/jufgeNBhDNJqDnTSWWlDG8yCJEJOC
tKWm++HTcrXTKzKi0k/bbGSHlLtkL/P2gYx9/LWtNRq23Bx7KQse0QeG5VmmHZL2u5SF6a+aXFkQ
nCLKvkq58yvdZU4dEeCzLFmy21SWle2qUGAgbl1MtkSU72NTcljRf1veC7Zk7jhPn28poTSjFgwZ
UTP3zcuEKctIk4OPDeGlEXhfKw7ZCpUQGDBFhxagwUaHOyxsyXYqEMq1+751b1UrCd8IP2K2GHz6
Ljuz2gGs4WKiEx+8XeqScckezCIwfCvjkioi0WOnhJ7Pt2e6j5IqbesDD5PiiUlZb7vCVXB+I7ox
DA/jcdtU3adD3r8kWY4DTGiGFEhrQdUWYVs5kUjz0M6TsD4YihcbP011+89H+//A0Tvkv9Lnuvz1
q959y/8/cOumTdD/Fq5p/fp//UrroB7235Jf//N/rKv6209sPN/8+vmr/Pjbz1//9bHUPf1VBd+O
vbvpF/3LuzP5Pwhq0xYXMC6aT2N5/uXdcfUPAZvKTQxkYHDu4BH+y7uj5B8EG7S41ia2NhL0W/7x
7vATuHtaQzrgm5mE/Xe8O/RcTcvXBWFQZdbHDvaTBAgPs0TnabQjFTZ1WPXaiwy7JakdJ8z29Oej
47rwFudq84Ma3qJJsVuXQbGdapIxGKgxhG20y4z2pmz4WpCHv6QAI0aFRM+3CSCxoDNL2rdFkTdp
InZQVczxkw5Le7H0cEElzt02uKdS404p3qoWZwn9xFJGK6243uUyzu2okWJdlEmz7ZrcXxdjljtW
QcWCzTmzBpNTDM9YK2uizOfA+TpIgzyzdLWrVGM8UDf9nasBYwozbd2WaYfpmlRguiBctdUw5tN2
Et/qnbQ1/zZR/uGeE4gfh+NgCTLHi2jGO0PXvNzVaWBtshHgW5eX9M2IlHfjdjWmC8ZMbESAbcOj
NpTtJQptnFabrQrS0tu+j6L1EPPoXklX2W3A+DodivzG69u3LBXZqsm6apUWjbWliWxRQjVFe2/S
0n1yDT/0beFntVO4lvlA3MxcyIl/SMmx3f04aSGFCZ8MD+Mju3mU+IitcDA8VEV2ha/LDZfda4YQ
DN42w+5Jr/Y2YZ/zT002WHbiKn8vIREOaQv34GIL9oqyYFgrNnx2Gyt7KwsxPLpJVK/M3sSeuqyt
F9zzudWgCsuqNZUQe8RM8KhOn1WSDkOTQMPsYMdN7LRv1KZHROmUvNNrWfJiwWk7e8ZKoYxFgdNn
ptZSzbwfGes0GiMR7EgQOGMK2H1fr66/Yzp3iemMxszp4LXZDbnkwa5aJ/uxBaYR4zmBCTcwIy0F
IoOv2UN5lwHmsCTd56c5rYmDXhVwRzVch9PTzIlhej0igF1Qb9ToPwQpkNHWcD/A0bnOJIcWP/Hv
JiaxkZdDnRPoK3PGJKv9qIwGFuxq9LMGT+FnfUgfzDvIO30LsZaIbNOH/sC2aoMJyy/eL73Tn/Y5
plyzA3DyAsPsf3dACRyChdOfBOZU/k+/ayZQiO/ToIjGYMe7+4FG6zw110aJbdjduAkDgEcTTJ31
d9dP40yqLERBkmsJrUIkwFyn5y5Go2BuE/S7ukh/i2jYSjfzF0787G4/aCiOkAeAMYT8pzRoU+Uk
5Qg/zSK0qYXOzwbqRzz20ZLXOXfdkbsAN38oTVd/pELC0A9dswQlbiNQuZM34eqHRL9CdcgXjNHZ
ZYESIhGCrR7mFMTxU0rekJDYnELqUBRY795tugIbHYZv7fgaVO06DrldqIVNtWev84OmFHgn3EIC
Cj7NMXciHrnbpnm/0zEaZxi2HiksK/B3ln6uYurIYsGsL9GbOw5GzXVLQc93XZvE2a4d041Hf5u1
e+vpfMeiBYKXhBGOGQJTuEbTv04ZJKxVfWFm/Y52fn/b4bYdFVvjgjieXd207A6iiAwQUn3onDml
4sVZE3eyKvaqBRLQr1ZFYK20gZn5fmJ7jedYmX/bw6u//tLOTvODLDw/+HwMceVMNsc45aIPi2Jv
6OATMSIsxIQeVxgIwLJ3HUe2V7O/51RgGyxykoKbU5hzymmhDCrciVMkWNZZ4t5KLjaVVJuRlI7L
kk+NTO8qfXud0bPnrk2lYJQt+Ex4GHPQbBKUuu5yc9gHwl0NAqsKyq0KqRPm6Y/rlOZ4R7w/5CoJ
43A/FVatz22ilcWl8PnId2JnHLBLZR/dmWg7+OzCWKGRYZuv07VQdkMcLheuc+6N/pP0RBRZTKnn
Gdo+4wPTleS7sceEB/iBMtQYz4u1IgmSH6B4ndWL5GD8kXhGNhga5/QqkZkMeO8ZfOdZ6PrvHpHE
3cbdcB/wdcQKREn/DrD+LyKGD96OiM0spBlYlgryD2L3lvFOl1o45u+cgQehpn/wyJHjmDHDVF7z
gJjGruhczHHKRpSUBmMR24kjObanE5XJYccf5PfMeX5P0JIGLMm8fVrodpMW1XsWR/FNOAR887fn
JUAFDjiCR+gVNTOimRAkGf0x2NdVGOx8kVqr1udLa0vn7wpa32SaczGl6Qn7SLkcGTePDmMgjSE9
+AY3t7Fv8c9jm9Pvgd9jmwCJ368zNddXIKcQOiJ7A+mmbO6RCUyu9cdYl4ew1ytklQ9dwm0y0NVQ
secuxzT3duE5X2AQYerHdSEuh4d2KuN54Y9FWLTVgfM4w1iU7lZ6I7C0nrovWvV0nb3JWJ5IB9iD
n4muSW5iDeochFBlWer1blkdaqhjwTugN4W6S7RcQG+eyTqMzUeZAW67hTTzxPTRrblRnsYBr6pD
E2f3QXOfEL29zskShdlrGuoojHoXFAplOSM5WGm0oHwunJXm03OC1MlpaewpD3nWKtZ6dXVQcN4M
cseqWyPIV9fZoNP1zm7kmMq8LJPQCr03EaiIl/ygiD2+RtiWgRrHp+BHGNnxr85dZeECa9PhXCM6
801VHw9ZkoFoUNp1YBt07WJvDJrXluzFheeEt0uUsCiSjNbcKlbaKCprkreszxGTZo/CNTo7jIBR
Ssu1UQMI2LU/rx/p3NPBE9ZKwQIjjcwEm5fafI/GbqXH8mANDitstefhTYWNKJ7doHOjWdCCZwH8
RM4iKKliYjsUxzyPao7uEGkpS1ygvMkfvREdGPx+vEf3+HbcRlgrou/Gd+NnZ9n5r+z1Oq+XXsEx
8ZnyEGXSlWML4iRB70L2GKlyQUAv3SDqltakhafK5cwqJm7WtW0CCrAnK1+m6yjByCJPoi1ejHt3
SN+zNFhQwhcexbSgGe4+rlEg/TWTTyT0LNZyozv0lKLY0D6amj1UFCPLM+G0DOOXIrEpo/eeYJ0O
Zhh2nbTddMGjO3//SIwTZGVQjDAReUxnf6TDjDJtB1UG44HSFBsE3VXd30q9IKyXWIXFQTXQMuEe
IC16SqUorT7A0Q8HymwX64WoI7jNflhv/b6zi+/tl/IlXaqEnZsccHZEcyY1FY2K1O08cJainx0L
5pLETlIkPuTjdfGccsczRSO5xZDCmco6ms9LbsUYIKOZ0/GQQNFgk1xhJ9aK/VTvLXYhYlnhA38Z
1fo60fM3cUpzuteje3Oxj9KLyDAefI6lYf1rXi/Nt/+Ic0/15ymJmXnjNGj9WJDxwJEq4vfFbtqw
0qILmGClhrEK0EsRbFFDDDJszSu3yW9sWPpspQtPc4nRmQmsqtxDkNCPB+0Hd6y/UWa+EJp+ONhn
jE4pEozLgMc6L8aPTEUN76vxMNyRGP1P2Rf/Z1ve+pltYQc1lrtYz3vsovpEfriNjR0hn8J9+SX6
jGUuWCLt3jcLbsVZXhqlCyRUmCCSSWXx+bigEVlYVciEHKIvyDogNZevaWw3z9yw1delkO7i2zym
NrvmKE9YrchE7Xf7U/JbWWx1ZVeZLQAQi2xp2MNNFmzchUBkPjMKWYBTLmcXy31LNLwD3eR38CSx
sE2solvzUd37WO7j34+FTV77had6rucnmprhonHdZ4ldgqz54BmgSX4L9RBhFdptzJ9hrPkCobMi
6cSdhmrHJSoFVMBM+zSFzGC1zOHQv9Wb4Jv6PP7Q99lThMGF9+RlwJbYxCkhbJgj99bc/L1uQD2I
omSDNAgXsxuVhqt1MLjDYWSm3RsOG5e8xgv+wMTeHxKzy1MizhUZodDJnQR2EPvcfucP6QPbVnfp
bXiLCe43hVjzfRreBjmmf/73GJyZ66HzE5aU/niIx9iw897YFE1s/idEgOWYnGNkPeSMRSu2LJqW
zXgwBJ5DFzlV8XqdjUu2Vx9RmLFhJG1h5DH0TlV+GYPoPh7UTZGQBWm4YAeRKdKMwbtBlvFjVNOR
pQiCZqyHSY03eq+xNBebqNI1ze3rvEynMdOhJoQdZhBwJokS3qk9Gq0izMLBHfeeJ/aDt2nCl9Sv
Pw3jgzbEgu07930nb0kBGqABF4HrckrLGsOBhjqVexZqh7b+S69vSXCvXeyASnq7rNPV2C6lHC7o
yQk8At8FN8ZRyprdVjFEdRkWTbMvGnqTj+PtoNXGtYzfjXE7qHqd1JgYmaabtvzeMmsFeBQinXZz
/ZjPLxMlNCXxDQyDgYAdO2Xd9HlulRHp94GLCgob1Aa5f7R2FNXnyjKWyhbnng3Ak6imo+uJ86kc
NnNRcz+qjK5n3sFFKGr3tVhnhndbxxgLGrtbH/mqwQ3fCfNvLe+pLZt1rr0FwTp7JKicoM9rwkxO
eLn5JCS3DVEO9YTeB4WFNyhyVE5k4W1E5AULBeGLpDQHahTGCeHw7IZ5WvRdAGd978pRruM47GxS
uZYNIFX0tyKMSBsZJQVoCvITKP6d3mPc1yRoPDIcuhHzRlAJ6v1fQf8yyvCBJC1QNAe/XigxnL2a
ieQU5+M6pwrZTJ+JgrMSQILhUBW1jezwTa+x8FnwR2RQnIHVt0M1bseuWfDfpkM7UQxT1h9oKzpl
thRS5KecZkGu4l535aFlBXMGo23vdeyiM9z3mR2GZB/0Jr1tzSFbeCoXhBeUkXYAoAzxlZiDI1Dx
KjwrLipQjrZZoG5kiunTFGG5J/3vKOysvZBsWm8Fwdu2roVFsq25IL0XuMeZwnxoyA0VH53fR8o3
rsp+8FVRHqLRIC1AIAJLDyvsMUQ9ufppEulBXeX0sQX4dMF+ncHMmAJcGSkwCbWF0E7NZEy2Pmmi
uCkPpTQC39amgUWsKtIHqbJ0B8DfcK+0P94P5ZA4eVOGdlePdAU+kLRQune6wX8djBBLg8uBO4bb
YvUuNcdNkIWeM5ZNfxuVZm+rPCm219XcmdM/ffqk4gAjRUFlHlG5Yzr6ZeyWh6ADvK1LwmDVG6Ze
eBFncM3phJC4Q9iLIgOozE5IFPnYpxoZojDUcJNqmq9N2bxFUUjvW6sLVmIcP3lpXDpdyDH51yqL
v6zRfnyBBPQD+EdUUOembAxS109cUh3MNm9uxzJON31nLa2uP3/6SIhOj4Ajx4FE5ZxPDciC5fLq
UFWmWBNrTL51bqodcxi65yiOGkf5TXAD0Ge3zwoRP12/zUuPAO8QaGOonakocKoCStEVdZOY1aEL
BcaQpwVfhVkLjDKKcTTvwo3ZGsjPCWNYeAJnTgkeHRL3lgACGEDLeZ7bMtzed6PO3Ec1KjgNwNRb
VnWN40LuMcOc8BvgGH9cZ/aMpgWCOGQM35KoIM/POkFVi/rK43h13w1jF3SuQwlZ0fhL53UL2uXM
YM1oTc/oSLv0QIsbTe6ygw4SJ7LEPTDj95laKvJfZmmqNGJmC+fmzN/KRs+iTSTYQUjb/OUh24j1
x7vm9frBXWbmD5XpK46YMXVb1ySE19QW/U2WKSdo73xvXAiuz2QRR6ahEYEP4ShgzutTiI0iwEwj
dujKjTneDPyux0SYek2zx7pfEL8zZw1JS4I2BKT44KbC+p1yZNRDTGLVg6O3xHRkvO6/eHwhf3f2
tCca4qMgCwQjIJGnNGjU6arGwR18AWC/W0UvUT3aFjAlo6gcl2bErgaAg0tvwa6fm9dTynN4CZJD
DR11QRAfNcg6Z8EN/CQsDvhRJsFTRtS2GqsVM411Pb7rhqyGkN9dl5gLcomIQ5pA/GB/xplHA+tu
RV6f04NW8UYZmFynX4cO23STT7W3NHH03P+f+J20NKCC8P/n8WA5NXP4QUEPcU9XnTK36HZZVz5b
dXX4RfRvbsze/OxZdvmqMyIbyOvbIYsXnJpLIgUHzgS76OMBmvX0utOEZlHoM3qQI7YIVO88CWxV
/SSVsSC7l+QKOA14UFPLEIKVU0JjpK2wLOGH8uew3TTlexHcZz9j96kQB0B8rl/kJa4AlaWIZ2CF
UZo8JRYQOlRRRPkhba0nNZL7ro92dZm8lZFaeC8XtAwwGn9Izd5kHwZ9oHvGUathT57JNk3d3/d9
t/A6LonmFLQApDz1jM1TeEWCeZQhBcRfhyJyvFC/uW0T2LVovvCouynMYAn6cp6SQWwKLw9TH01I
J6Lw00PMk7QJIlrUBxIk1ls8UMDqy2S848wfHC9Jyluow18xidRaRSJbdynWPfjtg8xlZrsEpsoN
sPMcPSC7IR79XR5VPzIaB9tAVu3r9Qs/T/6hMw/gDvTK4LoBfZzduIw6Rt06rmElW+4IK/1a6Dpf
o2lLOl4JlSzgit63TBu2T2qyjlXerodibGyvTX2n8TvslWkSw85izTbXP+787jABDdEZOnkovIZ5
A1MJ89DlSQxvqbX0mtXhQ1j6YtXKflxz07i33DBfCAfn7f1oAkE2DbU8oE0BYESYdHp52md1F0x4
184d1LtnNf7PDuObn4euMTCwKmi79z7hOnPGMUm+Zk3AMdk3NCKkhVG/ee4LK9hbhkgrOwOatLQH
tIO9RHFovOcFoQnCHgVcsDHo4J0HdMztDkKibc9l7FPo1wTQSJ+Nd11Yy08iZ0bllF6MdjHNYjRC
EB25ny2BhkV76NmYOtKU1T41cqQzKQ2ir8ieD5ipZhnqXWBKyqeIDlFk13nTfR8qE5XdNgmTzwRp
beB1Y7P9AvBI8r3rmrLFgurEO/Qdyhl/qVVQkgWgAgaYTol0ia7NE4eC5F4F5IhZHKC6V16/Hphn
c792aLe9LjBznTInNP38yHPpDNJVvAChxiKr2mgdKz5ot19gZ/rc40B6TmUmIinyPFmbgookwNAW
/jqrsgWtNf2KYxJIECB3BxuHBiUGd3mW7hGWQeuUhu0hTkIMhElu20CHti5D00kiZNeuH9ucIZRa
gXSc+uWU1EDuzo4tTAFhy+O2PQQ+MjsDyTGN1gLe/zqVM0OGBC4SLIivFPDVaLY8vZzWNPuWGgFA
Gn67LqvOt9taPdVFt8kUZuG0I8qRFsaeBNFfSgXiLBA2J78EpdWz0N/qzL7OigTBJbq4sjK1VRHY
7dLG9LnsfVBBdR7pDRwnzOcpe4jnAGLjKZIcRrtizcGimGcMBM/1Qzy/KvByRGV+VYFbD9TMEKaG
cbpOtPuK2kO3uU7kA7NwKn6gMoWIoIQQap5DbuTYEd8KESfW7ioO1aHIRruuf6GO60Rjvg5NcZPr
Drpr9GGxBpvzvsdPupvcWHoK52ID3wfVY5TfULZGuej0XIckbrJeuP5jb8ROqs27KMtXYwSIFKsd
V4pNUX+qmF54EmemB80v1tRsg3QrMvZoRTrRJGLQYkDpKHg0UXjDjMv+To6OJ26T1+tHfX6fMG1I
fkyo8CnBO7tPkZQVRVdn8BjT2tiQ0URpXLKl1N9ZfgURFsIf9tGf9IE5PGXHM2MVxB6DJeW6t0XE
KFA+3bBpqbBJp4gDuyWQ3qm+VQMiliDLl4B1c0bxBR+FD3h8BBkwMWM07YKiSVNaH1pAr51sSDp7
rJNswalcojLTMWjpB745I/Wh195BJgD4K3TkLMjGJSJYEfhxpsgZfzT+HlmZvkviuEcO98A9E2Yz
Imn+YoyULLzC6VuPH+F0YjCWaMUkBA7lXAQVnB4rCz4eoUo3RReUq8Q3yhXrrWBTVEWx/jtRhFlj
DEgNQKihqFDVOZURNNuGMuW0OHhmC9X8u5Av1wlMV3zC0AcBoJUhCNDH85cM39zMSCuLQ6w8Wwfw
Y1Ai8r/894jMLGdfppAACiJBip1uxWs3Pheq/FsJmHEy0w5pJEuPBPAAaPbeAUYZjEvLAuda75+X
8ees+OllJIVv5r3Pi0NWOP0tuqIFHmqIKrXt1utuqZi1dDOTxB9JdOb2VgyQVXFI+Gca5XbW3SOB
sXBoc5U6Z2n6iCMiNOdDGk7Xn/8AP+NtIexeIUJfIHP2Omd3M1MBVtI2NVqSisPQfucAHAZLIcLS
YU18HvHBA/SvYqRbcbCQyzeSRyU/U+v3f0+KZ28xjo0kCGPQ8Abgga1vPPkim4WM9xIfkwge8RFk
5qjGFiIWJmg1o4Bmxa/xYjl64TrmgNNurMIq1+CktQJHCN8uRLBw42eK8vTG5/C9uAITecGKg6Lh
TaE6tCUcOpavef79+q1clGC0BzBravhAJvH0xEjt+gA/4tkjtFhbqNXI7l0NfK30kysXSiIXb+eI
1uy1WAHaL9NsCmVK7TTqgbYvZuKvrjO0RGT2VkqDBHHHJj3W5nbMb4hlOPQ/Cf/QG/Dn2GYPpu4i
XVYfVBjmXsrCqQxmg7TTpH8v0gBQoryBRCSK5R/zro5E2jRYqSuDQPmbuSPyxka8bKf9ApULuhnJ
JKCJENAKhEszj7RoqtDNy6o4cKyzBtAQY6oTm2FLD0dV1bGWws0LlwRyiGGAiUNS4qwEV3AX9fgO
4l18HZG6ijg28qrNdUk4S6p+BLVHVOby1ksMZ4lApUjWU+Syzx+jTyHmMed21drFj3Hnf2JLgedF
1iQgFPBOUdGYdyNHNcYUMr/Bfel45brdL7NpVyJOF9LTF8kc5R9m5lpZyJCjEgHHI/zWA+sVG/uo
+Xn9AC8ooZMcx8xgM0GjWhqgEbrxhohPJX3BRLDtmMT2dUKXb+qIm9lz4lXYtXUFdddhsAFDOc8e
rX5Xduwti70VzyxU8ZotCtJPUuVOrMO7VvFty7y/V7snHM9slMoipFW7SUOF9aqw2IrX6F4nbGvl
6QKps4D0QzqPeJ7ZKmpFGUWLSnGofEeWq9S168/Vk7qJXtzY4ckKdbAscbKNmyyc9gXzdczkfBFO
RI046ibCNIxXdeza7fBp4T4ndTFzi09IzD3WJkXKZMqOYdiBfmuwAOl7hJnpNXrOVtrbJHKBpQVJ
nW+t8SjmqmhAIQ68l6to2LEgArw03dTGf6S5/tzaHHoZyAjaMwClgBVrEdwVUbuh0Zfr57fwuOer
ZJKk8crq44bS/kY299yvbkm4oB4vWP6TO5ppR9eomMg47ogk3Za2pT2a3po1nW1E+5IuDU+7aGCO
zm26wSMzRvMyMOR0bi2F9x+5wABv8zFbafGiarx5dAo3cimmWRKLmVppx/9NFDh2qJWD371Y/etY
LTRbTFrhXNpRM0Nj99RhPeNNo3EvbWq453WabSJJbKSibRMgZ6XzDfJ0+2Z8vS4glykqeGyT1wb8
5elpZqjTFUk8wn7m2CAdhg95ilV+GLxHpPUUae0U9RLY6Aw4/k999YfmzBrUXqA700csnQrD6fhb
X2JhNW+dsQs2WYbBC+yW6jWv7vhiE+vZPaLbE8hEk6EeizGJH5MZjoTHz5QZV8yQ+zr/yuNiVaMr
N5PZCtj69V8e7IzSjEmtQ0t0iWfuS/LoFuSWV2AwRKhaBy91jrFd5lKcejZTDYPkTpibeeB8MDuT
uiCJ7SvsrvrCRgc1sx5TVCqs4wYqHxtoEgcVmS/ybjCfLLQN3WODxIIGPavwfXwGADxoocHwSD2f
6F4Y6Ri3Iz4j+FJ9636Xq/K2esLem0/qKV/H35rb5jl7BHGU0FaL5e+LF3xEfGYvMG5/dE0G4uau
Q8oc80OozUOHV057X62Sx34bv2DpZ/9raXzIuVRPpz9hbwGsgcs5h2VGPOFWpX1z35ertrW1vxrq
VWmsg3qN0WFyxXbmgoid6d0ZxZndJ/Ew8CgDxWLQn1j6mY7BuvfaVel+Gf2laz2zJKfE5uVGolO/
8KtJntEFZpVrSxWrXpPt9VezRGV2fbExpm4ZgaWs2nghtrWjdJfRH9eJnOm8GSszndcBmcwTcxJQ
H1MD6wyhlr7hZb8uEwzrKbCfCQ2L10leFEsgziEYGPqC2umpmrWKsURdzJX72HLtJMaq2mhlxHf+
UpPX5fP7Q2emAoI4Zu04WnIfeGh74vucbFmxEDAs8TJ9w5EO7bJ4pFWmoUOzz3HSrLgybAsNVqnc
XD+0c8f246L+cDN9yRGl0SU8q1Av20elTT7pH/VzSuzggd3G35sf3RuGZ1iJ3Sx5tUtnOLP1nex7
UqIOvk+rtV92djS2DjNervO2RGQWH/CCemEuYYiEoddWEGzC5FcVsvV1Kv8HpfTnBGcqwiCA4WgG
uavSdSsORu7ob9ZPRD7mq0FWTbAx84UXfF06MHjx9M6yCghuhAJyX2Rbru9j9blCw0G0hCNZIjNT
FOOQCz/2cEnSyx2mPKCA31IsDdPlwhGeuZsnMnhW6yJowwr5gIvKg1Xg2dBHU2P4FjNLiOH4mXP9
wpbYmumJmhgkiyycXi1+uKa4y4vviP6dDiOYrxM6D5SBYrLg72mJWdGYnjfTFIlIVVpVvdz36N8L
Wyd56jGjzA5+6nZl2s/xdqmTbvqFJ77tRHDq30c/CArd83YvMQBGXqI2vNd8PeQGErf/wcMFhalO
CAuMkYszYdfAinPDAAXiF9jsxuNqM2QYyqciuWR6LzzfY1JzH8dIzFb4aDLaJ2bopMU6ZKXDg9/X
72iJyEzGLSsmQQEMy56wzI6qcmVWuZOoJQlfIjMzhywErom34EWpzhEoPJDgW4bpqNeZuSxwALqg
pDs1Gs7TWaYek7QuiNzT52Tvfimw1ZsgmhcriUGmuV0WNqttjMq5TvYyc3+ozvRsNg4k4z2oZhM0
6XMt38ylMXyX/G4Iwx8aM7mbGqBGlY1yD6Tag8TY2HX6rPb+qnyON9aqWrW/w29yy51kw76T2tZf
s+9Lq5oX2JyjXIULeAUtBrkfaIP4VK8QmsbZy/WzvPyC/83nfJNHRgs3Sl3w2RlfBv/bWH/9u98v
8XQxaRglViiJaZLnqemICuJiZHjRPFbhGK/QLPjL6MlSn+FZv8mkHCbcIWbBTRN351AUC4BBGmOy
OAbbp6RfWb1rvFtW2b5Fw9h8FSwtwpXApu7XME6QDm18ESBwcJN2FTVe/yXoKKDlQ8y6d2rmsncA
wfBiO0c36yvPg//F3pcu141jab5KRv2ng/sy0T0RTfJu2qUr2VL+QUiyjIULuIEg+Tb9LPNi81F2
VulSat1xzq+emKioinLKKZAgcHBwzrfUIhlQrIYiMwS2yrgw2s4A277ujuSwy9x/fgsgfaHPjlZ7
BB2Zw7mKlFN11M27K2bn021f1n0smrpAJTOAb7ZV7GYZzyN7aZk3v44J4RCcFxArB8T4cEwnV4Ws
I6e7QizvXywtdAIELI9LDdFJr3Kmh8zs7wbH232+Lj5412BuW8AQwJvxJoujSkRWh26/qa8gCHSt
GS/XDCZmqVboKUDCjG3sInj5/SExs1iFUGfEjW4ResccmEo9efqKhFAdZaR/MbCpXMe87ZzpnKi8
/82DH3M7f8p/DrgIwsKDEG/tBPoK/RO20rlxGxW+ju0RdKy2Jb95HcFoeClonMJkAYowS1MZK6x8
Qc1BX0WEwYp+bMSNT/RXmQfke9v0x3RLllnNPBw0joDQnk0d8KfDhYMDxvZzWuorL4AykDOqLqUQ
gksKmZHUkHV4JAd9l/aCRgcoHZCqQLWhPbTc49Tz2ooZoXOVBz+4Q288aHhmlbvNTORuxE4HLzy1
dQHt7+rMFccK8u/2CVB0aHy92nN40H5exLGoCT1DgGl35Yziz8Ft6W40aZdA5P9rVDl1DLXgIBbV
MRWmd1QHvPXBuPNneHNd0sTX8Bt08NbC+jaM7pp5zqk2bHBSq3iSXdwCjtu0ZCe0BRjs4ICMUx6J
Ecszwpt1U8BCByJt1lBd4mSaPDQNPgX+lZeZYSodr4x1Ox5rjX04ChYNSpYwOgGt4vBNLXzdZqap
XeUGqTdl4eRI8sDh+DwIvBP3m4V10fUDGxS621D7nwPTmwkNQukoqQx+PQy+urOLMBQJ0cSEMwMp
X50S/cdStCA35FyyIc7zLrSSKiirWwqVzGuz4cNGjN2OtjJbT9SsTyZhiJ9HwW/Jsv+3E1zHnvin
HuA7wfVb/tI0MND5D9XOfkEv7R/jH/9Rdv/rPxvYBOGfr5vH8vkFcLsD6XX8yp/S60HwBZvfnZVS
Qh/HY4jo/VN63Ym+zApRsxoVoh+EqbCwfkmvG5b1ZdYEAMsN6QEUxOdS+C9nHcONvkQo7UH1GG4C
QAD/z397Hv4HfZFXPy847eLPbz1uFocZyLUgW+A3zcEpBKNgcYgKPqKOP1EGPUjW3mZOkF2CQ+A/
9qZL1rkzd0/glnBkJb9SRN9cvpD8zYLdUJ2foasQi1iEBmNooRTrRiIBizKt1YXlneXBUxOdTeJm
DoB9A5joTd3BLVw2EIDPU0vc1uXe5XAg1w/K07EMzF3RPDV2DWCkEUOVxCY78MZ2Bet3vrou237d
E5FolyZcnNnRbW2Fq7LNYkMA0ZZNK7cdklGVm55ZcWXi0lRtbBIlXXBMYHmpIv3udRcb12lqCaY+
XjfYh+f8AiEX1otTaqxl0lwC+3Kdf0Vqh05OfEynZhH73428OOr0AAI1GTAy8ZWKnUFfkuaeWmJV
l/yHGryd2x65JS6j1LshF9cP6flDAdKFgGtqu1rXqzUaznCVztfehmzlzo+L9f7Nbvy1pj9dw4er
aQlbwqVa+1BhEwnb8VV+OSXuWh8hQL7bJvMQUPSHJghcMUCDPAy9luonq7MNZNPB8xRyEJ6vaF0n
Un4txJFrx/L+9nMC34y1WC251wR1j7icQKgTPp7fw01912yHU7nR9+UFfaEn4JTy2D0tr9mGdrFz
O4CE/u3zOV3mLPNT4EaCCxBk60AqX96P3bwFt13kEI8wVhDLCr/2LJ6gUj2uKj9mEOSxYjBDPh90
nsVFWDgYc7FaC6vxzc7OMKaTrXquNmUHT2A6zHCBbFp/PtgHCxVKKLjeQS8fkQ/qJIffFMofRmHk
s4CbNNyE2vlwTaOQrLOR+WkpHWerxraDLXFVnLtR1aaAAIePY92obVs79WlVtOoSWgr2pcHD7GXM
fPf3Vh3CI1qDyDyx9iCt4b7GlTcHvuUZFuIfN2LXYzxpwPxPoVFETh3YVyQhgXIJoc2x680imYH0
AeTmUBFzAqh4BxAwOZwW8J6i3LJBvVXMa6HJRpu1ZYZ8+/nsz1HgzaeG3BveCXJrEEecT8ZwsaHy
UfeCh+249UNIuye29FUXw4HJu21Ms7oc5BicNoU1mjHUEgKeAG1/THR3WQICrh1UBZQaIcEDaiMu
8IdvalVR70AMx9raYRWuPCuPwDjR8P7iHK1ut5CriVZ/Mr+BmX0dNaeC8WqdcWtMIqMjJ73ysyNa
KoswM6PggPifKw7gE+F2uZj7SUZdSVtarTvHn2JkrvWpqOp65zbhi8MDve3A9DhyGC/z9HlQnMMg
dYFWBELd0kZDOlJ0Rskw6DgU+6pQ5pqrKLsLbJFtmeM0AMyxcUpdCok1qDqPztzLaZsxCSG36wKO
mpVH5mHJgcAzQa8ZUDM3QEIN7N4iBva2yaSuJxgHQT0w4cWYnZIAnMc6g+uWScLvmc5PIsklIJBj
n3ZRfdR9Y07a36xQ6JwhLEDVZrabsgBCXqwObyK1ZTT1sPaxRFji6tLCqsh7U8YskOymnJ3N1yFz
83Ez8zbvCWvqR2jCSX8dlRoSzmyoydPn22ZJAcVTgX+CReKCh4L/+IuJcalujb62+7XBHT2sJ9Qx
bwQEdbel1xY3gdfxOjZdqCBDiHMcnruCe2GaB85oxVPTiKsQgo5AP9qBIVdBPU13MD2hRxWQFoF8
PibhAoAbEa6AoA8s63/oOHaBDkp/ixhAzoYcpGRLAxszAIGQGP1orTPHauMwoGbsCcvY1aOWqzbs
YL472ipxiQvl3s67wo7LNgPt1JGm4btFPz8hHGwAbEESDfiFc7j3s9GBfQ0kf7YlqKN57Ja+tbLq
dkqsprJjbQ36RFrEgYZf0+PzNsVKQM8hYS6UjVBPO8bimjf228U2P87cJEDohc4C7niHj1OhSdVV
1PS30FwG5tZhxSojlcbessIjh+wHQ811RgR36DhASmlRSzI7T/Gio8EWfn4vZjN1qXaaYFWE5rGR
lgEWywBSfhCwhliMOUvfL85zC7yXofYyskVF5xksWrHpCoultlNmMc9L9xYKQPWjcoAo8rusSTOQ
5xOvFuFcyGNJoGt5/fn+eeWtHE40YGyo2eH2DE0VkL4PJ1o7CGIB88iWdJ34PuSOex0pb2fS3EgE
4AsbBHl5mrMuWpdGY99Z4BLHWkwdFGZA9K6IoU5bKB6xOOjhU9XorjzJprbYdFKImxrH8coCPGv3
+WO//2Z4aihw4LKHexMo4IdPneP4Cu2Wk63qg+mM8wiQEVWb2xx8vvTzoZaJ3/zRoEcH/Sdw0ODo
sYQwexmN/IF70VZWrroNG0HFmgHwtc2K2vKgB9PRPz14/70w4jhrW1jZVsLoqVw3pfDC5POnWSbD
r08zFwcRieGegLh3+ObofuOf9zbZdqqp91KT7NodvPa6YoOTpTlxWR9zDyW8pPN643uJrcXjyq3c
1YTST7vuJtHdSbD1w12vjbbeiJoNVcKcPMrWfdc7Z6pvxGPhCU9ug8Izq03RWLgCNpWYfvdUm6c2
wk6wQBHD1X557e0Y6uI0w8uQjgXrQo3BXL/ptkLVauUVkDEqqkCs2mDyV12DpgO1A7X5fEY/WEq4
cKMvCV0jVFuXG8BvRTCFLTZANAQwta3yaUP63D8t7Mw58vHm7b3Ya8juwE1FaEP9cSnjBQ9GP4Re
vbFlaMCnyulZilJDuxLjEKaDazJ0ESHl1UkAAD5/yTlcvhs5RC95FlXEVWYR4/IQPmQiq41tOZbt
FvSFRwnB1sSpJ0R5CNCnRlGaq6LuqktZNfK3Iyz6RUhukUHbUD/xF2uWN1WeQW6R7ipJvTOiRvOq
xNqDnEB0bH8sE0asqIOhFuFs6FhhQs6F7rBlw21tMm+nTD9Ho9mR0F4gKoUYRXYkRHywhJCizsLX
6I9DvHmRuxdOj+NDZZA0pCEcR1vjW4Ctf2EGEHH5/Dt++HoQF0Y7Ex4fuIYe7v6e2XYXSguvh1tJ
6rlQUTYD/gAqFDlxCuLuPXM6gnl9/3IIfaC9oksKFTXHX5zErkDRmmJKd1kOkGsAWYh1ayq61mYR
HbkDvd8f81DYgxA5glzjUu7EcHSjnQ7rpBXwP4xNH0jAik85hO89p1yFDcQninDCrcRgR97y/cSi
p4m+N+qOKC9i7MOJHaZcRAjndAdB4XJnhBxEC7sfLppgzhx5RaCOPRXHkq552x1uS2wIyN/OaT3k
Kd8VG0WYW9YY0p1k1YD6tG03HdLSaSzietLFLigoChthRZt+F9rEOsnHyKhR+yvpgxzYsQrA0vgM
hwuKrnCeRJ4PHy5r2QhCiB5KaPZE2zr0ZardttiyBumnz+o2cRFBkrZsAJXMDW8XtWI8yRjuZj41
1IYEZh33fU6uiywzk45ZcqurVp3UoGrfF4FoVm1pwjVucPxTDu2Tq9wN1Q4Np2yXlyPsvXHr2nUj
La6sgTjn3ejkJyZURlZgjNQnwxjmCQ+7Y0I+7787wiGkkOYrFYwrvEVo0i6XzWSb0XZQAATYF1Nj
xwAhlPDL7o+ZLX0w1pysIKnFPQA92kXSMggZNEVT0h3n8OSqVXQfWNQ8tSo0EqMqv22n/Jhsxbt7
43zfgJHubA+Atg8O2sN1zXO7m2gX0R0V5HtlOXTrd+iEzIHqcjJVu1UBieI8irI07JzgjMiRHMnV
3t998AiI/Liozd3FZdILJSDRTTYEX7NQ9jGqbI+Gqmnqj5O98nV2zK/jfbyCWh8mF5IEEM6ALNDh
GwMbXzoVpdCSLUd1As2OGgZMdn8GNO5vaqFiu8zdgllFC7kzTH0Wp+rYjQoi0iW8wEL/hErSxCIo
gtR123zTYjaRvxOy903tp7ULgcLPz4IPEtO5LIWwBaUm3NmWiOYZ6Wz0k8FxrMowKUce7mrqQNEl
cpoE633atmNhPLV9bq1CSabLUhrfuN8H0ZHz/f3CnkF4ECpEL9VBcXT++ZuyXJgLrxhYxHel3aAi
UA+pVRjTA0zUnPOGOWafiPGX2fFB3+ZtjXvemIehcx4TRpCws4A/w/JYIo3Q7YRC2M53cr4iFnwP
kbLqI2v3/WICKg7yTXCC8yFdsmT9qyhURglVpJ0uTWj5QnsWQOTJidlkdkdqm+9TNAyFRQtp6ACc
4GWSBHFN7eogF7tctv1JT7zb3PSzU0mIubVwjUrcXuZnojIhA1O64xFa6PtNOo/uzkZYSCvQUD38
hJUlVUbCSuzKdoDCIKnluiZeHcPFbDf1QXsE4PAqE7z8fMhGURVB+EXNcRGX3K7Tahyk2EE+k6Xa
DwbgX0e6GgmjW1GGxgU8J9sTkzZijdMqm02QGRzJO9A5FWw4OlORWCjOn0zVjHGXyWA7dh5JkdKS
FdGeOLUmKM2qSij8ZUE3BgGXlkxGmBDUXx+9vrt2/La7O7IpF4S4OSagSWBBDBZRAdjNxV6AIThr
VdmKHdqeIlahX6xCux6BUSnpRgTNKVD65okeOgVoE3448NE8kiR+OLmzUSpCAmxnoRx8+DEhtq2s
EFJEu4FY9WpAdTut7MEJY9laX4G9EpcGsGiwNhyku/UCozuzSy+8t6x+3JjwLN/asn5QupggTOjz
uPV9nfgAbWxDw4nODJdWaYD8+qS0cNnsaw8NSMNwSyQq+tHB7y0Cp9y0/nTMRfqjOAPzTuT4iDZI
txeLtC4qLhgbBIwfXbGG4HG5muqRrYycOqndElADQI96/PyLfhQCwEZCVIsgQI1u1+FkupaAqTRq
I7vaV15sykGizKudNGq830QXz2sH1XcgfiJUeQE3WtwjOG2VJSAPv7MNWDdzYtJTqHvnaxsCRZsM
ifiRW+EHMRT65Nh8OHThTjCbo7+N25FsXPRZsFat1vJTx214zLz6GLrofVaPt4LpKuI1ev2IMIej
GBPM/Aw6iR3Rfr9FSYQlHW910ua4b3dmGV0YtpYwkGvJkfz6w/dD/T7AkoEL61IOr6Oir4Qdil1r
hercsgz5Vcuoufp8gXwQOhE0cUwgAZhj2SKtG6liKG4YCGWQQl9JapLzceyNrREY2bVP2mMeCR+P
B5gAbisonywVRMEFLxqtMJ89FysvbOXa9uFJisaYG4fdsRbkR18PSQYankip0P1aBOoMSr40CjBa
0FrFKdMqSzuvnLZDNkFffoRj73BPDSpXf2NS0QXDLgcew1yq7sHF3G9I6Ykdq2y2ESKo4SubQ7eR
jMZ5wE3v+m+MB2T6PBysV5ftN3gbu1HRs2znVTDJseHFekag/RFDFxegTamPSXR9cNq/mkH6aKFj
VyyPCafMZQgv52yHOidIlpYS26FF2tjBjXZnmBDWjEZLosYasa02DXYk2fggqCEfh6jhrGWEwtvi
qwpS+jh+/WxX4d1iorzhYhDNn4Pyu+3nE/vxSFg6boCCF/pYh7ufoXMdZTXLd1YvyArU0mbbcPTK
g6DIjmz3Dy47CFcosCMXn11rlufDKPrBalF33kHskz1lzlTvxrEO1vUk6h33VbWjQxmeazmRBMlQ
e+/17dEb1xzOFpnN7F4CsOhcoXVfH/JNMlxByLkk1ijAP/FIYvotzlTHICuniCbUjXsLKqSFtcXa
p4kowVChvgMB84BU26gw+s3n0w843LvnmYUYUSLHRRfFqWXB2DUc0D3qydhyUVtW3AVM/ig617oM
IPE9bQBrGt1tV2Xu9xxa+fXGd4k+G2rtPbQdMHIufBX2fjk0593QjOD3q8H+JoygP/F073wdXZ2Z
8Vh1+RWEHEDAMTM2shhmkKhYZA99V96gqKEuVTWpcI0GZ/FCIG41rOxq8B4G6rQhwohIcXGE8k01
3djKyi/KLm9XBEnFTeG61ZXhMCEAYy7grg7W9ZhDhweJaVoTHzYMnGori52p7NLeLwFtchkNB2gz
OS1q8GjP5hC0ztuNEhDawQGXFQBXijbEoF6XP0tnCr8WBceJWwxQGg2rMT8PzZx9c43Jh+ZLwdB0
9rUD3roK0JpnShZ2SsvaPzMbqzofaoi7po4Yinu7RTRsGjr4GzQb8WzjQFUWjy5rV1ZIosd6lO3X
YjK8ILW8ovdA/e2MfYfHZnGb0cJKJ15YD4VZ0r0aJA9jo/OzIK7Nju8NT1bGBs02qLRMiso4t4R3
psPqRXPxlQZG4K2GvLTu645DTsAe0XO9QIFdP9VmmK8yk/hOjOIwsNlUBM52nu/gshh4O8aaUXUa
oq5TJoVCDpbwwYXztNPw8VuY9dlTwOy+W/k4aR5cGWiawqhmfAD02w9O0PB281T1PLioJjAPvIyT
aNcYgbUzmsaBFTl0rS6mTrZRHBWQmwebhDdkU3oyfOayGPD5cgmAj+Erch4NfrOH3j56Kw1gD9Zq
MMgUxlyVAY46A649qcGjaV+4HC1TRWSYrbIu6KckZ315VzjVAGqbF3Vbl0l5Azqpv5uYhwqT8M1z
kA+qG7iUoshNVI2GQ9D3/XVVwlg2aVq4i8b5pKxbkyCabJtciTNYYZtXPj66G2dkAGnAN4xsiMHm
Ntmm4ibdKr92xoQUowpTq/XP5egPz/CAhCNK5wakjymsC+pU2mZeYAEX5nc2EQDz4QsBEK6taHVv
66p/om0Gg4HKDGoRt40JCrzH5UsEGsHe8Sb1OJncGrCYByd1u7HCk1AtLkVHRy9pR8978jrdmAkZ
ahOkO+B5NJYhA/Rv8Jq9qjOQukOCHDQplec/ti2DCtSIEPQIf1gInkPdN7q3s0BsOIqPTuyEvCoS
yuffk4tcJRPAQe7O1NJ68lAszTZED+EVmkvUjstMuiLJcKVJo465XzmwxydlPYKEkHNLkcSgZQ+q
u+2Wf0YatdUY+oCeQn13pHzl2LlzwnB8SHR4a8iGNXXmeCsXp/J9MBYMGP+owk5yOVpUiTJZA2+o
Uo3jKmdcObEewWmPufDzqwIyplewFhnL2BkCmiIMNM+yHYpvhiOggSkjW0CmGJjOuCR9u4v04Hyd
srL/rlECBo6L054mkCMmEJLNLAh/TcQwAChjuXpoNESZwCRz2j+pcMomtjU8q9ZWZJJnLVT3VY+5
DytVFEPdmDo5RIfw3KxIGcCm8ALl7ljvImjOfG1LVlzkuoboS1hDqjqmRefdCHNycOmuovmeWzbD
FXN1dcvbSuODKixdaKgX9gtrJu+7SXD5iaeKjlcNpKUN4AgEPKvAD/Cw1HnFrxDAKVQNPGfqsdZG
+qhRbpsSLL0efZC+y856GAM/9aRkT8FoaTs2e2BMYtKYYBk62RTdjC3II2kr0UA6xe3Iuc1VAMWC
UVNUyLXfmtYKO2+AR+2osgTN+vy6MMGm8Spx2k38mzl5rlpXGVA8uNAoiJDCdrUy08rQdVoAdapT
ApSbjvN+qJoUa0Gyq4q55rqw6qDcSnvq6UlrsCBI0bEyrtXk+GLFxdTctFyxmyjsoyeNybylRXtW
eNE3XB2FSH2FwyYBGyQEFLZUZxDXmMaVwAJ+qFRf8RgxK7o3c2pMuNvaI9gOZQFDoTBTNl+pjPNb
AVnBB2ihs6/49U0ABFSE7zRlIzmZaB9BadTAZgFRMpQ/pEtsFUMGtbgrgIe8Uy0sg/BS+eDH1jgY
VRoZRknhvIpcJGatN0JFenK8m3BUcpMPlX2W15mLtT0YXhFDZcQAh19HDY1rjxAsJpblHGuim6WU
0RzRHcuy1diUFcQLAuRXU9H2QTzUrIOwOUBLoCRGmjI8HnzNulZaD31P2w3sQ2Bq5ltVYSWSGvoU
i9lB896pgj4tla7gPSy7IQA/U3YXnYoAEB5LXz4UNTyQKiSIILBBhxUGpQwFZzCvMyjw6YoCBGrX
vXVvMC88D6sp+qWl+/80jj5CCeO/xtFv1GPxFiI//+2fEHkIpX1BXRcoefyviY4i7g8/IfLzT3Dt
w5UIZefXFtkvgLzlfMEdG5XvEFd53GTmqtAvfDx+hGwf/lXATQJniMLQ7yDkl2B1IHNQDgX1Ag9n
zc2TRUpPUXY3bU2LS+1V3W1YKLUljSOerL5pQkS9vkSVOWDR1gzMfKcnXa8COTh0hX3pdVi5Y7Pl
9jkfmRxWdZfRmyKKjBvHHDnkHCP7G/YLv7W8lvxJpXZW0PONKxxfF7AhGfv1QKEcP2buHTUGdQo1
Q+PGsGEGxAcy3MEOQMC4BFiIMwbY8DMxhzXyl+6aD1kGCmvj9sHKRimVJdqbwpMCeWi7lihQxFzr
+gzYWPsX7Oe3Fu45f26gpP6j+7f5X3uW1dhwyrpXYsK//vTfjSYCSfzP1veuzcEG2b48Nt/BEDl/
TmX5mH9/u+Jff8EvVojzZVbvBQAZXWY4TM6Nm59LPrC/QEkYTTqAF9DosELcVv9ihXj2F1z2cIMO
cK+aCWz4t/5ihXjOF3StIUaPRYq7GNb+7yz7+Up8cK+ba2Gz/xqussDnBovinA+kIemLAp7FnirW
USF82GmTh7ocvTRSxFkrb7zTUt29mbGrnwMc9DnmYu3BuIC/WmDDAKAC9BiQefj5m/tk1E1hJSMC
ITxQzK8qs40krkJEfkP4KB7zkhk30qrkqg+A4Np17jD2CVq8uKj0frZipezlyq2sU4G0niaoXlun
nJW5tW5yU95DSpmyNIDx9IujlFvh6BjE+ah4/4Mhwb0dJ1b/MITauPk0wPLKUvMhmqlzv7Loc9kU
d41rVSrBoWeE8QRJxPvRKKEIHvENtLLKOPedQsW9rTucU2YthpgZYGgFORc/Z+r/b7N/gJH/ZtG8
o2PN2+yPhDW4KxaHnKvXf/HXiWJ6XwBznHsS2C/gAP5ze2EPfoEXEWI6sJ/zGfFme1nmF/QYHR/w
D6xBlIrxIH9tL/xs/l0zPnsuRs6/ccGz+ox39Yr1erPO4XGGXYXnm487F2DE5Tp3JpplzLW2ddU6
J3aeQdqlNmC1nFaVl0oe1RMS9oIDfS+ceu1GIAg1ZvZY9I4+K3DyyNhqzScRiGrHfHqF2gJw6b19
E+UurpZ9J5qLmoH21FMyPff1YIETbY2gR7tjuXNJey57/Qu//ltr8hdLjj+Wf8SqeXlUf8gff+y7
RxS5QZdrPz0QNi+yrfA3H/M/Xj/76jt/d4IcHCiY8l8PN//9gz+syo5347V6acabl1blPw8fsOTm
v/l/+sM/Xl5/y+1Yvfz7P56lKrv5tyErLw/C+iwr+1/nPRfqpceKBXPwuyw5+jE/f+nu+7//A0X0
f+ZAiPsI27Oau4/IC3TeXwcCGmxf5kWJYwJN/hk/+K8DwQq/vErlYSVjmc++s/9asbb9BesVjZy5
wYo+JwgOv7Fi5wX5ZsHC3Actf6RakMuYzwN77j68CcwyDMDwpxW5KaonjQuH+Y3JI57ySNneD4H3
xBOjSIuW1+EQRqPykbkDuXG4CTrefRfxlRs9WvS26934zSf44KBZwgle3weH6wyEnPffEn1FoPo3
I/+NG41uZTJeRGgd1psQpVqeFO623NjHxD8+er0ZFwJEID7vO/iTKTqrcqVr3Kgf8k955+5Bozo6
yKJd8vpaM1QONVD4c4LWcjiHuIjq0Ck9clOJMO4h3l9Q+EJ5AnxffmQKP3gfXCoBcURrcs7eF0MR
QNsoyCXkBl2txHDvqvzer6rYjtrYR8n78++1aG7N7wXaHcgYaB4gOptzvvJm+QWojVUSlb49A+bQ
h59Dc6wduVzgaHZidcO9bW7BYC8tVp/uMlYOcLrfV8Q8C+0Lk3qpofTq8/dY5FUA+R+OMk/qm/dw
azvsRzrRPelXxIh95xu59Nd92MTBMeL/csrmoQC0A5MGOxeM8cULWS1VJIwo27dV3yRZtq49+5hR
wOusvA0Lr4PgwHRmHu/ssXf4PoN2nFKgaLxvvodZOoJSWwEJvhue5M5+Yrj7y4QNsf0NFkIA/Opo
/fl0Lpf76/BgF6AH4syXwEVUsiunLDtbsn2f341uvWdabqWVPev6mJXAst3y+uVm+/S/hlqc2Djd
RGDpmu2jPoaVTnCDos1lvbbPhvPiSL/qwy/3ZqjFl5trWkEBt6q95fe7hsHNpvtNdN78NsiPcIEI
YLSHLbX4bqavLBXlDd7GpNDL8049zuDVWySdZW1ZeSz2vd9c8/eZRW4QAAEAnRuEb5Z923pONTo2
3Q/MXmURgmuXotL2+WL4aJC5wQdKD4DnINIcDqLYhKYcSPt7ybIfhr2FMfgdrrm/ByPAzOFWBNoQ
uDq4tkFA6nAUEcK1xGI229edJ25di6FHEhCD/WbAex0GCFVkBCADvjsMzWFsnCr02D6EoMM41WFi
oaxw5F0+mrFZmwCpBe6aSG8P36WNctH3PkVU1c1K5Rcs51c9E5vPv8v75YzGIMxGYSc8o9iWSj1F
PfmT52m+t/LE6jMraY67Fi8T6vmzHAyyeJUOcJkhgv30Pj2/vHW2thtH3/pLtA4Sun26uZqSMTVT
mVYn7mkzxHJvn47x9d94z5lcBFbxq5fx4WyCqSoZM1q+dwARmEFaF7TsVv93Yyz2LWtzHhGzxhdz
8204QiVUH+krf/i13rzFot41itHoWFfxve4grMo8lXZgDh7Zqh8PAnr57EOLSLeIcLpFIx6lNL4v
s2Yr0HRg5fbvTNS/RlgctB3wxwWKAxgBAa41acKOWRW8poiHZx+WHFBnf73EMicJVCQ0rFH3zdre
gCi6mVIe3xZJmPIXUuGE4HdXz8FGpxdjPD5pMyY3YeIeYRV9OJNgiqPujpIPNBQPF53HdN/BfZPv
VaZ2dMpSahwjtBwZYtnjp7wGA4GPfB9dhiHftKVx5BR/BWC8m0kXCA2sBYTv5W0YnvKBINrB5n1C
Z3VTbKt1u5Hn2bl3QW6D1fPDyTZI8R39m/w8W9tbuW42bDXG3//GmnnzGItVCR2vlsIOlu9Df1+q
OY310s9HWOq9/QxTb4ZYLEsQICZdZgHfo4O6ISfjS5utah9k15iugsSPx7Rc5atqk6t0FmwDiPGS
ro+Bxj/8oKhmgHjymrkt3nOCCSoftMf31K83WtXFI0rK5OXzV51/ybtvCtoioCkuLFiWSIwOjUDk
8T7fc3lBIHqdG6ejchI5HMNsffg2bwaaD7k3uYVVGpGWPaYUINAEpT0AG44N8eECBdgNdEj8F6bV
i6A4oIQ4gcAm9udPxUm+tk6tb5A07rfBqk6nBGKKaZnkSbhSpzTNEwWFl2u9ZSfm6fZvnDFI6KFn
BcAknmbxsqrkyAmmQuxd2V44orgYrGNgtFcjw8MvB9wi1N/AvEKRGVnO4YT6cMqdRJC1e/Swg5d2
Mvq9JYauiSGKASSj5+rhoa+96Uc16Px+nLzusc2c/K5ye3HuO4N9w2nGTxpnpDRuRgOQCCl68hwO
dY3oOM3YgkJ09bkiwvwxUGt87v3C5LFf5excm+CtIeOxHEDuQsSFmDW9UYAu1Lq3eW1LiMnkRnkN
sQjz3PYJ/uwBpB4lbTFISM3kVZgBQTK6QxJF7dDCvs4qL0gzAI2ABql7M9UFOw9bwwcnfkDvZDV0
XibjMG+CDh3uHj1q3tiap27Gaqi2QycHHiYumSCE4FnyfgzNQeL/Qq0PUA9ocaAB0x5zFXt/3cCW
gT7JLGAG+iuq/YcfoYdEEkhSIrrN/LFbg0rdrmpl5k5s1JFxrprAvcSeNU4LJqbz1sETVW0Rfft8
D8/R6GAlwOkHBSnwgLGJIXC2CBRF6VYl56Lfg8d/MVb/m73zWI5bSdv0vcwef8CbLYAqOlGkqCpK
5AYhikcJ7zJhr/5/wO6OFosaMrSdmO2RjrIykeYzr7lrbOdXUG74mc+8SH/7kkEnJCWBU4hpl/eG
V7FmWZFOs9AZTA89nLi1/oMric7fyXxg3HF22N3kBzar+3pR9dY2RdXY+BmWFrtkUWX74PqT9QwP
SMnIt2v9TrN6bQyd2eoN2B2Od9nnaf6rygpxOwQdgZ2pCogftbaU/XEQo8xf0EP3CZZjXaibfvOc
+GZ1q81z+0sNrv5synV4XCpzCsIkGS0czZ0Z8alq8Ntup69D3YYQKIs7twuAkxuNZSyhNGZxJRyz
+uIXwXz0U9+CEZ93WR06KXjKHQB/sw572KzXogdBFpZYaDpnMyCWNKQfj4bJ+3vhJSV8tRm4/+BK
sBVdKkvUFV8vnqd1MlXdmB00QGPXuo/2h24MfYTgaINU81SqR9eT2qWfNDDiEmHdiVr8BAw07dLA
bc7e/zkvmginPwdLzy09cqDEvPk5tImGrmuKQ6EX7b6rDBHPSeKfa5gi44luiCuYJzAp4CN+7dvW
C4fFao6WDi4wnO1B7mTnj597J5kvQS3r0dqU2tegFek+8IuaYuDkfU0wiNKmpbm2wDvs9bkz9uXi
LJfci00sgSVfj6UXxOlkAznJlbV7f44vQhmv54g0HDVDFIrJNEnVXy/5pGCEBMrQD4FXbldRY6tf
ow+JPGwbw7zKUC56qNpxvbCMXkMUrVT2lwmdR7Bcuqo3R0LzUPtL/2Nw1+UW2E96z+tmHOTSWlW4
CAP0ztJM7a3CmwdLNAITnE9AyRoHoEzdFycriCa9aiiuXdB/Wbh2EHSiIRD+P1Cu5u9pL3svpAiT
/UOTGfFz108HPUq1ritvNLcYuyjTtRmMsURuok2a4JsG6usW1ghuvXo+orI8Vl7x3Ryz7ied8ARL
wLbV7zvqqF8nLVfXZkGnLhzdQIuTsvBgiL6/yG8qwWxovIoJ5WE8gT04rWwvnpt1yTgFh0EGIoiV
mzfyWgYJqBlZDuNhWIoli7tUtjlARKqE0dBJ3z5bwdrRI1yS4f79X/QmoKEthRYf/ScKeLD0T2LE
tbDbZLDH4iCHPDjnuXJiVXve7fujnPoZ0GNGlwN0BBxNShlvcjBdGJt1UVUfkgTv624aXEDgGGIj
RHJe8NREVbCrFuGeJWameLbVfDNVCWJIKGhCnZicW8kZ3L//q/4wd1ShNgaD51DAPqWgNUqkTmVN
9aGefH/fq8bZrWv1kV7/23huo/zCFEVGkWoyI70+WBWqyymooM0yopdXqasnn31NuOeYl30W7VJ8
3VzIPxnCw2m5BA63orezq4RTRYM9A0Qa1Bx2gHCjGZZciAhndW7omhWvVXHnSyB3wzRX566bOOcD
2LdzjMbbK+WgGefnhYxWBDh2RBpZJBPUQt9fwi0yeHVpbHPjxaaFSdeIa+P13IQvnM6TXXOYOiFi
6YK4lzbmhwjPpx9cwtuVfzoUi0dJj11ET+PkSVAr29Tu1ubguyq/om3v7rxWD8I5tyhql7UXVWNZ
HAIDYcUWkMjF+zN9s1mYqQPiwYNnS6XsFJrjumWTLK5qDwSmWjS7c4LYfjZ80JZ6oeycznIDAXES
oX3SnXu9oC2oV3xRVXcA1Q2QRsH9xIZDrbuicze550ztbRK/O1ElLi+8cQ08yIhGw9bOzbJcLlH6
qMJ2LiC0q9kEUpehA6whWFis3RwizUpxvASTHfm6MPdzi3PE++u0ffGTCRhsdGp8m/qNsWGlfs+Q
ELqrQSmM3SGYBySOnB7qjB6IyJHOV9U6ANghxb0/5Js+B8k82fy/hvU9/yRhSq0k5d1eu0OhOVZo
ZkZy7qvV2iGtxBppgxdyv5LuFqXxwfb/02Q9m/AE0ZFNjPzkaymTLrjo1v4QFEhd+YnC40aua7mz
QQ/GhW5j+OSbH0mO/GErsraAc2i+MdvTcF3vK1uXhtUfctmoaJmzBAWB9CM/wLdHe3ML21BvQBjg
Hp9cWwaIUtWyuQ5iBvTpzemTQlUmGhDX+ustgwQ439DnESIPPFUKGIQcWzd1LKSDOVr4hyW4z8j1
bMFsInJBR8SOZokPNs2pYhSzYotCnKP7bRgk2icb1RQ+8iVTox3ybAbHg+6CHOEvBImMXTVdqsC/
MtLhsKm+qsQHOjw6dyqx2zApPmK2vP2gZNcbAOtlH8Naen1mekvameXO2iFVNLaM3Ps1Z8O/QZ7/
V1r3thdfH0x7Y2AFCBBu/LbT9lVp6ZVUaS6OgPeCnWs2Q9iY6LHhDFrtYBB95Fb4NoYn1nmBBJDX
wdjZFId/vwn8xfY13VHY4GTuY9NZZwKDqzC30y9z8tWZCmgZNXirIczqwoA9Yu7BEX5wQN9OetND
3uS4gRJwXE5+A2UpUk6k7Q5WHThRbS7r5UJ4QlegWc5QjdA/eCX+GOBBrdsyPkAQeAW8nnRV83zx
WvqHNNOhU6SraT7UYClupbnmY9jT0rmzlzUYQAHPzhppZjOl+yQr7WfFu//X5dQNYPSCTUIIBf7i
ySavunIePacNDpCKcSUWmrZRDX69f/86b1JdZB1ftBo2ZtjmQfN60kuv92WW2NUxS9qRjH2s2Fd+
rs7bfjWw4itHdaEvqWGfKXuwp6jovKUIK1k39FKhFoR95Y9PegsoNrKhIYvYtyfMf1pAbySYfnuj
l42zJ1suvq+V5zWhM7TUuFPDEVoo3MS/JTmrv6GNPs2bimcfxJM5y3hx5uI2Jym5Mde613FqXQYS
YC0bL8whT4GRF4l2Twpt1lGeyeAhg9SFZIjh4VWLvHBbxRraTnc2SibHJlghMfRBrWuhhHTOL0va
QcS1njtyL/PMWsIWiZebxQSMF3EGNTdK2+au1Dv9+f0l/8M+Q2oeH0cA4Zv64alCRWqNrhw71R5F
4Az7LoCWEqyWVoY6JzGy4VtETlKiM5bnl84IthfTreLYJeqjtt7buwsJNxj5W58SuYANZPT7KW+6
tvJao82PuleKq8UVbQiKoz/7YL7bP/P69mIYchTkTpCuwr7h9TC6Ax+iL5L8iOsubu6Z7l8Jz62o
3SCdg1pTcZ74mdxlg5beGcPkhWw0Gb//I95eJhsUDzQN0CTAeafM2SYpXXtt3OyoB31wTTN7Pk5z
r3+G+HKwlrn/SMz7D+NRM4ccjB40wc1pyNmavlk065wdK/yGYy0V4/lqbi+RA/TaEelH3bi3AAve
YTC9CCdRDaQtd3JbkOIjl57xLZFBVueL3AhB0ha7TVcKfaIO95d14vAFjRvOblDum8S3Yi0Zcf7x
wX3PXlZ/RYBBXqTIxMQ5ScMHDcO3od72C7nHyaTI206XpLa9dKAylh99g0/g9AFwKoaH5jtDtSzW
OZrHoTvW2Ydl+T/s8w2RCdKJZBnk3OkG7BCLhPKSHylZQRwmyNxTWfyo4f+HR9P3QIoBRkY0hHro
FpX91mBwU322R98FTOBRxkKj2tjTJV32DqWCMzFk1r4dPSssCrf/tDhDcelAOIzrVLfiCeTGBzt+
++Anp45qBeANyv9gbk49LTpj7nqtrotjVgU3c7H8cv3m4CbiIfHyz7IZn94/YG9DTuJAqLRwaSlp
v2ne+5SfvQxj3iMGNO2VqwnnTvPX75QwjQ8m9jaZBP5I6uoDhycrP1WeVCJxqkqa9dFZg8dC6Oo2
QCHmcz7ZC6RZOe0QZJ0uKmXIOPOzv/RQI/TcxAWoBfjI00JHPtlL/gBBr6DTefRWT7+sekqAre7C
5aicj7CH1gsN/PU3DHRMWe0X9VnESE+CS7c1m3wNkv7YckTbc33MrFj3IdEhxiyrXWtrRRs1tTU9
rs5i6WeJRkkSKZi8+VE3ZT5ceUlZVmcTql2IkqJQXoRm2zhfDb8Tt4uhrWLnWqu5t9ympFWRTf1h
QmVjN+pDau0QLyk/uxlfIjaRXP9hjJP9K0ek8XzEz9q+dNF4+IGXtWrDTPfIab2KHkRYe0OdcJaJ
CGLR+9lD0AwL7vUT2L+JrPjJNwebZsiQ2bfzsNhPtSiCLFo4oLvKtdB2VaU3fbLaOpi2QGO5S1L+
XjiS4t8FdQ7bjjRjCAN42Ucp9CWsOY4xNq9Dcqm3tQaknqlJ6NDOiJuB0yo3GqfS+yobp7v2nMHx
92kuUWmZBxNRNberKy2EeFyeLy2wDQD7fOIwpW9y4Q2DeSmodB6aTkt+kQAXE3X8QfdCgovx+2oM
9JxWpyh3mK7oK/g5b66irG74LzqQGUg6+gYt0Ic11c8Ko4WzKBqVDpGOZiwON2pJCTCbyTsLNJpN
fAXaA5AJlvWmF4X20PlKV1FtG+MAgKizgpBG0+LHU5ObdFocq3Ni+m2pGRIx2npMCarYuXXSflsd
TIV3y0iCGc18N/dW6xr6JS2WnVBTA32AbhrAQoxREnaTGAfbEiLt2NffuKlVEw/mXHqhj3GG2jXU
ovxQTd1yhWZP8JRR0H1KRrtC1kOkOv9Q37g7Bz5rF+qI5EALrs0kiwfbyS6yYIAHMcJNPvJGmFU4
ln5DvuaN1ueA4LIOvXJzVWJj1A8wjZGxaahW6/Msd1wBzqXo4T6t8Koj4WRzbK42rI05TdYlNqf5
84si640ri94KPToBdZw1XtFHa9VndwEtva8ohecqrt1VXKZrXV0DdVp+5JRQ3chc58pHgWXA2U9q
npWHYkB6Whp19Y/vVEkeztTXD32QBHxGX6RfFAfvAWUoD9Kk391qain/GYay/NTbbgZMWNjN1ax3
ZhBrrhRPnZLiGy1LzY39ttZvV0DNTShldrQnuzgzyq4p494CyheRd1X3XmMPV527pGd+16ZDaJtT
6lOb0LMq6mS73DcL2TxLVKxu1Kc2XERh1u7lEsAJDmfimm+IdHR3TWHqj53sg563P+vvur73ZNhL
gnT8pEbnOlBZr6LcX9N9a7tavcuVvesXVRwXyGCfWyObtBB+JvqnmbEi3OQALWMEd8oea813b8Ra
i6caDQnOvobk2GVZZNuHDm7G2ne/J3TDe0IeDSkDT1vnR7qo5OxIIiAh4gorj/uydANKWUbTxYlW
jO5m47A8d36grsY5N899ObEMS5dGBUoA8TRm+qdi0t3ntPexvUibwfqmW+t0w+dg5wmKbtD9NRQs
wkY01n3Gn8k40Bs0VbPSHQ7rTJh/KKbVQGtHBevzbBTGzeAH5bMwg0aDmtO2XwOBBayeyPXJc2ab
jhsckEjVY3m2CE/shG3VlGi7dv01Om4oK+3zmAcXgV4t5wWkiWeXvkVsV/iumqABvgm7cLuIjY0l
pqV861oTZDbgx5PusipspZPeZegMYcS04H0uRktFpr/ov8yxS26J1qavItGWe9i/y2VQE62HGsZZ
hJPU5ygjpd3yT+4HK8vXDcifzg63ftuYsxZtNDE+WVJmsGWbrtND4pdcxPbK3uOOy0yBbwQWdbVf
ZJ/0KW+MmG9XIy3gK/tbbzjJ8kH55m0giC0VoUJA2W1LPU6qUwofAaMrlu6YuLK6FNIxowbb0JhP
h3pZqQXxMI3L+SCcj6LyUylPXm/g4XRwqGlsGmunEKV+dq1CLOVwLEiusbtBQPA8tWuxg9/sTLHe
ePi7Jokqi3BeFp60dsqXKdKsqo1KnGdvZKIX16adm/C80RW41Atv/cFbJy8WT6LcVGO0aIfUVnv4
y5WjbgKuaS9mQQZgBVOfHUuharjwJvGnNDz44hS9y/QsRfdMY39LvFTMmSpyqBJDfBnc0v3Ite8t
II1VpzxNRgSglwT0JFew7SI3g8Hoj6bZot+RL+6XSdk/KhQSPztBp++avqmRQa6zs9ya8IOvqjma
Kq/cEY9wDlxP0dtS1id7Gnk+y6U8byX6ifAIzM9wWcazFuD82ThgDT3Zq3+hZtHeUbcRlzb15Q/i
wbeR51arseA0IpqNSu1JcyHnlZuXwOmP48pqFkuDO0CqDdFQuc4HJam3icTvQ70JcgOz0cFsev1x
GVKxs7IJkuOK8u7fhtIB2qAwJkzqfbQTtl/xWx4x63a6IKxYHxOt/TGNwXAjfL+LcAl2fr0/0h/m
w4GAxUCPb9OMPNkILbD4QWRuc+w3bvtMeTd0EC05++tRiGC3hIhglprvSYkJWVu/c0fRHtOZJw6b
bWInF0OdvxsFaT/XAXpChYIbjBP+etUWXUvoVo/dfcFLETWDnUWtAoDx/igvSdzvITkjsFi2RYGd
jhJ9g9fDYEjoqMVMxvsmfIy7UIZr2ERe1Ia/0l0dfQimON3cp8OdrJ3rtlkyuwynR06IREkso2yn
7bjLGSvfXeIsv39/hlsCczpBCvrAsN3NkNo+uZ0JBMDVQOu9d9vgRllE5labP+HA9o8mmw9Krqf7
b5vd72Od5DdJHpTStLXxfqw+2c7PLD+8P5eXnvx7k7Fefy3TwBmgmFm+qyDswiBUMW7H8cWTHZWh
HxrRXRqdcbXF5h6V+VgPPyBonJYEyN42zW54cNt64t1xsluggjRubVrzsehq3UBjpFko8y3oj0Vt
YcpLVOaBlLV1rvRd0WRmC5hs8VJgRXpp78gZnJtSl2u9e39dXvTpfluXl9/F/UIsTKMSHvNJFovF
Y5pgYbocoY7O3wdDDSjwkMp6WrpeDJ2dRDhbJXdek1l0cQIY1I2ZhEKT081St+5+CPr+puvGL5Mh
y09IF6h46XQRZ3ZR3L3/W0/2yMtP3UjedJgQUACG8/oTruSXRHXufAxWT4uHpQNdMpNavj/Kya7n
KBsUJrkMcVVBlvFFL+y3O1fao6Uhx+QdkS72v2SVpkdFK4eooOx2jkXpv+UK/4oC+/+o+sEmmPkO
y/XH0A+vuK3b3/83G9t10ffAvgO2DKoHPp6V/9H32P6EngzniOrmxrv7L7cVwjUyNbhc8n9AL+Pq
Yov8h47NHxLzba+bDfXwRTjkb9itb3DZWyWGH7FhYugSsVte70aeHqSVuia5pbVsx2ZKX0jKJ9ze
lvPWRwa5MDHOdjYVSF+QUf/Ta91B01e8pzwg26oiWdBm795AbzfN5osMgeFITzwRDeNPbTWfXpb2
/++y/0MI/+4ue+FSP/5T/qiff7zebfx//9ptCHe5/2OA5KIXA7d+ix7+u92c/6HxCEmMUiNN5i2C
/o+2hhnAst7sWcBdUfKgMfff3YbuBkR9MIYushweNDb3bzbbyeuxtQ6IAok1+LcIaGB7v95sJvjh
ZeRteMCw1KdrIJZvk2FYvBctulauMr8j1VwbsVuW43WSZN4dL3f6Y1IOmmZOUAwPv63h7b/eh99V
N5j1b6HB9nvAtVDCJ8iimcKV/Pr3ZGuaGJPM7AejGv2rKctwBrZUGc2F+REBYpvafx8ohqLsCY+c
5ARKKuOdRCFYFy165c35Y5uc+RUyTn6ImC5FQ/oY826G1VtmHwGi/jgmzZoXAjvF7JNoRDnBUgP0
zh8lYV1zBtsoyndIpe3fX8WT/t+/5/bbOCdBieON4zQIXLZxi4rrvbgUu+7ihx5q8Udok5Ou0Nuh
tsf1t2etoy1XWhlDeSGNz9AlUsUcJc6in118PoVWSMnug5f0hQz4+6ejv0ZIgGkY0fHmF3iyjCU5
ADr0ufmEM6guUfP0TXwWehsJrZqs9MzT+1bEHjqPCNS3Wht1btOIeCRxDCJToN0bgacQa9RaDUlz
b9ZtEo1Oj5lW7YFHjQKpY0IksEI394mcyi7KU1QHkFApihvLq3EcoNXlP/lqEnUogcc7obUYVY2M
pNC6sG8d9yGpRvecEv5Yh2oO2jWcCYjPZLZiHzhwgLqwTMxiPdMWOZi7cvaMn20jS1QbLameZZO5
MAYhe/S72c+TYhOfyQ/trDcJMBsMzUPJ/XKYF9CDgPxq1ETrNSt86Alu1YYWrJrgLEusNYiqNmnB
VrRDFVAZHoqAWqqUYEkULt1XVme0mLdWRv5JBqoXkdJsBBVH9OTmiPJb64SVm61NuMrFvEasjyln
c141V2uVmDKif9LjEDWo6m6hNfd3FCH6H/TVuCG3/I4rESnb1xssSHEadap+fUqNVZ31Rr1+GodF
O3v/yJxePGDSKNYg274ZYG/awK9HWSxPFa2e6E+th/bimMIBybyiiYIeObn3h3pzOl/G2pTEtpAB
hNHJpYu0St5nsjSe9Ik7kMFaC6We0aj1sJN6We6U21VfsznNDq4Kkn/KNu/NEE+E4hHXEMPevf97
/jD1rclFHQ+1Cx6Xk58j0U3lSl6Yei3cPY2NaZ8Yqj3vF2/9oEH7+v7joHKpu3xGPI22fOWNKLGf
5MIc6uqBJ7PEwVRq0ZD7RbQsmcBrEZdsz53JPCmmfqIOVh3/Zqbb8NvAhH42jzL11JMrf136QRpG
ZT0Ad6hDVDcgEtER3jngUT+4gk9zCoYCL08MYW39SsLG1/vJnxY/zQk1HzpkMm+nYrX3/tgN0fsT
IhD47Q17mRA8RVYUkwwyCvvkuZTCMhdPte5D06WQPzy3vzZhf0TJmi1XAT2Eb++P92ZWHlQvhFe2
GHn7ktvv+e2yX9e5W9S6gIQp3Wm3+VPtmtJ4fn+QN5N6GYRPhbrRxmo/WbqidNe+YlEf5sGT8ehb
uHU7MKU9E6ngfMjnD/b/tkj/fU1YRMbjkoHLRqUS/4+TRQSWoBR07eRhDSSlFoQ/KaNm+rURePUe
+MB96mfLXpvX/IOLwH9Jzk+GhuSwYf4DSn3gwl6vp2r9shppsP1AUr54qozVxy/DgUcVZqof6082
AChUlJHn9UNUvUSBmWBemxGij20Q1mtqdWeV2yFQ2Rhe1e/HyWuezE7TrBBTyBxLGgdVgIsBMyIi
AdTHn2Yaz0U8tXk3wnxbrGen7BeXtkDdi2sb8YCLSdqEQsLg/TkjB8qfV9ElAxKjosNoxgNmdZYu
jrHQ9lPqMclyvI18h3d2hwenhkKyNc33bVLm3VkWpN4Uur2WfIaRnhSb52Hh71fUSoNDNXr2tUlD
EchIIeimrLU75VTFLW1qUdsZjGcgFXVLcFZ540VtjY0Kl2ZWN/QlWxyx+slpzyZ9cfR9QDstiDEL
su5nu/WPEED4y/lglk2ETCZirAJG3/kYrCDjiVeMGfsNkeXRgji0fd0g7RugZy1cFCca01uvBz9Z
83OrJma+Ra1ZFOelUekuUDxnvOFgjyVG9hjanXd2n15SdKQMaE1rnp5l0qocbhRZtpFvpKVOcUvv
k3jW28k5a4XE9imA+8UnM9GMvg3qbGuS5l3Sn3mynWZaATNdyJWODuYCfJclruxpErvU88Uv6TW0
fFCXIIaxO6PfBakuAq5N1yBI0atu2thc+gSQ2lQqzpwCyovAfeFTkdjifnWFf1cUVYUkem36Aqgc
TTKae25wWB1KchVSj2VUe73zhR7s5jbbBFUZNpND41Ylnv1tXGlyx5YM8nhBDRa7OMSaOyDABryn
sh+6vdWNffnFQCDXimo38eRFmQb5GK9eWU8hhNJqOMvdKr0fuqD71q+r+FksgbAuOyvvrqbZLpJd
UcrG343DpD2P8yb+DMeB6pGeNcFx7c3011xBhtslHd2WKJilxXbW2pQgJbfS+xYlZIMS1yA8IANm
cat5NvqpA/id/VClNJuHrEMr3JLrvWsrhYSZGhqeIGOGSdHqZrYflAVyerE9kJFN6rpyX4xyHi9K
fuqXKZHmJZ0xE4qS10xZpHG5tJFcJuOW/mu/7sAEJJF0e9feWw0a14cyJdd/JDD1s+eCONL/rEqR
3oih1o6OlAYRgL4U06faNPP8kw5fVF1lzgRiEXPyvAzrJdCvhNYj4u3N5lzsq8Cbxt2qkjaP8L2Z
DsIt9XwXqNm+ribdP4JVDh5aLScYhIxYfG/6gF1aWGihY7SQaHf42zaEgkovb7LFMCTtx9r/klPR
/AfxjOCXlSvjm6Q9PYeO0wsTZXGMwVnW1s3PxUSdIi4gD9ytRemUITxQ+4vBP1mhb1vPu6Fu5imy
kOMldF2CuduhmoN4ejDZ7Y0jenltoyhasIAdhC9Rlt0z/enJQfvFKaloDMESWnJ0d9xm4xerH9B8
9JMKIkfSm18cKNb3Y1cNKCVaDRQYT4x3GuLyj6maHKaSBlCDQEkhyMPHQq2+9EFB+mixIz9fGGu4
DN547Wtb1VHTJg1pk7FgqYZ67BGFHm35c5xAuoUIHesu8vqO99QWlCZDipoaNDBc48pwSaT85Xnj
FKOnuiQxEvPldedq6msGHwURe/zlbxPEj2XInQEArXDq+jYdUtq0Re7xJVCElF+sZkkhVVpFhhmh
UwK/qbVRPC9OmdOstWovQIZwIA0RSugd+7i0bjuHew0HJ03/LvRNYhx2pn2mVYU7kC7rdoks+1wt
nz3RGcM5sHEjCTGvhOxRJcI8dyai6E9BNUsCftPIpxhcSTBdcmWZVlx7VoMOssWpj5Iub9sdisrY
8NRz435zZ0c54US/+KYjpMp2lVUNbaQV5UrXPavLh6Iw7SOmCAgGSa0vEXwqDYzb4YwGDwo4s9wF
En21SOYBiGA1uQhW2sIPusietZWrEW7sTbduPTYpZzFFuOihdpx1AnopUvvpGI8w8uZYGMnCLVdJ
CcBjbT0QwjDVaOXPqU7NnRb8ZW6h2L6bWjM/Ljn/7g4QtvZcGg1xEo5NlYrcoQIwsoppYB810Mti
21RGz/q5WR2NjTvIKF2Dqgl1tKqdaHSHwdrhWKsDIVLdw1xr6xL6zlJdTMOCK1YCxMjcl6nX+hdW
U41cmkGeqlCfDTZ1TUFFhXaL+/N+RhWpjRPhU7abhx6N6VxzgyRyx8W9A3slflb1TAKZtKm6MvM2
u6uLOTtgxpAC8smS/hMlotaJlmHYIlrQKGg0EGjOod3LDg3ytJAgBLQ8+TKMjryxirLJOFaG94vS
z6qjlpZ4j2ZB42U34vT7Y4TXse6napm/5o4Yj/48tlroa/0y4GXViRsvs93nmjBChpYAyh73EF6/
FKl0f8o1WX9V2L3vfS3hDizdrqPdoPDiik2hyIsFPeiDXk3COBtERwrryGBEFGVaWrkzzb6cLkSn
LQBZR/9xaXIyW1svpkOZgendMQuHJhWAYxn1SbneEqrZPwVYwSTsQILU4VJO8ikfFnmj6gb8rzZm
WDuiyZA8zd28sGQOGv2R7dVobtdLp6AQ9uJZ80r1jEN9mYYEisUv8oHlSpS5vVPNl9ouYSA2XeLX
e8iWzjc5aUhkmquXO2fK9OYyWkcNjkLeuN61U2VpunPA8ACx4mb6NPh+i+MuvhEadwQ6OaFVOO5T
U+OwAABi8M4L6SZd2AQ2dhAbNPWxoIV9nNKpKuLKW+SdpCOJx2eiNyrmxUwfweYUD3knXXZk4VY/
CJbyn9Vo4hZNej/TxFNDfovUOdpjHYjZYt8AcDdZ/jH4ZuTgGa1qnvHv8uzcBmtmzRdVKqdPq5nd
Q/xubppaZCjlI/AbTo1a+73X9B4eJIllP3ZlXYxRJ5og3df6NNwtNUbm8UzUmSB4oU01f8/nJhCc
kzQ0jHkGf9P1SkVWnmfXyOkHVVjZxlTturnoBJca11RmZIAhfMMCEDjij31py85cdtUqZupWc5ur
Hbt2Vuepppvn1ZIPETsxuV7RH4Q2lrfqq9nVhJHO7HALZvaEZ1Fah6vh5I9jMw480kY126jZjzMq
CqU7f7M5p7gKmFTbOZvcwGa+5J9w5Na/Fqsy/Fi4+WRGrVNmKuxmgWOcOyvRXea9KPcJLCQj6lRZ
JTdoQVQ/Wr1xganNI45vaVD6yPqvCUuQTkk309+sBVWcajJn7HWDIasxbzWsatyZg5dbRAxay+0/
DsE37LmbW4QI1XVhZEJFtg9oIwwKbTQfhZA+qqzSdT/VNrTGAf4AFJHZnKZD0a+tGWkNlh6h4ffw
nm3ii5B6Tn6+3SslIXGbs0SqmeqzJIcQmY/dVp8qFGiSwey4PnTcS2RUtr0z0UEwpnWva4v3VC9L
easGK+OK4mm/0DIfWwlar/oXd0VE4FLvR/+YJI4SF0tXyTYe1jqzr0wMXKplJ9q8TfK49WAsf0Gm
sZChaG1b7DWtoSpWVA33lDG1yc+sGLQMwWPbugHjVwBT6odcnpsKM8SyL0x1YZtcm6GwdQpRdQeI
MzLsxVx3i9anKaQad66RRljkLYW+Ud97AGquerkY36umCn7qLddBZIhGr3a9ZRR9OOjEIJEAX7JG
U1lZxt6za4CTMivGa1jAPAuJzMCCme6a3XSBV4Q4o9TTfq6xWI3Wvm+X2PUpLgDxbLQbpfR1/l/O
zms5imVLwy80GVHe3LZVyyAQQkJ9k9EIKO+z7NPPV5yJGLqkUAfndrMhO7PSLPMbWBe6o/GSeN1P
L8bEggCABGxGZor2CpIq9k8+yJtDXjYJjWNqtpguj7h06DWgVxlo5cEmh3N2VVfFD17QTkBPpojr
UpG/fK66bjZn6UYzWrv+6P7y/9DP0jyPn8n85D1hzGyEY5T1lRXndJLaGtxQyo3FPRyY2g+/CEbg
qHXyUHHUtsCoiXPwdnUe2BTeD+xvbqco3GhQkgZ22Sr2HO8bWWyKYFBfd/0Nj3F7MnKjTVc2OPt7
rxZNu3JkKKJNWqbFk8GVhimbwvgiWltIp1grGfZQgQ1NBU9Bo0f1bVdmEUCXbp7Y4KRNCEm1Ne49
GbrFDd4qHSALdD9eBMVLVCvIkDWWwQ6vA5CP5YYLqPiJNweXP+xYRCtE10f0u2lq4EsyBL5c1aHd
PYcUGn4Y8WARPpPD2jBAWvs6isLxmY0ATTrBj8Had0YB4VunFrcJwxhMUghNgassafBX9mEyO2WF
JzVwePcGjj4oOanq7MsUaelXstLsqFk9wF3ppOI513LOoQqS+onkPHwSRZkf7cpqEeBK+6dOKhPf
RLLjW2zay+Jz57VdwFI6oq6oVRvtPTyD6dHquuzHyMHpVwQF9ks3uq3a+TJ0aj6/whRk1tZsfgRD
k7+O0vVxJDcMqd1owjB7oFQWnKrCj5Pv/Ij6Gasr52s8lMODHYxcRC7SCLeJKRCvyd3RB7sbOrRA
XDkWXzLUXPgqWejVGwPRBecQulG4z/CvILdRsLQ8fAKGlW9N42vR4QkacPwRRzDjm5bKPbFB7k2b
NuY2WeVeRDIzKuiMq7GZ7G912VKbjorA3yEs4UYgXzEvwCXUcPNNGWaYRgXFqKE+nfQBOX5oNt8b
Cl70TPqgsO6cCOL8HgmUUN1aXuCWW+x0qCP2gz88x67Zim9G42U58OHSTTfNODUY6RlO6WwBEtju
1mvr7sEdkORYgeTqm0OHo7zxHEwhQFQcmAIwp16fO1sdl5rfUd6Z1i7WUFbehcKNHECRzRSvSwgp
/cGWIBosSakaFp+Gpq5HX+1zwKJd2UFe1gd/Pl5oknq4pkx1696IqG91qKx1fo2/VKtfaXkB7ZGX
t0t2YeXk7WoqBlkSKXmluyZp5vEzjbi3d4UR29FOn6xBXQeDOcXbvkL9lJBm0PLroLL85Djhn1uv
48xCJl84QQ1E2qsGhNkyPatugLfL5CsFiBzHoNGmx8CCzMbFk+32u1TMX1xCLOd9i43ws1ImWgED
ojP6etCy7rFEtek7+RG+LMgvpU+haVgEeRqwxp0sSXH8mMBn3WXUWzcJ5hh3KaAzyb/ZVNneDYdU
3/gB8rPrlKhvjiyK4msSqvi5Y1vF69ZxY5pJIEY4CmVUNFfgPsizZd0TWOlAUCuQ7tH4Lbd12hkD
ZZkvMW3YfKWJsnrWUwtnRpmyKW5c35/zSzPJ7BsjlaU5M0vt7x4k7H7dd3bxmKUjJsN0R5Ar/x86
GIaNjYv50jpO8av0I/A0kRaZ/1zlNKBDzh6Z3KiI/c5V+b9KqTVwyMhRCaZMrsr30SjrG8GruK6z
SW7spFVfPq6qvindcjsbyF66QDKRKVhiGO1K19uU6iEmULjPDYnnrrWkqS7UUudffVbQPBsFUYTz
WbmF3Y+BaZKFZ6K4MRBZ3zihQvc5FOUF5NPbCSGUMptWgMcwqRUvUDuiU4SJbpAfAfL7hFVpdT/a
efv48bK9nRDsYKhA8K0YRfcWn4mKhZIDrpRHTbC5QtIaEprwR0vh8EIt/735/D3SorY+DGgu+Vqe
H4UXqINJmWlj+uXvj6fzprY+Yw5AssxUTIPexOL7VNSFtKjr82PaB8muxl7qPgiM6mWsGvNT703i
8PF4S2kXSuqgGDEV4DvptNmXQGD4Emmtpqo5jpDpXwJR5tm6RonhK7yJdFa4Ka/yIXiU6FF81ppg
2InaRF8IqITzZXKUs7JlX30fLKVdaEW982Fn+iQ/Dsi2AYXyfKfqY1B3JQfuaHPO9w0MwVXb2OIw
le3rx2vwzocF/8bJA2pLMuIstlBNmZ0LfqiOgLOztVsYCQwaXA0/HuW9+SBwOAvbzlCOpchhqhAr
6q1MHePUNyhXZD+nVGSYJpKPfTzSAjRCwwQZBoJXiPPgh2ft4fOlG0gyMCJsmmMqOrnF8cq4ohqc
3xMe61eikv1VlU7hXQPb4imta9Ajqi/vJr0xftldEFy4B5byW/PPIRGdAQF0crjZjMXPKa2p9fKx
PwKzR+1Euviqrf0wdvYpzxlQeQJ2YyuNyr2KKurmG6dBRGUXc84+911hfXekqiAIWIBFYaf7Q7v1
SVIlVXZ/PORGbKFZ7uQ6GiFpG1yVlZndCTcPfqZmJu49uy+nzYQQ2jfkBQtv5dcU99Yj+n5fOq7/
e5FIWO4ff4I3Lat5yjTHALCAWCScO58yEjCtL3uX9ksZRmuHOte6JQrZqbiaNiG6jN/NalAnmi7T
7uOR32zmuTkHy3X++uAll7euzJKCMRzvJcoi/baIB/2ZoZILo7yzmdljBsJInJkZKXw+P7eocAYP
9fZokgoficequ87Rs51V2Zdo2+8MBUtEx87CBHSl/9ldf73DqF5lXjJJdUxRe1oJjbguc/PnuMLs
/uOlmx+k87cRyi9bVEcNgRGXxgGlsANovfl07Gt3OwnH2xKpDdtE7385cRSjdHVJUOzN3HwQZIgR
0UudAevOopMatVAjCs9Ux0CR5tip/pU4UFvVadh8/Xhu743EEfTmyYGiWMp3d54h8rQKuqPXUgKR
UdLv4F3qa89wL+nBvL1+mNXcg0aai7YpGIrF5hipbsnSa4+WDKd7oYBK6o09rNPMmNbF1IXbshJz
dKxeBhKx7yLFKE1Eob3RosF5+njif7rRZ1+VXwMnBLi+DrgX2YbzXzOmWamJqOyOManQqvNd5wqy
Trejx0djc9C9BxmPEtGI2nlwu1LbkpjaT/BdNCoE/j42Gu3l45/03reYcTIIl8zRpbZYH+E2PXVt
szu2rRbdQhHTtmFrV9eUYC9tsKUgFbBXvA7QApilgHgYlkSr3Cn7rjfa4ShcB2dFWtHwYanImAlo
IXe8BzVLiuC1xvDk+cgz4jdr+/vaLmhZpyrrP0F1GaZVY4yUvt0uBYGluU3+20L/nZIbWe811SfS
sZqF+uGQ1j/pvRBPaRxqjx8v25ubbZ7K7NHETTATVRYBgTF0ckojczj2U57vUS6EMenJ/MJrtWR3
/Fkxvo0GnInE8M0tkNJL1McsH4+5HtZbUbnOpwne9K4yy+whRKJ8XWXKXYX4vH5y46j+jLIZKzYO
ajs2XrBzVdbeAHKzrshShquP12DerIvNbCMpTDZi0HjAHv18M+tGnSgUd8fjoGMRS4SUbcMqeKkk
Zyzs+ktGJ+8tueViIsdKoDq0FFnyKb7Pje/xSIWdDp0c4m0ZDOWFe/edSQGPoSTDi/nHwPF8UrWp
pAbvYToKR5uLhFGzL8bIXBXaJO6MRv8vZkV0ZM46EGwjroXz8YxWAInwi/HYO5q4RsKH7jJaHduP
P9U7aweEHfdag1OH6ckiBMjKAApBUI/Hapz4OGknfmRFYVwINP6gzc93xExGgsABgoCxZo+yv9PU
wTZ6r/Jj/Shjt75uK3tAYS+RFCEtGh8Zdaa9qtvsoFcOffLGksdilkh2GjO9jey8oj5DXDJS3rnD
1thcCy8i2Pf1mzahQZf3cX5hC79dF4JgdxbL0lDVBTF4/oOdzC5zKXT9WCZBtCurDB56a4UXjvHb
O5ZROMvIcoEixh/5fJRaeGbrILB3jHNf7uNOyzZjLauNr3rzwoTebl9Ac1xN1vzMcCTnn/JXgBJr
JtazRmkfPZua9OhiI925tXPnW9VwTQfZ3Hy8sd6EKexZhtIcDgxXwZIbOCJrBgBH84/MW98j1dih
mRo7DuJGU6VTRo7GfUkd5fvHw77zkMIVIpsAV8ZjgmLQ+TwNdKCMolbiCIDIuOJWUOJTWaGkeFOw
uz+JLgkw+E7K9gu+jE1DvzW0v0sjwz98coR/bCz6t2uorlQMP/5pb7fU/MvmQg3yrKRWi48d9o6P
ebUtjwqIxVeOdvgtc6PkwijvrDsushQzHCTYeH4WB1oapSEFevjHpNeTrYaa58YJ9Io2VlhXnyIn
ivaokQYXDvg7o7K1+JI838AUl7hXvTIlego0HMhgxCFAEu9XAnf3JU5VuNfb3MYjJ00u0LPfbmlA
kc4s4ULIzWwXC9qM1eSn6GWdaoLfgx8PYJnTmppyU4T7WBv/UcaWcwogCvlR6D2A/fmQ51urMoTW
xdWQn9hjhIi8a3cRILQLd8LbbeLzwMy1DherUmTczkehQVYZtXLKk2NPP/0YgSmtyS49ZsuLh/ze
IcnlcIKOhGi+GIQ+i1GC/LFPpXTvuJicGzeczFVoF/b+33a9qcNYIX8gqCfI9pcCfblJblcSp54y
5VU3cO2t9RAE8v7jUYz5B//9wMzDsPtI9LjmqFAurjdXF8CoWvbCFPUZGMLeN/pDaXRxdFu5wr5F
Myy+o5qO11WfwhPdlB5gD+junV2vBDVrkPjK2E25bqKwkuq5CUAk9PeDr8flPkcwVc0Ow/QeRaF3
X/zJ859qTegEmlmdGqTrWn6JFLHc33/mxL7mtCDN9Rbg3SVFS/rM0vX6VvRpsR2zvrpWk3VPN/2S
JcRy3y1GWxrtASL0Ze4zWqv0dGMqhWunKy/5q73ZePN3mp8hYg548MtcklhD6ZnlZqcqTsQ6TU0E
p/2q3qV99+vjLfF2JCLPGR8+c5zAzS0uQgS5g2lCj+MUpHy7XjgkdCi0rifIBhfeuneGwvd41vgk
OIT5OS/tX29rlldgONMBC1FtMG7SArnJCTOta25358L1/iZtJRCEwwBzhZecq295PfQxWXeXW8kp
VyiZ16WlNgWYfuCwqtQ2thUJUh+v1FbYospfnYn2rlljsRpi192tYvofFwKLt/vm/ActJi+Cxkka
FydXsCg0sPRMXAWpQWj38ed8bxjYlHArAQNABZ5foL/WuNa9rKtLMzlFdaBtaj/TPntmX/z4eJQ5
Oji/RvBeR9uYIiDBA7nvYpQiAlbVq+KkddqApqTW3lIVGW6AxPvPKjPJMU0/3E5jOW1bGcYXuitv
TzzhMUUALkrNg9O+iDpdC1QpULbiRLfIvS2Mwj3EszhEG8UFbXt8cf99Vc8GXERL0ggrgGpecVJJ
m+0dvA32rdd1F7bIm6CMTUtNFcIhc+I+W2qR2Q6mLpEsylOYlOH3QkgUlIIKmZ5Rb7clIqUHdDtp
QbNH230wS1rGuOIVK8AP03rizqeiZvvbj7/1O4vtQghC6/EPO/KP4OhfOwpd4zxAVqs+WcCUb1Ph
2k/erBxgwkW4a1VwSZPjnfFmBWJcOubIFMnF872VpK0bxaSNJ3B70/0Apv1zVbnDKsCA7660okvK
80sKMBYLMJPRHybYh6lM8nU+oFlWhWsCnDxJF3WcXZxltrHC1RgAj+q88FUkvffkT5r4qZKho4U+
VVdh06CkhWZP9qke2KmbijfzYBMeO6vI6X1tU8HT0lZtkdjYyvA/7+oyR6/RGjz3t6OAMKw//kzv
HHyaPxQEOf2wLJdtAgtVplRXTXPy01YHs+E1N4Uu5e5fRyE3BRZmEKnAF7EXZZs26mlxhJM62Vkz
bAMRaVdoEP2j9AdfhFHQukZtAbVimFvnXyRKe0dZoM9OztRgHeglyQZUrvmvhxqGsAHzFf0/3yJk
XXz3hus+isxkOmWkejstmuQWiGd04fi8uSpNTjLvHRfmnOXNnOS/L+SZe1Brod+eaN+IZhuGFqwL
M431rQxUfRebg3YAVNanW5DtCJa5fnohUn5zoPgFYBZhR83xERv8/Bdk00ieY2rdSYXCuhm7fgSw
2wELygYgCDMW++M9cp7k8ObSH8JYEotR6uBzXet8PD1v2wZ5rIkmZPkMLLEoV047DShB2eaVbYOf
CKOxuETOWhgn/WdY7gzKsDAK31bTAG+otrT16ajwe3nI3EKZUDE6cKTJbJuM94IbXbtugBKEZYad
dnAgYRPBxYiaXTgl54HOn59iu1wncxcSddQ/N85fV6YRAYXCQomfMuGs6nQ54vsRhTCcKtt/aqz+
GYq5ksbDZkVaaHkgFdDSNK8duA5wPvYF3AywK6G8AhB5KTFfXJR/xiI7YDeTTeJ0udSGN6XIUrT3
tKNfRoG7tqcx+VzEEuwnYXkXbXsjqB+7GGTWhlhv1vhWXTC7y6TVLZpu0toU4LGuwLvBsDCDUjNv
hMqr+9z2pfjsB0lwDdJGPAqdpj+G9Yb36FlV8+3j7Xl+IP8zC+4VWPio9RMiLi6XMXLqgbYJ29PR
GxfCgdLvLb1R62rox4dp6LVbWB7Vj8zMu7sxdvMLOdg7m2OGhsz1UW4f+m3nxyMaG5Ei0jkdO91p
No0AkBURLMFVqIt/34ecQ/pDFC75bMvYvhtypYSqtKMVwdZuPTEdfJmCjmrgMny8qvOh/v+I8D+r
+ue8Q+qb6U+LVTVTYzRztHOOGUDIDd4/5a9GJsa60bw6x5wtuVWV8K9DZBv/qbzxfyPDI0ZDFvMT
5nu+nkUZu10BBeI4pFX9GvNyoIFqWXMVNDxMaRNf6si/9wGpaphzWgGv+E3roshDO50ERw5G4AZS
jXeNqKG3CW29vnC6z6/ueW4zbZdH3UOqgbbPcq90OlJ+UWUerYwrdZ1YUbwz/ar6Dukcok8U5uHz
x99xQZf+z5AoZ1BYIcKfJfnPlxNWpJJdNGlHL647d9d5FmZlsIPCh95v+mM+lOCAkVNNvnSWWd5y
5+a3LsLH64p/8cJL8nZTGTxXSAvSLCKFW77QoA874r257guEI6IWEROYTSN0QANxQ2iDcfoY1QNQ
xLw0Xj9eiPN46s86zOUy3s5ZJeMN4GkSxRQ4yjSP+Op01+kk043mg6D9eJS3ewmkDg09CpEcU2Rv
zlcb8Y0phIznHw2B07M2+MYG18NTgGbnha30diSAN+xZbm/CebqI5yMZQ9Njo6HiE11efaPHVraz
a9FuPBGpS3nM27Uj5NXwRQEoYs080POxQrryVeur5FQGfv6SDLTUABca2yAAHFt3QXGnw9LaQjq1
nkTvWFz7SlvLLAcGCRFj7bZAZSNRXYqE3lkDLKYQ+plZ3OgIzX/+17s8iar0sKBJT72HjYrfRO26
GJtgb0R0RT/+sO8tAR0ERP9mNyvum/OhgOIOoW0H2SlvhmyvTXmxLUJLP3w8yttQC2sihJKw1KFm
COTpfBQlG8QN8qY8dUNq3tbUeOjraj0MEhvrrmlwX4A5qM3Hg74zNQxCgQfzflpIkiziO0T40gGe
SkncjNq7sqz8MObxv8dQFDmRAJxxKVxHy6vPDbGPG8a4IgdIJQKQqCJrQhi7HOOBCwHyn0br+eOF
SBV2m7TvCZLf2KE7ALnaGj/GE1JAAbQgXzmvXiDCG1Mmwz07vaLZ7thoeMa6jYBCCggnWnmj6zrr
3gudK9JgJ4GakCKWS4kOq8e0nGBIEv3CJ0HfVV/15tQ8GkNYJzstdvRrO9Iwx3VEH5XQYd3GXLUD
BhHEo4P2O4cS4K2GIbW/DZQcylXF3QOvac6HVgpJ42cFVPZ7IbMWH0Cb3wgcol3XqHA9wq/vfrYt
OqZwn2Ksj3yDtsMBcKj4MWkZ7o1ZWVo7TeuCak05oYNVi/Lta11oTDMCA5StQEX3E/6ryrhpXBjW
dA1k/NPtKgMKSW4On/s+p3ZWyLoYNl6jQyJEBHXKMQCrbXGj4NFo66xItBBqi4ZwVgz7VqyNRBkY
Q8bpA3Zvw+/ChgxM70VCBx8wOjzZkwfdvlaa9yM30V9eA88u7tCuHfRVppKMmrir4nzTpTEczXwy
M0how2Sj+QyYH5YYqBC1zbxZ4QOKmvfUDXV2qYq5KC0CWpq9GYEUUJkl6uBMnR+6MkGhAA3l/Kcn
7FUb/M4ybweHdPIe8wIJE7xItPxQxD+S6EGH+/Lx4VtAPN+Ovsjm9LxEywpF9p+9vbpDCLx8Lb5a
d+q788WW61JfR+2+dDdq//Gwy6B5OefFmc+xVw4swaipSQ9ksl/h1l0LgRh0DVvX3jqjtW6b7sL1
tnz/l6MugsrEAXkvVc9cYYi4Luv7BMQ5ZdkVHFN5SZ9/GW2dD/cGTg1BU9MSySSdwdigs79GsFm4
CWSuSyZT76RSXJwujyPNfurCyyQgHYyOqyWvTw48w3BVgta5SczxV5QF5efSn6nckRiuIr0Fz2M0
gu1slY+1hb8MOirhptJVshtbuzhYxBCHqQm9bZNTt8I+YbimiAAltUyNA3oT1oVA4p3rn5aEZsyC
XiiuLSUwQ7iWgxHhLZr3dUlSX6Ma4hT69uMN985TTRkIyD4yaQBkllodXVr1zjg06alqIfeOfu9v
xqmDDxGM9n8xFFEY/j0IxIFmWJznwDJ7WPkmUQGKlFeZEzgbPVX+ARWr8cLpfee9/qPOa7N42vyG
nl8d0oQk2aHlfRKhAaOX9hgRCDa+N52YqnBVK+k/qHIYH/59Mf9k7GCtqKotX2zUQZC0cmV+au3a
2OAQVtAnk+Z6irzwQkC7PENg9un8orAH3h2TzeUMdTOP/cHx8xPWjCkkcQhlYRgmV73VipXZ1/Hu
46m9U/ZBKFinZA4ACHD5Ut5WlG3aW2lKK4Iu8baq6KgkMSbejdFReMXG4lmkmMTVBJbXlmVGWwsk
w4Vgb3k7klrPnnFsU486H33v889qtuMgqYXyWWO4Woqu6J1pK/kpE3p0jwGr3GX8RAzJx2Rbjea/
2TySqlD6YQVI8dnAABoWYa3lxgGqKZlON0ZvvrOJf+mWVexgL8WHEkjgld83xYXv/HbKxEvowdGy
JkejInw+5XzK/ZhYyjgFzVRcV9Cpq1WpZSiT5UXzOUl79AOaNrtzq7rZelNzCbP85hZizsSfLDyj
zwi/8/F7Jw2hpJjGyZKzVq1tDbfxZF/KZP6wBf6ODMmT/uhc0+KaOSnLk9PPfgT4W9gnqvmNvgry
2Q4BUrB/U5RB2s5qISLdWMAsv1sNtD5kUQLEYzRKPMU6LBL1KcRX4UX5AsmGIqvhZ2XmWBhwqDob
C7q+1x7QWvFu2sJs77pcyq2CqtSsjRTSbUHHfeZPyd94tBWvMp/ogKCxH290dpu5bqoxDjfIE+lX
ENFLZwUgFD2lwOymF2H0RgijXsJ2H6pwejVR6QFynRpTtXYQlPvmyRqijTT89Ar1M++gj12j7XWU
vbt1TlCHOUbjj91Kk4Vur2xIXxWYM7j2W2WF9q0ZBd1sz1aX90WRGdaqznPtk2htfv0QD+Z1YFvZ
65BEFip2bNx1lodwe6ciqzB08Yzu2MC62/sursd7OWRivHQ1vAkfDPQDuGZnbVee2qXbzhBAqq6G
wTpNtZQjMk5dhp1LYTkE87pzIJoFAKv3RfRZNonfHSDLQq6tBInCWtVhFm3GwIi+oNPuPpXYvdar
fnCthxH7nU86a9Je56kvLhwsUOps3bM9Z8GBonhsW9QD6NctIjyEEvQ+KSH7mjDJITm3cfdS50nt
4+TrxZs4p8QG73cWdDDMyseIXeraYzhhEmTFQ+qtaMoWcuO4gbT2qSqbWxU06kcaxvict8Kur4fc
QBlDN9vaXkXYqdwoMagJiWgtcvdd2yHdkkovfoUD70wrnAGmCrtauJSd6o0fTgqJeFUjMSKxHXEH
uRvSPgFE1Xew3dHxQdKvMHLUxHzkl+zdNE1xtNbTpnxFy0jUm6QQ2aPTd8O4B0Zv4YjsSwzJXVFi
ZMF2S/yvKL3lI2VDDxE3Gar0K/p0g72O6r64J20P7mKIBO1Kb4rpxZfDeGN4USZx+GuCuzZR6LP4
o4BkpNXJ9MWN2kRsgqQUV23vFMMW6Zn4LtDaQc4eFTkm9h5yKhs9af3vTtHqXyOFbcM2UqP3Iw2K
6S6DhmnsEAkTzaqjT3PKa0u7R5hlfKHGjahCp9nceMnYub+spEU5jQtYfskTvBTBDxaJf6PSIjgW
DfJUq9iY0D1CeIQ8LQl7ZF3MOl45lqof7CIr/bXW1AWYz7S1XzE2qSSLX9jlFkqtQJopQla9wmNG
u8sUqhGb2DeGeF/6mT9t+irH7yOVWS+eRtS9m02o6UG1iSs1jHdpNcHwn0DznIayKMdPvp2I+AuU
bBkfnVLaAgRi1fbwhPEIbx5MTaYeSg5xUMRX7dQNXbiC++Okd32ogawB3SucKxeogVgXdVB8i1GN
azBeFIm1iYNEw52mpLK1KrK03QP6QGGEnBKvJ7jV5S/XUerZ6yb+im6HYw/kyGgepYn6k1Ni/bOb
pGxuMyFCDVZybJBe0oi/piCgY1iKOxRSmWNHhJFVhh9/GuVgoQJfNnq/L1RSodPVxu1VbzalWvdJ
XXZb/LTCbK21YkxuMk9Lf1Gqcm5HK7Zj2IaGjaxPrzt3VGLrV8tsrGpNU8m5QVQuRqZukKR3Q4nK
ClJICIuBcIoG5Iy0DLnnsfWG/Ywc5r8ACgq3Ji2I6UDnN9euWysexZZSn3HrNkNobTJRoQBstWCI
D2hBVQ/B0In8gKB0mdx2Dk7T93VvujBIKIod9LYpruHr5lW0jsWUvoahdD950nNYbLMXJRQqM6hX
Ov6Pd8zTnHZizLmvZOdUn1BdFb9bVYLrHyNhok81ZBK1iTSWd3jG2OP1UOhBcAUU3b/SQ2KkNZs+
bdaaMgtjk5h9izt1P0T5J6t0UrzLddlkO73o0IKgk422QoxvrXuowrA1r4A2IsAmtQC68dRzhmCJ
NAhNFPzwVYFV0KuLbgX4VoPu8c7gQ3/3IVLjNB+kHWJ3RhQ8dJrKqlVFkf0FaIK0t7rA8W6bhFIe
FJIqWEpKN33t9AqKhxGGk7bJcD4t+cxGvjV8fsem9IPoxo74fWi86bP/l1uFr2YT2bjfUoOoQP2X
zpcgQcXtGoXV4oaGFGoJtYfzEEpaPgm2SMWIcKw1ufNFaaTfXEndZtUg0PU48cz+rtqkVivqBQEA
fpSAcCSQY3SUjYeuG7xpv4Thj23k3mv14HmYaqApRuc1DveT0o21KVNqSHmqrLtWQwF1VddTZG0q
yl3lLIcW2hR1TEfbOe1IH1UhpBut0Pgie5BojwUUO4zpEZAYdkiVrNTTaBXlb6/JzSN3OUpdhRlY
z0k8Vj/KShGeOSKKWVnTDYv9WJfuiY87letSuQOPXhEmj6KMdKxWo6w1EMSLup9Wmri45zJJonil
61szqpHTtaIQ2yc7jLA3oNiUdiueFj3a5F1PmV5HXGI9xWmhbRVc1HHltn6Ktm4GSmEz9Z65LwJy
snVVa/KbUThNTv9NxN/gvNvfRkdVBXWuJjK2CqGmFyq3AaZ1g5/c90PGQuBqo9/WJvbl6NUZX+M8
d06uRMh9haxKe4vfkQrWeiGiH1wcVrZufBQWVqZJFWrvysn6JLIe3Qc5jkhcEUlSoFNeiZAjOHlc
wSK0lCiOycK9ckZaWxtLajFvnqmFAg0xR3mrHru7XZKWZOl5wSW7GstMe7Gi1H8CVpCF8ASr1iYA
i90rZYY2r0OpG7/xqXPSda0l0WsRDSpDXSFObyyFlxTqUIWG3stQ9MYG2a7hpW66sCeOLqp4V+Rj
glZrguoWsh6z8VSeROYXQjtk1ErfCb5PIkrb6wREBXobRRUYq7H2U2tVTqIrt9w0VIsIcThYTT6h
w6aZYXuscpG9VhHOgVcIomn7eIwQsoSiP16bXYZTOyqLEL6NLFVPthWoY4lmCwaNelhdtVZrBTw/
rvFo5V75ALyu/JxnIWBtti8RYUravculUWgrxAySe8cTr05lqpxOVsaN2g+ijYGPRR1fOx48fTvo
vkBnrND94UA3A7exHMHmGyITLPecqIt+IlKYoTtG6T3Yy9bIMR6MS8v8xu2NCWFUTQb6G7SiSD6V
mX926XuYSCyMk7VvRpxkeGTanuvCicxfeaJS4z4NTHkXKa2nuWQNSAM20BK/cavzygxNbCGlqBL9
YfQyPwIDG9vfqHxo7k3keTlub6i1pCt61dL7mnPV9msEWfrxpSfux6xwGN123zYoJO1oCDQYbIf0
lffDZPHk9yPaIj2CnWpPwMFpKtBxwRAsnjR5tKhiTock1MviR6456A5qUzW1u9YLnFPtiXhcOcMU
PphWZaDZ1Dd2etWSAT7TvUe0eoAlIa4dpGqfwtR3qdgC215p4dhhZOYNxdGP9BRhN0Ta+i2yHgYs
rMLjb4QkQmt6jnH2ZdDHsP+Uyrq0f/P9Wu0lkSDhEBaNNO264poJtsqvjfQ25NJA+FsZ5kNW1X12
Jew4q6/NdAiDXV8mynkq0f69RQDfeYx0qzV3AEj038hgjPXGyQKVbBRbsdlkPRy1XdOabbIZ0sIq
aUS21QTL0cREj3a+gasdoUbHrXxEfqZsNxoVqWgDCxSLQ6MtLIpqvqheOn0yBhCzWjfcGXo6uZ9H
q0uGfTEZ9bBxI68P1h4HGCtqiTcdF5cxtmsTQ8hfWGi5Yg3+sDhmOq5NhzGrCSJqB/jvin6hCc3F
yrJXUzkjb8VYJcnOGtMkuEWHJLqLcyriG12SyaEwgQbVzu2oza9lW8A9oyCufQbs3ROpe27z1Kmw
rw6kMQgYMePsZ1lq7qdy7ITYCeQdxlVTK9zFulyPjLXNRfTZthHf3CPe17nbJlCOuRqTuvlFpqw9
olekTlzRotgVuNDtfKvPAvBpjnHAuhhP1S7tzGchcdRkyUkmdnXUarcxySo3xhhi2+h1s7Eg/2Lz
ZdDiipwjq0S5R96n/uTUFY7Hg07GtjEzY2zwovtf9s6rOW5kTdN/ZWLu0QFvInb2AijDIquKpKim
RN0gKJGCtwn/6+eB+swOC6xlLed6++ZEH7WYzESaz7wmkf2bEivMfQbGB6WLPkgbNCImVV0rcZod
0gwWhytXpvpzCCte785Clsnzu0pZB0KCCVEg877Rg0nW3abtovyJCCxe24MoPKiICFeXBiQgNKKQ
OvOcoOJNU8eRNzeup8ATHehPvO8SsQqqrKhB2zha5XVoyZFWmEmAMd6YTRGClNTut5Ak+3orC1Xe
WikKR/uy4NJJolrBixAzx7vMaSvD0+sgztx27pKT7ci4PaaijX8Mhjx8l5UxyVGyHcCAF7Vw6lWB
1eSAFJ1EGd7oLHztVVpK+9bkX9wioivJodL7X4lQ9d+OPTlfRqNX4l0qmUgCSmEck81l/ne5aqfb
LJb0yO0b2XjukOLUUbiV7GLDdTsA6o0zpTmWtW/UR7Ucpl+GXxX1dT326MX73azyjUww+TgPzu9e
q81u3Y1OKXtNNusY4kOoP6T5EGvMChrAuhfjiFy+MWI3qKKA7OxtdMWmVddWfb/q+z47pi0Ma3QU
eh4+BQjbgCFqXERXppWH3yUC9p+WH0yNh7ipjAoCcl6cek2i0RyrWfiKJnCmfW0GWlBw1UR/AHk9
dlf+7Hy4pRQ6/K5QuCMwzQfjJxpwTrkqkC43VqUZOEjpz8pisZsCl/6KrShva1HS4OTWwieDtSXj
ZLJR/VzEiR2SrqhRTgsrGV4cVOxRLYsxgli3UqvfkjBaIwkytQneHd36ioqCDR9GVQOElaiONhgs
ktnyhFSI3KKsGB/RQbWkHZIZGVqTSHIq17WSjajvah0Fd00K27+jflaq1M3MgsruJ9lGi8EtzH09
OnVwSOHuBUZUe4aOTNCVpHS5tlZ72v2w3zOkKtERjO5EWc9rUBvK4zBE9N94ENvnIezHIxiE/jaK
s9Hf6WhbVARcpXRE6joYPV0ruifYYx0Nu2EoDnIy4hoKOKsC3DRo2q8ujIR/ja8d6N3REuZVlVnV
6+SjKLtWof5KbjvpYbZy+qz4iuBkfRNqFKbcwkQbzU2rtH5ApriFVd00I6VMyZHFVWrEwrhFMMZC
4bQvMnJxMClXnToQ+III0G8gL6L+6mvYNXhZPaJdqbdyfBgnRX8easvqXDVReDqR4wp1Tw3JIl1r
METvtmbXPE1TgZZFYVkZqWQY2TcDwjP+jarp1D1aIirZHUJTfJ3tRv6eUPnfO1rZh2tRYE2xMmLL
uvVD3TzGUTm9ZEJqdI+fVf0O08R86SvCZtdhvX4g4ChQ/Y0s9RkqcqIyZDjErl+k2nfKeMFD0qF2
RXYeqZ3bEfjjDFk55V2Fni6MwELicilhNVhcPcjCrxtZH+SvGcdJR80Z3U0KGq3PPVLyIBMPiHxv
AotHvBFbCbHVzLr5Xg9x9Pvjuvi72tdJk5IW9aI+KrW9r3Zd/oJ36i3lX3pZOH/ZHQEpKlDNRnW+
fjzgsiC7bJ4tauDYNGu8F3RFy4QeOP26PLr7eIRlS2g5wqLkbOQlVo2jyF+oibgzf0361Q8XxnhX
e5uXDTQOUFmAK6ADF8sWlQYNGiV/yXdiq6+srbT7nMPGvxq4b4ZYLNQwCaOxBzV/AUe+rrOX2S35
44Va8AjeD7FYKSiECjpKzIKchRsyV13hpo/Vql5P1859cDd54fbjIZftgD/f5s2k5t3xBlljwJYV
qNLnL6HdbvVoW7XUi7Z6kW/T4CqXvsHaujDJs/vtzYiLpodaj6K2EkY0oRH59SYQl5p1y1bWck7z
n7+ZE3U/7nKqTi+yJG90Sd+Z6Bb7/nUiLuBP3vWwliMtKr4+rN/Iasf8BTbFDkSoN1o1r1G6ausD
EtOerIhNnL/WykXBqLPXBAgtlG1mBLGx2O8UWaeSRl7+Yj0A5LjOHqPrAh8CN9nqDyTTySo+INf+
MO5H95Jt0tkt82boxTmgoD6akWrnL53z3A5/E7sHfb2ytRc5OEoY6Oraj4/36Nn7482Ai1MBsDnX
xtrKXzJOnNM8Qur3ZASxPx7l/Md8M8ziKEw04qwM+TKuEGXz5e4OoegVkkYXhjm7/d+Mstj+cDRC
raXM8ZJZeB4QjUSXfEMvbY3F9ldHXQJCz3KVqLw2a5J6Zdan8AbctC7xq85eu29mszgAEnbaSqkw
VmF71sb4Yf1A5De7sGTKu1EwSKaRxz5XMMc1zMWXqaYi0NVpUF5Uc+jvAH0hrdqZAYT2eFqN4Yyt
rZrgQCNJw2YpTz1iquRnjJb9qh10MOuxyAY3c0x9VRdS5yng40CGlvaFX3TB0uX+dhCbMvS5m0xr
Exr16c2jqW05qwX6P0GM0rEmLRgSz8LcKvQoRUbRqqk0+3c2p3tu2cZIXsBBwNmj04R1rwyOhuyq
MeU3zuhPPxOYAfTEe61vsOlVm/KaDr2FoYjtUPJspTBws7l97HbqZMP91dCx9VVobhfOxXy8Ttpa
89M6owJmMauZonE6KauiE5nNz7cdX6E/bhSu+Syegr+de4p6u7A44p9y6SV898VPoqB3YmVZnDWR
ohEFZXZMiPlj8m9HFq6kRxpc8km7iMxa3C/g0K0xz4APZc/RMbpO7u2deQd2zyIj3mN8FqDz/Jpd
eDvOXmpvwGiLPe0rnTBo7xPnjQ+T860sPQTVPv5yZy/qN0MsduNYiDijB8hLC7LOlZR7iX0oNXdJ
3T3pVHnz9tkJf/0Z8/8bXf47XKw3y796bp7/7TVvaIMcn7PX//h3GkLP4t/uouYXDN381OmSv/hf
Tpeq/td8DQH9BYcI8IVv0r+K5j/+XQIm/xd6IhDHgWjpXHbsiP9jdan9xUXA7YfApoq+zAyoF0Xb
hPw91fgLgS8FQOPMM6D//hmny/ks//dZN1BmsIChQMfQDZC7ylKHEoPhquzafDoaQyGhWdjSiA0C
/CyiZBVICL++WaK7f37wWx/LBSRzHg/cDTwJKnLoNcBROr1baj0bIsUJ1aOU4+AkhzrO9lERUhhC
76lXf8hKSjXMb+Kt5N9l2XcpqKh+oHh/4ZL7o6F0MnFUPmFGUQ0BlWNRUzv9RYopQ31RFMWx1EL6
VySZfh4hoZsN4U0lnkWW+1stoqhf6KF1VdfG70D0Dzk6KCtkv40jXfP7tnDybab1X61CROhB68oX
VfevGoSONwHoiVVVoyDcAVlbNUEH+O8JlWV0m6O+uHC5YB69/JAQ9iGRA48GPwFIYwGzKQ3aC5g4
qAeKLkHogUZs8Yn5ZYAzj8RGV69b+UpPr/VkFzSburlKxX1Ea+/OKXdx61rIZkme+VpcZwmdrS1A
dWGvJ3Vdhy4vGvOlcOqKQ3EYi30cbeyc1BRDXbSxEZxfGetgZ1Yr0BiB/iVzXAoEkKHNfKO+GImb
SBvgG9Oxj5FAuwq/KT+QSh8tLKGulfGAbg9F1SL1UEXLH01EkrTiV65cm4C1rd1cqctXOJ21nlVS
CFo53coB+5JB695q9SYLV20LY3Bl9avB2KSIUUaYKHgIZvP6ll/aO6T7TfLc+/Jv60l7cpB+p3pB
XwTMDPYpm0x8Iw3GtAkgBn1Xad9tzO3PYE1vSbJc5VtxL31zqP/S6zc3Q7bxJfTGfqE61lGACA+T
5jW/6N9WGGXSLL7BtORHJV8ZDpAIdzTcJKN55xqKqx7ig7UzVtYD9BFQz/6rsDY2SuF0/m6Cn3w1
40Ewq/hqtLyKsOArFqFbf6tvkX6hA3qIvk1IiOMBUu0wv3Fu+8eNf3D27Y1/HC3X+FrcNJt0P3x3
qHsf8txDcBzqaPBzwlrKG6/rjbHzv9BkomSShN5QHogNh2Gr3XUS0BrXobbvJrfOE3W+/fSU/cwP
trHNylU8eMHG99Rt/zv2Xf8+3fees3d24Vpeic4NvPLHuLM3w2Pg1R4OLdiaWjRDXFCSKcrj9G4B
FXjl7/i3A7P0N2CRWN51tmdc48qxKW56+qyIldyhZlKsWNCnfEtXY1c1Kxop7UbxkpdkV3wf463z
xd5PW+fQrRHHee2O6dG5B98ijV56nJ45tqh1ay4GbgYK8HfKOr/P7/XEc9oV+JIowaoNXKNnypSo
/7nWPvUI3pav+UNTv742h+fyf81/9RfADNTQw+Z/n/6r+Offg9diflRO/mX954G5b1/r8curaFP+
Kj/oX//l/+sf/uuZ+jqWPFO/ijZv5p8GAP/0lZrfm/+7W/jdc9k+S8c/bs5bTDden0+euPkv/8s6
3HD+0unmKGhwwVpAsO6/XjhFl/8CYjo/cSaYTiQ3//uBk3F5NvAF5x+Vv4VkLi/Tf71wivLXjAJD
rHcWK5ORH/3MEzcHVv9909sWdBvAtHDS+IFkW0uZKoT4IaigOLsXsHMxHtAa6Xeu6OrVm+U587Sd
Bl9/hjEAduKXylNv8pqePiiZPxUSyCl7LzVl+rcmk6nodVMcURPIvwUwZb/hcKHu0FWVv1UYp30K
7D0PT1HAgVSJ9pGKThYBw9saCG4htTByIzjkMnawSmJnq2zov3w8x/dL6fB6Q2IiVIDGtKT7h7IF
OEoJwgP6l74H4gIzKNo/F4KE06fsn6lYwJMhwCF3A1J4MZVpDHxnjMKDDJbFleh8Ye84gXSwM3n1
+QmBNpZniLeFy+3i1Uzaim2Nr8gBg5v2l0NbdYP8EXjozw+DBArpLGhBkpvFx2mQHh5xtgkPQ5c1
a4hzMnZmSXMBkLhghP5ZuFl6GhFdtGaBNy/i/6gTBR0LOTygxcb9jsEeqBI5JZ5SX3sxINwpUNfV
2tbe9CiTrLphKihsms7n9yJM5lmyDjnaGex9+gE7gldfgm51CAVCpaGdGZjeWOmFKtFp6PrPbImo
mSg3Cdnu/Odvqn50isi2NTU8VIn80qM95jpmeW9gJIi7y2B+fqegn8M+4aoi+lpqpdFWU+rIMXmH
AVPwTGvCRVijuhCWntn6syQbFGm2Pid5sXKIWnTULuv4oE2Dj1ZXSgyZja+9DAzsk1tSR5AHfQBg
t7PH8ZL5mSW1kgJVyA4NPD3wzWwe2nxCuXBjvPtIOhuBojL0a4NTtnR29xs7w1Kh5MaYQOmaQZa8
mEEJEKvN7HvqtpfY7e9uKMazobvwgZBY0JfjjYom+lqE0QGr32QVxtidSpqdrT+7eHBdUFhAYBS1
ZTiqp1uvAphS2aCVDoNqKDusNTsanYl2YZT353lWxGK/gaHlkTTMxe1UzDj32vIzoOR67taDLtOl
rYaXKC+cTdgE6i1Mm3vNrsTvsquLW/pIORi+4hI++/2iGuD3LXXmeM+31+L6iox0LBQY7Ac91EdE
k6UXX4qGzx4wCk0IH6K1gBQhE168n6lQi7aKOGAOSM61n9eAui2Sis9+udNRFlPBTcsXqTaGh0ZN
MI9UdeSKekxdPh7l3THmSZkPF3EHaRmVwdP94YzolchKkR0ySdVxS+uR8g2ldk07y77QBzs/FExC
cr4ZOT//+ZtbUC7s3i4sOTuMmWI+aOil+K5a9c1jMvPZLrxj8/VzEkrpvGLcgLoy1ybsJX9lqgXe
SFZZHJAIvBuAhO+qQVfxeho9Re68tEJj1M77S3Jb7/cfwxqsI7RfbpFlkQLPj6FrAjrmthLATcoi
3wUhlnz6ozEK3gWIZ3Ehst1PV9IO87gE01gcwC7ZpdepWGvdVCBi6fI0TRTsPt4jZ9YSOWSOMAx8
yhBLijvWdpOgal0eYBQrNo692AXhrNnSt7cn+xhYk/0ySq15GEo0ti58yPfXMsEIMbesQUen1rvY
NUFt6YU2WNWhaCBBrTBDtgIXeZr4KQxT7Qf2zDhGfDzfdxuVyEdHP4FnbRYHpmx1slHVBDe8KsjE
IQA64KJsTXfTiQEV+opxQbjl3X5hKAIQ8g/gC7yni9lhVhBbZlk0B0OV1d96HynHUhZk95+eEfEN
V9bsU4TdxuIVABMIRCJPu8PUKt0NgvLZJmtFsAuQg/v+8VDvvheRB9kJIR1nfPYpOl28wklqHdBu
e6htkHcpH+m6x1nSm2ypudKVxr4QwZ35WFSyyL4IWBXU3eYVfnOrBIgGGKEj2oOkMiFsQZpVPvtC
4Y9mXX08tXfnYJ4asgtUrQB+kr6cDsXWqwc5adsD0ZDyjAUcKPCgy/YDjlvHfKrxZS0c7I4tgDmH
j4dGqY4ffnKhzYMj28n5U+d3fLFTjFLSU9QL1duqg4RyP1iDpK+F3Rv2PYIYwBvn7BQOWDUp0x7f
b1W/zmrI41BD4P5mm7gqs87DOkz0a1xeZbMBFpTaBZx6n37PEXQkkaim97K0Q4yn1lZGHePGjRss
OEaj7fxHycwl4uNR09OrpPRLdQV5pRDbTIFu6vpVWQmaWpEyrHS5h+PhOEVs/KjjKRu90s+mb2mu
Rskd8hFkY2pUCvMm90VEEywYsM97UKIWZJYM18DYIFzfxs/YN/bNRuuoVWK5jCP0bRIb4rchaqWb
DTqlcI9hS6nv1NzBb6tNg7Ja4YKe4c5bYaZ9pYFPo+Gst+J7kE2WtYKhYQd720bBnJqSllH7ExqF
nzAFyLIHvlruZXlIH5vGqrV1TGoQfTVHI9opOINqz4MGdPuIJW8Z3YbAa8d1lE/2D0E8/03CUDbd
Tk7ShBth9kWwnZLeb7+lSZVIe+hrsbUbbEidiMmOKI/fx71iVJScEJq9nTBX7DfYHVnPoJEwLg2z
3KaalAPUXvlDa09XlVUCUqlS/PZW+CnC5euwnG12nR5HmZvXfWxvfFUaHqRuhhCWchV/ryF/hFiV
WrgmC5gWc0FPw+cN2GX0XIYyLaRKNvLQa0ihdxJWh/AAhYBkUwKrj90s8cVPv1fNL00/kJFxfrto
Lzd6MUu66tS2GkTBPBuofuRFDVf01g/9MVtNplTqBynvjH6TTBbYbtcRHMx1SIRo3WYA+VDHwtjD
+onyEShrKbHaIAYIb1T2urQmGCOF5BQ/wdJhGwGKDVtUwHntRhcYX90ndYSFOiU7Wf0xkAeFrxPe
1+qVFBl2sU19GYdqqEUlPgyBGbabCU96Y2MZcSrvfJWSwUYY8HI820kwuXbJkpKJoAfU7zWleGHu
kgY7Vw09YrulJOfAUlvltEgB9iZAuFZi6qvREwm+qzdmauG62GGU1P4YR6USG6fvtWgTJVgQrtF9
KPtrAXpYCHfUjCG/wXGIEmYlGTMQsQPIfVOLPE0OBrbjygvW9FNeYqIeh+WhRa8D8LmwO3gZtG/V
XYMkYLQ1Yr+Uns0uo79Zou/XrQpVLtJtJyIHvGGQmveUb0Kgi5BkFHnm9oEDMelnYECRlkW9nVq/
KXdRwl92x9iO0vVUN3julQ1ErGuHYMBcmXDmKUPzTPnrHpPVOzPIezwVe6pKt6KumwQ5y1K1v2P+
nmSdS72nzh8npTP9l0lp8uD7aChqj6RDiivEKpflLGx35ZSYeE5K9qCJ5zKtjOZLwmkf91LJs7JN
rIyCQ1NqTeO7cYiBYr2awr546cakanCoDFEDzjfWELW1zF7scYN3oePJ2RGVcG3ailAz0m9zgzvx
DCSpw064VW1jP3ozDELbpiPrtavNbOTGpsjWFw8lnsASNpdNW9z1WexMV/gg6um9btaG40lVpEjX
HC2k9syU/shVDfjU8Mw6tLFaHv0+/zVM+TTcjXVuzaIyNaQkL5ajvH/FTrzofifRqHZfnKQImmMc
6xOZMpGMti1rsKqvmSpnI+7ipTFNX8d88gFeysj7dtcV/iP1r7QY5PpOLrI8Wslsgngt4Kg719nY
0hPCSiH9IgkNomXaT9q4VeI2yzCMV1T4v4R1xgYqQFD8zqCYtYoXcj3HNuwmItnW0/tB2/uBpf9S
wAE4zz7nOlibAtDw2sxh3LkFNtJ0RIDDNtpVTLNqXCVAdWETlaGhpt6AYRcwX3swv3cpIME9F57l
u3YYh8lKUoPkWIjBqdcEkjb4N9E5j1mY2dzRaL6+OA5CW67dSNNw42QCwPCA8TfdrKG3jTWhQ6Zf
hUrnyG5jTBAZnRDpfrdR5RBmXS7rv/MGTz+3z4xKcVstKdJ1n8bRD14BDcSTYyAlWkpteB1CsIAx
U2m0W9TRTrMNCpny3QDw0/EgherMtC0k/StKgeGvKuuTCSwPF9G+UpycmxOAdbKy+6aVj42RIyVj
51EuVqxLIa9Ge9BLzxJB+UK3zgdmmrVT6aItQQ1rkICN3uVDNtVXMPYjJfcGqUqajY/Q+bit/ckJ
9/XseB+4QFQ1iOcNONx1WFiZucrUGaVlD2RnnlxrGu3xzqzx52kqSF5ulg4OvNg4VsAbt1XMnYeH
hnFfAQHFmhsLgC+lQ1jGZQ6O9zbEGXNANdEQ+pc2t4P6rq7SmCMWIZy0irWethQ3gSiODjxADngN
y2OlG5VZXUVKr/jb3oJNdG3VYSfdZ2BxUzer5JJmkmFiY0JNFHRgLxw3DoY2WqeEbj9AicnZdZWi
EAEwWoublzaUqz14186q4K/AIN9yvxix17RJ0s0W61HbeP7kG/mWXmFjekUXwj1OOqIWr+sKWXW5
s+FWc5nn5QyC9cMrCYG5cAMKswdYjxkRujmiakz5hjJWP7qORBljU1t2/Hvs1Dja8Z9HD4EumkdR
l0MNGHeYn58Q/bfEs+Gc4gg7FCi3JJHBrjH0OpO+5FpVOWsLT1rjoQr8Dna0UEBMeMKEK3wz5Gn5
YsyxyQ6srJUj/B3GFEWGoDT6lcox7bdVoWjjQZGHoNiUU86d5VNpbbdq1sUcizyGxAXQJMlWdQ9t
dec0UvgYWVlNX6gorAdI+5HtVsjkFrAAfeclihQckEWt9ny8xqcsXJdT8AwEqsqvRsLAfJPGM8NP
C5q4/nx2QaBPqXQWmdbQhTyNi7VcK+F+cdf0dsJOiaTvVTw7I/ljsPk4DD4b7KNEPBvn4W1izJ2N
N8E+NnlBpzVWe3DKDDy9hgeQwPQNcz/lUiXp7FCk2KAdgDUghnE6FLrKQzdCtzpMOAwS/cnyd9mX
p+tI6Pnx41ktoAYsHQtH04d2jA3qgGzwdCyhml0fgAU/2HgvRjhK2/FxkszkGppmcIBTruZXw0xP
cBMoALDvgkx9RQUjv63w37jHHju9ZBt0JjG1SeGQTEYBjgLl4lcq5aGSqWWgVtrDfZn8Xr/Wu8i/
UFk4Nwq6LohL0dIAErD4nlM0Sc3UMMrUpb4rVe2wSagkrj9e3zMpKa0Z+lx06KglLM1K4JQ27aga
/UHtqZZEVDG2ch1Dj1LS6nsrRPzplJQwHXYEwsE0BCkpn37OfnRCuAHyhEaFoXoxH4p3Qao8aEDl
6rNTY9PoFIKwLUE2dKloNworL6ZUlw+xXJN5ZkKoCvRtWlIrqeot30vjAbDvx4O+z4NnmXxqQQjc
AbpTF3sjsDK/UpXAOejt4IzIJhgi2qK6iwrspNl+uRZdk3d3KR5yxSGdxSMv/AKnELz5vFCoV+cG
ImUpqieLckYbqnKltJF0MO3avu6tUrkdM4lEVCgI9MSCBHkVCz/SL4z7fruSgNOFQKmVAp+1VL1G
5MenulL4h4ldtkY+Ay2Cgmfn4+V9Pwq6O3NTava2tQFZnm4fWfXHwSxs/+AnzbQZdSRXrDnC+HiU
d/cbOligsih0zS5Y5lLjKO0okMhOZx3aIkUnk9aVR6hToYKWqhfO37sJLYZalIRkkXZws0brYPWt
cqjk3L6lTHQJl/l+FEjIbAca/PSkqMufLpsdlFml571zKGMJ3QDE++B3Os2FG+v9slHwpxLJFqSD
rS4LvB3kZ11J6+BYQqP2RkRqyAX1ShogNTnx48ff6MyU8P+hLkiXCIDBcp9bnaXiDeHM2PVArm9z
uvYY17amfuFZfTfOXFvixkJAGmAdm+906aZJRQhCKDzgBNSbSteUH7kWTheeufen9nSUxTYwq6gK
Wnx5Dxqk9lbPB5hikXOFzbj/NY7Tnlcm7i90Kd+NSUPq7QrOf/4mYJjMKXNCKQuPDQoJbpdLa0W8
SlYBjsw3pg3KQ5dUDc9tEFpQVOaxlgNkMq/1mxGTAaGYOYE4QolMW+Qp++waSR41uuqN8V+Q1n+A
NGeQHO8+HOVI2v6cXyq7wATnX+bNYKPax1ISyOExyizMJhHws4jyh0ue42dWEcDMfEsgMjcLo50O
I8IhspWoC485NijHuCgLkkclv8X0CfdotRlHV2/7S14KZ1ZyhukQfEElITxYjEqhL6mLsQ2PVu7n
u9rIo3UcwYmrCjQiPz5o7yKEeR0BrxIi8NHeqdDTwVCUsplCxGsEJFdJTg4jWvzg87As8mq1iC6g
IM99OMIebMvRk+IdXQQ+VoCTkVGo4XHINOt7YBvKU+LoxfrjaZ0dhbY5anbQBhR7sfvlamjLAVmO
I6z1SsCfL03/1hknOfzsBcL6zTV4OG6zy+RSXqoz9Q5mcBMdK0Ordiqu3WttjOvtx9M5tyF4GPHv
I9PA33SxaGUjQgnkeHQEQBRcOWBCUCuI84OVIpT78VDnNsTsocj1QahBI+h0x6cQn8nT+uhoyPWX
JnXIA/MZVqq3T/Tav3882Nl5se/gMnC2yKBOB4uL0KptY4yOuUj1Wznoq1+TGGooOOqlbsm5HUHc
xn2Pihnh8PyrvLkw8jRPC61JSS8ULaCKUne+eJQcK+y+fjynswORPtGC5dqgX3I6UKpHUa6hVXD0
/byh/Ii78KOGDkqz/vw4M3CDx5iE0J7Bfm8nlJL267kUx0eUgdtv1mgOmHJNZfpJU1KuITBrxGMc
I/4HPODpOFOF5MjUsiGQz2lXQaggIGrZ4cNnZ0Ore5Y4R6dt/kqLUUQTjpRLquRo18OwT6tO3mdm
kl5AX73fb4SnoJHQH8TdB1z96Vxo38hOTfHkKII0fpqirtoYbQEYKUX84cJBujTWnEu82XCxndqI
lkzJsYvU6R44IoYdQu7X1IuDC9fD+y2HTwuFZ5AfMggDZTFUS7/CD2C5H5tM8x9TyVc2tOSszyZ3
EL7mqgBpMQ/iu+QnM0tNr6MsPnZJJKy1YvZO+6UGCNV5TjLZ2oV48+yk+FSgQg2gDMu7QfaVwDJa
jTuv7ylQU79GC7S9ZIow35wnzUUbjBAXAudoBgv9kQ9885XUOb8wWq4FH/UxapOgDiqiZ6O7qmW7
2Ld2H+9RLJaOSNANAqWOzPYvPMFnNgqyheChsEUgDnUWX88QcVXoYxUfLUHTjwri5EdeW8TFNyVA
fXb18UGbf9q7CWOBOGdZPCfyIhbVAx1ev1THR1RjxIaiHEUVEzUWXU/iazNum5sgF+pV7VBh+njk
Mx/URj+AFJL3eP7n9EAgNxQ5aRbGx3hM4QhUSrRue3W8sEvPjQKRDxgU8BfzHWTDsAfaIVUTHyPg
ct9MOUaLgf8zumQ++/6dRKeVOse8jCTly43jU3n3jYF1lLR+ejAbvXyI0Yj0TJ8YsaSD5Xz+PkEY
lqCXTjgYVX1xQ2bW2E8B/lLHUoDVHG2p26QCE5iG+uSFy3j+Ess9AmqOnJJ0DzrQItzIc7jase5H
xyQQ7YYzEQA7PJSdKj8iwNWt4qm7VGA4dwj+fDDeAHMGIp5ujp5+YhqhpnY0OkXfQOzJry1pkBAJ
s8SF2/LcCaB6QrhhcutCMDodqo4akrGBewwzh/TBDDHGqBopu+6bXF51ihEbbu2XzrVIrG798RE4
O8uZNctUqc5bi3RzoLGnY88UHwfFFD80p4kBmwtMNGmPwqe6cBTOblGcsGG/cr9ww51ONAyzarQZ
42i3CMb6pVauwglp0bxT8hs8m/Snj2d3dtu8GW+xbTIcdxOZNswx6xGwj630NWilxM2GOL6m9Z7t
lSTNLqTW51YUEh7AM3RpZzv50zlqeRr2DqohR6R5xxs/Du3e7cI2f/JDKH0X7s4/BK3lwXg72mLr
0AWhPx+r8VGpRamvBtynXeAL/l3cxsM2j/MQVAR9ybGxW7SGLS3/BuPgUmSxUKQgruStUiFL/DF0
xIBmkR86fjg5fWTxEvc95bEcVcyXKglpb+BmQQOxKwJcfXIT2ANN+KK/rw3Vv2ujMrjKSi3eDbU8
rUMzN8oLV/y5HaAi/c4zxkWlL80cbFv0ph/LqIcqbbhOirgXm1xJ6FdSN22TbZ9bP3nsyws55dlN
gHQ1OCjSCHtZTKcU6vttC5SnNcRxKnLtcYp9eV2lpnTh7jj3upApE2XNyGxAeafbrbKl2rcb7g5t
mDnefh6vzLGTNx8fpHM3FKk4wJM/ockSZtsUqFSLdoyPBYX6o4wwzwMC3WKvIj72ZbIaBysVvblS
kGe/gMo7u5K47fHtbBJ0Z3GE9TqRS5Er8TFxEmPtCERVArXTrmdnuQt7Zf5Ry7NEARvdQUj5WO4s
lpIHrI0Iw5PjNNSvmcNWbUQ1vYpKU5+oVIzbMLTHp8IusldQG+ICrOzsGdIIf2AdgQE2/nBP3wR+
qRxU/ImfHGtygq0kYVpzjeoz1nHqUNYPSRk136wMazK36pWXITOexrzTN6Xdag94cINfCY1+unCD
nvvwEBgMx1TpC2Gsdrq9knGs6WQSIsmFRqmnVpRp45cYhKr92FFYSPMfNLnFFwl5qAsLcnZoOkS8
vfhqohR4OnSvJZ1TyLTfrMLvLS+M0cF3kQADclVncp+vJCDUg6vIiVWskKBz2gtH69zdgUWYSudI
A2e4DDokzQ9JBkR8VKdEua0Ah/0NNSU+KIMUrIQcGlsn7LTPydL8c5UC/4b2QMFjPtOn03YqDIJk
o4yPKRaTgWsUOnLTQEuk24663k7LlUtKLeeOGIxxhma1iT4Wr3IwhkMCwCI+1hpOSF6fwVBepQNK
d64VpYhYfXyXnFtWHRdBuCpUZok8TifYTb6c2anDkxXWNuP01U+RBCAPnTAKN+jROb9DMq3Hj0c9
F3oAdp+1G6limurihYJo0SIJykPQokveuFOQommmAgHazty6dqO1ivj74yHPrSuZKSKPJEUIVy7W
dWjiYowhDx7bQctvrTAYxlVZBx2kXV9P7v8Hg2GkBdSXBjZp2+mqRoE9NWPekNwbdfpotHQjN8UQ
pT9RUULS/+PB3nfJee8ZDAtnE9IeLoanow1OLirHZjVFQR4jxUnvodUZrAEITZ6pIJie6sp9JAt8
fWI1xNvFolgdCKtwJTyy/gcXNx0TXghwnxQbFjtq7jpgKp0lQIHa5MnPmuaYFCFdNOId+6glQ3WL
YZZvuiiulnvDpmR54Td4T7qZF4S7CjAwLxV3+OmC4EZVVwZaTsc6EbrnKEIe9lNnjCizR9Mt2vpS
5AGcu2uURt9LkaWgYqDM4rg9KqUff5xz9yaIDKrWpGR0FOeT8OYd6YI4rFALT46xHtob+hAIJehT
UN20pT1u2jb8T87Oq1dumwvXv0iAernVlF3srR3X2LkRkthWL1SXfv15uL+DczzSYIQJcuEEAcwh
tUgurvUW719zKvKXuqrsvbiQ3319hUpCKUoNOi7P6zywbfo5ytHaD8qCbrjPqWV+6xB4/aZ0Vtoc
7LlFEm/oY9dfxrrDhqAUEzLcAhLuTsZy7ZThNUUVA/IAgbqKiXQs8ixb+izQ+hmActJQDT/gvAEi
apmpT567LAp/KUquLju537WRoSFjoc21uS2DdsyrVDjPAvRRNYQO6lKNTz0ChR+R2VRxAQI/iTZC
N+/1dq+dN5BRZYNGmgCtPQnNyatmc1S4Oawqf69NYjyYaik+Dnri7Lw7rs0R+h8hJn15cFG5jDFs
I1CBRtwhgB1rnMMJyWeKWvYTOAPlXVvEX9NyUHfW9fr0/v+Yq/SstVyAzXWZBSqVsXfjHH0E2la+
C6u6eLq9g67dFVQt6bA5dBzgbV7OrgKkLFTAb0FYCZzpRz2blweB7zWWA3qJFPzYK81OtnN1TGm+
TAEHAMn6AAk9A0bLXGfBWIIO881uwVCJHQ7ZJjO8UzU4e9f+tXOChFImVy4Rs67RojTfi8zQs2BK
LPUU4hyYHPQyFI+6ntnvRidBuLTlljwqXrPXKrgaP2RUlFVktm3I///bGRUjoBsNOvGjRM1zpYaB
nU6AyOz+g5KE7XEu9uocVx/KSA38vxFXB3TpYdLoTmkWlDoMAJPU69jWIjwBYGmenbZDBdwpvxdo
0D/o3bA8JGiw7xxJ155qSMbQsADKBWR7lUtTs9VasMJZoBel9ZB4au27djjs1FiuflbbQ5Fc9lCp
Ol4ubY5p8SJwDw7i0snOFrV9LIZsF12eIX4/AJE5D90shZ5m2AO3983VHfrb0KuvaiMOiRStRjOD
Xpbie5g4fRFuAvRXdSQN4vZoV5dTEtblpqHdufqiUdIOjdnmeTAr2NT47jCQWdVinPaqG9emBW4b
uJpHTxVTvMsVRXacfkAiH2ZurVV+altTdya9LSgoNCqsntvzujoc2bjkh9kUp1enT63XeFpELpFq
03HwkzIXfwLjb38pdtjn/yEmedvJRprs1BirtDGf0lgpF4Wjrs/rYwvj6LBUU7wTk1en5HK6EfW0
T9b8arhNbRV5SR509DTUg4nVif5glHH3aWwdt91JgK4dpaSCkKjBTOL2ukpOlZaentc3eYDpVvap
M3HxaXBg/4aih+keWkoI/6HKxINN9t0BGvJWXSUbYamViCIseWA5ikOOX9QPg9cBjc8h1xyqeDb/
EGE7P94dKB60SB4zFOBdLo7LuOws3HuMkmTLXIwQvR7HyGkeApdG17rVd94X1zJcOJFvj3GXS3/j
2Oiood2gs095ooR5Ntjtc4Lr3ZOYy/nBjnBxxPmnQGdesLxWo4qjYrbOt1xry51ouvJ9Pdo2RJIF
+493yOW87TZUck7QPEgHc6qf+iYE4B4WKtSFJlmMz13ZtH/dXuor9xVSNbI8D4qUsFrtyaaEcjUs
IzkdddZ/tCqCddck6qmA5PIKxDQ8Q+FB8vr2qFdOOMqWkuLI3lQBzF5OtI1rD983lQ9cLrNybGKn
A2Q9Yo5+uj3QtdoTJxz0V4o8UqFllVsBenaUqmyKYGpmMztpjUcDztar/MvSVTyXISWlj+kgDulg
pSfShuIYiwhCLoIdL2Heike7nJQ/bv+qa99Zds2kZyc55hriuTQewvdzWgRANbRTJwa03xStEg9Q
AdUnwO/199sDXksS0MeTxT+Th/QG/K2HYzfgI5AHZEDhoSs777DU+vxEXIySF6YeMhrAPSQ+SBoq
K/ZZVbJyZ9rXYo2jktSTfgyXwOpeo78EmMFjW1NWXT7jePK3q+Tzo2IOzqfaSuwz4bZH0ZeRtHq3
eUh3UifHbxzG9eqKm7LcVEa6zoGLfeHHPlLt5V1N+b7B7xjrDrRt/oTvhc1PV/Y4aCOMZCxfby/+
ta9NOkgpGxwzTf3VGVqPUOOsiV2NKwmmw/VYmtbR4nn402nKoXvnLdjh7twU15Yax3iNdxro2438
UdMYsZ2Zdh60Sj580dNFeSrU1Hxx5qE+drmqPMbAj8+3J3p1UMr1lJppPCO9c7mrp8majaaLisDR
h+oEBVV5UOcEXkOuikdNn7rvY4b85u1BV+qlb2VFSpnsIgnCBKK+Tj7zLsw7xSoCrAuqPyn2JvCX
nPFrs1Tjg2rgFe4mM4r21uIrZhgdbcSADrR06idt6eKT21TmQ1VDP975XfJkWUeepUtNL1JuSjir
kyfEw4kzG75g6cJoG5TOOwIiGvHyABNwUDSYq6EBz3FIEEE29ZYmKGJwIM7DQyUQydPUON25V69F
Is8SXtKkEGiYrH7SnM413pqiCGgzO6M/DUDfWZ1e0qgTteGWGeZS21mIaztQth3ka5o/1/UKDW+u
0PZ0eJNzrZ0txCufPCAzT+ByxXmypH+Dq9iHocCK1od9PO8FyLWwtLhOac6TTmyeZHkyxmVJ1zmw
TfQJjmNPnw7FYQNWG/QqFPTm2HohuPAhqzFmGSl829DHfQ6V5tAomXhO22b+FU9gYLENd6sfYRfV
ia/qY/7jdtDIWL2MGXadfOFA06HLur6N0ZRpzDQE0IaO8tgfIO9pXwycsJednbpNW2EW8Nc7nIwU
OdcdiCydkOCQvbVOULWb+U+LS7Duq2ctdyBc3z0ruM6g2WXYMdgq7MTSe7DnbKCHuWnj6BNXAon9
KBHj3WkF6waaAg1TmTyucRtGXRYmqqV04TNIBkZYFUfIXHvqZfKaWn0kfM9B9dA1JKnYlIh0o2W2
lBdogFcJ8C+3do/ASJIeKVMj/loopfSrawGr+EL1suHv28u53VDcZkhky6cN6fEav4GQrAU0LMkC
kFYod0KkXU6lPqjRt1ppamqRiCf8i6lPwtXSdW17GpUKEc3bP2K7qeSV+kaE0CRgUf7I3+ocIqYj
kShjFjjJnJ+wJulGmvBJlbFjtBnEk3DZLCLXv98ed3uEcaEBPpCQT/bIOnVyoiSqSFV41jWTHiKC
Gi/RaWrdAkvWguGP8WDWe9SFa5Pl4CCgpI4b6o6Xky1REqz1iS/emPnyg3LgcnAGa3gwc0O852Ge
fBMeZgB3zxSoLg06Gi1SP2k1qKJEdt33FD1tc/So85K+w0HMy9mDh+olMHNz1d35qlfOBZmPkimi
swzkX/7/375qGudxkeF5HSwqghLHvhic7DEXhjB8t1D6z/fPkKaGRFNy4JlrK2xBNaAK3YLHpT0a
iB2Uqu5jaqR8cdsO9zYl65SdA+LK/OhASoV6i+MVcNfl/CqgFHbthXmg6Z1qPy2dKvCQo/1Sf4Vf
1tx93To8qCA1QQyk3Lru8C9m2luzbpSBkS/VUYXTFQxFA1uaUtaDSZfiy93rCTZZ5T0BVI76tAzj
374eKltZ6bp5GYSpnT8unWGg+a/PP0usq6YDqqi7Qo5XNga4CUDEEt2Fqfoq48PtQkuTpS8DYOC6
cqyn8DWEKOgXmE8+WkPvvfNy9KZ3ovTKLUl5gAOYigQAnXUvhlpFDHh2KQMOIP2LAn/7HxyM5qfb
q3l1FJST0I6E8rUR4tGayOxTeGRBNVXVKTba4eAq416aeOU8Y+0gGrB+Eo63ikgEP0thiqkCmsF7
+Iw36eL5Y2Kl+nnR3Vg/t/qMnePtqW0HBf8KQR1KMA8TkPOXgYKhOs55rVcGcZdYH514MT/hfVv+
XOLQ+pRXvb1nMbBdS/gUvPgAiUrW0ppUkZZSwlQ1qqC3beXU12Z/DodO2emjXJuWFNiFpITAPI+B
y2mVkWmmse0ySuFAlNfz0bcKdKydFgHudtGN8+1lvDorCeMAAiITjtW3S+fQ6Vx0TgJbGY2XuIOk
aVTzzjWw3WL8/aa8fXhXAT1XLyfVKQpdtiYTwZiX6XMZLvkpjIaBe7bQgdu2yfQtjNxQ2wmR7Ukp
h6V0gkgwFM51r7XGLjOfDK8OkIAaXq0o1Z5pjSOWbdsenuR3LyQwI3jpBmgYgCGrhUwQfg71KBZB
Yw//9nXRP8zR/bxaxAeJPLnTPAjT6+gQKJXM3jA2QdqL0vApfYtvc0vl73R7MleikNTaQ6US3OlW
wGsOSzPKKWgFWPMl/lA70bPm6r/0vC6DSan3oN7b4TiBqeHrwGwBk60PkLkykQ3KljGIq+j7JFzn
oKjtB9tCUrzL5z3K0jb3fTvv33Iw6sJrEmfRiVJFnWcKsCi2wauFWFfjMNxlJ65v7305FLGHcoAo
xGksvXGvDb/dDByWUIrp7XGxUtG53AxuCbS/zMTMDkczuHSbPztt+RqBpzoIa3wta1Wc7/yaXGpA
HSXOhQIDD7PLEXvLgG4hPOUlxln02EzmSdETJGlKl/tt0e7NGN5Gc9h2oBxY39UJpqktZOlaU16S
XFcfeaB1cKWTbnnkwrdrP+R82Blxs88pOJPwvT0EdZpNqxVNpl6tcsGLE+mIxT7ieqHg6hjqzo9G
jSdrZ29sTkxG496WjyYmRy59uZo0YQ1QFJI9M+BqjXGE8sHs5z3A4bU5kRugkcnGYtPLIP4tD5rG
JjI4BZJgnJbxmLmzdnQLHIKVvBzvTRKYkKSFsd+llvr6UMljKy2R18Vrs5rqZ5A8+WnWsDO9HYTy
I1y8OBkFbUb5niPx2RDqOO3DwUJNLugpr3yuAIwi+5mkFBO7IgrLf8YyydQc/4lIi971RjhVvpM1
urenpHFtYcljaXaxfMiCrBY2VtQwyiYw9ZQcw+rU66Jqj6gOWcNL6tl79j3XggV4Jvks5yhlRflr
fvuMXjtYvWMNvOZLgNa6qlb4R1Vl1+3cPtdmxY0gAXRkYrQkLscZm7mYwdkAqMmdFMHWPnF/JNhs
YqOeKOZ/GgzsCAU4nnZr/HTYhRqMDgYDBDpQNcDi6gS3ufm4FHhM7Vzi2xXkEMGFC7i2tNXZIC7V
aCriiIL7MNfmKUFbChH8xbu3a/W2dlzdwAHlnbDKUMYk8jp7VOiBFsKD0WU1XYIikpH+C5E2edXt
Ir171/G1uO7ok1EB0daJV1Gj4EV9rAjoVkge0OiUyrkrKlQMb2+8zeXK1Gi0IgtO0gDnWC7wbyE4
pGUYWw21yybvBuGrtVbgDjLY1Xx0hjrB1kXIOsftQTeXHIOyx/hePFSZ5mqX2fjMaokooiCqTCVI
pImjgkogujxN8bjU7Xcd7bmdLPPKROk14cuEcPKVNllKiyRNQP4GZjrhT9zU5vfKE+NHbo70qIQo
zexMcrvpiEhpQ0HDFQT0Wq2+ditvmkYaFNlE7ePoVU77r6JG8+dGmREru72i29nRC6EDA5ODnJY3
4+VnFJVqxja4uaCYFKU66Hqj1sexnhWBJJwTYwlkFWLPtmH7GSFbg4iRMG/eWWtxo9Qzc9suOlxZ
FgvvzWVC5DCfze6jTvrod+kUIefYJ9rOXbHd8yYyG+x3Gn1kSGvwEzqMPSKJtB28cQGT6qXAMyen
uTstgp0Js5e3luysrtW47BI43uLQwcyc5SeexsmvvCz7ry420YBRaaF/uv0FV+FCj5gnHWbAEgWM
NMp6xy+gIVtFr6YXztTwoMn+nYvQH/6Ozp4w82oB5VBEpE77CtirA8PmMlhUwFNq7drzS4mg96cm
qWwqqkuyk3ddG4VGDPYr/GLKbatN3i3IFpbdPL2oZku9hPvnlJpGvhP4a0FfORm5oakSg02BDLq6
Q61wnJoqtrCVIsnNDoaWCv1Ueg1itIlgrxy9oXWmgyOc+VfU6XXlA3Wx30c8Do1gRFn2uxZVzsdK
7cR0asvC0P3EyEMUCpMWd0nmoCo4XiHN4LdYFfZPo4ri5bNZpUr30g7skEM1FiI/0302xwd9Nqr4
rOZhYb8qkzHbR29R66cIF+/4JMKRp58/m04UvU9tp41fstpty5OHr9B4iNRGZaVMHm+PKrCb+an0
RPEly2IHs7KmNqb7Yvxt7YDyk/VT4WJLrT7Roms1moGu+iL6sn0K89o7aUWenpHplv7HQr+PECTH
o2gOvIeWDG/9dVVGKzLFVIpRezFGYR40o7ZOEtyIybmR7sUFMfxbQvm/oXTSHW5taam3inE6E4ON
xab2omZd5/cRqIeljfZuT7lA61EAjdNtJAQRs1otoOnEOfJVk/GC64WCRmwzhefRabVTpGXKQZ/7
X12q2dV5HqDQ3T4vrmwvFlImWA7gpU3b31DGoUimfHoRVlkcS6WMPqh67uxEyOqIZxkpa4K5onBH
M4RS5OVRwUZQ7QmZhhfPHD/bCZqOk6v6oox/Rohg+HO497LZTsvU2Xm0CCWAghbu5YBK2Y92Uyra
S2qX9WObll9ms96jxF0d5E15iiKJTOsuB/Gqtu9SG+u8qAPC30dafOa8WI63v9D2RKc2jmM5SlBI
aRlrvbwurztDoXf+AggirM5DvbSWD7ia+jh62rtswiufiiIapHjUzgDmriflOJ0I53AwX6bY0773
COk+GdDin0EsRC8Cav55yuZ05y6+MkfwsAz7ZlNNX/JyJRVLa2d0Y80XHsXKD9Ntwi/LmEDwwnJD
3JeFE4uAutltpjR6oVO1ahdZ46wlTeqaL0gaoaWoWNnRrGPYZSjSHkOacjs7bJVT/W882YCTWgrU
RWQU/ZYaZ4U9RiEFmZc0zPAaDK3i4EwtksbV0PsoHU8fbsfL9gPKjPjNIgK9fxqPl+MlVQJxEK2M
F3JhZziEs1F3Tw521c2T5rWOeNfC0wGsnxeZtZOrbs8xC7FnrgGSSCDsa9hlp5LijYtmvSRirg7h
pIb/AIQGLAVO6mFqovmjCZvxMGnDnuTRlUWWqFKguVQAYIkal5NO6WhHs4uoHf3UEQPAsEPfeA59
0KauX5aTffdHpWrCSW3RiJC3wyqI0AkUNURYql1OVGLZWGQP2ZLEByPJswErwXn4dfurbs8axkNj
kYcwAFqeApcTnL0Fy9OkU15YfdPvOowaJ1fstR/WEE+ClWGgUMmJ0ffYCOpNi5k5ma28WApWpWa2
HNuh/nu01F9WZ0S+m3Sfkthtj446v46a9eim07QTRKsazv9+AtQVNimz5dy7nCm4cQCfZDZBb9p9
fLSn0B4/ZRWPAZSMPbfDDBRdARwvvSwOf/aahoixo6Ltu3PubvcRIEgaMby5eNbSRb/8HYupizhL
sijwROj5c9PXGn16DE7tGgJuncJcNOMJu8nbH3o7fWmSx+OLSiWPorWc5+B4E43SIgkqe7YfIQe0
88msi1r121i3Z8SWVftvQ58ty68Xo/tSasL8efsnbGONVgaFVUM2orisV6ex4zSqk4zA02K04F7a
TEvxUhXjTkRvtyy1JFn6x5mHgFtjrNLJCbMcvHBQKrrqj+n4TO8IR9VBeQZHsFcruDInjkQqqeQD
Jm+J1YblsOpEGnVFgPtK+T0zSvPkeun4eHvl3l4jl5kckwI/icybhhzluu4e44ZgLrpSBUnqLrbu
C1ZPGuNSGH3oey35WZWmuhy9cqxRw1awdRifIxQxxqNboq1n1+rgHOwCk51PiFJ5PyK6JJqvecCP
D2mriuo4a15kPHHiOOkOd+PaElFt5valbSBbB5cBX6S9U5W9VwSp1tsHmv/KwakQnL+9RNurHoCT
NN+DcATeeFOsnJCdnL2wDBwsrrCCdO3jGOb2oQYGfb491GZCFPVAb0ndZMJrw8jsw8WuSyesgk7z
ksM4xMrBRbd8p5m6OScYhb1CTPEGov+3Oq+qMO1LLR9rNmyRnHFuJpVoZlvxwxAFTR8w/HDubf1O
XVopECX1LIBwQddmmquANowxt1EyEUFnd8uhVXpYt6Y2ne5eQt5XvIexVKVquS5Z5rhuZzM2LsGI
D/2ha7uIZ2edHG+PsokJ5iJPWTqB3KfoNF9GHv4UViKSkbmgSP+4zHb6kpPaHKn87DUdt0MhkPSW
a8LThfa2WrZpQXp68JYa0/DWfmh708Ht2Ia2qMR3XyAkQFBPoGdQvZMIuMtZUYnJMAJPRdBrk/4n
3yZDBQW3ulMq5inxxdiHyN4s+r35rRwWyycsAN+QhKsZql1a6nHdiCDVDQh13ZyehjFcvodZXJy9
IlfuZCsRiQwIaIFUmrfWpniedEJWIkoRqG5eP7qgtB/iLOtOfebc2fZ7G4rFlNhPOsZUDS+XdLK0
3swbjaESrX5UU4QF28TsTxm1oXcpwpMfbgfm9gRBU4VkiModLzzkpi/HM5069ZTQEAHwZPtUFVZ5
LjTlTpDp/2ZFhZAtAOSfEsrlKJbozSQfPBEgmKgeI1cr/Hy0l7Olz/VO3np1QpQhaZPhfAqZ7XIo
R8vssVtcESyWFv4N0mr8o+3mZeeM3x6JLNtvo6w+Ey2vKFSQXsL8HbRwYjvddDBSHU94crroh2KN
//b2kH75Dx8LkxR5VvHJ1g874ZSWBrG7CZbIjZ5HaQBiYMlz/woS7oBYeEeisbB2/rXMLlTixm6C
HiFStnKKIVSczHefiGQkEtospcegHa7u4hBvGNG4BHobptnBROwycEU0PTtab/xxe9munIiYT9NA
k7xjrohVjANcjCCuLSKIBi/6lDeL+jRr8btoToad7OjqSNQUgMNK7O26lJtQtrPKzhGIMav90W3d
xNfiFJP5hP7C7UldiXOpwc+5C1pGwrcv45w0pjOGIm2CboqUQ1Hr5VmPjI//YRAqkbKaQPd1ncEW
qt3bbVw2gSZf9l2xjH43a3ubaZMnv0UCqa9ki1CEXJ3nzYDtS90PBBw79UnU2M6IGRMmkjXxFBXl
nmHxta+kS6CMzGIxPZWb+7d6hZNQ1fL6mVkl4ZSSB869ci6VpHvtB6vqd2Li2ocCOQgaTYqIULC7
HM2AahoW89JA/zbqhyRS8au1cC+7/aWuz+n/jbLGhoUe1DQ0VpugTZLmSJm/PIgUd60qjn7eHuna
fOggkMSQmBlgAC7nAwexWyhMNkGjJMNTOi7mIWqn8PQfRuGFyEci/DaQ50gvK4QIvSaokbY7Ntr8
r1ZgcvQfBpFiOXRDyNjXmXrSiFGJxqwNQj3GjHbsxod4tu5P0kmeufn4OCAEN9hflAddr3erNgAw
4f6lGYPlPZl4O+oP/2E2EGAlx427fP2oxUyvs5ewaFGKbZbF97JJtf2mLMWedOrVCABW+8Ypoxki
Y/G3/dN5VgehK2HZink+8jRwfCwW737PcmZLyAIge8SxuPMuR8l7a0oGE2k53PqMU1i32N85QDHu
XjTeaFJUBykqeAz6apQBbLTV2AjY5YN2SNNEORp1f/8JRzICnkS6ecg/V6NEQ2pjWWTBGsAZ6Q89
SdR/YcIZH6Kly54mDqG/b89K5lMXj3TKSsyHPh/lLqrqq8vVLYfKmVzA2ItTq/1jFXdC+TTGc7+8
hONciZdyCkP7nDgYPD/SiO6iu1N0KodUgnG45wkCdPpyWceCJZ/MoQ6ypqVEG0eR9rPOcbE5wA5T
viEw1O+dgNtbhFcPI0q9ZGJmnVCYXorb32yyzchg+kNZKmZxBsewPODOB23Z0Ytirxy8HVPqXknQ
NpUbMqXVTlB7iKIpMLkgmtUxPnpqLuw/88UYoi+K2SjG33WWRjtFDPl3Xn7byzHlb/pt90XtOEzU
fLug61X9fUZx7GjHRfdtzshBb4fRdqPL44Sjno67dPNdfUXXXVpTQeMxgLGlHKcGFHUuonrngry2
iIQqpiPUyqj5rCaUDFo3qK3og9nIvhZm2/tLmr7vF/2pT6u95Pba6kl3LXrc0I+R87xcvarSloyS
bh9gldk+Iyj2D8jm+cFd8LK+vXibkeTpRUTDQaCtxRVzOZJiUPmru6kL3KpWjilqoRCSjNZPlrnZ
GWrznTi3uJFBS0un+A33ophFldhYAwdhiepXlnr9Me3qvQ12ZUJkgQDAgVlJ9PTqQG7FNGiJXg4o
nyRC96Mu+TFlYYFHtoVj9d2LR3XcBrDAXqbRuYoJE5NlMbr6AAjJrmCp13BVceTztPog8N7dm9rm
vHxD1IOO4zUiz49VVJA3WU1bmGOguyPXQA/UsDyg7W83j5hjWrSN5xZbR1p1w1fBk6/fSUS2S0si
KtU4uYcodm2wozNeA3xiNbDzPDkNlFoOrRb2D+Ni7ektbF6uVIgJTIh67G36rqtkG3DTEouxMED5
YpOskWfxOnHTM1ZwZqDnjfNPboTJvd1PGmaczdxJUvqZp/PlXnCjSdDJbZygd+FGPNABiqwHNNk1
bMMGZd5TXtruB6quyC8TO3TL6IFeDjeN/ZBFXeVCbh7UQxdrtq/qu6fj9qNJiwaa8HDk2HvrZ4ti
oG/mGekS5DHU8mPjdkSn07VuiXctwmE7m1xur4tzH2FY+lY046AUSLLu5aRqLZV+O7MRYH1oHuMK
yJM9u81ZtyYVFzuhH9o+oZ9MEfixFfreXbCJG0QH3/SzaQZyyqzlbewYDEfRO0uAyFsTnd2xYYjW
aLv8HW2uxsIaGU9djHNxxzjfPgw2u5OhAY2ATaH2zDPKuJy5qcU4BIeVhkq5W9fndDBi7ezVcayf
2KnDdOTatdyDFU/5cqqV1rxTbEcipkDSsfrgrqWF2erBKGyyqEobzCBdMEO1Ms/9Q4vJpeKx1T7h
Jr3XZNl8amBnGuQol6yXPuH6pO36wkuWxbbgSCnNo66Emf1kVVZOm5I78pSVCT6yo3CARpidjhGn
yUvZON1e9c0mkj9CmhhKtpZDany56gooiWLOM4sCA8I7HEn581Ja+k5vYbOJoAAgH817hRqrDizz
cpSirRd3cBFHG2Oteh5nJzvW1P2PvbVre3l1KNluBTrPIeutNhCdEh4tmhsGlteZ87nD7Kw4RDjh
LgezRw/Wv3f9kBSmSs0/pMGUkC9n5hjCKaahc4LJqyPfjpBaFklS7zz6NsmTFLfjsQeylCrKRhq7
1j2aTZnrBAN1ulfHbfR/HYAsT/WIF6JXlOpft2e1XUSCgtcyuEsWkg93Oat8UIyl610viGc3g4aC
HMKBhm7+wUZ27d4Tj9uJorvs1ksu/9qLpNGtHNfpNgzg0peorCtzc1Tqpj6prWnhXo1JOVBJxS30
k6bEdo74vbnsrO+V+dJ8ouMpZd9l8+ZyvmltufRTCJoKzffHSuv7Y1JU7mlw+vnD7aV9445fnPAG
2S81a25n2s5goi/Hso1csi3G7LUJNdH5MQ7u9UPKhzdeM1X0zclOOHCPuPvimdKQKXRntWka86Ee
5ll55ETMeQtYUQsTY5R21akRp/MXNF7K5qykyRj6etnZ2btmMZoB3KZn/WpaYVV+ZQ3aPEIjL4bB
t0WNCHWceUb/tZkTk1EQRG+OaZ/33XHO0wqBppndZPpZ1ECrhOVVhp8z0wzHRzWr3MhvOFAUf9Ts
9mGmQB0ekBUyjYfM7KZXrejs8UPo2WH4lPbA5d5royKaFy0STXNsvRo9jalMTOOp1K0qxfTa7AoA
dLlZ/Am/bV7OjdmE02FOl6n43DuQcx+aSI2iU6p37XJULd5Fvpvb09/ou5TpQTXYEKekKBAIrFOI
uye3iCbXH93FEB+yVh8wqm9sS3lEVTgcDuyzMTqzrqp5WjLkej70Ja271tfmefTOKoauzZ8x/u9u
6ue8xgwkRITozNdGGQVGg6o2fEmHxi3+mvS+L/5QkoY6cFRHWfh5Evg5DQe84uPw2TWSsv8jnHR1
/ugZVTuDSUm06GkZG632a+Sp6gcAThb5L5mn/QHgrFs93g667Sn/f40YScyoTq79rAYn4YCpjPo1
RhT+1GJ65dd61J7uHQWmPWw9agFoCpCaXUZ2YbVFnff5+MpDvP9QF+ZwSmN9r8u0TVHoLvHmMqDI
Sk2I1SihYbbzoMgD3s71I1ZG1edGRX33VPYKvjpmW3oWReV0+Hbv7KiNs3ZIahEbxpo4hwZE0mB0
lL4qIh2nQzqPph+7wi53Xgnbs57OAnKtSNTTqaPFe7mKospMtefWeh2zjk02VHr+K4cQ/JXoB0fU
5JpV73w4+VdeHkkMyYyYHqVL0OmXQxqxjtWoMLJXJVsq/ay3IsxPJZTg4T26EIt7dzTyzEESkiB5
w+uubpekokjjqogjFMhXn/Jh1s5hcS/nnXSOPj8oGZlS8i/eKucopzFaYDuGQWaY3UMNNvJj1S/D
o4rm3Qk/aPB89wYIA/LBpGKI7ASs8kfdTM0UV5gwgDanP3gp/hW4Qd1pGSenBZ0SlAa31Zv01uW3
KihBlbadpK/eaJqvxhLbB0eJnJ1PtA1CmkEU/yF6gGTg8XM5CmD1FiPEInvlfWr8NQqxfI0NXFmM
2i3OilqXO09HdxOBlLvoiBMXNHMRDb4cr5y0BeW2oX6txtx6p5HiD8cQP4Q/6VbFz8xUfeFQGH62
kzbtVNquDS1bEMSKxKyvKzhZHhVTM5jitYSNOzzWZY6gLoIkC4ZFs+FUDzOiJd3zqEGke1jolO2w
ALZnM31RJJlwhAJ6AN3zcup5pC9UDezx1dTL+Rmt69AvKMzsfNBroyBuL59XcpA1pDXMKOLbVj69
vsE7RaEkP6e6XvakkrYnCTUHjhJSRrYAcuWXkymBjMEIGqbXtCnfxaHiHLIuSrHOgVRze7e92RRf
HloS2s2LnKcL6OB1NWdJTGE0Rjq/4jm5lCDxo/ijsOe+Ozj5opfHQR8X94+6jRr1RP5hiT+mzO40
f4SqMv4dFQr1MzEuZeSnVq+4Jyt0xvfWGCnWDy/GDObuMxZlPlg9tjRQ4PeuDj3FySONrGd+JQGS
lchcfZy0rn91HbKZ20uz3bzo/5FfspeIahoRlx8hMtShX6DVvZLRDo3fwht+LONx+FHRfv2s2GPT
nm+PeOWzs/2QFYV/LVHbq1eQEWbNmFnp8jpk/fAMXbE4zNQXj+7iaDvreCWQPV6RkpuPzA4ImsvJ
hU2mRGaXFa/qrGqPXbTEBwiv2c4SbpMMEgyOWJTvqYTy9LocxUlUY1Eg0772Yugf9dSsv8KYtE4K
dUHfQ83ymPf9vNNOuTY1INhSMh25os3TVSrCR5PXMWgNEb9OyuKgUyPd2zhXPhYnDhUthFO469eJ
TNQMfaqkZfma1JQTPBoZD2CRysOoGtkf5rzUf/UIARQ+pLHxIWzG50k1x7/MNMqfc3wa39E9b05R
BczNNos9dYvNGlCslOLKEjMCGe9N3vX3voeXzPrs9NrrUJQUCSy39VXF0Z9ux+t2FFlCBxoKuoea
5XqH0JWDYBbhGB/PYHaXJNNOLrj7nVBdK1Wy9aSXGIB+ikkSibqKopQ3b5XpXR/kejHbvmeSuP5E
4qFv30eLJdSXsudJ+0hLeoaStzhu/ZAr7uI+i6iM9EPYp2l3wjd6mfzJHgfKJ8tc7Am7bcJBqipx
jRLlFB1Bf16Guq3RJOybpg90RRd+mhjg7BD18RU903dCb7vskmZAiQ3sP7XidbEEFAEPMHjcAZ2U
5jA4cfVgpJl3vPfjyi3LCHIQKWZzOaEcsWFclsUQTGYLxsTT4weqp8W92Z5kGEtcDkhjyoVv19Nv
gaqaWauBpVeDRbG152rIiqPaz8pOCG2O8rdRYINQJ8Sdco1lFnDawMk3jMIbx+9T65/eWB4rgfGM
HUZ7hq3bUKCIRSDQn5BNunWZzhpTHp+5oVHr9sLENzLoIFYrIirdufHn7a90dSzZK5e+VNiarPZG
FbZQOJG7DJQyRV28ic1DpXBveDYF39tDbcOOaUlLHVTLgLGuqef45eU9IgxaMHaRfdDUKDwmi9jr
Em+uDD4V2F8IxCiQcIivbt0ly8dOX1g8POWq49iXM/WZXvnUGVB3GqOqz5qd7JHArk6Nyq0qH4r/
h7vzWHIcybr0q/zWe9RAi7G/ewGAZGgyInVuYJlZUQ6t9dPPh+ia6SRIIydmOZuySkvh4Q4X9557
7jmnyfBo2mEDdKg8zdPUbLUcTDBMumsQ3dlRCCnoIYHfzDt/fKKUrhVNWOjKU6iZmdc1eXWvdeKa
scX5UaDQIE6+NG2sKo9mO05jBZ8TX6vW8II4rm4lqbnWYXV2FPq8uYVooDhhVyZGiETnZLPvagv9
/ph7uWqla1SQs5uB/q2l9YWMek1GzKYkN3uSjSdcpGZPzaK9KQcfcUn/GBflY58H77Pq5KVh8/1n
vDWMH8qxgT8OXygu2++5wOqkc0TpG3l3jQ1+UrVYRoInQM2bxPDEmqdBPrnTJ0l50gbMOHvVvolE
fmOFCIFo1fypmovvQRc84/fwTgWJtzmymnTCAh9Q1Vy+7G83bpPWRhtH7A+EEIKd2vUTHGMnv0lJ
Gd8bzzLJhV4FuYb0AgD8eKikZVvMM5sk7BzVwyjbdgtHA40c2mt5zLn9yIULEZxnhIhkdQ/KAM4N
5VoVW08HV0Ink+5Muqh3l6/Ac7etSWa90ODI5tfUpGjUO2NCifmpDix7gw3PawA9wrdFcq3IvjZU
4zPBCALYpq4LpYSixfHa0czRlEFXzE+5loTol45wj6ZS9dLCyncDdhb7bg7Hx65X+m2ptMEWvLO8
yVsxAINa15SUTpcXkjhxJHIcRGM0aR3/NFmuTYY+6/PTaIjJy1MHse05194d2JCIwsFaODvUb9cm
QNR+aoHMqPqUs6y+aPvvxlhdkyc4nQrXIvsR0R0KCCcqmJR8E0AZbXoSUiltFdHjg2a3+pWdchJx
IF0CF4Ny99JwzuN8vGBBEHZK6ITWU1SZD5NtPPa0croh8l2Un69tlpMpGVRbkKWmQxJOEJSM48Gc
ETnRPm6MJyS1dH/IdGxvMu2a5Oa5UWirXCiGVHf4RsejQPztY2fsjSejNirXVHtnqyfdtf7os6MA
2tK3Ch0BhsfxKLZdQ8ahT+CJNveIpmFJw+FeBB8uH+QzoyzaFMsjiSwABbPjUUpoF/pMk+iT0IrZ
xwhe2fStNPqXRzm5LijJ0QuDTO/C1z4JocfJaZtRim0Uspr2Q5VSNYq0pP2FLkp35eicGwptJxo0
+TwLRfN4QnaEoHPND/KUdX3uFrPa7yydImPkxPV7q9DMCkLT4oBKTET2ezwUsGmKklRGpVFKQh//
VbRHZPTJm2y+Rgs785kwPFq6Qqmvs+1WQ0VF0WZSQ1FTyBi+doHSPSp2O7331V8mRPcQfQEkOlRq
jydUh+B9kRYxIUf/FmELfat1DrID9vhe9HARboCZhIUcsSYCB8cD5S06LpHIxF5DbWhjl+qvAlG6
92ZUBBS8fzwfiyjVSerfVSICt1DAnIf8BSPF8JOEqN3L5Z198mE4IOBTCrmbRYVqXW2mstNFfTLn
+16miFM3iBhbqjRc2dT0FLIiR+gkSQ01B9JQoMnTZjI5JyxUzc5+Gup6KvxStcWhwnJv9DrKfjqM
bbWw9ixIlfrhlAziczQVo/1sYXep3gn0s4YvaSQn+WbKK3TiTCLh0qNeqj6VddIHX5RhKGc31Fpq
uYUi9Yarxr2p3ZaGZNcungd03bit2Yx4PyOfnO/wcE0aP3OmKXULWxaSr2L3M3qJSXC/Ddq0MV1F
jQd9U8jjoG0zZ2irraM0Q7YTGD2Od11vm9XOsYJsG6GMZk0ulaJRfZmyYh6+wtujVmxWo30nklCv
btCTdcLbwUmKv1Kuk1dicU3ZzkNsiwcnD/Vou2jld6076rMc+UMJNedlHElBnoNED8PdNCg1cJMU
TfWDOtgGzg0AzDjeKnk6uloTON+LrOPsEms7MuoFmFm4UZFnH8wQLqs3lrqauAW6x/kDUclYbys9
nl/ktLG+JcqQFvy0aRn64yzp320dHGRjT/msfjB7zWhvIrx9VY8uNkl1Ebqo0Gm2gtJUNyZkjPLP
JuuSZ0gvioKiCVHkNm8NXH+zGjOwfawg2XY31eUw7MYG56htEtPhfhOQ6KJlgcZb/zxESv9NArCG
9sOzbqSeE0qB/gqSKmTPnMd0+gvPOUv1YlxVWi8fs7LxUjMOrJeZaNHZVr1e9l6e9XO/M5TciG9a
0xpRFsiKaZAeed1pzdRrXRwKlij66VhDkGxkAMBwW9mJ9jU0cl3z6FNMy40zJJn1LCdTSuN6H4Qv
YpCc1CvNppRQkJKryu+teJDZGF2v+sMYhtii0oau3ydJnyh32RBMETnv5MSHlobr6Uav82R2+RgS
jILGqmwvQ6tg8uAtxOFf8yRa23NEnf0KRJO/mAIDNdcgbGy8UgzxSzdpo/wxnTvtcZLHFBNndpri
IK1myrE35YZU+DjDFvNt28pZiwMDWM+zMetp7LehLkV7RU+leBeTJosdhBcz3MxSYaubKWw7CCbL
Z/hSlUqjbsE6VMOT43got2MRl/IOukunekpihZVL7d4Zd5SH4skNo3T+jh6h2S/uJZwnV68CPfUj
JHO+9wrGS34DvaN00R8YVd/WKsXwS9ztjU3dNrL5qihVJnuhVqsJVBNHPVSaHJkHRS6aInFpLmu+
JpxbxTONRKgQ4VKl3RaNLv+6fBWevLwmiNKiik+rMlzRNWChDPIwpFJR7wUQ1rZ1yujGiCT1c90i
6Xt5qDO37sJggheKZjxO2as4D+cRI1Sbpt4bZWvehP2QeVqvaP7lUU5C1yUkWmpc9Hlz7a4raXlL
2QsD7HpfkQfdwWiv6Tgky4F6vkX4/M/Lo53OCdISGCYrRzxOxHf8JlaSE8jpEHd7pxgm9MjMwpWF
XG0uj3KKIS/oDhqbdBsugg9rViJNZFYn+FT7ScrywVWkHNOgqhQ01waxonZuYmt2uGmSrMv+VJxp
0a5MpAAaUTIUzUOeJsW4TSuaZR8TKzU6Fxfr4N2VC2gfVKXpJiVpXtirx2uB4EJAIaZv94nT24af
DYN8b4zO+E7DdXq36EGnPsAbTn0asPp4HLXRxqmkww55TppIyyTsMxdqaPyJCo6+GeFBbYXZ5eLK
xjopEaM6CrVfg6i5mCit+1zSKByDdiAnqqw+uLWsn7Ey4N0mGlqPkxyqRNiarlp30ru7o2Bm0gQP
qwCJaFSQVvMVMmJVc2maT3mpjDt9MatD8enD5S12OjviYSCBt+TIgJ95vKi1NmvZopX2pNmBtDUl
XbuPqYL6Rmnr2zRR79MIyRynGbR3R5VE4iTl6H0SzxBhHg+sdRUPodY6T0PF+gm4bvcNVnRXov6T
WwEdOqAPcqXFfO/EY5Hsr6oGU3Ke6i6In53EireKXkpf2hACFOoM86fLy3l6rXJggdF5ThbmxLpH
Uyk5ZGHgDHtuX5mnvo79mPjRDbvxmm/smaFI8KguEf1zD63LrkKwbuEod/vMmHofXbrkE6qZ2n1Z
SN2V2uTZoUCYYS1SMaTV//hbSWE1OUOod/s6EqPlcdyAdAwhOgIsua7M7eVFXNs48lKAo1OcW4xi
SD705ef5DeybyrSV1cka9i03WrandVPCHmtODRQhbazdvKbjr93mRm2pbqH1cvXJ1vHshd1Yxhby
30okbnBEp2IyKGF0DYs5Ce/58SBtcxtxJS92s8c/nj1IbQsvv99bkhJ52hAT7FFGe4hUh5KTUdGe
OUrXKgxnXhwASbqAaDkHWFOXH+q3NQk1VD4mCq97rqkudHG8MQ4Ba3Jl7U8/9fKusaOWNsbTjHxK
0d1Msnncqx0lYU+TinmPDasT+d006+JKaHBmtH93vVgL3fgELpyyaFbAzuY9DZLTTRR1kFiDKHqg
F+jn5T11+s2WTklg1iVbRpRqdc85Bca22RSMe15u6RmtRmHcgpmrfp7ZWrZFDqaavDQZ6tB798AU
20GRecbf9GyPv1tqCSgnMFX3wA+lD6QuuaEiDX4nO8Veqar0ZliC4MuDnlx7SIATDqFSyQPCf5ff
/22zWDOi3EUvpn2eTs5L1M/iPpcMB7m+qH9osgRF+csDnvmQgJNktVwR+Lyu1VMVvWtIp3IGZPEf
hRWjaYIm+KcgaKPd5aFODwLPBjglHxKs31nXKc08ULTZyqZ9I9vhvRonqBBm0TWnhHMryLtEvzBq
pqdQW6FrQiGlmfZ6EE6fLSNqfKEY6U7u4sDvUMi+QgQ7s4DYR6IhpnIS2Kmr57CdzQYZiVzeK6lj
4sladkStmNnF9XjNOOfMAjIUMjeLnvrCKDzeHFjx9EXUVPJeE0OwQdJcv9G1+N2IKOgHpw2okpoh
d+VqQlqWpmGO4PXeGFr9Nhmc6REA5JrOw5m5oPEH3spFDDNoXd0d8qahPF0r+8aCLZGk7Uhn6Zj5
l7fcmxPaEaDDZBZ0FwFYLn6Kh8dLNliRkGwrkPc9NUPND0oN8lwBWoGIYDHKP6XRhtLeQkp+nuqw
crZQ/xshgFpKybmZallNPDVwxs+TNU7zD3XIU2uTy1ZneNiDDva+VnM59WQTyvRdEtT1LyuIzPau
qKLe/gRgVspoi0VUKjUjDOPtFPbSO+3heXSpXiw2zbDpWM41c6JFnS3t80rZ61lkPZHboOuflNHC
SlSUL5cX9MzpWpodOcLkhUBhq80x1hmXSCwr+7SQ6dtWDEizLr112gGguG42dRqr5pVQ8HSr8CZS
WAZCWjzo1lVSu0W+bBxzfGOkRN2pdgSPadabK1tl+cmPdwpoNm3ULOPSrquuZpaoSp8niDTsHbPo
f6ZG02/ZuNpLPgMGTWNtftHx9b5VJlm/QmU9vUHIjyCSkmijQ8E9crxHu0CDMhSyRxHRKB/SelI+
dwmE3WEC+bv8+c4sJUNRBwZIpf1pTWfkwWmlpmCoQEuHR42tchepnXV7eZTTJ5uIYOFNEnCSXK51
q6wWzWps4LU9aGnt58ZgbLMxtx9HtRYfkshM/3Twjt9eHvR0aihyo6oGh5XOT1oZjlcRpeW0LnJV
21OFcTyzTqLPthMa7w6oFyYUXwlJeMroa4e0qYz1qcA6ao+pY/SAMy9H3R7MR7OyrnF/T7cFsAuk
Uy5Jgmr+/3hC2Wg5pUQRdO/I4c96dtpbuSun7RA21+p5Z25J1OhoAKE+hVwhF+bxUKEJKqtXmrGH
vZ5IeBrT4Bdvkhjhp1tFx+/Rj/ShpPsIUyXlzgznufErsyr2slPZ9UaNxnL6EkWjg1Jpry8VrlGX
4xth9dGhmhIx+VMtVX/i+SyiZwueiLhRkdjINmYuRyEtSjaGz0qXRY4LZ6UKaH9Km+laqLMs2PEJ
54DTh4dGHHsAsOl4luiz58FgF9q+bqK/irbSPEvvbsuABiA1an5MfXg7JTWeZtKVEPbM1lxI+aSy
hCQLIex4YDNt5gGoWN1rTmE+zLok/UiNWrlyAN54eKv5UWnnEUCThXHWcF2PIks927WxpyXK9gDN
jafUNjtfxG37rFhNs5dR8d1NRld44zSUB2wHIr8w22s+cac7d7Et5k0nqKQcqSz3w29BLElcFyFD
YO8tbCdc0ErJq8eqAPKek817T/3S+bccRh7ARW3reKjWLEQWUEvb65IdbTTMLSglUE+4PMqZCUEp
JmcEwMKwY829neakLCU7NQiJAI4zIxK7Xp1xxA7ZO5eHOn2GrKWKT+C64HIn9WjE3RKnKxtjrwhL
8ifRtZ9MJek9UduggIod0hE4KlPsj1paXmnnON2njE0lj4ub3Qose7yYQyqXkawydhxFjj/jIEGy
o0b+5RmeXUz8DGi8pW6HVvXxKFaf4ljT9MY+mstuJzDtfQhJxLaY0V/LBU5PPBOyFiL4YtUAc+x4
qKqWRixVZWM/QclEO5Q34sWJsuZLyLb1E03L/kzruPsagLQJVwjTuaZgem6yi0Evu4ba6Ml7oUd6
2LN3jH1Jp8OHUQr7R7QWxRczM64hZmfOP08uYn1sUJjYJ14lRa0jVRGo5h5Bn966CeZestykMh26
I604trzCCYfPRRPVGcHrmPY72Wmi6tGsFRynKghZ+ZWM79z6EzDzipHBL+DQ8frryWShAFqbe100
Ezh7mlGrnD6WTbXRC9Nwm0D52ThiqxTpu4V+4crTBgVtRAGGgpl/PPSM5cmwONTsCZ1tr4/kAEa6
qHdR3XZXZnnuGy+6K7yhLD9dAMdDNRROAClDa9/no+rCacI0pTXRKEkC/eXy2TmlaTEthGvYUEQg
oD2rsdoBT/ZKDBb7qe0ln8644TVOK1QaMymbnwelmSbXmrt0Pw1JNPp02QbJti3a7qWJM3PcaYka
XkNKlkGPH54lpSfwAkUAQlzzqPpctE1VhPZ+kGv9qeiz/nGETfbx8tzPjEKOg4AjeqiLRdTqi5qR
KOkh6Zy9NXQjnJO8Kb73hjlduYDPfM2lj4FGKLJsPtaKdmQWodXNUmbzomQJtKNpehkMZdgqoalf
mdEScKzWjWtwWTJiZISUV++kFeuz1fWyvU/ttv/UG2FwD72OmqeVyq6sB93nd68gQjbQgWkfgZKh
r27eXCoqFUzL3ptWkLplm9KoZ7fXDNHPLeBbMQ8ofXmXVwvY9Y0mHDtx9kmWd5vA7jpPKawMQV75
mr3VmS3x1rEGKWiRFltrrhqGsIRVpc6+GavJH9qy9FC8uyYzcG6UxW0BHh+rhhbW8fkO63ocO9Cf
vdHifdIirufHwDw37/441DuQu144stQhVnflqIQ5lctEHHgVjV1eDJ0ra8G15pYzc4FMxS5gv3F/
rEMzEz1hZDaQhCoHLfW6yEpuE27Ia5jYSRTDOX0T+aVsTHC2Nki140GxMix1D3pmd7M/cWnNn5Sk
ycHF2lGysZLC+8ynX7tUvKpRZXp7zRZmdzraevOMirk6vmCaCWMBYKBOPYJz3LcXmQkpdg2uuW+R
jOiKW+Fh6/jYPTn8f9Ll0k0aAFY92vZQwIKQrZy6SmQY2acaIZNDy90SYbhrtrLrdAMyXKgrTOnP
AsfO+rGwkFRwFSHSl3mMDLyCpL4tY5c6VIDzUoXAzH1ZBxBpNCFFKCzg5+m4iWrEv4YEf9GXKDba
4qZWC9XY6CgbDfcjmlaWKysgxd+GWo5mNKuUybyX9Eix9pGTFtVthJFCQBvKgLJUrk4Opbu5mScX
N4y+dCUkSpPaF/AF9Z9KixfP6zs3HqERDYeUSCki0gmxSot6rYaJTX62V9Ws3bYNzRaZgDX9zlEs
CMxvMD5X66mKV0+ggSbJZO87wgzf1DLhtxli9ZdHOblRl1FoH6IPbwmD1gFfI0mKSuOVvbeLLj6Y
mCK5WS/0+1Qbx00wpM3Xy+OdHKdF2d+gzgt8wyKuHwtHr5yC31X2cRcV20pFGDesdePds1q6Ggll
QTcA0M3VBWTQGiIjb6Hua2HVfmHF5Za+N+neKEfp1lCra1oNp6tIprpoQsDBVnjal9P9e/4Wy1Jn
1o22x+VJP+Cy54RuCCP8swg0Sbhyh2305XVcZnD0EgK6QY1etBMWuu8aApsapy0TrSdQrLPM8g2r
rF71YQrLnZlzye8qQxqNLdYOo3kF0HkTFVwNTfMPvFnY0wuAv3oUIfotzneOs8+asZueytFJfyVW
nnytrSERWytRu++YGlEvTJNRjOhIOmi4dE7QvZZt1ki3TopBlauZqeT47EkbSp8G3+NTaNqNuiMt
rWc/inSLVs1qbMtvmpUJ5Oq6eDK8Mqm7aFOAKdV+FxlF+8EJTPOvQO2tL7Swar0bTeggujIkwR99
Q4F4e3nh317j1fShK1JXoyuEpG+tt6xIytSZSI/s0Q0o3Yqq3j52BkN348kxfmr99Dm3e39Cvf9X
XfTNN702y2uvxfrjLzAhkSOoEnRy4sfj7VaHcK2Qd3D2UpxEu6GtlZrqtCoSb2qT5ArYevIy2cRb
oIOLCP3Sb7363MGgtXlTN87eEbAMB1Izlx7Z7+aY6W4uVbs8V5+FzVNzeZ1PLgobOAQuEHgoyb15
MsfaymQjieLDEBXd10EqUhc1Y/Xz5VFOQq9lFHomFKhHXORreNeoZmy9kjw+NL2U7KxMkR/ycU62
QFzX8quTO4LEnYGACoAMgNPWd4QzNBkyawAvqYObhDl+GxNheQEt+W3Xh1fuh9OJ0eW6gFu8ICqi
C6vRRJiPhShLcaiHvvRAEKg0p6X2pGTduy0JgT/gZwOQMylQJfV4N2bjiEoeHhaHeCwo8lR1tu1T
RGMuf6nT/cAsEFEEnACNJGs8HkUCrCvUvOKNqoPUI+4Ib4tYOLvLo5xZtiVj4vGgjg1cvQIeq9Aq
rGQIE5Yt0YRfFk753Z5p53XjJg9l//JoJ5c4RRPeQGZkoRFMReN4TkYQDWY28O7KhphdI0NZzamk
X3XZ30txX+ygYV7TXTwzQd4oqNrI0ixv42rIjrvCnJM2OUBzL28Do6X0NbVSyulqg/7b5fmd+WbO
Uj3hIV46Ed/I4789i6E1Cl0WJaJRRSMeHcSpP8Z6VmzePwrFV5X3d1FxWa8iGEkotZKVHWZlhiaX
SdIGdY7iyrc6N5el/IpuJccKTPr4W4UiVnKEC7KD2tnBlv4U84cIjfj7e+eCNowOTWoRIgcKXo0i
OWUiYiNgxUodLjGCeK7oq2tGmKdXOqMYfBSaxZCzXJ/Y2ZJntWjy/FCk2rzL6OraOFMybxGcam91
SR3dCv3w+7bKzGs0mNMtry16BFxIZCRLQ8fxMgaDUkI6DrNDoVj98KLWmRk/0RujjoeaVDL/OKll
99MsAyN+t9D7myODhooKVUMQruVH+203NmXaKPHQFIc0NAfbK0oHIzpMdt9/xKieUxQiaOELImB0
PE4aTYE126I4BD16LVDsM8/IED9zUtN696W4SC7wfvFyodu6jgK1OCugbbfFIS/nbgs6Yh6KuC2u
RHynOOmi7ECLFFI3xBXwbI5nFDWx1klSWhz6OBluzERPtqElBTtysWijDqXpZxm8VPBx2xsxntr0
9qA/5dx5V67n0zeUrn2OOnXtpYKx3j0T+qzglFZxKLHa2Q1VbrrZEOYbTaoDX0moo737OKLdxScE
jaZVe43vZ0I3xrKOy0NV94UP+fA5x/vi/2FS5LS814siyEkdNldTPbWzrjzQESO8WXNiL3cCWkrV
oNxks9zcXJ7UmSNIlyC8YvIHOI7rZIWcYq6n2ioPnBTN43XSNhHV7a2TQnK0Z5AFeKrix+VBT69P
5CMIf8iRIF8A4h1vIa7tAJHFRZwoUB0vQAzT8FRCS/vKFzuzQ0C2QLBp4sKhaU23UKANj8YkV4ei
zeW/IjMvXrLEzD83GPxt1DJ6NzWVTjFanHhKITShm7cKS2y1HgxtsMsDdHXtbpHU3qbDaPuyeQ2L
PCkNMBLXCnAktxcB6yoOr+sK3qdgZqAw2qYRadV7pCF0J1Vqgo5JlGbyJ3Oicdvpw/aWXVt8vfwN
z2wcwGSavKCicYGuYb2mU6t+nuPmwBVXaBuu61rdaMrQZXdOoZTVLdIG0kteyEZxJZ9/a18+SroW
6gwFUt6OJQJcK6iHYRTDCeqMQ1rho2HxPhklIqqIH5TiDv3PKrp1SohRDyEC5/VfpTXO1k4esrj5
kFszbWduUpiz+ZdiNkV1j0O7M+3aUa2apadHzm8vL9R6E9IawFbgGy38iiV3Ot7s3UDrQT8r6aG3
8sbv5+ROSMEh18UXasfvxYmWwSDgAOIsadqJzqqqFJ1izXF+CItGwfE17fFgld+bvTAK0s1cUguV
iVRpNaUmLdU2y9v6gHuh6RmG5OzYap8Mpyw8mBLtlSdnvdmX4WDskWCTWFCjW1b4t7e61GFu2vbU
HKJSsnatzhOTOr2yoaOq9wZ7THfNNNibujaFp05VeOUWWd9WDE8/GzES0RHP+Fr0pu8rJZmbsj2E
fRAAt9LwUAdyv728TU5H4Ry/KT1wK3Ilr+4Os0H+V5tFd0Clxn6saBbLbsasGq4FyG9lkd9Pj0qr
OwYReF4sJVVzHSaYTSrlTtcNB3AbXHRULR7tXePM8h16s3O+Te05/qYbUqU8hzWCE7NP+xLysTAD
WrSSbLlrKqAFlRbftBTRx7jX5HlHX1s8enY/IDEz9ajN0GLpxLHbJaY970SQmT8TS84+RgGggZvV
YYzTsi2crxNasLT5yNInzWzM+J0xEZMFNSDthbC1+A6uqilaQqvfWOXjoXCk72qvh7uwiM0rJ/yk
XWkZxeYWREKAoTjmxxtUq4RqZ1E5AZn2irKpR6PV3QrS2+TPUo7qkzOOwFXS2Dqo9YpR5IdU4/Tv
YkPYzRaf6xhBlhqUzx3RtpF8Ck3a8M7MaPFeYCdzbCnsAqKskr2ysgfQuLk89I5NrJ0p1pOUdRTu
3/bx//g1/k/xWpAEQLbPm3/9N7/+VZQTnQ9hu/rlv/bla/6hrV9f28cf5X8vf/X//NF/Hf+Sv/n3
v+z/aH8c/WKTt1E7PXev9fTy2nRp+zYmP8PyJ/9vf/O/Xt/+lY9T+frPf/wqOi4l/jVBP+w//v6t
2z//+Q+Qy98O6/Lv//2bTz8y/t7hR/qjaE7+wuuPpuXvavofcM0p1LwhR8Q0//iv4fXfv6P8AWj/
liMaYAhLg1he0Ej4z3/YfywsIwAMaGMaQBCJT1N0y++ofwDDAmqg0KYTk/EH/vG/53209v/5Fv+V
I7RcRHnb8O+y8f5z1skYofUAMhFbLwDxCRTdqwjdF4U1PUDbaH1sFho31G1qI0qEsnM5tW6p4VAd
wSX7bYH+/kF+H3jZTMcDGwxNhActbjG7WN1mcikmh27j+sEO58TtzdikpULNb5RRep/qwDJHhiK0
oYaASjHPy/Hh69MK86chrx+KgM7dpO3N7WiY0ZUJ6ctNsZoRQsHQTBdlXQLK5f7+7RGKRCM6zBi6
B5uudFeu7XDbyEb6CdvP/q6N5GFrJKmibtp6BMNTYyQTR1MP6W/WneFHhOjHZtAb0/Rntap30qwG
rWcqRVm46myp+3KsC8sVuhn9WToJbqx617l5O02flH5qviR9NfzZR6H0zZK01DXmyjHcaIz7p76W
CpCiMZxe4kxVP+kdSt2tUKx7EY4/jSaWnzFKG3y1Hzs4PIFc5W6gZeN3Z1ak9+G0b99iiQeIuUl5
UbRdgsbfFklVmkylxbZ9SAar2zpDkflBN14zOlqu09WnoJbLAUFwbCEArD6FGcsQYga7eTDm8HNf
+Vr3hO9LudPM4Brj940RcjIWeSZtqIuc8toQrukEpcwyaB5o895Wk+ypIvOrQNvGtM10v0S8LVUD
Qzq6t1EVmox62/Ut8Yjs2i1SQzUI0Y9Ejm+jqngVkr4JBxuMZa81ozuoT0bjIBY0eeGg+Ub22caO
p6syd5iJa7QHpT700Z3cemXzEsixG8rf9ehL3N81hZfmnoQIQGjJG5GoG2x+PDvutlIfu/G8U8KS
3felCfZxMT3j54sT5EOMc94YP0/ma9B+nub4foheuJS2qXIX4LRaottlTd5gbjVbbNR+4H9/WFq6
R/niJu9e6rj2L18Sb+DHyeKSwS94IBn82rAHTxfc3BqleSjCSNnxy61p5/I2TvLXKCkmKEBK9KCG
cUr7vSh2cHbCj0qSPEV5KW+NIJT8LAzM+6LOBjcLZBdp2a8UOLe9/so7XHspIIif9Xn9HDdydAiQ
IcPKdr4fpSjdtKGmeUozRp49KH+mpdHeJpbR3ztFbz2aelMtBQ3Fr2nv+aAlZnmbjNHAV8qnnZqX
4ZUY4i0NOFkLIKJFXQyw3l5hYbCF5TLuzPbBaGzNpw0i2nIXTXdzORuenmv9X84wcn1bae+iWKh9
RT1Avc0RC3DF4JheH5iVGymx4hvQqTyJ6M9V5N7xUEjovICL5mYMGv7lLsk2uk5N/PLHXJXC/n32
6ajFlg8RRV6wVRAkdaERtvj4PGSIxHtxKyqvEY65a8tJ3zT2kO9Se0ruiddHt1S6L7RkT1fAkzOv
DsyPRc8diBncdJUVDzm0iERNugfJhuIUOFJ8j7i7sbON4JqC2dmheFaX1hhCy/VzkOthVTVz1z04
VY1Shj4pm0xN5G8h1ZtrK3tuLPqxyLdoC10otMe3qqy0dmPAan1IS7l9yuzM9gH7tOehb4d7FkNz
k3C2PWuok4dQkctNpSJ2jFDEhERdBX2zK8yt2sYNHeSZeqUi+Jb+HG9cWlp4FSH38t+T/hJhoYPS
oLvyIOpA3TTAqa5hyiFUlaa0Ub3AUcwSNpoXrfY1qCLNp3E0uDHyYdjmymzuzHSYbwAUMeCbexmL
w+maAutpFARq95YJkEcuUm3H66cHIoSIppUPxdiCAOV1sQmTMb0z5zrfWVOY3MYoWzwo1DavQBXL
lzlaG4ARBNKgJREy0KC6SpQrISudFeb5Pb0o9saaktIXVAzeleRw8sDQ4IoTBEFLIkZZRUBl75R9
Ncb6fSbX41bOItbeyqXt5QN+8uqS66O3RCJMZMd1vTpcppDNOZ36+T6blJ1W1vVNN8tgDIpVoX/y
txjh/9dpBBfPb0t6kkZ8LJLX9Ef3ex7x9jf+nUdISAP/QV4O6ZYGGRiqS3v1vxMJfkv9gy9MScsm
neWMcUP8nUlI9h/LjQfkv9SuEXBc2PV/5xKS8wdFWArZAAvU62VaRt+TSxxvZqhdQG3c7ghhwU1b
mAbHx0ilvjzNZil/UJVnDecA4QfbOH+e1PtCvR/ErSa/lOJhyjUXC5vMfCqzTRNv5zvdcesvTuLN
4UPq3HX5rijvhNlsgtEVfxV+hu3Yx3o7FH6leH18sMYn0Xhd6gt9n4XeSOnJPPTdozPsxLQZtYeK
NFnVb82ZzRd7yeRKnRsHn8L6mxzhFu5Vu2L02t7+KJml31aRp8R3Rn6Iou+S8s3M96NM9ZE23X2q
7vOQWB7ZGtt8VDAb0eludGZ30m8m8ZCKD/3owt1xq31T3dE6deXcrujIf68oPTV8ctC6k06vQVZx
8gsz+UMTGV+NXkQ+NVLrnjbf79aIyEnr+EUlbYcvIAfGo6WhdxAPXXntxzj9sITRMEHpgoRlTmX9
+MPmeWOXWqPPH5JQ/ax0iv2/2Duv5biRLV2/ysTcQwNvboGyLJKiU4mtGwRFSUi4hLdPPx8odW9V
UVs8OlfnTExEx47e0d3KApBm5b9+c4cXU3wojIMVJ49ofp7s0vyQq6MS6G69pVDBBcHIpnvYsKu5
1z78tCpuvm+PP98dT7dr3gqtFabXosJffs85vFvgVRRNhjvc13qtbroy9jbNbD62xrTNE/tioQft
uYH88Nj/H77jsEn819+L+hc7jlxaM98xkAXo4N3wf19wCzYV4x3UraX7ulxrySL7ab9h5+A0wd6T
XYV0ED7R3/uNZr1b/m22KFjey2WYO97f+41uvuMAAutwMQH5vhf9/dt+fPfvSNGvwYszWI0dkBOH
uz3AxcKvQsZ3Oi8dCD8WLhbWh9EtvEuzLZq9l+TKSiZ2dEesR7+j4pIPwBdEw2LNV+xMqY97yJh1
UKk9nLAWQha2A/W8/uk1/mKKnp6Fi7cKqilM7l/kYtRkZyduPpaEcsVK+yFURb0K276Dw1NpN5Xd
p5taMd9ypzhfoS/jLccCRg4Gw5/BmKI3hx6Etf9A0d+ts0VMSDdDe2sjOMU4vj8WDG3aOYvbyasg
ExGWqRZK0X8onTRdS8UjDq0WrrINhTfcQUV2A5G4VPi0CVet0/QB6Wbdze/f7fLu/lUz8SOoGJBC
4I+D69DiHXH61eM0MTG5c4ujYinTrtF15XGqpgx3E7f7iKS8XRc0SG/0qgDZMENj9fvhz+4xy/iL
+nYJUVqOW5jrp+MrptXMWqGNR9liaxIWOebf+ujeGCq+7YXl9KvOSvSDUTXjdTKaj11a/xlq/fIT
sPMCF+QeCLZ4ftLKNlXmJovaY63rYeDlerNqa+fPjO9/jLLY0C9dHJxBzh50HJOh0sTYHisbB3U9
TgdfFZDn6+RNS6czZ5tlLCjzBCiwik3uS+fWMXPZDxo8zek4aY21isYu2VDoaPdq6noXvY643y9K
oT16LQnqQ21vM6lgRqjI+GMYhXoeoKZ7i7u6bB+nEw2RIAcF1sI2rnDnkgHTwYE67+rhaBvKp47i
fV2HcpeM1u2YYVYSl28ZJi8v9HxALgF8Vy7INGHO9jPdhZFul9l0LEZMG+DMe6uINgrxsvFbhuWv
hlokYxrTF7AfFsErU4PKmhorK/pj1sFLzeHPrmY6wevRbP7sdsWnZSgcw8GxoRAtPiin60WWVVKK
cOiOnSLzDbJrBRc6uw7C2rLuislW15pTOxDx87diXH/1kAh1KVm46jOPz+51SduJEiBjPAI6mjvA
H2VFRzfbmNb0FoPy1YbPQy7UcWQs2BbgZ3P6kMQsydib9fEYmuGl06SPCI0yfyRi0BeN8fn3W9Cr
iclgnJ/4bqChwq1EPx3MKXVAnh79UjqWsEOpmGSQgt3vyikvL+dYyQ+ddN/itP1iVJB0KAXsvZwx
+tl3rOc5naQj1OOc5uHndJDPBjLkrRHryk7pFuRoUoxvv3/SV+caBQYcAgicEFPpSp2tCH6F2fde
pR77KOoDD6POYGZJ7f54lJdWNVdw2gSwsE7fp+wHuhRtOB/tRnhrYTWt7xrjWw4KZ0DIy0LgvRGv
Q7WCnuEczQyhQfSl1dvHpHSvCIxGmK8GalvCkOgu+3qtGX+1DlhxshPZcYRZg8PpbmwnAnQpH8bj
7x/6F4tjqRQQ6lOP0QU6WxyVgQFpVuT20a3JNIXAPBfjSqe/+/thfvnUsME5KvVFkXzORJlSB7Sa
7v9RiJUe74fMNw7xlXuPpa5xy0vQ99Uzapzoi7cgcm/gK796yJ8HP1sp0AYzjzxF+yi9K7O7dHAI
F2/Yp7wegsRGbmjcSdDFQK04nTw9ongVP9X2I0hrts1mCM15indLklnpH89TTmIWPnUljQ3+7nQo
BSt4kyAT74h137BOdWf0cYl4KwprKflPjyGPq/oLQIpJEeyrM6QZMXMdI/z1jq7b470qsqL9GiEr
CokfcZJiFRZ6Q9JOMVcXQ5bl27JtxbdKZmrrR9q4CKEr0/wLGQuiMS20RboqFFN+yS2JF5BsF95t
CDwaBaObxu1WWJkT+nNFVEzgGu10MMuqv6k7G0tP125XGB3DzyU0hhDiKK6YK43ZAuYbvfC+uQWR
xG9UeK83HZ7foMhcSJILmnX6mi0traLZGJyjbLJiXWKAENRl81a7/VUZy1tm7+aeAGgGDLh8hZ9a
YRJSUK27jXfEc81YpaEmez9sSQG90L142IvKnNpLvObmmyRM02qtNVn+hlP6smOf1BuLBwLENwJZ
YHqA2pz+hBnrJtobSnS0Bt3bo8JsVrqapjtlKOQ6Fekf31LwQKPNjYyZ43iJbzwdrzDnKtfqNj2q
dZSunNnE0BnPtTc+3+sXyygLGAbWBSJ57typj1o4JnqTHgUnNbYDRmnRjKvCXTr01o2M+voQSRnu
jQo5+RRF5Rsbwi/HX66lkJYXofPZU9ZEa2QzCqcjDa34umyxs66kfogLihybgEVMokdH+EahPFZC
e6vbfUa/XU4ZHh/C9JJWBVHg3HV2zAZXEcJOjpkw/UFVthyv9cGBCwg2NpUPiYhi357C5LIzqBts
rBJ31aSZb8yt14sISBHcccFpsIo7Z43DRjWtUuErEOw3b8e4bXy9K96yvv3lKCDaGjUODZ1zK6Rh
jryqcphRRdWCJmYj/rdq8lYL45ejsN9ixUgQK2awp/M2G3JHWm6aHvFyISpzEOUqyZ3mjbPqpS19
uhyXWg7jHDpkS4V3diJ3GNCFfa8mx0lJcatPi+ZKsWrNbzDxQEuMZEGUg+57k+l9JGhQXGW5l39A
E6I+L04TQRGGIx4t4TfHGftvjtoplT8O2Bz5yiynb1qq6FtzNOBbWLBg1lmcWp+aMNWCsNeqt0DD
X6wCHoYG2PI0y3X99J3pIyL1xXjrmM9Vtu2IjVvI3pHfKJrmd5NuBkpYfM6Rg5X91L2xBbwCTlkE
yBWQWS6NCKqtsyOsyJssRvyXHHGtsta8O9JWlVLb1yqu12mpJVtc1J3dUHXqpsJAC1eFcLobQzXe
EFUu/i/WAuQTTGJtoHnsz07fhQ3y4w25TI5epjp7Os0FNlPmW24gy5/yavpQG7yMA8R2Viv3njPW
bT/Hx9kd0iBMR7GJvSjfk/4+7+fCGrdvVHZLZXM6IEKapdcDpxRry/OyGZpHzXStm6M39H+VjoWs
UMB1GDR72s+jYT9qbf/Ym0206osh2Wudqvqj2jcHoy7eMip6hcqAw0BeW6jG2CZDjTp7ehHnTpZM
sgWj18l4UMO2ueCilK8jrxFbZn3zkRcHgSAy88gvRXQUcaX6b7yS851i+RWc5bDlQWe47559aezP
hzw1nHaBDFx6FFX7kfI02g9q0a0Htav8XEbKFhmu3EzwgT63nTE9hIr+VXqQuKb2DoaI9wZg9iJ0
+OlDcRYs+ArcJyIg4Rl7Z6tBKwYXN9ewf3Q47S+jrkwe7aZpBz/EsEz3a8fNex/Vpib9aZisq8jN
qke7mszW15LZFv6UGdl1Jbvwk9BalTgCPNOvbEcYjd8PfWP6uZ3ZpT9HvfaQmyO0MWUSxXvs/oiT
oARXH/XI67CgbAf5gKZbU33FsLKbZmi0W+C2PAG/ic0HvSkNMiwIAcXSqoiqT1GcieeCE/Uhy4vE
QEDbyITcCYFPlFrOSevrVljd9YMiP8m81o6T642WjwWXiH3TCEUSaHhHPulqOyeBK1LvUIy2vKqL
OnqGJCE5lSy9+GzMU/FQaML40sKfMvyE4IPPRo+4ONDtEWMAL6puCeRoax9dQqT6ZYmZkz8zly5j
kkSeS8/Jc18OFOeGhW2Mj+SZVOGmmEaQWJx8A0vMiggKUSZ/qTIPv18N/qg5cRWjEW6Kb+0phfIF
Yf8Xv/L/N+4lNcRPi/B1C6Prn7LutIfBf/BPD8N7t/RKYUUgSuJs5Uz9Qb507HfYeXIVp1iCmrAg
jn+3MKx36B2B7l+65hxgCzr2dwtDU9/hVLLUAbCSOKeNP2mZvkCoP61MihboF+ycxAhRgwP5nZ4M
DQamrQWz6EOXoVPN0YofRiMc7628M3dx17h72Yz51o7q4kbvjfLCLMNyk5HDd9MYY3/o0jQL8JPd
RhG2Q25RpZee11YPmjbKS0dS89naGO3MupkPsTarGeHBTXhZiR0JvFZYv1HCnN6Flys+9S7Ef4Bx
4HnOhdPHUc3askMaw/d4KkSrKJfuOnHdZ3VIlP1PH/nm+yv69z3AHyPB4QEB80DczjMAurzxCCXp
rHs9z6y1EKPLkdPHW2mV+aHyhH1Vdgt91cu0t1Isf/GQjMi9aZEb0JQ9K9OEWxJJlKvhvRV7/VrO
TXTIQtO8jCx7Wv/+KV8NxSRbzNR5Ru7jcNRP32fCvOm9Pq8elMEmrWOyn3JbqPDEtbc8MF4sY/41
E3mh9KrQ7DENbYpptBSnQzkFmV+5PVUPsPA3edTswY037txeykpdV2O+QeGDufpe4hvQmx/ZoW+1
ghCe5BCFT7nzFWwtqJVmJ4b2Yspv1Fqs+t7c5yZwSHaPM/sH0rMDI3d2Wdkckjw+1H100wo99jtd
e+PEW37s6cNAREC1usjxGPi8HeaOU0JgbpZCBhyUjaPChxxDqfv51BbERSlvgVzLJz8dD50+yD0A
EN0SZsbpyyuH0UkTYIoH0hDt7RyO887DAe4w5KHcl+Pg3aaKg4StfnOGnBYcy2eDCchlk5WHeAiQ
/XRkfOdG24s4OjsHSCgqZbhq9DB/Y7W9UlS93OLg1NJww7wLM4/TYbRSo5WvjPoDoW3Fjv5PujPp
QW0JRwomDI9WupU2fhhBOo5quNVNKGy/hiMZJHnNJbiTxlqBF9lVT79fIa/ePNQmFONwJEAwcYs5
20DLscq6IgmjD3EYFUGYtd17R1PMICx7fFaNUV/3mrhTHMW5/f3AZ7c13vxyIcQPGq4a1h6gJ2ev
BGUTmcZW/aE11/DEmhU9KuE7g7ytmuljbfQPSTZNgRN56lI/fW7VaDUY9crJzdCPyu4GTm/jT5P2
VCD3TTv9awTBzAer/Yz4bGUut+aSO/ubQqKzUplfTqXM9YA72RJPo76SjZc0eCMw2Q+VpV+FMOyG
rFwVrnfdeMMhkWZgtSSGKeZHrfs+j/63SvlPXIp+mj+vqpT7p7xgZv9EtFj+/X+KFO0dzT50HexX
ADjLbfYnYheERDid4EmsdQ6Iv4sUzXgHa5Cjgd6kS6WyNIH/KVJMapsXYheXYCYoxg1/wLN4AXz/
tb0tTYIlHWKxaONHUPKcnXjYKDDBCVl9IAyiUv5SBGZt8RhRDOcgFnsi5ug9z6F8kn2KXqHKK2tT
yzrBeSOcyy9lHIq1aC3LL3QBQ95VKyzHXI3/IphiPXX2slerYRMXpVSC3PGadTQM+ew3mW3fmBTO
GHepRpMGxKfpzgpecHGfzMqnum9gvUt9KD6rwBqTLwsDnDacDeUO0HUWC85MGJJOBl657lRLfMnt
0uWKKiXmZonAz3eTt1l5ExucU1U79FUwLEKIN87x0116eYFQtmmA0mYhDR2K5OleUfNhyVbPtIdM
jcOg0cngynOzX/00pX5RE52eet9H0chwBJqHUkoX/XSUrGb3q8qYK5g0G+KXinozGg2cfywp1wZW
F5vfj/eLecGjUOjhKbQ4Rp7LPDs9l6hprenBVssJULXo/xoNV0H7AATwLaVjgru/lnhbeK6Cr6w5
Q+43RlkF/VjQ/inbEDWCKc3nXKrt11AtPNzniEZ0gtYZ2tyPpsK8N2OXmaSX5vShcyYrDEbDmIp1
XEouXNOAKz6dBrsLsNxKi9W8+L/5aTfMbSBKB82/mZvJ+0ZrvGplGuWkgw2E14o3d9rKNsvyoIdO
dZfOw/ik2EmRBErTGU9WbNffzDxNOMHM0sl9k35r/gZc8OqDLW1AyPD4/GBJyEs8/WDQ9elJj/b4
0EbyWzgXh0jh3cy6t1PSMP7+tf537/1PC4YGXVvqIMpkGuNgwT9N5Fd78b7Jnv4jAP8rv9btqc7v
l3/S37u06r3DNZrqGMQLwHkB1v/epflHi8sonxDGCCuQD/1jm+a6uBh70OOBfkA3aSlQfuzS/KMl
vYw9nM427UNo53+wSVPvMFt+2qXPX8I5/udFDb7gnZnsu/wgzMR3tK85m59JG00R0tem69RZ6QNu
kcE0f6iijSrXXr1KrLUrAiu8AKohu9Jk7RF2mu6c55S1o+49+66qbuzweva2Zeib2c6ZP7rdZeJ8
wWQpkJPmx+1zZd5q5mUYPRAFJ7j6OWREBpr1FIt7N71WumunvKj0Q4PliHtpJjeggCn/e1DCwxzj
L7p1XRlk4WFR5ejxNZo135nmYG6vHXMbwTdS08+O3IXh3eAdrfh9oXxNa+l35nW9NAQJiZcEp2dX
eXJj9ntb2/ThwSowwH8ADkqNQIeDnuz0ei+GJ72v/LoQ9CabIOnu8uleGA+zulfSjxphleneEVdh
s8vbvc2uNmyRA9jDxi53Sba1vEtbo1uZHT1rRXgJuSpF+n6ctnYMreS98C61YZ0Q2VbuRnFhDFdT
fzOpODGvhLiYaQUVm6yRPkWdAZNZQWm3c/pdPT+uMO1Xxovlr2Izmx/FeNulD+UAUpYc8vxKWte1
eV8192F2lYidYgVJuhbuOpa+rPx0XrVg2vZFreyc0tfTq1Lb6OW2Et/N5P5oF3kocv46B5mWP+If
lOn/Ddnugvb8e/Lr9isgX3xSlS3/wfflbtqIdhczAaJ6aCRS9/y92k31Ha42P1FY+Sc/FrtpvLMW
o88l69FaQp/4434sdlN7R6kG/YnOOiUAe8ifLHZ+ysli545JMchFk+vkUsajpjo9OmCmeU5vdPV6
dtsq3WZTwpQanNI+xhbt8Y3A07IJqqg37I1t1uMHvc/cJ37xuA/dItH9HlxXoAvqyN3S7VnvLgDJ
lombGt6jFXZoRNo2h5Xvxl6KYW6UDjWy0r5/P+pOU+HmrpfSByhwP+H3anSsQXWyNrNXhVfS9aDQ
1EMryGJ2CqUIYESUqJDUYbxsW80IUYUQIxs5Wp++H/ow2cW96l22djZdRxA3n0wrqb5RDg5YAQv1
aZ4nOrmwEtK/Ck9mODFN2SBBloV6Hcfp+Fdb9c4HT+ZDvBWAvmiXE+Hlvj1FceyHg4muecjyGfl8
lDdPdlppX4TMNZPOWJx/1FtIF746RQaQeDvn0h+1fonJEJjwIRqs00dL2PMBP1rb3iv0F7axlr3X
zdqtgm7w6gtdUCts80YqSKisofC9Ikm+iCRVYO+Y5nRR2yX3QLVvHRuJ59Qg+01pIGCo0w5ZYNZK
36/g6TSEJYXSALtWIO2xkRhGuA5lV9K4kEZ5VZRx1Pul0umfzEZqiV/YWX3L8Rgpa6NRi8ekBY9a
qamZWTi9tO77OjVsJcgidNZBhQdnjRaNYMu1opj1R6OwvM/wpFPVr4wUWLvJB+2pp0VXB5GgZbBK
FzynF7Vr7zBJZTcyygTRBd5bbednlVm5vkPa9I3dIMMG/yb3YucmZtL4kYO3wkYZpL6j2hv0la0O
GUZa2ux+ILM1zmkAJk4UeGaa4CTUasQkS0fGyrYbPbIZCIRzqouqKScGstQUF0RZVMhQC6/pUDN2
qE7bKqs2o0mInQ8e5PZr4Yk2ZaLULpLnpNbv3aF17uTYCqrP2aXDNwrXj3VJ3rJtMMdgaU9NQHhH
/2FMa2S1jpNMfHOvy+2LWUikkQlwyFMWTYhHQqwGD5XbESQ72W6RB7obNqityVXK1zjyGXEAyu9e
OXNhp4E5OEjp9TKk4xlmiu36qdPM8y6ppjDyzRj+465wF1MSNDHSheaZing9mdr4Sbaj91ep6EoV
mK2Le7/boA2HHzX1/H02TBt1qj1ia1r+pKrrPOwuy/qKCBaQQUSeKtFvfZauh6Rg2Rr2uPSNbeGI
NbgUpTn6/r/wYa9i3+nbln5HQhm/F7YXW4GnskP4M5e0bxqdICNIoO+kK81KtaWTBxTjZ8QfLvbW
ofXRyQuZBoY54uXRembFyzTN+tjIOPuW0ZchFLqtDH+oy/BrW5bkAbMCh2uLgI9klZWLqVTXFLkW
0K1F2ZziRt35mGiLj3ic62iMjcrWAmcUahTAM8LtPI21aAbYTbJohe4jsYKMgAUVHEoWs58uk2fR
tDbOhTTbSvdNUq9FYKT9iCm7SX+OQ1yZbwAJh5hUSpHnK9Vtc9VnjXa177gKIBq6H0fd28hSk21L
WmkYlBnkwU0xF/qwmZSIrcmmN2bs8DEg+4LWHduhEZl1tq65LZvAjCVao7kclHoj5sTpN2E1Zt5G
7VPzsbAwaApcdyRFqS28L2RGdY84VZjKalDjpt9ypyflGvV1++CNE7HtSdan9q4rWx0Ds6lrtE2o
JA4SyYmgSHYe1Uie+Tljt4/tnGRP1W7MT6NndoPPg3d3ONdFYp2XSj/s6oKwnm2UzVp7Z9aCGaIo
k2XfdCMF5J7XqDxJaFHpZhiaoVx5aVZ9UeOhDRgeSVduo3Av41uTLHs24aojI09gQc/MzNsd2hzP
t0LVCuo55rPCc+LzWXgcR4tLn23l25jb3+VcyKtk0PFBycO9xad3Y3lwi+kGsH/tRRhVxRrJznl3
nUbGymYZ52X/3qzU54axcXvtfcL5LtK62xqdiFdhOPjC5gf06bAyXHmwadAhB0mA1Ob3TVlRK8H1
aWrrETHml6mR9yOFoUm0ea/pT1p007fVVU7SO6bAO6MR+6ZN9mXkrSeq6FmVgRZl78d4WueVeKx7
V1m1VlXtnHp46MhejP0kHnf4FHeBlHfcttnaKsvPQvdKCkMPsspaq7hwOd0zXjAy6PGII+4m8zM1
2iY1AvUhdC88I/loTYbYtJkKhzABWcUPXZltH4tRczWn2aoxpguyXdILszGUC6QOD1Fq5r5FZFtZ
DMVuSHc6vgp9MdV7sqHQt0h3V0c5xj39XQOm19vehaeV7D1JFJjj57nHQkAOzrTnv/8Y1tHHJjFB
c6V5n6XxRe+Ig5sal2k/9b7qzh577bTtK4TlisofW0bmLfbVz5aSyHXeCywLBkvDdsuCGiDVyJeY
kTd1u1ZMfYNShSU6H5JSvcikdhhwSA5yqfmlZb7vxMCsYcchP3ofhQ0tZdetHrkMrPIk/VrY3rpS
s12X6Dt1co9lsxAgZ1EHU+6mx1k1AxX35EaP11pME3d28yv2IsPHfTheizFB1jtDjRBSOzo4vhGs
txQyWfscF/pdXeV07FmMAbLVlaNkm6qoHno9eWQ7DWgjij2+tbf9oNZURgV7QGxxTlfQNTeUPveV
UxxILX3SM/GRYGyXXq2mPTi6EjQmgeQ4O3l+LrTOR3t+1cAFWCWeCDqrGG97wZ8JyJCui64aYlaj
jla3q59dU0mCwum1q0HTJr8dH80yk8xq+yvDkXqdXou4ls6q7S1s+mno4QurXSUa4IoIq61LubHS
S+XLTHK1LIf1nM3hhV7W5X1j4gVn6zNQjHKhpDdmMghfGneJWoK7eV0MWGdPpLf35l9d3c+Xcxqt
0gqKJh4nWPNPt7o5bPJErDSpc/ty+YZgxze5LLd1fV1HfbQHNb+WcxqUCg5zmfR48/HnORZXc96C
F3JsjNG1Ylv7drJvnDYJKDDiAO0U4bPGvW7JxfgCZxI7WgvT6dainIkLIKbEn1KXK2HV6iuzCElI
TPNd26m+rqRXUx1h02bf6Fp+JyGWNk66Jm1wG6neDaZGgcVdMdU0FKRhuvNIKSNkDeHoSripb2Sf
RKpvlLr5QJHxGEuqCPEsS66s2W08cY+tmc7FfYd7nx3y+a3+iSJQCWJCgIws3hnRPNx00THL4sDR
6k1Yt5vO+6IU7eVkJ+uuDcMrGEkHtU02SoZyyJ1C+l9fB83AscPU1pVIK78RY+lzxpTbZtZnX9bd
TiOWOwEmXfXLUE0sP4VecWPCINe2IbZgPiy/VYSl1qYf0vdWzxnt2Vw1Q3ZmfX5OqynGgMSaV0BR
nU9mkOurc/uFVIVNgVpslcwdJbI0d56dXw9Wc5BjLVdpxnbSxI/YZhKRMFPXFsMSyWBVT5TW/c4r
nkZ9waxsdUKIYLe5+OS0fKB9NKvOFyNr3xMWWwmuBW3rrgVplg3sDVeVmyLt6mlXw//85Kmp5waJ
nbnJpi7IiIqbVhUrUdjDELRhp0CoJlveb8ouvjZ7nLEJHIpNiaQuN59rK8mfNDOf+jVdW0wwSV+x
az8s83wMQsvKKLWkjOtV32XazrJ7Fc/D0eZEbMl78mmokzpBMnbhk2ZlXHCB6b7ybtN+r9uhE69s
HMkSJqVr3yZRnn/L8DOa/VCtyzt0hDOVp1vhGDhi2nVUM0f0l8pIefXeDuP2xkFTI+Al9uZ9qUea
i4jJM7OVwA5dxwJ+LL+wtFRsV+oMKWveOzNiMtlNeAORNJesSqeFF6BxNNwOg940gda20/tMKft2
DZUWDGJs83HYcfSo7moaIxhGg5nwA3NJgXShlrbJsejqS2HpZbp9UaSx8nGYC+WawmSqDulkp+u8
mZwvGnQdG2JLB/A6Ksn8+eVy/UfIwf9QhsrSl//3OMNd15yiDKCAf8MMCsJ7DL1evKn+oaH8IKh4
7zgToBcAZy4ShqVh9ANncLV3iLZAFaGpkLZIK/JnnAFBx2JGCMYAXIkc4Q9AxReD739higuiuQgc
IfctHN6F0nYKM4RGIdSJ6cSui6fSpiNP0g6iLqm7x9FsywwYISnTdlNUCB9uVFhW9l3oukmy4/bl
TTe1Rk4pEgLoNG5O+zPN+x0d4bbws6lFoVSGtXqbFl5xhJXsmn5N1AxtHLK1rHUh7NC+NYUVhhvE
YQqWRZrELM+kuie1pdk0KV6OeaAmCALXVaV3d+ATKhcdMkpuXFk3z55Kos0NUcMJh96ocdhxR+am
UMS2uYXSNahBaHbWo9YZCz85gS65Ugd83KhRABOtgQRHP41jKHCD2VJJyE4mqm/Hjmg2SWyld0Rm
6Q0/oS+zjar3mr1Xocxl5sZuJl4VoRUVByO2fhHX2J9m0S/aPafkkO/fBp73wq/mQ78K+qsU2eu8
MydBOhclNdS9uoaPN5feIU+1+q1cwTNi+TLeQk6Go/TyF2qes7mAwxlTrgVZTtgdsFjoI3SnSK3N
4bOq5xQBcxtX4lDIYsqeZ6/RHvpyaB6noWEKTHEzDm+8gVMQjF/EVrsw/GnD8zf48J/+oiZS5iSK
JKU3LmaIJU2l0FddMSvYDyTGMG8dippm7WZeQxmEy2OxlrkTvfUz9KV99/MqwdvPW4JVMGqA8MzS
PP0dti2JNMtCcAMRAoatihiJzPtUpjFnpWgHdWOGSlj5sEbV9DBGtvFV1bJqhdmdTq8qLfX5yYh6
tCBMeXrzWyAZgQ1b6nblzL5shM6d2RqDuB/CeQqfrZ78NyvAHWKw/syRBvsbHkQDp4QYAMKIXuv0
WdTEFVMMJ034cewWn2bItuTICiNLVr+fvqfNr2UglHC8M3SZDrKml+n2k/7FkkbI7AgB2IQz4kOs
9G6mXZn5iBmZzLlncYvIuUz9ftTzRcOoLJkl3A8dO/1Ymjg/q25yd6hKaQtQE0wkuBqlRP4adhGu
6sSrd78f69UT4vMMS4rlQkTlQhI5HStCcJPpadbRhrazsSSOC5PuXTvJ3r2YqtbSD22HFsR7Y1Us
TOeT2QhhEaIOCX5kJuKweDYsHXnXyImZou6JcN8dtSa9ycOEqh2j8OaoTXg/tfTBQcb/OdT+D7Yj
l2FtG9kJiDQCtXMm0qznw1QQzsKw6jxXNH+G8apz3ZLIWKTdz78fbVlSpw9pOtCegOgZlvPu7CGR
fOi4SztJ5M9K2u3qunS2YWcYWyXMvJsG0fw6x7r8QvCC35hC+ouC53Rw6BbA/Bq0DI9OwNngYZhW
elwZzJ8mHEsZBakHGnvX1Fx2iB52zcZDs8nv3rrW7LTMsijFH1frlUy2ZMejeaWR1rS2BiE4hRSG
p03SS3pFRmMHquwwnqlGxabezuBpJiNhanMx3w5FMxbbkA+c3xaz5G5hD9oEjN+FQzXdla1qz74e
2op9O4d9PH8z4qq0hp3a2Cltun4gyuFDFfdK/xU50Bx9GMyh51qaTG6SXplDrJtY56ladQsb3R6D
SI8KOwmGzIicQ6o6E85bgza4IRe1rJium6gw8/XojlU9baI51ucu6DQZ6x8Tbjx2v/fMKDdLv0sc
L/sg5gxgW4zRrI0UtsKs/cSYx/mxc3Wc1qPekoQFpWVkc493OkGMXZllQ3JoI9UQ1yAuMtlyJc3N
HX9G5M0bUlaLsA9SRk4+Z5JMkkt9QeBWKV42bB2NaitucS2cxE3yPTPXGYdVOVqjt2rnPrc41YWi
pIXfOXporbNKz0fjJtdGqO/fpGHLod5VZZ4pxDgb0pt0LC9MUl+CzggnCvho6ieAijhX3K+ekv83
Z+e12ziwbNEvIkA286skUpbTeHJ4ISYy59Tk199FnwscizJE+LwNMIBLze6urrBrb7f/LFCCobxq
mYjz7SRal9Uvxaygw4mjoq4BuQNd7zxXG5X2L5GN3R3ockbJX9fNsuJW0QNiEuolSS3IIopqYewL
56g82Joqmfg0uiRNd8bYIjEtEqfIvhpiJjNqIAodb0Vv5e7NGI459YqQwbNTVAyK8khyFvL6wOoc
tR9Jwafiidil+gcu3XE/hI0yRhalPeYev1EVCCPedIpP2c5K5aQ+EBXG4sNUoBJzN8ipLX29FxOF
/NSKzVunMwmPDjGgePmZErS8CV0bSdQKMgd+l5Zm9j6u8mQ0byO7aD7Faq65XskcAFlzpoS9Nf9y
CoWJvV3FlpWMzTqlkR5HrdWL7r6tBTp/x6qg30IhcoTHjqHQ0NS8Welacve2mO9Gyxn0o4QEPDuN
Fe+K3Gd2F/dOeOuEimnXnp24RvIJYqG8/0JRf576fd0kanQCH6NEHF1Hy6WfCj2rjF2roiNo7zqT
0jOtod5Qb8shHCzUYlAPmymNy8wsx10PmYyt7/qxg7Q1RM50PDT6RP8dYHal7JdiN6V9qaSqeHKs
iS9L9lfPxi/RhFp8YnOjyjMCBioOeYiaw61ITQJSdRxl8kMKwL++SQmqf6wEnbD7eXK06cHKe6rW
lLcUoEqpGGuGmOAal/dTaWvREQpnLXxAEyCMv9hZHKb9w5DkldN6TK2hFbzncBjyhA51Fzi/soYi
22fy1DQWuxm8lpx4jMeOSVRHBm70uR2MOL6xjLYa+9scQh/rNKQ2Wkc+/Ildg2LelCkUndS8s8v3
JfVsuKmzVsdTUN/RjOz7RNrafe2VHCXveFY09Utu92p/Z6t5KU9KgzTjgxJE1KHlaBi/p47Rkq0H
cXHH/3XXZFCQFOFsyV/ARREnrsKzoDCjVHEC268n+im0K9pTm5f1QdoMAFXSHjYeiEt7y/TwM78k
udkFGU+ysGH0w+T6aTBGN+Cw2pvSVks4BXDS86xvYbfP38JlfWIJyVVAJhw4ZvnP4wwlsAaIHh3X
r9LS2XMapS+jYaZzBC2t0zvarswD56BY+tak9ConeDbNmBfQcYHzpCm9egn7krgiEzMJWh+10W2K
q5D7SQLkUNWo/qpaw3TK4ARBiq9pzH2Y5GPuJ3XSpgerLLQNHQDS3hcbTUhJUAla0gUPyfQr0Nzz
D6GFuhLTsAn+RbRyb5NeEydzYeC4Hnqcby9WbP42irhANSEfoql/biVQ+pnKTdb8S3lwqx109Wp7
LDPiymNN1abw3dpQthQV1qnOs44FGrww/aHgw/j/uVEroFZUUgz6V3PLhn1GSSs9NkJNpE+OPgLC
jNMu2HdNN5OfBlN3cgLoI769dekwjOqQ+0HxR3i5JtySplUHjh4tgU9EL1Q/VjJschoemaM3DzX5
YZjv9FrX640rtT7iqDvAUejai+INt3lNryL0cBICVoEbfYjRAAgiZsyOjui1DwXeMTqWrYlfFvNg
7TvK8vrN9XWfZw3LMVcNizwFISHGWqA/Of/6igitnmFu258AoN1kuqhvQzFGj0FBoLRxvF6xRWEH
ONlSxwEnstrpTHSznpCm+sTY7n1IpLWTIBufKiuR3luXBeB4OU6cZV3Ya47arFeHcTIXAsEotKOD
I8F/hKVCV1jVu2qDB/Y8LXl2FTywoPUpWi2UcqvMaxIxeJYiDI9t0jinpElpBxiosogKNmL6dUhN
MGOgb7iEV6wyl0FaAvJWE+Qn5zuHegLBr24ofmZm3ftSiPFkWcwbC6mKj5niAFJTBiZXr3/YFcSe
xS6UQ0hu0uFY6FfXgzsOQAYd6aL4WKIno0JLOIwE9uCWsx19CYuGERov4V6b6cR6WVbl5R5KcHvc
uWqThN3Gz7k4UpRGmDrmN9HZhAppdaTCfghCCsHpkU6tMu6rHqjwl6Gvh5051fGWGsvFJwctxWPA
4A3zKOz0cpdfJPZJw4yo6Fu6T04zNH6c5jWdbm3cG1OaHxw7b//0VuxsCUueu2U+OUNLJKB4Jd4i
crOVWWOoSxnVQXscU6l+THQxflCLdiz3fd8rO2o31pbFc5/8bHEh3KNQQrKNM1ydaDXVFL0n/DuG
o+aJJg/fFbTkj4Xoqq8c6m/CSIoPeRfK+5Bw7v31I7b2iGwjRS+uEyU5nNOaVUtWBmIDVtAdp5Kk
E2UBykVx2X7KDDHQyAEfMCqVfZBJKjeu1Ip2cVm3YEqMvBsGtiUBX47biw0OwkIJo0EOx6EP52Ps
dKAxZO7+buYBcsXYyPfz2KV7Wsyxlw39ogFnWccUfNzBjh3gZj1gpz4Q1RaDwsU55xjBy8dWwjWG
q1md87KyeBy6ZjoqtYQtyuyro9LOP4d82PKcF18fS8hvwC9A8Z4Js5VbMeM6h8xino5Z3Ii9LIQK
WKiFID4xle+dErX3iHRbO8UOu/atThvTcLAupXmM09Y7//qlERaNMaNIRVWNGM8cADzpWfjT5dv+
uX7Gnu/MWeSMCufCCwMQEh4VpkzObRkK9DB03rQjXwCYfabR7eqa8sg0eXqqM6vdl4L+lHDq8FG6
0D53LUIejtqoH6t5svw5q78auaj2IYkaiDctB2CRRn8LxdryOuc7QrQN2QNeh3EXql+8m6tORZfn
NYac5GDGkBbcZoo05h+whgM+7MMgfWdXdvshp/mH6qxLn3ljV9bmca3QuTAXujyn0AWuvlQKa/2Q
2eYMTbE9nAqlKt6b9fAz1aLhSAUh27fR6N4WStz51/fo3NvyxiyGbYJdAOSQaFyQFQHpSy3QUT5q
GMWfTEnH/BDZjQrDsm5X4PoMa/gS0y76fN3uubtd7C4J1UKvwTggR2Nxji+cgCbSErX0Cf7d2BFH
iu7iUJRSHLOoZKfbMTv9D/bYYy42yRVVv3N71YTEfBlQSjcDu72z4bh4UBK6OM2c/Io0qW6419eW
J5YquIseBG/nypUo8JdnvYOWqmWgnF2YDVkb6DOTZn1ZUXZjzHnjkX7VIuVatGrg3MKPnS+w7HQ3
1oje/REV3AOgBHGcKBt6eoBkRy6NcoOmaDmR/73b/9lA9k1b8MO48XWZODOUoZWV4IMa4NfCaBo+
QOUgD4M1Of+DKeAt0KTxVukgpM+XxngZ4bMIZp+JL7rh04QqeMkQtZcGMlA2UoXX1oV3ZLxxYRlm
wP/cWKeN4WQ4seYnozTvWzNy7q26qXYF1boP18/kpall7o6rR1zLQ2ivzmQ+WtY8JqbqC8hXPDdy
050KHcXntK3tN0XPy26BhFz45eDvIAVbxxqdC7qUqSrVT6228kyjNw5NmEC3O5LtM9gGtGl00w3f
8tr6yKiXnWOLoDE+/5S9FSGg53SqD8ua7YJMNspP0hj17ERclG89bJcu1II1hWmZpSmEQ1pdOeH2
6RANsfBjW+nrd1pp19MuLjoHlg/ZtHp9yCIBJzxVUGf6lISV1P9/RorJhNcZpS+dKRWEpc/Nehdu
3dWCzVQo0zz0jE7MSkt7DgRJgRC6X1MI2FcJ2G1jTrK3b+2S6eFsdN4udCvPv7I9o7lhjhitLTsG
vaLZp5DX7m6KbfBA+mQe8n5q3nwll/lQplZRqV4YhBdv9NJ9l3aPhq/UfZTlvg1qNvratEz+5k77
n4mRN33TJVDi+NIvgVjv3JLSxrIHLqz7qk4wLoqsP5E3ESNm6XwclAU4pVTmRnPxlZMLcQJiCXBi
L2KrS6XoxfJi8AOJObc6r9MUHToLqHZfz+lNu6AwrzuBS7/Nlqk0FBj94L1Yn5lYp5CrWJPmw7Mk
9lGs6I+jHY/3gVSiD5kA1Hfd3itL44QS9y0jbzCbrL5nbpWDMibYEyW4WG3u5JMR5X/SWnY31y2d
l9OefQ7HA/YgFodi9Dq0oHc0pmk/zT4ks903tS9A7alZkWy87JdmqDxQtaOTZhFRrKmI3bnNwZqF
mt+qkYH0XEmJaS9KoX+9vpxL/0JdBUQNQRJFJN6G8zPhgHxXALZqvpo5nAkckT9TBv6DvnjFPAEE
rNS3Bj8BtbvxJF0ekQWqY5oaqqtgfdaUfI7RxXk4S80nL9E8uNoVv6j1f1MVyYcos7Zqha+ZozRJ
h9Ii+4bx6XyhBYmDBgsDGSAIigO3vMq8cSGSE27Yn+p4srdU0NYWl/K6AUU2VR1KdESE5xYDpYYG
PZy7hRI+2g+u9rcX9q1EmH1HH3rc+JzrG4A13nUqY6BewEWtqQULLR/cUnVhyFYG9VQTFB6VvAyy
XQ6CsHhjWPZsjFAXynf0Lzih50szyVXLqMNY1YvoKJjiOaR5XzPLF8q9WpXWxqU7LyospWUWh2Ne
1AopM695zJyY6eRhMDpPap0J20qFAqabBeZh6vPkDnstlA1NcBKtZX7jX/Ub3ctin/E2FNeoXKHY
tCpqtCmxE3Q9ndeFmdxTUE38iQYvWiPNll76xT6CwYCTaQF/AMgAl3H+aaU7BAAg9MobW2v6PiRZ
FT1Vdd8mtxbkfU/Xb/9rxlz4omnbIxgBNOLcmA5kTddigzipKpK7wEkZfi1pkXZuW73x8XkuPoDZ
o07N4URl+dwUBE69UTNa7s1aVDcAccMBqHxQLiIUqND/ePPCeKm5fDw+WEPD5+ypS3srAAnG3Qvp
qfukSc6XtHaTQxeB379uah0esTCeA9AznAuy7TUaEIZxGO0CG+hp0HW3qPECkRWGt1CUQ+moJ/uq
mrfkiFfKAFwIyjlLOZxq4kLhtfYtsaPToc7K1rMrt3hSTI4Jcx5NdzOPNHihr9TubNEHPhA4NdhT
q5u8WBpxvYtmJX8PqJpuX1YyifjmbwH700J64DAKjmM4/+zSTTv4DGjmI75V+IWc0RatjXLyQtpU
NxasN35TGXDAv9Esfw62aeJjNCcFlYxzs11ihDpQEah+BnMC7Aeq0GiYoQK0NZ/UrqHqoHUbD/TF
1VlsLjhDdoJUQF1791AqMkrL0TOmLP0X6z16OwQMp7JS27ce5sUU8/MQ+Swd1HXIoScQ95lTPHoj
AtO7LF+mzxBwPRWTnW7Epeuwg8NE4Eb91oSzESe0rPpliDjP9VxbkCa1hmI8JnZT7VU1GN96ZRYr
NAst2qTU39dwujiboZk0bUhJWj04SpEyrxjbmU8eQEoKQu2u6cTsv/2QLGSjlEkAD/Mgny9NN7te
r6tQeqIW+sE153pXA9t5H8HEsoMSi8GAvi/e6vUWP77g6pZ1kjAu4dfL7wnhqKYlPUaZpz6okD0/
4ocmTxN5/fb10c7BJ3AJ6PKuAxwBsVvROxR1R1T7/iAAgYJsAvEtKP24+1QaqjwGJKi/rn/VV67B
MyDSIvIghrzoQUZI+egN4/2xOfzT+1KDnbtwKLMZ0/v/xRL4SCZLKY48401ffEojLyhwmwh8G7Ea
3syWgmtxWwZ86KRv+JN1UMwtYFH/NbXyJzYaqQEMEaPnOGkFp0NaVLuBkYi9leodwLAgelKGEFKU
phw3Ip0VjA7PvtgGpA5Gkqo9x+b8xDSJE9tVP49eh5DOMmg0nlx4DJ8yW0rgxXk6lLsibhEJsSwm
Gixncp/UIZDvVLhK72qhfBFZG94MMaoXzHvQCienVZWNL/SKn6DnznvHQw4903rbA7JI16Dc6DF6
8U8rsomZMNvZcBPLa/GyGLd8Cp5VMBwgN8nMV6HQbGUMWrvseDvY6W2FF/adJtDvnSHSPU1O2kbN
4SLKXOzBPkPJgSRBX/O5ga2qcK4D9mqG8tqO1rbeG7FPFUo7OE7fMtUnw307gvzPKrlFVXwRSDyb
J40lIlvIEpZv/uKA98ac9kEMoq22ZPag1dqgHluLuTi7hJJp55RZ/64zO9N4uH6xXv3MZJhgKJa+
2Rq6MWvZKAeVEwefbX8gtXXuWqaADlaeMR+UOltdgVeOODyRsKwtzzXcMGvxi6EF2jhb2uBVjAYG
SMFYyV9KnuYnxiJktxuyxvAnwLh/hmQcDlUTh/CUqEb9t5w0CPXUqOqYsYDWzhtUiSQ7QOnyEDrS
+Xn9w1z6Ng4DySI1KPbjgre4LYecovTACNVAYlrNaaV5ZIyltodSVQ82YvHLbVjiCZqIVISg6V9Y
zV5uP5dNtypwbp6eMuQKfmX+zqAGTiboIlaraG/2pwQVNCsRcuIKE5ef29OqbM6GGXoAOnmigUsM
Goy/WTfPyt5hh8q3m4OwgzyfGjR8kM+q1i9Od2fQVe/VpPcYVE6PMx22r2oI3joQYZLsr2/cpXeC
6YvCAvkiC+SUnS8NEN3kTGo2QYHat3/FgKhzhuLKRunkMggndHlpZvUFW2NsRiueJ485U/PQ2l30
TWvUpCa5EeJfrbe28qDpJcw4tBX6ryBE9UMBBhcioVY/qkZcfKzjNtjieb84tgRXEOgu35qyOKXR
89UzigemjSjBh8onOuSgn27KCGmQiYTTu/6hL84s5X2IushXKU8jsbByWSGSIMhwNKZfxkP/BLbM
8MIc+Jc61fDvTGkvN57HVwwulHsOGZ2LCuO6aRKNad9F6Gj4aDsX9yqb/0V3mO1x3Mh8iHpbkRsP
3cWbQPy2yMoQddPS4Muef0wSuKwrpkT40OCX70QcWh9UPdX/hQbTKLscfCjFOZU2ym3Yu2p+08bK
VlJ1EY0s1heCShpSSyN3dcwI9Vw9Swfhh0VUfy9oZj5C5N5/U9sOtfdUJgyS9wy6NomoN4745VHi
WzIg+jxxx0VaJTl2NPZGYE3Cp7WyzDaZsBDCjt6fwhy9hY3DdPH+sU7ECxF5oPxBW2x1bisd/nRj
rhCil0pxQJ4SvkI1/5dDVwMPVJ/cZKP29rtC5wB/CwkRby6gzdX2uoNCxsC3Nc0xfUgnpR0Pddba
TL/NYko2JA9eOUzAQVHVeu6gXhTgpe4qpjF2uk8SGx8MMcm7uXagGdX06qNejY2vhmn2MDDABgGC
KP9ev60XbpGDAiaVUSx6GwRty26/cMFhMgdzX2WaP1tpjtycHZxmF02961ZWMC8+IyEEh5VtpF8E
sG3lFFRSnRxmTGhupBp8rWUxntrYCL61eRZah64PlIwBsDaLvGw2ZbUvJzH8oPpsGxu/5JX1QoO7
sFLhCMkZVj/EBJvQVvTIfJmG5pca1NlpyFAwvr7eS5e0AI7wDoywECus322rkU5XkJf5WRP/MwRD
RjvVZWdBjuf3gQNC/rq9V1bFG0q6SD2SaHV9TfTUCgdyE8MnWPgdQa93MBVnq3+zHIWz0JuNIySA
2hTnRyy6cnutwosxd63hG5MZIl1VVjBGFu2NK7r0eH09F9+PQgOTuawFqCPx4OIWXpzKrmhI7JhX
9OMRzDYUWkCELJgTnrS2fB8k6XC4bu9iadjjUCI0pfOM0Cxa2bNF3NlzR99BRsFnFXzcAfg/VMVG
08DBdd3YhU/DGLqH8Aov1VVg2OfGFDs3yjZJNH8SxfSRgf/2c57NwJP1ObolOaMhX87zRvjzitGl
hAzlI/GdyiDsudG8VxomGlghIM/qHqF79c4qbfOIe7U8y20nOFoYjb2+0strD4GyCmMniRooXXvd
gEBJxrXngqVqaRM+aQI5YTSGm4NmQQmRwHLglTnEAINmlH6vluZtUzhbT+Ure7tciaUvT8UeiOn5
ytViDBX0y9nbPDI91IwHsA4zbDJRsNVxvLiGLJe+LdUyqIRpgqyOUdUrImiYWfFF4KYPo5zCuzlh
lOv6V31lKwmWuRZUGdFFeCabfXE5FOkWjtXisusyMvwoDpBuB0vqK2ps3IUwPdwxyLHV8H/tKz43
rQAJg01ZJ6JWb8+x7bCTkp1Gr6XIbsGpwOsxMc1zfX2vXH6gL3CGE48yrb120U6QI9JED4JYNVEP
taIre5T22kNc1fG9EoqtFvhr35PXgEgXSCwludWu6QGTJgtUDkqNVLxDSJ5ORKEFHvBYd68HUKb1
Vpr41xf56vek1Um+xb3AeZ+fylzAclIDkvdHB2bmukubXSQU11OZYtsw9cr3pFwi8KfQYAO8E+em
AC5LMTQR8UymwFNTZYQ0dDgN9zsjl8YhNO1m4/l75YtiEXOLTsICmzq3mMP3NdYBUdsYhvIQNskM
xFnYRwYJm3sxRT8mFLE2soBXPijHEls0V3mj1tc8suvZ6tllXHgW7q3BSHxY5aKdleRbWmoXwTfS
RYT9OjkTtBIXkhqVKg2RuoHq68xz+qlelYdChuVBr7JmmeGb/daZKw+erTc3zBbLQMWpk5BnUvg/
/7BG40xF3OeAm+IgPwAq7HatAUE0EmJbpfHXTg11hyV0I7IA2nRuyu2dztJTIFsJ1Dm+U8sZCtgh
fyciqKCE0m0VOV/bPxhEzaUgvsybry5ECkI77CccTLgcHGsCQoFCcH4D0uHPm6+eQZiEb+FNWMLe
85UlSp3a8GaxqGgqxJ9xynvrvQZ7prabRDh/u27t8juSCvP88AAtqI31wzvPjdBTF0ddkTf7iuGm
XkzKeIT1AtaZjHbkdXuX33GhnaBEip4iIY26+o4dWAJoHSCU7CPVvDEy0A2RmOsflhNEH66beuV5
X2wtCgmkwuRnq3vew+dA/t/D4SHtyuz21mhnGYSWsd3UR6gXktA3OyZYH61GpGm+B/hdQC3Y6CXt
PoprQXi6/osuHY+2ZMTMPz334dYqhxXd3bpUUmrCYRCY9Y4XMQ1/ScuY84M5DWHuUUkHxGkPcapt
2H5lo8mJaXIu8BWAzcv/v3iWYcyuNBkMJrp4jDLwhDjitoiE4zMJXO9toMcbId2lG3r2sDQ5CepM
QHjnBrN4HglBCteHFjL1+2mIvwXOUJyoDapeUivtQ64HwW4MhnLDv19WubijFMPB3gKmhpd9tdbI
7vS86CV4zqhSg50ZsvlDDQgQGfjq5zzo8g5aJXcXm4V1r0pAx/VQlcdyluMnw66llyMBvnEaL78/
5S0ql0vW5S7E4+efY2D6W4+tkrDIKKM7U7S9l05NcReV5fxYmc7760ftNXPA5sD905Zhnma5hy+2
GyAfzxxgXV+hC/CxRkMHjR8HWYedZg+zV2eGmx2vm7y82tRBlrQShCmx9LrywmY6lcbApq+nEXps
eQvHJvOFVgkvoxtugU605fae5XsgQIicYWKG7Rjk3uqxmTWSeSPkRW1bSMEMp4JDsO3FB9nNBfLw
Q3cw55Sh9TzLf+E9v8GZYe9zSTfVLK1yY+2XoTWyPQAUcdtgFYFHnn/uPAWd1WuNoN2Sd8esc6d0
z/xXVG5cqsttxQ6nmhR3EUFbB9dqK4Yhi6huxcUUfcpVO76zMi2/ywET7szM+XV9S19ZFvAEYNFL
+Vv/D4HGi1PUplYRRgbo0lTyjWFyMB+dqFSfrlt55eCwGp6EJZtmpnB1ViunC6uZYr5fZonxqZNR
lu/cdBzv+qLuxe66sUsfTNtoKSapdM4W2u3znZrqdCIBDqgPtlH0M1Jc8yeTSOF8ohystB7vhFSO
cQN/xcbWvbJKqpG4Q970BYS5nOcX37LT7G6J1paUaO7vTGgzIIhs+5qBQUX9fH2RrxwTbNGUIxxb
It3VcXQ0SgTSoJ5lTlF+G+EsD4kOJQJTICi42Gm0gUJ+1d7SAGYbn1XHztfWOpZ0EK7ipU3n4CZL
nOzWJlg5OXVqHASVH+9/WB95OxHgArRezwgS0jZW002Gj+Kk5bkCFG2ZBvY+XRKxKbC6rRflwtnQ
yuJyE7gwurKM6pwvUE+nSHdqx/DrZrYbvyo6+6MSyxpARoBwieq0NrSZdmOEO6Vq++hgZ617hO18
9NQCEm7AxVsu5+I88ZNAuONwOVU6YJvznzSDPG1MENd+Qfp3x6+evEIC0cjsaUuJ+2J7MbUA4Cxm
YKmSrt+uKIEBmKao4dN4rR7DqpfHaJaR1yXMMAzMP28cpwu3gz2wZkuREl0VcO3nSzPjIIAoTjf8
TkDKCZk5be7dPEFsuOEMLr4hXoAcCVgaJXNKhqtHOYWlyq6GVBy5monfSQPtBbcRHp786/UTe7Ek
8GX4HTaKZqmJ6z5fknSUdtHlK486cy0fOTTmLVMK0cZI56UV/jQt8cXBIB20DjChOxGAu1vzqJWK
nntxmggR7gKZwdX55k+HWyQLZ0QXRWR73eKZ9czoZNk5x4Dppt/0lyCWLybIsRAHeDN212ZUdcHQ
YomxqvXty2BgNUu9do5xatA+UpvuADmSfh/o3V2mKsFGz+PyK5LDAigDJLGQm61PxZCixmk1lXM0
rAkhbn2e7wKoIG6un4jnKvHLAIaR8mWuYZm6o1rGPND5kRgsGyhw2cEerYyatdM1qHWbE5POvXVw
E2hGh93QAzl74IbwSQWDHcGRPmmk3zKcYKHr4KbC5Q1p7Ww3NkXW7bNUN/VdKNup8TWg+D/q3sz/
RlXYfByr2XnHELD+ZAaoChAPZ9NnILT9XZBa4uMo+07dhX3haPtFVDXejUlo/k5kV8HUzhDxg3RU
+TMaBfyPNZXhuy6hlnewxZTSVGyEO99Sw8L/pUbViV1hTwGEzQwwvg9HaKz3rmCE81Eth264Dypb
l16ZpdYfV2+ZM0Z2IfoUNNn4MxdzBFLCpjhyH7YGdEc4n7q7CcwufCzbYYSHN7eVwbfMOoYFV9Py
0rehq4AAOlUT27NG+FmfnKZq/4x9mRdHOrwOUmILef9gynn8o4dMVB5CyW0EnqjHY7+fGjPNDSir
I3i5MyOReXXbFyOsAolFMxo2q360oqNmJlCT7TonbILiINy0z98VbQYfe9iEZvBXN2SfeAQecFvG
aqznp66Ss4NecV5DVAwrfFPzCY2e6gHhaFz7uT66OUTcDs0LxUfhOpGnEtEA+TevarOm/KajTao1
/TR9HQJbT2d47d3GPba0543DxonkwJ0dSOob3DRALkib0XxaRQ20NWatioYQfvWkPCaV0R2g09Wy
XRQas9/Tm9iF5RwzFVuUXtOhKnHd/vqZIaAnAFyYFpiyIKpfvPWLCGmYUVlm+DjxAkuWt53d/gyG
HsEMR6l9W5Tdp+vmnqG9L9dL8o/n4lFbRuFpM67Wa4ogAtZpJ7ehnleBP7oib/xZNgLO0oJG4WGO
8ng8GaIS5slua6fzIOwSd3JWe/cIF74wj7aRxDMiRbUaQF3aqM4urw1YkxBxctIfZYtUww5MtFQf
yl5Ng4/MrTE9pcM/Wj9C86ve0lvVURNnUAxmL+7C+5wwfPjahbZWeqIeRXew7JSyhamn0t41rdXB
CpaPWvAuH8qyPcDeWaS70Q6JhGhjFM33FjiSDV+DEtGTZRbvUyWY43+XAme/12B5LnfLo/tLHeLB
8Jo6SYpHF7IH/ThC16zdiESk/zQjSU30jWpSrB1eI3GfRltUH9pkCL+zU7m11yDug6K8jYcH21Rm
bxzrLv4Iq3Oq3vFbZfwrNenffAkTJZzvu3kCQRLo8J3Ds5DbIC6LlOljSAXAn0utbcenWMILe5wU
F1EKN5X6AwrjU/xHn93iSD4L7CSlC+ManklDTNklPe3oaG+ZzFJSr0maZjqkcZOLb3UX1rK6GeMo
QsYETtsYCtEk1IBrQWvW7eLRmk3EXqxSOQyNW4dPOsI78iNMg9qfjrBOu6NopoXw4lQuzVFHZLkX
QDIOz34DS9m36yeR1G119Rb6FpIsygLw9FLpXx39NopHgcsrb2FW0tDeqKnlIFLRLRc+Usoy7Hbw
nbuND+2G9SlD/uSfG+IWnhCK5WlPS5DCu7YRQMs6yjv9zYwCyy/VKaLHsOQhh8/fgGFP10RleDEX
ItR3sA4xtAsr4YSgbhyJ4h1nHIrsIlfhgK0mVCXYL7UsnwYlHKv34KwV5IOdPCg9VR3NeF/Uhd6o
cJHBtHY/NLaW7rpJhQtlr6K4Iv2SIdP0QcmTOPYKaPkHCF4h03O+GlNrzN8tZXbMb6LJyl9OG+nQ
8cG31Z6cOITru4d+C3Y6/IHIHt0JrsS/8RS4FY7IapPpEY2hUrud+rT3UC8Uie9GmdvAm4/0LZzt
AAPbH/T2kLXNqgDKt6hyu9tkjtCVxp+Z0LVPQV3Hh3geUBvRoiREEYM64KMhEKaBPrEogu+WlQ/W
rjAAB53i3i4nPwm53Q9BFkLCz7ehsBTEenIbtI0Cb32Ym+30HgI0t98JVc62b8bMjKQmlZj3zTgW
qIxEMkWFwOjV01TAZnanEOK/V8x84a13Gjm2PJWimZR91ECl/zkVtvg2N3nQQ6TacPtgmFFqaNzz
DK2Tg6rHynQIMjjhD3bpmMqezgaM6/tW8NYhBFAaiMA4+pTPgDaGahh3VlTG6ju1gPnpt43EJkI2
k17mXhc1PcJAgD2T7D2Bi/lF1kWbfqLyPB8URIqcWzNxwt9Nlmkfqj4ctBOfX50ONayX3zruT3gD
4xObnIC8rpVDYM7iqKtJYu9Gq2TwHpYp/RsA+tiEYLePDzydOhJMcP9NP4uYcbN3LcQr08/KbXW2
SRMye5RplMUoFAXyU9g7drIXajcegBPTmO2GrLgJS4ijDugVQS2F4ExkMrwNZ5bYZZDqZp8LZQp+
GErV6e/iTpvZ8GRUI5/p6/zGHJVJfLKhAYvvW4jXqBtVQxl/CvQ2TwRyunZsn9yG09+jRdTpTX2g
/pPm3myMxfQJ/kvzr8F/gg4xZiCvOx2G1GxC1yHtWqS2eOZuwlqLAgs1oKY1UNmu5uSnPdO/+ToG
gYECQmDB/HAXOUpi3EZz5Nh+oSHS0Sh2O95MFWO/D5Fb2/rdHCi5dsi6pBpoS0NFymCMI11PlL3I
/tBAG9w7/pZJsBrofeWpdm0fe+j9IVwM40jq3hAq8YxwE+QbOz1t2+rHoNV65rWtJX6rAZ2A30NV
xe0hyucufK/0evPF0GrmUwpL6tNxGoVR7t0qiu/6XqbTQ8PslKQAxeviZZ2mnKhpKAR/w0AMvetr
1+2T3QQPqq8uYwySCnwefWOIIyuRjMn7z3UBx/c/YjAdzR1mD6tbmN9GbScTVfuD1miyRSqwDjEA
Si8Nf/rf4HwoV67y+MToxaDUrYpShsyyI9K1E1JDNr05uUvMFiGvrm8U5eOWf1+7d8xSGyGkgSDd
sNadiHACZIAWhHmbEi4W7x2UhdxpT2Gk+a0j6mo9ms0wBxD/ADrwEKfI5bGKcryZIRVzfnIlZGg7
Jx3nf+Y0zea+LYsB3a4ANZ72OCtB+wuFH/Rydt04qjbD9hpKF65di0M+9P2QbhSXV5rZDMHSUVla
4KDOl8x5DYc2yMhSSYP91tHakPlNveyzEyxuyFBC154SNpdw6WdF6Xw2CjSBvDq3K/vJMSadTEDS
/bhXijBWl9RGM+pdSQc6+ECSlTDfhSKdDtMh0iGIm+Hkv/4faefV2za2ruFfRIC93JIqluTYjh23
3BCJk7C3xc5ffx5mzoVFBSaMjQ1kDzCDLHHVr7ylTpr4qBelYjzkeqI/20ajNK4SoTN6wOops1fQ
5X+BEGeBIaUOoG7EoxA3LikwTgNM1Q+07oivz1Du0lyWv7QmmXTZiPw2HvG52DZ6G+NLFAx+CNK7
fhUjpsWbEfHao2SPrzq9nd/g4VIwpVhaPOpt98v2e3WNZnoROPBTgSCq8KB5tSlsnsfMOh1XYdVj
f+zNcSx7dyhrXPMCbHlU1R3YUDXGf7F8Y2HZV+xmENxnBV3oUSLePne2gdFQEZiP3LuoXW9D+qC+
KR8bap6PNLGabQUMHUHVmCcHnz5i14+PkzKf0vP1kYH+I2dhzQ3ni9oDn9qUuHuZR4AeePrQ2iqK
jd2RXJysUovtGwDaaOd2QWQfJZVSyOgKDKcnT2mtBJsZ/BYd62vS1RNGZXWadt/i2MS0JMgNhOyG
vo1UfMZ4fEz+qcQJkB7VyjfMucXZJ1DcmvP+/0reF2oDbYqtnqEN9jHAmuxQEhDdUod3rkU1WL9b
0UuYKib5WiHlclSKsNSEMSsGBW0vz62jtZWvtpR/y9SKjb2IhdNfFb3V2XdBOqbht8TRGvvaVpCA
Xotx5514/sWs2EzXR2yI0dXFPskTTaI2VGY4U2IRafc2CsQN5KTga0Rb9E6qqr5040rDsUpBFV+9
xUGnNnZ6MPpIognEca9YvOhmjOMOx9ixEka6HzI1fRkCFRaIFpdQD8hv8j8136ihouqXzgqv8WLn
/YUz07eEa/gXZn2+2YO6DltVzqWjZbaISEbBj95oxt+8JcYdb2GwHZWwvUXF0vg9Glg0fbzx/2oH
nc8hoiqgcsgWeE+QQzwfXu0wy0ZpOzl1k1Ypm9AJ+uu0qUyqNYQe2WaIElSwBy3UqweLcmnFy2/U
d0isG3jolElmvWqBUQRb1SLA9b1uyvzsJ9Zj0ZfRwi1wl0yknF4xFFY9uCHgNGmL2YwlRldvbbW5
6wGtXyMBqQ/uoGOGAJ2lhCzp5mGp/9IN/AVdcGVI2QSNYjZbxNXD4ETHylFP7aj2tjvWSSm9lg2p
cnzQtd60PUpWjhy6hoKBO0wZv5b3H0/bBRCAsuGM79Wo9AL05f/Opy3vJ4fCmByfejMYJnzkxuao
1FN/QwW92FMHiE8OvXFXVoJf5WArR1hFzY+Pf8Ry5/BIokQB8IFSJiinZbnemR0/fbPtTrmgE3RI
fWKR2VtTwdKk66htalpsyhtdEb22k4xCjk56VMjp7tM/g474zNfjIrCBIZxPxTBNvWKnYXNKrFFo
2960Bq9FyH7AwTTMFCyGomZrBIn0pRuy1B27tFjZxH/LKu83MTMBylOm7AIOEdDjYjWEE1KSi8Lq
hAlGYO9nUYbJrTsbNdGpaTEBifyhq65JscRPvWpsFQcAvbhJmqEVk4tetnWs0gA1CsyTpHrXiqgT
G6FUZtK4jayOzZXdyW28g3BcXxcY/g0/fNbYOXZ9YZ9y3Ud7SLLS8lg7gUCa3xZVae4MrD/2Ph4E
+fbjGV/2GPhcuvDzh/K4zupL5zPeKyq2XhKmcpJtvg2yLWHSFSbPYdWU+kqL8aInPo9F/QCAAetL
328xVhzjMYrJTXHCsPNtgHmmY1ia4cHT4Ru2L1tqo24kNKvYibzJHns/DDcY57avVOS6A6C41bO3
DLi56GW6K2z9v8IGS9mNkYJmL8ZYnLDCwxOuaTqM1/KkajzZoITpqXWEEeHHM/6XPH++w2bdKaIS
9jeXxzLc5jox5aFq2hOSdjZZkZGW2hWOp3WHqWKDrqaOAW0XnWpZCqSHEdZgeVvhdrHBNLJJX6aQ
AtWLQ6HjNgodKdjmTipOZHaqRWlUKO0vFOP7YWeZU+rvY6r3uOCZAR5jeZLE5muH3wlvlpZHvXED
xSXpv0L74tElr21eJL2IpHhXoTJUeF3HVU3hRh/sG0hEVbCy+S4KS8w/QCuUnsErzTjOxY4oe1/S
86ArTpqpNTdjaMgBuJO6TK8UOpQ2WmCzG6ww6gp/urYp32B3DPZOieN+hFTHJj1CjpA3EYAPnOdi
M3xKy6AYr4ZJkfA1G1Xt0GEzvYrNnltvizWEdEKaMfNcaM2p58emyQEAhH0hTpbFDr6tC172L1FI
dVhRkN89VYli3MiTMPy9pKZGeCt1eoIZoGYmyKZj2WM9f7yr/nG4wLRQLQbGQ+f5gg6oCrwqE9AQ
XJ1aeRrMDgxli8+EohS3bWWHd33v+HfE+OpBGEYVuzLKZni4O/rwHAhAkyvb/B9HC3kFe8aczFDk
JcRnCDO/79tUO9UUkqn3TGbvWko+7fWKfv8k04ZeGfHiIQVuOeNm6ZVyu8wCjueLUrRdqviS3Jy0
vguE15dWPnhak0XyhsXMcM4Veq/W90rMf7S1C8qsG4maEZibJNWMlRW5nAA+nx+BJgMsoYtf01u6
H8ilKU5GbZnRIZ1ogm3kQO/Mn1bQR+UGP2JdOny8DRYhtAWnlk+HI8QfM5pj8XrxXiailEL1WXsI
rqx7+WE8OJ8jdV8MsZzlwDBKNY3VZ9XywmsuFyp85lvwrXlU7z/+mEX2eDHS4pBVgxpaCFWrz8pt
cjRL19hCSTzaYuVdWpuzRdChUnsvip45w1J+E2/kh/6g3H38JWtDzD3dd1lo1GOSIPmR+mx6WG1v
oGhvpZXQaVkWuJitxV0aqZR6y4rPqH5UN9V+h8hf4raPuAqbvyLJjV6cQ7CRDk3lGuXKyfuLw313
HV6MPZ+Fd9+XRcCCG4x9nuNgL/Qr/EDH7A46pSsk46io6LkZN4a9DbSDokmuZABMkQ+SfJrqHb95
0xtbm75BDB7bWvlp81d/9MvmlXn3y+RaCjAcYQ+F1s+s/1rn2Mw+fLy4i9j5v4+nDqPMkE70zxcH
QiXn6qOCIfzE/ZYdle/O92AT7Iqrj4f55x56N8ziNBRjHDkhkInn4k9yVbyNL9Jh3P9vQyxOAkQf
oKkZW6jdBtt5m47uGgh/7SsWJ6HRJFWZUNh8bo/ldXBUD9VhTU90YReCFM18Cb6bqcVJEKFe0uNm
DOU2d9zuOhvJx13xsxRuq3nJL/nn/zZti91fB44s8crMKzOdpCftmO/XFn+hhn75TYt9TCYWUkDg
m/zv5bW6L76bd33sDkek75un8FGf3OYlXKk0rq3VfD+/OztNUgwipPX2PI6e9Ey6LpWe8818/N9m
bz5e70bJyyCtnJTZ67fD1X+bTlt5FRdP8f9vCLJsIGkgcv8ist8NgfHoBN43UZ8tcSykB1t/MHoS
7f714y9ZG2axt+Ui8NN4Ypgy3OLKFiOxUgKrWDmkF9sbKiKuKFR+CfMIsOzFfdNYosXIV55endoO
cyrNQ/vVt9Wx20uJD1cCZ8wk3Fl2El3hNZzir0yD9k+UCLhnQd47Pz731XMuBy4ARo86X39LbYix
H4QWN77yaidp7ybykN8KqZQ2hlpRZbWmYSX+mGfx/Y3OeKg8Q0KepXIce5mxThMmnDakkO+BkTlk
kHGEB5vlW+PKtb58ORCPMXScNslPCKguFOHawY+DGD3p165GeT70wIW08rEtaAsrHjXdek0Tcbl9
GJChCN3htVGoXpJdAOrArhBp+V2rMgMrNzWXPVvCxBbB98Yt46YU24+XbnnAyY14suiSQPsiRl0q
eDVxIclTpEU/alWKTlOY4Cctyf4XwwGNhRVgcZ3mvvM5+KTFoLyRYOKpFc6ow8Ujk2mpPEiTCH74
WM9sqwHUIYIlqvfxp12snolOIU8yXQc4ZoBwz28VqbStnopR/kNIlVNiFtUVD44wAp2GFOZQHw92
sSUZzILHA9WLvUef4XwwuySztTM1+1Hi0Xot4GV+zStjbeKWcQaTNfuJzu64QINA1Z6PIkGLTXTA
bo9RWHS7UjKNL50VKVf4hT/1dmde4VOrl64kKZ03tV2/gjtcplczRBQQNSVK5A5mHvviojbkNKmk
MLAf6e+HkVsk2FD9sAa51b/kRdiarmKLKBJuNSlR/k20eQ7+zwyo1v1OUv6zlUlfFg/m32PAogD1
i2AWFfvF7+E59C2R6sFTI0lxG3t+Ulv53mgp4nzNpsCyEL3D7H5jaLaovQABRaBsOrvvQWj4Sf/W
wbePvocsFaZW4A7+GiE6aW3Wx0ytjXKTU6TuMg+5jBkaoaPqu2byeXHkiVQgL0B75g/UDhYbp0qd
YsSGWn8cOxMHRcOOxlM3qv6zwCq+24lOpRS0EhFfHHp6HMbMqpv7HaSJizEBCNkhIgr2Y6kwaegn
+S7iS9ZRyiPt4E9m9UVHE/3w8Qm53LuceXM2saEJR01gnoh3L7Cv9l06lbX/iH+bQUUn1ut0G4la
M66mtrGtfdpryniIsM7Icf1Tc3+j9sVortwKy4wSfXsowyDaHLpb9HnmuXn3M7o5DcMhUXo0p6Ce
bgCVBmLTg1rTDmFTOdVmEn1VoFJnlCSCceYbK8HOxbU064UjOj+rm1JlXtohyMAWjYjG69OUoD/p
qVU8DDujmk2d8xYI9soZuRiOuZ693BAxnmHd1uKIgATFu1azkiekqVLL7eo8SFwpBmzkJsz7t48X
+WJ2AdlT3iXCmmXs4DSezy6Ub3CmYSs9Um8dv6at1nplquX7Mgl61wbFsBnTeNjo+Lqs7OnLuwn9
dS7h//6HTO1iUw85jghCT8WTFgrpRmSOc613sXNTjK3h8dE6mL9M/ar4enijK+EfVWmylbjs4lzx
oqkQVRHcoOMNt/P867FOSEDMVETjPDZ4aURasgXamPzqQfoc9Sp4jVCX2n5uymF8oIiN1AdxkI7m
x2KBEb+ZI4rWeBJlkd/VQVt87bNe777Cy53+9KrVmJsMZc74xg8nf80bfrngyENC1WRjodrAc7u0
L8nNsko6ux+eUMOwr/00ytufdamiUQvqTMhuIatDth/1pt9j1l7Hn111xp/pNYhI0VngcVpMuY84
Nl5M0fjUkxwpXhir9jHHzjw5ah3m5m7RpONNXqvlQ1zV5jHvxuinVviDsXK7La/x+XcgRAAvGqAB
siSL200yFKAYbSU/VXXj4xwrm6XYg41NBcLPAXRduc3KFdLP5ZgA3WUZjUE0/+gnLK6ydshkIQH+
fXLiwN40eufcTpXzZmcJoFEgVis353J3z3VMw/orAjKzUpYkh8RoJhVMlniKkbLwwq7pv0w0R3aS
4wSqW7HRkSDCc+3j7T0v4PtYnwoqgD6kOqBVILyypPYEgBAo4lbGk9bmLfiVwYifjRmms7KT/jUO
h2cWI8eL/gJrjdutHYnI0bgnOyk6AmbDUDhThViz31leyHNJGIFjAlPknNGSm//9uweobkakx9JW
eQqSoXYTBbBqb4MMDOVVPZXLw8lQRPX2TApDE2BxGwNuo5lYx8qTAczyWpuEdWp7HRiXwRaVYSOg
3V1MP9POyVb2yuXWpO6NkARcW5TQaSyff6RSO/DLACI8BXUAYBC4t3ysiDhstyJ8/aZBMFgBPvxj
RFOemQFsUQLCJUC5R5AgqTs5eLLCpN75ptXsHCV3tvYYyi5oz2mlS3xxGmgbzgCfWT4f0tlSDT3I
5S4b83Z6igs13YuRshJt/BDvxbpGyk02t2XRvnzyLCBCDEKApInn3JSX8hVKl+Qhvq/TU1I40i0N
C/iF9bgmhH5xEuZRsBiBlj4zz5bkdJ+ef9i2zfTkKEOzGWFiu3USDisXJn/p8mRTKJjbI7OdLrHJ
UpXf6PJppmRGj74kpObkAykuN9CHqgTFAUQcZezsZaUwQEN16My7Woy3OUhjupcgeCV4GL9GP67H
K7NP7cDjrqXh5MY5CDMMvzPV+UkrBK4hnoFT479oTuxjZS2FZi8cV2+HVprtrnBW8rSp97PbGpBg
7Lv5UDfmXpRhS6ErhqGreP0oQO1u/KqpxsEbLAuQUABoG/5BOWlUfvc1OuVq6MVYqiJOZoJRMA/j
1FZh7foFtOfOw7axmyBWpHrZGVdtahWStRkLtYJZFVZQJC0qky0oyq7XRHbtxL0z3KTwskSPD0Q8
VMnWqGo7OeHNGxYvUawWxUNeWWEUH+ykwQHS603ZjzJ3zBFOCt1SUX0pdEPAmhV6NWqZGp6PdGZH
niM1IHKy3qiqA5UNJX6eYlUUOaDnkszVnfoyNFsyJeoVV5lsjNNtU/uN2JPV2ckf/HUcpfT0oOqk
W98YW8qeohbxTgxKFL35kZnn2ygVKokpeHiLv2lgDY89L4i/I/k24z/F0CTyrgrTvveMaurMJ0gU
onI1SIcZyuXAIu7sQA+bazVIcUF0AVy3QIpTLcybrR43Cj7fFrSn9KZR/BQ8/tAmI3qG9FWlqyDQ
mu5eF2mQvUYD9/3WGRwQUIloG+dVlim0DJ4yMxkmT7ZiXRNskrwIDkhsFb/TsipDt6jUIdr6qdYb
OyOwU2PvOLkkb0a1HuqHspfqfD8S6ob7krr8eAjNMkVZF1OGeNPlYVBvLFsKdK/3+xSmeKAJfS87
pdN7otIg1UF3KMUx5tW1HxJbau2X0YfbiUxMBwlqO4AsDbxItKGxjyo5C70AleVuRzw2gc+3gc97
6YTxqTvyd0ebTgHejhcmCN0gcvUQ0NzoqiYUMUC6oOAjIBZmJZXwupxmvJNCSZqOdKSC5rbvWjV6
7dRaN/a9b1vN49SlWnaqMObo8ToB1vsjiBU92waQ7bKcoK4eQbFTfKvlb+ADYtNFajc07a1ulbhE
whnUEWRE1ST7IolON2IPc0BUT2EdGbWcu3o6AspwbZSgfTwlISd84yeAMxzIWtOruEJfbdvq2pDd
F400lb8r0vzk0PL3GnfY01eG7EW2MSruzEqJXJXtV7g9nvdj4ZWJZYy5J6eKqF/HmKg427B0WmS5
DSD48qbUQ6sZ3TTyO/97xU/KIEXrY4T3SVrrkfMT7wx/+KF3A9hZN9CCZtxlORfBlzjxs+BQK6hJ
ml5RNnEzsCwQqL/ZWRgbW7SqYsKgKEcX0nCFZbS8rPAcJeWqox+d/8p1o4iaq0SNmY+NOmsu/ZqU
1oZ+ElqB8/Pj9+LiTQRdAvsCSS6yMaqliwCRj4HYoqXSN6AUue1qcqZrXirE8MVMIy4cOS+jlWdx
Gd3oCvoxoIl0ckDMQpblDCBbY18JKXuNUZSCBRuocIJaKdKGN3MAQPLn4y9cRjj6HBciz0/QjbI7
nOLzOAPUOnUykQiG6x3Ha/1ShL8hZuX2KREdd46axFaXs/AoL+5D1RiU149/wcUHazzEKLrCaUYd
DMWL818AkLQsuXjS51LRkmcn1MJfYKjqr6perQrn/mMshfh0VsVEjQKk6vlYWo18/dhY8XObxtZV
URqDuqEu3XQu/E37c1boFlnFXKOl0DcDzWeBnPPRVH2UzIFL91npC2fw4IM6931ogLHEgGyvSbn6
SpibqJvSSovnj2f1osPB4BQSkMGYhWvRHVx8agRUs3GIEp/HsPe/YUlO+WJXBwPGL24k5Xq7TYMU
Z28U2dS3QozBgB98WGat5amTPihfO8uXhpW69d/GwvtkBOrnrIBBuZzSI4zvxZTUWaQERSDkp6hP
Oi3ah0Yu+7mX20Qmd9xZw5DumpESAwWdeLIqiDahsF+C3MJ3u4L2WEOO8uU0Yjqr3A6uKAjmJlrD
2PeO9MF7Of3seSQnpqqPMhhAM0C5i0DckQoEb/xcfRlqpTD3mVUl6lVfOkRCREjhmoLjRRWG2BRo
G/T02RWEMsh8YN9lN1HFTowQMHnJ4knXbii/q8MGn7W63KFGkSmZ2+Oyk+1VJNBixbW4goK7oDTA
lArDis39x/vo4n7Q0YVA5BH8DQ8pP+n85wyVrAaNbkUvde1bWyVN4GTZRbc3oIVuYHJ3O38yKm+Q
knylR3VxVmkcoXRPdsBNyD8vSvUsvhSVvAovpGXEm2iThv6p9MFauR3CKNknawG4FhFG8wcLjV7u
MjnPmh6uAKHvizVZyQFSQnQwa0e6j8ImPpgQsD4JZ2G82XiK655riLLHYmJzSRGNj2rDi9IUfgwA
tsueMJ/zxQYFMVW49WRghaplvr7Sg7icV1IgqnuUMplXjuL5iva0ceerfniZiYvxsYodKf8SRvkU
b6w8noKVef3Hhp6fNOxmVNgNWJEvxstpkGV914sXCZk/+Rt8FeJ2qNZ5cZLHQI+PVAjkEUS6QZiR
ZU0zbAAMd5GHlWmyVqRYPuikflg/kjZRgKGKvARLZklmh0nXhy+kh8pmNEz/UGs3wtK8gJrW1cdn
53KmZ41Urg5eHHsWSj2f6cFXQ9uvR+fFHkX1WJS9cheXZpsSWU3B/cdjLRkzWJvTaSV2hd6vz3qJ
8495d2/4Zt44Jsy2l6zJA/IqCNtWHXk1GFA6oQUmIuPXgtg+uzaSVoZEWmFW91RWtPOuS00KAniu
iWoXjWsbokeDOK4GiQ6VXij2lWi6WkGJvAzTYwZ0bXxpHQL6x3Cw+4ePP+Ri0gweK6rfSOiho4dC
x/l3NOg8wGyWlWcaOVZ4ZG9UrzZJYXiCSm5Km8+OhooKPG8QxH97GYtZ0zIh12aYmc+6lBjPYeQA
KzMlVHrL0l45CPM+P3v6jHkoetJYTSCBsATFj8aoy8I3jeemSpU5Gws2UTXVV1laTRtaKbobs6wH
nt14G0z6Gij/cl4pymFSRChLGdJedj5bA9RQElX2s08+EtExcvJklyJgRiYeyM4naZgEjUSVNKpm
PDzjaouJxUe2mRXfpTfbaBtPh82CemcQHJmCelslebyCs1kebHbNbAds0cCgbsag59sGOVJndHpZ
/dmp5p1td8FRJGb7rS+yZzKibuVtuhhtlp2kYg+hH44XJK/z0coaPiw9heHNarCp309CbgTkbCfa
q1YZlduxsPu1iuCy2gNcxZyjdJR46AvRfTwfM+0a0bfJJL85jp/fITeTn9rYqlYOxD++DEgMumJc
WoD6l+2AILWjHD65/Ca1fvdkdMawxXcx3RSjHqfIrla/P3cAkSWVoSNTgKfmD6dhcUe2U+wQkvrJ
21iZsltB8d923QibP66mTy8aXRYWjeM+++MttySFKOZWpM1bPphiL5dTvycp+VISQH4Zh7xzP/ll
qonEEF1pkgBkDJdlaoLYuBrNafw59H3i1gjy7wJcBj2zMPNPPjQowc3yQvMZ4OpEo+18awzxjGmw
1OGtttpiH9oZWneSGlyHWTk8ffxVF/uDhUKYAoIzjyhRyyI8RRrXHLXJaN/GxklfsJ862tAi0O7S
mvBKBOb9x8PNUdD7SxMqF8eL6ib1aB7S5aY35Al8ghMNb4FVWi9GLBvU0Aa5D1zRWkO+bSldxe4M
PQo+GffThIRBTluMI8dztOyG6n0pYzqVZ29OwSvnEsX57kQW7A1dt+qmcjmr3Cf0suk0c3uxOc8X
UJhVp6NQNHKfmA56B0n3x2rb6dnGTvaxDYq1++sCbIwTH31WwhPml/x/+XWUuEJw/r70s7ITe/iJ
mns+HSQrjnzFs1O0j2rPmsakVLeTqFPoq0OEKUZeRUV4GH3D72S3i9iMbolMc7ZpuijOMaEz+jxu
TjHvguoqciRLLVQgzYd11uo6Sh1pnEaO5MqdaGmg6FVYdt8+3jDLmZyxIBolG+IHiicIAZzPpFwr
WTaaefBn9JXxvqCCeZU6Y7UdVDN5NZSx/+QpN2F1IEcPjlDmHiNvW4zXlpKvVkL77hdT7IELgXkm
pmSf0P1aS56XLwA0fPL4mdA031UoHJyPVUScAZ1U+Kfqw4D4XcpOjKloMAbIU2zagCLCLpgqyshq
bPAael0ECHJwo4qnOvScphvy1MukKNbiTQ2mS7+eHF20Ltevna65HlwUINBemhkUJPpw7AFqLG52
Xs6wS/0yfWt1p+l/q1XR+pt8RMMgJPoRurTVwlpOfqNZoTXYpenwhAO5qXIvsPOoSq5iOmDVmrzq
4kKhGENcSQzEBMKP5G4+n8OWzGiSoK7cWwWBiKp1DkYss9qcbEObqiNrX5copXy8KZc50N9RYRRh
TE0agObAYtQMBXrfTI3mHs472Jy4D6/S3KmOhUrxQxh9dyKA6HY6t7YHF0a7LXx/DZi+OBnzbwCs
ROAJdJATslTTbe1JFL7uVPd4xZexh7iXgiVmO9p7S9T2TYOCSLrSxPzHZFPVs7lFgWWRdS02LDje
vhwKpbpP2lG7y/uh3EtdMryEgdNsbJsrZ/J1df/xZP9zUFCRs0Ii6LZloCtFAISarBf3WZzkh5Be
xV5WquiLFEGHtud6v1TE/coKz+Hsu3fq7+RCFTLYVLPu7JLLVhl2SfWlqe+LJBeQ6ASXnAaEWa+y
NVXB5cH6byyTciLdIyTPl3FMGkvIRE2quA8LycwPLQUE6NlpofunaarrYJfrGQ0+jkGs3Asl1sdN
6KsidnVbUlHVEEpQfe6xRPuEy49oYMYSgpBawhonLUYlw2mK+76NtQOnL71qHJlmio8U0sfLu7gE
/xtqDgYYkfrYUpVS7sNG7eW8uI/SKPgiOTg24kS8FmwvkrW/oyBMMitfzKHOUqK/USJyjarM74di
DL+0Rf02ZdLwANYt3ASOIbboLDQouMTVFRDK7x9/4nIzzbNJ3RirHBaXPxe3BWJqFipQenQv4YT1
lVda8pxi6o5GRHT38VD/mM0ZTTgHAjP0ayntQQNqSFGmKu5h6iIrWQ/NrZo6yY+PR/nHbM6oEGoT
IF5hFy6CxjRLfBkPuvI+UWxay6EsvNj3zY3mhNYWlcPqqht12tSVbfFAlZa5cjqXVx+KQLOzJw8S
yN85rTm/9NMq6TWr7bn0ZRHeyhjQ+hzPSE43o6aW33Mj8Nfe6jnkfn8hzEOS2yjkFIQGVFDPhwTV
USZhpbb38LSlk6jRMt+o+ZTRT+4o0GxSeqc3OY55b07VZEdQLM1b64TZmxLVw8+U71hz7fl72777
STzC1B0Q953lH8nOl6YoapwEVa+VzSlHwU/7Evg1MdhEoiV2aCFG/l0J+K6mcGRlmeenk/lWwj7t
r6kRhDeONKHTl/epEu5anN3lo0xDWNpTv60LlwM49qdSS7vv9MFjYKmjJO38MdHylerl8vb7+xVU
t0gLZqIqqOXziU3itJhUyW4gwKdJ/a1xKuU2Ts2qdocosmM38UFXHbEl7m5FXrf5V63p1dYF4RmH
Twhj5CtX32JvUypGLAlpibm0Satl2SLUA8kJq2JIrtljpUiQNpgSeuKJUmsbMDRcmW4ZWMWTSlO/
3/QjLGewF1OmrZSXLpd3xu0QbvG2A2y/gJbXhnCmwTDj69jXh6r18qKv+5fCKFTHy/EqRo91tESj
X0U1hQY3rzvT2ky50lyPetA2p94WjRFuEJsPSQLwMLDl1JVah/fCK7RMtn/rUTAgOxj4xbVVijEl
3g+K3DP9bhS/Pr4xFo84qC4e8PkGpDY+n6LF8QlR0uybwFev4ee09bNcUI5XS3j4G/q+Zdx6YUka
spvE1OSPHw/9Vx/+7JzMkJ357FKUoFNoLgJXuXMQyW1r/YS+pj7QnBoH20fvMELfA23WrM++xaUV
hvwWdA+5tuokpVyd+oCga+BZKj1tWYl9kuLGDF7QrYCRX3eBbewiLYy1TWc0ySlr5cG+VxEj9eSs
gTLi9kqaSafGz6tX1W65khs0ZYGuOI24hvgqp4XrqyMIHV0k2sMQNVkNOGUYKk+hOX/bDDa69mkb
j8E1wmriaIfoWW7RuqW0q3U0V7eA6CPzJQOyn++yFBNndHvzYt8kXRXsMFooh0cVBbmnpkMxeNOg
SfomWZNsXRe1HipeXBf2mx3heX7MMtH9yvwR9jsmNzXwBTZmti+oQA5705LKU1oYEGCaTNX3dYIc
xBVCkam6obqZE5wgMhrZ16Vp1agz1A4uP4THo3OSgkKq9n1lKYekdIqID9S78XPPAZuLJgCMBwqG
PHsc3/MrBGwvZYd2Cq/R8yr7DTC19kqXQ93cgzmfrppkUJ4/3lOXh3Pu58/As1n09nI/55kA5ccN
dF0Vkd7+crpe/Y6lhN3tseUNSvzTJiX0mopGo0U5I7A8dOGQqEVhgKQa7YkcucMQ2fTJ7WVFDo5J
EinjfgoKAzA4CDoTtUEnegIB1kc3oG0K66qtdKGt3HZ/mWiLw0G5QAfHqnJ1UTpfzJ1MzyTIpPBa
FaA3Dn0T56WCrA56/a5Tl/EhVHs/OjpVW4A4s+MiVDNPCGvY9WBGEOToEv+ahnmjbgu7KeIa7VxV
fgag5NwacTd7GehqagbgUtIguZlGbfxWlShpbYWjpztH45Y/goBMHpIpUvI9R0ZGm8MwSbo3Q50M
ON9KoMhGT4nov+DjraeGSy3AssHrqw5J5UoFYA5ezmeEIspMNqOuTiVz+ay2eL5XQeM4JwvU+G84
U8benCIUPRXdv5MlVsvttF6HaBrmztpyzJHLcnBg69Z/YbGzJA461hhMiM7bpz7zfR7iJu6N2sO7
PP9phUUcPFJ0Si2EFh3lR2A1RvRYNyrqCYbdR7jjIC7XeSZ04h+oWjWNcHPFGm+1PrA65ajEwDIe
IcLYleymdtq1g4e4qvTEIZ2QoDOA8tz4VShHG/R1bUxqgRb2u0ivEucpUELn1vYnrWZXc8kJ1/SR
bZPQsCxu0NIukqt6ENXPQRkKtEw/Pm5/53wxLXQ4Z4i1DrtRWU7LZMScxlI2TkNbZgWqLQi+OjeK
UbXbIZsqGPNWRQ87i/MECIKUvegww1BNRjK7mkpU9erY+V2J0IyOchhGkZtjei69gq9D+zLOIu7P
kbJllHpBRGXL063ONx8GYVeNtC3QVSYCyVXMSV0lS3lsDTvWq70unCDb+P3gmN+NLI+UB6Ua7OIL
LNMZ7FbHNSto2CMaxEMc6QcBRKR6wB8j1+6AZKnddUP5onONcJhKr1eACWxRGi8iMGalqmxUcvx8
/3+cnceSnErXrq+ICLyZlutqJ6lbDmlCSNoSkPjEc/X/Q39x4nTRRBGSBprsHcoCMlcu8xoJoqL/
CDiO18rvcp5khiTOO89JxHOeOxUMhsEeZYn2S1kFXwuhUrzt0b/tsSZ3E1P4dmCg4VNzcpTPTWVO
90aTDwKt+ir0zoHZ8mPH3BuBXOdKKf9A/XLRay1jJfxy/Tu+SG0svyNaLNAyOF1gIRaJe5yqmLW0
rXaflnWc7e1Euj9mhkj6a6r1PP2luSKPduAXpyOS92N8HCPd7Y+dwwE4tI4WhXIng7HWH0fZJdp7
SVskehKyMT6HWIzMApsZYqDfi9jqnI9hlHDVWmpfGdzqYBv8sk6d6FcVdfKYTwjReEevqk2PXprg
9nfDafjogclgzFqI7EQ5iPrs9VewEl34TcAS6N/TzlgWaMi1u6mbeeO9rQRufUervP1gKKbRPnLm
dPXelB064V7XxvWjaGCibplhvs3EKBDnwf3c7WeOPxc6r+bKPQq0zFQ67b611Tp8TCiBH6UJQXCv
pYEaHUeRAealmzTJ0/VHnzP5y49PAjYLa5GOoUO6HKBEaQEepS3EAyq8fXKcGiV/GvQUN07VKp2N
SLqU/piTAoQmX7jgTNLR3rt8zsZSpYENtHuvhVknKYBccIvnIE2Qdyd+54XfVni87HujL5M9+niK
RSCEKHrK1EZ360PajnV/X41iuHExLzR36hSK7ikv81S/Zbv2WYp2ed6EG6/p7QdiV7xgOQAOUdwu
imtVS1wRxZ1ynw6xq92AwVaznTMBnXkuLIxpatvqvmgt8XJj4ZXvwzyZVwU/mL+NZZ7M5HMAgxQ/
uJFoh0+TgQT2Z7UNsR7YkQNbnfHXNy2q0rRsyaIg7RDWLz9ROHTgwUUsHhrhFbhAqxgtHDpS6OAD
2bQbv3fVQCt3dVNHP1vM0eqn6xvSfrshZ3FGhpSz1hlzmsv1qbAcMVi1d1+1ubgb4HmSqzmJ+tQy
GXjU02DamiEuJSvYldAICOoWfSDO9rLbZbpeWmZq6FDtasB040Gk3VPcZbK+V9RCVj4T/LjewxoE
tx6huNnsrdyK3A9aOGbf7FALA1T4O4BzH7NuRLhaV8fM3pJjW0lvIQDT4nXQgmOqby0avarSO6Vn
y/Ch8gJyx91Im3f61fVN+04ZgbntZBZP+ADkhrNL0qh8PzvazeryaB68hzRMR+SEHLnSPNgNWmE7
W88i5Z2Xp3a8lwzTa1QYDOunEmiKjA8t3yA/hU7WhRvdhbdnicEYUYWRxYzTWPpT5G1VTrWSRA8F
mPc7tAskTiVqHClnmuNaU+8UzEzSo5t6ebmlF/sy6r6MdzRnQLxQKcDDARN2ub0ywxJJMgjnHrh7
+QFP4M633LwmiajsHESYU/YhIWRqVPdkQpKjgabqvRnzt1aIg+VQUXVixNJ7RLNfcoO3efZjMtNM
fhZoPU9fsIppx2OtxF7xrapG42zZSRcGu6aP5nKeEQCCkZ5L22Y/AIZLDgW8n/pY954yPFRa1ua/
JAj4WL6P+qiu5TFSOpGHu7FMCsXb952dOw+D4ZTWp26qmluEMEvzVGeIg+4I3DwDlF1Z72D65T84
qi3VDDoJ9h4ml/K9N9QQ+KdZprO23vWj+6ZLw9lhRk6azsyHWLUIko5wylqPK3od9qT2+8TVmflI
Xcm+hiE6w/uqiVC7O2llGo53ceHkP0ShmUp7e/1nrOwv+uMu9wwzMUjMi5+RoKU/9wTCB5eImR0U
j77gzo0mnF+T2uxvptp2DwnacsnG868sPFttMTqc1RLZXZd7CxFgypEQTx+QH21CGo8zjeyigp8A
d2hHx088AGjeqo1eOquLPU0CDp2MyACGc4nmcqKMTLYLpnsX8Krj7LE3sOVpRPoj3RWwen6rw9yM
7eiGeneB6U6P6A3ATwnq3lR2dmuiF9/Hwr0XYnSPHZmeM7f1NFgwHtD8/aR6GY4GUPFKpKMSJA7r
OhvrR5JXYGsB7YjxPvJGYSMJYHXNj3TEUeWd4qDq9zxVZvKjG4C53ShVH9p7K8AsoD+2Ll4d9qE2
kyDvDmjubSl6v1xUl29lFh0nqeUeQztXX2yDRs8Ux8hV797i4Gq3BlLR8mA0ST4+V3mRf+HEkiZk
IvQ+URsU3/Bx6NzhUKGMUzu0bK0ov8lzofw3AOvb8u9d+XWEoBkDi5T+LEwzn6VXGV/dITgWBW76
MKTtFBS7XJR9dAsgljrDmxKEBkKtqB975CqCz3o5MN3c4YUUVwhra230ycvoRB+Q7ovNH91YyniL
APp2M9P/pb8ObQAAK+fo8gc2Dt3dwcjKh87qxZ3qiqA6SEmPJbw1GzbKTWhneG6bDKNyuZEnvs0B
5pIS2jDYHtQmlsM32ANTAhOlwGandv9gs9XvekfGZwllGllru4zNjTTrbccbKCQtXZJw8H+UAYvM
FG29UheBDnBzsAV5eAo/7OwFvXsj4/xJKyCpJ6hC7tBFHz/ZssdzvOq94klFE7XcCGBLmOnLK6eX
R6IMFOFtlzkJBxflwrp5ELB8x3ivd6XaHWi3uQM6+LBDzA8Wio3vW2S/lT0WHFb61E7AW5ClzUZl
UnY9mugRrjRMhNyPVdF3pr2b3KBRPtepYgZPRCEluq0ntC7Ow+yX8GHKZWVvpc0vBIiLQ0gQnvnm
8+QSmu0yNKX4tGQGLMmHEEqe+C4MiHHPdtS52GgIT78znTEu/lgj8RK1aFDqh65M4/6LDPvkFNsK
jkRcXVqV7BVa4jka9TSA9sRU51ugOVn+UU37/FmNRwJ9mk7B9yDpnHBXFVxwh6JEPCQGrSV2lTZT
wYRhBs6NlqcpXLCirGIzRVfTNPs7C9SuAesyGAxjrwpXU5pDAzYrOwdtkLmnqdet8LuNYVx3AMWq
Wsek0Ap0cIOI8hbGOVZklpW32bvQSg3v0BSe+T3ohabcNaBi6mclHew5N7ObnR7Jwt2jj63H58aS
scSPDxzKbcu+rHZabzaIKKlh7B21ibHKrY1Wc3COBg0tVCvVSe2QbHaMGOO6afphJ6ixvLiol2G5
C6TU7X1qJ9Drd3ixpMihYXuBt0JkSGTg//KmBWI0l3FkztaKPyrYU9vCKit8YESutT8jq3P3atD0
OOv1rXLw2oisAwKCsdFbXjkg2hzaGRww8aRGmIPXq+jZRCXzENcOH8Yp6p19bXjDQ8NLaRDetirl
O2YzcX0XV1rpnCXmA8V+JKD8BDllf5uYVMoGsmfijd+AT6lYHDMcQPd1B0c2b28BQLfGXWhqeG/v
EGZIf0ZcJFter291cJl8A2ibDdPgor1J5/UhmYxMz8WDp9AGudHE6ByM0TLfOYYMHpjb6PrOxa2L
ZlbapzcZrZRobwrN2DlJArg/xSxiow/yNgrym8jhIOAQdhzYC5fvNaTCa2SaZQ/s/GbE1ApA2b7U
Cuk81GEYK3vMp7itMUgyoDlV8mfuBN437IuwGlaMom+/XN9gby6CF7EqAtvsdMDPmavjV985bBxy
GQQKHkglJpCr7QgMrgKji60DU962DjYGfEvuFKEXewW6ijNznVtZX9zLKWlDmrQFxiqJW0YooVd4
suFqpCZH2nEQE2lhxgl5FRouUbcf257XcHDT0R7MXRYqVfdBiy07vyflDhF8xgDFQ5TepHGBtEwR
MpzeOAzzN7kIseiigXmyZvkEGuRLMPHoJszs2t56cAYzv2uTwvnops0oodUW7UfkBIdkl7WK8j7v
Imfjdb0tpxjiAT6bBZRBoHNfXX6gEZM03KA844FN4+bJrVJr5ZfGVAtwiL0bYsPUOAb8s31ejnGm
H624FlawG0aJZZcjtM7dIZ9ttTvuWxUqPV5HP6PGHYvHMu0T+WSqUOdvCn0Ezc+8MNf3Eun3p77q
BhrO+CIYEdJzXjslR61O4vGjqiqm+yvRZPLbTPIYJzs97pK9lhljtNeZqX+Ky9EZduMYW84xMJ1W
HLBSa7z7XB1Aip36rvamemeGTB33halXljgQaxSILKqah9/0tpAPvYgqpIIAxwgETELsbJ4GQ0vd
jRb7m34Z0YHIMONyHfAqwGQvXy9TQFqzlZrfDbJDYqDUG06BNjnqDdzh9tmNY6wDrdk7jtLrfrTa
7NQHTnFWSxz5CNoNmjZSu0NIyH0W6HftehuzxB1emVtFyDJdpEXFn7kAIV8joV1E5AgJfNHB9Lir
JtU6u2ka/1fQ7D6PlaIcS10t3qeJshEdVtbEewEWGT3bef3FmrQQij6olf4urTr1DHa22weqnu8h
SvRn6PQ4OBlOt7Hllw05YgPobBwCZiU0bp5Ff6oUJZYmbtWec7Q6P1noOSawWXLQlbVKR39jBywD
4MtqxKIZIYXV0BL56jSewkRPbc8l5rP0wfJYxRCsdsrDqA0RG9TrjC2NqjevdWZF0iEB38CuwxPp
ctOFetdXFc5YyD941levaOR0KN0wyd+Zg2iw9FNk+ilryLY26ue1V8ttSKkG4mTWKLpcePA6Lwgs
rT0XTQ3To7eK6eQCF613ICqcrW7Fm1dLM5bRKlbIzjwrXhrpSLu245y69zYzh+gwJLY4eqQBp6B2
fsqSVP/6VfbSdngdp1GzQ/gJyMiLBhQuU5dP12ZeDx1oss+gBUWKp1wFprjdm3mciQ+V0Mx+77ST
Pb1HJ6qEWKOU9kOKMVP5ocokNTdqheF3HKH0+CAzRcHJuDEAjwiP2H7QbWF9c7VU/VER0YajPpp0
q+y+EJ9yIbTkyIXneefYzfWnfoxq/IWhvBYPufTs/uzFaRZ99oDiW9EpRxmq0o9sODP4FWPFqP2I
GAsTPPARaKZ+X6ltk/6StKCgkFSh1RWHTFhVdEiZT6dg0eOg2Vdt1v7Sg0qP71UQdukJeysn/JpQ
8ra3SNyWhwo/yPAWm01IvoY5WsRzoqz+0JMLH3N3ttqRldHZe713uqIC/GBoFEF5pJt3+RjmLTiR
rpOfHOElxe/rH2tlb9Ae9GgfeeSYQE0vv5WimZRDIgWGX4Ta9EmPIAEXSab+RkN2at+lY/KXMqBU
Rghmzrpos9YelkSLsOLFHbmelca3idTSd07ravKkQnr/rsRNvKWds0wZ/rfYjNGDuU7asDjhWVE0
9BBG0D5YEBv0FWgdQt4bDm6AcbMSyvKY165K7aVkWxLsbw45owWIVbBogNdRZy8GGlbcu0EmWotD
PgSgMHT1LtRK49Gc9O7X9a84/1OLE8cCUA5hoWIauBTghdYxUa9J+0wl0e8qvRDYLeHaKDaC9Mo6
rjaHzJfUEVrz5W7RvFoIICcugi6lYn7t1K637jJIle1WhHwTmqGNwXMF7w0KmlCyiJBxrGPegyXZ
uY3V4D2z2P5ZDV0N5/C8nDDmTpmdeShYbsxk5u3+6kWyIVFvA6U7u1nPpAjj8gGdWmsQyFODry3Q
+uynmZedr3P3nquxUr1HMTYie44IFfYHDWURb19NYX64/jEXj/7yG/iQCLsiZTGLaVz+hhyfGlqc
k/I1FhNegVheqsRExrPdf33iMqqntq6CnTXOu/f60ktmwf/WhlaCljVQU/Kmy7WRfhB61yShL+Al
Hd02pChSQcbNbuPe2bES50+F7uC72szhvOVNJI6TLZWNn7H6Bl79ijlovSqGOqyd6652gq/YzGJq
mhrlwLGNEUx7suN4+N1POK7vMyHNauvu4l9efn9rblUyI9PIRRbxIg2y1kwxnvuKS32m78rRNJ7q
UhO0m8Y0ubn+thfB6eVlI8HKtYyYK83b+TW8ekwrttSK9k/kd7GU6jMJna7Q88S7+IA1TXjPVMZN
foPW6W8Y+9ZbzIZF6P/f8oQnkm3GgcynLpd3JqtMmfmFfiAb3JDLTLyfctCCiZfLjyLFLnFjY68d
LuBxeJrSwkcGYhE9DGXEfq5wwDASGoH30OU7VrRYjUOjuAoy0KbiDIdOuCN8kgLE8x7jJ6XaGMrN
W3j5ieeGBERiohi57eVjT1XZasVUhj4qhsG5N7yAZkRtHZiK1Rvhcn0piDJcdYSz5UlWrJT1Jyv0
Z8TBF+ZDZnTUvQFZ5qZDDer6blpbjHSSHuSLCt4yXTe0ccDqPVK+YvQ3PCrc9+mpTKsSKybqdH2j
cb26Gj0dghEblz+Xb7HRGAHVLoCfqJKacrATIxpPaHCF07FmTzun6w+3tleBWM6Da6IzoMfL5fS6
GfCQSpSveMPKXe/oySEpS/cDajThLgzGLSLD2uORNYC0N7FwepOkxCpaW51aKl9NphK7EvVEsUu7
MP/kmUxuN7bJyrmgpQFLGsQIj7fMz02pjyrq6MpXh9kmyhHjdKfJqrhtaVnXY+d9mrWyTkaikJm6
xdBZG+dy5WFBtRGI4DTQD/MW37LUCw2VsTr0Gw3FNuC8zX07W/tVZoXe1vUPuWy8zVGHxWZDT0YQ
byceljQcMuFW4YYtZP4O5Wfnv6jMmcPz/1fHrBeSOVyidvGunSYVmR7Xy9IjSDOnO1R1aW5xc1a2
FhmTBuEZ3irIqEUGHKBUhBunxtYqtf4GZUyspTPa7rtyaNo7jXewRfJc+958a2okKhHk8BfvO0ti
RdaRBUxQ7/7Q3ptofJIKGfua2Hd2JiV+HzhBesSWG60MY2v5tc/N26fZNBf3lPeXZynUs7nhG6Q+
TSLje+r204cpmswfOYH/v+tfe3WpmcHGABA20JJdYTthS8daCr8F9ADoXcV/fRc2bQ8oUk2rDZbM
yn0KpswB3zKj7d/w1k19EEMjReSnU2vIZ/S4MvWDLeyy/yyRyPX2k9d12a9A0+obaYWeuZE8ru0k
7nEuVIpsD9W1yxeLlnoQoHggfArKEbd1a4r+mGNmfnKM2upOmT1sUiJXXzCUdljXGpi6t4Aebjkt
UYRv5jZSmPZgQXlihJZO7wMxaN///nPSpQPbhnsCCeJi5wQNviIDXFq/qocgy/dDFU7Oe/qhmf4z
7nvz7+8YLIdpyzA8nlv188O/yo9SFJqjHjlIH/VCNON6omR+aOpiOldOEW319dZe5evV5q/7arVA
94JCC2PhY0+XTE9jNcngPi486z+3ibY4A2uLeRCOQOYw3iE9uFzMEvFkdkoW+zmmw80zOCzh4hAB
cepJb7zA2oi6aycDSdeZ0UPMoYF9uVyGBpQyyjH2dcrEbGeVI02V3NaKXWaEtrgJe9ejPNazrv5P
Teu++YeTwciALcN4nTCwyPxK5txFCOwe2S/p/KidkdmkAIRZKLXxFOcquqh/v1MZEWBvMA/uGMle
PnBjzkbciBH4vSax6fQSJbMZR0Zdv8/UCujbPywHnBZoMRKsXKGXy3UlLLwSsTnfjoyZjy41NEFr
1cn2jdvLjb7s/LIWCezcWCNfAFv2ljMxBk2dN0gf+B4a2dW9OsaTcd/3qDNdf6iVcIZXAdk6G3Vu
deuXDwUFM+zoS2V+gCpvetJidEOh//dyRE1Pmaa7wknNLcG61UVNvtqs5UxxtOgO9UYElL5tEh+z
HyQyxWBGHrSxoa+ZNCeGfdImmW+x+FdOI1x2MHIQL2bO3WJ7hi6SfXqlJr5iSQS4mUyL1sQ1pQrK
+AA6BrLMP7xa7iqYL8w9kHW5fLWjLodwojfoW9XYf/Py4TyGulHuS1BxoJVE32wVe/Pds9w0WAo5
LEifiObK5YpaE9ZiZD7kT1mRP5sT0XY/xMid7i3EdftHT0ls7UZVWyf7+1v5ZXJNYgu3AMTr5crT
YIPmRrjBL9Qyq05W2YxHJ5kpo+k0JdU+GnQjRneiRDNhjxRh5365/rLXvq6GMB3lA8wv8KKXPyCt
+g6BYTvz9Swp/nM7T3m0O8MO9kNfDTd/vxb4DwqGOQNB5vByLU8JRBMHMversLIeYBTlnymNAmSw
1S1/8LUwMEMQX1S4oDUuTopiNqQi7ZT7eRBqwyFDiBReoENq9Q+PBLCFeSudP0LO5SMV0gYV2ji5
H4I4+Nm20t3ZQEEPBWO2f4ijHPt5p1AJzejKy7WytLHLVvcy361n2WFzKj7kSBSBi9aMLWPztW2B
5Qz5Ef1og7vxcq2wzfq2zc3UrxIrgR+Y9PUN5kS6faPJKP90/SWuHb9ZemjWK2UbLtFBE3Q8r7DK
zE86ATpGUS0sKcL0fdLnJkLjw/Bboq58e33R1SdEPYHZFvk+0sOXTyidZCralI0vQYM+YFTd/jda
shsPVqNYW4iKtcBNZQ7WjzoNLNTy04GhSzWVnS/SnJmPzA08HmNNdig/T3rYHb1cbbcMp9aekCId
BCrDLYub9/IJvTSPlJjppO+qEnbn4BWIXRujew9H2tqIY6trkUwAJcfElwN3uRbtP1sPpgCfb6vv
oSm7hTgWFsZlimZsCkasvU1ogLOeEoUTxfnlYjESqa6d2rlvtMhhn4yuAneCdq08apmM3Dtq4i3r
lq0lF7sF2OPIJKzPIfQqdvsQp0b3XY9SWe0h7LXPfdWqx+v7c3XFGbtMUEaGaJmVigoZyD5tCt9W
I/yoI294FyixJnZdkSPXr4n84z8sSKFEEKPg18xFGmxN9VRqXlb4EUhi3GCgv9p2rO7bmQDB9bQl
WrT6gK/WW3zF3gozzNDg+vQV1x5PyEek9Wj+JvfOf6SQsTZ6m2t3Am17uo1zZGOwfLltxprtEiK9
7jtqJrODtAe9hEy2KUW9dhbIEJhP4EgBLmZ+8Fe1Ujm0XhvSwPEj2VbfUhyEz3WYFU/N6G0IMa49
EeJiMz0GQVLuu8uVpgZInpZ3hY8YhNCPaZNHP6o02kwB1z4VXQrSI+AA3HOL3Z+HDI9j4ocvHIlX
XVEFH0FHt2etG55zBLk2gsnWcosP1VtKBRBGFL50rSQ7dRlGeEWuKQX9fwjcB5js/1ByMpQHYDbv
fr7dIjUhb/amVjdzX1KWmgc4DFgCwFesPlpST9zD9aO2+t2gNVkMkRjyOosHjKCaJiFjdL8NLOeD
UFpcCJOq3LJ5WilsSc1fbEtmFsSyzusH+N/1aOV+W452cO/qkdreMBusbkoql4fG6jC+lhh0qI/5
VG4xyNa+4uvV55fw6hioTj2nKy6p0WSoT5CQw/qUZVrh7RLHG9SDV0ZyIxtbe6/zC2Ui6s3DwUUI
y6WdqpnQcn9oM4HipKL11SnvQAD9/ffDOQD/nrk/4SwHgYjI0NCnVPBRDFfKX16sQSLyaP8oGwut
vkPGCGBDZ+FObxEjhTOMxYQSkS+rOFNuIoBV5lCcwIM476KiCPJ/uHTY/HMqSxnEiPXym8kSJymq
wMI3B+xndmkfFIcxTKczZOzWhsriyY2jsLpHIfIbRGSC81LjMq+MpKxqpfAVpUdGo5hqBOp148/E
WPCG01o/la1Ibwedm+/6R1zLOmeJ4P+38uLIw32BXpompT/Vwj0qAyi1VKkzyEF5dDM5svjqlcGW
BvLqooBqwbLOve1lnClCu0QNsi78gAH1LF8YuLsS25OdIJU5qITxdu/25pY7wurBeEFUcf9xKcw/
69VZLJO+ZFIeEnBcZic3Sptg2jLVprr/h3f6ap35a79ax5tUOhLCJmnpq6NddfEvfSI+7UaTofwx
rtPqMQmbZkNsdu3CBabL/YSuFvn1YtXYHNtSneb6YRYOuxFDm+PWYwyl8YBAnTX+Q+WA8hwINe5E
SpbFoaRqqDG09hLfxE9C+dnVSZs8qq1V2h3Ae0gx366/1LWPh0aOyvwFG903InuNiR6oFzW576aS
Rp2mpSSEFYit6eb6QmvRhvkAzSyeDSbsYpfYONUUg6Doc5Ii/tkUejidC5vzcCrdsg6P0jLa8z8s
OVd+NHtnjb3FTTjpo6GOXpP5BfSV6L1nlUb2pyu0pr4LG6wa99gpGXIjv1iyruYx2zx1BosB6GlW
rrjcpszQK0fFeumrkFNo/ainSC9OZFOZ9lszu2I6ZGaa6jdtB1X/Pah7zRF7DSEDK2XsBxdr5xSD
I29kVUfxA45G7efrb2VtQ1OXYnyAvjwl3CIMY+kVgu4M2GFlOH3MRw+yM64tI1Ztnvfx+lprEYm5
ENcZX2FGkF++C6rfBiNdJfXbohjlAQmOsv+oY9GFbBud+L0HX8d1p8zeWHdtV6NRxxHiAd8CLPCB
achCOLSdBGD6BbhTo8R7fKHksLHS2rbGue3FmQXy/LLFlQ8SQZFyzHzkrQp8euNg/KMhd3HfQDr8
btVo+1x/pWuPRk8YXcyZ1/Gm4Y02rANtImZTK1kzPEXNJDHdK9y8319faG2fzIfHwMeb5vqyNcsN
Zk1JTlWKfJSBdIIm4/bsqmNbn+po7LcQwasvEmwiRxWUCpjBy62SlV1cdHZa+HkzDDcI3qr3uOSG
7g5sInxTEWFB9S+vEgGkefhOK+uFWPbqQpEJwDIVeKKvCZcINBWzS5zZpn+J9HyJCOg6oCKOfCqa
FPMnfbVOgnh3njYUv7bSxIx/2qjCFFaas+dxM0T2AcllJMCuf745zCzbzvPLnOU8ofct2/lZYhTJ
2Bukq07SwOsTOSQye0KeZoIXvu+Y/z0AtwvOqKuWH+irlj+v/4C1s08ZQjOWYpVKdfFBLWcgujMx
8NUYksQuaFStPCWiCb9X8CCRVa3tShyU2LG/XF94bSd5aH6isA+WzlxqmIpRcE1S/PtuoeCdlgnd
3NkdphoHhsH1Z6zAhi1F+tVnJeHy5h4Vs775LL36wmpZGhDDkB9qcqcXp8RrHO9OUcpW/lDEFMl9
hEdMwcwvbZOtJHd9bSLBjGUjIizec5WWVq8V1AvodlTfQktkzr0HdAJ0jpvm3+Bo1gbCJyDpNqZh
awGCoQIz/1mq8I2jkGqPtT3i/edXou+7Y4Hb6HDv2gS+Z28akTLZ2NFrABYQXUClAT7NumWLm7Ws
MUCG4UnfXfbaF2uAy9zrdN3VdkAi35HJd5hc0Z1QHflFT6AMcjFlH7V2tJ6u77C3r5z7k+4ZL53J
PxfM5efW4qFATU/PfSWoqxNCNs494ukCui7y0BIZbhr6cI6G+sP1dd/ubNalNfly3ZiIyl6u24G+
iDvHjXwoJ+WNnpo4jHBwrWafxu00f+oyub2+5AoudV4TowAGg9ymy4RUnQal0zAdpdJuElzTnSk9
6zRF+89wClEDY7RkO3dDjLfEaQyS/yBe1F6408VQahup1duQxk+hAFBnFCNzpUUq7jhNo1otFlai
orKZ4nz4jUgeIqFYvtXKMRjsobnBUzOiQlAyd486o+ncbLyPOWW5jKv8CEgrCLXRJabvfvkNwLEb
uZUx0MdMfjrriizwoTBaiFNJbR+dOE6RqIoArbGJRz9GdODoYL4pDlQp9RRunIm32QDyyahrzhQC
ws4y8JT61MhCDpE/Da4Nb9sstexEL09sQZdWFwKn9jI2pS24OHvFqIJb0sLIr7BMTXc9XOb+lDqp
3JIa31hoeW1IXdo4xlUsZHjVOaZJIY5OYcXlxodcO0ugdiBi0t+kJJn/+6uQ7UpVTXBMwA8tMSsX
V1jO+405KU5/qiBJ5O+SVK3c0/XdM2+O5eZ5ETygECJeLwFgFQwCJQ/12A+LvojuJ2EMPz0tDd8N
RT6kN6AqomFn9FN3k2OjsqUdshJA55EN3WkbJrWHbOblM+ux1WpGVcV+07XFF0iT/UMXNaF1GkLq
mF1aR4b5LiyEPR0F3Vpzpw1db+c7N3C133mJpv/h+vt4e4Xwg8iIcFCjb05lePmDIHEiH+2Vwhe9
hVqGOklmLU03He2Mc3R9rbWNpWO8g7XQDGxaZupRXWq1NonEb/omGB7h/uj57STlgLzlv6xkz116
2NdvpCWI0UHSRDVPFZr2eChBzjZ/0kYpt6Yqa6+PXJn+HdCCWVbu8vWJVK8rR0kA9+jpO3WIim9K
1/wapxF5gr9/JCiXjPDng0An5HKlNFCYv7UWsAlH71MMH+DdQ40Ser2BPFuL8ShtQ8nhwgEWsqgY
MwyTq9zhWMZR5IzPXtGn8Q+pW7HYIdVbxu8SN+qCnd6rVXvTKU34vuntYEt3cu2Cf/0rFhc8JEtV
BzIh/Kap1XOHct+IYeTkHppemncWZtT3ICvabqPkWluWlBVpkNmL5A1gQzDEtVrEB30n6hFtCsPQ
vM2hqn0CZ4Xa0tQibPOgGvWkbMSltY2ELhmYIzDQwMQWiUXc9lFhVbrwY/Dx94ApyV90px+R0hnI
DP5lNfroLy0I4LiLjNWLRtsS/SD8LkvTI0bi3kcPxjQtvCH+eH3frm0nojuYrRmfz3zpct8WXV6Z
VpkIf7CjAIC3PpSIY5AMi31Yh5a+rx0DEG6ZJGm8C7EiQvA5Mt3n679i7fUiFjwXJJQk4PYvf4XU
sADqzDzy3cAKmcoPsVY+FVncOzujKwxno2U5X13LW8YiH5iFU8EgLG8Z3Q6ipk+5QksaPb87S/3S
t7ryKLBi/wymW2wst/50/3+5OfC+uknDyhy1KcPfc7CNRB6HCsDvUzlNwCsobuOtW2ztkLy0lGbU
+JzzXC6X1Y2rS60IfUSlivQh09WgTmiaqU18I/HA/O4EVW+haCbt8h827tyiANDB/fGmdcY1OA7Q
ooDrW3b/3HVFhK+tggqMm6vuP+T6jPAANDN+5c5a7Nxm7MHeStaKKq3fu6Fm3Vdlq+6A6UeHyBmc
vx5gz3QLrJQp5VAoXOYGihmPuZ0ooT+ZZo5zZ2aH3kGZ2r+046IZAiaGjUmIJ4Wg9Xz5+Zy+AW+v
tMKvmyp+LyQ8Y5ouSpJV+0bXW33jsdbOAq0XkIUgcAFsLY6el3VZ0Fak6wPzJySlJ9P6gVOycXTd
XnyZ8KjfujvWjgM4bQCN9HzQelocByOhGWoDEvHzLOxOaRd55V5JiuYPLZmg+YcEaoajzlM1Lswl
ka0MorBwgPj7kW7I7GiPaoE0ZKykza4YMPK6HsdWXyYQKh0kFT3BZUvQrq0mkJh5+lCUvccY3eFH
DcTmARSOsPZIh5Er/v2KtB9BNhHQIC8v8g4Nds6Iwh42r0WVv7em5o8lg+Qpr9r+qPVdtPE61x7w
1XLLm0nayPKg6x7NbgsoIU8DZZwdwmy3nfjPRDfh97883syFQ6geeP8igWsHDSEtQ+HzJY79H0C4
R2u0USHOW3vcBeWm3eXa3mQ8SNeYZBHk1iKoVHaAXhGDBR+BR23cl0o1fqqTJvBuyPSN2+sPt1bs
cATQV8Oii0i2OOk6Ut19T8fCT7VKPer0/M4lMPt7O8KldOcadXFrZqq3mypd+XF96bXvSPMTIrED
ZR+69WWQKXovVWWnJP7YGN9SZVDFzg7r5N7UBv2xCdX06/X11u4kep28WCIMvdbFekmS1VauDNAz
HLv6TWu1yQ8ZDlLHzi6MM+msh86b1Kfj9WXXPictL/6A2IQRuPictZPBbHNagJTtoN8OPY2ovbQh
MaHooGQbZ2N1McoMmrmmzoh5kbU1ThHX2FGkoNS62ocBzQmxnK49Ssdsh9M/PBlYVCoBQDNvvK1T
FX1lYaWpnyBRuKsbL3tylZSBUW1F/5JQILj/f5SdWXOcOBeGfxFV7Mst9N7tJU4cJ7mhsjisAgSI
7dd/D/lu4nbKrpm5TGbUCCEdveddVnr2yu6/VjiKKRHL0BrFl0lTcjl4foHjWUOMfdaYTtjPhbeE
5pCY7yme/7lIV1t7bsDs39cd0WnyvJwrMRfSXLZfiWnxbylkl/2SWaN5EADr3jvr5WpEDCAgNfLf
YWxG3hY695efBZ5zqeM0C3JyAbS582Z4E7vAxE+q7OK6iVySA+rDf3qTf8akewRiBPcD2e/1sslh
/QV5rB3omOb9zawjoO9tLPlvZ6H+m0qKsTBiIBcWTiNfIWO+fD5POrKsCfImzULvfo6TiLeKZBkr
5Cqpv1OfXX0OjOVyfzHxCeBApG9+NZciKTUCU8f0RE1PhsIwgcJaBFYQ+974w3sSqddvDu8ORJuc
E1CP0Ky/fLLVkRpsKI+PTRnYaxBmd6/ns9wsxHdvTFN079T0/xiPRBVuohjnMaXXKGelzXCd7NQ9
4uc7hD4+QIdBR0iEV1kb7PMOL4D/dtKv88mIK+F2vShhBPDyCQ20kdOiFudYSedz5kvjXm+N7oSD
xxi1zjjs316W6+v56470/+GYzz/Vrv2qlC/6RGESqzt4oWiolBbXDmFm11tLFUYY69p8yES/bBKy
1fdxYInd28NfQ3F/xidtiuld895p0718XOFigAuQ6h9Hgje+pr4sz0k16V91YYuvPsDGwakDs4gs
p/IvwtbnfUyr7SSQj7zzU66O6f//EuDjFZJE03DNv3QsIbMJd9YjvWx/46hl/ok7mbdr8Zi+y42+
IFeUpIYDNJ/i+e1Z+Mc3BBbJkYKYgjSd6+oOQo/fZU7proG1wakHJdxmqcg+Uuy959PyrwW9EjDR
bXHtoOV7Nd9BXJjzyFBNZTe7UWX1RvrInDSC0fbuHKh3lvNVRfBnVqGAMK+k69B/XR/9r0sxXrat
U8wGy9nAySIcZd6d/Rr3MKPT2007x3kRMavvkRRfP6ZPIYChLpsTlcj11V9VwNpVPNlHD/zsy2CA
p7oLp/NkdXqEB7nxTlHw+jFhOxMgBN1sFf1dR2wFS2a7WjJax6G0p6gfM3ODTr9/iOMKKaVElHuv
KbN7Dyh7vXAYlpN65UiBs14Pm1Qx1ih5bbMdDtmeGEzn6OMUHSaV6X54e43+6wlRFsKSX613KBJe
vshcZXE39MI+zrLVf3ex3z7FOS3KsAEmn0JOoeWmEgTH/deZpb8JTI02DjcvruZXVwOMq2VMsFJw
dNMqvZEmHoxRpQXOpRezcdGmAOsq383eOa1frZ91VEIkWbcMyaXk5dN6ohadUIN/xFvWuydoCMdJ
sxnz7zaKID8Uhe2/M+KrV0mBDhkJWIy2FMy3qw9lSnxglcl0jrk3k5kbVyI9ZLMeh2nZ6O8VI9Q7
PMDLfR/99F+v86pkFrWBqVDX4UbuWuODcCp3ODati6meIeQYhCv3LgjtuG+d27oWjf4DE9DuKNmc
+qNeDVNMiE5GGPM0mCPmQNYcuG1kLnQsySIylzLsqlzMW6htQt9a1uTeJ/C9xw1UNP0Th/fURSaZ
DlyAnGQ0jlni1Opet0QstssQC/lkdu44X0ahtf79UJMUsPWAEJyDPcuq3cx2HJtfGiJChsim6Wyf
FhM1KDoVpdebAZBj+NyhUrA+crgZpNgJpHCh3s6uCKuijB9ru6rMvVkRo7itDSP5XNWGlmxMkanb
xqoq/I952FuyokR6luMoH7QcfW2YZW7pbbPBlh9Liq/vnim8j70dL3pE/aAdxjaxfpsky/3QoX5r
EclZVR1qNinVYVNi5h32VsM+oXS736WNKuQWZ/5MnTAqSO/HRZjurU/bB98FQ8x3XqYnDzqL/mtF
sYjtHNMXegQvnfLY6dPIklhpRjg+++LRMKpiCMditNEqJG1K+JWxyG2CXtfa+6qazkpM2s9W2qW5
HeH/G5vFcvox5L9TZ/JVfDzQRRusYGzZnDNvDuIyTAtruPGGQMowx3rZvfHjps4jXNM0Ejbd1HRv
0nxkWhdo2h8VfkLxXgxFetOOZCOEut+MP4vEcS5GZXNLqvxE+5l7BmIpKMjl1wTdeUkjtW2l/kEr
CRm9OCV4+P0ax639KCy5nDqBQPbHGBQi302pKcWGyPqhjkbZTPBLmk6/wFAY47CbZymwd5gmDAad
2ZB3lUdWXyjMprR3hltzura6Ue+dlDvXXdJkvhMNcpAYfqRDUuxHYiCmKPOTTP/ZGEPe3KCwJDFC
wkRzf3dBlqSRQ8SouqtFby3bxBLOb9zkMQ1mz2gvXoe5vxWKvjOcu9iZGvxS3KUudh4Wqxuc7mL1
WS/baTYiu7fsS09DtlMhyKccyb2bJ+1ZyGD5YPttv3xXnlPP1RbkTvxoLD3vv5pzrH1vxp6vRzqt
Mawki7kuSTJc+W+h5KqGvUXdqron4zLVk48ytbxqU2jzUJ69uaqTKSxcfS7YsbNCj/pl6bpQT4tC
+8jXOLQPpVkPpxGMjQScFLH8z6I3NW9XLYPX7gjdRGETcninTwW5vmlYwCxNQxaz81MfKeIOJb2h
C11dYj5aOzE/9u6wWIfJV9193irDO7md1sioxs7qGca9tDf+0EjC0ytfDvy2ruyf8Ise+1NCRNYB
1laK0+rs1P45qetRHqrFCJaIwxDKS0N6yHwulbS7X16G4+2vQbOb5j4tmtQpI6Kkhubg907tRLZQ
7bEiIkvSVB7GOSQPQ8dKORh1XGfRIzaXlf68KiKnEkNvy5p/Yb0TTJsSFp6Lw/ecaeHQkbxB3083
u3uSw2x/g7WR8dS2I/dkR3P9XdL6Ux3OJr36SJlFzofRLeojKtLpA+7iddCGadOp5KZb8y0xVuzx
pTasNjWfWf6pfy4S3bvxk5q8TXeos+CYd2byWJHngWu2l/AXAmvsQgUi5/OuWSo7IlHKU2vLhkwz
kOez0NZUKYFIX0Rdp7XFtozVlG/mXuqfA7Fo7WYksRIP12xSZVh6mTj6Vmvhg0UcrQztZYFr2HRr
2CX5cb59wf3N/VaJyb+zoRkNm85WSgvn0h6gJQzMw492zKcEp3eVDNE01BNW+vh+g+G5U2yFrScJ
8m6cViVRjcEOrtJE9ZmhTMf8WaNv9Xssk+DHhBDvk9ta0onW+20dopabfg0qZ/exMBE/w5tLHxa3
JpNnCEY2jjJNg8+aNljlEelNLvdAsMsxZ5k2oRHX8dOUlLIMHV9l36bC0288WRkJiH6jblJUR0mU
LrNanea06RgEqAZKjbAmvD7Mxgv9Xus/J6R5/W41s/Oi2u2k3MaisVWkJi/7RXgbpL629uoAdhnp
CfgsVvj975vBXnaI/fpgP7VlOW96gDgjmpTOS1q6vrhL08nPIiqt+YNJWF0azspR5V2QFtPn3krK
D3kWZ8tOC1xZ39m51OwPlq0F89omIOv4OJFU87uf1zjR1ipk8aGcFuc89yM4jabN1bcGu5Sveiqd
YqdjPmru8PtvLynKWS9E9WjfdjOS+3BUrsTPsMWQZi+Nxb14yMDM0IOL8ansEu0Zl2NDHqfFGzEk
lR1vxSZTiIu34ZeR6lNXRBbBneVO1gm35Lhvqika49lrDtbA5IYFSRs3GJTaNgeOLW4GZ3Qfx7jR
CdiQTnByCw6IjQsjURxbulbd0eLm128hMCL5bOtAI/EyV0URlXknL1Y2lG1UuFnabbIaxXbkdGBo
oZv1DsgxyXV3I5dsucn1qtM3eifsPgR5yi5lkATTzkfcaV1seMq/8jY2OOIISCGjaRR9HqrM6h58
QdAgF6OszLdc/NWz8kXztbfwUd0KuEYHbrR6hbczfNEwTp3ig8jiRoVzgbokNLRCER8Q8LL22Tio
BzwTyeyk/DPu5rrxqLEyrrhBYXrLXVXa/hiSFIq3scGdpQqnjhKGE6eqsdInDVEL7cLoPbahwPjp
2RkM52kZ+xss66BVJvpYXCx97J4xbsCNcKlJWPqoixLHwKGt/CfL6WQXGaMYnnPNmIqjCqRRHUyj
iZMzf8MKwL+71As7M1V3MIGK/AxXcvzlDYmBOYIrnf6zUfdFs026VlcRpvWWcXCzPyGYy4x/eGYb
2EVki98/OKnKMx6QO+Gms2If3nIctzH4idncIiFxm1PaFuiMempg63lqKtqV/mLGxUai7dgGdRej
7CfG6XngPOl3tT8R2TImUHNunGJ0MS5PMPAL7G7EH8OlWb9hPQ9B5CSwjgEo9SE9TrWY872m+7MX
tkqX2VkZcwWPx7Xi6lAWY7rFyNyJ96XXWZ+zVC71tieMkcRaNVOXBRA3PxKlMcl9NlFGbk30soBO
1GlY82p4HB0QCRQPWqaN1i5xa+VHDWqq+zwx6CdU0jBumsCqk1NnSA0q02zYxUEVif+cBtWo6Ja2
g7sTU5XXkUjTGAXdQjsXSzkUAlFQp1V/CjieMOHtjSp9kiCibVjHCoeMasn1jYu0Kd1gybo+z7yQ
fTo1riFuYjI24r1EVKWHWR1n+bGIE5MPccQBMAR1JA6jmjM3x2pHS+sH13aM8ZSy6HVsimX8yVvo
GIemlhiKUI+g/kWUZPFgTA6loONx2pxGk3gNNZZ8AEUR4zlcuryhIgZsDalOVbmF+KhB/JQTO5FT
LZR0pSS5JrQhRhLO7ikW/cbNpkFfF3UuSF5Mkm1l+6n+MYNTatwHi1F0oT+KTIZ6QBefKJa0OBcT
/L7NtHTFnVvj3nYWwuw33czGQURg3fP9ds0y9Z+cXgXdBh4ovwD/Q/FYCeLMP+mNEY/RbFU9H4Cp
8mA3tlodi9DqUuPIzV4ZRTjVTT/dmaNmF0fTmUUQdnUmUjbwtNkhmKEZHULOJHB0NdCmyoYKxPce
4I/+VPvthDug9IdkYwxljoxwbLxg20mlfSiCWljf/JT/c9hkZhtHfiZdbdNgQ6zd941tUBqwczUb
v20YVipT1DeECiCY00SpPch6GT/5bVBmZ0diUYMdP0YHWtuzf/sUp1NUaH1VX9CDmcXRtgfdCo2g
5s3VxjirW7zd8SCDZd+MN3YnKGcAGXPtnsqa0stJYBx9xFdE+0ov3oq/LaNsb3uSeGCTdlL336Gx
/gtRwPUCDGolwBBZ8/KO7RTgMKqH2pMM3WkZyv6jaUgzipVm73Qx/+4G7T0Pmj+AyPW1l7YNfqNE
+4GcrPf+v+Coke6qJMHYOiIs8fKLVQ+TtREU8IR85BNuIrhl905opK00T3HKNoRycDAPhaO15k71
A/kGLjXJI9LiJN0mbOEeYjEj+0WfgbfgQg296G2q2o2ZZO4nO1B2dSFiyPgJuFbtzDmd0xtcbHl5
/Uxs0EYNSnBZ1rhsPjRenplncxrFdGlH0ma2s10OTEZX5FGp19WdPw5sikgag2T6hv+k7SDn9+3f
GEHH9tEQqf9IzEo8X2o5OU9ujx40rDhCfmfsKNY+cLE32PXQO0tuX36TnflGZc+9ofXJYSjGnri6
usRgpZ/cyt8Tet30p8wjRPg4p5ne74CGlvPsjma1M4hYNraQmIrHOfBV+thoMZkhXAkxm7ZVYeXh
MvfxO/2GV8AFZPVVi088I5j1KyMv8LSObEYrPWlBZT+MnbVcCpGZIhyXcgKiTryfWH21+3RSn95G
wF4jNAhyVsmuTjd1pVK8XDsJN3sCY+v8FPTuyfdE/EwoUrCzjDFroreHegU/EQewWvgxDDxx2Esv
hyIWctKdqnCPMKSycO759jDnp1HdCu9THJfvzOk/UHjGA7mkLebREr+mh8GCaegDxM7RbYLsYGZL
fq8to79sytadP5st0ZYwbeTZzBSOFUPsUQOqobFPeqYtz28/+6sXjO0yBi68ZPKGYKtcPTtloRkg
H3GOxGwPh7ZR5i6ffDuEg15KbvJ1+61T5o88jWPvHazxX0O7BMT936wGkfvLaTeapKZhqLtHK1nr
Oq4vO0qFdhfQI6FUjSv1xWOazl6hDbu3n/pfr4AWAP5YJBqubhNXgJwF+ToR3uweaYegn0OzjchA
ibghD0JTEbgIquUReMXAu5ewEiTUE9EC+AX5t2RHlNM7u/M/liAyX/5d3VFoJ16tdsvyGnq9Hnjv
MnT7ZqwCudEmTT+pqWwykDT8ubdvz8E/pp8hYSuYdPEBta9aiV1A+FFRj86RbBVzk6k02WNToW1S
mCgnE3fhfdeSymkttnh4e+R/HEXw3/El5NvGhvXPy/nrWOgMxGHFRJci6Ht/V8ZJ/h3UFT1oGmhH
muHTmjuGSerbo/7rebFAxWaKT4+Pbv3zv0a1TBEnK35GNlzqa99LvJrT3WAGRTSa3lhvgFOSyFZj
QaLDvATvJf/9c3i6TvxjYOdwPfysTUvvKY2HLqZuV5FxePanebyXI15bWMW08c8kq7tDRRUv9m8/
+uu2IxQD+F+rggc26J9z+q9HryagVAAO+qoKpCHMJZtSxEWdyHrYMlUe5r4S0QTThIiOwb0hm+M9
gcWr7RyTVHbXtWW9Zk9c73m1Gqygw1DsSEi9uROzTI512l4Kr1reEYi9/rY9SP0QUHGm8lfhwVXV
0Xlj05kL+4oC0x12Fi7rFSckrp74/NqlvEAAhh/aknHr7QJZ5PIDVKk+3S1F7l/GwRjea8u9ymGG
kARjhncAiRMvvut0A1eUlUGct39MG+nszZYiPrSp+vduGSznyY/b/JTSib73StmXZ6WT+HTG4pX4
UbGYYkMmCIhFYWTtVhNd/N7LefVBruJXIDzaBTQPEa6//DQCv+MI9lV+KpsBPNbNhx0NUbkxEs98
Xux6O0hArHdO3VcfxB/2GTRCgHrkVde9SqwaOvoPRXFyhAEZs3UT8xYLM3lOE+w5jl2ZGQoMBUnf
IdHz3P2v2wHD0/pBUAeN0SFk7OUzO7o0OXNtAkDH3mVj9w2iv2m6AS/BHDvkvVyTjZ142GqJO3x8
+4N8/ewocv8U44Skwti8WqK8+dFc6EIf46Qlzc9EPxWaAXdR6OHjSYcOeGzdfpQRTlz677fHfh29
5a1OlCvJ17D+OJu9fHKLa9HcoCU76oQ9P5ZJ0VZ73egnbl45repupPFzmSoJv6RLRR9/JiEStkKj
BmEBJKhGbOwejnsSLSRel98Nf2rMM3Gcib4vRGsdXFVMX97+0a/Ox/W0wFB67dmttuVXHcKmGjWw
P7uhZIovLiDFl5kMu53ptL+GKbDfC9N+tVutw8FYhBoC2Iwl/MspwgSK1qx0m2OZEBhkA6z+Jkax
2PWV0b2n23n98TEWnSSWIjkcDPhyLJ20zXyqZXNM7Kx7KFRPNqOuWS6B2saUZdvRH/RPWTYP75Qc
r/dJZhQmEU1XxPbs+PbLgZVNRI1WDcaxha88nUBVzW1vVcNNRun1VWKacNMSXlSFXlAKHC0x731u
6wHAWQRx8g7159WMI/NcOWkrqQkQ5HoWmlkDaOmldTRqd37qaJfe2VZiBUcR2EP1jtzn1ZT7Fnkv
LCYDl4GANfXyyQk5Q/hVQ8MB3DLnaCz61jhkLDz/qJnQFYg9a4s4miURmf+NGQ7TnV0Wfh1mTliD
8AteDi37WmYVl9zj4k6lGZp8OzdWRW+qNoc7t/HekZ+9nlaGg66A8Sx8zVd1bqL1+QSmNhzb3B03
WLHm9y2b6X4ay/fqq9eTaq9El1V8BuOFSL+XT+bYrRDZUg1HE4eavbDNeJsXcIlEAtRJxKF5K4yk
/89v8o9KAYUw84nf5vqj/qpsoIF4qHPt4RioavQ3aeWWQzSUOp0eGpd2eUgWKZ9zieX/8e0d6dUW
7iMTY9y1fsaWy736bBvQGjibwXKEPhY/2UtifgCuNZ2tFQ96d5qxj5AhfmuaGWVBnJm7t4d/Pdt/
OFxcj43V4+RahKeEaDVuJ/aRMOlAhr3upWFpl/WpHwtzi93uszTi95j4r1cTPEeP/YLq2aGMu/pu
sgnn+Zmz9FhnTXEqDWewooXquY008KX48PYjvtrzsaLBkQzJBn5yXNLWP//r3Y5BSkPA8NpzI5tR
hH7W0MFKkpT+oVuNzyC7zPB/HhILu5WdZ9rsQdegQ1alfu+XY3+GnmfQ6RxLem9lToHgBumUnJpE
9u885TpnLzAyVA2k8VAAoaznUL5aR0S8VTELSZ31GLnNPu29Xh2bnobh89vPdm0RROobt+11w8NW
kQGvq7yW1r+b5/p0ziWcsGOmdW4VZUC32a+km9yPvtNNM6EJAHOYmVeZ/1Vn/Yob+in5PV3aMftZ
YzThhrpbe+/5vrx+2RgAU4L+SUciUuHqQq513jCZidLPDbToMsQbDcwcHsEHn3jZg+jmd0CYV58v
qhwYTmRyMP1UvVf7MFHTxIFNAc3bEkr0qfMW+7aXzu/JMNJ9EruG+pBLSz/kw5jv334Rr74ifNKA
PWhaYSBP+bn++V/r2khHpxeEx56JCR9chSW/BUXZmWJXXMiGTd+ps18vsPVRIdQCcK2ZkFdPuvQW
eb9xVZ8tv27tzxqatXKH87LTvLOSX08pN2uLzEl6bZhv2+uf//VcfuXQl3W15lxS0WTztm/qYQwX
XRVPwpn96ahBumo/CA/P759ubNdf357X6/FxzQFEAjMkEMlZGfwvxx+yRMfOy0vPU6KJryiibLKx
HXObm6oTUdzW+ffVAnZva0OZbN4e+3o7/jP2ii5w/qH39K4KxmKSWhebjF1zuoZZm8oTLRA6il6z
IP0W1ecpbaentwe9/mbWQVnBXCqhEnONuDpx+dix/Srb7JzFfPZhBqfpwR4liZr9REh6Tn/9PUX2
tTEH5ywgKYcOV3nb4zK/TsRfLxm6o2kEyZKfiaNPt12TxsdRFv295WX9xiU34ED+cRMpfKiMqO0h
q3nKDd6Z7X+86RVLgAhPuDgr+2qzyOG1yI5u1dlKE+spoE93p9WTOPuDDUHNIQnlFHgaQpEA6uvb
c/7nYP17v14ngIsIRFCKHUILrvbrDgaPsVh9fiYmoC4PWG7TfneQ3KuwIiXxscVHmZb93E50h9Gj
Hpt5jcIpEo3GeT8OBI+25rwj7zvfwdi3NpMY3UMDWftMKyH/PnTpe9mKXF14K1c/2qKVxHWXYgHI
7WrLURUXTretllM7BvmtO41MjjZCWw1FkPombleVdXIIjs4jaC3ldJ/nSfK7U5afh1VeVN5jy4Hy
qTJR9kLrGh+tKUvKg5abrhaaLofFJYCxmH2txVhOuzios/hC1Mi87QaazRf4NiL5nEo7fZ4yvQi2
XuWOn62+H4ZdPJvtYaadC+O7SbTfaRNPxo2knZ3OdGryRt7RoFAXMlTbpQpB76p803VKdZ9mevTF
bpL4zCbQ/TDH2SMusA3ehO6I77j6Glt2VS39Jhc5d7e1GSjJqoQKE5mYR92rCavhx7p3ki7UZkMl
/VZg16QfbKuqn1MkpXdGuqhv1WQgMlwjGR8T2k9pqC3Z9LsfjUaDzYml17FwLW6KAVveENp2n501
GTv2VpU4e9Tor73dQprlzrRSPz4FQUvuPP7pcYHFWTCUn2pIL/lda/T6eLCU096OqGahJXgqdQ5Y
ovXp3q/p9ER5O3naNmtlIW7asoiPNim1U4hDpVQfZldORoQfbZ1SDUKH25E60SUb6U1Nvs0S8IBN
povxES8KUd3ZmZHUUV0tBGfr/uCeZ9uRceQoBSgcZEt/LJqu7sOZDLJznyTZEJJV5n+rPMw20X/I
qdjkdDzVJhFm9dVMCQYNybLoZnrX6fRDaTXN9wzq2LM/Iu28HQqr1cK+NM2HQM1tclsRfz7fNOwT
VVgPUnhRsUzwVAg3sM5uLsgExy+97bYZPYJvbhB3H8Z0KfqQePO52y8JstCIHn5qkRliBTtvNH17
b8Q2SwTa/dzChOuKHe3/AZo2K82MCuD31UoT04/DKKSebKlsSNw1Ktn/GuZE/tT1xsm3Az358t72
4qa4LH5sG3ttcKRxE8TSApdRrv95Uc7SHIMBqgvS8VF9yJbSMi6giOVPb0qVHi6LSedknw9Nx1rj
QvjRTwjzflZySppz0wc9nEBliW/QO/zkN6yHtPjgjMKbfiPJLIpthbo43oilceODlUhsBBxVVBAU
QKf2IzcPbqmTNd8rKxfZ1rZk0h/nAG3ZFp8gWKKCb6DZ4DXTdZs4nsj8wR18sI+TPQCzwzrQjQc+
XM36GE8l9A1vSLMsKq3R/kk7diw3ybAynoqMoAScIMq+f4QIZT75KdvefTfm/barS934lKUKrlls
+Jq7mT12li/5HI9cpWcbQtcJ3037FyGNrAfYPnobkVUgPixL5j6KMkmLjUp15xEobioeTe5v5SM5
CVMXliCf3bFOMmveDYlWtlrk2/VooJaBCzdsinEJqu9s1913+oTLt8rI9V96JmihDSnUm299V7Q1
/ZPO35NEHBgb5NBy2MfGGCuoCWopNpMD+xrBwsBftIM+aU9GBxYTxqLTH8piWuHBqXcuoy4QrnWT
cuSma0VcnSVR0UtkD0m78ZfOMqIcD04rImNQ3U2dBNqWeruIrxqdFIigts6HljuD7DHENdrmQg81
VltderGDPYML9mb2aXoim5jTxOJg+I5tRpOEMPDdPmy56Z0NZU8tpoGj5+ziqnFqaMdjMW1rsmO/
dNk8thHAZlfTtsLcfLDnRkYDGT5f5qDho425zz5ZWRJ8zdVg2zeeid5eT21HnTDujfdBbWt6NCSd
EgcQo3qNQUT3cWoWMyv2MEypbkSjNeYU5bbjQvnsm/zBSKvZPtUkyKdHfCDUUTqLqj80tLAbM2wh
1xsbqJTZTWAXaj4pDvaTBtpubKo2rtztyof/HJTwMTeUaqMfxp0xauzItfU1FYZM9k0AG3rPjS33
Nj7kFD1Kp6yz71yj0+IknOF06EUYDFX9MRAcb092VprVfaM6rzu1fgtNKG8wV7mT7DvaoU6b5Dnu
HGMx4XSbg73tUT5OG2vsoR/PUCEJHqcP738JEjN4kpqWLZE+C+Fhh2saxgYaris2OGzF4gid3R8P
WUqgxwaadg9/KldgP3dzj/3ebZe7w3gG+lrgUAuYGdCx6qzq+q+jjrXMcQzM7lL6QVFcxNBOJ4Ha
VX8YggnLF9eujDCTpqY2s9s3BtX0II+Wocgk535vimMzDH0ejcS9BxuHe8vHKWmDR1uMtn1o69lL
n2JK0vF+JZN9ZQOpf/RWqt0sWWaVp3TG4eWLA8oxbtNyYTPSYk0YG7+RdvEJ9pYhT8qP073U2Wq3
GA8nxneuDtqWiZP1ZVXEHDUlSC8XpVsPLazCBvWqt2SL16F/zJZmP6lmafiSJ7voL7jjJt7tgs1n
+6zc1HtOy7qud6Bgdn/Ql77/NXcJfOC6aVxYBrGd0wom8I4k9pVHAamJm8V+cUTb/gApHXHO90v7
Oaj5KVEwT6mxgyNu2JvJTRzjZ5O6RnUJltWZMDQgZZdPsWSdHsnkNtLfsYpxaSxoNT9NJZK3Q5It
bRL5pRgOBu/QP1pa5nwuDbBJtRWzDiYAApyePWeenG1btZp1mDVP2tGY2WZ5dohC/Z552dBvckfT
tXMq3ZJgX4UZWxQkme1d4sHX9xmK1XJXVyLTH/VJD/YzbZ06hHSiix32uXX1g/R5mURVLW24VgSo
EV8Ep8Tdl5ynxm59nW40dXGQoVPutX1tQ5NDawHqdcsOlRCvmST1lpwyEDmhzUvRhHWKDe+mMTS9
2Se2Lz5rJBLEvxpN2fFOVBYHvpRlvoNVY46YylZmuvcWrNB21IgDhMSsX8M6jKSZb6oZrnSkjbjX
bI2kTNTG7XvnaQrGOYkafmQdtob08u1YB+UP0rQzY1cGA8TFPiu9nW+nA2WMX8dUaIGEtWtpwaOZ
zF73w8vrTCuoqXX126s9qGJ1nyNNHPQM/HBITT+/ae3FMPvQFUt+U1RN6Rxnz8825DlnzlbDYKMN
NYuIRKK9vM6Jqqax4i0l8Az7zStcG+ap5mXfsiQvqXXTcborgFC7NRzLVZus8gf/FjymS++EV+Xq
4zxo1V44wUJJR0cr2Gt951VQJ+tkhjonOx9nL3Jji1nrQ5ic3j1anqK5aTMQkwcQpPxzA45SHaag
7am2GseUm9Fq5i9aPcBxD//H2Zn2to1ka/gXEeC+fCUlWbZsJ3GcWPYXwk53cyeLLO6//j7MABcR
LVhwGoOewQTdpSpWnTp1zrsIOy909FF1VewVqfbOpklyS9nCRQO9X1vA1PrSGvtgcC3U2lxgYqL0
kdtRhl96UkWD74jKMLdsbkBqrl5MFCapZQcEnMJ+yTITkZwQzcyMSEVpbzPqjrT3NeIZh6jFxzeo
B0PeJYYt7XtHwD/zfBW4sDhUCYdzayvggoOYvKwLIiXVQFvnpkGnYnC98g6kuWgovIZKnQYVyXFx
OzgmvBUkaBVAFkCtl4ybIv+3GqiQRfJo1oqzYH5rIrNd4B2kYJL6OKJFlW00hIWjLRqtHuXUsey+
2HOqTL+GWanyDbSU4Rrztga0XaGO3l0U5vMgA4ObQP8qvEF+m9Woy26hV3gN1ALpNVEJk6hS1du5
0OIXW7Hi5jrsvIm4RWVEf1DcNpt96BbknrBQkeWVCNHF/SJmquBGVdXgBvJojo0dN2pXbNyUnsim
lXkZbcpoyPc2thf6Xaz21htAfEF7vfWc+ErJ8n6fGN4o/LTJssxHolVTb4d5UAy85EXSbHDGQz2x
SMjXghGYzSNDF3bQ1tNc3SR1Yw9XbKLagr6UjmoQSs/Ivkw5clxXCD0XVAxFXAd6P/befd8lpEtm
HJfaz2JeMKP5VMbZTRw2U/xjzDoptwBsxd6O8kTdatnIA08DFWwGVQb4cmNVlUqnmVaQEia+VXt1
RSSrvTLoldQpSEXabHhzFRISP29da9xGHqoXG8hllvAtSGvTNfmI3u7nhUw9157d4LmjOIinFfQS
fW6q1mMryFLfygTiAV5cmXuHkr85b1lluMmx2vDSaMVsPxa2Tva58FCig5wKWcM2suE2de0I7Scv
xoRgVUXbIXfn+NHE/GPnkeVH5aYbvOanE+p9elObVfKoJZMzbfMJXmzrtymUd1/HhqHajkmZj0Hf
dE2+l33N/7/Uhd0DhSYFz6WiAdYPuLaz4iAcM9DvRWJbz+E8gfMM9VnB0rxryZytqRRj4fft3Fo8
IvE1CpCmdWCjJYisZ7djYjvyTrH16s7Vx0LfR5JeEScZPqf0QRi2gz/Eo8p3Kxal5L4Jj7YL/Me3
4Z9t5pxXoW+DLqkDMYylcxPFIKu22dj3L1NntszB0Ee5JQMJWX0A1/bPWEYCfKw99NkNVzqWEMY4
lxutrbx/GyJIFoKCsNvmV5tV6XNdqOb4s8grKHlqCL+wHBLjFzyQerpzJGjWq0Ero5fYmPvpRi1c
d/I5kFn7TWIRcFOYyGNt4qEwhn3W6voOtyMPnOcU10il4gJfqQD25zK96mcvtjaRNVVcZFgBgoWg
Gqi4j/j09M3NwPvrtZ4j7T+R2HBJctdszCuMjsLdyEVWbL3RwuKz7Aylt31hJHUd+2KW0IDIz4FB
6hKenx8B9/6m6WOm7gCE5vNNSYW53TlzJfCcN3trCMCCVD+mogY0CrbC9qZtgYnN4KvWbD45aZqP
26kPNbHVAJ5rm9pI9KCjIV88VRmT2BWxrtjfdbDL8kettLW9SVAkMzfRbMXmbsLSy/HNxJrdQIeC
Nr+E0h7Hey7hod0QuQvruqc4zcvXUkGY1ZkyjgTM1NHB48x5dmO2/Hy4IkSxKIhSasVXWVba0kdo
egr9GZxJbPp1kRXl/VBG2kCSaM/tloeOirFQ1JjDHcrP8hs8EZmi81nq1tXCM7gZbABXvpYX0Has
dNbqq1krExXUR6mKu4zD89okBIqN4YWpu0vrPp0gEdRJlmxDdJfGe8+uW+cnF63m/IgSjXTfB1DU
vGqhJdOvNURh7dbFmSoNGket5zuITxr472la+KlO7b0RWbnHymqMhV9TS+CRVk9AtRsJK2abd0qd
7MY0Up8kkE01aLoYAHVYtMgwmtMQ/WtHaavyjrNRY/RNLQnxCv641Pe+pmtY5qJxg9YG/8Nd1bMX
T1f2mNoctFzP+y+prUUESzcH0w+fUlw1DvWIh4KdK/efHRmUg0rRHlg0+KU1n942UummWZUfjEot
d01dEogUBQ6o7yRpeyWrOu9vUrOxLxkcvcME0G6DgoyJAX8HKqatqpttBrEo0hkZVAgpHC/tXKHu
JXR64lGkwshyirdozCBw6Cg4+Haj21CzXPmP1kfFheb12V9DExCkJshI2rirsqV0RmswLSU7FC7w
C657TGgpGeYVVRAhftTgj9vDlDU0rWB+vKROTEkA+Ao0Og0Wxscf5V3RmeDBf8jMybks5AdOK9/K
OOWxp7fRbdJb+U89n9Nrib+JTxTLIf9kYtzriyVnWRnt9uOh3xX6DTBSoDTpTCKF7a711moOaGeC
QrnBxQRb064Jd4ppwPwwjf4A+TK9UOR+N1U2/mJDCDRYRybMXnUztBif79KYspshrqsgHgbri1VX
2t3Mb2QLLLWooX3iMMaXvvjSsjgpVDPyosWCujt1ahqCp4s82jyMG9PLb+QIon2bTW6TfjOsbhph
YP6GMXSRE9gTmJjAjccy3vQTGc7OKVFMmdQGfpA9dZO3bbK+9J5SRLjmq4zoZO4sO0/jqy6PJvM6
d7Ws3ITwjC41SFZBA3QfYBp2Km9MNDF0e7VLKr0oQfdryTHXY6lTK3Hmb2FEazOoeJTkiFdnM9jD
pNI/b8iJnomDzBLKFHT51khuA/gMCEJk8igfhK9Qwt1bd8h6A4wr9W9Y6ZcAfKumwu+p4j0Ahoh6
DSiEVWMxVHI9rFID2ToKe6T3oSvVm0zifLjtM5kmF/bGalMuw4HYwSXPNBbJHmvV7apdQwCcyRM8
CI1M3kpjQDtKOtHkBkUxy+m+6zJd7p08TKiZKNn0FzqcC04RzLTOqXjX+THmea5mlAiPXazpG6pJ
i5GG5f5DTll9/9SB/99cMaxEHocGF4fw9Bho0yTzzETNcUQVc9zMs6mJGyWDNc9zYUTEZfCQ6v7c
ffe/QWnAL6BIjJuN1fe0Ox7/pTQTTKp7bUOPIvY2WA07/yEraR2aKEeTSJvFdCHYmKdH/n/DAhoC
h8Zfjrqaq0MRulcsxX0aZIjGu1CTXnwrOjKxz2GF/jcQFh3MEOwMpIfTRcUvULdxKPOeCPChHuQ5
ChdBRt883KBAIPNvsuL1GygNRO7j578n59LAWI9ePKny6dBmTFlGnXLvyY2G6tYWprlD7aA9DLmp
b1pNmS7gWM6tKY1hIhAuLOyg1VQx36OOM7fuk0X+OlxrVlajmge44BKG8NxAHInf5u1ggtZ6ZJbZ
UpvOO/cJluNwDUQwDspZGajGTEpAkzB71AsIoVdRU22bfFD+gfEC3ymyW1vu6eI3j9XstPWu6oxL
ndpz8QJUMY66EJdAn6/WoC7mrhs76T5FgKzVmzo302ivO+3QPaZZT98Sinf3gNukUV+ZJHTR9ee/
OdQKAN8adofmGizl9L2VOLMWPjl14V6VvIypGotwN422xdM/nC+co2U+f1ydv7e3gRMeBBJw/gh5
n+6xhsqGUUjGk6QSb6owdERZeftlwyYRs0KuhhvYcBihViTfPp7quV0ApAi16+XmQWDsdOgQrSnA
xoXyFDp0mgJDqaH4A3GRv/5iHO440iHM40jDVuMYTlU4MQV5g/brPhONkyM0wXG/cHzO3GyA4CnR
A9tHJG0tTF7F2qxVluI9tRIbX1wxi4OBcsgO/4Lkx8dTOj8UKuEGqT5Zw2rpyqJVqmIZykBRf98X
6lsWNsMPIblL/2IkipgL/BS4yDq8611hp3qdhE9FErebrKx6vxG9esseDi9c1ecmRcrO02n5VFAf
Tr8TBus97mocPS2xZ5+6TTFtnESUsR9Rn/v+8bzO7XuyEB4u2iKMuHZYoHojjU6PlCc7RmGG/vYw
JxRD+7kMMgCR195MueDGM+bqwqdb5aq/Dxz2njwPeaGYsE1OZ2kAisYEJ4mOSeM0r5wPgUaR+iY6
3bvVlrYvsBz8YMdE1LctEOPdp+cNl5fnIYgG5u6szjttr0m0UY8seOGV37H5HKdg6j1x0K0+f7Fr
L/lOX7PVLoSZ1VtkmTVFaC4WdMJ0rtLVrDNqgVPkZvExd9zyebmnaWZKK/RtEPoPZA3pheBydkC2
7BLCUSZZ79s2dOqehjx5bTRXP+s5Dr9CxfuuFYtmIrE9ujDB98FssS9mWUHWLprhqyBT55YLyl11
nya3TB9CzeS+IgkzXj/5+UDi8OV0Hna861AjXO2elJoPdWhxlHaTf/dKzaVxMDoCg4vJaA9qZbi0
dgrLujC9d8dlNe7qWtRNLx01nvjHPLK4FELH+uYOQ3VVKOWwTRHA6hBjCT97Fy6DLlr9cG0WuPRq
0HxkY9IfFUfIrMiHJrO5yRpBGgsh78FDheGzsY7xoNmhRbggh4nhp4urDaoENRaJo23FVr+vXfSc
/La1hfIFlZck/+xRXIaDnEIAWvwf17qlCK5UUAiz+ohsUr3JsMHeVMZU7rPGaq4qYdoBuALnwrl4
/yE5/ir8bKIs+8hbnf8J4YTCtMbq6GJTgpuwd0AeQsaLsEoa4CKi+PS1mgvkuneR3WBQTeVKBecH
RGq1azFPBsmlO9VR8wbV2cSW1j7kU6pOm7q9+Ao6OxhC3nxKOlLvZCUzYU19IXNxpJrj/gTmI745
AqWkuVXUS0Kw7079MrE/xlr+/A9cY5+4zaBTwj/mk01Xg0KYSeU9GzPzQm7xLpwtA9kkhCRqLOAa
P6jPIm2scRBHRwj325B15S6Z7SwInUi/SRHuupCin9smGrQTyO2LYPc6wRi5DdDICzHUpLZ0DRQ1
vUaibBoWeTzr4FRS+VYnlwpW73JvJvnnoKttgvw6BObF7r5oqvmWnQGn2kkwb9+6U1P+hDUWvcUe
4JK+sMILgfXcrsGDBKLYUsrE1eb0SyIm6I7YIWIMbZRypirt9puxVxwbGJRxCYJ7btuAmqNdySsL
FaLVREM3h+yattXRUur6G7LFE03NqqQr+PFtcXZBFzdo1HUW+7DVYdcVw1Fm2WG3OKFh4xVe60fe
/G+jhm9j5agTIDgLuKQqyks8l+XffPKsWD7l/48MWep0OVEF0KOwa8pjw379KRa/N3su1J3eRWKf
d733OBuC9mbplnkYANRUHj+e+rkDAzcCNJHG7vXW8uEmzQghEgMD98E6QAkw73XkM7Z63tFtw03r
5ePhzpwXfK0M6C2LmQbi7KfzpYWPMpeZl8ewolMo1LGY/c5tdJ/gkT06agNFOA0vmROdmSS1ZV4A
v62q36myg9BvS69zyyN6IwsQuAqvtFgtb8KxgTyVjfb8af906HZcxGAVgB3CiF8FPCg1jVwyx2Mp
2mwLOl2v9w0N7UsMrTPH8WSc5c//CKyVNZQjqLzyOFG27gPV6Jqrvut1x89aih8ff7wzm5XHNt+N
j+Hw7tZOB+uQHUVokRq5NEStBX3nddda18hfYTVGR6jeUA/8pWoPKo3GmPuwFIi9q49/xNlvCZOa
1IP4jr7E6Y9oulpLKP7yLctworSUzVdRG7p7EhJk9lvcUT8e7+wKk10h+cyY75KdTlNqOfRGeRSg
f7ZKS5TzZe7p+xlsZHkhfTw7OSTh4YCpLhXK5fj88Tl1q25DK4wqAlECgDKu5gcgaep1g6TTfTbl
0YXjeHZyvLDgXnI2eHqcjqc5NJuGmcnRcm1ux85UpC8gw5cbJRk9Y/fxUp47/HApKA+Coafju8z+
j9nZQneaXCbVkdMx0mYtMPwMHfWb5nbdVy71me6ndP77eNBzUzRxRnRQgyG+rpUhIltFeyaeOCF0
ZO48oam+MaQWMOtiuP54qHNfD9kZVG7gGaONsJqfVhlpPUwxjsFtWo4g9NNEuanGTpvuyJHH8EVF
Dkq51E46u6qmw4C0sHg6rkKAVcE6QOysOKZCVR+RU3GNqxa5lzcEqNzHOszuKjV2lAs79cyVCbHO
JI7/rq2sy70OeEHI6LI44tSV/PDwLfDbThfuxh0SLQ/C0vJiP55cvdrHSgEQ/+OlPjvpxW0TYXRU
rdf8UHo9YNsUtTjmeQVSJAwXpP/iIKtANt526IsCre0NcaH0cu4L05xkkQkExJ5VWHdUZIoF+J9l
BxfXoeHO6HqUYp/WuhWAZVX/YpqoehALaADB1FzFAy9HvRkwbXnESSJ/VjKt3jTKkH2d1ba/ttpe
RSVNj8QFFvW5b8seXhrUC+NMXUUFV1FDo3Pt/DjqYRKEU6lsSIOiJ02VqM4PnbLtDLNFSzfOvn/+
s5JGI1+j2/yXutrL5dzYeShNzG/61rmTpdaCzMBq0xdCTBu9KcTGs0RzgR1/5l4juiDCsYxKa3Z9
pfRAKBQYN8cl2dtD0h0eBnwaN+VkwFBNpLAH9AQ7rrXYC62HuOmdt4/nveybVRrIHiZhoNhlLB2/
08g4Z72mhjW/oES4Ir1J+iL+Qv/E/bQFj8F35QJf+l48+9ZeWNAlzKZ2KjyNIsdtgi6fuu66mVEq
gvRSldn+42mdib1sI7iYCAJBjF17JFKD0SnH2+nRsFx2UlW1sX4LGimEaVRU+Qzw5uMBz+zckwGX
P//jhpmH2ea9bGdHBH3NjYSmRmdb8eSTaHgENr2s9iWQtLesHuavHw99JjQwNOAO2qiYma+vbqep
9Cxz6uxoRC0KX3bXuRlCmHr3s/YG7x+0k60Lm+ZMDGRER9eR46GVuQ7Bg2uPrSnN7NjgvPNFNWLH
3KI4mb8mVCb+K5Ue99/K7i8xXs+dlj+HXa1x19elomHuB3i/ea1E5RxKswV7CUK9fhVhc3Dd7ovV
yu6mVJOq3v7FMlOOxrIRFjmJ0ukXluWkhzrypse5F9FxdIpDXUTTa6ua05XZOsOnS10cGIpPCFvB
SwQAeDqcPg2Q8hGtOtpd+wbgaiJFibQj9unWJTugs3uXJh8xCLOcd9gGrevC0lu8uEB83oS1KG6M
Jhw7XypRd5W0CcyHIg5dWPKD9jez/GPo1Sf1ahfnb1nnR61Je3w3a8/ZeoppPbWkgRfGOrdruSc9
cJ5IZ1BbO11Rq19Yn5mZHis8KWSQznrb3+hAruSuURwPdXcdN6m+1qx5//HWOReNKHQB8EcIBbzT
auuUXeS14I1TLlNnOoyo7vguEiy/zE52F/KEs0ORA/IKZO+AqjidZBjrYafFSnrEQa65dutZXvew
+7/lcuwf/mJWtFGZEuApbrDToZRqwpMmjTNs6YsU9WFgYyCRzfvE4SL5i6EwxwIjReWH8s/pUM7M
xoW4S8CZa4iYfTaZOzs2O/Sscqcag49HO3cenD9GW20UPNpGHHewcNNjAQmgEzBw75C8NYMkx84D
1iWyOZrUnSthyfJCCrRmYqOTw2tv0cWwFg0Sjv7pXGcP0eGoZ3QcsjUExHFFkBsJGlXADqBv5avh
qN9ShrO+F4m01WB2CnmTZwpotY/X4dxeWgSEbMtC4A6JgdNfotfdpKV1WhyLQQ67HlfJA435Zmtb
mXLJNu/sWPDseaP91rFdBQI7a4VTa0rOlQIaMym6VAtEIo1grKFuXfjA59YYIT4TlRca+EsD43Rm
uSUF0u5VeqRv2k5+aWjZsJ3Uuduiid6BSkYnYggghNvTjdZqFbDYWBFI3Dr1t4/X+ExQ4n1I7HVs
LlMEhE5/SeSl8Shz3N2RYHduy2RASByKu2+Fv0KUBvjmBZy8j8c8kzDQ/Ha5yyA7gGVbrTWdMHue
BACvehjbN0tqjbZzmiJxnoe0qT30lN0y2/7FmDyaeKX+Ztiv5tnqlaqrM07sOKikN+E8Vh3Nk2Hc
o9yv3ke9ipbf50dcnqZ4kaEZ4a6DrpWHajzaYXpUYHL5va6417DO868WWVJgpxHU5I8HPJNKg+rl
Q5IiIN+wbk4BnaxUp2fAVEsBzwLyrraZNmjqhaU8t2WQNuUBzKObC221eaUW2WOkuSwlnqTfMMkR
9XVRmUN0GGhx4j4gXGqL4dg742dH5sTQmlrwa5SJQDWcbla4heglgZY+lmhd8+6lbh4HVWSIPMhd
tJwDC953E1he6fzz8dq+m/Oyb7jWeKKhdkKz+nTkaJhURW+97hjhdiQCR0sxkrMVO54XK6HRCKDy
tbup1y6FindxiYGXqtGCDebiWeuXpVgCJUhQDFgGt81dhalL1LWzCXe+GF4+nuP7oZbqm8nNDYiN
ZuPqkhuTqYEEFDvHzJTTUwEh+CGJwjjwemgofzEULWEiDgAHTsnpctbNAOVMS51jR+tz2FbQfoDv
x9Z4KEoz23w82Ltws0yLKhhZM7gbcFOng4kUjco5NfNn140R+5bR/J85IAYXS7X6seyzS/ns+83C
UxahJzxsqUq900+ZhZHLps3K5yG2iq3ZSEyc5sIrDrkn5pfBGMZrxC8uiZecmybveGBpiMDC71h9
vjBs7RIWYPFce429KUsV7wDH0EE+enaxFzJtL9nlnR8R/tmCkFmYBauF5SSmNMPz50LMgz+OnXtX
OFjixFNa7kTlDhc+5Lu8iA9J3uwiLsz5R03rdLzJsMWgjG7xPNpduJ26RNki0jb+oNvS7RqU3BGW
zsaUh4MXehfurFVw5dnHK1636G04IDffPTmLMoUfysS+C63BI2tGXmH/8TZdsxJIcci5KFFwLUL1
JOk5nV5tTUpnS0N71cZ62lWNaJ8p9b3o06weRh65z2KUyi5zs/YHdQd5m3YwEgu7ffz4d+jLMv5R
kuF3APcDeM1bfvEjXAMcMVcCKaLO9Yul58gu+YaSo9MRGXHXHrrOq0B3VLNtJluLVtK087I0MqTv
hDIdvkDenM191LlV96ttIVdsitZzIczZzRv8WHj6Cxhl7K+VpALIALbV6+8RyZf/gtW1njqlVaWv
mUV/bwi7S35dmNoSV06nhjcxyBgDMQ5C3TrutHY7iCTUkpdxAO58D9KhfUmRpxl90l6w9ZODbkfW
pq4FubI2jW1tj2pubEvIfAjmq0LTvjqJEuf+HOOWu5nKNJoC3Obgo6MqkIX3GpDq6jqNKHpcG6Oz
eNwWeqF9g6MZ3jt2b1gXkBOrQ8hdD3CCA7+oU2m8u5aixZ+FHwB9IeS96RWocfWgo7qGL4mWOUGr
e9HOLvsLJUM0cNaL6JIh896i5MMhVNcII5EMJcZUlfJi5YmwMJWYeIj5AONr+2YuRqgqdW96UeAA
i9Hums6VG88uYcFZYYV731KtKXZNGrkvahwrGtoRaBbhtzT1bgBvWMS7VImb8gG/BLQXhmqOvlgd
olG3lotvIXAbbyiv8JjVyieJf2B0aEJhzvUXHENE3d7hKImiA7ol7sOcekO1z6qusGhhp4oo/MZs
xv6Kbkxzo6ZlAUMyH7Xk66xFw10J68j1HaVL32wZJ1NQmc38aJaOo26k0nMmc3SUd+k0jf2+LZQs
vKrSXpfBmEfVbZVjj5LuOuGN3c3ozos0x2BMoX1fIQz9K6Ms1vuOHjb11jGwm3qdzClxfZnlDrYQ
RYbU0Agrykx3Nv5TyXd4IPmzN7FkB/zmGieoLeyA7hAtrPSOYgHOR/h5W7WlHIw6dF4c0qN4a9Re
/qVu5g55nTBM7SuriFJoxx4mX9ejm2hi0+rgJrfIkgxi67Kx4a3mo/dQ5lIX8K4t6cHzVuFwThYu
ccEYSWOxtDEmWI5Z1CXXjUKdJo3TWXmQXGbhvhr1BIM0xGbiR68ehLstNTt2N7ID3XpbQrzMSx/B
JK/fRlqmYnzumKNz6M1Kc2ge4BUU1HWYmv48je5PgzKpfXAm3asfeT2Z3T3Gb6UJBmDObnQUMMrv
IubM3qKTMN6rVtN1fm7FmOcUNTIL13Wvjx4XYFNbW9OooDIrneekdyqqofa9SFobdC+aT/MebeHU
81s3BsVezGW1781ROSQdDbmgR92ifIlEHHXByDX/5trSmYLarsRXwueyaqkZjVuz0uMJF03cwe6d
apj/iRBV6q7DtnKwDUwruF8ZAgxNCP1SoJjiBtxZ9nQVxeFY3M+DqmBdZWQEV7FRMBGK7kwSk/BR
S10NwZM68rQ7U22U8jrEmhCXSKODt/cYFYUS7ca+HuNXrbfr8otUnbytNrLNQ3whQ1jIwncQgkh/
hkrcxXihadKp9KAYksL6rgI9tA9FBcTq2sHxC5GIntdDwNHr2kfVRa822umzYYgIDQrFwZGysM3w
ZhjsEdWNJoHIFwV2n2ODjlyAm3hPTahn8QY2PkItsC1pdk5xpP6Io0Z9mGkORn5DXEivE0KztmsL
Vf83dL3mYKILYSBakE39Vu8b1cCxUJmGVw2HTeAovdqlPwbRW/emYsT1rdVxN8HMVHWa4GhDNzeI
cOAfG1k6duW9ZwPOGfSqUB+QZ03/7YC6WvcqEmhI1Sim7Y8K+k+416UW5FQ31hDxcew3G2LaU502
KbLFSqyhODLNqRWEwsC1yFMcKf0qd+Mo0OGwpdRgZCV9/nl9l5uFGAEczTCz5TR3v9DjQg5CZkrx
VQJcdFH9xf5qX9JsmfxeRuGIjFVZFTc18n5yp8ZtfD0bKDxtmrbFStWb2qmtfcqv2KaRVFXotA+D
+6VXZqX2pWmX2sYMrSq+MsxUN7MtHomKvWtmtc6ue5hLEiwCNgTWM6ptxa+wNznXeZfLeGM3Xm9+
QfG07W7yRg/NWyFRZS92qTqb9k3ShPGTlaeT3OR4isY7q9HNMkAUynpE2CRF3G2enN71rQF1sMiv
Xd7RgQ6l9EtkZmF7zD2QSwFtIj31o1pdZodLtLKht6+LHVmAPm9FR4j6VvV6v1eRiuPRhnvbEBRj
XMwHOWBx+GWWsdhWeZipx4bm0X9cb2b0IyqnaTdqslR/tbgm6oElZ6BeVhzl8soSc/lVxe3WgkjY
pIu+g9mJ3UTLqQ+EXZsj1EYQjT5OoraAMQ7ycZ/TJYk3JaJfTyUYj+kwtEjnbdzcMrvrrvWmrwAR
EnR3EJApb2FL5+5W4Hhl44M9sJ+1okLqjj5i1Tzg6AZ3FyxTb29DtQSTLoWjaLd9b/Bm3cgBjZu3
qejy5F5V6tkpfWtMc/02WgqpoAGQG/A97owuCHnNiKcuHUSVXDkgJhG0QMJoLi6ktKt2Bo0/GGDg
S1Gm5SY31l7FNM8XqYpsfk0jS/b7Kmrzx7rWou5LaISccZdrRPO5bexxhymXIfyi7NzuQlK/enUu
v4IKH3kLSEJ4oWu2n9H2iD7HtvYaGnmSoFZfH5GYykooJvm/H6d/71IlhvotVmh5SJDTwz9NlSAv
pHGEctQrUbE8yqmNDk6cNC9IQkz9lUDAJd59POLqxcLkoBgDbDc8Xu5wn1fv3CyN+4zENn7zcjO2
fMURw73WF9otrn+calGn+J0Jg5u/1S65D71fWIfqIsWK329Caw2wK62BzlCjpG9tK8Y6yCY7eUYD
akRNM88vvRmWpTtJrF2Awr97cgCFzHcarbKJXIv+VPoaxa3ykMKJau+4O6pqo8FncJGQopB7VVq9
5X0pihw/41pt637bRDNJGZRcmAVwyuprRNTEowkauKfM23r9f+EQu5W5QYirS34OSqyqO3gmhXqd
eI38py5tOyduukV1mAE59ntyvdK4gHV9t3EwNkB9lacZh5HH7qru1KejLQUK1a8z2XKz3OZa9DVD
l/AwIAbDpsVhq9l+vHXefT7GRD6flirs2wVne7pZm650J52C7+tya2G+SS81uUG9oBn8you67kIw
sNZPIxaH0shS94cF6znr2lo0zGUxx4n6OqboXe2E0Mru66jIYT5YPGSGrYVwAawevp61KfXcfQGd
gd4lzRnYUpOSJ0iKpDA68+9xbfBWx5+XdOxeF2Wn7fMpsr2HuSZFT/wUTduyRGLDiMW/ySRCi/S8
h50w+lUXqskPwU0WbcNslsW9h2pWEaD9XmVbvdM1rFCtAYs2s67BTgq6aDxyRCpvqiJetFoaYTVf
o1KvutKfjbGrEDTT1ShQ7EZR3KAxhjC9LkxApailhTpun5A2la2jZ7h3Bq3da85Op08/IzJkSgdp
GIIFBfJt0Vv9WG3wZC5pooWp6OWDOXOFIRQbFeWbEzeW/GTtClzuQhTkeYcMPTiCdchKOpEisjdM
z/QLUC7CnBuj0sS9d2bjrRpy5UKfa30l2LDfeCDD5aKQqtPSOt10eCOO2hC36jOyt24C5T2LdpOS
6V/V3MqjK9Wd+43u5oihZDGakD4uspl5YeOvDxu/AQsRQjQlENpta8njIUJkP/dK/TmyIzQP3Sx7
LDGi9qngm6QcUNn8j0/au8LL7xE52MA1FtuYdeEzExrSi6nUnx2crlEuRzE2j5tkN1Rh6CuDPV9h
GKcFZdL+xCo0XbQSEXOrc+3CbXFm5qz84pmx0O3pO5yufmHFBQc8N57DNkmuMbzlddE30zeAV+qh
a7vhUsXp3ZkHS0+NhwtKZbm5LU4HbCanG6zBNp+n1MN5u83te493j32ATuMg/Nyl+L+2SFjlVxUP
FZ64jdJsOzTb5k04gE/bgbUILxQ0VtVTmiX8KMzy4DFQr32nKRwpdP2hupnPwIDiQC9La+tWdYfo
aV8OL0WFFsFuboxQfbqwDZbl/fMOWwamgwndhlsTc5ZVxJXZBL6NyPgco6X7E4xJU2waU4p9HbeG
t40r7Ls2WZjGz1iANk90T7GnF6GqffK2+f07GB+wEpVpaoKnX8X0kiq1htF67mSPF22jO0HoxTba
PqJ2SDrdKuuuPp776twv6tumSTnsN3uEJvdqI6iIi7dezfNOqnq9C8NJ2wCSAxplGE0wydrZAF4o
r5CtQSm4b5PPHfnfw1P7o+jJuvMVVvdrGuZyqCjb3ehGVl5VJT5JmVYgp0TF/qlHL+DCeKst9juQ
Lt1O2oEUWzlupysswN42pTLnNxMaVDaKV4NuP0DbdtVFVRt6cYGMdoxeY2qLz+3u30Ojz8+tSFxf
Wlnroafs/yg7k962kW4N/yICnIctNdiSLMuOHTvJhuik05zH4vzr71P+7iKiDAlBgCw6QFMsVp06
wzsEZRtmgFly9RHNkzxeGdo4fYVI4iWrwuz/C9VouvHCyxD38VhiG2xxiV6nZjp/bB64dt64U77P
VXUyfGNIyzuX7uWXqBwKBMJqu7qzG1pIa6vV3cc079FlqiiXf9kNUuzXd9unvwaIJahOYg/U2sX3
tnSA1i6AtX0rlAifHPAMm77LjFdTQSUe7qCtSwE2b35T0yHRfXNgfIEQSD0nJyMy2xstzUWW/rE4
HnufEkiiPpcYRKYKXa/mar5v8+F3bIt+MxcNEm1lYNh+F+Lh6+gIt6qRjpba9aWQZ/mPmCMfTaxn
EQj8EAyWMHQ4xjQwUDTcK5FV39uRBre+HpyfpijDr9cf9eFTsHwW1ZYc9kuLruUp03QUD/suLTGl
iPKdYWQKiRyo9OcpSsvyVYxN+T1UHSXaIk1cxc6qarXwm9IiTnkwM8RLaDom9BxJvOvfg907Xzsj
SrWtCi1yern+Yz9bFxA93IEQHTyO/vl+zeq57eNUVPsBFZRXUYdvydR0RyOwg1uJ7ydfgCVB7pvh
LlXa4knIYdeuUoTVPlRUfTvboYNactRUmxy4WXrjhv9kpxFyeCsOPszqJfLBEwJlZgPNFQ9NEKQb
QeKPO2xgwsdBaTQk1nsjf5lgoVU+KHN3uLHRP1lVqmwEhmnbyxHhIr0z1GSOOjut9i2dsVMX5faT
mMXwXVMH40ZucfmmPEiWviRyyHgsyxelpNcnpoJxNfftOm2xnVXgJe8aJpJHhcH5UW3nr/Drb7mg
LCpRVbJWCSxMI7lNuNMW37OmzeYEKMqiO+3GD3nHfqZYcMwbS3lxhQB+ID+xOEjwOUh1zjdo68Z2
rKtNt5+dTNuMraJjDtDMdypoj1XbNOJ+DOv364dC/vSzA0zLwpTFIKoOQOuWMhX0n1Onsq1q3+hq
jO14m9WbEtneV3XEBhTNu9J5KquGJhdTEVBMaZO1/17/CZ+8NtpduLCAmZR+eYt7RKDBGumIo+5C
oKPopw/0uDV9ng8J7Id0VYKioNVY9Dd20+VHtREN+6A+4QJ2oTEBkYWMCKG4famNAD80CTwxWhwI
rr/d5cXE3gFBgyaAxjSN4Hz+VZWYpvmM6/s+8nA0+krZgdP6jPR2+dbMnjb6U5zESLh7sabsUlcv
2u2AtF3ou27G3PS+6rB6/nL9R11+dek/Bm+Q/ByrpSVstKkmr0cKst9nnT36OhMffOfNdNwRZQrD
D7wx/R0kwbDB5qjaGS3ONNd/wOXi8wOoxnD1ZVkYvi8WpUOwubOyYa+pofGvMSlG5yvMef/6RMEj
hiPFqJ12GbDj88dk9tBMtEz7fY8y6vfMyN4M6NkbvR6rB7fFrGngntxdf7X/cb3PzxToAFBMIF/R
UaIpeP5UOuHMLmx93E/s2ie8HyvQPRz9ztdqKViqYBP1GjutgWZlO9okiFpQbwtIXtM6sIxQ90e2
a/xoMRXeF70ZTP6I0Ym1MqwhIbVLhXDWuTYG6grBXIQ7G8zUMa/A7t0k7RKYxzpOk7yocAjL1Zi3
2qHV1CLAn3V0+9yP5iA75U0fVS+pO3mgP1E7nldO33avIWNV/ldI1FUvKE43iO0OcWy+msjMdycO
lHtfxFOq/dAaNCV/z6CT0tWoYMKw6eJ+sB+AeHma34x2YyO/XaOPHtuRmm+Qam3ZZErZvrdBWL0F
VedV+9oqjX90XRUTeOyinnRfsuuLNa1WlIeqGh9LCLBddgdtty3eyTmV3wW4KO9eGrGipcqylH7g
tuq76PPxv6gcvQezwF/PZ++1EKgmZ/bumPegBhhaWv/gjbHe0H8Jmq9mMqWvae8kIwb3ATRlqxdW
z+y4Sce7Et/nV4WpHOs15JyPGTcFXIQwIoveZ30M9DtU15Pxd5rEUb0ZR7XPoNfgGLEzMSH7JxPW
gAFEw1z2iO57/8Loz6i/x4PXPwVxVATUgRaOA70zh/Opciu99g29cYYnvYpSxaelEL8E6Bamq9AO
snRj1lXt7rRamp8CYMUiUcRDhJOPFefNfywSutQ1ujXFihI7YMCQO+6PIMu68kZ281HKLPY3g2JP
1lV8TJjk5/t71vvRJrds9q4xqG8RE6zIj4PK9ejVCeObjr/BtGIiZtKvzRxoTyu7MOQGqzr1lFle
iK9N0HYjc3KAXNu85e13STQbceLblDCojXsG7YAb53LRmeAW5w/1IKgb6Ya0dNFN3TjsJzUWewcg
7trGm7jHND4pcVjouq9B7Ixf0HAssVFr8kfhwjHGO0Lbt2nj/rByplR/m6fL3wOqkgYpIowASM6X
sc9MFJV0u8G2IK5WSWACNp+UwVp7oTbduOyW6GD58nJwgO0XjwOrIhfnD0gHvvZYOziF2HO8+VDc
PyNNX1N4v8B/9E+5hidB41IkO1mZf4nGOtoGGdp0N/aODH2LrcNchpBJ4KdGWZaqHoVi1wdC7Ccx
2Xfm2PTHvBHxBuzHX4r/0OQk+AKqUsmqkAVYiv9AhOhJOQZzn0MXf87SAkOMPpyIDFkZScJ1haDN
9S12kcnAYaSuYJEBjdJYXV43VeG0Q63Xe1OLrOcyyctdribKkcnx/JseFL4KaXWrnXuZYCDoBI6U
HFwOhZhGnX/apC/0wmsn80CLKQilkor9Y8YMGqFkO2l/6UUtwq0VW6JZkdxOPwFEd8CMUCaJpfGN
euPOXXQc0VthVoP6EaR2Ti/N//OfM2etIKtyrAOgSGM3U7Bs28xU1preKSt9xBfz+qLLrPhsSzEZ
cpEQtegxSafoxevPve0AwInMQ9Nb1ob7YPjFDBT494zlZ7lRXZE8h1FcJcciT0GiX3/6xSeXTwcm
xSSHy09fGlWak6C9jeXSIbA4xJ1jufhzN8OhsSyU+dFfzp9M4G3qjaLvk0VGWEOCB2lm0tFbhGCr
Hg2371z9gG2Kt8pBTjdvGYnirywKC/UtAZj/5fqLXqSMNuUPCD4wEAyk4OGcf9Ypwm1Z8QLt4MST
/uZWVrFFeU6/E5Nj/MLj1MPdCU8oVL9N/c6ktfeXPFq5rzywpQQwOTCDYX/+A8JBpHQSDe0ATgSx
lrEzXpQmAwdQlcp9mo/qLrPD+lipZXtLf+IiatmW/L6QK5A3pce2ONd61+b8R087pMAogGiE+vyq
Nx4q8SFyvzfmJZehmqfBA2dOwfNscvTzF0VSdig7YvGBwyp1mxUg90w24cuS464L4tq94lXF7xrT
hBe8V/UBRSWQh9e/9+WxOv8Vi3c2+1gEIIk0jKOC8N0qbUImAsHMladgnL9remWuqjwMG8RdirC8
cV99tuJS1kB+dE7Ycg2mHF8GkMfaYewCUGp4P+BHpCvqPcgDJ75xhj95VeZDTGMphCiCjUXECnM7
V+3a1g+ROqTGoVNdkEtlHu7wwrRj3EegZwco2sbHLGAEeON7Xx5lenTgyCUpCb7IsrkAfmAqMam1
DwqCvQrQtTFFfbOLpxMCUvE6qvS/hHdKRSwpNMqW9ugbUZqebzAXZzOvpFd6MIq82mR9EQpfVQvt
uQLlvekVXf/7r0l9L4WOoHuTicgg+kfyYXZaoA7Z4BxqLfMOxjwY+UZCHVXctNr6xsM++ZrAcSHk
SE4r0iby3/94mK0gK2CBjDukkOJPo5HaL1gUzHu9B+KVqgX8o9ZK43VZBc6N0u9i15JawTwAe0NU
ptG4ePTQmy2s+rk8JGVoglOCc0dmnM5VuXb0GoOb60f0YufQ6WbHEhB05jtQ0M/fVMWgjNRGrXnT
tJIeW/EOI/n0ENdGtMswo/nblWV0RhgEsQBNBvbR4nlAoJxwxqPuYFmJsq0AiK6QyG1XEVigjVam
2nuqRPFXDamI5+tvermw8Czo/DlS7Z+4uNhAHniXHh5Oc2iTVn9W7dk4AYVLVwkeKNWNfOLiRuct
4QJZRF5D7qLFs5CMazwvNptDB9FsB7Mq3Tfc5iur7pn+g9GqfT2pb3VxP/mWDMnZPzSMGZ8uB4Uh
fNO8QHv9IPLWClcCfOQrYFPvpcd7YwPb6xY44/KakerklALyPUFeL0MsuAzXVhStPSiBmX3BMCRo
ftlq4mhsWbugzefbsQnQ07Ly7yIPkmYHDTiIPPpS4OyTG6t++YURHsZeHNUshuYXAR9DMo5W5E6H
Ri+drZpLm9xw+kXadiveXubLcJ4YyNBLJu6y2IttXLZ5FzWONh9Cegj5Tp9tivMexYg7HRR6hIAm
XfL1aITOpp5tpXlVZ9IZHIZKc5p8kJpV8vX69r4IWfwiKD2S8UIKC83n/CBXZtabEX5uh2psQ3cV
25pA9CWmRDpgH6cXqwgGS7wKI+ACqDNbjft6/Qdc7nkCJVGLsaWUoFnm0FPuTiHDsvFgAkh8G12j
K1ZMMTL7Hga0bm5jLMiHH1brGjebCfJy/SN959KDzQiHikrtY3pnnL87AasFbRmGp86z6vmQOXwC
54D7E0YdvoKVZ10ALy7D9J+xK9JuE6KsmnzBxi31XrSkcTtvXVlWi9uJlJHQbkT05Wbhkxg0/0mz
P8jCtOXPf94oH2H2wXAKwa2b4mEEnYDuKXAx4dy7pTKcUOvII5PW/Bja2mYOaPBC5agBQO+UNmo7
vyVmzLeO72LLsFpsGRIkIgZJA3J+578LzQ9PwTwXB1caeWhn08IW9xEad826sZ3h0E/WdLS03Gq2
VQ/o61YzRR6SPz8bz6e5+VHFk45fKJYLpqka66I/SK+Du5zPYHMZKOP8qy+c8E6v+jHbQhBI09zP
tKGodo0npTe9NhhXoLCD7MZlKM/I8gdRnRhcD+Q0HOvzBSkgiwdoBBgPGU6F961DM9GH/Nffuh4W
dRALD8uYSYkLJxa26vLSzUDw2uh8Og9OpmB7aXbOCP/IStH6zAoMzjd9XpQ2wJ65zf1ptlFqqUfh
5H8XL//3M6RsGx0H1PM/9u0fWQ7qC3MNX8Z9SC280Pxc4Uf7TR2D0/YKC2Oo6wHicrvx1swupHQS
mMxlmetlVot8hu0+dKY+bt10gpBkKgGOwmWUrmqAemuAyfZaFRGMm79/Nhp5zDdp5sDNWFQicVcD
hocU8KBQ6Se7gtYVc6hg0HcRfAHlPqHu83y4NcWLxc3+l4pgcqXBFQAbY4xAUrccG5vYUfcTBekD
stXW3gz7Yk3EsrazAjG3mSblHl7PrXTgk/UGZ2vTPmE8Q06wSEI0Ar6Vqi3i3CrJxhp0HIIlDJKm
NSS55BCKAacsLLCfjWbA4OP6gi9ug483ptp1QM1QA6LldH6U8M5W8W7jjTmm1cbpvex+SgLjaKva
uyhA0dJBd7fXn/khjXl2foFP60w+SSKkiueSIYhlVDjO8zRBqQmNZD0lpnB/GmqgvZaWmWdU2r2X
+7HW9/ZroaYTcjVNxYSSOUz8lAOvf8HMN8u+zDOEm1VmhROyEtPoFOF7C7WzqfxZnbVu5anVdIeb
znyLobvIYDQ5mSYi0HaUZhaMfc5XreldpXRbzXjAdbHcTB6M+ZXhNd6xU2MYGNeXa/mJaMQwaqG8
AWfKYi2Hiqqez3pBS+wQYg260UQyM0Qqhz3Eixmv7UT70vXWrTbIRejjxSRNFliLNJVZJk5jNGeV
qUT2sXMSLfT1CvIPvBp0VNWVkxh59drmhtoylApGhl0ZqE9MIEVnGP0NRZjl8eCloV5TZ3FAWPSl
nnzpjdhm0uc/TnhUYunuKfO8rkpt6O2tAs/nrqqdQdxPBQZ4P/QY+tzN+Cvvkz/3Kx0/hLSZnlLp
yd7U4pCYul0Eg6jVBw+Xu3DNR67C+zkRuGwlXe0o2NHM6SGZVDXc0bfVvjZDQZj0J0OE1tsA9lE1
VlBLhuSxCQgB8IyL0plXQq09IKJeFI/dfRHUenHC9c8eVzzQFq9VGEX2JtMMDJrpH0XGcx4Ms3U3
jv34zQJ1Ou6coFPVVSKarr8LrbyEIGdGRgR5Uw1PghQ/2pom5t2rNoPa7bvGDLXcL4JeV2sGdCDr
e5DirU/9oJhbI+9YPC8S42tFxdlWPgPFNF0rlnBwdYV8ipGjOQyZ9pyp4bhrQi8cT5oh9GajG5Fh
rgeMPp3vyTDPr2oEUs3Xojw17//yQECXI05/lFB0Y5cEUqxkpdmGGz2EuKprW0vv61NYG8qjwGMT
Jl5eI1YGUufL9ccuyjZOH7FKbkEQ9Yx8HblR/7iGjTkccmFV3oNr1BDAlFTsRFHyjgXWKc8pbpp/
OUHhiSR8dC5kAJaKAIuEtPAS3Df0xHvoCstdBw5tm661hjUZJ/ya6293kf3yMNT+0VDn5RBVWYaZ
dGQ8JpoqOoJzm7X71IpBr0UMkw1/ZrQ50ZNTS3ddJ1MrrVMdqFNOO6npOrai6CBPcXbj5F8uOL8I
pBNjZLkGSwkxEbiMv8MhPBZuY/2cQi37SonOqF1I+zetdW6NFy7CulwCwh4NM4aGMBrOvzDZ3hh7
uhEeSwurA53HbhlpxnsbNO2Ne/fiUZgTQVrygMHIvu8ypHRRH1Bn2foD2sbKY6fH4yPcjBh7XdHd
+LLLUA4/kVYccwPKYIZxy2y5n5qwA9BkIx8R10geiNrb9DDqbH+yOd6+UrXeblCgMjRmNH6HSO08
Xd9bct3O4icpFXc9mGRQIBb6MufrOg5NV9VN1h2RU7XLdSYML3sI6ymf/rn+oA+I+/JJyMh6UqRH
qiAsvmAdpnadDlpDOVT2xUrMhvMwDpERrKs8MJ6mcuoHv560KqKIQwpmFQ56rmy5d+mB+yJGsOBV
6+yqOeZ6r1FbZN2AySckXct3E4sZvV+0tvfWUq9DRQfQ8haEntE7N/Lgi63PiknrBnq3lOgXVDOt
aTpas6E40h1p951wtFOTxto+wLfjv65RbmF0PnkelxubERF3gyHq4obTeimiZEfi2PVzucrMIP+H
m0qfoFblT3lV2jdC+MX2pxMNbVBCkhwYUe4isiFkZPWko+3RnetpL2I74K6x4RJSinav1zfFRf4k
n8V1AaKPs83k9Hz3gYPxEle47VGtG/2oJaOy9dwkOGhhrW9FZ43/6REeNX/5UMbR6LcA9SFs88xF
331wQnfAnls9hs48r7zOSje2PqR3WleBrwPi46z6tExvSPBcHDT5VLI2yftB3HIJtQomfB4tr1WP
lTaDKFSsePoOyjDaXX+5i68HcoqciN0CnlDK/ZyvaMWMzDQUSzs6jYu9sV6YOe4+jv2sD462uf6s
i53Js+SG5DTzVvTwzp9lohanxrhWH8fYLPacAX2bSNtkK/YUC1GAonq7/sDPXk72DLFMAUVGYXb+
QHz+6IMhy4AMjUCWmN2Lm/wM0GonyABu7ZMPfPBZxJJSW+SXDpvFBhG5iFiY+dSpgwDGIxRe010n
De3h9eglHeNerUP4p64Nz/cSq3krKzv9BgAITb9wrnEXKz01uVPoNqorPRzbLwZIpWqVwzA+YW6X
DT59Nkf5ASXHEb4ZlFX2S4w5W3HCoaz/QeIW5MU26yrMu3t8C94wZXO/NKNBjqjmE3h/fNrj6h1Q
rAJP7vo6f/BQzt8cuRq2heSNsNrLxD6ALAaeIdSOdmqrAsnVoXHnYQXHO5s2yMW48cEaPPNEry3E
ODUMzafEqPR6nZjk/kxIRd7tm1Gv9F0ajy6tpsRyRj/PU5FtHEH7GpIViplv5ZDnUbFpmKIPD3nW
j4NYTWGdIqtkxRD9vpSC5ftOJqzF60C0o3Ij2snMcPmmVNcoZ3IFE4UW0Y5IIIa0ojyc0qh+MRO7
VqHnq9p97WFou81qNWzuA0d2fxsu6vnGSl/uaNI5hp1Ib/MbLtTjAdy5YRdUwZHbrQRfq3fBsOol
XIEyHBTJ9e96+bIUSpTHYDQkB2mZtNaaIwFGpX6Efl6spi6LNo4Z5VtPSeJ7y01xPsPict1kaXNj
urocc8j+rZQWp3HDuEO2GM6Prt1NIkTBXD/abZgcmrGOd3oW2as2QZzJj+ohX1dVqx/bWjXu7Qln
K0bq4lZzQAaI868NAUr+MSkWsAfRz39FEamJ2SW9+RCAGjiJLkuegxjZySAt0foBCandWPGLC44o
5SDjw6ROaueriwuu90qnL6c2Pnp5Ov+um+T7IKlI6dgGqzxrTaRiE/fGlr7YU6TkJAyMz6g8yRoW
z4TkqISRCJLjgJ7TIexG+6fX2T9iz7vltn2xnDyJjiC8Yq40WCeLwzMh56I2g5oe57RMYJNpQVWv
jWKYbE5v2P2YmAHfkkL87O3AdH34LUCrWc7LOri5TRhgAJAlbbGbw04B14SSEOhTJbyRnnz6LA4M
mlJcASBcz7dLH7lCRChvH8eAu9QNNe0fQxmKn0YR40t0/Wx+9izCLR1Mutl8u8Valjw9D00t5WxW
hNTGMtaBq3a7RIOWev1Rn302k6uNLAiNjIvXMqOeiXaQZwQdrHn1rlOP8ZAkd1YCgmSThFp7i6R2
eQyINkQcnkmugHTK+UIaRhI6AFnSI5pEyRvmY+6bi/dzAAAYjRlKRkTmEF+kkr3+ppdhhx3KEQQH
SDsV5X+5FH80BiY1yzJE3/iCXh/9U1hQmvtMFPjTJ267rabJ+WErnhav8sScfxTo777p0PhufFv5
7c7CjvwVJEqoTGJLYi+DX5dZVj/NMQveqeOTyspbUf1vGo49Lihu2fip3s7GGlQPIjQQ5LfXV+Hi
e9PKJTmX8FaYtzDEzhdhdkZPcbNhOpltVvYH2kZmu6lBTdcWfTA1C4n4vRW46+uPXQKU6dZjcEdo
oINNFoVAx/lz2zau4ezHzclJ49q1/aJW0hfDwFh8XNVN1WMnmkQ40G5QpdO+aBJ8eigDpLBWtpLb
2moK3ORf0PMlNod9OXhICTAlGPZObmXTgxMwEoW+53Q/b/xueazPPtf/GxzJPgOYiSWHcUDdKTT6
unuMoUWsy2nqmAVHfemXUWHgZi8AgztCCQ6RpykvcVp6d4mnY/s6gAJRV6pZRq9t0IY3dtEHKvfs
d7GJJZRWunlJwerFZp6t1gtKpe8f+xjDen8ssixaZa1in3AxbbFQN9vmK9kZvsG+O8JlaCvbFOtR
NG6y0uKqGp9TS5G/MNa95KSNiaLdiJgXOx1cCi0qqlXydIRDZAbyx3mLy84s1TZJH9VprNxVZOhU
8J2VPOYCdty6TAZhbhGnceGkukEj7uzIKm91VS6iDSRYrkB6N/ATpA/Q+Y9wrXKok6xpH+2c6SP6
WPFPK6lVsYHorL2i5devC9OZ369vm8tXp1imvQG9nd7RxYi6tbqm6RW7fSwb0W3HOuh39oS8iN8y
mXRifVVaebJWJiz8Ktvpb8T0T54OakCanclUlo7k+TuXAY2wTvW6x9BT6cW1g9ptKYEH/S6m+g7/
6cuofaKlKTW/ejThwOzQLHy+vgQXgYZcFhSsw6mXHMhlq6Jk8o76gdc+6oodbF0lqtErdKd/XTym
V7WuNN//+nkSsgfFB9ccMFiLA9E43ZzZKGWdRFCqKO1MjYkAXZFWT1qelb/tYKrSu+uP1C6CgwS9
ov5DM0YCvpf5x+QmJSOyrjiFpLkuYr3BFCo+SaViKH7RBXAEbSNqOHZ4baqbfFTsbkvq21Sl34GU
e7P0UO8fjLQzYpgiZh2pt7SUL1IJGCHMSaW1juy1XaRl5RB5ej3EJ11Mef44iikM/KLpgrc0GKd6
e31FLnceeBVWmYuF/Uc783zn8fgEc8q6OnlOMUGfU4aIv633MCmal7p1v9O1hZYe9fZ+qmP1lsTH
B7H2PCqSMMnKjWNHU27ZwWySvAEcMkSnEuLKKe0hbaHBrZTxExLddXCMRnPq3iLY88Xa6dKkekS5
CafOmuD+XTTpFNw7MDbeCGjI3nVz4IXgPinHtpmKlagvNTA19AqqxParMYErZKG1N965qV4+8e4F
WSgIbM1Hc9gwHwv2+ZG2QfKco/ml+V0cF8+tO+veXQ3is1k7I2KKa1GnRbEJSiSUQuRyBFSADDOA
d1sEyktSxnryHIVO+zNgqD+/2kaimX4YeuycWUoer5U61V8xfgjeQAh6xt6exynZOJkTZL/DrhPV
IdUQYv9axGo7rTwja4y1FZlhsBYQh+p93prZsEW6lMJHgSiNnhrth3FfVU3v7HGFLx7pNVTxyhod
jB4U6E3Grk+gap/YQqWGPuFs5Eh4ehk0NyUUzpdsUKtI+fvdRbmKNjDYH1defOe7i8ukaKIiiTFf
aYf91JTjqw4s+SFw047TZ4r6t5LW1kR3Rotztlnm/PWVhvgVDU9KOH6BupTpVlO143STxdB86b4g
kBm9RlHerhtHxb1SZOBJY0U1H824Cra0VdQbadTl+eIUM2GBkswu8pbtyqxxZiY6evAYIITZbJPS
m3XfcwcrW+luOmM65zVo9n5L3K4+dvB7s7Un3Dm9sQwf/JXzc4aYATGW30HoAwNy/iVQ9p/m0tPj
U1zMs+NDtojVF7cxxMMw9MKFK5znD9zLzjf00pV9UZTZNwDjIVqtXP72e5ZUVfKqIXVpf7cyJkSH
JBOKdWskL8PN4mdSrMn2NVknvdBFOBJ1PVNfMHbUgIvtJz0JmlWUczX5StQTqbm2yl/XI+DlfM5m
HCTBKdIbU8KezpcmzgFbeV5fnHoBMnWjoBz1GruiaDbowzKdzSILtqSfaiJOvs6RZ6B6VSjDccAD
AyS/YoSpdeNq/Ljwz9ZBpomsgdRZAAWx7PVYc2HrypBrT03ZZN5jFSD++TRRxKNLqCZiWPci8mw/
K0wvep4snGOOTlpN4OTUskeSqUmi7BUgdTmsVIT80OioFVw/ES0q0jcm+UN1hxzv4L2OVYd+VcnE
6LHRJnX8MnVIBW8rPIXUG0nOUp+YViR5JeFA5V7jr+WFb9RdismDaTzB+Zx36hTOv9yuLIwXxHfD
O6OtveQ9rmvOpRcNsbf3cktkO7Pt2nfDrstsHYHOfrDNzDTfmwzFUWegXXEHyrZTHrQi7fOvnhXH
05fc6XVl1eCn+I7manyL9P7Bvjr7Oi6VCtaUUoOeG1JdlEaRPRQoRGTdSUWHTAeAYJSo96llGX7p
B+HEfj4rXnSfx9YA7zTrMCLMpuBlDs3Q2CBUlEqtPxtd2es7+SLW8Fvo5YMqZyYjx+mLjRwlfVfk
/Xgq8tLR7pXICB/nuC73AfCoVVpkSNAHRgxIwunH13lw/1IuCNa37EvQEKWGoFGwDDJYXJQMKrzx
ZHbgzH1gJea/ud3E1mrQwvJFbaNbyvOXLQKU+GSzDOQCugcXKiFG5JE2gvI6qXls/FSHfj/NYbKV
IAs/oSz3/NFNg3qlOUH5JCh0j7RObtnBX9bK8lfgYidbhcxvlnpd46jXRktRckr1GVmcrq7Ndq0U
o75XZi8LV71SaONO7emxl3icFwdjdJN49vs6x7s1JThr76MyG8nRstveXCuDiOu1hmE2EkBgRLB9
mbRbDJbLwMevpo8KyxJLYAKgzET/KPc0gTVBB5v3JEQF9yHT+5/cH/m8KTt9fgza+ZfDj0zXat84
G0Uo47iCf/2slLZyC3h6EfcBTtPgIf/EiRkdx8XWNWMTjYRULmBlOtsocf81y1Z/VWFFPaaZqLwb
nd2LXjrP+xiRGMwRMRdaXIdz7Kij3rrTiXAO7zsS81MlXPPOjfXwJepmy59Hj/PhdI317fopvahv
pWcIB5SUQGqJfezoP1adln1DG7u3EdPt27c+SEXM0CTUnE2AeMWTIbL/4tLr3q4/9ZMFxsoRsD5U
F1KhZYUJI2H0KmE5J9fNsURW4ijd9o49f89bkRy7Ov7v+vMuqhipOwq2xKW+Y8S41DQSTt8IREGt
0zxbRMJaH1+7tukQKStuIS0vw975oxbF82ynjeKizHayixygsBs1gFhUq2zXUR0N28Bz4rvUy7PN
aIzJKTGsWxSiy+RKCmPTrKB4JgjRrzs/SGGZpXkSeOppNPGt26E7XYn7JmjmlEFh3dy7RWxGGxtd
g19FO6DUpFCIz7usrc3HnsnRT2Puk+cagF23gk0Sb4s0mm5NTy73nTS8BIJLaEapZdl/wh8Qv18r
0k+VMrRrVx27tWo3w+sQTGN31FFduwtCoZd/izUClgduROJgpZDHcoaCRM/YJGToJ2hc6ipwnWol
AOY+l3Ra72k0hLvrG+9DGOT8cga/RitRRjYaWct0zhPxaFZV75wm4qp2l5JWIMaSZjaSyWqYOXtk
NNuOBbDHndYN9rRtQ+Ep3MhxC3bAwEtylcRQv+/gvmknqqhxeDDmTgGhN5nq70qP3enOaYv2vtPU
KViFTlmnSG6PTpmvAl1N1qVuZN5mppi27rpWA1Sox/ip0kcy3dTXcxwj/TxAs2ItdMVKn63OMu8C
aBjRN9xhhhcagk3xY9KE/mYas0JkYI7j+n1cDbuo7adg3zA9x32tLp7jTnTBw0CZXPoN7McQ17Kh
tX5fX9XL4yzpgEQQSRNHAWVxxiwhSpR0NefUMi+L1kFuBcqmAMwnVYW6QL/V+b+MzzwPTKgOWvwD
OHZ+otrQUJReqNZJ66CqrIzSJPtLGU34jWqpd07tiPlOw5E89yn/+3Jj9ITrXZVAY45iR29/DGVO
CpKUc14git/a6w4UqIZGGgjcbeOkGm09gWjljRzsQ4l1sf1IbmWqC96Ui2WxUnnVFCP6ZO0JpSeH
H5rrSO/Pwjw5dEyt19CUBP5sVPT/8rRLNynjK/cJQZKi9hFFMbQNbk/pXVPRLFgpaldifqlmutP9
o3hluRK6W2QvrHg43xovX4ZRRstwIBn1oiWERtj5kodp3Nk1YIUTR2KGOIWyq1o4xl6UZeU3noJz
w1j/QIY03XKH/PWolaqUzYWWEngFcmt5f/1xK4Inw1pu6NrTxM35rHlB9ANWvrORujl389Q1b43o
gZhd39afbDMpLItsEL15OQw9f6qC+ebcO055EiOasmtISMHaqVzjHkefYD26jWh3hMf8Pg9LQJvX
H355JVNCMBLgcpRM0OXDS7O0YtfKmlNeZPq9Wo9lvFLdgLyVNuS3IlTTf64/8JMbAKgWlxSAGDA4
y60JE6q08ynpT2VtiH49BuWo7fIuD9dxFQ2rCPtaSoU8/Xr9sZ8sMn0PycpDLsszl0CjNq3n2Y26
4eRSKGXf+AEwERwHQPN6CEUl/m3ou1jHYraK8sUJpvZG7Pr0+dIkjhdkwLFMcwH1FaRhZXfCOwOd
pSaGR9YZmAvdTV6DiNNk2JPqK//H2Xk1t400a/gXoQo53AIMoiCZkvP6BuW1/SHnjF9/ntG5MUEW
Udq91ZaHM5jp6el+w9za8bGUDIyG7s//1rILiApfmFYmt+/lJtMgaleZkg7nRMUt3dW7JLYPuj0E
r1qhDi4yERLV70naMlW6sb9EkkkVgWCEUNgqEtHocgY0ypj3Uo8ndYzN0I3kUv4XC3Wi6Rg4WynG
jeCH2gKQApIhfI/INC+nWpipVrN7x/NkW9j0FpNW/I8Yn2m71DLT1u+Bxf5ORQvxCIk9+DU2FiYU
TT0NgadKg6n72qim0lEqGgQbkCZPK+pjlpm7SGf14bHT7eRLkw+xufGN3rKCy7AtdCIoBFEJF/IF
q0gwqolaYny1nBMlHl/VGbXnXdVmIb18PBeepjBNXqKQ8rS36HYe7SWTBHe3DEPX+G0U4UWRoBFq
uuUkS+kOfSm5dmeHnrAX23XlPFRVji/JaDWV5hcKxtzfKwQfR6/MJut/8tIp3xZj4vzF1KGdo1aO
JQ5LSwgJ7v5mvN4UoL7RUhXgd4FZWj20psxSKs2SujNbNXlouJS+hLw+n/NEjXecimEjHbtue1LG
EkhGlCbBK3ClX26JToFT6MjNgOxZnWaL2xdTQivYrCHZaXaf9yfCoJ4C2rQX/UfUx6PPWUJZ2AiL
KNmphQFtw4CN/00tlT5+VczF/Pe9ayLgcsRDin+oGa0zRgn9qmRq9eWsOpGiISyrR4D6nFgI3vWH
NJFBKt8f8TokMCKFafrBnE9i4uWiNFPlLKM0LudOR8921DP1MZykz4FdEaBKuZd/FUSi4/1Brz89
hRJ0hqksUu8kI78ctES1zm66Tj6Xajljw5Tqbjo10Xc7kx/GyWo+3x9OnPXLE3U53Cr8jDQoEYUd
5fOAZLOLf2f3AyPJ73kyq1/uj3SduYAkgq9C5YAyBiIglxNLbR1/rqaSz1U+twdrGAPrQO3JyP5F
4498OFXbia6WprcgOxd8+rx4Sidncu//jBsT5l3NVqeiAM9h/cTu49yx5igwzpYyN4tLr14FBxjK
+xYI6caxuvEtRSZOaAeaR8gVv+WvdEnHZa1EfJ/nyZAtRyAVs+7qRgbhqGnNE2+e/J0a+LzhDPDW
dIffGjk8Ai5HjIJGhwg2KWelloqPCZYsR2fSJ+T68j7cLQgLbWQrN5ZTlKYESQ8IEEiAywGbsFVa
4FrquRiWadnruYHoupzpzuyCaQv0jXeqCHyr7QrpkNSIJzKd13VnGMyq6gyNo5zLmACTS5qTHIGD
N+pGFfw6GxFoQrobJCLihbM6hVJULYCGUvWMK3DvKa1OIygzxkMO983jVSWfEH1LUNbrqCPf36A3
Ng0nhAcVdBUAXWtRlyHUtKmmNHtOszp9jIY4OGkByBO4wf2uQLJjCzYq5rJeU4Ty2TgkMWzW1SeM
a4qLwLBVSGTYxE1RgiKk0/ZPRRZGT0qQOJ4DDeu1Q57nWQowmI6bft6jO4bt4P2p3wi4SE7B1BHg
FtQhRAj567zwyK4LLRmVM1dy9mlplPQ3FOjsAaM4PLULJdeXnSKptrRxTm9tYqrTOMaIuttVnbEf
qzmW61o50/XVjs5oDzGGjEQgUwusf+/P8eZYOHQwFPuKluvlHClA6WnJ389GWQ8/6kRq0HYwAEQP
CmIo/2EsgaPgrSsEV1ZpRCklYaROzKvS8un3EEDoRsBUHfSfZY/q2MaZufX1UJBA1ITCDjCB1T5S
Et1ZGiqpZxS5nQd9xk5RT4r24LTy8g/N/sXFESv+8v4pghABD/S2hdeFq7LS+75vFuUMXY+0I0zl
x1yts9yj8UIH9T8MJroYIPYpmK73Z9faFSKChnouU6RRfBli+V6zJfgIsZQZG8t5Kw7QBqZCwauT
CLRaznK0+3FME0K5aSQOzhlBLvPQdtQfdT1Ku36Ih2hjv9z6guSbhADSD6FVfLk3lwh1jxJz0rMl
2fUutkqtcEvLTnZKQldXaTTrwJZWNgLQjRMBjIxKEhckrYV1Q2y2mn7sF534E1fqP1zbmfKTWkr7
wCWn66/3P+GNVYUcxGWMBI8N1EH8mL9CDAKug7PMJvXVuMlOYzH8qVp0SJFttGT2Z6ptSZ/eWFMG
RGpGHAkS2NVntOyimmJqWmdTq+T+19AOzvhADdLoj+zpgPK3Cv8CnQXUXjZ07W4NTe5hQVIC4M/K
Xs41zoykN/VEO0uWVL2A3srTo6WhgHMEtJb+4IU0Ft6Chv5/yHtMQfCETcqphJRwObAZpl0REcPP
i2SmuwZJkH6vxEvwvIR2fZb7rGx29z/rrT0kRH3QE+RlAJLjcsQQhQlZazX1TNlYeok1K7B2dTkk
6SE1lzzdWNgbPTkTa2equW86Xdq6ETYpFZQoXc5flobXoB05ubmz8o6yAb4ojyRo8WFQhAlfl6Ok
r1lh/CGqpPCReory8f7Mr8FygiMpbKeoCFKGXIt22FoWpq2SZC9xaPKty6HTdFStp/hj2SyTz63S
ndpkrp772RwD1LmnYWdWU/Mb3CQ16yRDONtGS2TDqeU6g6LGTGGDZxOpGiHs8osouMv2ltE1LwFc
EJSxg4q0ArDWEwgg6sFIsn9KwVa58QwRdiOOvcXGy5SGzcdrVlB+OHVr+QZQbGkUt3rHpq/+KNIM
Aj8yjKe6iKxjpKT5x6Iphn2nxrpr9mHzOGJethForg+frUKYp+ckCJ486C7nT2kcblZhTy8kNAke
uDEYuInyyGunmLjmIratuW2N5MnGHXUd4GjlUJwFzkSLC/bB5bhF1WVD4lTjyxxow5/FdroTnKBW
+gJ8nyvY0EMrfPdNBcJUoEZI3dB0W1cs9TlvwryL7HMeKseoSVXVbbuk3BsaJtL5Ugc/72/568Mu
npEotsDS5w54O51/xfBoiUdE4GXrzDu5/DMMg0F91Ay+jZAlP90f6vp0IQACwIf8CV8lbtrVlajn
IZdtkTYfjD5fTr0+Fae+RjB974x58KhnyGUNEUazUZfi9VSPofrF0LoIiXdDib9H2lz+ilOl7DZ2
+NU7CMYF2FPU7PjOsCdXt4raBHUH5KX5kPdq/Wdy5AmuE72MLXHSq90kBHl4wqKCAhf7ihjdOXGh
K0E/f4DVYY9HvYg4MXrHEx3N3+JPuJjm4f6Kb424WnA8tztUZab5Qw9To/UQe8oegrBrn2LwMMc4
Vo/3x1tvJs6n6AAJojJXFvWGy/NSm60EqSnOn6tCT09cy9pzqQVnBfmOrd7NOiS+DWXzapUReILt
Kqb+177N6nzGKSfPn2MroMel5+UIxC8rvwOihYtpd+ZPpSyL2UuVUNs4M+twJMamdWJAF+BdS0nr
cuy+NSZ17O3seZroScVZbUIDzG03NHul2sMf1f4UXW7/c39x1x/zbVQR/tikaOivg1Fa1LpTSVGG
eM0i+2ppf1P0NgJoszyNeZVuHNabc6SRSAOb1wB90Ms5YgGhIiPd5ag3jXDiQrpFqjuDDgz2lRI2
XluF+iPMYW3LhPd6YF48vBxJCfDghXt+OXAdBVmc6lP+nATR/Bgm5Ze+r5eWHnKgPMTpFJ/hbE8P
711bixI+ObOCEDDZ5eqL5oOM82cRFs+hLZjKZaY57SGL9WncFUagwUwY23Ljcrk1UcFCpCpCXglW
9nKiQx0GaiLHxTPecMpBy1rnQdaABIfAwl/QhMg8GuNbg16fUDx7gFgC9efQ0PO8HDSMhpl+e1U8
1wgK7Yd4UXSkEfvlOWngt70zsAoBFGqMVJh4jgDEWJUg2jrGvi80nH2oFKMmmrpB4ma5PL23xM9A
DpQtqKsaXT6kLi5nVWtKkA15izFiwG0SzLr+EZ70gB83MOjO7sr3adXTT2Q8UVKiyURqtD6K+MAp
0lhZzj4pK+vQFuzMouT9Omrj5FFH2xhu/dHehhPPDmYmcOWr3anQ1rIjSXX2mV3VP2Kpq/dVZ8bH
KEvqjWx8fRe+DYWgqg1Si/LCuimkIErUUvcEypGXxq4MVWS51C7fSHLWwVtsCJCTwpManTiUES6/
l1GP6MKh041ZFd5QoV6aez0C7qEqRX4wJV4apTMuRxKELXGS6/kxMuUwULk8jtmflyPDpMjVwBxQ
rUk052AqYw+/INwS/9kaZbXxVbSs+rrvnD1xTEF5QDEPkQkK4n1B620VWT26ADCoqPNdzgVtGq0q
tMbZU6UWRJBR90KMQQ+20fX7uEMG4f54t2ZFOQqlDpTAqcKvtiFJXd3owPn37WIlh3iBLaWO2ZaW
w/qaE7MSbOk3zUgw4atR5ECumi4P7X2z2OZDSjUuchu1sPZLqc17ky5a8N55AU9E4UTkpAKJv+4S
ydYS9FOnpIdlsMvnzpzr50gKkt391bs6xCCEAeogBUKoYsuvvlaYKmanpQB160WtPdnkDp2aItnb
c11sDHWF1hZoZMIttxkUWl5tq/0nmZUk4RyYHtqwTr5kwBaPhtNjpZODWP+howP0QvyP91prY4bU
lUZw7szW/BPmbQ9SkrKwvrFX15ed+EXkhLRfWWMazqvZV0sGFCLAxBBFuPyUa23xOFVRsUOkln63
uSiPM/3HjWB2a8n/HnSVI6YYPjQV9OgDlfbm0ClNsAtQqPKGBD7x+78uRWgBPCCTIHm5PIsGGksL
/qHpQY/KmJwQUhac4W4uHgY7Kar/MBoInjd8GvzFdR2sD9Ie57MMWFIboxrcqBwVj3yqNQ/IdtRb
JZqrIynA7aRHoo0Oxn39/B6AQ81dXqSHGoGGDzKvGE9eoBEleVQe8sQaNzbLre+GOwkzoyTEFSsC
0V+5fWgkwaCr3AKzXquUTsdpr8VWsatDsrL73+3qJqLChW4o/4knPljWy6HUSFfDwhmCvY78sP0F
nS49fzDSqGxO+IxamoctqnBmJ3UElDjUaCZuRJ8bkzV1wCNcuUIeYs1BlZUOxfCkl/ZqMBq/g8bE
ZGrKteoFZ5iy3IgMN76kiTos5WHohyA/tMvpyuEyci/JZBJpOZlIX8TAATurisANUiF3eEg1S/Xe
2x7xKp5oQHE5HKT1q6cEEssdhe82O8x4i3lIkHa7alT7w0ID9oU92++6sIm8Ja22TBTXX5fX6P+f
Eh6k9B7XbfIuMEGxLlrv5wBPlqNAvCArorUf0LAf5h2cnNZBJChv/CSNKOjc31vrLyvewkKIVzjq
oiezdugQtgdWAI3Jl3PbbvBudOpfIK60/dArW/KOYp/+XaR7G4sKIQxyHt6Qoi4/bBw7bZojoozE
76BG+2bIdaxOg7nG0CFWu51Tp0ny0TbD8dShmmE9kTI44fH+hNdBnh8BxoJGAgGQ+uk6T9UiCd1u
J0FFXLbKh8BRw1cnme2PSdU6r8skdQdU6d8rpclIUJKojorNhXm8+Ap/BYuOX7MgYTn5US1PzZ+2
TJ1MPjhInXZ7KVGW7mdBGIle7k91fZDWo4q//zWqnaIUQBdp9McmWdKvCtarxm6cKQ18003YKx7P
6vHz/TGv9xOdTkAWb7ry4PdW31iWSmNQ22z2C6ld7H2hxcOwA7edKq4dt+MWuOPGFGF7ke29gaB5
7V9OcaiQJcCfafbBh5vHwejCL6nOvY0sfIRl1ZzEWynS9f4BNYlzD0UdTMmBp16OKCEoWtsRfgbK
QqRwDaXDdKVuO+Ukh7JkPgxcBx861XQ2mmZXLQi+JgkZhkFvHmQ0Pi4HBs/RGEE8j34XKtIXuwl6
vCzz2FJ2zVK8qHZtPSgDeLGXoA3M5IC2pfIlkAwrOyV62G3RZa6jllCeErLlUKxYjNUbxUEWoyyG
aPLrpA//AbgdPqal/KdHHukTh8o605FJPnJd1RsB6zqIiJSRhiyHCWTI2sJkSfq8raV69IOpmA5q
rIW7EHmYr5XRKU9FFCWv40DVSw+W9oxqe95sjH9z4nQ6aDYIFKezuiiCYVAaw+IzUNcagCyYTkNZ
f8BnMxwac/Hwusi+1lqd/THntvx6/3Td2HwQ2RC8IUMHCbjWrI0o5fXBxOSzaJH2gOPS58aZVMvt
56HbjUbXQlKQm42n/c1RYYGJ/h6U23WmPtEJoJ+E8UJURvF+1q3ZtwBL7FQ5rRo0lrviSMzcwidf
9XTY8PQSRd8NsSHKS6uTlipyZHSwPHw7AE8wO5O8M+okRgnXjJyXPJjwIygn7P9S4yyJzE8BJn/8
DwsuTGswlWPd1dXXpu9C1KQv70tRMPxEn/hHFMkRVp5NLn0Morj+2EmRc7g/qEgdL+9JJo5ilXiH
CFTgalB5jrsFf9eJC78xjxIYsAoV1ij4fX+YW5+VtBI9UtqoLO9qfVEQFU0xjFEUrOyJXtacurYs
yZWHBrAVelqbKucZ/mP1ztRZfFjKibaIZ3Qz1kdYnzF1T+OcXWxV1QEb2OBlrJvPRZsXGzv31mFl
HDRFyNTBOYiV/usG5Iko92o7TL5Ad31u63n+opap/SCFmToeLGvuz6HaOLy9AKFuBOwbNyF3PaQJ
4akBq3r1FYMF/g0129lXaRe7HKDRV4ekbB61RVG2uM83oiLVWQKCRsEUVNfqqkehwV5CTHV8pRlU
3iCVtov0Tj3xxO6PQ5z/Ruxb+585JZ91Lal+vXsjvRXBaXoCy0Ek6HKVTR7xy6BYi49pyhwcyCn7
QnZjTLRCb5p7J3oqhriXd9YYL1uWJTe+MGqiAAAQDxfQ3dWt2GtJm9jpxHUMgk7CPDiIlid9mWPf
7mxqC00CKVbuJHDfSTwUW8IIb4jO1VklLEKK4lUNA2u98D3mymPWSHxlx8YkWS4cQ9qFmjG0z4Ua
L4U3SjOerAj1qFbhhYsVyqdiUZJqRwHCVJFIS3BY1kVn/IeMiD6GZ3FW7np1tORh4+q6EVegf9JH
hFcMpGmdQSy17cDGVicffcH5u60HumfJdbIlJngjJxPeGqSBnDvywNV2GNChMJDBn31KCwnmaQsO
2brWOz3qtXlSHCej39IwuLH9bdpr5GRAYSkErLKRLg2rJFHnxUc7TIU00qDntSSW/AGl3vLcdUpY
gNSwtPqURub4M25kME73D8GN4w5YGreaN9NSqsaXh0DPMS3qjETmJwztoZXTPv4cQFio3cgYsuyd
VSNGEpGTvFcoqPCauhwtmZ3ObuRc9jOznJ8rrYfTOkNrUk5FmOfWRhi9cVPwXiPr/f/R1rBmACNx
FsSF7NtaOB4TgN0fYzAeX2Wtlx9Qoh3g06bzxuvl1je10KYncPN64lVxOUVuzKlU8kj2E/A8Xts4
+mNbzZGrVGq+n0y8wCdVgvaOwfQ50Opw4xK+NWfkswUu9614vRo+Gi10TQMFj9BZs37l/WI90RmK
HhEUUkqPDDsqd+YscED399Gt00Oq8f+a1teFXltSozBtBsU3K20MYrcslqz/0HBTtwdhEY+8qYp3
ZvC/+8PeiqPI2HB7EBi4KVeHdtLkIlYlDmYkpdpOwdzikz3LuCrjibIDkpHsm4nuopZN2QZu6Fae
R+tNCL2AgAZatdrLhky3Awm7xR8oX8VeL45OS10AXuvnzEn7xE0GaDP/dH0+Cg+M0vJwn1QVN9cC
5d3gaHGGaQQKayBSIvA0l9tOL3QO0FAtflQ0cH1SENJ1gPrWLFfjbh4bNHQRXjiOo+6c+qTJd0Gp
y26LQODGRrj14MPDlD4oz2iY4WuCHLgA9DQNfgm2bPXPuTern/AjJK9tw/ghnicNWyqzlFy7b6ii
L/FcPjodZRRlRANz4+q4cRpoJvLQRonHEt2cy1WJuAETe1T5RvncPRhU5vZEm2XcSdpQfVBTuYQc
VkRbMmg3diVS2UJ1iDawyKYuh0XLuCzors/+7Eit7CkNfgZeSmUHbRzTRnnUK1rIFnYwVahkK1QN
N+Z9I6pTgxR4G2pWoChWP0CTqG/3M6/9aJZ15HewWUUWrfhu55ayEWRvzpUwS+1EFHvXRF+9xDCe
1h93GMRDf26Tybc5kZU7EvCe1RaaldvOSZq/VrgO1cf75//mKQRTwDEUsBiECC6XWipKvUWimy+M
NYQ36LPxQVFQMkOht4ofJ6msd5D6q7OR6zyxJ2rrrlGXwdbz+taCC9YX7z1oAeD5Ln9GJpe1YrRi
0+sKDIBijndhBS+/wDR0Y8o30iFKOfSQaY+DK17rVmug5LBDtmSfx5b6WptZu8f4T3m9v7A3rrGL
UVYnJ6wbYBkdo3Rmpnzrpiz4XqC4d1Aau9sHSm9/soogO1lm3ew0AEPf7g+/PrhAj9ii/IMw27jN
1qhMMsHYmOxl9tMmcJ5tK6u/p/WUfJPnPEZ+qlKdwu1bJPbuD7ueNeBbwIh0RnhW6OAPVq2mnJ5P
g0OS5WtRviReCFLHcdE4mo9p3lX9bjbjikJrVX+qOxtfRxwvnS3q0Horid8g0k/wfLymr2KWo4yt
M6eK5SMvOdg70TPVd0qTgPLI0tZKN0LF9UrTzUQhEk71m5SM2G5/vTUzB5/yGiENbMvm7EueJ7WX
4zfgm4szvs6wzvZWbCve/XVeZwtijqK2zFoLVY11XA7tPqn0orAxFcWjyans2XC7rrM+lToQxgXS
abu/P+KNaQLeF7RR0fi6UmStq5ZPF1W2Pwdz6sl9179Gk4xvMkoc8a6R2vKT4ozFlqb/zWEJS0D5
YYOREV6ubtobWOXhIOSHiWqcFK2H8ksO6rz2Ua/ukO6wUDa2pq1wtI4RrK8AW4m2MA0iLr/LYVGS
NOUhdthDldmnLkZcjrPLTR0g3/1lvbFZGYj2AHKfwLvX71gdIdEuDDPbzy0KMEXq9Ic6MNRTDnnh
238YCnCE0PWEu7N2M2nLWo+dMbF9Y+mj57YxVCS56sobVYTK3z8U99mbNAmF6/X12cIitJI6cvyq
N+pnRUYdExiU8W0crC34+Y2TwFxE/1fgI2jwXH4pHoXOIsH19HspHM7NgsUHfZzAH4MwemmryTnd
n9qtnQG4Ergs1WWkbcSG/eu4T0pZJInVKH4Sp933tlvSX4GKf+T9UW5te2CUNH0pQCHEsbo98MoE
ZkJW59sWrnrenKOd7zZWZ5yQw5CDo2YExXHQYnsLnnEjgONbRTUJvMlbme5yelbQDqHap5pfqZ2y
uJA75kcdHPZDa0joDgNAVI+5Kc9PPTRiyQuMPNoKqOuESJw9unXcH8CRWYLVkwQFQitxQlP1x77W
W3fRrRJN9TI7NPk09J5tZhVZQhLjSKxm9Jfev/IoI2GqQe2X58kq4IyEg1pHGNC3ohYOw1Q1D5i3
lPtYippPcyzZbgtLcXd/0FubSkRWMWnow+vzAvZGopwVKb6mdfkupm33b9yV9T/3R7nK9VhZ8MiU
llEdUWhlraKaXJR2hHmv6hdY7j0WNGn2ZteC9pY6dU+P3QLaJlUf6hCGeNahULprY8f+ev9X3Nja
MDUQOwBkRxhYo21Uo7DVJXcUfzL0QQ/3cHtb3WtSONJejiZYivY6/asQje+h4Ixs3Jw3dhf0ZerC
NL9R3lq/rmJtQOytlXW/H8PwOc5t5XNYdojclX3WefMy5X80/Lp3NtqYG5n+jVBFTUEU98FUiA9x
eba4T8p2Tmvdj2OtLR/ivuwNr01V57vWTkYV7WuUxtUtvZMbNwzyEnxzsDEMa69SsiCsHXlUO92f
gLbtA2NpPyLwYgNI17bczm4ED94xvGVg1pqi+H45QWvJwmqsKtWXtKQoD12jjuZuaMJKR2ICECym
7zwojPOoS0X8qYaleirGytkS3rxxmiyOKeoWxDDBkbn8GbmNiHUFex7eppM5bhfr2R6hM33Z2Eo3
vicML74klCysgNbHyZ5H1W71WPO72An/V1KQatzFqNt92Np4UkVDu9FauHF0SEUoeEJfIB9ax6bF
XoiDaqH5wygvP7MxpQ3YLq/xUNlH0MXj05I4+UY57tYkOS8IelIkusY76erQw1iMND9rIfva46CD
NwITqxi9vudhvAUCvzkeDV52EA9w6h+XHy/RM7LXodH8ONHjnRVgfBzLTeHVWp4dSWD60/1wdCMe
UNxAm04ItaJHJH7PX/d5yk2Q9EuFayRmsWXpUjN2pn+iaLb7PYxYZQofgtah2RtUWSRNhxEh8y2Q
543ATNUffJWDVqkwWFklFV1qlVXUZaZv17pdVZ6SK1H1Zcx7ixSjiXHkNZJkGNR95yRF8hngyNwj
3IdwCJbEwZRupb/Xi8KzCUNGCuvUmdECu1wUtCmtdC5r0y+osGf7sGz7xxQrQy/U9PQ1tdLu1W5T
56utFf/h+mds4N00lKiIAJhfjd0vkBTZXP6YLcPkcZcg0hf2ZWohwFZWw9Nod/HgUX7Dr7kF6/7n
/oa4jpdsduF3ISCxFlL4l+MvalcqsRToPrzrUneXIh+PQ76YiVvLWrZx8V9HTDEY/toCCAueQvyY
v3Zfl6jchHph+FYRz3s7iYpDWkfWgza2n0hAgq+OAdWz0KLiuPRDUmxEsJvDs8aUO1FFoNR2OXzc
x5UR9q3QeWrnJxBpdNLQEvw4Rsq8gwKPvH8PHHY3WlmFLTlyd+pGunVztVH5EKtApF73phxMJixr
sbiO8TP+jMXQx1Ydy1M8TVsH/dZIBoMA96Ppaa77Cs1SJrUZ2bov1dFDFprBrzDW5YM+TNHGPX/r
9PDMgrVI7ZIvuwphXLeIVmqNAVTFaasX9C8KC+HTKM6nlzzqwzHawZ10voPnlEN/mTAkfP8WJsng
PYm+CJCj9WfV0iQzatPw02XU/CZrp49yVPd4Q1lbSsHXd61o+IHopmciTGrE3//awOmcaogiOoaP
a4FZeyUJfbwPTa34dn9K19eCzkrybuT+E59wfSolvav0qrZ83svRQbGn16ENkFZPA3yby2DZKmTd
2i3CDuWtAECxZXUww4q7sO4ZL9CHeXLbVthjdmNRPJhDUW1sGPE9/m4mAyiC5CoaIRivE9xWLx6p
xpiSZ47ll3ZmfsUFcmx8ZzH7/PdsT3rzUx21bHCboCv10/uXlQCj2rAVhZ/WaqfYXT8achqYfiPT
MndtQ7K9qjQMT8qzJHWVMv33PwxISZ3zJ7Ql1x3bRqtVuwxt00eat+oe7AwzDTT4svA8NLkz7qFL
bdXKbq0uwBq2D2k3cKbVpxzqwdaGWTLJ+Kv6pR6K4SGyavNsVH32sMSh3HqZHRfvf8YCFYNHrELT
BomyjmzEzRSiJTvIavTK60BF8mBt0uwpiSuENoxunvdjIC2fpl7e4sXfOC0KEZWYih4FidQq51dL
VdLiKLb9IpB6L1oyaR/nUXwYaznwQNIXG9voxmmBPoGooYNgKYdmFfF6VS5bRWY8irrGCYCe/TT0
Zf5jxCJhQxjq1tQA+guyMit7Vd21Jh6xej1TmTMrbS8PmbwHcKN7S6YMsIusLWLRzfGoPJKeCSOs
NW44GbLAtAIKkEU31KdplJwPi5lX/y7y3H7I02ELFn5rKaklI1yNOCV7VvyevwJqbA1whjGRAWBZ
FLsWb8uPI7aFXyZtxgf4/mG8ajWS3nFHcfdD5hcU3tXRSIocUUUndPxgqI1Dl8fS59xOln1b1PMB
K97G0yUtJcpa87BTMmpSrhUYyjeKstrG2+b60uSniI4f24dLcw0sNWNybPogDteVFGMWkUTfitlQ
BnSbu+xkKrP2VdfrsDw0QVr83FgHsT8vA7Agdb35jQiMqba6xdTGDtGpaB0/W1QZim1RCHFIp/3Z
yvGQuZOeDyfdQdxEwjOudw2MSGmDOdj+7GZ9sL8JWx2hpbN1jglTq/2nyuTAhMu3syUU6ldHK6yr
KkVOY9iXigpAqDTSVPMoj3WdF6Uh2hJmHsjZbsB98bUxeOi7XYNdnDv2pdQeB2lsip0hOf0XiwXQ
9n0EDsBztJ53lZaVRrMzlUZ/DFItMPbC7EXzpkkPvkVSR5UL3sm8fBV9ngelyiTJG40g0WYvIXGd
Oi9JHLPXvVxXMwXli6Afwh6ZzFxJFg/9mzj4kCxykX6j29UMP0NZrdFSN8kRHuCvJFHrYgNlBF+l
Xm061Q1yzZpGz86kOcQ63G6a8c9QikXGw3YYJdMNunwcP+tYS8XYZKObdIgWLrV/KC2UM0I/ZRGf
tEqXnO/GGFn2Q4CpSTW7LVeAMrhOPQTtET25qIHNuYRO/ljh1di7VoLz8smUKz302sEOlBfDrkG8
plU/VF4Uh5OJnga8rOo7BmOs0JLiP9vH8pz1rqKjEHWaGxXuljPbTXxsw7HOn2a7GvRzFCKD5s8g
duOjqreZ7TmpmltYTcxF/oASqZydChin0xegGVPuFSgnBnvVmU39e5s2c/qAJnFQ7LU+MGa3C3mu
HaSmDex9l2tK7tH+CetdY4Zq+zr2irr8Digoac9InSvTMzTgbIxdx0C444OEnD3ej4gPZC+9aUbL
b0Nq0vhgJ0kcPXfoJUqHCbfm7tUKC1QMU4ySyh1UfsGmUnJIBD7otiGcTsBfF8drsmyyv3dlWE5/
aGtPiim0c9PuMTO7vP21BLSWq93YjUj77kf41rqHMLvDyVK0pc4y146KMEIwXKu1XvXwd5BD241L
OFtf1L4L6OlwPXbls5PNVbALI559nYuvZSglriNFuv20mKjZ7aVy6sYHFdIQ/9uSxSVGW3SEzCh+
DpbOap5jCQpa5lXmrGXKLq4LZXmY6GdlCpPg3H8IcVbkPa11qRlGXjXmZv1tRo05e0Q6Rw8OhZYB
+NsjOp+ED8ZUInewJ5fGJMujzGp3o6vM9RiNcIQXkHU7rMtT/LyKNqjMx8KxIBMvNEnKExLjrfOi
VLGWmJ7SK1n8AbG2sP0dBksae5OcJK2yj8y8b1tvXFpAP7pT44ZuSkgR5q4zjiwxanVaFI+eUkb0
63a9sSjF3kiELGMhgUh1p15yrJ9SDukPfKJSPjfDnJRuoKSd4wq6Uf41xT+k33dV1VbPDu9cCtx5
U6VfqcmguhfmQVcdlprmnuppamSqHyxanMsuGFpdfeoNszZOs23xlNplJQCSozoHef0jyGkSPBa5
aS+fxmyopwg/tLZX3GRc0vA3UlzYf1E/CmKHfDap5QVHd0k22yP0+wLUk2SVUukuyyIHxCq7D6uH
RK6t/gQ1LEHTQm7V+aU15hbPpToMA8efmtBY3LxMLP13WqptiIt9Mg6JG2uOJOCogyUHvwM9l+af
WlVWzVcljKbqsUm7KP0YxmEtCypOKP3AI0PTqbtjou7WzqI7L0Ej9/JjBKNy8RPJbFX1FCGDHlRu
W9I82Kkh+vvpITdM8BJ1VuXmj0j7P47OrElqXQnCv8gR3pdXL92zMzAwDLw4gAO25U2yJdvyr79f
35cTN+IC0+O2VFWZWZnKaf50ZlsiFEJQl1XrG2GuvZSuuvhm85sHvtxF/pFYTSzP8RE52F3HYe9y
FgiWavffppn688JqWCqG3DPRtt01O4YUlJlUe3/A992myRfMYOwXp174Q0Ha1f3d4ts4ufSgdc0n
uSqzvXitcrZ7V67j8c4LksQFJgDKFPESrvK6xd6h7lp/c9s7q+XtdZ+WY/tt5yQR5+OiG6ineBs8
cY//zl4/draTG5eUdCCE/GbpvF8bAob1XqRqIqZT48vza5IUlCJFjKSHPJ5TvZ1V0CziwApEkgH9
fmZzGOmiViGbG27Thu5P1kJl9DC11lp9GY6x2T78YMH+YU8pCt6FsjOaayZjQlNykGc2rlsWLgiI
kKcQcyHqfZd31EClvmKMMa8fKOVcO1exqVf187C8PhSLY50Shhz0S/KT73WRve9TJGgvSdyCbbJ+
X9d38L7HlBWtbuL5fnRN59zzs5P47dzt3n1rG071PbbuyXEnHb9DYh5Fs+1ynFC7p03HtWYyXdPh
VxQ78f5o4EFIKg11b6N3GIAex/VB7rFfUghwisIqFtcgiibWXtdeRdbsxAizsXg1SH70FzDmcC7p
2GewyUVGMpY5MjWmlUwhFHy14NpTNZFlgknnGI0z2XH73CWvQtJFPysxnmPVb6kT6BzFctOVIyvX
TjE5abyST4YfjJsbjEXmuxZbf4qFQr5b8N36WHCMXRjfNaRvYRTdI0t9zCZ3bqvesXP7I4rnzD4E
8bGEe3UEI2HCCN/T7IdZN6f7gv+eb6qYre0luFuWpCb7adVsFOV40kiil1zO6fSShHv7zbgohp/w
Bqyd63ZOXddWKIa7ROanibvzV7/ucvi3LsrlE84g3dmrbRZ1vs+iDXtRSCbms7DhWNM7Hli67y+B
WUm+OnUW2Muw4qlKrAvpAiosqJNH/VZjW3A5R0dp5GUYEl8n9hL9l6az7fwId8aCa8nOBwk2mXd7
IgMKyv+4laaj0vM4lPgasJRp/XNZcjL8BvUqlMNXZfdhwkOWB0WujMyif0Pbd2/JsrQblTvANsaY
baU/I/f0sT9s/Ud1Kyy8I2kbKtvi4Ff48Hc/IpGm3YuUU9pfhzVdpquZehpwFw8M9pwbX11Y7IzG
i5E14RS1ki0GrhSV6WVf6ijhpyF3vtp5xYNIbnr7r0uNifI0bbqfuKg370tgXWSNTbJ5l240A3HS
DX7Jx3DuokIEYnDV6Umwy64su4T9xdhEmaejxwXsznMMyk3VUUYfxmHa30gKrY9XpVIn+1FPvdfl
7AzHX0IAZOeLg3vc/keNY/zmzd5GpmhU16/2jPg6j2DDodR1R/NfH4dUtyGU4duq5+B18c4zzLPJ
z9SjxYK9tLdFoHsXh0ORy+TQohw9HdMJqzCitfNxhCe8yXrzldu2ie6kvx5EfcpgfZOwAB1Fgcf0
d5lDtRT4Qp+2TOMaw+Q5lO1bvfFCFl7ijG/drOR/fZrq+upnZrY/zzEJhv/sSVpZYZM+5m1upeeS
HEcacl21O8zlTxpMk30mQnPe37W/RhrlbkNcxYltzlS4oyPGJ/okCZK99jQzC8WcMDo8vpLPlLfO
fdghJ8MyS21o8mU5UvfS8bqeZHE2IvlXo91iOMsYD68N2hV5JZrZscVOcG6PJmALzau/QCE+4fW0
7x+hA22Vy9nsUxU3aZPd9VhQzjRRZ9NchYmbICqJRIl5faLgSCodtslDeNiYbtnjGnzaNuN2Vy9s
nLijvcticne3yP0y9MPxV7jE25URn+RrHziZrihhoZ/H6bbZT2dtvYwpKqRNwB/xtFlXEqsEFBIN
SvVlb7etfYBeHttSKMIccQBrEnk3s1+e/aB8jlElqFLOFTLtOOv8dN3FKfeZhTC46nScrn1A6v0L
PnRB871PlmSqdumuwVXsoTsXto2i5YJrTbc/r3YxMEpyWudfoCZmqJykp8Q1AdfZDyXO2b+/aQA7
lhT2I7trSImYvwfhFl9VLRekP2NgMTMc+6NvcYSLu/2VySLZS3rGFMt4qQiQ8iWLo0yLhIj19aM7
p6LhWAcieeAGuSUGRUu6xIXoFSHGSPmxZ9yzUfJEfQ337R/EnYTDsCcFq3atup4sauk8TJt+/D4v
brDhSh3Is0zMYWzZp3O95TbDEP/+OJnuKx/X9aEUEifMIuijxhIqSLDqh5EDwbTTjCG5yxGixWru
mKvsob+eoKgIKVBoZzvS3tXTo8kdETdD9xjVR+KpV2cLKLXkkUxMoADzMXzEsKXuQ6IHLyxrpdb0
YCQmYZcGlrXzJ3VuHn5cXEVdMYWH/NvhmadYGPStfY5HwqBfmJ2n8HfLNzqW5khb3rfN08xwTciP
WrMJmal3mPjN1qhPS0HEzlQd2G99pIjkOXuLE3zYMOgIjVL1AFnjt3tw7zVGLw+SkOS4aFOLMWfn
rtlbnHTRtz6I7c+IXtbND4J1NPnSxIezm+LZoeIU4+rXx7ZJfw1T4orCMXAubKSSkUDgXR/cB+cQ
fh6ZtwBKVi9T93Zy1HxVHnEmOcYhNi3lMq867w6nyco6JT+sdA57EHIv5+2T6T1kQl57oGwYRO3r
x34OLfcBK2K5AJ8UpfWCpc3J83Oju6Prm6Bo8T3+APHIusvcpTrA3l1OqsA9e5GVOCUariBtkzA/
MMKc8ikdY3v1nZEyR9LScVnXyY3zkGy9f9m2Nj+m1nfdnNC7+J+7ZM3v+EzOsdgFVlRBtkgyscLa
PkfOTZngDtGW0HNkwqlkFjZDTuB59LFDCP9rj23cSKQ3yhZxto0/+2QIGZ06roES0fjM9CPFVN+f
wjWqSGcUxH4wdBGKTxCVUocd3X6SNaGXB3gt/I4w/lY52YLxkSscLr7GC8NJ3vlHLKqjHxIHhVwy
9MXOkiE7t7shItFx9Opwlybm87SPS1bUoBhPznaA0Wyj8dZKhbYhUpom08mD1RrilUNbm2LG1PyW
C2omr+gYTtpin5csyQfnaD9Nh0tWVazMcV43ZpBPcd/eJOc1jqoXlusN1jB1p5+8RLB9e4Tm/GAR
mLlvr9UJOqCOBadobEK+Gl+QErUnYf+H8WxmS9hZ7HJ33M7e06YW4RWe6rotr7eMTeLMrt5rGpw9
9ghutr06YdibsrM2NhykNH3acaN5Zm1ikEXGBblz+a7yn7+K2K3qxQwY/GlnvuqRO7pELSXWIukH
l2J51G2TDw1jce4cGczpmU3EE6w46v9zuokQXW/FRqXgLRuWYutn/SXkk3kVWq+mrbRrj7NsO4ul
Xg9okeTkU41f5eQfWBsekurQrjT0ZRN33p8xcPGeNbPniVIAPPJZGkFuCK6I86sh9o97IXbaX7Ov
p5613t51cgZa1O6RGXai3xg9LifDyTNSK1DQdBcRA93BxkOFeVW8lUHbszKSJjr+vs8M2Tol2oG5
N9bv8ORTlAfRGfjczmdw4JXnoq/cBdLA+lixKstWfQsjW1ManPRsmQm8QJiaZ3zr4PyDxJFy1vF/
BLOwojr6tiv8PlF/5W45N6733rdreptso9+yE97Po0/3MlsstjpuPYkXswG2cJvU6VfV2KW7LEFM
wW1R/KiczNcYDGQ+gw9dZ97AKkVEoOYIdnDHMZsCLkrljfm6r0eQi0CFSTn5p234t/exwpxJsuUf
4FSXI1wiwtUjl2bg6VAm8vXwvJo9uBEn3nSyMT0oeVrRTVAf73mt+o091MbbVJ5I4TcYCM7jWHpT
6r7E3apdirPrE31mVeaTlSuy/8JgJqK25eL76Pw26vK4JmwvT5Zt/kz/o8ltC0bymG08s+Tp0w3s
nxEv1ggELB9LcXIVyEowTOWorUPTI6Xai6QbjvBTXKPo5Yl4/oXtfhAub3Sjuoy6qftNx+CzeaOM
898+r31UHcMSv00U5bGYTSuZr920/ecKPesK+Mn+HH1S8crRMLXlumUzrTiJNlvfEC4346c20cf6
MruBeki2uHvrBAl/+dx65G1SpKfLmSLzfSAFkg85mcSbYRdMLauGHMt/Z7JrUYhDDhHNfQDziB/9
dtcDJiZFT6x8TyR2Ftc57xYJeSOARHtBzjbMlxDcyV7ADxla5nhwc6nWk7o+b3VbhKHT66KJ2OGt
aC4W8TiAM3eVC6OSfXW3swbXjPeBQXEUH3Z3urRS+F0y80s99pVvXPE57pzQvfc5MXvBYuxk/gyO
izJ6HpbQPHkKiP++Nuwg3NXdKYb7jF5AljVd0ZsMTgHsgksTIovJV6DCTMm6UHZNmNGlHz5b2HQv
PyY8HtBax5F/bY41tqXdTMsf0UnY3NOLHG6Rjs555G6AQ0YBYQrX5E1WtMS34RBXpF2kXb6YkP93
MPsmL0Ow2/HZcc5Jl1sYcoJ9Mwr3zhWIALtFxv2VzHohoEHQHBWsPLpZwUROagMEe7teR2Umxq9s
2aOPJBLJdklW8KCCCGox5sChWv8hMDKCUHCYPQvRpMlYTsS8kUR8kgOa8gK4s3eDg//fNJnz68lM
039OT39/R75GCoiUMT9q0rpdn1sBun6dGuO8aRBeP1fLuHQwUNuczMV2Oh7LWHMd/wt9SYGbcH8Z
c9VljMCTwf8995D2ONXOVHQUp7/69zLTSl0nZBfvDZrLsdga1rkV4XDnpY7M8r70Wa9zy5smyoF5
b8R7BEKnotIDGQbz2iZVmIzJp9FJwGuidtcuZugDtx3XvaySrHP6AmrBfiF1PP1wGycVD2lzGu/V
V2qkv/Fp3iq2k9clp6qo4PmG2qrS7+x53icIsr507Gys5b4SdFP1I4fy4p1bHRccabOTD87se88S
Sv2qXN2oysjI+0LNzRqyKd3pY91NpPLzZtvy2LkmCqspVIw+2R4EXwbQ0i6X3uT87pNJTTna3Khm
gdpI4IiOJEQmuNYPCjzu1X0o2LAvmnA0//junb/GZJPMe/qBf/hdMtxMsziH3F3CAy5CNd3NNwoO
4ZKJoRGV7resqQRhPWkxJOvwZw5OuVYSxxPq72m3l1lHwe/wNvjk68n4cGUYGBuI4mF+mFJm7dKm
rV+Xu9zMj26c418xfOC/2uvmX03m4AhY187i5S5JB0dFcaGrEusIGLaOGLI89dFoq1Fu61z24AH8
zkx1uYx6+2nY1mUstLDRZ77bxHKYw+k9VMnc43jS3pxt2y16Hxl2vCKVpwlpX+PEFHy2cb40Pdk8
l5PgZCJBMekg0yE826My3NDPt1P5DQOseilSts3GqobKOC/Egftv6khuLgnR/m1Jj+4oux4z7zvr
H+YNHcvUluGiz1e1UuGqdJrN+cg6eWsrxiy+rg4Dh6wYNwcqiGDVqeGxb6EoYpwQlkLXKtgLCUQy
VQuJ3TrPDEqyPDqGllEt7U+eczvFXXHq8LzZXCP3Gul9CeLeRaaACtYuKZNFpaUYNkx3YgwYL2AJ
fnMJ3fX441HT46qxY3O/YRPWE4wJOQIxt+KJs9ct6IcI5/ZiwoknOOFbO+ez6to3M8dg6ry708fs
HQe90h7vfTFi8ihzbebp9VSdUqXyHfENqt3tClju82+9MRiVzTAsUSH7Ln07ZqWSq8IA/WdGrMbD
7izaPDVx2N53UbvGtPfe/k1Eu/YLgbLigFrSky3ZKxL7VXetuO9PlWSXtCZ0u4hgjhwmO90+gLXs
OieYKXtQIRrx3F/OZS82d20fEZX0SzHEfi3LnkLzwDSscBxIlkCX4ypHVSwWwUmhFtneULdsdtkh
ANcEQt1mqNy+MezUqrP5tmLUpKoI3ol+jE5MlH3j6Df66XnLt2AjUG9ve+IRDSvn/4I6ZUW49+fz
mV/8bJ+jyGn3h85ujPr+GDW/UnyYnHzZAKGLkFfqOZ3RphYm8+cf0qYg6Gl31Gku1GA+zsU6dW7H
VNWFAZuwl4bluXf3YMfThZX7Ubex8y1s3PoXuUYrXtZzD1Ztz4xFXeBXYp3HfXYflqCZ98L32ugx
oCfdiiC007dzaep/BzewzRmi+08he6RBDu4/m/zAaNUrGtdzfojD6aeqzxgBC2TUp6icLJjg94L5
uMUDT+lQjMa5CfR6H/iplxkeR1vMi1juG1uEVajPjlbPyijOYyNx55mzJiHG70zMWpJRApnIaMz5
OMSyw4w40USSYgYvWe5LxCzgLq0NHiKjHK/YzApCJMNtek2C/bZxe2iV5tiIjQQ6ZBOapHo8PpJN
7s3FRpmzleBFW33vNMvkvziIR4dLEwP2Uq675Alj7N0Hwhm7D8/gYUjj688jaMEtkXc+lN0uXkgu
ZoH9FZVSbh5nI1FW0Xfao/seSF6/S9K2hF/M59T+TVV6njBeuuOfbZI2LB3oUv7+6O/pXcdEk15M
1IKgHV5H2FLYDu3VGSAXrouc5Pai2SZNcn/aAQHhPTbm5IVOtmJzSKUF3azomN+4oy/ovur9rva0
UfQhvvdVHEl7XsGuaWTXsd37MsG75vjUsRDMyRluweO3F/0Lm07LVG3DvngUiaYdBg68ah2QQCL/
dlzR411eO736FZE4Sl9maUJVWJPKPgdByNy7OByi79ypvJwpQABv37CTYhfEJnIo8DQlrKUv9lH2
iwah3B1tcwfEqss1LB84fSMOgYugTrNid+NOFb5o6R8zhuUhr6cM070ZZPq7z2kl5Xbx49sXYjKR
8+rxX9V4/cMo1uztJIUwLpC8gT5uBLSywBUe4peFwqGrmZAtVG1jfe9OeIs96eqi+lcwZpjSBsdg
ztJNnPYhwX3nu25bVMxeujAnoC7JhkrEu5a09Ugu0Lm5GHD329aRvZ3SmbCcK7YC+4L+LI3xw49J
NQfmNipInzFopHF3vX15gr+YmyukoTc+pElU988OEYDNV7bMlHOH2ISS753hBvEvPfsj64yCExux
XHiMVCf0d96IlUzpSGOcIegcwOZrfxfFlMYbhF8wBqLqWplw3Sfdll6avYbkcqLgC9GxrV8dx+Tw
p/u4c7GGbmYadJdt1OebwM6+7AAw4zvHsB37vM523z4PkyfGt52a/143/mjfsA/kkWOJlY5VgNfD
73AJ1vHCxzpalvLwW/+0ajb6fvSHp9VzjazbXHe/Xat0o7u/m6eRkihPcunzcAnjn8ccaGykRw7d
3YzjenDn7nJy30LkC2dp7Riu1ZrGC5cyvjGWa1Cfn91uHO0dWiB4o/z0lja6TgBXXq4mCJ0nK0Ee
8pCWVX+ex4P/9iDfJ0M5tk/RvQ+jnnwMCYIUNpay7XiVh+YLPVTqa/BSEc1vYm2dsTg3AmIfN8FE
c5GBk2Sv5xZvzkXH8yYrXBTH+bFN3XPJAyL+MB89J3eDag46XcxTuM9PbTew9Xp7SPvjlJ1R/HXH
qv548XjDGnoZyLzo7YzW3YsqpI+LElXYMRjTTJ4EJPSHtH8mO1K3NsrO3ZL69fsO7sTq0XbAhcG8
p0muzLJsZd03y2+zQftVcGP9zxOBUFuRwTNk5RbbiX1j3Q4vWxTb8b5xjCmAg7ZCue1nBuqFO63/
RL15r+O0LrJ4WX4Pu1mIcFfRR3cLsC9ruXc/T3bunBdvDxl2VzYAODHprx6j3Pdkj773uHRgPTbI
b82WdsTMMtIHZC7OQ0ne23TtlmZ49/QRxhdXDhqooD1+JuGRZdSqoTb/DYHXv8TuApjX04GYPFTq
dB5M1qUkq5sQLFQsC8Y1eouyv6fRUBVsk3d3jYqyF9QWAFd13SR/VBA24YXqn4Vf5sRK/9LSrR3l
KJoe60W3j/OIaF7/ron88wppHjyCd4HrhfP4xUeKegHfSKfc6drtT+jjbr4ijeC+CYWullSK7bJP
sz4uAVlkJPGO+Aa1ERYhFYz/VLlRiyUb62NRmTKVQOQkIvolphYYIDW366VpbP0bGlv+SoX9hNA8
m8qeECsQ7yUjYH3zWa/LV1JX2txRflItjQYcXbvaGiIs9XZdQxEuRazdUV/9gRqVtybp3JJXJyPi
N+6XgUaS0UIf5+ZybEOGBQInzOet3tf7tWPDl6Ep63/SIIwvKF1dRrB4ie4W3smAacwEaDNl06eX
Yejaf7h1xbfo7Tn5QdJP5jGepfbP3KD0LPZadn+Tli8lis5Wf2bfNMmRz/Ut5JuZXkR0JMNl2+Yl
+FA2nf7u8ugBm10NMp3o1n7HObdhPDhvAFDkuc5TP2ZL9mFRAAUvIpi2j/ZczATSOB7OXT2YQSDM
WcgRmyfUK/kZOXtSjsrh9Kfahy9cUBNfg/pM6otyk255Vs6wx9B9bfS3TWf3PySxzZqzje+6Xyxd
Ees7QbeLNzu4rE6O6Zb+dc6ak1Mfoq+m6Vjba7QnMK8LTdgTkqr+AY2Vh99Jg5oj5Lty4DGOtdJR
P8svvIIMgHI8eu/ianfdiy4Waql2ml9VspQ0679atmZDi+NTbBzuf+/OY48JSFMBspUBbMn2ZJdD
efw4lSEfp0A3106kQQs4vOuWHn2K1ktLxBURzTDD2VQMSED6sk48MhWG7KCFX86YTxXXTH9Dguzs
YjIbMmszc8jbUvVKQHTbS6fwhCe/k4LNP793ocFfRJ0izTfT1IgbsgB0NMDoIqO5CSkGqdMma76g
9UcMtsd999AsHnG1h5TRX0dv0/pinY3mLjxxiUSK4mY5+Zbxn8Axei7WcDl06ZwN8pk9RbRa2omg
+7y2QpqH4Tytf7lNBoBfLm9RvIO451TdsK60pXrl2ZF0gDPyVBW0A8qPTIsMyVFoOhpHByClmEyM
4kWgLmKQtgoqQw5ruzzEc3vGdwk7f5rguaWx92SIhW3V8ctEl+0g9hzSJ5raPJ5E9NweYvgs22P5
zkBTM3A77vSlqb3onlqj3TI7jWISPacbVG8G534Zz2bM2bSeRVV3y/TFQuP+FofNXkIZyJ0+Zun+
aVpKAGcY2LloDIQ+QPe5+XeJDei9kLd9Eq7d/rpO12/5gXguyEeVjY9iFvpeATTiwALXdetMvSV3
x8H/y9A+IjwM/PHrnIy9KBflQb31azN4OSouNym8VB8/hnY87qn352MCQg+3GbbNUHI7fW5Ol/8F
dbKzUu14aTmkg8WGeW958EntImcjpX6PcugPm1U6DZcHXwz7e4hLfFTMdT0fVbfb4eGAmZsfcBwd
Qhy5HROx1KjEq9/s/fa4GealbkJGmbOVjzetDwEW5Db0lnfrz/FlZcsHNYGPs+ZloqO+GV11gtHE
UWsCZNLXQ67PjGbcPzr5LUrF+Jf7EAFI3wztq5u6bXUr9WeZmiCt/6ZIAi9pWkO0Ci8aUIuoenmv
ccGAjKUxTnHbr6Oh7MeJu4BKjkmh3yIg4tAMIQXtsNSII1x2Q2wD27GIMZr9sqHZf8rOg/oCWj2s
BW7HZ1ch8YA2dsiiG74QYTn9CEcQimIPvTG4791BD0/J3IywWr6R0pZd67eQaOgrK7gfPVxXfk8k
pzqKxhy0aZrg73mNq2hpO1kOsQrhFwLB0HCcuGBfFWPE9KIz4+73NWARJKkyV6Ws+LJCl/eVbhsx
vA11zz6T4OPSO4z8ioQTQYA0DetYd7qrdc8XgdvlA1k0ZHZFZx+CLzqoFJ7WhlGppP6RcXZiO8e0
He0OkoVx8sH7Yod87h7RPbO/xbGm0D52ObkWw2TKIdH6v6Pvm5oPnQ5DBcyPXNcw/PyOk7n1Syji
qC2ywQncYnDr5FcUHZgxHBDX5dEolu3nPmsvyRgnT0O4L394qs5fV1opK8UQ6t4FU0IUcYKEEnaK
wCz1nAh/MSgMxbz+RmLNxI6A3H+ek/P8unKc5qKrne3R0osflTcJ9ze+5vuTxW+rve6Om37ZWTYJ
c38YzHIXm5NuNhp17xccFDGwtItbYRGMG8ZYGhUpSJaqZxqFGZsmBoQ6eT8jC2yj/S0gEFbWsn5d
h7Dp7i2CjrhIwm0fca1KAlM4fRf5l86RLgXAeMaU6sRXF9Z8yNyrjWM4vsUb1pcTuyBFQla9zryh
qPOjvHaTHbpgybLtGtbHUd/t/oLiiQw6JgiZ0pD0IhXBPUMQq2yG0x4V3JWkqK4d8N/lHETwgm8o
AhHPl51XuusJuAoYa5K8iQ5X0otPR/u97brU+XkyQDXXGVBsKHhD583LYV+m/Z4CGW0lGlXwvAPp
UVLu7YwiO8SbKrmYBMyz2Pco3u92/H7IqO39k5KNSq7hnZaUkzke3V8Zota/ItL+wEeo1+jqMYQk
t79JbRaW4/gGl0qo4OLUKX9TNdzUCG3cL0RA7giUWYESeejArRzJOn6IGm3ZM7a5TXsJ9un43vd6
6Yq9E3FwCZnNoGmmifNizHJwBWRJ792vDvX62nc47j6FYF/Ohfkr0bkPnZVc6bFAMQUgnnvHDovj
lGrflsdAG0Idppp7IE17Hq/jqP+2IY7NNe10HdKBdP3JheOEy1N88OUVo+q2z3pEzQkuFC1Bni03
mb0DrTtdovoUzadzCHRWxiYIzSWmRiT//EQm76zE1sflgMNMHkSWrr8DzjX4x+iDyMmYcKzcBbDF
J29sUKucyzQWNE/Lsydd8Si8Nbz0zrY/Z7L1MBegJLzMJBl8QyK5xtU5sNKAKDBdg2cEvtBkzhIE
nyWxwk2xKLxLH2q1h1+jRWWfxlDZvoTrH/fK26LpjSXAYHxskH8QM9m3LvxYWjt3JlPAKvEx+26V
QDky04Ti3ZpGn99GMcf93clv/MJKaI+RW4wg5kr0tnxiHwipi9rYkLjpRISibLOpS1GPm7hE5bk3
ebjrkF73jBiMk2Bl3dwhug8DakwvYZKyWoOiYYVaYIra/MMhMrPXhJ0jWwpym/+gikUL3IJta6iN
8Lzs7GKT2trWD9jhalltwdF9s2vMu3ZjM79Y2zC3Q6re5ONNq91Cb13343CAffOYOozQtf45jGvy
BFF9fEaKYv+7pQ6zZwDMDUKDyBX3krYf56etC9G9TPsWVqaLxLuRHjDMTiUsXUS3NpcwO1/QyZg/
x4ZyksFAJK9B3G51PrVYlN0wfflomiN9WNs5+zpDGb+QDDP8XTPDNLW2oX4Qqo9eO3/bPs2LZz5c
GWQ0Hdm2f1J8OIB+GQ3fhaKpP3VkjlzLJfw7npxUZFt4vfVNND6O6nTpu1jDK0NyF5/V6EIlUkvG
KJkO3NfH+PzjGYB3ud3E+ToaP3TK9GPFQF8zQHn5TewWKg2P6gYcV52J1aU/Jnk9vWT6K48huNd1
9D+OzmS5cVyJol+ECM7DVrNkW57tsjcMV1UXZxAgwQH8+nf01h3tsiUSyMx77s3oPIyOfB/cwb3L
g0Egowa0RKFUxS7tkPrCwXsAoBz39NHzM+jp30JOOZ8Hv4ysSCYSjUtlQTITJEubraemSH/w3xHx
Ud30J6WPTqzMIxxc9H57oY+1h6QnFn7teQ3Kk/Rzc0xkcp8rBuBeYIMNUb4IzKFuvgB50yva7yFN
m2fZJB7yJnfttkuDQzXZ4S4n60E6I3uGk//acQZFkPauA1Hc8F8XxljRcj+ooXvLeoIzt6WCxJnf
SyVor0j7HLcmUVO3g5SL3pPbDqx9GA/+VtJrPoRFFMOIK9P/jaLViw6128QP69Do8zxEQ87ot9eQ
8EkHPFJOV3zrPN3MDKC9EzkOh7WbunFfVLUlzEa58TZK6vCX8VbxvGIA/egTTCFFl/ePnZD53xle
nNKKFIefqA2cz5GG4lv0IniTonUfUbO7J2do2ovOxTzsnKL2Dzl3xb3bTe0+ZRB9h6pPlTxar/3H
gskc0KZbik0SqGg/Qg6hv3vp1ZrwRhpNZs+ctfl2a9ioTZO61aVBLz4mMNIIZqStf0TSJj+GW//i
IZf+S1uIo/jqopNoWP6RmTV1jj5ASiwPpFbK99w1VPGJ1neMyrCtt/mqXr3MOD8hzpM9ZQDi7aSZ
16Wr9yX6AFR0rb39OPTBe8K7cqrnqUTOmBhklvVrzr395LJ2mpexj73fZXozXSxhDu8X2gtnboN6
6MkB1D0t3QPiWvyR5mt7T4nc8UZDpT+5ddB8cjnHSHeZd3EEoZ9AEDbr2ElXOsdlTpo7R0JmAw4J
ibzitstvPxDF8xLhy2nKSlxjWS8va9V7y8YftHeYlFd+iynzv8q51wuGi96eKdbEhHUkyF7JDmi/
FuJ8gIbdoPyvLzKfn59nJaMRPXnfDATMC4YkBa1iI565pWv4ORUC+RMEOEsEqLHz9Oy2gWAWmWJg
4hghtMYmObaBaeZ9yzv8MUq25X7utP8ATKnuDHjknQfAsTGxXB8XcsOKLXieK3bhLAEhk4KjrqGP
3DMq7J5SVVsUfSaI71k+lM81ojdoqSMWxs15l3+PNpMjfisQIrOK7m8xDvluAI1LNpEJU5qGkLWp
G7cqLLupCSZ/SCkjr0oYbEkR/q8/6CoQiH6QrO+dTPH0pzi8MI5FNyfWJRfC+0151bJhC1rUnFcV
ZDdhZfUKfaIocYNn3zild6EbY1K0pkKM/3Wtnp0NMzbnwy/0EIGN42j/yiZg+FOt87n9M41BPB4N
/sP6u25s69DwJVm/p29Zw20yivoNEjJsgFNq6bZ7OJO52umhUSvNlIxckohW1WPLWVZZhx1/3Fx7
F+wetT3TaxhAvttWTjw/DBtIUNLYshROWyXYSdxr25h3ERXwdlsU/HI9lLHO4ieTZIn3kLfA0fsw
zJMznpj1L/HYZbstbDsWp4JeoHuSLUXDAS5oWZxD0bttsl47EelYHQb6jCo/DjGzunKT6ElNmPFS
ZctXreFyJ+49syZfEukh2odl2Zm30W9vuEfjK2txLYRwy8PR76E6Slx0K5tEO4v2sAeUTcAYzJpp
XMMClMK5bzooRjbPIcnQ3XZO5Q0KxhtxSW8XULsl3/lzVLhXidKUnLx2MBmfJ2KO/sMh5zFMnVft
TubsZazs+GyHdRJHULTSjJtkguX1KeCzkbVZTjIkdmAVGT2zc4iTcs7fRnbL+y/JSOzkFSymH5lp
DL5TsxwUC8F75DajPE847WJEEeruSwAykNLSLvO8DXIvI/+8Aczcl1B/9X0RxCbb8XeXg4OK5iXL
L76RAgw/mpefEcOt82Z7TsrvIXbahf7AVoz+NvmQt84XAdkeyTMrlWv9HI3G7a8KRdc7Y6XuvCMJ
Gj2kfNAjzvAk1Apj1NK05TVSaHpAkYPj7wOkm/jYdJk0/6JI1gNKDQTyK66GTH52/uiiQ8+ex4TE
XzT16lQqt7wuLS5YBufsmPG2JUak7Lgu0YLKRpPG1eE7wlD4ttCnuzwh7ujOgdzIVvweiV8ehOeX
/q/ClLF4QPG0fL39IAZ7zZC4kjecLRgMHFl05N2uXVo9NaDDLE8n9Sc74aaMsw3p8nY9txaD3uOQ
lkOG2h/79Ber4B8tNnxaSX4SyWgXuy2ZlQXywDS3K59J6wmrR7Z5cCCviQNSISMVMgNig1nfP4pi
YhSyyYWu83Rr0C3C8MgfmMYn14lrSGWcyWNzxso+oh7HPVL6Jpq7PCfYiQ46/OU0yej+BBVrjvf1
bPCs7HEWqwzJEzPULToo69Px2OUUQXvFb+i5u8awv/3oW3Zs+mfO9oQqeyx7ZkXSU77/rRzBIxIP
tfDE9kbMU/wKvFt6Ijsro37FZxMu99nE5HbDSSe6XcbXGY/Qf7dhyNYXUsFjMJLP3I/K6Xz9FEIM
VY+Zm6CLa4YU/T+Yzza/BAk/BrdSAbq98Zmh5Bdlonk6wjDO2Q+J3HP/r9ddOJylx8B2D+VbZDyz
udXHMR7n9p6kBZEe44TBxSmPu5UVIjLLsp0bA4Ru0znwg29cp0G1J0Z/np8qeCZxGJgI4mmV2LA3
Nk4YkeFGRsEuJE0508Bcr3uReyriIfVI3dk5dTF7O7dqePYPCRPv/JOa0WiJ/i0W37mEqS7H+cD1
4iEg9GVcijsrWhhXUzqiR9iuSVnn+ogkfDtFzzI39HZy7O+CYEoVoutgqmCn40BYw7TEWPdVLMgP
qEw05a/Rik8E+Nb1pwdRWxkfwwZN6H1eWja2YWzgv9/kYbiCpcf3dTeDCU03LNlWW5YEav2F27ia
z3nn+iGnHK7WjmS6sMLckCpT7S0fymhPWUiO7WunO+QFz++C6q7LlAMn7OcOCsA+YSqsH01cVdW3
cqucV5Ve31ubXRdjlc0OFECtZw5j5XZKnSU2o7Y/NnwkVn1Ehnn9l4N3xbMMaXntn7okHJro3ct8
/M2bguUM0c4tx6Sko8p1k1ykyuW/iZMk3YpmqtJDmJsJAzNsvrMes8Wv53siyrHCrnRU01OMlxRn
K7k0z/E8uTREft0u27kh1oc3Y/C94XdH8rqLWzFEZIgOZccOkccx7fq63TIRFdV9HNYi+IrXjl2g
LDka5UGqkIUOG8VRXDjY1bHgnXUUpNl9G0cuM4mGlXrBReC9bvY+5yUHLVxjemcRALoz6MKIgK09
2T1oT9X1JeaeRcyZETu6DRjBnPIwrbN7iCST2VPjL2xaxB/j9/mnL2p20DOjTIV3mlyrfPe9nzhv
/xSx3xWfsibJy4dHxUFrNuiO6wDNxO4quZmGOoIOqgyM0MKGhmIfTswXPNrIeTCXwU8ZVO1ntjmp
e2lcDDdkJNXxsB3ISC2fZYJQLTdNsnRAx0iCzcaKvkx/ekIDh5zhvCjKgvBAMrMPQV8Fs7cnsD/y
p8ckHOV6xmGt5G/8EQge/BW+eFaKqee9mwBTFzslcvq1dl7G7AXjtmHhwMzUItvgFQZw7jx2Y9/x
fPk1ktGahzlm0Uwsx54K9m+4RtpcApMRRiGmaEQxiXWqXlenSPtfhQArCDjX6lRdEISMYCSJQNb1
uD+CjD6n5nMqdkUyI3dS8Ohou+RJXR9p1hU2iCZsmz8NQWLFU0ToRfsPalIX//z5ttNzMxjiySHc
gdksdVrpaIxbOsTDiYfQ3wkvb0PGseWUf+BxaKrzCKbaPUbwCMVz4+K7OqxVEMvzbCtDIbSSANWc
/bILaZljXIVYPJM1dJCQQe1+Jmm4k4jaMxQ+0zyodjo0yogK77hJ7XQsQsfNu101oRWcsHEiyme3
rW13zlhHcq/b3v3Pyqapn8H0w2GCUeXdu7TwXJfKY1BKqY4d+Fc3pkn2B0p9nMWmGSGqdxoqLE52
UaZi9dtZ6my1J5vn8fgRSvIs5KbwCHba5KSWkPGCpsMgP5nyOiTKN0zotxZvieKdbvNpOiikV/3V
9gzbcUc67vIJcjFJzBbcP+6bD2LDzSSCsut3MgA/uyrPJqhe1nXyo0M4GDRMoGbBLMmtswOXPwfr
xPActSrRAolxMqifh8arbuAYEqmPoO4s3tn1lr46ZtRL46mLKfcrKsCqFl8row7I1rJ00s9g7Ahw
2DKezMyyGeOgav5S4ueAu8TP0rWE6LHZvfVNrEnpYNj6ggQ0+tsKdpuCCw1VPuUAWPYjhwEjs0Jw
Xe+6RETBH+4X7RxnPGZErWYlA+2pIBCg3Pg6zPShTEtPX7FdinKfGKuCv1nsxNOwDZw2mA8V6V0V
JQn88sIvmEf9D8MrlgYHJF9VW1cETIQ2OO/w4tqw8eC881KQJzAmKBrCmQzBcoOcFEuoMzmEt5o5
V+8inhag+3Asq/ZgehMX/0zGcQYxmi/N/Ib9OrFHznhyzWmAlpzAcepD9+Yhw9gILEhf4rnKl7/t
KrPZ2almopYY+4kXJJKTjd/IvZ+re2AbXN3VdOMD+ngs21PZjQ4MCrs2SGswQ+3bt8CkU3CTKiJ1
h62YlkrEla0Wakh8XN9ki/T9UYf40E4mXZrO8CQrsbwSMYGCd1B2YDBjwwmX0VFS9RQ7tqp6rj2I
GcL4WCc5DS9f9Rwe23CMoCkBmTwfX9mwZADync0x2s2Z14T3fO6rvY5L4atDYKYp/Y0nlRNr5yTG
sBslLz37pth++wUNFnypwF24xRRwUXlfjSHDwD2YKckMoTe6xZ3rSYEBjOe86uFHDDOoHYuLmvXe
FL03fFJ9DvrTm7FjszOYq2q+bygf8hOFWNzv7Ih5vDnzvMsh2VmqKly1U8wFKuijJpO8OTVei+So
RT3m0KNZtbKYqpFkhicqXYaDrgdrXj2/NfMMXDoXMkB8UNCb7OyBNRpOAy6xyhBbtI7doxvzZkvG
/MPKI6z6qlheYfBF8bTSPtvvGkJF/IQkzS2/65yFjeeOg7VcIU0dN/3hY+3s0fYRPBTmyaXKd06r
zAJupxNaamcK7PqH/DKsThRrU+DxpsYpjDhiWFEKfxMawwCA51BPQm/IwAhEivoIpc3tzYUb6fuV
COOh3zNujDsJ3zBMkb8LyI1oq1Mw+ap6Z7dCB1kO7RAuf9M17+0fRgKO+YNwF3kvIw7W+F8x1rP3
n7PoYao3iKJB4z00kNTzsM8cOcmjdsqB93uY0ylOuKTy2YQ7d+lIlNjGule4WxrHlM2xYd5PLIOH
p/2E2l4Gx2XKZfLc5eSi3BFxqs1LLVUSXnstMvnSI7FWv3QH2nUo5jVVVwc1Ltr4IqjYwUN/X/6E
DP+zcwg+zT3CLeruJpZol1unCFjN6CIBBe8r8//oxbHUrKSf+PL2E9C475fJJn5/QygtC7t6rhAE
z86fgvYuy521+QzDJkxf8LTh36dNrj25cxUn8inNqsg9aSZcwT7uOIHuDM+FPhL+5EP6KIcQ4aRg
P8XOLnjOL7bUznwLGVjpQUJiGRYOJasD/wkuZw1OkUvkU8mH4o+jOfZJCjeD7D2vOHlCG5eXiQcs
inaYCOL2jCylvZUc6oDJzpivpdi3iDeh4c6FJtM7tncU4F9dmIj+N3kxbTNuZ8yTpPNbLZbgTs2u
XMRuRcf6f6e2YEeG963wYeIGXsPKbqA1ffHf7FOOKHZLRtlyBKOcy2uosd6w5nr1i0PeDHl4MgGj
q4IYCnqLy7CsmLzwqXfjDU+NMGI/8K05lqbYbRVIwJxr74wTWwYHuYrWUHy0KyEAHQ625IEaTLpP
E6452++x4xMu4XGyjg+m0pE8FHoZQwVJkjrRD6V6Qa4YLmBasqGNJH0mjAx6NdSV+KKBCBeeaOCl
ZRsEoO3DDvQyJ727xMgxVffpUpSS3lzWxv8SzKqCZ11zYJ2LBYnjTsICYxLkzppIKqlddzfIKCmY
JVa5rC4jSmlFZtHKYUYwi2bGTVyMLg4r/2P6PBWR7Y8DkVfDWw9AcjvfOj+OPlpL9/4fwQmJeh8j
2WDmyrwlxn4nkVA/MNQ4JJlEsLQfU5f6/UHTPndfIAM2g8MjraT8MytnUs+Aj4JCDosirzH0hTc9
C0uSMTqaW6w7cMumfU7a8YawuNql/O+TEcfkFDWziDdppzMd3RddA1zf52Adh9VU03i0xLyU+4DQ
i5CMhh7+4r7OY1zAabAs7WsXBCp9VPWK+jibkb91Tqje3B1L3cb511zw8Spqn5Cz99hWjJkuDbPx
eh/y2afptl7yNDjmcdJ/DbcwADyeqQUlmXx3/klGQ5rjhVkfghO9HKku1NMsEbyPFU7A7ywJSmbz
9HiKmt9Dd6g+VtIJZio24Nmawj6C6IRbyzASwkoo8dWQbWrekKaMfEczRh/ddONQzA+QCPN6+4cZ
oXZzivPEk4aJdumm0vaPbtHndby3aecyhM6Mz6oQcFY8LZN0fDzt2jP2yr3ZIUoJg78D3LKrh6lA
bC8CeoKqDocWftgHI6iYa5XXLA202GIINf3PYodVneC2u3KblxEBCAnlDqRRmc8EgrJ7ZgzDZMNQ
oEFo0Wmy9A9B4Tfp+6K6FKo3UIkTbDi+Ck3/4ZHVs2E0toR4YRLNr5zgMt2VeOCS91XitMdqWWYc
a/vSrdik1IedwU7e6VhgMAtzV667zsmaJLjmrkflca4Dze7mSHeeVU8wOGMRvtBY+eyuZitrHLxV
qePP56VvCKBmYssQOm9tGjNnqkr/QEie4z03rSzNc2iZgL8bshPcX06CCHrICCpp7vASk+c6OVOX
ZJuoCLOIaIVYJdd5NHV7qcuhwyKalwFbXY6FDWaWKfY+yfsViK4tIG2728ZStHGvamntQ9lU5rtL
R8WHUbjuZU5SUT7iiFO0gn1HKbOTmELkUUwKgXgDnIjJb0foEiAAyl1BTkELhVFg8qj7mLYVW0HW
r3sUYGaoCQw/fZgoo6Dfk+k0pY9MdtvyxGmDIsW8T3jJV6eoen/ZXntMDfn04P4xIjIRwwXsBu+j
sJTLG2zsoF3EMTJcRhKKHX5lWq/qPGE+DXYV95SutmUumWfGLGHyXpoMUslsY1nl65chCoNgOHZE
dfAKQN8Zj5YfyHHapxrGFDCwqFxvT1gQ1FzrTMnwtKJKMf8HWklB0MRI7mVsc2Bzkima8uSVxrTF
wy32pt83/WohmQbaMPlYMxRwyvN4q8tKCglMgXI3TqaDUYLdjMYkvzCkove7qjnFrgBxH5rxH50w
bsktqs+NvJJR1Syv/ewSCXZgI7sr7+j6rfPfOuhU+6zy6wtPHLxgqUcWBo0dn+i6okHs8Otm9rlR
hdO+EPCSRPM5Xv1ANRdcJ6a6YtCpDh3Nd/0fU/QpYUBUA+EZbKiEiXju+ObO0Uj7qsz8Z8Egxn2Z
r/MLc4kkPjpdV/4tcnjUzbqEox8zdXUG0W5Wji//IMZ0/Qx4Kf5mE5FNbBAiXmxDS+nf1cHSz/8o
792nPJAlguZYpO4uHLErYYDS3uMyMKM6NCIr6rNIPHloG1v4ODWX4Xlyb1gH4PIUf7uMVDuSRmYi
ZSCHACtnDMvVa0/ioLwW3ML17wlfp+PSlafFxNDJG/z5nXM2TvyNE3WR/egnS4WxoVVym0PHaO6G
pXrjeh0U/kQci2s/bd3eHWh8gunWEQRdyPZm/EDQtIUGXvIWPOZw12Dzh4ErnmiMOB/iZy4e53fT
FBDgmH78yxzGRXeEdqYxn4gG83hGOzra7Vh7OOALPGAZw54Sad1v7ert0Ozkf5MnycCPwaTeAHd8
QAdiUL1fQ5uwZqPp4M5O4ah0fakS6bukn6ett5fDUI33JSSjfg5ZieZ/AuCa4DNvg9F7zBKGGXeC
Haf9XQl0QEpME7Ve/8kIMwjP5GM1FzXohXF7JNMU9oaY12OaFQTp8seK+lw1WWaAUvMu8n9D6sne
2fYVwXBnmJy4OhT+incrcp1UXIeymRh2t5aOZ4Pkm6wfRR228wMgEaEQ8//T4snZLp4CUFESJxqT
rpe0FZH5EtyWiaFcZKjJVEUW/Bvsv3FHkDfytiYQFKQ6JIVJ5zyBvCvPtcOsdaV2MGUpGcKmbbzs
+eKWtMUiATWBvNc1bVpvw2Ctwb+IY2NCCqabyenTZ2AaQJ8ljO/dehDBHWVU5NzlsHjjncAOFcCJ
1l09fgZhqMXFSaH0Gb+HiwcFlw5Tf/KY4Yc/ItXEwbFAIZzPpq5xnaq0qx+BThdJxeXH9d4NewoG
6pqZUyWZ14iMF0Jkapj3KOWcKl1+Ml0NgHLVLoHaJ41cokNTpWTteIQgYiKsMLiqHZyI+aFpXuZd
QheOobSa7esiqooJqjf7hC3loJJXT89rdzNpRE+sIp+mfdPm+bwfkCCrpzmbU3/ncKMXV9vYmxlh
rr5L/DrXHDQRR54L/ryPmtC+6ArG+t4XBHLdLRyRaFp1710avEyUyBQdjMrXGMvUM0M63JwkNjn+
UXs4pwHPmZg/9X6dnRuOPKxJI5T8I3dPOWwSDrLkdMNfgg1xE8rlSUgwjgVjFGFwisvZPALP1v6f
mXyJHOdowLofAdlqe0xdkx6AjolKKzRBxUEDXNJvU3rskJmYouplQclQ9Xbes72XBQW5Q7vPyTgH
hNJuq94xE0kWQqTU1537j/O0AU7SmOhaeclLYNbgiJGsGHcu07B1Pyw2Dxhreu3vZLGeGrZLorsv
Mj0xEpfx2Ca3XYdGpDykTDBwi2F0VYCNqpguLGFs+NIzj+iU4xrKOCLJvStEd1oXp7HPhHjgpqK3
Huy7LUCMSaaRVWAfu672/2nf7/7DE+qExzRM8qufUWLuq3KkqnIkPQqtMi0hePjAhmVcYaX5FYKx
ToecYusc5yUJ0iYTDQEUa+nzu5GqcJtZt5GpDxkMywtYfIV5CxfxPRGCHe5xmG33wN/hv2D1kj+u
69XlqeLLaQ9N34fMFEhotJuYIkVc+OHLoRLxWr6qcPm/pYty7JI5LITdEXkAEUTTyovLXClCrJiL
P34TTW8xJ9wf4QWJvS+1ifur6Rz9zl80BF95Ww/j77BgBMRQ29Ty5JZT352LpkcY1Z3Ksz0iMvko
eTrgS3AtZnhUka7eK9ImQNCLsh2fPZB2exKMpokycZs6v+fRkr9Zh9xEh7Uvs5eRUaC/UwHV9b4F
jJp4CrBeMi4Ii2RHHCpodc6GEWiWfnAc+WNrE+ZbHm6qopLWUO891jHUv2vZECrFYCsbGgzSMvQq
b+cIZMJNksJV4jjTzRSdiCbOCeBIKspC3ASKF8nu2TTWqS1KjG53y8SM/FuUgVrOniYy5Mlx8sze
UqJYsArKrZqY0AbtUmCuGqB1UzkDCtwmxXdX7ce6FBBoxMKF19wZzH/M60T4dyTZ9Fc/uGX1igwM
CRKjNl/RBwmOTdbZO6OVccvn2rHixJQz+cvoqbmkgsQuXBlBofZBHMfPMOKmOkTDTDgL/k+X7GXi
gVsCBFgmvW16YuwIasFMDUeLX+PRx+XKGDDTJeED9Spw8YVGedsJqV+/4x3tjxlDb0uJVROvQUih
cq4ZuTnVuUtDAOPMz9fwolNef2R4N3nMnUl2W7Ogr1yYGE4NFZUipm/qXDBHxUWzw+ZpFGEEdr56
0JnTtiMCzAWbSuLXmXZMHXoemH+CMNVbEkFn6VFhU51DWmdtdiyGxDm3qtHBPSNL/JVDfYt9obUq
3mpGPmT+0S14W0JYk6NFYGS8HzYuDnDBCsMHLWP96LAgudmyDkz+nXlw0GQnlohHTPFYHIG+Llha
0iLcbtxSuhETEWCQXS3jmj3GUzrEJyoBhNFprh2QM+QjdlvNa//CaQDMu5bFsOzIMlphLRGe/fRo
jV6vMg7Vk8nmoDlGN0E8QrSJj9GiBhJbU7wB5V3Hyq7AP0i+qPqEDJLTJNNruXsthjDuL4li7OJ+
uEqERu8xFxagADhN2u95jNzqvh6w7x6p2lrDAtYo+2tR2O6y0U3U0cwVaXc+xoNfBVw4Qik980dE
rgetH+UTOzIi7glxWggVNj9Tg5XmSKW5yl1ehRyFjOWxhOd15PGKUTsHdzk5hs5+ZdBlf4hCQdP/
bXUnsVI7WVs0BA6qzGEtKrbcJIeR0Mmdw/8Zt28ob4qbJtYcGfAhnODlszvaFjnTLUo3hyXqimyx
Fo45z9uPZkjXUze4Y/6rcdaMWEWPgKTpUPZW9jgtIHV34xwRSDF4rutvPH9KryTsjqhJGkrkAIaL
ZiSEIFYocXnfoLB7tinhOK0xS3N9reD1ixl/lcTXLqQEdUu98wkMS/fo/qT29rNHfA5PyMXBjtmf
JnZXXhNbxssubu3EQpliGkv3hVUkU/130VqjIGSJIsSHsBnX/wSiYgXC3qM16s5eHxM1ZWSXfmmU
l3TPSI4peNkobzyp1mATT7J8vGBEC5M/iSX24RdnvC3uCZ3od0sKN46aMi7nko+SwUibkBcNnlH+
9eqIxdPcoqFFf9DzIz38It8aMuf+DSP+P3zJqiF+wAtXjslBDnW70+UMU4xDyOb3ASgo45xqJvLD
a4F0zh6h8uSelK1tjnOdLuHBdn1jX0uPhaEIqWmiLppc0wJKyMv0MenbEKetYqy7qVaQWmbB5L/W
jCRRNE5qLhZ4rIRwiRyUvjrA69BtxvPSPEdI4mpXGq9Wh6XwRgJRmpq7M0/SeXxYVKUuimcdr1m8
imOrbsv0Rqmd50xXItlXfjjer3p14cBX3uy7BrIUx3Snx3PlY8Xf5d5YYwCwJVholrlIoBt2fylA
QxMP9wsmdDqoVfT3Mtd46OREwfbWC27GozfRyGxiG1bhd2twXG1qBv5/uWLzp2TAgX/EOlY9i1kE
5CDcxCLmzv3SQzShwYsNOR5oU7O7hN9xdHOs8KzQueMyJG1F4zTdWVcXTz0BBfz/05R/DiyTm3f4
Ktzmmzn76G8AA9crqUYm3zI9iuFNmdyRy9WEIORp7AVAvQaL0cHFkK22iZ3EdzQIs2BkdGnhxopI
N2z35vdiJwxbt7gGgKSIHW5skJuuZNnTK7tsCXxfutgQAuL6oFakGM/fEZPV8rGpnHzEsiwIN+TI
bHvz1PW9h+kd31F1LJyIOnYUE3YEFntJdISVVSP9MmAjWFKCpLHbteWx73w1Pmgq3fGk6zn/PVUc
wkxWneUtt9Ps70e7EudUot7pHQMhahrStB29bdgIcyI4fGJaX1TjW5qXYXRo/XkeD3M16z9FSqF9
a4rNi6xESED1CJxH4k7kk6wDRjvjJV6DzwbIv9nXtfXrzVJUPMRBw8W/oZOff6W5iuWukdKvdoQ+
TGhdykuOcu1KDIGqvG9z27wbIieAJKWsvwEN8+ZOkYX74Xrk6NwRX+Q/o/M3H0TsrKh5Xj5ckmQa
cZgD4gC/rXbGTJktq99cwdOS/1BU8/gcEPs2X4DsOn1No1Cex0HBlBIYkb5jvCZUfWqwVQNeVcpe
gzbHYl/WSHDFNFX+HlFh3MMVWvxhemwY6bAESt1iuzLgXoKM0v+iaWrtfAjo56dDpUKUh8wjj/ug
WFiQbQmhSC91Bsiyw6dYz6d68qMzAYnmSIShwXwwFynk9kxxcsVb2Tr7srMCV7dilwVmOKB0D9z2
WPoFm3MMqB2d32przp46dqIDwWTru5tVnngoOsSqWwR6jyeRpABe4Iy47NmUX+ivDo+sVVMaX5uo
ysQL0hTqUbKEvbk4kfaH86Lzpj+UgOBiU4k0/V50RhRFQ8VH+O7iYceKhiV3Trgj6X5TiSDypusk
RHQXSxz+wmxeJdweA8CEU5PavBvG2M06EHJbMSDybYxuuMZStjuVkaxN6Hhuxi/XS2k3NtlQmPeJ
nWDMfl3T70Yj4vKlucHCGyNToR/rnh1SR9OwrPCMJVTYo6mcmJiwSQPurLqmnx0GZhfbFc6OxpF9
V/39OCVS/hlIPHicDV33fdYTGQuCCqfPICYgJnxjhiqS90z4CRYj527SUBMOh/9scUDuunWtnusg
bv5k/I2vQ0Wzg8efD5Kh5TS9EQ9qegaOzf84OrMlSXEsiH4RZiAQgtfYI3LfM/sFy6ysYt8EQsDX
z4l5Gyub7uqIYNH16358Zf+rFqD7MM9ZD3QSP7jfNQopPO3KZperNepO4YJni8daGXsXrWJ1mYfF
f5dRXt9TXwxYx8PS9p65AiJXoASkUkTM+WXh+AT/hYD5cIdpkp15OmPgJJRuvHbnZU6jvldLW8aF
9sEoO+YDMzlTJtrwroNfR4jYgYoIFoXHTTESzdiKALbrRoHDeWN3yw9cLE3CcyGb5vHA6bKKdqWc
fMDGrVN8DjK0b2DM0RA7kG/veCWS8pZqO2f4ClNFWZ47ZfqAZlG59wCY5V3js25gU5kXfxY3bW4z
Xeni7yB8V9PRgizNQT+CdkrJA0srzsPAK6dpGdlw2WDtPy3ROKIsNb/bCet+8TZSmlC+jePa30Vs
f+vvSAayf8QPZf+NUPuKbeWt3n+cprrmAqNa13ghbPnTSad8rAe3xKAXCshyS+nGGNe9cbF3Qrpk
iZhoUE7G2NX6Kc4ky0bFr327TEX+x/iJ6/y4RGUJLCq9qAOXRcIsw/hV7TyhyAWxIgxO84AUcIZ2
MwVP7OGU+1yvnER4+NatnG8qNxPRkyI37+9w9M/lxWvr8XfyYrc7GhtX7Q2FkRWrnFyynmwsvrNN
H/XzhHi3DO7OihB1aTNKZ+1fqi6o40f8t2Lmr2zcv22Zx8FFyEi4n+RZzXM7Vom9DHk9KSIRnjfA
e8Wb+8hsUiWvHfmEZDvhW5/3Gjzs84wdsGXlYIZzXKC5v7QAeuna8I08ls0AD5zzPcQl4gkFzogv
bGqhvIsg7+abKcLvSasYpQunMsZ5SfKuiMvD4EaYwmLWM9sATvQe6DiVnCYPHP9RW1oGb5NFjFiv
+tLMW7ZgyIq1jeenbEkp9eLoPk7bxc/lVzlrr023berVdlN3SY0/W8K9w6PSZyR9OBSARNSJ/zdo
kQzuXJxXHxD3CveYsJhQUITE+CwtL6ldmLVipVykK8ZfCRyNVV+MMgObli97X/M7Y64Zcg9pZR1a
ucsL1sy3WY+wJ2Rtgk819sb/iTh9ngcKEpABaakp//jB4g9bDjotMQPuCOwQyRhfkBo8xvq17m7z
kcrJHbG4BM5qy1S1zVz2WRuoefqrCbyMfX2rpSRJrPqfuGyAROg10DkbqRHzPzjf9ddJfCYIsNDB
71qT1rhLrVlYckVlwg6gZaTpByMY1RiF2w2NHhzXIPHiGph05TC1NhN0OjCcimupCqrhga4VBBsW
t6naytIukEwHeh415nMNKamkZ4Qxq71CBzFDnbBDJIhiBseEl8PfY/XUhcOW7tqmR8HxxBsn9hAS
v99AFitLyCx+Js1G8Fr65y2YyqHj6vYPhQEppRWMFDyKE3S6jTsl4yOpT8PbmxdkBjgysq8Wm8kf
kO/QGuJ8sgujgwsfjNwzTme5yPnkcTieN+gwpD17uE1PA/ZVvIIVDJVNj2PI38GENF9ZucIULVGu
qFoJ6rC4y1cFOkORVMDWK6f2cx1YuF/tRQq4lK2fq3UxR64YgDwwD5ynHs9MwoGt6C9+HLvEKqUj
oAWXJvjnxy6yhuP71SFfSucHez0uL6nj4sHMHQ+5BJRXh/pb6XecFgBiVUEXGVqoGLZld9WMPcIO
17gI/NBd7M/ivROZ+zLUU9vsWUjjvy5NLfglpmn+RSip3yRBQAmSi1XNRtS+oYEH5YTsBOS9Ggxc
KImp1utXW/bVzxqKDJooSxrK8uqAVFsyjgnKXRmGKOhoqxvPj+rnzCpcSJXFcMtHm8I/C0zVEz9a
uGwzKB49Obg8dw5uFnb0gy9Xs21dZt1jX3ciJeCZIzhgdRuzrb/EgHhpjF2rrcd49mqasH/k1VkB
KJQ80ckzNhTbh7iu32vX4pmfs3b9MHWICZA7s862agqjh9ybOCgwaRuCkcJZqo3xBCZRSJstvJ2E
kN0hIfkSbel0rj0mhAIFHO9/9z4NYv2GIVAoApu4p1MWhsDl5ZT9u87HIOtXd35RqpTg3DBbcYzj
++bMlqJ9Lg01H0FrHHJuCzlll0aNh16oGdYuvN5oc7VbHqmdaWIytppwe4Eakm8L7uczfLuovywV
6+BNBteCvGwW4W+15F6+rCgtJngQsE9TKdgrVU0S/akI08IwCQn+HlQXRu/eUiOcV5xhn9E4+Z84
Wa8FNvnAjemMplP7tVWwPgaoe+teREn1lKde9t2ZK3mQxJ1zaHjtZFvdDVxd0HCS+9CryRNzemBZ
yBfB23hJYg7TKo3ndjvn11GkbhpOSZUI23TfTv6A6FfkPWYKusPecJeybScIc41iL7E+Tx7WkN2I
0eCvszrpX5qAtGCTH4lzEtbrx8Rz0GzjoVKf8+zojKVTnr8RDrafVS1FRAwsMA8RsCR32/oW9t7k
8tba5IyyL/HgJQi4oYEdxAqbod8vsKwjRGBDJFdVykuhhvYjXlC1Lglf3h9shHBEgMkx4q9lpi4K
G2t+qFroCJgARrNvTKIeQrk4Zj/IOrsV9cwj2Z+TIoPVIbuHaWiiP0vO7XIgkBE7GzqURL0HHsmC
cWJNgQ7N9pc6gpA5dO1mlk5GztbfSamBrLKM8n69THk4+oJZDqfcDMlTWftgMSYM/tluhl3cbtt2
tFCpdO4G1cb6QnCxuDa4kDhzvmPkp5gz+Fze812ytx6ohDyz+uITkAJKzaGhzYkZa5i7m7ZA795F
sb/wJ0j9L37CMq3fsOLxODMC6ifsTpCafAoCUO3d+pmTAFLoYG59FLij1CEagPUTBUIz0Y+Vxhq7
oVGJu7dZe6ATbJnT6CaVefTjCo3p2291/89OOA+oCGntSPHnCNjzz+pBRgk2tdfp6P5KB8CNxmXV
YnpDovZx8uPoaMTRwvY2nxUZAE0YmYaFGTIRziX6ZZL8hLe6Q0vAxDCNNMG6HHU/lVzQ6A8LU6Q8
gUtlpclGDf4wm2xeOX0WzSf2zYSu2kkvp4JiBM6Gqswo74rJZMvM779zHepoH2VeBWS5D7OfjgfT
N5EJKrvasY0zJuwM2W5uRhKrGn3yN467cE22ddarsb2s2vejM0JwR942xlbL16+lNsHtxIuo/ks9
z8JUOw6iuVZC6esoA8atZqToYhP/pzwMYztE2VQSMmMlcxRdk936Nbbj7fUwB7G/momjLYQASHRW
eii2a47mYKrMI/PvJ/abnXSA9cDrmvl2AXAeg44XdMvz5ba1xTYEs3XqnyUpiz4k2aPo+sg5uhNk
TtFozmbV+q10C/456iiW7iGfEUQ2qnKi7ziBasWpjIzBpsFzXT7atBxoZCmT8kchucYno8bozdGR
XfAbhsRp/Lo1//olICNWQ4/kh3FA89ISzVS/h9MX6WM89O0rtkUtN4ZjL9iKRtV05aR6Vm8jDYev
FnY3ZgI/HpaTN/twrVNKdZZjTLC628u2cevdqEb/np2PGXkUoLtGG/JaZX9jPZ2PPylrVvevg19d
8JYYKng7BL+P1p/Dx9SiuH50uWXtXPhuZ89tGdUEwkGntdUWMSuvvg37znHYNRl5Y84US0ocd+OR
+nNuGW64uXBJq9/JjCAA+ShOdZs3qx8DZhkk6+Sk6OXNEGHBpFQpT4rNGMiOaimoToN4iJLrMbCj
AGAFyJmFOOH8siywgFi7bFm7ZcC5sIbU875zq0RD7Ralbx94tGT1X8miW58ChFuKPwyq/gaKUNq8
kG9vl2evCJfnBQsrUtU8RdzgbQi9kGs1t1Dh10K8rKjvGa/xeMreYDvH80c2FFN763qjEHcZVeA8
7ooiAKZAXiC5MXj5qDeqicPtVUg8ifRx+f8FVKEfUBIKiEddUepdR5U3R1XJhmWD1p4MD5HRy3Lq
q1bf8HrnVUPezk6/SGLUG0n8R5gOlgSDmWmEfkuXolF3tpSx3LmG/+KPyhRt8Emq1FNPCrYr3zaW
ZGRXSFmYh2jGMg88xFuO1h1suj27osQ9WGPSI6fxXG0rK1i0c/mZdlPj5B2+8YQjhMI5wvOYLBbx
DmgPEMm0mqf+jbQUIIw00om5ZyXQyn1r0Ni/zMo9UvGbwfE94Gmo8id4Y2xIgtBU75gm+3Az9ot9
yAYL4ahZpxWLKDxXdfIr2c03LHV78d4O3TrtHKmpgdyw9ybTbRPXK/6xLJj9syZzMT4OFOB1760f
cpmgpSB7SBzZXPS/lr0ufiJVY8dYvUFBEzV47anJtNh1GEoa6hWA0QdEZ1gfdTdMpIxdNU6f4Il2
Ch29+cC6SL5ixUi+IhFm7jNswwn8F1PuBSiNVvcGB8pwW7GuPaJ9NA0ufMwLZ6IlQHxWD1XyBxin
ZJuD8Vk453xywuKVAyNGecD8lXanbV0QZHmNlG6CV0JgPjhBdDgifBghne0AwILAIJFkF9Y5DIHX
HC9EeOS4756wRlTRK8s/Ork8fJX5rgsX8WjrPFtOEvjBrbWp95rEJQFEh7TAvjRNfpGNi/bGziIF
r5LXHJbikUt/O/tTdTv310RJaNidPdUOu/TLSP6GVC9xEbIG0wKdB1vh6JxXPJEZKUYXNuGDP6Q0
R/rrYJd71khYNWn4zv3/So+t7Rf3VCH3GD2xfDCpSF7hpsLD+R/N8RgvFZICXW6V0lNNaf2CYsEh
V5GK2KiAd/NFIHL1d03L9p5kWDLe9bET4wh0gfApEmkx8VTN+p4EAljpLGYfPGKWuvP9uH/F5NR8
M8Oq5DvmY34bNaBolkKUbFLytflHzk1H6GWVYIc0z3OWnec2zZ5wYa/pbgR/MGwNmFfoJawP7lB7
NYs5fqW82vaiuD6OJGmube/UYieLoK+fk6UbvEOw1syp44x3FXyKXRf6v1z1IKNaRocybhAKZJSx
iWimGZxHUvfxLmCpxFWX57bdTbyPnXeJpBt+jqPzlpK4IUzROsdA8aoIGr7hDcUQIrqj4WWdkG78
lte6JmAkOLLGnVPct8G8EjIey5z1pO7ZqEWLmm9HQU01xzRQ5pRwxLXpVuILUXvXVq5+W3rdXXFu
q+c+FqjFzp0GkR48Qs4vg6PhbtfHaOGOe28Fx6vN6MGbAzoXT+WxGGX8lWWR+hthIeZAsMbTb1mH
NWUPg+lAEgB0f9FjWFO+SfdOgx2nmd+Za/F0LPnk3QYNVikavmzGYaQnqnVKUDBJXlNXkp29TgIX
wiFBjHTNaV845kQwvhXGheXlyjhYHmJMp6BOe5a6+3rJ03wb4iwsjpXb51R91v2fKq7cljnb6TBO
OrH1TymHtXYvMfnf9jFr/R3KumsRFTthQayS9sbnXFYP09JLNkiQUtx3iDhQ6aBVMwJOqhbr7bwW
wHo9P+7MqQ6Hrj8sLqI75pxeVFtaXz3nVJLdZkD3CxhdIsThuaWa0UURVKScdglrsCfJORKiKOzj
YcC8anKuw8Vplo/g/20zRT/nRG0FtW93WOznMyehILsTou0+mUzr4Si8UAJFGAyA9lRkw46YVkcq
B4LawQ8be3AUJSEbunSX+VAPsc7PdY7nHRKKF6N4ctOg8oVWzceE/VJ973FCWG+kDCe5HxMlrj0f
+VS0JyGz4DExU9B9yZwaacpDlsEc2eaq94QSMWhsFftOUtkRUDbA8tQV5MIZLeOSEDAOFCeqIOxD
jttxlobdU7B41TkIq9wBc+sP68FDHOsew2kd/sb4XllhLEvk1TdDmy47I64sbNSldTc5iPU3qLWs
N5yWgMPjBJ6f4hsCF4+ViLr84HHguDaZtEXw2WOaJ3w+586357vk29j0BPUeN57x8+0EfKI6sX5Y
n1eR9vF8FMSRAg7YRPQFP4f12cz7q+PcYGnCH1LXCUfNNHTYw8LUI/apy+LA48R5xMHYedt2JGod
0+5XhvU+CgM1bZuMlQLuau0zmZrG/LcMUXkjZ4xa2xjtPT6Gxg976EmwfUKOkooT7napQ80bnDiA
OjNMezPe/pAXgW3AFbMSWcEOrOwzwyzG+9qEc+l8ZHgQb7Sp1LwN4eUsB5oEKULtHXwDnCg5CQM2
WsePlVBQfcCKByJ5NCCK8A+3Tzzg3BcqQpL1SfeKAx67zbbhrDSTOau6K4NZytoBhFCNnxTXYerw
8BHhiG2StwQn3H8sE0XBbzgjYGCOEv6praP6weuD9rttrvSQtYeZ3Mfx4t8WzsDLf1zFDFepaN2b
uvMW81O7edw9uQQYDxyYO2b6RYbNq9fVMr0oFt3VxUUoOwa5r7FUzI1wnzrWh3g+vFB8B971Sskj
Yen9a2ULB8WPiHkuwA/tPqSaJOFkYjzEb89Lu93apVC+KYqkPIgdgp+9LPOUBLsaO4TazfwK5f7K
Ug14xFPleWCCWhre9KMunvXiTu4xMBRwbuBgILKwVwOkMQmXoA6auXGSI8vkkMXhkCZKHpOpM9dl
yOCvz0Gm51+aLsK/PUeiW6iQGQYFQXv1cdBqWt8wk3PakN6c/GrTpeOd9pzkkQcOhCyMyyNYMR90
68YfOeWf/98R8unahRckHnidiD+jSul+dnsCJXtI5Tw56y5rnG9nINkrhC6jhzLL5Tthj9b9Yrna
RM+24TmJlZJXoUuR8trJrSfddfzy58l12BpdrQ+7LOujBDcI0eWNZQLAIV9nnT7ngHnVKx6dADQW
S1Hna1iD4AbU1aIBCBYecam4NFDIjfThp7v8AThVSVgHilVzsZ5K7S7gyHOL1W9I7/iJqi8inSWl
G0OnJuoe2uHODCA9Ydx203QzehmlcpvMr1NuaH7y5jtFFwo/g24YBINDU1LRheSKV52ZiJ/F8Pty
wgOpFfDsqenhjurRuSX8BzZmJMjyH6yDOOIZ4CbTWetobk6Vwq97CBQP3EvGCU+eXF8mdxWT5PoY
dCumj0Gtc0phSCbSM1MwbuyNy6IyufTXLu5HPAXrenRz2bkPxgdCXgNLwwrg1XCtdNUbTqkNn5b8
YxkL+dT4pb5cQ7Lrvr0uCIBl+I8hIKu/YkFL2024pHAL0yu+IwHoXYgFhyzh2ihNh9dyssP0Z3Tq
oRkxfmm1PLdRVjl7befrhS5EyOjASeo1FSXN0BvLhfTNRs4RX1eHg7+Hhpj4j57NTXyOO4a1u7pW
4WWl2kLe4q5EFYy4xccPRExTHePKd+ZtNsQjNJhFDzvQKdW4HxAteJtG1xjstgqDcP5ekmSAT8zl
O4/rNlarfXMAefsPEqwX62f6pZH7d93iEIK/zmx3uNp1f4+WGA6HlqECF0ZWMbhjaCzn73FpDMKi
7uyfwnbJ8iinuSe8PU4xxTk8b4m2SSunJ5QUz8N/d/VX8crJ7mFgqhoFDkGNZT6lWlshF9s8Udg5
VMdsYqG4tXSIXNx6DOm7sCNP0TIvunYHvk89XCO5jEv0MwabcPZq57Ghk2zZSH+gamXs4S8eXEsc
HAIYhfA7K530hQ4Q4V1w+Co+hkmn+qDBCLzOPYD9LQR1RX/KPGWs3+ZJpepQ555zoUkJz4oooPLs
WYVymurGyOu3BdWepHAKrE0UdBSFVy9QhFNX71YwOuHBR3X7ceNiSVhHxMM9ctDVnAmNdpeSxl75
NmZ4fQQ/OIHYzIAHQ7ComwMCDCt2KONX8pmgR3KrRljjft/NmiYav7M7RN32MS3IY2/7ZGBSwOGu
6UW4NgQvHsC5bTQ6k8tWb5R/VFeb9m0k+S0eWPm6YtuHqYf1E2DhHb7D8kZDW1y3a0GwjJa0urAX
ivaKvx5ooPSQgj678ZXOU7gHfj+/NUXvYG8eY+emoFUpvM1df40veS7bCmBWMP+NRWfyDx5l01Md
56q9sKslK7tRLMieitibr6Ri16IkRhMeUp9SS4rM547hwrIyRYjyOOZ4ZiRBS4/1uE/arP0khLhW
D/yaTXMhQ0dR25KDQzuzQyRUwGXuL78FRx7eGSYc6i25PkFTgUDC3vGiYT/vdImlpruhkogDdVJJ
2kdKfO0d+fto4xmyVRHgXBeTbd5eKmDSIHxQw06qp4ICliBi1s7ghaIBnYXp84ozUJ3YEobzWzUq
QigD5IaTDnSZbrGyXzsoKcJpn8cU/04Y29p5iWailTzeWPY9Ih8ET06LLvCY8g1Rl54lSDwBAdaj
cgpMqh0br++2pnJ401lt8BaoYD46S53fsbcXwbHgCXKx7mwzrCHAOO/jQBqaU3gAFz7ZVxk1DwRn
3WNIqw3IyrbRw2HJMPS/sK5MXylSbbpTU0bO0dYjbSRuH+lLGaE3Ps2sO4tvYvIGzl0UrvmvLhwK
UeGCcuGzIPX7jwnLxkU5vUtn5kxqfeqdtL61K6nczaxLH86xIli/jUg9d5fFQMdmCxbL6qCMM0Pa
Wahv4E8sZB2Pz7lz6HhAlZjYptGrItOHCQTefIHkA5A9g/b5D/ihwcvEXu+Z3z/j80UqV/vSB0WA
n2CszEdVJS15asXOUNBRjALJvqXZ8zrUwXHkrUMyh2Inb6OXChApUQtzWzfsqh5dTQoK7YL8MI2o
ebu3fQF3kAXIyvEXjC+tlnZI1n1iLehciSSjbgNopo/ZRIfdtsuy8mOso8I/RNTO57Srr/Jhabwx
2ZNT6iVpxSuEe2WV84SJhgUHmq6PHaLw4v8IIQG8ASQy9vctorja4Kvp/oNJl6E8JVfSYcFRjsXY
RILGCauCwr6CEW8jFzAJT7F18RIKt+ieWk5l7olBQXzIwXish4vInugfbdbH2cWdhQcNLzZp6tW9
wXVE8disuyh+zlQd6f0qCo0sPIp/KKKW8Y4r75cjtb1gFMWB7PIsBo0yafff1fxMAyW1iv6lDzvz
FMEzklvHsdh/cKeRG10o/rrSsXs6ikxZ/XpDjoN9y8kuOoBsCZJXEw3ZxQNxWf0lv+TDnyP+KnDy
5UMPkNCizFPY7c/udDTwJ+b3gGHW/U08v89PEX4nREECzCDzveZ1SiT+mTXIU/K/aU8X6I512TTe
AMSIIMsTJ9qv0PiJKjTB8jIAAuGkFWdL/EUXoIKwIwADQjZpsntKFhZu6cXHfJQ5SuRgK+ecJsYc
L+lNEuXFv0GFeMxC8GcjokxUeIQUrl2bhNc5FKlJpy+zXqdbu7As3raU0iZbd6wXKhMJmj0I3jXD
q2yipN0M/djkx2ZyApAQ8Zzes1LjgwttKNdrvFbcxCNMwI1OVjIDFgcrzynMLj+csE3KXxygu2+0
oQPxpCpoHyczOP2xDUjpH6kpuJ4MHRbt577uy9Oscfhvl0qthPpST98Alp1/cPfUFQUSnLTul9wE
yS4b2gh2scH/vgOGKImjhsAOMNlT4XBydbSk1BEECd18Xl0m/5CLeGTACjHxjonZ+cYXzfSYtS4o
xyQITP1eLsnKmkkSXX9hrged6ihGxi0OCbxjolDiRIWeWQ7h2obdxVaZbG856s38H4Uj/8HYGyFW
DUIdkziKKDgMa/y3KXH6/kyfIKm5BdZYgpTOF/Yejbn/CnY9YkMckquCS5MKeBsFRsGVFIY+oW50
42cadUqFNz7H5OWrWWftnGeqOO+GsCaKhNIYvIeYWMJtPgRUbcEwWClhsE47YAEMsw5TIF2YgADc
WIdH7p8sONq4hN1XYNp5HTT1ZCcQ6Bk8Ol0Yca02CCDCugOCHos6hnYxlYyGXmxKh7DDbK6xITfa
B7pfHkAJiQB3bDxc5y7i1HtR+Ml0gHFATwwOfLjc7eRGekO5LExSXrjmljrLK9AKdy6zyTI7QJr8
Yt2xRjB6F9tFf0yWTifOMBjS9ihYpA8iJcwbLN2R3knGgC+jW5bJHWZiHuuQ1lyM/NRWbRLGmZiK
5WF8BmlFNwUzqUNszRXdRQ821Lcuw/CVtjgqe/Tcpr/nNs3Wm6Wcgv8Kp2Rqp6VjWG/LYnG/B4qJ
um2yduptsGXDVE6Wn2ZSnqTZlvx0vbDgZxzYw3AM3xiOU3oUCt/paRhx4/u5dMfobqgsL2iwGd5b
Zvv4HqW6zHnnZRU6eWPtbSNayqHgpkwHvYJGuyttnj/Mno3Sbd9quvacwjTZhRdP+VAztlIF6ak4
upuRWYlq+6P/r4C+cfTUUuLXhyF5QAVxwgtEzJmHhUiyR15mrt2wyA69vV1zPJhZC2xO4IThcup7
55M4v/gTVT31miSV+yN1QNXfTjjtTzNSnoYJKUGIZ5ItigbqbOo9SvorIQwFwsGKCV+PYVgsqBTb
wRvxoSfewFo38UeaW1vU29uJMjex5aaGAjV2K3a+jeLiXXbpukiz7QKoPTvPOuWhRcjzt3WX+8ET
W/TS7GeqnK4r+Ekn+3UF9Y1b1am7Ow4NtP5tJhoNX7hgGpoPUS+ZovxkfA/LlqOYW1ArReQ7xjXq
TdwU+ybClL6DfkBSfCDl+zcQU/RWcqylnXnOuh/okrhFxGwXc9fZVvQfPhu/vdKVkUiGDosTGO7j
B5UeAJpCvIwPbpfhWqerGccOaK2Pmi6oeEv0AnJEztNesqmaxouso9ndlcJnQVLS4/y4BIjdp6EY
5/Fshzx6BmmAbhCgWsT8pxsah3O+c/qWwOlsKKhgym/ihA5FEqFZdIp6qbDyCFKXZ6rCMSMDIRNU
/VEh+e4zQzg/eIwTuFxW67tZ2jR98ieFpxrd7hOjD4YfKYlV7lGeMpbsaRU0w4dsk3g9M62ZCb5o
G4NWj5LVPWm+afRv2gDdKzVJVs80cSwPi1GMKRmBszMZt7Q+dDRmtvesuqIbSLySiy4ktANyoYU7
vdJbU93UoNm8Y6L/z2efowg8aQsMf6Qjax+vSaCPeQDW4z9c+uLBzhwKdx6VGGYrNOQuTl8LsI0t
BpCMspLZdqrSmw7iQHkkJzgRhJSOJ3h5BV5FD4G/Pk3CV6i/pR2eavhtKMajJMP1Ll16Ab5rEBXh
TQxnFphYrFLjdY9RFuCp3vG3NYvD67r0kC7QPH2WobwQLQykqKL6eIUzwIWdT2j7HuaaF5AKtj3Y
2UZPHCyDdj+uc3PTDZU77aQXkF1vVw4kn4xFWXpkazAhhZdiuMQ+1Lwdhw0/3ldjOLw1i2E86DLX
Qh1acnlqFZrzXmgR/hISNjwcDa+PTdc04qOYRHQDerL4jFpKLjZUtBj68nTYf7faZaLuW+oWqMLF
MbORLMiYcLxRPmLmTGjLU+0Q7Uc9NC2hx7Y8+5hszGlp2zk4Is/QHMQRksXtXOK0PtLY0H6tdHg6
n6670LXuQMWrmGeS6UR76fwYE/LFYOH0ZfvtONh0tzHYA86wYYuVkBI+B+kj07X/HyzbtTyPFArc
DQBW5o1IlvEfVIsi3K2BT1x2DUl0n+ihsOEe9aytL5Ndr9EFAEzYVmmBi1nvEWTH6yaHP8pL5U/W
9US9I2esVuJ11D9nU0NWgpRqlZ2zxnOeSLdrQmkRlotb+hkS94bzeYIVehG9lceWEq30TElvtatN
gl1jC/koqU9xDJDkxvoLGBp4BBjZAgTtLRNNnd2wuV2ekpyL9EScc+HdHGY0fmrJKxRLHxydAyd7
7HGrsr18IRZHbWedmszfEz8iRoBR1VrQGAFNTJDVmFzyAf0cIrpvsnyvxiqkPQNO0TJfRwjyJWBK
9PoZT8bKs+NWQ/6nLEsiik6tBeUr4Pjx8m04P66c7Pnn4Owd2LCW2tsVBDr8PTVR9O+FbcBAWzPO
rYAgiAfSHMW/eEewCss+gIhxz2k//muwkY7Yj3sWQW3AuLCRjP3oOLpKP1K/QdJ8CFnDJC/0xZGz
BNIYE9zkJsEIc7NUQ+f/5RSyFoeJF9Tfli6cr26kRPscRz00K8uCZsXYINiacAU28YV4hb7QSpAm
l64fvJcxDmtuS7YV3qEiT2UvdEfM/2hldv80qEDV9Yapoj3hm5Al6Bh16067ELrxEjrDPbg267yJ
iShUsuSoDOiNpc+gnOZYtlDHSvNaA5hx75IULfu3K6kLOC5YEvlOwVgFn1yAhC+2A6Sn5JTx44sf
HY6ud15y3HzoW93sVCelfLckvCqCfwzRPQb+mZ/okswhTbI7xwtG/JEBKtyvIwsO4BH3HmUJyaDd
MwQsAsUOVt7k5C1clJeEtCuRDoF5lCeSgEafSDfoFE2u2K23YYKUa3ZihhYLOgXOCZs435G8xozP
S8hNMie86wAzwxuNOfTs0xj4+h7sRhg+e17P3pm4y5Qf3In/4nvc0Ziz7CD1OXSc0D+vSlZockFI
VGuC1OUzyziyP6S9qu65ThMaziZUeqDHJQAaNdbhPoeOFfCVskyeL26GCQ+NWEbqrSbjACiu0spn
QdyaTzfvxHePdyZ+HUgnAsZnQXiJ7WBo2w0L9cxz3qHhbLFIrbAJmtupCyji7Ncarz4Em/g0sKSi
194b/RsDNng+csRk2O6cKEJdJNdS72Q0B/KAxUBVH37B6uOcWY7kr3EGwmRjxjQL76iawAQNVzrM
cRcUdZi9IMlKhvcSoSA8jj0Ub6Td+gqmiCV8VtDpit3Nbk0dZtaN6mk1fcFgFdT3K5yq/ICSlvw0
LZBSMovY0Q71SEfmtvYsCylGJHr8ZtXNn846zZ+ZsqFz6mSngjs0NbJ8WCnLnQZS8tuYLsDOGBY+
PNfB85xNTbbb4i0MEZpWvArlZplcMvOFMbPd1xTfxPRaBV1zGh16LPdSR3S6ukBYnHMbTtpceDN5
0/84Oq/mWI01iv4iqhpoGnidnJRGWS+UdCSTQ5Ma+PV3zX1z2T62NAPdX9h77UPg0n1dcdKMN29h
SavbxzDZ05Bl/WrBaUAomRTE7QQi8r4oHjhRuopKbO/MDCxWEYIGpLUFcUb7MpTEzGPwBHXq9J55
RHsdFK8+Y7tbhPDgnPkFZpeTEbnIJo9CCJuuC6M3LJq5+Awxqs8QBpp0tK6qq5C5pAOQFVy+6DXe
APYqUII4d1DcG+QBatsOWZeeIzKdEeFaMsnPc2Nk9bkocvu++aHa6LvxHO3b31XH7vSAGz0Od7Xb
ufd9QP+C5TuJrfWYA7U4cd8s0CcpAfl/2qqyrhmsKsYzS6OX/tnUos5Rfw8QB04DfDK1GzxGYCc2
E8P8nTj5+HEjmYKaMcvI3DGKxAZMQyIZ2dhlnBxxUfsWBODGRwXax6M4W61QwXoifbC5qGIkWTFk
BMcAOZVxZQg/4+wEYwF5LlnbeRvc37YuqJaytIQsOQD0WiHs9c+ZE8VkiEO0QfZOejg9MWIoAK+3
7qUeFz/bT0GZyS3pN7w8qgPyAjmRB+GZOXMAW2gOOdvBl1hmPcVo1tC6hpJbrO7j6B8WljF8alpu
3ks+LYrPR/Fnw4dMDXP3QhZemz0p9Dk3dc5gR1QN5OTgXmaZeazgXoHig8yHtz6bUwXRClPyzp9C
h3YBcn2DrC+Non2tEmD9K3vic8JCkUJRXTbl5LYOAeG+rN5pdKcnodzKBkSb4kNgQKZOgkWSRRNv
SYTxfu48k769kNVlCsAdW6yLZbBxOFZx1KRNvR+U1v6rDFO6SpaRyw4bNi4HDfOnR/bNpobtk2GL
n/qO/8rxihoc57DifWr9gThESFtf3eg7vwk4OXRFHJVwSEPGRcgshHhPGLwSSYlikGhy0XhfU5qT
Wk0pQjI8XSZBk1FDEA9sE67LR1RAJHm5duU+6Fl5JKpBG6derDufc2ylIwg+2M5beA9OHqZiOyNr
uoWeKE/sFwCtLyya2aNUaKrzvWKkgQws/n8kMtA+XCFD64iTnJwwgz6vCBFoSyoZFoQ9CaV9O8kv
VCjQStiY4TGcA+bykFa1V5zDsvV2LkMKYl10oaYNpaPDyUoWHcpylU0s3YYBoRfnTwOXHXcEw2eu
52gNVSP+S3uhCVysR9DS4eL+DikpfHERpT/0QGAt0CD+Qo8l28HGI350S0ZlKwLIM+uHcxgpf9Tx
EG4pEon+LCzbR1JWQB+81LWERyfdQVeHdEIViwgOUPl9Qrv9VTKryjZ+62cvopEP0zCFxUObTc7F
94d8Ws+t55IRM/tgHMPZEu5Bq0mC+mAdyEwc7EPKEYFW85k+vVc7dqsLaQbLQJlTFHNGJVp21FdQ
/hZTYb8s6R+hFCEAhGBf5U9+44zp3eAs+T97qaW9LUusDQO/mUXbs6Z/X37yGQ3hvlzcZlqjTiV6
Ox7oCU82o79uXfl21qysXNVIHqpSvLdjbt61rX29KwNjh9s2sy33XMdh9MEzMeo9HFMvfh8LgNxr
3+oYkPv+rO7KmZ5iE6D3IyZ6amJinnTkzNywkfMSBoZwuibsl/Gt1QYEpwk9calJOCk3gEpIBmXw
5U6b2pbJWzULnFduDiYDqxH7xXAzhejt1mLquvIOb0lNRVtVqHZmexZnMXuEVTc4T4FjBPEgULtl
JbXfi8D5J64jFqz0TEBaU30xNu/hQrcJVqmZJ3GKiiudb/wBfo/hGlYsZlqDH8Vy7cXCwosYl6h9
y01HzAAiu1rBkVu3SW31l6Xyh2Y90/ekz6OnWw6xyffCTYjEDCPhyJgPrBmelAmZcaujQnKoDwJv
XGcN/Iw3jQmmFAasoKB4wEe7i/dV3eF+bYqyCWGmw2ZqWGPoOGN2ljX4d3RjGE5WqRoQ+horsJGH
Y8OjqSg6167FPiHQxCx3uI4TFrLawm7fPjpNqu0dnVdTv82VWEjuct2mD3d5GnX4yFWCR7lTeJyv
ZSMHPljIckAnEBkPuC1ZZofzqV2QMe4m4nLKOx1USl2ytOd8PNuxrElWQakdjODsOOck3IPGG/as
5Yfhhz3U5H1EbEiztzYp0TITgQIrYW13hNpusrZZqotgWI+arGSCCyYsiHpwUdrHHT8yQi/2dsUf
f04K/E4g1lhVINRtBs86ZQNz6v0iyiR91AVazRUNv+ZfKo1JgNjF5AWgeR/bS29PxfSZxbVDAJs1
S2IaRFGtw0Z2Z7Jo5PIs4My5p2YsgENZ9jz6x4FGeFqllKDEh5JHwYyhUjPlrtRgmPaG9cE/+h+D
NyD3bURmFJEoqbikKyhAMdggOinooaeWleqwjgbXWeiPQWpvbAifkBCUMNWmr9EQb0LHGoqryMj8
a1daEZ57185cXMi9eoBNd6wf1HDNHLer7iik5u7NM3S/zDbzON541oRr0EWIC7tE1f2/3nOX5B7X
vHOp7KF9QeYtyoOrHehgCjOIYGBQE2czu1SCReUwC6rtSrAJSnV/yaYBDnJhogmtiR5vRLAaUNRn
laGOxQaUBz8575fZAhZVBZEslJyrPgEkhhRVhBDQ+WKkv3d1iKo7BcWrDnO4dKzbSMws1ii2CEMF
1YwbKaQMJEDWB9rHqt2Y5m6qHdr0SgOTJmp3QjuYE7oSHvNeDsGHzdj2vUb5i+YFEc5dUmTpcm+N
oyi/QIy06WOF4RLSDpiYBTl4W4T+80CfpjewFsx33VmU7LVHZXJADx99oA1ujtDKUN2jixO89LRT
l7HUqBj7W6FGrCMTpxcWDto/A9TFVyAQX9proyd7OgzoCpytLu1ePSY8vBjCCggf99ZApsNm4tr7
CVrk9HtHeUOCA5Lh4qq1A5Vt7KopwhNPNOkUEP5u+Qym+WQzUrQbT9ELQBLp5tPE9y3WxmOwfNHo
ClBtwJ7tz23TxMtw8IbFLn8XL5itE/8Hv3xObT09kvw6iYvlCO+dylCWBenNUwZuEzoD2pJ1k3WB
/T6VcprzPd9FHrOIxj7oMVkk4vSrSdwh2hWun72lrFKJWct5+bDt3QDqzywsw4T1d1j1r1EWxy0W
e6fFRAkKr7B3HhVaccf6OYq+eHkXFxguC320CzqJxYYO8+bb70tDXDL+ptYvwQA4Wfbd5wA7b2cl
HVDmOc6NdZJ7vrNxgoLB3lBEHRrKIU2lfjb8ZXHMPU5hzlAmz/KlXvrplIQZCAbN3UK6TVZjUW4U
zHggwd7tUcsz9U0bJrv3EmPpiSfMoKIfA5xZTqNoBElUl1B+YyDEP/iwPHnwg4yM+gSyffNesDlp
SJziW8fMP9sIzTSIwZ2DSvzdIy7+HikDUYGwrjqzI2nM6RFZRM3EKMQve0ZUgXwDEamIbCtGy31F
oy/rvUF4ZB/zGwGIcooMo6vy8PMMph+LQwH8PNlmnt3g+0QcdzZJE4dEKeGy2Lo2zj9KFys6imbC
Y9QtWf7DS95+GWzu0GSVcD/YH5FLN0NFDPeJcghtZovWfFR+ZBNhO3bx26LL4RHMFJPrGrcD8jaC
pXF41HKsfqjKQvOXWy73S+MRi7mJhzadTphLymsVDsF/CfgRQya7YwLEsAFkrCzpq3yNNHxa3vxJ
Osduxiu5tly2luueiWzDCoeraM9CNUIKXA1QUtLKk8910M45biuIVK1d3Cqmxi5dFhe3SHU059nE
uJCY0WPQj8hqymYsy13aT6rdGCozoiAhspMojNCYvN+pYW2chHGNRKZNmV2Cp0TMSG1mtySUDM5u
IKbc2uae5905uTWg+Vjc7IHrhU38GDoOLPnW91jc15PS/jq1OJ12pKhMwT6a/BsbHLh21r9H+Y02
VLRB3KLbERgxu9h037mdgl0LAAhh+CUNYcR/0DE3ddzypUKYw3tOISdXBqMK1Fjs0U53NUOIHGCF
1n5x7kasxP8tKajwdWukla/LmVkORASycEqobvGz7bg4q3jm5zc2e1TQMADpxplDdPBJU7tGwusb
66/LdHqWZR3mp3qJm+Rgqbi6q3KCszH96XF0VlO6uGR3S6Y6mxFD2eeEQy4+pQoi3xuVQ3YeRFtl
NwttWN8ZkiPEv9lzSJ7CpxuB3LGc9oPHBi53jElBr5kfe+CNVBa/uTbmmr0uHZSWR8De5fQ54g1A
vjp5YbEfmJxdIQQGvyMyPnT4Y2nLTxP1w3RHzA9RnuhjATbD4q8JAesx4a+CxGnYNNrVP1wWwR1R
uQgYXFwez75xyB9GMyHFQ2Ax9NJHexEL+00ALMN9ZXs9uTGiLe1Hb5lSd+9xG4VIwS2Zt81uGPPC
aETopCYMwMMQEFLBV14g5nNI5eeDJLN9Oa4gQucWzQorfNaFWgS/uKICyQ9B/vMBPc7oE3eMNHdV
ph3jB/yMBhyO6Gbs0qndAbKvZgVFStIt4bgrcbtQeU6XsCGZeyeNCE6QJaKf0QepuRkK220+qCPH
jEx7zopvB0jGGxiTgViQuPrz29HsKzm5b1gy/L+EG5moC5uOAI84yVwEnd+HaAvMxtGw8DCmTPV/
9NfjfJhEBq6vIQDkDU02hz6GOm5jHQk2Ib52mNIkRnnRGUzw8oUqZfnGlul+gTXml3EC1jpM8LDU
7XwkRLcoHUx3KWEuy2EZKBnW+EmwLoWUgh9ERNsLn3wYTgeSOIabU5Dm/IG5caYeUU9VApkLFZe+
81JHLRdohda8wS3o4ycnQgX2n33jbrUVXRLvtg8YsEVXVf7oRpnu2ABogm3gu1lxjuBZWQCZiUW5
eoI/la0iVJkMg9Hac3yCjLDvALjm2ArH1r8uTU/KBjL9lATrAV8bbwOJyClX6KvbCOsXI7ztHnz4
ZOJpSvqI2xs1AaEp+NLqTeuWZXZ/U7e/8paQJ9NlxbwGg5M5rGLn/ODYOgdZnUfEc/3Dy4L4s48c
eRiIRWFBmsnposKsk8eMUE6YbNT80OyxHJGukoas7es3q8hKGrGUrpksWwzxW3csCduRw+j0cNcS
03xNrdP6G1fb/bJncZvPp4C5Frt3iMvVLzrikA8i4/2uP0sFSHCPr8A1u1s40Pzm5dbYr7P8xv4E
bkGaCGstHYVXN+M9p3KVCs8Y9n4gSwEYgzZvSKtdZWhVVqK2yM6NY8qpkwrLTgPiRXMe7W7XOTCY
giQtR/Y3datrOy8V67KELejcVWuXoHVnvRDQOT4XVPLJDo6WuNYx6M2VuH3LDDbLPt1j78lDRhw1
J2oR9wYlkSnFRYigPBA7SVYFLdKiD4B7EApklPaf2exjZgg5aQ8jKld+X+RnjwBpVPQDeyzFOxMr
TckTteQBsl6a79hfkFwRJZ4F+3L0IHUFHLmvxpkR3Q3SZl86KbeF1Nhb81Y4rnYfk3lcuG1w8iMG
Qj/90ifOjBNxSfXdKLieQ6cx4S6RNpMpFrLVgtK3kOTdovlor/QTLSZefER/QaldfSZjwJBVMKXD
hfe+9NHliuYFYQbB3+g56F9aKzcRQMJ5SLZD7XkPGXvCBX4mhtG01ctPzfse010NcI0Zy3s2rk0W
fYBQYNpGUBNwvhJV4B/w3LADByQDc0/T/iG5ckMn27ucOtWxowsbty2k5WrYsTxJnS3fq43ZPTEB
u6VicJetZr4Tdpu2ZtOi9qg6es5HkYKktK9OntHl6dazrH1fu3O795yOT8FJ2SXwKMboQzJrFq+D
9ExBs2WhRGgEM6eNSNPI/5vgu0SkQJHagdBMA86r4GCjsTJTxyvGZLW4Ilyc5/uswV7FswzGth7G
hsuUpIQ7lqEDA9GB020PIMH7ZsnhIISlr+73ugI5f0QyicIqzSEqrD2cGi83I1jC/WxpbBLV2N1l
FgUu2Y4zux1rcnpmw3FP1dgXDmI/Qg5inELoGfqTsbgwNphgODrJW6vikyL/Flh9F8QPTNVhABl8
OmbrB3KZXsesJzOFsiEBTxeTSvkR5KK4C2M4BiQy45zBsI0UvHflmmEpx3lk6eBHIiiBiKfR8G46
5uWMGKpkeFrijoQTJg/BieQN0hebPIrPdm4F4ZsWw3AoyADJVyoYkUaQBDajJmMsf9MGmHaRotrD
7HTMhe1r4l+BH0HwZUof3Je2IKiqxpv2t5By2W8QUBq5FjebwkGVyQTTyAvpwi2kqwZdlSsPTTJD
cR080gYogKog2FG/DOahIRVpW9Cg+9sYEId76YKw1duWIBO5GgdwBLs8c6i4RvLUsuMEFu1PxxMK
O+yIgDbJBfyvXciPOyTKB+sNsYVElQPLp3Q56tEAJEwzCnbeZEmwOpisNt73bG5Y6fqaK/q+QU/i
u3wbXTMe8rzrvrps6j0UTeQ931K+wTlwb7dDlzYXvLM6GA+KNL7ulAunsNHxcJ1+2LrBfVAamENI
snTJV2Ocic2mxrO4RugOwLGljfnWfpOPKA5mPY8IM8G7fEaiqPfgxErxJhGD51f4HVF7PwHCWjj3
qS3MBHNR3YJS0wibncPqmdniAmkBvRqe4ZVm0JY9q9JHfeCTqx2wuE+oiDNqd3xKedypezwT5ACx
AbgxWhbCheZ17XRsGfJ87G6+lTIn0y7NGSjaoaee5pTcgYOfBJxZK1UwOyfJrifqBpUuxz+b8WJm
NRttZRFUtFE8lTLKdk5CyCV8lgHc8DUvhR3eACxWN11DJPrILLTXlP0qJ8Jyjnc0GIXUm2Wuwy/P
KvJko21r6V4bktvyTYEi+R7L2fScWlFmVvhdGfRMdPHBuoNcfFcxkLyWLYUyu8nOnNzARaXpYdy/
xlac0s0YQtp3hGZmRx/R9LxvINXKT4tuPSOjBfVPth6tLAbvt6QFXMpu7JbPRRqEuGte7gKQrnBM
g3oWDtlPnw7lLf8qNErfu4y3uA8ZgKJhD7y8iFiXIimd+1UZNehZhJ/CY5MJI+L7wUdecg6gyLER
LCP0kRvuOk/uyOi2AtIsiCev7zkAI4moM/bYP2KkB6y1bjmWJPnifgxZBjAVNNAN/Vs9OCuHhSPk
dnRsafEvcFGhcVpyLqPDJ2sLgFpOdCOSROqAxLpYenLmu6GKveaXYeDE9CayhcK8Xjupva/AH6HS
KzC0Y5CH/LwE/Rb5fR5/13YQOls5JVN8dkCtDCRb2lMSLR8T19VvghpuoozqRPFEuAt+hE2DQmSi
2O0K+z5Lw5t3iub3rS3x6V3ZO7ryo3F7C4iHI0c7vdRiab3tNIFz2SIXzoc/SQ8hI5aqCWyMduTy
9e7Z23olWsY6gmNLpeMmDwHx6DaKpjRrMdsV89je4+Yc8y3nYFE9AIiSaAlB3MWX1EO68djaNNg/
0dTBfdranZwilsfIOhO88ixp1D+PcsK5SX+j4sPlZsPjMTDFOoUC5vLHjDUPCXzZNSJl71azKzKG
1V6zcTBth1uKfNg3/BfBDX+H07Co+EVib2CpyIol9fc1q+Xxp5OB3eLMTRprZ+pW2ftA99TMC1jA
BBKRT8bGpkMRFhJ+FURGYJouKbHWjkWGCnvuxK8vqMDDmHC1dJEsXFC1jPGxs1tPwO3Sysw/NbHB
/n6UihUpRF6cyZ95Rt2M8NJJ4s0o62ZGXGnC8jLl2qnJTU/ooMcIBsiPbTw4NoZRVI/wgUsgeoD5
we2AZ89mlRUmAupu1YzYT7sUlKU/NkBdADMHjbNfsqWd7mHQ+pKJG4QcBD9iCl8nRh7FtivD2d8P
eGy6XYM2O5vWpdeXJN5DuhHPZAeRrMlwymmPwm06coVTmReceVh6XAAmdTQyeAY1afkkh0/0Zpgp
FicFJIgYCE1+SH0DDRceww6qoK7yQwnkQdYYMDgMSU8bfZu3luigTKxmduPNZ973vXpRGqEseUut
IpbI+KReruvMJG6HlZyOlv0xk7Cw2fgZ1hL+JtuKn2qY82qN264zqymOhPzMg6TNkjPvje9ii87R
5dd4CUDmr4gL4ZRmJCzI8ItFG0EtUyDiVkGmFRTMVpLXwDpsAvAErwhvAR1zwy/TcnF/TMw+3Av7
ilz8qQplPVLcyQJfjFhaBoRJ5ExDoRaTZq4Esnmwjb48uE08uEgMZ1YKp1IxaT0YGaQ3t6NwOdWJ
CiHzCvMMGryemf/aQ8rxVVDHjb/oGxj7EWHkBANpKBpKioTQ0nHlGWNde0Iw6Kqk4aGXtlZK4f9m
r37ngx6Xj4ELQWeAqQvQCSdonQzXgfJLhyem2R2guDWuzxT8ToXdt0jvfYhBJrsHTlibYFcDWdN6
i+/XKUEsVsIXwRpsPj7pmewDg3o9yJZxl1eZX3xG1AHjOeDJ6/emasmmKOMwNazRqy48jJPdm30j
bBL4rE6CK2JsgdHV2PNMutKNMnpk3N+PyIATdJxtVzrgwUwQkKgeQ/valoOajgW9FWpQPqRyU6JX
Y5GMWoGBWVakV5Symjm/N+YkG2nahvWMD6LZVBU1/8YyYU9pxPyCbi2pSKdDOe2sOnfukwMDG28+
+Gz+xIaVlnhxeIDCgyBU+YdTniFjmSl5qd2eEFunXd51IZxhK8q8MtjCO9xbErMIMyUvQkWA24C5
aDMl45GIqOivq13ilBsvCro/5CGe901rYzd8JSjg1goZi3cgXFmbJ9RzxN4Mkwtdoc660t8x14OB
nOvOWtdEq7Huc0drZJnHidRtGjx9BqPJEsifPDD1GW1IBlAvX+iibKp2CqLCmzB5xA5mtgAkKYZx
nafnrmvr8Ax0YaxxMxfo2GJC7J0tqylKNT+OiSzxs5QHy7fqDPVmPXkLhyLkRqS8QfJh9XW6HEqQ
jR3Ptl1FZ04BZFL9GPT/EraOL6IQEytfHGco5e2aeriSyD+YTVEnMBSnYVsFeVB7qwm7HFCJWfEO
WCBPiVcKVfhlAwnwHmeXQmRLdaMQoNCgJCfSZfzxAal4lh670OvF2Z+K2duSDJG8dqMMAtS/9IB3
8Mv1WxYgrvxWVcxUrvLAaW0ij73Arslt6ysOvOKvx1Fe8W3Y3etgLTOWKjL/yrVB6fUDLAaLPzm8
rBCa6Ja/OSqhr1iSS+e4kNz2r4hVU4NygjCOnq9ZUhIDY+Ow5svMuYO++dePaMCgkYbh8kRuVvJQ
Q3ya91FZenrNhvcWXlMLv976pDkTMtP61QGVcSI3dlOHmhkoIsen3mHXtOtbYqkelp7J/jPbKlI4
+HySmuOWeKQVCwNvT4sELS/p8jcQCu5/Xp1mByTVYO4xbqUvUg+xPmXKBX1Bzg5cdBVY4n6OR5y/
RIuW11HIsd6VarYDEpZCSZQeqFu9kirtnnU15QynOYx2GeLmah+kdfwQSFbbh9Fl2kXsThFiSx2J
itxanVbAo2QSiZXrM4B+SKrSKFDjg8Tc0PUBA5k4s9bKTrEgkAEg/SMzlunoWzZO78H4kjahijH3
kAGt7+HyErdjKR/HqY14iJBarDHEUITK2ldtRCpGjlIgZ/osW6J62pQ9NMGi1mMdTEAJ4dpk7gpR
WowqE6fT7bTG1LbTitf4O4oxsm38yPKu6I6A1g+ViZ90KbJfaWXiUjEmZxD3f0iXFXrI9vNluR2I
eO8RJZZzD4O9zxilgeOtLh6YCvRhfSduOukpCslAAmeW36CF/RnWgI/crFu4bVRemn+2TQ3sk2QA
ZcOv0+NIFMFtzoT7DyngKMnmspay3wjV6PmMtj1uLojTsERMWfJJ1TcrQrya+GXA6+GdjJeQeIWz
IX+vrL75yQiP/82gbNqnW5Lzi9UiuVyzZaxOml8p3SRYyRnX2ORtvNR2F77FnKNXb8qbAv0Xh69A
g9+KlxKkbnMkjWfcsffjUw4inyBCt/HM2kd83lHcAI6dgD9HP4ytXOQcUMqKvfAy1zkIHaT/FiGW
34DlEomLw5LtQwi2uPKsQgQHSr2ZNWXIb09CtYixqvLqhDS5wvibEvEH0V6x1116QIKS7ThPCnOT
2oPcKXNmZiQwLSczjD78LYT2d0it+vjIN+gCbbbRPm8q4eUsOpqQjm6y8ghId1909rnHw5iuBnfC
V8XNW93PbWpG7AnGhkrk2NXGXaDrXJal1W9DkA8f+BzB6YRWkOdbP6aOXA+9fesQ07j50gyDYJ6k
DNk+K2vsfttFYLwPe0MYEmKRTAXnwqnU+IPzjvEs8GH1E5uZl3JwpJ5WLPfEH7Gn8x+b1mq46CVC
jrlSVRT/s5Hw5HDqls49BClJ36sa4A6nKWp4Z4eMPKjuBh141a6jrXPXrq+99lmWEYtwYu3CHfLA
gYwPolxvL23bv5gYCsuWNeoNJYiIgoAk6nYS1OC/0O1mVeLiOELotja9xDARJ4nzqVgHe5eONLDp
pcI9DdTGTUpiexEtYXa2RrA+bmTZx2AIC+Jc8payWPWRV52RlZERCnCi/pdZC9PolML+Oahl/oGT
LP6J4OCZbTVzd6PmCOlM+9HH2Z7K9iFqqBLXcTJCTa/7Nv4ErY39CGyTYjVXR5phUMwSD9GjB9gH
XeOw8XyXLCyCqopynUtc/gTc+7dQQmnJK+IfFo4qJYh5Ip47eCxt5f4CDBgBncvW/S4S9CQH7BZ0
xG6N2Iewr9nfKuKMqgcX20jO/Z2K/N4WGPXuTdp6Nwoq/ANMVAHu8k3hBcsR6voEorCcQCaKMmzc
TTrZ+F0ak3eSal4PoDHRF/YHPdYTYDNoGvbeDlEI8lOVhBf1oEg2CbZiscLdEQxPpqXlWQUtVtVT
3XnZoRroEs6zTjSA8JYJwGqhAfK2iTVk/o6zez7SUkjEwES5KuveSGwY/kFEND1bDKbu+M5YNBEP
ZcMe4T9sNfi0t4PfABvdjYip0/iO5R8h0nsWDW7XbzMfTyn9hzN6GZ9zHj9bk/BSYExhNLSXavDc
Vw5x3996SZJ169kv4s8Ox0T3u8z4q+WWWW5vr5XBu01gt3TLb50U6jz02AewlyAlKAmBQmO8yWc5
6DuEeHO3G8xcIyhEEmNNG49KLOJpdyxckDpidHdlx4sjwoOVq1f5XDghjAbfad8VnNd6jwu3qe9n
nKEWtskI3vMaBFeVPJL8lTpMvheGNqhuZsTDLE6hOuAvJxEH6pgq1rklF3M2HIzpYeGARudFbGCM
BxmR0RH9SE8zKf3xFjSgQg4NLG/FevHE9JosYStx+3Zlu0NWZJdbG0Xi1YsxmW38kvwgxilW8ZqR
EODcRY2ieGUggdyUyX4rX5nKDX8hLzC1cuCNRAJOimsZ748SbAMJrl3z1NyOf7/W5V413ugfGpvR
MlstEDYHljtO/Eu8F2JIcIVS7eomQejtY/BNDiTozC6Lc9mK6uwlQz/8csE76R1QCD6vDMPeDaJT
y2fnVq9fUULE0TOUqdtGcV4kcIJi5rHe3Rzjyc4soL644+LAOUgvRnRJFTu8+3Myp/s4xvS/0t2E
qYyOHMk6vbxgsJLYNC+KkhEyjSqCcp0F1LzrCoWSffVo6tktlESpZw9JgEGVGwCEVL5AdqYogvoI
vCEIvAAwUTM/UvU45AIEUKHugDt6fx2AjvnCGCPoXkZbEPrGTFwjIPIt/1jmQJKeTErp+9HgmFAH
N2Y4hISqMljPk2VczbFnDe9J4gX1qTYIatdMVhtBvJVuwwe3njqxZVApuBuIp6z/c2xWgjvkax6M
06RKGIG6cDyf0bePxXFMDCMz5jEh0qcYaad8chGgfg74wdy7ltTifmdHFBgwFBzsPnPO17UbSW6/
0SLayeg15r6EBO22RXTyjwkJvm9SAuQFMeBkA4snygBZqhU1yUtTBvM3dcU8PumQAGciiozt7VHA
OViGrEYG5QqtedXcxXHVZWfSGvzsvqlZ/mxCAIasrPF6VAx3gHa7GDaxAQLgd1zoqgzAAzhM6LEa
HRIVgFutu9QoX/r2aSq9KHsZ8jFF38/XwqE1ZyzjuWbCyHpMle237QudhiF6NLbjkg2UtfQEUWgZ
9eq9waAyAbEY8KzzTwI3fO+DcO5+s5A2+oARavAOY+DZ6TtXnm09MjE30VXGme4OlDEkC5rJd/GM
uzZXSul1snqc0GYn29vOxz4ID8/bVqUot+ipWWezaxJkkEQSu3lUehSnlDkdMbOQLqwW0ZHcMZs2
VNgOYUbBqYkx3GyVl3blP4AEcC2mxE8/tDTxcZLYWBgoOeRiIRoZXx3FpAPRnDbT0R4zPGEyNupf
RN56t24ZTJM+lFtcon44OveMwokiyTOe1c3tBlO3qat6Dx3QQgy84USxAKzB0iATAr5ZdXZ7WEYx
3GhVGkOVCJF7srKZ8waoQACKtK2C5RT5WJmYeU0wI/UYCA0g0JDH0zEXitd5j0ClLYLpy6rS4mlO
wiTBOJV4KDaRYkNuhon3PjXcj1gi2/hVJDBfmM4b687C5IBTqeOFWiPIo5pHtCbHWwRv+obeuv8v
NQ1qJAsJPhvlJvX4IxAyGKhbKchyCsBfjNdYkD3UxBE7ZLx+Gy8asEIi/0aaXJkleM9VntUbjdz+
A10/y71UTYacWXyGn2hqHAKDyFI5Ko/4uu3IYPytX247ns4p5/uWh/QOpiGDzSKvg+EdrGjxvSxO
d0OqmchaJ/7gPoEKMlfjRP0nmZXVf04n85+IvNmT45gBiGODMH81cZljc0Na9M1wFOVVO+u22bZw
GKxtWBbZRzhUIPBs9M+fKT61ZwttfIK8GfnJxmBZvC8TArNWYVujvwLi1v7rcqoV9uxO/oSV1n0L
hev8l6fp/9OahsFfL0HZos4elBaQL+2caEDUx2zv4sreKNvhXJyQnuYbtsjlOUCZCfmImGO9QsEI
U9mAK6049DT+xVlq0ouwR7LIyCLONVJRWByVgcIk5MiM83bJZmwUOkG8tgo6QUdAt2cVOPpk/V8r
m06tSdNs/6iz6nTrmMpPKWAqqJ1Z5fjnHtGhwEkl2YQHdcPvqv9H2Zksx25k2fZX0nJcsHIA7mjK
XtUgevZksOcExsvLi75vHMDXvwWNRDKNNKWZNLhSChEIwP34OXuvTbhNzLHC9bNTx846jEWsVz1h
UQhXPYFGBb1iEgx7FoP8XQ+1/GVo1tsFCJ4bp33l1G8uIz4fDV9ekPzq05Dfhgbkq20/y/qys03v
lj0ndA4k8RHfMKGbBYZRcJ9WPesqpzcjdpuThhYoeL8hzG6buiWU0mK/JtG3ZGi7NRm5/JFtb9xp
FMGHua6sK5jKC10HLFPLzCyNEJywta+1n1j5Pg5CTGhTlHlnTTb79wUUjH7dw3FA3ViW2EZiiyIF
FQj2Xp+J4LWBaKY+0blnHYehi27qwGQvDCUBWkAHwvHSbIcCMAdScnsVASc7w9Q3/xID1fk6ssm6
Xjkjp3AmrCaOWjmM44MWE5xMDqPMPZlZN6iz7YKecOTnJwqx07DuG9XdMFar75JwKi+SgnisFZoZ
GmeqddubDOojbZrQHf+YaYJ2hEmYs7fTLit3nSCffGcYJNCv0Z0TYOnV4/yCfaq+9ZohREQiFm9w
N5hFvqNuItGc974c1sKgnNoWKp71WsceeCvEdGJFjy+9TlIR/cL25NIj0qWKN3gYk6PPwdalagzy
19423Dc/6YZkw5NARlbFkezoQ/vhY5j4eLYMEeozf7EprOcwN+i0zVV63/gTOpXc0Oo8rMzC2vlU
TvXKbRMW0LChkURsEOvqygdO9tSMo4v52OH3p2oIeDTY0BAIsTbAZu+r2LwmC5F1CiCX+RoyJ+Kh
Knu5b6cue1K9lT0Bbimeu85GWGmKSZ4zcEjugsKBBd0VtOtPhjzJ99kI7W8zMtd+RobDCSlwa6T8
ekYERe2QUPa6Vgl500JtHh2gPDAcb7G3Diey4PjsBQi+wTtNzLkaXkbwTFVFOUCwDSIr0xXQjDk7
kieZzu4bWe6NBmOmmqec0+at7RiELmMA8bAD1fbNhFto3Bo4sV6yKBqutIdJj/LaUhRtQy7nRYhF
FwykXHZvCJReK6yjAk1kGPp6Q7enTbYCERBCzpY+8Krt/QW/zrSFbk7pmg8e7y8DdadIQY9rDrur
sAn7bk1zaKiYi6ME2CKcgPdMrnH6qAj+Eqs51cSap03rgZUbIpIh6jbgCBaCDZO7nKXy0nPn8Axh
TDVu4N8n4XPSRvafGKmTs0LD1dJezzpMGHlUvsagGs5ErBf4vzahE3PqCD2CVabiEe6vOV3RrG2g
f6DYuojG0cpPzGSEZAK0IwdVZNWQPRMOLuWhaJJFeAmDAu5T3Yhwa4BeHs5AVTJMlA0KT5oVproc
6tx47xFj79Xy0eG1hhrrHImmb86Um6jf+0XAbg9qkbymDUxCP6nq23TM3V9+02p2UdZAfKqwQLaT
sCRUJVqh57KXYDY5oIHq8YCmZXtSD+HGsU/WetVYVj4SfQBADnkoNkI4OnW2J7G4xCFUh0F0UFUJ
acTTVO/bCP6YYlFX+o9NglG4NTkKdUyxW2MxJVTtCVZO8wnAOjPc0WEnWsf0q5nnGmDQgZEObkHD
Q6hgxY7GaATYF9OHPvb8I1I1tm5sa+EFM2HGWEIMnO2EqYvHjHDcBLp+GTwg1MfWGYTa3lcdg0t+
HPzkJrmES2bm6C3+6oKzm1Xlz02WF9EZBYS84vevUYVXSfQLC3J5n3s57ecqkGF+GkLYoDFvCDoE
MaOkdtcMXnkbkJBD+ZyG6kLicgK/Mzr6OQw7dmlmHLLZRKYVutvBIcd+Jay8QtdDx3qjmXR5qyHB
IYlQv22ubA6+ePOVUf/iTScPw3GC8s+I64c8WSQWCFVln7x6Pg5qu+ckuStEBAcKZ1534xM3RKsx
KYsTBOzVQP/JJXZsKTppdrij9ZgBmWcewqx48TITQwOu0itOsjBa2v9til6wxyRMXgHzV3ajOkJt
a9sjTykBM8XlCHD7LYRTRNjNXMf1OurS8KFFTjry4hbdpVfmo8EQg5d1ZaU97pXMbjoSDvzgnQec
dg6k4YLmeiJuWRnz23AummKjunZ6MbFe3DBw6NSa9noN6hse1mUwd8sTQ2bdo+tO+oSkWinWc+uL
hUcVAM8wwyENAZOM85OJ1PkCNyDGCtED0uD2CdpurhoqdPqETWuoohGMR24Gp/1pNGF3CQarFC2p
ocpN5hv2hUkBRlZLnHtnpH9jVeLntMqN3diMDqfRphjrCJgUa0M3FjNsqhOsQObs622TGk6zRaTN
3WcZch8yGdOzjRD30PeoK/vA889Xq3KzfnQsj+NbPg70MToEzzdTvlilKG69TQFeP1kaPdhia0pa
fEOZ5FjWYxo4NLhuCGyJh+GeUMPiloP38GuMkhRbUUtMjkGroVoX9CzzVUSkuFiHc27urY6wQ+rV
xbzb2EX6gGS9eWgh7yVsjouTITYmJtY+MG94DAmBXvYQu39YVDx3g/ck8bY66/RrBBXrca6Yv64c
my7ulri42DnUHsayfUjNetV6PUcv1OEJ2i+dxQ+2xL0AipNg+tOoNYojusIIrQ4GeXxaQTE+RxW1
1joq6FRuYDWaJ6xcHOhbRCjZxkAuoA9YCcJLzFxMtWw6H1AZY7YdkslylazxGjo+Hvw4ZA9g1A0k
PSz1rzxj4rPDGdVuTaIDmBLWiG1odzaNsWGKP0RH+ssh5VZVGpsRJ6S47MbEHDd+kaEzmzzGtCcd
CaN3+HnbA8BAwXhwRu7IuJYRKyNsK+m3ST8HoBd4JOwNJB77uTc6uJENCZTdSeRhZt8tj4vi9vIW
bZlmw9zgAAqtEt1gQyaX4Tr1zsD2zAGKOPAJliCp42NZU15lnoQN4UnCDRApkfvKZLUVIBD9Uu89
U9f9muKTrQObcn10ySoLd7XpjC9tPC7El8bCMMzIVaJgQO5BbFfXl6/0WiXYAgsbyspAbnyfALSB
EmOSobeqC8SXG5mmsHiEiBGHNBC1wdTFpfnaVUCm1yzh1tUMbwiZjNJkRw1otghi7eTEMN9fsLJt
lOr5xByTuN0VuZM9etMUqVUFZQsBBvVCdujayidFGidfsCeri2MI3UNQpQ1Hmz9Jn+CBtDrUXCe5
4bbQCill6D1KLYNDSKsEa/tI/jW8oexingZpsL2EQ3HnuMSfbLBNBP5lwvr80kc6YlZU1p65qYtA
c3wlz/cXjQFYI/3YVjSVmOXZN7BhqmaD3zK5jtPG1sga+IcbDMsz7wVWEjK3PYqcja2M6GmWOarv
MLbD62wo7G5LupPcD64gU2lUaX9BvTfGe4sjZbySbESCt7+HptMaqfkG4Cl5NXtYL+umMormDk67
d5OLnsminq1G7FWPMhTdcsPhjhlCDL8bAhU9HqtOXrGdFu+Yy81ynYkAzwbRk+a8NaQTGTi6cHew
rMcGPRXOKZD2KO4iUi+HDRtmQyUD2etpSD1AfU3fOa/Smb0Gb4xtIsQMoyWd2umHQ9AriRCSCLti
51Hxvts0IMNNgo6cAhNbyzV2ITZcVTK2w4TVvXu0aBpaEpYLTAlXXLAfBK57sBQqf0AxxOiuaju5
paGCIoSOHge5DNLCHf226rymKYfHKmsKfZcDNHRXCHKYtqDNIVUZGbNFWzJxkwXXT/RomKv40AqV
uzzF+QT0nnZr/3tGWZVs2waJxcZEr/GUsrr/LliObicQtPG6UM689ThywscvQ/Vg90lxJlqSTDay
tJmi26p8yV0bGQ0MqeoasFl0NduexGjQZ9MfurTju8DO8kw5WZ169FuTTQXiD2qV7PJtBm30IeIH
PjKkQimU9rT246gEXF/7hURTni+dNr/q25EhTk7sFGae9JI3DKYRte6gK5DvRDv3vym+6KHyUlZJ
doNoJnLQqHrlYNGKYHnemNHUs4gISw3+rY8Xrdh10eC4K8ucdIrdphFuMKxyjzl0v57NcerO49Qq
mS8jtGpfyAHgNrkpM2Ya3G0s7JMQTn/P6KacapRHtJWZsxezRcdrbRo5E+CY53OJ0ejseN8RFzgy
654Eb0pthn4q2fXQwp4smA6b1PcafEiX+vZ4bSGbwUuhWMHq68ByLYY3sAUc8tcSJ+vDB8sxRe6t
e35zHKB1ogD/w8gCY3mbEAoNJF9Xbn9GdJ0vd7KfErV3CDQs3vC0Wi68CKtqNQzGqnS2gB2AJJ7a
PmRW6v/Q7IHOR5np4OKl6Tl2F5HXu21x8Hwyl5wz/PoMILZx5MXckNGuIO5s2xR3hNyCIhzBqETk
1q0E/X2xnB444ePpGynVfGO+zuD053sk34zuQHiySOayY8Nnh2rd04T8QGM9mkVJ6gRiJwJXMVot
LDANqD0hfXwGmEMy8DqKsKyDXLBYfnD/RI+JD2FslTToUqks4sLEQ+som/M5td5GEll6qZDWk3ff
IBXJWtanFf5r46Wh4fbHkbJ5oJfbtOsE1AAFVU5Qy7qLA/XIUJsEn760TDR4itDzTVxioNmI0Mvs
9TA4zZ9FMkwGgJbJgj1pFD58pOxknac2yFEA5JLj2Dj98RyM1gRh5yMTIWT9VD5YGtItPixxQFJo
KVoQVXNR9YaaVtC+/V9upqcdpHe680RqdCiP+o4umittVHG67+LnEYn+S0hQXrwdC7ug78RhjcQx
5mLqwOdg9u5xaJgPGKao8gEEU5RVYw3CPZxVL/m74V3IvAL8zbnORQQ0dzgOR4dqdQ0BNGi2EI8I
iC8VqSLxUPhPdNaRr2CFzZ1ThxE+kso2RQDpd7lxFI6kP6PspP4T0YSd1vmsVH/mJY11S82Hciv0
KYxXsyA5dKslmpeVUoCVpBB2ckL2CX6SqmCgssb8iPootjwy3G1puPVptzwimwTbjLEXepxjCFIm
4t0gSNxwTYBZAvLDnL17hxMtw1R0FBbZeYOFEQztJ1kidUqaup7Qh42MsajhLJo+VYUBnOWB/DMO
wQi8oREUBIf0UeM5h7YputMkaENnEw+WHtaeCmhGgF/h34aro1ZJUQa/UBK1jz6qUIpUTBbvyqzt
3wDCBh4TZ+LJrqwOWPwIt3YVd8BLN1jb5KMv6P7uCrrUNwjG6C/x3dJDj8b+BsTS+EsVdnVhOQTa
7mJmOMGWqBrpb1tC2Ngx7QVtZDfMrTfSwni8VjU/MPkMTpOtSdWgqwbL1RcrSFswC7whmBiWJsnv
IivIZi3awrgE6pTBfnNFc1qkBXxl1/HqfR4T4HjiY7k/E12TPrkRCzIZoYAEN/AO0CCibka/ZHaO
dFfBHOePaDxMfH7AuH5FcTq9aQjGnK9Rm7QrNYVxvKIxzNmH4zDQWW4HO39LT/TeiSz9bM1deR0o
fij6iwWNiMKAW0+EmA0ud9LiNclVwZi+j4+puXRY49yeBiDrHs+bJHMO+91I14bTHiYCilcMAW6o
k1dRAm0103jAs2AAcsD3NMeP/mS6ziZCS+jvKgbU1YqCgEkBUGWFSc9kswZwriNAEQRs4fzFPkdy
m6vfOPxNxCTXY3fG74htKDGDeDl10Y1b9SxFwCwrS3kLU8F9Vr5cbMlzDo2Gs1eBHI48iiuOWCMn
diNW/YHOZFOve8dU12B8xlf8i81rwonljVlu2HPgm8enDG/xkfln9wS2u7kdYZRDGYpM8Dqm7fCN
gUByI/4L5xvqSyr9bQ2ftDrUwo0AazT+QAZXXzEIOo3R9RNP5eAjsLb//td//9//exv/J3wvr8ts
Ysz+r6LPr8u46Nr//bf897+YKix/evL7f//t2koIqaSPqtKl4YkGlX/+9nqMi5B/2fyvSMRR27QM
mis77y4GUPhVEA3X319Efb0IdhHPIkTFtFCw2R8vMnDreNwcgrSciT4niRfzHQrRDkWPT1Nr9Y+v
5lHTm56ybcfmi328Go8CZkPPRfkmqCe3eK6Avk+W35/ajBv+fH+xr/fPVEwXPNfx0eaR4vjxYikg
fMboBH0hPmvwKRHkyRpl2E/fX+brHVQmulRB9WZJFyXfx8tUqKqAQfkSzhiusgsAHU70qFHjO4dJ
ekFw+/3lzOW/97fHQvq+6xLoZStMW8qCxfjxehPdxJ5EPeemgGuO76CE/UApF/Y0AFejamu9ZzSL
uDs3h6Em0cGaKMP9Psh+GUynrK07qohlnqVvGBjBzO0MD6gIYYQMsmJhdpKkhqiA04edev/Dpze/
fHpP+g6vnyWlS8b78qP97aGeiDJFRDY7N+AfcwIKbEBAE7mPOZ6G6GIunfwFFuESf5mwXbB3ZcBG
Kv1USStpT7//MF/vJI+a75mCM62jqKY/fpZ+oqRmIBAdi9BtyaiSoUPBNpovuolcWFTYjARjnrPv
r+p8uQM+1+J/vHHkWarlefrbHSgSeJu9HoYbTxfBb2KZ8juWUgYji1ecxtAg9XT+/SXNr3eda3qW
JU2bF8FUyz//+zXzJWC2F+Jm4rfxT1D6TpBAyeJmbl4EpBTpLfJcZ8/GnNOr9Ucnq54N8m/nzeTr
sIHh1sHw+mE18L/eCcckhtn2bQeFhRIfP1U1IzsehxaKFrm4nZtB+OLhONFWItWaEW0BpVCyEsHq
LexDNLERr3+4MctP/LeXiSVWsDAg9EXPIn1lf14j3A6izBSYNwVHCY661RA7e87Hs/FkE/13PXeF
LujuD7Dl22hqI4KFhM5PmW/6Ij21oxRXIQc5lQOKYTmSm+8/oPr0jPIBWSjALrC9+b7JB/14j5qy
CdwUS/VNqGtzTk6d3oEJRUMjIghVY3AyzmUzDePJHHkYdZm2za65ThrHd26Ep314zo1KmRQUADyw
dRTEM95SS4btGb5xiOy0u/SfBogzYai1wTx/3U46hw6YAAzisN4n4FMn8qeCkYDoprslgDTqaowS
FadBYpgMr9tYoWEeSPtQejealCVXhBVX6Y7DLAUlur5huvFgH2kwUl3UbXGdR3qbZChSTssgRomB
pFLfqQEk+ZZkTybm64jzdXfZs/LKmyr9a8SbGYl2rgnSBVxZcFac1yCJyDyzELHtjTkVxpFPlT2Z
NIqWJnzI8UZlOh4OGldoftrX4+VsgGC7RuOGh/eHx/nzW7b8VqYUPmMDMgUdNu+PvxWhNKKAp2ne
aDiW5wCSmWMs2RyEtEKlWBeSKI4NxhRcBrQ8AjCZumaYFLk7FYNjuPv+0VmejI+PtsVTw25r+0qy
4H5aabtSyxA4Sn3s5uBKt2N08PGbr3XWypGXPv3jyQKs5xCUP6w2//HCSlkmhYW/rCcfb4OhZQXZ
qGqOALmig0iIs3eLlsZbZeXXCfCZJxpF/GGDhvjw/Xc2lyXj05dmcXV5m03lepjJP14bQRjPwjhF
xwoZl7+hIiYdd6zw7iFzRtCBjDOz7+LBRIhAaNlRo/F+zHyOOt9/kK/3wJaWEJZlKqWE7y2bwN8W
XGA6aGVLA/+Ky5MuA9NamVk+nedAS/dC1vFrIpxoDV3ZePj+yl8XDOmwrTg+t54IJuvTigaeYAY4
Who3mPnGZAfeO5rOOUonciOlNW1Mh+n2qkSn/+Ni+te3+nj3+a6IT4QJIhDz/KdtRsTZ2KJ6zY4c
RV1CjwYbZ9JuhNVmZuBsoPIyDMrY65HOknoU+bKYb8dR9c2qm/ATRRtEkQmCNWOwnAMePx3cWCx3
45+xIbMoeZ9ygNcX0xDU1l4nuY72XWj5zEQhyBEjWvURo/8IC+7KqQjBg/XTmNZNg+jrjMktIYlZ
y1vIUCUWFwSSWJyohWCORPYQohJ8jSSw0ccdmotgjrAEYWMpgXCGDUQHrO9p395RmJXX2DLnl4AV
MLhRZV07+3E0adYOuDH8XS1F0u5bnKMMtTuH83nk9MJ9m/G85gxIcNicKkdBgABLovn/2lHiXDMO
zc+LRPfGfoINhLoPOgrK2pkb1p020MoIoQLl12/cwfbIb24th9YWmR/1bWTQK74mnb7Lz7CZknJD
i8VLw1WphoB8RSwMcXzejvmY7txm9I6AIkCnulHQPOKGGhOsjcBxn5WTqxcwbZALmEa1xIu7hbPv
Y8b+6Fyhsq0jDWBm11lCH7wc8dKDllNzQCCcoCV1ODzjb6TEW+G3mqKtk5gpBlYiAtvGwgTayuR3
w2CHtDBoxn6xD6da1i+eDl3nurFwAV27SYvy2i4jRQjyBAJ921IRQXxFTASgodaFuGAu5yb1btYz
ktSGhBxvjU2IV3ossYk+N46py3MXacKZSaK6866n3AP2lesHq5xGZt+K1ssmJGeMLI680lvcrxaS
ICxsh3R0OSSt0TlH7ZoJ3mSsRTZ7pxFm6mmvtFe+kCOABkdjHXt0hMpAcRoOnE4HUAURQHNoNdPe
0ZZInmC7Jv4exmo14RuukSo3pUc4ROKpCD7PpDXzHDSrfnYy2WMmTuh5D7/qLA9pigEYx28p4U3d
t9qZ7fMek7+7iyykv+C+usHNiW5OrCXIUg5nppu78rabTOi7CwndjDcy953pigchy19b7MzBZTBa
pT4xkGuCXjeMpNq7TI9weJo6zc+KNO7UnZJhOJzPtVDtahgj622GQsLLpWl9nGkrx7u8hn9RY26M
oAwskZDVPndRZN8Z9WzM4c7h4HqCgBYRxm4paqioclfcj0blRRCnnWpJdQlUuUu81hrzSwCvujLQ
WU+NjVw0bW/wmibZtUXYCSnkaW4EV/90kcR2y1CPIhwotyU+LZIjypGideLuGDBY2rR96W2TKhLn
kyije8z16SkNX/lPN2ReOkpdEBgouDxXftqbUncilKsSwTHNnH4H7Ty+8xKvfIPeRFRjyftsnmHb
wDjb+TSGvv/GXzckpfCPcuJwlaCD/qnWzj1BxiMavxse5pn+a++NPTpWWuE2c/vYkfsIpchwaTPA
LKNNi+g/Onz/Ef7D5qxcy5SQAiGAoFX6dAOcNgcyO8bxkX4gpRE4gPSq9clhknmNygAX10HBsz8A
kHVvRt9otwYq+R9OoJ+OXxRpvJS0U+D/+uzN/qcibcQdl/kmSWWZykEdIBiNp3DP+zV621BzSDqh
X+W4P9QD/+mqNMmpiGgSONbnMp7caWzHZMYfXSGimxIFwnsXwHJxEIpe4bAx7X9ejDrC9QR1kMlm
4tmfyr+h6kgrt4vy2BK8VBwMXHAjhghoeU1dli7A5sjzLqdaP2A0TPYD2lw8oFRziLcj+UOX6evT
5wjPcej98PDRlFmKlr+VQxACZ78yzeqomzJ7aWEcn8OCVQD95uoMPcWMoztkVdCj0f/w1n2thyhI
HEcq2go21t9PrzrjuIqypC6Pdt8ml0Nvi82oVf86uh6owUxxtsUddvz+Uf/6c6P/Y0xLt5BHXYpP
hRDadaMppyo5Dn0dXlcxpPEVKjLGDWMMLoxzlPjhAfvre3yqvWxJ2YuWg+XlywtOrhDVAu3QmzRm
9kTDFwL2OnI8tA9kaqYmMj8S5maiEu1dV5N2zfodRD7hu6ZpVOeVx6RwH3ZhWZ8yM7aThabPpgxg
aYY2nlsE35gMoOG0lJPt/yblHr49DpUxLsmFwX2ByCBuqOX+6cJl8cZYLou05PdTnxtGwINLTGdD
couiP5s3fqvqA3NdtTcrwtxcPy7blUuLSGxEQQTf97/jpw4FD+vS02PVoqJwl2PFx+eWsSK25bHK
bqWKNAJ+wSNDpXQuxgxYHRxkBG2pfWUjRzk14sS8/f7yf7UoP/yolrm0yvi7wFpIw+/j9ekRQ8/h
YTn+RU5eG0mGLaX0BvU++mTb0beSSDiE2+6T2inuwKpiZPBYGO6noMhXHfiyh+8/0pfXibULTuHS
jXCW/fPzk53i7zcywtGSNM6Odu4aB+HZhIpZoB8OSToE58NMQM33V/3yPjHs5dUFNMHk3aL/+fE+
zL4NVy6U8lgHRuCdTfh2z4M6L7dWWfspGSdG//b9FT91dfnlLc9Zbi8CddOX5qdtAt8Z4nr8y0dk
avldW5NY6aJY3kORtX94yL7eUts2lc1R3WFjtvxPK3WIJm7AMhve4mdqHkttPaMwdgDI2si++6BP
t45RJf/0kE4VK9mMLaFYmGlcfLyjDZE7pIjilo1bOzzjzOatBcFIlHmBugRd6Z7VBWXfijd7+KEB
+vXWcmVU5i4LJE2SzyvybI3lmGZ9dFvSmyH8JATuaw5NeAWnBW/u978jxA++ycd3yMaz5mOckLxF
PLsfv2nJw8wZKnaPlB91c4MFQ9dUWzMG5i24dNm+IwoOhjv0FgJZU2jmtB0pwRldl/04CPAIPrr/
tuvMYudYlfEbygTpaW0c59ea4MdgZ/cEXGNVQiNCA64eo9PaS1ub4AbhEsnX9jCRyQpa+NkdEsF4
8SzkzYnWcHmuqcbN/g1phZ9dpsqrBacssErjFXY8Iug6w66A/emWgGmbU/VDlcf5PaGQEQmicQx8
Z8aKS5BKL+o3kwUh3ZRO0oToVlp7gENSpJdt03vBhsJakOEVFc07sI0JxkHfVt0FkkjjOVFy6C/N
dGwfoqY0nryib98yuIXJNhzb+dpReUCU4IC08VzYvTrKMZ/fNF242yhvyOVIB1rLiAtHxvSxZQE5
ZNIVXWjbihHWCkj1p12elMc+MPvupCjaWW1KJhPrCqSDd4qUn4whBvIoFSQk+BxJ9jiHB8ZvqB89
DKgPMJQRaPVhW/1BH4h5GYtN0+4zT+jotuDkbrwjPqvL66lPkw1lZTnulL8EuQe0Wc5hE2EPprHb
/eEvad1QZOo330GftJUdYQDI08Rwb2h8ho8luFDC+tgXTsnNtL1trIM+2UyR2T9jBKzLbdLMRbui
gdeiv6Qla68qtFIUzvy5s7FwKcBEt9KydAgrDBlsEk9l+dcep6Vx54lyas4lvYv4XrUJ8RlLnNSI
gyi0MeyO1GqriDwud61kqQ5NWUBIpeNYlqsem4ncqzjP+4t6oncCRApg6IOr6jQ4JWgTxyRJpUEM
lpfzll+95Nai9FX4ax56dwrSDaK1fj+QWGffwk5qJXN7hNM7EsgRzlOfTrg1LJ8DqmEF84hGo/Se
aN77zhuySDQAHdj3+5rBOU5oUimTM0U+ycJrMbEM5F6flydFFMSvxHYbuDTD2OAoPywi4s1Q6eQt
ZJsioqmvX/KsIOTFgFu1034EEDmJQ++ia2aCaeuA8Okn2t9ltaF1N7lL6hDUC5fnH6zj5E/x44Be
7DeLf9fe9LicLxGwEbZQRTlDg57Frcdf2jEVAwRvPoEK7cQ16BGHub0bO87RC2j6n2fApc91M/ji
wGGQVYSeQIrOkdzcqJ5Q5MR1fIVdbBx3/iJ0uy+H8S+CkisjveKjTgJVa84ICXOMUdi7cdAoKwNA
2MMBp4SBV2NI0VO6bssnamHmqoskaronVGf92wxy83dm8nAjQllgnu3gty9YVcf4nBSzpDwZpwJv
yzwBy5FxMoKbaOFRn4gxMAaqsSJ+Uj2JMr+DxuskLYEemJHVJ9ZbLbsxOKRVT1xfllN5bzRBEzES
LuaCJ9DxMiJSSIaUN5EPB3Wd2o3u3oIWiczpgNJ+vk16hckQ93VH91A5RrqvUffj7Ogq9TDyPCpk
LewWh3QyRsaLhK8hCYmGdJdUcVytRRWO8OuozGHSjQj9NmLwAnmC7zGBJ+RiR+QOAkGDZ5RbAR28
LDY3XdDIS3ceXTTCCYaaeEe56tAolFn1JH0z1qteBbpEG+WSqfc8898nQwqf6a6ggFD3nR30/cUQ
0E5b56ZXNPsxd7ALytByHvAK4oIKZNNc9NzVXm3qJYP5zK5wXuysgSbFShpmku9GBfYFnjdjhFQW
SMq9hgPs0Xf6moXZJ0zHWY8onasNJh4DKlE5+Vv+A1a9d8qufE+nWL+jjy/ubdCE/WHw+YGQiCBg
O4S1IOxVIICiGe+q9rUabEtdCjsmytMixYxAObuyo9OpE5gLaRVCPdzUI86HvWGiZrmB19P8KTFv
ESKelcY73LdwOOt7X9XbmtDF6IcyxfxaDENCdbylAGR2z2n240bqVlVXQQ3DKgVGAfadLryTqDY5
UKVz6oL9UlXr/IHKE1/R7DKM09DmbYTN2zB+QoeFTzVNUuI6Yp6krapl/r7YZ+kD6wDHhvLBjuyT
uNHn7gQI+IeP/7XK8jwmfZStQJtMy//UAAkdtyUeNmpuF0pCxX7V+9sxI+PccMRgoAqOhg1Je5B2
vy9Avt41ClbLd2nKM2T8MhTyG2Fw47rq1kbLztaOVzLfd70HQ2cmsoAVtyNsBDHYpJ902mOAwUgV
jj98iq8FNKWzpZYimpoWhNvH366mEZsBYitvZwK7ftVclyDZCIdOH5XG2hpncfL91/56uyXj5mUk
xoCXE/+n+lLaWnI3J/uIGiAEtqGSaiOkh3tZTe2RMGKgV2HZ63/8PbmsS3OHVpu78BE/fs+5QQkM
EtU+LvZiVJgggdlSvMs0m/NLxylv//m35CxES9hTJMZ97qrh358K22rto+E57Qve9iXpFZUR+Va0
fBeU2KGuRfZPuynM8B3FdMdlYqMwxH38kmUFmDQZouyWEAegzKFfA4Ys8+GK6FbMt8YEv7pjurZS
fuuVP7xHX59nzzQtmwcZi5D3RX4S56KgczZ4x15XSCsdyVSFOKcYhZcC7tCnEon0THNxXZlz8Ajn
HeXx93f9P3wEm0YUDRaamRxDP53NkAw0I4EvxW03pkSW6hSQlCayCnE8oayMyCG7hoJkU3zMBORk
qRouv/8EX18nlkLGeiizBHS0z6cnOrkCapvb3nLMsRc2jF5yzEx5inO/OLZWU9z/wwv6gi61y48u
2cBYUz/+5LVocScQK3Vr4p27qLWYNjqW6pTJTn1qJ97ww4H7a6+WxiF6CEVTZ2mZfm5YuqWDXS9V
xGeW5KgwQfor+ddHOLLqDSMkVxZX8r2ePfdOOj0cW/TD5RUuZql+OC5+bYIsH4XvzSLCey3kstT8
rXnoqqqz62QIbmXR651NYNIlJvtqHfMktoxVi3gH58jY6FAEz5kFVzU2G/sFnbp5rOA8+j88fv/h
AylauIuwjN+CafOnEyW593D+WN/uwAMrMonq6LnHUwAHWk1FtCZVLd7UKJloj1nzdBqGGJE3KXHC
j8qqxK9uAE/1/ePx5Y3wFa0x06G3z29Fw/PjLUI+69eNGYHIqnHIrSAYeK8oj/WLjGZ1zmLxNCmg
S2UvxEkaE9D8wy35/D6YrPUW9Ym3XF6xMH28vg/gXGU9slujjqvoNA3Adl67FRnXB1zbUPPdSkXO
Dy/h5y2Gi/JWwIC3lcNcxfr0MxRhEedJ5nnXKWD+313HqXnf8qfW3hLsAVtnBEuzI9Kxbn5Y9j+3
s1n/LBpDyO8siw795wUIiSmSNSzHN8hY/F+kUJFpWs4mLhPL1/5WzYnxjEHZIIXcQd968v2P/UVn
sgg10Tb8f87OY0duo13DV0SAOWw7T9CMepIkbwiNAnOsYrz681BnoyYHTegHbG9ku7qKFb7wBhVI
KQBAwB2Xqw1iD0qZZQXnIq/6772u2HuccbNya8Bx+ZYGjjziNKKcMY+F8grTD4Hkdty4BOBrtavF
PcFvobhOVwOJVNBl5uxiUirfFGAd0rOWRcOti7QWZHY9PiFnNd4h6AMKuPG8AO9enuaj747JW1uP
vnFaWZNpnL+rPAxPkdazQZayLNTuL9cERoPRdBSLzziP5jf1MGQPZt075IFAlH7Uiat9d8xePAPr
V35RoAz2MNRXLunltrCpa6kcRKpa9Jdma+EliKTGaWudm5YW59bOYcjuyBLU1xqB8mEXmjjXIDqL
8eAGlkuzBhheHggeQ8ekcAnmh2BKv1yDJh0lOrNqf5aGkZ0Trc8OozOZQvqwj1OjU25YorW4elrY
y4UHQenwImlAGSnpzU4hyoNGW2IdfRZyRLrF9nOM+rrUUm6o7MQr99zinmEY1pbgB4ALR2B2z0Wg
BmoMtLQzpmxwxmxKuJswE/7vCCu7Q2CY7j9GO9O8TCAdIMYM2g/6bECR9QLaGZAucxw99DjG/JMd
gox/AHbR3rCPkzc62daeGi4SeO6Yhu7++s7+aMrc6gQ6jmpY1vzlNwuUSGucK8+wzAJstvy6HR4C
JL0Pfh5p2k1KCy9daY8vNjKztlAdpcLPnEn5LjdSBL4kE8mgnq2gAY1vwbA4UVppkO13W8e4p4oE
rT/zfWRkCz/8eX3G05pe7ChDnd4SrnSKLQTWs2Nky4ozg0zTmTcN757KCOsvpemoB+RfMnni9YqP
eUiVqg8zBwMnv125YBdbevoBNO4gYnGKwVpfTp9mQ6kOig5HnP6P3JkYFJo3sKiUTe35uDVcn+6f
VGg2X3IyLi6dadOYns1XhLlODcnzznnsAdCqqha64A7R/O4eKILEJFYk8KszP0SeDfMJYJkFkiXK
O2ASw6Bi3bbGqUF7fI8qVZQcGgiqUD5aMwS8tK3QuMnuoL2rJVJ2hRUe6JXBripiiyypdJC0KnUc
VRBQGwexGW0QrdBdogw0LtRjSuJRWbY2zDEXk9vemoJ+6ZnyMWr7WK7Fesby29NtI2nkLqHXZ852
nmgjnD5G3z6nQ0/JqS3OsWH25gbnDXOHgTXhfIi4/V2Dee4eBbbuaGLO/h399OGrF+DSAnZUXftR
i7cFLfwJuTHtRkOnUXO5H0JTb63QSMazllPsPsIDq717yHuYfsOXzhV8gNKSKmOrVd6+lHqmHANu
segp1spcWdkui0ueH+OiJAUzWtU9fY6uBPsW1iNuD2ddz0NM9orQ30VDP7RbRyutvTtVx+LEN3bX
d+lHw3rwdygiEPO485gjLQOnMfVCO6Pzqlo3iA/YYNWLkKp1VZWtci+ARR1EJeVKo+qDw8h7xi0w
vWhknNOf/xX997Wlh+D61DNgtOS3Xbs4FNQKsoAxonvVyiz/kDVmZxH0IgOS3xLZz18z6ka5h4+H
evbhjHwLwAihgURehux6lYY7kAJjfAd8H6MSxHJwcww6GhZaHtc3Ghjje+j3Q/s5alX7awtnEXK7
MsKN7YNa3dW2jId9V9KNeG4AaIdbGdaRsytcpzpFo4WfbZGUubczO5yaTkPdTth3bZDoR4SGB2Ps
+if94JYnfZkaYzACaG7NzpqGpUxTt71xLmMv2E+6SVvbqHDSAg1enigxY8wx0uH9reShebo+9p/+
6XyhaalPi0wMb89zKBPcXCKEr581D+QJVVMv8autcMe2vhkAShvPSHd0RxzpDfUTxcP8k0cFCxss
0tW7IBzdAVk22U0KoYqVfYKX2D0mSe7qKzvig+eX+tVUbaBHS9No9hZogTVio04AUA+O+ga5HWuv
RPTNNkP6N9/Vbh09X1+a5WcBOku731ABioHomI2YIX6gZWmtn3VbHYPHBqn711BX0mHXO60mSa5U
7RtY+zC4MRxhvl0fffn4UlaheMY/eXqhjFwet0G2Bjg/3r5mogoJdEt+OL7VIo4LOkupcC+ntuPh
s0V9XChYU14ffrncGtoQVJg5esRb3nQN/XXamaXJ5Toa56CM5L5F+BKvlExHfSSJNHoNphxX4qvl
/ULgqtGB9/5APObtYQCUDVKO4Gb8KIDikDgmTUBMHJwtNq765+vTW96iDAbthwyFRcbz9nJ6w4D2
tihz6yyHEG+k3pHKb3opUAFsQ+0/DWoSvmRS/ntAA4nE1fjLIV1053NkSWMlY6/ht6Ik74riUl0H
2eLcYsSAq/S/z3GCzABl0BA+9WY7SKdVg1g0g5UIwKDO3SvK2W599REEalBuQ1Ih7OQxubk+7DIT
Zc9OJe7pTbTtRYFfDyMgUIVvnhEZwWl+MCG5QV9BMceKcA3P80z8FDRhqdAq0T4frWBPcqR/+19+
hjOlooZBwK7NPjFSV0gXKY55bg1FAyhkJAcbSgRgHCTX7vBwgOcdD+WPIYzcByEKn6pMtPZaL0sE
dJS4XLnZOaY2tcPLjWZblUR+xNb4CKLBzHKgG36kxRR4e+5b4KZtHdqfx6S3c4JCDKqgFiOfwoUS
ppNWTjWcr6/LBwcbJJUGWwfgLWC82Q9CoSBPEUw30aZPolu1jsIDDBV9kmFO7iXa2Cv39vJYg5dS
iZpB2vKeu1Og+ddFEsaEu4nV+J/Hiod5I+qs/KKm6MfkiKDWK3fI8tKcEL1MDJ6Wa6FuczmY5ych
LOUyOWs98tOPskZY+Ejm2O5QqwtxO0Xt3NnlYVV9s+0x/eqpLSiQfz53JIj0Pbi8QVouKrbSGCyl
sIbiXDQie+f3NBjdIb6yTYrMHY++H+h3CQJiK/Ho4sNyT7PbJ5wpuSIl2su5azxKbdDRAkl6dLsP
HkRKCo+AaOXk1jO5TP7jRjLptBBx0VwiJQdMejleAeNtGCPdx5gCT6kbaTT5i1mWIgVCEKDrnZj9
uMITXU6RIVlQ1+RKo7k0GzKHIwduwfXOwpJlc1N4VnTEl8dDic3K+w5vQFT8V5Z1UWTm+FpTidHi
EqWwO49EQzvFl7fIgqcURTeUkUY1r79OxinjSy96M8ZyRvPErV556SeHSsCwH7wArhmElqy/qWSF
MV6LxruycrAWe50+P4RJFdVhPKqWyXE4WCXJl3fOHNm8JnWXfQUI4dKLF5EwH1t8x79XXdikZ8wW
8z2s+2glH/vgc1DvRVpSpdpGaWQWILVaVqF8PQRPbax0t3oQ6d8wLSggeGGmizxaGpgre24RkjFn
Wk0TaB0qMhDbyz2HDwZW5SzHGeLRqNwVRprdpKXrcpp7hCsQti/NHV5YKEaSXUAfub7lF3eZSUmd
9gdkMpI/Gk+Xw2M+KpMeFMpTWEk88zpktY4CKbHwaLWIn10fbDlXm2uTeVLKp7g+z8BbQ0ZIVlXJ
U6wo8qak7PcyWpXxHxntVw881QEIKhbRNOjpYF8fevmET98UlC1QW7rVi+zfKMCqI7/N2DSM38DH
m0cNI7Ab2Sn1Nzu0CnBeUbSVvlIjNZZHv3sQHSuH/YODNwHnaSlQQJ3ApublauNtoWC93TpnQ/Rw
eTalIeVz1AeK9ejiGDduYBcRvUTUm+Hbg1j3T6aSo3ykVV2MRpwe6vf1JMa9su3/9DMuUiZYnFDV
LbDsMAkWAU4uCz1v3cQjiuNp30tNsaodSDWn3aS1OkSQ51z0r8owUNGIsQWqiVDNBTJhdRCcXEjN
4GDw443x3nGRqsNWJPuiDq5r3MIhUEzgMQPw8RhM7KFxvP438ML2s4R+NT6hb17iUmmrVbkPSxm/
r3z5qYQynxsNVU/jfsVFzJ4tehwno+bIlhNG26TeR4HhbDHlDG4k1wz15CiAJ6eZtDjoxt6lgz4c
R6dO7h0El1dO2yJGZ5n5IWgU2CatDXuWgjQ8O45NVRFlWcPKTvBFgzdc/GpnL9QumJStXLQuA1yw
n68vwgcD86jRUAaWSy4yJ+wiwNkUPlfQ2bNqDUKzngZfI3B87RE+Tb+lANW+hEGojCvHbnm9EJFB
g7fo5RhMfFbe+qMVBG82eJLS0jLIY1q1BWVdaRsLOb2V0vIyMp3oqYCcwXKT5KnzDM8ta5m3EG+e
Gnz7foW+I5IjysiGfOwQrrP2A330iTFtK/I+k9jnPYM6QhHZ0BKE8IRaKSvn6qNbh3Rles4mTDR1
pssDryCfalatHT5F6Gu+lrzmD02h0qLRjEnmUEbVJkuT/ibL0PQH5dv2G5yK5PH61/8DwZkdgT/t
I1oOgJRI/S9/BsYJABvw0zt3SpOXN2akYMwKf1GHQQ/kZdxnUdECO0MpEKRh61hfA0uADCwxQW9O
faHk/quPOxxmU2Y6/Oo7A3qs61XOo47GxOdRC0N8Wlq1rbb+0OfPA+RDa+viIi4fgK8g9NeYWfBp
DML0l9MQeMAvzo372gMEfQgSI46eXTVqwq1iC1zu4O4PDO4m8C/gCfj2rYay+t5qgqg+YIuBepBf
xa52tAqpYN7oQi+yfOhpFLZU39vRIS6iH7EWVqcaUAOKv2gnxluBzg3S3+gCuQd2LNqXnjsk2l3j
dXgvEt/mn6shbod7CXO7QyReCatbxGRU47thpegyIfanD/seCQtYpqGLu48bVeMjaozGf6WXa94G
VbLo9frH+5PVzT8eRBFeDrBOQNuNy4+H5XlqIfDvn6WZDz+HvKvGY+gqNr6tYIsRMIfiiHHTIJG5
zYSbNe86T9kfiSMkuhMha/x920o+mCCZEUN0i+YHgM0q2uL7LsqVK+6PrMXs51KAcOnXTgkDP/ny
50Z53yK/5inncMyzdhc0GPVui8AfcP+g1h3etXqbVo+BFKp7VGiO1XDYOzIZkWHrtSmBEJNU1Z2B
HLnSN6q5Z2s3pyYVMXh0VB3fR19lHxipWn7Xujh5drAkQ8koGlXM6SQQnX0x6tmjVXY20M3EthhY
ZDEugi1OCezyNkFA2KOHeZNWrNemDNuh2kukkNbOv85k54sBzoUcEc2A6e2/XAyVggxSAJ5/jjKK
ct956ODlbgrwoMGmlkNpfs0RS8cxrxty9cGppXeLB55S3AKBVzsk3FtZ3hZUfdZy2GWgO7H4TYhP
aJTAVZxdzLZ0TFSZjPwpCXEmecQ8Z/wWm3UbPdQQ1070aMTKO7wckWosZTcCe5Sn7HntJuwN7IUS
L3uKAqGrMN51AprMaetNIIYzzkXJytvz0YC0zLnuwFFQi57+/K80HbcHzdF9UT4h0++eeAFhLw9N
Gv0sfWzfjqrwS3G6flaXz6wDI8miuEmbb1l5TgMl80atKZ8g3QislDPnm0iNEY8VXJu3BgJ91aaG
x78y7DJvIr4hZ+UfQGcXYUVWYERtRU7+1Hk4Lz7gQtcW29jrq59w+EHi66Y7YgjcQe7fjJbS2vHG
gkbQ/PuCc+LJ3iDUASTzZnuqdbBxqIlgnsDMwONGzHTPfRh+s00fcYaqKFfC6Q8+sEEpl74Z/SqX
HvblB5Z90CnAHuqnAkb9MSv8/zxMAu9BY4sjsj7h0/WP+8FjztTo4LBtgOUt9KVyOvTdMBjVkw95
DzunAYMS7BCw+yRINoZDTbwR7olxNP0OqDfquFZbYMaq9Yh+rqTKH83do+qFgwfCPUiQXc4dS4IE
WmVbPwW+3x0DfSzvjUQzRkASxSOS83Tqrs/+Dx/w8ipz2NbEkJxiYCjzooGIY9OjPp8/2ZGJlpQf
4jdMgaz3TmOJlTyqnpM44yAChlah3UfgRIPiUQVTlyNMbnQSj8nKhVSi5ooBAUrDgtoD3oluj5mQ
YleGWe5EkGMbpTYjRmUN1wgSj25jQIwpkvYQoh6LT64LQWOnxJi7ffZ6XJ2vT/SDM8z+pcLnmYC/
gClerqxnxorR2zJ9quomfVGxXTukmZIxoNHdluWY3PDu3Vwf84PEkHYI+dcUKtoud8jloJmOcWft
j86TCQb2ic9Z71CUNf6rulo/2oqIv+ghrleh17DSQWCXtxXUWh2hRNQ9kfnRhn8+W3SJdLjsvFkT
0HS2vwZPRg6GQc5TEGlJjnsPMn4ZOhX9HtlO/b5MQH2tLPxyS0/lZBX8vwP4Fl7F5RqEEaZ/cZs4
T2mLFylsJMDOLMLwGsVqoqFaWvcrodUyO2FEAyGhqeA3gckvR+zgF7upZMTEH8dvuHKZ23QcIwy9
q7zdX//ENPT5v10cIIifNPun949ri3lejuZbSUWQF3rc0s7YfA9NKVp8ROI0jd8pw+D0ewjGEIXQ
qpCRjrRNl0DgQM0pMF852an3FeyVItQNJwrLUzC6CpRDvDzSk1XYKda6NU1lGsRx6+6KpHOD73gL
IJJlofppbWME8OpTH+bBba+i2XOvupJ4C+5RD98n68yXQBqB+TBxFpJNOZnPsxBa3GD2SJynEZPo
5UCcD0pHS3cIPyrDLVRW/ZMeZMJqtsAbVKhqptXoZJSDp78q5Gg8BGXYA2fFAxfFIBOxKisz/AMU
coQTLbXGbVnBO+KL0xrtwxTQJ6fajq0DpKtQ7io0FfJdx3lMaZMHHlIwigpSeNsh8KO+NpUh1U1C
yOlvy64ez65Sec4+tbz2PTRRgtq5VoFzo+zUZ623tAH7k9xs/Zs4Lkr/3g5x4SOI16xz5voiBzqX
al+sPBHDpio0/3Nc9J25y0ZD1Dscr/VfxKOW8ZZzDIs75LYRNmuTsXpHwbP+XjeUz46Nqok7zrOi
bGI9wEcjSfAhf6kLGq5G16RfkVCqzpEZVANyqIn/hCiwBceuTJJt1lKm2+G5Lu7AHxfxNqp658mG
7faGBUj7kjiJ/6NNPC3dUH3PMc3Rg+Br6WXeL0qTmr+H8FEFz3lBm3ObJeQB+E/A1dxCb5fpQ46t
TPcQ4yT07kiHLGrQYsq/lYFo+UZJIepuwkZHsmKgXljuIk+oElZWLt5xd6ndu1ALY9w68VmJsFeK
PBzpcjT0P7mjL72zA2EeCr+a2XeuPnSvlDux9hCmh7cp7FlvW6NXi8RqHaLwOkRDdbbHHBcBAHKB
3MSxXZYkZ9MFgH2mcDaq0nj/Ib1QfG9KvUsemFS4QxzfbfZj54e3PvQyfWN2atM9Dy4eljvcX4d+
X/tJ9av0AY8S7qndiJel06SvDd1DHW4hNqtbsxWa84Kopf/eYY+iPDcUtnFsVxOsL52y8cNjmCHx
RkFmaGs0ZIthxB8+U02Ja4KFl1BJt+17LWmHYD+E0Pc+RlFpOl4B2nlRJLFeaGi3o0PThxq5mFdC
GcHVGRuLWK2g5th6q31tcwiC37SyMvXHAIpH82yw/F+p4BTtuxniP4nFtif04iYM0u5ebbW6+A9b
vKI504odQXV0NRpDSHIK50cjgrj7LcLItB8EgNHxkJlZPmxKdP5vCzXy+g2iqCV+eyrQXisR3mOJ
aYN1hwGy2t81aTvZUNSoVG4RXiZr2vkQbB/ABlrZLf9iupdwUnt7CxSR8mRKrDQxJIgVTnj/adFb
ZiUhGjtqKW/SscIIaJRywCMJ8A3CxgEOA3hPmZXzBOgsKPi+iXB3GARhDSHrqnusMRnUbkh/lKPd
xpaHnWqJzahE/AnibzNE7SH3JGJCepUOoPUDVwQ39ugN40trlrgeMV+/eI3juCebTGuAZFql259N
KQNtb2Yy+yUV+NYrT+UiYODVBsYxgRpou9MEv7zXDcolJcKNw5Ma6NbZB6mL+TD7DxVqJJtvzdHU
oqOf+skaoGHxfNGockHj0suZ5Gac6c//SnBU0wvclgTvyU5z5Sfq/y+SkkW009HMECvh3+JxtmAD
kSbS/Zvyt7nAkGoiWGClhvuU59ihF+WY4QafGtXGHyzrSZf1sBLgLqNtGhK0qaaZGWDj5iyvkcpS
alc6/GsoEXuQtOpD1Bf5zya0tQetFv2tagvjqI1WiwUYAujYA7Xm1+uv9jyzoskNZIXaJbf61DSb
luWvJca1vsMiy8me9cEo9I1R0gXTmiJ6R20+PtRqTCo1IvTSwyzugDvWWAqs1BCWK696kO+pXdsU
5p25Jm9WaDFytWr6rJVN5R/UWO9/KTi8YB6FhYK4RbRLX8knl4XUCYhHQMqMSWjJdy6njWhLI0xu
iSdhRMUmteBGxxixfapERWyA3E750CHC6e4GkYr3svAn6z8TgXnsHzDKvP4NlgtABg9Hh1yHYNSb
6x3GWD9lgZ73TxidWkgPaHLbK1Ka6PxL5+xJJViBe3xwrugBkt+BFQJVMFdGySPVGdPGGJ6sMh03
XRVap8xIurdBFv4a4Wd+eUwbjAY/5ZAJdonU8+VK27GrYI4YFM+NVevBzjOkB9iyQr3Kc2J5HzZ1
jcZ3kf26vqYu/9u/Y1GGxSKTriPgU2rTc7HssCsRi6z18tmFIOo/+nnOfuIgii+jEQbHMmiLYJfl
5FufDFj3X66PPl/gafSJucnBBv5Gz3c+aQtbKbCKzxSBoFRleeGck1Rvb2zRwum+Pth8+yBwQ4kL
gRcicvhUxizId8YE9YEkcZ71Tk6OB6YXbsAtIslFH01/NwMsvleGXLTTaOWTlqOuA9YTVtm8Bgo3
uytCbOFesAiHIbHJ1MEyEAzInZiwrMqCE+jITnsr1J5YnXh+9HYAZoz3ItBpfdZugHdNLxJnxIZL
VXG+7GM3Pvgs0r1l+DYPrIFxG0K2bv+JDLvFv34yA9lKtO2CZx4kddi0PtyJTdr0vf18fUmXm5bp
wdUmdaKPy/Jefr8m9qOObEa+yKDPnia04n1NhvCSyH7YKr2w77DnCH9fH3QB62RAekgoHYP/4i5c
gBebwC1HNy9eEOqsy21W+1haNk4U3AVW41g3IbKXO9ScsuCQDbXl3LrIOJ1KodTGEYJKW240uxnK
Iwltf8J2Ou1POjY//dP13zk995dHa4ISc1UR30JbmpfrIwtIDNqe+jN2sSXEAqol8mjgtrhyLS4P
EeN4LCtZOMXGOXJckwXKljT2n9tKxMMhH52fFpgzLHVblTbHv0+K65D5TOpFvIiXXxy+Id5jaAw9
K7mCyEMS5OGNg7zEsPLyfDSpv8eZ5ciNq8Vpp8JFJRuocOH0QCJg0ywGf7JDB0p2fVofDQcVBNE4
8ohl2xuVA6fs3dF4juh/E7SV0Z1lRekPFRvoterocl9Q+obGON28DDkHP0RxLp0w0sk1/KT7hrE4
riYtdc3Xf50Sdf2JLj6dz4mrdfmlqkrV65gu8kvQVxhqaY0ceTjptk2eN/r79cEWzwjVQJ4tQB0a
W82bc6ZsVKA1F8GiF6NIGgwis9x7J/WDwOM25nAPTix6saK4/D2artmtHIDFLTQNDgTRJGtCcHOO
PAUuYIwJFYkX8iYkdjxdZMYuR+sIv+Yg9Y+yTPIbzbfHlWLdR5NGbJEYGDgcEcLs9otcrHqFU8cv
oax9mjlQ5PdY2QcvI4qDL0UyJfZdo9rYvliV/c/PGRAGCilgxkyAJPyEy+/rIAqDalOVvmAlSue6
S/ItrlfKd1NU5U0TirWq3OKITOMRXLNpgfda8+wGdKcfZgALX2AiuMptiP9oeehxfAA/k+SDt/J0
Lk4JphoT+AoJU8iGKLBfTk+3a0cn+EIyqw5kRu0kM396Y7mmWbEgY9COn/B2E5cSup8xDyrxtEKW
t8qGFzeiQPIfGpqGsxsrfGN3cd02n+yUWtpJb2zP3xu0rqiydnZVVcfc8obb1IksLKPsTownNOal
vZNWObh7JOpEF5L3DvV4W9lVWr+4LuYuharWGmocSoNbUjsiSlbrCnk91sfk9PKoJ2lEkabMbRRi
6/h7GIlgjdyz+JDYovBiOMT0E0xi3i2pieUc6YfNy2grDniM3vmqIdR0rOymXsmIl0NZxLJsmCnG
W6IesPwLOosA6AUiinwJw8TTcbYWT0jhWM3h+hW0jLX+8LnUCZwDvoti9eWOAXEbkTzq9UszIn18
9HuRnlAM9nAV8yNZ/8a4CWtSEC6jdQyNpnwG8z9SOR97yh2aL7IC4O44hvlOFY5yHtSswlqpEj2w
gTYwUekxg/FHHGALtkV3Sf9tEa+d6B4M5UGRk8ZVrISieqygM2YriJbFVTOxQz2CVrJQAuVF7kdH
NsGgvXnRHNHioAO3GPpX2Xzu9br4MujYgpuISB4RfNdWbtdF2Dx9PY26BjC9iQU/O4ial2GHjHrR
SxlSzdtqiL9XG5TZzGZbR2oljlmIPdPKoIsrfTqNtA+hDnFAgUpdfsumcnkkMZx60Sqt6Y+4geag
UvClN3aEa91DDhf7gInZPz8ljEsDEflkogHoOLNHs64tXK+Mun3RUdXGkx41u1t0ZW9cGDrfWjJk
VARtfa2msjgmU3SIVjENW9UhgpsFO22Ijr+0fOUlb6hq4qYFkGPjtUqaHfzOScv99ZOyyOrpWjrA
RyaxQmginJjL1QVtBK4tH8LXAbT6XVTRjNbCLr6n1vcpqoujbUbaIwbw4oFSnXVqmPJDVXdi5SMv
KjvoOTBhfsakf8kTNvsduIVkbPckfhWBGPdmGuk49IRictZEnQv/2TEU90NZlf4GV9uekj0gEWgF
tvBWlmSx3/glgB3Bp1FhIgycPaYy6koaBn38avBeJ/Du/PTYRWN41Mqx/uq1g7EnfF+7HhfdPjJR
rqvJzGMqbaE/e/khBCp0bdQ76Sv23+VjhWRlvCnVzLipO3xBN75iKhEifS3ujqbEAaB2S+eTC3Aq
3DZlVe35hrRXV3bH4sCbk6wABTd0tKm3zN+H2Pe0Tg3K8rXERVziQ+9iByCMBt9SYbpiE1aNI5GM
TJ1gV+ZDXZ16XA6SfYpA2IvbV/HPylTcH5ki6fcaIan4Vk/D5ii6tFsp0PwB/l/kWPzX0zvGLuJm
sv/4WP1VlqswKRdjFQ7PYD6rHK8aYjVwPREYNjA0otu0UcC1LvxUA3vUuRYCeJ6V/jZbJfvKtxHD
3VAWxRsGNPq/dk5pynO+gGIgokFF2JwinIvfxlk3Gq9HL9/BCAeNmCddYMIy2Z5mN0ilIN54/dMt
vxwjTm1Ml7STZu3sBcxNT7S50vTPaeRnHvb2oX+PXw9OpBn2cNGm7A0MIf6XMWEtEBOaE8X8cpZN
0mZ66/T9c0R++uTYLs60suy+aAN6NBx68/f18RYvIatKzYHvTQBD+DLdpX+t6gQAkXzH/tkcrdtA
5KLYRnY6vOqlo1SUzZDIYweLz1Vtl//6CDM0CHlKZdwzE3v3cmikXiIXXOTwTMVTnBpXsXb4Pls/
ilIVh6SxzBu1DdzXLDfl6/VJT5Oab3MSDRD6YAOmItZs5EzzXVcwspaNydnsyqqmE69pOyXQjX+N
2YAYAngARERuY3MvXo4VlJWHO+wwPieNJr5qvSvvfEeRzQ7vb3OtdvHBjmUw+Ao2mBLO5uydJyBv
ExS4hmdALFTNpStqDQxs05QboTbhpzqpvDVa8IdjQpCcCHwOf89OSSdbVK5ayQQD60dfu1hnuzQn
lUOR1KaOVyaCtSvJzAffb/IqYvcQUlDpnK2pFtmYf8Y10yQQfS714jEXifGWDsP79Y2yfMc4FX8N
NDuNbg2lxXPH4ZnrGQ9fAyKxVw/6tm4y59UHCXCqrNj6cX3QxYLCFKBMTgoO2HoC9l3uGKvC7gHt
4/7FwnSz3nhhh7ezn6AReYiKMu22tk+t8nR90D9lrb/PBB2vibA/gcq59UAkXY5Kljvig+2Ur3EP
jBLDTiqAQHJTooeojDHErCiS3iATpJ+qUBPKwR0rTb3Jdbi4xyA0RHU7al8cu6y/QPV2Ppu4daDx
VY73FVKJlURD0kFkFeFdJ4SJ3duDehwqAzG4UbGofREpIk7bgCEInwPT70/SD3BCtEOB8k5QxkG4
pWdnfDaQbelO4F7rtzZKYcLy6HRfYy80/J9d2Afjd8xxyp8FYrn3vd4a3hZkaCiOVam7ycqiLSK/
qU0I85saCeE8YoKzT2WWreMPlV2+1paSpIcQwWJMteXQ+0eNbDfblKWlNLvYGNv3Xtq4m6dW5+B9
benyVKND+K/YTLJ7VSXwoZIIFQc5xcuvqJZlKBzXl69aDpADn90CSLaf4z7jZ+OY7DJRdyuHcRF1
TWOSUgAEpTgGkHq2cwKMnKquKNrXLteaDpnfIYPG2JopPsYId5t7R0van15coldeYev9KYC32h/G
sjXBwGtjUW9xJsA+eOUpnd8S0+/CQXESOuKqB1x3uRZ92Unb8Lvy1ZFt9ikYG/9Eeo2JNg8aPvDX
z8/80DIYxc4/km4Eeu6cgVTTPQX3qohXXAeMd99v3B9mYHTBTiAVijK0gz72yu6bX04MScOY9QY9
iI7cH8D4X0+3MCSAN6dqXuGJj9vay6s3Ul71IOBy/qi5EYu71G6LbqVvOm2hi4uChinVB94XQsTp
AFwuayaQgi1aU3kxYi8TR13azqPRuOKb5sSovmRc+lxXuVPcobtRrH3UP4Z8l8Ozsad2JVVR1nle
p6v9iGbh0DovajoJF1u9m/bfxjjAX9CqbUe+CgNgjJt1Fluu8F8ppyjWacDWWN3qpky+Z0jcescO
Zxf3OCB/+ewOMUINiS40sR/NFvi0HDoz39FB11Hq7Gs85UfRuPXJxPRY6cgdPNH1R7gZeJbvQTs3
uA8nWtfs+tJx3YPTqN6rO0RqfBz9vKYoFWjxXjHbMDkmBTthMhermn0X4NB4RD5ZkZ/6PvS6R40W
zC/SOLf81cXDYD4P9KrKsyUGk3HbGmFhfLophdafbB9G4M9/3MTsX+rNcPGnIgEBxOWnjdTGqdwx
8F4QzcHz2zGV4AWYWHZX6lFp7+kOoRR/fcjFJgaxDgWR7UTaSlYxe8orfSxwk6yK1z6PKnsjkZF6
lEOeNvsssHF41nyjV5+0AFeww/8wMmeV3tfUrNVn1wNq1KOm+G3+yqvXcVJKdaNKvXl0ck2lIDJQ
40/xVl2Z7x8479/7F/Ircb1Fcwn4w9S0uFxjB2yO4fL6vfYEhPahFpr1BWy7491WtGOcA4n1ZLGO
jfmhjxX1jt6cUmwbzxThLTgKO8LFHJuajYrs0vdMaYu14Gr+RRCnnVr0nHCyaX7t7HzjTa4C5SqU
1yaxaxMbSL38TiOgLvb+YCJdaA3+czV47hpJeX5d/xmXQiohHYZbhHaXCxPWLfW6Pg/eFMsvX8HS
Gbusbt1z1IbF/vqnX1RK/n8s2og8WsgrzykMQ6e5ZaUpymvdl+JOCll+R+0i2yuRjmKJVmFpmiG4
YW0xslNjpAk1+0ZajlgT4pvfpdPvoEBFHjLJ8FFnvZxzYg6KA5/Af8UN1jVOI3DCr6mAgl1AaKk3
pgjMaJsHzajfZxFP5cpmnD9a1CHpCFC+opUOeXeulDdiM1c6fh2/9b6KzcTYqc22xVz2C1IqWK16
uuKvrPxywtOIk641W4vVn004mHRAFC9M3vyqa27NxCp3ePx1D1nqKs2mNnid1QBXcwr4tjhe/+rT
xr04eRN9EYIBFHgaFOiJXy52lGF4J4Elv1VBqkJT6dT7Im38g2vKSQO67tq9jA3rEZBgvQf9kK/U
55YbnHlPGC8yQexm5/FIghmyK9HpfwvQDb9TtMI5WjkK60ljKmvP5EfrzN6ekiOiQN2dlQIxskwi
X4vSt37EqAELkOybcMwO4fQ6OcLlHL9RuYXEJdNkLQdd3h9TtRcNJNWgiWjNPzFq6Jhy9F7y5o52
eshqL35Ww2bSt8+s21F41Rdf0byVy/yDnUwbDfU5OLiQSeYl377P0ub/ODuvHreRYAv/IgLM4ZUK
oxmP09gjyn4h7LWXOWf++vu1L+6FRREiZoHdxSag1Ozu6gqnzpEaIz3riaKUrjPqdeZGik6vO4pi
Meitj8oWu/7KSkViD+UgrLJEmQuPJSmaeN2L7Jw5kfnUdnP7lZMFjY1Fc4GURzMv7SxtwbZWjpHo
XvBhqdYACV/457h1/LnT5vxsq9mTFdnwww5UVw7qwLTfxnVduTICyUR1RlDo3R5ZWlrkqUZ2Lny/
/575owNgEHoKBgrKx9Cu1HcldalvAEiU92kJWubNNxbz9Nyh7iUlXsJ9+PiBVLUmu9qhg/puZBAm
d+2ipoqbdYX1Uk1954aKLxv7kIR1X9GSMjd85NomU9ZgRpQhbyF8ee012mikWu0n+dlv1PDM/9Hs
E6t23BYpjQhBiSlwRwiE3lgbwzPTo2W6zmLohfrjYpPRS3HqoYzyMxIiwclEetc8gBprHoqyMQNE
U9tqJ+fOEO4qEqz7X33tLpE6/cGkWLCJLo41GWvM2HaWn9FnleTdUORjsEfB+7ePDmrKDOhUbbnG
m0RaUMPgF7m6FCHIIhfrDRmeDa1Ii71SUhEYKoY6jh+ioQ0PrYEsk1tE6fAJUm7pw9gTKTwQQBtP
Vm2b8Y7jE6cbOc5tgCB+D1Ao0kaZ2v2yk6Cia9rXbRh5kx9o2WNZDL3/EHFV8C06E7EgxJpoPDhJ
GVkHeWxRSqgBmndoQkjOFp3szS3Eixr/G6ggWkBB+voITnLk272qBcSJcfvPlBXWM0BD33/o4nEa
Hxj4pW2Y12Vt7DpTjePHHC7xjUOx+huoBgMd5gFHEPX6N2gTw0OoYUde3RjzfiB+PEmINP5Ikv7H
IM/Wa6Rl6IPnfjjvgioJNzzBzS3kE9DR4tnmTkB6sHjPiqEcCiONAy+XA+vAfalilz5qve/b1vmm
dFL1rFKUf2tpA3A2vSQRMzBYBBxmUdooQOXOTVxL56AO0ehiWEveQZaePKSqE71m+mgdcruCLj6U
22e9LuJTOyUAagN5+DhwMDdqyWubgCCJKNXzi3hxrjdhJCGpwaMFnjb2Su+Guabsx6mY5aOWM2mv
ZZP1HPhJfSomu9hzb7eI927CCr6H6E2INhH54TL5VgzEG2JzDr3EjIKveZs4Z8nJ9efU0tNXUwLI
to+iKv1nnIH1vtErYRq8tsm1JAW64biZ1YnpCIMToIxNcWpzvWEnKopJFRzmBmOhD/ftrZw40lF6
VtREmQRdpgjaHCm9YkqRR4Q1MMeStqRiqgzDiSHvZ1gRPoUBp+G+0RvXyzCAStlf0K4RUSwVHBIb
pOc4qLHndJb5UUa5bl9XivllkhumOKQt3qC1Nf6hXieaYCTRFv/9rwrSRGpgNpQFvVgK7GdNluad
StUBCa6wd3ZmIGdHdMacDed6E8CwSN5yMesKTujmVZfKgcH90U68HOHiI5OngGy7WX5Q4M3YKsut
rRD8AYEos7wip71eod41PDZZKZ17i6mjkWL1F+jujV0/x9ap6Y2EpBZNgPu7uHJLwEWLFqWA79EE
vzY6h6akwXEjnaVOglg9cOLE0+Ap2Qep0e+J1rV+l+eF+s6KTWvDT6+8pMSiVGFNSGIpTi8benk5
yGpsmP45KMCwuSqTLLXbwk0a7spG8b+bpACAPow0cx3i13ZXgqulDDtOdDjbdHi4/y1uNpsKIT15
8ls2QUTo198iJHCcylYLzyZKrI/mBIuRGzVAP/ZpC/BgI1i7uT/CGueKBESca1PszF8HuoZuPWlQ
NjnbUuQc/D6THyo/eeryvKvcsJycL/dXt2Vv8Sr6ajW2MMCE5y5Iot+z5cN9Asn8kO2mzvyJmFK7
pY25ZlGQXJHS8QcF5+sVyllcBnWjh+eoKn8EUjcd+9ZKvsLhIbNAdOXevkDR2zMMgVYiBrk2R1OY
gc4kiM9y20Qveu1kT5kV1EcJ9RKbEfLGjh/vW7w9MKSPcAHwwInmirHM0k3YmVu1jM8mw+pu5fSK
6saQxbgoFshbX/PGPQhaI2bvmdQQ4s/LGqANrlah5hqf7RhfJ8VS6z9BI9aW+7GGW31vW772qITI
shzvr/J2GzGM82MiW7gKbfGSK5OaGI1pROdwbAGgTaWTSntJjxLl0MdW8zooylxufNkbtyQWSzuR
2SMuCLjs672UgW7MNtK057Zti1c/6pihNSbH+WBJo/3Vn9Ppl6/VqFbqaQiB1f0F30bUVLno2FJo
1SnwAUK9ts7oNXPVCdoLBDf+96y2k89ZFmrBg5T5xk9ECNGdo7yuftKskNy9mZrxoOZNtfE7Vo4X
2CgDtD0vO3iJRSCJfHaXdY0Vn2lMzf2hjo0kOMjJMNGkk6yv9xd9E6+JNROvigiSWYLl8ap5TBun
lJIz7wFqAE4+Nj/ribqtTd3qGDmUDOCsacvveR74tAmSMjnf/wUr54zc+U/ATmkVor7rr47s5mwn
MzUnKJM79XM5l+FDEtAa2k39EBzlOU2VtwapopzJE0RjnHt103ZTaGqMkmYk57nq6mbPbDn1a9Mu
iy+QExYnu26cf4IJIsoHRuAZUI4aP9zAMYlVXVX6+Am89wJsReJOM/R61emYOBCMS+m58qlTM1Ns
pe/7Wur/kSkrOweaEYPtmclQbNxqUbu/tUuSAgKDDH7ZCU0Qd0jArqfnTI/j5hDnvTqdKii6NnZ1
ZX20XMlMxOTI7bkyO6czswxxWAcl6IvR2tmjAJEzrdnbX/kcwccxNaeNt/Wmz0udWpxj0j8Zj0kJ
6vqrVsz5BzARZmdQ62PwI/F1NLH6QEU2bpC04AuhZK3vZZ717qfc6QOsi0md1ztf6bvHZqygAZeg
W9xKilZuNDLcAmVDZmLSWrn+WWahKkHm+NlZ0Zj/PpSjarm0Rez+HTRM9bgRoa9YYzBDTKFRxcXg
0o3pQB26kh0tQkiaPwdpZVkuNU8r+WX4qh5t+Ow1cyT/RDKMMjK4u7i/9MTqQq5B1Jlti0KrpJFj
7ah3Nf9KMJt9u+8sVo4v34+zC46HsdDl3LPSdIk0mVVxzlJDgwvN7/LxyY/z5PW+ndVFwUZCMs9I
Atf0escQfS1iXENxnsqk/KY4kuVGWkOXvFD6DQ+88uYB76Z+w/ADeuLLw4HeacfIfZ2fTXvuelQf
qv7dDJf2KZ1TcvfGVL4Oag5B6qx1GyIYK66Xd0aI8cDVxp8LJ5SrGSo42pSf5SozZVc3a85/4lsP
zRxEXzpUKTaO5opXwNuJU0L0S3N+YXCcAIdqqVWcLQbmX5zATPcNWdgpmNPkfeiXVXCgHwWU8/5u
rq2ToUWwJqT3eCSx23/F3EpbtdGkVeU5V6dqB4VCdCi1pNhrUwObhTRvZRQ39thPaLnAWaNkyfj4
4vQgUd5QckmVs05r+F2hFg3gFp3Ou5tSJUUFp1W2+oU3BxYr4q5TgqJoYy+n1SXdpszOzPw5mIP4
GKZT8zEJ2wx9n7EBTH3/e95GSjhamjagIoGUO6CLrj9oqrUFMG9FPcfK1Hyx8mr4ZA/MlhyzDAjS
bkhKozr1ihIflZQJUcWsrEfQAm/F7hO1EL1wS8ET0WZYggE02o4Zr5B27sncTs6sj54hod2FZ80f
7cZ4gIY2rrcWLxZ39YQKq8BBuS805bWlYHGO4u0UJLp6Hu0u9eKwjx9Gu7E+dVMDqWYwjtVPRopG
d5Tb2cvLOt6PjGu+t2UfUr+5MlsXpo3x9/0tuT1yPH3ENMCcRD1oWXcrEuYW5M7QzlKeRj/7Jkr9
vRkNjnog2gmyU40Acre/b/P2zGHTEDMbzOjTFV8c85ZkHZIcUzujyGj9iCGj/FANybhHImpLg+7G
74uXXcwNANdHmXGZU6p9PIsHVD/3kPK0uzYI8nRfD9KWEtyNg8KOqG/hEgkO4aC/PtiB3cmIFATG
WU7T8pm2vv496PPabQKl+WUYYZK6naZtPQFrm4eGM1goAA2AtBYf0pSmsUj4Ree2kxOUDQ04jQg6
676nv25dxs5Bevbte0ePmbEwlG0Ee8n1Quu2oo0R1PAZRaX+LAWWXj2kw1jvqqKHM+a+sdvdo2PC
wogScE5YuzZWtLTOM2bxz8xrqRJcl+DODm3dyOY/9w3dvKVkTYAz2EFaNfqNPAMwcgAzs2GcI00O
fFBQIh9HAkh+CfFlx9wOVXM/aEx5jMg8p4f71m8PD9bxi4LJjDduORtP1bDMw840zmWkjA+NVKan
eqiqU5HD6RY0AFZcx5yq432rt4fn2qp6/XHTpIrSVJWwKk/9l3B28sei03XmMlTj37ia5of79ta+
MVEs7pYwHaK8xWbWrRIPilmYZ2mc00Nqq+GBUmLkVmbQvFcGWJRiH77nxom25v3WVspaKQ6gW8Bj
J47ZX8943EOpNXazeQ5kIz1YqS5HKAgjW3oonK55Cadg2MJCrZvkhtD1g/5mWWLvR4itEG83z1Wa
6CdYVf0DtJPA8IEUmuBjE7P6ef/zrh0imowyESHdPe7N9SKlCYhiAq/MuS1N2+vrUc2OsPR36i4O
1NY4KFlBUxf+uODNUh/Q7dDfxCyoSSSpltWXkRVVxqQbZ9D4IWRpfv0pTJASO8CZ2jxKIXsegNG3
T/dXLFzN1XsqxLpEJm5QkBaEtNcrTqbJzuM2zLy+CuSTIY/mCMyt+G3TUmvdNM0MUsfB2psKBOmZ
Y771PAMipA6NDgeT1dpNzanrW9kcR6n0uihQ3UlvWk+JlO7Av4NYrs+0V6WetHdWVocblm+2Wsw/
WGByaW3wwZdoG60YDcZOh8qLkfdGZRel32roCxgrouhRn8vgKUKxa+PRXvnagt6RmVI2Gie5+NpV
WdoM3TW1F0If5tVFUD0bfoz8YE9T2Ekj5WBqYXmox6l60YdW2vBWt6Ej3XPRHaRXCaSLbb/e7TIP
DCdPtNoz507t3NaSnN8mqNz5o6xBEfZgESxBa2kaUkPoEuX5SVLaxHxMJl/a8NdiqdcHj44tRAmi
Iq/hVhaerBwTnQ1IGo+JqaZzg1lz9XmKfsTKYGy8gDejyhADo7oCyyc8PwBVltVUpLIcSu967aVx
WDq7gLAWqnSrUw655jTP9dRJwYFg1j+0WRzCqaTMlMsRaBflpzBiNFIfJYaZExPqux2+j9GSWUqD
CBZJyfqkhYbkH6d6NEO3Y2h23jldgUB2Dxt7u7OzKrF2YZHMX9Kmjj/fv7+3xxi3gWaKaPuKMvXC
Y81pMVRt4zeemrbGHlWbwk1Mp95HoVQ/tl35gbiufH/f5o1f5nNCCUMDi3kyWmeL8AVIJEBMK2g9
PUWs1em68TiO9JLmuW4Osl2+vTYsDAqkvphZAFO+uDZgi5wawbrWg+JS98qG5iPOXzoGliw9UTAE
7NJ3VXxQYqjPd6GNfhDsd8HL/WWvfGpWTBtUNAOg81/8ir5v/GKUy84D1xR+5JeiEB8FDz3D2Qe5
q9WT36pbYK6b996mYAWoA/8MtTXj2dcXdgxiZsdGvfPSyvGjXcGdBkNi1JrbTbL+NFiZ/aCpiR/A
/5ld7q/3z5jb4opS7SHX4g+EHYylcbVsoPfuU4/qdPg6JHJ2sse6s3YViuyMC1fNdCyCMU3cNguH
51Fx6u9hq4T/SnXZ949do3TMzSG98gvG1/Fj7PvpsTOK4mQqCD1r5aewOMqS6pxi5voeog6ot3t/
Cbf+VgCl+HZiBJvMfHE7kDvu6yyNUs9Ipvhby2zWc5uWIeyV0BofEABK90pHY4GZ4NCtZk19vG9/
5aYw+UJPhZIEQPLl1IfT+k0RyEXmlbYWfqoGOfwQSkr1mKmtA5C1tDZqSurKeYEDnIyckiAI1uWW
dWkCh4et5B5N9Pq5Ua3kVPR570YmCqiuVOvFR5Tbw6+VasG/7/eTLO1y6Bs+J4ytfkhVq/kyzfXY
uQPsC/tytqozpfp5D/be2aeG2e4BLEqf6WEmnVs0aZfsRmb1T7WmZl8gXE931jSbEG9pvG9RVunP
SQK17sa2quJxWJxM0f4j/RVMeTdN7FFyIM4v1cxzwCGbru5P1rAvzbrI3dZohu/gFZ1Hp0ugDaVP
pwWHuoWy5nE0o1w7TnGI1kXWl9HPZi6lC/Smen1kME033LGk5iGAMkhnQC+oPQHXqcCQqaH5vlSh
e9zdPyB/JqaXK2GbqKMIvAydzesLXtHjQRNiSAh7ohpFBjXWIEKF0GenUjQ+TZZTTHvB1viBXkYs
3hfFesy0wP8aGMX0uRn04Ycm0zzbmz6Cmvs4m82jKkvprgqzf+//2BUHiBsgbyWf5N1eshP2NEeA
YNSlZ6aKdJmKrP8ALgSOD58wNfSb5FQafvYfYhbxcQhbmNjnHRe/6q/EY1QTWp3oRHncr/RxrDTp
1GtR904kQs+yls/nhF4Eg5ay8TQGabaLpiL+9uaV/3H5eBCi5Rv4cDtmMlQyXe1Bf9m59N1pAA92
+o1S//hBQ6BlDyzPfyvGE9YfqnwW5BGi6LJUxVP0lKJTBTVgD4H0YZj8kT0upscwVF/DqZsfDRgA
3DxDJvr+am+9Fgbx91AtkQTd0HM7hSEzi1wMHh93eGwbLXj0R1k6jKX8IyvtZsNJ3vosomGRWUKr
xkKXbQU1iJs2RL3Ec6C/PVlmjMLyZI/7wgq1faCl8ecG/e3Pg9PZGwu9BcMI5DLGgZ8gX3STTssx
HmuM2skrUSF/6uYs21uS7uziKlVeZV9OjiUayjwXMIhDN2NP+yYc1NMovZmThDdWoNaIhTnjVNsW
fiAc5yorhnb0/HFSf7dgzk6GVsdeU1XGxqr/gCGvfQ7TqCQAhIvgKHjar29U0keSmTIz5jn96BQ7
LZpnnHlP23eXzJYdummZ4gtRlIhQ1jHK+WdHOZmZX4ZQmsewcMLXWjGdbNf5cfVRK2ksIyg/atJT
kg3Zd8OgaQwHt5LrKJBObQArl2+83j+jt+kDvQxWwO83aLQtoWm2PVU6Gfno8U0Z1pxKRSrgnYBm
kLJ//f2+sdsLAdWaUIoG9WuLhvH1B4MQpJhb3iHPsiKfahZM14c5mxnSBwvCLFClQpH6cN/mbegC
HwjvAuwDDIFh/dqmEfQQPWud4mWMS+9UTer3SmsFE1peMozgdag85BWggDZR52DHnMb46f4PWFk0
JW1AhuIL041bFHxSMYoDfEf1hkBouqpm8Zxlk+wOpWz+G6Fb9ebwmkkrmwEcTj+d02VWofp1NYcU
Rzyptf2DaSUwfGP0YCq1c5SCMtjbIXjW/7BIYlyaGURMtKiuvzLT4yDB9Fb1Sl7fB9i008esy9oP
xtyWh5zjtHH3bo8tkxKUGxhx4jRR+bi2BxhZSmciEi+Y0uTSzE2L0lbQKZ+nsTeUjTBp7QhRJxRw
0T/C98Lx/vVyEvLBVZ80mmfltRKeys5pkd0jl6pd/L5fHoq2H9xAH+LqAHbb+pRFkvXmIZg/JNlk
mXCR0M5dnmPS8ZKyqGZ6tVpB56QDU32YIMLYGUEBWSpE7uSoxmaOevOoYNamIfOnIk3osEjWMgkM
h2FUupfPfkdC30ORHzEFvo9jyfAsqvvvrAbFQZvB8tMbzxQj/wz7iOaUqCst6Z640ZIEiZXhAbeL
vzO9Gz85k2991ks1PwwR81b/wZ4YyKQfJuqkC09hT6M98Ygbnh7rOW7bGsvYBeYffbD7Inyo4YvY
WOFNIMgKCUpI/oA6MFm+OMXUC0vF56566IAPr4Is/qMGGPooKXW1T8O8f62z3NyKlVesksYBT6Ox
S3ZjCIf113FOsnlImaOXvCmyXp0w8HeFonT7zDfhSata7XcGCHFL7+fmwuKCadLQ+AZWjz9enCPA
SSlz2ark2Wmf/Shbk3dQq8rXvres1/v7eHtkhSlwsATYRNdLAiM7kfUaER/J881IflcOYfmgjaF+
qTVG5AZdp8jRIlVKjOpvYXdWTYPZp5UoypLLLKToy04ZozC4aDRXp5cU1d8Xx8ggy0jl3K+omEnG
EWo6Bi/zQYHx/f7Kb54aWqaARwVgCSQwn+B6Z6cqppOh1uFFj8viXzufuqdxtKrPkzLJqHkhtf1W
ty8M6lCAiaafxazltUF9dNClLNXwgm5EFkIHS3ljLNtvdOtzZBoQYru/wJVTJHr1WBLcqdZSIDNt
ay2bA83xphIVNuImgomd1DHeCnM7Lmjje66ZY/5CUIyDAKN6c7283mQufdIs32tgEDkYFfUsV1Z9
+aTWQ1q9/VvSDRK0QtxO3tDFt0QzGRICfw4uIwAr5YSypH5s4SFwdgbFHWNvNmX1+ObPiUkSI0Ix
OLCWGOAyMUsC2AgFFqPL4AkNe+kL0pPjuIMq4Nd9Wytnkza7Tv0IRDXfcxEhhJAaaRZst5c6ccp9
rMAQn9cp+qZTGx8zVfv9H8zxHZnsg1iMAfTrrZMQozYm3Pal6mbQE03c6k9qXLfHQDFmyQ3ncYuL
eXWB9NsZJaSzR3//2iKd4Q61oTS8pGqRtDu0DaL+qYlzS93Xcx4nDLMkDA/dX+bKCYVIjmyHWVye
yWUfs0cjaE4qS/KkOJXk9xX0AfmOgcapPQLuMbae5JWnA+fG5aNcxHj3soZQgoMMMycLL7CDtOEO
DR0pP6KCKj3M8ViV7ykpv08Yudgox92ukklF4j1x9/9Ma15/WiWrI7LnLLrYtQqYGryXsSvqkZda
mbau4aotfDfUDGR3NAWubamFkjBUVUUXKMLVRyNvtSPaDd17AIHFxo1fNyXooDAmkJ7XpurW1iet
rFkWcMFiPxayegA3bn52ZFSx3nxS+Ia46v8zJp6uv159eRBMkbIdXko0QSq3sPoJkkTVjKWTHefm
hqO+PShYg0VQgL8Jbv7UV/+yVktK50gaSyudXp92UN9T0URcI4eTyS4+zLU9vctxF1/feh2YcyLx
IYojrqFcfL1IdCdC4E5mdIniPjopaedc4HsoDnIobcpzruyewAQL/CZVJcoN17ZKs1XNIVSjS8ey
Xp0SWabUtxhcjYt0S9Nv1RaRDLOIos28JNKr1GnM6mEOL1Om6c9Myknv0xa6r2FqtjK5NVPQIdJC
/zNHtIT9OUD+KI1K4WUO0XB1q6ZBh8rohibY8TBY4caxvPWaoqXAFDSIGnpvy4OCllfZqXCpXmqA
lp/MoXgdGOsSnQ3lazR03cv9A3IboF2bWzwLk1mERhDE4SUfZsTpQDBkPD7D4Hy3G7P66ASlXHxt
htKw3YQfdLhvfWOxy4xGihgbdlC5uph91FMPUHvXJ3r6JKH8Bnxb35JrX7MnGn0E3LS3KDhfH9Hc
9+1B5/27ONAFvkucWPoS2FbPOPVk/KjHzHjzXBixC5gz3BUgCLDb6rXBolWLnOcjuvST43+RRzV/
X8AutGuR3Hqczb7bGEBY205APKgA/+mvLSn8HL3Tqr41CHgpKGtu00W9/L6bwmo45OilzSenq2QL
qcFxjqG1M7YwYWsfmP6QQKAB3QRtcr3eXrJaSKaFBy/1ARm5kvhpsiovy+XiF19D2nCra5fTFCIM
DPhhdokgTFMp0sLGjy5pWfcv6dBR69D0KH40gxmi1PunddUYA3DsKVVsxVxEbKPt9Mloy+GlkPym
+1i3ffWoFuVUfhhTLd4o0t+WkCHoAfMJKQGPBiWxxVkFxK0MHSOclwzuRX8HNiBDMXGMDBcO6rl1
x6BKv9tID+7UcECb2MoGVNlVJXkeScQ2AuOV58vgJIPOB2kNpfeiUJnnedr3acnFUQrT+KgFztig
ZOk7x8HnZLtMWoTRidJauQVpvJ3+4DswWqmZ6HkISIfYlb9eTr/NIi3t2uQS54hf7iu/nV5104eh
sUlgGtTx+/xVgfnebaCp9JBTz4kdWsP5MAG9f89MX7G7fxDERl/VuQV3kig6iQhCNBiuf5JWZpbQ
g4sveWZk0w51U9iskd8OHu7bWblNsB5Ygsnapk68hHMGI1BfI5zTi6qXIwm6DDJ2nps0cO0pm393
VWN9vm9xxX/gFUk86Aoh27IsI6oJzzuA2OySBpn/bprMaIRxYobP21fnX1HlSC+NrzRulNjWxnT2
ymLJX/GWBJmA+W/SBTPMk3EGbKD1+aVq5BaOejOqmF2W8s9TaG765pVdpP1HGZomOvHKkh+7l9GQ
73qHrxtn3XAoKofDW6G82m74jZWVAc4SumuC1RmlhuvjMqZKoMthmV3KRJdReWtqSHjryK7czKig
SzCbLa7/NecBNIESk4F4OasU+/zXpemgk6rTas4udeSrR6RaTYScZ/U31cXgqdXz6ETxrd0xeqkb
O9GX2yVwfBxjRZpe75+oFc8hWJ6Jn8iqBVbq+pf0lRpAJRPml7BWHYlSKVS2UcHdck1A0JFsMRSu
JfLhvtXlJxdsbgKUJUi0/yhWXFsFTNlZVEsnr+qV8nEo9Popjjp8Zzn0v63ECd4KKRUGYSGlx4aP
IhBauIS57nmLWCl9Nc1+N8ZB+1gMAB6Qyey7Z2V0ojdG9sIgmbzon4g80FjscNYmQcZAk+ppoAnz
Uwgm7rfaga/bN8m81dkTm/S3wxPG6OsR/VGABlonPvdfxymlMlgzwSt7/pyk8Z5Cata8SI4VhHut
ytN5wwut7Z4YOxNpHh3jZcjt54VgKVZmL0wbG1122DzTZ30E1251jr0PEm3cIh8U+7NcIW8tRR/g
qjzti/2r+lBxxpzRDuRjZmgyaWvUspG/G2AMCHfFTAovK0P2jbLN/NBFQuD2/old3hPxicHyUH4W
gRPxxfUnroyyLPsyVjyVulTmqp2qvWQGzTgpcPSfvdTFn3rdSb/ct7r0gf9rlbyUMWHqo8vbCTet
0c/tpHhyVSm5W+bkWijZGvr+vp2VHRUiWSILJZ65qeVBRN7YURnJ3oySS/NgtIxB7DvwodFDFKvy
114dzLdC6FmbaF4QNnA9gPktYhapzaDDcQrVy1SQ5Oi2MW2C6A/MSfFT51PhcynLFdK3+yu9gcJi
lu8J4oCRE77pUuIFxuWBytegeXEzF59CWc/2sl92ObiZauBvw4M+6PGL0k96CCB3mN+lam1uRI8r
F5bm+J9yP3M8aKFdn6ZYAyKXMABMXdhKa+ZzTf9RDoHwukZqbul/LIMGsWImr+HEJWFFKGHxoRnQ
GiuYODQv8afZeZIVCPyZhn3XOkmtHEbDoXbTaFbxjJL3VpFx5QDjILgxwDugLFsWOKIyc0oa1brX
T1qX7cE0xvrBaYPi8f62rhxg3m5UPf/AYYFZX3/QPFUrshdNByxk1A4Q7hhloib09cswzfE3+mOV
c7pvcvWzMvBLQERBwFlSateJRC888lnaMATTQxOUiDG2dqvorq9p0nM7O6my70fdv6TDvAVhWXGI
gogNSJLgbLgZ4A/GOafrMPK+IE/5owS2VT/AyKsmR4DLwxN0xPn0CGB2eDEQjUSswUDK+e2vOMIF
ZBxigoEJMbH5fz07oT+WfWckigfmNk7eTZJakt4pUel8zMDFKs+5ao9bqc7qwqnVwYQPHT0q0NdG
o6CsrBJkglfWoZp8kPwx2zcyPB0HLe0Ha4ew0CwC4LyA+Jn/uXLRMVQu9/d+7bjR+Pj/H7GoG0hq
NISzUqpeJSvtRwAr2beM8sjBzI0G4DfKMvftrbw+eAniF9qg9JeXXe3KCmf06B3VUyWQGLzKab+n
+6l+jVuahIcpDaZf2eiY/sa7sGaX54ToWAws68seTzulra30ieaFRd38CI1W9d+HGYLhxwjxcWST
ptj+rqLq8nJ/vWvfl0eeXB46WMEqfr3J0tD4flbqmkeJuTlIseYc/Q7aUlc15+gwG+PWfNXaQhme
FcqKoK1BXF8bBBNKh65udM8ulOY5cYb+fWEVsQ31SGLDAJPnYbALKFttDbauGgbaDsCQiVoykGvD
CRQruVUXmicNhXKMGK13hyGp3zvyUCElH/mw4PuTGqb/YWcBKTCAQ+0COrvFNYKirlf0oNY8s9Ca
DzAUji991tPvUVG0DF2asmPomnFrbslyrj19wGBEBon3AlB6vWClCotoiGTAKRqQTgStVbt9kEcd
ESF5Zjrmv6wTmAl1Gnr5NPSvzRltGgygfXTPRN7cS0pp/jQz++S7uTqX3NU61A5FKNS47p/g1WXi
mAXdFFywS3DjrCYhxIQFr4MdKupemWb6T1Hk5MN+TCnjbJQ81o4Rw/aEUbzk4DeF1/zLFae5Po1G
nemeHOkfJMmGvMfuuyOfuDmm2jx/LDRp+vb2JZLFUniCMIewfGFTCaTa73oiKUce61dNquAbBJ+W
HinENdnGPq59TxJVUCBkjBDgLfbRkpElL3uLY1NJ1m/G4tQUXuoepKg+ye14vL808dMX6YbIb4CG
UXoA/7e4HYEPC5JiNqaXK4b/Ti27ItsXY/G+quuLVMbpg4JXtJ8UhA3dzPfLDfMru4kngsKXF44y
+HLYHfwQE1pWYXrNhJj0g9T7ZoAcis7oGNyN9cmUajnZ61k0bfFPrSycMwudC0A82CmWTSI/Hiyz
T20sG+jHzhJCgH6sRuiQlf6/BBkmwgdIZgfuMBaA7sci0uWNnV5dvCmqmAAgyUYWxyoum7jQM9ny
ChOhhD5TGMOWRnoboWPM0KjhKo60UdONG7Ty5NCpAoyM6AAJ8hJNpdg0+trStrxq0OToUBla0rtK
5fwrxUGnuqU5aBu7vPatBXpLOH7mi3TxIf66s5M2y2xzZHmdNARdt0vHOPxZdnEW7uW+8yXIO6dG
enD0uYBKprbUrzX/ptxIbNfWTSVbAAUFMHH5EEB9OMlTHVteXGc1SqqD6aLQF9auEfsvEL6EWxTk
a/v7t8FF7MQcEKJJk296cicV8QHSMfklGpk3OvmgTRAUB0PmKjEMz4f7l3rFhZDAi1lbImdyx8VQ
UK0iMZrmFTuch2UJF1CjvKPblMc7PWi7jVk5/daDAJ6lpQzek2xziR/T1DHtTN03vCCpdd+FPyfS
3dzut3Th1hZFggVwDK4j4CMLT5WTY8TELSR3llrNhVtqef85HEvGnKJRm2rv7d9QYDcExyuV6OVp
0eW0QTBIM7xiCrvuKQptq9n5pUnjM65ye2OAcyXFEqUWhiF41gBQLZ2+HsQyrt7wzLxwYNiNQDWp
Qyt/yeHsfzWcTv6I8nz+EqvDuOGFVk2Dtoe0i4IPk1XXl9PMU+oDg6l7I28uSHZNbh71RM/jRxXA
Uf2kVj2yi304Rb8k/nmLPGdtW/+wYvCUczWXwBVYvvsmaVvL00LG7Jikir/LfaXvpsqqN/Det/cR
MBVchxwfnhtCwuuVqunIMFGkqJ4vB/Wwg7O8/BUaKJEc01QzuoMtR2nsylVON/b+Ybp1PdDAsT4e
WQqk1EGuLdvS2LUDiYSX52awrxQoU/ao7+rqlwapsdNstGH/732Tt98Vk9CgcisBcFHSuzapaKjs
DkYPRrfKuucAZsVsV5HD7mQpCre6y7c+AAQ29FI2CTKh2TJAkp0Z2sM0Mj21L6J/FGtSmmOQOlX3
5qcLOxDZQmjLJhLoXi9qVFvFDGzsGPZc58cksaJ5H0+WZDyYWmHtExNa3Y3H639IO6/euJEmXP8i
AszhlpygaEtymJFvCNm7y9DMmfz156G/AxwNRQxhn927NdY9HVhdXfWGlVMD3IViKIhKLrFlfdtu
LbM2ROWc6Lhq5aEuc5pScYnMPkid2r8vkJz7t7aUcqtU+fHW5BVMuYXnMHpWnJ3LybKIIz1dMKN+
nhuON+AFeYjobkYHuw60t7S2px0+LlglS9hL6Lt0aMVWDWLl4L7/DcvWVKnW2N8FQXTODFl8Duom
iveiQCNiZ7dt7uHqiF7o9YP7MR7Nj3+w7XPhHSGkxR7bvd20nQFSlytnCu+R9Oo0r4wcobkmwkv3
NQKwlRuPafPdj5t2I+yvjw4LG1sxamxLCHY08nLGLDk4q76hfB0pBPge6YT5tWp0MDdDFj+RouZf
oiDVNgLxyhfL10qGRPGfp9Syta2VtZkkuimdBqox97qEqnoqLOlLAx7oeH2N17YVeilYSBJZDtci
EiaiTqZsEME5V/rK7fM+eHJif9y1U/JFHRzj6/XhVj4hXDFhWfOewRVl6awIDkZOu1FIpyQLkaKY
lHYY9ymLH+11RJ6GwK1GsGiBNZgbvdyVwAQKhUYKHQ2CobxIweo2wF/I9MMzdfbRPAgkP61jY0XG
XywoxV8UPngFU16Zf8e7DLfTijgvQyM6K0h6HLlkBndSoGol9tTVx8iQKLFfX9O1LeRKoRdGdxUD
lsVnUqUdbpGDFp0bSIv9IQIgkB2dsTLCG1gEVnWb5mb5fH3MtX2kN0QCTz+XZ8v8m97NMhW+kvk6
SGG10ayHfpIHL5V82TPyxnk2W6Pa13q6JaCy9llQ+6U6xurSl18MKk3QS9TSDs54RloD1oV5fqvi
tfBcV1AWr09wdSw0q3jsz8pjHySAqM9JoIpAzSd9+SQLufD8Pq2dXd5iQbpxZtbOJmkXuwfnA9S8
drmamaUEieWE0VmoTfomKyIPjk0SldnuzycFSoQcndWDfTCHvHe7VoeIVmgidU5YqnYHkeeW72lN
E2i3xjjVW4q/a0vI0aBVgFoHafPiXGpGYUSYpjiUg3rZ2pf1LDeiN3IW7etYC/+5Pre1NeQxS4Od
qQEImf/83dwGv7DChEzjZNDe/1SqGRAgQFGV2F8fZ+1a4CL+DbgibC6T5Jm+ZYs28U90PYz0xgms
6JFGif04KcBYMVqysw4kVFJFb7iBytXG8GupANWR2X1k9mtbahjJMqJp3VRKJzE5dupKWt3tC7XM
7/O6g5g+OOWBJY6OSFmIep9mdfbt+vzXvnzYAWDLQYNS/VjkIkoQisKPieBhW/iPPry2R8Gb5SEz
poTmg0lXqEq1ja9xpYOpgqmbrY9oms7O8Ze7q2cK0hJ+5JyUYKzEY55XvlujVKAdE6o2Kh6bfhrY
btxNqnpPvyz95Buo4Jwzear/vb4AvxUOLwtllMhAFfN+4DlIGfDytwSUXbvCyf1TmiSEoYrlvoE0
X/helyjNndw5wTFQRIOGxGgcJTDBqcezVEGDv+9HrH9LsStxO7u5/rvWrgE8Dvja0CwDm7UIIkGt
Gqi5xj6UqjzVd0OdlP1tIeQIivcYtDcSihe3fzEkn/gsgDc/jxe7kipSG6i5bp2GZtI1DmPZPPLz
enuv6YNGahamxvfrQ37wjJxvVcAIM/QO+CpvqcvVLxChy9K+NZF1KmzlFMoOyiycDEk5UGSuaheO
hYoyZyyllReGXfBgJZr8KqbBf/YdOWqwHQ2zW6f0h+ysSW1v7K7/wpUAwc+aiW284WfjhcsfGFm5
42tG4NPHKeLSxfG8dbyRd/Sp6VQp7t1CNdK9oSW28WQUtbb1il85B1yNFHARb+CjWaZYwzQKu0aw
6TwOtfFI+b3dmXiFeXrM0wE5+HELDvkxIqCyC6lmZvTRdVgaTUx2NGuIm1B8CQZPY5g5niOVwXPl
27qH1FZtuWY6bmmafVxmRqWfMvdUyEKWmIZ0kDq7HcfkDBOteU6M2PyiaZkk7QGkR6o3jQ5F+cSU
jygLAMG8vscf15jBYS/OHvZs8VLA3yoNUYs6SM9xjcxOnmiZ/Wzbhf/gS7Wf3RZV1Qdb5JDVZSYd
4dwzJVrPl+dKAVMVmo2cnLPMTmySSqf6Jwub6LWbhOOOodIf4CuKLVmhlXXmeQ18GsnoWdtn8b1R
8THR2I3E2SyHl9SXil1ni5KktuuUdD90HQZISg5yZayTZMsTdP7LL0Pt7ETBGZ41UXAUW7xORnXs
oxj3ZvhaZXhb5urQ3OWSlbQbsXNlbQGo01if4U4E9cWlZlawSBiGSUomzqdS6O/7oU1L+pJd8713
pOGYCaN/vX6KjLXZIdSGM86csyw1H+12yAbMoeMzh3zI3TBp/PFRwmG+BLnbFOEfl2dZTD6X34rm
yKfPP+d9hpQLAy5oIc5NFeDorMTGKdTCcauMt/JtALj5LQ8NHhkcwOUw+GnWQ5eWCcWKgSKakseV
dWiG0bViHgxuUIbqn9oXmypobBIiqgSUnDgql0Oi0gQCJpLFOep1NXrpbcFbVmKkcR/0hZ7/sBF8
RBKqhE2xUaNYO6EKKMu5XDpfR/Pn825Rg7oSU975zLYYbRKQISzKnYiC7i9O6PtxFifUxnzNViIj
OWtWUHpDUwZfRF+Xe4xLxE0aRsqOR0P08/oBXZ0cRYi5JQjoZYmiUgp76kdNS84oMzXdZyFKtXs2
w7je/c04YEt4JwAKWBKMbKey0iGxEwSIR03e9bU8BS955UxbJpqrEzLRGAG2PwsvL+LJECZmU7ZZ
Csg3MY4iMwZ04J3W2gKnrsWT+SU3i/pDOVnqeySJgdUTYo9nM7GCbykqMsp+VmJNaPKQtt6hpFCj
f2nFvbGRKa99fe9GXtKXiGFdJxeMLOpG/ozZhyK5hB5FdscstX/Wfy61P398KikVSE0S9A9dA0kG
xEiMzs5xCyHAl6PwsYG39Cwjk7tPE4wIzVbqxEb9dy124hZEY5yMA1Lt4pOPSmRL+zrLzr6IHQDs
8lT8BPVVnK3cjn9dP55ra/p+rMU3jipaPkhtxG5GWvPdkZC0din+GjcDBozPXVqXL/9/Ay4+dgeo
l6xB4TindlIxOQktt73R2cUXpVb11zLroe7/xZDarHVMzfUjOjMEbaMWEZ9g3if6UbSG0TzaMcoT
APIxvd1N+LOVf1yS4+TQw+Panf3oll/JrOE2Ew+SMyaidelVPqzQ/QCGfGM5177Gd+Msvwkji0sl
tpPkLE3hG5ijkdZWqD1HtjDsr5nI++jWj3xrK2FbPaL/b3rL5KWRK6wDrTo5d20RKp5hp77j+mWe
C+xEBj06XN/BteG4/ujiU5ObHyCXN1HYxN04RRGUjkH2D6IZjVsyw+AOB7YtoP/agrJ1OHlQiYMI
NofZd5ce12ERiFAm/VX14ZcI9fou09QudRM7OJo2jgwwGzY2ce0jJLzQteefmX51OaaZwjEyQi7A
XsvQmDUA2d5mmJzf920SZIcmK6sNRvtK0YHAQu1vBivMLnPq5ZCjMPMGI0+uJbsJ36xkOCKlc4uf
juUB4Uq9YCzAqDjOOCC9KNlFczDwWNnywVzdV2DTmLORnqLedPkrJqepjFSz47MEbSN3ZT1p7wOr
j22PF0ex1b9b3VoMfQBFgG9iby9HM9D4VYMxjM++qTW3U9oWCEWak/pippPsFUlpn6hq6RsRdu1e
nrtqc/4Gd0ReRFhdNHY/8lwmEw5lr8UZHs5IpIRbb+O1tSSRmfWZqJFQKLmcXQLmvQy0Tpx1SW3u
W4qG7QER9FJxnbT0N8Lb+mAo6XByeIgvgaRd3rf4eY4wiamOvEl+It3JeWB+o5Tf7q9/+2sfB1L5
IIdmAjpE4st5NdpoZpOksWv0ZGOP0mDsDWE5PuEkNAxHx+jKjR1bOyeggVGaAGI/c3AuR0TAT06t
LBTnFr0XuvX50P8caxo/2FY4VrOTqmqojs00KVuZ8Nqy8jnMxUee3vJSBdqugadKpkKyHzdB441R
oewndAr6Hdg2ayPt/l2kXr5AwYpCFpuBUh9eoNyIfjbiBXo2sMnwCl0PMRWzmkNuldpRijPQnCBB
dK81x/6L3rZm50WhaT/VpV3eI/VrqJ49WhFUdT9AvVMqzdvrW/+BVzfnX+SZePjRQFBJoS93Yqwx
0Gt9fuE42f1D75vWTSpV078irqL/FKGIz1JlaM8dHaHCDVulab2Cd596CJ1+47esfcY8n2ku0LI1
adRc/pSm72UFnlR8TvI6zd08lAN0nHu53rLAXj0D7wZanD74OUMtipynbCrXP6ZiSoqdim6jctvm
dRhvfF1z9FmeASSxkKmarzzkTS6nJddG0sR2SRWi7KLcm9Rakly/QmLPa4fCfsqjOngsB0TI5Fz6
cyYLzURuIK68+Xm7FLCEaUKwdgL7ZKXqZCKSI2vFU5P7uvSliNUxxtS1NeLHqs5E8zW0EnOrQ7yy
1qT3s3zUDJehV3w5+xZxrqrmd50MtQnEzkkAed3ojZF9L3IK8N7147yy1oR/mTIX4RkY0mK0pBOW
QgnNOclI9XwpByVvQCSWznQwICZFOyurbXmXBX31IFVJuIlfWYlrdG0NrMNQbZobnJezVQfwBqLU
aTQ0Nrw+K+gJrYiGlA4KXU6GuxbSYS8GZnRbzbm1UENpG7gBaFTa8Us8sx9jH4YXHG6MHbAIVN6h
50G1m5ynIi1qEw2fLsheJql2CHUO2mlkz/qzJkMc2ONBW1U7DY3D4SHQqQl4UzG22uM4ZHV8vr5F
6z8UgBaFTxTxEXi8XCOtophVRap/cgZEK2HLoZzkyUY3PmU613cnjamAfg9v37ObYWpvfThv/RG8
CoJOSdEZ/jEoua4CV3eEdeQ02EclkeON/G3t4FINoiXI9QvWahEYq6Bser+Q7VMvpd1Bd/z2IQJI
80vze7xGr6/J2rEhFZ4Jk3MMXtbWRCJJOISn/kmDVlHuDMyCYTKUvXIvdVlQxmi09KHuFa3iRBu8
unkai+g0f53GLBIOoXHp6TQFEnhWShCgxLvE3LWNn9z1CfUyV8/kpPpMczz/LyH9+FEXSvIyJJIS
3/z57MEdsNYQlADGL8JxIudgBPAXPQWdME4ik8ZDaRa5/q3FSRcCSwdjZvR7YWzcNytpz2xZjAY1
TB0KAYsdVoOsrRJVoRfbx329AxtQZl4sEvyLg0lEx5TyeLYx1zkALZcbjLoCmZsz9YEeNOkCy26U
FmAWDlV0V3Rw32KRq/R4eM7uwVRjBNBMGQ5B2D91r9dXeu1Mg5uhCYBgGku+SPRQ4MqUUOmkU5xK
6rgznQg9dVe1Sy2+6fSmGjeuvpVm56xWyCqDZyEgLtVT+o7TU0qST6m4RmRBLm3rdvJFrnwP4kF+
QS14/BI34+RlY1TelHhBxTe2lBWSm5aGz9JkubyXbF/eKGavpT1kPLRgoH/TiV1eyrqVNVJXaNLJ
CJzoe1BNs6qZEsIUixDM2nV1l35Cydi0dlqW1DrKbobzlIQoDR+jZF6u6xuzchS5iGXwz1Sgqc4s
7g1EpUyzHwuATT4tAx6FRqz/OyXR5GZUpaodifuw5biwchR5hcNhntEIBOPFYUgtU7abKHBObWlp
d3mmAlIpfMu3d45ZimKv96lfHyl+4FDW9hj1fb8+55V0b+7Izy0pKojgZC7vARwX00LgFA2PS6Sv
I2IVvlfjpbyFxVlbW7oW4H5o9fE8XIQXJQnUEl3CGbYCBtrNRkV+sMJO8Y+1E9Z3Tp933fP1qa3E
cxDmqCPR4IMc8QFeqnROHtqSc0JtqkZ+X+vDYxPhulikuFN5aRVHspcHPVHn+sCrc50fizP6m+gy
7/m70orRdmbl9L1zAqwT3aWFX1quqvrYFUGm+9YpQbXl+746IqV3whldlA9Wdh3CVriTZv4pCWPn
TorU4HXUlMlVKdrKu6KNBuVwfY4rQYybiif43PeaEWuXc6zaPAtDv3FOgmB6CJouuRdq9FXgxfHt
+khrJ5RMksjFJwkZbnFCTb8rGzI4+zRWerQDv4tfkQQ7Wv2LXYO6iaQ9CCTUSBcZUYe/rCKlkn3S
yxpmX6OXoWf3mvmiSThrHbJcUjZk2tfWkA8CSPfvpuzyyjUHvFxySt+nOtdLZzcS3kxPEoWZ35Wd
HjV/XssAJe+wjNQX50rU5ZYNYRjFgCwo/sRpsIvNfBo9fHBk1Nns6k+1jHjLUgkiYLJ18FaWtYVY
gUGvqoB9MBCjP0OTJvWEkeBteP10rJ389+Ms6ntaVw7wpyfnlMVW/wJI3RKHHG5x4VIZdnzPBo33
z/UhV7Zt7rZAsWAdwcUt1hFJqC4bAVadJFV9033hnCZtOlWiNDcC2FrxkpGwEUGraZYjW+RGaTaM
mGDymsCLRRzTppIfpz4KUFuQquyYSU23TwwnKQDJRfbJ6I14p9ZF8u/1+a4sMVoBZJ9wuOcsdVkR
4CnXinDg3DRps9diU/nW97BCGS/9pBRZvzHtlfXlkUyhlEoN+uvq4krMw2KKUByWcBKIScAnO3gW
fqg8l6nqbFEQVoLLnHcaaGoAg0Mc8fKbcETpp5mq+ydpyhBo8h0fy005miumf7yIBhArCIqgTi3q
EJcDqZHVGD06SCfdruvBU9HRaPH6QVjnxqA8VX/DKHNSN54VK8kFIWP+3IF2kWAtZmc5qR/gJAQw
vDe17EuYBfZeUYfOujX6etJg96Ik/ViEQZTcpEO5dXDW8jvGh7mG1gMPq+X5nZTSrMrBD85WZSnd
QeUgOW5fdYHj2cJ3nhUjUG8pS0TClbO2dAU8t9ehr5LuGDpd6nt/vgf8FBrHuNNQ4F58uCboEDWz
pOAcSaNGKWCw9jRVMX8yxWB7sTEpX68P+BsntnhozPAxEkfKPzNP6XLXw8AqprCy2ABEYa1b6iLG
OeURVN5A9QgtiKhm5gRPlh1o/g5yX6yfOxTxpjsbYzj5IA8Uh24CJICdyrUnJfrUZhM2lz3dsOqA
GnMfYfGpB37tTdz+PaQvTX2MgY4pn22Mwy2Xm0UW30wjQcwu8Avd2hdAOsDTxX5T/bw+27XTRikL
kUioQ0jZLZY3ENTtkMGUIMCSwQo3akpn+JwqY/Z16DLrOVWs9HZITOuhg26xvz74WtDgeYNNDKBC
DtwiVJa15c8Q+uAcO0r93cecylWtLKtdQZVzY6z571ruKjGZ1A4ZlRUpD7TnVbxP/VNWaTwRVdyD
ETvo1LZwg7R/RKuyznnC2Eq974Je7t2WNDHeOMwr2S36O0Qtohd6gUsuj6bWbTU286NOD/0OKFmi
BV/8LJRfCORJv2u1pHkcG2PYctVaW2nu9LkBwwJQTrw80xhuyjLRDIyqUuB2UtuInhGZe8R/jS15
i7UbEJw2WCQK9wbg1OW2loZTggugTIWrjOaiy+M/yNIY5J7Zx8OTkkeNONh2o0573YgpCUW6H1uH
CivcYqMUtfaMNqDE8e9Mw/0Aisri0VBC4J+n2LSjB1Sm9Ce1wGHWHnEwBlWXfbHqETgdvmefAc1q
39F8h2FWSROfXkM2Hg1B7mzcK2vHgM2AS0GBl3LCYoFah4JB29n+qVBT2z6YWp3JN7lAqcLtxgJd
G9mScg9xfesvzp89+5/jtwN6eAneCCynVAq9kU5RYoehZ2E09lkObVAGAeV7KPigrfZ5n9f2xte3
ko6g4MZLAG4VqgpL8H4Y9kbQjHgTaMKYdvZkyK6MseXnLFZutVHrN7Z9dTj7t/UC/iFM9vK4y1Nu
Qk4LOe5OlX5DiT3CSTKWVG+w1KlGSsGJug213bX4MqvBzjj5Gbi1SLjyfOoLJ27Z006tSjfyTd+V
JRGKTwWtOOFWpQ5dTYPB8K3S6+ygh4395c/DKbOVUUjizPPpXc4615SxrmCunSIDdd+OJKnZp631
TxuH3ZY8+9q9MV8XJAjUB2BnXo4VCSrp5sB0DcSib2wH3L3LJTj8k8rAWFDPwcDRhJnIZhegPI/X
Z7oWYlBZsaDxYiYCL2HxghilPOzqlpujxz77Nkyy+sUMTD3e66Od6ntT9Hw7zeifR80+BGHaARHI
wXbeXv8dK2GVgiSYD6qSwM6Xka6GedKgZCCdmjwwvg9qYZVHo2/eOqkst+xEVsei2IAtDUk26gmX
K56KKWyhDAXnCcX/W4SCetW1ksQ8QMlBs/76xFY+oLnLQOZBgY9q6yIHajt5aG0zQqu6tOPnGYLm
jn6aPHYZojmqlG/10Ve+nt+N1FlQhtbsEvFR2AVUiQ5jgVYTWu01cTRIh75qquTBDJDu3RnWaP6U
00m/M6CkhveD3Ibt7vqk11Z4LsbMNQtswj6gIftAEnClwA1Ic2sdjEr+tQfwedZrWduIUCt0Ck7t
u8EWd0DTGRq4PdTAQywYf0VgkuVjGivtsRqNIiXVbjHgIZXojQeDN/iXJu908MlDXMUxDDyRUX2G
vvlmS/mkeorejltqUavLwWZwTQHaAPJ/eeA0oQPrnzX8R1kfpjtRhbZ+TLUGFjtF8OnPVVNZELDu
M9OINuRSqymPSgOgncNwVWqqh0SVoZcPqQWDPQHoEz7oZruR/K5vAlSiOdGn2LhEivhhGASgUIJz
pjogq9wIPuNLgV+96iZN1Oc3CANLzm0zYuCdYUwfuzj0CXT+Wz8YbmVyF8papQCMJAHw/sdu9V7Z
wDmv7QK1mPnipGhHofByFzLmn2LsFcO9NNvYE2C5vTz1ixupakd947NfHWzu//7WjTd+Z1PviqBB
qFlpbUpwaG2/CT7XaPI0hwlTquY4lWH23/XvbY5Yi5Sc4+UgkjtrV6EseDm1sjNGK8R9+pwikgKH
rQav+JLas0f89YE+6IYTW2hE8s7gDYnA0vIhDyrdGNQ0FWcDQafIE5S63zKz1529OuV26YF4anpP
BTRLsTkebn0txrjOjnOvN4zyJg+17nD9J60FWPR/cDj/TUBYtnKTpmhDrZfjs/0jjqruzsik8hN+
Z5Hv4rBWb8Xz1QuT+qjxf8f7wEDV0SswM8w/dD1WutsxHtv00GqDVHmyGd6XVFn8p14TgWeajWLd
8AJyIjcNyzz8iyiLoAFibMBnZlTH5a7PdwkZVBKf1SxFdQ4R1Hg3ZZ32Dzz/P9dZopiJYCY6AgSW
D5QsBIZQx08x0MgyA7m5erDSmF4wsD4XhRNLhwffyRuHbSUzooDKLYKwH+3K5VkblGZSlRw/npke
nj06/iCao9IrxmObY+x0iMpZwbMtMGj04KFk6tZer92lfMBUH+kKw/9dZKJFGgHk1MmNpLqZqxWY
UO9TyJq612hQuXdyyM/eDxQdvxlSErmWlOl/AcGFj8bsqYPO/NE50LwLJJJktr7M133Wcqn73hfj
S5clDvdU2m05yK/FLEow5JvIlxG6FuepIrsHSViH57DEyOLOrGV9H+lCO6RZ3so31z/bteoY4Bje
MTDQqCb8/s7eTQwDtxb6FSVBp5LMXVGlylsFg0o7KmnOrZFp8nQXNkko0Zu2Iucn6geTvWtjp+G/
1ExiI49YiyOcb6yESNVmYabLhY60NrNyfwzO+ExZd7O8+s+21K1oX4y9Xe/ow6RP15dgjsrLqD2r
d/HOgQcKd+tyRGOo9TjWuDNTv+mCneqrnX7n+BIuqoVkBF4p2V2y06UgCjYix/rINAf/N/KS4Cn7
Qq4UkM7nybZbbU9n1+heSlE7QNgHyXrEfAuglkNClO3/Ys7oKpJ2g5EC2XI5Z11Hy5HLBWonRKZn
EIf+HQIwuf7W8UduB+7HvrMmufz3z4f9jfGcE5TZJvdyWDSK5kJkE4LOVZpDNwLtiwjjN2HihN+7
oh8aT5diMf3FbG1ahHxPsPI+MH0RITXaIaDkmjeT9gU2t/0FsZLyrpT7RDuIVCS+ixNDvfXCWSvW
ECy45eeQDcxp/tTffVw5A3P7RtKpRV99vLczP7hV5LTuvEBurJcJHSUvsaPKugdia3i1Ze0QgrRt
T6naaTw4cqF+a4BWB3+Rg9HJoRXOucfDez6Y736XNhWkehUHrxlCmHTZaPY/VORq/7FF479e3/O1
D5ryoIanzKy4/AF2OFQAvk09OAdJr+he3llDtyurePKsDiPSJC62KqNrn5U9u4pQNUCEbKmsTNEL
3pKcRGdLBPnLMNk04HDa/k9NRae7E1WFnSxt9hpX56lTkQVcOYfvxdkeKMc1eLyG53iKpjP9nFZ+
6p1Sm158YE3VDlWazY77fH6WoYvsdjabnquTS6EzfdQrLTA6BFuEU79WcW2WVOjtwrO01N7Snl0s
K3kH5Gw6irMknzYXoS4PTV1IsjRRV3wtoui/uNfze1nPwQem+Djs2NTmO1gxdSM4L1b1f4Paqo0q
qwq1Z1nO75QxQeinNV+7oZdvcBoBOdFP0/BCEUV3bUMEW5qAi2zjfyPSl6aeDRCeh8rlNJ0gD5Ku
yIzXrKqnap+N1XQPIseaXBon/ifT1xvhabHR9V5hWbknV9q4UXpbZFy/fwJThWFLZJ7Lb5c/oUX9
AKlAJi1nTYJ+S1ff8djIvcEqg50shOJiG5TtxsHYwqT9bhu/O1G/hwas8rtPRClqKcfTaiOkbD+w
X6PBF/1jnHEiXkKM7ae5la22ezI8UX2qFV/zRrO1tX2HzWfvxXSSPuU8SsLbNO6lG9xU2+k/6MFq
G7lyY2bRoa4tZfg16H3TxmCZQuVlanvH9go0XR56HKWLjbD/8exguAy8n44nUQ4Y7uUyllVOCpEn
LGOhtmi4t03shoOe1G7rCPFJaf1soxz98ewwIkrfgChRdCFNvBzRDHRfaSTDeO16qfUmXWrOg9SM
hyZM0zsHgOFNrcnjsUBG+4i9bfhn2Ao2b+ZLc7VSJ5m/l8XwYMYbvU9889Xpwvao2nmzC0JnoF44
TIfrUX2ZN85jUSvFHEGek0bi++VUw0KfRiTszVeTTineXNywt42jtKGbl6bewO1vE6+RW+URym/m
3DR8bshPar3jJlGBLNH13/MxOPFzuGRIG3Enppt2+XO4tvQuGRXztRxhFoemX+7DAoFfC9Ntd7Ii
+Wih6fFn1YX/rQELjgYZTTieB5eDDrYkoqhozFdfba2jmcv9z9iyYsWr/Vz/M5jO/x1rhu8rOJTo
+uIwI/mq1VUszFclV+PvPe9dRLjH+LZGSXhjbz+Gn3lvAQmQAUJWW6JmSoe3u8TOvybmDECkA+l2
gVp5o8hvIyOQvGDira0aQbRxftcHJk9C9xE84nKOoVZ1qt4Z5isS9s5uiLrsBvQAOL3Mod3R5vuu
r97Q0Es34u2ybMbi0o1nUNITmjkUpS430uhwT9JDLOf0wbCKr10aOngx2IHyTZNbOXFzI7aNA3ac
vX4oU720dpwtoQBfKvr0Xg+VhgPfF0p6rDst3mtgYrboDCsf3Nz+AYiC8eAsHru4l7DgzUWeDtqP
sGh++H4iDkYXh56WJOpOBIDEeyHpnl5PhVsGQ+LVQ+Ac0YM2Nx4ti5yDtQJMiPIeUIpZrk1dXE5N
JNctajj2K+lUeKc03QBFqZPext6QtiwtP37VYH4oq9DmxBQJ1OblvoxaUqRmHvmvIkuae1/Rqls/
NGI0/WXp+6Q0ggpItfVVz1/t5RVIFocwyuzObYC/XQwaT4GV4F4Z/ahUDUe4WDivLUiC2vVDveWF
3A7/XI9dawPyQpgb2bg1UL29nKWd5n2IiVr8o6uN8cT7s947lSofJaGMsOLkrSLx2g5SNwQAO+Nt
nWXTtEhiq2gtK/hRRvSyvuSpUAtPaZxavk9COXLRaDf2iDz9Uw+hf48Je9i4o9UoxyK0/X2HNWF8
tPuoTWCpwhU+F1k9bSzJysbTpHGI47OKO5nn5ZKMzjBqkV/br36lF7vcIPGKhybZBYXof+lpa7tV
GHPBXN+IlYWhpDYTOmfeGTizy1ElhK4mCJCMqk0RYodCfZicwThjTbjp0Pwx1nG2fj/8KWrNit6L
sdAZSkJtQpnYimKvrPPumFZ14iKxHdybody+jEpbeIGot+T5P86S0RDM5Ok3oyOXldqCNnLd4+fw
Y0IaXUNHQmAiXoPZcEWqbxVHlxQfwgWjIWIJx24u+duLnZRARLZjX4sfEBtk1cuacgBbrlMqfZJi
oPd7vcmNESNEP1D2ieht623AifRzoVeD7xqqL/8n81S17seiK8c9lQI7/iqamnP6h5tPeREwqAVM
Df0MbsDLDYkgLoAnacKf6LU6qZdDCNmBphr9Pa2D5uv1wT7s/pypUHgBuCIDz/6gdCXSCiCeE/5M
VV88dKZIjhjfoPHG8rhdLmnfKjN6QJKv2rhiP8SamefAnpCf8kYFKHU5yzAbEpDvhvIWcz+8ZWoy
3XddMTzDxx7eYhM+/PWJro9H2ZY8nDbkkvPXZJaW64NQ3/w6zW7UBEBlN2QJhr1YeLkBdfON0sba
gJDb6e7Bc+eqXEzQ8pM+ihBFeBvlwn6busF8yhIMKGSQ6Tut0zfJdnNQuLguCE8A635jBzjiSyer
SZHDqjVU6ZedVq25y/uy4cWjhtFt5TtRdq9h6tH9TJTRMqTbMCua/CWqzab5kmljifoynmpldZMq
w1hv7DX5+PK3ze2oWbUfZMxM5l6c6RpnqaqhXv7LSKngmjv8qEMyqTqpI8vrh8w2/Ae7acQxkOxk
+qxXkBld/pTHnRQbofOpCNR0pyP6Zu0GRCr7T03R2pGbWbpc31SZ1We3gxTgd5BQ+JfveCErxs1U
R3p0U0Gu6A693KXSufHbQfMAtGrJ3m6b8JdGrhACpGrIzvtOibIXkdCoCz1Jl7Ix3puFVmE+lSV2
/A0FeWk8O2FjvWoGD+NHRY/0V94ncfJr0rug3cdOloRenY7Jz7BBiRerPwtgdAGn4+gEJX3QvhvG
8KlUK0oVTaHxv3qGzGPE39mIjfW3sOmN6MWK4/YFSKI/3EjIQH7RA1StXInqVbQbY2sId5IYivtR
bdSvk1M3yg+cagFF5kKk8Wdk5od70wrGyJ0wG05m0IaZfqv1QZZv7aHO7d6dakvqd7WpxQ9OMfj2
nR7YWutauMEAbUkqAccNB7Dm1jbwtf63Tn2Z10SpVMMO6YT8JRb9pLu9EonkAcSXJrN9jv/NsFoQ
OLWSj6ZrmAgEjnYfSjscg0V9pJguPfgpDlde1Ft59dUsx1Du961eFiLbmz5V0xC0VhDahwE3qvMk
xegyiLCL0QBOEeg/OKWk/adH/pSnrpn/H87OazluLM3zrzJR9+iBNxPTcwEgPb0okaobBEml4D0O
3DvtU+yL7Q+q3pnKJIO52q6OiqiQyAMcHPOZv7EdUfpwlGJjuHBavDsWFyQIdI7FVBzJiHOYk+KE
cpxX8vTGEdFtIiyv17Heheslq3Yb9DUoj0KKlOMhvZACvBsZEOWiPUmVmJIL18DpuViakITzqdd/
mIOcN2tVtFKI4Z6i3HdOX35t+jwDIGB1WelsOoi9OE19flC+Kx0QeKD3STEXb4iFMHT6AFM+xkae
F+HPbhrN8F6zO/tZQomdQCxvboeoSJLDXAfNKolE/pXbaboQ178LuVCso3aATvjCHKbWdvoA1MOV
gsQlfSW8VzYxqKPQr4qp0FyMz28kIL+2Z7ROdUmZ7/zAppq4cPwdTA753zsLlcyuUZtuZPN1osm2
ruep3lWqjcy1XowPjlGDUfh8pvWzQ3FpzVPZwzmBAhdI+LMbApEXKsLW6LyGVWzNB2vqM1da7ugL
nazzOIsiEAhNGAvgyQjuz90b8XmrZm5Z55VKUezqY9s/GmWYH1X6tZc8kd9PItiGJZ4kelEXtN7p
x1MnPZhidQheZXB7W8w3un0b17JH+DR5dX+x2P0rAP/7rbe8HIkZ/T2ARe/xtzQtsix2SufVweTm
3uqd/jawq8nv5aHbTUBzQzeoqBnkTaXvtLp6UbtK2n7+Id+lxL8ego4OcRQr17aW6+9vbYymVyr0
jTPnNa+F2viBOdtuTIT3Ner6aQ9bS19FZpK+DWMYHNVoHm4zo5Bz18jlS44O5+fHX49Ct0Feam80
/E8fJUOtZ5y73nmtHFuYO6fvi8btBbQRFzs8lbNEqed9mZfJvSKm8P7zmXi/pPka1v+MfjYRxljq
hpiV4LUeClTSWnsKPS26zKf6cJkhC8UJudQgzvl2k6aOg9O1THimpl90p1HWYCKNDVfjcDBjZ75A
HfloPGy1IWYD2lqMzE9ntextc0IVyX4dB0N7VPMRQuo0DQgDOPqfXd3EF+6fj7Ys0AoiYzYthY5l
nv+2oPraHOUxD53XLGyMO3Vswu9FZI+7WU8wkvn8m330bog0UGpAWoDW4NmKwT12shq4aa9Qia1x
UwozO5RabM+ulEkOxKrM0L5+PuQHy4R+76IsQNkGheez6dSVYrClpAxepUARodeavOBaTrnKL7zb
B7thaSzz0dD1guRylvRVoDMmesjBaytXpVcWgfMya5W0MqFUbdVmyry6DJrHJGnazeev+MEXXLIM
tJIQP6IuffYF1W6YY71unFcFoq2zmeU5AVeo6/NKRkt0vhA1nN+Z7HowCiTwiKqAWTjvo5qxihsX
Vn6vmS7p7VKQRQS1Vc3oLaikjCiiy91Qc4Lnz1/yg6XDIQ97n8oYq/Rd3Rm8CxVmg+kNmvAtBUm5
JVUcdxKt5pWRwmH6/fEAzy5SAdQM3vEfaAY2mSJP0qtkNtJewvzS70v6xdDx4+RKZxbkCyN+9BkB
2dBXIE/FZuDsM9J2SpwgUKRX5D2i0EcTOvAk2PiFh9tHcGGwj7YF8s8LcQHJQuSYT3d9ZgxRW0V9
8FrolVBXNjzYZ0UZUSn7fBo/Wi3EHeT7aJ2wXM52vNM3tZbOVvBq5aHYzeowrdIsjfe1kIMrq56z
XTPNwYVL8qNBF4ooyR8szndKSmMZlE6KZ8mbRKbg6VkzrGD6AbmIlHorKqFfV2qcbH73TeE+UcwE
pcglwWl6OqND0MtxIJvhm8AXSvNyo+7pEIWiW9tjWONs3DgoSEFG9z8f9/2XZNwlAqKuBQrzHDpF
xboZw8hiT6Sd1rg1H4KQhJLRz8/Heb88OUCBZjGdqIbQpz19P3CrqAiWInobB8u50qZ8cpPBMh90
VXJWvz8ULGa0upF1ptekng6Vh3GaAA2PGWrIr3CJTh5B/6PrPJbZbx8rvyDyi/S6QQhzHhiHdRsh
iaTzVo5WXOdSK+3GSWEr9NGVHbXl+vM3e78yGQ7qzHKGcpad8zJ1fDZyEYv4rZVbw4+tsXt2JC3b
5U4SHwZJU12kv/oLe/A8zWIS6aCgTkDrgjLf+TsahtMUeoGhmCwPw0ZTk8DX4LG48ZRqN1SYu1WJ
Cs63iELZyknlSwIUHy0cQoulFMayoQh3+jWDuJ4sjHvjN6pz/Y5rEvtEq8gerLmPd59P7/tLAjgf
lWyk6tgLrNbToYzS7o3ZrPO3dsy0eiXnsPzv7K6Q1K9UqLr7sEJqMLpwlH40KLUwNhrJ5KIocDoo
Kh5p0ZODvClDE25kmGb31IW0K9Sjoi3AyvHC6fbBeNQJSJyhWJDKnQcahWPOjU5686Y1luEivhnj
ijC0nT9Mg/4zoUx84cZ//wGXW5CGFIU+iprn9Uxw30kRijF7kyd1XttlaH3tYw3oltLjZvv5F/xg
LHI68OQgCpbb3j6dTMKIMhqGKn2TAjoFj1PakP5DDs+lXRmZ5eNvjrbkcdhawY5Y2r/nU2k3algN
Wty9jaUl/9llk3AVAlQuX0nr/z/GIjMDIbGUOiiGnb6ZTN/UlOHXv2kIPoESMLNgxZ2oIdiNk6D/
+Yu9O2dIwoFHLZkZb0aeeDoYGhZTUwfq+OaMbXulBbHp1dVg3I59suvxf4/VIr2w95bnP8mOYVAZ
0GnBO7EN3hPXKjsosjBR37B7InwBtVzLK5Va4YW8790KYRyMORaHT5x8IHifvpqT9m1Pnqa+dfQo
BhcRtXAfjUHfeZnsXIoCl3k6faklxYZ1ioglt5F2dhMprSFFinCyH5khNDeLCuMr3Bc0QsfMWk9S
XGDRETirEHr7j8+/4LtqAzREuJYL2xmdJuT5l0/8t7xMG00tF03f/KRkar7ETV4dyKymhzrRgz3C
1sOPShbSY6Ir4x4+gP1NzadLghDnYE4qVIthIx0biDVwvM/RNXEhjUE5G90R9nmDUqiZBPj8xgIV
faOdRLvPYll5lhxt1r9Keh4BikP+ZpsPRpNSM87Vly5Vg2SXIW0pry/M0PmKI9oir4OLypnLtXL+
cFqM6kOXGeqxtlPtodcD7QXH6+6ZincDxlQxM2+kerSqyUQPdVL0lucYknI3K2G5BBN6/62Z0/FJ
NmUxri483LIy/r5ylofD0WDBwLJSEbk4/XxKY2cdbg7qUW465zqm8/SsgNSvXbW1tdshmaXBdeDp
W+5AuT536U5Ekd831bDt9GiI/AgZHOPC3jm/OpaHIhEmEiCrsQkJTh/K6okT+9RUjvOUjUejVsqf
RkZVVeerPahpegmV+sH6YYNSo17ICmTf+llSPIIFziPkHo5J2cjYVwxFZ+BPmHduHbXhLc6xxaJG
NSG3lyXC9kuu6oeg0HsXImz+Y1F7cdYRSjKJ//n3eT8TlH6XZJ0ECBb1eV5iZyXGtkIJfqTCeJHw
O6XdX/TDVWAV1TZPmuPnw52fx1R66a0jQMpSIyE5r1UGjmhrUarhMeQScGc5pSEi1dKhqdpuhyZ3
v9cH+5K14fnh9WtQGDpU+AEiU/k9/drO1EVVLzFoOQNZ7XAA3dDycrzQKJU74VTKZjRaZdeG8XQh
4vxgdjmjqWtT6AYqdY6XGeaoNgwhhccJcZXvVWeXfpTEGubZY+qPdrT9zdmFJrMom8HoIPN6J+JL
pCTHcZIkRzZOm7taXxZvoyam1kPLZHCpa2mja+j9pTzz/CqC9casLgURQAXvC8KKggOnZsfpscnY
OnVhln7oNIEBG4t773dXLIPR2kSUhVCMOvTZfVBh597b6AEdgVbEk1tnXSmtMo3qRxF3GDeZi0Lx
5/P6wftRx8eJC9/epcp7dobBI0xolPf50QjDYosjlX3I5yLYzWhZXVgxHw+FUAsXDRoD5xKgMwZp
uK1V+REnhXiVO4q0HiNVLVwrpUBw4b3eLU+AIIDVGQbnGQR6zjYGVUj0gBByOoJejLw4HbWtoBm1
maZeusvL+VKx5cPxMMKE8kINxD63rZY7UE2JEpfHODHC1rWqsu5Q3xmNQ9igbuZWla5dgE6+2/vL
K7IbluMGfOj5p0sjevJSauVHM0nG+yCpq1VT4rXcCDxrXblVu6taNxYiW3WRd/7Bt+R6WTySlrAF
nc/Tc2fCiDkJA7k4RmIsCxcMS7lt6yHBYBlb07vP1+gHc8tgpCWc48Ty524KRaGhEae15XEuUm1V
wi9eASkcN32gYcI+qZf2/IfjcXPSOl2wZOcTm6uqiKp8LI+iScwtBYnUn+cmv+PiKrYt1/yFdsD7
ydQXMs3yf1I5zEVOJ7OGPB0OuZIeZ2uQH+pQ1D4F5umOQv4l7Pj7kHMRl6H0SJ6+RJ7y2b5QKvCd
BEvZMbTrynaLWc3WZmabT06rJvdweku/TuQa5FSv3ZqDFK3bfq4vtBDfTzAPQYOA2wPfMCpbpy9M
VXKSk6lkc1pzsjHSMvFKvdB+WGOVblsH+4jfXUA6VMkFs4UO5+IQdzpeoIm+6hAhO7aT/tKKutuG
GhdXNVt+TKq0/ny0958TaBidWMqSC7n03PtOqL1ItUASR5j5wU0sz9IaHcJ4p2v98fdHAklI2EFz
n/b2WawXO5OCSlHTH4NBra5m1YlWQx/Ga+jAzebzoc6iG2Bd8MxAxwJhwIyGUOd0CjEpzCwcI9Wf
YVHqmwqbnRVVtfBbFbbmLreN0A8iub1EWvlw1AVSxjm3yLgvC+lvCdIAUHPook75CeFB11edXavf
Or0TGxA62ptWqdmTaISt/N7lsbwsxRBaPCTzXP/n+SedWRDRSqf+xF9PCVyzCLSHUCui+yhvAwXG
aNNfuPmXa/ZvqcRfI0J4p/W8nAHn5VBz1KwCtWbtZzTSRQpFOX9TE0u6UOU523d/jbK8FTHGYgt1
9hHzjsJkUSjazw4czw55WmCSg5T0XokkdeRNaqiI38OtMeSv6jxXFCkm8fbZ2WaPAku9XNd+1iU8
yNXy73xTTzEUjlgAkoIVeAEedrb9/hqR0xvuAlVCctvTNVPVBVRnNdN/AkHESNlJzF0ciX4t9bq0
+nxTvJ9Pki36ALTJ+Ie23OlQAuo9UqB6FLoyrrsTCDFo20ZbBj5ZTQ51QrukhPHBiGgNkhAjRyBD
hjlLtpTQLgcD5AzK8Enr7IXt3CdkvY6f4NBI6zMX6YWV+X4LIsPGPHLNc+HDYTh9xylISinV+zZ0
hVLI0rWAiOKptTT9bLPRXhlSHL5ooOGKl8/ndrmITncE43EvUuoFvIRY0um4TmpEppM1WeiC+pSv
w1FEO2OSbFerq/ApzFPlrldHC/Zaqx/MSbYu8QLfryOcduA6cVP+RVk/fYBOdXqzk8sEezHU6reJ
owe3zHLsJnp5iSHybvsv4pXAXJaxKHud0/CrohwkqbX6kH7LlHsgtkfH76s8rH73azIQJBvWDzQq
9uPytf92oFpDjeopokGs2CCf05UDa1j10VCZq/uCI9F0QdR14V6oQ1VeOH1+gXBPPimDLwIPVA7p
U3DOnQ4e1GY0VLPGUgqgL03rmSqieoiyKryLc80YcceyOhlsOGBDf5Jq2dkrQRA/w0KaS69OQrNw
66KcOldNsZrP3VEhVklcCXS/flfmEt4jSZ10OqpeIzT3ZnCC+AXluhKNqwbPvz3uTb3sliIGbYhQ
1ERcrIxFg11dADc0Hj1dC+3XPh6K5yiP9BR0otVoYhXMja2VPkWgGb5Qo0HC/Xy1v9tlXDYIFdA1
oleLgMzZSUJFudayUVNC13Tydle0QX6t6dCoo6gq/iQRHJ9b224uMQPOUgi6RpCkOcPY4aTXpBGn
X6Q3yizQ21wN3QgKUbsbUKtvvKFvNeWAD4WV7eFKDYcwyat8VdMEuVR8fXeeQYGh5kq+xGJUSGZO
H8CE5gW9B7c5twNxNrkAXzvq2GD5UQ93CvEKw9q4cGq/e2nGRIcBXjGR01L2PR0TpPiotL3EmLpR
/ij7JrwtetuhcTs4e3Uc9Q2GeNbaHGfzwg744G2JunHV5Opd6BhnZynpEbLJqUp7CunhLVKWdboN
VRUvzy7WWv2qJArOL8Ta71YWPXKKURS3mWYOsuWZ/rbjlVAXiaBQmIDA1XW3s1Kzg4dvLLKKQ1h5
UiU51w0AluDCUfOrvnay3clowEAuzD6QJO/EGCarL51c06CYdHLfFfuRdHKxiBKakj11dUYnu9SF
0m3tMUWQ27Ns4DtXI1aO4toqBq7wNRn1rK6b1E5vhZilyIVrDgw9l7Bd822n05GyBdLl9lU7L3jp
GFVjFypvaP2I0swUPhqKjbyzNJJVNJXp2QUHB7E7GOtSYSmxm3ZSi7plnsvxjZlSZMGTvm0qPwPk
eEk46/xCAQ5Fu5JVx78AAZ9jcVPiZ5m8R30acBw31K9OFrn59OX3DpLzQc5CvFQMnTYrkfqkfcGC
SXKxFY5vnQtr6nwdnw9ylkR2kZlRZQ/VJ1I35Ne8UNojdWf/y9np39/G/6AgeffXWmn/6z/577ey
YsmHUXf2n/91Hb81ZVv+7P5z+bH//munP/Rft9Wx+NI1x2N3/VKd/82TH+T3/2t8/6V7OfmPVUF/
eLoXx2Z6OLYi634NwpMuf/P/9Q//7fjrtzxO1fGff7yVosBS5OEYxmXxx7/+aPfjn3/8Etr597//
/n/94c1Lzs89iqYW//t/ETH99dv++0eOL233zz90/R9Q2fEgBfkC6pcj7I9/G47Ln6jGP7g7aCfZ
Jh0l+H58uaJsuogfUv9BAqUTXwAJou+0ZP5gOZY/0gx+HzEeLFxqV5Th9D/+76OdfKT/+Wj/Vogc
166ia//5x9niWDDItAOW0RfQN6ig0wPHog5uUuzSvbRKvotouAKocsi5YvNxuBAjgm3gl/3tjPk1
2OLJSlVxodaep6WpoMpV1EbvUSnN5y95UinVvi2UGOm3rqwLV61GVbmODCf52cxNYWN5ow39SmmF
vZVbDhI3yrmcXBvafHUv2bUwdmkYJu2dWht2sS0gqEZrYyZB2tVtbo4HtQ66emtag3WtYZRS3qZR
p14ZKEKHN6C44skfnGasD5ExhfV61tWMnk9uE9Ko3Wy0a0UCiQ89rZlXaa3OhT9CNOeHDHUETh0Y
WrrpEJC8i7FmUda9lhbaHhWqOvWyos7zrT7o6G9Van87hYLf1I1Fn3gmFljfHfSYa2gbsyZBvbNq
3W36iKlIRKvdJWWI6SFEQyNyzWYGqVTzCzzO2T5cO+Usg36TE7nnJpYj6XoYR3lHRa4UfoNvHWKC
s6yn9YYKuJJfYeJkFLqfCVQC3WSmt7JTnSIJvHwSBjLkVSxSz24Vp9lEMzrCS54pjx7iZorq2nJC
T8wAvfVtmMRc7DAI158SKdFdeC+A45J8pSjSPUZYJgclT4p34+hFak8NPCYBV9u5dsEmti68e35T
GhR+JTFib1ubeBAr2DYK3UEAEwLhOtfsjBunsh5CM6p8JeiwKEY3cgLH4c9NR/yoPkfCejSn5EEq
unTVSOota1y9boHsu9lc3AsrXPeBLnvY6QE3s+RdPdnGzsmNAKmf3HDb2Qm9lGdwk7jex6bYO8DF
vX5U17R+cfvSuk2ZE9BJRuyR2d8i/LFFjHzwsWTfZm3R+Gk63KtadIghWdFLkdZ2lw3EQvngc8nZ
fs3HzuPgByURF0pT7ilKvYeINLlj0G7zOVevqTc/6AVaIqTyL1Gr7icrvK5szP/S1kSeZg7yjVK0
a7027hb1p2TkHqVQfoNkzXq2m4dJCW/SuZG2NK32vZK4gS3IFaxWuNglXkvB4I+qcd1iEsw9O1GH
Ieudiltl5gmq0rwqzf7OUKMjiYAHgap5RED5iybklVFMNxCfufJE8FXrelRWgq2kJ/NKOPT42znY
YaMaEPd3z3ZGIxHlen9WJ9TrzXl5NowSuyH21G5yzXAsdqE1Ur/sCMgVWzJdPc0Lr2Gf+FkRPelN
KKH1KG57eyo9iygAwr/sOxGqQJLzQ5Gc0g2d8caK62QTGe2xHdXMDSfR+3YA011V/Sab18GswCtL
22s48I9mWkauUTuHQZ2vijm+o9k3cf1ZXj/LN2NQINU9GbR85VRH1AxQZ1BBMgo02EUgJ7+plZP5
sd2NrjO3GzsTcJq6Zx70SrV5FaeT3xwpXdVyVN7NcfSzydqHIAc4rTj9pqnNQ5GJZ1Mbt50W09um
YuPGRvsaYXvnCWqcawGBzJvKAMvNRruWHBUSCC+tZvliq9y+4kQUuW0w7xI9bq+6qp79yUzuNIzI
Nk5V3eFo0N00SZ+4fT1vhVSSbEfWEWrTOi/t8jCl4UOldOzE0RxWdOpmV6/LxhVNY4OGnq8glkGN
UMvZ07T0JxC/zm1759ucTh4S3cXBEtX3wOmDVVAYXpNVxzJGkCBUJQs1MGNt6GJljInk9jk60I3t
+FkcxW5rqbf9THuv6eJDG8nVJoZRo+UxFSuLWDoTzi0qRPto0nZhkB7kJC/c1OlWch/ct6lAG6lm
h6pWfp8ESeM2C8Grx7ISfUnjW2ijiKzSNvcqqRduGajR2qrNPwGyHVQjte8CAD+rrirUVVJaj2Nt
WrukHra1ke7oeIweUfw2iZqVPdS7aWY0rTEnTyWk9QCWzA8p1zSBbn49FnWAcXjiNWVqbZUx2Zm5
9WNootIvhmkjAZpyeytMV1YkNE8LYLpxWLzNmQJhyVZd3YFiXKSiW4W1uoZsNl7JbW14ug7ip+il
/YiR6opyadt6ZBbytygPoq2wxDoI8brS2tjTk+A+s8IbM2/eaoP1XUISKuPIWDl2vYgPojKIFZkn
T/FjLju+2g6Wa1KC9RqjaTl3w5u2tlfT1FgrM4/GFZdEccNaL1eKPDTK9ZjNjqcAd7qVtbz1HUFt
TMuS2tWqmu/ap+vMbPeWI42rJggMN3H6Q1ln+7pCTbhxrJ/akHIaKKSa/hiq2Qqh/872kWzb2YW0
B+EhHwy7Q18Nb5itKMdoqxbxfZg13wGPXJe58thpuermpbVpNNkcvHm2ngr0qo4tYrg3Bd1Cdx6y
aysrr4tI4O6izYaXGdPabutXp8K9dij145Rnsm+Y9a1liuk+radsM2rxmsvvdbbK7x3tvcURedoR
028DNRt9A6nXSBQqhm6VTemh3BWmJLu4jb1OY7gdauNnjz6pp/aVvU30qLrrURQ6KFBCVymFYa7I
In8MEULfCPrQnsgyjYniIxXy+LVAfsUVfbRy2oE6iVk9qMak+XqsXM9l9jMv5nbtiKoi3tdu4pQN
leut8Iy4qD1pBosRFwbXbCNuhdOGKiddU/hhXjwVxGpeVbU2Gz8lXnDEN6B4hQdlGtJ+ZEhukQfT
3mqqg6DxvZObNPacPD4krA23CGXZjazke9EVYlfJxrM9Vc5KLuc/wyq/lzieAiwZ3aFxmms1N1Rf
i1P9SgYv7qkjEkq9Xkt+rifbOUr3dhnfG2VzbVvFF8OOtZUyheZy9w0rI1L1h9mZAldDuBylFjn7
Ypvzd2MUqgu/cROUWc63lOOtFEq1r/S5uK/bKjmAXb6u2soBbC9/D9kRbqzI4sp0konT3LRWzpBL
PwYtexPjWN4oY/xg4HvAhyPkcWxJ+YbfzLoYjHijV6XklbP5Hf+Qag1oyUIBSS1dBVU0l4qodqs1
3aadx46AJR1WvRzsAGyv7Dza6aq4BeP9MujjNStcvzL7vPfNIFtD3MtdyXBu0A9mn0x26WGnLFwq
nITMJLddGvqhPh+UFHvVsuh/lHK2ol1yyGKjcTUnfTFT7XZunNukix+rXvehn183EZWxsMreUhBz
UhByu5Wm7MezvJ1j4w448X0355tJ1Z/HOeN1iS4I5CKPJovtjpn80tkxFsXC+Mbblq5dj6/9oH6V
ra5xY2s45I3y6LAQcwSg97rA19nOBskXTRjf5nnOUnQaOgtt/R1F/9EVc6DelDzMuEuakKBMR2tG
bGy8JKL72E5yrhVbskavN4fiGA+qle6iqO5VL52y/CGU1XS8zrl4FLr5Rh75DY5ehyrOZXMjKUEh
uWWCKMSW4ppcvKSgvp4GKn9AyicQQr2nh4523QpdJiTErdtLmpZfAkq5aG/lRgt+0zuCzATlHXiv
pGiLK+R53RyFMKYP3RGvzKFLuUmvln7Jorsq+igIceWexgZbnKC90Ez+Jb54mhIBVF44cyxA0MPn
UghV0/WCap/wdAXnKhIgiZr1kHR1hSYjKDpXApGWeMlEicID8M93Bzquysyz0/rUaNIvhqb3G4kK
zXO6XIf0wgrZBdEV+nPa2Zlvo+uPrEYyGwdKr6ObaxQ3XAlSrerKjSGT35aUlkIJEZ3fKm8wq2S2
QLmolAMLpLZ0mlzS28HBubeE1+VN9q3Fn+tbL2dbGpPcwtIkWc8YO9ryhYrhL9Dc6Zw6oMgAIVLM
onB33hBMpbnTQnmQPTPps9jXi0r7qtWK3q6bccwDt1H7KUFOKWYn5flIljFOtgRy27QyjzXvSBc6
lGc1zF+rS10S9l+wCHD/p/OAyZMB7KuRPcFqPmA0bx/GtJWuUcWP76Sqkq7rEtMevPykSzzjd/n9
r6IDlQQF/iJqfmctBCWSbOFoFVhcawhf+9AGRjAWcwM1U0346o01m/aFWuJZ6YxQErodar5LX3bp
RJ2NOUBZtKwA5rbI5n1ubYtArET5/Pna+vXkf//KEF4ADAKAh923IJ3PivDGoM1tbiGqoXxx1pk/
725z09+07uuf/b5Yl8+6q9xzaSgw9VXPs7cc+uvPH4HRzisaNNlB/lMtBchJmej8IdKEFM8Ky8Dr
ovrgpOUjRpDEpimZiYaC8BcoqQ3lSWM/RultlRs7hNp6L7fjdjtl1ewS5i33ckSrpOOYKy2n3Y9W
9NOUsJkORYawJXqeHOxaeq82c+QrbZYQs0ZPXYWvlF3r1UY30Yhx8JnBVLulaGBM5ZcyM/ZWbN5V
yeCbSuObUnnTNeq2y6rWxYhhV9ZaiXlL5wUFvKGut7mvNY12GSHiFUw3dUUSH7lDPtwJLXhu5GDl
GPkXin9vs5Yf7N6OfJKXm8wcnhpj3BsZs2xM/VMghu9qO36X++op0NR9ohUHidPVT7pkZVWklPSB
duhx4LogOY/hoPp5yDcK5HUamxt0WnayUt86vW4daKK8Jaq0nnGs8IaQqtTcUlDus+SLEuU3lW6u
p3jYtJa9zzXbN0dyb0f+cwjqL1EHRLsOroY0xGBMe4hLxxM9VliG2X7PFYJDrXliVh7LXgiXxuaa
dscmmTAplTAmK2ay5vAmymltqfxlKezcphJPPdLfaaIULvnYOtSljRFJbyn3q6rEOZdkf8QP5ZFz
2qFYPW+GeNgH4Ig8dqcvlcHXAnsz16661Ry1XhpbD5GmPhtp5A0i/zY75V7keuaaIPbdamzXFir6
UWUuzhS7slFpMjrfi9HYhTPHSFLfoL33NITxEhtv0x6hjKB/yQcHnptWPmjx8CWDp1jjMCa3yp+S
aW3t1iF+5cP2KK20bfYYhcoeLbnM73qc0/R+4HqwyxLD6YJcJim+mzHFnDCh8mASpnmWHH0hoPw6
dC24J74iIH9WEXrpyr2QqCgM3W2nFY8hekvruh5buntN9laUGlZUsnJFg3ozq8XBzMUKsB+Oc5qc
+4EUX+mztR+duaenyTeGazCvauoUc2RvpGYq3QLB9yqbryYj1jyhtfeS0LqbYpSIfLvkRrPbA4nw
rVS3LPkpt9dSpO/heBxITffOzD4Tk5WsK6dMXHgy1kY0mbaiLh5vozydbtOyuuqTdBOgGUqBIuk7
Vx6SbdaTYQral5I2Tzu9kb7qVMd2ei2ke4ozPxMsN70e8ydoW3+Wemfh94R/tExjdifYbau4jL93
Tvdo5kHujZM5+i1zIVvzhvOg86apNNyIQ6PIyyupML0uSG+ZV78oy9aNwPd45jz2rjqVvVuXo+nF
DXGfrALRrqdmpWfxtdUG2wzDkm8TWu38RvHoVNxw9RT4udGXTzbqpl5Nme1qabJ6JWGia1QomWXd
YIMq6cShHeufgWrsC5gEFF3KaFUrc+pajX7tRM7D0IonqR0ehqjxQrx8PQszBwR+KZFV7HYScf1Z
b+R6L9XRdraLgVqEgfWDc40FzYpm+iMQlxXao5ZvlbO0aOe5Zm/cymZ/gyHqd+wIQSzUm0YdtwoS
VLjmuV1r0Oml1jiX0w3wk9vAMdYqK6Up45ey6uBcSCtVEn5PfUKqx3VlK/h203ya4te8UFZRKW/j
TL8bTdlr7PnQTqHhKlm2lp1yU9vKdzG/YD/+JOYq2Tt0opuNnmdS9NQ2cr/pBgtkqEZ6MDSl3xZC
wsOrqdANU0MeLq5XwnIQqDePpjQ4GQl/Ja8XhSU3TuJ5FxiF1q5MUUkvgIUozUEQ8cwmKb5kVmw8
iCFpKAn/H5LOY0lOZAvDT0QE3mwxZdtUW7W0IVotCZdAYjIxT3+/nruZmFGMpGoKknN+y0WPOBsL
Gy+JobsnTHHywTQqpK8REvFhat5ddkNu/q15j4ISY9m0rkln2/WrRWXnDRD5z2xY510bOTCKlXqL
8c9QvgcWqFcv9TFTLee9yfOM4p8bSldyveH2/q07IAmh+gqAM6dXKl5D8562tGsbNhEog1fEXqHD
2Cv3/V5W5ptna+vZNOspB9cM3lRlwOFN7pQQXWTfqBxDyG7zQ15JfGCcdYL5d9G4w6Wu5QYUScJc
LAoc1F2w2WkRzo/LJrrjIKYzte9XDHtuYhB9Fvch9S875aPxtvj3ldZDtgjjLlzC27zYbpKzHqV0
A0xJmfN+L1R96Qpa65kFLNAPRtuyGd/nyfkY1lXE89g0sRdMdjL6g3FxwuFhWpenTc937tYZxB4F
c/9lb/Mfp52Xo5X7VqIHAxC4HXLQLavK55+Rqb+DjzuByb50wzbeZjBPvc97vPXDT3OR8qIrd7fi
MmQ9f26tvQLqaOliA6ty/1qwDiQjTUOZ1YNr6XjyOw9EsSmH/bq5c+2k074RaEQyoHi3q/xxZGkw
6MKZSw0aE1ltOonQE7Hu8rVKitxdf1Wl+6UK02tPUbBYD3PUqgNS/i4NjDY/FAaARVpr7LSHysR0
FjeNLO/BT/xY8M94r5ynTS7joc/pM4hHJCRTxrNcZb3ewU5FaPePKAnVRzGI4aFV9K6nQ2hMaU1c
K1h5H5LS0wZZo4V8XqkjPBcY8b2cYcYx14ew1JVxppBJfxcJrNGzZr54nY1ivIwkvqkkovPoqVEb
N3JtpSu4Fa1mBNFxM86xHNeDO5W3Ta/BkTamdw2gvYaOQbS4nae22VVZvRJXrzd5DEujSfrKWH6U
3vhskQyVlITTxpVe/KdhaMkhxaH2YcylA8BV5e6/DoH2K5Vf7pZtzp64a/1ICF4S1UHmSmxySIn5
E4fwHQmcRfhWviXB2MlkGNf6FH1Xp4Jv9uKFUUTEuObDM1184jlqu/LN3NS2vUa9W+g41MUZ9fV6
v1SD+6NT5ZCwiOYHm2CjLALpOnZ11KSeMy70M+frrbYW79js0XJyI9XMJ8/dnCPrw4BHt9Yc6OSO
VbHD83zSkRyyfAYjXQt914Xr8gEv5qfrrl7gEvfrOBtAEGaeg480UfjKuf84Iiq6hB7Z9DQlryCF
zUCcLCM2aZo9eJ9jXhtPfnJpfq5EryFGOMB9ncddHut9PVrFFKRDsNSHQTUFfdnWGJxILQz/aq/s
7qhWOJCnKEHVPXM9j2rMjwX35ffbU+/uwbEpR19tDtHOaIqYBN/xCkc0xOWU83XVFOq5i97P6BSe
8safuPICgUngyVsfbMcwr6anzhuzZW+tE3k/WV8JeYYSMePFFf1VLTtlanxZkaXGzBgWIO2x+eTt
354UaWPEmYUHLMifNL5BnREblA72cptamZYhcp6W07tY1N/C9559m0LiLh8vdlffLfayJCDetyaM
voY62lOjVvEGNpNqb0Z0to9Q94V1QtGUjg7Qr9FwAxrFcm92o0AoFl1qQ9JoVc73QxjeisZIqn1q
Tq6maGPV63F1K52tBZQeXAZvw2o8FV0lY4M6rLfQyt/cwrcTaDvKkrvllfyEIXO8nvduJzoL2oEZ
AllnGE+Tsn8hLKDL7HuidLC2nXpIGPNcV9aSycHdudaRV93UAudK+7FgGlgEyrnwNorcuQ+UgTNJ
e+YHcOV8ySeRIHUJYmlHIpsH5tcYfpIVeiByCDJgHZJgH73gzFXo4sgdtmTqaDtawz0Raje/xpGw
XjSJ0fynqidxNIArHufOeRLCXR+aLnRezMVo4mENbwQDtgevdbtf/jLda4ID4y0qjwstO09Dx6Ra
eM3bENXvs4frxstrBWbqPga5OSadNSxx42yXYgT/LZbxV+jPU9aaM7VLaxhMj73a9L+uGWTKyfKz
rnVwqcOOA9nUHx2Z86dtb6o7bMB+mpvDdvLAAw7DuMmE7EiVLQU810RWRermfXhoHXpWW13c8Jzu
CYDYQ2/24s+EH+HJtpsgtQKZOf+hDXl/3r3h2HDmMWVDQ7fzoasJEKYOGFUTl1seCkq9KeazwH8n
WpgXS5LSuBNXKrLJpHI8zvNyPq6GCn/PaBhAMfOIae57KCk2n8JGXaNo5a1XJQIp1ovjaPGyud7y
ToZ2J48FOLy6aR8ZVywx4adkDeTZ3jHOqw2s0Hd5mZspBz08KS9LsrwerKXOlI6OzNfytDvVE/Rl
XPbTo78Pj+tYZ40hnxWdvhJY52j2MFtjAKUyTtE/pEBSxXM3/3AXQyfLGqB5Lc0roarGYbMqmdS9
NBKiqMRhqrs8sXvZxeVuZxKLxbGYjerk09HB0fKpLaRJjWnf97Z7tVR/AVn6gspwMw7EjCZ4Nwt9
3tcL4GTsB1LHxjLsRO2PN8d2rmriDuh1/SK6/s6B6WxDe4+jfqFD1OsSW8KjBcX4MMz2eFvd6BoF
Y/NMTD9ZiB2zQx6Isx6Wm/CLKf5evQaoiCFWzaoSwgJ/VNvMKVk451UTuxnnnZWOtv05CPvNM3Lv
Geadgcqdl5+BRaNRUI0rF4ZisHppf+St7cXLNv/sjTJE3Cjcc1Xtr8YW9U+0/TLog7Rlixf28bx1
+YHH5+zhvEgq7PIHpwYS8PNygHtdzRSc0XoIONyTmh4Qs2dcjHQHVeTVhITkbaY8ZuxF3fPis2Pu
SQQGXe5fbV87BxsuPEYn/VRM0TM9vp/0ef0bbWtKgjp6CggFzGgUZBbqiW5yDVZ0r3uIus0+ihAq
XphLsnXzrdyjq+f37ZngROaxiIWodor9ImS1ZbUu6gvPboewYY7+Ypi7tUziavfGxLO6T2fyrwOO
z1vTgw3o4P07n5OVwjmPsNBnMTkXq4NeslB/8vCO76Tty3iGu3l2w/pG9/Z6T612CIi89ImzqDtt
KO9YNIR0L8CodqKiPbgOywjeXcrL5vOCdPGX8FbGoTiNnTgVyt5OuS5eYDeM2J3B4RlCDrn0CYI0
a+OJTsOzMqjdIo21iHVNRshmOPy8XZ6OJUymXKoYJd3LPIxoK4rpQYgpfNUepiu72YsUXQZ1Utiw
eTfsPd/w9L5Oaj0pktsuUUNCaj9tePw87SVlR2BVX/12927901N6Qu25F10o6PptjnZ4ifotEWX9
cxhcYKBA/myd8babssvmwjfOQbuIrCFfKG0b+Yrq5m9eNWW8c8ZmXet8ehXhyzKcrYS4oYepXIIs
rFcovWlIdlldymmwY3stbqLqajo0+ZpmwzigjH0ItlUn38iD7eoX7AOPXKEq1X57WrU6TQq+p/T8
q2OXW+LlQ3McOI4Bnh9rnfdM2DJ6BKj9ZW77iJo0fNuU9Q++UcVG32PIc2+lpd2T3VQfaNj8I/uv
kVXosWDD/C5ZkVIel0XctqKGdRF7eIrakvcUEaPMoMNvOYGaEy1r4CU2HibXvYFUD0knm8dpkC3i
cK6/Z3i/vaDmrwjc8rz7O21bUj432gkTJEMitZR57Vp9bESp4pIJ8FIuVvdHiM4+Yg0/a7/+QLSJ
RmEJ7noe1Xsh15emBGsfQrZ2NckHe3X5JHu1pqUt34bBfNui4Fa0a7xWvcMHsdc09+gNdFz71fKq
RyV5oA1TPEF7//JmZqHIq6/SWbdkcWj4G1V1tdZ5dWJym0ceGPtbMmk9erL5U7g8OZVnpGXjSO4e
RsR2MBEfVQ4gs6bHYBu/15zQM5Jt0S7zeZ5hJuv49WhOXX4tFvl2N23yjUKClz1AHjHUxuukxY/e
LU9cRS82Pf5lE7dVdh8Mv+doYMNl9wBOHHEVf3uduEeiNR0c1WJXgdAmQTXzBvmil/FNbMA8xjQ8
1ZVgTJXjtR6Ke8dcTqrW4ykXdR+TQH4jgeuKd/4+jKbnrhYyHifv3Z3aORmNktJUs/3RmR5Iq3is
9/ItcKGvZKUPbr+d11x8uuH6Vtfm0ac+Pamc9sMfRf2Oe8knkNc8lFyYO9iCCUiPJjCft3ZczPXd
qrottoAZ+cbd+oyH7IvQ8Dop5/rgzN2tUgF/r/7wGFCJ52fFaOlCLJoeu4XfkxPmgqGBKK3eEdr8
0S/QP6gJ+Qwd8Qw9n+TFnDZDM3nUsj8sItL8J+BsL80XLcv3odxJKuBd5/aiTmGhRFbQJ9LgVwEh
C58aoV8C7twII2u8BJY+hHo+Wap+9FcmSsMbCS6n7rcw4BSYv+DzWewP5VjdWAwrNqLdYWIJb5vb
DkBMoj/AmGbt7DcfUW0vMRL3ngSb7uRuUIxirv3M8dshw9XB7dTVn6KY7hDvERkvqoO0zTJtO2IS
ulXfBiJ/YjF5D0AIz0vofQwRWj5BqxtPVzp3Ubr77UGs4Ht9xW+sIyA6O3QYnf3ohIWT4dEdx1/e
On6JMvKObFg7p+JqJO5eAMkIh4aClPSP+bJwFKe2s1LDMJq3kNU7dqjngEXNHzdP3G2mvoPyui8G
4ClnVC0KqTV8DrztbVmXMXOE+tk2ZgNP5hxNP7+g6atjc+dF2FsM9LkKYrMNy4dy1xHiPMqBlUVb
7MRfS2MsyexqecL1YqPWRn3liQFxtOgvTbS8m33x2k8srdHQ3uFTq9LKbF5pzMq5IbqTaP0xVTX+
dNhXYNHlvjCHB7mEDzJ3riYJ7GkpKoEoT3/NE0dAqcRL2ZnE0sID7jpkYBr0eXH3C4V9zFAlHLDG
JBKLfurSvTfx3/FWL0Obid1Gtb1sA1C5LVK9VEFshI1BmwEbBTJDhy24iFcQGjOaTquB1gQVyBNV
riuudjnfm073sg2Lx8uyCE+FxULgVN3OpbK9LA9XnimRECP0idFr/jAHgDO3bznQnFsRlW68TZ35
PLm86eLGrozLtuZ/9Ij4wR729vfaWsZ9MEuRKDPKrCW/osRzAEC77dnKcYAPkbr2Y+Qjd+plsk5m
dC174Rw7achkGavHqTaBx3IP3BFpeLYF6nXKgRKEUAY6QmkdjNFI4HflY87dGruV76cbPh5GzhBF
31Qa8h2l7PTq5/1024RJd6thUcA4dmq9y30kFJbVKFpOfUXODeL88lqYvCw5OY8zgCh7uT5UUcXZ
wxjXD789X7kJZsHwzimj6DD2jhtDue5tGuhxvNvG8rlazT2hzuVT1OF20qQCnxj5WPPNj27Nvyaj
98+D573tA4JT1Fh4YELxpyGSLSlHACeCM3/uDcqPvfRvzWpuqWWrd2QNP6rI13HNABH//5GRssqg
zP7gU7IySw2P0mcYMd3aPkHIF0fLWIN0ntZvGbr9SxSWwdPKj+/P82kp1+fRqJwzHnM78x37b4SD
PtG2xYZdiquhd87vENkVLnowNWv4MZQNQ1/QZ2YRXglt3S/SKN5cdvgDkkP8KfRJwhSijrSY2JW9
1sfhP4kLuNiUI0DOA4ctwrjvdrEc6EJhCaUyORaRdW5Lvqkm4HB06ipTIDqo9JjnRlJ6U0V6HOHw
3m9V5g+uuxQJgGyQopnyHmZrlvekwC1cGKq9J6/kmlkXGQ7lgwEMljrFCMJNARmqTNrA7STwRt4N
iPGSrism1BpyeCTg9s3vvYWDVwijTvlsNOGM+zCBtxZDn/g+kYOJNVt2e6QZr+2ycUKnjCHim0jy
Wctbxh3Pv0xegCDfGlB9fSPYpTWxsTbyNNjyodvbmv0Wa9Q+jIj3BLzH7Du3QcJYceCcdRccZMkA
7uh8P0RdOESxJsD74EhmIAtERVustgELYaqMjeyn5QL9+EMb/u9W0n/GtzMkso/e7GHitopeDNBz
UbyBPzxGqhUPGyLbVG3RcOKMb5Bouqe1s8hLWQzG2NLtv3+Yphxje2cMrK0c8Mmg5XsfqOGSoBnt
Ty+PcOhg3+k9cd951DiJKvDiwJjP7Y5KjSZfBN/Lceyj19FhT2l2m+ol/R4t3T2evibzWZMALDaV
JxvXa0YOVfzIS/2hl501Duh9bUPzYO3RW+BMLwv3bSDVlgK9g95GlMXxdJaMk8X0qy21Cc3VuVm+
BF06u6zZbkg6dd6/I1bJZt3R4pzfK21+rY79PK7WnXRyG4hhyon9nYtEOPqhQ18UBXu6uE6m5NjH
Xt880x0wZs2MupJP/A+x7INZk/0vcv3ULAutI35jpntLK1JNLv8QOScywK/5iDiNGuURfFZ/OsR5
xCXRpg6a2XxwINxWgCepb075q3WGMgGbuRhdlIWGSPlkP+CbX/Pp77Kx8LIzldQfueNXUc+8tSJ7
S4gyO/WB+7H05XMfDJBuhZPyer4W312f9nRhoTypdfxl7XvWY6+RuwJCoqB8Dp/VUJdxMM/3DSE5
U1A+riAD3DVnVpajJ6tfwT7J2EZLchZrcJqJFG+c9Vxa7rklPekYlcHLvqJ7muz+OudbdxiQX7E9
4rx1q/ovfSv/pNf+o2/0lnvuI/P4j6YSV0sW3zC2816YAl1pkNOyU5BH8rh/JzIGjbXc4Z5CvOsx
7Ln28la32xPzF17D0jqwbFyjlrbcAZTTDPreP9SLH3JhQH2TxtwfbbdS99a8Aa+1Wv8cbJ+FQKnh
2Stk/sIZBTvdLFWTbK51aeQIMz8jr64cSRFFbQDzr+GYdkagRCaM2cddaxdvUUGScbMPAHT2PCek
cbfLmdiNZPd6J7O37s2u9h29rIVMDrp3VOgiFjOQqUOuS9rhx0ztpuyO2pdm+r29V2GZJ3kefOXF
Mrz0HQBprOiVo3DLWwCcrEBlevcyfAP8uLV0Er/cz/OoEXxjXiUNDXXMmgQFgIxYpD46rvkLoBQv
F8N7yLv1cQ8cjghpWkdmui9yA6LH0JEfuwubY+bVw1xOHdakeUKaFtYHc1ZZUbrmc1XYXkpP0d2O
zAAVRLbB+szkVkFXjPKlIjIfSXnLk+cusdkgf3ak8ceWVZh2PsL0aEKmtnr4VnGX+owi0RFp9JEA
c50F9k6nWO59jSxLD7pwX4O8fKL+6r4Y9y9ATC+z+sHIdrcM+IkLgL/v9ccJij8KGXuKObc4byW2
gLp4Dzb3LCL5MknvskiVNF7/fUya7WfXsi0309VeTXEkf0rEaOnp7XDHPY1E9MVsggFkqgCLzPAP
3bz573rnLI9oFz/IwQkBLAejQkrnt1O8OR1YXzg9uWLjIxRzd12a8iRMo0khqu4wP9A1gx7a6FHY
1rnfnMoZh0nPMpiomqIFw3jbfflobsGSrDYsX6tWyEffS7x+tbhYQRZQXQwREE0ETDZj6hEkoQn0
Y0pIYVZUXJXOSysiFNP02xZG96Popq+haRnXeqjB4K7d3TgvSPy0Gp5Zd76pnrThQATGYRIqEztv
dYB3FRe1P1JtCtXJHHqtJS4Pp9iCxKYpLDPd8UJeWlbu3cGa8zWbbShfuUf7gVit8xY6bcb3fqm3
YTiPPQB5nRsPo64vhuv8oGDCJ20rMg/VVNx2R+l7Y6t/jtX81i/Bdp4nynJlWBdJqaiUk978HDTd
AQdenwi6YxLVNTwppnsYZRNkmDRLOD+XV2qO3kDp4Wpa6mOvqQhH3csamfPjpaElMMu67R53eR1c
69k4SNX5MbLV/IXERvXts/lATKMSZu5bLazDQgwZqh53/WMq48c2KT6x8pCQQrPEW+4E7IZVeeRq
jHUchvXH6pp/y9GZX1zdYWToJg7lxt6h5FGHbCuzfcf1NWV79WqkzU5rRBQa7reqLIh7wwMwx83k
8baBvk5GhFbJOlZRPBfyHeX5nbd/TyETc3cfvk80/UCTsa42RDA+eANvxgEEA85pUylw51n0pY3Y
a7j4tMect4pJRanmNVjsp6b127SiDPRItRtqlqUBKEFb9K13V4S+x+ZUkvNJEouJjM6wXPuIGtPW
ccnPVFz57vfoUMkARXNojVPw6JTDdynuVhR5vAzWtl21S04OEiWSumh0+0a7TNWo1EHxviV01Yz2
oy1Mr7nffGLYs25fcc0YhasTSRZ19braAJTZ2uA+ucD2R0Fmed2cVJp4Rh4aB468wQ5VpoxD22dA
EmOfzb1FkbPlszVl3qJr7oaN/CEKEPrmUTdG+5c2BBuNiOT4Hmb+0LvKC7YpCzyGO4w2DQ/kFDFm
sEYRX+ZXa929dytPeUwdY2Sms1Up9bcVEy99C0XYabPcffwxAreS/yXeAUe5+oWav/9ZzAgvaVhq
NvBn0kHpVbMM57S2tKknYH9/XOXYsDg1k3k/Qf/mum/bu7UM9XiBGOKLsYot+kkoFZ9r9fXOH4rW
/fdgzfX2tdhah190Hhvv5ZKbVebyJPCxyKI47QVD6rNerN5N7b1t7h1LB1tC51B/XLFabPcmKZpu
GjKud0d/KUjnRRHsIMgpBiQbIftSg/NYNOaLZ+n5aOeBGg9alWF94u1JDZHczSU/NKO/BTfSg6Lo
2uxmqH4y9WHtn9B39kkuODpjCnYX46OeKmnG2IbYXctm9k3AhhIQDk9v7zA9wwmnFQr7jNxIu0Gx
IXOms9HZj8UmkPRTGGe9ugF9VhkGD2s/atFRVRbrSVX30g+M8hypZUI7hA2w/QMmU67HEmwGlVHt
K0bcclHSAY0lHji/QK03dbKKZRgfPXxT7ctk+D7DFXzx+kQfodouk4vqPhWDa7sXanUr+34J8MmB
jUB45LIGGGlGxzATYzNXL1utRX+BYnULI1cozXtKFZjqTbOpwa3NxjafLX/zPuZiJHbdIYCQgs8J
AvjJHg3RIaaj7Cgs/BFCtJws5BSDZafqWzt6MdVUjuhhxJaz4inZqzh0tR3g82DXsB8tFO362ac0
0j0RIMg3A12M2FXJsA/uAta5844ad0y4lDar/yo3nRoo4EI4LlEbj1XH7H7XEEPFnzUG27U3yZs6
e4bfBw+7L3iJcKwjjo6sXi+nZp+Qj5p6Alw1StQAcdXnHB/ICMsXt9mBYSh1kG/dWJQelJnY+/vB
lOG1Rt/zx9ik4r3pFf0JYmG5Q7F/X9sQkDFvQVQn2tDzEzEGU5n0ayfhE71tftuN3mVcaBC0AfUZ
CPoLSmZiC+z6Qv6GxhiXF/WhnajswjoFbRmuFS9FAfIcr+UMN4s+omMg8oq60tyLVvsbxYj1u6p5
sZBT+J8ck9nKSF1n9tx36WlzPHwHnsp7u6nJnDBp6hmR6nN1bi1H2TcMKf85tE/SllGh804Wc0Wq
ViPodXBZ+/YPw8PJEFd7gMejXFaEOsUUqvqMqpQFvrbpMUl1PWvvJGm0+VLKN9Znzy9fm2pFnLva
i7Etsf0dG3Xp/Hb5V/D3Ng8dsAlwGwVVVja6vc5Zi6GrcGe6r1RjywGlVuPNmS03Y8ccUY0gFx7J
6sE6hH7c1bxZVGeFn20j5G3V0XTzXANUp7RrWDkwLDCmtdjegnrlUY6mZrYf15qPk0B0ibNXL6Gf
1rU7f/UEA5rxuCph32ukfidXtBh1dt8PMMB57XxhbGhgZCaTw5NAk+aiyrFZGNkcBFwMzwbRkGYE
/0qRA9cXAQlHp4WuCp/Df6p3v0KMv7UWOoWpy+E+xm9RO+3PKgWUGh7wNnNEQq28zfOE68WxJz+b
+qEZTtVGIl9C1VmF1jacjVcP01CR1o7jnHKKRe9mQN9bb2KBIiywDRILEcJwmIPWerW3SGk+rEnj
l2WI85Qv24sqyesE0vjO0htAK5PR7No0pFK6OPeWw6OpQQFdkCpgtqOvOk62oS30I8Ks/gOxLUcI
yNLUgFq403ZyzL2c052ABzNmj8pl0rab8xf3iVOmzohPcK4aS6d1vhkREAVybrqC6ztwn248SNPv
78ZqD6lJjrb+3Fq+/vDJyGD99SzeQ+MKuNz3PS/cPuR7Wnt/+TX6fd0mvtsSBUqtoLfEuPKm+3Lz
zd/onJj+pdGDYZCX9Ii+ht9GICy3ARBTjxiT+biMByoW/rXojpOowlqe5IuFUzesq9CNix1MM+N4
WcdD1WEfizdslfW3/0/7meyYRi5m2BpISHga4qacjE+x1/rnVFOw44fLesPqHIYpk754hzIUW7ZY
E2pP00AuCs9buA+N8jnDLXN181TSbffPnOT8oCMsYwzAEk3UxIvTIXetw1TRhj91v8pXJFDqnnIo
4/c4cCMkOBS4l1pbYFatisl/mTofwScCQGx87hZ+5tS5fKCw4//tbCaIW8i+VabElzcwL7lRPkej
7BEjTIF4zcvpzp3FNGfs4kzr07y+dvNWfkTTANplBq2L0qQpRfc5mXb3tBqm+dujguNOaNX+rnyL
noqaxI87QipZp+Zdgv4I1T7DnqC2Mw3pEIS3mH3cSFefJzX6/yopGaQ2k6kEB7J9AIUT70hTS3xI
XlnwzexIc1pTm8SbW6v3osQwGSfSRvQDKIzO7EUO/EROuTyz775+pzhzWLkLQubZ2+rXbcy7v0qL
TxWA9vogcXu262fG/uJm8zZ6CuENm2sdjIjD1yrCxl1GGHFHf0wGmFEUJt9O3WCgALHs1Z3T91Ha
kFIXIKQy5oe9ErS2L6VVflVFlKMbcaf+rRIVC+aOtieB6mswAGsctt+5Pk/IJMI//NjFk+vkCIzm
ojfuPDmZb6MKqq8exYmBrU5F4UFDC0PzgUq7Kf5eda5CYHOmAaM6lAXYLnJCk1u7Fi6vNNv59uQS
wuy3qFj28aFmrRizHR30ehTAGzxQ/5km9lBpdXScLQLCbK2b7e/cl0x73PcUaXY+AtG2TpxQQDls
U1TYF2PuvH8Q9MajVYgaUN/UwN///T5dRZC3GEKGFDUFhaiU3P1S1Wx9mTuWtBR4Tj6XpaLp0Z+d
ERAFzdG5MUzOjGptOWFE53Ab56hEj07uILeZAgT9Uz3w8ul5Q6M58vjfzO/nSRAMiB7T3ryzbcLu
L5MGPETviO5qYJkp8pWBm0RoxZ8OVoDqvbc8pCh13fweEdWknlV7V3PwOXW1KwgDKgHGLt1ghEyt
KLa+1k0702FWnuiSFs/AX9aL/J6i+D0NqnU7mEXQpDURDgljA1RgsAM5xqvZhLhyjPV7EWdmHsBJ
u/rYRrae4glzbpfhyxS/l47tnXDfEl/Rlk/BgdpJY84iQO9/CJVtP3YKy39feJA5yiwxLMfOClyZ
sCiU68tkBzYUntON6EkHPCLRYmr7z/zfxZrnvdzfQVPEOw+whxiRVYTeRXKdAF9zTFkdOcO8O5mf
fWpJMSkKrshsAW7xr2F+j1bcSM0lrJIuitbbaFZbXcfoonEh8NmIGWjaHl9ZWxdd9OaHRXHEZe6+
2P13HLNavffSdxguW6YuM67Z6D5coq8wNrohyiV/JtxwWvcHFFb207L7xZiac/etWMc9Wj356GRz
8pLMwc0io2BEGreSgjxF8eXFmdv9oIZRfgg4o/cyCrAVVOPb2KNSHsOh+WPtQ8HbGBU1CK9/DwfA
xF6ZaFZxjY00Tigfq+6An14cOjIVwMpMze3yP+6uZbdxJMv+CnfdDYxcIvXeNGDRsp1py+myZNd0
bYyQxJTCpEiZD70aDfRmPmLWs6rF7GY5u/yT/pI+QSpcDJKWZPN2pbuMQiFlC8HgjRv3fc91Nw7u
z/YRvl3X85AR7HpbL7rT5xv/8wJYbDfIco51IH9EZnWqd9q96RKoGw+eYW+aPTRt4ECduQ09Yvuh
Ub+sdmYVTJqMtT8GfaPWGi2ZuFocBe5ni/pmfbvFDPiF2X70weFLxFmWV/UpuLSLcdnwKFtx31tH
qJq+G1SC2vkcnCKmxM4QZo4XQCQcN8JDdy5KDp68YH3bfJ7C5Kp1hOfWjBpQUivDw2/q6zUuvm13
wJdonNerJjDLZpXQRF1WdWQLXkGVPVocG9Xq5jxsbp+MfhPD8ux+uGmvH8+3er1x1YjCThOtMksQ
yH58xiJo+4SCWoWbtX1Z853nTg8IIg2UZWwjeMZGuFral4vZGt9PpACSMo/Nz20gCUzhINnPaxM1
rID1QbssBBjaDFqbBiJRS942H8MVKuaiWf0RIRKHG3gYSmRREON5eCTwQ+3tCpcOKZzIBIy1V69e
ooYT9fSoV6iEKEJbIbJmf942bPgSS5TXVdGR2Jxv6ia6fxHdN9uxQRhA+FTv5+HWXlwhRFCb36I+
rfNkhhEqEk30xxr2+bTRqncuO7Nm6F/oTVEPCSxGzEV7dCG8NlvcC1Q6O/ZDZc6fAxOx3yaSuaju
AVejTtPq+NCn3TVqOYAQsgybLTMKYUh1N8+PGI/lzuBXmbzJcZKb6sJxrxebtf50GTl4dtev2C4m
5lY8/yfwUBOBTW/dmPbWzjpCZOrRRxUKYBRRe27UO9NBGPiPMGZCYOotuMvRGtEMquiz5ja6OZ4N
TBtDygh10d3t1m1ULmY6Ry96F4WBRnjfgAfS7sEsQhNh9NxEpVSrIsz3p9bSeUjO0EcgPjh3Akxu
vVy6drUB0H2Y2Sb81c4YWcpl7QKRIOSEq7UAkDa84USQKu2wbVZn1SqKWIDWDgtx9thonz/VOo2z
FQbBLH6Ev/AI+Mo1r6I5YTWfj2tNBDkh8zebuWlsNwi5NlZhdTh1/frzYI3qnMfP8OzBfnV/jTwM
iqLsh6DWActzRF7cs3nLfkTV0NPK+II6i0cHfuIMwBwILjoBMoQ2+vg70drtXAZrvfYzrPz2f9rP
j72ndgU1VBztNaKatzKd3lUW4L3V1H2YcmMNFeLcLFd1NHrU4PYgFNHtbObTO4woQQpkNQ9RrRR+
NfzOX9A+CInYaEBZn4fV9U9x294OKErBQBq/BlQ19Ob4L4s9pWBWHYdldWF5AgUqyC4ldpN++m53
ApzqEIxV6qu9LMhVAri1Q7mKMZ2G3vu+JDGjxI7yCx0HjCVGqim4WPFCMSbXvgUcBuiuaALorKZx
0mjVgH+FcvD4Bx3CjudOd3+udJonyNjqonX45e94YIpC+a3n0cDe9519b2DF5xIDfdUBC1iKBrXO
CUYMQgLWWsk7opFVoUHnpApECbS9I4QmfpIHfiAa6Di1UiSoAAmthaYR9GpDhcc/Cg30Wv1ETNJs
IT8X0wjAkx+LDWqlSaBXTxBvwE81cwcatZOE+eGExD/Joz7U+Zd9+xruOaBFkZJEh3zR+bdO0GCN
QSJoNf9YB2/Uy747zreDmlAUoe9eHegB6fsPEQmEeuC97kSk4I+PRYOdRILGSyumN6iBhn6CWUTA
3QDOYfwDxIAUCcTVwOA5lMgjfCp+Ptz1Bxx0SRFoGCc1oL7CAVOPv9U5gejHHAR5+m949yNExIs9
YSJiNYktCW4FKVTNg1+QdkR+ARUOs62/wFTGXx0CczNZPFGm4vOfx2kIzljNp/4okEdTH5XvJvZX
6q/SRkg/a0eP/E4L30H+8pJbPvPHs00vVvq7t0qgP03msglgMJMHC3tAmES/biMHKvqiJvetegFo
VNdhYkDdrwuLsRtlF+5ba0S+5Dpiu7rAHC277IBxN9RuQSff0rBtrc+fIwsXWC4dG0pVgifdY3KS
NdEGIQutQFldmGFl38PEAj5ztNO55fOxcqyGmESy5wnYzFFHazKfj0YWU0iD7ANs4DawRV59g2T9
IgZ+sYbzbK1awm//+2474vQQWAPMjrwS6Uu151LmLnB6/7v7n/5VT1wwKX6UZ8m/yF/uuz1dNvPB
kJKYMZdDn7xK2mNPbrPwI4XnxPi2sqtesC0DO/t8IdeK9yt0fNmlP/kZLhOwQ6UXDXxmOXKdeK86
AXGx12dlUQNqruxeP3v+JEMCMeav7LJoImY8lOvEJKgRLHttjZirikwMJJKPEbflfcrkC+rY5Crx
ZpsEkvJHBA18ZVUxDbUsZQcsmnDt1GcjrgpfMU6k9OJALFdXNQgu2U4hiT1rvTn3c3pJIMmV3fpP
QAvXusy15VLiHJGSlR/fzxx/seaWwh1Gk+Di3XgamO4PgZa1YTArqfyeLzwsqw2i0YQHEJxj5Spi
BA2FWB5G7kj7FIj9KyJfxyQAHeMey7/F6SjS+lGgcORudQIa/fWuN+jdPfTO/qYJ5rF8ECzL/8jT
VjHGAw2vmLqK+ixA0B56rSJl/dvYH7qY4i61/3vNjz2mynfyH05dyNFxmDE2AZz3cU8CQI5AwTvm
KGDNuRB9OStQPQZvDGv4wHc+gqt3+jXrE7RE6EeV7btXPtKkLD79mNXLrRtkNB1GLZTbaQ8QoAtL
rhGbEagUy4nBt73+jRh1UehsAaqy5NqnEXQDczJ0gBNXkhADMYOjaM8YBdjJ3dq30eOLuAnqjpuY
MlZvGxi9iewAIC4x/l0eglT6b3vGLQy3qZd9CobcYJ5VTcy0wvw2jE/OPSX6dTJK4oriEiPYt88P
A8+wDCM222ifNNqYFKcbOsbSYFpb9nXe8aAuw8SzcUFQQExbgWZDTA3vh9gaoBgIHte3Am/hhWyu
HhXUaQNzk4xGE3mKVg2ISTkWfse79Rn6VayR3La4eUiCYGgM2KEFbugAjViEQ1Ux9I4HvQQmtBsr
nFl+zvRp1xGjEOOwagDpqxp6R2CdHnjsd7QXYvF0jJZK0erfQQs58BJVxstJndQbHa2IJp7vM3me
gssQhX71cI9dVchgda86gTfUtRwMG53L/cW+0L4bcORuAacCwsbhy0vL31pTb8nFFMyECvFT9kmP
Y59iOSwTRsrr5rcfYBew84gsKtsVYynLHuGZ5c6Zr/idFA7iJx9kUMPbYrpt2d32gjCr2gRgc9ll
za01nqm0bRHQFlXPWSIIpOyyuz1nvmcV+a579dGR7HuOmOLYkpuM5QTBjb7gI9hqmYhSh+DkLjAd
zg2sTXrDnZzRHv1q2xxJhgvLR4BDXZaCDsj7qNQVE9LKMgQG1KDeRhENKKgpv+5l5ELmKETQqznz
+u3E/TTOCQddjDotS4dPIXPU3eoEVPhs+RkGQ9df+c1+RoirzzZqcC4eHViWDNcsXGa4oU5A3Wse
zqKsaaLnXcS388PA8ZbMzm6ZgMbXHHI9tFzExzLpojqBeL+O1tZ85GGAiuQGIS4x+FB+lA7c2ynS
B4QkaCIXitcVszXKskbfc1kmPdwguCJ9Idvl7uLNNglO7xU3RW8R2MOITKyYKisoVDNKUzNWj04R
Sr5FHCWaMjUrR1EucOdBy6kXD5Vo8iTfz7/iRlvZhUURYVkGHsRS0+euUuNgUHgdg0UmpwwvmGDD
SwaHzp/IlcTtMAwKEq+siao8DIqU6mDFw20SHFC3THCh722RtleMS8SJ5GPez227FN0Vd6cTT3Ub
8wHctwvjBxhXY/CdiWnEcrPxMe6NjxxpaEIiQ0FZU19laAqvZmD52TRri4DaSJpZmvcVxouSV0Sj
KUXuPQkZ99nYmmQ9PYzqprDnrjDBZqlQu9PBmOV83PjtnPLtv4T4L3LNUPuNCm8MHkP1H3Kktfrh
x32/0FpRELdsoC39NuKmozAw/asegtzlC4PQqoFpdool0iYwb+6iIBPmNqoE4nD47f8xnHGjysPD
MZ0isu0hJmGJmEiHleUDNTX4IdJ+zhTFgArTEHj6p+4UtmBaXRA4zl0vDFYoSE0vq1OsC1tNEeYG
wa3BmOHInfD0XkXlc1kL0JwxxZiiMCDurEU0cpBhglpDakTDcOSpoiHqBNf9zJp7Y5QP4TGHn0fA
gSaa1nw0W0uSC5PlcAHI4awfBmR6vhekl20Q2LMvpblxFt59oZHyHAKv3WQLS3uw/Ikid/fmQ480
5c6eOKIBocLxTQKfpzfdLMI0GZoEfknvOWKhB7nnaBcRjHJFpjQJZEoPYG6+uiyF9dkLgXC8UMV1
i+B2DnHtLxjANxRCtAlCDRdspF7CNsHxXcwyauCwPXn4ZucZAXXrkvHe756Z3/4vtLTJHz4tPe4r
tw7t/OWXv7LcjXJoBbUwbzflr/koaxUAAq/8bq9RWwAoWrlQHCyrE3AZ9puhQp1A2fbR+zJlwThT
CkyhRhD79sJQZQcSh5o5bKXIYL1BQF+EODOLEtziPhTpOBuPJbgSfRZB+nK1mUFvEtzlZOVszFCn
UHN9byvkL/qKlMtBkTa+4TDxlVUpVEa8qqovdIq0cSKGK10eBCxSdp2vP3u7YLv79ksEtAnFLERj
pnzO+8X8HTwTtVMOoBrllx1Ym/HMchxLsTgNivzmrtQvV/ZpUCQ5ByKqp4bsDYok50A04THt2vIy
kVTRoFrWuRogH5AtqaRoKhpEmT4dVJeV3+3QU700Q/TolybBt//xNCCHfPslrhS69b/9rzvmamms
USOgNToQeDasVCO4MEPmbrMCGp3n5SlzP81dcIq8MuIENuqwtHMWKGaRQZGjRRMvz9j0RoOAyD3E
YVD8rpgEBoWC/TnngxgUudSf+XzERitFtRoUfWKJDM3fb4okbZf72hDGnJL3RIl0eVY+HW0s5exa
hoHQPCbutlvIMkBQH/anvl8cNmlVLhuJTe//XxaRRykn36pcR3D7MHopZNpdtqmGYOWeow2Ys2So
lpVcJly0FoFiuUDAxYJ6VXxV9DyV1liXnjsRlfhypdinPNxgdDgecAMC+2waKTvW93bJHxkqu0X0
Yq4ue7hqL82wvV2+6LdJfBgipFD2vn3AzMfXKcJI6LFUM7kEts0pSghGjD+pCzckh77fyTj10c6q
+lwEfjg6b6cOm1jBTO5Q3CGKKr/+BjNG1OiJQbHhWZQ9NALhh4mSrqoWawR7RR5i5E3UM6OwGwc+
167RMq2IEYoQHZpP1RQbhSEKIT3VrsT/Bqd3aS4Darn8+P5r8clFtYSV8SZ04HmUVi5YWT26GAip
rJP1mS1U0aBTtOpfbfzpZpsVZzDrypMhKUvB9EE1owEYy/JrJyZ0wdoEjHEF9BEAq2eEhU5xr6+Z
mgSMca3KMgYKf5iXuyINAiqj0AoZ+QwvU7iCiAxP+FINT+lNAl2Hhdkme6cpcn831kINTOktgvjf
LWxFFPYXVT/pFFU4tygRzzEyRQ/JLYDRACOPJKhiQu/vujzS0B2gJpEtIDakmIgNC52AO4YzxrPF
xgaFbTFkTzxPafjH8hXer6aGjCNILNdJbCwCC2OICJIwC7PcYVDUm9xvR1YBOSiq/B+4FcIPUuhB
Ieq+oCvTW2qfQlTgLLQfNAzFwgS2aHcz04/TgbpLcAC7B15FGGgxQ9DmB03+kxc9tFWnCGkNFiim
cTZF8gZN4RS2T59PJqh17bEgTBMtQUp73bKCFDkKKW5HtcGM22g2d0G1l38mwDTphwIdBT3nBNGC
WKswHJDPnX/8/b8Dm22YduFvkOnFDi5RrDBn8tQUeQhohWaNIlU95CggqiARrmZ/BTBsjaKuEpkX
m9mS3YMfzjjDRLYQb/UjCtKYEmTutABIS5EMPPPsiQcCDpkNN5KrwQ0g2wKfgODwrljEAUWfZgy9
ClAhjBmQv3u/dL5lFYdXxmiErQRBJNdLoknxMwgCr+jfmBasTCCDrtkinGXMmoQ0BxXX9wssveBC
lg0upV9BcMC/pLz61I9GirdNYJYDIYcjwhjn2rrMHyFRmOYPgrgrKnEj7qhhVwoDTOwWcWJFRlL0
J4hKNCBcIj6qLE3hIJtsg36vIo1JYc6YGe6gKLs58+bIsqlIrRTGg1y3uM6UwnsDxG8WOZiiFRBZ
hAmAdyM1IU1RGHIJzEslJ6ZTKOPP4OPM+ekUiIl95ov8a7ZaiKISWbRkBaLIQrH6AF0vBVMJFQu4
gtATmSvFCjEoUBMTjOYrjuGHsTS9sZZclSAUpn7ylOtorEZSDBLJh75OPmGTePtDbwQcK0ny2FcU
swHKBpiEr5jQxwRfekGRMDQoAFsSQj1woGkAOlu0hYnOgkQq5EINFLWamFEU8mCmPXD0QBUKecBB
lifg/WDvEwgUdhdN6plCYcxqK79zE0lSRBflQjFLUZj+A6ZaRUaLwBhH4CjUesBXQplJpF5jihrD
hDthwoSzb7841nyTpgrmVMuP7xd18Qv0GZ6gdimjyIIihpm8QKIFtD8mqDV/krsWR1sDhtlBhyVt
Nvd+25RyjFRY1uz/gDllAQmWrSGk6PxHBuYrBu0WxJOa6DwGuH6n2UQfb7sNaMmD7uT3O/cERfJ3
eO7+VKhmNXFKEYTrImmTgbOh6DPv+gwDZxWBQaFikEqw0otSxMtMz/GyjUkUYeLeGL6EWudEMSvk
HI7PeCa6yjItShQlgefMsV/tsScIsF1EKNhQIhCIr8kDLaEMEW1FpF9hDZ0Crk0k3RA+UdS33iaw
k28tP5LvHYcADwvVwwVl936U3axBcUMeUGu/xTwa5eAAZCpf4LWD+35qoAhrtaxSSL+NeOP9McD0
t6Xpk5oKpWzmTX/fuWiCaYrAjZWFd9vcY8b8OyC2JsOEAMDP5p7CghR2dBdIhNmgKIV5LpSKV+gm
UtTLmJ7wrf94ZaH+153+qcjLpvB547IcMfsAjoBQN0XPocBNMz1PWp6KL0YBnnbOn7gUVOLSUNRi
nAMbSkwqkYO0YrwePvbzRWJ7Z1IdmcjcaXwxlzdXhEZRLbxbP66TEoctgikvyPqiBnCiHAqF+kOY
VcnL51HZozdjil5awAHbcWj8Dv3xGUIdjvyd8hL6XuD0Iw/mCsnCEQIIafbSKXqXzJmPagtkKArc
Mf0whM1hS+HGWmkmcwpAoCiQsW54psmUApnggbmo8FeNJopI0A2aedVVKe6sIPDPFirMVJBmgFRJ
ZnnNaDp8eLc8HCOCV6hcMBOA4AFsgZSheIUCyAKaVLiTbb0lsKmhpAKkqItL5Cg6QZKg2KXlIPX0
H9ppgNBzgFbfJJ4ubiySfyjzMCN3ptgpGNVQ/lCGng0LXOFUg8KUGKJwU90tRdHtMAIwY2azBJz5
E46XJ/mF8yhEPZSkq9DsmBwhP77/cuWMTIOisMQUFZAiNyUvrdyo2HcDodRWC7MhGkDKq6KUhQIq
9T496BPzRF3P175EKOiCvVhoxrVEEU0VA63aiPVhWsphkJoiF+e3aRhqFsxbKev4pN/mY7h3RdNX
fodvWTD25Xf4lgUzZz7YW6YvQEFEYhfuGDsws//8TwAAAP//</cx:binary>
              </cx:geoCache>
            </cx:geography>
          </cx:layoutPr>
        </cx:series>
        <cx:series layoutId="regionMap" hidden="1" uniqueId="{6D036EAE-9F65-49E9-9D87-E279F2A48EAE}" formatIdx="1">
          <cx:tx>
            <cx:txData>
              <cx:f>_xlchart.v5.4</cx:f>
              <cx:v/>
            </cx:txData>
          </cx:tx>
          <cx:dataId val="1"/>
          <cx:layoutPr>
            <cx:geography cultureLanguage="es-ES" cultureRegion="ES" attribution="Con tecnología de Bing">
              <cx:geoCache provider="{E9337A44-BEBE-4D9F-B70C-5C5E7DAFC167}">
                <cx:binary>7HzJctxIEuWvlNV5oIo9Am1dbdaBTIKkSO0qLRcYS6KwI4BYsP3NHOc8n9A/Nk5RUpEQJZbSaqxs
bJoXGhNEhIe7P98j//lu/se75vLC/jS3Tef+8W7+9efC+/4fv/zi3hWX7YV70JbvrHHmg3/wzrS/
mA8fyneXv7y3F1PZ5b8QhNkv74oL6y/nn//1T1gtvzRn5t2FL033NFza5dmlC41333l256Of3pnQ
+avXc1jp159fPv/3zz9ddr70y4ulv/z151vPf/7pl+0qX+34UwNE+fAe3qXxA44ol4xK9PGH/vxT
Y7r80+Mojh8grKigMYs//rDPez+6aOH9vfMX74376WVXwq/Pz+6i6yNVF+/f20vnfvr0++v3b53l
68elM8k1NxJzRf7L5x/P+8ttbv/rn5sPgAObT24IZMuu+x5t5fHv4Ly9aMqL753+x6QSEf5AEoWY
ovia7fEtsWDKHrAYYUkp+yg1/Hnva6n8KZLuFsiNVzeyuPFkK4Z/v/z7xfDy4Wce3KV9P8Z/Th/E
jCpK6Cfuq1vsj8gDzhEXDPFr0CDyee9r/j+7LDtzjYnPD+4i6m4J3Hp5I4Nbz7ZSSPXfL4XTi/6i
+96Zf0wQVDwQnGHOJbkbB/JBLAUXhH/e81oAQMZ//vd36bib95/f27D988dbjp8++fs5fksl/iq3
8F8A3OG573QUW2+QXHQX7//zPz+r412w/zEICDA2ksZKfDY2YGtueWiACFIYKU6ujdHGFv0Jgu7G
wpcXN2D48vkWDQnEJRB8bDztVx/8X3XG6aVtL7rlr2M/xw9QjGMlBbq2QPIW+zF6QBVSSCp1zf2t
J24gcuy+Hxvczf5/f3lzw/8/HmwFsNv//QL48wHhj8Hgv4Gqv9P+XCcVdz660zRd/HXQ+K9l+pTS
/Snua3uxls1fx/3oyvR8/LmKPm96BHDe164AbNbHn41HAErc9ym52yJ9fm9jjz5/vLVG+tnfb41O
uvfft70/ZoQIeUA5YTGmtxMCGT+AFFmCD75mONp4gXvJuJvhn17b8PvTp1t2nzz6+9n9WRX+qjD0
vzp+u7DxsTSxNeufk5O/iun/zbm+qtxtWf5HCPZXMf3/vzBzkybcqLp9qVfuLvzF/mOh808//eyK
N69+r156LcKT97/+jCG2/1I9vVrh02vXNQV9Yf/zv8ovRYXPL1xeOP/rzxw9UIRgCXmAiAVRMXiA
6fLTEyoVEZBEcM6FYPCkM9YXv/5MBHhwqWSMFYqRIgiKr86Ej484ZH2KQo2PYMbjWOAvNeUnplly
033h0qe/f+pC+8SUnXdwEPD4/fW/XZEpqaSMYXBdUEWRGCsBVdz+3cUzqFtf/ff/4BGnlWyWYScK
FY4WGQ27rmroiwopebYOUbOjVRiSuppZmhXx+pYUNj9CSzZqSid2coNvd5DDxB3kEKACEwW/CANv
eoucvpuiaC6HXdSvISRlFeLT2AY/7xsTRp3PZXYRsWEstPNjm6x9M+ihL/ukQ1l1XvFQvOULZU/U
0P8uynjZZWyiz7NlXUNS9xP7DbcLSqKcRW+oLV2preVYJrZmDdJz3MvfSM5C4uQYpYv0JUqWMrKx
roSIpPZ5Fu9KqJg/X1Zu9i6rpsSJumTaspgx3VfmnEe+YImVcrxsVO+ZxojZShMxLR8wlTnXXd3O
VI/xIt4u1se6jVCF9PcZSa4YtZUrJVIwxmEDqBHcZqTya1NFRW93gwx73JI9mUiyzHGjJ99pH2Xn
Y/se9zgdm3FP3duuVaksng1jrTuUHxn5PLNHUh6V/aLjaj4ZmqBD4LqHj0vnkqwudwo7PTB1zEx0
/n3yr7TuK+qpjCGkYiwmV0HVTTVYh9qbvHJAfT2Wu9w7luC67NLv73IXjwRk75TGkmP1URlv6D6W
a1m0trE7uXRsH3EQaZc9De1ZI9u3q5xW3QylSb6/KQFU3z4bqAJUBhCH40GpmAK0b54tp9ZVvfB2
R7uh3fesRWdTu/hCjyWaLzip6CWAtqp0jHPzlLVUcG0rVLzrTdue8XIxZw1l5ElgqEW6LYroDFWk
elUNuH5ZLA3dDXaq01ksnOwqlbP7VAs6DF8dAKxZTJUimHC1OQAYkpUveW13RTPOO0snn/B6LJJ1
9b0mlTBHNlCRrGMmjwQKzVG5UMAc6mVisJpPuCumhEdFs5+FGbQnvTteaVTv2omrdGnsKRfuadv4
MWkHU+1awuU5NtH0eJIxTUWPnvl16R7XVd7tAi/8PQcE2377fBCrY7DVkiomYzCMtwXEx4gC2dOw
q0Zmj4m1J0OpxiQn7AMmYqfkut6z41dWD3YkDCsCuykJVaPbOzZ1ZLKxhR17a18sQ9XqJUxkV0en
pnX0urZzHQ8+uUbRLZP/lQLCboyA6cdKcQ5e5PZupq6RdcwOO45E0njuj3pUyqRjZbSrWqqOhqU1
2jxBx0LVbFfOH76PgI9G/Ba6OXREOYbTIlAjsrVNIYvsElg+7HIR52ljWnbahDY7aeSaJZnj2a5Y
yLAPnZU6DEOcGDqApeGyT7xvjO7r1Z2hMY53RvqjmPoX61gve1YVcRLVHu1IwbqdqLtC07a1ulPF
BKsJuovd4JK8QfxFOz9lqhq1n3D0pO3qQReC8/00xvkzV0XqxViELm2yvt7LyrZ6jcGG8rlYWu29
Mi9BJ1ES7JjYmWFdNrR6OANtv5XFEE6x6UddShDdXK8ztKf+KI5+EuC1D39n+sWWefGpNfzlz389
7i+7595eXvrzi/5jXfWPZ7f//KOmehW2fCm5bqKg27WiH3n45+InggFE3w6gngcojN+Knz6+cB1A
UfWAKyygE41iIWQsYKnrAIrgBwpzsKI0pkIKyQE3nwMo8oBAOk4QgW4pkfhKBz8FUPEDpuAH1mEE
0nUhyY8EUPyqpnLLXBAKDl/wGGIWFkM7fONpmQJntXrx2tk1iBfFMA5SJflQVcieqa7N5WWOJlsV
O9+trrdvmZ8isuzzrGuX44WWGCV2NRmYyjmu+93QtgoXScPiYo1Tx9amTLKeUk8e0XlYOnKUlSoU
uip4xZqkhRaYO67bIayJKaeq20WZF646D4blYueymZJH1VwKWDpEZTfVejHIyPpoEC0u0nx2Svye
Z0W11EfKLJ3zR5OivJbHsrZ03A2ukUo3ghZiH+VDzJJuXstBl3EfI5MqI8yUgAOay/wo8KXJbbLm
81TXOqoreVqLKA/N3mcLsTubD4Mrd82VLE+joef8fdVxhc4Ntxyiz2Upca8zQG95JIlrucarskgP
Ya76xHQWE22qDsC1stCaRBqL/a4HDfFJDsHW+WDyddCKT8vQ6dZVdf+BGtOaHV15WxiNaC6H36uw
FsMjkefGdhpC865L1sXWXA9zMwawF5jTWreD6lct2azUiXeVqj8shnWk0yXJ4/AQuTbU+2gqTK4X
0tSjhpa9eZVhPxda2Wg8KbJu9XrO0dxr2zTDkzCMSkCUycJzEBcPL50sPX04RKyuF111gZ7PrQol
RD1rN2gyzNnDKuROJEPoIn9U5+sE5JFmHaU2Dq02bbqOvOdexk3SK2ubfQ0K3O+aUNSF9uPiu9MW
udzsCwz/mGe0k8mQGaoSuVSlgViU5gH87YReKTQipVlF4M2S497To3Jt5VNTZOBi7RS3je6MqOcx
QV4BM7tpXjod+xUOjIcFTinHbo1f4aZlchc5L/u9qunIdbPCXMO863JcBJNk81Ao3TZZDrG7Yc0I
trcnQT0WfV3yKiEqovOubk35fspoMaVSdJSikxHzmV7kUz3Q16g3uZF6HKI+r5J4ZSM56YxbaZWO
9ZRNu9lbQ3Ro1skkc95Tsgt5SR938Txke7sqkye4yoGotTR9kxjGu1iTMmtssrRxv6S1ijjRc1EV
TwLm7j0Ltsn1WqnF6zxWWZMstEdBT4sovcb5mD8BxM6/gdYCGyfkulyXS8V5EqnJP7ZFDUuTAlyi
rsbMxnszLi4+igPt38R0GtzeBJKlUzS2bJdX1kNILtBzma3s7Yom+Vs/WPBl40y7s8bmBh8r2eTT
WSiKILXrSam04yiedkUQMwOEVKBsTd+wSXMLmYKOW0/X3YBUXJ5Kj1Sp1STMCeONmbVH8/hMtbF9
3fC+cLpfigknvYRwLOkg2DdaFmJ8MzAwMVqipZmOe8QgFrVrtB7JiTfq7VwgbxrtGM3mxx4R5RPS
58UyaTK1Q6GbWbnu1ItShCMwVQvdVYZw/xyiQtKcd7k3i66n1bRxkvcdj0bImipWBV2btppcwimE
7K98HUfFs8jHfi6TaJiyuQIALuscNPjigZ3nFGCKtSM2G3Y0I0OZjGvP85TErpAYtLRGaNyxCWF7
MgM72t00GlruyxYP4mGUR8yf1IYP7nwJhYoeAm4LeTox06lhN8XDbJNIGgieIoKsWhOvxo7C8cRo
8neEomJ8O8eZNZpPWegTFxscverUWJGl2DW9LUehSTQvk9MFkz3+HWIktdYnXRXlpBUaUgRUHcdT
JfKXK3L8cZm31kH2KdnLCY2yOctdzmhKxGht2jdhRqJ9TYYRDFk8Rh1d2qTA61Kg5yIHP6HYQxLK
bE3qUPtXlavr6GwMpA/PulLg/qQoXLZoAYApnrfFSC04pKZrdzMt50FTE4cSpO9DfNTklBR74mNE
n+WtQzJRceafQiLIy8SGLDSatFE1p/HSZ9luqKb2UTYORO06hsiFQk1hj9oszJ0mqGgfOc6EAcat
dQWgulJJVHJDkli6YUjcJLrmnA9TFemKCeF1NNC6TeqiqR+NFK/gTB33ZdACMsnH3jXZkkLJop1S
txTZk8yURaar2EzLiWEWmQQJP1w6IfrXolvX5SiOK3k+Dkt/noNvulINhE7bvOWQJpcoro7XOlut
Lia3opNSOPCeBvwu2WUYjMqRjIzIj4rQiCZPqn5ciqN18eNFZNr+fR7Pqj6PLBnEURW6ftBZFQuX
EMQw1qOYJlCZ3GVUk4yh02kxld2VBhyA0XXrskE7GnW1HgYTK+3jVpQ6nxSHvFvm+GFJh6XUkNhO
bxXHYtazjYvmKOt6KFeA+/ZgVccmR0mh+rJOFpLVp0zmbNZQDBlazUFdj2sfu+kor3r+du6LPKp0
U8t+2CuJfZ/MJrLrMXKNX5+JwRUigVSapmMohTkFhZrDbohnsSbWTuK5QlCI2VczKt6LrBlUEgW/
nJIm6xTkNUSZI9r3o30Uusye5jR71gyrgSXbqXkUx6NatIqW7qINrn8xRU6o/TyKbKi1IGVHzwee
g46VeYeXl4soomLXuzKLjjNHyGMm2Oy0GypcPW6KejUnlV/A8kPwUTwFS0LfUBPq8hiqJeUlBykD
Q9uKktejJyy87FQchzQSlekSG8UFOVUjG1HayXEYjjsvV7BBcQtmUbKB470X7dBHT2feU/++7LAg
UyK8JFUyoXg9z2xJfi+GOX8+UGZWHRUYvcvmImuTsgkBvI0Z2rBfgNfPyEj7WmeTlVeOr7AvxITR
e8sCVLtskUuQK6Lru2YGdT+SvG2rRLmGeF3ITl7UM1VEQxyHCx0rSh8iz2uQsFu6UUNpr572RCJy
wltghBaQ4rW6Ktl4XuTYFSC3Hr20nceTliaGoCKvPMSJ0drjUk9DvuT7bnQlmGPfAPEVXoffW5tL
rzNU+IsYG38qLC1eRWNnnuFCLGQvl5pVYOXMeF4aSJI0qCKEWSzORbcvvR/8rgMPe+Iq1H4YOS/O
nPTZBzeP6HWA0K9Pl5HyVDQo1Ikt12nQRuWWnPhoRJdTGAXWMx+y31A5uQ8Fj032arAVrcGz9e28
j8e6IG/mhrTjCyNELbskh1ROpqS0GO2iBnIFek9NZ5u/EyijQooSC8WIgLT2KkW4UUiKx4GXERxK
FwMxLUiib5q9wcg9LWXtW1DM0eIf3ZNJDlkHoQQGcBFjmyoMgYxpVK6UWuK6fchor9K1jub9ks3r
vm5Gd0/ZYFv1IbCfhKydQqkY8pztfjyaK3AKWGiz5E8F+NsEeAylxWqN93nkp52f8bgjoYv3FGLE
xzfywTuKFtuCIOwuYyQoBy2GOBpvkqy1HqBChmuIno1A+1h4n8yke//9TWA08HYmx2JJMYFEEwmo
jKirwskNMVa+74oZjLmORiaSfhEDAxuMyD6vR3NxyF4CQyeewTCpvFKpG3tluHK5LY3QAYKunc+j
9tUwxegs2Cq4e8pL+Cv9hIMx2Ag6EIxyGE69vVmEh2lt5l5ATgPWRyyyg7i1ReuxHQaftL6Z9j1E
3bthroZTCSWg3yMYe9oXdICAs8/BLkyKvZrnwV/0TbecrlFvl3uI/FrCQKOUQggFIgBE3aZxzHNq
6gmYXxll9mEsm2MWVdnRR7Z/ahn9ueLJ+edh/duVko8Noj/KKP+vlVgwBgvw7RLLrUGDjx2qq/+/
rrDE8gGEHJJyTiGKullhEeoBNKdgyA3x6zYUQOJThYVCHwrhWCDJGdwBgNj7S4VFPLjSaphMlIAl
MIvxD1VYbitGBPVJ0AtO0QbyULnITF3G4rjAu5g/duPpjfPfa1I+r/tVeTcmEH67ZpZ7z4um0BAG
Lq8KIubrKYpvllnvJhvqubf1uJJRvUxzJ/eFHax9NokV5S/yeTUfvk/+bUz/Qf4GJ3G71irUmdjH
hLv1aY/bGOmCVhxrBB0Bohkd/CfY/PBhroi4YaWcQKKa8k7sZwdmWSuon1hwAEK9/f5hbpfc/zjM
xjDJGHx2BY2wfcA9O8d4Yu3zCbph4mxRvpvTSK7C6nYZ+mff3/Bb0rn6/MaBeoX6UV5tODaxnE9N
ATlLwlwoyh9yl3+caOOWFQQsyAcKleTayelULJCAJn3tSHHG66Ii5zhAFpYMbugWqVHD8HCEumK0
x98/4EeP+EeR/Q8CNrFIL1tXc7fwfcjzcUigzZqC0/vQ13SA7GXIp7HVAfq8Z2bKcb0PxBjV6ShX
pD37Pgnf4vHGjTb50o4Nn4AFivCEWvMBkpTynvN9a/GNVTCA1AlKMHy/LE6+RmYxOhtD9UPhxhfm
qU3rp1EVJHnU8n1Ny/ISwZWvsy4q65AcxBm1sQ3QwuL9UECbofFy/A1PEF/M2SoPszxqYxlsM1V9
Twa+9yZa1z2ao9HuRG+MPJD8jTUgc47V0lRgDQwLVbKIqzrTMACUdofxZ2MOSLVEUMTro7QzixRP
XOkK/1vrfXSP7fyG8qirz2+g3ykU0DRDk3E1uN0vMAVg9VzWzt7DoCs678DeV51RA2MEgSxZaiK1
tkeTxf24b6YFQ0m3LFh84DYbiENOmampj2TqfSD+uBOmQ/u1w82870s/zYdBbRsOD2YcMgoF6bQn
9fqitkvxuJMifvF9WX+LVxsgT/Ws8ARhRwqVsHLfOCvpWQ4FxeFVzVU938Oqb0hcbgBdqLyvlYTc
yDZsOYnaFT2Oc2ybHwpev9gLuQV0Vi4ImCPSIAcyawRTMm/Eavp7nMm3qN8gOozSQLdYCBjSAAn4
Jm/3LESyP5D6DZ5DSbulWSqVMjfWIINFzZF2aCnv629/i/4NnqFQy6FABNyPcTt0Jz3m3bS3lVyn
J99Xom9tcPX5DUBLslCHo1mkUNktf5PKuSfQhxruy02uGHEHniW9vXwbjxOHBoxM28YN2TPZQv70
Gx3WGJ36qIjlUxjHouLksLNsUC0XC71FmBpJe8p8eexXOkNBoW4ndBie5cYvz+UyCE+sTGuX9+zE
tWSEXkRg9j7ffKX1d7FrA+klr3LUTqBPQ7bA5FGVUymftNE6itPcZ229n3OydK+bVtG3ocun7h7O
fSvmueoQ31SDZs4zadYJ7G6jmv60iFwmIbKvYwjrlJ8q5nXnq3VMykL07VE9r7ncCZgMM89H5EU4
jMFiYw2WDGbEVB1laSujsKPlJFPo0dB70Iqv5HQHe8XGGvARGh4DGeKUQufP7FecjX7Ps3VtjvuY
yuVx7lrzoY/Y1B6zVXX80Uwp6c4JDPNUr1VNOL+HlG/ATmwMh+oq3pupZGkvM0cTscaX/TxPw2FG
W2zMRmOpwMtcydRG/ZTmHrMGeiIqf38Q0LYjjwFboaoqZ2nez+oNB1f6yKGoPcxmi43NGGgObZxI
xilvIJNJAlbtqkNpF3ePln0DZWJjJ1w5wGDXbFUKFe6MnChmLfp97jEgriAFgr5sGfpWk1X0+bu+
XR05UCwb+0GnrgElsiIVKmuD7gfo0MOgEosOdBfbuaCVQZkvCCv34arILpYx363CRLuDxM43RkJk
MeqqYV5TF3Kfrp2soOXVV/fYoG9A4moU5aYJEhgV0QyuIa1I2SbE42qXLYYcplR8A33IeozCpVlT
AnmjRgV+1eXsvqj1W6Rv0IxF37G5ydc0l4s/D0uHIBYYClwdpjd8A+eiCr6ndlnTKIO6PxnnepfB
6F16mFivTnUjBKD9yHtfw+o+IyyZqIQ+UIvLA2nfoFl1ZFWjBLFGnhRJTaErAy2F+0Yqv8X5DZQr
FFk0ZW5NB1w2Ry7u8mTkbD36Pmeu+HuHv+AbvHYZL9YVRxPMFPBLSDvr8YhBe6dL/QTTAN/f41sn
2Lh8OsLIR1VnU0oBuM9ib6o9ZqY+LB1nG8j6DkKhaRVTCuMZ4kTFPOyqpTvQ3GxnzbGHERS1ViHN
XcMelk0rz/u5OZD0DWLBUWd1jalPYYI1w4nlxCWymOtidxDjt7PLPMtdHa1Q5um7cj6tfe7PQpY1
h4GKbSAL9dFoxKHyMMmbT+45nZBqHnOrRHGY3rANamtcjkM+khlCQhhcq3v+ZomX7h7F/4ZSftWq
qqIaRgCzcT80BdbUBaIHaPAeSPoGtLSvGMkqNQLnozeWQHwHQ0XZgWLdYLbuVxtB7/sT6YwMRPNR
HEr6Fq1cZUEVeNzH0GrS5Gp1dzBj6AatNRr7rHGw+lzFRRJUDXMZglSHsX17JaBgXBlEEKzOyOVQ
suYoL/MDK1vb5lMNX/ykyhwWj9fQpo2MYeajFvNhsQHdONjZU5k1Sz3uuc8mDW1SonGf+cNcFN1g
tYXZuc5QFKBVv3Z6KsrLUK34QK5vcOpW63tTTGHf1gXTgvE30ejIgYtvnCvKuKVLEfm9HFC3c3N5
4cJ6X/PzG0aAbmA6uHiuIBIO+0rEMPpQlY0OMAZ3IOkbnEoKo1plFAPpccDnDtojTzKZN4e1qOgG
p3NgpIOrCSFdMXztmF47Jfgu8pFyh+kM2UAVJkvjNvT5mC6s7ayOaM/TfiL+3UHO6ePlpBsxGS4z
Ys3cgmfNXHMaVw7vXF0t+8NW37jWYGEcOl94SH1M3+KKPIWBw6eHLb1Fqluqdlkin5ZF9AjM45uF
yANrhVdfTHQzUI3LspW4kz6tpkLtQsFfmDq773bRN7SdbHDa1Q5uqakAQ0ylL5OmkmeSDPddKvvW
4hucwu3EqXezivZdM78vF/yK8Pb6UsOPNhi3kzOqnPKIV9GSwrLO65XAlBmML9H8MNP78TLWDU0c
c7gRWDPrU/gKF/SaebAD2pUrPizSIBughqEhqMlMSFtj152Z5e9F2WeH2ZirKxQ3FSZT5SDH0oaU
L3ZJ2rYH0uv7Oq/fkCne5KtxJ1jZR61P4UJqfK5cjs+bKOtfHYSjq+uzN0knnnjrbQnqCMPjcAln
ei1VeZhIPw673BDpykxcZUUdUstHquFC2RsYNnxyGN0bjLKJzVNJYe2oci9YWM45cz90tfFLq+Cr
W1dTluWe5n6PsihKYLLlrFxhtOgwujcIxbjvJczYR3u47fi4XeQbZZfmMF/x8QbxDX5HBcTp1gBP
mqJ7ClP3R1lbHEj2xouyflroDAX8vVnHYzuRh4wf5kG382L9wr0wPeR2os3PlJnTzmaHtVnRBpZl
Axc8QgCi+/blOoakkr8dJMSvbgHGle3XGoTIivp3O8dP1SoOs1Nog0cYYK9h3Fz4dHEVfgEzyiSt
AnW7wwjfeE3aZXNXlbFPXQSjBKSrj+Msfn3Y2htE1k3puMQo2vMSotsIiQsW0wMdG9p4TVDsYWgQ
uOSihAFq7li0g9ut42HAubrDf9MIKjdKz+A26X4Qz63ZKahiH8aTTWhb5MXAhmLxaVAwzDFR18P9
G/HisMU3mJyg37UsXeb2uOiPpwZ6+wOt/IGasvGXNgRURw0srhr+hIb+XckWexBX4NtRb7MbRtQW
NKjY7W1Ln3BYew7joWtvvCWeSvjC1RlD2Riud5wFlVenA5vFQVzB8QadhWNjA/EsKApfhV5R9bIR
xUEBFszr3ebKHAc21TAvm8508VWCWCbMjkAEVB5kWmBa8PYG/dQyuIEDGMpZfxFN4ytoPrw8RBVx
vIHnCJe+rKDAlxByvhtggF/DuLs8KI7A8Qaethgl1KNnIHyenwSDTudxOAyhGAYgb0G/aiVisqAu
hftv5w0MHMKNCkkO5PgGoSG3MHMZRp+ivnnKoiapbHFQkIK3d1ktj7olp61LCeEkmVpsE8yqDweJ
cztctUBHwanWO5hmEG9yN5+Wkj8/bOkNPmfrs1qRyKYLbibdGDkcdW112BgG3g5WGT518QizQim0
kNZdt5pHkrr7ZgyulPnrKj18A8ttVQk9cXWBJ5samLWBy3PBRg/hpsPy7DDObOA5RRSsIgsg0XF5
7yCCg/u+vx+29AaeHhxP0Yv/w9mZLcmpq037iogQkhBwClVFV49uz/YJYXstSyCJQQwCrv7P2v/J
Np+9HcHpGihaaHglZT7ZDoUW8u3SdVdi7bF+uBdSzWWiRW24K7a5V+fZSwrjRvPj2HvvBme18XJw
ix6KVHW55uuzTf5Wdt5a9Xcfczc0PdxeZu5iVyg7R/AjxqJ+6kW3ZL6m05ofe//dIhrpZmlgT4T5
t2JfjeKfgk6/P/TovVxqgeLRiLh0GP/zcDcPLszCmR+7qgv3ailJVVQ5RvHiPPxkYVTMeNB9PPbm
+zV06TvtiBqKiFbcnzc2rRzgB5jBTsd+YDdOuZIymRKDLrkEr5Wl76v+2F48jHdj1FRRjw0zHl2u
6etIqpeSiUPXUGG8G6MmWUvbz6srWGlpESR0fA2lrw4pfeEg+HXuojDSRXOFnliSbc1W1xcMftbs
WIPvhqldymBcBuWKZu5IBtvrpffy2OlwuNdCjTeDHU/R5JgeH+aVPphoOTiGdsMz9dJMdS9dEZcS
VultfUhddezeDOv8ry2eopeQhWpXhO38hoX9oyPjsffeq5dchdsJ4YO+gPXyUxW6V6P7Q5u4cK9c
KhdutexqVwi0TJZChJ6BMZMcmw/3aqSR1X1Qt2mPexvV547q1ylIj5WgeykSIdhnNRHpC8ADbJ15
HFScJxKIgw2zG551nUKVVq8YNyk828kkxFtTke3gF90Nz7mORAmtXV9sqaN5OPBnrKTHbs9hcf21
J05Bk7TR0qK7tCknoIYlqx5AvoD/8tAZTgjQ3S9FNLTAJJVLg7aXyoNPhMOzoix5f+weIdzLjVY9
TYmzZVckwaD7fPad/TmlsT+4adwLjgBdI9ynQVc4tQ4nK0WdoYWiy6HpcS84iuNluRE7ugKGRQpj
O0TsDLvfY5PvXnA0GijwBtZ0ANDEEniLjepvel3AtDj29rvVdKmccH5B27SqbrNqtB8WEx5b8/Z6
I0Nbb4N4Qrs3SXe3DmS4eNOqu2NvvhuyM5vZ2hnfFXUZbZ9IW8o7HifwcB97/G7MMsyTEV3xWdOm
7IdLPCWMZ1HZiv7gD9BfRxUu43QLgg5ang3+6lzyQfXm2Nl8uJccxdqCdjC6roj5+K6Sw6vX47tj
DbNbVmW5emaM7Iu4Sb82rQ/BzuB/09bePt5v6va90KjHkXkSTLYrmKuTrwCnLXeTtvOxLrMXGo0E
rI+NRW2BkZpmAtKXLFiD+HyoYfiu8nVrgDt6g6dH8zplAPfc6+ZvKqb41rq/a5jdOO2rBfK6hLbF
LLQsM9wW15hs4mrRubSp1He2W/27yQ7myoCrEMWoVB+9h8Ut7t/wNBrcuzS24k7jXrK9q3XDRRab
CofxcukT4m+Ymt598D0NppyA2qS/tSAa9jnc7RU9gfijpnPcTUBNmBCnZLnALfVynfogqQsaL4pf
y7b2ax4CYRd9DqDsXS8hq4f4xOIFz/SmGrcLuFWANxBDt+liKV220zBb1nxdYs7LNyMXQf19CKO+
L5KNpnPhgJ7Qp27conNN5ijJm5iG+uacltOdDFuZPoqkgS+M9Bt9B+irz2Yq3LWrQAErCIAd68Vb
M/PT7LiMznPsOY6wjZo58HMd8Ho3fN2aJ65icQbSkQsffAM+yNWwcOTFhtYGI5Hp+bptgX12zUz4
iZN53rK6dOX2zoR1Gx+rQvZqL7vwSeiJtYWIVItTnyCjkqXH5pu90ovxEpyL3nSFEvbfkut3ZVwd
fO/dXDnjJgYMArx3NJXFkJr7MgqPHQ7y3SwZzVCmhDhBAjMoXbIySHWWmrA92Ca7ysYRyYTGpV0h
KTifi+5/itodK/r4bp6sYW+dmxhktmmdume4waq7lo322FS213gpUZGpoWIoJJC5jxz1K5T/0/jl
0FS213g5K+d57uYW8C05fXRJv+Ewv0n+Bvj8wyy/V3n1TTXCJpK2RYpD5Qyk1UcFVF1+7N13MyXB
EI540rXF2nalPbXE18XSk+rgLmcv8wqbKtwChh4pgCdaznRoJtDpgkj3p2N/wK3V/uued7RAaQVq
BNKPm5++4/dRMBxzdIR75m03eTf3a9wWiqTQkY1DvJicpTX9eezdd8N1jvqN3YhWhenTLQHMpme4
YweX+5gWI7zBDv67cXzXmJAA+QTvTcizKfb1uaqqgwXCXu/Vxb6sN4klHHc0LoeiDPSRwJPiUOPs
xV6ewCodIZYOrlpj7gWAfGMmeieO6ftB7v61bYa6kRAytZiGmym+Vw0jX7GnXY8dBdNdeRMvtt/s
gHoVR1nLteTlVMRkjI91erobtZSZKa1uq1NdWQngWC+zabT22Dy/l3yFLlyAOkvaAmAr9q+C2vzf
zU72mPIT+NFfGz6irKkVGJdFJMArv+q0CXNSeh/95e7wD766kO4WWHhby1KYpCk2EzL3HnjGGfjG
uAFh0g9t8B6Gs+cgSE19QhWngYlKsRm9qBtJ++DX3w1smIKBYq5Rf4LoqYAUs7UED0I1nbkcGxy7
gS0A18Ke5TYzlWNYPthKwne2gjZEjq0Le4nYRiYHey1tCsbCSmeLrz3Pas3ngwXWXiYmhs26huIH
1olCtrxNn6De/3GodfYqMTMCTJ5OW1N0rhnA0WQ/tzE6+uK7kS37LRwGHdsCte3FUH1P6XDsCGCv
EbNBQIAsGmF14fOQ64DjqsFvb481yu64flTAb4Z+bopycsl5UlRmNqoOLpV7nZiPEfXb4IsWlVuC
7+Besh8uwHJz7N13I3qoeQOIbWgL1FrP8bw9mF7+heVym3V+s1Xc68TkgntGMCSbYlioug+NSzLE
Fvtji9h/TLH/VZ14LcBg18wWTIPdmtVJ0t+reGrUsWG6F4zxdGmZaIgt4qip8z5N7jQP12PrwF4y
5rpGIjkC+QUpV/5xcJbn8VjPr//7m9763W8afq8bS71eZx9ifTcb71Hyg/ebng0J2/YssKtrjtVY
ew1ZsooyEUy2BZkYQP8qGuvb0CJpe2wtJru12AYVOHlphb4Z0XfTSN7KsDzW7fcANJAsxoQAmgvL
bxSdKoej/G0Km4Ofd7cON+iMwM4v6hzGrnw7r0H3rlHRMTdTuJeRGfAlJ0IHc5uDk9fOAo44VlFy
sNF3C2yH0wVS2sbgMvwG/e+T14DL6mDD7BbXCfjpdVorA4UAEE45zIf9l82k7Xzw+bu9LoA0ZdmN
zhSbi7/j7OjJxurT/x5Uv5/NkPD5a20F+iduq+EQhGm1LeusH6b5X8/6Y5ebZE8Jq7B9a8AHR7N3
SYkDxyG5WhFNh7o72QvKWlpPy+bw8qVUOHYKaZcBqXJshQKU/9emScUWr9GA87fQj+F6airoEfK6
aer50OEL2UvKktmXHSpbU9yIoqdEEvKmhZ/v7bEvuxutwHXjhMv3wUmGcmnvaxKSZ0q7aPrL2/9n
R/5/52PEy/zaPkBn0kWICV1HTJF96cOwme4qPffugo3YRC/IEhDDqY/M0j4GK3YFj11c9/YL4gr4
ZRJ0u8Y8WKMs3coJdIU10PrFNtFCkYcC6C/4+qrcvrflWk2XpsOam09RvfxglvOHuavH+7VS84WV
k8cjwMBQGbEV396rEP6WV33jVLxvqqQbTtiw8Q3/1vlcESg/n+tOBdsJ//VQPTFatvOhQpLsBXHQ
Nfb0ZkhG7EFYP8+pTh8pOPrHFljE8v7a5G2goxano7qgC/lX0P4V2TlvjnWX3RyDveZqA4FAHYb0
hsxQfqXt8DeQxm3I/Kar7CVx0xRYuQ2LLvoOrI6rGzbjT+kK1cPJY4cgr2DOGnXodA3RK782Utin
CK6fI10EXSDOHLDNC/Kz5IdD7bQXyam1nLBHZLqYW64QQgFQe03/1k6/L3HIXiQXEllN2k0aWOCp
egdVNX9JlFy+LXUY/OVk808/cfvn/1VgkjKNJe16fR4WpsVJjb3rqwyA9XK7Vh6Otr9sqv/0yXfT
D+QJEgxjI8+yGrVGZMYSQh0WGNDnt4TmUHQfO1UiexGdVDg7KZ1BozU0gNBNfMJEdHABS3Z1QwDg
CA4CGl2EuI4bmb+MLPzLBP2nL7EbzDGDlnODB/ekZR+P19QM0aVNUtz7CzkbckhdQJLduI7wbFFV
cQBMB0CC8LrLz2kfH7O2kr2QbljTvqpWVxdxjHwlaK4TxJog1uXQWNsL6W5BYZJNSG+peMIv4M7b
E0IdDu3jSLzblhPRhcbEpjyFc3VPgKfnrTjW5nvoMWLAzNACJX7aNn4u0/5iK3pofwgo7a/DdwV1
rRpSXZ50RR/iKHhAvM2hKpPsNXSQFaKRRFWeutr39/UwjAXQ6u+OfcpdsVBGsZpXFqCzh3I4d53j
2Zoafjn29N0oJal2ZUSCqoiroXuA6vUToO7H4LBkr6GTIpbBjGCJwiD/5jKlY3NHenNMikr+cyP9
X/NxsC64T7GuKqq6RjCaSh6D2P0Nav6H6n4vo1tq0k8Dgi1Oo+XVcqHUf+ic1scOFQET/7UzqjYd
e8Ob9NTM/bM2bVG79tgivpfSrWpZpJUopMyIVI5maki+megvM++fmmVX2c9Q529w+GEQDXOLyDOX
dwJE4UN9cS+l2wDpGeaxq+BasmveyA7Zf6Vr0mOCNLLHeqUI9uSxjlIYrdqNZokp3UO76OqYDxIs
+l8/6iSasol7liKmcMOd7StUAH9pmf+c7f2mDNxr6bjYYMVopCrCNWDzA6lsBIORBDj0PUhJbVFF
6cayuJ9tdBY4XfN5P+poBo6zE+uln1LSn5HZIOk3G0d0LsqEVfGhE3iyV+EtQR+CuzHetktulNeK
kWQ6q0EPzelYv9gtxE1VjUDCq/i0OCUwQa0IS8lVJEL249AP7HV4btQTsii76Ty1qjvbhHtEhvFD
J81kL8NDyRaxjiHNI7xxv3zUw6nN40P6arAff+1yXTzzoRzx8HkCu9kMvM9aQ49p/BBF+uvTOXKi
6mpqpjOtwy5nOqwznEh8P9bou/W41QkiUFk5nmeqLJJdAhi4Fk6OrWvRroiW0JoSHrARIVqxz1rt
5LOJ2fjx2LvvRjr3XcdC0Y/nIMWtB9ebPFdrdLBh6K+tXjkftriIHZEeHNM3jV30d0G2+FgZtBfg
bZHy/Tgh/KNphMlBrgYRhpfHqCck2g1VkyJAjCXRcK7ixV2icgRfPNDH7tjJXoTHPGWb0eNwZt4q
KK5usZ7T8pc59g9L216DN/keyKx4Hc5rHG6ZJtrlsT5Yq+wleJGeRMB6tPpmgWvx4/qTOHXMS0j2
pC+E8di+NGw6I//InVKvVI75+NjlPdlrvxCyzctqRmEVd/T7YBkCwOgxezUyan7t6sriSLnt+HSu
CEIcl46W57KEjO5/j9I/bBP3lC8T6p5qJBlekDYVzW/UZCt7WQU17sJdh1Xwf//MnzrObryWMyt5
WOOPiG4JKTONJAIwEdF17Om7vW6nyngcBZ4uZYNgL8jA8rRd/zn28N1w1TWmA+gZ3blbujWvbF+f
BlseW/j2SrC042S0UeTOs57mi1XIoQLAeDu28u2VYCtSr8XmvDuPajOXcNAftrCOjn3SvQ5sU5Zv
Lc56zl2i4tyapc4hST0m+yd72lcTIzc+TsruHNjA5fXWNRnr1mPkJrKXgZWcGxfWokOUVo/I7cia
PAEm/3Sox7DdiJ3CFUfOTiaXum629xvplo81af7Grf/DUNqrwErmfThBrHyOEOSKQHcUHB0N/3ZG
+Ken7wYqEm5wXL2m6YUHODqfgx+tad4fa5bdKNUhDUvkZ8QXcL5Kk80b1ImjWobPxx6/G6ehaVm7
EZdeos42EODWi1CPIjRNcmys7hVg3ZBMqOI7pI0OIfIQ6b0hByuxvfgLIK5+XCkebTmWv5seojkm
SESS86/LB8IgqlLFfXrZbugj7UOec5X4YzPvXvlVI4oSKfItP4HCdde47g0Rx2iCZC/7Qt2EMski
xhXRyEXdBI/IM3491FX+j+Sr9aVyrOEnKiYbFrwz8F0rb6cPx56/K32bLuxrM7XxhbchYn03PvD7
m1XvbzzB27f7zU53z/uqAt3xxJfiYrtguBvLeUYIaEykPMOnGpdXaTevnsat/Pvm+v8nRv3uR3fD
N0b2ZTPXvcG2dfHNkoemMrQ7a41RZy6qXLRBELFFXE3WsB5r+1KvromvremEshdsrGttEWKs5xWh
zmtQfmPMQ3bXEEhadcbqdfM+Q5HT9Y9ahEn3NA+lD8V1CXiMAEukqcoA0aYsrZjM3Bh3KIRagU+X
RSkiq791TtkpzLiOK3tlGwIM29OKDX0sT2s/e5frldXLOyDk/Fwh3BMRP8B8r9UyNFmYToHgWboC
Da/vwk4LoO8tziyROwhfgZnwgkPcNh86arGRqeM6+Wk7ZFdnbur5fEKmIRCmE1pI5/PsaVVs67Qg
dUkTNjTfWhzaxhPCRUOClMgoEVJ9aSqu0x9WTgj6gZFza53NQPuq1883kd5dt9l1yRpAo4bc+2oI
9SmGcbI8b7iyoeeAlsuQlwl6WpojBnWN7InOW0QewmQW6aWKps3CF9a36x1SApo8Ft0snmoyVcmJ
VMyzXMWiRxWW2OSUWABws6WXom+g36xbJU9jiv1+nOOEZJEt3qxvXJwlVMTwjcxVUfIYZSPmEmGn
e3ytVlWZS1DZZWmI8NjTZBv6tR+tOHmkCsc/pmpb2aVzbaSfNwSZio+IeYzjZzaWjD1upUomeTIb
PCr8kvopBBFhE/FknuDQSPC9uqrq8HKSbKmcLgRUY1RjlrSbvlsFW/z3PrEV8qjbGYfB1xgOpPR9
uMTLsOam4UgSk0lww0CayTQ+gItlg2gLBJ14mhEiim/ZtleK+OqNXoVuEpVpodOL0KrJW7F463Ca
sgbDfKss5+GBTIM+e4c56lm0cqrfLwuVTYLu0NLpUrNoWPJWKk5BiVWrOWFfo5Ivycia9iFdNmz8
VESmxWW+G3GYj7TL6JZ8asYR4bB5GjFWv4Y6ceICwIpeHhrqQ5xqkxFstQ3XzOMs4d0i64A8X6sE
IGvETN+pCeCZcXPMu3eIOQ2TkyqHqP6OvU+C3G1Iptr5NNRROzzriUjxHvKs3l7qNYZNKEWifXS/
RQHVj6HyekMoq2knOGZc0PLnHoNWnZtOrfTa2bDuP6nAJoRietNSRFlsedo9k3HU4XdelyWiaEuZ
Wll4P8/RPXEVbz/XXqxRDuY9gRtdehamQDtHwvwoRy+1zHSvk+8RE333Ce7yTeW4XcLaBZ9Huz5B
1Tck+J/bgP9AzO+8XS3t1vW93kiIlG2FkfSj5ujmd1LT7Rn5yvJCaJ/UL4mbkMSIZOROve21WrY3
HgYPGuAmGtyA5HQjEYvr4Mem+alxc6MeatGztWjb2pRFT9PQIb86jWlec8bpl0RQnv4Tel0+w0Ie
3OMaafsBawtyYX0kTxKAoOC0VFvi75EhMW93gAexzyateHpClnicvMarMs1zKMsqvPq2mtZz0Kt6
uUtXR0QRi0WTT0SUunyr+lR2yNEcAzARa5IOMNFYgSC/eRsi94QA+5FcWSc68wHBHWX7MkVprC5E
6TZGnGg9Y+70UeLUBfrp0D316SyQhAuKSV7iyNC/qIU4TCWqXfxZRO3o5Ingtmp+0DUAx5dSTh3s
NUE8y/cqGVJ+tV2HFMyxDJz4rlRad7lsBj3WWdKEJUHQEWfLdTB2GE+jpyQ4jcMtSrxBjHz3hY0p
3uAUERkCZ7jgLapADi6rl2Bozs0NyYM0eEzfz72HMe0cdc5/pWT1CBTF9g5cTkRBiCeUS/JfBCQD
XlwbRW0urI/aT2uPfEYAjqwF8ixjetuqqx/hkn2/Ip/OlciWHWPkZodb59s2q0cs0z7Difc8/EAq
Los+IoLDYUHQoNWkbw2ecvuQ3Ti5c5QK3HSeG09tlMH72USFScNUn+dZMrNmMhyT7cEvg8SpxZK2
Or0j5YoaEU42pa4DUtaCbHNVFbwTkXb0pLiYgtNA5jA9xciTrj86srH6bh43nxaTbQOEf3taro8M
YTlvSDjU1TucHNFVZ5UxY3oBNV6O96nGDuZ5xZFYcuG6wno3lmXUQ+fN1fJoJal13m4uHHPeuTiA
b8ENZeXhntuG8O1ItIUZo+Hj+KZaSEzvWlwZ188tSHdVn80rR4AOuOJZ710aXkOWDuNLNPRB841W
S2IehWED+lijrFH/MJNs6AkWyLbh3Mqkmi/4y5b6HFnNhw9Cz6q8H2RVsytMtMI8TY4i4OuM6ciI
E3KZWPnvBlQymOaDqqO7oa2khLYZDiz0kQQcpXuFVOrurqstg2aYQkNMzkOH1MNsHteGvsNvJh/n
UI3LVwNoPDzpKVUtz3vgF2UeYH4q86Xslnc1FSO7S9IOXpeoaSBWtbNLgnztphGRcq71Cwwkcxzm
uFBI1Bu8bhS9LH6V1V3QUI6bo6rUwfTe2q1t7iHdVRuqomZbfmDVGBA6PlSEhK+3mxpGcqb6eHva
SMrtgJl4W8trUuPTAzQrkG726DEh9y9IvxjclYwqHe+WEYnst5V7UWACSDTjgPz6FKOcgFcnt0nm
feXX9ZWli0kzpKYl4hJzi/kt08zX7oWMYdJ/29zQcYSSj/MSXVfOyPLM0fvV53pA+HaLP5K15YvG
cZh/m2g04v1Ga7ecGjZF4x3W/6CTaFxkQZ/9Fsdeonga2w0f08n5Mnsd2A9xuI72zYw2m+/7GrLQ
l3quVJXzWrXD56WLafTF0nhNbAZCGGk6tBQz8p8GzFTyBtR6nn5ruUj11970mmJ/BSAiy21N6/jO
xuOwon5T0LS0WR9MK5ZCs2D5QLUHZKwIojk+DYA0tMg/13HwHVT5lecEi3p93aZev48n9O+zJsjG
zatlw5mrjRv+KaLQReRsTco6x16Ux0hEbOOpoAa50XPGFmL75071CpbjEPjOS5fWpn1itvOByQQc
WN/qth+XSxQiEPwlbIgDfxf3rOl7njReXWaDpJw3PVXsczIg5eU08BJHAUkVjOJ5bboyvhBXe/qC
+yfWvEWY+bA9hHXTt5gwOcYGZPEQqiWFBkTVPZXWpN2SJ5zLNyuUL0G+iMrOb4fN9zBEw/eKEHVg
DEudx2lYdS96wBlTpqw0/Zmt8NWaCyxq4TkpWdOcHCkpvkSlTPjEp+6W5CqGW/GTQFqpZJ4mc0RP
dupJiOz2bVk/1YkBNSnbLFyL7zuY29hHOYj20TUTKq5cyTrIwxpUuDXH7D5nsRds/EQnYA/upPAd
1vt4ISjTGQy83ZitjAfjtcIrkNepRUh8TiPRn/SKtPFCLxjqXyLi/HyhsTYhkkkckGchr1hyYgby
YERLI9I9xWLkx8xFZT08T5BOpU1uhY3Nox7K9SVZbwGom9vYw5AkmpwTJNgsWEZRcpzchrTnj97M
gbxq0UTj+8mU4fy2cVOY446kp19XU/o5L73idyjXkJqp4aJpcdKeuaVWd2rsANbg8FVjsWX5to1p
l7UIQxKn0RF6J1EPfPI2Zg8SKCWbibTuh1yFVEgwWzuatS2vxX3i5foPh/unfqIYOrbY6mFLn/qA
ujfEA/GKLRAbH6VI6IbaKeTuzRx0kO2OS5wL2MifcJ8DszbCSxlo5LAhP60uoR9aH8izprXQmbXL
+DBrk75ID4L+SaMb59Ey+ZyqsrrjnKePk5DrvQwX83WVc/0uZcblFRGvJnL2Q1SnTZpJ0g2QnUxG
6z5bSJX6IZOodtfLiqi69U7MVH4U4dLdj/WapCd0Z5HbbdqWS+Pq6H6FfJF/8IjHfieNZ8Cy07GJ
g7vSxrM3WYmem8AmvyryTzWW6/ghioRYs7myC1LnRTj79VTdeABXsy4bsCmJC9cOybp9P1DsYyrW
1icp5jC4n0MONzZspZ7cOxWW6fMQLMN4meHzJx83YajI05XP48PEu0h+ReVq+3M00oDedVVX8cd6
mQ3CXmUzm8yHnUs+ssl05KVnE+vOwDSsDZAEg1DXNphT8yVQyBKu82itoupEhlqN2RRVKEXTcYqr
3BnUKD4rWcCYydZonaofSxKx/nFe2nn7jlAqj3JIjchWb3BbKdqoy2oYhuozKDolLVxiqvp1CbH3
P7cNZ/Yyxph3TtjRyPja3+R35z62lL3AVFNHD9DPsvAUpkuUXkPYppafFcTY9mUaxqQj+ZrKWd0P
PSLaRQagSILr0a2mZn3F1jim2AVDsrk9DIMZMC+oJvbhU2cxJN9pbFb9Fx3p9MpbXJGxwfr4Szgw
HXy1uGDFNnlpIyQu4hBa5egdKJaycpoxuw9uWk6zlS75JODpHz8mHnP752HoU1qforgPsF6VTRTM
74Tf6kVmAaUxy8axdDZPS2bo87Aly/qTw+5v/nEV3GznpEZs4dvVqCUFcCBq3RtkPEd6OTcz6K5F
WgW0fSMwyjAjEub6BNOTWmIcFqoGtua7mhHl75hWmtgT3xxKgMwgal0CA99i/4GKr+7zde5utQhi
XEb/Wo/OSV+kWmr30QxBO1/aOhjT6zCkU4QvtqXenXpqlvmrTiN4kYTS6fB19LqfL50kNshTPYUP
VS9Lkfe4CB8f17rmEp8krmAGHHDKnrtu7lGU9gI4mY/TxtMEBum+fGwl7QtfLsnbntF1RHUQbVv3
shpjMods0AymMDkx5IsldXtZfRKtuUSc6nTd2IANmkqnOBtG3wZdNk6jH17j0Mfq54xok+S8aULU
SfjbuprJARkTd5uw0fcVQXlVnbE2SMt7xDFzwfPBbHWAenQlQbFs6MEFVvwwvh8x2dff0q1SJ6zx
vHxp6eDOVdBvE+5UgzK4or5lY05wjjhkQTL2ZQ68EvvA5hH6s9kr2V1TdVsx0FpjCLpr21Y5VqTO
foxwhE8utVLNeOqCqPLneYGRAZu+AP66LVZh9ZzUnmDDXK36GTrw6WrKSjQYkeV03xIcdDylVI70
OpWj+ZqgWPHPjfbD/djHjVGnZF2XPIowceAoRpZfgb2oq5O0mDur2umncSQo4DZwSPzVxInKu21F
LgncH+Suih0zT/3IBvPkyml4mLqurb9RtyT63Cbavcemk51twOAZwfuI5LpuMQLJzML9xwgwkn8d
FQS55MBvVOjEqDMy42N7YUidnvIe5X2bJ7jYnBGNlyw43cW8OeR975bcTNgxorDp0iWH42WVWajQ
eftVU5N3EMpAogu+CH1q02bE8coYbKm9j/0cqc+Ln/vtcePLWn8A5qOlj1ZUUzXkI5u76qFNIKMB
Qm1ZTgg2bydER/MXigjD09zGSw3feImo3gbrfPwaKobNazlga5QJRN/db/+PuTNbrtvIsvarVPge
bgyZSGREV13gDJwpUaQk2zcIDTRmIDEPb9PP8r/Y/4Fkd5lHZanLV207giZ5iDGHvddea+0ssmbo
hU2x7nNKjjIOox4R0ZeoojXHhZsTOocR2vzgse4BIdiziPlpzTfbVJzXnuXtxgp03d9TnHDb6wnZ
d/GmnWgZeSsG3Hh2QdCa6U1J7eizWCsLm5tY9snHpI7RFuW9MQW0qVI8lK7u05BurUk45bSUIGOm
dR5r32g+Jik5Iohcd8y7YXFC1og5SsMV5E7uc+UnSXG1TIo0M0SO4/xGgF15u5pEdHyzmHid7mzT
WOqXKWqq4c0wpjq9DBIdl+mhHKI8vRjjZHYS1ltX/p5PRJO/5Us8EWCv2mAqnNfN+h6ctYQrNJKQ
l3M4s5e353PWTcxst/ngeol3BBJ3rtCis5EEEkfosJr8Qb1nPkzFQSd9glFK4FTz9RQMVf7rVJLA
hm0LxnbjWK5fPdI3Xuf7vI5a98Fy13K8XWyyktuopiHWXQAA5T6l3cOt6Tyv+l1WnVbnsxMX9k4I
fIWv2chiNut4lu60j3w1B2ZHSyFYkrvVgStwP2ICY1/6GNrYVwwslV8OvicMHc7subrRBjgq9I03
YQttkvbRll6a3LprVEG/iOy8Osef23LfIg9Tfr2j2c06AXNXiznSpm5qjxB6TLkDPJbD52oqO4s+
cGsfXFgFWeMvdlE2hO4+8d3eabXJ0NwRZ5a3AzBJvoNG3ndDiOWE417ZviuJoWVvVecp5eTx8+Qu
uuOu/Kg/m+I0mPatNCY/FJ4XNHuXxhs93eDbckmOBL2FvooELlNwzIqtCxJNoep9lqR6vox6WwU7
6PCxlnsE53aHfXRUUraj4lPHl/44eytLc2/EOetkTVGyYQsLgZucPEQXt2b7pqyG4ijmwWkeVSrz
wiJEckTv0dYTrwaa05cFspWcQkDf7caS7VDsrKLVZ75r3GW+yJ3ACz5gjVv219uYmw03nopM7DJn
9uo3UqXF/NHibrQVJk7v1cNxM+0l7h6DdRS3w5YoXEVWnc/sMdAC8dFZojh+s5ROR0zWDp5vj+Rk
pOZqB6QsCcrtrtTVl3RhyYbCtKjSfmz70WqOAx6exIVMc2BzmnLU7WWn6yF4I5NsjNkRg2z9mieA
rr9l2VTnRxGLypp4usaraDnrt+mdIKpha3C1EvJoWNqbx8QIOQVhjxP2cjspMQQPDjBESpcLYM7+
s8a1Mv9grKG23tYxuPbduMXjCLOXoHB3amywb0UdZNriIimB9xkkwnjHVhHf+QfaxQ3NFUKnWE67
Fai8JqBPW5WqPeSwPriaDID5NUFE4F/ngxDdfVVkeXupYm+qL6yB/tO/UXWJ7J1fzT7ahbq0hrBQ
7mRd1zYmPHfW0A3pL9ZK+7WdJgCoDstQBu1t2vXw+Utpq/FhLWBu7QK7A8tOvaLCSaONrf5L4Hcm
evCmLtm5FTbu2bheWitdilvypTopLiYTe0tImJEBVqi5H86XutLeeQuYOJ0Vub/aHwBPpLxMcwoe
O2OX1DkPyCbtNtj28JUUfgMOrGPTuu6w8/wys0Lm3I1vukVQUpG4ABxtBwZpc0wtB1jbr0Cyl7Cg
k1QQLs1s5L5NlBTn/Tzo9dyI2bIrnKvcadBAFzEtoepBO9m1dNqu+yA7zKMfVSyG8toGAlTHQiaD
vp8mEOh9EQdZjAgL3s3btKoK/yqKiyq/nwIezNXiBnl3aQ90DrkZuVaXxs3LKt9mgyrjyzlrdf6e
eDaNxp09+Eva7LM6KEHnBFZUqb0bmMzG2mFx4C9mT7lDBfqYw3ranFrVrxi12Z2z0xqfv/JQgnh3
w4Uqp5YH26vMtG/nlodGaYiRQO9mV+nl3uOxoyHRMsnX94DE0XwcmclHva7qmlzBt65cK9JUtnwb
ky53q1YE7pmd+b45yzPVyOu1qBGYOu5S979O6aDR5ucDDgnHnn68SxI6ky8VpRwXbonddMG488nf
ut/KUQTu2xp1eeceN0dLh9RtlvSwDtpVj9lOl9OU75ey3Rpn9Z1/K9tIVBcCweJ03lRm8PbxuJjq
2u2w4wAJsikr1UurhmMKVumEVuc41pFSTJ/uiyDWRNem6YwKfa9MvU+zoln2VbTG2fwO5bnogRiT
qF2/epX04s8mr+3iwvZQdF3YgFvNDeLotn8ocN5N3teVFPO1I6xu+X1pZGaulyW2OnCM2Q12RDCA
48BoAxBy2nVwmppe3Ax22U27fqE/4kXLJWT7YXXdfAcF2Kc0KMTGIhyDo4bAeVuMNEB9b0953N20
/epUl4ruXsQF3GEEpVv3Cw2wOyWyz6AZlrfPZGCZDk9KArFdVzHaywPYew44wEK6ZTPTFo9oqx29
3WJZTstkCZoWVriR2xPUhqw8Du1W6jedGgsLVXWq0q/Dtj9+VQMqcSSzMr5oak0oYrPeFfde27o9
cy+WZdOHJugQj5JJ0w9HJXZq7z1XWrAIvLiJbt1E9dORZRTLt7Go0vGxz2YzX9erKuVHggFfzGHW
ZMPlsqh1/hio0oxv2LVj77wjXAlLPD2akJ4n8YYJmnlkz6VO85bgWKvLLoFQfQseXKLrxeV9JYNv
cpJzSX8+IftP6POaIEQ/4U6H2Tc54ETbJO+oBjvxfhzpPfsug8DFvkgrASzq9BhE+oMyCBTNrrKB
7cezKmqbug9TZE0irAPKpd6OEl87PJIvx2BU5KV2/4mkbE2t0O8pGGehZJXtgUqKGlJ7iBe3meLj
jAqOHijVLPzkV4Sky9CGw0SvjuasJOVIs93UYJM8XZIPz9LZt15CxXr/14gBJxwVfxFVWVddcbD1
L5l48Me/xuQ9dS+RhTeCDXNcL30XkPqk8i/y9U+9S2qs4XSUKnVks7LJWPVo33SsmT/qw/0n7jj2
aZMr8m63h/5C+G0xC5qkTvurcrJqDNe61pDdumOGB7nSjft27sCJdvQOtexdbc2kHt9/LRtX+19Q
G06NTmLw4Dm1WnWsaZ1Y7OlvP9/AVGp2RE3UOgD+gx/Imv+EueGcELrbpls64Xn+EfVxo+77pY6G
vYmJNpGqkpDtbLTmBbHhvFQ/kGT+CaPr1Aolg4zCmu7Kox/QAKDH4+LQAGz94Ib+7OgnVBdD+7BO
JVpSpi4/563zYQpM9ANu6p8d+4SLRrDclCaO5HGhx0CYtMtFOhTeXzz4CZ2ld5y+qgdfHgG8DlRt
0jBygDm+P6D+7MpP5nk0j2kvdeofY9vq2FnHiPSbPfgvHf3UCMXNjQcVgedCwoYRaK9pabfW998/
+J+M0FMfFL91ysnMGcMlUdr92lVpOe1sf3FpYhK4pQnNAPXzHEWFNH+pFxg6wNcUtSSIJ4VBhDzS
e1F+FE3b3WYOIM33b+hpbv2L2X3qiKKyxfPHJRbHMtAJcJeulgkkl38fF6f3PwjiX35SCafyz1KT
PWRr+uAw0uR51KVDQsYQJwdawX2dR48+sWGvCIyer+4/XvVu7P7xn3z/pTZLm8ZJf/LtPx7qkv/+
c/ub//nM67/4x9ljffupfOxOP/Tqbzjuy3n3n/pPr745EB33y93w2C7vHruh6J+OHz/W2yf/t7/8
2+PTUR4W8/j3n74A7fbb0bAhqn56+dXF17//RPniDy9oO/7LL7cb+PtPl3X79VOVfvrmTx4/df3f
f/L0z5iCBjLA+cH1aS2gf/rb9Pj0G/Gz9hGmKRmQJqlgs0iq6K+Y8Efez57yhKdVEAQks5tIqauH
7Veu/pkfeFq7ts0HhPR++u9bf/s8SJ7fBo/i5fu/VUP5tk6rvuOvn5QO/xxMylW26z+dX9quK8Up
rXKc6dTWuUO/08nonEu3HK4z6NDZgeELQtK3VtEDZNrZBct6sh4tVe4LaVHF7FrRX8UrgGHneB8m
fNMuJtC7O7fpfx3qdO9hWnhbjeny3qJk9EA/HopZ9TBPZwb62rFf7fV6hvDLpDf9W3hlzU0nIYRc
epOj4wPMDq7CtfyyPWrjld6lSvPePdJDqdxwb99Fy+fD+CAu9gdiyMCv0iiECRLlj8WGOn6Kgk50
1Nc6wcqi4yQgxbSTJT4sc+Ri39BnpU8uWAt6PoWLEqTLKRXd0JuEuqIO6ZMfqwT82CyZHZaZ04Re
JN2KGLcso30dx/K2aKfpIqgpo4eppiWV06/VTcpxy10yeyl9mPPU6SnA99Pqk/nWCY7Jc9u4ZxW8
OvEO8omh525mB/UdrtbpBdEtoPm0po5NASMp+inYg6DHF61n9APtyyN72uU8J0EEkSXNFQTAMbQc
q/y1KedZXReNqW6bZg5QzHfr+GbupnyXLf30PrChO90Inc3DLeVXjjtRcgs92GLyk0cnKe4hnZvi
gWWyKi/91Rq8KIRqj8b0mHQtJQpAp6o0x24eozGhDXSQ6X3rztF7h7VFXpgsiLps5yrft6Bz6G41
oT3rImJblepLDILm7qhlS3Vloy8tdy6DqKdllV/MhwFsL6CFpwP3cOakG6oTA/fLLqNezeS1d0Xh
r+WndRidbNc68EVD2RSL9wjEvYZ+YnBtXNFJtrsplVQkprxMobgQRXJEa/3SQwdY9vO8OnJXRcL+
dZ5kGh9Klaf2vUtFKz7zlYg+9MEYfyrEuqzhMmq5hjLNNfF6luT3QzzJHurjUmyle1XbO2LBgeTQ
zjBsqE09XAXw7Hglw6DeSDi5yPF9z3vTxapa6XEjdUEbnaZr9lTY0otoCsTvivKXH7q4v1xFsEhr
ahI1ibyoTZ4dKnij15ZloCSmjdLn8A3WjI7kWNiVq7LsMI0FD2uZhb7JQT1XyKlFdZG3XtqwtWai
pQfWujy0sqUjRjrlw+cAJhCVxVaor4nqwCoKitm/tGu/vPdM7UY744Gm7JIBa8J9ZHtOtBNwYvNr
F+vp+mZYEk+fUcCwknBDvaorDIBp2NtYdfM4REsTHUZRZsmux/LW2pMEowaXQlKcH+PuAgi0uHIs
CvtHywwi29euGNf9jHOZfR0Hdg8A21Jq5YH4pj6uCUnigZqLTUMsqE3BvvK1VcKTMGdO7pYfrFau
5rBiYGfCNdflg00osfeHQNz6NowueKVregRSmUhzU99ODgDfbbMTMBfV3Wqwnz3OyjMfVBt3jwOV
Ye8oV2v+BWuw/F1Qr7Bs29lzzrXwVBkmNcDYPuBANKFRan4j26w6H6WdUJ5cnAg73sGP6G8io82Q
YYXgmh899xofoDyUEIrbEo0r7j+UY8nQRHx42n/+rS34Jv3S1l39e3+6wb7ak9+Yx+q+bx8f+5tP
5vST/we34k1W9B//vd19sxPvPlWfvv6///rjRrz9wfM+bEn3Z2ZZYAcO2ykTbtMmPG/EliMIml+2
3sD7GcA+CNhbteD/NvX1y9YrnJ99xTGAP/3tF/Lf2XmflNL/3HihRgrHU47js4Nr4oLTjvQloZWp
WOA+On5cTTo0azf69gHhQ6CqXV41kARZQ6i8fLZmuQKBp4lbVPMxN2ZIP4ypP9UuhMg0aKAnlk5U
wVXu4bbXh7iZp2y5GK0+1mAUHqw6EQb9ECDhzyHMxO65X+Zdl54J3JFUEbJGTR7sx5jljNJcPDRQ
ijPKdVxXbEuKd4fYmtxEn3Vx5kFd0k0ZueMlXZnAuehm6NrqDp1mHMCzXpxRfYWj5tTvhRNtV1dZ
9nZArKlsTj3TQpjWdovfF3xcShYH95yeK5G6tzxoQ91eNZQZnKvVW3GkOsvB6QHFA5pNmvImrih9
fIWv7AzTcaXiO6t9JoZIqR3c4JHjN01qjeN1MAMmLxc5pXa+E1mdcbZGiorbbowDGgx6gwjZOivm
1Nl6DAC48RGg3ZTbTrAraj7/YTj+i2iLwfeHtHx75crZCLWwmhzJUsHQ+qOpUJv3MISzqf2weu0M
x8GTIlqnSzubRspxQAZ+nxzceM2X6aIeYNSs91afT3127pSR9PMfJNIM+NeXI5V0YFmyYkpfBqcu
XKlMelfP7N0drm4MDXwwKC3uqTEtVnkw/rw9KgrXpUnuLBf1w3g9oxCP0x+kf0/QyKupQHQc+A7l
dQpmOjhVDQEcp9lgOvUe/UQNAxQBKgqNs7bNwRPuNC8k8sN4YDwWa+jma1NDC2pGh6GVLoGYlmO0
0th0gcK3wFKH52Vk77xR2eal8qacizH4jOv9ALNoriMvvwnK3PHvvv9yX2MuvFyaaTvKZjrbLBLq
GwchyjQNqeTyfnabLKEUOK4ej1EME3DnGd0/G2+81FbV1fOPsnPH9k5fJXlF4NEvhFXFtb1TIVDZ
OmJIVi9+75dQ6KOHYSxzul4Ceze8Q2gm28lVOm5zQCDQ2Np2oAHQzU21yq7ybo27bv0mkzTeZuoI
7XSdwqGrnW1cxFbS9hQ6HJXpN/UAd0Ce+cRq/G4ak5pj+i1+7i4k1lV5SQj9Z9S/RmUOPPvOVJoS
xZlI2qIqKRUMltBHr2BcawL/LPKb4+LWcpu4AH9c5jIviiNrzwysO8tI5YoQraNGqUMrTbc1idI7
gvw9KZfgk+045xQKU2gLLdW6Bpy8CCncLfwueD7K2EDuHS/tPku5r1lgl6/OZpOU/DCoqni7vbna
7pnO1cz7ue4aTo7sCdrVlygtQFavOm+OJqBhjGGbzyyi+H8cq25lpT6sdpdggx3BwiIGMFuWUYWt
LjMvp4AXKGAqyuK0QrvLTJrzSiqj4jG6M0jyfetT/bxAFipueHlz0xez+XV0+k3Z4cEFduVHOw/6
zLkucL/O8/MscusM0cVqMRtYYNcRkOkwmWK76kBEhvvSWTxa9zDCtlWtfL7Oxkon674yHWN1X0sV
JwTrQCKlc1yKiQJQmA5+AfBa2RA9qJZ1QPaf/ay3eE0vh6Ie0i8+aOLTijr3cT2/K0sKeIcmxikm
PpNUX3v3YYDYw1+leHdkxcd+nGAshjm0q2wj21TbOJv6QfvDFaz4jjWmityYR/r9afnk5/FqcVG+
YO6xBbHVMjk2aOsPzkGJH9ndugb9BxQg6ZrvonXVmzjoec2z4JjwyPwxXxk0U5U5fKmrBuv3w8tH
vBQn2mbvZWVv3WkXNqwmPHdb3mI/KfhjYxtRmdkPRZszqjS1Eh64aX3HP5M4lHdQC6kVSHFPdZp0
A+mX7kwt7/tauv36zoYLEb+bgKpm/xpq9bIRRCTsNzVcEXhvG6jrdTK/qW36zaiz528cz97Gd/08
2h3Kbq1zmwXZtmZLMVoAQRJCLeOghcvYWW+NUxc2cocKMx9oJC+7nTO7C3ds0Y9v0LvG0vYE3x4q
IO+D7RHhREhJOI76XSwyrDdhRiWDq65jmqV1X2xp0Yz13OmxmRmvIbAOxqI1a990/qXMBS7Hh7J0
1mo+K6VTgRbnDvQgGy2EBTM7/P6bPkHeRWD7W/xts/4BPLMSn7xpUwqPNUnm98pfRW0fy2hc8pTy
MYMTwYtU2yOifFlm6a4nKW0QesB2cOSVt3gTq/Jak66If3N3A/jRbGq+1rar3W8DvTUlcUuXtH0P
GXPi5lfI5Xyh9BR1+qY3ozTvWHwDisywsNAkIsDRyixnlAKnxPqy2L2dlTea7gGef+ZO2BfTgSiC
50uddq6ogcHciDKh4BNlvrhoyZm79Af+hK9RVAE4JX0NSOXpQCu4WifPdpaTRW/ixr13qBbH1i4d
5xXxQ4geCOXekWZFsvEuXMjLE53WaBUg3Ifvv96TaIUrYB47vmRgo934xkVrbemoMq3NdB/XVa7k
x8meZ7kcLe2UDPlc0R0JHqDfgmYB8Irt7SoIxMv8nF2RF/1ryOzb69AuNF0uAF9J8c2TwGZClH7T
mPvntdGV3bYgM/PZ9o99ZM+8loli0zYhmPWEI31SbnHv9x/HSbhBFmN7VLiFL7ka4Z4O9iwfegyS
vI4XAluzbEO2astDmgnM6Qa/+2BbXX6ViVmp+AfeT988AU5MpKMEVsLbUzgJY5FJt3mdr+Y+sVLf
VG9ZLBSL1Bhpiy8vi49XDe1SX3jJOC4f8PmQRf2DJ0Do/DrqCRypHWBL5GoMT97pyaCciqDu8lKb
+zpBgeggwXyaYElW8fbOkSCynNNzvW6Zbi9BTFku1TReJ7g4T3aYVxKd0tGB+8mSTYGe2BCCIFse
xJFtQ4BK/XRPzwf2CCST7mIqlqiLd1MyS1ztk8bQmfYhtax6yN70UdnX1sFWua/di0AkIvevAE22
QGOKhN98pp69BQ6tQkXV7nGQjdP2XayDbRQbux2y5ZIMqdiUohYW6xst1Ha5lPQ5Het1W26BkD/R
UQyH7qdgJxsZfZ83UQSn6fTUZN31KIEfo7Mct1Q2Dfyo6DKFOtP2pT5SQl7r99WMUfZw5VSrYI9/
3gFru116hRK5yXt+R++4kosV0J/76WpdtzQRRkxkRc5H+noU+W0V1b0z38CAdNmO+izmHo/SQ4Iz
XremRCYW9ksU2ekxCqKINheTyCEB71GVzNmILxtclX63Zr5l3vNcanbaNd1e9pF8MucSVlirXEL9
HLNMbQkjIEzXXiXLjgU/5Xer27PinU2oD3g0ZkSbBNUfejEXVgRyJQ300Q1yMAmlhI+4z6mqxezi
ky9/4DCtGSgVey7JJDHb9oAjb4k5NNF/SoxYJg4h1dgLCLF7OxvFXJ6z0W8RYDURLhCLmlnzxX0e
UV3lb4FWP6PuTu4Kww5vHxwJByA+EBBse7UzWxanE3Pitu1xTXlWydGDFhhLpGilyIvxl1m5sCqv
BlB1cG63yFTUHNKhJh4B6ZJrfuxGmJK/N5F6it6dfuEZ0QWXXnhhkOUAeCgbx55kyoorxrgP7RmC
rXqeGmvvr6xP/Zp7prdxJi3HwLpGHt6mAFZxt8Aj2KdWFiS/l+QD7ghNzUc9dyeKHkX0Zav1Frdl
UKpUfF4GiG3BAvWYsnZ8sIS9js2llbEtOWFR2RlBdotzhj0cow52zBWy4zw1t2W0zFCKmDFrvTb7
kt4+OjlDTJdu4asrmjXFR5hUtrxwnueTvZnl2IcyNqUc99no1dwnYRp1mP2SopmEYhe3W6Lwkt28
vG/HT7bwqHoOp4RU21FedmWLZsGs3FotFo/kOYT+/sL9zeoZuIQoqAsxsXSlPk3VUIU5E203knfP
+weIAaGdxx3NdxLRGbuX8KctExFWnpBH1mpkbn//Gr7ZPAK1bRsQN0XAqzr1fm5SVWdja413tjsU
811i1z6im4pk4oOFWI5MutIJopgfrNhP3eb+EItTytI+cZqNw73SUp7ee2BW26rR3d0rvIHW5XMH
4z2hKyLpftO/LwM5+DG0yBklHpD14LC5ZHGieYMF5YBuOo62hGsU9nApaDdR0gpqEhcitmJlnzGK
vewTieW2FqwwWk39Ro+i5T16NkxxFu42lURSXoylcLULwM4L9w6D9SC9t6GtbZtXbi2gLlE1iO4Y
tYO7BdVICEhqX+JHRCa4SO5eLgsWhGbbF5mzrQgF3Y/a9j5YrCdaVjM0dbF3qi6zl7CFxEhhluJ8
FGTqkK3B6gjyWdiI0Q/256fH+Oox804dV2Ec7yFF8U+bDGWbhJiyXvsuSSMdxGdOqVNNLQ3O+Wwd
UM5MSXfjNEmn7Z3jwN+oDyx5+SKvsMzt1/W9Tqx2iNGIrUyqQ9mgCDBHOsWTH5x3WBzypJI1c3gO
bB4R7mOWUzTju3iRLS8Qwm+STWeuEW3uHDGeNgNZJhm1U5yl7BDG2xde5CU/NJ3ZSCd/vG9KotoH
hsFMEAQGkdfrVA+TvmmK8QR/p6vVd9pP8IZbwum07QamlVc7nJT60jQwQKp0cbf3WIvVafcpy1rw
0M8xsuMdYNkGCDh2x3yA1GbzgdrMk8r29gITLwdqGDZsJ3s+sLCSLGsvYf/PYjpAkGOwhVS6WMau
qHH4kOWTPiZMvPAjjDmyYzl2DQ+7r6xt03c8K0/FY6MseFpXzppyJbExM67vVO2NnC5nMy05XCsr
bwUFsonNngpN4jqzKcMmgkmX3s3GAx89B0hBT3BUBDmOGzaId5wAmSvb+pBXcO+X7S2bPlqf7r2n
yHhkiSx/SFI4zRfIs5HvCQJFG6nPN+g2vNpUR8ug7zyR0sTxF4CTfL5bUVGwpG2hIZsk7GjJ05hd
sc2of2+FA3C2GQKk/Fu28k2UXjdsaUteBndMtmL9IJ+X1MXDFzIJ3aQYOSN5Ekvvv31eT7qO1kpR
m/+2s4GZaCghVnGHISXnFabb4PLJrbdtqJs9lhVVSIefff+8zgkCGLhbNQF2uC/0VuQ4NRkuEvpu
tNO63o20Tm+5x74pvXT3khWwD+Aic1mXSqH8XwA9jHzbFKTGmJ1kyVJ2IAkiU+1FncwNnY7cjnDz
F5CcYJp+1Ifkian1ap66DqwD2yals7nY0/VJI0YeUuEld3MUDCTjQZ5sAwEZRke7ZWzvYr2Hfhq1
77OxAxpD57LM2RfS7IGU4iXji8ykV4Mgqi+yau/BNmhQNRi8YPr995/tCWwfuC7pJi5NPF38MADM
Xy8rXUNld65K+VYiomIh8dNkG0WzQIfsolLd9ud0ajQUWXdwy+UMixCkMyHUWaS2P7iY062bi/GD
wCcZ3/5RpzWELRrDZyUa7yofFYMM7UFsMSw+LYpzdcFKHNFVU7p++P5DeKJevn5pgio0k4pCve19
g67oeI7JwQUrDarG/qJqxw3lrqq5QaPt9nJDade6HmBgE+IndX73EtrGCG54J71GwQxfKVi2/AWZ
+WYo/QJ8lgZF4AAaM294swvJaUjxFEnWft3TtqAmPhP1lMv09+/f1JMz7Kub8gKA4O3dwvna8JnX
rxZlRbLKMRvvXoBvbWrtv0GYsgQJtqarb8z5CGa8Vvsq95s8Pk8rt+sNxJNiC0vibmq4mx76ORH3
SHpY1IxjUMF3qxEqQhSZoRKydjbqHAByT8zazY+NP9uoXlSZYBZ6oeg4nXtnorfIMd6PnmPb1uE5
JnMnuWHhKXR9vrRgZ09fwBy6X5MVERcQsOqyeD6oxTaFd+ZbqZAY1lToV6pDgXdUoC/xOeqt+xV7
HtF/fnkd60KfgIK+V6hAgDq7qvbIEgU21txcXNCw7Tg+w/8AmdhwoXN/guyLOWEL3A/U4uhiYCxI
+st14dXb9TXal8tETT7B2gQ2dx6gc8HEyza1Q7Ixk3QgS0Ei/yNzxW92G8qxHkU1n7DW/XZsohCP
V7xP+ruxQl7u7tYagPtzkUR6C9xMuj1D5RRRf9Glufzh4vvt6bdJgdZQbogEkMjrUUSslWZUU8zd
C2Is3Mpmf8mxseD86VMlUcjc4yqKOOOl/2DxfyJpvRrGklXfRwhBhVE738zNpBdZ5qzN+Db24y15
zQriN6BoD0OnYSenaJ1pKTAQ8Q5XDcgOL9BdBWMET+OmJnd7SYEtdCv8cGBB5oeRsbZqSfVcennJ
mhbc7K17zJhaW4V9FY9DFlry6awvI6sUxVZKalEvlPJ8UWMFP0nb/ZBhI4B0CYkuUACrRoqOBrMV
6wcr5DfLtQ/k6nngUluZ3jktrM+Fn0PuMsPblyWKrE/wyl8Cdw9UoPmMLQNrmO9XHqNl8ZNqvsMZ
64d51mlAKhDRMB6ozCk3EO5pYTPCfEDGSzE/lFVvxVhLzbDkPkPAQZHb6YDx+P317BsIXKgtAkBw
tBUjNUjp65E4WdLHsH/A4AgfX/y3HJsi6CYYAyQkZKwTPX6C3FZGYd/1UUOtn7WumHe5DRSEWN9Q
F/vR5Pwm66M2yiPY4kFKMN9uWd1cQA+vy+QhRjjKgFo8OOnZEQ7bFog/B2gTtbj5zljIly9KJLK8
sPVpn2FbE/mNTJZp23mBgniM/ioBMbrU2t7e80JZxl65flAZnEFzhvjYdd/RwJoqP4LucqtqPweg
DbEzs7DzF6LRl/Jh6nXbMPfLkiFROAj3ofh04wLLAblw3IRG2ZG6btAX26jOLYXoq5PeNrXh5Q2k
l9WQliTL49Q8wUmt3uJZR6AlpIPPYG05/fyMkX7/dZ/GAkx6avfwHhwiAi1PKc5D76Q00B7c+5cE
vmxVj24/tcfoCAKA/D7EFmeb7d8/77ae/XO5kVs1TVC1wwIT5ihD7mTXdM2CrYWq57cL/R5nOEYR
Ra7iAzWoMocn+z8MnrfPB/0jQRVY+/XJGDM4IvgKi3Vi3A12fz2kxby6Qc2W+japa9gqIf4xo4eW
XBqkfHuZCOwmzku332DBXCKUuYhjgzvwLpLD9sUUUc0H8YnaNgPPbmfr/hnXGR1v2T73VCeVEZwZ
uZOOTQ7PWxa+/5vvDh4/y1hlyPZAfbf8EU8lHSVXgmA08y57/Exsdz+MejsUW+PKZQRUIax7p6P+
Bdk8G4bxw+Sk2TofRgyAs35XWiCIEby9pwu1kmG7MTW72x9Hsa2K26QgdXcv0N8BgO/NulJqC+Hf
TjPW2bPXac75XF+tqB+10VG2sdbF++r5QUxkRfPysZwBYsTOdfrB/v+cndly1Mi2hp9IERpS020N
nm0w0KabGwXuZmuepdTw9OfLyuREYyJgn3NFNI1dKimVuda//sF7x4AcNu5dXYxBMF9NGGmI/j5Y
R2bDzymoMl+gEX0/Cpg6ZcY9y8daMUEyfKcqrMZ6uefrzWYX6iCT1O9BfeOvWDJlDPQChphHQelS
5WfPXyVXnblJP5cPKcNUHtiuMFT7NqMM2JP3lQhyp7hqpaiS/YjfmALIs2oBe31OGDoHX5IqUpeS
I6djTFaCRnEkmWdQ7iUAIv5Eom+SD+Y9xgogAHtWrgcEO/Qerqve02xjDrIiBnQRNN6SarBDxrCw
e+L6dsBQ6E5OXC11QkGLv8eXAL2X6uyjcSmQitlgyd6JfAuLJ89WrwqJ1seIxiwhi0qJB+M2ynfz
nEybIHypZQY5ZOeuFT03UTjdyAqFw+7V1k2ZbCl/aeZE62A7dnKHu5YXrjfwJRicndLZCsf00SYl
usHqEA2oj9Zzy+UcPnV2v67Zpyxx63F4cYPS59M70HDuRhfO/oK0hFU3F7eYTKr1XkXoqu2D9LZY
HCdYn86DKVIgVlAyPa5T0fs3VhGvZJC5Ygzyd0WflVzjnPsdP/qb9/lyBP1r86AxZ8virfaEw1nF
FOTH95lPhw20Vu17SSUghtMOQcnCgKgmgwtnEAwKKB29KWCIcdRkDMPaiDQ/C0Mlx6+BhFWuJdPw
oEv7EApoBtCBTwFLpz04XmDFdIMamIYcwii+t7eqTo5Yv0HBOdHhWE14qEQGt+N27UaYoE+SuZ8a
I429OhAM/y22M8DRFS4nsyE2ZPb7XTP2fH4F/y6TY4TlqpPkq9OfM0wmrRona8z0rtPFKhmWMshR
wgz6Bsxhb6Nkw0DwUFtSoeYVnoIU4GaA3xdNxbD90A7gekDquTLWOjOkXrrpvnIcr46//yApS70V
HZOJFVvjlSHDrT9F0y74w/fEhLp5d8Kl+WzKuNTrJMzt1fNruR6wPLkQaXSJlxFDxyXpSZAh3rhR
osg1/j4kw7sdtaMPhzApOwgqTRFjoslT0lOOdszytr4f1E6cUU1tqng0NeS4p4mVT1j4QS+nCRRx
3abvgmCq0SMeUOFNzGhM/WhIIYWPVUz/vhC77/Q3xASpIZXbb2oQR5PjDcnJlyBa+TUQwcaPG25L
oovXvlk9HqIZ4BmGkdtRLnHu24xICDfJEsh5h8nug+KvUTHNm7M7+kiRb5uSAiY8mrlBzJLbPKiZ
FryF36WevZFe+C77EvAYrzYDTJDLt8WayKaA2mtK3zUp/rbdmZMpatorTiXuwHkEjeAWMVRUm85e
MUN6Mm9zTHJNjf4cV62tvnWjvvTxTrfneX6YEt9qSJjzC36WO7eCNHsSKxIvG7L9ZYSNQekFIAvy
NVe54h0uKILVvWF6uD6HAgIQfJi4Vn8Xi0RNIpykUFObrp1ysqpHiypyO8sZxBGCFapWfkkwYzGF
1+yYOf2rcCeKsVrUJb+qZx8BmWiiUHVmGG1boPqQChV7D2aUR6nUL4UCL6zFBgiii76Qz2i0uEZ8
fh3/HW8Kc3aUTUG5PaA8hxB7T4jMwF5eyepCcSMCb5uPY4q9CQ5vq6TEvprdTuF8NrL7/tVeMpr9
Z49hbPmxWyDH3uoycK1LNbrPFUEF0X8NV2e/wva+buuzmR+UExSz/LjN1sjUeOUxdPe6biX3QH19
DJEUDQK9fZC3d3Jh62tPg6zpK0gjjbJlPdgoJfcZwUytituxiFWtGJQB24qwu42/CzDb4BsZNMxg
lUMvS2rL0alSHIuLoFfF7LTiRlqfw7VvMmT+oopvmjhx4u2uQIfBozIXHPbYJsJKGMhHB36EK8ln
2jZeetw4l8gZcSDsuRooYbN2S8QRIf+MTL8tvDSd3/k23nnyOlrsonKv3D4TgMdLKRT2nYdrynVt
+ubNuGtwcpd5uWLoE8JBzK0rBDqbQtrbEC/C22nm/7k3RTovcfqcy6VLh1u3aPEby2Amc8Z3+zzz
ASzKlVtqY53FT7P595QGW2wxO5cdQ1obGzQ7tYbhZQhIUnB5qy/01ciTTV/eb2HScGEOJhd8nLmZ
EFPEPpwjRkr7dMXbHfGuDzteQdu1+XHXnkd8sjz+p8iPNQPX9l0SDoz248pVow4P52muC59pNS+c
VoUxH9cpCLsPG4ZuAQbRlyYmbBLFAWG/ZImZ/2irfeRnaXfVU5/EiimNofCYQUrpWEQb3zhuhIb3
MG9O12G6iM+J/bEDTCspp3x3ULOpwFUMhhapRePd+6nTZBPOHpcpmXkZ7bwJZXjo+tSxuhOicfW+
pPqBoTlSi0x3onHHXKi8GeZK4ZaHUa+1We7idtmKsY7uXbEHMt2wxU8vB5M5TCq5qAkCYid/xBrS
ZkO6AujNMWvF7dRLPjLAUE51xPzWG14jHXSF9mS+sb8geZoO67zCfnxq20ZtSTSDqLuwqJ7n5rW6
bCMLryX7AccAXrbvOZNDbLQPbNc7Mpmq4wBbr8MMZ0Ml66qz8q5zLSLvTxU0cxk/TfQjrMlJ+up5
FVHQM4NfNEBkYaTOM4p91iJtecTIESrRwmN6sTFLKAMMm/WsRkpbgc5m+ufum8/GCpSoYGaHDYUx
UxP3aqfemCvxjA0HmXxatfdYmBeztXGyKm6BuXv7ZI185bTrbQzMyGN4DxODJBmJSQ2Xg6egQnaX
S8lRJ2Cj4DQhVuLUGmHTu/a5dSo4nvBzyaPBV9MacmXSKtyowC475ZHZ59JxYY6ey3lOw/nuO3IN
Osh1J5Gl3sgyGTr1QuvhRE8iKZuQ11TOdoWAbY2/4knqsju5aJ+wSSa0PZU4powhd5U4ABngsmFe
s8VaEstDn7QMO3ATlvlD7lTvO/4ZLanyEVPvskQzw/w1b0u1gj3Qfj+8xXpXfUHoszak18GliscH
V7/S4c4M3UU0U2UDf9vJGMv7h7awOYmuwpx2N40xqMyz+bb3Z1i55JorhLTc+pqtIOXb8rG6sx9y
GXflfUBJ1jfvk4sp/HPvdAlXtNI78f9MZWaGNlZgl7LGh90tquhlC8Nous0o5XhC5npqfaa5l0Hh
mlii8z6Y5zVXcGwgos2FoEWiI7TUho0xtlCyCXxlxXRFrhW40KMhi1Wp16ttUjPIZJepBbo0AxXP
hzbue8u/ynvIq9/SxQZESnI1vMqkB5CxXqCrDAWeWjYahRjhRrOm2Z4vN5mtn//CX6aVy0Ndz/tQ
3HQrLY99lmEAGHT0R6QJyzURB+ql62TushpSNRZ/rWgN+9ct3tuIvBP9mpgviFLusmrs+kK1xDSY
RT9Ce+hfzRYDgM0L4MWFAsDMcZlUi/pkKEOCu2927HpeAr6ypiSUGrTtu0i9RW5u2Vw+Mq6Z4kGK
puAQlG2tXjtHD1uqylOf062N6t9mfUAOTaueAmQnVb+YyXU+JGoeke6ZooWa5rHH/Yyf8xuphhQp
8gH+qw0oHHjNC2LZsOqLyC5Q0+ELO6PUO+B+wQ7xBOIxIIpT081dzJdVF4YbDO1+9gDqr1wcAdkc
/HlR/EQzAC3cNGN9lqsA+3I1+QMJp/qUghwVVkNVZR3HfhhUkje1xoWEnw6Y7u8v+ZqMiX+LX7lr
r3cuLB94K+Z7m0VkboZ5s33Rqok3DjZq74rwi2Rlma9vNmH81l3sRycKsQB54AKOTxmDRDcNj5kL
kezWlWQjJVeLLv6a2d85uDcfzKy9X6fOwqkWe55ymWH698nyDTSWzfJUJclETeviBRl8EfwltayG
U3pJbMJ4LhHHEEzXTL4COjBIUp2wz+EBKIFEWrWyUFUifiyZ1aNxU0DXL6Ma76CSrQefP2QULnwI
q3qgbxVt0kzx45L3hYIyGs/jNw44jPBHLHJIbGCgIlm/ehIS6xdFLeWLedGqXtQBg7zqiUkVlzt5
M73WCbpM1buHoMC24A9yxxVk4w2RgmzGfVUrVyMIFBAj/2Ewg1QjQt3QqYN/znMFU00iUejhrzvr
H3lFzJxhEwkE4/zpubzcb3CyrBqGppla74l08s7C8BNJZzGdvJJb84oKRa2c0V0IRoZtJwuvuNfr
7tdX8eMoRF2Fh7KO7gkudsgRoyDLf7HtB4V3l2m8P2FWo3ixejpKpAPvR0RLx55iFj/+Pr8f+/+I
/fPxmKfy5RmFw3Zwf0ImpcRMpRbR+uTiw80qn3sRcqfNCACQirorzWuby4ibQNf74WVv+C9Gppf4
mn9DHcAMcJZhLAuPRe69xWchmIQUZn5BM8qCrh+ridZ76U85GIdtHed69AqsPru2BQGIl4kHleWd
6ssZ3yjqkenB4Q8mYfGeqTPlLwrseqSyjZNSERuxkAELT8MLHXTGhzT/OrdRWssPZdmoBs3wRnNg
xaA+p8BR2+/GDj/ddWgesRpMg3/xKr7N2g3tjMwZa3QfI5S+M+a8l/2yxE2FKkevAMyHVdnZ6F0a
U181GYf8pd6KX6/AH0FxlgBDemYNdoDsmpLz7cylgI/aj34iHzN/VTz7VVJac6xcmsB9yS/7b7Mo
Ec6vP/inF9C3g8DxaO2AxVGpvwG23ClCohaL+dHXVVY4AKeV92aEO4sePoMpACVGZ5n4lupm7deX
8fb7q42AIz1ETgc6/xNbYV4cOab1Uj2iPtKoZRbwGICwc0oiXhBEBaemvqz6X3+yg2r233MBl9cP
VgepGFCvQEneAhqk6aRwehPrIatHhRtU+GA5wTkq+m6YDjjiQqyG66nGIriAKoBhjnp1CPPSqqOc
aNI0+eR0RQGf/dfX9naJIrzgXvi80rHD0OTtyCIYd2gAYWI/GFjF1+TKaY5p0vQSXZqUTcpMg+og
UJWD/99sUpeV8O99wWVUDFnFdRyGtXD13m6SgVJkCkxfS1kKDMDMPYFyKe0PWzr1Yj7NzhTaX7Ex
VOWM4w2N85Usqobkh7hHCAMMnYZxUJBqUGWe+3/SODA4dVzhE4HkMrb0xU8EHY4ZCWE/Dh+/i+L0
Qu0sSicgqaigT4pyn+YAkSqUJmevfS7z14/M/5HSxFW4HjcqCnmVYUT9RGmiFJAKzd0eyUuvOJvx
TGij4THGnDx5wbLDCnAfIBmetm7XSkAjbs4DuOMVGTww7p+m0N+68rrbe7v9T5dMafk1sxzUTB4R
AY6EaoFZz8puIDZLTcTJ+oDjvThuyj4MtMkkR0DZ4o6b6h2XDaUOQwaqiKYGLcWUV07w5hsw3v4V
HgQEse98DbOn94iS+JXzglJzwSFa+vhyRFGLhvmEkZ7K8S5tBNnYpxKXTBVqNougAnciDST2c2yZ
PRkO8gzGjO91c2BkoKSZstyU9MyWPQkXfINsnuvr0iOQiBI+GtVKrtwsy+xz6LM3dzh8euM03WFf
B1sNr14c6l9+/fQuhmr/XuQwwHl0EYRckCyH3vPHSgB3yUwsTAofDUrc6a9P6UdDfMdhZCcROtCl
ipniDQyFEKxpKrY5uHotSS2LWR1jNjlo3L1dTIo6qDVw5mvXjKXaP3BOTO3l1PdRkPxuCPl2Bons
H3oHuwcKJEhCbwlrGLV1AMD28EAz2PnN32jzM6+5QghEd2Q0mEYttzeWEiEg5aQd1VseIRKKwfSb
+/u20gpijytBbhzANuRWv9lE8F1FAcaawgE3ivbss+cPU1fewqsQ1seIOptCM4QYXf/psomxYFdJ
1qO8m9J1seKnNRQYZJ5xkJYEupmLX6pWNTzQfaPoCz20N97ubKisIpSViTVd/fo7/EiPoD6DqRIg
6woQieEI85avKzf4SyGjtodwt6YBYsCY1F56slZwL2XR//+oDkIbMiqhY4zqlFz7rUMeM5Oentyv
H8xA0VTwva7P8RHIaRb6AKKz+xtuxtvnxTbm88gQLcE4836qz0vZK+LG0j3kWRGyWdY038GX759f
hRBF34eEYvH5pHYgEr/59c3+6fOhhOMkdSlHBUkgb9ZLU23ZtEVOdm+kEQubmuqpf1Bt1Q5xEu1t
76IM/h1L6acL4DFDeGJfQMllc8T8uCEEwMcBlgbjHUy6yw4oLk22Ofzw/FXIGuuv7lGwDliTfv71
DVBf8N8bUuRQminmAgdL/POhVq6LQIqabvcFG+T+KYrmMcLVKEgAebjowcJn1UUs/JsX1X1bFVEJ
chbEMJGoDFlzb7536XvSIwl8uEdZlPXzUyi6dnuJ66HYb80wvcEsw/s84RFM48p7o9pd+PKqdckT
t1D4N7amNK5jCFFvPyKVAfK7GtxaoV1mWk8noE4pZpM1awghlk3BLT2OR+ylhBJ8MVVVjIhf39a3
lRX0WBY2JFO4d1T/b5ucxCeCqnWd4n6KpXc5dV0MlzHJiYayJ/+1lH7xXfuF2x/joRkRnbRVjw2h
8TcP+e2WEnGvecyRuiqawLetyEKYWOpNW3EfXug8OCMx1NKVnYYBf/3lf/44di6mdwghIcVS0v24
povc95lh7v4dtiQhQFnhKrRXVJICdhL97xtcoiXeLGMKB5obNjGsO/CefvuR45isBOlN/Z0hABcX
veKa1t3+Mo+LmrUpHb2s7rNtQklHakIwiu7Jnae9IzRJeIk93IsOnoR8MGilEVT5Kax1sJV4AFBd
CZjYXwyzqE2WGLldi7Lrvb/PU4XRGr9VHQwbvAyUccmmRljdMqqeg0pFrd0qqNVwLEuY3SDCgtYB
Knjh41ea4uXPUo2zyDlVg/QpSwf+eaQZU22zqA6hgDEINNsmFRhZruvQpuxbZpmyVjKuWrpUo6GT
q9KUBaXeiGyQ+Y5bWNIz4jsio4IVlOvBmyRJgX+xh426UJQtCpYc0MbxIaYpaFPyUepH2c3qKymX
iO8SqbEgngj4VyNpib+rF65Nop0Ca0gqBR3qjqJSLeDrlmLTdhUNpGhg5DxYwxZcjzWKnPi26HcE
5xqcse1l4XsXzEh2jKdSJPbv9c0yzYrZjgutMTbAmRkWtKvX7C8GbQHXVN2de8F8NDYMuKZw4gsH
1W58eyuuE9SBm3PUlDnTCUZurG5m2EslVTaz0FYsyuMjv4DM/+bZmbZANCIXz1XESkLjAMJJ5oeC
Mbv/UCFHBTFPOIB8ncRSoCvz0yqfDki1fIRFdca3BBvNL8sVs2luoDW7ShAJP2Borjpeqzi4Ixdz
ie/zORznTwUeEUgBmS/4e3zSpRVyoIZCzE7qsWYeij1A6uEmRyz6U9Wj9P8K8SkPjxMDl6A/S7tT
CHmao0t9mTdSJTLUjo6VQqaHmCkPgeMDbJ7bqkSSc+CvQDCnsrD96yFt1Fy1AVLAvg0+yer/ueup
RhVYk/cuLQN0wScDwhuoy9WDcwNDJzO0xNe6ElKVZkAQ4mmw+6XMjv0+Y6C+DBvX5fUWhp41LE7s
MrJiz/yXld+zvzBbn+e/ATMc8cJQXM7vsMepO/cKazhrewnFvlrTO9R7Lfu+T5gp8FuJZH6Ezljs
zlidRj0HNhMC3AUU/xJJ0WXaFOWq0wzBq1ms9MqBQ1nYFURMH0LmjmSTaTIAuyF7wfVex8Egn0Ny
9ixmTxphZ+dVWMugdwFTwMVbIPLPdSSc4lkv6zlYeWXLy4srbTD29LRLktras5xstQw1WSGxmHfc
dJZrqTBizezRrXqJKJSFqTmdBVE2vg0XE1+L/dT1ic+MAFWdml8YRVdQlEuq/ONrfwbCrbI0Qyg6
JPIpxKR/gehl+JzNmnHYmm+ql1i0BcjA7IpZNtJM0i3wftFoqn7VyyiOrM/SH6R3jvXWZWZ/JHg2
avu7qCunC4/VvugtzW0yngED0ay8tIQzKPW2npoA9YJLGOCemER2YkNdFbCHQfGxs0ntl3WiumB2
ZlwP0rSfPnakE2bn1vNlDYSvhxx6QhVEq4I652WveICgNeoO7WSgZLATuDNxetJTtN21W8YNQk86
6n5WfKWYAQb/XtEE+1dj9DMtTHaJQIDnxAZPsDbLNARqh22ROWrI0juZnz36eRvs+M3ojTJvkohN
tCZTi5exbDO7LI5NbGG9cYgtAUul1y8bLvzq912mHYO3bdEfeITxdA8JYR1k9yGZdmxWgeYw6Ufz
fW1fdr2Ru8AmH8KN55bpnRKhBpfnRIOiI3HIqlOgmDI189Lje0Mq0BQZ0Qyq+0lXNRmWc3A53DR0
ZGbt+Day05vtQYOMc+GoV1BgFcFzDTQ1ZAD7ZV02/ZhUVXrsiIHeX2KydQoEkw1N/HxsLJILIIxC
+OB+600cLbSgSsfpQLWQxNaqXv679vIyff/fxXYRAJFRPfLey6ZU/97TwAW2ceoGNLqiTCubtWUe
kI03P//Q3THQzD8U41bAFTLHnAgnapol2tW5ZrCfsiVvg1GaxtVxr1dLQ4qUAdCjR5nBsKrUFkWT
3lcIIYbJdzWrCbR1hpPo2y0sh0nNOqnTGej92SWzwuorFwYbZYL+L0cD+Kv+dF27wSdSjYMB8EuM
IVhHhMUo0WYyNywWNKmKUBRqdQ4dZ+08FkRJ2w99cBm1dVMXfRlQV2Wfsa61CdACJrG+VUUQGaV1
VUl1qpuhZMfMggPRQNqLSCknlZ0D9I1iVs4A0pWsWCO/ipnQWcjAEOIB1JGh0ZTelUUAgdUSMH6h
sI8CCzDAJiz8+SpgxqKKjkhxkrQ5BQCA83iebRsznvOkiet62cbah8BUAua4xzCJHeA2790ZJiA+
cTuJnGnfoi5nZFp71n5VDa16vjwhLtxsyKZwNAsdMEBh9uWmSFBmPtsMHNzPpkOs/HpTs2Mt0otJ
N+YXUj+qM9vUuLMuqgzHC4mOohvFBNTxT9AcqhXDxIz3zm9cn0ILDz+1z3rFNLNgoMZk68eJ+fPU
4ll/Ee0MmgCQuHRzxBs7DD6xx/DSOjsZ7gkkMFVVCvMbqQ/5jZzoChutM1JzENtobljXS7oOMnHU
YNXmKOCqRmbUvPn6PIrdGKKWBSeYAYzenXTxNOjyEHaI2i3M5DfVc3asm+C+6MmvWZ57fuE49ouy
WNAFqQaqRl3ZwjsOcM+TmVO7sOpgJHEn2eTBvW6Lmu8F8cLCQDd+1Kt5TqGFwj3R71yhCM49AWvS
g9s5jHDHwttoImEVb1M7CcRrrR92G8A1f5kKXBFwMsjgGD57ga0G7p5M01F+SlLZ+C2aBCX4x4RR
0cFoARThQDN6rOIC0vt6JA1CU2PPW3BPXUxGBNX00czgt9GvJNy5BP1XdpxHoSY+RuxSaNIcmUXq
pe3Hyu/b9/aSe+je65xRAoy3EkYtk93Lbm3eMWjz+zCfoijfq+DWgBVWukwlKaYYU2TBoS/kBcni
lCyb4yTZjJbjZjPIZUqvSY1e5SsuIZ+DEcQh3FJiptmnLsQBU72Wq6XWosORzMoxN9lIEDmh0cOS
L1ezNJ9GTSFCkNpM0ZkmZG1J0MmrdCz++nU/+RajwPwQe09EbBiG42fzFmjc/WAlJ5p4ubrqIGdD
xNb1/K7mxZueZBmZyf/pg1EK0cIDzwD7+wyv3kJxVelNPUa32R0h5H30utEphJD8OxxYcKLorbUm
05yjgm3+1x/8dhgCxE9DGwnmZkw9xE8sWMuKMMOsm+ymWbYuErcAq1OQ3sV4zEDhhuIwh9H17orB
gUezz9lYNUeRbx5uNgFn6uASTqW2lsnGeaR8ByNwXrr3v77It5NcxrdRBIjthTBX7J8tjzbYLmHY
Se/aEJM0HXE1dnEDsV7xwY7WrrKusJ3pspDUzzUKo4/rJLuuu24rTN7yg1sPQPlDm1tteoQ0B9eY
3DThevhEap++nvBxMi9ZXFZTHWZ/qAi/zKhUPdy2sXMBx9Vvi3+ZCvz6azoX+PNfGBmzcwfXYkQH
+JMiZ3wLn9gw4FibKn3Jz3YronRKG4FnXhw7PTZ2hGXzR+vk1P4Ybcdrkp4x283ad672kQs8Km76
x3BwrFeHOESJMdVloGJs8QwfG3wTCu6BPOx6yE42PiDWdMwykgofB2bZm32swywTBbpZW+k+mqWa
SfwD3fHp7Bac8rEopHPZ2Aj7i0sd9Ck1OBeyI0v4EKNgwKd9VmfEq/EFaquu6fEEb+Ldkdcdljpj
zkxn9LvHljKwrK8BfUf3KwajcBfOm1974Uu5Jz4i21CQZVaeE0m0lLjv3YS6+nqf8Th4go211TQw
MHW6isywMm+L62qLm+TRUV03vFs/tghPhaDTxdvTNoyR1yGHzhVq4FvRnkKjlRiebrdEzK32evKW
JLfKs6m1/HGMVuvztmEf1B5Hb8CZ9UACWmt9Eott+9gWtjGpDoQt2kDP1zkJiuz1y4YYAKH1Pm1V
es7lODIWuHAMaj1RSVA6hX9jt5MV1yktSA9oVzaI805DPy0sO2KyFQJjpmkLHOcCpbe18Q6f5DqG
fXqcvI1O/sjOCOvztsa2aB4+wRvakUbZfYyZxTOdYUEYGRGloT1i9zt35dc5Wxf7lerXjW7nbnCc
9FiuSTUz34LywOTMuHfqpimPSDpsz0OZzFv5IKNO2SdprYKxNDW1gMUjpUzQfZvcWyVwJtZSVdMS
IdA8UsUu/lwfXCo8+Y9+kdKiYd6XhcGCzCAgBcAeTovXSmzsisgqXn7zimED8SOABwYMCMzWjg21
gDLwdjCGZK+BR0CGl2yz3JMHmKxpW3xyoFXii8lOmNyE+OP4TDertqniocO3w03Cm6XCCvW0OmsO
Hjahbjx12CM9LMvUgc3NTvqpqmZscWJRp8ujG9ZkAWbEQ93Z3APy6uDQi7S8g+wKjlceK4If7NM8
8P+y69otrfZdUWKrc2d1uF5dz8gi8hMxRvJrMpZbceWRS4sKznWGD9gg5O257ya7Og575G9oAwJ3
uSXFFiv11iPy7dQnaTgdcwIGUnFypnJ17uO46Z6scAvlwUbtEx7mOltOC93gfmiyqDuBzrTxXUoU
T4SnThM+YBrQxOcFNnHEly3Dj1UzO4/zIOSCMsVzvzgBiaTV6o9kPs9h8TTU8Xwaptx5WWtimMpp
+IrXe/9Cel/5VAlrdQ77JCCBHJgWJuSUNl6GMekDcBWz8NPqi52w4sIb6tF+QINj/RPL1CO2q6hP
G2KIM7zm9Bj6Y3TDd3XOtpWxB7XgH58CTFUOIwQQjLri/WHaE5Ee4irc/rCJErhiqi/ao3Sq8Z3M
++594nXDI7nt+1W5Tf6HKbK86yS223NbdMrJEPDgnmFec23TOZwcsFtlLRM+4jyU3nQYmn6yO9//
i1jA7I9knIbnjen8Q4r92G01DsR5wkIUpzZvHeqlZT8Ha0GmYUwINal003zfwoVSIcbOeV+G4lwW
wsW2THbpAWLX9k8XLeXHfhbL+1rY0x0mZRkhlHZNiOdQ9OeqHvZ7FFXxR1y3qjuHdKP3xLlv4lDg
5nqALR7d25Bf/6j8efgjxtaOuMLcOoKTJDf+MHecJoBuR+AiSwCaRuJGyKD52E0LMdaKg3/lbdL6
mrp5+xC3HYgHTeNHmNkuNPvBu17C1n10vdQ6Lbvcv5VD0r6mQY43z5ZYp1aWA6BU4rw6OKjdhO1W
3ni5v73bXWt6DFJStJ1MyttsKZAxJfsGnzyPCvLVW/Eep+JoJbexbvgUJzlb9K73XSe2A8EFhGtF
VZn8B6bxSxy086vD8XYNT5G8R4weEHn57Id5aX8SbMBnay3JAU3D8Mbb8xZ7spEvACzsf4oo5pHO
L+hsTy0BIl/nuiALBWV0+8DSpE2Iu4X3xG0Qd2FKRn1ROg8pBjNf11xYd707oP6i3bn12U6eCZNG
Qoqf1gseM/uh3WXxNSN7pDoubgN7nuBJkBJiDeMaKzhYwpKwamhCzSsbau0dXP4oDhw8JdgSkrzD
5lr9n+RBz0QhdMVtOXcze0a2l89YFE7PC4cN0/ixuZ6xuTpEwNAfA8iWLqHHrVOWRyuXGR0y+LnK
2Uvr8S8nnJqnjGLtbC1MnU+JDO38kALNndF/viwFfoDr3H7Odne6xdH+b0lIeADuj/d3uV5Zc1gS
jej2VzQ+nXXrTH0ZP4DV1Td8MfK0KI+6JyqKLCZWc0kkXACXIzmzwHeQrnVsryTSKpfqwv4Kg2I9
LrFPRIDorL+sdCIivhty8ie5quqfYG/8myKzxD3RGf0XZGvWXUlLw8sl1sdUeMvdnI8FjI/Ar8nQ
jvq/Fs6Oe2fzgz+wqeuf66S3xanJyukq2JbghYTKejglBL7cERJIjM5MQfyNDJBsgxPZTfh7uBiJ
nTN/zB/71ZsxtUnG7tSVftgc4hDVcfQnQ/vo6I7Dhjkgd/hulrV7stsFavoejB9aTNzOs0tW7xUo
hv0hZRIgD01UJ3yhlr0EMu8H5PjWs4MH3LfW29h+4pz0Y9o4cqHdySZ6JsrPkTfXn5BngrKte/Q1
8dr0jxJKw3hoFUXloMKKPzox8VrF6uDKnidDdZ22Uf5FBPN4E1pb9ipG+AMimUIcURa6w2B3q8Oa
EIF4GJHcXmHw19/lbt6cMNkCBRNlQjxHl/8TdeSUUPhGzwNIGvZwIr2pop0wcDlOCGvc9L7eZXff
59sTF/53MQb13z0Zlww/cQlsS4+9u/emM/TcnJ9iRndXiil+QrQkzlvuD1dev6T1wV/yjuBLy38Q
3UoCWWd/wVtH3K/ligaw8ghLjh1FeefdPeVDV/25CzfD+9tvR7g3U3zTCTl8CvAgwkmtLPMnK7Xc
I4dw+6EZVnlDTgnxn+xm18u2JTeCzy5OoRTWB1LUJOZ+4J5kjxRl3lyXaZQV3zS7HpRQMYr3PMIp
otwd5RmS770C4rRkjHh2BXTlOIxTRbpxmqPXMu2idpbQqIexHTGstnFR/KQPhslesqHQz2nYM5pI
+i1v0OVhkHqecP+r4uNapQQRvYQIZ6ljCzIg+Ce+9rSiuFJNqZ7n7fjFzOQidTPCqQMgAvO5NZ/S
/nPix/UqvwMtewO1g7IfVdpt3PiN+Ntgr4wusAI9jjWutqdtlnJ/hF2TDjdDwngDd6q028gD8pag
eSrqeZLzIY39qTjPmPllZ2scvOFkWQ2AhpU0W/TNxnI1ucOy3qkRMZWUeBb5BstVz/i9eRZLnxR/
Tn7aTh32JWObf8DMM3EcgNmycu17hr6rH1xjf5D2+WHGUhaz4wUD/e08wXCMsLzpy5a4etwns6tk
KTi4DphvKDkUmcLlo5lwFnGFRG92qHROGjGKL05o/U6oVAzjJa+nbxgOl0S9TggS/H++m9C5XVQ+
LsyX07vNDnjForDtrpMyYcgO7lbuwVcKsjA/z8UykxXeO2Xz3rjy1zuj8ZbHkTIb1FOSGAIciVBJ
xm0Mifoa/0PPqmg29raodmH1awXFoLtAe/ykS+PcthSMZsYLsPqZAB1QqfXjs7GQM4quOBFVEJwT
j8NveKKWAi1fjJhJD068mYy/4rhH1qhClqgt+Uw9WLR2LARvNT6ohiD4V11mJYYrDA1J8VdZ54oi
hnOckpbqkUSm/86MY4zwql1c5Ume2YsaCGvmue4jjBxCC12lFoL1eaMgNrogBV3bC2oVrIK0BsbM
kPTVlF7Es200cdmgh2ayIx01OUMwmjSV2nyi1bnNQulL65ZZn5fjfhNya9pruu9tcN8lsh1I7omD
cCju6YuRoh0kE2C7u9tTIjjk0UUI2qFiwYeel1xnVjRYtY8wDDOtl4paxuLIHG2hRhdJCAMF0Dpx
LOzAB1fCyMDxvEQSem1UI20fKTVmny3AvWYEqvG6wI646UZCOLl1xkg+dekOpnOUY+H4DQP3tGVk
mUSNH7J6AgUvXpiziomQRbc061iNHloSQ7Al2Jcd45Vrpx3mDaN9jbT2wl1XSB+hJV1s8S7osdRK
X+m6O2xo0tiBbw+NR02EXk8LYAyI7Ok5TNN2agb1ncOrH9N3WJZhNQBqnbQ7IymZxeqBJhQslf9A
ilUH/mdQx/DCUjdSWjoLBRsGa+asxXW9oLem9knKYaMaxBaSSxEuei9keQ2jQObco8UADG2pWo69
Yj+8btrBcN4ZmLQoipYsrZXhTC/+wApQ+UZO8Gfs7JgXdA6ozfw1mjFuvAjuzBzaiP6CXkp6FKK8
Mrs7VPiqrS8rvmDjq5FxtnGOYtgwK0ZQqZyrWMZ+GzE8ufAR4nyLtxPOj9v6pWBbsD/ZOPh27M5x
VtRX/0PdmTXHbWTb+q90+B2+iRmIOO4HAFXFIsVBEklJfEGQoox5nvHrz5cF2GHrnnCf+3gj+kVt
karCkJl777W+hbV0HF+o2pLXUlKGJ+blrpp9EnE+gBye9ZZmWtc2qfEcE26df0jIsjKPLfWY9XFb
S3qLyT4DtUtfvY8KPAeKiWk09pjf/tlJ3166fcy4GzHGzRZXjIm8olres1DsRufdsjxeVOIkNPFI
EtIt5/VgHPC0IZYoLKA8m+645a01XyZ7Vt3vVcxR+i0ze1not5t0bX9pL+aIrQvUhUKqOrDcy0FQ
X2NS/1QQW1u81hqIMpLrl2FehLcYAJUTf1uPdhTRprEBYSw/Dgb2cT0thHAufmiXRk09eOE61e7E
KHC7RG2W1YVs1jtLyLNA+Th/3SajaldFXCljY8OvF0zkNj/YduwMoRULF7nOcrfXnItDXqehwv85
hUJOjTY907ZG79v8YjOwqd2MLLzORLdRYPMmGeDj7l3GGSR1LtsYSFtsGSiQQ2bVZkLgqtx83JYy
wMTSWbdPw7e5c7c1UAR4ROQF06bbL/pO/sXhMuoICe1B1bWZ7el7yY+ozot8U+sRutxwv8N32gLD
TEVn9KLvpPEjPYPbY0LbTG4/VVPLL7+hiEk8kNvP7tkgYnGuGIaMWjGTeLItxBZyAd52LMJS9oPe
XjpjkhEURxy4qJq5Xdvz0m9jtzSZpHhBJ3xrfbbGBZb9mYRigoYQXdMAJha2rLLUsg/71KuZU8wW
59HK5UpAa1CeebYJ6lK70kdUIgaoGk/Nq4SVfvcNbBzGPzirSyjnuiMuWjayaRNabPdtN0HtN3sz
9lXA7vm9TRvJ5caaQrk9J5ujwq7sy0DgMoGEnjCw4pVA/hRw9CtSTg6/F7RDe4E5GGs2Du1VmJSd
PhyAxlR5fk3702nak9qRdsU82rXmGWKlVfDwn6B3yYBG1aabM15nRSxdhyNoUST2A4oEcEJepue4
eK/2mdguD9aNVs5z0EXLUykWffJl/bzM6/57l6vVoH3WW6MwksAU42JPR1VdJAJMgIbkymwz9Gp0
pRfkDw0dB3g5Pc85Pn60LluOkndyo92oDREFqLREXnTWu6eRI7H8rdAI5QUEjiBPAPVlGhYiQ+Ra
iY2WuW1eTMks7NO69NMySNygfWO1ljaOMcAdVX2FngOY3HUF2ZePtl4kcUYvVul1Lhg858GoUFIG
yA7IYLojE4PSNIj0eLazYM9F2L1crgO3QntKYR3lLrLby5u8P8bbC13GY6+Ht1GizCuaINIfqual
U9FSHSrCYAhvZ3xu8C32k46+3f+kUGy9fyPx5PJ4XeRqUVRVPNqZi9SoOFh2l3CthNHKVXf3MO8g
gM0Tl2wKCPAoUpC1X8CsTaVUzpxyKRCqhla+oWkYy8FaMttym63bCwW0Y3rCJWyVFFQOJMouRR8I
A4nHJb5AdgfDnXCN7zKJfQ69y4QYfMqB++7Y2+kPO/BN6eCOYlfaWKe7LqfGOcBt1g1B6fIxy0BW
6XcVhz7C8coUZwSmYLZgfi6qihXcVpbmAy36mUwCeTQQYcTAr0cwySUqLYBMBJj0nI6gtc1YjRV/
zRB10XFGlVgQM3U5Ru/SQkyepAmdR0VP7C74g2hHGBb3Rd3ipRoOLXywzSaz7Yiji/HKvFGwXfAJ
dtO02RVyWL2QBcQcMl2MTGtfs8y88Aa2oy1NmJYbuCkyq3bpeMj2Z6atNTmIR8wjcTd92ELPPzlu
yIzhlGDPupjDS45jnMrka7OJyJxcyJdsv66gv+WbgrhAvoZz2Mu3V0wsJ6bndmA8RDC39URO67a3
0UqXWouFZuR0sHWxlhWyRT2Fi7o/M3vlAez/UoB0UCDP+7KfbDjMXWRJroQ02u5l0gLGt1ODEnMx
84+tIo2qTurT+jTuuWbbJr+/0+TBbd+dmjg9Nhtwb1Ft4mfY40KoL8eNCrAv2MrmN+fLS37Anh5W
bCKEXa1jb/IGZ9HlqrvPWI2FWJ8W2yy/EQDIBR2Jx1ZuOfuSjRJJru2DgOGGhHMzhecpWBMz2LiS
CBqM+oToiljjc305fe/qQKXWSU66iROVle8wQCzjy2wXenvkXBSKXKPt/9I2WdDGfNE2v/0fd3NT
TkZtJ2++MGb6TR4CcI5Qawc5Avv9II2oQOjZqhe6eINiecvqotz0BBw3Mo8jJlu08Wk5CaBjm4x2
uw9678ibvmmbWieSHt5NXR1tR+59I3epnfin3A3BsP+J9oG8RbtGC/Gs3KDVzowdIhccIzJBW2wv
RdPhnEoJe90Q4ZuCA5CPfFzLzRQfb/LfFpo6Jyh0mwr/3h8quu0j9/VMC2AXXG4ywhgwDrdo13pt
Eh5SDuSjvu0D1tbQoEd5yfRaVylY6vRGXnuxzBIXIS+mFKxs7nB0hHKpdbE5cL0jjZReRnhbiN2o
2rKPAu9LsjXWFqgCeFXaGyCEx2GWN2NhieaXVXSw+S07jHxnSexF70p+tfwQG2t/2Nz2A0Ej/E5Z
rsnPcjnD7KfF0Z0Q6wUS6oswrg+nqENys4msqb/QtRAoIxf//nJi25o2ke7QwfRNuoM2sQtsN9wb
ilEpk9nxBoXCYwtV4cLlnGZNKnm2w+6+dZPNySnT2PxbTUx+FMewTViKlpzTfUNXgwfGurRGNh3i
DlHZTlHdRR1cbCf9yKilFDLdVoosHcaa3ijHm1C5VrcYL8B31D+7MmbfFxi1Xbpl27O+Xzsl1me5
tl3aLfsbt501ZyQhfI8d17CrQVB8SOnqdnwK8VY3b8jMKfltFjJ5e7d2l0jqS5ts44DsOQCizsaS
A17WKWsHcDQesjtQNWKd/EbMrsqpR5YzVdpKwdp21GamIGU3u/NNX516kVguAYII6a/cTbF0y2Os
irxd7kxbf87UU3kmzkKVx3zTKLKRL5LrHJHJ9LxzNnasA7pQub5vpYCzrfL7pcZHIbfzmC4Wd922
LmJ+ew5jbb51aCdahm9tCZaqxlneDHZIzq6I3CWi+wJE1IE8l2z9r60AUmaEA7dk3KgmPeJBnypn
30SKTpNO5D+oFH8NW0C0dnnpNlEiOiN5iTo9w4BZMt9DtloewIhLC/cfPt1NSEQtJs/6e4EvXdH8
lT90PpsekdeUKnF7HPYWJnGOCxgpYgLwsBYXzdvecqmjtLc1oglmcYwtRe6Hu35ve5A3mDRBbj0X
DwCTvCebG5BzosnMXFe6bocstTiuu9uC5bv6iCGiWO7zBrK7422K1bVtpXh2t/vsu+OWB7MHJOzQ
tqShTFEP6BjXdrxW64KzyhG3WzuSiKNEUva5r3v2VEmN4U6qajZE2R+61ssZLcJvyVu+91Mqijp5
rGxH+arupZJuTfLYUG1BMPtiteOsdq9DuZ3cKtORRLAYcQsHKk30kn9BLpfudGyk+MvqE5IF+YkA
rUl7gWo6cT9DUgkzekz7p+3cBC/2/S6XZbIsv1BkLbNoT7D9HXUJ6NFJrnaOlIj3clP1WrL45/Jt
gC1it3jq6I1xq3WofXwrXmKZubGJ67e2wK7W3F4iO6X1T1HaGPKY0QpLAn7w2Mvfahcl451glzk3
DUsZG3V3MdnsvjX6pStf11xb+SjsB5NxQ8Ws20kKEa4UEUs8iPydwhn4gW471uz2C4XkUJuJWJ/C
LPY3W0i4Qt7Sriaztzk67rXkrinfzgfqpcQfBuSE0SFuVKPPPrPcyYM5zGV5wR1hyFuqLgxGaIYS
IuqEqDxsXLL7Oh7nmHP4iz3WPboSG7pg93YbhjxE1xkpdJWH3E0u7rsMfX8p7AiO35tLT5e3bxc8
w56XZ79usz+1ZbzYvJmZ3tEv3xsQG0Vr15e7cxcNh8Lp8fwxd7ocRfeW8666l+ZcbmG8nfqcjVwz
bc3DchNd7gSBCfeCIfxqKrtlfFZimrxUlE6pqvP1qhLrQtiEVeTDelsj+5/NO+xioOdkr3QN6zz+
MbeCM9TRzkot/dRnqGusU6xZI6HzRahGAzFDNkhlz6SLPAx+avVL8yPSaiLhAxyMa3ZHqa3mgVUT
MTx86cCVGE6gYXgBJ2uuq24f6pDm0Gkd7doKZDdKve1SsF43Y4MoKj65OZX4wxKPg34ul7LKn0se
o99NhbHuc24N7niEtbsy10yLxaIdj3Tqupqa4auom7a6wxUXFqdw5POhotJRdFe8dxC/zAMQBONE
zy8eHuaWZ+tYaOEiTnUlpvVGgwoTZFWqoaivNJtzQcTyi9zEcKvF63F5D4GYZvRfehdP1605WhWd
Guo79UO5luWEwatOrSNwGxf6j7ZO1Y2T5Ktoj0bn9j3DEof8s+Ro5JNCFlNSKcOtQipAvvhoc1H0
ewkjwFnxzDKcMp2cM1HqNtNaBUagP6zttCB1ctJuJJQMYZkx+1VC0k/qJeRKod+OWR+sQPAa6Bjq
DWF+CJEZa5WnxNlou9eQopLe8vRRFfMajMyspvu8sor2tTJLVC3uGJvTDS7SoToC8tVKkuhycZWA
o4DsjNvlviZKtz43dDyNWzfvKuXGrOBgfndYlOvvtbCslB6ogkf9pVjRO2WHeJhHY/Q6ZOY1nWFo
B29WPjFzAhj1BRsK4yvP3JFbF3Uzj4iU1Jts3HFPr9FaE28abL16MVeOV9LiNtNt20NztsahrUaR
8gFljGY9IJLhynit4S6VTj5FxiwK1D9DqGQpTOMqkrTTxStwk0Jv2JZlBREL6+ou/t4PytsRf3Mh
JFg3xi8OnXaKg+2IVEXSEnja8DPaFq20cdk3NfWMez273eTE2y9Jt/klq5/0MGy/RVVXm+9EphJT
nX2WkRb65PCG8R6ES7CJlPcNZ2t5biPSEPLTZW2Gr8XDaqOkF/5Q0cpG/w/6hKAYbV3Np3BsWuHc
z8ZaKs4h61WGF0liyxJpVVH6/ehIiaqQEV8Oon/WbPJwNKsNq1uH96J67GsnLN+SPrPC94mEeAyS
YhTFxz7vDbgSnfQ2bt922ftOl/9rU9cny5TQYTZz0WsMg7r82WYnWw4V3cXBAfOoRLMegKWV/Yls
Y+Qkl1NJxJfU0HCQTZ2UH8whrZ3TMvdIM0Ohkbh336hDlOPzZRpNGs5gUk50xBOrU8eRAvftvaWX
4fp14OChIe1ASDn6OMPoFxz0PsMZ8qrlWqoqp6rLE+hwn+yOX283V0h9VHe8iduB5U/BS7nElQsM
O0kiQiv9ph6hU8+FMOvD0DZt4yGa0hSsbMSR3tWz2yB+WqYo5QhgOtkR8FV7NPspzk9uvyBPggdg
uwjXY+1zJpRG3HU4rILRbGZGRnn+LcO8+gy8O7uqNGf4zubT14G9iuUQumaId2eJ+UdzO+5vaCJC
vG/HevoxJvTgrqjrqk8xXcy7Ih31aycdx8MwubyIPf1l470mvbgMOoIp21M85vP31kBS5jmrNiX+
1A31WxPV8FkWNEABrm77c4tZ+QYOqvEBiIdeeuuUxstRM4vmzjLn9A25eHPP6pZzl1MjBqBY6E9x
3SpXdsg6j2N0Ga+0XJ3wYlNkixdk0axqeV31XzjLR9cdNz9vvbAadDuI0HqeNbrf7zgv5mtgrDGq
j9bFr8IIgouX1Z32xggiM281yrwS+PeUqn7MQLvx2jahQ65ao3WKbE56XsJYyzqb5ppkmFycKEUM
pnVva1mgQIo0S4eWxvwOHUUOhGTRMGJpqWhuiU5gWlzauZYFKQUSc7umOttFogepqk8f0jBSvzqi
sl+gDiXfkzgbrlE+6vfTrPKUuVZ4dGtNoF/KjWtt6jLH7+nbz54mwvYa1Eb1jb2NnWHEtPRNUY3y
GEe8d5R6TwPK+68h9RBp1FP6UAq3OPZa755MU8xHHer+i1Zo8XOYmJZvullynJQ1/BSnaHfsScuZ
xA7a7IN0ae5KQ2dJTZR4DFDYFc1JL+zkfa4U9XPndPF8yEbRfkf7OtsBykYagEasjLVXZxErSwjF
0m9afJBkL8HOypWsvnP6ue0OYtCKIhjdUkdoKpLxhE18ek1darGgjDrha0Y4IgyZjZsUMPOtyR5/
s0YDusF4MT+rZZMfhzQkOB5S/xncXYQmsp+m8Ix2c4gOrEvVZ2dYog/AXjvnUHOC+zhFyfSu1X1E
9TY6TOT1tO7agC+if9Zl6umDmIklYhKdOsKvISLf8s9iWo3C9diMffE9V0BMP6bOSOI3P3F05Hzg
94Q987VURBleCWW0hid3Qcxk3jrTbOMopPxeXevRdLhDc+bLv5JEJwDqCHoRrDNAxeSkDLE20K+p
QlU/rAutYHyWfTHf44fK+lttwkJyRp5Tq2f6aJn6tizkEKS+406O+Rzhs0gHz1Z521hbNFrGfTAT
n13cC6EV0JJQjILsL4JsUSx31bEAEqGX3icEAqAk6qloOA9eA/9hf8/bZQqKMhzs21mkgkl0JYT4
MC0Ro91yxMd60pZkfahAj9ieyMzuIUldPO7EGGix2yJQRJLmpYIB+9WCna4iS4JZUUDWSY9hZoga
ceYxyPWHdMjN9T/GGf5dJwxRBUqHTnvBRqRC5LXUEf8FpQeEZFFNlFxX+sWyuBeIPTvcHgf6f/6W
ad39+7/48/eqpi8Uxf1Pf/z3Y1Xwv/+SP/Pn3/n7T/z7NvneVh3KhH/8W6cf1d1r8aP7+S/97Tfz
r++fLnjtX//2h0PZJ/3ycfjRLp9+kIrQXz4F2dzyb/5v/+O/flx+y+NS//jtl+9EXvfyt0VJVf6y
/6fz+2+/YHP4i3pb/v79P8ov8Nsvp2F5LUEFbb/rzx/48dr1v/1Cks6vYO84DXKANzkTSaAKYkH5
nyz1Vx0jD7dNZ1QHdAVmRlm1ffzbL86vJgAS18WWKyAJAab+5V9dhV+BT/MrPwATR8BpMQlHdZ1f
/vjqe1DKds/+55hy/EJ/f37QjeoaCDzdcmQuIOiivz8/JkgmKyvHGA34WKge81WbdyCrjJrOCHRj
r4zS9YVjsPG01rGKd8FxCeMz14aD54Rx5TP9p7nxFjyVL13sJA9Ca8POa+JSeVyyVX+f1pocki4q
rxsR1p8mwq0yr1dmnB2V0sw3eq2WwmPYEn2qQkOzWY2lfHTozQ8qrLcmcOfWfAaS0YYw9suKsOK8
nkzfpqGVe3mmdnxgJDGfp0i4tYcdOPraiaG/S+KEPahDAt8fBc3g2rdpJXzlLQonHIF60Rzo3Niv
rTFEH5saMirURD37EYGl4wRdRfrKN8Q5e0in3kTR3HWvrYjn3F/aAsixCZrYOCllaUuvhxkFBbLh
KKjzwuo5WvOPHdi8HDWwJjX61lO/3mLfyTOCrVwk0GNULB9jtUwMcLpTd10IRxmCohiV+3ZNjPzY
2cSgehqRQqOHw0pdOY+7ZBizj8yhvC+Feaam0a6iiHni3RShTwJKO9vfMEKG5KzYUa0EyPLd+KxM
pVl4gz2mdHf5Q4Q/dkxMv2vaLj5hmEGkaNmZedYn83NWjeEnJTWi4TSx5jseshj1kwKOIQ8a27Fv
kb8bUTABTRv8SLfXp6iVlHhLoPIRVhEqXmpLtEOsAPzwcGtrpHRgQCi9vFDcN6uddUwcltm/qbM5
y4gItebgg738s9knS+I5Sj4+TlmOB0A1Onqe0dDAiyaA3dcG8xqQ9Xqg8Rku1BlufTsWSOCCvJ94
jmfFVn9HJk+8RrjYM/aeRu1oMWFeyTygBErqrRxNG1LIW2tBZjlSc1VkFN2ng7G8611V/RhXS/w+
V6u4t9plbU4h07SavVtCgOoJ79shQ/jICYVpN7esWZK32JrQ9rV0rZG9YsB+GeewfrEx2UYkAuBj
8MrFWK8QwBUGsPLpdhUodg6iK1vcRk7q9J5Gk+8lxWeAZ23qyMLVxuSIMr03Do1jW9dm3+duYC+h
vXrEBGgGmbtAfDyL0UL7ttAdumPMlA+HNba78wCOlws55gViVpnzfLLB8q6esBDZBVpHiGyqF+EB
10T9aIhCd/wyiXtmtzS1Sn9OxlL4S0TJdaradPxIjEKRnm3JC6JAyHXVd5TVeavLVbV8YPgEybqj
ymF6VrRhIM9une5Vtal6DyJw/t6rTtfetLCDP9RgCWbPECi9Tipw/uTQ66vAR7lyL/AvVvXvAoPL
D+qO8GvSVeurUnHrMRVZ1rcyH4j67IVRf8tjkBYYx9JRoecAv94TMLsAhqxuUqByi+dHR4Mr5E+Z
Nt7Byo7Rka/q8MJRXH8FrLEoAZZ+tP3FRAlUrqvySjqOqdPOcNx34nUU21ursHuECmP3Z53lLwbZ
2zefy6ZQP/KM6R1Xv65Nf+Wckh7CLh0b38H3V/uzbiXPDpH2FI30dRwsaEKLjgOyQXLgK60ebnqD
wJHrQdTTfDcaDMu9frIdXOoEU/TXVuVyOQyKptwvTDWmu6EpeeEzL2mtxwoZL4fgXnLfzUAm+/VH
LFvZHGSJMlGEiCq7o4Od2Ic27kQSjH1mA0lk5G3cq0Uk3hS8LMJD+xY6pzxfLZQLiVDxpVv9PN83
plOh39BrkX2oTI6YDCpr82HIFWT91dqJ1UfWn4RBCLjD/mSoSqxdt/FSiWulgTp93Q4FrVtvTSwV
moYxNguGNFqlieK5rUoTr1sG8WSvk9UGKGw4TpeGPQk/5qqvXozBc4BsGy3ts22KPv8Bim2OPdQx
znS0uK+17zQAEBFEDzWrxJIbX5y4cB46nsWOzhI/H9D8Vt+QYStvBe89qJmQe4U2JZkEqSJF/zhx
bdYgJyDKPaZNZ+MfMBJrDjoGBXemyKbrTtbFCRkyg2+tbnqLaNFVTzQ6Rgzni6M0PpkF9feoj9bv
Jly2+6rJ0pe6me2bOLbULyEv9He1xuyG9d6diTDCPYZ3LFttKpBpeNKpxkgLScai9ynCCUocxjCW
SS2p0wZtF9If1zLD+aKPs1vdWC25T36/Fv18aHqqC4JdVrxqDUsO4+NY90KrYrVxOTeuQbqshGoy
OJ5X9ksr/ZCQRfdZs0pjuZq62nyupilH2zcPyxMuCJ69McujCHJDRKWro86FLdbrmkYOX1usQSUc
LmDTrlFzrcJxpUBfUVYf1ZGhDMljTC79gTyvZ2ERfOsroNboXKkDsuh8dVTCCCY9fUrsqXNgJ8Cr
93rdFT3bRcq/mkIr/rC6BLZ7rMcEQpjRymOWVNqLNhh1gqdUhb+DsyYfj2nhmi/MC4vf7cgNS7/K
rbrF/qGn38qqmp9NeC+DV4fCeqM/0D/qmo4joQArXqCY7Fx28bnvvttkHJ1HHGTvKK6yBxd8KguG
QaxW0Jqdy1w9NvOPC8LuagYPii1P3JRFHT5TkTULUTJ9M2AWU9zfs6pYfgeM5P6uGrVgdSqMu0SX
c/Aia7t7kxzvqzpcqlvsm/3X0qGpGzDarx4T2DaZty4U095AVXFOErW2rxxl1MlaC532Q97rERHM
SYlbARyFNuD0yvurMLRRbKmrVuh+TMAFkfexLt6taV5pidWxUV0t4GzbQE+j/Czm0c0oAzXtEd+G
8VhWJCgfNTq/aNZFGgpfiWrOXHSbHvuO/ryfuFmr43coqdlgpYqvorTGr/QXev0QwZNLSP3U9cRT
dXO9k6GnQ9ANQ3dOAO8Y9Fvz9G4AKTHeFUU6Md9Mi+iJHUVk59TN1GfbBn3iE8UaHgHsdbg+FNEb
wRI7DCp0e1j0ozaXuXIoy9Z66vVSdCcgpMbX1o5z/K96nD2uqagfYGIl5GIIRWAkirL8A4t6/NrT
yXkvkDS8c5pd3jA9Vi/Omq2sQoRaLr6e0Oj2EoKZS9yrM4mWal13vOZW2D8kdhg/kUnphH40cBzz
JqpU4YdKlj1O6RBmCAdV69sypOtNGZFocjT1yXWva7tXLY82QK+eOxDrjFXTSH1uirF6iGi2FldV
nc/vqqbGXaCzd9yADGWY3TICHX10MHHlkQ9oE4SDhtGjD6litVnTPNDhrVxDJixWAPE6jtAu7uyI
aJkuY9PURoxWQ1SHJ0cfWRtXoKCHVZhmRIDI3NMRqmYVo1ZYkE1YcUgMnMbtviCaUUa/C0kh8Uja
yWycaUjpPD1JlBR4eJekvmKEmh2UUGc+LeW64Pxz7OnRIP/tS6W7de0rlM8YuEst/lLCZfrh2Gke
kYTM0cljsDu4flYpyU1mFOgDm05pvGia7EeUNWqFujeM7pLWIYxcJeAo9YFszJqn5DM/jcXHvVuh
tukovQdE34PyVS8Rsl0BrV5V2sNTeY3dpImxDC7mOWssgzTwtGaBbRd+QWV24f2oa3yGqSRn0SPt
JdK8SZ/0zHeHmEb1pfbby9C/VVh/FsA/F8n/uwr4fvwBrqf98a/b17r713Eo3197Ks//HwpiFwbz
n/Gc/1dB/EANO0Sv+d9KYvkje0ls/UqKtuW4FiB4g9GiLG73klhXf6UghnpK5asZuBH+rIgN7VfV
AK1r0/AgHFDo1Kl7RayLX8nho0o2LapV6KH/TxUx//hf+Z+WrsqMb8CQrqsDnP2ZTs5MPF8Nkdo+
QxH7DiRa8nHswubojFFyzemFFlktN7UG1+StGKz481+u1f78/DXKVPuJIizpwY4DaMOCncHHULlw
f23oEHhF/hNkWp9PqjwpXU8SxMBCVRvlfB5b5OKAQdXRM2Dd3JmoOjF+k3GGTorgHCpqZb3Bk1Q/
M/b7FiZM2zxcgtOjxjF5PSl1bo7HtrTBdFjd6Z8/+k+5wtwdWh0gOri1qm0CQZbckr/1opYKaklF
fcBAviADNFGtY5fUBjKaRbO/LiCI8qML6orvFK5acq50ckxuFvrMof/PH+bnvgZrJ1NTi6QLbPq2
bf30WZTM7QjimGd/JvyyYBQ4qNaVxSEBgUmV4XHOSnBUvhol8EOyWNTVf/gAPyM45dXQILhDF8WZ
pemmRHT+9Wog3SkAQE9+BVR2JSQOQ51nLEMmjrMap2+UfObRVo3UCUKqrOpYduMYXrVu0YvTXBdJ
fE2I6Mj8QDFD5HgK+WqHfIoa98QJN+luQOzRwP3ny6b+xB2Q5F24t47QDV43rt5Pj9+4ppmFQhVN
khmHMAFHthyfvvMsJd2jggGzclPI3KExKpi+CQzNvXGoZnCAQ2WFnyjapu7QG8wkD7oK9dFT0ibp
/xMg4X/4mFxgiywBckLJVPup7em4nDFEuA4YGJASyvTx4TOqqAx1lBBQU9BqwzTVhoosuVXR4rt6
pYQ8zVS7IYOFtZmZc7eqHqCWo/ROOn3Sbv75Uv6cScyltIHe2vBq4MJwLX9im/OYa0tbaZXvVmgK
0PPoNaTSmN6sN2D1XQOzXqpjgeI/OdiMaRrfcjjYGgpdQ9KicUWwUabONSXo8MY0vTniP82mm8bM
39KG2aVn0Z36VJlAeWAT4yQLQJcoBgprLCCHpXUj4zAA4xnvW2LCwFOCww2fZqQpTxDyctMTg911
gTUUTvSfniPJtP0LI4aVWrVt2ka2JpucmvjpBtn0WMB82Lk/Rmmd+rwr0eAVQtCEmUTBwK8Km1yj
eDLSw7Ro4gtWV/0DoTxRGIyVVYZ+o6WcO/75ntj6T2BcCfS2mJzx8MjmKe/oT2+l209gBDBGM87N
7bOKJuI89cucBu7E+OQthb4DyxI3xHCTF/25TCgIaAASxLz0zgPH/5ADLwEtZ5uDnD+OyrFLkYcN
YpgeUaV8dUtTP2MBmBLPLAY1pvqv7UPXtvMHty8ZMJUzJk2tvE9UA9YI84jyuqUWxUUKYMGpHPFY
jeV7WVLTQOZ7ypHSgoNpE2nCXNKDEjJ7MAXenbCZDouw/Qotw+fa1qdjm1OBMBLwCMB6QRK1ZIFW
VPXNRO8yPBS1Ia60Ns4DzW5JYnVaPokixLFs+jUj8zaK37MWo6U3NnxeHlXbOXRijjE6JI156y55
d6RUj3zNHobrZZ4/UQ+Zpwj/69Vaz1i9rehzt9aqF/FEXEEzwp87A1PHV19mxyJq0HjNlvOqNDli
GkZEtyFivICGsfXCUnrd6a0REFjhMkkR0RUcuPJ6bnBRE+2ZMevp6Y1j1I7GIsgjzfzSWBGp9Lby
eU0bFyBhXxLNjnNU7UVxLOALBc2CX9hmWPaprrQnN2yyew0Gs6cmrUqRSRnQFu1JYWq+0Hf42haz
8tKiP4p5VlOShkXar+LaRDdrXrtWNvyYh6Z5L/rCJw0CHVKXnbp8zh/A2lKPO2FBDmP/kmjufBRD
+QNhUdMd3GaOoIZkHX4QXLrrR0Vt0zdc9jXRkGs/Ej8+henvXd/Z7w3jngfXGKwv7Rw6P+p2LXtf
WDTLrT5W7ozUgnDX3XLu0IxiOFv2Wl6ReY4WRJQ3qK/dc62CHvRt7sPBYMwarMLW3QAjFhQpwHIf
p76fztDTwrNeFUV1mtKqvRtHOlSqbbU0J93xZI1TdSY7wgqUpS5P2mjFz/oSnnAK6zcpoo4Dbjvj
OspiNAYM0ozTQHzsuafLerUu6OCxS4/VE/al72MWtQM3rWxfHdVs37QJSQZ9AGAnTqKVNHxdnI9a
blqgNSFw+GtVxa8uCPbTECuy/UDzwOnq/oti2xKFVCSCFVxl33E0hXHbaKXTg+MOovdVVXc8XL91
gbHEGFLepKzsjtls2e057uYEXo1hMB5MvkYIyj+jJgPcMS7NGwtrdjUZWvMSQ7d6aMZp8h3mzzSW
EDxx0fF3F4nlZyywj01KDQH2yEK54xiQqVYtbT1Fy7Qnk8hSD7wva7k188pS5zKmlQHnS9ast1Gr
Un/RWPK1OLnNTQUNVGyQy2pa4obQDirRWRinZhrearEOT+Qp0BqIOm2+nhKrRQOCFLsojPwaFNND
MY3f+sEYj7Nw2rO7ODFTEU7Jh1VTp28V2s2PSB5C350y9aMzGfEnuH7KWQMKTTdvKU9tYbtX3RS3
j3Njii4o7My44lADCEQkz0xD06vMxqLsAT+ysQPrwINse34bFQtf/JKHDHE7Oq4Fare7ZVTXKxWB
yRV5jm1Os21p39UKoAv2/7T81meIGxYFugMXabnCitIyB8pBEnoYd/MnKvOPep4W90S2LG/uGvU+
g/Q3jMk/aBRNFKi6Et/orcg/F22T3Q1aOv4+J43g7KuDQ4Gf7Z7CVImv8NVZV9qqc/v0DL9vEM6S
a8I+90QK9DsCr+ErnfvqU6EWcOty3blOlHaGmCovwsx1/E7DYkXDUMQybcWh616qmGNAmviRyUSF
3cNA06/GIKYMV79SNSWZvXVMcGF1TV8+a5mj32fg0TwYHvMHveosXNikj2ph/ar24fix7Of02uzq
+dTVmX200PTeMXEjv5LS9b+JO7Mdu5Fr235RHJDB/pXkbrJR9q1eiJSUYk8Gu2Dz9XfQPsBRqc5V
wbgP1zDKhl0l7r1JRqxYa84xo6nph5eEXO/rau7lxeoX68uS6PGuQ/F6O4xcbebvTg84x4GbauZV
elkPHtjYUzqYu/e/ml/zshlvyr7WzslN2945JtXgbkdkXN2tD98pzPt57ENC1dNPNOsjBAakFEVZ
5zcuKvWr2R2Dg6CG4j+D47JVQAhc/QWEXoPX0O3vaFKgetO+Hw0u/dW0W18IbSWqBUBG2A6L+2Zb
/JOI/Zg4lR1zwSlJZvhkRgEFp1wdk4OVvk/3BFFHZ9mDOcv+omgxi4YmWnqAqIHOL5C2Gi8dB7Pr
pBUuMgd2vQwReh5yaXmq8noiKCD3yPNdxPfe05950MqLJJf+JRX/uoS4OOn7JKxoYYK8Jg5o6J2H
lXNA36n2gMK4Py69L5/UYgraFpP9QwxWcE1LeULwOk76Np/kcc1VWAg1PQ91Y54clNBP+LIA4S2K
jNaSRqWHAmVA/8fPQkTsp6MCHn9UgndwnvoTRejyvkxquwGyM93k5OCFVZoPMLFmtYWdKo0IPyRD
0XxbbxlXd2c9dvBh4BoBlnCtq7zW6bNe1KveaDcJ0EZq70211yqxEY9B5PAws5ZXecWpa+M5OfUF
TRLGnfoMYkOA6avanrJDfirXnh+FnqsjPe+eGwF6AeyX/+TAhUijXqNqxc1hHtGYtUCVxupq6/px
iPoebi0prXlowwALO7ExYmod8TI6q3FDcKv3viCeOaddYuYHK0kCpjGLbYa65CDUmdp/MpK2h+Bs
WG9iXljlPTLuPk0OpnduszE5HGqELTYowTTibf6Q2n6s8aFEBMufFm8MHpNy6b9OukofAQPYP0ks
ZHAbYKjL86Q8uqNwzz4QZRRwA8kWJf59HKtwXi5cF5gH/owfo7tlFxjpkLglBvLQHBxZ22fll3G/
Z9JOxRrqhr2qhDZzxu3rhTvaJ7RWo3uEmDVwsrCpLhYS2E/FQjuKDj0tbouAs3speyZfNYblHwwM
5JWUQ8PJvREOAtCcfGZLM9YDz7a+zFqJ+0xR4Mdiq2czVMEKNh6CdlQTnP1IF7h7Bd+6Ovwq/o9M
Ooa/q0tYAexsmBCgGOud06qBo3atrEuc8v6tyEu++9hkSxrxYlW7zxn1E6Lh7BqTQfswidIw48BY
f0zoWnM0ekAnjk7eee8ynXOkLmbLXyn//GebhGQjzHGNJDEP6xSSIlSMx0AQQ3oJHKvwX5y2aY5m
NdFiozfg8LbPdmDTb1Z9bc9HjuNBR8G68n/ARe2Ce52rdYUNNboqOxMZzHaedFK554QkqzuejjK9
hlGQzsxlXDeIZ2PVDmHhLgtOKv32PNGpfDazqf4hrVGdQXxOP1P4zeyv2DG/LNOW3uEzLBmBwp4K
yVHZk9+NYEqizHPpeU9N8yVDxdtEGRK6xsBviTpRU/KkXvfOzsukEsnN2UDvkzIiyW19mgz89rEx
jOwbktiiE0mKil3MUtl1geRGRD1T5KgcqW9idp72ve5SbzmYWCKe3d4fpqPhb0gwG1m1864uxkXs
oa2XxzTQTElny38mql7cLHPPHzy1nUtbuGjFR8K2VUWUmG0JYcxLn9CLJR/GRrpwuDLtPqF+hfxY
MRV7nvNyBrk1VN47bdhyYChujeMJzkfQxzllOUlZhG98BMXYx3X1REXofnXzXc3GoBMEhdEO5Q0y
LYzPq3AaB9CAzPyjO/ftw0KxTU2CpKQOAdsZTUyMA8+HymV2XbVa3GiY7RUhZIK/ommd58syafxn
vNqLc9rKwDGvBG41EQGpD4qvtHWza17lRlwahpjGE+XBtJ2K1WnlgVN2PUVj1vfVFUO0scBbMPvM
QvvEePERC5rhtEhfsowKnlfZoHWhdu8gF5uGI/rQbhSMRIu6Jb+yjNp7cTz6GzGcnwWAlZqc+YhW
geK4QX6/q9rHgKrcqLx7W5n5zcqA7OAGBXerqgz4bYC21pC01OaLmBb/PesXscTEMFiHBrvpQ7st
lylO9DvELvJSyUJ8SEjOA4aZjR+sqIqBeb9yGVxnc3bSpAk+OknP1lC7ZhqaSLJfd8dW6GNEwliz
rD2kwNT6WFi8b6CT6p8BvUib10i0Z5nZI0te1ttDWNQ1Z86pl7M6le44jRHB44UIN6SBzpGPbrnH
BfJpg69XNCJmsFX/U4zR3ob9y7Ef6oTHocKj6+HQu7T39uqvTa8y04NOzIGMEBVgkc44/ey8a5bO
QJ0Im4QYWm0isNhiC/dDF5tlRCPMypUtGpoMPK0xHW/bhNiMg+k74Lcsc3PGw4xmmQ0tH6f3SRIN
TGb6XMMWTBXBHZmeQY7x+KNBEZKAeG101eVcgXI8sbQEKye1qUpDI9uCER057M+9Xigd0FjVUPx7
BvAXndyvLdy/9dA8EMm73tfluXOILvtNU9U1UNMMztCIB4r0O4qJuiGZYmg/19lL7/koc2SgerpH
2E/Bz4aOVNfdzDEaYfFAbVmLW7PKMa9aub3c/LkD8rcmLR+OrAmTbjqKL8f+/cMZHXhXxeSYzaQr
ntPE3KUJiDYLnkDGVNdz6kOmtRcDWcZWOO3Jqzo9MAWCYvMPLdK9B/trj4iIIgnJes8ANul67zOC
Xx8WxNMS85quOWStoEB1fwWXc2G0aI1HQmGcf8jY+i2GiQ4c8bo+XxnXomVau6zv18vZTTDMeW7s
uiD7AwGaehlJ/Iza0Q0+/vwj/69XCoBAu2bg8yD8FvhUp60gPgzkp8gBnkPaMS47IKYR4Vf2xb8u
9R8NnP5fVJn7hX6dZP33hfepzv8vwaXcRYj/9/nS8/f+o8m5I/+juPzXP/Hv8ZJt/Nf+TBlBYLhg
jf1dVfnv6ZJkhESnmNlSYNiMJwzuyn/rLR35X/w/JtMej1AHhkh0Df97umTbqDT395kWvhlYu0rz
P9Bb7l3P/3niiRVkoEM2ZMAD6NNN8X5bHuts6go59XNclBKErVfYl2U6/FOM7f96lf2lIuwbNYqz
j5h+WYS9XPk1bifqyYS4HnpY5Xhexnr99svPfvfvj/3rOvfXEcv+ZQjpszzf5dAH2Mf/7cuMDtWm
5SKXd70WUBWO5SipU3EOei+/9KZmeCbEYrtCwI1c+8+XNv/6hv372r7JCsaszsAP9VsbF9LgUBkU
GzGzbNP/VnUtEEd86z7FvtBNvR1GzmrLCbY2UgHWoPRlNHvzvZF1l8QkD495iFaEDi5tP+QGdW+0
DRoGK4Nu9efP+ve7YRt2sE/zmANx5/ev8svdsDngljAydGxm1vggN7NIL1yguNY/MPL/2tnefxLH
2Ic26Czw85Li99frFANRTUwVlnisSsjFeNoW51aOdTdjdZ3dHjHMxHjnLcO3jcHtP/ySqJuZ6nrm
/m8ky7+N26ZxLCjvGGV5g3DjDTfnlcUmc/zzVf521zGPoXvmtpu8k0Hw21U6a93NJJ0Zoxca3rXr
d6F2LPXi5Nvbn6/0162JHxNeE1MlC70xUfVMmf76YzorZD162Gacd3SzwLcmyJ504sX+soirqnRw
O/75in97TFiqeJYtptvou73fx4X5NNl4qAordlbbP2d0YCMcx+L6z1f520Pyr6swRnddH8HXv/J4
f3kYKeXpXBVcBXdF8lC4aXmsvNygPZxbmLK7F6tdq3/IRfina/72YNY5ajMbNFmMVI3hW51ssVl2
3xUUrNfRR73iQz6+/E+/J0sS3zUwPI+ga+O30gJDE40KFDRcUySXlJnjnWlRmsMv56TpFHMJA6bK
5+Tw5+v+/blxUTTskYtkUeNd/+27ps0sCDIfZdwtXfUAxzr7qLbEZXRRE6Cr3bq8/fMF//ZKsALy
LzoyUDMkg+a/PqgtYdYMulE/m6jcbs1AdSqejLpwMbcW4uLPF0Oz9duiz6GWiToXCmwDYAYZuX+9
ngl7bfW6UsdEolYciIetaC5VAbnklcNklVFvIwA/IlOSzA1GgpxR5K8Ykat9rOOYfWd+LJjRHCT/
Zan7ywHZIfDS3lvFkWlHxzzLWmngL4tCfAgZxW4PWH0S99DottEnljUTPYE3LNZ5mrxd3thDOIWB
N+Vk+vRrrW77od7sq1V7ZoN6KrOsV7jAOAlQ32MVsC6CKgvMg1WjvULIkW4MibNggY6Vd0sVrsRq
t9eY4Tr3rI0JiW7hJuK72dfIRhFGqTe0Tp5z4aKoGMPAyegMEbSnaTGPLe2E1GgdMyaHhadd90xT
co43G8RrhSfPqiBkfynoQ2DA9K1UnphEFHczOCgdbtDl9R0nm8w6dtIj9GothTgW1OHquNAI9K9t
T9D2rDCrqsjEjXCLwsa0zm5q0C82wIdFvpkC1SI6UK3pd1ZHG5ox8EK5ZlGSDB0/rZplyYGp3zz7
eTQWYNYMXjZ+wpF0rJDWrZQHRtoyjTY8My9oOZoUx3kpQU5yAiXpTHpVf4X1wD/LZZrEwS7Bfoab
ZSf3gRpn42SsZvA18b1xUiGmxs69QqzQo7EDN+Sbj6RQmea93TnFABV9reVp6+wRkrlg+pMeRFCO
83nZgk0e8aVocT1niwsHXdRaPnltjay/3VLU12wT6XxoR3RsyA0geIWJHN3yTuIK2S50N9rQ4w2S
zS6S3rWLeJr3doxfNOZrQeRXCYCzdK6GgfvOcWsDIowdPA+e0nVsGWMWyWQRvaA7lNw9aukMQxHA
Yyuxd3F1AY2FqNnkIrHZAJnkZLuhcFTuY9+jPg8TiwjSK9Z1io2a/IYVFd0gyRHuG+ejbwYKJiTM
wPJLZSn/jXOp/Zk0Wb7S+Nu0eTSQe+eRpJshQtoV3QvkN/EkJYmxeBsFw+S2Sug4rqVGUcOgfUNr
Cim9iPbHhp4ouQyR2yrIsdaQJC/lpDvUQu7EeVwynlKwMiSvRZ6gbWoxJeCe0KO6RyuTNgcxkYwa
C14ii9cqmKwTbob0ta2aPWuiFGiUGUxZHA0nBmhWqk3Q2UWrGQdJNM7R4pcrbgLY48wUsSTMDPsT
80cgpr6ObEVXnsfLsizCmJLxu1NLslh9r2IzgvbDyzCJfm3jeraY/3HvyvWc06izYS41Qh1Xy1dB
hCBsm24VhdUcIwpV9sFAaKSeajGn6QObYEHP0wUxj5/B6m7WBPc+s9+xfp/S2XgTuituOSs7zC/z
hYyUtBjK/IIR07yEASA+/1kiJrjk1TXecZesmC1JmnxsSJ8KvpZy9dMjgdWOYEzkm33wFSpVnd1Z
g5E4WJpJH+HPqY1yqJmsJE6Xkado12PYGHP/atp1P9yhc+0HuvXmRKM3dbILo+2R0GDwBMKMgbJk
Uz76ayXTCwvWAePuBs70NY6cqjz2EhzdXZfm3vCwRx3gamGkKej0b1g2QSTkZf+jKEtzeUKUXzRn
3s2mOsz2YPufKdCA5FhRm2KtmJLMQJUiliwSBMyKqG3U0DwAI3QRkjBwPC4uE6sINlF92nLP+Jr7
wm6i1XRLPjPK93tfMLuJzUSVDxTRBlxYe6yZiSsnDjxyrPFoVN2lj+buva3N5dOdUCs0VAHWyem7
7FYtfq7uapy33wrRqK9Oa833slTBEIHX9p+xdDkvRj86ZujBczx4AetiZArPfyiqQPxQQbu9Yadv
OzImQVMc1OgM3mVLEvLJZPHUMbLClWfJcGoPv1lanAlkyOuzpSoCRxrPisFEyC1ixjojkluHdiEk
Nws8WpvBwE9InxH1HxkB11iq+ickCaxYumNlDIOFGUhqZLPL5NshpsCAkorvnHyP00jW5hD77R4R
RBDa9DkH+WBG4PrES9qV8q4RkyBbAXFcSvqqJT8Xmh/NUXatNV4WaHvP8DumFH1vy9uewEA/tyUs
/YthGl2MLMSdhTJbpjcGf7IMoSMVJCQW64L8Wm33FWZl4HNZCk0oBRghkPpC5TvUSFlMbNQVEqW2
KdrPunKKD6ssMGDxhYsh7jLFJ68cZomR3mRvnCoDdsqR9oZ/j7qr659mAzhKZE6W/thv7XfGbdic
HRrKRgijmUmK6aKFOa3Ay78QDbLg7q4W+1SD1h5JMRnSO8Ou2XyKZs3eVogpFqluxdAc2IXpRMul
72RMUBNCuhQVyd0mGELFI7Z8/0y2825hCeyOHdxDPRyPWy6+9aBBVDQLTLAgnufMPZSr1XwdpZcE
N+tSlVPc2ewhT8wUbBHWdN6/NPNkkqrQ+OrQMJwkXQd3y2eGqQAbMJaLFHOGo767TRAgKJgKEZwG
ftGfhV/0mOzWtZxZWRubOwpr6YCJJmVSVbX8eUqut4k/O8up84LNBXiwwsFpa7d6lUuRwwuHVaBj
h8Eo04qyybeoGCmZwwIYDd4KZ2aaCKUoKUIvaHOoLAr7nEVmy8eQGuAATCM3ltApCRfGRCb8j6pq
kreWiYYMyxmrUZRAkXreZpORVg7AdncsTO0HJHy3AjsG+T5cegnZj3mhTEO3H5av/q7MPvZB3j+k
hbdlMWcXNUV+GbTzqZl9fOtKKW+J0VmR+1eigjuKQZJQyhvSXbqDVa8H5A5VG9qUPN9yFsUHn825
iWs76REZ+TO518AGM5rjVF8j/UafZdNEzsKAkgwV6zjYmzFeaDF6dUTSsf1e+XqwoPlt8AGABBbT
YUjWIAiTTQ9s4GoyttADxnpeCPV5YpJfGBcA1yc/WmgYLDF5WsrAKtnRAGdyw10txzF7wEzekRGT
QDGOFtmvOlZTrg4wMx33CBtco9bUJSUruXtjhPrBDdDjBHjLktwVRM3RWMZyVk+asorR1U1h+f58
Hs0J5f7g2NaegqLMCxi5khpSlRmhYkmz4BLZqUkZQgN9nl1vfEhSuxkvbbg07EAM+F6UtijK/AXo
HRKTzLrt1NTYJ2N2U/fsWXVB1kUBbynMzSF/nbdEfzACKPxDY+a+F9s6934mdaHccLASTGSaZfqn
dprg0WVcd2kwiyjgGaj+RVtG+TLKFKujzBKe52yrTbyhgwMrCTg9KtrWdRUhUpiy5q6Z2OO9SX1b
2qx9bHKtnwcioMkp7ZUiTGfkS/dqBy+UYDGIV5xTlD6rHfjxVtslW3LpNvfNogmjQhqJnRhTXfc6
lFrJ0AFXccmsf3PjbDKNvamjPFBNJV4va039/lCZWzAfZK35RJz2qE0d2htG5A6yQ/nU05niTQvM
Fu2GOyOlxLZwJWsOSCG+LOvLVgqnjelv9Zj8FhPgpfY4CsMRJwg+HEdjQAHkaEJB1mSFDGImrvvY
EA1SnpTpNF8cH2NYT4VXHKylpkw0BnKZSFQtbHAGW4dAcMya14SgISoilFY3O/hbhgitRgcFXSbv
3XFYv2ZbA2Wkwaf5OOrCeJRybZ7ZgXY72DwmO6ukIxE9X6e7IFmwRnU+Ij2etdW/8ZNxWKKgX9KX
YOvyjljXqg32UJTluyYk7Ma2lv3MwY3Frrzlw3DQTNspgNMFcxTyZJ9VazSaC+XnIwcAJm44zwgw
xtDtLfJV2JODWAv/HwTkreDH10XbXDgQfEmupWC9J34TVas96RbUZZAnjyu6qw8aa4xb1hVBFUmY
k/pp8j/Dgk+X7hv9eZzWbmb1t3ORcCRY0Ewg2xoYefO7B8gIZa2OHmZwg0DYjQokX1AGxlkKPQOB
lDu/p6mDXCJoOueLmFnbSX+Z28diSgWLs8ptzhlgP3vo+XZaXwIBmlEPshQ9a3Cu3/ygUcuZuBL7
ttFE8l2xRNbvw2qhhtsz7R6rhG0sFEs7fR171+G/pjNhUgPxF7HdtsmLz4NQXtiyrV8DQ88WcvbC
xOkKFe9adStrKAKi4KGqOb3GNuqxNqSwdTgPUk9TNZEWzwu7pBbWKzdH14AwgDTIvgKV4mLsuXAq
j+U+U307Rn0Fq+Gwclj8JLQefYchObgeFuzu5K2atTucN7NV1DToKk9E2RGQq1FsLqH2csw8WPGw
jZoQOY1ow3RxsivW3Kgd/AWOzeR4GcH1QmMpZ6L3ZNoti7MDaeOdusWWMXgJxUCOgRIao3G0EHeS
c4IEb7KuOo1MLSqGpIC8OJtDcj+pyqij2Z3md20FDVNqK6lYWYvmZupNt7uhLRiwwPSYA1geJOF7
amld8EAcUQtu29BtPAXbhDYVTA1SygU7ZyoCZptZPU7rQRdoliJn8usnM1X2kzEZgnHp6FuPGfwQ
ZIyF5gjV+RSNnM6HwN1V9/lHBvavC+2g2j7qLeB45kPGoeh1eNJJJgpQLE2JLH66i5Nx5/KJxBZG
c1875GqfSk5Lc1wyck+4S71wTiBgCgQigBxQOhEji655NNyfbmGs7S0BiQSBdXojvaW1pwpoH4dW
Ly7kKuvj/k0/CZzaqQsFqCPTQfJ4mTQUtWASZiuqOF+QUWavxSdmXlqNdUMJHNYm9nJiz+zSRd9J
bR9KaGfXFmypt4l82mtgMp6IakNx4Mx8l5RKsxbXul/Gd50aOG+9nuUkbKGtPHQjozIcVkZWHPUe
dhWXzq4J99e0bRDQqOQb5cE+oPTA24aJcPkc+1QLF33P+xBiAvFvIEh7jygExDNa7+4jSaqNnd3K
0ydY2pxmClBFc0TmnPu4UERlUVDnXfKlJrHQOgU64M+hOKBrsXIo+SEHO3tTRJw8J57M6edXeTKe
U8B0RjgOm6n289OALdB3t/GCQyrlZS/7ku+Bwic5qXmsn0pudB0BR3DOZdra3SUD4IzADebKVxhX
pzgDHHrFUAImlcSjMp9ZUXcIK9ANgbZEWQ+zW3bmgbwmbYdr43QPJcNmynkstawpeMwppLct3WJv
slGSrF1KAYo1sL/HLRzgd5M8BBTqrMMH4bc5sgqhnfQ0ofe7tYWQ76Du8D5KBbgbftzgpqE/TbSX
FD2U64nECXEi4XLa4snO0LDAZiP1re49uz8nQZL7H2A4HBlPW71iHp5b+1X3batCF0TOFM1IDc1w
tpzidpl8pzvQxNqqQxeMkBq7ug4ucog6btw3q55ir1r0y+gVtGrsUZsfE/Wp4BS0QsGYFM/mZWOW
ZnrWAaKnUKIhQ0fEg0d42xq4xAHWo7qqgaTyd4Bd4hBvGW/zolIncgjOsS6c3uMzENmSfXRbyWWa
UtfBVT8ErTj3ePvJRgzcXZOPk2QI94Rf3owmc50zqXv8tNMaNAgB+mDMj5wIhy8Y1bP6Yg4GEB3D
VLPHjQWyLezw2SqAWnTzduxznBYH4NG+jMGMpnHK7cM3TE4x5MWBZ+Vg2HQR3gyaVXsedcbKjJhj
9BFDOQoDFqdIxOPgI05mMbhQGboCZH2vEjIgZT0vWA2RjB6tgZ5J1k5Oce45QrnHhqTTIOwdZcxR
T1jzZ2m21huHDWAYuDW27ztE9FKaLhku3ZC6b469eq99IfvvaY1oKtJ2FlShsczOJ93jinLETvM+
phPjQZ2c5fRj9hbnX4V6905QqHnrjyCcKD5S/5ldC/QkmE2nPmls6vfMOAzvi9/bChNtnYyIurrg
rvKa8o2+BlZWT2QjhXQHTSoezCHrws7b932x+ICGrc7swS2qvGlgnwn/OwxMWjJFxhgTliOi6GRp
VyeWo5EqFMqp/c0qjOQRS06fRbVHosqXzR/a6gi2dP3qoZ+rInOs6DaJXlvzGYVSld8NSDtU3G9Z
38aWN3hgUscOcSPBDGuMLko1JHgkJI/EtCybO7lJ3oipdNXPBoSdPmNsoopgS60wsZOZmkWFsen6
WZRF+4zzzABus43Lk+pHG/kQSKUmJojKGs+aQB6CJkGIAPZaCnXdLgPLuT3Dy446zYSBvp9S/NxO
R06epvt5PWFwqmibZApJnEDez1k/z+97l855CE9mAyJnJuVHhkZ6OmL9ctajyLFzRYty/VejDhDm
CamQo2DHJeZwaYuVkgDY/+26kYR9rmw6HzxEWfoaCJo7EdhcKJX09Gi5gXWwfzBr6M0YqwldiaIn
hi+GA1q8510G2EUOhQ8WejGR5bZyK/0zS7N+8+vGTY/G6jTU3watpzCtncSEAt5MOPWTTr22HQQU
OzHMx6Lxx+TgTtnMzaR9BYBi6J5ZMfWN1J6DXoWDpoQhX8qfFrrkb3K1WgqBahEp0Tccew42qvA3
2DjQu6YJ/Vuk53z64nQ+Jq28DDr3MJd760S0Ts6fx9By5XPZSXLh0AKm20WiYnrGma+yaEXt+mZZ
TXcXVKImCJEE5Pu1bJCg7rFMdyDC8EkGQQMRxyo1smNT1zfE/dbDsRAmLKPVTvxnr5hX3uLBwjU1
0L0aKNsq6R9xrw3ZgdY9zIEC97l/5FSVXCNwm3B7pHBOL4tateDmtrY7JInMfhpBKqtjIwWqwyWo
4Kgwc+WmFY74mowODp6NH6E9Klp/6cGbK7MIrTZo7rqt8L/PAZBRjPtp/Wq4Yk1ipc3yOSf3qz7g
4WBeNMBkQt6UCw/JL+Zm9n4ABkSXmOV3hs00kYo6TxEd9pDFrgGQE5HbkwX6tUFbSY2UGxYhVMre
ksPYeTSaWSmD9K7VjlFdtLOYPy1nGn+Ynb2gNbSzfrqEXclZYRAgKY/ER5u3xJ3rMirNeTAOzoSX
Me66AHWdpGvxpWedEKyL03r27Mkar23251fYVWKGdA3KwJonPbJ49Pb3ykqxuHUd2ROcoP3mtTBy
H36Isfq3BWyRh5VOz3eDVhj9pMUT37Kh5aRkO17un9zAGWlxmJ76OWSMRUnxq9Mb5GwcvJzBkmeG
2pW6hIPpX6UrLnMa7ooqdaR1+xkEm2B9mkR9LYTykqgeKgf3HK6nb+ncF7AkcWbT3Z9aBjptl5Nf
ZgU5lfZcgOcIV0pEHeGbQVLLuc2nBPTNdjy3OAAvhVt1PwrHyHLWUWYHrJpzDpoH/L55xGhG0GtD
y7yj5EUNfbXSP5MIP7383fQ7HhZObAjiKeJ5ixGoj7eQwdav4NoDjnpIbjk85lO+hXTxh+4kGNYK
Gj5r/5QpaX9KSHb4U9Sw3OAvxBZsJNZMTEqONT/sSmE+WGROpGFiA0/EzJNpWh7IrrvIYuHQB804
c0Xj6W7FBVM253a2Rj1wVLU03Y6ZzuLB7X06BJgpNnmgdoD/oWGL+HwUYioiY9qCp5lkziSSCY37
0KVmdK+U2+dOTMJxal6Mg+/cAEkx7sz92abEYsONu1GZtGQri8ZzylB4N2KAn5hhUjMyapxN3KJq
ldkBjUnShDPuERJb+1YaB1P4vLVWLyDXZBljyiOq3oTlqcEeeVBwQctj0NKTCYnM7QtMIfQ0rl1e
WcpIyfb4paQvSv4v3bctrl3dvNe+C4FGYdfJIWZZ/T31CNkulJtUX96q8eF1nAsOiFJxMPKRiFQk
ylO3p2HbvOpull0+H/wa5VHk0QwmISxRNECSitbOEdHHYNPAUqmL7a0vksjnBqNH3H0jtEkRH+1M
womhx0zLC4l+HfxEse36gKThbgEj64mps/aTuuZs+gVttpRxgsaI1QuW3xDVUlvVCe8A24AOEn01
lcqdLsZMilt6JzUdtcwvUPUbVoIjtcuzT3sjvzrOGQlWRx8aKF7tbMAfDeKsNyOTRHYw732/PvHe
1gKjC7D787SxKhyVZyS3eWXZN4Q4td80wwBEs/RsvMguSsXJLlngPVbAQ5PIrAq3jR3euSSsOmZS
R/JnxMoatyYPTgWW4RRAM9pX8aKFN5JaHF0NoDUEWFsLubBlxynaqMQmLimDPfPUaIiwTwYN7fE7
NmAWbwXolee7TiDysFvXSXnbqsYF3GosNOlBQJPwOWPzJs5V2riSdwE2pnqIHMtRzaCpfFSkr+yZ
o2Qg0LHfNrlrDEem+VVxttpqujVdZ5puOCYk3YNRZhyHWtYtN0xTT78hCaCLvDEGmzgbV4DoQa2U
OTFJ7NL2MWfm4B+2drKOlPuLGblGVcvdEDA+oFrKvxIumtOWrWjXhl03zKzmOdXq5AT1Y4375guS
lzX9YoOxU3s5m+E7ZSqQHWuzcclRhmA0hesCmgd1/jaV8cIRbowGokVxfvrSDggfIzXwbGV1ghDY
2up3DHVku0NAFQzRN+2+93iOKyYHOV46LdsAGHVB1uoFV67eAy0M8OME0x2wqRQ/oZmUb0uOri5U
WzV9B/2t+h+cYhBjHTMjd+z3ltUKYMEsaSB3CC0JwzpUbsAWsSHNTcntwjARIa7u10t6Yy0uHndi
gJh4DXxiVNfIVD1ANowScJKvYW/lvv6JlDJjcRt6Gq8WNv7kiVFENnKmmvuP2fZYP0TmQRaWBeay
E8Qrg1agDny4w0GyOVGFqOCcCuJB6CQHuX8wesRLh4Kd8rHxC+pfuk7TxRJ4zRA62O5ftmwamhg9
XDtc+Qz8rUOwmV0edWwQ2+Oam9ZysjOf1z5BULvF9iaMlZ495obLtmcWGY8UQRm9WxcvBlEORnks
q8kSF5AMgzufYq8+eGIwkYi7GRTYM30Z3eG0TSmxPoJgnLYXleJavQBzroiQ51DPD9V5UnF8T/z6
Nu+KCUG+x7uxt6lxFcHZSui4akwl7FhDY0ne2wlbSmbtZi2nacV2NIFUZ3uLyZ0v5xn1LaFxZUAU
D5sZcyJ7xPFfQsShTZgNoIhF0LYkQ83bdMFfGubJfgU7pwkdmiL8cKtpUbeAHtqXab1tl/xcRIZX
ZjpyoiHDipZ5w7AgVModfoxsU49imxPOhOBmoeBmi7KjinhFMqEBDB7E2E30F5sEnuv/oe7MtqvI
tTX9RLGHolMobtdaYWPcgI0xkDcxgITo+z7e5jxLvVh9K/euOliJ03V0V4M7GMiyQlPN1D//zybX
25PIFQ6cx8EeIciD3SHh0WCze02FqVquqTtlfVuwgd4xX6V0463NI/ftvuGpfQba2FQ753gqy6LC
SMHJK0h2XjdR0Jml5QZeN89Jv0+9k12iEpM07hXN/rEF5JBTaAv+4DTZXdiTdGZerlcdELDvTdCE
3+1uXDCMRLOwhGTerEbecneYWEPRLmDI1Yqg+ojnwpi+R/Rftj9V7fXw7pe8usNTsKquZvKl1OSt
vAngoBCk70gxgb4gj4Lvgm2Rr0sOCGqm+mnj+tqQJN+Hs1NQPawPsbMuBdXPlBVdspsLeZH1yAci
rOxI+o+Tz8uul4XCubETCorwesP95tLlRTF9twI0D6PUQ7P/2WFTrN+7Vkgti78i/TiSuiAL6Gay
+7cu7H8kXf5/9Mppf9Qfxv7HjxGznP8vHHKQ3L6sYH7/tciG8X/913Ob2ZD/828NcxD8S1FCwcp5
to5w/jK7+beGWYp/cfdD84p0GB6VY6Mv+4+G2Q3+xU0U9adE73bWKSMw/I+G2XH/xdO2A4UMLwr+
nX8y1jBbju1R2+AIXaDIspZSpVDLqEH3cyxDXknAyr2i8HyugvzvxjVlp2RWrxQJSRaN6gnx2UeH
2PhljH8jV36paU3KyRLjUXxS+ZHHpRcdDe6kKAekYevnn/qLoBI6TLZwopSRkuu71gup3MTJzKzn
mtZu21A3cWCX0TRbf1Srj7IsTA3b1nSDVO0NRTxZfoRq5EO5Fl+HZTL8llqdReJZnbevlYwCDCWP
xRL7p8XHdc9sUIiaXwfcnbmbekANo7gdy2MSNFekQOXJqHG9fMltfc76TexHAQ6/57eRn507tUez
xjXNOo4Jy1SUDHkyeJRGVdSNTbVlNujeWYT7yzwMnH7CyCb2onBqrPt5FOoKfwi2SLO+a/FJ5l7O
ap38CE+TLzEeB7J1P5o1rcVns+zINanDiwLkOChHupvK614Rrr4Q+54WnWUPXXbH6zYifdcedlya
eZ4ff5h1XAvPOAc90scN39Ou/8zL7iar/rNFvlhK9lK/tehkloRUo7BmJRupplKdliF+xZ7oPKz/
XYryf1da3fAbGQIv5BjlRrk7YsMFF+VdQoXeNcvvKwUJL3Vei9CUu0lub5kfOba4gt95nSx/Go24
q6mrd68Pd0RBfmQv8swW+tomo9k67mrBOc9p5ydl4kdhJZarSsXF9WQ7r4i1XxiRv0yJfglOCvq6
uBTxiluDdyP36k3VjZHZkGiBuS+LL1DsepE340biOG8Lsbwxa1oLTN6YM+FYyo860nUUK1nDT9zh
849mrZ/H6pcxIcs1ixZsdoQ8/BMHbggpnuGYaIHpUDG8Yby8RZZw/tyXMDn4lv3FrNtaZJKmqP11
SrZoUSssQ/QhXAu9zmyZ/au89pdBQX0mqYUf1ohnpPeowpBado9mHdei0qpHNKEbWvCsdT4uvvdn
Fqv8ZNS2o8Vl6RVuMmVcHrGJuvZK/24u5lcKOl4IHUeLy2qXk0WdxhZNpJt4Us3vyiX806zb2p6J
3iOcG7F4UQ0LA5+A+dJ3p1dKQV/qtxaXjpBpJyEjsJ546JuC8KdV7YZjogXm0JNMbcYZeZ1YfrTW
8JS4f5iNyPm3+WX+8biAqor3EYR71d3UTHci4epp1rYWlbjN86JV9NhkFWN1TXZtepycJjFbvx0t
LmWPs1DRtmuEg8J3FKsfqjJ8Zcd86VNq59m+8Sl9XlCeIGunmjK139YxpCWzUdHCEgeIjLR9s0bx
tFzag/Mw1OvJqOnzXfHXj1nEK0CJsN0i13LuXZUeZJyazW69jKyM4X9gcsWGxkPZIfOzmxR9sWG/
tbAkQR5LXoy2qM2KzyhUr+0qM9sZdIfSRIVJqc6zpKgRAYQzF1lVI8s2G3AtLmPVxgMEQNwGktk5
TCm0hTyfzULzL9OBX0LTpXJVUU7CkE8WOlL3M/BZw1HRIjOxCmTQNhO8AAILz55UkVsW780GRQvM
nAewDvcRtrR2/Cwa6R9w6HylqvGFyLS1yCw71AJewJLSIIE8nhX8wMsMN7W/jBR+GfAOMqON1naN
5NY+wNH6jNjAbMCFFpm53WPxzzhHLofZB2vIeHmgoMpowIW2YwKIhxZAtXeEwPgRlubDjg2LWdNa
ZK55gzAjqc77fIFH/6x+eL7ZpxTafom5MWrYASF5sLhvq9DjtcJ9NOu1FpZku5WYnALH17OTDc66
j2mxG7Z9npm/TJKk8FvLRmQZNSrbIzA5PC401YVZx7W4PLsiUeIKAXLqKTTA/fJQjnNt2LgWl8s4
U7/iZsxBZ0baktRfu3q7N+u4Fpep0+FWKxjx1B5vgftE/pCZnb91f25sHt2Sh0ym4G79WJcQe5Xd
JHDIrmpRmWIWH6TesEV5MIsTCkT30FnZg8GQ0LgWlbO9UY7E7SFS9fZQhGRQgqJ4xdvlt8sgbWth
2fOS2GZY3539PrsL3L+XK+RplknQ07oWmYEY+xxj0zUaU6wWk4UXQlATmcn2QOtacAYFTv5t3oFz
2legGfYYIiJdliuzUdfCM0dhV6nBX3l59T8KmT8Eo0n40G8tNkeX0o418ckqW+MFBU7UOrhU15h1
W4vNoYf9Tin0Hjmtd19v2QnM0yt3h/NX+1v6h35roWlhmolzdrdFYsqidhaRGJdv6DdOdpadzHqv
HWm9rCxg+zR7tHbn6iXkZso2m4t6eb30oUajct8iZLr14WzEuJBRMeq2btedUPkUtHuDiebUniua
AYXMvvXDrHEtRAvRb7JAWB9R0veU98sfWCGbtayFZxyUqTM7Luv4Uv5ZjsEP7rKvOVq9sLAoLThT
oXzUUfsaiar50jjxe5F+M+u1Fpjbnq8i3GO2tnx8P+T1p3RPDOeIFpml6LOu3lmvBtxujyvlS6et
N8qJYe6kRaYLd3vLFyJzz7YPSd1+oMguMhsSLTKDtFNzcNbFUBP7xqvlh8FrzRYrpUdkheaUFQX9
FrZXmMRKCqdM+617Gs2jZcVoFbao65y3IhaPIXWYRkOiu/xg92eHvQ/M2d/nTxya38rRM5slgRaQ
TSnUEoqWD1kFH/JEft0bvMXNuq2FpMzIswUghaLeWqeDh/k04gLvo1njWkwme+4VhWidyMcmdlXi
fg8nk8T9GQf6/DC7ZZTrCY8ZWLktBeNDESUT5uRm/dbCksqRzmtXZ8MpNrvFY+SNlYwPZk1rQSlH
lTWiomm7dj5jmfdBeZU4mLWtRWWWhl7h+ITOCuHsKMk/Bmr6ZNa2FpazGFzpbRuXh2z7Xrb7F7CX
rwE9Xli6z5CdXy8mHOOQmRXkqfF9fdckGBBgqvJo1G+pnWVLzNdrJ8acMwDnUsfzG+qRX1mpzuH3
m+OJ1MJSUv68t3LneJKX7rdsjo91b78JkgZol4fdgzIMI50PQ41vaQ0Nmc7ALb9QUQE9NP7TbHi0
CI1HpxD7znQUXLwpvvu4S/XZrGktQgMxYDvvMTywmx+KFSvPJjRsWovPBOEdvpFkCxMxvUtw3C3r
zrBpLT5zL9uGAUNrEnotOBxw1Ue3MUmL2ZCHns/zfoRgkhb5HmV5u57ycluv0LVtr5yWX4oiLUKp
w5tVGfSsiGAvv+TIzG6rmIp9o6+pO7ZhNI+gPeHCSQUPBElgv94sv5q1rcWoV+EaMJ5Pym1V3U8r
Jv1LH5qtW7oSaPXCYJUUI5/znCkEZpiMwq/NFlxf2zzhXeWiYUGMgjm4ddoZwPBrTnkvfE1fC0y3
dGKZ1ozJUsY3G2JCVJHFo9l4a5G5lHJfpjDlQFuiIe2+otk1yXhg2aoFJvv9AOcxwdFwqdVlNdX5
dUzpwit7/vl3/82Cq/uHOd5S4+vAcI8Z9RanJC3XdxSTjA9DSiH8yWhw9Hf7HIP6gfrHPfJVd91u
6pPdqkuzprV5nrZuz0Kenv0e7a9UU97hl2KWVvG1pWVrmzoYFY+xcWfXh1k036ctM1sSfW1hoVK4
KruFrLgjxsvcVhfwal9ZVV74orqGqU6Rou/U6Ub42DRXvk85HMXOgcQHz2jIdYTS1PSyzLacBHNT
fKC+4OO+qT/Nmta2f6qJV9tLa56s6gkFMEx4ikyT1WyueNrSMgEtS9qSzHiZDj/CzO+PFCgYPd3j
Q6UtLt5SDlYccr0SKRYT8V5/TET+SpCeF5HfBKkuY6KUz93K7TwTs/Aes+zLeJVGj1b0W1teKNWr
m02yKIaUVGG+Ir8vEtcxs++p7fwQvMpA+XS8SrGfowrwohrMJIz0XIvPcZoaO9lIu8dUaUEZHy+7
Aa8xs55rAZpa4TinBXOlxvfrOFSUf8+uZTYRdT3QgHa9mSXRD9XgTVJXUdXP74367WpzHJBvt1UB
n9MRLeUO09u5yJ/MmtZmuCyBPGdYaUa7NaZHcJD5aXdSs+S7q+2fY+Euq8uTddRTuhOMwx2Wj2br
lavN8KSE4FxjXhZ1Mv+GdQvlc/692ZBo8xslncrCjl63KW5PfMxSvea5+ULM61Igu6i3pgkW2BEb
auhtukbhYDgg2tyWcl6x8LCZ20C4oBndTXn4yubzQq91JVADMXhSYIIpZnFrarfda1x1zLqtS4Gs
vkEUmfkbeeUZJCUV5vgOGX1HR9t34mqwPSwFWEoQzr4JYsgwCt8Ks8a1kGw2i5KkEK+Wyrcu2y18
01lJZNa0FpKgi9awT1kCF29t76itdq6oUzRbShwtJFOoWtBJeQDHFzA9DBVujnXdmMW7owUlFwir
SwPFMb+zb0VfX4N8MRwULSjXlNfernc5AOF+RLm+/BlgXWA24Nqeo3JKp8aOOUjd1t0IhDVE0PDP
TWsE4P8oc8/O5s+vsq5QKTV7pA193JVwN5rKsTng4oVJl+cNH0DkiNtgXxX4QBC7W7nc2mraP6We
AxN0wjgHd0EpnYt5db3pcp3r9nZxluGdS3U5V51RxFckx9N7fPWsxkTZii23FjgYr1LMaJ/HOnA/
eU587bf1m38ejxeWEl2r48Sz7FG6zVgclU9OP17FEKheGeuX2tbiZkvbui3dao728FvbyXsqwR/N
eq0FzWLzvjtaTRttFQ4y24IBdW44IFrIlGtP/YC9thHOHbhMuWSApdnWbmshY80ZDucrmd/FktWJ
WmagcsFitrjqKp0UopDVDOAo42DojlgwlFiwLkYFOMxALWoyitDHAv5a1Imqutjj5CRU4bxyUDsv
0b85eOtCHSwQhR1DUAX918UPYTN/UuOGvU9wUZV9aPbwqAt2hiDuGqSLbbQvYyaiJR7DOxKI/Wv8
k5cmu54KDpaixTZkj+QCTtCf3yaYX//zbD/Hy2/GR9cBovIAJSNYDpU15E+9xZHlMHTKxvS7ZtT+
+Ye80P8zFf7XVDb+jln9l6lf247baV4qLDT9zUhtaIe68Aia9eABgWsxkiww1g7Gy6bMzBYDoS8z
O4BDp8COEFeLy0I4F3Xe/WE2KNo6s8+LjTHgwKTBKaiZhrdW15rlPXTv/MpKMrtDohLl5YAnctCH
oIhWZLVmPdfWmrj3rYaOewgNAyBpZLIpMXVcswOoDvnpskSOlUTT7W7LJydfgbFiumLWc22p2Yud
snQyq9Eu+hs77XE8F57R94Rt8XySw7HyVa0KKpUwl43mFE/AcvUNG9eSZJ4oIKliOh6lPtDGMdtv
e7+5MhkUpYuPksBb50AxKEu/fx/m+gq7FqONQ+nKI1DIXVGonSooyxoOcOWXwzJAVTLruBacQeXi
qzjQeuYUkbXlbzN3eWXb+P2KBeDq+cdssnjHTm3zKQpVn1Ipb9RqVCj7d2aWPQRYkMbUm6ZngkCa
hD/igJOG2ZBooZlTzWarnn6LKcG+NLidXbO4VLruCO+bocCsQUZu71hRl8NHDSp1Muu3Fphe2Y1T
NbcywoxFAWx0PizeVpoNiq45KnZnRZaR03jbPk2z/WmvZ6MTndIlRzOI+3ZpEZHtS/bYSfuYhGZv
HUppm2YGKFNgES0jWVcZMArvwvNLs+SYUtqN1ttB31W4+kTUEO9HIOgfnUb2Zh9TFx35e1IkMg6Y
hIm4U7W4wEvD8FNqcbmwOfh+t8sI74z9asQJDmVq6pitsko7n/MxxewldBxQ8xM58k9tLz8aTXBd
dpTO/nYmDdL0EsyHoOmPWR8Y7cfAlZ4vVkrBG968EpfdpgWo2F2XXWA43lpcLmCrc6yMKWAPbFDV
fXGP05pttn7ruqOzhwauw4xJsVvXWYDzdusJo2ut+pvwCKBBuU50HFprcRLkrnHkNKoDt5UuPQoy
TNwgEfvRtk5HGdR3ftW8N5ongRaY2HzIKslmP8I19gaGZlQEZgJmFfjPp0lqFbHc0TBHHdF5eV5Q
Ensz075BpnreOFyeEs8YhsRf+qd4EpdOXxmlaElDPG9attiZeu7iR5Tn1IfRAnECwcZsuLX9MpgE
IJ2ZMVEbQt0qF0+4brefzRrX4jJeBpWWAd+yX8uzu38psB4dDSe4FpnKtmocBSm6tzp1W21YuJk5
EcBp006yggI83M5nGVVTc5nn2ftMKaPDPYen598SwK+wUFmfrQLaAMshW4aUm+KdbDTiuvgoAbIx
5ucpvnnjBQ70ZWQltlGBIsOiheZq4dXWbPTds54ALeFIZU1mb3hKarFpI6DHrJiEwRZ7X0HzsNZW
oZmGXkktNn01iiU8T5UJw6fHDEP/S4HTq9luL/XwdBhn38KhwbbXO9fDQs3sAQW36+eTxV7RYxBE
MrKwtdy35U0MJtxsomihOXTwsd18kpFXOrcz+Eh0aYbjoQWm4JUtU+fcD/Q++M7ukF30AGyM+q0L
jprVGZ1hh4cCTug6nvLHYivNhsTXQrNK6swOxozzvY9xY4FZWw7Z9GjWb+0wa58LH6F44CiT7dll
OCRXW98HZiOuC47mJlgx4mXEa7mWZy+x7NuWWaHZ6UrXHKVNzzLuYfrStmlw9N2hes/bW2z4QbXY
bBvglIlg1G2MKS9wihbvpqLxv5kNuxab8TR7UHGYLlnrOscBj/WDtw1meQNdeBRva7oO05nN08Tf
18AGR7HshvNFi8/W4Z0qS7iyOQ0ArkUUNWWF/mu3tvOq+vekp9K1O6tnBTyjsCBWnpve7lmOedxU
ue4MAGhuzU5yuoqna72O34GK0yJO79KuPwAkMXp6U7p+R+YYtpf9eRXofRu0W4K3rdx2szO/bkTk
OA2565YpWaYcD4u4K48TDs9mJwBdwtPWND5ixBkVvY9XsXxc6+CL0WzXBTxFlQQbdtusYLP07lJZ
tU8jJMYPZq1rkZpTZgUnjCnpAtaY6/2yrQejfK3SFTy5VXJoqbEJG/upOZYQMzBcBktg1nFtG8V+
E+CEy7BQPLtCuCwmkCW74Zhrgdo35TxC/+BsEU/+qXUwOPTUnpqtjp62l1o9mM4MHFuU5v4N55g3
0jdTZIFefX64KBe4HG5Jx2FmUKucFgMv+7bZi4fSzYiWNYGN0JJTldI7ZN6Ox/qaxGYfVBcfeRAF
ME3lIBomXnKKHftr2Zi9IypdfZSvMt3lyp0cZNK1jTdbvL1WuHgOlN+suq52xk0tnMr/PVXC6mKd
3Z9inh+MpriuPSrXMLFgnrKoyLi6CNLsOy6w/zNC9v951Ve6+qjDenr2S5eZMu5XYYYUE8LOz3/u
+As7kavFpm9tFWa+KR5KawopbK/jG3an7KKZZyN/ElvpMqTV4bqvasZmAEFycIpgfBv2Y292anS1
CFXhKsFKCEZ+iu8KbN9WqczOF7oSKQWs6Fo7TSsRUPemvuXVbCTHVLoQyYb0AFWNMfEHcTuT6AuA
XpodXXQlkvBaAJ8BrxLWsBVvl3VXFz5IQLPNWce0pzhxpBiE+lFpqae1JhECQNvI4MdWOjO9TvzK
p3SHB5VyAy/goCLlLjOYTRVdjRTmsVc556UlzNyvQG57ShidzrBx7aQLZw9Kz0jjqRpP2eheq+I1
adkLMaobE7XZlCRYs0IHLVw3ONSeM3xfa6hAB3cEEWK2qDvaRrqtcRc7Az9lSfL8pq+t+ejhpG84
bbQwbZq87yCjkn52t+04zXI5JY7/ykn3hQHSbYoaRN+i6lkgF2uuH7b0ewC8vByk90r7L2wcukah
DFrS8th+A0ybPsi2uxK2WWkGbvvPTwGeF0OhmM+5xdbpAUc4V7kC2vLPi/tL/dYSRn1ix9toJ340
tvUtbNs3qavuzZo+f4pfXEuQS1ctGD0itc5dBBsjrJ9OmaUWdaOirkHquNXkcmMEa1FVi7e1tZuJ
wpStBWqOyfa4gKqOpqa5He36nSxDs1JPSlCfjwoY1NlqPAs7uDC7A8/wJjAymrMBSj9veS+HXYzi
vKgr72Hyq1v4gYXhNNFi07ETNXgeaeI1BQGYT92ndZsMD/+6/mm1wD/sOUMyL9uHdEyvwgYHdqNJ
qMuefM+ClGjR8WHdD3FffbCawmx+64oh2/aw5lhYDYPaOWtj9wsLG0GzHVoXDMG4rwE2SS9S+LHD
cbCiqR12w0HRItNOu1XFNTMFgPz9XJ3Z5vZHs/HWbqDcnL3G74lLxAgPmxBDlFNsc/rnxl9YxHXN
UFFUyBEQrJAkdj6BRjpQC3dZ9bvZ/iy00ESdnc59j0GoTMcNz4V6fGhd/O7/ufMvrLS6ZmjswFjG
I1/0TKY+zUmIYCt1KrN0i+5YZElRF+I8NFXRPfiueyWF2YNFoIuGrHpYuiImhIoCOnCe+u8TMBdG
UzHQHYtCqF5uBhQtmrvybV6fIRhm4rVA1wxBmfecIuRzTvB4wbJB616D2Sj4A101VHtz2ds9Z7l2
saAMNddb7Rp9ykA3K5JWw20u4KjiNnsNgiIvjrm//TCZhYEuGiph4YrQpd9OWNwm3efacz+Ytaxt
moUU856f73BAfk9BAySsDBYzRXwQaqEpFPgimzxF1NoWXM8nQNWPZt3Wdk3WWCGDwKXlUH7L++DH
sgffzJrWNs3ZLj24XzRNmVd4gAEOCcvMogwIqp4bUi6Mr8Y7n8WDB16hLoasN7Ltp231/CQxzbNM
m8FhIZxrgbangPDe7kYClkDXDKUhfCA5MSoJxG8w5O/qSRot4IGuGBqdrE+czfaiXe5oy8f+flhH
o2db6gmfj4lI095VLuOdjRB529Y9gCGsjHb7QGm7pqemoh5hGUUgYfv7vHDLR7VBlTNsXgtNay7s
MW4Zl7xyASI6t1VologPdM1QPydTZaN9YD3ZGvtggTS4VguyQbP9QdcNDVApp9ITXrTty503pKcw
VWbrrO5XZPcewEq350lusppDs6ffU3d7Mgp9XTa0++DSIeVB6HPSu1lIcQ3LT5pNRV03NHe2CMVK
xycZ3I2W+oD5eGTWb+2uCSfNEf2EsHkeC9h8Y9JNV3mw5q+VH/3+EARJ5nkU+XJLfBkj/QqG+al0
qpQX6MpwrujioV0ina6gJyGNU1HnJnfxYmbbFujSIYxfrdrreBtuu9l5K6dYHG2v2l6Jz9+fa9lt
no/KaEkwpNArI99JPUhlrfsjAa4IW2tMU8Mvq+2g6dRj6AQThHr6RYH0Wg6zBX/ObNpom6hIt527
JioIUXbebWPhSUzBjFm5ZxBo+2ijoLwuE8ND+ux6K9xvYVfVZj3XdUSw0PIsG3gB7fweKGGhrvq8
mU9Gw6IriQTvn1VYcrjdBnma0zg/AlWfzVZGXUfkg9NQoAapcAAn2R7yIaOeakoWs9VRVxJVwzBX
ndOBfJiyC5FUH/bdrBQJmtTz6Q6A1lpw0+EpMYaRmGQVFPPNzF+VG/LzxouqTGwWXQQ54TYeVbkP
p0FBLzX7olqkylWsM7xeNuogOYZ9+E5IswdztM3PO253pIeLwiZdJsvkwMT8cxkNp4oWnlW3FEWy
IA+p8rAD/5gXUZlYZg+gnJefd3xLZBeuqC1huy3pwRXZtTVOZoYXgS4mqssi2BJbyKjGaPrOq5Mz
vTHpzaJf1xPZzjC5/mrTugMEUmTzXdP1D0ZTRfcv2msg3zgpS1Ry2/o22CG+Z2vWm50BdD1R56du
7lbnI3r/3cnDz7BAv5j1W4vOboXdDdqetXyLv5YyHUidpWZmVIGvRSd3z6rbm5KcWbIjlA2yrb+x
5Bp+NOu7Fp5ha1VFz/sQ5Y2IWcTov8EVqDWLIl1L1Er4bnXcnZ8Q3EsMS6Pp1QrQ86//92fnQDcB
iltVl7yacQmd/Ph2r8Zvyo0Ls1uRriQaOVwU9sRZ1J06KxLN9BPk9W6kfgj+piCah2SM+4IkC4zT
KJcd5M0xNHN2CXQRUdGtRR8qWq9hCBc5EOmlMSzPBjf4fN1yRuC6/CH1tNvjIbfdL246G6llUFE+
b7tppiKUExe6dhTXRed8VUlhOOJafNoggcCUkwqx4/j9uWnpLxdG4aM7AIVJWAsQ7qQo1/Ck2vwW
DrBR9jPQ5UOlW0vLXxRX83gejytHobAUndky7mlbZzNUU7d31NnURf4+rrvb5bV73HlQfxOYuvtP
kgwh0PKdk3nmigg8nf9tGiyyOXu6hI9mo67vn00sLIsrVoTk4QoseHHIyIMata0riCyxVG1RpXzR
tBjvy2K3L5FD1a+chs75oN+Mjq4gqqvOd+Oay3kZr/lN3fbxo9/PCCwptLDKQ1g6wU0ZePbPtQVp
a7YM68qisYrnvJsTrtZDdbOfczAxLmevNH7Onv3uN9LitpcujLaMbZXiYfFY9X7lRHmoempCV3zZ
om5ZfetQ9/vQHOM48DA8dK3BbCLo4qNmq8IBxrmLW3ASHIGsPnWj777yrbwXfrPz3//yGisySopn
yPFR68hPTT8WR9uOzayfA11+5E596YVJ7EbrsBSHPQDlW4ZTYBbeugCJh3Ur2zYmsZ+Ld167O2/k
1nlmC5MuPcKdeY3Dka53W381t+g9Y9ts49V1R+tae7Vl5+cXHxJMTNflHr1w+YqhwwvBp0uPJBje
sM0HFa0UNtRRpmz1URQNT77zmIHkZMsU3QWM8413j6lSvdnWpuuSxNCssCJJ4YST5wML8azwJrZr
GO9GS9bftEm8RwLyIAokqPRD3drLwbILs/VQlybt4TCKIC6DyG0r53H2pvxdNvd5bjZTdXGSm4mk
sDImUwD8e0jUfhha2/CpTNcmOe3owHhnYMplyU9b6r5tk9Qwm6A7JUlphaXaaNwO8+5CWNXXcd/M
dEOBrk7ijmX1s3Ve2FIVX5b10+A2tdlxSNckzchK2nRjO4jD4b4pquqdXQjbSIMHj/r5ojmcF/cs
KcGYipmzp1R/nOtw/nmev3C00BVJa2NvZSFC9H1pN30DRJSLAwfzzj2Nbbl9+Ocf8sKqr8uShqJN
C2ExOoW1PnGAHg92bT+Yta2dn8VAGdE2sywL2RfHKkOYXJe+4WzXjZmkqMJmHVg8pe8mhwYHyYve
qfJXBv+lcTl/lF92w9WtMjmCsOLksnxz4uIGl3Sz9Uu3CsJRyrUU9gnRvNpH3JfvmsQzu/TrQpnA
5s25cRmTfRckh7PEwYpoMCtRCnSpzOgNTdCU5LbK3V0Oipu5vRnReu1A18o0uxCVyNHKWOPwiJ/h
uyawslfObC98S10qU0GL77upOqeHC4taUBVl8fRawuIvQdlvToS6u86ejWOezR7qh6pX1ZspEUtw
sMLU8i6rcijf1yKutkMTsoIeVZoFHy0UpPPJ9nFCOHRVkU6nCRHc+f9DULpY2th5zcPAtv9aLH7T
O10Gl4RqF8nMkwc1SCq+SQY5jIdM5Y51mMYpCQ5ZX8mHLJmK9GjLxm/e1I27Nu2lM4/TvB/abccN
F2FUvtn83UpVR+7Z6VU2BdvPLauD8IB6ujglSThdzc3obBepbxXjqd1q1MgbiPsJm/UJuzh/sWo8
dqYsOMSyrZ6aPZcqCpdsrU75PsfF0Znq+Js/b219yopi+biKtkhukR8G0yFWXdodt22eHpZt3oOf
TlHFKQZYedG/rZtqebeB9fPu8rRQ8gYzrj252X2gDNeFVacJGNu9r594fQyW623Jm6Y6LLY/xvtB
9X27AkIXAAGDdaywjQQApdYL0Np7gT62sREQumU8vgHTWmSXzUIC7NOwOVt4uW2qdI790MfJRziO
3fuq4eL3bld+WR4KV9bZ21B4ubir8952j2FLNvvGatJqee/3Xb26hxRbHJ8FzG5CkqIltNbqWBal
O99Mfbhmfyy2Y7dXyVbIyaaITPbZveVC2blJnX3CdcmeRNDcT96UtDzb2si0D860zPZ9P4l6uOJE
n6hDtTZqgPhTbvsFdFmg2ye/j8sh8tKk8f8Ya2vpgkOfT065nQYRDErheF4MC8SDqSrC70vbxfZP
SAt99+gGKJ9u2tJf6neWF1jhdb9YYfVuUvvMB1BzEU8HqM1z7R8p19/2cyd5xquOAVUN6eOcT37z
Lsl9lXtHrwO51R6q0W7GG1gCUj0VTs/D0zQUe5y+yQWjTI1IllyodI+b9iBReT0kk28v78aqIgkR
1OmcH5dqqYc/w2aJ+ykauxpvf7fvhmuUzmp0OV37SgrKndf5Qx3nvCtg0lTaj2Wcus6pbRJ16odW
5Cdrr2y+uu8JKH2116RHsS/5zvNMNd51gdPdJXPmYYmYVOGX2FNt8laqoOemN8RJv/MLWXnJ3a/z
mqNU1Xlw2suGUbBPrr30w2ks/OyT2JtmuHTDynpLRrK3SNOmlYi2vvXe211lX41qdrtjXTW5c7C3
agouGjcp1CH0wEkfVFfCyMT+OW4O81ySmy7BO3ypsnrZDipRiX2oLN6rikH0lwpIxgUWcsEXSr95
s237vTnW6ZiVJy9e+u1gq6q97NvF/bz0cvMPg9+2BULlTC0nWMfJdNn6nvtnNs4WJNRcfgj6sGmg
Qud7fPIDL2neNF3LK83c78lBzH746G7+cKpDuawXA3Yn6d2ahNaFBdmhvkJeOHzpOjt5m01p+tUp
bHpVFNgVHstFLu7VGMZZ89BaILyOqY2nzmkvqy482G0V9vfdpor7sqFO/tAvsf1+jQuVnoZcCHWS
pcoht1XNVRPu7X3cWlzWNt+K59NYDw/l0Mk3WwBh67S6wdJfWFW9tRdjb29LxOnZLw5YbUw/+qR2
xa1IiyY9oEDp8uukmnhDaygQW67qvGiOfWyV9Rt3j+shYs/dhltUwVe1Wvr/zdmXNUeKq2n/lYm+
54yQEJImps8FkOlMp9dyLa66IWpxCcSOECB+/fdkT38zXdk9p6Yd0dEOl21I0PYuz/ISbhpvp9Em
s8GsNfaZgR2rLpzet0WEX0fHYphSgz7RYwE2vkwo8fxhnQdRXcN/iQMLoI3lexat8qkawsqdItuD
ClR0/VLtndvK4KarjbMH+M2sp7aGXXIie6gypbNmdHmgzEDjkA1bvW9Gv65wfiZ+e9e3cr0S6JHc
lFFh2ixkIBjzCEWNG7XFNUnX2HdgS3aVvanjJW6/j0vdir3mTqyJquRIk6Bry/VxUAV6IZptDf4f
gbGMDmAlw1248LzKfNPOQAStqtzedLxYWAYZYTDriBu3NxHHlgGLCdVXH52aIJUNR7yZZWVbLLc5
0L1ocMtprXeLp8ynsoQUVFK5uHJXZV3D2zbhbK4TBqb3KWQF28+NGd8rDy/DxY9yPAwVEL3Xo/d+
fFiats/RcwLIN37sO2/cLc6inN/aSfl3XvVhuQ82EK+vjAyguZBWA4MtGkxq4u9axBb8cUVYDjpg
Wanr2kGc79hCnbeqEqMH1mduggrW7TSXqoQtVEjMCTNquC1kWYLWvjQa3VdY9ez8UITLY3t2Sbtn
3HQsdVUffooElOdQzms0JObPuinvZC+Goj4xDe2TDDKYJC+hujGFWRlJsps6/d30wfQeBfstAxkF
E71QakgDAS07pAeReKzRs/oQ227+qrZ6HZLQOKHSXOX82Jeshwb/st5Glrg3pYlknHYjJAH7yrCT
nee5TaKla06o2Oh0Ao0uDfuaHCPbqtPabRPJFgg/wHMDv2Q+9rboP0Xg7z5UXV+sJonyPu6yqMO8
fwOAmI0OI9tIm6zCkmJv6kqZ1Cz1zLOBuvhjmKsYlfVgWrcUqzoKko66IXyPReXybFVVMNzoeisg
oWe2bl/ZvIyuALMyfYKpZ091ZKGITrbQHAsGA+E0kC4aEkjviUNXmG1KIUUxFgdZKXELF7nBJV0Z
1OsVL0wZXbNyDnuXjuvopyUZibfsvq8KEaVLC8OiTFW1fqyHPh6y3pLyraajrROSL2xKramnpHWw
A0vGOK6Wu8Ao4dLSqurYtXXTnFYhtvpqElVg31Aabi4FHAftPqYRgmjpS7aXsg+6Q2mMQOXHRU0C
nZ9vTTi37X7k3NhMcR1eV2tnyisJ/5ph1y2kzOpY2pRFM8IpW/Huwwx34zmZLM6AxIf1x1qO6lSC
EZ5AC/fBVAOMbEtmKHZ6UGiqrFhDafcUEUeyYjHmCfMhDumZSHO31kWTlKRaCLzA58NUIYcQSygS
1oUswZ26bFT5/erKZ9/DNpitnB3WcpaowvQxet5swjnmIgN1z2AFLv1xIq7h17kruE7ntbfudtrG
fE5jq2Go1A9FEO9ZP4BeqkHxoy5BEKOXY0haMaT11JgqWem2VvtextNwx+bCuXSaGqYP3VZBU3gt
VSGuJ4F4JBmGfnbfPa25SqKthrXfjCB8yWy+yDobBk1JWoaIHaC/vpLxgyzywGZDKHOXdRpGnfhA
q32LOllfphvEp28Q1IOzz3g+f1uchD5NF+WkTJcKs+kUi0HdoSK75VcBR3B1VXeW+7dqHGuOuUwX
krZ68s3DUMzsuec9xRrxQYcIReXBkEpI0Dboi9OuzKyFxNsVC6BCsGc5jAaO8IKsVcYk0fqNBveJ
3DWKbyJBOKAPTRsGFG+godOdpEgysmJZcpX2tQo/OBGsFWpvZVy1h8DBZTNpS8StqeJlw+5qIBSK
tCoteDfzaqv7mU5ogxYRRBySeANU78BVUdWnoZDhW9TmZ5Fi32yvBA3lvVk9mTIT96V9s4Xj8gaf
m3xhMocoYgfRg/JINnihJBCplfPXbfaS7uDmjTrd2kyLz4worXgPcnE8HmKMfiXSUYRKf3HNBGfU
rUSXNtFrq95y2a0Gos5FTHYBTHHL1AcTafe6hbpu5sbJ+RM0ptyYRrqlQ1Y7KNmlCPrJTanbdUb0
a+v21EDn6gOUUiRJut5Be3LopxXCoqJfPyvarmEBkMmytAc7Y4M+2Hpqu50dK7Dj8FlnBX95wwuA
I3H07hwbgvoe+3i1PnUOHKPT5gvkqnT1VXNcV65oNgp4NmX5Gm4yCycaRekWxkN0KBcqsd/MtIBk
9zT56RBuMdLAxcD9+D3GnPETnMSb8aVvcYRe8Tjahs8VBb0oZXGo1wfPCx8+sjlwxQ4yQbnMWkOa
fRyJ8Lmj4XRXMJz9GQ0Hx5EtNBP4Dwyk4qyOhnzLVNs5d+jtalgmI9MGR1UAbfeIQJS5FEab5fhO
Nlvf31ZQe0PENbcrSh/FNO4JrnzX5hsCzKYpWP3OUN64G9NyoZ6Dmkfd80wbEt+H67TIgweL9+3M
OOsxz+r+vptHXh5G+PvwDGF1WKUD9P7b3epUS1OQH4h6YQzYwi4pw20B7M+74CYQcT5dRz3aHulW
D3WPFdN3WzIYroDgFYDciWvMeoX3DwGf4L4keR48wBcK4YDJA6wgDLYp4hp0KozTnnniF7ROIH6W
hPHkCPgK0fg2muoYkw688bX72HfOLF8VRCjzr1OVh9s3NWPm2u+UYqGSs1djPSJFVTLOU1dT4hIv
upXt7HC2iCtLtZxcZUeT1StOr6QaNZJbXU7l56iJ4+cVBl7nqnyvSQy7eIEVgC7RoveuwZnpMxbg
aw4TgMot6ymPlqHzDyEcLgufqplVc59hLyhaDKqTkEQxSJq6jBqL7GUqPIUsH3qQageZX1tlrKy8
TeGDQEkCJI7usSusUAmZkWy/nyuQzlGEBjWxERnCRgKx91jkAAMncq599BxSwwQijS4M0qioS30/
hwvTL9hmhzZbFObSvnCDkEfJ5x5uC1yto/qoipHaN65AheBN24m+Ti2PW40sQzsYCdcMm5/APprv
eBjqUgHgNbHtFsMal6cNvidPtI1LcxXObB7uA8tCms3YYcx11w3LEwxQ4djat66IHvuymhGdolZA
XhxnUbgTBNTCA0BN85aOCLnnJ+stmRO+NU197e2Sz1eFDRnaXBv9DmTPQpKl0+tnAhLBk3TagQ4S
9HaEsqljbVZ3LupPYlnKl7b1ue0TS6EthhC+qzALQ1gcVvulJsLgKSW0/m1/1/SyO2ARuueC1LlM
2Ozkgcab/G6IQLoak1rw1KNZYnesKkV9O2FUepNUg0OVOvFT09XJZhaGkXAbf4D7NUhvfovWhGB4
s8VO0ZxRPtCHWE20PTG06xhiHxxvia5bPgLAWTsK6WGLQw/Ol4rt6QBN1Z3qKau+rqFu3Q66ojaC
vWERKqwtBNhp34/oq0wBAblk5TW/pwr2dg8cjlldylCGbtMNSXKdldtki9O2ltxif6sLlgAsDZJ4
ifxzOjII0N9657RJ4Cq1yBsb+RE5VNCx0iZwlY0/8NrKb2wNyPSRhNau94UAE2+Poi5EZWnHczzC
2nI4gQGdVqQxjOgfcYmB38wykBP2oTB0eOVQkYOecDOY6kDipYFhupNdzFJoV4TvQ4LKU7JCauKp
CgWqMrB0yZFprnEnjzhvQCeMAJY6orLexTA2q5hCPQcSDCkJhrEEVADbHIRe5hVpQNyTKBvyDjg2
1+ghP41hu8GJPBQ5TZHiyTdLMSiRELXINu2lLZ9jiKIdpy4faappI9/lTgItPfSqeDvoIf5QOVHx
NCRV+Rn0r+1JwiYCH3LBgY7MJ1LJXDD1EM95+UkQV4dZsFTtETfxD8yzYIeNtXqstJkogqV1aVKX
S3vF9TqRY2M8ENQR9BTytK84DEvMLLndbwgD9B5i2r3GOefgPrXk2DKvg3Hpiid9Bv5+6qseYQ5F
Jyb6DlquLp4awOvRoglxSqFeAz3WtMxRaLur1FTfWM/JzrgAMj4lXsewG0dTyTcQxSVLKgKKXTfH
qdW6DO1znmejQ3A/YIIFIUppQT0mfEUVKd3WooHoNKojCS/XXaW6O8qFf7fQyh10LYk/Tbprx692
JTkOi2aa9HXgbQMWJJElU3NiQKl5WAljdaqqoRmSSLAgeGCDL24nVkiS6qkXx02uQX607Qr9767K
dfmu0XDPe8hlGVHEqOG8pq7U+pEICgcmZV1zx+3MYEBS552/XZFUH9mwDCef08ilyJ2gMsRzHKQT
UrLqoY0i+SVs6rrMKoHIJOl4qZ4Y3EWv0QrvIWPl5hFR5lyu71GjaRFBByC6IrUx3XQKRhGjMTsu
/gPpluWYB+PGklrl5q6fu+Z7HQoxtKhDhNgtcl9vzamZkfCd5lEqk7gtdGvqqxV5Pm/rAOJQHGN2
JU092yKBjE6ZPwmue3kKTFBe131VL+kYVWtwTXPnerxNMb3ARLDSCXdTIZJwi/xwFUFk6qOT6zqn
iOPy+5Iu9CbK1aNzBcCjELyTa4Ztc7u1rOzpTY0m9wuI9OJRQoDgo5dILq7bIqzzwxjWhF+RKPbu
CjYv45RMw1K+4aAnPkZTXgzJmAv/EbRF8Uzbpb2uJtbuSDvvfYFaC2+/LgxLIomsXZ7RP4gSoGMQ
raFbj52zI3ca+eU9Q/0b3lkWEIHdjPDpfRFu63HA2fkIDo0Njk28okRax/nyGCm6Xc9W8DLxuaqv
dX/1td+WZPJwOlsjsmTialKQlkjjcyW4CI1+orUunkOJyVXKsgV2KeLuCt6RoOWNgC/26dRUGAoD
G6I7r2t6F+vNf85R5HvX8Nze+15N4UG14XtFfOKX8TvX89utrkMUlietrw3foHkmAek88aEojhiY
IOktTFaAo1kan012XJoEr5+/y4NtnbMYwfOYuqAugRVCje072yAwh9XAUIOGk6N6o5A035fKyfuA
mcbi1PHaJiGmLdap9fWjIcs677eeRdWuKD3qrjOJho9wcSEUJzdjqM43wWOogukYMjLB2iVf2q8R
3/yL9HNPUID0fMCR0MjvLZTQvkV8NvjTeJirNMe+m6PugdI8KpEFfaIaBWpQ7Bb3caBtQ5OlZRAz
qMdxyrNOCTMmVPN8RXDo1xu3rqVJOerzb4GCYSuUeIJWIym1yyeUCPt2P8eDfMHCooc43u7agDV3
yoTVLdvGuUrinrn7IVb6Ftu1+FI1MCP/Cerif2k2XUoDQNd5sj0vAYsXMz2Cu+pTxtTrdHDEpThA
TVDaoFULxAimeDAj3Kpp8Dpc76U8gC77cpjNuXkYmoOZsR2FdHmd1Y0g59f1h37qMEdlZ2EavFvX
8/zp4Rxebi54HRfhkvcdss4XOY7RHbQ2Q3koY7JdU4tO6Otwj5fEb6DVDQregFQuS/yG5DdUmedX
9cgvSd/eG5Raig2oq8gmm44fgpi+biZeMr7RXALho8Vc0Tr/0i/Nx3CUPwP2/fUsjy8p364Vdc4K
XJvr/IOVW2rE6yz44kvCd2nLmpsV3doiaD/xBn0sPX96zcuOLwnfDPsrgzIABM1aODnwJWZogr68
7toXwEA2DYVCVghSdkNfNjRY1BCur2pgA7j14+JB6wiEmOFMzxTBF5jETVmo6+hVIDRIAP14cWQ2
a8M4CJpQvzGZQQL9Hi204VWIhFixH6/OIo8Coj1PQhfmNyFKFT3bXntx+uPFC+ziS1N1AGM6exd7
k9Levko+Jr40ioBWJArvMchT0bS+R2kRDurFh9fNlAvMkJzQKwvA5tnlo2cPZVVEybJp96oNJb6k
faMtGqutKMCyD9DKWYbgKEzxOgWm+JL3zRdCVEx6CHcx1GbRuwB0AXn1q97LJe971msuNsh3AXqn
3s8DelIo0L3y2hers1mhzI9KN+AlIz3Uwu3qNnzV2RNf8r7neBtyIfGxUcvdL635pKru8+veyMXS
HCGfGfOzsJ5gbksXVvlDae2Wve7qF0tTegALdA55R+OUhWH4mIUwpfjJiXnGeP0ZdxJf0r456jiQ
7AUXpl4cYkfNchipjmQF7IL16AujrGWq/tDE4fq7hda/f13/Q790D/91dfvP/8T3X7seNQN4M118
+8+3XYP//vP8N//9Oz/+xT+vXrq7z82LvfylH/4G1/39vtnn6fMP38ByFyjZRzSD/ZsXCxfE366P
T3j+zf/rD//t5bervPX9y6+/fO1cO52vpsuu/eX3Hx2//fpLeCaG/vsfr//7D88P8Osvt932uflS
Dg5H1X9d77//6OWznX79JSL/kExQxOaSMsHImcmyvJx/wsg/KIY5VigQ48tvGigtwN3Fr78EIflH
BJAXUYrFnLLojN63HTI9/IzG/4DufUghUsYiGUaQqf3/H++HAfqfAfu31jUPHfIf++sv5/PrfyYJ
LsPA2eUcQp30XOK+xJaibsYDzStUaUgYJDro+E2DKsnjEFv5M4GQ80q/vFcoaMwVRAEkQA8/nhnV
LNRs6x74NTWjCZWPcg7RbGDFV9vl84nJChXSP4zG74/7x8f7MUj67fEkQxlTQRSXYATwHv8Y+/JK
NsbQAel9vEwZCgjBDvW28if49L94MIhAK8pRzheMXsIKa0iUDDn3y9mNqS2O4JDFKDJK7vYFbSWa
ARxZ2E9gzH8xcFJhz+cRehjIRi6OsgLlQsEnUMVz51WiI9/kaV1sBs1I4X5mWfBXDwgdSFQJ4ErK
5CUdy+RsgI0d+oyzbfs71ir+LeqWAT62c3/tylGpn4zbeVz+OFUYOhdxLKiCVb3A+jlzQP6Qs2BC
EhR4uzWZl+JErP+yFnl/co6/t6hT3zRtfAKSZff3Jsv5plIQ3BFVKcEvU5liyiEvu8IxbjWhTwhq
E6mtu/onk+VySjIuAWcTEY8jeu7ZXTzaDLQOVElh6DGE/XxXir68HezPZG0uZwduEkNjJWYU4qbo
jVzMe7TG5NaPPcRQeDi+U0vlH9DK6o4WkJ7Dv35rf3ErKJ1iQSsq+J+fx0baFGbhgGvoioBe1HQL
R8vbL89sKdC0+9d3+/FQg9wfR3ET+xVB5RE1vEuY7VJ2Azo07ZYEKMofjPL5hwL9kA9o0epbqJ0U
AKmZlfxksV3O/9/uqhhXkHqFktElZVBPMZrbwMAlNRpXjzB3W0/QeWxvUEkcAYyEfu1P5v9fTBI4
AFKO4Qvh7XvJxV2NHCRp0G0r8wFAzZLlByn8evWvX+Zf3wXxAKogEf3TsoaoTbCWTY+yJ+1pMplQ
A/jB8r//8hQJGWrTEi2gPzEM8noTxUYgkLeMdLjqKh7c5UMprmkphu8FKuAP//qp/rx3wFyOKuwf
5wcLLwV7PDoIMGwdNoCVtgPe8gxoB6qj3eSe+ya8N3KcMsDOfpJl/cUyUDRiACeGhOAguFhxcURo
M7YQMkTrXexGwCz3nYjVAVVB9+5fP+Cfhu28R8HtK+aQf6LkUktliPvA1cxHiZDM3iKBMVdtO/w9
xUesNJTvSIwvQkBmil0mp1swEMCN0dGpfAl0QdAEa9ZDsPbpbz7MeZci7DzLcUKrywTbDBLN3KmC
ZFMMMeJ4URInNP17Eqp4GIXAA9Jk4fmAjsUlDl1RCTBQhEmuBhNkdM5BAeran6Hz/zQHsGLPWRg/
74QoaZy3kT+cWmev11lKtLfBlg6ux2rbHqC9cK4/279XDjs/0PlWKoKvH40BYbqQjSBAiAJK3UZo
qRVsO8NSSHT0PUSpf7Lhno+jH05ixQUCFn7ea0EevCQHj7N0gJYD+eL6OA+xp/tJHEBYtEFKhQef
FLjzCm7kgwAoK4hgKZXIxQDC/TeniYoRfGDe85BgCC/FibBemdGlgL7pOq/62ue9gkcYa/ruJ8/7
5zGMKRAv2D0QqOI+F+s4yE2jR44+Yr127R5tFZFsbkP/i/X07d9+Jtwg4oSyEFHOJZsu3kI+jM0q
gQHY+nukyO2hA572J9vvn3YLJBgqQpIhcBfs9ecH/uOkhC8EjAq8TIxs9a6rmAV2bvmZdBGAYBcT
RSKHIcghIDKCw0RcqoFxQOm2GXWJ1CBpXHdoFzZ2R1Dk/yYkZAg+gq1loioRA+LTbCr7PBbJMOaR
vtK2KtqneLSi2dN1AH1xDAKwMkcKz6yM5k0FTFHVbN8En5HBJsZX40ue1x00e3LAEBNfAmv9pJmd
xR5+A2TcbQZaGU0S6hAUBbLmWw6EZsGGury2ahZogPhw9lwAe1BUkbrDJq29PMLBUZWPplijeQ/3
NR2zDOfZMD/yFX4GicGPUaNvgT18FKKcKsCijYMdY18plQIY48WVRzOtODlj+/e86MgV6+aqSQc8
XX+fRyoQHwv0FetbYhuxJRFTKHBB0w+iVcR3kzpUpQrbB3SJO39crd+qxyCPymEf2mBdbxBvQ/E/
aYVbedIupldX6BY0K6CjIc1xpgIkKHbTSksOEOgKlkZhJxmlbONB9Fg1fERDlObDowm3EDC9csOe
yHu7ACpjEVwlrpI934PlSdtnqnNNrruJV+wdhWbpptN+Hcv6c11EcbGDMAZDs0+zokhCwl0DnLcc
psMYzaJBdNt1oDXEi/5UmUVq+FWutMqaNSzfkaIMtiMosgHNIm+Ahxvp2JUPwhdA4RYgQgBcJ+vl
OI+Cfd/svJKsZv2mNHQruxGjNvtxzGzZFGjTAt74CBINeAuNKJowi7uqbhGH4uqPBYztS5xd8WIS
1vB6S4s6Xpckdk093VUFidV129P6wQ2OxW99JK0/2rPTQY7NrFlUs4OMnoFNhie1nly2rLYIvkgz
uoilGyOrvRtN1Iwn+IFwtoNN7Dx+Kxu/HUfmZZ6yHhjIpI0bJGZA6xZdstEyhtn12shpfOqnwcFt
auQ9Yyl8EIAe3QG3NTF7qGIVUA30ZEdoC8bwoMW800OtFqCFBk3mb4p1ZLqJQEiwL2iToPeGNuOk
Nr2PPAvvSCPb4tqCiLru5jEOhwM+hP1aEdnyq1yJ8kE2ZPge2NiGiYL6fXDSixIrgLoW5IeHIQzC
KULKxxighCY3GFU3BgrAtXWL5y/QL6DtlQYRZsooupcAqFcc1uxtZ6YlU2YE1mIkm5bpCIGJ9TjO
ZS0A7CwH/biiign0zqRmdbtORW+vCt103yQWFfBBE9bw18Yy4NFlMLSnadPE39QrcP/7RfazPLKi
AjPIY/EsWV3w+W4CMEqfVien+o2EnUm0HxtDKToZw0B3AKvrNdsK6IclQGNLn4Q5sFw7CF1FCnJ0
VSOvCpM3fYqdFCfY6nq8hsCrDSFJl8f3a7WE733dkflK4JKoTdsA096Koqh2EgbY3QEKlwy4bXTF
uzSy4Oyk0sy6Ql9cVC/bBOOyZClqCCODrRGFB+6WdvnIYXlhjwUyHnUog7Fhp942OnpwSi+QAgBi
sHyzENX2x1jWcrsClcxpTCHwXveqndSHgU/lLekVHP9obboXEjqrbwvA8LE0pwiQoCrvux5KpJGs
n4YRoltJQLrwPEBu+QwuwCQSFPKLt91iAHVsRwGceIXlfwdG0IJOdihLfwC4jpk0tBHlCbrpozos
VRHyrLXF3CQKq/EZrEF7fmd182jd2JIU9qzBXeWr4Qkbv0DDnMlAXzEKS+mkbS2IMwUEMN721dCH
KdVyHa9Qhz5DZCRQ5vdAdpAC4zfF9qyfypu0BHlT7npugA+e2nWU+yjshzEFUHXMnzWiGqTuHdD+
N0xNwXgXLqo8dtgvokMXchDJvaBl+3HSrjAQltzUx7jGwZlSKZf4+wCMCkkg3d5OJ2ELgMtzXyw0
G5xsgpt4IOWYQQqojq+3JbTAeS3EqRSHOBg00KMe3C6ibvJ7uNKEW1bkk5jT3rIgRGvfd12iCZR9
rtGpmsL9GBhiU+laSKBCL2MsYRzW8wYuonAVPA4EkGLgyGpD303TOBYZcDJaXRMc5T4Bzgjp74qi
EGKU2Kthz1oUbnYV7QVgvAD93MadAKJR82hIsVh6su/LnIPPI8BR+DQDhaLSNWiABfGwpigSjGSH
ekfhUJQA6RBPsmio62d95M+t/hl6wdA/ifSzz0OU0vy6VCTNw3kpkw1iyHUaLEs3opJHYw80Wo+g
EIK940sXjPm4A3Ye6BZMKLT8vGLLYZ3t2CSzL+iQdEvF9X7CGfAJeI3lyYRlNIGpCO8tACzG4B4s
IhEmtDcAlda1gOskNbMy13VFgzHzKiiBP+yi0cC1B27a2QxZoihDqdF8pw08ZIEHCheRAkDkv8h+
sIBhwQsWRBtAyLG3x1oGyQIEnMxASLFuR0lN6wNpegfcPp2Rr869bVOHdjxAZGRWOXbkOf4gYeDZ
HsumDdzOFmED84cWQK5UdKV/RNXPt2kMThvQZDTo5b6LTX2aah7INI5t9F5sc0tBjAPqI7G6BnoU
IEVP0qbKly0TfTc9FttWCXyeAkIOvDKAxQwibkB+aSvlUwHQUZlA0QMZJ+Fx90xx9GHJtxuACfMw
CsA4+MC+FWJscQAuDGUtO7e2SiROAjCEmnkI0nHDYZCNEuLeablV7Wc/Rp1OehAO3s5SaRwFNR3Q
PBgNOKoB6CPo3xoohGoAde6YBch6j9rCKhEg1UOKIglgP0A7UUKhxikqs6e+z4cHnZNB3/ui7lU6
admAFDiaeV5OQ2s2tguwv5epIG1X3FZVvdKkHhazPlFwnHjayYibu8hE23xVRZNZDxuJMHeawsfh
CVBdVZ16xBLT29YoCiqcLqMclCAGWibowIWNhAT+K1/Jtm+CUkbHDjpnk76hzJf8K3hWDbQsGgoE
caZGHKRxAuXpOKrSHrJf/SeELRTMi83aITHDkudZFDTuUOJAtFdzDIrdodSBN0lfN/kEpKHgfQK0
nS1xdsBkN42QCT4PgdfueqxlAe5KMwIounTCP0pXDiornQqhyRMUZbUf89j5bJPoVGQo/Ix9hqAL
oOECBix4/QNeAYy7HL+eLLP2ygE//UiCDoTheOTbhw5cjw4x+OCGTI9j9GZslvma24oBUYgd6gb4
t8ik2o/xlDIdBzihOjuOu2XK1fzsNGXPHrktphtVLtyTfGoFIL5NNe3n0k8a+Be1AUcCvQIGa6hv
qPXHMUQAvLOpJ2x4AJVB5Ci+jD0ArRZHYwLsYXBHRiJiTPk2x8frPErkM2oKAEGGpXnOCXwygcE7
87UdQ5CYwPcUUNgGDKrPIw71JYVAGhgcwLlDHmeENMCHwchowzZMQSjpwz5+aw2QW7sWwFRA0utq
ipO6a0qSInAd552ncpwPvglrA8bm0L7lAfyhEj8HfNoj7BMPMdGgqbIa0PGUlYV5phCtNinA1eAK
wyW9PcSgtHncHc0ZAF1X+SZcTNBkUWPqIQPbuzFJUQzzSz3RWCfa91iGZjB2zByYYPgXJqb31sHi
pqtGlEw3GSqSIWdbvrdwkP4A2HV8iPIcsRSpQmRLyAW6/8feeSzZbWR9/l1m/UEBk3BbAPfesqxi
GZbZIEgWiYRHIuEfbbbzYvODpC+aLGnE0KxmMYtWd7RIggWkOef8nY6RV+mr1d85JG5vLPt9Myx9
VBcMQSGT+x30edqhz7Mx+JdbI5b6YGNmg9lu5crbhZOuewzzXnnxguqRpTSupZ8gTbKOtUui8pEs
yNI7muWGd6vfYOgaFS22i/FkK269Ein5x7EpsiEKuUyvYApDjUPFaDwqL/PNxy6wU0RcfTndbEo4
t4seTQfFvTDQuSHHP4BUe8cQ8dCVwjFojAZ3VQGnWtd+QRLZ3k4jLSMldlnRDNueQso7yhS1g9VU
zn4dpOkJnmexnIPKjvVHZh7zt0w1zfeqm1w3qbHZqQ+5W6LfD62l+bygrhNcuaJfdNyk0woLt8xc
VDGRv5KuwRnXNxzTLJ+20PDLiyV8Mdat7j+WeHJs/BVlOa5HPw/M8tFp6maoo85eM5sa2+nt4UY2
BkJxhFemVojj+55/45up/6nul+1x9tlehwoq+HQcO6fSyTy47nOmi+lB0Ar2cUAX6iTW1iBCRY6B
H2o7LORkr4Y1XS4bRXvsbxttCLs1Z9GZoyfX5WCLQX7rlaFF1LXB9nlRenwr1CCnuA25dVinJHxF
naHgcTt1VuqII6O5xNlZItkPg2CI06b2UrI/NRUwGibnU5s7BJcXnN4ctpVZn0K/Gs+KpnHKg6oW
FPTCqWq+Q+fJyKdSf8vGtA1PfiBLlFWVI5NhaKpj2YnciT17C5/dZTS6W7v05pTOy3Pc7suY08g9
VDUg2SvvdrUwPpnVepALpTeS1dF7lF0flkk7AYKSR0SacJI69TQdM7Ft4rL2R/dBePa4nBZKQaja
E9OE8KPBOKO4bHysPRIPzR+G55M2Twxk1VdrRWR7mL2CYsUfxtSlUS4RIDFsoiBvB5F1ca86OoVJ
L+6ZO2+VFynqTY2z0bI9bJsxvmZeqJ2oxbvmOVhd77pZfxfR4DbvRfnsTZ/mvDc1m8MEdWfFUTsw
PkXRHIydTcIaKtQ2YjzcDYnqi6w6Kd3hBUXSc/O1DqeNkw+UdolIp5yteITyf+GgFloOqwz9LqYA
rfEfGNvxM+a8fX41uyiaGYOgfT8Bf6ZpRKkx3vW6zluu6WD50Fi6DjGeUNC6+00td9uQW+Vpa6YS
wjl+P/mJsZ/DjzoGKLJR/Xhn/p6QyyyCwXPkGqalPrToaSi7g8rzr6bayp6bPmjTJPe6boh8/Nce
jNZDBbpOFLuRXry9dquK/jKvoYkm/mYUnyj5VgpQyR0KYdpl86vZLzPozk1dRe5g1QjQgxBDsmkU
/Ve/zWbIsHDJmfP4VlmdFu7qLmFdchy2BDWibUT+nyVVBn8vLse8eoW5XISRXgVl9mZu1SOk+e0m
LbLlW4+nKbscc9fhYu6m6Y11mTkHmOB+/n1by0adTGpj4yK18sGCk4Z5IPIb6NFnQT8OzSnwQ25O
VIqjc6TrNc3XusacPmocxJ2H3hy2L4vKOXfGWlq3VZrP7XlpbP2LI/AViK0pRxgNr7xcjfTaWIPF
ru/limfEWaHGtTjNaO2D8YPZBaudlEgxraTd6FS/Mjgo6lez8CYrznpLDyeddYypEGDRqz+UlHGK
i2+2PeMZF/5c3u9kbbwQ0m4r2afSNStk9w5yzNj1YOFcQDDOu+sg9ebvMxnxa0xIV8k5bad0y35J
v5L7Xn5VbkH6DcFC/Z3idnzpplDaT1PajdX3YqH6Pno+JXSEZYltna+o49t7KbNOnewqGOQDUmzb
ZAqgiqchG+6acg16mogBpZ/L0nCajmK3MBCBhq5M0s61z3jPr7q2rlTT3zRoHuh3Ucp2/ltT2csL
Hn/6UAdZePL8+ULvJafRWaegXoa4tGZbfM0CscrL/+rYSiSbhg26G8NqEgI9DEidjaMxby9GLslO
MDMsDD28MJZAmrL6jGBPtp7dm/9C75j2Pe0fDXqTLVHWYiwFUFSMN+HoWPd0ZlbOjpaUp+sc6NsO
EyTuGDWWj/88F/7LJNX3AxARS5iWZTrue0OeJpxgcpeeQQNSQJNgRBkvXRpiDmIs/3I4TGMI7gKG
BJcAvud7rp27OMuwdXMaWUZeXmdcg4kY1uVfQt48BUjEBPIGFoFR8w4X0Z4rBjTh+N6gsLygCWqu
ILY4v3jK7zSLH6EKHhOGNOgU5wCN9nvXLtxue2GjKojC2ajSY19y60TpJBp18HW5fsgHEXyYfZOe
osyU8Rhw4X03PYfS599/QHyvGbjvgKd4nzAxuamwDIMPSKE8xvOAB4BhapM9YfwJV/wrxtV1/rVv
dft9eM+n+omCddN9a+6H/tu34fpz9/5X/j/IvNrtiv/PxKsY+lX/v/7nT1yt/Xf8wbqyvN8skDGL
w5lrzAPx+2/WVfCbQBsKMgxWC5Zv7XaYf7KuLOc3soocO7R3egZ1BH/cn6Qr6zcPx0Z4GzCJBOwN
/P3+rzlXkMB21a/jcLaEhIGI35GUHxAZLD4sNEhVMpkjLUWqt0vlzGiijW39xULcN9Z/dsR/P4kH
8Tbs0HrP2xloTwiTq5KKCZGMpXKLOuKqKI81qnEvNO1fZRD+jL3/8UBPOFB3oJ3QOrxDz7YxnaUI
i4SxaH7qh8XCbGVYsKsKqL8qyqoq8iZbMNHqQ+PTDwvgb7hePx+bfz7bBTAR0OZ4vfu//+G1prOV
t9LLk8bMzSrBk6NfT4J7s0nMtsyqX7zav3sarkUsIGHDMHufegUfaWhEx5DMwjnhyUgZsyQZw+kg
mrtRTf+K0/DHzxZA5UEExeEm3lOTUN7Iua2YQvhFfRL2ZmBl5D8LxkLnaevXMYbQDgwf/vHP7/Rn
us3vz6V7h6xE0Qe+994mdfLo0dDiJxMK+Hij0cEPxQPPdr6mfUW/z+TmF8yXv1lBAgjR5ix33f3e
+PkrwpfTFEw1BjlQmJAc+UBiKkUU75MWgRrVgsm+bYmdzeMvjCShZLzfLsLhzgWJdfgn8u13K4hc
txYA2z6i99ZUtUu/0buIXYkzcpy8zb6dXsvWSMMzNKcumNwgvXOZjuYDTXk2x7OvsbZXJOncrYZd
mUmDEv+bNWzTo4vvlxl3eY8uelhLkxFXM7ZXTHAyilhrbL7MiA5xdGttcWswPaXHsbVVP4qqdNoo
aGaUg+h0s/bgBsplurikk5+sY7PeiLmY7uRA/5gwOW8+jiwLE6imcunysq67MPC4wAioqFKLIAWf
4q0Sm7sell6ndsKYcbRjI287HZNf1LZ4IOXlVhx3bxYQWRpXmSd+HZarFePjU0yntRNek0inNqd4
WQpkXcXYkJ7iT3P9NlT98lz0Ru6dcisv79xNaO8jpkPucRYYryUd0waBZQZTpEo1oUocRwFUjKkP
70OumL6eAcnR/DX0eJ9AgJgjGpW/vTKJziWTJ451fBs656WddNEe8RHB8iPo25JOzeOg6QULLAlV
Yz3ORGs1p1BrL4hKasHqWASVwi/AnvBEYWQzfHDXxRYxemiBeYY3fJN6GtbDgJLzjTnoqiKVMlmi
87a8Czq0CdpZKybxCUypQey5ZGiCcYfuJE3frNcXyvO1xRBpcq3n0JHatqKhBdv+gJQaV6N+Nqy1
JXpTN/JTWevWzCLuC8aKy9Bl3ccNuNu4XFVRuUssR5oAmuNJlOrZQIrtHwfpSnKrWttIUXQ3I1X9
B3AEoW5Ke5JMhUQriqNEjI5JQY4HYWy1izdzFjajGTJkGYLyznTzXF7U5ryKaykniGbaCUIY4sxQ
DF9EcH/q7MqqO9d4ljXvA6ufxcDaDcwGx4M8gcLuri92RtL3FW2oXV3NytHzaWCsq95Um9OTxXIh
1mgDBB52uRxmf8L7YDGbzb6axHpZ9yJYUpx4qjwnPaBTBrZLbi2X+Xkz7daLoHj0Cpl9L9IX9lff
40VlAomu/tCXqI9b//tY7ZPgYijLMMZIZ2Y7hpgIxCZ0nymG+TA91L4amJHDDkARmWcDeIcn1mc5
hfMD/lwuxgFdnSKU7nDAhW/XGPdZMM/PnZOru1FwU8cWnipW1IdAAVFQlel1xXjnxcl0eqo3bP8Y
zrRrF60GQHG01KGgnWMExviR0QZeOL2BYN5rPXkFytWy+3B0vJeetT3ibbh+ZdBgfQ77skLimc1f
mbsCPir+TsOBHqS6zRppfsG3Inwr4b18nu2UPp0Ao3E4LoGagIHGNaW6rD3jo6ck8sTWd52vGbwe
O7LTRtxj1tApEJ6Q97kVxfwpXfZzJ0AeVAFQluV3x5YukIsI3M/+UIH0Z67B5FFM5lq/qhyVkhP7
bkqU6TkFdfFijfPGn+j74m1dHHjbyis2iX9ZmhMDJ2jwy6Z2XyDe0b3QIskwql1cQRCZm92nznQt
OEMD/xVJTXpMQmdafyqzFn+C2aoMBZBjd1kkG68JoizbQAsNMrzNyHCQ6kcBRAdiCmrb0oc1ddqL
GTSUj2NZ+YPhNni/4LKD7VOfT+5zFwAWRxgVZV6Cdxy+kxoN/92QY3QTy0DBDVFC1K96KnR4YPCa
10eBacOIHQf4I4D8ltf75LpuL9NiVaQ3hxsI3WzIMY16K1uvU10DzcFcyu50OZYb4ISW54xWOnmT
B14+44gfyrZM+H1VSGPXrOtt1499fu5YY9dfLPVobxEOE7S4oq0t76TtOfSOC7sNFe7UhWXUM7AW
kQ2J5drBHCV9COfQ2I4M4Kua071xpvs6FxV+Q9BNTH75CiWrnrWTJaKY+zU2FHZxB2xggBDmygjw
I9UmNpTfwo7M20fgkiy7kuZazkf8l8Lq5JMVOl4ORbV1YHD4U71ZQk/9Va/I/SIhhr77nDFEF+Lp
t87qtuyGTlxy5vo5G7HtAu7pMazPcBjU3ddw7corHBpd45BSD849iIdpNper6Gpxzc+1bc8aefue
bZdm8G2oS/LhrizS0b6ZEMxr8ku11Z+oVPrp0sNbY72Q5lZUR+ZcGK/E2Qwk8cVr7Mk6cBAAw0dM
212IJPPktMk4MSFLunzO79vA3JyzjqOvjNzJfsQaRX+XnZR3WI3kl4Pf53M0tobxppmknmHTuExw
huhiiZeRwo+t1dt3nsihd0x95q+xDW7jHkvXNeYoDLL+sg1chluWBd4f6a1053hKcbg64VvXovjJ
hf91ogdVMQaN+sT8iRSopXaHFz1X4lPuNbAUjbkPvuq1Ib+xz7X6MkuucqwZtHIikVlZfZaZwSCO
84KlDJ7P6aSjNkuD8TgX6fLM5HXBVxqU53I3Ydq/NxPO886EcnGDO+h2we2fw6lKvRTvAA9ey1U4
tnq7hlxoWffOIoNPOltCicmhH2xgnT4GaM02T/ZB4CI7JLPLyOt+2hni55uwQz/J8qWcIoXlR30x
+WKqr1vmkW40Qlaon8gB3bxnDu+x5EZuwWqsLmVENC+h/5ZZgfustiH8TIyK8SGbscQ+yMGzEB2I
6jlVpYc/lpl3bbz15JYcJNinc8SWYh7A0Bdy7DfIHH3SpEae469nQ/lxjAFjNaa3bndGRIGsIqwz
ACy2at1fK/NSPAo8uF9x1k7Zq3D99TqnG+PDThQ/GJJK49XuPPtaV1YxUOBJnGAG9AlEAKfe9iYw
xLtqS1nb16oZ8zkuBXYqR88dMJQ16izon2ZjHAx4DNrxvizBGuLnZaxpdZYqPs5pGDdsJA1Pq+FC
B+VSXixGwMFJgaHSo8RFKDsag5Agvumq3EsFx7l9yF0ZjFc942w0EvnCMRMJDyOaAx5lDSWZpJSI
M5GxMYbWoDWK7BnLXrRmuXiGwpelmNMOBf5WpdA4qZg+DpmzxpaVQk1nFww2fAcAXXZffGtb/Tjz
7ZWCNFyvt3UKeiLKuYqodHCpPVozMRAJ4BzHcIH82cK0YURvA2c4HclL83JLtRGKUcxYmDxn6fcC
alx/sr2FPcn4Mi+e6tDBAxC3S+LWvoY5mPmhYol9ggjdfjFCF1uHzF6nHsMpvy1jOLLm5xZq0HYB
ncTPk0JK+/u0VDl0IGt50aqp7zbpQjq4y+u8x6gJr9ww1k1O/zSAyByXRq6nDSWFceYXWn5o8rJ4
hbDcPLmW3/txLpzRS8Z84tYOpix/XfFhzuJUQIEDXnK6D2A2wXeP3KyPoWF15TFs+x4fBRgNcYuK
xYgYigvCUOxivYFUQgHI+ZuBO6LOLZOyW9juWlScr9YEGJIDzQ2nqW8baJqhwpYRWzv78+73+oT3
ICCTsfr5W6CKiZShRtl8Q9Odr6VCRMITVfB59wK5D/HChaMyavMMe9+iJeci3W7hKzCaTXVvgqG3
DANyeEYYKqaW8UXCFyBkowmXeJmZisUG/X2GuqGsPo96DG/FbEMijJ16hTpw4i6X544ug93xjBaF
kkthaWflff24NfmsDiEVo08Y32jXEQIKjUGhsOvb1FyY0BbYhTy3Qz0/datqnkSVlh+oyKzmSCGa
XWN63b+s/hgWRwfg4sp1hurBC9UGp1MgNomLpQfHtbvQ5jadjeyV48rpDiEWhc8409ZDZINVXuRG
DuNK26n3BJKsP0J03B6GrOSSBHEZ8jjMFpgl67jal27duPLY9Ra8TllI54GZqyyjTtBuXe6cUNAl
heFtrDHvCIHHAyFOKRf5R6xRAV6E4GYk9k3Y8ejYQ4hNcYXHjKB0ehjmkTYgpKD+YIZ4tB5JnKWJ
a5xquLK9oGnZ2MWyJr937/9/OPg//lmVed5Xn5s3lL7/kWTuv+GP2aDh/gZvHqpyiGDYQ6WNgPJP
Seauu/QYGiK6wdKPYeDugPDndNB1f3MCxnZ+IJg5AA/xu/6cDrrWb8I2Hf5fB9UVv/9fKTJ/ntm5
woMS7qFUgJXCIBtFGkOKH8ZYVuZrrXfvGmXbL57lbsewa0k62mrj5DZ+/cca+Umx+6NC8nfV5X9m
hH88j7/57/PN0Edz9/PzSjvYOAV5nm5KHJMpj+u4s7EenfBnPA7eNJxw9sCM3HF75nqe+1y4StBz
YYALNWq9GOblbnG78iKvRiyyRrs8FJWmNf7nUdTPA7ff/56uyfXPbD+EyO7u7+2H9xKGwGJNgUla
7vevChuwC/jcIY5X6leeBn/9Ar7L6uBpfsgN9z6IBgYlI6Ydowf5Uqd5WbyTXQT+YSqC9tUn4e0X
P9nPQ7b9J/O5wVg4FqvLQmnx80+W21Ve93bbx3Y527tvv4hl2eQxJNf1Gppoj5zOCH7x3f/mh2Sk
x9Msy9phGYbdP77OqqhqTfXacwb5RmzsHKiORhBzsFWdOa3x/Z+/nr0vo5+XGWtrFxh7FlNM870L
DT5JmYMnkorF1ux1DM6Bj5KLo4lavPKfCyTSmHuNlnHv+J0VJunWe/eqCtw332xpmWYHDiCUGlzf
Dl4nXR9q6NgVtKz5tiRpIbyHCsfCr3JuTBpWFw+dzt6C+6JuYT7/8w/zd++OBeL4rEeABPPdnLDP
lQWxZi/cJzO4aiC+nGq9bFfQLVqIpZAx//l5f7NAWBugGDTsiH3eSzg8yj3MP1vFsiDaYsY+8orE
nhHjdb/8oGojvU+RGP1iVf4uIXr3xQJEYOhgGf06kLN+XiGTl2eatggj4GlmBOmuFk7/RdWfeqGK
gwnEdm7BDzpWgMZYiC/2Eaw5BTd1xS/W6l+3PkI34FDTdATVmgdm8+NaNdwAQ6GM+cS2jPYFanzr
tObBcu+Bvv+r5Kzf9yIFW+iGWLiB0+yQ0o+PssfeM3rBzEdsTnApSgj7So7/Lmnxz6egy2EJ7WeM
s3/wH84y7WKBqXyrg4BnEXlBdX7fwAj7hSRR8Kf8/AF3RBQ9Otqt/YR5t0x306+i7g3yHOA7Hhsn
tTnkcSu3//XnCUhM4Y05jF7t4P3IvpEYEs3Mn+OFX3Sm9h+EXJ0troc1//eP8vgsoLzO/n3em3Dh
3t75jLGamB5QXRpt6p9DezcPvcJ0/5833d+8PZwRYGm4nsl/nP3f//CNIGQugUZIGs8rda0ThsVZ
EGS/kvH/dZdRbECIAEZApUUZ8W7BIXUGKeh5DPj8ckDQU+AUngZflsmBINXmmDOW6ZI0EhK2W7XD
adxNeAcq2l+s/L8cMmiqOWQF15CANPQ+yS/zvd4YXXjXxsQEkSQRyONN415WCxRUjW9t4mShdf7P
L3m/2n5aojwUNHTH63aV//v8W3/uJxiGLFF4fgWkS3jUKTzPWFCjU7Z72WliXs0cG8r/Pz/57148
+mrKCVT/+HgH+4X1w/cl2IPoM9TPsUTTFpn44cdFIe0oNWr7qjcyK55D2/5QeL19OU4t2EoBgzNI
7eUXa/rvXjxrjPEDLx3WxzsppzWmxlC2BWbNdY5bcN5e1UUOf0drBgBEd1xA0u5/cYPB63v/5n02
ECUuFQdTWoTmP//4ez4PcjhygvYT4SLNIHzic2iPt3ludjIpLU3aDu7lDRO0JTv3cJ99nrw2vGxV
NjLqFLUDKRuXcQQhWwHHXARNN8W24eUXRoFQ4QCZiItewUr85tSKsc4Ib/qceYS8lohcdATUJvSp
k315UeqscA79ajWfRtiVOGm4gVxOkrO6YoThutdNCQfi4DeDfdE5ffaxgK3sI8Dx8iYWgQwq/M+t
lA+0tsXdMiKo7PRkfmZQKagESOei5Q571AL5igfjsLmNfXCGZgXYaYe2iidzsQNkFYP6FGKl0h9a
ApBgObX5dGQi70ro1bhFYm5JzPSZGDvja5ov7ieqZHTLlC/queo2fVuO2m1j5ef+ma9M8XHDzbE4
THNmnmlONPeKkKHqpYXTRpRMbqovadUHj6IP/S3ZqZHJ7GDLG2GLOIhkGeFRJnjLm1+ZbNovKNKM
6lbZEl9oueqFGXQLsYzMhEUjJ0hJtomyGmgnkkyAERYGCPWYUGO6T2pqYamD1UnGME03S7J7fPux
rzt/jYx8wlu8DSsrj11Yn+thXWddxyuZcdfQrheoyhPpDMgBsiA/G6fO8BOgohx5B8KwNQq1P+IT
21GQQ+ckGGAccsEc0wyyaOpId8BuuZvcw8r0+LU2LanjPGs1LcMSFgc5+W16JJrUJJCDkb5EJaa6
D2SmQOZBZMYsxVczTtFZswnBhIDhzbEYNLNDDD2y6mB3zOgSw/JypJZUiBAy5yljx3IBJl4XMqav
59bhfwuzeQo7fEWTPuyNl6oJR/yEF5D7yEESNMehXzpXA3bz6JjNYnnqu1mE0GJDAixgMs4v84Sl
PWBQsXz2O9fvsMscIL27evW6KBw6UGvSmDJ5FEJtH9AUhcS1D5ICvhiX6iRHjwQahX8uXEtwwTHx
1iw9I6Ro9Y6Yn2sdd67yh5jJsnVrV2GGhGtiShelKVmKB3y95+t8rsrviIYVRHVrqpgMufOtt5H2
QElK4RIjkc0+2EDM5ICxrudjlrboRt1BVTekazqPCHNRrhAP0J3L2kFWkmm81OtpDqdjiEKySKAt
eV+k6W4P0HpdSu9+1DpacZl+86fRgnkPt+KlDMZUJxKx9HB0elI9Yi93c283cA7tSAdqOR+zTZGR
sy57EipZL1DrCml+38kS6LiGzt2SbZ2t72spIev3zgTkMozVGiabv/Xg3WR5jaQnWMalHAJ4fbNI
sxone3gAcS1zN4zsqWGXS7w/r2AsTDKiRB51YgjwjnioMeCPCYczhqReB2ZaDSP67ACBGwqgHrr1
S+G4M5IUQ+W3A+7WDHdHzUA51yCkEQiM92wbU9lHRbm7zzetjUl+pZSI80mFb6OFBU+SImp9aIZy
/VjPFCmniUgOGc9dfdah57rb97M4eSvYDKqIaXoxRBc+6Y1NhEw5ZxA9rg2Yqc+5Bvegq8Nv+CLI
jYbMRCezWHDWJRxRsSsM8PKeZ9Qx5Jhm7X0+jNOE2WzbGixRW1+V1eCudOImXObV672Pupk5Dbyl
KTUG27J9tAfG5FGBk8WbO2zD60D/2dJZaJeYa7Y0LocIj1AzorXCUAiILyZ5abwjVK3p4gz1HQDD
VKBhqgJ/yuJ5XszpXGqV3pQiF5pNX4RW7PrSVBEZVBzPlpyLk8S+dkiWKnOebJCNhw7gcji5qz2+
hpuvqnNnmFV5sGZDPK+yhQYud9HyAaBvp/Hidn89rL0PxLXp8pv0ZXjNTuxe5bS2X73C1nPiaoJs
OPH9Gd6TXUOmn2ZjvaQLlzcmWtnyYHo4TOAslLlvG+mnRYzhvP06lr3MYqnD7qYYlDNGU5Oh4kIE
a15bY1Ahm6BlLo9wYjRY6CoW5r58suZuJlbMAnBk0puUtVhXFlVmvxXpnkCA522fLG7tP2rDqF43
6ZuoA4F8y3jBoA19NROnIa4GCcJH4sr8TJVZptwgm3uzYVaFWLLz6/YsndAiEA+zThXO+g50QhX2
yxX0HIzHgVBcwKSQiTlCdWwhSuVB7cg7DCniOUDJyd4mufo8qNve5RKDS4Dl12qcq6lFNjkrJL0R
5A8GuRLhtIzSYmuuCm/W5oGRFK7Lypeg25MPMgh+2hgGioy2vFEl0nho7XkF3XFN08eVTkTHS6Pa
IsIQpnri0ho4eWe3O3SMHWRcdOn2hXQULQ+s0PUe7wrF26gJ8ttl+V0G0bp1MEhqCdBLxqHCUHkB
Px+iqSYkKi5x4lXJ2gAy1qn2tsivS/9L4Kelwx0wdyiaxMyxbsl+Q+0Kuf8K7J1sBs3UfhfhVP0n
JQCmEwTJxEnlEuOnODRWNmU2DUE06HYDOts69pNADxGJFR16PaXYo9uyK8lKMskziHB5bl5MzzZQ
zFZt8JUgFSmvttnvXidrVHWyZau4Exs/QjTkTnFFbdUvMTGk1lcfC/NvntHgMGBSQEWmntLv2RQg
mh8Ce8QmsW7Tp56anRw0x+ncBL/N9AquuPPmbFADqmZrX2sgx5tULsgIt9Lpb6vSsK+NXRDLVVe9
+Oiub4PckDRMeQo4li8m6rGpgQFY9FwspiOPJeLe83wPuwv9tphj5TTTQBtvjN9I4tleoP8IiP5i
vrR9gvuYS+peHrAg0C/QXWo3VrIekzp1UEYIYDp9Vmzu/DTjZdwhuXXM63bx7TW2imB8miiSPhM8
oq1zqbbyAe91m3PV7gNyfcxqPQCtDOpKuX7xvEfsochWDYFJqiR4bGj2wT2e4hUqMThKfYJiCFFd
5+/KFbQWW4Ius6xiLt31ezrWmFmjikReXEyqpmsqJut+ayEMJAqJ/hOpA0ab6MVdPxStCr0ILA2Y
YmQJhQw4l7C/W8TMcH6CZPeg5o6T2V6gM4MeSBd8TluZDo8FsWTwpvMt/TzaTv+mZ10CVlgmeR/W
aHeRWbT6sSYsrDgDe3GfWbT+g+zm7oJ7LkNdV/uLkVhLUDcJ5SCCQEiaHvYYFTyaxJ8DlAmmjciH
XMyuSw+FVWUuhIYKDo9ZBe250uaSnzCTd3blm20/AxJxIXoodpxYGWC83Ci2vLKl6fQoN0r7C61I
N+Lb0Od4qod18UUFi3b33ANnt6twGU7ktcovxWrCGeirKrwzR4WhkdA2ElHbdPU9SsAaFkYo50dr
c4uz0ZyQQWpR1C9r69p3uNeEb11trg+WP6zkOGJxu0TwM0vKr87fVpoPM31Jq2nCP94cKhg6FaYH
Z8S4NB913u6BWxDPcm4q6dwopJxWnAZpgQJuzjjfgeTmx7zxkNcsksCGeChGxV+OQkDFrRsat8ht
KNEAd+GttFD6yaMzyjdRmhR827B2H1GG2eD4OPdcdH2HltsfJxIqqQjy8LT4xV6m1XOqDqWDBRq5
it12W0D3rKgO/O4NByXw5BbzjTxOc73BY8om6xzrEO/Mayt9WkoimAQ3SRlPcAbOsKGydv+Jcbpd
sLvgoJ00+DtZJKJMTFuvNwaspSlebVq/j8K1cPdJEaXU3CSb9Q0RHPaSkoSCCNWdN0ACUEyqlzpF
h5OLudSJi2BgxklmXg5aDAQ5eCipu9gf1fjS9z5EHnMyeaf4qqhvpEv4ySRGS0VdUW5NEvh1TrJF
beXe0UOXB5zfpOAChJuufTzggM5a6tP280QxBPslLbFyBHYDam56C8OAqpf+9R5/4xz9aVk4B6gI
ox59EwQUq19KRrt7s2+spvlRIG1zIZIoUvk29PBIM9dhFcms1HDtOysUnizs9yAfZIulw31PVc6v
JhXXRbWQGs70zcuEU9D2uFZDNVzzCSFu9mcQrfoqkb2zp/hNPgygyUN/VgT1fLVzBZ0IwkF5Xlrd
WkYTjfK5aiYWXFp14m6clvkiBId4mixT0SGwNR2qe7W8pjZ4JjRVUx03RT3IwL6zj9pVQ08Dx1V9
6AyxfEx9AxXsQMLWw0r+8IQzQWC1cdCOW0pq5UwH5BKs6cUGdQHoaTEtd2JtONn+N3tnkiQ3km3Z
rZTU+CMFrQKYGmC99w2d5ATizgZ9r1A0u6k11BL+xuogMisz3J1Jr/izL1KDGDFImBkA1afv3Xvu
ktrGTVwvzg9pSMr6NkJE1lll+ZOAN/gdCSKyq6xfmi9OlWE1S1yIO3u+pgSF0NZNeTv0pfV56ObU
DTwbFybATUNWEFh8g4JKR14SxrU+kC7AnpuEWJn0Noz6ZnmCymBPZ7ObmP/02WRdGVgYi0C3aLwF
hau1h6WbOc1NK2J20xeuHW17al4kjmlZAufozDwAD4LbXJvm7pM2m75Ctawb1+RjzzlGoE6RnYSg
MsQ56ZwYsa0EhkwlfPHKTy78Pq6NMKkBx1C4sCCjB6urh9xJhIe8YMq/tYUBNCQjB1c29YjQpO3E
EtBAKb5gu5xuxzjSfgDQywiS0MjEPFkqBwEwlgovXk3lerlgIEvJXcFtt6VOWg8quWcXWKwbb2+2
bv/Fd6uCiM+ZQDVYLNN335+teU/uNmqA3tPSOFwag5YCzMD4xR4snRtWw/gUa25dMLVegXm2MMZ8
666wQBOWistRGVllYOfAIgI+U2yhRR3w/9Id1LKd9B3vkAASBTni2PnzwlvshLM2lBeFFvNro9NM
r0xb2T8zwml+9JjOzh5ILHWgeOMEN4G7+ASpy3k0q5j1ghydiOyZpMquZ4oFBJJzj2a7akGUdjJF
YEmerP2zzftsCG1XTvGXuXJsGl1g1GzcU51+ojdBqlJXx3gUBygH5PLm2YyBHsoCR0ahO7vVNzoF
CPeyYs/OWhShJP2p3iQL+aHb3O2082Sna7ZVnGSsPaninKwRqbhQwjXfpJlkbehg+7vKrXz5Okkp
LwgM0b62U6l9LXTmpIE91Sa7OrIZ6xS3Le15n51Too5qwKXn2TDDuyjm5rmrZOSu7/9sBo2s4yIY
GvQ3V7ZR6fdVmrnzlrhEpLp0GvXvGG4JfpT+ekyurSS6K/q+joPCAFO9yTsje3TkaH/ueYmnYylb
+8ecjstda3toQPyCIFdOUzFRMXVmOHJlDBBbF7ecQDYFbZkzaa6cItEJeY+W7pT+PrVtow6temBJ
SXgL8IAaXCwY7Vnlx9FS3oVf5Sm/uCJsxOpwqSIrSPBKy2qwXlxBP39j1nZfAZl1HQUpostOfV6R
GVN1NQGtVV3gGG2BHbghfBjD34Hkoujts4zWceELQooy6EdhB/vnijZ7ojFCK2dnj0q2/xS5fXeN
3LPtAz1vkogOkKjsXYnKlB4tQI3vKUgqOBMUexnqIX24LZdYS0IR5/lnesucTNNR+tax42Vmj6nx
Am71AcgLhvGeUhIKEufLjdPjvKM6LNMx5E89eU0wuPOCbEixE8lZYzOshuzJTGTlM/y2O9QXZVSM
iEEJceSR1Op8b9Do+0l/3rtYKO37Da91+cIWN10gnRdJuLYkEwqO0SHrpM0iJ6S37mxjiBlViCet
9Ik5MSJ0PsKObtqOaGOaE6bXnuifZGcOFDM+4IEDZdD2tlgutHQZrQC/K97VHDmwJFbcTynvJ+Ub
+f3Ed6t244BMxlBuv+mkJTgcWUSjkumtknErZhNyEs4fufNdM7mcSD9yjkRNu9UxqwuHCsgVtbNF
W85DmYkivoZzNn3+D9Qphl5JjZtLF/GmUe1yNxL2dfUfVZTPiyhHRqtFZRahzqZ9gJAQl7vft8zf
tYw9XPOCF47RuI424s0YDiWublWrjsd1imY/K7MNFiS8J8gAhNy6yIW92oKwpeLqgzHBL5r1cI5X
McRKfjX0t9Y+GWk0ABNRB7Ug6c3HSn2mjmLXq+L004QcPESmVJGclifbVECziAe7JKXS/IiE/G4U
yahrdYhxF/BU+W/ng4BZ87IrSWMb/S7edNU4saXxtmSjV34wgH03gOJSuCWBYgLmdp23XqpibBXe
C967vPLyQ1sUBPZZ+vzBbPn9VRg9MIOxDWzo/MJv5k+zkST2MI0VjxV55SY6ubsJnfAHM473P5tg
zMWAC0Yqypq3ohaMaJMXL4B0GlSkAXnu+R6ROGMEMDgffKH34xRh2kyJMV6ano8e5/VgI8paUmot
LqV1iQ7KqLG1nUSDvS2xUgc+FjUVFCAHP3APvbvsOk8BT8yr4XDfzDeXnfOIRki7Ds10EZ+WpR8D
LS6yMyJYWqwoWrfDKij8i28kF7XoWYOCX++d/WaGZZVj0hjsDzS9OdcNipp9zFqxJwvwpY2MOex5
VYMod4sPfuT3L+R6Zf4TuCgZML+VJOhatHYas7WQMUco7sVYMCGBHXg2Gt26IP2TrpnIiKZC5X7G
/iL0oF28Jlw0iAu//xWMdwsTH8TzcdtSbgEpfzvLcnq8IBw72kB38+Yu76ciNBVttnFafgxIvy9K
zeqDfiHOeNGkwsHQFQff7qcgT9YznUqbHdYbM3Rrt71BCmMeoxgEeI3C+C+vocz8kRfYAHyZs761
Qqdth7XMVHXQu1q+mx3NOk9FVF0o9LMXvTTJ7qoHuRHyo0nrL95zLozUAGAlc8a3XFOjGPXIk7Dp
XHOCwuFPSThben74/a341VU83jzmqZhb+ZKvXz4gS30jANwFdml6l6SPfp4yrbn9L1wEUyvfAqEW
NNjXF1EDMgOy5zhMIVw+jEZb3KiFxJXfX+UPG+7r2TR6PrRK+NVtTKVvX67BmjpVVlHFrRrsKxy6
9H5N4V9Q7mubnqnExoD4sQPnldziS8qCpR+ga5hOZoZJllWH0jHTs9dP2mPtKO/5g4/3q58aXDJA
Y+IFdICrr38FU02pGXEuW6M2f+pp3H4ZmvZOjEt9tnyqwqKfEck7MCY27ugOl55nV1vDHUZC8OZk
g9ORDq6RjU+//1zv3kUP6PZqsUYdhbRBXz2Wfxqrd/4wI6BPgHE2RrnD0EODTQEW90uRnxbYSOSj
ljtj9r///rq/2GFwUq+rEZvgqkJ5fV0OQ7DbDR6KHEc1DTuPOjai/TvC8Q9/f6k3oAHkOzwRhrNK
PXE12AzwXl+LRrPSlhbJb5uXzHYbnJ5lMaO7Lxhir+7OAKm4fwVG070iLLncFP6ifbCQmOtT/ubx
hLZILbJKB1n/3mw4qPCp+jHmBYqkeQB1ubktEDVsXB3cFI6w7Ehcn3+ivTQ9N5o0v1r+9LPDSoG4
ge5Va2rJNertaot03L1Bc7pMMGpasdJJOMU0IDSYPTWTGbRz5tBOSXWPRpr+kQD1Fw+Mg94Vtr63
4oPf3jj6urPeYICFsWIPP5w49e4iyvitI53qbnEj7Qn7XX45WZyzfn8f19v05hd0XIOtmu2Lp+Zt
UQmnTDY6jZ2g5MovoxetzKDYvKPa1O/a2f/o1fjFGysQnFD94Mdn43yzOFYMfk09McugQEB4h4Jn
uJ4hK33wrX7xImAUNiHROx5V3dt1gR0mzQyfSXDFjb3XK6tlxYrTay9vjA8SuoxfPIPsJxY3D50U
Quo3z+AkHXzEA5TFDrxLYFglsa/NPJwNpTFKk+QPy1E3GC7ovCup2ey7sfxkpNEF5VF0NlX7weLz
/hd2DZYcKpI/dGhvYeVN0cb5oMoysDUj29s9p5EGqckHr97754bSEuEMgyyWAara16+/b8YzIdod
wpRiSp8qqEah6vzxUCHTvarh231wEHh/R7kemTEsNCuX6G3Ui63lOocSrmebVboDTtzvmAjgC6r7
j4IufnkpFywFV3R5VN98NZItiqKdiAx3h6E7OmsZveTedHRSL/vgOf3FvVpPUsjpVwEYZ7o3v2LO
ZM0teGJUkdY7wMH2PlEknf/Vd5xvAu2Dx5SzACPY11fxjETPp5EvFDHo5DY53bmiLxXICZxUJHL1
QQH0yx/wT9db//xP2587wYn1OsKIVTcs963w4GIZOn7sqfxIoPirS1nsdWy0Fm4k8WY56fw+wkrO
V2Ot9jY2IUFBj/f+rA2x/cH5+1eXYqMje4VTIk3i9Y3407eKzbGZDMVgLWukfVS45zbWVBpXtS61
8Pc3zHj/dqGB5yjjOS7tLViRr69VOhUTbIm2oSI966UVNRpAO/Nu8N8RKopzUgRDaQ+Pubkwbu+7
ebeeM25EAnE5c5oWOnobeRDm14lhKps2xE1hfPBKvn941w/JQ2UgovOBubz+kNjLbb8ZWGTFlDfh
ZETRLqbV/cFC8/5n90wKaUGYCUX1u6hPhgfIUpVbBFBUy32CdfjYtmIJbfLEP7jUu+Orh9uFaCcK
ampeROavv1CdDqLAfkCIdrpU+NIKSIaTxxh0NiR0eb1wAYAob/6oiv3F3baZFbIvEhpAY+DNdSMf
3ZNNMR2oeRQRlqmYBHLXkAdlRGd++PqOm9+feNSXK1PZ6gy5st4nSR9vGxc5LOmnKn2cjPxGZ8jz
YLSQ7H//QL6/Ccg8heBTItem8/3mE8a+nBqcYoguTG+41/S4vhzgrQZJrH0kBn7/Y4B3YfPCc8IC
zIH+9U1oIT/QRUjzoNB8/6tJ4haYZNeawk7O8Njn5B8GsX9r/nn/GPtrsc4mxgKpI7B/fcEMMnjZ
NnTU6tbuH73Rmu+8bhHdB4vw+rlfF1oUdpbBCuLykAHve32ZxomcGlcrAl/avqcFr/vGGui+onHz
wDfLhmmmGr3xqK3kOL9gVP/7e/iL70lLaI2Moo/GAXj98z+tX3lP2IEJSzagjPa3fj1k2zyZ4vvf
X+UXTwqVpEuPkmoS/NT653+6CmtkhzZCZrTfLXUnZ3WL6rv87Kzkwt9f6Vffh0ylNd+OuBmelNdX
mttYw/SokJ3ofrSLmlK9uLrfPPz+Kr84AdPgRJyNNpn2kum+eTyWusGQUwxZMGndsM1MyRQnl/jE
3TnKwjT3463oizmEusbQq5iH7STGb9LpvX2D0mrHqB7Z4so2NdDQ/xceKh6r9QDmwfTy3n64gVAR
f+wZJKdJf92j3gqqnOnK0k+M+XibOYqLqNo1AjL1gAz8g+u/uwf8Ljw1rMr4mrgTb9YFFscuGhwr
2gDEyR8Tzc8v3T4qP7iK8YvL2NRHdCFWlToF5+tbDSK16NmQk0BHUTHTGEqSfTZG6AWrggmDyHPv
4Gc4+2MDqdy2TJZn20ggZaMK3GrpILcd7JzHhFlQ+Mfj8f/dpf/zD1Dav2fPkXH/o3wZurj+s8P0
j7/0d4up+JtDXbv21VkNML1ZrAR/D/10/kazxgFQRrgbdRvz0X8ZTHWYdXhAsJEix+e146X+h8HU
9v8Gj45/i+KLF5LBw1/BzzGK45n513pMm3pNlHPwUZnEHaL/f/PqzI2TxBZV4obVCor3MIE7KuMK
+FTRfWsbIO1TM5aHJCuN29mPmsBpNWubwQQKQd1ngQIUve0jYguAm5p7QiO9T75ZvDj9IveLMY6h
1cTIJWL5nJbiuXGjT3Vnf2Hhh0FnuTvPSX/S3Htgvo4UJmFwYyQQZc2Owa6sLiAc+Sd3ju8g+n63
7XRAUtS0x2lpEb0kKFKEN4nANAvtXBE9gUEremknf/wiDSAnEwkj99OYzkETZwP5NLp7yWnJ2gjU
mmEVI+dTpTlsKwAOfE8QIXPVLzsvNnRkB6V9rUc6sW1inC78boQpkvRZCEVujxzl0auirzE8pFNu
5reQdooYBg5Qf58h0D5z5vw0aKTU5HgfgnIwvrq+ecuAeyKlp/3mJlNx8iW+dahPW4rGMx4HDC+x
5e2qunwBpGHtU+kzo+/idpeZfrQZ0TfuQJUwaKyRR7WN6oMFNE1Ql47OV/KeRylWMWsqw0wk8jRN
ZXzupfe1wXEZTG5nvtTo2Msw6lx8C1CIz0m29JtCr03o1+5jpSNtrbRyvkR6o2H9RaOQWcg4DA3i
0lwsx9LTLkbU6Lui7dqrEXZ7KL2MRB9MAiEm4TtwGA6EE78PG5JuNmZqXhYOK/NSU3h3KdoFsCdl
4DTdJ6YGLhYfONxRKwf4A+2jlc0FMqZ5ZVw7n9ByPei078CuTwvZLuoTsGG5y4350hl7TDkks1yh
tmoZrs5ewC+Nyi5BgJJqRDSvSiU7KpFKG+pJjrXH3tTeY7Yj8KlXl9Kmt45Oo97qHfEJaTPvmsra
OesngAv2HDVIdiLjAjEPDmejBPzbJleLiuAJRuaLPsdiS0AAv15T7xpb/zII5Fm5qW2MMilDVoJz
IaH/MKOG8u8bL2TexJDelmstrh4XT+xylKhoCDVILM5T0WrRTkZiYhDgtVupzD6oqSIoNRmLldbQ
PYyNfvAsnBckZX2PR6Y55Ew80XO2g6zWNSTX04QGO+tJ6EDeZcUPTTJF947WKlIJaEeSzgQj2hfh
bJsns/cOJP5VuLwbgYqDWQCfPDV2aS2rLYqGDpL01B/1inAoL+2+9G5BRDrHQjRfLuAzhBb0etRJ
V8N0UNI66pnH/jNb+wYxEgc1s3zSZfcihZ6HsOuHsF5vQpxY405o7bxLlfdVH+JvnmoflYU+c6Ib
HQIdp83OZ2KCv/h7Y6gFaSV8zkIVVw2zimCx+aEZI53zwfCPymyWiwno8IlhyoIoT/hh5tQ+p9JE
ocZLv7ImALz0uK/wevXQEPlT53XFLrVzI3T78d5ysi8pXCbwt6hGTWXtNQu9WIS8d4NQrziyNpq0
kGqoGo63MHNuExXilPV2ngY0rltW94QdSJIawPM11sFJh3TXEgKxiTmx86vl9t3s9s6DW1VeiJmo
CIcFjzLxPb4ZGsZ8Li157NG+8qqJFNM8ymozpyPLIO+Wme3ZrEZWFS01gurZHpfpro2LI0AyaH0Q
yMII6QWIWZ08LFNe+fH80kVjvtfkIrwAoNz3JE4tlgz+S91H1KeI6Ziib8j1wtswLI9D5b4gar4o
VM4rWsfEOGSttYui9qkYAbFXY3IgbSTelq3+gpbZ2uP1bZFRZxSdKLgKCJ8bdMLzOXM1BMqj8nl9
+DycGeNDlLo/ctwLHB4Zi3iWupzM6Xs9YwDJ0mJjjX19tMj0QyKFGPOv1yYPHweR/7+Rc/87xZWv
k/XfVC7P/+Pux1Cl//m/X4Fz2Z//Lx0DzAWyUQ9H4HoytP9wI/6jdHHIK3cpNTHv03aATfHP0oVj
2d+g7VKf4DZecyndf9UummkAzlhpCpZtrwISeiV/gZ37hzX6X7XL2tGmsEJDQMeZoRe6hdf1MLQK
KTJqj7By80S7csd8ZBA4Vb0WqkkX7g7mkMEmUJZZBL7OV3ITmbM2no3OXul8lVjarRX52bLXcHUC
iEZ22B+NydTgc7Wwzk6uoTV4Bp1Et7FEgpXdcIYu3LCnGddsnC4xb4jJ0qoQ0g78PBs4K8j60u2+
x3bmk1dBltydzLOmC+2OeAReGL8XYToCErPj0RoCZTWQzkT9jXOcSwRGV3//68//fzfgs2nz1Pz7
Z/dxefmRp738z//16tn942/9vex2LZ5QHkywcBTWTOl4qv/57HKL0GbQr0e5xHzwn8+u7fyNSTW9
FlZuKmNj5Z/8o+y2XCpy2nzrMJNGq84o5S88ueuZ/F8PLnB1qPgr7xnUCj55Xq/XD67sEbAmVpEc
yrV4yYBp7hHajPvYnfNt1Zvmw0hRfvOnn+jm7//8n+kurzsv60V58ej8ckFs3UxGX1/Uksp3M9tN
D0j+aBy2qNQgQEqBTr028shmMmkUl7llsvZrRdITfYSX7x8nxX/bZuJ3f/PVV8IIrBp6QNyvt30E
a5zGtibk6oBThGGQxRuJNyJezDGQovxamssD56Vvv//qBkOvd9dlOEUX+Y9JNMGxbxoyaTdrKID7
eq+h43wcnP5i9tDx3imS0RbugzXdCjJBinMkOuf7CsC1w5astsDF0QcnFN/rN7a40f6qusZ8ijO3
GQ+QuCzxOCGrdbboUQbSM0A5dYeEuX9x7+RiMC+MSRV7SfIEB6GyAmzVDem+sPx4zUISNxwZr1aB
fLyJDH0yw9p06vEcpTmK1nmwnipb58zVzKhJDcxPREuINjtW4NHowE80ynC/LHaDEXFNVKUJj1l9
bd8+Cj+pfkBspq5a0CAi0D1SCzhHAl+BPAo9whJiFQeN1LUwa2J/by45OQbDjT8mT/mM45gUX+0W
ux9sWRyL9900tcfZMJtrfZV9ClHpPwutxAeqqnuvG8V9bBfaIWoICzJ1YwhVxEUyNzN30HryvdvO
xQ40yjWZPqiZ8Zx+MdoObVL0mfgcZzuWwtz7jaWHmht3G6KEkaxL7Wcx5ogqCWeDw0zkE0ZvIFkn
3GTihar/FJepH7YJX5H8vepHw6iOirJp0HSCZLlTsf1Uulm39Vd5jdMM2W7UYMJvU3TLcLlSgYe5
sKrychiq+tp2Y6SoBKLtDVK6fixtI/vjCL5jIilJGWgL/SYuboZJ60G95tK8zgbl/EStWaf87uCJ
z/zP4/VoSQd/SjIDEKtnYX/Gk+JZuDaHzD35KC/c68QpO1wqOWk35PdUmv2lo3eN8Q+zUntnoi7t
7snw1adDkav4ZfA1Ti3M58HGOZVvngAnzyDFfBxaW8mL5mG0m8sJMMrYDAc87e6lNtWczShGp+EM
fFM+RPQ775IcoC8pD4sDYoDE1CNWP7K8EoAUgPqQ/SFI9jLyPN0krZ1N01bunZknwjq4pNJWx0ll
sbYjNc/45k94vYulItYlLjW/QfXZeUbQjMqBNayGAm8tdaRRXa5wQ+jUHjA8jHQp7nmP/pQT2kj/
FAP3ceTwZnSE9KLRVf0uMnM4r9nokDOH+xMpl7Qxvpkiq77S3+RgOqHyhx6qNZmxt9NkvhtEJLVj
AWCyeVBSn4tzM0HmJIYm77CrkywCgkDFphe4HdSLQPXazNHJS0S1g31Yx1tjEH19otmePIBTrahg
Bw1GYVkibwnJh4zNIwlMeHZqy8/JsoyzeN5ZTWft6ky0zAFkgdWKQaY3nGQcl/pRlxY0JTxa2jVx
NlibWrijlP2l5UVbTOWm3CoCyYkxQ2cCL3pIRH8xqtp/nERuFffT4vtFmKJDfmiraPwka2Hdw86Y
2quswkMeWkQ68RtjfTZD8FBp/oUXWmbbODed+ElZrep2KOixjeDU8/xDCWbpkow/bwpQN3MmUmix
xf3QIPT8lpv6rG/1cp7cE7ujhaW/MIfyjLyr56DlrhknLhnD4TAvqItF6RvqIerM+Vs6Ar0+Q3XW
CmoeTrkbSBsACdtZdpATEn/ZZcU4npkiJ3fOVI7OTkMiOIa25s/JjnZA9W0pONmD7I+sjl+SE9RG
dvPwiOKk81BsmsM9WDK6m06EyuZYSSwCJb9kVp15aa2IvgQOpK2TTcudPUnmV+Qu6QiBq8mvr8yp
BN/NvjGeWiNZMpoBc/eDLDtIZm2XGNegHBy11+wCD/rMAvRNxwqV79FRNg9EIRrl9wZBB+Bu1SJf
LGTXb6SwRo4stqueTWyW3qnDiaI2wovrFmup3pxzt8zmQ77GdIYGRx9S19C5fyMo07+tDRcTPZN+
4r2aqtXhNLjT8+rPkjQoimSr0bdtN4ohxgbNj/bgGIt5o1U6Pe3ETpJzThZUglkhA4VsObNLSyhN
RVhPI3YVhXl5U8Y0k0+qzx1ITXE2DbewL6b6EjjluFx2UUTQnk0ocHro8ZGPgSn69Jok96rYE7kF
hayayYIBiErA0WaWmW1f5V1D38TJqvkmR/p9rTG7aTd1Q7DZ0UEfxcagi3ykr8GDA9gdpWWo1aZV
74d0QCEtnakdt+y80XWS6d1Fp+ouvoEOFC3bmgbfvuODfGXdjK/NAs8jPIqiOAHPBbLZyf6zXS9H
3CATHYCY/QtrhqxWqjPVu4Mn6yxUJwQ67LR+yMhpx38tMn1XD735pXL99rkdChIhZGG0xnZx+4Wg
WWJt7+TQ9JwIWNoLS78AjtNdlXrXqCc/MyFDm12jJTuJY+sxr2LtpsHtACQgluJmGKOcXNck8fT9
aJdJFbYCkvJew4tgQhmd5yKw5qFgAO3MwxX76Vr4KGQK5xzSVrRr25mYMqAglb+3czj8ocIUjRlw
Lr47BTtFWBDwWe0dVhgtqGyI/McOtV13JrCzT05T48z8oVR4pHJyo3Rozlctgq87OBUpviCcU1Bc
6dDInY3SYjnV2B329Wy3+K8Lo+suiZOAn9AR6cWglSqwP/YTONeQG15/H7DzX3iZNk+HoYMJES5G
61yyY4/EJfeD+9zkpDaHc79w7jIKY9GvlEyjH4On9PI8pPXkhX1rEOYr6AC0uzwDNMryYIw/splA
7YtCj4v4oJSnDaE5UMBu5sTAVwvSoqjxiBQAxMX4o8K3u1H9oL5J17lG7Kyd6wHyrGk13le/N5mM
G0/Stra+o8mT3riw8syBbp3f0TMUiCM8Q57GqEwOhuyNDLMYjjLhEmoX9JZgS9Q1MvroIDYZHpLe
e/aGnq6rbw0/zcSPTvlIzGsz1vZBcfI8VZL0qhonMFmVcoUS5/KHcEuSaFUbPWp+kX+JDaHiDfsf
Wc4t3tLA1VV+YSeF8R0McXvSLDGdGr9lpyYwemf6WfoVkIj+iHjhbqSfvuYxT9qujKgRRkPd0Ve9
oiCt1t7SRWRZX9e4W+zh6xunNd1R5bIPh8E3D9m8Rn/auFLaVMb7wpxPba/0Aym/REVwrKafJudD
wjj77Eoj25JRVAaur2Xb1NOKq8IrrymD6lD2Wbdj7nbXyZwKoB+NvYhTePH+ZUtCeBh5+Qm75R4v
YrObIRLTwasOQ+kelO2c8RPk4WBDMrDsiBA5PFBVzRTBlizvdtlnW6S1/mU5zsMOm4w6sDz8HHz8
PA5oxx4GDsqx6KC7/ie9xaIj5oxuuaqv86gvt8ZEqHnMrZn7rvkWm/nnOmZ1rtPK3OfEgMEnO3QJ
mdF+eUuBjG1J02+jTlE1ac4hLnuiTZn2R7SIs9My+8PGlDrZvg0gDmcut1guusAfUnGK6qHDBJ3d
AJOgPILSdskdBM0gjOwOn19eoaIkG4N4XaLd9CU6VBYGWF6lCacroBoMsbt0bJobCvcJLRzpGIFh
StAyjeY8I5nDUt9W4sEyR/EMb4FYh7z96izKubESyLCDp0fbpnaLk2ZrNyaDmrB3ogfD0VbbsOg2
nO4CfXY/g9m47DqvPDDpl88NkRdHBFX7pCzIJXZq52RpLrSD0VtemN3sWyzLrZ98MQdhhHDCQxhX
tA2x/RZR81kCNKQx7/qXQ7M0+6bLLYYt8nKZkJQmq+JNJXekTBLG2kzHKNebvWUz/fT1754J2RHl
7KbUkgOizoemE2x0/FsnPMs50R3llRBKBwxjPFG5zOCNR56+qpxAgnfuJ2w0Bqml+sZpomYvyGHb
DtAs2IbiTQnRZZjl2aKFHiRmAZStKK07Oj31mXHc7by4d1biDGQymOJKjJX34owmFZKYGTl57Zln
dHgQXX5Be/aiQdl9kaRaMI/ZZWXZ5dbPMVLnemlt4tyZj9haxdFhXrW1VHxXaAR5SjWTAzzudEC+
7Mc5kjKsJAD7/W5v2/adZs7MXVV16FFcnnWrdb/Nc5l89oARPcRWJ6gb/eIz5ArzKnGnglh2fPpX
CTECQdp0wIZLYdwWmptvtWgiCTJCwJhmQDo9o6/25ENZ3yMrTT/hmnN2OlLZi6FSUaj5er6DEPmp
UOWybfymOTlLcWLuwxNqRcMtHgz3NCbLg+5r3kGn8f9lMkBvCqYKmwbXw7ZSrtyRvnuyW8Jno0JL
T1VuQshfknjr6j1zh3EdrtRzUj4vjX4/t6P9MFhsd7jQYEqz+sPfFg8dQqE7xYSaVYzB0mK6NNV1
OcEZRQqOTeYTDe8zKrl0N5eZ66y52Stcy6YtMM9SfImZ2l8uLOBnyys5fDW02KzUTy9L0hJ22mDt
R25NoI81vefE0reuYMpATktIP7BjU671kBBs49qwfZb6WoKJJrNnn/oMZrQBrBLZ5eBdjHmpTgaO
VWNDird6dhlX3mZxY12LdMjQx8toY1taDAEha3dyys4cONOQtBjtIYJ4ljM4rZwX151ucQD6z7bD
b8Xhcoi97ApfjtcGKYWvCod2OCLuPNW8PBTkhTxOtFgDvWudJ5fbfKlcACK1K6tLyFmrcBfE/may
8O8Z2H/3rSfyoHViSb41MStwroMJs1vQGaToLIpqYCH28K4bRHUSiN1F3XpPXUPbAgxSKa4tS4kD
EAYMwA5HAnCh1TlJ0ifM7PInlgUKlnzQt8kSLSmr3Hhh1RYB4W3aX5ap+DYI1kpV60dX2odKt/ZL
QzRQwaFw06jO35IG3ZxSpzZPRcXjivoC0oNetSUykcIibmWEDeDfJ6QoM2udGs+abpB1eFZ/1EBa
ZRw/dasXd6kkgyLdNsxv7XnP+aybezBE8DgZ1vVmXMIDdPOWVEQMtuTzRr4D/mosZ0Hq8hKBdSsI
tTATY+ONc9O+eH40KPhHUJ6gyEwTWU1bW1sEaezoKYXOZt5jw8eELWO9nr8ZoxEDOe/bRzlWvdqm
ZupMkCcW/i/vctT1wfS2iMy64dZviIYljt7vk5lzUlor93M8ZcxWn/Mhq5zqMDVuL+TRL4bOo0BK
SQcrUaJgHJv2y+IYKtorYZWes6FXPKsFwElPls5pEjM5k9BUFvxLMOFhUVkaAUd+511m5tiKXY3H
4WvcM6iMWhvkKh434qHwae8WXMgh+eRO0Nuo6Jqo2xOQ8o1Nl+Exqaz3HdD4FMobYEmbaenOtacR
CMLKBfPrn3Wjml2Jghq/S/toVGQDew45RqK+7gbthHddI6IuIpq5JT5ELZkd+jUoypY1YIPf2Poy
eUa3bScezTYtSLB22uHQYQgHNGUoQwWDNa6nMf1ziWPrxKvY7eIkd29Tq9QuRyThG2MoskMNfT4o
Y4HpudYJRxoZZoa+FOduwUd+WFqd94moZhRH7CRSyFuiPyy+Tv9/2DuT5riRLUv/lbZat6dhcgyL
2iBmzjNFbtxIUcQ8OWb8+v6gfFZPyapS9utdm9UiTZkpURGBgDuu33vOd6b62V/SatmoDtpw2E6O
u1N1w9lpIrz+GhJh9mIKlW6YuWb7xvEqElwb4dpNSGIBOXEWiV7Y2uM03wo6lktIJ4mOxNzA39gu
0mN0RcORWsIM8IiNcRAfZGJFw7ZGpvccJyayqEhm8ZnFV7tNO+QBjp8EHKDH/BHgvgdrCGZT047u
Nl/mqxX6cep6/aMpXPJ8Gf9KPeydApAUXBeSkefmZJftuIN5Em/A+y23zjKqI4Ht0XWpdPcoYgOj
Y06tkS/xVWZy6ggpVz9N4uYhaI7QwJjXmvCCyeJObKacxK5uW7ahPY69S1yrpH+b9lZjLj7L4zw/
BAOlbVhpBh5JL2lliWr07sgYkKGBDGQTGe1839iT+yZE1MAXy+1TO7hO6IyReShd0Z+BJniu7aA+
mf0IXknPj26xXM4SLUPYL5Y+GGlza48grGS/2BfGMnziby+BwUEiQloLbKX125PjzIRQm9NtNUb+
JmGpX8dJ454QnlmH2q3nbieqyp2Onm2Ly77tFaxEGhk3avQ61GDcFc+0aNTOhuFxFEWJ/ASJ4lak
eFCZcKkHasX05LoJN70lUFgO1h1uywEjTVbcVljPKHjUdJYrYYq9XZGoJd2i3orILfYJYVIbxp55
6Kd5x/28pqLT4YR+4sZ1TdwhabRnVu34h9wJxnmH08w7jKpPLkjlFrsiSuV9TT5JvzHalM83aF1S
KI8d0JLhxZBe/USQr3eQaYAt3YOwQ47tmF1W5GTdFCBJr0mkau4x9moyOAh6DpI4I8rdJHqD/cDc
FkaNCYK0CVpqJlHvVrOr3Wavg6577w0it+BKrjP9isOBKJatnIjBMjkifqQcMc5TUkS2vSHjQ2dw
BHHQEYF1VPleMKMvw2zunzmxS0SqcRGBA9jMtHVjpv4loRNZZrr6WzLFNitG1Tvl1e3VzBH7IuD9
P9DbmHaSE/4rhiSxbGQ0Pcl11EzEV8cZqcmjfYSUBRNL3OzIb5mOJp3oYTT1mZLlpDaBG4mn2SgX
rq5X7Voyo9bAdOfQTgDhTYUHsXOQiXcth187S8wPa9GfUUuRTLe4lNtKFcN9Hcm7mWgxxvjZvJ1n
fHKqWuzT2Am2fpdSohwVbT34EgkZ6Ls0db4xcEAGuTTgomaKfJO2AHUcT2A/Ud6hqQbromi75agm
n/wjgKXbjpR3MguMidxN2V9PEcHbtp+bBxp1wdMcJcmVp+WPflLljU2C08FzTcoQau3v9dAN+9Vt
cjXkRGqnRrsAQa0nUI5GdLSYEN2OqsNliXc7F9s+oKqTPtktaB9CA/PrVpWa1oMu72Sbl6e+l8Lc
kSpAaajHWe859qyAnJrlXfpdc9cRZRjqxit3U9LExzYrOj5s9wL7YToFhR9f0COFyFvH9mkmHfLG
6FW2gfAoF/gpXrYXqHuDmbnsRsZUgWPmoajwe22/IwIXh0KbEe5DQHMwJ4Oq/aAVtXzPMume+QFN
Fb/gsWDOK6o6bvudgp1znVZiOIlcZFcG7auCB3wXP9AGKPcWkwZgobU8aZKLCrMozukzVoD0nGPS
lf5VEo+XmmnyxkfLQJrXfOqadrpJVYK0YVbRs0+9ke40+eLxpl7MGlCP63q3s2oA/sxoWil5h+Qw
Ne2pYB9tJuuetnW5Ual+7KPG28clV2e0pqu5N/pj1jcHXZbMIBx5OxkjdzTkZqB1tKDay9hU9Tss
KoQeGQQdubFLC6Sg65Fzwo8br3QQ2uF1Hr0lP1CE1ISyG4CJDCX0huwaeGpU6+a5QUf4zK3SMjpJ
LzKtb1kwQssEPCvINP6gsJjfcMnyzDLWKRMu0mKnOneX99PzkKK77qYLmiB4opG+R2GZ1heVLfMd
RAIgGkAgb9PZhrc3T3luXMcVZfDeC+JtI02PI47VYDURKqe6N97JACz3Kui8H7NdtDyLQSXT1Cyv
GiOyHlQfOGcennvYpnaSAhoU8la1CGpIODDJMkeBNA0DYC6QqQjfi0GfMp+FKVH6hTbasPuyxjhW
6MW8reTU7TBO8wBOKmUfisEm4Wx2uvTOEZMP1SgZObV2aXfMhgVbejCuEF2TLikcmepmEnn1jDdN
EBzDagwL9GybpI9xbrZDtOuwAW5oMccP9F/6fU4NtxmFrc6TmSNYW8TVszLY3hkoBWczmLW7uTTk
3doxuqW/I8+stIUcInO3Q/Pl9kcvsYNDDt/hduCp9gCfxY/DQqcZ2pi53gb1ql0jc/sOQdBr65bZ
C+4AYDpjO6zATH+9LIWezddlNcqEMexNsEUwr948AJ+v3aCXZzPz3RBootlSNOri++wmzN4G3+f+
4HjqLz1jm7S1j5yxfTrUVeKc9XYkLnAONWep6QwXWWqrZzXl/YZzk0FaruFxcEqz4aHrMVsEKVI+
RQvzyL0YbCKgA2zTAuBBOMNwm9td4dpz9CaT6rKq/I0Qs552ZQL5+Twmxpwc7JjHEx+9sp26o98J
A+uQiD4b0YoZ2AIKuoFqozkqf/YTiCcsTVNK7w2XeXc+If8e9gXJUHPYLJYwzwsFTivtG+MconPA
8IF5mluecyMWaKdMXd/Pfbscc7C/dIKks4+07aV7l0bKFSl15SsKKpfpIg03qEl2YwGxRN80ag+B
FwiTfTBp68qzesp/HA202L1M2y9Nk8dPo9AMBpi9wIwSqYnT1vCGs4iahlQ3Yew6Ap1++LBvjLuM
jiMxhsXyoDOLMjZde+voybejYxyCqrmHNsaN4hq7do6vUtiC9RDc1T1jS5UG23gpHxLtvQb6bQns
+rIbm6NP2KwMFXf4FgPbOXvjhs52dtbFEHVIMatLRGLrnPfg0w+ls5eejZ5ywTOoizll+uxGkjNv
f84HDmVuya2LeV1bCPNSY6727kIaVL+CXNx1mlM5YZCWN1KUzDBImJy7+CpC+dhPC9tkP9nHobfu
pon5V6PRNYoe+kurAUu16UsRBOU2A9qVJ9IOJVI1k17F0afnHxXxuRhqELJBzu/zDxE3As43qjtN
rp0wDwnxgdzqDYfzRI07G/j0vccpcEcQ07WBu1T5QbkJWCPbIRu2zlhfJUZ/NShv4WHTfgZlebNw
kthYVPO3gkmxHvoT3vzLfJD+dibWYvRJpqyn7KhJPruJRv8cr8OwJSXhxTTydxwe14Bp6VC6Vyov
mi2kvE9IabCt0TndZUkR3QKbu6yL6Xse6XED7zekSUJuqe0dirpfdg2Cqa2flPFZzqNpt9AlC1XJ
ibeDVH2ekM2y4eQeUbsjamYkHF9GJM4APrUZYZRjvbUVLoqCtl+09Bd0q4mW6yL7+yJpvWfiMivT
28Km+6I1FaxiHh0mFPRQ441iY1WaYVDRPnN9jjMRcaa2n23C3OKN4zTeuWYLOVDxwXhCYRum05Rc
+qMen1kI5BCbJRq9duAOXZyJ+UaHIDoMGulsptiEB040S8RSnu1rzq+mpu08M/WhTQtNrUa4FW09
UjevHAober7ISaFCpKgpypIboVdvAgz1bu1PhIy4X3ugCp/r/rXpjSL7jjzL0mdZLYgSj0gZrG4I
5NLdpWIwNtFYHN3xpJ2Rg93YWK5z7ZHkR/mG1PgetGMwU9z1LgJfgBireayskuiCGRF08EgOxmfP
fhr+764Amun3fXKMawqpF8sqh71C+lt/+70Sxfqr3h4VDoEiP02aGN1Zfauy/1djUJo1ga6MODra
hOnd5hBO76BWcHgyOE5M28kvV82kOXDFk76nB92gAOjIzwjUCynR1jVaBUdsiDnOvcMEDX+8K5mM
w3Ie6WOQlkng+U7bwwSMoBg9k/N8mfQoEabmwiZG8qWcHfpKvT2gDomUNnc13771/6C5/L8TVP7/
pkzzkVX998K0Q/xWYnv8Z9bY+sf/VKSZf5h84UjHLIv4S0b0KJT+VKQJtGo/7bT+avpAobQae8pK
d/G//5vJj4FQwT+C0tKkGfVPSZrzByASTKHo1PjbEJT9S1Fjzs9E83+K0qTncvTlH1ys+NgDT67K
rV8sa9TvQx4Hb3Fd+WkY1+uhkJxia5OadiIeNZAIzjIBd+cUT7XacLIbFnIU6EbSrK3qUxEzEtx2
jZfOGw3458XKRJry1C0cDmGLTsWGpjAEXVKlsm7bkZNn3yjSIIazViwB5UyR9pMZ2l3CSB/i5JRd
zNHcAPhusmw4VwPhWNva7bttEldVsOmDmr/NLtPUOOXUzcMZwUDwKPk/3YOAlHFLRBmI8bYzflhu
XUcXYoYUhv2bKOZDMHXNM+UOomSHPJvu3EJlkh2XtG7lW44V1bhaqDHqo08XhDl9VHPan+gWM1az
zOHT14ZHsGGaDMapSgnzPPYsshpukO2tAce5m51078SHCjgvdL5AO4faG4Z+5y8e5jlEEho8chuX
EWEuec1WaZKwhCJ7cC8m7B8tqFIlf5RmKc6lLHF2IJOa3Y0dpA3zU2ORj4TSOMi7WrM+q5CFodOn
bKiOMmsmgw01bqgWk+INmQmgcMYe7gEeJlMuGc3FXbCMC8OdPIiJw4DAhfnCTH84URFVTOzr5HIF
Ytx6Xt1DLV4IFgY4LmN9MQH5a/YRJ6YffaMayo7WFY9CdZSCSe4b7SYYDVQzSOA8eYgrArg2WBP1
QbhmZu5LFahm53ZO9+6kjjI2Nb2we8NMJwawYGzEVkUoc/G4WAPPSa/AazDMAPJCjjLdllMJQyAn
cjAWFEQrhgvfC4KzQGQv81IVr7Un0P03dmcI9BAQbgcx0dssjTgmATnSMZEXJckGJXjwk5rScd7a
oC57PIyluCZhfBEbOoAxab3cWedjFhHKFhpxEp+y2kFEDwmXt5oKtANMGISw6NtW+Mvdrs3ItCbr
OtlEfh/fLEuQvttDkrQknZjeD5jsJCHN0ureXTWX3zRZBu1OBAK7yGjEaFemuBnP63ap3gvw2/Bj
yqS6BSKQeogBZfKjd2v3yvY1MReZWUz1xiocnDFrACt1j46KD9F58YyB2rNavowCsryNRuXRUygL
6FIzIQAB5nfVuaw68zmXlMEVdgpOySaP9o1eUYMhT8zsvtYtw3AMOxUzvV4hrJDtu03GCEk0maO+
GWlE59LvSKsIkWLRABs7bX8aNLBIj+FsBDaTJq1DV5nOGmdctE2H0UjARgZDxrsL9MAMZM4V4XpZ
13kkIrcRWim3jz61kVHLR4NFxG6/FHyhidE2F0rJxThEdrDEpzHh1LFpGw5/LM6AcVyQkc1yqPSg
7wk/QaXix63l79UAQTukaOmynZMtag6zIPnI09WepB0k43tNUke+yagiaAFDXw7HQYkzE9z3p4oS
GHEiK60P5aGCuU9ib/z0vGT8jBuj9Zj80RPdAjEA+tyXvvkNq4f3TfZouDY6M/0nnWjCTkb4Fq8O
mVU3bqWnOOREmn4mcWolDOus4G12uzIGXl/GdEwACly6xF7/sDG7TXcoKrkuLrckkiZbFmdYMJZl
10dkw3D8ke2JoQ2bTQGzuqNFHojXRUhxWzOjn5+iwvG/6Tk3EG5Q92yKcmWVtotyN17kIUGn1Qqe
8wAGbCo4Gdauvutsy51f8kGB6vQRqZzYNdbOUOUNaGto2PhhtVQeIyvLz69srze8PRlw/mfWdny4
sqeeDOtusS/NLBHDwc+S4N20Rr/cR26MnBY3nb42awJN1vQUegZYbdByDVT83I4cqJaSFwuTpXJi
ni6iu/EXvHHQJuH/hJHs8BFneBXp09N0nI6tHtCStZPnPshqUtVm6JroOhlwk2zsSek7Aj5mL1yY
sy27tBH4zaGbOLd1ijgsHBDPWUjOFuCqqYTUtCVeAXRqXjJD2qjRgiKTlroDGO1ltI/cNmMODfD9
ipA7cjr43quL3vXbhFupaD54GHjlNiGmA6NblXJYlZHOyAtgo1n2sOBwR9cum1rYEbNOg33WsbsN
iDBjRZNxi6fMJM/vm+WLhl3Sc0R3SbDyGJ8i7s/x1BL7xXKrCozUWeO5aFzKxnlqlLDqHVBwKzsf
nXl49qwJg0E8MD/ANLfCyXPawN/dkbwdE+E1y+1iANNmPk3AqyzI4bS1wy6P7YUxMWj1bcUDpuHU
NnTPSzpP46EgenOMmNxI5h8eYoc6tI1ooI3dsC3bdhS/pkXMGCo3a+s26sb5E3d0oTcOehegDsPS
FK9RmltHWtNJf1Wawsy+Tbwtm8xG6PTcFYa0tyVhR/Ouinz7B+cysOCjdA+JO6W3LkkweDFGiQSA
tXZRPNOmcZAol2gMWo9Q5tDmlkgu0Ox5NFbyJibSvFvt55W5TJ+KDuoUOum4xFxsWh2c4ajXTn6b
qnxjErT+XCFIeuesiFuJtG/Pn8sbjSKhPjZEHt4r0NDiQtTmuuUpv/zWRMAFK0iwEZrHranafvxM
rWV+CexGfhRRUZWHsXHciwgnAFC/klApXlQr80+D+P+4sP+Nkvl3Zfdd/zXj9+cP/Fl42xiSAhSq
a0kbkHC6Alr+LLwt/w8yOzm8U1njeySj+T/qbmH+QZUOoxQbEz8h+bf/8III6w/+tIcZxHJh4KJh
sf4VM4jzk+XxS+WN2cRdPRkQ5Ej/gyPwxcdUDbGau8C77zKio3gw5n5IEyw4NfWonyyrc3Zt4OZX
mEaq23KZmUCbcnqHAIyGOSXAwoOhuo16u71ivje9WJzk72fLsNgL7Xrfj+18osJMn5bZfMAQtTya
I3FEE+CUW5X3y7nTGVCGMeMNIfqWee82/HeZZt3J7h1Ea0OXX9hJ7J8VHaduNohVrJbCgTC2tSXV
rom74VvmNzNG2Tiu2T5LT77KAiTzlvBHy93krt1eW3TWz9NG0hRSqLfO3J6eD/MFt+NMQQ6Xv6d5
COHGyAPylZwROeGMKepoOAbNuRUAw0bKWZc+R+nGp87o+6fWNZMibJzZIWopY+QSd0gVlEMSSaXM
G4dhLLMfc9xWs6xP7pSQhJ6VmMPDhhM/3e5o29XmWduzRpHTXJGRZpynzs+B2XQzet9Q/91wIAnn
lF3DbZrPxn6VsRhvo3FEWeu/62y+YC67U8X5UiVn49A9eoWxkRnNu3HyQlC69xR3H4Iwp7NGj99q
pk2nvh6sa+2AM8e6Fmq79bZW6r5bxuSD/mzOuFTXfuzck+ZS75yh31MZksSm4ug9TSVZBrX/nbIK
obRENGwU3YfLU2lDVJT5Msn2hY7rabTEWaEZ/caRyukyzOlBMgD/IPf9HknFp7OYjziF7pU0aAqR
MKn1vkXOh0qOfwNf4pB2D3QoRCfDWAex8D6t/fo4F8raaeHcQfd80IXZXCBHeJP2PHMAUMeGUqyr
e+avGn3ZUDi2dW73CIjBBj601NtjCEWOTpU5GtZOjdr4rEa+L5zT0E3SbCOIjbNCZskolrLqIEWx
TWjYUdKnT6Oj5jMe89BamWwO34Y8d/sP2Bb3Gl1jVL40susJqxpaJ2yLlW05+621a+oYe4RwdIyr
V9MXlFIrPwS5ahKVoeb+rAwEUVF0gIvhwsTW/SYMr7xhFODufPgIqL+Itg91TXBBCAUJw3jKI57w
wicm35zaBvTHMfMxEhGv5kTyX15w46UNacVzexyd9hkUDY2Z4s7mxFFE1n260CrNCbjorPq2j/Jk
L6d1DB5k7Xlvk7JFnPGLMdOstiQBdFVchIaLeC7n8/R1f4H2F2EdI2S7p3byOyJUKPUuMtfyadaN
zd4pjX3cyvaqyMD3o1HEIm9xuLO5/GE1CMIxPKTjk7N4oZPVNCqt9roxsxYndqMuEJo7TDryC0zE
nJxKGnKtKIYdbkc60qQNhVgm7gld808lwXIPopDRrSEDcgYyLiX4uhmu+coCDrr+I0+i5yLRjO4+
oWKaD7mP95KSQDyVLuYCswlovTXPdYmQBT0r25NtHrPC21JX9QeCt4kLwA2ya1OGIugdGWYyOaLx
HlPKdRwO0BH2LlML5+hMyt+bJUJV6mfvnSRIb9/H40BXYrFeAGHeRVl5BOzIeLROj3E5vUdFdkvG
grOK1wG2ol6ruvuWCg0vUDaE85pdKAuVHnon2lApfFdcum1beGAOSNuKIfbT1ABRED9FdfudAi97
J9TqmGoHOAFJ3lNDD65wkq2zHskseZ04a/Ej74RoyXsVA7pKpz9OvvHN0CxHg2N8kjFwxFbeJuO0
zcgdCktYxWWp5FXq5fUNH4e0l2pJrgppw+SBZ38UTk+8o080QkdAoKvGIzNB7+jEyZOB6a/qLOsl
SKyRb9yL1UNXLtFZW5jxvkisgHFnQsBRp6LHXOXPaeMw7o8Je3VfCGUmYJL+VXmsrcRWOzZb5znm
+XlDIJX9WI89u7ofvZuJxdp1Yi7c7IZ5k2IOWLwBh04kGe4MzvdxaLZsPcyArE6KEyrIaPXqi3Pb
GIz+LSfS69wx++69giDERNCS8ntpiRJDmnJGCixmCDL0M3JKCjAgh8RMBpTFOvMvCa4zH/vMI43b
SUklKwx5leN1vyqGUiMs1Mq+mbTZbTqtIZpmc7CPmFCdRi3Tc89UvU/jYB1JB21+BdAd2TynRI5/
4ypDbY1tKjixwPeXIQL15LggDj0QHOE911G0Q3165ajuqPvoQNRfhfHvaFrAf+0lH8iQYwt02wjk
dDUeca99CgY/5/ZkGNtoyl3ggJPf75PGEUe/G8HbGZnae3yWNhiWc1005k0rcO24I5eAzzBM7hOG
xJE3lNR3SyuNULVviLE4Ug6194gXX+0nr2i3ndF12ypqxyOCcLVTNIKeIiOr3oSdLw+R7yW7SQ3F
pY197QmaVHya6YUcHFQtZ4yqYggngbgSuZ5vReLXL8mM4CJk2D3z9Jx9dcpAPPPA7ty7TovyokiM
8qkjquU9Nt3lnrxgtTXcqd2W9Hv2fuGrm8DHhYGDUJ1a9Ft/2j3/pw7+N2stUf/79jP5Om8fVfu/
HgnerNpf+9A/f/DPeli47h8BMqgVImQTPeYYzCj+LIjxdP0B/y0gZ8CGXP/TNf2PRrSHdV863k9Q
kLn2jv9hjDb9PzByrR1juHEQIS3vX6mF11r8F3vw+oqUwAGSFgvGoe1/xbfnZqpLonLkD99UXR/s
0EzVdIKMekiWJymJB3lzhMZLUjZz+/PZOUn8Uxydjfeo1E4pNpU1ZXgsY9w22wwXX3McgyJvwdAU
tcDrnOECfZdZl070OV0XTvMm8jzH/OEhV+3v8njy8jffR3X+3S7sxr2KEIUBzijMpOWt4ELUxXVs
GkhDt1EudVYz6pNFcYEeouEtR0UBz8OiSE0/mWdV/Mwv3+l/YeT+q3scuC5oRCeQkMhdvr6fJ51f
G/UelBZsgrH/Q41VmTZHBC65c8ydodXecWmjjtHgktR58pkbio7q/vcvb/7VSs3rQxlfaQv2yoox
/xOncUltv+U5mXykJjE95LaiF7F5ygeWaNK9nsZId1sN8pfeDWaFpS5vRof0FGtjOos72medG5e0
caqqsbV5RdZRw+/9/k3+dczmMGGzyWDjFkINQbLN6uT/9RpNcUJwpbbFh4tCxLCYHNLsavY5+Zoc
wenluO5rJg3VnX7/ul++m/V1V27XSr4gmR7D+V9ft+7nyquE7X/QYacvHg5GnbffYkeRw8TYH1Mj
Ws2YXCMinCoEN+HvX55D6a/Lh5dnWESWgAWAmfADb70sv8xwmGgmwkBo9yG83ENpJNHP4i7BO9yd
KBTo9ibCrMxLO2vm/j5rDQOjWRsnORflX30nvodl1SWkJTDswPlCGyCOVeXpbOgPx6VnDNWIJ4GZ
7aWGfOFgMSIi9VUzz7Qo3FzPc18r0kyRkGPcM+rxb76V1dz/zwM2d4Nk8gvzATWfy1fzNc++cxMj
5ZGmGCbTWNSHqqkLNWOsYKA1H2ZfT9wiv//8X3jY62vSc2CVsFBhntj+lwsQBUsqg7oT7zHKjUIc
EZ2vC6KYqritNv2YOguZwUWLvI0WuWVzIWRixP09HVgmaIwndHkfgJIiZbiRlbbuiiEp2/ffv82/
4higQZg/qYnguj32cPsrExnzInOsZpneJzpc3AQkwRl8P8Y02lKEk7YHgTCVpFUWDQyt9Zekjvq/
+X7+08UyTUgdDEeZjztA8b6+DcLm225u3eq9zFGYMChk9+J4NMxGN8tzW6HOeWujXmdvRSrp5VLK
Ix6UR1+khDFDfWO3XXf+OeanyoR665xCu6bN+/vL9ZMD/+udRHCNDf7SJVqEb9j9Gp0x2WNZB+Vi
v8MAc0WxS7sWMOZNs3RJXW7GZm54c8IrBn6vmpsCKYKfLbO4x/pFrUN+IYb8YlmM+byIGxLKQIMZ
+NY3vTREfoejOkLNDupzWg2NIp3N8sxYgpy/FXHmyEnzbz7Qyoz89QPBVYbIgxKBvBpXcrP+dcfg
ziyboRzqVxSDMpUbhn6SW1Eh1iNq11w8wdauMESvu2feg1AL+5/bSW0qn9+aRnKtGppMFLJ/t4ac
r7u45UK/ZSGZwE3XtfulMZZNWVsoxrKvGKISDaunJZvv0jJje8ZJzhy5CQM15MtTgTye/n4f6xFT
Kxv+6N5FzaLEURdOujxp0bfulZ+4a4EwOUORB4esl+vXU7U28yggFp4c7ohQy5anhdktYnUjz9eH
Fv04hpuw1sg2xeiDsmR58gtMJICvocXxS7sYUedva9namFy9fv3usilKKDCany8f+BwzRs7wjBt5
7lE88M4TUa61QVfLInubkPw19T4YtDncO3a1dBdaZ4oeR15oYgJEpIrpGOHSiF5KyIPO02AMJjeZ
50fUGUNTVpQov783vu6aXH1UfJ6JNRN0jP2Tzv3Lw8RmRhlhbiCo2iwwGXASYyjCcAwjJeHcfTOy
Ufz+Fb/uRhaKBowVPLchO9F4/XIzttpocVfY44u99OvNOJLcxfZntR5nur07NNJ9Vam9cBOOVt+1
0SWQKibrf7PKv0ghqHIhWlkezwpJl9ShSv7roljsoW8E+XhPhVMWnY35BKn0j6qJG3ajGCybudOE
nCU3NAAjdpyaBOBoF/kdaT4hQK0Rt1tnRc05MzH3fgImhwIb56w73HW+MEAJymWqzrmJjJg8W2aH
NahC11wXe4yv6I6WMNXFSdGDXVc+AmL72uJ5j5/dRn84DYffX/iv+5pv84Ci3OBT82lB83x5WhGU
EgOYa73HoS8NilipoTqQyrCs961DkeUcY4K7uG2hptj8EnU/K1vh1ustTX9vtNS9mtz1lraaZCn0
Makte90im6U1zH2TD3WbHBbAmKw6NRZrTW3OfsHq9MyGZfT7j/QzZeuXnc2nAvJ5bLKr8Q0SBfFF
z9LAdMEGVVqPfhfbrK2OWCfeQCfgTbN0f65jywB4YTJ+nNYlzl65bim6bnjQiHjF8pmTXP9XRTJm
9kYrwUNLPubrdWjmsUIN2Ez8qSS21484R4Xb7jPhAQSpGckTNAVLoebj/s1H+1Jl8tECE160yVIx
UAY6Xz4asljTy/tqfrQj8kxpSNJExxyeL0n1vTP8zCrRZ1bN8uRZ2BmxkorK5AuZ3CKP5t1SuGYX
7QNb9OMjVarmcoxeSiuUeNSF3aRMRMAt5ox5ve5u+J/51FY9sq11VCS8YALaj//ijGVyKYrI4VIw
wo8Rmkog0SyJOLDgWq1aG67PuhVm6Kb+42T7X5yCvuxOPuUC1ZWHcopjJ/i3L2vUHBfHnd1GPAxo
Jdgd/ixvrdifBjpsvkVq4t9tC18eR+tLEr9nAB63+cdZZ1K/VtdEd1O11pP30KIszt4YQnfcUDz7
uT5OWjtkNRLDsAoIaF7PXHAm6CUlC5seV2nUOCVvPLfFwLVXneOzGbAghzuiJvlTUyFY+LSWeVD9
42uD0FhyKad8ZUqGrKL164jIsODSCzg0/BLMaTDcGVVR8U5klvFsytxuPaf+/mo7P5lkf1lO7voQ
YJMwAQH+5xMV5WArIoKbH+IYnxds1D6za4bjhkqvXItQzpk5kMZSGQYwrFOGGrpJGjLJ6WUDEaLa
EecoVIRzCYHBI4oc02703Uhy44gRynG3mUdg6YeT5ou+KyoXA+W4EFV27QyAseBypmUgSbykfmxR
C4/SH640aE+En25hFOaFbWiTALeSZGPIWDjpFEnafrMgZisH7dA5m7KBxTAseoR7MwmZOukexHLv
3Ls5SdPRxphwqfWHGgSWqajfVNSdutijMsNPlI/LwrGWW7E+Tdms+rBp69TdY7yP7K0sxLQ84JC0
kqfeySO1tZ3OMjcz51PmVm7UtcF27bxm6E7BXXgWyrSmMsblXAWlYRzwnMYW7Uh8AcauzqAPP85y
iDLxGFQGMW2I4e3uUkAfFnc8Mbz+g0Gaqx9prkbI4Gpan3F7S95ynh3If04nTKCOjzc9yPDwxhtP
L23jv8Ns9suP2Kqrgaay283Nj6DvRtTRWT5CxTh2qmxQRXMOQMJ2UIXI3Cv0cSKDhePWFmCaH7Ff
2jDEN6jhfO1cLnY1cEsvpoYBdGsjQ0XHXpZOXXunHt1InF8wzs8aBNsDioDhYpTIauhSOsXYyztV
WnZzclOHMOs994prZ6jfF2BUKMt8XBxhJBy3wQqnNCKE0xjR9E8OY/J/KDuz5biRLNv+yrV6RxsG
x2R26z5EICI4jyKT5AtMlJiYAXfHjK/vBYb6lshMkzqrq4smMkjMDvdz9l4bUAARX+EoGGAHiUHx
Cf6ohxyGm2M04u2IB4X6Qi+ZdSG1mB1Q0del7ft8QZu/ftPIMuimG7A1+PZhFLdCvS69Cu3hLPe0
TJApTAZSQoK9aeghuK0hAZcbVwzre9F0KZaifXBcXipfpxisRkjuSBq6yfU8ylH6mIuMfCz3fuGg
zTgt+jkMhmvvPVEe7EK4zqp99Ldp8egncWzQixVly5kyZsWQfcmorVL3HOOJ9ssLK1OZVd7k+ZhD
j8IsMhJ90WQWGW9bhqx1l+bBKOmqmUk6Zyqib5rrgPBf03DrJ/KsarZX5WUY4lcKlNpqlt6cWTtA
eQgpy/JwRY20WgEUgIVQ4TqnF2nL0RMebdWOt8/TcT1jmG0KvjRt2hn3NYA1xikxdNSSUf8BqTJ3
S81849CFuuJz8nioaecunD6V+/yHd0kbs7UyxYZzX1vkP3ioP0Rqu39YgAf5YC3CnFqSAYWLS2FA
f0rFm0JKv1oXs4yZFsp9C/LRNgugPaC+awQW+8cONlZWc76MdCEhpF+ENV2iolt3OeNKy+Xe485i
Cw4/Uq+xMa03mKeN9cq7UEPVaxlW66kZBmCRGa/YQI3sw1C3bHb743i0dhz1SsEt5XvuJBvvvnBF
DPdTjCEFIHgKVMDN3Y+7J17akD/p58Z6cHGHcZmT0XPXaLwJ73NcrHPu+i+HHJRLB7Wccf/jVBvH
j//PST5+jkqBTdaALSt2AKFoOrwWAKsyfchqZ+aglQ1pHX+LDV3XvGcBnkBGdo8XqllWlRQ15Rm+
/SmY5zmmr1Gkw+xdh1XfcJbg7eECpwpLjQ3yROjEYH0L2Ndc7oRMQ75Z+ompXsPjGVyxiRzhj2NK
7Yw1GgLP2hutk7kP1tW5eby0x9vDi4vV9OIBdueL65frwWN8T7lPE2hwfB7Ulcc350aZfvqwGDTO
sOsbqbOe3uONtPRzz15ykOtfwWHf8nvEgzrcXW2Xrrt+PKEGklf+0ZROI/ydYWIzzU8Xmxa6PCRr
EcncjZjWeKbDPFkrH+3I9c0G31avlpfU3D6ty4yVg9cIp7zrllr2+gftYf0ihiTgS1mb6+NQLe66
/3VP2DnEyTIpk2xfJwF/F5KIlTgnRTv7FhCT472S5S3OucOPUx7miPVMjJdQzuDNAf1i48gsC97z
g6UWz3xg5pbjeZHKQCe6NVskI3rr0rpkydSVktomucFr5YbLlPan8OfWx7nn/cr3sOx6ObIwJovT
fObQ8Jqak040Jlq3MhSY7+gmJZQNrdDq+XyKV5IvTBrd8qpSPf874y/wXlwTNQpSW2r5JcyaLqYo
MOqcrVtp0gyPeA4mVgHxvKz3/hgylMOMwGnFCBNoks8D+EW8YqvdZKANbk/JWtLL9EzDKGe8AQHV
FPhyjuVkbPSpzunmlqx3v5EWRNbMicxTTsfBeX9mFO5NThghQUW8PDppgIn6QTljOnon3fHQpzBp
OUUOeAmsTyE07tbdeQsSZIQDWqynz5rketdQr1pv8WP9NGiLkTNg9fZ6vF2WYWHdaG5wPq8yqo/g
KMqFunIo7AJ2ICULeBSXjoSwVUfebK1r2AHZGvfVsciyWG6p431fKx3bp0msFv4G+Ma19BazLKdq
iMmmoEQZWwVL36pi7YQ1vqQw4Z5Xhbc+T51ACYviGFUvQ6WDsph3Xjsz0uR71nrryUPFsZYK7J7c
v/omL+uEX0cSylE+j0zPELuOcat1dhU6+VqkJBSH4ccvYsfrbgVlrDmmQwgCLN17IxRjOnmNYeHz
p2caeC8icSyW5LwMQy7+YoiFo/Lqan1tVG683m7ahiqA+/m9dJR3q/3OyczMGc7Ghca6f1ss/WiA
pVg6qgqLVKH3wnjL/WWMcuEM5CQfr7eRrA0Gf5aXa5WqzJivMrMOq2aULx4kQWW9CpqpJWghJel/
CrtpYYiOGfpyhEoK+hLxBCX1b2OL69rXj1QkAYx+MROVJxin3NlJp7vRZ26jvodDNij7GVEMpYmD
XvMEw61ho0F9XERvC7wMvB2QTXWW1TCnXFHaPeRTdigP7e3ANw1/QLxIZ2qKfhzJ8VoqmVMg3rrI
ZtbDeh9u0Gev419ItABfmP2vD2+GjIVP1O/V+zi31++5lmnwCdwR6wdjh+pEtWPlvvY2MrhNPMoJ
s8X4aulmS+5yHtT1qcQ0zE9+3LLMKRmJMCutPzqW4NfhFDudnmZMkhvL1mZwQ4B8gol6NGsK9vi6
4hDYBShKfikxlrUc2NIn4gucEUYLtZjc38Kk/3BF3XLd8wJzGw/FcUOuDnmlKW4V4/64YquB6PrF
Jq9lL26L44BVHAuNKrDWYrRBNsK6j9rTQiCdqZB24S/3euO+R2nDMXcjXbzhDPzGOo1LxcQ2/KFc
d6t/f+AMZOvc17Hbrw+5JOuWR5LA9vWe9BFgr7yvtK2ragfvg6dxfzwh1IHXQQ9b7TrFEi3kkPPU
dkr/dwHDnxb01HIYH7iDbQY3cgM+l5XTjh4C9Wr7HmOLx177CeLuez02DLMK2RI7AZh/fbqGTK37
/pvV3cci8Lp5Us3AQ4eua7H9Twtb3U+NMbY+parj0JhTA2YvWAfwJP16U586VDxNJjF5bIuSFf/7
OSwcRKEKYqaS/3OPEMkIZFnJWGDdC+lZMSLDzOBLn+VcYegTgkv2Y3D89b58LCG45pp3E1jkc3m0
w7nP7Y/r+XhwbMq3eXKP4p5hLHOtdT7etoHv7JaGqfPvzvNfN7imN9FwDwiL4lp/qlmgWTOtsjLj
O4XDxXuB/RF2pzC/GeZ+PNm/PsDP6cQcIbVb8CCWTZQc7ahPG5zKXCR1V3p3P0YMuF9r0X7GpO26
+0m0wYCmL170bT86cx5VSNl5zB3N0IDBRfAi+s0efbzTOecspZDh0hoNEdXSHfx4zufQNEZ/dtRd
eXyoRuZ1PONTX8SM61kwZFyCVPQzT2bo8HJgamGk647k0lGYigfFyp6MUKdB8DIxtMxbhnrFx3k+
YusKyw/rye147GfJ4zD764P4fBm5cMJ0kKG7lGQt1Lsfj4H3rurIbRmuUhw/nM7lfSIkW7fub2cj
6MXFP9+eC7odDyAuQCTHH7fnT8xG7ABL84/X3pSkCnF6w8jabHSbJf+otOaalPzJleL48HZgRvw8
HDhjTCV6yPKr42uJSfJ6Nfyi5LmoW7W+MH59gOv48p/aEvVZAuy4UVdRCp1i/v3xAMd5mTK9uMWJ
j/S0cLd+VfnOC3i+9LeP4F83xaUL6OAFgpU+wuuPm0K6Ws194iUnx6nI4FId4T6yVcWXXx/VDynG
TwdGrZBNrUkY74354PO4bpr0ZXxUoge9EPfc7myc+ZzK3hR23/zZLuDdvG2DD2Ns8QxCfbW8TQfe
zarOeVsjwUm2TSGp/FzY2LNy86aK3SRpTiDu0RO+igmIxIC9jW1aTs+tUhXLIJ3bokZbibIbEjsE
B6+tokC7lNounAnWt3cDk2Ud6XDkD4ZzHddoeKfLIkmHEMkMpLQMj7aZI9U4YaHhZ1VUGiRY1Njz
3ycovsGvwcQ/TiuYoQe8LLz3Yey41ChGk6F7TCuboZul4ToNGAfbYELb2AHrhNru+QBTLK/3r5y2
XCdzxnFuI2mO8rSbMrBg0GEoqqxlU7caG3PkkfOZI4r8UfLA08Vu/JjIvM+g6KwhKo4w8qwvcV8N
VJZYW6CJ3UngvcY9ONV1pmDSrcC+UU5Vy3qKen6Zlw8O097QufLQ4gt5mnumsRYD2gHi3HY+rsNg
N7WOitKiryi7UoHx6TIgeocMHG+NvklgTm0UjgPXvgkVUI9xlyjE/+qLO6PiI87KpC5cR8wBTcCU
TdfSRPiSSarNmOSJLxbhPtXKIp6ysph0/omRT7XBmetNo/2C6n/ugivKZrG8rfGzk/Oek3ZishJm
4MAmjqeYXvqubmaubTRO9qJnsLZUJoYtUzPLDbazmOPxogjbrl02tKNH6I4QOfTqekzN9iDMshtf
Paz3M2JpwYS73lR+XemnmsqLgRL52HL7MRYp+uGJdxFUjNv5vk5Lz0bpepxnUfhe54lz3a0vneOt
AQGC2WDtlwVLNrxfGe7SQZteRTpYmzQ+u2EXYCfHwhjCLwziTXAvEWfDPsjcxEXLnoz3LgrrHHDD
CMpRDM5JZjpEk+lpgFCcNHe+xraM7TC98rOuhNYtBv0l5qYmcsVt2g1PX/qaa1k+JQD7oim04NcE
AAoPLHYpKdm1ex5I86UBXLWBveBdYJnC2Qt0m6trGujgQaHvcpJyrxeAX+aOWXm3C2ZzBVK3XvUt
lf09+STyXAuokdXQdju3pQSN9gXScdMjoA7H4NaXqaKvLzMsYypGPizxUou6jtw4xHm32NV+jmG7
bWrp4r8tcCJtRV77+5E/eRqwHnvVU9Mf0D3E31VYlIdiskDVzWHu7sFrN/eSfF/whJRo2o3hNMkD
VqXgawnomKV8X30ZwbTuTLszz2B3g69tDMO5EJTpcLK19RsutPiW4iHoh7Rzwu8WrR7WM5a07vBm
ptlezrWxs9qqu2sHQcGBoSBq56k/c1qNUt6tMODFfhinwVM2YEc8RYHQf2ttkVu7ppcdy5ysSufN
4LjBWwBvt4oMAEdnVYgcIRJWl99OgwM/il79udt2loL2kTZYmlt5MfnCPMcBst6hsbv2UJNhPJuY
zl6afjGcUv02zrICP2EUMPp9J40QT8GykATOslkaz6NU45syUNXambV8bducIDxCDpEPLkvLnZuW
stygmNJ9JJexmM4wpyp8ypbMrmbLZyBmSbUdRqd0zgSSVnmmJ6X3tuztcxf77YZK76M7zt8gY8Vg
03h8hhYDO6VFPKnJVA1+5M6NsxMgP69kKvTzLCfmZCbt7aTd9KRDFLByEU+Dme4d8ZXONJ53u6wP
cN4BqmH9uJ2suriFPwkKtYCb96DSWT3pCarGRoFmgXGqZU6onQknl+Z7XPDgTSn0xikYb0KoKOW2
Xob8a15JsKgAQx6hZKiNlIN1G9JEOJW2Dra9NuMzkdXiaxt400VOvX+g7QAniaIPyUo91LU56ZML
LzDgtsPNC79qg0lNFDA/y2HGt+rGG6EtMtDDaA+zxT9BJZzeoNNB2zGm+sFuannAX20dcjl4X7UT
P4yskx9wDS7BQUmYBLmqkreZE3JIO7/vd0wD5/tOh26Mm1fRsS1wVJrpMJx6UHwPinmoBXSxDR/C
ugtfnUk6X3IdN6/DMixvxHHE0eA39qVAWHAweVNEalLdPfNLY+OO9XBh6LZ4WUwMQk5pxSizKCdf
pbMpeJdNjEhmDjCbt3bhAUUSuB9a0u8Kt9cPaLsc9n+wzyAqAhfFBPVMXU7dhHWqTwiWC+8rYFbn
SZur3eQz5LIMrrIrMl+6Mw01+6Ym3eqLDgLxzSkGBgdbzcOVmCseHmpa15bT9eeT9sdTLAIOUbd9
gI3Jq0TE8hiFJWWP8HQxdIxzOtW3ix2kDwGlk2e1BN0XXvgksxnav1wsHLa86rN9GcbuBR1uwLJd
RfJEsMywz0y0aHts/80NEbPpTTI1Um1Rhph7PebqWXbYIlhcL8uFDkV/jlAJk65RNYCOl7BizK6m
neOTTmvR89sOchHXwZA4VOa1gTHKRoN2MbtiyVa/xcRcN/J7StqYWVxn8Lud2egCulcZSlIeDJnc
UGUprwwx148EMXzldxIKvZn12FbMYPLez68maC8e/g4rOwsbab/0JJ2M2zIdzUukPv1DZg+DOqzo
aLENU8s/F/ibgj2BEHV4VqWBJEehFVA/6XdHQbiQO5MvXThsKieurxqDfv/5TEgC59ozx05fqHCg
0WNhLxhPa6Gqa2cSxq2P2VOSDA92YJeGUt/lSQbWgJYvePIqK5osMnSNi2COY8s4+EPbLndzUGvM
8uvUw4xCLFsl8aSDBH1ZnBWsyTU+VXT9EEIraGqXVEvyduv0VvJl9Jdm3jZm6V0g14sheltMEc87
FuLdo5ux+gMEZGjZuSCazKRGVkR0o+efufZk1vmXhVwGG7/LpMywP7MZ7MzTQNAROOBUqnWUDq3b
34dGUoBvsxMCiTbaiJMS0xaE5fvMQTWzsVNR3pIMaiyHkYVmvgWUYZsXY5i/JylQx7/EvrKsnjyF
JYXK1llud8TnWD74KnIG2vy6nAnpWRxOPzakKqJOgw8HlRZ+w+q660QOCmL2cg+2LGzPhuchoL25
7aEFVjsBOza9KOD4Qx8HkLhsl25SNQCJmcaPjxftpM6E2+wSGoWXRUaZNMqnbDpx4DQEkbfSC9bc
CG2dFonGeyh715839kj32+vIVzRcgm+2pMqByPNFQV4J3jfv0ZKG/o45JI8cLWf70GBBdHbJkNq9
vWUKlxIVT28eKRr8jtS7I/cBR/1W9cFMpjwjaccHSPLMgD0yCKnA26WyxEqWKGsKd7ihgM/vpD01
rntpGYPXP9DMreB2qkB8TYbhZQHR/ZCk8iUJpYtpUY3ViijM8XwA4CCpU5kMEp6m/eUv5+VsY3Nx
sn4/pEQRSQXjfeMj01xhUW51r+vSi7T25k0fZILxdeiqb10SL3u/Ic9CJVN8SYcxIOpnakfCxHjZ
iBtIyM69j4BIY9uj1sP9wA1DtkY2frdArNwSKNQGu9b3k4u2qZv7XrXEDwHVGOJTqsaJvzGqKTyF
EaVgZkK9KlTs3teFae3CLm3Oi9g1Lu0C6JktaVpibKF5HbIsimw7Hr7Wvd8flolM4I3p8xKOTNCo
7U5aXnOFfnDsTqUGRhm2ozltCc/Jt8Jrse+FFjC5bYMgsj9tPQ5uN1Pkvl/INv6OV75c4zdBeGse
ynGzzIW+4i3Pyz/zijWhh/kFuxDf8dbJ9j3JzmABZPqYZ4n1QuVt2iPaCQ+NGVZ7X/r5jUH6yXbA
6fZk1tVDmaMES1i47X07zp8bUjybDY7X5tkxY33Wr071TaynFQ5LcfQMJgQHnZhUuDNgbyx2neuc
ZcnZQEbhtyJ1/JciTqwnKMDjxUDnNnKlImOTkvEjxXe7WMc0MlOAmKlLL4ahUdDZH9ebUHwTxboY
nutqfWtPdvvakM2R7UovoxFKMbnxTgFbZ8221dkEyadcyLtR/phbW8INsNV5RpYTESJb+zUFu1Js
7JJ92OSljw0TQIraUv7inkhnaJ2V19t+BLZuIKEAGkByVsmm+0Oyaku3hXQc84UX76g38OrH4cTo
Cg9/aW6cZMq1H1bdwN5aBrxyxBzJa9ed8td+CCSvB1aeJL/EqKGa2HUuaN3pczkjKiG5hSnNxdT2
8rWwuynbtpQZgYwAVv3WdTPPCg8l67ReUsX8PtC1GjZ05AZc0YNzRpE6QTKVQcI5WWWjb8CZhnhf
+WkHIZ7128ZgOtJFJXQcd2eoCs0vYGP3EQBt+ezLYdoWrdPCCzSUedWPvnVPdy0IUQWteWFeN6bl
YWRSdcboV4+7SaXACBRe4GSDisNorpx0tIw1EwBd0YzLTe60HHAYoEjhJlphCylxcMM+GTxaKVWx
zQsmaXq3LmOHbQxUiVBn16nj5alu+7q4thtrhBo5tDFoFm7eZpFbbeFKnQ+GiYdNXHu9g2O2sFTm
fAV0iAt0OxgBbMY9DbNiMi+LtPGgMrHansAx9Etatf3W54XrzkSF896CtICaWxDxNMxxVZzjHLMd
sld6FmDyphyoDjmbCZl32O91L1X2lECaaRJiKUx4jAzfjlMTdDGpxuv2CXM1GLZpb1R/tqqdgKyk
6J/APrqKXtt9bNr0Xg4SoVRXR+B5DTO/yXtZcB2EgVwKsD+RbyPdGxCPjfVGfplvch7h18CSITrZ
fXLpMqX3x2KtIdeGQ1dCg7o3bCueJFE5WHVouTKOU7/gOVx8Yj9jc/IO6KoXnjdltWH23MsRFjRM
XQpdBivbOIec42iG4+6xTykoBOScz+Z0ZeahSSRZn7S9Kg4L3S2uFq+8vAEkFPT1UEVu2fVzjaGa
w1s2WYPKot0ienGq+N7pXJl5O6D/aeacmX1PgCE6pKxjjsPaIVF7KWF72cj0moj0puTSRszF1J3Y
vwPxJwR2dIE4ZJ1fzbOkCjtQSc22SKoIchO7pJ5EVu7kiOImpHZQN8HFwtQvIISt9GK6YEMcStIU
hArFzp/x4h7o+1WPMujLBwN1DbnuDeazjeh5dnaoTarvZl0wy0L9nupi13gtZNlBo1OZNoutaD4u
HhyQHJX9WZglw42LOvaEOnB20ZAThp/Z6y9zi2SNnXQqxFpDSCNYGuV9Hk6jf6qYwvkgwiRogqke
i/qgOwJeuimQI2mCpPF8l4sJvTTWoiIRkfdoH3XOMt+1mTFOTBCMcscMlBVinEvXPWhPdOSnV8H0
aizxNMMrSkZl3UG4IUdxzOr6mwb6R3Z2PrA0qBeD0FlT51a6YzoB8KtPSRD7noCopeLCjNquQUal
IKV5dcUk/fRWgDjHBpi6jeHUNjsxm+2JRfY0PJ5SWO0W6A7RPhQUM7IyZn/G3w0/jugk0+27J6QP
yCY2WqKy26LpUAS695aNroji1lXCyrvaCMU8/HKi4TZtRqcgwqzwyjMjaRuk7LjntURbJ8lL29rQ
U6OgdkNaUpC3D/gWuDD+hP3TQVt3ogDH5tuegtnrgmCBeyMOb3vDbDjORe49S043Mxc7EiGQzh18
8fHNQLy0BmquPDaG4faFxeWY3vp5RUpfi44pO2EG451p4bvZK0OkMx+cQeR3zejEl8gkk++Jtjjz
wbhMyNXinsrIsmTTRmbm+BBMbn8zatLiryQ2NrrDftUwmvrEGk6FG95ZlA/9KMwB6VgULbJoRBvz
x+gIfIRu0RJsIfIceaJ271WcNPvOrs0nT7cghH10iKkuFxT6LbGpWI7mKzyVdhbZfTtg6iprBPJh
NoTDaeJp1GktFNZ2k8QYmQNoF6s0gtUwcFYfnCgdIvqspoOxMEoGZ6ViGfgdyL2TPvJCJ2kVk4J6
bi+d1fCfgJ0LItNNpE9QRSm/jJPfoTruao4SNYD/At8Ao3rFBPxaGeuMtyWFmQQ8QsgIOiriEDkK
YR5pxAs9R3lFueRmqagAbMjCkN4OUnIODs2sst2iJn4ncZHTIRsBfTc48s8RWt3Ojsk0Gjt3fvYZ
LYbziZAgGZVqCO5aV3fEcRiuq1gQZFSBKru5dMrYPg/SsvCRCcUz1C0rDs8NI7Vf5zIrziZDtjdo
9fItGjD7K66YvqbP4IfzNnNJn9r6o8jmqCdQDTKSDrp410MdKBl/iZQ4zy17dvcwSd1HI07lBASF
PFWKAU01b0pZWc9ZiOJhUyHEuGpQmJg7f3RnFgWhjatBxaZb7SorB/XsTrBbeW8yq2N+HqWOhgjF
efOuR2ekDO3YTXwVkDT0pFBZJBsCLp+dtmqedNcQApTV1B5RVCKUIgdChKV+ToyR2IqinQwIbot1
qaGZbTF6jy910hunOuehjkht9K+7vmvOOlfh9dB+cUFdwD8xYjN4pGKc+dwGifcq7cXZTcJs7wY9
26dFi59/mw/BuM7WzArpTE2Jx2/b4KR10tqLltBg4kRC6nSoXSCAd7hlM3KLlhb3eyvEVpFau2P6
Yp3XcwMFIB+tJ2g001MYd9ZGtiBeEhozuyoo4z+RFZuRcEUHeJA0ekvE1iuhlsUTfJPZ3cCPoZDm
GE94boLLiSb/QQ4dT13Qf0Wg3N3I3pxjSBWNafEcLDdhYhTMaCxRHXgfkHjQB60TBT7iFH77YlS2
/iOn2BEFEwsVRawXqLnUah6NoBT3eUpS01ZQ1T+VEpRCQ7RBWTjOt7mn+q93haQeBCWwZzo7RPTA
cTE9saJtKnmnRdsI97rLwapMuxZoK9okTQoIdWpG9RzEL8YG6RAIC9Qa+QlQ91U85TTm1KWnZp9W
+XKKkHvuHuJsGt1vbi2a4iRvgqoT21hoszOiYHDFqBm8CtQs9LTQR+ShlXlmhPDOWpg2BiYRrrrw
tDmd9vNEFXPj2ZO7F6IegxevrjsGFSWLEkzV6JNC7kbM89ApRAYe/ARBi0BjhRyZaTyqKkJ96AZl
yNiFixQ0lc2bqYwZSgUNTYR6u1aOc5HSscySArWQTOJVRM49qGiDkGa6mOp2cMgjzci0mDytH5tg
jIc8ohELrXmPZSib8qs8byDmRESXgFbamdLpW/XaF8tgzaC0E5nN0MkEUzLojCkjw0mMTTKHnGbM
65EQpGqG5SFNpsFXf/RGsgAkySDP8DO08L43nRtdy4L5PJ/buAQ4bZJuPex/0577aH2j+YeBOsQr
S5MTmR7Ch4+twNpkzZFPMvwGHxN11bHrbXuFS/tJOyBaToYxGEgKMckhIIrP1yUizU1JH6Xddk49
+Q/5e6Pr1/v1sbvMbhEO7mFXBWhE85Be0cfdygBN+26S+d+LRq7epuoo/CA4qeRGNBraZb9pVH7s
ya9b9CyTs7F6h2n5royBn30NFA0DOB9J/VYdtwgPbxVgOERZ05pv/VQQftcN5mRg+chympXHS/GP
gA1fmor//t/1d741EvdNknbvEev/+df/jih8eGuuvlZv7ec/9eEvt//v/cfJWxN97b5++Meu7rJu
vu3f9Hz31vblcS9+fPJ/+8MfCOAvs3z797++NUiv1r+WMB//mcoAauGne2Pdkx+/tx7Av/91/lZn
tO7f3nfo9Ds04PXzR4qDsP4rJKqei2azBAUBzEU9Qhwch58wnIUUaizb4zb6/1Qz979M7nbAZYLf
Q4fj8EjQRF5Bw8aKE6bNyPdNyxN+CPDsHyTcW2zkp5a+j4kX/7MbuBg40RIE6+79fE/F5KPNVW29
ulMdW/bThP7OyzYO1vfxKSTuzr3jDTMap8bQ52/hPDMRqsN6Mi5A58djxKpiMcIDBZx+Jv4ztrr5
+adT+Vv/0HEHA49zgcTdJO9yHR1+cjfaid/IuOi/T6lnNTvHwI1APbWsUcFPPTCkX2/to+wgsKzV
UYhjCScaY85fHuphmbQWPVVTykFJJNqlfJQIvm7/+VaISzNdEwKAY7mfTjqLubXZVecbsMmctSpv
T8vaH34j4VoHoP+IGo7HgkUQGw8DBwOv/fHMBWaDb8GmNiQxk+wBb5pXtJP6k9pzk3OC98Kdmco3
0Sbzbw7v48j4Y8OASRBsYcwj6+HjhlFvDi1rT+qaY1IeZmuG/N4axd6aye749Zlcx/6/HCPyJCRq
wsIF+ulMLvUkXQWzGqllXrPAgYCVLurraCx/mg696l9v7S8HBrOBZxtpFMowrH2fhvywygCfmHQl
izn5oxPK3AWifZs9a/nNYa27/eGwGODZhPAxcIE1dNYd+emmz82iYFLECgOFjwFxLkNYKljaK68e
tyi56/NQx/P1r4/uL/d+gEHPhL5g4eBmPFiHip82GgukRFOZIeYYISHsllH2f1o91crfnMW/3Y7H
hnxL8P/mJ5kUaQNW6OVsZxFp8+TGNMSSTOavvz6a92nBp3MYWh61KP4P+eC75u6nw3FzPBcdnTQY
oix2UmK7NnjwKJskxRemnJclhWh0d4dWEw+r9Am3y0nhDae0EC+JmK02lqaA5y03v96vvzt6izov
ykwETsL/dA/xzq4bCu34iRe3PrVwpm9ghv3uBvqbOxUWBew6JGL4it6H/Z8O3lzyKmDNDKt91COY
SgoJAjIWRNotlkeKsL8+qL88htw6trA9nOjr68T5dOtQNSiMIKdcYOSJsR9F8MIS+LwN3DOEHMlv
xui/3xhuG+hI9qpR/Hifug3tFaHYGDHe9Um1mN2tlTXCI+DGAVRoK/W7W+mvj6PNU2j5Di9KZl6f
aUcxtWqN7S/bDOGornJEEq0V0K8cx23heFDXSeJ9ysKZqiiiplgukVPMW3/AuVV2QOlFwt7Odf5I
Z0n/5tT/9X6yEUq6NqZPF/pRuP78pyvNzP4dDZBu+qS3IRyt+Sk00E5/fYH/ej+xFZzMVGJ4a4Xm
pwts4Q4Ez0qksmpNbz6fJIuCaMjLeARVn0G0//XmrPWt/vHhZXveyrzAPM11/jQAIm1EksfseiNN
DYJ0GABAbZslLf4UuhEjLZckecrdhAoQff8k2CknMP4wqaYHkYa3dPnr/fm7k+zgqGXCZVLefgdg
/HSSKXQk9OM5fGb3PZjIYemnk2l2kh+BHEyWmZjeHI/w/9R9dcMiuGv//a/fbejT+6wBvu6OQHk2
NQzjk4Zpwg4A8+9Gh7/MDFhM8XJ+j6UArPt5IWF3oy1IPIerSi40gL3aIVkLR5D3OE454SqdnY3z
KRldmmaWamCd//p0/t3d5IT4wlGyrYPTp6tLHqo/Zx1jYOEbYPEZD/e0Ezuq+YNx8utN4Xz+fCut
bwGumQUJK2Rr63Dy07UzW8eoc4fGTI2BSJ2UBLn2G6HDtmJwrBMz6rMg/IJuk1ybuGlp9OK0omiE
qtpCSYXB5yGr4toINkBlBqotLNcXyquNMQTNK/N7RS05TRBIYljsV/x6mjrThvlWIrdFvqj4uZNz
b50ZJQ1wbuiC/J6WQkVxa4zIzBHslLN5R3IgL54V7qArqA1LXB9MjZzM3iQBIrvImt2li+LGXK4o
niV0CnL2aWssg+5wR/eKgNfJ6wZwrpNzqILQMLayzzNq2EnYRcgPE48c7nBJosCqyNpsRzK4Dm0o
HeJoqrpBEODMzrBFahfrqKOAUqE/CrQ64zl3X5gQOdVFoUtyxyvEptQ9VbW224WDoMLD/e6nK8Sc
wujaMSSNgYR1nMZ+Ut6mxjDrkAg84iDy55wqEM1jiKMFLsUhrYZQnMwhDl4ywrUO5iAKjESvTri4
+yqQ7N3Iqsxu/UD63baljjdEuaZWQGatkHNUlNZyX4QYlwkplaa/7WVdvNADr75rbUgaUiRbSuRu
lK7RgMXhTbH48XNWkaR2oD4SJ5uepy07sylnB6cWpctiF0w68yKQiNThxBgO6ZkHd/h5MDxTnwOn
Qpu2nfEq0xtmHqifzFEg3cuT0nhuHaCpPlWlvCS6AJ0B2axdSrhKPKLkwIwVG+KG3OTaP1Nwf9dq
NNMsephTjr4hiEt6PGUj0Rh1VM8d67/ZO5Mlt41tXb/LncOBLtFMSYBksUpVpZJESp4gJMtC3/d4
+vNB9t5HBBnE1fBG3IE1sS0QiWxW/utvNP9rGWNAtYHliZgyjyW6FDZGtMVj0BXjSRcphpRECwOf
kUepH/wyRFTva3kKz1HJ6XuAIqaKvCkQuQ2gdwYoaBS0wxu8bQKWJOw9XiKrtN+nQOdih9xuikko
0H28IHFFLZIcbVQRDu8iM4dTATVPqgb6xPjl1DwY/31mnNlXZ79VbAJAm6Z4L+VJR1K7ZlRPda3b
QO/sBuZH8qYH+a1Po4rUQq0N7H2hK1NCelXjd9lpoNfrFIrfyB8whzcq18IZQyEEhuAY/6jruZRZ
j1ln1FL4EHFUhQ/caDLjkEpAtNs+aJN0T/NdfjVpI34jvKEJ3uUDGRY0MxOymmIpsZ4DpU5gdnBJ
8AnXy8xoy9ZfJtvanzJYHGPvIREc6+BvQepFuomDGlYH6YC2tRkwbcZeVI1oTqMUmpBW251GsDNy
Nw/z1yKDSA1NczaCxgB/AzQ4AOn71vxXKrraY8YLvYYJp+ARoWoDerOiJ//jYFiNqjsqZrlPWFjT
4kF2LmiygchVkBrt+oW7XG67hVkSKkAwXazQy58FyjU2+CSNZRNmD5mvF44HGSUma0DraWCnoQLx
PMhGFXrTzIBLw2b6qtiTOCeYHtC1DrrkIfQ1VXW6rIhiSDxS8SXo+97+QmTqVJ+h3CWB06he/BcR
YgqrYIK5uzd8PbMf8yoX2tGqIEu4immm1a6C0hZBWU61PzuvSbCUKSbOGryySkJjDDn6K7DspNtj
+ywfVG4dmVtElU/nnP4WymZdJesBzWxZ7qgC8JAGQIbga7KgwSux7gs2VlSnGultYflcK7n+mdzA
6EfeGJ617euWeF6/LE1tExDhRs6mPOGJm6qkqGE/xi6hYQMTuG3fdeSdeB5OvzRa02afB7F481vY
NLMROvoGg9z0ufcW5cTTjH6QPGZJU0JjJCFHVbZgyFjvqmqQFQV/RVApuxoL58ptuyRCi9cP4Ys0
mYq/9VlnU3zqDdu34gNFP0WsW4YtpCX41KbWNs3fZuSJ6ksaFKIpN0pXKdBtxVixwlpq+fZ16Hz1
AbFPjuAyAtkcCNWNHFMQunQMcqFn7DjJMJLimMtw2Sr8IWmHApD2hnC4iPS+vrfVUY7Lf2rD30IF
/+8gv//XQsTmy9l/vW6uYL8dGaK/on7zf/2vdatiWn+A4AETmNQ2/zFt1f/AskkzLS4SqKxnv85/
TVslRf1DNxSbGz+2JCY3G4qU/wB+qvIHdq5cYemZoysAGfwtwO+yHMJLFl0NSCQGlApOVPbyLlNa
SdgIPONPiLvGI32v+nMX6NI3pBviJdCy6SU2UoyfTKt9lsJOe4jJEdvS40leRwgv4UopuKj0f/4e
Li8A21jZAO9pi4qXC2Pgy71knnQ10h5QtjfofqP8EUIAxYFtNRtJymG1RioC9BBt/kYqVNLi4/S3
4I+fPwQjqlneCrYO7LK4SKEuhTEKYfVE+nLiBn5QO/E41Sv1KD67v95s5scofEdwOT4lDR6xQD/G
xMDCSu08mqCJv0V9CcUrlelyBiY3WK+x9lRxj7pqT3hNTP3fQzGb4XvCxHoljrbYiiGxUMp2P6Rk
fZP56T/Q+vEOGbjKHp+jBNZDNzwaCaSquCgJu0bQ9CltipQ2M3JnV89w6GO7X7uWL9zY/nkzsCOs
2Ii8BbpaILVibNS003XzJGXZY9FKjghp5CrhEzc5NrnsoOhQzkZaY7OSNAi32kj3tR1h5JQHCmhX
hyYHk2UDreSYpvkuiszDkHcfGoExkeTtJRUNofRbV7v//GpEjIDMIPHW4lerUAe0vmmsU6AaJM5b
sQ17taz3v+wMq/e6f58CWAFOSU46FI/LS0hK1hH2JJl1GgXEDRKwEX/U5rC7/xTl8mL18zEzrMR1
BytGLniLx/galzWVMKRzl4zhe8jXhr+vECp0cBCT+j1tolLeaVYUnkbuKrljq331LrCgbW2NeFaj
NZXaE4KKmUi7KSYjzd3UJiR05Xde3nL/+Zm6TOuCJjROdkuhZJzQodPM1DtFRSG5mN5COBprsbK1
3FpqzEP0ipaMVyl5TZeD3hcV/jqN5J0s4H7kPBTMEJyx8c9EQ1yiUNAARDUB8UW9B0lGc9WU6ge7
jLMvQoXJgPpG3vb4Q+zGPPuOPNA+9EM2vUaNAfsv6Jot5hzak13U0q5FpeBEhQHPo00zJ48b+T00
5oGAaTVf0Zn+/OH/i478O36zOA24B0r1cvzQHqgqBAXvJHtJf6xG3sSoxm/AYvGeGGCAcIrvXYuE
AhlGXL3LTIifeZ7ob1KkGMdW9qWtwI1iZcA5734BbfhZJqtfGKr6EyWTlyCR4FZqtVHjn+E2+o9D
yBUpkWTt0QJDeMSrIN+yrVXvagiHzv2JP9/hLwZkfjJBraaqKxim6wt4CiZYS+5a5J9TK32CTWV8
MKXo7yrzpIcmMurt/addbeE8DXQeBT4ua5zNi1UmMErWtI5VZicxNhA5ERPIsjGlyDHxL8pi2Khh
qa0cHPb1KwKHYXmJupDaYSkR9wE4LTu3rZOnGOI5CAtzm2l6toWLnH82A9t0UaSdtXaa9qLr15rw
VxuLiUGGAcLLetVsTsnLpRQpEwrPsGD/8jux1YzkzwClzTYZ435lcPUbo4tdC5YNOGPbim4sHlXi
Ey4SEdonqYOFg4FETRwmZvPfUJQHhxKetNlb5kHpy29wo8f3XqscpmoQDt2uH508U0KwU3nVQsQk
gzcdpFL/Ql1l7iaJuBN8mDpnTDJpl+jxj5iL6TOeYiWmTNT7kSFUJw+96lG02hkSHQ5vNtGG40gm
jNJK5mNY56GLEXXxOCmy56qTgSQMX2EUFg9Q0kdcVwnyHHNhbxtZYOZd9f5uqAvJsSvEHxirEwOl
jGsS5htjZmL6hykzRaRKy+jy89SmGLQOx8MTrtn2DgIRuuJ0DntHj3WcyKNCoIFq6f4yuDEjTVig
FgudM4dW5uVDQV9lAAXDPmlaThRqZ5D5gTAcRD4bHvJxxA1iKgtHsYT54pV9u7IgbkxJi62GEspi
48FA9PLxDXoyrUli5kkACaJNVWAizX+vpHm+Uhku7RnmjQ3ElAIBog9/LjsO8L6i2bTGPhnhlL1a
LSxOLdRkpza4p6sgtrvYhJHWW8SYxh3KVajh4/H+aF8XyrPD72yWDwfEoKG+KFSQQPe9JHLplOA5
6FSNmT9BlSv3cYV+kdDL6qhOCQL0MRxxlWls3Jfy4FDLZbDSV76x2fLR6RNygCt0KBffPYw7fRAw
UE5DrSR7ndIUzn2eP0ejeGsg3bj3X/zG3EY4B15NZQl8u3SiiMZeh0qlWSR0DnNQe+btIiuXnyRC
dvd416vPvW18v//MqwKF1yITh4pQhbyBB8rl3MI6r8JwrrdOtRwYsPGzr9UQWyuH1oJ7MZ+XKgke
HCL4U+Dvv1y1jdlB+W/68JzPKGU+lZ3bxBrOib1hvHkmLGRae8MRIx3OM/wj9oFCVFgR2s3s7KW7
HU5Fa1P9svHy8zfRSOeEpDMJXLOkWyQyXDa8mCgt2ixzDWXsnqKunxwl9pIDZFJ5H2ja6HpYHM5u
Wv2x7pV+X8KLX/nsN+Y7cSUcAmRtU0/oy5IZn8yEiOM8PJuZFrBlB80BhWD3wrXVwwVd7dxwMJHX
Ct0+EOkVH7OuAxLLgmZ/fzJclzUwQhgZYUPI4Z95H/ylgRAN9BwGrwzPQorK3EH6oXwsFZ+rMFIc
bE3ngq/ZVKkfnBurBSq6//iZO7QobnQupDRrLJxY5rvj5fP1IS99mMrd2YvLaYtIUnP7PCffSkdJ
R3XaH3DR7M4loc6EBk/ZvkSV/sFSMuuM8m14aoeu/lMYdvES66r/AcuWDnJnUh3ribMQp8T0Nawt
vMKMQNq0hmfi5z9UhzJRJ+BDgcbXbjMIybLtRAkBxoMSr+VhXG8pOh1xaByAH/OSWLyikifBmCty
esYyCkC0StS9FamGk0Ml2dcD8q37Y3q9vrlYU6jid4ZODp/cyyEVcMPpTAR8UsIaUEhM9V7DvWbl
hLq+jhGWAKSAVl6Zb5bm4jHGjIxPtpafR2O0Nn4pjiosbmqECZ1tNGpOiRQPWT+B1qno/X0Z1t/7
UJX/iuIkfLCaNNllpNWeoJZ5K79t3sEuK2Zu6HiesIlz+7mqsvI0kZpUzeKzCvTrZH4eOyC52nu5
kIqVwb5eP/BxqZOpE3iauTwvKkjxg4qA4oxGmYiZKi++tSN5Y1Za9PsA69j3itqQqGXTNLn/mW/s
IYgPgFxoccrzsbmoJXtLWPWEJvAcGqb6wRdsEJo5SC7WtyPpeX3+LUL6uaVyzL+jUDAc05KwOqiV
NebQ9QSfL2vEveBoo8GymSfkL3tI2QtUOrrIzpIixVtakOnGMHIH2XEBfk8kxf0Xv8Zi2ABh8VCZ
QWLDc2iBMgn8QKNMTbNzSL/ljE9EtK9TuXlstBquFCTd96VCuFyXVrIbqBHYypCWSORL9ckckukg
g0Wjt+Z2nAUp5gwFuX5xhJGBICDwXW1hHhIahtjTehqdKPVwAxvb4VEzigrdKFnL99/nugZgF2fo
Zl8qIuyWN3k/JyGJcIPgXA99QjilWe1k3becrqzsfafWlTOJyFqruOZBulwjoAYCUgvjyJ/2YhDT
3LLCOR7nzGEZv3rYEB5zglX3Ed1Q41slZ5WbEv3xGE1p94zdx1rox/UuNdOjQKY4AGfsdzF760aV
EWOnyZnzsXH0cQ51CIpuZWyvdwKeAlOIyYnNF6Tmy6mJLNGcDFovZ/QKCbjc0D0i+jH3UASqlTP9
5qOoXDEXU/maP1v1v6wC0rPNoW+T5IxZaLqpTa90tEj7FAnDXHnSjdrK4G4Of3726qNqX7yVHUqG
RIRBeu59YiUVsIGdhID5YKIQ2VixZOzbuv0smYWFMGdsXtt4GDdK2wcu0rHQtTO7392fw9dfE6oF
gIFtzR5a0PsuxzmMBwmLvJRf5NX2Ho0kKZi2tHZRv14pBhPFwNwHp0YO1UVxjtEnkiulT89Ia8On
ziQIvrCGbFeTS3rA9EE40gB/5v6rXX1XbOLoW9j485F5YC6ZphWTKpkCazxLpvZ3K6pg19V4Hg1+
3bzdf9L1VYxH4e1P0WxpSAGW7QtZJr2DSMTp3EIJcAfDJug0UoG//TI7+pOvbKSpkWgZDiSvtpAd
WlhiD/d/xNWXxIeRnZxFaYBUXP0Gda5LCcZSz72pRg7E3YGs4shYWZdXX5JODdERgMaQnkmPW5Sd
wEBlJktace7UKqTxp4gneRh7B+bytPPhCRwazElX1s3lOUWFSaOJcUUXPOPH8nJ4YxrCVWvZ9Sdf
GE+wEt7XPQK0NFBOYZb+uD+M6uU4/vMwS8aZDzI7iNaSmYPDFaZhpFR9woIZl2ETWexGwk1uT+YM
tuM5MorEagwHgwXTtdEfvfhpnbmQhsQDh0z3OJHT6ciRZ2wg9o9bJejqfZxiVpRiBe5ioNq9EcBh
b7k7RXsrG7GmETURxnU9rJwVP4NX/ves4F0g+qAF4XwCheHPxX4TsuQQmk7taSyk9Igbv0TOjEeI
QlIS+ouO27VHom01VOZuDg3kAKmvPnQhLRFdJOapMWeDJ10v3MyKOtfCyYriO4tPsomHUIvM8Zkp
bR2TQVgudmTxB4kC1sUc3nQmHeupyAwlTE+NHwOS2v3s/HpWIxzXwcajvyw70KMN5ho5QBfuHbre
eI+Wj6xuCoTiEu5Q7IayNx2UoObKPL76yoyMgOnO1JqrYH2xI+FSpoylZbanvo5Q1xrk9BQ9j7o/
mRa19vwBqPKYtNynCfzCbeBye1W9ILUbRN2nsbNU3n+0N+ZAGG3b5d1nbCBwhJlCsSsrSRw8VIlc
gcaQsicJNyr3j6c6rdJd1Rr4lWhmsfLrrscArRBdV+YF6xbM7PLHwf6oxtTo+XF2Fm90ZVC2NLzs
lcW7pDz/HANazrD9af9Q9y6GOouCWiFfQT5Zvd86I3uYo3dttWkTPXmhVc27Klh8uZrWFFvGpfwT
dbqFE/TYbhMh55tJtMbWw9IPDwARP9Nm6FdG4vIyO38m4DNQeiEwsUP2slgnBBx3MiwU5RRHYjYO
U6CwhT2ptIrotqLNhoNXimCP2Oy7VbNM7s+Sy4Pqn6dTTNEYo/E9954uv0Ph5TBwDV89JTgiHFtz
aBB6gFGmwdSsfIyrnRS8ipqVgE2wUYVrz+WjvIbU5yLJtBOXiXSnt4rnUMZmW61Q/XcpZfnKwM70
gV+q1Z/vxhWaIg7lhQ2As3igRtd34KTXgOg9/ctInvuDXGnFi43t20aAIjhoNKe5sa89SFhCb5H8
e7sJ6zLcoiB63h/pW68PpmASOUVRyUF5+fqBHEshg6Odwh6KHgC42AxcgODiNbqD9Uu28rwbX5YZ
D/xt0lPksjCvwF9KSxVhlx+XpnZig/dQ0c9zKB+UZwi96dpIX15o/xlp2vjAkXSbqOYWy0yQP512
LXMYRyPzZQIYdrpeem/0hNBPem8+B3Ihn2UzMndakiiH0q7ULbfUEaCm+qjmfAV8IvZ1bnWuJJR0
GwzK2oF08zeyxmD/Q/eAdnI5HkYCkWjydOXUd6r+pqOCfNfXeeKORevvLHq9aIhzE4H5FL3e//Lz
SF+ehIJdGBMoGKGIHJbOrRI3ppkYprDXqequj9V+V1lT9fDbTwHAkCkGUTgALMzz4ZfvLcxJj6dQ
0k8WwRF45gGg4o8Xr3zqG+/C9J3JGvSRsfterClzCCI7IDz4VINVunqefax0tP33X+XG1EXQaaC+
I8dvxtUvX0WRqlzBckScMNowHnxZ8g96m2ePRpTJ7+8/6ub76JBsMA8H2Nbmf//LqI0xlCBt4lFN
FnhugefWJtPSduXEvzH3wGz5Lsw+mpXLTgVXr8Boq0E/hRQ6+8k3zT0mUeJ9P/a4yeTFgCkInWqt
suWVocSC/Xr2zaJcqnIARWzDF/M+wnIm6mCDnxTsagJX9iQyEaK08b8mCbN+g3u8pMF4LaLHMOyi
T1UjWW8gV+XRSEPrL0ri8l2RGPaZVIwKz49O8b5KkKff+5ooiCNKLMwfcPZsdJmeelSaobfNkmj6
BpsRE13EE/FX3PxJHjTGMLW2Kn4PeM4UZvFkT6q/08oOoZrWKzEE38KqvsKQB4KUQjHzWi3hWqad
bdiDuI6OrVfAu5yKAVOlqhF/eaGHN0PZVRoGIDOl3RdQkJ+CIFS3GNx2oZOItsjhYdZG+Yh5nZKQ
uFPJX+Fom98lnQxLdyC44hBGiNy3sZKXieMTlPhh1Jvwg6a3hU4PL/dePa1+F+RxTu6lhmXBQ9Xo
5l82LWLMO4q6dykY+3AfTT6QMWTEuHBiL48ebTFH93g4a0xbI1OaJyzBigwHsiAkL0bOzC9jz7Tc
tJVq7YIMaipEW41a2Uu6enIJN8Fuqcw1XASoxPYYgFHCzOYwzabFquzc4AumbUo64MGuL3uOUzF4
2dcphR1EOJZEPE6vMn4eTPbv3dAAdlHWsfnWmfFc0sLDObFos2rbpv1AwqcdkSoeGjmUezEFcnhQ
MQD90DH8CX4SWXciXcb4YbcJLlZalL/MV5QHdlUlfSDNq/qu4TDjbzSMsOLtIHWqjDGK135SEzi+
DveS5lNR4ke6b5Sm/WwNljhE2AYoyFcqdONBMuH0XCMjLGC2U5vlEYzUqcH7Y2uFY/BcwkomGkES
kJML3Zse9G4qaEfr2fhaQVg1x0FXD9htYMSr4zKFomGoxs9dKakmanhfOSawwIcNRnQNpIQIIf8m
Ub3yi8p85I6sNHC5UwUXEFMiVmSTwoT5Qd4beJoSJiqOOPKkna2iit+8YILsXEWh/tT4shw73UhO
k6Mbg/WiNoW3hdwdfFbSFDXBYHUEwjRZ1G6Br2tBpPWU/7i/k13ejn+ewZz0UAHonqFfXmJjyB6Q
X5gzjY6z5ROJ8NDbsGCUvM3A5N/E8LrcNtPD3f3H3iixBZ12sHw6ZPTvlrfyxKyLIfCEdzKsXrwr
Q68825mkElcnqh9lJTxYIG3k+jTyIHa3pYMZkHfwU1V/bwmYzqqF89JYcvdjSVpHXM3DlZNxOTL0
EtnFTTqXeAbzIxfHCa77qkZQYXOKSRl/jv06cZEimFudyPmtHevKG+XIGuB866GCAxn4ABwRdO/y
YJGpyzC+TzuqXej0EaHM+P2pEwpjd7R3Zpd9v/8dltv8/JKggvQo548gllSjrlCx4ZDK7uRN5X6W
jMD6R4De5kp1gAq0cqCpl0gwyra50uAoo/8H7AmwePl6pZ4ZSGNEd+qnrt/pBkqcBDbrS5CH3QHv
4GJbizp1NTtEOYPf5CHgjrclUQfblwJ7xIbWNR5rCfR9lDouRk3k0+Rp5GLTUL+zPXN0CMdayx+9
8VEgLczVy8+m2pK2oCc1Nl0i7E+xOpJ/iNvLqxKoCos9Uw5q2Xpu0Gtr3L4bXwbZ/KwD5eC34UBf
DhXISw9HPutPdlmVh9GSpEMHw28D67R3oqZLVwr/G8+bOYRUnDP7xVzGx3YYzuKhUw8n3zfewkjF
eDr2BYaE9tHXx99UW84TAcMPCwBqvsVzxVu8XTMRUFXFw6kmqtrFNNHfEu2zdsO48U68D2AS1Tvg
3zLlt9OgZcdDOZyypuy3nRjTY9MbbxwHzSNX9LXFe/NxJt8K6S7O6csuGeWabKLXGk5TVKVbeCaD
KyBBP+DT+B3gKV9ZTfMM+PWCwBgCks2OKZC8MLFYIDX50PW9N2XjqceydgdFOd/lpq98+u0dgtMB
vw0GUpkb6JdfKjMki8AEMZ7kRnwl7BYD7e5vfxz+Nocuc+8/a0HI/Lk/QO3V2I7oKttX9F6fXMGh
gDNySs0Rh7c4QveFtNHtolrfj2YRHHoqro1EbMpD14WzXkgbHDPI/G2dhChZZKQ++Gl9vv+7ljcL
ADeb3Qoo0aQMhxl8OQZ2mGBaPCrtScJ0doenoOY0kmwd5Jwj//6jruCH+VmIY2eulDyH7i6OHVpy
IsQbqD21lOAbqNrSR1Jfoyds+QtXq3OoCtoAA9TuMNm0lfE46HWx96YieSCjbTUoe16Il5OMn8O+
AFJPG4ge6OWrJ/iVyzmOyOABUkl2IEcvBI3+OQ0Q9IwT2FPd5ZhYpTD1VG8gr6qdSqdVsvoQ4ja5
Qpm6grp/jg6OGPOMn4uHxegUXT4LXCXgYfjVj3KHwkLMvvA2NAQH6/9wgxcois8xsTZFGnbPQ+jZ
+5Iw3Q3ZmzJWf5VrTigybTq4W0uK1Re8SSxXFEJ6bussOU4JKQSJCp4G8W9w2gDfhibJ+xWC0PxD
l+PKxg6kYJs4OJiL+1Vrpx2Zqn53UpMp2uY5QRwxSRVshY28sQLb2ya0EB71SD/dn2A/RcHLJyPL
mPep2RnnJwD8y91V7rSKE5qkQrYONG7YtH2ElEp5jCP7B62LbKeudLHrRTnua9S1+zG1v4SRp75v
p6I45yIiSpKScKuTJoFpJ+5RdqwIt+ppdVuaJKFFsJm5Qq+dtgr0nVF23jY3RLqZ7CD/ZBGBuElZ
bHSdwmqjBFX7qMA43GhmMLmFofdbzIWSV0lV631Zj2sS/OttU4eQpdLQp/9FDtaCTBIHDXTZPhxP
whpJ8dXynotnKFa+7/WWMav8AUhnoQI11uIpY5XLfRoa0wnjhhZtfYelXWdnDyUmQCtbxo0XwgUD
RgRtvLmEX+xOsgG/QDSyfGrhce7rqSt3iZV6zv15c+uFBNXwTNZmexbz4ffLtPFpynITj5UThBcL
QZ1WYnZmv1qp0q6cAtfHKPxo2LeEFVGHUJtePinWyJOXrRL0vVMOMg68OKWn74tRHA3Av5XBu16H
tLYVCGHQMAH4rrZ2kF2l8mqNGPEYI25/lLfpaFTvZMyA8SeO5MOYy/k5kac1jOXGa0LHg0MNPZLG
+nJAkf623OED7WT3vvmx9vWvSiDL36UQS3/bNPv9b38/ihKIxnRaAe6tReld65ieFf6oneRUVhy5
Cs19aNXpVpWM9tP9RzEjrnY3nbILjR0+3Bznyx69Ygx+NUaeecKf87Eui8xyw6rxn5ocsAo9iG5+
HCJsKzGflKwPCE7hPPdKF1vbqTeyo41E9kecjxShbaNT9HIHEhr4gEW6jT3kWcC9Xo6+zJruT5WJ
QONQ60qlOBpZEdk2sosCbDxNkcJWFlbnTTYEGskreW+AUmR95OoSZQWHqK6NpLJiMG72sfkG/ZGz
Sy2QzdJpPDUNaTk43eegvZSqUNKlQ1GbmF56KVY4ahgIpCpl91b0SW5sfQSiiP/BpfAfnAL1s5Er
2vBg4oLwOdDLt55Q8Goj1CZKIAxJyRcsq6N2byE1aDa4TorEyesRDn0R8tvQjEsPKg4i1SZImtBB
F8x1uMWkRURQ8cFcxk496BxhH1sK9e+0o6XXfkgR7Vpm4X0ax9gmu1iVu2BbQtg6ymVOORUEnUcp
LJPvgGU9nHzSYzybDMmmUDhykkbfoI4u6DKEogVKiYFct7HRD+/HUgaYE1NYzBiOHz+2CSYOWZzH
X5R2lL6xOwDAIQMr2E8T46Dgj+htsazv640gj3LY2GqU/gk/CCxmxj3FNscf+gsmBsFHvChjRG1G
iHl5ouGW4GIIWn8Cvu1hvkOd+iDLg//YSBhhVaPffKhla/qTmHb8JjFpVQoGSa8A3fR+MvYWVM8I
y5ixGVy87gP9E6ELpfciehtxN/BN8CxFnRFt7s/7G3sJ2hn4FPRpKVSW/QwF7LlAQTOdshDDRNMo
Dhn5Ibsm0KTdyDpDJJ8ojilHK0v7+gAQoPczqxYVk8xN/nLDLInFSwhbsE/lAN8UZbJBjbiqjbje
r2a5K8Dr3BGF2rbYlgt98qQub6QT5VlzxGuy3qt9TqysKAM3FfpaJXx94PA86l9knvMFbukV0+de
YJKPKJ0K0rQw7MDwuKu1Z+w2mt3973aj5uZRtLsQPNnzUTC/+i9n22xuXg2VKZ1CzB8fA1vBrBtE
05HNhtZOqUmOH9n+W4SR4kujN9kPv/BTxxa95kRGIa3J0uba4LJCm3+OiZs6h8MsP7z8OXT6cCHp
VelUTcZIUkAZvmKuNR7RBJikrXnljqWPqSnpXsfKKAA5md3bZgrXMIFbEwviJ6cwt0z6NosiRsmk
OPRV3z/3khTjUTgBVHqtt7Jsbnzo2QKG5qYKLgTmfPm6oNRV2JuNccKdHX2PlgRuPar4IhTNcLj/
pW+8kIGJpIwCDOXFleDPE8Yo5V5rnyJCJR5UP4udIoB0fv8pC3LVfI2FpAGMgpOFTHdz1q7/Op9S
u4+tLkbRQ/Cat5HbsH4c0rTesQWPrmrTuDCyQHUnv1c2dT4JxwhG6XXlR9yYRTNjRJ/J4FRsxnxG
/zKpo7KKY82vgrMXdHD5azPznrjljCnJcqQMQF6Yj0nVw/JjY7fFpwkhLXlepmR9Uud4+5VBmTeh
xaSG7IXsBIE+6azLsruMSxn3rhxRo1lNxMNUNv786lSI3AkkL9TcImmJZatL3/Z/+9E06TjLybWZ
BelLabyvWsOQsW+eyPBunZCe1Raqur2t4/RLXGt/D7kuufdHf0ZFLt8WowH8DZEZQlhGSLwYfKmV
jWlWp2Mrrv2NCTBHfJXW5YmsIAkGg1d2Gi0Eu8m3hpjDKfLZu2altr2e7ciX4S7CfIXACGHy8kcY
eWuHIXYjp0jWAwcbqvpIKoTt3H/VG6DN5WMWCNFE+gmoDI8hAJJOlWESqsPW8WiWqoJ/TJq8xLj/
f0oTeLBq10wONxZzk8Rh8FxUBsI/MuVfxjKyVq5gC+7qvAxZiByNNJ3JJUX0dfn+be0pUxvK0klS
jXzHf5a802W6L2kQFE+JMRExhCTJCcO02mJPngDoTsOfkloOaJGjyCHqwF9pKtwaLGDveZ+D5Yl1
6eI3VaXtTX43zBIXrd/HSFJcb65zpYTgqHrsaLlkSrdvrP5vGMT2S6GTnUGdyJ4/6NpWt3BDbmyr
/+2Nkfvbzy4QZ67N5nU5VHg3qQYdJtpAnYZpflOmToEUb2VV/MT3F8uCm+NcrHAxgGSyOFCCFHXj
EBboCKQ0+iiVk/RDDdVidMNSSWQ48gSBBrSSHb/VJoyRvKzda3LU+psi0CJ7o+q1/WrT7n1PFqRt
OnURYnQTDXLoNt5grqBNt34uRgMMDPoW0Gqx2MeVwDONLLaiM1aP1vM00Z6Txth/ZnfHSWGCIKOZ
Uv1WB154FCMFQzB26VEnjHETG3q9I+u52MsGGmbRVtHWnsKu3QwQFVYW+q1ZBeaM6wfdNNK25cW4
jiZQV6AO1om4H0KFktQAD1XLZx1J/Tdiq7rvwVDpX3I/aZxaaajdRT1AAEXtOHtlINYlfpL8v7nw
vr87zEN0+cXZcCFS0bYC7sLf+3Ji6ROh5no02KcmRkopsj5zfF0iNTC3g5U5vBBrzOt9dkIVP5Fa
TPmWhUQoaWVgt5N3KmQrfYhJO6DbW/dbdBSGW7ZNit0TqSdVME772hfpvk08/wXeQI9i2bD2mokr
7KBUpPF2qATrLAiOKWjEW9mqRCtQwXzqSqvZC7uXYUTI/M2+Fbm22RJt4qfJ6f7QXW/ftMrwRDfm
sGi6s4t9teiCHJfyID7HkCcOPVlSRyXPv95/yI3vQ+VLrYkrOvqq5ZiRWItfXC/H52BQ7Tm5UDjg
nq1TKda4VmZfH4qQf2iLMA3YBK5817HfzUYS+OJzoQTGpiTSx5GirHqqCEtwZdbGQaKmesoLotQk
bZCPpjdnfWktXoFsX64/pcYLUkvFtVKjdkys991as729oD32wZenVQ39XPgvZi94P/Q0G+ItpPzF
ugK6Tfwim6IzZaMB4dkLk8/pMJSkpvYdoY/QTcoXuBXFmQRgRd/IZNI+dFWNM1mgjy3iHr3YFUMe
PPXe6H0UvYmBaSai9I19ZAABFbhZdQEhMn1axO+kgX1oM42AFm6Gz9YbugoZ6X5MtsRGJZDqKbI9
EjOUvMHzxifL+Sv4JkEvoR8yTRpAd4UxNhwcloetyV9xtIgfa7hud8Tb6VaJj10zKtXWaAZiZOxa
RTfF4lWwMxu65iVTkvaLXPoZVJuk6dYUbLeGkxKM/R/S6FyIX24GNUkDCcdidBaZEuxskeLIBir1
rY/zwOXZv8vCn8lzkOJxgwJ5mWnll88jaZN+mC5FCH8MEqjKInQsnJG2OraVrjoOw8pF/EbhT0tz
bgCirGAHWrLX80EypwKzPJw7ahXgZrTsc9Ca48eu74LSxYfXfIegH+FvmiQSlB85xLunyxJs7e6v
a+V6sWEMysUNAhdMCyCJy3fnbxR2U0rdGWClIqFT1j+SbWHvir44GoiHjtQf4hXZAAmJlv9XGcDd
Dm3463JbVQ+TInxXHllq9qD01Mx5vQcWjdyon/7k1pOuuAddbUMQHDkeYCNwN1PE7Nv162WF2FXC
MKIGD4SU6jEE3oonvOb+rYj/v8Xa/5nN4e9YrFVfs78usxXm/+EflzX7D3i+yPRnNrc9L0+Kv3+s
1iTxB7cl7EM4vQF9Zkzrv15rQvmD8pUWEr1uJPfoPv9rtfY/nJ3JktzI1aVfpU3rhgyTYzBr9QKI
OXLOZCbJDYzJAfPsgMPx9P0FpV+qTMqKUm/KRFMVEYEA3K/fe853yGqA8EzXl+72xaOFuPC/iFZ4
u2iwN+HYZiB60eCY/Om9DqfsRTIgfjMhBfXwHUlWWJ9dgq1ODQeqq7KcTPM35dQvV6QPxKGNQS97
L7fmXT/NrI1Oju2IxqtBuuhkwkfRr5SFFodYg24H1Gi9/8PPcff3LeWPvOJ3FRzfi/YTfkxaUBzZ
sZy9q5PaXoCLNQGKL95a40KZNZXKuBDSHK326sdLChfS872k+Elv+ziB8HQjnbo/FmeoXlVnz22c
Os7ywmRTBbs//3hvD++XTxdaF6i9TXcMqfD7fdAhQzWR6aVYpGU7RnjdaUwl6+jdCqtlb1orFWwa
0TK0//MLvzvDcWXWL54h9K88acjg320Z+cR2kQ0GdIBZ/EyLDZx9WjlUuR08ZfMIpHEao9yzh9sp
7QbrDA2SFnrljoYVD2kPYUoTn1c9CKuUv11k3y5bPz8dTgF6kyhlcdu/7/i6C6Fb6kKBxRGx2CTO
W97d4I5AjYeywBDfE2V1MAYjIOIespS3t/2s/dEylSXNtDbGz5OQ+X1NIqVxnY15ahDya7Al/+Ym
8h6zfv6rkIGPQY4cayvObTAxDl6Kt+sraiIvXAQ3oxCJgFJKNibfpjiXZWUefHP41qK93RKCMTxn
qXJf+6ZIh8itfHk7BE11pYtUfPKg7zISaObx3lh8Jy50hWCS4NDeO/ZzKj46udFnmy7PLKwKs7C+
TEOoQYSpuUIxRxLTnu4OCNQlMOR6p3RYLfeQg6zXFaybe+hsmotV1E1DU94BKiTg0whbx7kvwnq1
t84gnbyJsBMX9mX40pLSJ9OB+PjKspDfZ3i9ln3qNwSCJCRpjiQb+gGJ5bP0fPmIsKIDG50swatP
e+YSQ9Yb4xFNqtzNWqAaoOApSpCIhi8i1BAdEREFzxxGyHY4ktA52rd6bhJ9XFHU0dejGX4JaINq
H3v+bAxbMqiXLylRaoy6G4zc9PUsN7/SuVhV5KxluWXB4W9cO23KaDZngkMTYusByul0U8lScETx
x/waaKMLbgxKkhnZ5sI/MVjZaWyUXqpiIANlGZmDe6HJtmvS7/twkSnkExssPvLlYtlrwzRfU0/A
0Q7h2WQbzjuYk6pumCIQCf2pIy7X3cm1yaqneZTjmYwz55LWmRX6dmKaVKCj7atnVCFjABMqDL5V
evVBxg8OAFhrWpa4BjXwauqBnoTfFXjBUrda7jxXsk6v5MydjVkudVQRfUc4JNPGhLc2ML8GA9Gl
uyIMk+sgDVAI6E6T45fOjouRowk2I3zteJ2UnLeLTqejuxopz6A9wZGToOOiBMD7/Ypq5RtDPWVE
OvcuUbGNB5vRsu6xLcnhlBSlkrQHSK9+mty5JXvN+clIz5hppWHT34l0IWG1tyVAATTwBHc5mffY
ia5djgJhbE38b6ru8XnkmiDWFMqsNYS52DbDTNqp6Lq9UUrrBKn6C3lnAIQ8o70I113D/tp5ybAb
zbL4pvFoEZLrlSxVTGYWa4v4rN8S3jqd9eqdVSfXb5TeJociCUIjt+evorWLa5I0zSdfmvUaQxNr
+AzrIg9SDc6NTERN6OI0vohhcjaOBL9d5Va9IaEC/vco252QM99fL+AeqypIt+mYYaIsjXbehSWJ
bpxEXJ5dtyNVcaklR5MxKFjH1Wh9XdMAIbPME/vFwuNAl6VslBO3czEcBiGm6YJKCnY4YL97MqWX
U7jhj97ohY4l/z3N1bEiAKvDFBJxxs1P1kAmIG0UrHSN020F4JDHwiUgLepROL+ULVronINPulW9
7bPM8HPbUUe7hbN2GoqoHkfWr5VM2RPiMPFIa0G85otubocFsInX97C6p4YQ1Fy2V23reQaQeNGe
O2GzqrS9B5S9lWUhdzhCxLBjBNDtdG8Z39sAnF5P2uV2srpuiRtmTydFtLETBe1U/mjHNY/XxIEb
qmGwM1ZVRnm3DGkQ7he/RQOVD+uDWXZ5bBWBe0YsXMRLMRrZtUasFJ6r/ietAmZ+NEkkrKMN3Rjl
/xjGjcnOhT78tgwNn13tEhjVOT4Pa+KlzrU9Zv5unPr0LmgsnAJlaXLsTOS4nYW078sUCS13xjn4
I9oI/C7i0oZt8xjobphHWWusO3TKADswIbY7AO3BochSv4wxdOcnPaHyMftKyCuaQ+7RaUy9L7LW
7qLGmMc4q5rpkZ2/eg283CF6dph3NRTO5F5aq8o2l1HtHPWr3T/UUKeGg7FO0z208swEgJ94ZwF6
tjzP+GS20HDWO6NZAGeYKl+jwKxYyzLgOzzF62cnHd0pauDz7dbQv+w+sPqC+3KCB3df86R3x5z5
bYj73jIS5H/rUm/UuGQ7VLIj73bp3ow+rfRQeWqLhwCZLCQenCPFtDHQFZ+WStzNgToic3tqk8C+
Kmetd8qQe7vE6upbX+tqfejM8PtodQ8WkHCvJLMzTW+HFbXymt/lhnSPYhj7W9cBLB1VYwC/n8QQ
wgqsx6rzrqVl5rsxnyOxgJQEBsL/Kp067qEvRW6irC14nvVDosJl19Mm2TWQ8Q6zHq0NRDrnyE7n
b4w0L74ndEnQKaT9nmfQ3zKDl6+z2y/nmUsQo8oTvh0C7iNzj/65LYbE3EjTONDdWhg1DYEHWt2R
TX4ahJ50PFRhd54KVBbRYFaArVubFoBbTl+Kft1ZTEjya68uJ7WxjMzc+TmhsmRj2+SqfzHEQjMj
SGizdHmaQkHAznXMC8+h1HLqCitwkprBtQrIvd7CWx+fWpNF1S46iztc1lu1opN+aHr8mm7qJPDb
M2IdEDAmKanfo02tK8XV3BO6iIVjGfeUGioOh0VksZOr5aZUBXGuQTip4crR3bLFAEtoN32mgrTL
fibyHvvofLCCQdz0Xk/5rh0XFzaIDILV9eIzETfluj7QVUbhURpMDi7J4eJTP8F93NqMBeK1N1ds
cFVqzztIPN6HubL6q0KbGpWYgTo1GmZyRnGAdncrC9CucAzdbOcxrb4FqXQu9wiC5MAIbOMgWbqo
KfLiCSuQGUZS1aMLyr8G+h4ow733DVxPVRGWP0D1Gx/6qcunLcii5jhmKXGXePOGmC7tCFmntD8s
DHo+ZiQaT6eLRgOhi2SSh+zTgRvTzxoKEGaqg9vMzQbKebhp8n64beu6yQ7sJliXjXD5NNkEgrqF
GE4gS4J7gIbNNSgDQBfMh3zQVtdMZNNnW6s6mjJbWp+Zz4szQ4PwkAJv+VHAnP2QTsO4HZilfuXO
ik/SSswzPxxPDF+P3It6sHFG5RVmI69vLTivC1mu2piqjW6GV0BGy3blLEfwz4R6xy4H8pu6eiHC
FbvdtnINRx3IY7c+dyWWnmAow5PVt8yWMGGMp1I5TbMr3ZmxWglAc23Rl2hnWbCfjfMen3+5UV07
bxPyFl4Kn8pvJZTihJmnR7gP4pH8htDRO9cQE8WVVaqr2XPOeVrMpzoZiDBZPf5hKv9Vm0zmgo7X
bUqmY4L2ZU9anxZb1i4FmNk5K3ImHqZKqDXWqTMf1bKQVWp0wZ0S0noqM9Gca2n1N9rv9J3ualdy
ZGrCXanaZguIlPMliaiGnsvPHE3JFAkR3KCTMfa01Y1k69fueoGK4yTq4Ej0wuFExJmx/9bYbnJV
W7N1JqNj/EBInnUoNCEZuPizawQa6V1vlue0IPeALJQrElRou3IAOKW+cWyKofzoJa36ghm3/TBR
7OzR7tybZb6niNORmdH4YWgIZcqfq6uBuQEi63qMMgbOO6u3puvVqP2NWO2CDa1Su7aqxa4aQrkt
TCbLZV93T47ijN4GDiF2aE5jwsRoWaIl3CvdXflVR5cpldNNWPpNrLw6O9t+RQJnHwQRCqrxluCR
5Ki8KWOtVfqsx06eOqzCT5RcZHIIho2zytYsCvm5+d37odj0WeZvNFJXfNx9tQ+cbj2rplEIw8Rr
1mU1dQgWEoUQd1uXCKfLxPnek4oE8LFc621OSsi5N9YCydQYRk2m7Vuj1u2ThfXxum5Mb2GHyn1y
HzA9dtogKHwq1S7wM3nWHXELCzHUhwtkY9MZkz7XbjM+ZWv5I1TB+K1WYUkI9hKSo2ynAT0vMi3y
SSX7Li2qfUWeLuV+1oSgyQFUkhyvkzbZUXs3Z3wzBInYEmGy0zufS5J+47TrUtadcbwhecSI2gp6
5mri4GFuNhCfQeWRrJzUUT3xE+cE1uD7vZ8Iy3jy3aw4LP3c7CrVZ5QgTR9eT8W4kqROZNJY9DwH
zlDsTNbdrwTfBN+JhiXEfrbYZ5LEPtZjYlxD3EQrPLrBh9BNODtJWamzgU1wSzDGc7CmrLkCEXBS
NXkMZH14oY29MWRSnECUBDPR7B5HK2tm6696s+bgotIrlLPiUhWbjAiX9Sq5kKGVTB/5TZYogx66
SbKEaIdQPQcEOcRaL9Vx0ebdSBwKMZds0lbb6F1V+/uMae/WyWXdxX3HIzJ7rd7AjmF5qfW8a1TO
clRyjLHYW57yPHcOBqXUMaC+4EDXOF8rz0Q+MakHwA9CsxeE2YuZG3fg9NedYQffieuzT/zajCjY
Wo7M3/dhN+nt0MsbsoAVeZGCo5sy6kfqtfVQurKKM9tmL13yK3sSWkcNBqM6ThgrbcO+0vuZCBgm
C2zvKa/3gdZXsqM4/kRSTLbHteG81IUfXvca06NomayIZp12vppYR8rwdQyDR3tG3dclZIt3nTXF
llW1O8/WB4MXKGqU61yB5Sy+odtTL6oOuAVLuiwA8YfI0aBaq6Kq61j5pf+Y6K7bzcTLT5FXmxQ1
IksOYl0/5iJbd6PrYMtDOkgwMiOxbT93VbzirpqOxNAsblRP5H5HpZz5Cfs1ayPX59TkAjbhV0gp
PsyqeU0kilsoDN96LYsz/2F9648Tpu6kn8S1m3bI+Uk4cj+mU+uePAgcN0Yl9BcSfYY7ZXVE0CdK
9wdM4l/czvRk7IEavib8zP1SuWZ35xVmcepdw73GwufcuWPtxmbL8UJZuXnPgVKciGdu9l0zdScE
Bh1RUkZmHUk0mE5E56hrmQ/LfZtVw02fh/yxVm00TYbzKOsFHaZ21Wcs7tZrrWS9MQ05DXuGn0iM
y7HUh7BsiGwf6XgdceeN/IOTwOj0attT1n3o/NX8RrrRug2nQH9zeML3SgTLbvDbi2Qos6ozUVpj
LIyp2y+klTRbogN7VgUkghKBhR+SIbgseR8R++Z8YC6rpm3SCorOVYYv7VpZeezXpvg+G+Mk4ynp
+/uxq4pnZ+VKyFrn6T7xDewlg08jFLLF16RfwkOJ1epj26r2lDYCsXLVnFwdjrGBDPiJsv2xmgVJ
BQUn2shz1ntFSMRL5lHKkrY1HUzTzF7RlJbfu0vWS2Z7lFkDkTGVOZ7meg2v5IC1ADZo9xQwbL03
/aHZFjw0h7AwzY0qSFBfumKOm0na+1anxoOtmvtF4/B2xXQ/tbb1tRqXNHbqVl2Xs/qEjYqU+Mwy
cVYwoeleAUVBn2NFGmKs2anccEoSWWTmS3KoJ6P7uAyi30AnN84pYREEaWQITCcT3og1YjOpjMt8
rCi8EzgIzCdou2jkUMW6uySoeN4ZrmERhUF8kHrQyUMH37s8zE4ojd06MHbqMBJ+95VHRICliusu
bR9rJ1nar5lc3Bl5sM2E7D6t/VnT1RmbW+x5ItniyVBWvAymdbKmgZwsf1qJ8xhYWNxtapEw8tzT
fVKR5XXmqxV2nt5Btp8+hxRe5W5GfbJPJPztqPRX+wz9zL2fS6wKUaCZGO616xohQWkd5s008nVR
5gcc1ikm8bmiOq5J3QjOAj+HgnpS6uAQNkkoj81Kw+UKIAutNOKMZzuyegHSa7ikrhYy4JRlqSrd
s/PpnGzFcLpjOW3KL8gcMXGNpZcX0eWhFR9VxlHohkSzyvtBB67sBj7HzMySGy5ZPBE34NDeQWnh
yFd6Q2fdul6VOCws81jsCqqWb7Pl1E82B4JQhNX0QH7Ikpx9V1XPsh6qZ05PzEETUs4/r2TRT3vy
JMR6Y86tne9z0WVbIZR7M/GWcTwvbCxl/ZIRHas5tV6nrV7GY00vUdO5SMa7wU6S5uTbk+yjtrHz
jeE2wPOrDop5GGSXchN5brNvgoywN2NO7zOR+Kh4JnrEPFr5gmC66Srs8fRcN0zHPPEBuSRejjYf
WNMzy66qbWp3dA4R+sl+C8FaEVLFtLy9scylIY/LH4ibXmlMlgen95ggDLbNv9+sK7/rWIfMT9ax
X+7mdeb19lLPnR/AHUj7dhlBNkWMJrMmLmnlPSUdj+fOmk29Qpga1bAtV4z3MZACd479BNxNlM0D
xQTj/DWaUdWZuza9dEcK21iuvWL00a9b/vTCwEMdZgz64sFrjTCqEmH0sSMSDyF8xmv1KCBSX1OV
Z9dpygAidqalzmDHM3qKRx4IM86pPv0YwbkqY39yizWygjIzo0oVdNFBPzdJtCI2nzbVAlo/llRg
m7DNlX+/OrkLISdIcu8IHcKhqdE56i4V5DY0a9PLqPbWEjVmIc2RZYVhRMTesjwVGZKyTb56bhp5
s2YDmV2sx8e1UQnhgXbNmrG03bfMHcDOTBy4P6khye5Gx2m+Sb+anj1bYaSau/HWHU1rjOzWhxol
1gX9eVMvas80X7gH4SXWeMwq7P8w7gf6tNngtiqalRivxr5C+UBZdQdtBAz8xKD42aF+f9H2st4Q
mEBIHDkJocOG2ooPwtRmFQ/h4rM3T5n/Ze0Z+Bp0ytmllwboBMl/c/2Syya5YGNHP/8BEJmWvZX5
U3kYlUvJT/+5qXe0YcbwKmW/3YeACLsoDxK97PjkzpeZLD4ZESEe8MRrkW+xjvH0OSBqTsOy5h/t
tR2egtSRN9ZQpnv6DDwyEOH9YCOpH9ODhKRanhn6oqFpuzQPNq2DgGaTuzWvMhxQh3DExaSwMsh8
uhO9Xztn0gaqIZIItqqjgRERW9Xc+2zcCQqnjU83XseZVYfnpRlp1QdoNsxIlsA4Ky3FacqlU59M
jypxy1mNh1sV1PsbT0zm51xcys7crNWjK7PGibN24q0wObjzzk21cdTjzFKvKp+SQkPKC9o8C3la
JNqiMfNGytVkGerDOtTlzRjI0L7FxWTaNCQsSqtOe3UVG77LV0B8us4xwnGOgfbP590M0uz7UoJq
3roc824YlttwD2amnAHBbGm8TEP7eURwPka9IsA9SkZZPdLPDb7kvSw/IyHMln3ROdWzTdHZ8bKW
zvNq0guA6beYNNd9ggtQVM+3Aa9fwZHAX14sXY5qM4Y0V45mrhoO1qPBJ/RreCtbJAFSYJdI8I3Y
TmreuEMjXpOZxjOJbbygUyr56TJrMbO9r0RXRflM2c0Vw9rYOG4CvgWnWLcrAc2joe+N+ooZJrbD
EFLQDXkRfLWpMs29koPBfDMxvK3pO5CU874jxpIjRiKPJk5AtW+s1ln2plgrdgw0XBO6idmttq2q
9BjXc6fabcXXURELV+VvSTLob5swZM1jE5429DmWZMcBp26upkKpK3AoAedEX/rrR8+t268aMS/4
7tG19VlwPlrusZaklKe1QqGpxxVq5BC0/QclfQKg+7plzqGNIpgffk6xNDF59dFcc9eJGoZgr+2o
wpu5CAa9A74dNJze7ZSpbdilj2Ux2/bhsnhuPV42vGcZunQ8oH7OeTSQD2FO3+QYDKppt3mYfh9D
m6inNqWma3M3PGYz7SIoJ4HEkZGsy2aYBmdFOFFDgGt7tjrCb111lfSIfHbd2IR7gZc7iyRd/uYw
jzY7Q+YR3x2lTXOVWHaTnMsgrL1vkz9m+q5AP5LeDJ7k5RX1skq4mXPPG0ijxD6PpV+sh3aWjBI5
PzvVEb1Jsm4AA3YjP1A9/BhaI5WMz4zyuXN6U59hxdjJJ8I+1h4t55JUR2e0BvnFzM1yfbaTS3UQ
WMrHj1vOJLEE9Cj6R2ITiSrMrHLbWTKcYq8NMndDBygHtT7S95nRRGUc+2WeHUPuEsdLLBSljGuf
neLVXbN8XaFUD/V0R1e+GO9r7F0fcOqQHjj2obPszBZBYBz0pErdToZRUc2liIVm84wc136YcArs
BlqDL35Vrl/T3EyuxdpaHH+FOA95ur64gkQTcm/HBz9d20OnAxGJFJOMI73ggBixvO1tsBZ2Z5m4
05LVv6KY40p2RwwGU1n/EfGb/FrWfsrjE+LPM7Osv2OOXX23umH+Ma7pkvNW6WSzVnMPpKErwrMi
1fCMCcRDM1cqaJeGDRRDpYl+8c0lP4xFt8XxioOszFb/80LG+KfR9MMPBqXvxpc8Cn6Z9ZvCSMX3
GtSSGwFftK/h0sgjwBHgHC5Uf0gcgqMtMjaYhqSqDpu8LeSBxUAcOFYNEEfXon3tss5jAZ8UqWna
dLB0TX32xVnd4mBUxFHCHQrPgKKXk0C9gbHTCE86I3wzXUp4b2Fnbz0tZRBjZEtwmyzCNRiEJNa+
rrL1MYOJZTLHakw3SgcaXMHqLoeKDuEXW45ZjOu5vOUNIicGSghFpZ+N01eF5Yy+IaMoht5zcSWR
zNtxSRulZyydN+ElGnjYzWEfltvWr7PblX5rCm1qZLQqUg1b1OrmNLL7pH5cRZX9YJbNYmfNnNiy
2jSLmJZy58RDndnxxW6hgAuV7pa6tjkp2V1oTOjdo76aWn5Wq4wL6AVHHaoK5lowffJWq9pM/TRc
2StJdIA0GY5ZyQui5Ia9RyRGEfuoP8V2LdTwopX1I8jd4qab5g8YeDRbYVtuNR2tK+an+pZg8XKJ
DXfIH1qpxMYfSFSI6HpifUhGcZILIgnPMaanTLvBF12p9oqMCnFHM5UHf1V9szPFYG4W0fNshGAt
IoA4+Yr2sApT6is7OVY+iuQ4IT5j53sdGPawJiXltXZG48TgLQ7moRtio8iHfbaqEU84F9y4gSq8
SHE6jstFPJoLUVMoSdqIiXXgR6yn7sHmnjGt5qB/hztAq6gjLOqaRPjwyAG5embiUG9kOdk02ZqM
OX0SQH9wVRiei2ZqPy/5zC6mNHZz1QX+Tb4W+lPY9dBjA4ZMBQ36l8YyFB1dOABR3g40LJzSzLPd
pGhk4dWozsJgJ9eN7aW71LSHjTK6H4ZvzwfRdLLaXCRC8f/OlKX5qRN4U0ZIX3Rypb3ltvuaZLCB
mi1N2lOR05Qa4UbFVaB+B814q81B2hFAQ7g4ey+yWty276RzA+ul2XQZa27Rs1JjgxDnNZnmr0rY
zNtwet4Wyqay/HNRyVuR1M/LCvQkSL9wzpDt8u6yzZQjXtWSgXZj+Bj6K+0mm4qeN0tqHXA48MGw
/eaa1k/qzRsdC9rCv3vDiUHwoQi91bEMoxeS5sD0Wc7upZtZtCZzKJPFK0JBJIddtqjpaUkkQ1yL
mhoxRFAcGPpz4sORBZ000575qqsxnDlA5SaHV39c0O/aUhhHz6BjThIwOTzilXEzNXQn3OJHXV7s
Ge2MV+8gzIb6QBeW/OqH4Ph2E9pTi505bOqDqNrmvqCtYcR9tTo3s9VNHwJOuSquJWXtfTugkN6D
R+vkIQP0NG1lobTeEmbu9xtLCsZzBQej/jXUKIg3ntFdjLG8dLTKQtN6CvOJCWpfSONoJro0mCqp
vot9b16Pwmm8h8UpKl4tzgqvalHsddkS0IOltNo5RDw1iNZdx90UqbFSFhp1MtKDw0C1GTJi5o8Y
q2diYsZGH73K5My2gKBl9Rz67kRgSc/chPP1SyPzvtng3jK+100Ax6FZFviETKzyT17V2GKfF3Mg
t+jL9VcosbkJBGGZ+qicl9HcFvOCMKDPVm8jOzrRHDRbImAMumNGbBbO1B8rsjZLTjMljePQH4Zz
uJZsM8GqigoFEXbyiLgJjYOvA+qHiSxv9nCtEcy1YI3rCyF5Ig1IZRVtAavEVWYjmxGRrqbh5GI3
CXeYs9ZjF2rzH0Lg/0pn+tSib6j/z+W/+dp2miIgkz9lkP/603+W9rv/3t58qb+P7/+qN3/z+H9/
/t/p9/aSr/vmD8iOcqnvp++Dfvg+4sr+HzHm5d/8T//P//X959/ypLvvf/vL13aCA8vfhmW++WN0
L/DxP6wivyT9PrF54E/4+191/Pa3v/z89/+Z9esQ0AvwARoCcmw02/+UobJt/xUsOCErWCEuEjYU
qv+M/BV/vfzbQWjjqPKoQVgfx3aS2d/+YtjuXy0ihxAh8GLiPcBC8T/f/R+aTG4bvw937T/QaOLa
8hmEugjoGMyTZfFOF+qXeSFo14gPS9CGV65sxyOxEsYGZn36IKplPtil2Ty5uUNvqi3DllGsvRz1
gOGnN+dhM8nVSqlkh3X7h9v4bz7a28X4Is11kE6j2MMzjIvrvVWkXjozTREnfEjMbNgkEpsRI3Dr
rvdm6lbDrXZ/fr2L6vJfy/A/rsfP8dPayB/fyQmz2VXzCr3mA6XYtK0U1Ni6GH8X9vJOTv/3y1hk
67h8Iwad/rsbniXEeidNNtMQRzvXXMSAuHcCY59koXoAnBDEWRHIq9qGHyH9cY6Nfph+Y6R9K53k
Q8AZYsu5BEejqOfxfLvlkFnnjkkYtM8G5lkm1bbxUfe6AnkUTC96MOW2DThYECpv3g9u4vx2z3t/
r5F9MPNGT+1duHnv87sMV4yr1VoXiFmoLtmYNJywet05prRuWuHPm0kU9tnpx+WmWNyPUzn8Dmzw
y89N+BIWfIFzDUyg+R5328jSWMcqlc80FZM4rG2klYP/O4fwOzEtN5qr8P4CIqTbKH7au/5gWF6W
QvVWtshnlFrD0c5LTvIZ/aehMLLfKWIvcuo3DzC4BEBbNm+xazt0Td/+qCvTY/LutX7W1ig26TIV
lLDCejQ5AJ/ovjOgbrvM+kjH/qOnBgLyGkMecqPJX5KU/l/Mgdf7TfbB20Lu8qChwr8gMU0Tqz21
3NvPxCCsL+ppUM/U5Z8nmNDbIWkOxSLul8qISCr9XSLarzf8ksKGfB/pOW6Vn/bHP9xwm8PT7DGb
eG6BsWwnRomb1CbNKEO1/Jun+JdL0buFQU/BdkGOgrZ8+90kusCR2mh+rqaaUQltWYQec7Zd3NH+
jXr/YlV989NyKccl45HrEXX43krSdAyfskRNz5NBH3PxQ+OUTN4ARVKIh5bqb2v5A+2Wtna2f74q
/rsveQk9h2PgWzzHl0/2h/tZyCmjlhmW59q23AOoWmPjwQrfuUJnv7nULws+X5LYFEK5yBsCMPDu
fi4p0F84yMszKoUrfyw/MjZnaOvnDLpG5/XPv9cvDyYXY/+kqxOw1XJT334vv0OOMc/J9FwuHZpC
gFdMCtAp0+Souyvo4fV5aoL2N4/Mv7nqxVjCrs/qLYg5envVYV1L3fiZ+byWdfJaquarkw/5RRxr
HIxpJP9VG86PP/+ml9v27tkBycZ9vdDoiXN7t+HwKVya26Cn5jSdERImJVrttjr811exbRY5jC2w
GUAyvf1mzaxgftIre6Z7FW4zwck4cOhN/vlV3iF2WU/ghwhfgIhkYsQtfLfGJbp15k7MHungwXU9
FRFer9iU3V2VT1fzsLWcT/KidC8OWfW8mCmCHX1YpI489Iz98vznH+ffvBx8GjzAlE8hhNt3L0fv
ZJ1B4qr3HAxMvnOUvO2ysdfm/+dbA/dgq7TxPlq/WKFLH7ashiaSZRs7P9JgQdV1HTwyIXXuuQn2
sf+6ok74dsFbh79Ze/7dl/zjxd+9Ke0lJafmkPrchNfudOX7N2l2/m/vI1a5n3EJePrYvN5dYkb3
ZlZGIV8wyKITYtywq0tG9EUlyv/6OeUh5cWnrrT8y/96+5waqnbdrKQrzchBbUsbzRxavt+ZQi9H
hHcvnQ27LqCNQPvCw3v19jKAjoccB1j4HAQ0sQA5tfJ7CpMcBHThFy3oH3tEwkSu60lVVb1HIp39
6BskUlFqLRCZ2951P5lTHaLcSbyMBEZGsN9q2jSMKKW1ojlys54hSlDmcp8RE8TEsC9RHweO1GcX
hNcdiTXI6wNia3JEY+1GTUyPDjTbeVZGUn7MyJmz8AdTn/p3C92viw7fH+QuTidMOohU335/jEl9
ujqK0OmxarcdEzAwlbDh//y5+aWMDXGzcYdRO3CQwc/19ioN4auDHYzhs4Z2B2UeG0+Ezsa3TwyM
1DHrSZG6mpS53hVJWfZbC/3+b3gK3i8/NKZfgBygxtHM4JJ9+xFW9LPjkhvps1D2/6PuzJLrNrJ2
O5WaABxI9Hg9OA1bUaIoktILgqJk9G2in9MdxZ3YXaBd9fPgsIjLivgfyuEI+8FWHmSfe397fe75
MLRyq6kII5RZBZmEyYdfKdQSk9x3qHsSGrWD8+95dR4XxlRlpBfwfsLTZGtPhupZWbLmbXHasbTC
H2/xvrQxN1wsSG0AHxVrMrkPOamJSeglquCx8s+SnnhqHnT1JfkV/1yvqBBDTF6ubAhvtj8/Sx32
O/xCFl9ZIzJOJxuHKyxtok9l031Xqly7JKZpo9BS3C1qVBvlZKE8VqEIVnY8cbp6+Xxcu/CgoXXH
Wnw+KndHCUMrvk9DY9OrCrwOq760A7XaDegFSaUH0cYaIdi28BU8q5rSs2oUxsrcOl1EYC+ADXKB
5mgFL3I81ppfGmapMAqUhE+HISIwqbVoV99fRG+2AgMNILLNfvVSZvdqRvWIGCsShsn9nF+bbRaG
i1KNtRUA2JutsN+6nNpAKV+exa9aSfvMzk0nSe6tRhGbHq/KbZwhAn//WxYs3fl+MN/lCN5S1znf
8BYncuuTu+s6Nb4flcSZSzvltWLWyMsCvN3aKPs8hSWOUsQhEYyhDL1OMzf7ZmW9+qy6MvIK38d+
N/f/tO2h+9NWW6UiyWZTvqiAlv1TJIp2MAbK3jYEZkfKVhPzh/QTQcZAVGs1jm+sAj7G1Chgpuad
K+Ni/AcK1HS/je+zCbVvCwPMG3yCLaTPxKYdNcNT/OJnlmtfyo6w6vtduQDI/d2VlPtTngwqAoey
49aLDPp0ybv7HoWCuaPvMIlTSnGOUqvZJxABDmjT7bMe5sW+MnvzU9H54+3gUysSJP6asfxb84eY
s0suwKJid9kXFpEft8/y+N5NVftcqlGx70MjX1kLp7s504e7wUs7hNgWd2Xys0PddFN0Pzkoc2Al
h1gPB9l5lGXT+YTUcKW9NzoZxwhBF2MEZrDGF9dm/E5qpmstAaZ230vbrDdFSF1hL2bZ8KBbj6Lp
HjsDK8OuQM8gqKraDJBcLvWa3NjKiM+NvX4pzLgdQI9cM+GC2JDzj0ccOZidxmPe3AdwgKuNSkXW
BQ+lbBe4Mjww6+UDHZfvrcDIZnpRcB9GlbpZ+RXLkZ5/BWe5SQCDtxJL+fhXVArjDC+3mUMGDkqK
qnngehqc92rR7nqVcDt5bOVgoHnYj2aS/mxafbzzFe03Co3PxdjcjoDYVgJmL7Xqr/qGs2COZVDF
Dr2QSuYlBUMUvZNnjt892pz2V0Fbxo/ApciJ+niukUe0sf1CISBFvhn70bwOnLR6tKoROQzF/VZI
iH52rslb/0coGpRZpp2a1zMrl9LzvpOoiK3UKjeAtMRdZgwjmUVSfTeNNaVIYFNXfdQCt0WQ3/T5
XeXiiE7q0Uw/y16KL4Tb4EpESMPuNFnqw0Y3K1WhHCqofgRRGj4jaTLuUpyWcMhBexlvBp5pSODL
KUavY/rVLaUH+Y88q8X96FBWvTHbAhd7Q/fD2BNWHD5pFBpRMxIm7mUxWPl1XdTBc5fpOaeSqRU/
9YlCgkKE+q/GVnQS5kmm/dQ78iiehkoa6WZQfTEmtZnV+CaIjrJUZ7EHc+kKGVP4XLp2Niu3uZzr
ZjtRgue69Z0iESfO7jNUz6LGRkBThGX8Xc2zv23PP5Tg+P/LXtyUv/OvTf37d3P9VP43pDDml+m/
J2l8fcqbp39ctc//9/88HWUy5v/t70yGpf7hzMgVHuA8m3Dt4zj4G6hhiT/QVnBRImwDBwfC9b8y
GYJkBfYoKKDJLYCRmd8BfycyBJkRcIJYMBAZBJJJW4u8xXt5jJnn8XrvQour82cQfdC4MtmEGo93
DW6MjV/6ErndqFN7HUfuTqKLRgQTXuD9Yz5nlll97UO3uUpF3ZMy02V6SMbiMjLt/DewdINl1tjj
l3yq0IuYVCc9NUjYrshF5leTpZKhm4oKfSV2ou2NNlCyl7nGZ24E7lPuR9HnYPSnWyWKqMN2zLC6
lohANrC1kBFKnaeeJ7JR3WdKh7K9QXDMIZN/iRK1TTw19TPCFMFfZ/j/xozufteIc3//gwkt/7Fv
819PgKDz/4K5Db/hvbl9/fTrKXiSz0/165n98j/9NbNN9Q8iN3gvEKLmngMV758T29D/gDvM/Qc7
x3nHn7Mk/8rQiT/mSAUcFUBMKuIe5uO/MnTmH5TEEM4gWsrjAVXjR2b28XFIzA6OmTb/BC6AJGyW
wEunxFFSYNjgdWE6nE8OYA4D/6y/Zsq/zQPOR/v/HG9o4gWXD4qMqVqBjHMSJIR6o4pBAnHtzOoy
VKtvXds9tOawK2aZEfiPceWmvvwsmuI2R26AviXZbi9O+UHPeD4FA4hfNoibcCz9g2sDPXg11p//
+oDXCJqTVjDJJs2E8RT1nNjzLAIEFFZk/YgyhlRlKLejKrm9S91YuRwc7z10HqEkAFnwgXick1Ra
3JRjnhrsKZSuJNlgeFONnDALKOSMrqDRA4WPn9sB6c77n3Z8VZ0bJeOgzTF5RCCIG+ZPf/WgGpEc
N71UpGdYVbAVrdXsKcRUdib2KngortoUH4cB5/a4Fhu0RFCF8OsyZWiPo+o7VoX2UbcfbR9/UJoD
OxYkzcpcPB00zJAJqcxnAk/wJVHNx2dCi+Oh8XIzHC5G5BcQ16mxfb//3moFCwtAeJxbc17luP86
5MFW5FAmFFZhlVzM0Q2FyUjGcaWhk6WlcQFkDROBJwHG2XTcUDy72kycO/AqqKBp+yQ5uF2BMBNA
8J76B+1P2TTZ2ftf98ZocVbzcsRdm83oxTDl1exQbZ96yjZtvUYz8p1l5NRZUQizz1HWr0zEZUfi
18QCI6P88u4mA3n8fXDjrLavdNA5fRAfCkpiz/3eX8N2L3qRyccOxVxX56w5sa/FSq7NJMQSd0q8
hNoj02yMgx90V+AmdhT5n7tIYVaGbbG+5gbJHrpzjFi3gE4vHkPmhABtGKj0U6lz1UOXmgGehxdp
qQFJQSm5MmBvNYcCnoAbw0ZYeu7lVwNWUafgVC2enBrhRsr+nTxHChZW6WWXIqj2WrhFa77Ii5Gb
tRWWYHrM7GoQWMtYIsKqWBI+pgSlt5Tz0nC/AiaTH/4wUl1MfYNOnKmLi4EjOlfBqcAD00a4hYNt
ZoAnanC38yuxo/KiXhm3tz5q3p54OnPvPAGdGc686WdIS1n00b61y3SHuHPNLPx0uDiP50bIxZLe
NufQzavhyvU0GktqILwBH1QcuxR8LmqYNEWDAlhtErHyNn/jq17kEoS6ySacfJVtKDBgqeuB2MJD
j60z2aUCqsv7u8ZpKwwRlwz+nm8Dy/CHOxZUOo5WQilxhIitw+szwcd6/34ri72Jacdc48LBQx8A
G8nC475rLAJtsAZSD2QSAjb+dScDatIbXfdXPuitpkgXEqSeIfyAexZNaSKwp95OvWFKLS9sjeEr
HJ8efNQYP338q+g5gmWsplMQLO/VNi0nN/VA3NyVrQ/TJNJaYD8Uqb7f0hujxAOHQhvOFObeMqHr
E3+L2iDMOB9h3mw6C1TvEBX2f/BB7O2zssGEKbZ8UYV6YfcNCRMqyRQJEYFKgU9aW/nBJzV3yxWd
yFvf5M6HPcc9aPOl8raP88qp7STjJSRJS6VRd60WgXP+4Z4D+PgSgOaVOkvnjlZtpqi9ObJEvR4R
9w4awHdjTO2V6f3GpyBdIy8MKV/H82Kx4UWdiENf0AiGYukuymvjJmiq/mNw0XkRHbXCq+X1BqSV
ASL/DEvGyO/DM6ekGnhqKnRriF2+vt9rp4sIrZql8bDmdY0MZRGjNKl7GEH7Jx4pLgLfHIXJNtHM
+CF1WmVlhN5oC749khpYszy69MUIuahZtd5QExxYYphTqDJ4fwfRE2+JNZes03ECcTifTehpuLos
c1y9Ty0pPljYFLCv7sx6VHAWEmsZidODwiB0PjNDsZiZwyPH45THdp86OWgq0EBBd03+pnhMA2qh
LjuKCUsv0ZR0jWx52iaPEEIgXCdwjGenOG6z53E1Q1LwhRbE4fxEnctocDVMpcaFHcjTyg1wyeVl
MhI4JlxL1gypl6EtGiwYHREC1vOC1vWlZ+ulGxwst0Qy2rgjHhW95SYHjJDaGuZlI8fdGJfqd0KV
8rERTmeRFW8DzStzDeW25RJfwW8PU0xhgdA9GGUklX1rKNblZOjBj49ObxR6XJbnpy9CU3Xx4+tY
BoHQOY76KcOPPJ06if91Nfk/ldRPzQ+fSKwl3tik7Nju6LLjsZF1Wg51yT2vj+1mROZgat9qo2pq
r0bWFq609sZMoN4AlSmBa4cg3eL80/wojlqi+ox6QjGwQU5zl3dpgm5gyMdu05VF/eX97pz/yFeR
hHkuCBz7SE1zC2PO68cfqAbYhIF0TOH9qHtQp7/HSc28RA3n8sdkYxj9yvb01jeyemf3w1lRsaTx
t6ohJYhOdsJ+UDZtoD+4Q3RdpWCoAAxEK3P9dIMy6UwiRQgOgOMvZaN62mGPUBuZF/BWiTZKI8s7
ZayS8xiJ9IrZx1ttzcch6FOiJbzxj7vSKc26H1+M7B2cDUKqzS+zLogv0kyuia3fGDWYyPNLGD0c
l/XFvptTE2o5vgQ6NRvoVFVif0NYoe6g1YkdT0gIveMYrJxhpyOHnQxlGOweaNxZe8ffVzhaO0UR
5d09qZRrOWX+zlR7AWEmFsBKDWP/0alJBme+tM8PYwhyi5WuaIDnQocrWksRyQFhDsV0bVS3V2nY
qxdIRIbPGKWY2/dbPR1FotwqxHIka/yLuViD0hiNwm5pte6n9ECVqOFhHJRh5Ubx/PtNzTGL47XH
/oVcA0a1O5vjLDoUNxFEjXkJcFXL2w7ovpF9rtxazTc6aID7dErSr4kEUbOJAPmveTefziHCDcxX
ktUvUaLFh+JVrBtkjHOPwpbmemZmeZVB5HLjUt7ySTHT+A6+p7l2xz85xw0CUnPWH+EzT8ylbj/p
qnHMi5jTzs1Q4DhBeuXqobPStW+1wh5q4EaCoMlebmtTN2mjWkW8z8FkbO2kruHXOe3KDD2ZKwS+
WAhzD6Jh5iw9XhFNM9SdMLk7ihp57XwhgxnaMFxhP/0nTRFT4a2IraW2PIjSqa2bzGwxy4T2fKZZ
zbA11DHbUXe2luV+o++4YEFPZy9je1kKezOBFC7ShswbSjAtAJbCfOvXafHBmDKhPHoPwPk8/Yl5
La8hvSbbOMsnHkayLwPy12H6w3IgV62s6JOJ/tIOfmsv2hxuWcejFChDLc0ArrFL9XO5kaSFsQyk
YoviT6GcD4WiyX2jQYV7f3m/2Y/sexbSdrTD1mKTTvTYjFH0ZV5tutVFTf3sExxOKuj/k2aoqeTR
h+po6bIQ1Fi921afeTxAWspsywgMu0I47PB+OwuZFb1HP1JpyWIit4417vJ77KQoMArNPKOmWnnc
WWFwl4Z1scnM9LxQ9bMyIniTo9dxKqc92G6urSyCt3r01S+wFycCrG5ptxa4E6SRFrYsCCYfsAQ0
b9//0rVmFvsyII1hlCwur4PmeJ25zjdATt1KoO3tRubtA9XlfPs/npVa101KDwGICGmQ1HskE8Co
0MqpK8P21uwn+GBhwcGlhLjKcTt5HXVJW1EuYsYVNc/GIG6hS/REpbjxYXJhV/6VwL704xvwnJwj
h2Nz2yPifNwsdOTCVQuahVkLJiWc4ukhDVr9y/tD9dYOrOuEVwjacw/SteNmAOMoRCy534H6BoVS
jMZ+JC3MxbUHSfjhb2IxCxbyHEFnNSzuylrUGkBx+CalBGoN7xPYMgUBkI7f/6jTqUE7XCJ5xOtE
0U9e8PhB463AhqVPzsxn6ozgYA51tHKfO+07Xu6Ubas6SU9UPIshsqF0l5pBkYEuRwrSJzluu9B2
wV8U2coXzZP56KaDBoEDf45S8t5gnI6HKR2HTrF4Snphn/n7uFCqQ1mP2U0IR+YMeyC5Ep9alO2x
V1HT4M52odzg5hDfYq+KzdIcNaUdvDgGvnxTpqlZPKW8hmreVtTqAsAq1Yfcbtxil5R2qt3b8dja
59wZlPLr+8N50s+zXIxwDIUAlK8RMzv++DrX4hAO7ABGt1L2ka1mB5VgxpdQBzj4flNMk0VPU/aj
4qXFHo3YmJDWojG/Qufb+JHtUQWusFOOMLTdGxusmnwEej7LIgBgVK2FkkcBBg2vwpmmm7oLcRUz
ODowLSYMe1clQxI9xaOscSfMAlCeEkHdp5SX1i2oA8u8SAZ1oPS+7MUA9dPWHw04ddblUGXUiVe1
bg0A2oYq+KZwPr1kR6IeXmg3cd3Td1pjdJRPG0OBUgQxVa4yNO6gtf0nZMNlfeu7A3aRXoM3tH+f
qal7JrPQGJJNABLO/2mAVbOyHaeU05cbdcKnN4RwNepxDBTDLvWfvjZmIBBGi0vGlzFMFLvyigCU
iYTeBVxB37i1LbPLguruYtc2qKbgNaSBrl/LKPah204Ux7S7Sh8V+yrrgFCnOyRO2RBhYQHgMvCc
eGrjX8BO/eGCmuLU9+Ictv6z7gQZZVBTWKFcAebVRWITyB50Sq5OWUzdhB4aKFUjKE63dle47nnt
Azb6XLS9a++r0dLlecMAa14zFq7YWaWBpzLeBjk+xH3hxtWBynzL/ZRM6QhqRXZDeQV9sRpv+qlO
lW9KQIXkJfLaurtzqMIxtyIS6kVH0Rb8umGa8t+V5o+/46JVtCu9RauJViyy7IvK1tPp2sLvkQLI
GnnXeRAUAHaimEDwI95fiemxDVqOZwd+8AuAkuYgC8PsQt3ElZEHl3o/BBFcFzsPowfFCH1wfmzK
xabD9Gp8zpHy6MZGF0jVfrDaEn/rV2buf/X91LEuhAm/YS8TbQAvOogoRt+b19bTABsgzQmBRFkY
b8ZGw7YyySX+CElYD+otpe/YAhsKpS83eaJBRUGGq/I9fe7+WWuu9rsuUkk9p21lwRkIsxBDkKq0
wx1ITN/YB4Wq3EgepCCqJC4ed3pb+/iRSwPOhwaXpP5dRb76XddDiXWoxW/DFodCEOo4orza15gT
XKkgtpIN4Tx1eqhBgzUbu46o+FH93m4QFHF52cAjA09Wa2m2EbIAz43nZYvnO0HG1hvCAF/c1MhV
5vaU2Pg5qoP+LDrQURvTnZTcc0mP4eDmDrHDPCziG9nE4llF/h9ti26c9EOfKMOd6+dOfW6qbS93
oQaHB4N1WRheInPT2mZpWZmA31XtdxDrTbx1As3uDtPs0LSRYhr6vd8nzXc7znTjOsDcDq4tOOoZ
wOhbzgZJ51js4F6Lu7I3wm5bGIXbIz81eXNhrVEmF8DaVODWfR489wXPFOjmGuiHXFjNDxtuefMt
4jLc4pCj9Lx4E4tbEAHg6qvMC3W8tpNAa7yqD4eQ2OvUYL9Qw1pLPpWFCm03NxMTQ8TMCdVtp3SZ
fx2WvqN7gd848iKu2sDwQNjrdxOFw+HDFFmQq+04jkdKP3Py63EjjG9s/OFD6Q7+LXu3Rn23tKz4
m5KXOduNA4j9rGfP/LNWjea72WX1cEnQIP7udjLKLke1bxMoaJUFMhz2vbJFG5b9VjVffKM8neJk
MlhITk1I7ghgXWas1w9+Yf2AFgvjdShgeT5k5ajeqrXS3AgAPMCnFdcAE50GEDcns4Uzl5WU8eNA
laCotEX1lfqKJPWwJHD+7EbfLc7xmG+rgxu3WnRFxbD6HXi+GRzKMU6VA8qg4LfeCwAaLbU3/Xnm
gpjaYnhRUtHLjREHjaiK46sg711xYfSq+YB1grQ2Smtoj7HKg93hvh8qFYt9cKKLEcz+JciZbLoq
2zDPt9KEU7pz+kDHStgPe8oW/TGEAdoXUv+c+WBrt0klUdzC2DKcXeb0ffvTJ52P6i4rbEB+bdjp
O/YSzF18OxsHTyrx9CWdCKn9qFWp/nAs/HS+IXlKxGUqFSAooxGy5VeBqcOmb0WjeaJNlARaUt5p
+8yRgM42aPwssQ2UCHah1IcseEzFkPwsu0p7sNLC8fc4OWSIIfRUsDdEnAH1bmj7DtOESQ+qW19J
ZXaXJnrtPgS4awQHO2W5boaCpwhGQLp2q2uTanha7BvxpfBdvdrwKsLPV1V7P97aFexCmG1J62/z
uojzmyCHSPxg5SmEwcRNnenKDpCNfQubsvA3fVlySiYAq7NtQprQYSLGdeO5Yd0DTutiRT0AdG2c
70oKjxgAf9de4NEwYCoxMXg7F3yKxNG3TvyN60InOQP2OBV/1mT7R95MXfbUh7b9u6I2o34ekl7M
PDWkBLsI4xjsiSal4pJQosC8Z9tI9XqDJZLqfmG3kvKMmuWAkhPWqI7BRxODHWqHRh02WpDW/oMG
9CH6qjitKpjsDh5dEXil+jDn+bvbBI5x+DUrfTwsAAqUTGkQBka2czo7z+4cdcLVASCp0zJLpjgq
ruuw75MLWdZuehYEhouwbnLgj20i3jP1AyXxMFk9F7ANNJ1k0kX3o4HPI5/MJpDBbdSVmXzWB2dg
CUV+iC9DBjzcKPyOw151gTJiW1tRpBcLQCyj1SkzQo1t+eBbTQJPdLAcehg/FkjG99yMKqZxqeSd
fTZYqTDu4FWq4qbOiCU+WG0ig68DPd0eRsBc6U1NAZjYk14Mu0McjNgW4SWaPvQU4o23I5WUypbP
j0HtAF4D2JuMRnuOG3elnqsKnBlMuVtqHsVo6xemjEb5WIaY/nqaiIHrIcqfLmNMR52z3I4Jng8C
SyEvlp3IYA2landWjx0YR+FgOX4jx7pnCwJpC8J3rijkHAnVNld+ZFmi9AdBhWK/V1RauDI06KV7
3pWpuE5w9By8AR8lLFOp1tH2yFDgX2cB5d+fA6kk2n2H/P8T5IvCvup0E4hc6apd/8kIxoJoC54O
Qn4NNfQjm0z2WrPH4aoUn+08jp2D2hjuk9Koqry3feS7aORKV6OWvFVac8fxRERUUWIs0r3Et0a1
2DR96KhPZTD2VJTBI+QoHbPx28tl+n9DjvtfJjAn8/fqXXHCyLl+Sp/wbT1S4M7/x18KXEQgf6Cm
QU4jNEKr1Nz9U4Hrun+gGycChZKHCxUK838pcO0/SNwKhDDEqZDx8Z/8S4CLUp1SNp6GVJzPDqkU
iH5EgHv82gIOYlmUdaqUyfNPir0XcZXEmDqLDRbLiHYqzxwzCgCRYkKQ+n68EsJ5qyl6wKSCHn0M
Ccnjhx1oS+CPZiwPjd4aZ7xxHsGQqrtRG9ZCpcevur8+Cl0iqReCKi5KqeOWqEstBihU8qAaE0xf
pRnJh0TlzlZsLL5Fp91ielRdpV1dPuIplfy1Ev6t3HgR+vu7fRscARFoQ5zAfaZMmlrZq/LAC3b4
Ormt3HejAFiC8cM3M8rjAxZw8XOXaPGF3crkslJHfaMB4d2+mohvKIRfdJ7/E0n45y9hM6UfiLgv
0RoVxFFeLAwvugSJ+8RUNl8cKxy9Esu7c0Vm+FKMVhleIuqoP7l9nl3nfhje+pQitV43clUtG7+5
SywuLmHclFu16Yt7KpPss46X1UqM5Tjw8fJziZcC+Z7Lq8m2L+IQ5hClSQy39OCOte/pOGTCjXMa
3ADiwb4o7GS8e7+D3piTIGJJ3YhZSo0E/XimRInmUphAg+2ER0OuzZ5rvmFd+kojVsZiUb3518eR
yAGOhOQSTemirZEAr6u2NbNC9QkFZNwpiQOrXbNt9CJ7REqGljV2jHijuyIDf1pPztdUbyL+20nP
bxINieiGik7S6UlgBQ/wsLGOF75wdyYXIAPrlca4mPn3e1XXMe9Rx6GFxT9wkoNdSiZtQ363zlY+
7LQPyYQTtmcL4eN48hz3YY6cKRgjDA8SCRpeVzBtM2Il8nAb9VcCNsfR2bkLacoCOWYAGaEmfhGd
lQRnwjYpmB9Rp3xC8GaquFvi3eVLxyY8hidAm3cfUzW8tEo1BOa47CToU0+0YmODU4YTNwdIn3BA
U6vltS7Rpos22r8/H+e+OlqvhLfZt9iJCcW9Iaipo4np3tWHcVD7CzmY7lYYxRqh6q1WiGSS6Ocl
K0DSHI9YCTC5hS5eHfKo1Hj6ms4ZOiuK8t7/mIVFLh2H/pFFTKU9Eee50OO4HUCXWRxXKn5oZJHi
c71Wkl9YT0AHDakM/WGOXfnLT8bG2PZzDboHkN7iIVE4CiELBBHJNcIZI8TV1GyxZ5LDahGyOJm8
8zFq27OskRl1kr1zuXeyB4r8QC00HoeOnZ+XvTR+xkFhnk1TZxOWGnAit5Rgm3U2BgEcpmeJo/Vb
q23FRSYG42LKi+qyQdG3AgpYbodowWfREbH4mWNHgdpx/4msB8gc9vkBYxHVi2t5W3TlldOz1JtJ
U1aizifH1twcWVdkXJRfaBACjptzCepltWrmhx4wsi1Kk4xO+83osnucI/YYueHfYGDPk2n1vp7E
JaYbH8pPkCebfwGJFxA4SJYIgR//AstEMFFVVn7omoJqfXfMDjCQEetGUhzen5xv9C2HDGuM8hay
B8vaZJlWUcmDIDtElukRxuF1r+GxFwF/0CAGrPTtsXZh/jBhAR+gyIkrCQO52PsLPOjsWBvTA+wU
mLOGgslq0wpNYuWeVZ8x3HDOCCLo+i7Wyu4/aJy0BSNK1gdT5kXjjjN0bYOI8qAbibLlu0dtG9sd
HJFMt3ZI7KSHs6B4wt3EVbfvd/Nyx+bD0S7xPptHdi4QOR5RqgZxbhEU+FN3aF4LWC/7zlG6mzJw
sdwtovE+irV6ZRqdNIokGl4Keh9k+XPu6bhRrLOcAN9C7RD3ojsjEKXuJ6YVKyf/7Scyq4BXm+Pu
/S89GWIapeaT/PxcNcccPm7UTxtX4HKhHYYmdq5qjB7ParPVzkbTjs/GzBGHOM2T5z4Hqf9+y8vt
nK0LRQyZZpvsIdq7xXW3r2J3KqVDeIR4KAoEM7+C36Ct6LXeaIX8iM4fTzkhVKjF7qBlWG8OTqgf
nABsI8eH2Cn6UK304ssf8/oE5GPANfMXrx+urcv8vHSmeLBErB8U6Vf7npzBRskFopSgwGEOtKJ6
0ZIgO0MWU57brSIupUYlkDo16iFTm/QTRs+4ZL7fw/PYHf2ouWLf4jlBpSCQD30xixXSprN/nHao
swpjpwIOO0LH7ZCo1fn7LZ308nz3ZbPn7J9jqEsiXT1a1LpNoXYgCF1cppoanusxVmfvt3Ky+c1V
U6S75nlDNv3lVHxV4BFlvPqqiFb0Ks828gVdHxGsq1vNOGs6u15p7+SryCySY0Q0yV+IJxdrg/tO
BdDfSA+lLZIzS1QY/ZVT/tF9jlYMem3ONdsGr+PjFRh3edCarpUeGkhlv4pJWFeEUbEUibHCvbBk
AEU40NRo6wtE3u/36PLJ6dA2mw1vvrlwgfvEcdtcq7u+t5DzmhJzg03b2LgpxSLgalro/XmSBbjI
gUMovEiDy7mxcRH//P5POB3U+SSbNz62bNOZkbuvRfONISc2HUHdNzeRL05T6xjIobaqHVxf+rbX
VrLGJ7ssn4yIgK9FJMSEmgf99SQqUR9lTpEesqgj/6HhcQIN1PrqJCLdp3HinpGEaj4YRJj7mW0O
vegcr0COd9yoYdfTqCsNvpQOGFBVx3GFEw13GHDeSrXSo4u8OMf2orXFewNQMT+joJS+InFQUWcj
xa+WjJQHK6a8Lyw7Exf4WYzfuQDXo9dbkDPOEz1c47qdDi0MAapg2X74FzAkx1/dhZmmcGXoDyQ2
N3iNuB6FTPqmEzLc4QqxsgefrtZ5GbHfIe1E47ysnOt0FYB/U/YHP2rtPfJ++9BmYhUN/1YzLFhK
pey5UHpZokCeP8E5QOkODSUGHUZAwt0b5dj9hH4OmCgGIUwIwozLsxRYZbTtnT58SiY8TwxpKN9w
gbTjTaFPBHwzFWOxld3k9OfxmOVY5UJKZTB1acd9XrdpHYahzA5aSlc7cnL2Xbxaw32yiHjLolrh
4kvFDhekxamKjWKbqiWtNI4VbFoQtkhLtHFrjOTfm9q6F0r7MbHRrEZjx1epr8bMi2fFUhw5YN/e
Q9prDw43+ccIeyVsuGHzvb8dnfTf3AqmW9xJEM6yVI/7L5EqjxdtbA9+2WKaaPv+3soNa+Xuc9p/
Yr70sOsTFrVgqh23wk5AxrdS24OlQAdU9LTiJTdqn2qTLZ/bRXMDN3BNn/PGp4H9m/c9NnpKxxfX
AZ/zhdJmokaNIHqTpfmIvYaYth/uQF7NLyUH1Lu8ABpe76+pFSkKfzeHUsX3BAt2u9z7IrZv32/m
5G7DdmoQfWYesg6pgTruwb4LGlSJXc5dwFG2Y2y0XuWS8szA63z0GgCKmqcl2ks0nlT4LwbLGSAF
aLgmYDpryn0amrOTkvL8/vecDg6NQK4gmEY56Ymkp6un1Alyqzr0ne7snDH0r9zA71ae5m+1wvbA
lX/WkMKxX/SamYfgevrqkLmxe0Z6RR4G3psrD5nTsYGzMcPr2R9Mk1V03EoYm6TFJAEAkqgkkTXK
1Fpebp/arq5WpsHpB+kgoLjdcr8lArAMrQlFH8PAyYtDhDr7Mq2T4Q6vQHXlentykM2ZC55lvO8x
AEBytvgg36wIpCGdSIMhOyMqozwnbeZfAH7rbyMnH1e2h3lGHV3cIVbM6BMk08geT0TFaG7sVmtD
Dk61yw6ohpBjFT6KXKsQ8kIZYIdnthV7fYhF+/vz8HTsjpo+eZVpo5kjKcDiXWJQOaZYrDejIXah
HNZoD6e9SlUSddpQXwmbn0xGy0xyM8PKk+u1VVxpMhM/grQdfot8Ms56N+jWMGanuy74SvSuVN/B
gKUW9HgYwX9qY5U2DcGTybqwaoG4BoWhvdODqLmMIzW7wu8nWrmXvGxFR6NJmAbyuUuL0FwAuR03
W/m1P45pVp/pEebXG9ln6WOa5N1lnXTo03GcDB+nKMmdjWqxr8Ec0pNhTyZmuGv1vAq9wQ2mW1Mx
q3aTg0Cwdn7kFMibMFXJPo+VMjp7Iy1q6cVFZz7hIN6tcuxP1tkcIJyJrlB1ZteqxSMFwrMSm0Nc
nTWgG78aYxmEOz1NzI4NN9MuKFgO4k3ihiQAECZhkBo23XBvxh2CGdLtfeMVCE2sC3BlbbSpSIav
shEX04kqG8I1kLOp6WFo4Qcdd/Og9KVloMw4t7qSdJ0WpxDo6qD4bbV68EsPYu4KITarYoO9RZls
cVGfrVUHFDReI/AE2PAsUMQOjav/xYAmGoLzlWi3JSIkbeWaoTtvLDTqXOdtmLgBNTKLyYjte65q
uZYfNAoS8UJLaifbGVrS/KoQ9EKaKwtsaSK/MMiOK4P2WEXB8Nso9Qi6ZKN3gLHq0djlam8AmM4p
1t4ZVQx5O2b/ij2Zd+MngipdtMlGaTc7NQ01vsjCedcLejOldNhq/ctS50ILHcEAkVXnoiq81kmK
cxyzkl3SCgOmYKbY93Ebo7wMzAdkWegtXZl2+0w6KF1r7Lc3jgH5YGtGvdp5daIqaCg7Q79LnHJK
8QqfImrzqO3F3bMkbL0ZY0trmRE2lqqWOfXG1Ug5mjirCq7P3lhq0Wd6vr1tDb3H8lmd8meZV/25
2xGVohyulvHl0FEo86UKcnXY5VbfDxtEZ87nghd9u0XbEXw2BDZzO6VVW/0Sf+TpEFHJHOwEapHH
fiS2v6m70UXg13X1sC/iIpyVr4m74bP1DEPjyD90MtERjoRiyLBy7aMUFxbVSOXWwtg4vpoDpPU2
1sUYnqWwxcrrujN802NXQag3xthmtmWtZhvqPRtwQ11QmuHOkP+PvTPZrVvZtuyvJF47+UAyWAKZ
2SC5K8mSrMq23CFsyWZdBMsgvz4H/ZDA0bYg4bx2Ni7uuffA5iYZjGKtOceUZr7lynlWOFtJ+TRa
9XApvZkyHJFecj0mq9vdrOTTkDg/2yLZ++ZqPbip2duB8FTxReSj9gMJj/iFFJVysMGZ/YRgaEgO
aynUuOvolM6Bm9TtYzlVBKFZSKbKnZkNZFHGrluWe+GkzjdUrUv1m/w9UjRDctdG/eBmRBTaAyjW
HzqEP12i3NK8Zyc36Dsr/MsQPMpKHgbllfonFN+ee2Iih6azUMEgDbGbfHpN+VQYfO+Z7x0JJG66
l3hZ5RJKQZ7wIVG1NQTd7JSCVIxhQFvTG9O+qArzai3EYgVFLlywqobskqO+plX8aRrmEg1i1upF
ZAxjrshTo2YaDMa49AHpnpkdKGcR9zoqGdLhG2HcYn01oMPlVUZ8o8yWbyZZsARR+qm6Jt9Zvydm
MF13mdlnoBnrarrHd6ynAI0LEnTjcRjmvVOUGy+xzbaHm7GFCifPry2Cx5LuJYl97XurN9pLWtau
GcTxIyfHoLYUIJKOeiSgn6kAQzmn6+3o1QwvaecewDBy4D/VHWB6BznqHJlVM4oj5mb5aOBKRCw5
2n2FKTBz7kZgJw4FLyM+4ABRK/Kd2feDPEUkFbATWdxA0EC97wqj83hmC2kJGA+L3dyk+bJjIxnX
gaoJDY/mbOyh3ulwywp2tU4w6AmmqGVcEo1efkOAJYbM8pJ8q/yBkZZ/LhKNADqWtxFyxtRQiGo4
Wv6AQhvXkegZVQDPDeO7amZ8BV1jLJ8H5miDIFM9d0LDnTOmpsROL5vYm5b9xr5MIvIrdMQ/hpc2
pBUn5oxli0CNvZ8W9mNqmoOI9NbQvvWx2T73q9mMoat31slKqlGGs91YFcD2ivS/kfVzk+Ba8cH1
YgjUpb4tgNIxl5tBmXl2gMnpqggSSXGUsi7q+9JZ5y7CKEZGH4aFxN/BJvedw+R0DnkFVbU4u7xp
svoey1XlkXotkjVyST3UAqTXxmPjZizGGrpRgV678nFE2ea09yf0wcGKPKaPepfqIU9XkX7m9eNK
3TVR0xXD13SjQugzJjWTnOoLvtdlvlQ0yL+ajTY8C1Y3F3mc7f50s2IDoyhnvS/1SlZkKEzdV2u1
7DkoZV+MgaEUBmt0WUhSY34Dn0SSd3uft6mFpb0OaPxEXtFpt7vnjLtwkdHnqJLHvqLKR+ahXe4K
X2rwZbK8R/IopvVhIdmXwFCGXo1bRJdr1IuNa5GnI5miHd/JGCBS0b+VwzSL6wy1ZRJpy5xYUepO
jkvsGoW1CPA6PzQ20pa8QvA8n9t0qsxwUk12Paxa60TKI9g4zDrZaHTthHMJ0ZWtWU2IHLAgDzPT
lcqMsakxBAzmPl1ThxvwMimOXZLG8Q3JuFW9M+fadYMhZiIORTtTfHerXvIJDcK88FvduHMQ1z2v
pS+GcMhNtJc6m5diP/cpORRzbbj9Y+VUMGtF5UzLzhMozVkHeu93JfzkCzO7INOii6GFEXQ+3fXU
X9i6DX2c0uGNxRTlG4gzpLRlfLJ6r5vCuUoTcuUUU0uYgJ4Fk5Uo5rgqG8zfViKnNRKJX5zYXrj5
Du5qaex9Y+2Jh/YnrQqSpK+sXaHoVYe+kzYvfUlpade3mmlcoutjpVRqU/fhHbZ+tnYOaN8omOk+
66jsvtIQqd29X5aAqgAikWuNdrvOj65h1+O+ZZUn0GnqhX4lPBDdgZcgBf5EJHW1Hk3aceYHZyjT
fH2o+bM/ozAJjBSnGj29sw3PiDug1uPVOi0Mnytmt8qllYf0M2glEaQh/mskEbS5Bp/PpiNIsWVK
PJn1PD/0A+WMyFIte42aavxCTDh1lZ07eN7VgmDXjzLRWEZYiNL92WkeROQq99VNvbRYr83cZxV7
/6B0tiP+r9vZuj0oaCEcnLvzUebD6pSNhYUjHg+206kLbZjF/v2rnO0S/1yFBixbbzR3+EvPCm12
DX/Ckq1zwhYxXFrz3IQuOfcnz58/aqS/camNEkH7mpO0g7rg9f550mCqqyxxIMXR9sA+IyhU9oRp
XdgWG/p/fV9YxPBFUqFEZXGuKprkhmYvKufE6dkM83E2DhrCVcjN+Uc9jjfvi7tCfQPT1j7vGoFI
tCYAQ87Jgw/LfkvpUWnnDZCr/N+hPeDtwrTcQPcU9yAyMixeP8JWis5cpQtNLXaLxzXujaORmRop
MFqS7gnFzKP3H+NZoeC/LigQDdoA2Lm7s3fGMli4GvWWkyqXb2yedsTQY8XyPmEX+Y1DJ4eqD1Dh
v3NRyDnsOjhLnNdc5s73SmR59inWvfQSdPW0Swfh7/J0dnZjorG3zZDFH8fY+kjT9MZHB5gUOZMP
sQX129lR2l+Nfqmx/Z3mgnHiDH13KG13/eAG/x4xGzAFGoVHJZgw4G0m+0eLaJo0jNE1Oac14PwI
86z+tFVjwpT144Pv4O8bwtPKYZUtAeI6XuLrSyVWWxdzpilEjRyarNzCJDxMX99/YW/cD/Z0arEU
MjcZ7tn9LGsGIREp+Gko2vo6RXZNFbP18RQJ+YEU8rwRzojEOE6DFhkDTTYu+fqGYt0q2qX1xtOU
D+lFnDTGRV1K63vXDNqF6jX12V0SNzQxxO08P/GPpeWPD35VjKdBOQR9A0D41x8Jz9ZDwoukA5Py
eak4Qf82GUvcnSqH0NdKaMa32tHGq9YuTdBC7npB87q8LAvP/tcDiY7UFpbibz8A7tjrh5EYdULw
Tzud2FhCiV/keMEmqYm8Vf/IuP/3QEKzy0X+dBeRoW7VkX+MWawadmHgsjjpCovTjEQhYpv90Vz6
B9zzj1oWr9eiNm0zldKFpwl09gH2/hAXLe7AE5YW+4qQmSx0HI1csXxQe8pc5omCvReyOTGfnW6K
d34MW95ax+ZC94Fq40PB5kxfLshVqkWpPWePACfX0FmWdG+LPj6sLS6m2slkqDm2tjN0rU7+/XuB
OQOHeGPAots4uwuK0VmqA+Y/9Z2jP2LE5ig65JhSar/8aDLZBvw/ntgmod8ETMzNNH9tikevX4wh
pGnYapLIMJ0mtL3EuJdbRkFJl/tgWVuSQFrO87+KqaFZtoFm6afTUCdHFpjI66uqquFgphG5xtrn
7ka64aHtx9YHz/Fs0G1X+eMQYPqi5wpL/vVVXFjAiriu/qjXs4HmmVPVEXGI+REU9VyS+WfYoSbE
8QxFjRLq2TZolmXv+rktTilC/exgy1jvgToLc7iIzSn9MWWj9n3x3Bjup2jKG8EZx4BKsPB0a3ca
83ChOEmBleX5Nx0iLFvvT7FnT2L7gRTqt34hxWwOt2dvWSVenq+UDk7WmMuoFaUI68Wqj//+KgSj
8gRop3soml4/77aiSulty1+Rkj5CcV5EdjV+pDH8+15wsDNfMocj4aRH+foquWq9DpGwOHWT9x0F
AR3euhYIQd6/mb9XJbZ+pJChGqZyiwbl9WXWzjcmZ03Eqcl7/YHziwgWnKVHOTbm7v1LvXVHW3AJ
izobdppFry9laaWi+MmRBn3AdLJxge0RK5kfjIG3bghUKxOLDtbUO4eedS25GlM1mafKqOzrnLiu
z6SRkgfvyPEDicf2bP4xqTDc0HSxb0a0RzuDy72+oSEDELT4sYFCB5MUxsPG3VtKqCNBesN10cZL
S/2olTIY+vojFvgb94lBhbGOfp5d2PneHZ3OYKYNJ58MNPcn0HUy8mx9uXBG+6P93luX2sTYHBkp
evy1odaL3sLoYnGfK+U0YXQx/GWLciee5H8/RtjSelxt+w+Ny9eP1JXm3K1tYp6QoOdHY+qSsNWS
/8YY2ZDjEKzRO6FUOZuXy1iS3qIscUrqkcDWkaKrmvQpMrNm/uD7emPQc6mN/UGDAdbI2aAHjOG5
I9u102LWlC9dDPxOE6v9+5/WG2+I1QW1LFXKLavg7LFZVYJrsy4Z9HgcrqlGrfj22vGOufyjfuHZ
SroNei7FN8wJlTn2/HRVpzAE+2IwT6Mz57cZBeMiWHR7Fie1uf19q1OPGUZEPXz/Ft+87iYK2fR5
cHy2B/2PrZUOoo3OUGee6jZ96qiOB9qUH3zl/7SspQv0yXt4/4JvPlM44OwWEDtCRH19QWUD2nTj
3GQx8Wlk+RltKrTsOzyd//5KjMbtLLWNe/B7r680zWPZ50DiTmY6GrcShFXQA8a7oSr4L+VZPod9
smboICIZIsjvHKPmzrGHKoUV0pwThah47a96UAcfTIx/vavtKgh9+ba4Dgqs1zfkdZoclpJBn9am
koG7yPYz0UdEMEDVcIKSZofNaTwtn95/ZecuBPZafAQU37fDP0fic2yQYZZuVU9pcxqmycWkjGb8
wcOk/qhZbTfuCrv3KLfCIT4O2PZhM+iNGC69dEooXGIZr3bv/6BtjLxaIShA4JLEKcOxg8rR2XfZ
MMnp/jrWp0mWK8mldfYAg1b/QC2wPc7zqyBawQqKSoQe5vY6/vFpaCq2Hfy5zakUfrzTKG0eF9XE
eyPJH8tc6R9MNm/cFMsAntQt1oi54GyX5UEYWm1rrU4ks+KQbMW4LyX8jvcf3V9jCIkmGzkUCRZl
AKDOr27q/b8L7NFfazXlTnZSxoYQpCZ5fiL2nMrI4zFOj3KwxZc+ruiSpLo+/hrx4/+imL42SJeI
hgjolBDRXBFO0YcVDYHPfYL1eWZn8zjjBv1tqw2Lpueq6MIasmq8Y6ly+0MqNDtq69qqaHBbRhH5
9kQfCEoE6Ip51QWxR81SQxqo+zufzJoa5EaZAhaN9YVSuKzbC7ERl8O2tSjtF+kCVaHM0o4/rswt
ox77Wh34AM71Q+I0TbzrVtAywQKG+odye8rq4IBz2KSEqUmomsQTBvTv6h/t0C7xpRuvsdiB0ZvG
wKpSVA++Fhsvdu6Oxa4nzvxLUmJtAeREiz+Y4lJ8a4b5MGXZogd1JwZvn5WeqqOZHLe7FgFmGWKs
GqoAMbuNHsEA9i+rqtrNOZlndwqVB1pMz0stehywnQNzTGhgTK413WOq9dK9ngFtCFAcAoZYkBye
VouKxWFJu/QOUKc2R2z00mvlZA3Au7lnL2XSxHiGDlwGxeTxr0fsMEnRp6ilyxhj40BhOiRNXN6v
Bm7hIN3ImxFte5cW9SjFlXQ1knsMtH0y0POuve/htGiYIXP1dU2b4dZONcvdafCsEEAny0Y7wyb/
0iTWepvGjfICvrHR2FWuom/S2XWTRVRckFfQfKQ2vi5rGQeAHpYjPI55CtLB8sPBhjudpZq6EvkK
tCeHYJBGHlv8juOS7T75iQspYcLloy4Kv5o6erhoCSK2FuUnrViqdN+2sXuvXM18FK1Hiaboh/Gr
P9tLvvOG2XwqrLz8FQ8oHaI+s5PviaVKh+Z+Pvc8o9hhgE6utjkeGn7thNmYazNj5kE6D+4JG5sB
63tKiy/JtBovZjlzwkOk5lk7pB7TDScVSFKlw5AO2wFMwAlTcPPSNCpPo1zPcl4CJ72jtuTesy3W
8TI1EYJESoyrE1C+R31spr417yZ9Bpoxl8ZYHZzOK1VQtAqMXOJrCWUJH3gTVGa5kIWQd+ZPjtEq
23V0nXv+0ABQO1uMCdaJaOUF4erOGix2W10q0h/NsCHN6Ye39vJ28OnENFOZzRQzVAEiSuFT3vVQ
dqqoFnX6VU/89ZNh1vQ+Ui0ZbhcnldDKsN9Ec5kh1kjGEf4QaCmrDZLVWH65+eqnl0vb9Ba98wTA
8WBOsGeoDNFWA2Toh3o1J09pptvPDSxUmo6mPv82mrSqon6gOUcXOZUirBwybENcp+k3zffXn4BN
5EvdZ91tZubTI6ALb97nWl4/FU0xXCmJ7TnwM0k4VJIp96uPJ9yJUhg3dlhqGwjFG9L8FzyfxDo0
ll6Zl228rl+TMtUyektgw8KGVBg+mMH3nqt11qqds7beyWloEx9Xpa/PWdnRTNalIp1bUJ75DIxI
vcy1oNWPqkg+j8VAFS+dLdB/8Gyum9oGEw89Xb9ZyM9IdzRF13ubAEyNoz7tpJ0xd0YJP2atX3q8
DWno2lrRHuw5oe9cD4iEwtah7IgwrKsCHfoK5KwefdLJLT28ik3idCKyhsrll8fLMAXO5LfkYlh9
SytxzGqylovepd2H3VPxz4t3YzKiO+ZPu+9CGijDijTFWm6WGg6eWP2h3CzqpR0pPLK3NHeNFAOf
zOz9qnE/lwmYs2ez0VkLaM9RTlgsrxKBo5eMFNOWbrWbklFWOwC4zcmfl2aNYOJI49g4JHAG6yrT
l0RgsA6sGFduaNjsOYAnerINvSrFUA2jyfxitpK/PB5s79b2G4spfOySLvD0mO87Tet1j/aFqdqW
Kv0h+0x/nr2iNYPVz5IrP9Ft0mYhdvButHnZdGwWgd+S6GIVwpCRMU3YvI53LQpO80vSFj2zl7U6
X+WMQOFIW0bqAfwQ56vm8WkEPjUk+s8E8P3u+pLIX5sljWTJsbOz/bIaKBPoZNdPHvatSwK3pzIa
G5vNgLWsRR+BaVjHSDPasj52Tdc8l6abMfQgSTw1c10moTP2SApzAx7Mwa1Kww5Qd6zXubO4P5YJ
wuNhUoa1K0t/zKLJXulMprS9HbAxWv+jQ3LSBJTV7Me2sLXvOdZBWCyJ7RydBLFYuMx5/mvQNT5C
ugVJHRGZIN0jypzklxoz+U31K1y2FCUdTTwgCiJAc0QrtCjKTgsXvSZRm1Io2CYEa0lE4dIwwkya
2nQ5ucpm4UjB4D+UMnXMI/VWoUVWq1VT1C/8wNDUSK0Prbrr3IOmJqy+aEJWhHeeJW+om5UGLnyn
94NkXib91HUKhVPYTFZhnjj9DH7ouBK4VrMYo/7gzEY2HftiJce8sBLvRRmoeYOsTnmxeiImTuKD
pn3Nq7wXB72cwB2Q11VQtfXIQmYsNfFdZiNfWNTg/rKmWv2K7SRB0iNtVQZ16fZm6NEUjkHwLUKG
VFYyLxhRFn6lqGHemq2rvvEjlm8YJ5a7wpLFbwQF/q9pLhloA436y0mT/BCt8WD7OWpmxizTJw3B
xG9jBqxD9WPrKc9ZprmRpvL41xz3xWMBKu8W9aJ3u44qYXeTN/pAipQ1H92xQ2ZBGZJKg9/Btoga
rfBpaKXCziIUl4jtBq3TvYDqiPhOduySXWVF390zS+nurpkc8mCzlkbtTmZqKKJ+GteXgXpaf0Av
PTU4/7vaD6q+Ro0TW4WMD6OTAzfNyd8e94b0awfuX2Fe8wnHc0R/Ic93NH2XF3+qnfQwG9hPwhVf
zaM+wEkENbFORphbbvtZ2mX2PY9BCAalARuVhyoLsl1pvIzYhefMCRYW/y/gxwhs9xSFN3BGfh2q
RFRzOHRIePZMLuVd3lfzp9oS43M3IAbkNhY/C+YK0mzQZX2lQuErBQWbAF6ddb71wnk2VxHGc93n
7AO3r4VGHlvFLTKuDZasJ5XWK/vkVkp7Ql4ylM5nj7GfBkUHOCBEk8hWU5/QmEVsCbNpb47Cn6LF
HXOGUb+pejb1zf0ALQobkWM3XoCKKPs9cmTQT2xd50uP5Dh19Kb+WVfJMzxDUuHZpHD2G/V8OfRs
OB/6ykmHKLYR7QTKs5vrQoAoDBhm7pW0rYSHlJuZG1F708fIIi1UQuSeSEJaDZVdw4oQFBDHcU34
PW47hpYp4/kL3sf0u96V+tWq583PSdOma41t64vhl8I4Tgq0RFQ2SITCBkBZR292jYGp8dnmYW5o
vFUyrcsuErkmnWNfmvx2Ys6tFydezYcErXi3l1Y7XQC4c64n1rkFfqD0rlU8GugYi3xJAtSuA/t7
lDrxfszSsUIDkvvfwM5V2QUsP96W8FhBo2mEXRhRhzLmS39ddTPqzJ5JdtZS7WVJgEj5LkVfu4Gi
CTDSc6ZI5nU7P2pOst6LMRlQaAC2zfBAAXwLZl7IM5sFF79k0rfku0P+m/bKSfqbTBfTc6ynTRt4
rd/T31mH9soaSPgMLYB/TjhIG7HmOCONC5Xs2OsNeU4u3phbudy1Zb56SDz89KiMOP+EdNFE+Jeh
Wg4rV8+fiezQniwEVWx52dcxKn80tXE/1j6Q1MW81MrhSYr5KPMFMAMg9yBpVZQsGsM9Jd/EdrvP
rb3ubch1DnL7ZdD2Cw6nx1gKfOfruMCjFLJjTZbl/ANTylXnz+NTMYKSg1lJlrTNP5W9f2+zE7jJ
AWg9IVEF6Lgm9H33Y954txoCpaCRiXcNKcDedVO/K9wmWovhVoDEChCi2kilptzYUa1AsZbLi3Z2
7zOrdCJbVfvZt2RYxXxzIUpwDlGa/QnhzwXc4J1eDwiB4+pauDiduxh8oI0o10IaHhpz5sPcs27M
XiICLZzpuxGb685VdfJQaanLkc2dL+qs0z/nie9/NkZ3MALPBAToNxe5O/Q7LbPcz6M2jpEoRBNk
0NC+ehZ6qDZ+EBQCyBKJ10++Hxd3S1o3kS5/aFmUDWq+nU3nOkcEJtfsODE/bn5zeqBQUPQfM1Oi
nYwgTYsfsYkoFAPMDnVrKB2QYpJIKJEHXuqctNQ8jtV847pr5DTjnZ5coSGN8jz5mXBKLIqTbowS
N+f8QBx9NK1liyBqMsPVfejYJmrmGrL3C0cwCTP18WSpw5QsHpQalJSj3Mm+reulO8EOmuCDNlqZ
7DV0DQHHjyhV665MP406ZKZBZPWO9ugaxT4e1ZZXQG10Yi+ghs+eC712IeJsv1RmINa6uNRE1e8G
o31xF44WGs2jTy78m6+s+HwJCLJNuTfylnOzY6TLwS4hTToO8Kd4ONbpGlmsaZPfsAjI8nNetD87
Uey8eMxCfxqsz5m0P1Xp8pKV1RpBsZ12Dtaugz/Iu8pLsgcCvc3Laez1n6NchhMiOS8iD2YIi9mP
amU0u8z1htCe7VsHq1MEnvyiysu71BHaZZe3dSgq8WSwYQ1TlNnwtxvQ8Jm6wlze3+iy859dt/kh
KOZFhlPau5UzeWh35RUUvYPHOhuWxroEY5d9p5/QXSaS2IHK646O3tybIr9bmBkQK86Bks4JlNDP
xcwehPxSGfLFG9f9IIyL1tORdA6RvxgQjL07ia291JNH3VtjZHz4ICaHUwyzgg/gI2o1/0giS7xv
0QW0wbB434tUPPmW9T0txVdB1dNE7w/XEMA9XICR8yOizMdFYcejMWxX7SPY7Ge3bxPgqfuSqdd0
CtYvSLblvDwRXlff0lhE+t58S7R2uUaure6tOnUvjcKuA6c3Qr7fQ+G4lKYLNut2f+qMlm1c1S9B
PLXyTjTIkk23Gi5atz4yQaNAKAsdBGhiaRwYvV8c6ZhfbDPyRJVETT7sSaJAzN2m+2Fo9006fCdW
uw030ZzNyTH+xE65ebEyx3+ZYi+/58uXATAburPG9C3mCL5XvrgqRXJfmICPND1R17HT2JJ2aUHu
C8VRMMCI/9nmXyrNvVamFQqkhMptvtdWn+2HtJJ5KL31M8vaXlTetZXNx44t/YhoL+sTFdh1bZ7c
VMnI95TxW/lrFvizj+NF7mE93jBWfi7NY1dTB5HaQ5uU7Pw763HwxE2ixS7aqVbp/Lj20lInlVsx
q6VOg2E0RujBohEXvvWdcb5GyOYBzmI2nFipKePgnriVZQ6ht6PQEtn+YFyYsnf8qM1yPwQfizgK
nGAUV8kyRX4lxoNfNomgB5NLtTf7+gh2sQb9aBgAYgt9oN6iU3MIrXKkOpZMbKH2LLXlySWa2gml
1HT95MXMwaCu0vzOB6hZXel9bmr3FrxMI4Fy2Dv6E9Na74ZG5wrtRNZG2d+kpRy+NkhxeaCq7Z1r
yoW5tofUbPYPS5021EfWVp5GKhglKF5ajFETo/4/0J5L0OLyfzS4SN10fu5onmAr6HUGZunbaKzr
tgUi14Jcrh9n3kT3U3jtIlhgyzyyxjn7aZnkE+/540zklMviPeevStvlBcKMXZr36Ma9eprRaI5q
Tg99Ktp6XxRd8wt7rKYCdFLmES2PQRUFjf2venZY8oYBjMOB1Jvhi1nJ7Kdfi+yrqPPRhR49zVRf
qE5/W5PZvWMZwC8xT1bzg7qKKUJKKsoJCsr7D4OOcD+ca0mqLA+qZb0oRWmFpDPVn+dU8M6QVVnL
qYSz3EX62OTJDcXQuGRuK7r7dMOdqyFNd5z85/Jk9j5hZ55sAJApyqVTCESumPcmc89z7PaSv3pV
GuYOQ9kGH1nf3ptzlV2PjmPvEr1lEqtydS0pZ+x9vZVPJkam9mjNmB32KYlXlB0ah7q+NrDPhILO
FxgKe1kvuxQ9FKXddZrhf6fZM0psHCVLphecMgkT71nxs57N7jjWT1pPWgTs9u0bWFav/cZ7dIpo
GEYf24HIJhSyq5A/3S4G0NoXnlvwair2sL4sdcrJvYYulmYDZSfGP6tkYYztF5aE8pe7ZGiGOzjF
/s4ozeJqdYH8RelQiv6XpTqHwpkttDA1sbDglBvVczkUqREUS0kpJXGq9nO6xmkD2aluR9avGhS8
7XfxQ9mV85Ox1HEcmZNjvlQWZYowj8UiQ2JM5yoqa/LXjpk+eDMenbK461f3KqHk+iMfoZDfQCWX
F4QXx4p10luYuXqX8KI1o5TK7JdlFKRjof0a/Ll8EsUiSLUQStvpSmd/5nVFa+y6NnZ6/BDOepdV
i3Y/dZlfheNstVTYDaAhQetmxldnXN17+Nmy3ptGOd2WMdrnoMqN/slMnfax7dbq3o6dbACyCl88
EENCFB1b5E1VGZdYLHQcXIdGZnP5QVvl7z6HZyGU3ox2Jn2V89YtPCO7l0U8nCylxRHMmPFmtZwP
8xM2lcCr7g2nInR6sBI2ZAAIw1eNjv9JXO4yJXqnnxatNaYDW3fn1s+bbx3ShR0WOWO3KCc+mq0v
7tH6lRczlbi9qO34g77OXw1PtMCohwQ9NJRr9NFe/5C89hp2xiUSXajiTjDliqJhTQDHp9VO3Q8e
7t89KxIYtzg8pJC+6Z23kVVaGkUBfe/UUs47DBzjHmeWkN3i2Hz5re08fNAC2nr6rx4zc9BGHEEz
t4E9z/Wyxsj44jg7nryCJMZno7ecHwDzkL/VbQkxnxOY30RVZi0Uhqfcng8+X06QkFngHN7/LX8N
LPpZMPo2PRp0TRqurx/0KOfJlXlsn8zJarmM6g+NWTv/VnmA0mbLBEcOjVYLt+LrqxhdZjeLbaw8
4X46+HVB+ldNW+r9e/mrTbddhXg82mpo/UFxvL7K7JVS5Fm8nmLpGNcux76jdMT0SIC2znErGfci
tj9KbXljpOJERLALJhBuzjn4AmGXjXHTXU995tMoY0WjeQTwA+nIR2Fgb7yrTYcl4LFiD/3L2l5k
WteJ0VtPyqzWX8bQiuvEs/oPRsRbTxHYK4A3Pr1NV/b6KXokcDjdqq8nwiDEDZ5Kpw3KaUr349A1
+0pwlNQT3Dnvv7s/ctRX3wQ3tBFE0PPpyCrOtVJ2KpdO65z1RMcqBaQYL+wwYXGbL1RjZ05QQDDG
rZ2lHm0xL18XqqbOdizySV7oe6FoSczbNlovrE8m6QIUc6VOj7I3NtvV+7/2jWeEgAYxBkRIjgvn
KgnluZ3uqxk9+EzFy5IwZZuhjLpVGyI9Uwg4WySw71/zr1mKJvdGRUM7yuvXz40f2RZz2tAVPqV0
2HozK6JK5PTl0vxbTfv3/Yu9dYNMUhu6mRnK8c7kZNKTc8aOSz8RbALgrkkmiGxSy4bd7Kb6XY3z
7mFdMuPH+5d942NCxA++Ehc0GIBzVWdK0gBuYpfK3VAWl7GNeqKuOB009ocG9jcuhdAF4hzgnk3a
uD2BfwgVnKVEtClNdbL8uttJf8IXLRJ3PFV1XXygBXnrWnyzhJFi8Ebvsv37f1zLSxfhYfRdT/5g
tU+mvdBIFRSTgpIYlw90vm8MEwDAcH4Q+ANa8s8mQfbwqdXbI5Ng4zgJB+0Sfq5XFRcJr9NjE0cZ
7/2X9sa0hIUaLiML2oaWPbtizzKt9G0GLOJG7murJJpjrcTd+1d5a4IAl4WU0mTmQ19ypg6dtAaZ
ucGNFYAWn1dG7w0uKVrtQ9qYXzVn0q+qDJswitj61mcxvaS5S4BMhQoxMEWmPsVxpnZjFiOmoGSY
HOg7Lx+86beeBdw7dv/2H/nL2Y/ss7ppO0tbTxbCtKhf+yYaxmH8YCp46yobWJeHsMlkz7ngc7L4
aur85RSvnnmoMrok0kg+0ha/NWoJh2DS4XaAwp1pudPKGOIp7ohHcFftaFbWvF/oyHDsR1zy5+X+
f+b+fyDF/cc4/4u5f2zql7H70b+C7m9/5L+g+5on/tMQzIVsTvkvB9Pf/6Pua57/n3/WSlagbTPw
xylEdWFI//d/GO5/WuyZMbgRv4vPYNOm9c3451+Z/wmR1sdmhywOgRZ/4f/5X6+I8P3Z//4f9Vh9
xtk89PzFr2cbUD4brpM1dqPs/l/qzmw3ciTN0q8ymHur4b4AM3NB0lfJXfsWN4QUkrgvRuP+9PN5
ZFZXRnWjq/tygAQSQoQkDyfdaHb+c75D8Oufy+TwDzJfKxxnOy/TsjERUTmJ21e9lt+ZAk8CS0M0
xI4W2JhNa/lCktA5rrRUHcZZEKyOk2itK3NL++i/WC9+ucX/saHgpbG3vljDWAXJLhJH+H3RzdxL
4YQ1ktCf9PitjIluhaIqEqQh0yx27YQstXFJ1B/cZtXK63ZmX8rcKksPWiyWhzVb2o00B/UomLJS
j4THIrIEE/tWn9Zbo+/164nZZHabg9Aiu90RKwxX4Ccf9MloPbPoOP66tCOgWKddBTygiPVrQRvW
4S+3zO0f/6bfrsLvT+tf/1SMfQCPuQJYJn+RRf7yfFFpZxItnuNtqgnnca4HGAVxPKdhLHV372RD
9pDpLEqeKMSuE0P2Rj2uwPmxULkSVLWbnQTOhxsQajois+99XjYh5Ojbzb94pb+vKb9eKZM3nbvz
1/8uJRJ/fRKmnjRGzc9SiLbrfJtjonjybB82BbeF7ZjTzdgt3tOczt127UbrhqJr75CvjESgpSdD
GA88sfu4ya6cdZm2/+LV/X4u49XB72ODfQHbYNv/d45vp6HbxZtzG2+T6h+aXs4RASvmmIzK9lVW
jM+4424sHIZHBbzy2laT/q9AT78iG7/dtzxDySCRx+J1uLhWf3+LatXw2OoSc+sqWHCnek4S85hU
XrvJreI1ya02WsxyCVWZd8SllBV6GvYYN3miLDiLiq7Wrwq5GhvlTtq1sIedJqcpJMXfBCoZm/tJ
1a3NNGPZOwguwOxs49bMOGTOWGjCNv+xqA70C+Vdz429lIEikfhMiUzGYA3g1YT624npMXXS9iQn
ZFVrMVZsMFDkH1NzSkXgUH0F+7px33M70dOoLIxyGwsDNoMzjnXkxEP6VGnQlNEarjMDLz9DHmvd
AtHQ0VUW0CVN5xeCkUwPv0bZ3ssQZ4IpbNxjVbpEfjiTtD58BQ0TYf7ousUcKWEaqFLC+onmWP7w
9ELuGUFlHAH6C/o8IfLdrbPLZ5mR3WYis9rgiZyqLyEIB0lU+jAreX+nnmG/2wL/D0ZfZs9aDhMg
TpwJV1Ilf/hOZ51FVS5XSestu94Y8LQg9h5Sm74hYUn1Hnuwl2gcu/a8td/KZayOQ2E0Qc6cIWjs
EtOSas5zXWDCmhnX1DQ87RqndO51O6+YN4kW+WFMd+mi19cou+kXLqFiY3hyPOh0VZo25w24Kq+1
YZIQpUBnpw3L+uqWTbupGse/KXHqRNk0Qi1ale//6Kf4zfOm23XRRhmOg20+NlNBm6E3PmIdbcso
9Rb/ETSk952UbZ6i9fvO2TSZ7PuKabJr1MlmFCty7lLw3i8U5p4TI1VlKDqjenDINUZYmpydfbHO
zHP/sFRts6X/Mg50lYD+c6yyx1Y3PKZp7kdJqS9DuHjjTKNbIzZ+xkWcjSbdSn3WSZ2r7It4rx36
GqCaZvLewMnkQdlMb2Xqiy+RqglbrEpvbbP5Mad6HToNbzJTi2nj5A5sFMv/KZZ+I+OZ0vFy6m5w
bH2w7TdAaMGFh+GOo4uJIDrxuLFFam9Kp5ebNa9VlHEjVWpmVLaKu1TmCIK2usW0FFmdMxxKaqfw
WLR0iQ1x/1mU9q2tx+tukum5amlUSsvM+xKr+1OMfRaOU1IHeuzZ2zyrMNr5GVfMuGBkmj4LYnpL
wCkpA4pRnH4DYVVn1hrNp44tNd6mlfF3oxfOVo+pJM7WMsPGg/MhQqZfDt3U2RvR+l88qmnstJMe
w1E83bRLgWUrz/rHpeyw+TTSupWmvakZCW38HHZO29kVk1sd3dQmUVAxp8m0DU+N+UdVk2cwK2kd
8vGCBXJM60cLFChYfCu7jiuF0DyUxI0CYAvp3lbrfWP463nWoQ+VGPFvPFn/XNrlJVGcy1nv7GtM
AAl5QORCYFbWc2eu1EOl8XGNy/XYVFV8V8zuet1XE64j39nr64gFOF6cktmNke8x3ggMCLnH8Lpt
0uG74DP6gwSA8HDcGtUNOL5L7kNzt2XPQcdc8sPSTGWkJ2u+gyTsx4EizvYy1Ll5yKuJj1tpXUDc
w7cGdurcWMzs7RUL9qaJy4XhiQPwxleKybNDLV67XHeUOh5SxTLmmRCSAZDJI2ilcVMVZnG1UIt1
9qgeeslsShiwVc/1BXNjbT0re1N+HhadSO9F60laspJyv470uQXVVB/RKawIl6X/ONUrPgverHtl
9MzNDaW2jpOyhdLmGMyPPqewtZLsJkkHcwt65qUhHJZFusAORr3DsN7lFqigPhmFEVi13u3yVTo7
Ove6o2YqLMJQFkLuiSpEEW3IryR4c/O+vJM4eSIMhSmZNZm/TrmePWlFrX23yTqdfKP6+DUGBM/f
HqxY2I9zXpZRnfhYxqb823fkw1Di8dL94XX9taNKEcm3uE0lfZJ5fShqgC2N2WKscUmI1kSCb3Kn
uqvW/jm38O8gRzzwmEqPpjnrm6kb5kPp+1vNaFoIfdN17iiKbW1zMy3muc3AdQn6NMMi67qD21YD
JkqMj0W2uldWsh7jUbsjWYVRzQOw0zhTPwdd14u70S7g+DgL/TxzNkdal6XbOI8/6iV2o1TFPO6k
Q/vckiThMLYvnUyad13K9glDbLnJLOxMvjl2UTFY9i5zDRo/SroAa8fCCmWl5t4p/IQPqGVsZjz2
ByuV7p3Ve2mUrrLcXnCrgVENVVCSrrxhjoSTWFrc3zz5sC3XY3HVsON7onDnIU8r93M2xKnrs6ch
1+eQ/PqtHMeWEWCZfy9YnTA/ONUpj91s7812HWKkm5JgnDP7Cx9v+e0mtOzKUSZRx+wyqOlbxOFd
a7dz7rf4ToSomsiQWgIsR7S5e4AAjnUhT3qWL1RkY8C2O4/e9ZhgwdyKgRrWK9xftdjUXuLUgRwX
DT5NPAp9B+yvwds7AIk0H5bM7dCPsrisSXNLSZmtuPhkbSRFLNw2dqjd0JrVz5qHEy4B+MTuFfAd
Sbkj+B/1WUEeaaPMlhrMHW6gZl/7nLN37Vz1xUNbu9W1HpcD65NftxcfWN+fe5cEwz5h8gVqmixS
ctAg7DpbYzK76W6oCQIFAkMeWx7iClerr+sn3ZqS76HD2Bb6aTo9GA37qzO3+cABpmt3ak7pJPDV
fHarmffDoEoAaXKIzQtZLR+vMUUZVbQai3qx9FJ/Grq22FnjWJ7b2mPRXWwRuVnlv2tFD7HIbcxN
nXuuwgS60i/LQCmljtQeqCgZtQtevaDDjJpMazMQXab3SF3YXJ3pzrtYr2a647VxNvFpNWuzSRfQ
8JRRuFMV9n2fP9G/V4rbilBhsA5OcsuYkdqKZaJ4cfK1K9Bu5gkwuH5dTk385mYdR5XecIs2IrHU
LJsUTFuK6zFXp2RuLaLUfRsfRaXFR0LeUoscS9EzA2zvwRwteTQGrLmBoY0uSQfd2HfWsHzwDrBP
G+q4ZQ+aO/eNbOJjir2Zxxgk8N6Y9W281uNHi6h5HFahd3iVsuwW6qL50rSa+eMCit/wV9YPYbrr
JiZG4rOBbdwvs8bCHrqZsh7canroYl9x7qqfK9k1mHGyl4z3jRH/HDhGfi6E/aLW1AtXC1wiW9E0
BH8zY39S96MczeumXvrrdXLXEHsuZtFao4jdcGR9H7PK5vvcYPbKIVZv6n2LOBLqMimjXNDAFjIE
y+wQF1d+rFLIU6QUhrG6bsu1D+w4hiDPWEAXpzTulXGX4dvPgzXrik8sXMCz2F5+olrLK80bh6jW
jerQtUb5muLFbBwl8EG7WZjZTvsoGkcEWZlgBRt91ndyXTcEEDPCzJ2L57adVuDbC7YqvZvHnWNK
G5dzSxAYJ/gCp84w6vdpmtSHR4nRa4qX7GC5Ul2rols+yzx/m4tRHSFBGzLAoQfrX3XpD3IvHIDX
DrKXtvbGex6XFVFSmZx6h4uNrvaUyM5+MlW3bqchOal6bl91qq72Nb5Sk1Ha0FD4mDox5+hSe6rh
7QDTdMh7QPzCmhzgZp1x1Rll/lnRK6CVIj/z+a1OLdi2PBx4+UnA8NHE1o36jZPOZm/jwOQqfBJ0
U38c23FXFYV2/DUA3vjdbJ4KtshYZmR/I3UCQbwTdhlZiBUJCZFyTYNZee0nBhkGwZUV0V7bBBUY
fh/TQT398MtKizQPR16c8C114Y2Rho/9pbAsetNFjafABnISufNQ3SxNu6+Nle2IyyM1xa+Gm5gI
jgdEhqSEX117smP3CaNamomO98MXGAvEV4kP7qZQ+YHnLqtcXPff2azPPcNp6IL7wbF6N6Iw2Kko
LembPYGDJMebPvl66C6F3CV6v6pDi0nhxHv+XWsZfjZ/sfcmgYqwNsWmE1YTeFUZTspMDwInzJ2v
VXdTn9H8WngviZRraGHHphGle08ImwUi5/Nljzj64rm8g7Gjn+bKrZ88Y8UWbdnF8ppkfCqD0rfi
YJB+tXXKcv5gRVkvrMxoWCYt4LzI74MIGubthAPB4YyqBi894BrDd5uy/wJ95iEcUUDOzW8SyXSo
Yvd94lpE9ekzyt38uZzSnPABW0423+N101Tpni1dcWV1CWYwjIWPjm0dyrm/7ujqeVgY4gQ4QZZN
3Doc5vKuqZ/gjc6497D1gUtUNhFQS5gPPb33L1M1GODECKtgB+mM7iqlbj0wJKs5LjP7jO3ICJNy
Npm/mMkbT5w0AsBHnUo799smG7XIokzhXRu657Z03LNTxPlHVVTqqpr8aWPLImXLqg5JmT9Ywive
4nSUNmb5PDn4nZn/pL1WvaQzUZvMmZJnNrYCStugX7fVOL0PqwICukhFYQQkvssrg/zV9plpbRQ4
vVCujfFTm5jW0IzaeluyCgRRNB4GB6t09WtS9UZEEL25oq0o//oln/y3RNzHpuK//335np9NiyYA
Fe+XnviPr07Zz65RzXf/n/6t3Vdzfq++1D//pd9+MlLln6/uIqz+9sWm7rN+uRu+uuX+Sw3lH68i
+Wouf/O/+of/4+vXT3lc2q//8z9/NkPdX35aAsbtN70WYfx//V00/XcKb9D0anivGYT98cMOn8io
fMcfAq+BiIvGc3Fb0OFlM0X5u75L3eqlzQuMJz0hyEGXgeif8q5A32XcjODnYo9EproAF/7Ud4Xh
/O2iX2nEqyHaQJrx/1sCL5IpetNf9CiHrTxTAIvJtqOjiv0zI3vyehwhfdXiJlznMerMThUfIi1w
xML4nbTQcqgojdzYNr0bQU2v4we+rbzhdmrx50Q2OGo9aggAl1HCm6CdskrghfIxlMfb8eKP2NAL
Ug7XCeBO/6j1qvQCur5U/+TO6NgHc+0SHuT6rPaofn188qekfNcmVqCQvBqppkqM3jtKRYU5zh9u
49mz3t3cTNmMquI1cxt760wOYMQiLd5Inth1ZMfVh+9PGbmJzIs8t8zPIvGz13iOkTr0Xots4F4v
orbLH5kqa1jKQ3nblRkba13vN5Y2/5K+ujIwuzy99ZaRI8PCJc1oIoW1yVUr2kBzFxEMg7AejbmV
QG1FjOkJt+EdQRPvqvIze0dikA1l3YyhWjmDBfmg3A3RHvOsTz3jdk/Ozqcm1Ztv8MBwsXUH8dTp
lzCwe8kIx822sVb8KjGI0sAa5Lxb+6Iaw54o9FFjl013tdN4N8qNsw92/DrO7/KRNFV6qNM5efST
FrqnkB4IcWfyNsuSeU+sZnxfV5HdsL34u/Pat6orCsCwxGi4tAMaqAOueJnHwEx9+yAcOnugPxRP
CLlb2OoMxS3CniYYnC3maeBOaI3bhh71q77Nqh0XTESrqdRT0Uv9BgnklDXFU3Yhy+DP7fzIAD/4
vNKhelUlvWUE9HdXn92YZpHoynWvo01lHP/K9ORMYmapdjqSVLlbwmd2SNBABGhvlBrno3K5WnNJ
eVPQtH4Kj68TAdUi4sFHZrsIXFakk0ncsJttdmz+1y2JCRkOi2YfkRZ6ssOgas3C2JRj5vP71NlJ
YFsMZkroq8h3Cc3WB2UubuSN5gmOL5zzwl+ufemcbVmbV1oKVBMGOU461Rm7njTHKTam9rHO3eoc
N33+uZKG64NFDdWh7LNxN5sLveQcHJ/pjdfuKUrF2Mts86eCisl40cx3NZyviI1qfsb0wg0ojKuO
t+02Mz11UJXhEiXFQlcvRbbtquoadAUblIRgneUNuUb261LVYiAEysJouQiVK7H5oyPl9jIQfVhq
PlOpegRor99LMdFGlyfAq7Llycj8hD0AURoHVvYS4So9DpWtX60CgaI29B+TaeWHnu74+zgnlwga
F9N402JdnMp2vvHqGWr8hYKoiUtu1Nd25E6qG5jy9XaUuXmKdQGWLqnXcy1kEiamra7WDPwzWzXf
uuSgCWtrajooOWdXdIG5W91Vr3qnJ5tGcsJf3KU+UWDVh67pPCcwq+arJPFJ/01+Top85tIfE02Y
+JHl0h6WxHqsY7SwwE87dwvfdX6lJ4VMWrZsqkVyyVMOsj+82ShDrPMQfbu6496Bc92Q7NCDGWNT
rNk3XkoaPCvSKao7IwnjhPNygIUnP8SdIxHBk0sj/ECUZtKtq2KGuKurwmTfHW80t/s0xuKD/nb3
Vi5Duq0E1iXVLjZ5ubpRz3PFFn/nppJUT0LaoNDQPau9mOoEobGn2H34gIdCAb2jc6PKqEvmK3eq
Yz1K/PrsDxPOV5nAWL8c1d8La8Es0JMNl7nlnGKOrFqUw82gKz6T+r2rfLdlK0riCCf4yF5itRNW
H8NUFnluxML0bmai5gV6UiaByREJ6xpI8WY4zWO6V43W7o2uPZRlcUNrNWdJbr+9keDeZysPiWB5
bpPxKHUjdPgd1xpZXT92Iaq0x9wibu5a2xz/LxLJsideg/JcxeHYlA+9iaRDlIoMlYwYKkDyxZes
a9tqivm62TOEDDx3+WllDxo8MOHZb3KFgZtoW70bd+i/J48q0DpfQ6+sNmaVsWX3rugMwJ9bXo2Q
cuO52RF7CuK1262pPCx5u0tVffY6A9B0HnIQ21TMbOp4vVnMZYN1NWTzyvKBuCw4Oev9ZdYwt22o
KQo7bFsGutlmTCviezyULA4GmpUXcU6+nsomEtZy2wu2ob1mPbLAXWQunWQjT7GLxcEgXurWxPBC
d3CWO6J6Jmzy1twYVXqHN7XejF59I02OtEn+AAd025Udoz9GRrLSjL2tlda5LO30UxjWuh6zYtLv
9I6HbSqIztZe7DxJI+n8TaEXT67rQrPvJhZBTKoEmJyFxD6L6babsmpr+6WAM0o5QZe49sbu/W+j
ltVurAhjrbVOajD52V6kaafhaEq8yiLvvA4HLFQfMdyCU5yS7Z+HzjwUMo1vnLmpESFNDtVmc5w9
jsBz2g+bi+1l6+fWkWURIvskoVu3akK7ayMS7fsEhGXjUmCG5SIlAe01lzNWi5Trys2EePXa9+Nn
vDYnPZsPrlcMH2uNetL4NxU1m5QH+x0fpubB1uIHW1SKw4Z473N4Z4xamF+UTgF52QxZQ5H3qXXM
xZny9/VUunQgUJJyN/Jc9O0aRz2gYU4iyUs+jkk0j+4RJv0xiRUEevNaTgaL5FjuvcHkbEghAIcP
0A3sIqZ9L4v6JGtCyBNlEcfSl/Uu7mP4CD7Ao60pUTOnftDfUjq2W2bNBOuyZNi4FdpwNbbet9Jb
49q50C9smRWvRP/EG6rGiSdJmQVA533q/HzrK+MlOXiWD72kYJs1cELGIJyAEedHPBoeFnfYEvak
lVMA4p9G3dR704k4h8KNH6YS9SHPWf04V5DAX5AjI1pHCEFaTXXrGJfA59BvcfKiXLTrS+wTKfW7
8qYgVdiOZKY5sbIGmh1ZIPN6nNb8WKruME7iTc+yrUdKJUypPCA3UjIGNO9IdxvnKjevqyGzKPDV
xU7kKyuFIb5VO1knVOr7VSvuBwRqdik692971ZcOcmUTzalffOfwKEOxCieKTbDfSbbucsJU+wJM
T5SyTQ38cXHY1F2o0xTaP6mMDFlRshEjGYEopJtvnl592/CYtnABvD1E6SvHbX0A3/LFyVGB0K/b
oKPhKBjiqtuSKTAJkFua5N+Udu2p5TAN5n3WI3edHg2DLZRTWUwNSU1kEAsOxajNkcucToz6faq8
mxzWYSiZ5zOASF11i0uu2xZ9qm/YEUM6gY++K+jp+EyMtSvB+afLk67hig+dLk7ebVWD8/BKc2Va
UykTL/Vy3TCiu2t4x+A4WBJ3xKw9G0zK0DonM6K+DeuPGPl6mCQOIB0QSMOkwCr2sULH7IfGbTco
Ghzwy4v2eyydS51DhRchWJjoM+6s4RnUyix/WCLhFyKf3cR50Z1622rJ5c3xOXHm9bZHJTP3VS3X
KeTgXJ8UutIPjYDJpWME2JtL7DYv5/EgU40bzYhtKPLCuxaCaS6IZe5tVxTmjjG53LLxdo+zm7/m
VY+rz9BXfadGC8lBT6xXtUg2PCXiTNbbcjuDDdt4aXa7phQ/2vP8MU8D84N8nutbpG/w9nbaeeOz
PlPnvWv72GXRFs50XLtOzTttzJtzR1vCFYlbgZygzwxYk1A1NSCefKa+83O2V7UX2B6IyPU4hqjI
8e5jK6umvZ+VmLytYe6eKN/iA2P3tf7O1Dl9Ls14HUNIhfZ166ZicgOLwotd5Sa0TJgC182FgcHF
JyWTlgz1rNw8akOVOaemaer6irW6EzuW8UxE6O0FTNMMm2qweNgrw3XsNSaPGjjsftc5Vq5tDRIv
OAMyR/ov9Sw9dV+mHZcEO8Ys7mcFoGaPZ9QqFGkZI6NVpXMcuZkTJdzjOlBk8FrMrW7tqdS8tGfY
sWsT3K7VjxmEpAL/UGXMS8Y8SQ8ujx3jlqE/k81qXVQNBwhawAVe7+TDZnV0D1ZLmqRaGBe2/WEB
oXgEfdCNB6KQ4/ggxyo2zhw0eUy70ikIpy+DTAL/IoYheqhufK/Rgsm2xIOV3aWVX0E1SoXdHACF
et1+zCAgrMuYwbgZi3a4wnScbcyu4t+FUSRYuwWNy0x6Jia14CCTN9nXUo/Jwez14gNeks8oxxjv
YtHbB2+pndu08rSwGdZsy/URISwm0LcjqiZIAv+Srxfp7WyM5WOWeFHpUhwCytCzBbwO+sEDqA1a
BMD7qS7FjVmRdy908OumcveycImBq+aGxwapHpTSoEq717zEGOIMUm4AR7BM+QO+EV3eD1nWN6HV
+OdiGqvXpvHeY6W8veWMz/UMXIEOny4arEa/NWKZPsSa81BWvM6urTCSpM2migmExoRvKHK58Nhv
+wxbdtsS8CsFiUYsErkwHxVGIabgFRP+8nly2na7ZDPhRl+SdmysO0pX3ggGHzklxHSGGGT42mZH
q9FX3zibuVmep8k/T0v+Eg+LZQVyQPL07fyZS/3Wy/Q2beAsCCHfy+a26YuDXfc/c63ZV85yva6V
vR9z9eZAPPfgbFQ96VgUy9GZdALd8kAai2UoFc9Grd1LcgDpqN8MfqcHfVUfY3/60vzWCajxbs6G
UKTzKFqhWuM2sab7YpWni0c4VKPoiDWPJ+zJV7Fr3PazYCCv9d++gTAii2NBa861aabsQkc28828
yQSt6Ikc79amfF18wKl5M+3NIj440lwYJ3NC4mPoAH6+PATrbF/J7zyuAseJb0uPRxkt6mU/bFl8
gclozo+yX6/SATwRbuUIdIC1FXG+WzluJKX30S+8H/YC1N58W3zIxeOUvS2pmgEwZAfAAm+ll/+0
mtq40rX6B/rHYeloEGeRjKolWTdGUz3P9ApvBmvcDZr7LhBmI7rzCIc52bQFk8Tw32z2qLm8Yf3Z
ba1xDkdjfe8tbsesznnd4yWfB3V6ABMWSM0JB2c10dR5yZRAY3Go3zA0NsHCwTXwvPKzy8S26VMg
BCzooaFT5ESJkOeKKG/1PBAggWoGeGOCheCeXN1TXdh3Kh930raBE40GJ36Pd9lzDq6fHfAP7711
CCmICYvWcndeXz60Qu37THF+qXdJbjxobN2hQZzzYn4mNhA/kePc0O4UucZ6Nv3iyYTA2fbeMR21
Ax2Zu2zt9u7q7DtaKKJODcHslpsEJxUejulq7OM9lW5Hb+g52xdP1F2HjldudCs5MJF8MDyi7jGh
MIIwkT5in/A1mpBafaeRLDaVeIoRH8N2yL5mmBMb7FsQVCxQxku9SQz/3lxitU8XPuA852VAOBOP
BlE+PvjADLpbbxXezejIG3SUA5LNa66yz5iNIcPANvL6Ij6jEQ/X2jQCbaqatw5L+pXfGvUeaGDU
pawY1E7rUZ4uU5R3wr+FPsAkNYe03WrK2XCOep5nHTgDPvAAv1ARmXFf3YEUN5AL2ismWeau60vq
h7TyhpHJg6PkxstJLTvq5GXxo13AM6Kl6H5IUnQLQQfS0mrhrEt0Dn8HTiN0UXmOa2vhhUiYOkBy
KnqxR+DRgqY0NoZlP/TwfRaLWSLc8EgyLwN3YW2LBT0J2eMuNocj4hancBTK/YroTyMK8eVxb9dV
vZM4QwhwQkRr7I/VSl8V2XYGnhv0Jj4omQsjuqjPZm6GJDwOkrEC5yE8S457dMt141WULFHYnnv+
hgaXvTVr4iS6c9fI62qShBEXznR9gSxC0XDh+2FtxZ81iWutxdrQzh67CRAF8TI+d6R1fZm8qMbk
jlU7xSO74cyIu+2W9Rq7bBdNdh65Pfv4CqfSybCL+zj2t4QmN0t/X7buoZPeEwzri+P+HpTDxvI7
osGc1mr26DpbUgOHnzswYFxpuWLe7APTsy3O5iseUY87airku0fjFUaHx27iKJ6VOT6jRDDzvtAR
lCb3Y2N81ZXYw1z69jAClkNxmaY4JZ/p+PILGtLkMz4ydzwlOi9dSXbQuNlSZgSg4D3GEzaaoAaD
L3Pl5yjr41RMP4o8PZVTvO11nJbl+tK15RuFa6Edt2xWWgdhpqbPSUy3XsKk3O6vllqeJvYcLr6J
i4VoXuMetmb2Qr77ZmR0bA3qqpbWOcuFe7Ir1g47RsToCuYlbpxsnMV+W/BbFHZ3rheDGemlnavU
Suh5vX5gI/HcNt5WuwSYh+YNPe0Ck90BVwDyFyfmAQTPteYzUZMOUq8hOBLOg/GUxFj9K4h7Hj8m
cIr5lK+km706e/C06s0rLBpp4F+qS0hJz2gRLEz72Nu1vtWNxNzlsnov9SoJ7BHgxzwM3kFPYRCw
EXmzZjaU8uIpKy0k7ppxLIettjsyruRtSYFiIe99DFyCKPMndzc5as9+8K1QsG/1tAMAIeOILWkb
jsq/A+bwVMeDP70CtrLYypI09PEprkwTS6bKVdbAcpuVK7mYe49KzlJ7qMgTl/pGeO28AOPALWBi
ABvTutiSEDfayGiLy+AXkMW9wkpobumkzJorK1+LlOLX3HpaK6zkXA/iBhtrcvTHqi2ZAAMzuSAG
Ytv9XnV35NHJCqs4ck3xZ4OzkRa4ore/sai79w156XupeQUt9MTN+Zyze6Icy2tZI5LSGlA4W7Gq
jZN07dvEhBU6YLeIhpOUB/i6qqbinDktswV/NJ7YOftWaGSeSkNjSZfX2aWsImAyIcqtWw0pp/qU
dYLX6GVPxhxDfFCxMgFImBOQmmSu13hfUCJGVdOcM3OFgGN3cgemw1WHHFa6HnDZTYInhRoQ9GtP
7OalqX4YudXfTV633lzKstKw1tnz/hHN+XPo9ac1/A/D/r8N2P7py//7X5u33bRf9UPffX31p/f2
/4Oh28U2/Z8N3cpszH6buV2+4c9QhU08wqboAUcPTFcma/8IVTj+3xzYiEzX8KKiXF8ypH+fuvFH
hGCwKUJ5+gWq/+vUzfjbpWAB0rBtmoZ2+b6/TwR/u0oMIP8DQ79h/j/qzmU7UiXN0q+Sq+fk4o4x
6Ik7fneX5C6FFKEJSwpFcAcDAwx4+v78ZK3Kc7prVVcOalCTHGTECUkuA/sve3/7DyH8P7duPus2
vKwwEci1IWXa/r8N0EKPHUKlwNyMQzclmxgabOWvcT4N46VOMlu/GHZByx2U2nBWcJT8hTkWUMFP
b+7dT3I44uC9t/o82SigQP0aTzlyxtJ3E2dgkLFQPfSNUd96rpxsa0pZIPUh8oL58rTcOV4NUhHr
sS0FHLhlumtKvM7x2rNJVS/kGklWql9qS3oXfbdc7eOx85AzjYW3TO566dsWxs3Ihvq1bNq2OLht
01Vbtwv0b11JKCVJZwdk29QQQubAZ2TK6h/JzsP9aXnphqpewxQIuLubR4LIEKhB8+KvZq/+MDQ/
WUTcGWTIfIJk/kTPiIRrMrgwEuCZwWgCOkW7A20HHk+GTV9WlrtbcuNk0lieCvDLVBtFv2VDFB/m
MTx5yiMmoqhBMacBpYjjXhVBOQjqZRtlpLRsRsLtHsiiZMIMAz9qgvQaV9rnfusevGFKD306d8/D
KH2wH4k44FVGwDZ7/Ra1Nvcnl5zVBo+J73WHdjQg2DS/LYPprVcAeGkSY9tNGaXoOOz0mCzbYM6b
K0SGzxAK7roLS+Q3sWy/8X7uNoVNzF1usopNxHs9NQ6yGRPwB9RMWFjGowntf3MHmAC3WqYI0QpK
JiQKz7SI32cegpuU/Kid4J4v6yT+VhCE+Z5xAvaZ9OXGUP4E/k3otZVUwFhEoIfpJUN6an6xeS1e
MXIQJNVqBtDPwKTngx9WsXNU49g7X/FYCurKpmERqpzK0/ZDTgUabmWGNm+XG755ljaQsA2bmDY9
poMIno2J2QcCcYZO0Egst80skIWjJebhIno39Z+CGVYoMUHKqj3xW6KQo+nBtKlC+wkltKGhCere
tLKj6lhvolZihkajULEKRgw63EB2NPNJNKbVRYnRWc9aevZHsARibfTLtCfUtr1iYQ+vo1bdPgOV
sLYAcs6wDeN0DfvB/86xddYLMH1krL7HQNCs+n1adO2li3P5GwhJv6qTuoHeRE75kYXM/MBmO1Bq
00BeMdSryuJZs6csyLgbSTtLEp0xR3ae2KgAzPQd9HvCYHQVwqVzI0QknGKhBzmyMGbNfoQfMMtg
p1pjWvZqDuTaTSbjhE/F3IuQdQiRs5TqhkHUZ0qHysbqLu+SbdLtlexyM0KbFXfQK4s5/IT/Gu9L
b4Rbp1Gn9SuEyTFhXbS4aE2+pV3jvbPOTZEOwTNfSeie23mQ6RNiF1ZQBhHJIbXmthG1uXVBta3I
6gYsGgs4u2xQ0JBB0pJwjeO+btEJMzzs8nYBK32HKtZZcc1ylhDKrQRjZFZ6ObvqzM5OXSzRF3KT
nyjXWOKAY92Cju2+N3A8TgChnUg3vbhAdsw/YG7Wq2Li2CfzwodBliLLyftfWdJ6pYGw7UShxU4p
iwFlAbf/RCqj2JlNJ3aC5h9qjI/bZPCWlcpkeEbpLCDKurSvYW7uTTfLTzrVxglXpvst88x+rZIU
wb3qys285AfFnPrZ5DmBAsiXLPq5fXbnmJSZ8I/vKnxNOt5YeF3CzI/4dfB1s75jJMlvsFHS3DcT
zTJKW/4FRoy/uqmr916VfhSNkZ0m7RrHrkn1IUnr6UXMfCS8e+NH6DpYWgOMGAyXs0MNenOrXJ+f
D+fPVptNuPOGAlkv0rlD1mXVSk+z/dgGo96Ikq+dEUK8lpP/Q8Rz/vHH10d+n75R4pS7QvE3TOgw
D398hk3STC+IH3rYHC4TzYQt0pvJo/eVKE9cata5X+x0zCvplPmHYmsQIQjMP4rB6b7XLMg+p2qs
IsaYA50je6C1Nyn/R2GRedYnRvgSqGl8JgbXeM1k2iL1AjOZW8KGs1eLs7YouCtb6N+ZNpILdozg
REhmiJAOTbB4czCXG8FBxsDmceBKsGA2jzpDmPHoTD6+lnWBiy5BKGFT/RXELg390TUtamoJ3vBg
1E3xArHaYYQ8T7te+49xYz6zlLnNfr2fajBvjdAICvXOLtWhDoatPcz7wXE+pQBWaMK9jUSi6qMJ
nw0UgHjUDhYY8Bi0Mcsb8oFm7RSoACWIhe1SWWoHOAB2K0w2PHnLTIY2GVlhogq8JZ7cxA0U1hkQ
00oYWbJBRWiCKkvdE0pFtTPTGpTnmDlrvw7QriResu+AmJEw7Ff30N3+I7ivVdmvgcTW86vDnITP
v3kp7Ph96OKfXgtuxKqNZ3KG2wfukhA6zlzvLVSoG0Z/nO6AV/GwpOFmXGh7w77wv02NN0V2uqjv
c9rLTQDN+y4HN3aqAbBUd9a081V6sFir8+J2xe/JVNtlDvamNRJBXrKydLLlpvp4OBndtCM0NRpZ
BkUSgMajXdC/SW8CS657xumgYE9zWZtreoFNVdFHSJl+i2v2NQZz25Vu1bHt87e2X3bSp6/zy9Hf
9YKNB6OSn5lLZgYwflwPjd397nFWrwyXaWuoUGV0mUUPaM37ZTDazeABVIbvUEeBH7K91eK+FDy4
82iT4O2XZ+xR7G91NUVNjVymLoH0BV5gHEdzmVZmNxx4XnOYu6QGD5Y89OH9Xd2k6x7E4EfOgJRL
sXeu2vWdXaLREXtxGz5VXt/eLOVj1gvYvoODFc9NF9i7pJ6dfVGxhF4ZJV4FNjhZpIifWJghkyk1
4uG+3ntTqkHCvGkBbbKcXQ1ISqbZw6Kq8jGkudzyrv5DGmiY1w482Rt58YyTOsKyDiILQuBZrsDz
0nCN+LPdH4Mw/spGMT8Q3qsvCI/KdVO4ViTIUL1mzITWqPmTg8UlvWHRBWaLChlBpzswCwpQXwh3
TB9is263HXh7+r3C7Xi1NU00+O3yznDM2AWDB5Xc68jvAgB2GMfKP84O/Kxsao0T4M77zFdZJ+DF
wR7IC0aIAZPbHOTGY950I8c0Kc5WSPPJe9E6jL4LzRP477SWqREix4cHvU6xQ8+R3bNY4jpkzofd
Rc4RuxGC4m0/Dc84RpIokAGh1lUjyWVuCHIHxbxtZttY1ZMJ0hcqxnp2qBh9gV5CFsH8PtqgPoAH
ZqhTuiC50R3ckwLGZVOzv/qVe3A9mYjmO3wPd0Ww43EoZqtjAI0N06RSZ5ar5yep7fAq6S0poaet
IpnwQTc6/sk/XDyFui83Pe4Qjli/fBuneefHoDH9zMgPDNWOIFFc9Ebz/AtdhP8lZGDuDD+4Tw2K
KCscd5/ld6op04vdZOXQq7QfZCi0GJ/IjDtJ5PHvkP0Mo4KAtHK2xn2h1YWJZXNlJMYkqW5eW6Z8
G5ma07HuivQlpGRkZOplMNu9ee30FKD9PBCVPfMPYX/6zY1+W+wODClXGcA+OKfhcCMTMl1pGzo0
17I9MFXlNonDtLq6MyYnqhreau0UvJVh/5JT2h8TT30F4fDTJGh8vXiGE9UMd9clTGow7PZdNRUm
dbcd7fyTLKAwGpL8g4Edt9/C0tIakN7xjCHoZsUwewM3LXr4NaWGWifCtxnYQDo0Y3PZjH1wgQFi
n+lFql09Lfl6QlHyarrYYxGfl+KUgOhBxZT0lMr2OqT6XrEx0dsJ8FnU0dsRKFPLbWbaHyIv+fly
s/7o7yeCIv44S7aaRtqEe1aA8jrVgV4PVtmeqrSo+TXZcdSV4XgcSApfZ+b8PNfC37tta64ywDl4
QDC0xeg3as//AJ/8La9de0uW+cJQcPDW2ASNLbR1VAtkWvPQL/JmBNSUIhH3X+ovJxMBa2Z/eEoa
PaHcaH9pNniYGWDFd7h90ROMTK3TYLiOBlrzlZ359nExbLn2WpFz2Ib4VbXSACbraX+rqZaY5S7t
AReWuwuDFIV7Gf4cB5uMa5/RtsuyE4e8HR8wU/b70jFeYG4fHEO0x9jV5h6Eqv8IVu1iuNayM9Iq
ObJoTKAjo1UQbhriXQ79rcRpyvRRYbPkY1xxbcPpUs2QHBLP5ThTgUd9tpi3OHWMN93XOePO6Qov
7cNaJFMvTfZk78obXuH8JXFteze6nfODvkptJ2F+tZATjqEDCNUJ2kdzMh6Zmz6geN9pQaVVA/Zc
S3n3sfnVfLAapAsc3M9iys5ossVbTBbQinKd36OlV6rMwmPhM9HrYuifxG7MyEpVuRntsth5vc06
LAQzftZuX980YOlta+Sw8TD3rAq7MLcjc7l9US7xxsVkdxrZ5VOqvgd1OlyYYE13Avn4K85F9+pk
VhWJKgu3rqG9Pe+vhMtSxq/E9NQPZWZqlKZefNFEo5yTWJiRniCOOxk1T8yH6SMcf9KBU0esY73H
rEmZ/hLtotZM3vTFg/m3ukvzL55DGElaDf1DzssZfaFzjzKt2ofMnqsdWngTpytd/Do1l6/aDZco
n9LxOs0lo697H0qxAlHbZWk6j+3w6aY45qzORkBo+bOi6yGJZjL6z3TMqJQCLFCo7+2dn3nDXc/0
oQtp/cCuWSGyza1j5rUu53+m1und77NG29cSicOKaTLfavaceHLj4KVUgXlNAOSe8bsxXJg0cEai
LtYjo+8T+/HriMyBOAofHZddvoks9ffClfegEgE0usd6rUfW2CKFNLVOCCTd+vMUP/HTZWS+Nw8E
ESH5HRztPS+5+4Ol+rKa/CIdgNi74VNdYyvNQlt9Nqg91hi/+NArK8bRalKJwHlsqc98KFfom/de
b5iYCfM4EgM9FNVGeHWdcnxWwk7o2YmEiWTjzLe0SawNvXABbMRLqf/y4UyL2m+aIAkO6KOxRHW6
eGlY/Nwc7I1qRUyZuLSwFfdV2Xcnh6jYhyEW4xd2Nt7jVQvCsyiT58pz0HYQwMCi1jW+944/7bEj
OCtyOeRjRcTEDxP++DEbEHyS6gIM0Gp5ufSul76qNL+mZnNxaf5Z47+XHvRswThrjXms3EpN7VqH
cbtbJu9b1sIJLry5+t7aZXsucNYz+tbZWyuD8jzkFAGWtXx0No5H7DTzbui85QxshP3taJ0SnS7n
WNsYT9FSsGVFjbnc5++p4JEL80Tt3RpJqGcQiSTj5GczOWpzt3uOrRp2ZVddOtqvO7DnsQum+hr4
s/87ZonH/j8Zzj0V39XAlrYLcJShmgDn9F6jDT/z0WUR0SDuLpjtMDLNVF0DivGngWZrL6CrnyRD
hzXmArZSXjv4keHzsNw/IyADGAMsvqGlDnggQisyU4JxUBiyRprzNr9pFrgIFWpm+kzz1qGHZS6s
AwMZVWt8DyVSOozLadS0cfW86HJaJxhu+WBS5viUQ1tFXhA7KxuPFTIKm0PoTKQcIZFIkbPayB+d
PN0Mfdw+AK+LH6awUGsKWsiDU+2+NzPflBoTRBa9CYPelm11WyirWTtYxje/pz1JO0w8A77BXX2f
EpjJYG4N4mPABJiHsDX7Pd9XitqPYRKzhvLijogRE7fPfpckUX/UKKe3uujLfdBUaje21fxDSV4+
5OEgr+fF5/70bTJqZLOQpUPEOR6uetgvXi/2PmrY7czY5nsJAGGTZy75DdnQW1/hYNavPatX1JfZ
EN4siNGP7ZKbP2tCizfeKLp13wfur4FxUpQUULmQfbL1waaMYZEJjQ1yjQHKJF8ZQcWfmMabhzgn
14JNRHNOZE/2ja71T8h/bw66qAedZO1+6JEYwT+dmvd5mtybPZl65U759ENksucV4orPMVvSk8S8
uS+4uHF06dm/IarKn0cV8xJuEHojCKTRrmfj2EzWEqk2zdau5BJqUrrmu+bWdFYIOAR5ISJDrjpk
n05B0Nb92iGyYIRF+9R3SxCVo5PDFVdwokbVBQ+OT4TTScNzRsXqO2qVVT40dLIp3LsXllgRYtuK
3BpPgxG2+LzxX/IctOFjPeXBjWlbcbFkkXyUdouGtTRQzHYEMazHVIxvlZWYUTxz/3fM3F5IT4hP
oT8YEdJ3e2vj+zg2WQZ2ncgjaj3D+DXIplrZZvakAPs+2WRZHZu4Yn5WwJGILYymTC8uoRUmu5F5
4zkPivhq8GujKJ3DJ3uqSF8i1BlvQnkX1+FP5d1aPaQFvtHKa6dHHg/MtHPSf4UUQrJJPh07/DQ8
89lluHo26vqtt+LnzFmoh0aW/yZKMDavMdIwsLXVMKxtJ3z3h7vjDqIIwJ3kxHCxfOmxzlAF2ZFZ
BN98Tfy1EAwNzTnZYhNxkELifCTvrYWOZGPa9xQCmDQhOt62V8mUIztOQLy35F9oqSkwZ3kcCVR9
7gzBsVHFBfSezeuuXLas4xFjWbZ9bB17jMp+fk3q4XvThu069YaNqsdtQzcKZ8IcL5bFBBH8/54H
HNmfZcQX2fdEFzDkPgXmHzzrEuGOrSnXHJGgC0c5Y+d9jsLKv+f2qXk3d3MZmWFxbLq4v9Am5Ql3
u/s5BjmI4ISbPxvsq9O0JCmExtYdnYx1mpPsoOW6vxC3dM8+W8jNQmTMSjs0UviYQSB3lr/XGN1W
Rk8QlA/QfENvFTK6H4qLrkNmr1WP6rT1arrIPP8+mLBSED6YT3neG5esJSMNl+vgbrhSwkcIUCkA
kfGlQtQVWThdVgZGZ0yBPWQXzym3rR+n17FnemBqxCXKUReMKcBhSsa3GJeTQ6j85sIaLtwGnaaP
QrOpuobPXhCW1PmWcXT++Mk4DkCW5lsIKXCVjYW7ou6k6mvxet47KztMxw2e2wC77nS8I4siFdTy
QefNwW7yN6mSyyiNLznmd2GePW7MOcgezARt8Gzi/A76eZ2YMfqF0PMjMxFUf574FL7q6Fbq74x4
ILiAiKSJwkQ5Y51cy/het1f2tpmY/y7oWQwIvddROhwAXTGSdsw1kU0sNBcD1Ygxkq4WOugMJi0e
Ux7uNejvbDPmRXUQVXDue7VVdvNd44BZzWVAG9yKdeFmbyrPyLLxh3jlsx7atu6itl6BpcFqFxNs
bXdx8+Zl8nLut46ZbO345zqEX+10bAxqjPVwtUjAW3DvbHIhcYzi7WlTRDLE0ZJFhZTkJTDUjyFk
TGc7DOcTI5i4Mc1T3MBWzWdo0RXC4JMr9Dd1t+szEkDwL83vuXDgNTgQFPwhfGl8Sq62hw5qpxD5
UAV1u9CRzlF6ww0JFtuRqRwfSibjDlMAqDthg8Taq+dtaI/vY0p6B8juVd7kO970Q0TabMy7FyrV
MBXmC+VjvsvCn4vwCAUba4a+ZvhCHfmGs/WRRqNZJU6TPmdD/YUTBQs6WL/tYAb1BZTYVxAHDJok
OI4Fr3YPgLdd6r3G8H90xLTjxix5p3EkAgtczHxvA8KyRgUgv8a+OgA+JI4kxrJcYA6KXXI5kio/
dxWdLVSkyA7rD59EUVxc9D1WNrLail11QHlAeQEpfIV5uT4veX6kS0qOOkCMZhvWT5y6L0mRkaKe
YY6RBnpYnZf7KiSJoqBgPaGJ9HYOpdrZ9It7Xo/QWDzCEWjREuKAsL9QL5bPhQmuqzFQBXuplFdH
tCOKiLSJAJekYLWy7poAS8DENPzIJq6Rs050lKUvvNL1oawgdjjlMO/sisXO6DfJOxYK6+7w54ib
Kl9Tdx16Yrb4aYw8Ut64c2q8U3r5QQr6WYH8XZwJwdw0HMtieGwGDmDmIVmxyvzHjDyRz/swYZ/1
0Ec7nDvgU625Yeq6U0X2PKk4mnJWf8jj46csvYuoh+rUtWqODCVvbNpuDqwyFDcH6Ymosm1yQlpi
OCugRksr+xOBa1E9pE9DaL0aQIZMOR2KAkXK0g5Ag9BRxYb1qSrz4PE0jByNnR7yizTFwbDFM0HY
hMO51RFzzdEj5iNwHfLWCvtpyhsLCALrOzIMCfAw0V8js6OfbP3XtKu/e3lP+VvLH+1kPHlFunYt
9I0tkga1WAfNJjKlW9yw55XfzSV/SO+MdcSAXFHRVMpvpCvgFQD0VPvOg2OBCLHm2T4MYTw/oHbZ
wy2K153I3A0hRTGbWXZdNgEvpPl+LuThHI1OFMcRIxJlVvzdu1cWnkEF5ZdD5A/EW8shUZtynn5U
KcQmpDwXm7bFG01z08Ht2rAjYgSEH03i0EhYIGxFGwAyTcNTqyzQ7zMxFG8MxBAtJzmAwbjXdyjo
qV2o43xazU3l99mWUYP8TsZP/zQFbn40sKVeQoSFTBKCnGmqTzaf4++Ys8DwUoa/7e2SEBoWi/LV
bXP96bYU7Gpi7sIhr8uPzPfo1qmrXZxiK+nMAOdVJzcTpZwhiy/fH911hTmahQzKddIuEhT+ip1u
ZSr2eYye0pFcT0j1T34Q5ps6xFNeU5q4+LMCBYNoYJKcMM3IxuA5E2axJ/Ft3Lhq+OkWBZMHllTM
LLCWZgd+g2uqQaAF84BvRjcdLw3PO9q6ulmEorHSMLbpML+6cX1sA3Tgg2k+gbuHJxbIkvig9rVM
hyeNIIZVKBBEyf7fQBIegRXtDjVC6Kj1xM8uQdQ7GeawA+TRvAwNrhbh5rd+AdQeh852aInEAttD
LAL5pLZcYJF1Y3PsRhJ6SlhyuIF+jD1wNN1KrPwM55VrFleP3ygIN39VZSjoSUDezSxGV0RTRFhL
yb4t4yKaRPxQVMktqBlaKLwVaQ/RgttnT4CtCZ8t3jaD966E9T6MU7nu2CluRplZODH6V5g1P0Oo
jG0cskohvWEkCIxz7DylgyY3pVSsgkrzp19kuOh8AdwgYD8XFDgK2SHhpyI7ZCjLU9ePUTJo/9AE
+Q+jYRlRlJjqIc6gi3V2WGys7aLam4gtWm7v1vtB95iQ+Bp18eSfu8YdiFhkvD1W3Mq8Pp2jqGGY
6ATXV7+kRzwL7naxMK6FBWU763OG6TFNaOA39xBY8UrIr3qoCR28pH12IkUN70+d7IH0P+Yux9C8
XzQxDUaHobVq1IbNJSi7wsG85rPBLWA9ajPA5qZMHDw4JNck4hXbgYX9JnUpFAqBepdVeXYoBUNr
00clatAWgLUYz17pPo/LiHrb01d4YswZA/NVKfSmXiJd/qdJD9lofzgTY4ymuvQJOaeEzpcXEwMo
BWiIQ4UcFCpyh+4GKXrNFJfGDleXzpl7Oq8jWskSLmkiLefXYpOFFMWoMelilrIZD04zBMVpmnCi
rWSrSufCThb1n4VotDsoYVjWuZVdSgBG2bVsokCrGPnWU6HuIubo3Ucu05I5fa+Wt5RR3XTFSGDJ
VcYwUu/4Q+1devrPZlMKf8be7Tlx99gZzfx7KSYBurQ0JfP6Clr1vqq8rthmMdYAezWxKmnWVdI2
GCi9zrDOqD8oCMGYpz9aqRPnoffcQN5slmJU05z7IjtPXkaC1QjAhsI1sds8GtAo1cc6wdC+DVl3
M7z3wsFfS6cdTViBZseuuViawjjBBFrmB9w0/HAxxi5Wqo6rkJkCWLFs/EwjfrdV1+vJ/V635D8f
wVlgHl7lIB/7DXWPLx4zxBOcY10ZeFgMMUfEChLtZ1UifEJNQaZPYH3CKnwSHWFGMI38NU6dbNcX
St+EgxWtzWW7V3Ec5xynIXmvci2fQI6OIK3qfrHXtsldCsDJEgeEHrdlDLyXKgFqidHWBzhYpfc8
02oYt0nhPAldfTkxCZ4ocKpVjmjzyuK8OSZIEMWat+GwvLrZIMTvsevs+9cf/VNYq2+abBReMOnW
SOKfqTtYu6oMdmHe7eRIDdyV59nLrCjOLQJY8HTcTZVEdy1Y+6fA3rK8KA9q5A/rvF8OVtUg+W5D
ZD9BP722i7eX3dScYoip25qy96QrPNJVCCmw8tIUDAwfEogBbIL+3XPpNAc1hfNOO/KzNsQDOSoV
PVJ71JIaj+5o4gW3tOTl2F66AULgbH1bdmsz5QnRfWB9i1XA+3iy/UsJ8zdiekkWWJHHB2Ps3Ld5
ghZl6OVN9sVXQ9ER9RPAN7Ku9gGBruukxz+ZLV7+Vsvwy55Ffhia4QGjZIH3FZAn+DMYh6q5ti2i
dU/jLMsz8530OHSPqeKWccDtgM6UyRYczIAhHNPTRyBoaMkJ3LoTe/IpVYe4T8m1RrtGU9WyiGjn
I0s7Zx+EXILhbMuNa+l5VwKbo0oIvg9pTqdcq+maWDEmcq8ik9UO8zsoMYE5FoQXSPs3txbyhcx5
WGTD4l/R9IV73SYY7fOy/YmuHtk1TvRNSI4ouxll7dWIxgt7Fr1EzqY2xX+9cvjpV9yz4Bi6tj7w
tDN3FeKUIab5alkcMNxfNk6t9fIo7BliThHiMvMg6Om4+FH4d1YnpMRVY+OozXE+VGJC2Gxaz8tU
VZcQC8hahS3VYDD0YeQRDPTauE5FMYNG6sjCe5hRWvDZE3dHHMYqEOHygTzM/ixD2P7Xnki3N5up
vrWtiYNELTA3udr2ZmoeoYLKz2UMmQfemaTe2SXcDVFr6b4VmZWxYWzkN5Rt3gnR47A2HBacw9Jh
UuOVReppXFxcAYhPL/W5RC64JhuBSWgoVaTvxY2ljGVPzZG/kieXonlK9dFW8XTkBUZhLWJC2zrJ
OdjUcafTdTdYVF2q1tI8Alfj6XP6YRJfNH21WkMXDTdiiuszLLuocVt9nJLGveGPU7gkKhtnl+E/
ETdCbCaR4A89AYG3VNY/SW6wLzzENR7b0rg2RXW1AyEPXWe4z6xFdoyOf3ldLiBA5Gd/9HgVLq57
leSAIX62YogSfpLHaIDSpT8JP3l3yuYbm8chmrNlM7SmcYAiy843y25TwSIPxo8RcQ/vRUuQEPE/
OLgIiVRzs8tt5OcTrsQDb4it5yHqETwkm8rIAQOpsgAa4QF1Dny/uCSB+Qx4iQFoae3YfMmV7eqT
dHv7YAPDJm45JJMbI82CTxMJDnjTp8B0wQaGNftIQGardibTzUMg8M2WfYA3sgINZ3UKtEDemfhc
7B5VeDGvVGp335a8eAXLx+U9tF80QP0NCR4qh0Y/4+I2ABXg8PzlB+4LA6KM/A7vvqm/JRXhenF3
p10NmqBGI1/B4iVubCD5qhjk2xJWIePZUh9jZfKrsXp24tqHOhCudKdNpDjzFPb5OfE8b8UCPfjm
FL6Lkt8D89uG2W4KbZjXztccVhgLGOXztZlvCRz2Qz34mMtcy+zP0Atql7Al43Mwhb9hTiQOmDjM
B4EVjKeOExZb6FR0J5CmOZgxVE66soM6QK/8HhO6tRTWw9L074XX6suAWX1X5mrelEOCCwsd+YMz
te5qNOuvmvMYYbEpTm2HbBXsdfLLTzOUQnjD+4mQW3mebZ60sH3WY4OcjaUFniygfmQFWxAc95WD
oMPpF6Jbg5qkZMeE6zpg8zIDEq8Mv9m2LBoUyh9W70ewTfuBlZx9N+hWaliPHYoIlVvP4d08Vckz
dA6fyVgzbmWVILB1O6+ISrhxmwTw9TnP7ynQKk9XHkolPIgt29REW5GfxqRaZiLeq86V+4HBGz8v
wq8snF/B9jdrrIWM8/mUCpUl9+BUUIxTfjOU8Wr0xcx+C3t06E0YYfS8cNV7T00FcBLbCDutOxIW
wOvJKHS9RQy6Z1UHM8uiJG8IsF85hYkZuhBgeM2cCYrx07EApsvBXveM3zdFN5413vgtUA+o04Rc
xrxq3V/34fNBL8EvK+9dsbb8sd8UlAorTZb3gdSj6hLXQ00H8q+Tqf6LMvjxV9cP3a+/oYJXf9sy
lfnowT39DxDEE630nynit91HnX/87evX33Yfy1+E8X/8h/9Qxjvu3z1GuwIIk/hDxA6+Xf9S/f/+
X/wJqTP39BkXmH7oC4It/k0X71h/94hrEWHAW86yyKP4dxgVf8QGGwMNa3jTZ0Xr/CuqeIcf6E8k
qgB1Pdh4G3m+xXd4l8bz53/C3NeKViqWUOBRavfbcaBteBgdHL8NwnEGikcjdmryKmV4UHYN2Yb/
K0BsTfo7DWFkpcAgyMaznYsa7eKE6s2Yt5auaM3pRO+umyl/hODTbLu0TroNBbXRRLJYMAQPk2E8
KlMVBxS8EyKgOiPtnmBr3MXSh2oMBTxhxVAzlClniqntf9sR/h/m5CAA4T87uAdVfigex06lH2X5
V4rav2PUrMAi1gIxtuv6Nvx+n6Pzj4Nr+ebfQ86syRENaEMdEgf+7eBaLoYOoghCNkMcJtv558Hl
OQhsQSgQFDUv5Iz4/8rBxRfyp3MrTBed5F0zLjyTr+VZfAt/Prfaqphkmll169CQURVjOjfF813q
uEIwLHZ/+nj+A/PIPWLmn86Rf3w1mHJgSPw7PM69fzd/ekr8PNFTacjqBhW12FI+LQn6U6jzTn9p
7rCqwIUQ/C9/TQh1vDr4iD2Lt8dfv2aVx6k9VFNxG+fgcULfumcJsZMq25BvH+wg/J8ANf/D3PSX
MJI/x178Bx8ruzNSPrDw2OL/+VhHHylZY5XlzV48ZkC9OPRT+NYb4lRmvvX/Ta74azgEnytBO77t
8wXvn6v9x9vpz59r4MArLU3/Fj5641Z4CGciUXyZ/4e9M1mO29q69Lv8c9xA3wxqUEAmsk9mw1YT
hCiR6PseT/9/UFVUiUkXGZ5XXIfta8tCEgmcs8/ea30LB+GA1jYCIKrZWfbc+lcpuovao9ncKai3
Ofx6TLKRHjqT9NNCd+jBRPht+r/N/GEon2i8id2m6d4VlUMJk/hFE7hJdK/Wd3qwS0ymV8uwc2AF
VOnKrF9mYELmF/YAOv6+pdkRLFC0nPNgOVJw5fdqdw2Q+wR3k/GiC6upWJnmytMuirEo5LOoXkwy
YSFh2CUDyL44N6KwigPaDWvqNnkt+MFCQO6i0MDaKCtjq8A8DYgAM+6sx+mnHiyQqaLu2oYvHD1e
kYTFwmnSfjEEPuCrc5gHl/mJ2tZR0zdTfBnNq2b+JGIQxyK47+Isl69lhDIbkn8hv3XejwYdBCIv
evW1sulIbIuwWirlszedPbTjgSv2Eaho4rQrPK3jsxEx0FeeEMRXw5ZQTwQq1DLSTiy2BSOwE5WZ
zGgKsD/kbt9yeRbQWFZQQvF39y94F3V15QuLMCeu95tnUvqnp8TS5Dk1zVCZxN6kd5S4mnxYn/oF
MBIDbESazHBHIjtnyWPleXDg61DZZz2ZdKNQ3ucNoTFfv4yf3gteBpFFh82Y4DbDunkZR1qRdIh1
9dKYP6mRUR339eToRW8xmWRY/e+vJrFA8tor80uofHz1OR7DgZkq/ZK01oOH3hiVdVs4xFbuhwqr
89dX+7S4mSzLpmpyRd57THofrwZ6vxNa2or3g4wyidp+oTbGg4Egt+nTnW6FD2OF5u/ri0ofEZi8
+lzVJGpYxNehUv7MqTZ/vfoj6Db4RkZ8X43aS2Osg7QzH9CQIMg043Ip0Wuxq0AflnXcr/EW8iwX
wX2Ydmcdv6cN6VbZACrPl0PYLXTq8K8/nzHf4w9LPokGKp5BnjgDS6N2843jUiLYSPata1YcjHbF
t41DCW0MqgRLcZhxq+J6jNeSO2yYsxTeYgZ0Y/F6w8U9WjCa7E6z1WuzjkCWuEihdtK23GhbY4Xx
qSVlpnSsA7q0Cl4JuJ3K5r/DD8AwT0IgyIjOFra6C2MafAeG+d/CHnr0WqNZe6xf/WuwhUn4I9n6
brDyliVDBycTbNmw6Sx4F+3l67txUybybf25G1BTRUnVUKzfPCM+ozMNkox1NR96xGy/fBKHQUfy
ClR2oDreu7HLH7CZySfYboY9pGRGLorKLQEd5Xb1iFWDAXl5LQ79LnrLX/k5QN8hW/z6c1qfloqb
zzk/dX89VZUv0mqaJ8zRBsEWDgbS+TaVm+/IkFlnLKPvAImU5/g4ud65e5busv24pdOPpuMYyyvs
aN4BVdUaw6N8QUubO2PohkwN2iUdS6FcJMGiCBZTvMc9aA4PTbAgz7gnVx0gee2wg3UEICwD0PVr
Y+dt+pN0Hi7gShs6A/QnSkT5dhgsSvRxuPmnO3XYTZpbw1/NT6P3U8xfmuaSlYg5bPU5OXp27oL+
WUVnxPP4N5z8Wh1wQbjf3Le5XLp92klqUkRJA8lNW//jfYs5b6Rwk81r+Ejv6U7aTHfRvj6mR6zl
a+FJfQTbd26xNTCWxk1G9jzcc3pSliuAqmmc/kc6LJPMwapTD5uqP1XVKhHwXztYEPjv0Ka15pKg
u0lbBeUyA6DRO8COxmhlao6HwJNYDxVAq1Pvox0n9uwH+45hLoVgWxa8dG7yo7wKWzwVT9EP/Uk6
dMfUFU5sPEppR+do7hzaPYvHtWViol6tjuSgBe8DIx9FXQg56rlVPy0YpxP5I9KkBlh1+Pou/sH2
fr6LyGLASSjkHt9sVGNEjZNS81y9g3cIH9utssFO4xSLZF+CxR+WAsyN3A1qXEWOldrpQd+0brLL
duGqXFjnfAM330V3i97laWzs5JCvv/6IknK77iIkJgnLZEkziCEhkvbjN12oOb03rxzPiblCi59L
2wgxODw13kc/kVn/d+ib7XpmL258f4v3LTHOendGny1aW73f1cWLaj2YzRbzpeEfMCmgxhq9dRQ6
5S8A2Yxlm3zbvI+AT+ko2tDKAE+IMMNs9TemS+unfyreZRwb+YM/PpsVZv0l/x40IaQTvGSoBM12
ieALs00uudiRQ/k65Yu6XIzo3KKjki4r5PrhKgnckGOiQb4VN1jitbOUuyTH0PFgzDatCGvxoShX
IM7n1bi+A3nOvPTYqKHT4s2RM7i6RyBSvJhd+8aHL5uVIS6jC5LkmfVJwvk1bndQ6XKkzMJKH19H
akU8a0Ro4LchoMNQlrPNu9IsqOf8iHwYNQfQAcWyjxzYQwJrpKI5PKIZ1jgxmtaNCZJiweza7ol8
r4x9OlyM4NS1h9oM3c58DI17GTkG8SU2tLmvH4HbUkYj85ACn1ddgS5rqjevupfKtT5Nc+CsiiGu
H0Cn6qNCnJOMWag0vtk5Pl1NIw9WJ1qZ0yDbyG1xIaaQT/Mwri6+af6e4/xodOEhF0umL0Ehf5P0
JkEZ+LCOobY1Ldy68nw8NDRx/vd/rf9NKOo1+mr/SvxNabeIpxZhluHeVuc6fxtEquiEBm5Ogin8
slzEvY+hGQevVRjYQJm0f32z/+EDKZylOKhSWmFmUThe//2BhD5SQzEYxItkek80+TWXwtEODH0P
MwAjo++tGoVNVUjPZLMdQ+JsNEbSnEbEM7PM5F8eZKnwKGs0Oj2KSri2dVNZsjYNtKrl6cLAYaWC
dApUCKR6WbrWJNHmT4Hycou1b/bleVH5e2GkZ22aEE0lGk66ShTfx7swhEpjmHkrglBD8iLGkF46
yQdPWvDkfX3Hb6tZTdMpUqhSDHE+NBs3jzehS2rgw227NGUjoH1bNgP9fuTcmB7jH4pCwHUsqd/s
n5TKn35CnfeK//FzctlbovtQyYVSFYV8iZF1mk4abQL1t5Uwr8yPU+KoER3lo+H/zOiMKR3i8YlF
gaa8eNAI2y7yF628V5uLVzxm4mkYdtlwHYvHsX4tgQsGwzVI9n1DCOZObfZUy6hN42ltjmvQPeO0
LgQ0+ssIBZQ0K4+hdD+nxqIBVx5tjHI9p+Sps2TbvJuqZThhnrKH4mzgsPBOWXug/5+KuA5YwFXh
WE5rdTzEwnvOmWOSNaeW0SgIrsHWqz7r/gXdt4FvzeAktDb4ICDqfVdWfiX5ozYu8+FY+4teX7PH
dcY5Qa6u7eD/Sdm7ZUTUA3uC9Ez60UW6EEgrZB7eJVtW/om0OuHJjB7ghcnBhRO2MfNEUZ5zF4Wt
rL557Urrfkr5MVPOYXmfcLzVm20krYKeeJ1xM4PeBTbaamEI+7BpF0VqLjFlLjDY0IFsfwVkrJvZ
T0ninqJqQfwNbLvQVyQVMgPM63M2cthZQ2PKtU1hLmUV+vhGN+474vX4pWGsO5VyrUdnMB9by0UK
LZNJRUnncXCe1+q6WCo42rXt10/1p12bskxWDRAYiggrRbvZtcswY7areeolCH2iAUcCS4rCZJqO
CgvvHSS9mWr9zVv7qZrWNBy2nLllFlIue1srBFhH2wFF/GXSf2f4iytIfBPYMt82c/Iw32vhCDlU
HdhM/bPSbAnV9LKV5B3U8rFJXRaUengRTDfB/YdaNMXMJNqQ5kyOAtp5lH54Pi42JqauTtFYbTFF
+7R2mOtGpxqllBJxZ8dtmbudtei2srFHE6A8UNVNJ8/DF3u2unYJAQ8ggea7neLi8xOhY5jbibkK
Y9RMROT35meuqi1xe+a/PX0FJop/Y527+HCcFET2d0H0PM+OiZBkAgR1sd1PTD/nHIDq0cAo2RGl
c5eQHjpg4tx9/c3CyPm0dBCoKym6wmHYpON3c2YxMf1hYVbkS6hs43A+UXX7ZKOdvCWhMu9EquQH
okCrZ5WJGWmtAN99lBtIuryzOG2HvLTdlCPpgLU72Cfq6/x/ZuVemD56upOiaYcuDUpKsXNSJ6nY
r+Mxn7aRcQiyw11Ory12RAQImqpuiIpBrfk2zEMk5bk1Z7wZfwFrS3Zd4ZLwZCU/rPDnGCH24wtw
vHw1hle8WvKwFl6Lk1QDjSUacOd3i0x/9MaHriVtgaBKefzpq2el6DgoHVT8iPpdgTSUOkCUUgeE
lF1Ud+P402z3Vi5yYLoITLHEdt9hxHG85iLCnOsYz7fbbAYXYNnWbDRwlb4KFDv172stX3rtK6pe
0qPQIVT3ojXOt2zkPNjGa5FtoDrIM0KXM3xok+RexkgajcX4KO1bGfPWCrOTLh7V8FL97Be+dOoT
p5jIaBMOUH4gT95pHm4V5LTdSgMYy9oWHGTMUWHTgYQkc7Q61dqjBOoj9jmOF3dls/w560S19jUH
Ots2qCEVfsMBAebwGkkwA97EOUWDMBBitFwpX2VVjZDVNZpfIJ6N1GNddxUjn49CXrUaSaHVgQ50
TKxJwAC/6o0bFK8FMsW6xX6qEM2mvxbJb025l/GhL4RhpcWrNqRmXke4s032Asp80CL2A1/mKvvx
KL8KwLenVeq5Igqri/DQigvptx+5AGNhcis9Gm7HipfVcAA8xn7QnZsjVlqTGS9v+YKNJlmhmo9c
z1jlELvydAnBE59D8dDEO9qqboJScTmobDzYXjbighSvVe9ovkMOqV8fwnaJKlBfWwvQwVgvXuD9
5T/8HTPjY/xTOAEYTiW7uwD92vRr1Dn1XUsvFUAlfZdL8MPP7AHv4bq8IkfuzqPKXuYwid5FTypJ
YM54rkD9PGXfnPlu0rpxKWio0WSGWZLIHE2ZBx5/F3iQUnyCsjL5EiGgWHZhIdoDqFwOiBgRFfyz
rWTBFIJIMxj0tXx0ulZu7RKdxg5+4WOgSg8Yhfe1GH+zZ3yqhekfmgYkLktimGjIN6Unqpk0FLx2
uERB0jq+JhP4nHXhv60o+dEVThGGoauwHsybnUlBsIx9eRQvUUhVgQXgEWnNSRU7DvlATMXphHX8
mzUTEMntmkmvkqalzhiKO88M4eNdV3RDILxslC7kB4STIxqLVFzTiELzn/puOUfR2ERK6dI6g5Ik
rAKe0+kxYY2lC19szDeSPV9Zfopmblm0yc6QLn6ELkV4McrSGbpjqLFm7MbgrdVPU/8mpc9GvROT
1649ldEpjx6z7n0yXVOhi4XR1jFgYiCDahYQtzCMzxoTuvBQlF2egShws9EBom8Ny5xKKtqGSICN
xdAv5NZJQoc3Bp8Sry6ThyDZmrSVXc1R1/KOhsaaQuRcLzlMOvQLF7SuVpILFHzZufXSP5pn70f+
DmzqvXjOl9oi3zFH4dcxNXLLpb7sXuKn9FV6KXfSRv4xngENs7v0Hj546D+MUWxiZfgDteskufF0
6YT1mG0UYz/052xlKusife3iX0TGIccTOxQIBzG6a/qNUKMqY/oVFutOu0ZwzPJnPI7lnhd8kl3k
eFK8s2ji+JskXGeKa8VEGENW43iD3dPhz91FvC9f0PWkcHXZbByDfie5DJCi6RoNtvESvn694XLQ
/fzwGKYiKvLcAfl8GhkbhKdm0k6XQFoo5XrQ19jVVNWVBtcDQdq6/HNVX8jhhhGcLZINiSDjh0Xc
h4r2+T4zXtv8SC/enA74+OkyqtIKW1gRLGdBU4iLEJUjfhYH1veL8FykTn7E8E3KDGpoW7/igENw
EqVL+c67js964qAeIWVIO6vP3aP0HlyyR9x/ytnfF2s+0LY8BG7Mb2D9QF4L8yHfe3cwqZd8xk32
WPzUHrGcunFmC2S2Xlnu37VZB+zQVZZ0BFyLFhEuH3Ad3BnrhACln0QxE2K/KSq7ku71O90ttsEP
dFkJ0XDLetO80wlk45Ts+kU7xHy0g3LAtukIy3QVr+Asuf4eu/kC5albLTnBCD8jGjS8UPjQftBr
Ea/e3rvHpDmLWX6Lv+WNv0LLrEQOzp/ykG/7o7LGT/S7ZrVe5q78Kj9FOxy62hlDCOqq3uaNI70Q
azIg73jZj1uNHipsfvi6zKy634VxHjuMWtegmFbasLcCN6px7sKVRABsoyszLuJL9hQf9JeWrAW+
kkP6UJY2fwDZ54/KW+gCie3uQGZgY9e6E8QOAJaey/Vrq951cKm6Q04gl5U+1+MWMI3B+v7arWEg
AxQDt4VMMFiFUHbOMdKph/639tYdiDbCF0puUm/aKTNKzLUyrw0IIQcjvYc2KV7V2kpujjH6bdM1
VLhuYGAg29rBG2kkuNZ1GBkR4RULsXU98pIs+F47RXI1oj0VjNuumW+D/hzTYvXxZb2rIfXUVWFE
TJh1uarVQ45voL7rOZpEy6ZZ8A8xb5vFClJM07PU2ROPi0fEy4IhYs/UgvEdk8hvThGfWyC6rsyT
Ho10NUpc66a+VbUqJUs9nS4pIk7b6HnDvXCA/Nox74AovG3ii1TtibY4ZXDoNJSMGFgFJxU1WrxK
/M2O/akjxcdh2yB5TZaZr92O8ioFoXHfBtJFerYya1yKGgEyRc5YYzC/2acY9X1aanRNpjKwIFwS
SXfbjRATT+lIy5guwyJdl9v2OOz7R3R8rrXsT7waQIwnyUmDLRzAOetFXkq0iB/kk3o/RraJXtuJ
uhNuTqJ6TYHzCCdhNwTckaF2XpmBbf6aHkbRdrSfaeoQ8ag36NSIc1/Qy6x5tk+ysUybuwR3SLc0
UKzhKo8gDwApJM7bxvn5Pr/od+NL22FqBd9xHLslAiDxBD5nJ79Ua3+T7pvltPVX4cq6xCtyaXbj
CYTeit7qE7/ujuX9kfTTfXGU3Z51STliqCqjo8EjCSKXsDOMNdV2nIXthwnHUHwgE7SNFiqOK4eO
r1rOyyGsqrJbCsZZYssBGo2PT3P6k/Awr40H8cTH93/klOEP4on5mvisvAuskcmOPrFB7ujLNC2Y
w3AgYo3RT8pFX0CUdCAEuNOe+tZF/7iQF7I7vWOBn3PgHzI4kE5RO3ze+KHnvTPt8o0bPS8162mr
PwcXMobC+/yeoxB0yTPUxuCty+Zd0/ptnXoBB5gDu51/Xr92LFqMktBUy3b7ni9JnLkLn2mbbM0j
ETZr/RK9YYjf9dtqT1bcr3ErH+JXC/QDKxYcs/mvwrCNHhSMkxYJFhyh7UbaadjTNGfS90l3rr2d
WR9hqQhYsLZJh6V4P3TntjmF4O1VMGfujEOA+CUBC2bRYXlYAAmx6pVFxCsO/3BFKnc/i3Gxvjs6
3BNsVCzc6CkdDXcX7OcnK7NnZYFgz1DsU9EeZHk9wmQbL7IKHw7yk4NTXMj2QntImjuhgbqoHazw
sfARuNrGN33df3hnmVQgQlJk5JuieDNYMVvwat7QTBfCCYo7MnUyEqSASXvdALW90cZ/vUZYsilJ
jEhUZiW8vB/LywgGY9T3AmRwGspOA3R50VTlNhfj36Mp6N81iT91AGjuUHPIBExKqPDMm56lFRVK
1wZmfIlqr4AUk75qctaeFCPGddb8Iv/MC0dOSUGTLy2ED0YwwFzLMrZUne2qSUGzsVvp1igQEk6M
VWEREQTr7tfXpdPt18Cdpxs0d9dFXYPjc9Ndx/Ep4mRPw0sxAWUSqnb298Im47DjTECnNl9fTrrt
5c7XMxWFmeQsg0CJ/fFriAukzqAmwosZTv0uKcf9EHmmG9dBvQjD6Rdg8XI5khe3HM2JQUtgklQn
qYQ7Y4TadRVnRn6eisBd1VvrltDS1iuMfYHL8etPan26M9Ksn5iVnAjzOZvc3Jk6FUovrpTpKv9o
uR56xc5O7oU7daVdvZW5TZf5mXlpcPW3+ZvyxFLPUDT8gQFAIM9OBZaHWQf2p5tSgBGWgQCiPRKI
pRB6gteSaL94qXkLmdaPFLL/X1v1qHZr65JGO1/aZdDuyh1V3hzpVNnZyMDJtUwHPJZmYupLNlKD
E40iwmX0aRFBrJJZdiC2IjbPpKX1lPvRMiTw5E/VMu74W0wd4Wu+HM8ljn/DJiCFVYJORqfQInFC
yiVqOfajp4bVD40VzvzICaJFRRGoOUX/zS3+I3r5e4aArNA05mePOYKh6erNGhDrkkH7FWj6VFT7
rE0JSzDIagOrwrETIw9+cv0neQuiXcRUV6l4p0ree2TF+YahyOmbL/xmX0d4q2js6yaPNsJd8aam
4Sgc6LyyAL3kUGKKk9ypat+tvPCXJLdUrQ9jl6+jnvSUr687/74fbwLXVU36hQxwkRTfrBSZUqSW
XocZpggBwj+irmIg4zvUPYK7QpBrhl4vv77k50eb0ZWEOE+kk6D/UZb+3eCAHdbUklKmV/z6Hbab
3UjqDIc8qnnyAdx/fbH5RVJ5gyya3dLNwjv4ePYKTeO+RuUz3nAKbMV8y6X2YUzC7yrT2+KM354m
AtIGysF5W7lp3SilItLc9vurN8W03DIM6KLMyObrH+nPZnHznWnEEKOJNXFcmH/kbX/NJCNVGWqp
1LureaDpRuvVHu6DCPMH+RG8/hR9DuDMMlybyQmbuC8uNeodBK3Zw2xEznZRcCGwsxh2hbaMvBUG
WAdTCBgdOV0UzbIdFhBGleoe31HiLyCfDsLCUtcEhePT1rxdIy0NDorWzleXo7qsprUF80BjRL2Q
3jlOMrUeKJUaR/cX4X16Lz0agyPiygid4jin37KcPcadTdhFGSwlAD1Un51DMEvOyDA5QihvwvWQ
HiPD7f8c4iffMQXINURpuKWyxHsc7Zp0LXqruF8BW1+139zkTzsFewT/UxAfowVDqfdxp1BFIQ1C
YEWze5M0we6OGR8eIGKGuqZ6brX8LqCd//UX+0mXqEuQ5Jkz8xjND+uf4v+vLzYzgj5LNF28MpOM
OAYOizE1giW0XLRdXa0uREWkJdQN60xo4B1Aqv7XP7bBsUpBoq1ZEoGk87v71ycQ/cnHVDtk10RQ
H5MwDR3wwZ4TlVm5bCIgvVH+3hp58s1P/nlJYAlGj4kJQUF8LSofL1u3YwyUFgzNqFf1tjFXAlo8
LdAcMEXCN/3Ff7jLJjWAwaogoxNEZ/bxYkIjtnhwcy7Wm9dSxIiYQTLPy/egPwHbL9htW5LXLEZI
SZF/Uwj+w9VRnkKApPygNMM9+PHqRE3IASD26ipkosXMglSYzD8orVYuNIgH474vo4ghoP/IZO75
6wfs823+kxKuEMGJc4Sl9+O1ZUiWPgEb1bXGN1TWQFbxcLBetLo9WPW36xS/28dliqvRFlNR1CM5
v21kW71YIfHT6ivSimZNI6tvNoMw+XYr64+KHBDmkRXErCgYrr7+OT9pQZGAE3HEV0wjF1WKIn/8
QQN+GkMomICl6YjIrRLvA/TQWXttG2GXVQpvscxIemgM8qXZEBwUoiYG/I1uQeiTiClxm0l0DfAR
15o5+zcf77Y85+PhpFLY7RnsgyG92eyjIhEQ4/riZSwbsDnD+B50Ze3qeVHbcsx0n2KAILmQUaYV
D6zMDYfoMnhqQplhl5qqbmO2+PN0yr1Cucha0i6rdA6nir75qJ+eGOSqFsU51iDFpFK/+aRdNvX6
kOnF1QITgUCPiYlVwJfw5PgX/Lvmmy/u0wY6a7J15h5oLiRKs5t1wCJRRsrg619HY1CQlKNbSbw2
+eYd1ObK7sOTKZsqEhr6NgwCUOLeLO49GRl5LSfhtUSsFuIKl18UabjUwbQJyjDf6ypqNfj0DIHV
stjp4BFsS4BfMLRwxgEOnHLPil1vQt4zGNq2I9jwWGihsoMcRDbc9KyaKaPdKtLvrEBANzS18Cbk
XyZCXiHwXi0/EDZ8DLqlNIXlZDjiFqbbnZFzk8DxMASRQqWBJCzEXn6x0mwRKQ1fANHoq8IQ63NL
d9RrTCLVjGXiydYFWQEu5fxklM14bMJvytPPJyduGTJE/DFsT2xON99MHaqm2dZJdJ2aFLc6ESxO
B1oaqKIETB1w+yKMGm/btvGJxfwe88+cuWC9iY14gGC+VAa1e1JlUkoq+gCVTIYvXFj1m+1Lvu3E
YyxChiQjp6EOMzncf3zxSznzW2uOc9J6IVwpfafc4bQUlhBF8cM2PE6tB+yyJGuEATnS06Zdw+zj
gVYxZIIBCE9+9kLiUboFvLdPja7ZxGq7CpO63hOPums8SV5/vRx8KjV4BHECWPO2iylAvynBlTar
hEDru1nRZa0UHgo8u2DnAB3bptXndmIO7eLfX5MFcq43wKOzSH68Tz0hZZJsdtUFktyvKanf0iB5
gt+ySU2PTZC5lyAG7tfXlP54qD6+d9T7XGzW0lnzivLxqrGiVLKeNMMlCxdKdtDVK7honDmPILn8
qrV96VlLD/iQmnKb6mh20GaGNneFMypR8ORnhhhlffw8Y+pgynaIhFoonNSwgZMbBvJrQoohvxrA
c7JXAqrxU+0qGn54f+TuDj8hDbE15IKRHLbh2KHuKcjJJcQ7WRjkgcecNTkIPQJGcLriIZVe+3JZ
M75rtQ2xKFbwjuyXMD0b0YdHRz1VH/R8bT5lkBKyZ0XZ9RhtJNKdnfqkmQDEmYQh+GFMqhP/6QAx
tNvhXSguMd3xtATeSWjuQdXvjOrBo3+nP6kJqLwYEo1vVxeAFV3uFr4DjVXRjmOxGEHxvbDqMvAK
tY1nuMYsM+W3WsYZ5gq2c4SQK3zTX39zn3cBiwOoiVGGtjs12s16mYhjDzBcZoVUCCX1BpqbHlge
ZLV538XfPJqswZ+WZy7Hm2CxG1jz3358TEItTcWwVPtLq7q9fM51Et3v6hn9I5aOVi812ISm9myY
P63i4PEl5t41aJ6DdlsrL4r6JqlvQ0+Lqzj5xVsiHAKPvFpSCp8mMnsaZm07T2QGA4nhYYQQoEZP
PgHwTQuWy9PdkDGZEDmNx0QDUQXYfdL3Nl576YMDnEHw3C227LH4LQP6mxT6F3xDdQsJQ4/spix4
np8sbzsGla3h5ul1DR8qfXU6KUPdgPoVlkqfOaPTI6BT+5bWSU9TjsZy3CxGwrkTZmlWjp8hyu1m
pCcpquiDeXTInROUN0n7HQqFnUkn63ngMFXh+yJmCjPPyvOfy5xIdz76SD8bUJAtY2HqPZH+6iOq
GFskYIFcTZD5DLi7F+0H1oGeXjxMxMcOsVLiyOa5Ki5R/FtleBzLFv2AjRkkkNvvLf8cVi+5fhFR
zATPOdodfVdanHQxFCF0SyOI3iCZrI2Vr9riBfkUMuZhkSioJ2be60rQFia6dDrRJRGo9vSYs+eR
IEVmukOfhTla+yC/S1cCJWZOkIq4K97LOBVUx+ADB8u2OAtnpoLdq7IbUujBi3CVQy7HB8yKMIfi
2DX9GtRr8iJHyccmSVav+drLj4K1zP0ls6A0WHTkZMRLn7DuYKG3KyMiinFFLmnubYG9G/0Pq6Yl
uZGNTTm6UeWS8MgaUyEI2Ud//vEw3jUVInT8cfXwRI4387gXkggH5riocHsAM4/9b6iujPNaEzKU
w4C2ku9hdJK/kMlbv3kmfCqZfhjdz4kn08S8Quzkn1l1izmfdYznhKmotcrbpWIuzGGHHp6lkD+y
bl8J1xhlVLzhTDbIWwIQTIW8dZi7Rx2hSFa/xvM8GV4N4SfSWeXDC/AIpTPAP2+4Rgwba22JWcSs
Njo7eh4/ZMEh82DIrWR/FaRb1V950T5ut1GyLdv5eK9Ma9SRGVl42U6XFlAhUu0y9k8Y+ZTuoU3c
FGbN3WiuBpUIqfsqxhp4kdpTy+Dfe5J5PaZhA3PEMvcI2QkFJtnUYkSKDGqrM5DMv2k0qfNuf7Pf
GKjgOOOJskS596l6zZs8bMbuMjEADNGWJtD2jKwZ3VESr1GU9Jup1Ps7tQE/Uaf+PhvkkHgzL1gF
Il2UEmwEuQyDxYuAYq6MKX+NTmkcQyem1Ew9Rih2a3X3ZpTdN948v5VhURlA2/NZCJYh1mrIa16V
gFVsrStAxddsU4klEp8ZPFmNAlfaSEvUsh2+E3Opl40TJjp6zylfxR3SrK9X8s/HT2oiHIfzOdAS
Re2P+uivA75QaLAtAiG5yp7Yn/SgW5Sw5GWVfJWpk9iMyXMVTf91aGuIGVCivzt9f/pO+ACzP3D2
Ps6n75uuq9ZKnTFpWnLl8KaCZz7RDRjdolHfwxrpYNMQg5pUNIercejB+0y/MY0zcyp40L++F/O3
/+HpmD+JajElETmgIvr5uM30UxJYSdRB5E7EF1+DNBiPnLhySt2VLh81i3X96yt+Lk/nS+pgFpDw
axz/bg7gWaok9SSrtD7rvlmYBNM4TWz8UgrLPKXkEHt6K2/0CtCamdfe0lOhmQ3yvcJmuC1NMi9r
PX3w5Yr/jGApSqCsc5oqti35zQAR4+B+Hr65S39UXR9vEy4DchNJlWFyIt6W1OHkhQT3ljEyOJ6P
TsqCVTeIstN7sHyAvzfLIukmW/Y5LumodSOyyE8kfMc+48Y2SzpXhXO6GkWIhHILeA4IvxO3vuT6
Xq1DcSX4yjRmD0waIcaoG0J2pUJfjzmqqyAIf42ZUe9HKV31kF+++enUT8+ACvqZRULUVGwcxk2p
UY/F4OXqFF9lTBV2b9b3oxitv/nWP9UzyseL3Hzrnq/FIEc9hDS1yKBjMlI3lKoCHQ1/Uk0cf4Yv
u7qe0IpNdMJdauu5bMF4J4UbGWLlJpy4pV6+G0z8QT3Zq/PUyRGRMiymaETnisrXG/AupbqKuU8w
1wVA70VcCIZrLfh2le9K+c9v8dxMl+limcosWbx5i4vQhAYdTMJFbxA2EbIIwFfsaA6YhAMFBYcW
nbqg9fcaydGO7wPqGPhvEGhBQf369v5p4d88oEwu9Bk6wgiDU+rH97ixVG/kmCRc2jJZaY1C6HjD
XRQmdZNrMiYFuQBghSpPjTWiy0flzgobigR8EkswqokNrr9bRcZ3QsZ//GDSjHgA9CAqQCo+frCs
6LMogYl1KS2yjRq/vyikr1AfJAvWNsy/WfPStcBrPb7DNCD1kj6CY4yopDrSdRxFCK55Ojx/fb/+
YRHiFM+qx7dHhppk3Zz9qrYLo9Ev/Gvimdlx4jyrK+3KS8x+N2WEJnlWBU/F9J2B4GxH5Vc5el3o
O02TlkRzDvmeXLSlKmbC2q+blFpBf8+sYHTLESrXgC/izwf+//m4/8VC8f+Ox/2f2e+8qn7+DVPh
1/8vBpD0H1qHLMo87hZaf6b8/wel8h/G6ASioM+1ZCb/cwvtf6NUVPk/f9oivCJsd9RF/Hak7jTB
//gv/pWqaOL8G81soPlR/RfJuH/cV//3jTQYWNNaQAg5txbYMdR51f2ryIBoLTRqhfIfzqX4GnaR
cVIHNne404SRiaSC/zd159bcuJFt6b8yMe/pSNyBh3nhnSIlkbqXXhCSSsL9nkAC+PXzsd094Sr7
uI4jzstEtDtslyySYCKRe++1vgXfsYJE6PmPg5erXdg3Akh2fWSCFm2DHOMOdPWRn0mLabj1YCcD
sxyTp7G9VP0MNIFvNf6Go0GJD3L4KGT7Okf5sBqIag15IG09q8jXY09UO2eybJ+7eNOofCrAtXb7
2hrJazP630jMTVd4Xg5ExDwimydUBsrdNmxw1/uFWDZj+Vi7jM7JrvwMgxz3L7qAKmIUk+viuZmG
gQbB5F2ZZqW2Fslla6MwPO6TzkdoM6oPW8g73kpxPWQw4CqNuFGP3aLE5LJoawIeoxmLZmEwdC67
eV4SpEi0kHYHkNMVe7hWB9UaYjNFfbmefXfeKN1Ga0JlvvPgClcJwDYsMMW2hyH+kOb1nRXV38MM
j/UQmlzpxPkigvvKHyF2Iymwd5mHFLEy853IiCSoi3rG3OKXv0vV/tFd+1AV/O9nLhfsmI+KSHnI
yuq/GXy9/axu3orP7udfdXk3/+93kan973e3elNvP/zDulSc88/9ZzvdfXZ9rv6zui8/+d/9w//1
+a/f8jDVn//nf39Ufakuvy2CPPbHexRVyd/d1Tef9duPgKTLz/9+V/v+b+zKlsdZNIBgw937n7va
l79xZsT4aV7+j9EBf/Ifspf8zba55eho2w5AvsuJ/t93ten+djm0MeG6WIHQSv6zvGtp/nhiFtRQ
YIckXcMf7+dUFIRy6LSlgHLac1dwOInjsNi3ZHqiBxHiLM0qJwlXIaKCNUhXZ2u2ndim0LnvgN8G
S0iWzTpsi3CXxFOy5lTefxFkxwJ3puwdmP6w8zMPG12UpsNnHicOnvqCJEPdm4RHk9tWsOFtpWvH
900IWTmuINba8QW3x/m1Wpq9Hq8pySKO88QJRLMhPzNdBauU2pc+O8kfOwvj8DmQRXIFUlU+zPWF
zp4moX+XFb7B8Ef5L4N0THadPH+fnTH91mX9mK8agaHVJUmYZknhHwAXI1aIZOZfm2SW0JOidei3
orzSo+ftQTcl+6aIvbuwIFbYinXz3JgVhZ/SQXZxqBlI9Q1lW5uxaarPJC3Hc2PGNsaBPsYwoLsg
XoAZrm+aZGquXTkwp08K56Rg/pCLHB26BKSiKpxx14R6uhsYKb0UphM9JlmDe9BMg0vUB4jppR1b
8+tQKXUoCuDQCMaL5CXEOTKuwZX4WyIo1bFPzPp1dJA9OpPbfVlsxzepXcC+n5U8pl3AaSSJHLqP
JEvniz4bjH2Tzv4zwVn0NbrZuprGOkoWZo90ZTF5qYkeKLbb59CO/G6JFM/4qAFnflQkYu9n1dXf
M6eGDpMK5D/zADyoLOW06kDpbzqLfk47MDgs/WJrqYc6QtJYsetSglfPY27soD2Xa2LSAxyUYbOE
apjeRbI8k+AFdf2hrHHlpo721hP5IvDBCxdgc0D2Ygb9MbZ3saHodNBTm2exirC63FXJZOxwYiFp
rL4iKiE02ElOSAVOM2H16zKd38k92xlBsRVGhhsCwCmmqWpl6hxto33XlTY8kIK8LnbfNe5OwlKC
N3IPiCv2T+bkOl9pCd3CM0YSWXh+ktFtcvwrfeOrrgf9JF2/WzeUrMsmh3lg85c/GgC6dbILcoJ+
g0KDvgOS1Pr+auzeXZO4RrulBhTBFh20WNY8WqT56hi8rYyswZA5U5KlW08E5as5jc7GBzdvD/Wm
FNljhm84lw+9xfi7iK/r3nf3eRaiQUfMWfqo2svhbEhUwXahT9pCiNqqfht1+Y4h9geB4v6Cx+S6
MMJnl2a25SC9jZOZc/4EMlX5ct/K5tZuRHIVE2QZVQ7xStF3D/ZW37busDCdz8RzT1kS0hDXdb0y
PIWKd3JrXKCxv/Dm0F/pXBzQOxwLPNeLLjP40PrkEXMbe3oJ8oykrDYXvMfkbo69cxHSTgcbCORK
Jdm2JdUTvVF44wwkkBAiVZAvvFIz9i4v0Kv80q6jPMQf6KeohFmJFFElSpfiWeLshOzegKwfQjKI
HXtPUva92ZRfff6o/VkuQ8LCCBpirmdxf5q5i/pOYZ2WjJ2uSBowSbix9oFBwdFy1z14g+mfgHuz
QKC+zlNyhZT9Uai8PEEv5KOTiVAnHkcbUaxoKTEgGDbE+E20T637sgGY1UZn6mWSK8Uoz1MbeV9w
u8NFPIXrfiDuFsy5dePZ8xscRonHB8/ymz3VDL+Is8SJnMbk1dDEL85u2/Zvo82XZoxle6ttJ9oK
xRBZmjV+xqgGzlvThV0NtRFeZZVMsQjOs/FYDbJexWyxB6LCbomXrD8mPVtvotLJBwHE5adVSJLS
287eJ02jscFUzoockHpVaf3kKNEBRw+dnSOMp7wigDkwapZbKhAROXgrXBDwV3NWg3+eMKQu3cx2
v/yRaQ6EYizfkb2cfVmtu1695siO1AQBxhbzeDAIfboqa8lYdLQxUKjuhrCZGk3rYD+AUu7PJl3P
kjizUzIObz2E6VNpUR16g+wuWqPwNqS99xFWofeRFyGsXiZ09k1A7hqhECatdxW3fgmxaRrXvkgr
MhOp83hwMUsIuwehB46ukXEuIuNjtme1iQGZb5zYNR8GUQ+rojIQe8uc5myTZeMxJx7oEMaz96LG
5r4pJLOLilSrNzB+GAlSOEdDSiBslB5TcsVD5FPQm82oAPND6t+VDgxSX7JxgpKkt5eIB+yynY2n
dOwcYzXFiB/psbvte0329M7JK31Qgw3LlZLvxkPygnYsbbFH27M26jXbWL6C2Q7uLdO9xfSKdda2
10aiQLaHw9420Uf0QxCR2dcQO0SyNflKR6tQ7k2vXvK6Ld6rtraWaWYbuLvHcE3aJH5pt+T+Rg4e
qzzb8FWAqJC0wFJB0qCdXkxiqDzdDMt/bAo6X3zQhbSQPxoeHh/fKl9DI5vLlbTlnBHHFjynMeqN
hT9fTF5BopHbCySkbUDz0ipxwNgKozf6Tgr9+ETmtrX0g+i6tEPKcVr+5Ij0q0FBhhlTeEEu0dd+
+9IyiNGj/eXL0WOeNhrr2CVjxp6HRw7wPKShmlwnwhqQ7jsutgdXLAhWvqotXMJkY1gQrRHJTuC+
qJzJ/UAH0+3my28VxbeM6JlNZX4XnhpA4gRvIyY12y2dfWUTlDD2+r3ImqNfed6ysEROzIv+HEaN
NoTsCvzrSq9NfQn5tjH5zflg7iyBwI9006XrTVc+PYRgIF7Jwy5vN+jqXTPb6LAOlpYVMQZw5NWc
ByvkbfuyHp7kJF5Ht7l0AjysTpwZDtOgx0U8W1+YQW/nqM9hUukrS9g7wi6uU3xhauwAk8/Mx0pX
fpD0hvNkmmmuI2BIHP7G0Faz9qzua5LuzTjeuk77bSis02gTpFZZogGpw4gOX2LsNcWnUjiWI3/F
XgQqIWpeOeSoA4R2PgfdrW3gkyg0W9CjByc7R/1BgtJm7nlR6cb1wZsobUp4ggYEZ7e57lxreEmG
fmeNDCAKuezJGABIc4wMF36Hv1I5OXqxYHLUqZtSxJuBIDDqx02nymei2unCl8WT4TBi8uR+Mk/E
e+JLmPayc+VV2hjBgq9lRZLAWyILYhdsd1kpuOCZNZ8dNzpOCRa93DsNCm5AXNigL0H90456nim7
Nv6o9g4DHD9xDdxVKvKuCGtYNHYf7weseiMngCvyYxlFg1QvZ//LhBCft/cxuaYkG2Yv9TizQ8fh
R+CRoCKLYwZ5h5J5eHfn5GzpEHZkwWIFD73o7eLV10l6bAD+Z1IiJDHmcxw6N17OvHrAbVbK8WUq
fPw1vd1iVHfXjpnmG5dgvmvbFvZN5t43efrkj+XeEWSDNUl+ZzHNHt0QRlFVSVILxbzXvt1+F4lz
6KLUWvRh+Tgk8gGLFpPpojuyZjMOXcWLHyR4lmpwalPuz9xl2cbOKs0jjxG+68wnWp34bCpyS1TO
xD4QmQ9bM/9GevqiG4hYQ6SzMRxtLgg8KuiflSLcOgWWXSI5a+bh6Q24/WNRc6iFOXHXR+6uhrM4
Cv/B6sF7AGaM73sjQ1WN0FLnuN2Tiju6mpZ98j31nVNvya2mjxo7DHW1Jt6imYIj5qutjb+IrsDJ
jfIDAQTX8VzneEciGqBJOezqTGHwiFhv0wx7mPRw9A0mxgoB8HKqnZQBpCDOaszozw4fSMrTjePV
NNFHuuuO2+9bH76/bUyfbPyCFMOJs+i+n/D3RAZnKiJhOZuS+0X4WzAuEZbX984UiaWXSfdRkFYj
IXEcZV0dSGZi4JRiszFgF9j5Lg9wMWj/kAr50HLkMRvrvRlaKgXl3A4dm2g9WEtzNm5DhxYOIRJH
nklHGVZPYpybpTT9q4hN3PcrjPnGLs7zGA+mupXGbeKb+86dziX9D74RF+dOb3KzmnPKUa4+hJ64
t6UK1l0Xv4quuE6hxw+afJUA3J1I2Kfb+sHtdNEsZBtAjtah+y0c64WTSsqwQb+zYHkOTy0eSSIl
RNx3Gx6gXw7qwiWPx2M64SSIzOhGjDbmRPnCYYoBM3mPqzTByBQG0BW9trz3Eu+mKk2DbbXKngYX
BmxvG5c9KWU5zDin3AqR84CTthTNPmi/t26oVxPqQIB7873Hs2UZhk/CGABYoyspcjj9NQfXXOAR
kzxZXIxgYYZzI8xAw2tmTEtIE/5HmSXja+8GN4m4SoQiH9qNCNqzjqbk7Sg1oC8wfUHd23AAUqTx
xKmPD06Ri5dVjwKDsXbN71kvGPsTWb63MnspGntb1tEjQUMcQwIATJ1Se79y0DJYF0Zrq+4LbcXc
Yo3P9ewJUXHdc5mBHTYTdVt1yYenxNkz4PR6NJRck0HyFFwZBHNsm14utetzWBbaiDcxsNsBpCT4
zBszNV7ahkOaZVbHKlWfozcnN3WAEdc2y/eJH1Ghma+GIWw3mTC3IjBeBlMydoyM7s4ghG8/wvWC
IkGNwPQzXbBFvibIlmD/RMOp8Iv57McsKSOR4EyYknsX3JFXl6eqUXeJYdv4aXuMd0N5tGq33Q81
RExRivcCiu/cxG+ejclMIPtdSBLwoLC1L15Vty+l9m6JCElW1BH1KlJ0xCy8tK5BaJ7HlJrcC9B+
he3fOYF4aEQ+7dKwdhYkbR10UH9CT4UOItvxgOS4WIZWZ9L1NKJthIHPqUdi2OUd33yxxuSTrB10
THmnyCfplb+SHX5ElmdxTQAm/lVTr+lnREsV0x9wE3NP7jPD/sYkMTy87+xxo9va2ArSAWAkDgfi
hHegpB+Mtqi3Y5OobWcWcgUFHlngdJUO9keHfCUKblPCJ6Pe/wBJAAFOpZ/kWvsLE/85Uq1LGjCB
hoF5KgAO9RNHao+T12RX/CoQBlH1OFS1AT3R2EZxcmjSHHlSfNEwpYYP24CIV03ciBmJaqEnW5Fl
ILlRcYrWKVGWLSHDMQHjief0q1m2xm4WLZ+UWDeO/itocTgikdWvJ4GyaBgS41gLF525JKtnxsA5
RLe2rDZzp+dlozFn8a0u2uYZQIaz18RJrWLXJSOuDr+x1d7YQXifX7ITGrgsRGRrPqgGJdrGt1Vo
vpTmeOob/E+u1t0xDv2ruqZLrf3PvgLWM09GuuzR/+OSGs9GaZhLL8XBWQA2X/BcxQGp+nNpNc/G
YD36MU9dd1TbJoQ3QiKhNDhbKfxYKi82wQhQRfVrszaXiSYhRDTxXiTJyTa7d1Vkj4TQg/KqTnTL
IGpk/sU1kjwQwnZuzeYrDKPLSgkBIs5VxSabLEUkSGxwSviP2VdG2NgyssSdJdKTrGdWenEJUiXf
2e158Mw8+zJWDxJ+7ttZvGvBXjtPGHy8OXdo5OjuozN0iEnb3kQmYdORg6Nrxuo9xesmajek4H2l
OMQ06AlpjMNj1A7bTHAYrWmvwGKlOqmn5slKCMjxeRIMdcdPohSFUWLeFo7rbetGyn0+hiYWW1vE
ZzefAXUGnB8onFbRML/wjpfWUCDXxmaQ2WvRFO0tnOLyChxI8zxYDhTbDjQGcYbfen8+TROBaa3l
3lcRF3EmvHVKOASYsfNUjyOFx0SgMoYY0WfNPbiSdRwmL+S0j9uidR9aw7tG2XxNdBbFQXGdO482
Y5ZVVpTPSWvuMzF9dk5w7ER7G6ts3fMQ3Vg+YS2l36u1EPa3ooQB6pl43LgeLpiAmo1+nbMUyQxZ
VwMhso7YBaklWeiXfGOEYlEOEVxH4RWRpnAbXR8/jSfT5/ayuUADCh3nOcmriwYj3qBf33flfISt
uCG/8Y6wJERjYfwEG5JxgUw3vU1KSjPcGGiLtdGc+6i/poSFbhPp28qfqThgcjAJzo70Bbiu5aG1
8w5mhrciLWcj8+A05Ow7PDuXnglYc6xTQKyyuumFfxs0Zsr5ObsNbTvZMjHcheUl1ZRmLc+nTMZ3
+Vw+2+MoN+5g1CvHQ6upECFOBLwARZPniBrBSlvkMjrU21qw9QxDJBmDPwO63CXQtTDBIK6M2mVB
72cKRrnQxQcNsTU5dRiRYsM7aQcw0Vw5WyBIZP1g1/RbDios9T3qXqJdD8L2j2S73FJ4XhXK+R7W
hDdlxsM45LABc/EUV7SwugpDYTk991GyM0ky9tr6HupLs/Kq5yDjpC0TxFztZO30eC8DTj4ttX8P
FHQmUGqTyr57zQ3jVcjuIGJcOQIHOt3TbllJ/BN4V0mF6U4qgEA0x9NDrqfbQakrbqmjNWePwxC4
C+3ppzKpiUJtk0U2QVYpfQxcCE5cVSJzrI3zVPUm9RVprIM6cFOAhiqWjO2eQmqChS0Ervr6lOr2
JSU6cGl4LboKN0CVaoX469vmkAGFxGd4mzjWPf6zvd/7t40YF61JPmOaf3o9TS7akdnSoEeWk/tk
mZdauX2taxeFtEtb1tTbItpKc7pxppJdgLgcMy3mVWNSQrcmR/vIaddekzcryUHfdjl8zjq58Sxq
vwK1WdHhTkU6m+rsyi9hmoRWvh9S40PG4slSTIoJXq1W0go+k7hHxkhg2lIO7HVDlk93PYrKNcGN
9TO9RSutwlWsqWQiTuexFa2ayfmGNvtbTrG0yqXOjuEINVjOLfiaoAXor69cYuQ3CZa2qa04Zg0z
sPvO2mH8sR11hdXxS1d9/OhKFy2647W7eeZLGbJgOJczyYpTwli+7Zp27SpfbwMy9uAA9AeMTGoh
8uxohdCAvJeM8mM9ddj65/wjSfv1bNM8K0j0HccBhw8npbZ+9J3wW14Exor+yyKRb0EePchhPPpD
uAFlkZscHBtnJQf/K+KkTmT8Avfqq5m3H6W8sLSS9Yj2NXPEs0NADxaT9azznT8OT3MW7+cy/T7x
3eIBABAS3wvzLKjzlO2hKsjPpgR9o1zr2PvRMUzrNRHyu/TCCVOGSNfBBWLWpbRTE3eYDjKJbHIC
Er1sAbGJgMbU9JSaDaIfxiw8eTFAzOnD3OYn5iMcb32GAiGto5byjgB0yCijjh7clja0H7Cn0DFi
v4PC3Njmti9jME4Zx9hw40G03EC1enThhzJHMU7ZSFiusGtLL+JObxKdz3AU+2oz0dJcN9O1mfgf
Y33X9nbs0RSF1DCVHzy9KQlVlA4UHHprxtGNgtaZOTAltaGWSjsbT0JhMWiOeB3nErU0sfhtfWRB
y7iSNx0rq3PHewq4W4d9gj923aPjV/vAbAgt5+yKgx1By5B7q3YU2LJJfU9odYvkO0fKJ5+B1Dqr
WTMZ57e9mAwP8SvWh4y8qri49EBbF/Rk6K6iki6iwYAgCT5Nn73Ji9PdGCdnd7xk2A8GzCUhdybd
b9rE7Zei1yF4cq4GG1BBychlhPqVFBXi6DlJdlT89SFIOKLRiOaEy/NyIaqgXg8YLlpKbdgKEqrd
JZGqH9xd58ebSopT3ZONhdCM/uoI7So03U2KALFNzFer58aZLbGKa/DZjeMsR8JRGFso7r6ciTpD
alfI68Fxul1hp/Rz0tl9KJsAH0WCnPU0WiAvJzo8rx6im+s2LKs3p6OJxuYWwaruDAN9mFsoDqRd
bK86EjsXVpUeaBGd9aQDueoxL1wgmKP7kNdyUCsRFgDf+zRnMCjDQW1KAyUx+w7NAxOaRJK8FxMi
8cDpTuSOoCJ20w855cfK8DZjWhSLMZuvDWGTzxeSE+y79c1Mu+C9IZn9NOYpwW556p8je6Bx30+0
0nK/sQtEA3m6rVXOd4X87i2VA+z3gjOwuZRt0W1C4yI4Nsr5ipxUkNAiGzmA1G6zRW4Q35bkg9/H
sWVv3WaSm3Ku0GLTIAm+1wYwMU/TuG5V6h8qK0rWOYXXOvT6ZjOaaXI5ZqCLU31yzAKDZErJ8KfW
vaIR7BDaHZZ1+zklF7K806q1hw5gkZU93tpx1mrnUEfAwYyyG89L5J2XDl4GRciZ9+FcUvpxsg+T
ZdZ3pruIkh6B+uz27xGh8WBKM4pm0s6XpN6vQ6em+BccKetmZtkUkz5yRdXG53kMjCidy3FJogz4
bM45JhaxFhw/7fpi3MyeS8xHmbfjVjpJQfb46B9D4fmKICij/RqjBuG4V3PLBNpLH+ehw3pq9wPd
ImkI77lPG01wQ13tWnOivJ6zAIdoEwyHruVstUlDwZOI6D+S7OfOJleWqLZNO8BKIhgi35i9n7yS
EUXsgUEOK2GTvbuxWgPJpQEVweHliE3rg4aHqA9PHOX/iu7HfOPUILiY1MI0oetmfhuhhJztuTZX
4YCHSXGLQGcJw247uao+RDSCdtlYfPNJcH0wDFFtrYAqg+dVeJynZrzxOc+c6GEAl63GYmMZiDmM
3KbL4NT23iVV/k7TxbqNia4HbEwLasgp4hcEstv6llqHsZyvSngzfZe0JJ/2KqKjzt3/3pLUedNN
/XhyKhEQ90rBTnKnK64tejvrekymAXRFkHxTQdxe27Gf32qjsg+GDtpvQRC201XWOQggK07FR3rs
XUhqXiK6b17mQZ0aRk6VlayLrwh35baORDhuIsIYsZpHkTEya0oHmiLRxPixJKcOpU+cD8SNF5lC
NzPrHj6eY44E2TGnpkeD7fLGdJsk3uWFqqOVVzPNJtjPNTcm/YvtbAOTkLW4C5nfgyPz2RZDo8Sd
pYLxaRZD9+zTy103OVjO3BuifVNn43XrV9bW9F8Lv3G2bmfEwWJQRnCfzFaBXN6q17Mp4XU5KonP
XTZgPAgIeakXVVtAtmSLvwt1bJ0mlbgETHIsiY72oCkFdTLSa/e1dgn3KYdgn1vhfGis2KXNSGYp
WRs+HZmN36kTXqdwWaZ9fO1TRrYLKcS0HooGYmCYBvl3/l1tfaSSVp49xBUxtEU50eQgeXBcpDpH
4CC1eohQuEMTSrTz1FNcPTeuR4Sw8EDX93Y/Humyqb2qHHmsUDG99qJzaInQP19W5TytfPJ6r1vI
3esqo4tPp5pThEyjt8Lus7vAnerhcvr2D1GQ2y8o1WHo2QXky7Lsz43X2DvLJ1EiK8fxCavcPWb5
+JxGQ7QxkpaOJ/un9w3BQKQ32GVtJoKlt7EHF+y0aOceOGyrvRtPe9/svJGfPb3iRdJpJn2OzQQF
KQD1WgvvfKm9Ithno1uHJyMv3QfMNfNjwUPJ7aB7oRt5ZF4Z3JO8Lek2C7rC9XQZ84GrEsnIrjCW
KYkM3YgYIgDRcTdh/XtObBAFOq+Atfrq0qVKg35VWO70zOUujtoOaOgJEWYHSeFLYgBtnNJtWoz+
WXycSOiNKbVs65uM/eB5ZsywxYK7iVPaU9HgRauSbtlzHxTeGYmG9CC4ck0XEo3EOhmVfiBhGYso
ipd15lbUMr0z5ylz+/TBQmS0CBpmtollUDnGXNQ0ZTzUFQpSv/Dw/Xm4DshDp/TvUHXe5ubQHaYs
D8+dqVErw3tfZbkikzFGubzQZkZNO9ZzRe8IaQwpWfhqdMaIIDUG/6bOzDxm4Vbk9NbljOtgJhJo
XESsl+vWblWL7pqTNkSWYjjNk0vrNPRqGya4FXLqLScNGNObDWCcNdUG4teOYmEk3KpVah015ZnW
Njq5HIHiIiBgFQteSCeQeCWLvY8Jitc2+j0UHA2hDg231WQDGQvd+tapwGCJEm/Aip158tFH197D
UOVM6Yl/Ay6Z82B5c8mmrNYW2rd1VXT0WyG0q4TjRIM2WvI8soYkSTZmXmXPk98G0SJGr3I9tcMA
ONcwzymxvc0iM3x7g61Kv6T/GrWBRYjWkZ9R8TP6LW5Nu3e7HT5VubJYYkR0oREwRRDfeB0wLJrE
5dWEFO/LZUAF8NKbT6YjMYmOFxgtp1OwDZYz/u7E+59W1f1/pJfzEJn91yLYTVLmb+X35AcZ7OU/
+XcWJrGWPi4S7CzQDDD/Iq3/PVLQlL85cBYsCWAKXat/0aD+WzHnIaYL0MjaNmwA/usLBuHfijkn
+I0cwQCwii0tJNKW8U90sBd99x9ksFKaKL89MP4Xt8sFEfijbI5ogAQpBHHh7pgAcXIYt18pN4of
A2L+9n+4LKfff+sfc/YQAP70Wp7rw88gpwD2DN6ZH18rdaI8Uyohy8/z7fe+LzoqeewAK40clWeu
gMU5zzTmF06ZZ78w1P/li7vuBWqAq4c0px9fXNqRSsvIoGNoE/iGsqjetkFjrVCgwgUseGlFk5uo
F0rBv//Yxo9GBI9rzOcGSgxX7WLody6SxT9Ija1uEI0gMXFdWwmtZkHK9tRCLUurWt8wNPfIDR3t
knFkE2//1TeOMtg1FDDusi/01PzqDV3U8z9+6byhAJEkuiMfwNTlDf/hDQkDpaER+fE6LUOw63YV
X82po3YsSTi7c1N9gRto0SzQT1qhR8w2eLGDsy9d4xeMO+Ny2X96K57BXYD7jeWH7evHtzKHzAXo
GydrNQnG9mVJsy2Jm2DvyphBTi/i4iT0pRgUdlN9CyDYfikrifC0tREKRE9OUDRjMCZUAZlf/upS
/Yhh+Nd3hwXqYvMH88wd95OJZAwso5sA46F508mdTTeEIRhyCbf1nXVbxt02x3R5sPK23HRoyFZN
VHW/AFz85En//U1cZO9sB+CU2Cx+vEg+1vs4ZOa3Rq043jZJba8sGhs3Sd+JvZc3wNydiM7dFLXZ
MYuznuG8Ww5vjPx+5WT5834BP9hyoNJYpNnBWvjxraD274Oyi7I1ibXm9za3M2pWT21V1Ibbv79v
Ll/9z0vjDy/1J/9OGIdR4yTZ2pRNh1TFA4LfiDB8dYppOvU55fLfv+BfrMXL1WWrhhiG+fCyhfzh
tkiMIBV5DbnTigOJqK4pD6jsrF/sgpe7/aePxY1iSyTUUNTA5/34KiWoVyGVZEVpOKEqs8gbmR14
yjmzG5IK37yM0IO//2Q/2Xz+tYJ4UcDPMBdZydZPKygVE6fPaEzXLjL/DRy56ZRScqyLXKhXu6Fd
zxyw3HAD0Ov25zpZ6oibSWfSO2X0cLaGSl0ABX3gUPiO9BH//g3+eVmxAZC6gQ6cuCDGCj9eFPap
vEn6Cgxzpcxt2dRoR/NEb3EVhr94qT8vKyKZcI/4RDBeuIU/7TgVGx0jVvvyLTvDEgUmOS+8sYeo
wZoxe150+88/Gpp0UDoQhqAF/OSwKsZq7gg6SdeZTR5rifR5G/Zy3Lu1DNb//KUuYUd8Nh60HBx+
vIp91rKLVlG+9ofAW9ttzSmVwdJmRPL9C5voT/iiy4rCU3dR+XNAsXDr/vRQyy6DcBk33J1ZAJGw
sMV0UayT9Bdc3FiprpEa+n1k3RhVOx37zK6vI0F0YNiFwRczwP456e3g1CSTfsk7k4EUKgN3jaLb
+kUmwJ/vONa+BJaGi9Y02bx+vCyeNvEZh2G2DmujYkroEhjZ03C5wIRW0lWAlErzV4ljf/2iXCAL
cgpf/U8b5ZwVoVGVU7bGMkzmmVUAnXS4qXatmMsvisL4BtaIeP/nKwCm339e9WfncuOjiZESbkAc
KPuQwN7J49zdITr9Fb/qz5slF/XCQILcihPkZ6K07zJCYyqerWmH2jwEA/s6tedfwaT/YuP68WV+
uozaqZPW8Fu61oyWrmJMDouI/uPOiKSx9q0UFVzjVcCc/V48104IdDkZxwLktp3FVzLOmrMYyxBJ
b18fHT15p7+/4H+1m1wCUwPuOGi28nLU+sMzY/ASf6Ivkq3pvmY7xGbYnpTv3vdxUD1rbYa7v3+9
vzgwcUEu1D+GvcC1rZ8WM50t5c6lka1np/HewRfJz2nw6GUOo0JDiy1Dv6ghLk+ldvyzr+i+7GOD
BgPlbgYfK8ZU/6ZpoMqFm9igF//+/f3V9bhY+i73Dujzn7koOgpYajGjXKdX+n6atYArXTXMN50h
O5TIKP7x4xS4JAdsGMkObZ2fz/W9VhZ9m7FYp5GREqlj8PxITC97Vh5/p9KAeOt0KIPz33/Oy7r7
8SkOjRQyM7HvfMz/y9l57chtbG37igiwmHnazQ4zGoUt2wo+ISRtmTmzmK7+e2o28P/THKKJ8YEN
QwK8uooVVq31BrFmyWexEONc9AXdFFw3PA1gO0DP6qxT1vtoC0gHiyHyozCxDa0iV+wsg437kvC8
JZ6PNXRvbped0cxN0RX4zRheiTyIj/sX9bHsmJvztHPSb4WC5/FsOYKhnbm6L+2KvDjvcanqgGHj
tk1tJ+079wBqEUL8/VndODRRVIC8xbpGXWctLunK0KmkA0iBOu908EqB7nFu2QGiliIQSThdpBzt
tw8QsVeuaKjGFjexOulebmGT8tlQJ9GJgjvK56GrCIvL/E5m0Nrvj099ltWqcQTyWbaPjBamgKvT
IvPsCI58FGHZlJoPk7DGQ5gbUmF0MT7llQMevi8eFnAzbw9sq4DkPVih2qtjlOUKSFHQKjOcaPqW
i7j7VsZGfDFJgg44KKHO73nZXyr73XtCbZwIZArwACDt6hYMwNvpzS2rtSpEHU+a5ccf8yb6Z+kS
54zwFAbtFSZL90e6FY5oFDU4DUjlV1PMM5s3SgisPMqxqaJN7X6lslh/aeIy/yzC0NiZ2c14vg7q
EZ9HHL1XmXXjaI1paKMW1FPfYYUlsOm2yC6BDMVAnvudt+DrFeTzHSFMEkx9T/VzXizW1LWjIZZD
fFpCFE55/fY4SXT5CX0QpIvi9lMW63+Usd3sTKsiXq+WLoFdFEF9JNCVBuptYJBLJUxlPT51IjUw
H88L+TGbamdCmWjCxdecyvI0RexqcKxagnxGp83Zu5ru6AMqUdgA0bWJ3xn6FEFGQrrmv3kV4nI7
Uuv+4tJm/ChpTM0H17YwBYLLOc+HuCkpaE6Zjd/C6HcTaOO81IIkMvW/RR2mHtpIs3cStR9ZOyfR
RuKBe4WDAqkNmdI11yqzrSWRo6dre2p6PT/m9VSfhAs3KJ8wKMk8EaIzDjmi1MH8Dsix82eommuI
sFPWpcWiZcX8LtYAqWvAlnaOrI2KAL+NNY7PBjKGeFDdfg0jGdNk9AE+1EuMLJi9GJ/Ri9aPmSHs
qy5iB+6ekvqixH00xlFe6LjhTJ05/k5Z7fXtAH0eIV4dfRIf6u9q+RemQDYrsaOTI3BXiKaiPPbV
gnvGUFvX+zt765OA51VPZkU9piZzO+jOp4smsFA9dfOggLaz2T4OZu0if5QgHe0bffqX3U14XDRN
NPzStBigzzih5uE4iwfWpm+O+VIgcOTa7jmNiirZWTWv7y8KvFRTXZpINs/Z1SYZ6KzGdR/Fpzzl
s1QNYKYhTtqn2la+mlpE17sAWnp/XjaDqlkhG0dgxFwFjTpv0C24FCeJ5DZ0Ua2Or5nuJwCDljL7
NnpsxgVm8s6Xf/0AUMXs/x92da4DrBgnLc445NIxfcg9s6UkV87ntw/OxGgN8i03Jg+1228eWUYV
1x3HTgKz+cFeMIeQGa4u4OVtLKpgbAHu29MSXClQqcctkih0u/DC4IXjrTe/scQLmqEWut9ljj9U
GWVHU1GMHFtbPvtDwttRpfZZCSEtq9BwpKLh7nzW53L4bbKgfgTledOlRYAg0+3Q/Trk4aJ+BIhf
E6l9UAtulLcfUKfs/8OnHb667Rg/2pw0D30SFQ9VbldPY1Zqj3Dtjfc2qLhuZ4G/TnsBeQrUOUi4
aQ2tb1fh8MJsXQpHJOL1qZva8p3mu0CgJg/zmLTun7DKKC49WKeTpCwb3F8NG6V04qPwxJnHJUjt
+nZOpABrr4XE7xzEiAce2NiA+vaT38bjcdGM6V01jyjCRCJPfwKdMcHQdi72cWFsUWCozZ3reOv4
s7gU+UGYE1BRv/09wu+boWnb+NRHaLeJQY7nKfK+eBGOaPeHvjnzLIjnyiS6pKvVwAuvMGd9YiNk
mX2dW8tCu9DXL7U/d8Dm0ODFz3Q0r3Tx4w9YxBjf78dXM7tejRZdJ5wDGLCxVmMVZlI74CQ42iyq
f3MT/jZpvv85taO8unWcPhgOVhhj20Y/7gfeOmdsQ6d34nrooT+bUL/IeCBUT2CPmOJcr8dLWfr4
FoZUwO9HUdO3Hh69OI+zmy6dt1YQcyraVZ7oYtQbS/2UKMpn3NktIpdu9KeJ2tmOS9bWoa2kMIAy
sHK4y28XjrZ0Asws8ZbEwORtaXXzUIYN7fEaWvhf5Db5Gb4J5rz3x7kVF31bet46Av3o2N/GncAL
6WmsJSdR4Uw1GO7PWJv1j86Y/GNqibg2jvnP/YhbC4dbApEPyoXEXZ3gseaGXkTKr4CXSeAvTU+O
OrtwWukGfRUOLB1ZAPPuinZ302xtT+SDGS4QSc9e38fQqsrM9dG3RPywCGRRmUFVtfEVZyVr5yTY
WkAvQ62uw7LMp2KQBVBUD7dzDwYQ5CPhw+ku+3MnXGdnwW5+SJ4yqCiRcbj6+kPCNUp80SSnEDDg
sV08730dAnyWk5JnzHS8UeZ8vNz/llvzSSh6I6SeLKHV8Wt1XTci2JMAH44UaUZLoHag3MYbfc/6
Zmvbc6xypiovV89ezWcm08wnbaIxSIntbER0Juc6Sk/3B7TS8f3fTQ8niNowdnUU8FarM+uzpreY
QmziEszajDY807mmgaYlTX3NQSIPetp+F65Xf3YBPJ99IOH/9A0yvQaqy1eSwDGAbGCeMiwZHhsj
hKZlFtD3DLveOYK3PrnLXCBvYyhrwVWi5y4FWuB5kyKxBCZWa0o7qFvbPLV64h2HuoLzWTjmHzsz
pDL41ckINAB0Pi4uFGfWD9wZ6neZtW2CLK1fPhmG/ArfZfkCtxkjl5kVLmSTX1uBi6S3AM10jHGn
SbwxblrVgAYsE8jDs5DYyzev1gHW7Ev650ZSSkTdpiWwpha9Edje0EURxYN6NO1M9tYTiyINeBha
v4YjnoWGXtw7HdDgKAZ9eaoHr73ENW2wYHBj90j5tac7NWTnRVjFewEX8oMmyhEGSANhOKFVa+6c
2hv7jt+C2hJVVc6y9ctHWkYxFZEVnUon0s8WZ/dHcIRmYJooj93/3mrBrz83RkSUmH3ahMa6rh9F
sNLyOQPw2WfCeizCPv5uFk4hTg09lksZxdnv1HS7Sxz5+HKMZds+3P8FW5+bEiAfjhTPwuVldUVZ
NdhCgNEnWk/Wu1JW5sPoYAqUR+KfRrNh38WDPN+PuXF6UxVj2CTcBs4X6je9+Nhi4nmMTgPdGoEc
iwl0EAqc9B5ciAlXwFPxl/vxNi5Fn9tf9zAAUT399VaerLAu7ZJ44BdOUZWUZ6cX2jEOul+ytqan
bIF7ej/mxiLirmADURYjiV5bkvq2NgEIo5XCZYyRsjXal9zUk7M5IVdwP9Sr6eTBgm0IJtlMJWrs
q+ls6LMtvOJxgNUsqV5o3QVtreZaQg0CIK83O0N7vVlZqlxMggTRB+i8Tt+EnhtFk2dQASzZPVCL
sE8hED/QlzrkuiQT80OPYekpggZ2zmRZYUbl49ZeFPnO/tkYOo1sQ+d6VCqH663ajXYz6D1VqkpH
rddCzg/gL9y3kwdu93x/ml/dkWrUho1UomoH4aZ4u2qReDBcFKU04I7hoB+EU8wO3P0aTvT9QJuD
UjYrKhAmK+rvX2yPqM8o9Oi9hia75lGcg40BCBJSjUCdKZ6d7Hg/3utrmRcOS5VF6oPIoNx4GxDO
fi9neraBJdv6YiM1ELRjm7wHGRf/bjo6uKmRWu8mfZq+gxvrP1rxBOFRr+1z1A3G2S0BjCL2FV2b
xiu/N6XbPmWVVv0ehlbuLPZXe1n9VhIi2uF0goz1eeVHU+6HdaIFGPzCQNPM+Ocy6PK7yKJoOdZ2
ix49qjEnr0Ws8f48vdrSKjTieZ46rXkkGbfTZBeoDZSIMwV6D2p1SBvjz07z7XMLoWnnPtxYa6AN
yciUGQ39vdUSmBY/c0aQ7nRS5+hR5ilIeqElX+4PaCuKcnFQvTx8mexVgrmEYwXiJtUCLzRgNS2N
xOCx3uvNb0ShyUQDxjDJ+7DCu522VIRmRYEZVdvCMt81DSpCxmDvFXC2ojxXrXi168o35TZK4oOg
8aCVBmDlvSuyWOnZG8p2592xsQR4WvE+RkeUJvRz3f7F1tSkJqlh9apnlRQPyFma58H28qCtpdg5
BV6FohwOflF1OZRdlrcakFO7XkFNyA6ieUIr2TKTr1m8lJThiujX/XXwak851JjYT0iA4I8l1utg
tGro2dFIqDYVj62wwlOb2TAwuACOOKHGH+fQ/rMY+z3B9Y0x2ojVuqS6CtlirW6utpdZnwKLxHsU
oZm8DKPAqqWHH7vh7eQ5G6EcEiz07RWOl7z+dn3UkR55USf8wNYnADM9LCcagbP7Tvpww09vnlD6
ezT+gO5hW7KGDQyO0yAvhYMy4jh9e2xSDzZXCIbnoHWd+0OWXf3VjjJUBaw8yt96TMFPpWyke2SI
dI7WOWUWmmVdiCwM2t77Gxm9GMJxAesjBJ/y9mE6SOsqRwUcNddn8WKmFvJXmLqnk+HIQwcpNKBI
F3+25IK8RDHF1qNV+OXXCBrQzgm59T0dio0AvXDvfRU7saF7+IPjByiymRDvXDzB0e0KTBHv4fle
HS1MKGAy36Gzb1NFMG+XTgjw1Czz0A86hNUQJlmGR6k53c6AXt36qsWk1JapMCC97KyioOsYjQVg
D8xQivLRyWfktmez/ABay7hGU7dnCb0xgWi3MjQUYsGJr5F5NogCLA8NLygSzFrcGCQm3XIUCqra
3rlntoYG4h6UHF3i10i5bEyMGPUbL9CoNT/2VVrANC6UTQ8qtohRjDhKX+8vzdf1fKbTJz/gs3GF
8t+3H02WFMcUSDBwe8pBh2GuClSP5lycqjkaPhfCQTktzeclmBvTa5Fr07xHzV/EMUM75+Sj7Yrs
vp78df93bc26r6yu2C8mzc7VMTRordkxfo+LPS7/RvwiHIIoGubL7E3LpzfHAgOg5h3GAdLfq7TO
rpDBn0pETpMMumBXmRjmlAW6kGZhnO+H2rhBnlF/ZISgSg1YEjcpaxu7IQpQKHO23aCYUEIeOMMx
gvP0MoOf38KGlst/Or+oft+PvDGhRObWMjgE1Fl7G1lWRlp7M4Nc0l4cmiFsrjWg34MNh29vTb0q
zlCD08nH+XQ8mL31KLMUbrgROWzRApBlY3Uob6GDiuOshVaw1xTn2RzCS2MBxjTcdMarxyrffo95
PJsVBoJTyVsDXNNFxDQ9hRfMM7CnYRmtx7wUiAiUg/Xt/tRufVTgM9TpeOc5gLVvpzYa/bGfk8YL
DMvVPg7J7B0l3We0H2BF62lq87Y1StyysuzNCGVmGo0y6DtCbZM1UaY1eoBmfusF0Lt/F4s7XiKT
yDRalp1y19b6IZenygpQCOioOvxfZHSN5TcIqSO9ZNWQ1BaHRiMSvj9RAvJ3vtzrUxAUgFDVXI5b
AIyr58MIMG+iUeYFaQGAsErcMrDH1jp4eeU84UmU78R7PTLiKSFwjhoSnjVqTSpqYd1qbtCP3e82
9PLrIJOPU2NNl/vrZCsQhRVQ9mA4oJWsjlpcWVy7r5GQFSBhrjo2mQHSzXrQuHsXyWYk3l7Pm12n
03D7scrZR/o4FzhJ58I4sBbtawRZUtXF9kyBt0JxZ/Hkd0kX/XXvNRUIVYm8RetvyHnsAeIH3oju
StL7e87SW6FISNWFwH1MEed2VJCyVF20dgJIwHGQdZbSJNQ6wAxIerz5U0Eq4DVmkAzTDlNb/sVq
r7WGsvOSO4Hd0E+An4xgSW2U1Uc52+PP+7E21rsqutHRV8MCknYbS+qh3cERcoJ6QMhW96ePyCEi
96UNJQ1t0945nV9naaBDwfoxLtW6tFdrI3dLuKZidGCGYpQEQ9s/pW6evLXgxMHPp/ofMoudtRqU
zxN2pgSNamBC07LoQoU5abuHMO0rRIQ8ehn3Z1E9gW4qxKuAq2FBien4jqxDkc3xQViad6LIARW4
X6wPyWgmp84v6525VDt2HRQIhAs7RzlTGavMYZnCcGp95lKWhfPe9yft1Fuz0paJk3NOMfXYLJP7
AAsJ/WsYwF/uj3lr5UDUpO5BKoH/wepM5hkomzTBRgh5SeWTlyHuYfXFueCrXsH8ih1wjfpor4br
wdehcMAr2FmfzNXAzjNnNqDe2t/TsNfQCWvgaHuFh3La/cFtBkM+BwiXarSvy4gND9TM7BjcVOb0
dMYIU3G3mnGuF+lb296sHfaESw8NBiIE19sdWCLrVMRLg0eBjilXkZuGShg6nEq89jMXePopb6p/
cc0p+o26eLh3KJfeBu0jJBi8lB3SzF12pVfUB/4UYWA5tQIGPdr3b59P4F/gB2lbUo5erVXL42w2
EgaJnnl9Hhy3AftoaQ++XsU7793XhW81oYo4RQGY6sz6jEHiL6cuykJxLA2V1QFbeLTHhyV8tIA0
o6eCac3UkhjpwDauk0B9pU0c6zLzwtgZ9tZxx+Lh5wB+80gqbqeZ92oWDgP+E3U9p3Rs7VGZbpk7
2dHW6WOzJxTukWfLs6/Pi/tCa7oYtMSAUruLFjMvKrSMYhMngnIezsi1D0jklu5OPvE671QYR7rD
tGpIPtcYBqvxWmD+Dm/5eiouVmqAUEfx57yk9Gz6uR6DKBsGVBWyvcN26+BRLwkXpB2oxHXPdy64
G9vGtAPbi4uPWVriAjnMCXUbusxDf8AM3st2zoOtD8kTlaYvbzWHBXb7IStr1hAhm20UKOboPBsV
mr15r++wsrZOnZdRVvdWCDI7aZOFEl+pS2Q1O0SXBn/Bw2PYA/dshaI8D5CARMOgv3c7IGS+dQ+B
PJTLehMsmB4ux5jeAPoQyJ3e3/uvoYPMF4xmXp2cb1BT1Pp9sT6XCQEIr9ftoHViqQfTlBneIbJD
71tmJmX6kGaxcSmk8HP8vKkGh84IcmP0oj1TxK2vSCMMvr0SCiBFuP0hSWnKSghKqLYJZWLoe/d9
XHjL1/vj3bqXVYpI8xSYNKnpbRTMcsLI1yP89frasA754ITvoNmNyDf3o4Y+dBPLn1PZ5HhgLWH3
OCGhV+1kQCrG+rIkL1Ckfij2WIbe/gbuxbzOlswJcl8rg7KflrPjDujPALyqkZsVyT+2U5rFzjbZ
2prghP4naQAeeTXBZmpXfeRRDp8mTDZaGktHRHwQrnYHczrXRoic4f3J3ooINA1cMSbXnAqrE7as
jAnFOwSiS+QcP3W6hmxKpUTlLBme+gTq507ArTWkYMWwyGwOn+fF/mIxa9oQyjbpnYBnbnqcraj6
MPro99wf1tb2xDHG4YUNfplvePv9kIy03NnkvgTUaB5zK/JOQ14UuAhl/p/3Q23NIBVLHLsFlCES
59tQqD8X5jBykDtxCCPX1rAyrbX04NUg+NupmHfuxNeAVY6DlwGN24CVEYsZ9pkdoHQzvBNe4wem
tJCPl15+bJrGP1r+mJ11lGPfIwuFBH6LD7sfRkcHNbXL/dFv/RruZwrxIGmoRq7Nhp1Wa0vf4bG1
NGXzdwJKtj1qba2hqajZxe9qNBdkaJ0ITbUlE4XGKk6KJ2QrNAoRCAJOVwwUujejW2jwgO4hq1c5
qHi2SH6xyqrOlMKbyO1nqI2nqacW2rfOE6Yq7s7pvLGebyKtNlCTWkbotEQSmvhat1l5mRbN2Xmq
bCxngpCiqHYwA1rdNmIOFx05Hh5krZ1frXYm3cxRZe+iZC/l2gwFvtGAZMwr2ljtnAVj2kFKne9Z
IgGe0WV5rLMGUaqp3km7NjYOBzytFVc91Xkm3K7jMfUrmPNUBNzW6s/5aLhnHdjb1UM3FRWhNN2J
t3GmA8ehxcE5R2vdWn0pmWpercxaAmwZcKHtXPM4ixIByNRr4iO6Sdlfrh6DvL+/QzaHCXMM2VKe
xhA8b4eJyFzvTiXptI3g7RPwlvkT5Qkel9kSfrBae9nZkRvXJ+1GWveqogMzb/UBMWtoSytaeHqJ
dKTGUuFV16LRdmBHlAgUy+LSRrP3fkzQ8MUKes/qenOaX8RXC+zF1ksH2dc4mzHNlrVcjUzLTh1W
BY99C6jfBEt+tOd0j0SwkU3T1oVVQXZC22GdM3h6NGEtiURpWnX1NXZd44hvE3iCxo+vXdjlD6bI
6iPCY3vW4lvDJScij+eo4QJQf/9iuHNat7nLsRJADo8v3ES4wsvEPCZz1X5YMtlcZYGj8/01tbVJ
SU8omNH/5GOvrgAAHBmXNJs09SgM8ljANCsv0ycO0j0Fk+1Q8MIwPKagZq4+J5rGuTnM1D0XJ4KB
PNhIS6Lfcx7oIpzuj2prp1CN+X+hVqfcPDhisHOXxA/Hs4vXpOKaC2xW5hp9fJtE6Hw/3mv2l4IB
MFnP1ylV0NUJ5EaYK1C743kZhtrvZnSsRz9rffSdUTU/hktc1Oicdq48pvMwoFKqwfvCFTwKcKZq
T1qC018WIRJrynT5wxw199v9X7hxubCsdJNaMAUbeIq3i8sz5yZHfsENoiKUT2TGv8aoaR7uB9n4
wlwrXOHPVShq9rdBLL2RtTtKNwhH+H2hraWXKasH5ce2R1Z+LTVAofRlrFXdJJn7yZch6kLO3OL/
5LeLKwLNKedfRux3v5Nm6sVHSANucQJjn313xs6KjnXUZNoxix2QYi7tBfdUTBKjWewS2jfftEqH
iGYQdWouwPVB4vqaLkNQMYGTav3jqLXTMW8TrLDGxtt5rb7+uLwuuJGgPFHVIee/nXdNLpnupbkd
DJptfBhTZ3mofTyk7n/d1ycjVWayBvXaV4nKKj3VnB45SS3loUqSdvamunogG6OukyHvB+2xLv/s
RuwfDToOb8UR8XziBUf6RWuWVuJqe7U9PBU6eXYQ9twEncBpBGz8dJ7xQXvzgUgommUc/7zaeFzc
zmXYhLmZ5giJu36Zv8/iVL8uoSyOvGC+3J/P17uFSLwoFGXJU0FvIyk89oT+Cl/N13rA09jjwZYm
rZ2Eebwf6vXVwv+f/IicgYzlFZFAr3BGM/LQCtywTDEdT75znvVnd0pTMv5sRMM+22MvvD6Db2Ja
q2/WzBqaHh0xR1sbAt2LkiPw++aYTHV8TrKx2Bnj1iZ4Mcb18lwmvx/p5RAPPbvT4hrNOYpNf2dX
b46KW1pV2nl3rtXpltZdzDK0gfYPIzLQfuNBvx6cQ5Ut01VzvOhy/8ttxqNWA7eNvBaG3e0iGcfc
GZBlsoJYT5EImDvcGwx0jJqCCmaE7PK/2eS0JanJkGOCxr6NJ7EMTqiTslIyrzjrdocAVTxPWENM
+NMY0jtqmpNfjNZMdy6PrZEq+iY5Fx2wVy8Tp+3SsUt9C9noPrq26cQ7VOvLazvp7YOYte/3J3aj
FgZ3lZY5VzYnCo+h25E27WA0QMztwIi18AG4TfUY2v1ySBEODkw7l6cQzUMsJWLtJ86J30Sm75X+
toYMaFURZhylfrY6t7lJZ5xUJt7ftZudGjt1o0PiafZDhwDFw6xlezCfrSOH2rdg3VJ8NtevP1n7
WLU1aJbIjp2/eHC+e6eeT21Y/bg/vZtDY4KpBin5ofUTqckTRzY1tQyExeqTPqAOPrgIfUlnyt9V
woh2Vs9Gr4FovNM9KpuGjd7F7ec0jXZCQ5ahufhmnUQ06OeicFJqqbiBGKh7P+Ra5BzFPFofETzr
LoUf60fTyfydC0QFui348UOof6mCkQ5AS51TL9J4A3BoT7cR4XewzzxBI/7V6yIYGgXwaWB1Y6Nt
a/1O2O31rIq7HkAuktHVYsozmWeRIfm2be9TSG474/Nom/lDT5nklyk17b/2jM5C7ibWJ8MN5WUa
MYbaOT82VxjoBkWNQ3FhzcR1ks6clqim7uhn8lpUWfw9zOUfUb6I8/0VthlJlReQT/NgM6w+OAxV
qgEh6UjRe+bncJb+k7S07mGhwLEzt1uhSOrVDqXcSLf89pM2uhPNmk4oY7bma4KcwNGVaXuek3zv
pt4MpU5fQKIk6mtefVRjrTAmnEopr7BjDLP625JlKR5fQ/Lr/gSqhbheqAqAQu4B8AWp39tR5Xnv
tYstrACuVPvDkPhRCiveo4JuHATI6oB2BQ6qMEqruWsX0QtJTz7AJRIjGNm6372pHZ40x/jcy2je
GdTG/CEHpZC8ENKo2K7CGfmIm5pmWUE+Y/SGpogbsA29H1olUW65P4GbsSCBAOgl5CtBKAino1WU
CcsCHgicZcN97G3rp+ljVnQ/0kbqzX3M840HukImrj5VX9I/dF1yqVzWpnWWthn9xxFRBkRTLq2J
RrGH8V/ma49we8ed1b91sljAs1VVls9IM/d2oXR2ZtTdTE4w6m56HlOrfd8lPfZdntb/mWc5kgpu
ikR5xLn0WKZDfYKYnn29PwVbk602BasI3ST6q7c/YqpCtMgnsuVes3q8j4ykfsS9rmhAIdTdztmy
tWiV1ur/qnvUSW+D0Zg2Rj0seOpkaKdHKb2Fw2iP/bmVw5AF9tJo879YTC9DqiXw4tqY4nnw+rmz
A98a+odOFNOpF7H3EWOUPXnMzdUEww/9Wpe36RqXaU6VHucNz8WpKhFT5bnVXCZ4Sic781ztQKE7
+yuc3PaL5oxiJ+3aio2SgacaROrCXg2TDsdYNRwYQVXgUuj7qKVEhiiOvtOaJ2qb40lGxY8kqvOd
T7q1flg8XE30Wamu+av5XfploD5rBWXr6hc3ifPDkOMnU03zcnr7UoVYDjXsmZLsrM6g0kL1ZHEo
RztV/98SD5hPhZN3F4gv9s6gttapJSiuk6r7CMeu3lgatW0U8ConKDhcg6EbrE/D1MJinHWluOP+
vD+wrSQLhAyNfnjetG7XBZ4J6HCaK4SM14Txj5xj7yFuUvsd1oTlT59i7Z8zLL1AqyCcJXht/6eY
aR1nVdLtdFU3yj+wbzkOVclfDX51HCT+YEinJb/0eC0ctFabn+oK+PrSiu91vdSU5h2MNq02eijx
yQl8HRNrunw1Nc4MhbAopyFqm3vYRHUwrO5UjkjYCJCQANetiWhhZdsyHLm+Mw21FUAibqDrkXno
InKGYYKchgTlngT3xkV+E3R1WtU5sochNV7F1RmOlWt0lxDk+c41sLXWFIrHxNCUFHNdQSxCP0zG
MXGCpDa+SDexL0sPTgC3mycR6uV/7i81tR3XE0m9QlXCCUh553a7zpoxQpETToBtsjjgp2Yc2sIZ
PyRiKK6RXk+nKB31gxlT+xvDIvl0P/zWaWHbLAAwQ3A91mBg208HF/wMqKwECcuwS/BhxsX3aCdx
efk3oYBBABknb1m/FxaUvjpLgXTrKp6uiKmXJ178zcdUWHvJ+eYnhFVCxcl/5mXeTqodZnWB5ii9
7BFrOrgOxsdGjiJAqA/5qLraw+pszuKLeKuFiXxj3Y0o1Ad+reXnBfbJkSfccvI1fFrvz+Lm0Oic
K9klOo7r14/nzcnUUdALIkRA3lGnwK4PXzIMH/OyGd7bVvJm6VG0DiimwcTjGIIyowb/4sJ2Cgp2
cU/JH263eyxkYhya0FkOfhq+mUq9CqUG/yJU0/mJZEggHZYRBzwhZdA15bBTRd7achSY6L5TRaYq
oo6ZF1G6bhBtyoYKTM3vlMy8Jw9ZKPzH3Ij0ix2TAOa1H76rkqX+gWt6t+x8w80foMCQqs6LEunq
NuvCcO4Qt3cChES88ZBmAC5MXD9/F5WlYQfBfnfMAfdeDGsC4SV7wgBbyxULDpphXKVo8qzulMpC
F5kET51wspwPfl0X48GLPfOPaUnS8Hh/xW6OVjGNmG3ULNbgSKijeWmHRDM6MR3ccJQfF6Q1A/yw
5dVJkgKpRi16cmvhvF/saa9Xs5WI0Smg1E3fioLQak3RDhSltDnOhR9jHa6P5Xepp9ofwg77M85I
yyEb8BrDm6/bOfA23xNK7p/KF48n8Oe3C21yO4nfN0ghX8jl12BN/ZlCfHXFANK/NqioPbla1R5U
qQNsKpQPqin1Xjdj69JUJgd8ab65syYGmVoHMX6muUwN62OTh+hjRuG+ncnWuUQfEs1XJWoBvfR2
rHmKVgju5vTs9e4fzIPFOa5r3D1zqz9Rqdjj3G+O6vkiAR5Jr2a9hMvcS8IedGRnYW27THSeHPy4
z29fuioDoNYGsZtk8HZQWtT52SR5+DZGNJlHrW+xp8zRuTzPiKFhJdUZUX1io6O3yhNZRIF08+lf
oBm5nsG706RBAghJj9ufgSgwtieCSlsoluibzk1zGMaxfNQqNw+qaHIxGpH1WcfL7mAVeXU1axnu
YOG3vu/L37A+NPW0SbIO9GYy02nWlrh9El1hXDMpMJ8DEH+9P/VbH5gTyoXSBk/pFVvZkZPluBEl
Y1zgxmtl98bVx6Tgj/tRtk5CSg1o+UKzIc5qh44xVUsajnYw4rbxK+wbHDy9Ih+Sgz+Ewx6uZeso
8ixVi4dlg6rRag6FdPsZKzXeDZhdwzK1feOxxrc2PnqxiQ1TLxJoBaXTp9GhR0B6r2K7OVryBuRJ
OQzQMLxdR1Y7DrnWtZQW7NE710U342RcptAZpnHn3aImbp3WsiwVnQhdDBBlt6GycXZKjLdBsNl6
ER1E1vtHV5vLoAfLeUpQZg2yudjjUGxGfe4MG/RXXi2apkS0qFCd28zJq4fKyf6sYJ1ddEQZ3mkj
8oFlxE59+xKiCEchmMtFnX+3I60sHqPPxbG4muT7NtKXv8SQ9FcYp7ueUVubQiW0lN1NQR1u/QEN
aG6Ri+JY3qbVuUJW5z22nNHO1ttapurFBhZKicuuRzTkrSURFLaDuDLMf+yyK8egRXz+Mid42cMr
TB57tNeAC+XjDjNla4Vy1AKy5x823uqytmRkxDbEt2CS8fDQxbmBZbTrPEZttCc/sh0KCgMZEBpb
a7EpXzTg9iLKwGjJFafZ7X90UzicEEbodxKgjUi8J7GNMimzKXj07QppxwlPqQy8pysT64hWTPg4
4Kub44UuzcubVyO663S/YQJTPFwfMV0kBuyUUyfo5ygJektoiLR68/s443V5P9TGjUAoME4sEfps
ay6uY0GIMlNqJFEltd8pbg8H0zDiv2WLb2nTFHsA1Y08knaXOj/RvCWtUsv2RdruijFLdIcjRVRe
qX0cC03/sw6RSTvkY1ePj2lS59558loL1uLiYtU5jfO3+2Pe2IDP1khUwkGH8AK7/Q1eHpkky1R+
pOWkfw2+XE4dNM3f96NsLRgK+9A7KazQUljd9y2euikaiCQ3IsQlrx+TX43UqkNIGrLzFtoKBU+I
ugNvZc6w1aTmld9hPjhZuK/HLf6tjfOpjMhsHH1X3W0zFDeCR9eQLta6koXpqEUSRUXUHerlFPlh
/JBJqNzSjZKdZGXjM6k+hY9kPBsB9NTtZ3KcVkInxVdoMJPpHCe5e0lcqhr3P9PGBiAZ4+ing6VU
f1bPOEt6QErUbcMTuT8JQ9ZfvWEsfvla99Mzkv7n/XAb86c0OTj30cJnUKtP1XpuHlaUVlE26eqP
eCWhw+vL8WSIcS9R2Zo/JEdUKwvPLLGGIXH59LZYaC4lrSGuXjPIUxNl1s78bUexYOb65CS8R2+/
UthkfU0L1yITqMorKYnx5MGcu/6LaaPrB8QDygHPwNsomd/jttbQT4lwWTtrybDwuh/wo3fTH2+P
BPGFQ57rGXH81XhKva16VGeovHeW9UEvZ+M6zTGW6ZjH7kzdxlmIlg8sXPrC0A7XXoRFWdLL6cgk
S5GLgxnV5kGEWnzVYvebqeWxdcBPRb+2ckJe2O7IZ98+VNQFkdfhLFat6dtJJceCeFWSncMD1i9Q
OP+qrIrSZWwu85f7obZWCTGwYIUoRPVwVSDVwzIrcMLmIdC0nRKbn5GWaHwj3xnS1pS+jGPcDimr
jbGBCMdunjv53cXe8mGZvQaGY5qfG3fpL0NR26dYq8LDNHZ71h5buxtKI8xxXdWd14dJn9bO2Hec
+ctY5k8GPhZ/uPoyH+xQ/Hl/QrciYaGp0ki4J6/k6qZloWuSGDTgZJZdscL1P8cdr3REc52dOVV7
a/UKYDzIhJBLKuif+rYvruzJn7wq7+j1oTiR/9eXlv5o93r2IwLQ8Ii6WfHBnszhX2x4mhL0b30a
FPa6AYYjtpenyGkGc5qZh7inKTKUYX/1QRoE96dSHbnr8SkEO5UVhB9ZoqvxmaJuFxOmZNNPPGay
UPaXpKryd7Hphue2t+tPKMZr//h6tlfW2bp8uN1oDAGqgnq8Ct0aRj1ocUxvM/s/zs5jR26k2cJP
RIDebMliVTu1zMiMtCFGIw29SXry6e+XDfwXKjZRhCQMtBEwUZnMjAxzzgkdKmNNw6dy1tznjTDC
Tq3ag8Byb6mEedQyJAkNdvH1UpXU7heb4BzQvm7djyj7+PoctafKiDvZW9T9uq/aME36Iby9yXsO
AHIjXRCp04b+7rXlET6CWLl6J+yJwJvnpPRVrxIH3nvPDLGsrNVRcHul5iVKM0vLRvbd89L8p2a+
wqUptOUgMtm7EYQMUpOV7gQrul5Mm0AkiSP0yFZTvKvL3Lo0XalcnEapQGtbTZBFSn1wIXZXxnPE
OUWs59Vorb4xOt1MWRldweI06bDPx9X7cfsr7S2Mxwi9NzTeqcdtv1KtJB6dJFRldJWWSz31PiKd
XUB83vlpUTb+UKfDgX/ZWZl8/CTaF+L9KwFfhK/VWl0U6A/WMIy+k6nNYzun8wEqe9+MhBMT8oMo
3KwtTWJGRxfU65lNoPxsFqv4xMD5o276rhW6xuC+cSdgFq6PRlIaNCVymPtOYyt3dqwsmS+GwTw4
gTvvHDreclofVTXgZJvFmOVYq9lAG85yMvO50pTvEVq+yNYbDwWIrLd9O35TZ+Y76KN7VJ/ZeXrQ
dKSXJGXrkSLcLFFrAEWUUSzF12LvseoEirJmbs9+q82mc3A4do0hxyt5XbxB286qQK26NVPZ5ikX
750a9U6oWyXtYnVo6jm8ffx3jbGbfD2YukSA1x9v7OJ4AWPpnGrR/MQ5ir+YPcqwgzU9YhftHRPY
rKyHgBag0MaS2SkVcUREP6MU7RlNkmn1F2Z2HfU0d5TyDDwhyhmy+C0VF66XVEwqtTvBx1JbFCub
RU+exqbqwnRxxruihr93KqbVOAk7ZcbiPMb6uxGB/nNKbT4O2qkQkCFtVLxPt7d69wCDJaaQwqgX
SgrXv0tD8V9ZBxg+Ok/rt7xNhgdS5GbwxTxEZ/bD9ZCmQYvOF4aap4Gdl404iL/3PjclRlA2spIL
3f36N9SZgO6et8AtSATeQO0fnrLWns/tpB/G2jueFRw+uingMqmLbWNtLbWiwaCgQdU2ce/rvlYu
izW0gc2R+4Ja4Bzocdr9wXkmR5cgNCL5V1obamZ3jlICKsw7e/msT0yu9bRi+FaS0PzBPaUeTQXO
ZXYbUKnrvWwBOReoR+MUdNS5/UiPnP9yvSiryyBa1TzfPj171weBXgitcoAOYIRrayMjM7I45vQk
gLPzd4XboFZtCmf5A5oGCSdaDACIOCBbjzAg/6KQQcERW5u3Tqu5/wrkff67vRr5azcBKFPO4Cmh
PSjrz5vVxL3ttVGEj1OpBT8iZa+9i6ADBkmqDwwOn9OjLGnv4JvUFWX9gVrNVueK+c2xB2gQ8QOv
tc9GCYwuy/vhPFTRkfz4rilKOATWNECpD1x/KVrTo8YkDRjcCkPHut7I79pRjGHtJkdopj2XQoP6
/01trrPRmk7dCg9RNwN+Qm/Tp7Dn/mvPNE0UnWfPn1ZtDROz7f0yc5qDXsnekQSshxYaeEAc7iaZ
rvvM0i3aXSezM633OYyTczmV/UEUuLed5GKESpQu+YTSzfyaixXk0FMGtiJf4vZuiRbGrgNRfEJO
fDrfPpW7TwekYkmie0lpN58ui2sw8yIGVSS0yLpvC7LYQFfH1vMVRDmRXRUx/nmOKR8/22vM5BRG
a9TCtxdb+wqif77olZh+TL2p1Ac/bm+34bQDBoDXRAa1+dYdJKZCM2Td3yybT0sNxgOQ7x+AZhgy
TwkNqJPMD43r3Y6TJnJzDeb80GpR6JjdP7UqlLtYW//EfUpKJIEjCCTK49eWiMhna9KBRqI/zCgL
u2wROChUjcGkOTWkA0WA3VNEqU7TENYiK5P//ssp0sdqbrRcys5ZIvnmUSa8ywpV/5hHhX1Qmt57
96TcCZUDBAiQVr02pcKrSPpSomRgkoY6Ge+pcifq0/oS+5MzzQ+KnSifbh9d+T/dOlQp88REEDns
b1uT1JYqMSHScBfbPnmarcbxca1N5QuvU09NNx6h4nYNEo2QOL1ARDYbGjFgwS3rGU07hqkjAKJ5
34UDsWfsjORLUhtHDaLdXX1RPuZkSLvXu4pAjuItKh22mAGGz4XRW580pRzO42oUaJ6IVA16RO+O
osndW/eL2Y1HsGC29sxswsNOqh60adHQCGuOSH37m8nbBNyFpsa27l8atqInUsihItEg47Q05tda
aEwHUFsYcUZuiP757ROzdyOkWrb2krPhUa43NG/zbgTlQ8syMe3nbimNMJ5M503uuulB1Lm3iWBB
oQUQKNGb3ZiKVQaMzLSfTtaQ5olfquC4fLQSDvO0vUNCXYuhS8SvkIE2hha6TZVWwm/vxpopH7Xd
r+dIm0QTznrFoPXCc0NvEP3ft7dy7xl2wMAS0gCYIkO93soBTE+ck1udEqgsl8zt+3/WNgOLkaTG
o2Uo9tkGNxGgKd/CezW9A4ezh/qm64xvg5dJveRVBl4X2rSCwKHDKJC1g2BTv7MSRvX5TFnX2lO7
jtNTbzZMRTeHCeDlBDR+8pvBNZEJcUV91KPe+w6A0HFHMshjzNz1hqCUzcctZLRVF8YTeO74TMqc
n7xerTJ/dYR2QhWoPtiHXatgN/iDBwRkem0Vlv04DT1BZWaosqJYGz+zfM4eEXBcn+uU8hv0yiNp
0d3N512RUneqJDZuPj6dKKZKoal3SkB8nVFp64KuapN3qL84QQJ2+KsHRu+p4rFjDoRqEytE6Re3
Q37r9incu2WSfsRJAHJlbgME3UnskSk7bPqYRBdyBSTqVOMog9y3AvUeDWHKqVumkzIXQHcH0nh7
WrN7Q5+KJzuzlAPnJN3q9jmTgjacIRrmYDquP+WcKYbRyvzAm4qOqottX7I5ny9Tpq/3/eDUfh0h
fW9njXq5vYs7KleyRQ6JitwEiN42bXUGDSXaJnexmg/vdFdRg6gol8/owU9DqMD2Hi55buiNP1ru
9MRk0xwNN/nBy9l6ZwotO4Ld7m4GHQ9EzlSkMbcChHUkkHXoHIfYJVq+G7Oqp4C9XCa06A3Stg+m
FqOB0xrmE5KkRxpDe08TeSClUarY9PY3V5lJwZoRr3LWQVQO2bPSdMUpqXTlbWzmYvyqJrF5tN69
eyyzCl2lgiPHRV5/fGKr1Oom1jtFkWe90XvHea8zr1B9r89Cf5cvfRt2ljAO0pmdlQLwx2EBupUE
XXnyfwkRcY9LBqcM5XRHy94WOtdXW8vyR9cqX1ZrrA7M7TwaTDMgHWU+hiaVga/NLXmdCwpQnLPB
sN8VS8tAIYil3+yoMpZgGT3zEcUa7aNXyRnxq3KkL723XEozL0QDjvlWp3Mp2ljRC9OVrdio8ZUR
2QI/p4D6bW0HT4ZU7vrj4G7JjHBzrcm+kbiQ8mbWq7vVlguCK23vnOauST53YtQvzpTH72Df2D/S
fCj9xe6b2k8t5buxGP0JaX79wE3u3CZ+A2AcxHxBd2+73Z2dMV1hXqh4OtV6ae0GbQH4aHfR6pS+
bUO9g43ulOe8LbMDr7YTcpG+0dOHN0OStVXAGErLBiiN6aVMlw+ib9zPMFfde2313P8Otlqe1ldb
DXaajobs12wBMqVBySNB3OQ0ek32TBjg/XSYvToHXqIzYjbKNL0mGsjbZ2eKlcZf1ErVz2nM7/Mr
NevqMKWphKBiVya4ulZvjj7E/i/kJFA64OHcdo5tZUjKIU+R4Y2cpWDkTV8+UT027m7vxJ4ZymUS
EcJ/zCq4vmfCqku1TjlzWpQk9WlJa9ByoliLv27b2btP7DYIL9AFpJmb6MMa6qz3DHTJgHvlcaAN
mfiodnrk9yQr6LrEH27b210X1BYUHBhrjb+8Xpdm5NXiugTVqbtUf4M2UH849nCEddldlQQ+ATZm
TVv1666pTHVxUHEq13V6NuuMngcS3CehOP175CqOrsiO70ebwOReUuYANrHx/bVLzy/LZufUTINS
BCqaG9XZsJI+DpJ1KONLrQFeDxkGnXy5vZ+7lqlTk8868q/NQ2c3rrV4HbmDq+TZx8WM4o+8FRxM
vbF590uNimGtLKfbVvdeAfo8UjqGPuCrYuEoCMKVjKC9GT1jABi1dm+aXI/fQuCDdatlhiLOaWok
P5M29ZKA1uvyB5UYZKmBHUgZXvBtmz23V61C6JuaudlpgmaTWsVfvSr3Ft+cxRGrZu9AUcYCAgRS
liEKm2vSedZAEEd41RdJfmbeZu5H9iKeqjj6vpLQH+zv3ldF3YtCM6ET3afNK+sa06TT1HXhuBpP
a2S0d9WgvrWWSly8BdB6O4gjvOe+SXJd5ADIB7bElahQ7JICIbODkBcD3zQJ2PC9u6DSuHrfajsr
H5mQZB0gkPesSlUgIBVsK3f12h3ohcvYt0Slu2RQniiVRAkVK+7v4zXzvttMMwmYC3Uo6rL3NX+x
ug2WbSSFETOjK6EsnfrOQwHsPJfq8m2pzEYNCH0m3R8GnTqGndrPij6YZ4Fu40nrp9VGmAmUo52o
xie2sfsrzurlmSEC/bvbd2zPU6KtJScdMQ6QN/96awxlibuaJsQpmeP1UntV9NwNc3O5bWXvcUe3
W15ml6dmmxi1S6TmFj2gExMQQDCXlRmoua2eiOH68++bgo1BhZH2GnVx+VV+iVQ1lSlNXk+kqnkj
w6SVzPQzKmAXxKfSg/uzt3dAFCTSEUHTV5MzSpsgrcpdIL1ZkZ8ZR6WcC90ZDw7v3t5JAtYLcBME
gfwVvyxoznIGYhuyylYuPwHkxXd6u36jFnwEKdkzRDpJVKXLEcPbCX+Nqg1NIUCrKS2Nsyg3psCs
0HPKY6L93/5IDCmCjUDLjrRp2+Kq1jwrRgl1rCGFPqKIn4c6uPMAqmJ7ENLurIoYj/CGLSRz2eoZ
mHpuwmEHPL+maYQu/ZCfa0rr31f04//AFBk5mDiaELQJNl8qHlENmCDyEuU4zYXCfhI6KaoGXaYd
VXz3ujHkf5KHI7ErCOFcnwryoETLs8Y5FZlaXzRdKEHKeMlwGePBr6gxB3PuiLBzx8WPlhg6XamJ
S7LOlZ+ow3LfVVZxgKjZ8Xc0vJhiKiXAaf5unpPFrYpWr1i+OqTi1NsjDKxaIz7W7TSwpuFIcnbX
Hhog9EhtyNHb4JUnmwFpAnhGMikK+FHNWsOlnY3PixEZd1HS6gdR7N5R8qgxmEwzh6W9HZAxdAay
hyNRkDI1088sq+P7iUggnEpPHAB6Xjo8mxSFIpIpi8KazIQ3m5lPRQRojydL0erRDuqerX1WtLZD
hYve+nvGRdv/pXrXDicFdxr5K5E1ai9oVgn4gtk8+otFwnhiXgrU46lzmg/EwpoTJmtbqn5neeu7
ZgLjGDSrPn7KYEFU/hoXMNzh6yStXxDLJ0FpKtVzVkjFEVUdet2PY8aE/Ki1WbV8JtoP9jkhqI8h
3IqRmp4Q7ftibYaf+twWit83NjJmy1KpIlDbvl4CIxH5+2mth+aClJ6hhlnT6crJbsv2ryzTrX9X
UdsfkjL2PrRJ1K6nDrmxo57C68hS9vA0clXwEPwtA4ZffKo5ID5iaSPwBFdv/u7EwsSc1OovwrKq
i+egy9l4RLd9Fmk8h+rH297v9cGV1nmdCIGk0MrmiRoYeRQ1uby7XRS/YW5D3/mko9Yb2xo7M5gS
3f3xBxZBFjEEDPViXuDr9eYL50ZzIC27OORnGxRIsNhG/U5zkibsmt498ISvAy7qrCQqqMeyUooa
1/Zqz0r0ZaTN1zPfDQ2TpD8butsHNbMByKC15ZzBmzrY1tfXE6N0iFAYh94LTOPaqJdncWng9U52
Zxef+zXVqUWO1nMEcvjgTZae/Pp2Ygr9HwqPFJNBfl6birNBmZaI/DLhMgZlqkRv40y1Dmr2e+fk
VyvyV/xyStPFmNPKpnrerIrzUIhqeHJyowiSUbUy30D/6E8+Gz0o4HwQbXg2rw1GrlYoEx6eDLbv
w1pfiwBg+Xwpsha8JyzX+4xJlL8dC7CXEoQpwW+yR3RtFPamYUHpoS/VJ90H20wjf4jG8t0kDskp
eycEKTA4FkiSUo3YJHO1GPpOsbj2g1mhVmKOIkBL0vZRhzlSNd67AUxKlsIoKCnxVF+visxCCl8A
8Ip7ZiZXo+UFNOWiT0i0N2/sdbJ82y2PqO17B+aFVU7VlO7ANqxKV2G0q85WpoAHp8uspe37sXD1
EK0A0QfCqNAjuO1ZdtcpVUR4FVHkcjeeVEXPo+9cAIVCpPo9E2DHE1xF8VQukH4MBnBc0CWoL39i
lJRcEnSplW6un9m7KRpIwF66Qq0h7/ffBo+4O1GUPlCWfArySjta6HZvYT1LYgyhHUxv3Pbm7CAy
A0Mxz9eQSmx16vKY8eVRlQRN2cwnvfTWg9Lc9ol6sUfQChUA/0nsen2Aorzz1GVM13DK+/a97Dld
snwavuXRIh7ADrqXJovV956oo0DXBBo/t/d4b70smddRKu688qZOM9DJsGfW6yTfnKyd36fQyn3b
nO5LI5l+3ra2t1qKPMzDxH8DJt7sbkNquiY0l8I40pl1tIjkIWsqtTo33SL+UpUGLp62tF+jYS6e
+tnVv922v7taesTwa6HGEcFf7zaj/5Sx7cY1pEDhIj1h5Scz6Ys39qBpvrIMRxTNVzIi8vMiCIge
GYU82vLyB/3i2yfGLI6RCWcy7yvtbp1W54dMyi7d0GuhuZTTSWkUPRwWoT6aWp78lYBZO4gKtu6Q
38DdcQAEIHMLDHXzYM50NTo+8hqahbecJmAUQWZlRZDBUQpv7++uKU4S+QEILer218tdp7jUa5om
Idoow7OZFOq5r9Tm0zhXRzzHHVNcFy4p+SUd5y2ace1Ty+06xn0Aa7Q/2EZJajDl2WOZKwf7t/V9
7B8VExSpeEvAFW3Hxo5xpgDfiNVQL+zkpKgr+n/zonyPCeufM6QmDb8yy+4gKthbn02STmjKH57N
6600qIDqFePGQqdTnSBChcaP6ILei+xw7uDeKQVRxL0APQEncbvCqGeJlqas4ehJtsfszAuFgcy+
K2l8fF2MvPh3dRcHMV5LP2tr46qI4aDIeOCLdjZa6qFKWi4YmVdcDSZ/DG7bK2rY59NnJTaVB4sa
GqKs1XJO1pEGTQ9n68Dozj4Tv8oiEkKI8FHkv/9yQ9fSKnS1iLWQ9ES7aHGsnBNrTj/MZL4H79mO
9yOZoo8AZIDa75ZSV1ZU3jU718JIE27o8tfF1RCdTkt9CYXRDE+ei0QigziqUz3M+UHi/nqlUlgD
1iATzaUf2FxOQ6lnVbEqLWyZbXKayzj5O/aK9rTE63p/2w+89rOS7UzSJadKULfYuL20bLOWGSJa
WAJHCpyyGB4GVV8fmsZrfKPt+k+37b3eWU1lQAGYcPyB5Khcf0TXbWETIpQezvDA/FadxrvO6f81
hiZ/Z2l186h0nvag8qX9tamK023rOxsr5S2JNuHiU+7evGp6VERxbY5TiDJ89aikyX+lJeJ3Tper
59uWdtZJdIIaFVUORn5tVakWe1jcxcUVza0+h7Wn5x8Q31/uY6ui4L303WMdM9lS0bP6ZGaTd1Cu
eOFn/JoQ0QDD1yLOwkkFs7rFpAyCznxXjUto53piXAw7ylWfjE9HtNyOkzcdxQgvYEyX/q/baN10
li3BLEjVPntfkDqVb1umcWZ+osdeE/RWyjwfyTZZHnti9eZxsMueGhZiVel90WVR6wvhUunKnSG6
FOVUNQef7rXLoTlBh5g2FmujW3F9cOiOCy3ua25/5NYXs3XnUGtUuXnUTYq4SfGGUW3/vP0Z961y
A3Upp/hqoFHZFmhaq1hNy0G/wLKbLv0yzM/eUvX/tTNpezlWyT+3je6cUrDGrtT8REmbwsT1Uu1J
qbyFaQqhVUS9z0AN496xqjmcO9c+OKa7phxaaS6ygyqVy2tT4PuM1u4dNUy7xrw0IKADfLASoCNZ
HnxA6bS2J5LomZwEO2BzNqYQWi6rOsnVsLTdPDDSbLnYkZv6quLab73IU0I7bR+p37fh728n8RzR
HTg70AWbqGpiitrSgPsL1Rk6oa3zNbXEYaibZsUH127nfea28UDLJ4r+zXYGQ4NHBzyTEYFAqrkH
Xvd1Wb32XFb0OnJ1Fnd927cPswEq3q/aTATgLfuD9e64dG482TuYePKirYtNndiGRtlyfFRmXGdD
OTykY5b82wIJe6oF4i4HD/OOQamiIoV8AQgBkr8+RIYbx7ohxBIO5lx/jOuMCnccV/cpk+BChRT0
wN7rSymZjTSUiFzolW5nbeQ29Tg672ro2mn8qFTuAJzNiJBjSOzuXBfz+HHpHP3j7WP0+vwS7Mhh
eQ5xD51L6fF/CT/MoTfcpGZbBwBHgSxsMYFeqT4nVVs9Qir5XtUSeGYpBw3B11cUX0CXic3lc5J+
Xts1coK6peXF1K3Oe5/3OQ3aPC0e0rxIDq7ozsZemdpc0XgezCyv8Qaem5UA2lCpLGLLfau2xnRe
o6YJNGPtDyKQ3fUBM1Jha0tBsQ00RK2Zh5o0fE2tNrO/QV6XPxyL92RKSu/gZrw2RT6Jk5O6cHCZ
t9Hz1Nix1XdLGw7EfcFCoejNqicfzMZRftuvgo/guIDs5hqibHj90RDQSO2uXYH+RW0RlChznuvO
NX0nVZQPt8/l60hDQjHwNdx5KWuxeS2aFElEeGuYcvThvpnG3lectjxrc0YxhPPoLxXD8dDMgfy+
/P6gVbSGVBPNWio/wGBg410vdRrKtWakdReqayru+2q2PyejY/gUi7TnWu+rgCCpu6uKZnjPI7qe
e4iUpxG4QRHEMx2PA++w95HBtmsyrpWw7o03chF2biMU0sOyWScEW0r1E80Rul6aezSU7fV9cTXe
TVJanAIl083RtZkAXRprVIWxZVQBQpY/JrvxHrKx78J6NNYPydIfodVfuyFpk8hSxq8yvrzebrVw
IlEQ3IW5EsVyDLTu28q4vFnyYjilchKgWBb97HXJ0UTZ124eHQxk9vnaUNto4F5bXsE4xmWl12Fd
JBaRq6bdN5k7X5SBWYgrgdL72wd7b3dJL/H1hAwS53ptr8iqqO41sw6tcnLDVHXyACmwNHTXzrzL
2vwL1cyjlvveGikqQi6Xkpg43mubOUE7IZ9ah1E960HmiAScUcJlUucsiGvX/m3nx835xd7GT0yW
03l1qtXhbDapr4vGeVMvfXVR3cY+iE12l0aRixkNPJzkBtdLq5W8a6JuqkNTmKOP6CdFhKpR3uaI
ZaBO7P1+BY+lkf4gyksgAl3o2t5Sd0VCjsJWznl85+b1zzGvmULcIk3ZDpZ3sJN79+IFVcAoCOLm
rcftdLs1cneoQoTOrM8xHf/Ac9L0VDP769QJzXljdW0e5JlRHrwqciHXgS1NOjT6WQwCb7QWrhdq
wnMuCig7YRIl3Vu46cuTXY75QZXpFcAAP/uLGRAh12bipjEWbbGqkLZ+ippzH58Ms+2e3Ch+HzGa
+CFxyiRMAEkHbQwvK8nYbXMapifmyPWE9bN5QFPcO1H0hwj96L0hrb/5wq3bkGv3Dgrz6zKFIutF
uHYMM1fFOp3dpD+qWe7a8wgRIEbLUunmBHeDzShTSDlhq7v5j1Idnb8bXZ/UYFy6MveTtB7/ve2C
9i2StPCCy8LixgXZWdeTpvNpZ9GZfkttLxzSSJw1c4mBortHdPadtwuRIUuW1ZANIc29/sb9YoL/
tc0q1EpXPzEE2Q3c1avum0b0B+dpz7vKMimPCc0i+FbXptyhnhEicfl4buK9MadlOomqdv6KunJ6
Qv4Ln7cMgN9ub+iOVXS3aEuhrCrFnDYbOlKMdObRqENUcrv7eh6Vu3IELlsT8AdDbWtBRrfqwKi8
gJsLKnUs0Cl86VBtlR4z0LnZ6hUi7DVnpKJhRm/yyvxhjcZwYozK9JBYevwyqOaxm7Ti4JbsLBkh
JwpOvCZk9Fs1yw41onUykDLTpmgIKgFvYPJiBNH1Mf/o2K0WpKZ+NOjxFdGLVxoVIopAhtSwfbXR
VUVlzTYa9wRQuLFDOikrssBitL4TG5v3cW9ES1gyOu5tOYMbflyyPvrbq+O0Oc22ohy8Pds9kL9G
ekfkpYAAMsjt+rAtJu3OMtddOWNyuc+6YQjXVmSh1bcd/TRUTKO6PKJlbf0yRom9mYhK5QZIwFY+
BDVYxUryIjo5SVJ9ZrerL0t7yAzfHq4XKwCQQOxSQn0F0tMijxrYWEYI4JTGk64o5tfS87pTZMTD
/dyOxbkzGsvv07R+rEb3wEFtHYa0TkVT1ohNqTsgN/6XpNQYBovR8KZ3iodmfUoq48GI1fGhmShW
3765e5aIiKjbAESQhJhrS3NbGxOiFGC/yXom36ooSfnQMcVXtVqrAzjHrjGwOJI8/UJy2hgTnjWt
qw683VrzLjAjuw0mOqNZYOjr8vH2yvbOiaTf/s/Y5v3uvHVYlAFEeds3DZBnt704wGQuf2BFZoM0
RwiLti2Fyl4MLRol4hZmzVlPO+sucXvnw20ruxsHIIQONe8E5/9645ypYb4quPkTMofl+2iKP4GH
G84LE3kP1vOq1CWPnhTHBNtDAvqqFYXShaNnjQGBFZQqBVGj+CbMygt4RIbHpk20QESoZiND212M
dnTfESj9Lnr95Te84DnANlEz3UQEUyPK1O3A56MXmT7Meq75qibse4Stl5MWK+uD0pvTwcu5DQow
SvQF4QMAOy59S6Du7cxM1DTDmdnNcCrVtpuCrMKTRpHeXhRS2oOPumeQEFo2FymcotJw/VGhtURp
juoTHegIvpOAWsp26yd3tZUHLTucObpziLAGjAohUEKtrTzDGBdNNpgeosG9Vt85TTk+JOZinx2i
9oO93DXFC0X1B9fC5M3rpVXRWHjV5LqnSJ+qk2Y0qi8oR5+FCcvvt68G9VAp2C15ZkA1r011s00W
UIysKhPTfdLE3xvIAO+1jkTotqWdJwFiM0o3qEmhFrQNcvpMGTVmv6Ag0Bb2+2XU2y/0g1PIbFb1
kTTWfqyiNQ7UeIqoeU/xgfm9PWXEM+8RkEbQ3BsfELWLALYNUrWksnbWulZcJjfvTu0yf7+90B3P
STGNEix1JzTstyCRhNlEzjzj07wSfrMwFe+rnnvNwWOwd/yBonHnoPRKdNH1h2vsyrZaJFlOfTuV
f/VtmdyncTYGZje4dxqtu+D2qvY+HyhQ2aWAV416x7W9gQGjzmrReC26cbgsTaz8KBe7eK9qlZkx
wSfpLvboVm8iexBfKqeLj8auvEr1pIeR+piS78oFfFVqTifPptDrnaDgq/F5stooiMRQfAdarn5q
k6Y6Z1o8dae+sc2ZgTZdHzLs0PuLdm7J9B8vdT6nXjz+wcFySK0ZHCDzoVdCCRENvr5aPTRfV+MM
f2bxXQPlIUFH8OCy7gSMUtQLZp3U/X4FdjJj1c1QpfBOq0B7AE/XeO+XZHA134qt4bnJOiMchHV0
oHd3HrgTOGfZ+gfRcf3t8bOG20G6PhV1kn7KhJ7cIVrVvBVJbF/IjOrJN2Zdzkpv1NiPVav6lPZM
awf1P66Ud9Wh/q5aZXSEodnZDy4aRU3wQbw+2+pGEZvFMETCO7mtVvs9+3a3dhhMFgqdjdbXqd8y
1fV8+ybseBJ8MxNGZIFTVnGud8NqRB7ndPNPsCpXsgWjDyfLGhkkPK+n26Z2Lh3FE9AdNnNiOP/y
p/wSyE4WaHWt5I2bUqUNGbMN7sHuGsjVeR/0pAn3dlF9MkVZhOWKluVt6zuOjGMGjRI/RmK67WDV
cddntpd4JwCLxl3LDHdyxSk5cCx728kQT8Q+pLoMecH1Gs3RXo0o512FOv9PZVXxp5gz+MiY1CMi
1I7LBHAlYYJSA5dA7dqSSEU8VyV7OIJcC2qBgk2NumrgrJ2c5S2yu9v7t2cPojwPOKkmdNTN26qm
omxVo/PAqvQlXPX8Y8e0+4si6ipoiuKolfzS4fs1o+eAMO5VdgCR6afwtFlfN8Y5H6n1TkOVVOc0
SUckmZ0uELrePCydst4lwh39lnGSvhzz66eI5r4pDI6tN3X23WDZPxDY04PZpojO7L3pYEP2PjXu
w+Hu8AXoy1x/AH0Am+p5hQetMjU4zrH9vi3Nwge4GIW39/7I1GYvCl7NrqwwNRVqeZ9pTknTzkjf
WUhRHFzSnWtCrE/IC22Qfu/WCyVxMmQTyh8nYebxxVwrWr6rUh9ck53DRI6EciTyA6h1bRU1YiC/
fcOAUFReFb5rtbqx78SdFjbmBG+pd+3/bu/gtnQs3Q34h5eCmwoUYpMA0nldI9tGsypi0u4nzaUe
5UTFG6VJl78Xyn/PiC30frWmxcFKdz4dURplvheEDrSizSmp7VL3JouVygkGLloHvkcz/dmMRXlQ
hdpdo9RbwqAcECg3/Rf/miwLpVM9jk4jojs/IWCgtpYoaiVQkRbZ34sV689Oq0T3rejb8+393V0m
A4UlNQ6UyZbsIofbGA4aIQT5mf5ZLOCMFteKCt+rxyMi0Z4t/J4EX6B9DJb3ep115hiLPdt4BrfU
fSahug9Znj+4K/Sm318VhReZCdJTJlS7tsRghplcs4mQQUuFElLuAZo4jGU9BEk+psvBE7WXbwN6
kHNCUPyRCk7X9lQrZRCxm0SnaawpV3ql1X+19Wxg4per+sqaQ+mJ7M9rLwqGsZRmUFVdc3BgdxwA
v0FCLqCoy0L89W9IotiECFaxZmbmfEH5WXwS5BcHS90Jdqju0x6mePfC7bu2wsOp1HbtULgbSzUL
3TKpYdbBsBGDdjIRF7LOitZpvzsXFTdA0YQzSkmDiHOruqjqdZ6nphqdVq21vlrqZH/Mpvjjb5+a
KyObr+hlSbU2GkZmo4ugnHDZ9DqJz6WYpv9um9oLZrElObYotyN8uHEveVdGuWMMESLkS/mQx7PX
+oPTF590PV//0RQ7fViUOb+Iycg+x3o2B0DsmuShc9u69HsVMPw4LvXRIZJL3DzeBApUTygEgwnf
NjmUKTEGc9Wi05Bo2YUS7nxmSJ4cvBQJvxBHkip7p0kqjJGjyk79NmtxF220GDGAOT1OotxvoRwN
PmWydbynY+a+m0eqVc9AKLqjOGXHGQHgI3DnvlC5edVNrszZg6mhnNzIBJiE9P1fqSgEQ7Pyxfz9
iOOlT46EuMSdbCt/iuIU02T0TGsvtDrocqFSDk5FOGllen/7YO19QNmS/5+pjRfQINe7dTcpSGuV
xqmYveGMPOl49pShDyqStAN7e9vI1D+JM0EcA/zhtT/QPBFNwloU5HAEnfJIM3/o6fyl1Ab78+2V
7V4ZWUpHVJdn/xXGfHSSuNd0vtji1cs/q4E+qG+o7T+DQJp41m39L5m2o+lbJD7CGc49miemL1TQ
sR2VJOqQpjjd/k17uy0Br9TiDGiq2+HhRtQrhaOoyqlzPChcMA/Ht4LpbH6FvsM9tN3hd2ezS0fo
SEwP2Sb5/hbosRSNUNSlViiI5z2RtNN9N4exCZmG9bx6VvkHLpFqBypEFHGpJm0+bzpENBS0jD13
q/IuKwfmybjwX1I5//r2Xu6dJAeWD3cSFPGrpicheZ5P2f9xdl3Nkerq9hdRRRDpFZoOjmN78gs1
niABAiEUEPz6u9j3Zdx2uWtOnaq9H2afUYPEpy+sgIgI0nj9ibfiKwAs+T5I6f9yZoHBBDkCUzjk
W2exN8jbtW8S5+1WF6ZfF8seJjLNu6YJL5GXt7/pPJwCXQEwPVBBwJ5uz/xXZrekrBuXHOejc6Ha
jR1RRe25S2/urVOIVjCoSXhx2Sv9eJSYK7o8+AZJskyHTM3zF8AD68LjutvTDoTp93fqzadCTxgU
DICG0/OK3PNTs8ybVKPphL9zaSsfzNICkP7+Mq8PBAoZoAkAaQKZ61VfxV+hVjhA0qiKWSK+8AkA
4nIcFvHQsXVUF7KnNxZD1gQiFC4j/Ov8TDgdOthuClqtQb+Wkc7zgx/XaWnTcL6Q7m/J58tDAYky
uC8AnLHprZ+DRUbIDYCBQfBNzVH6DPYaPQzj7KsCvpHmxIDjPQYyNnGxxiR3RR0t84Wv+vUG4hds
5BlwWP5jtb08lrA8Cdksc28XuJlfO90HV+0A0fz39+/1sdxW2Si2G7f9Fa89snpR7cQpsDcUAlRe
03+DrChvKyZH76MXDE24e3/FNzcReSnkjzdMyHmjql5G2DJ1mqINNeWndm1qaEFIUjHMOP75SsfD
/bXU9vB/fdlmobPIyUSrSXR8p+NB34w1yqaQJvXj+0/15m4lkKzHoQmRR5w1EWAxEGYtM7RSLoPx
dKDUk0/z/n94IEyWtli/NUXOeU1GknxIGKReRTPlBxaPP2lP7b5JYQj9/vO8tUtoIGPMuuW+r0AX
Ux2tUeRqCr5mQ09JUPuPw9j0ovAbtHD/fS0g/TdKLm5N3GEvtynImtZ32vN2MvHNjgFUd1SLclUC
ZN8/j8ugrLIVndgjyAGcy0GSPhrZ4mm2tUL640ojepwCCbup2F0Czbx1InAhA9T7X4Pi3ADGT2Ya
CBOyCpRUXWnlgk3NTu7//d1t8gZbnx+A6XMaKqFDSupGsmqeuhS0/0QXCTwNTpGkl6LvG6Fig5Gi
xYwe88YUfblN1uVsxoS/qTDupzcarjr7yJvTSvY9PwCVlHx4/9HeeIEggqCThSEguBjnQF0A0Lsg
kTEDyIXM97DRoXfwco4uBMDX1c3GTYKlBah0G5DrrNFIPI/KaMqbSgR1VJopsmUC0DAI9633IWxp
UzVIny/cLm+8yheLnkUL2vWSWpY2VTIJAXDBYD90rpuu036dn7PR6Qt8yDdeJfSVwbvAdYZx9Ll3
h5lDFYYUUb1XKiqxk/kJ4o6XLI/e6LBsqnubdQdU6XDsz05IKzbZCWhwV6u/elWdZ6p06VRXAtGk
TFovPNlhoAcNdugVNhyu2WE3V++fmjcCF8jfqD1S6K5u/qYvT2n+//Z4tKuWeGQ7vgp7yLRXY+I4
5F//fSlU14jFuJ8BZzjbRa4wfgM/oK1qv59Oo/OaYg3GtVRTll04pRl+9Vk6sll2odcJlikmh9uf
/3WTgdQX9oJxGGfYbLnCMZkeYETSHTRu03vpb60HK3iDPK+HesL7j/nGYcXaAAfhfzA+Ot9ViOem
AY37rvKol1TR6kQBWfmgjCQu8XCcL4mCvrWDf6+3fbF/Paukdb/EBOuBMKzKrJ1FmVEyXYcm4hcK
4zc+fnR3NhgKoI1I58KXS2Vzr30e5W0Vrsz/4XoM+R3h7YNsSDoUHJ3A76ju+sP7L/TNB0SBiLEg
gs4rEq3BNx+3kN6oZAzsJP47fgRgJLjKpWEXHvCtpRA+N80iTJxRRr18QF9txYjMsXdzM+9q2jaf
Qw94hgnyyxeWeutdIvcB6xrNceC0thj017aJqeeTwrSxgtHDAKasFHvqwxKFLZbcr3MnDgnIChfS
rrfO5t+Lbs//16KpjiMPjiD4LlJ/vEo0Dcqx4eJKGNNcZVb/qwgOvvQNz7PVUyDQg7r/cj3CIOnT
1YxXIOrd9v2MO92wA9Kv5FCDo1yKPLuUR7z1XnE9YZy+XRmo5l4uacPFT2Q+N9UCtDHsNFCNwcg1
rnfgYcesEAhBh2bK/n3WCqFmcIAApNg8e86/+qTzqZeHS1PpQZnKTjB18PJU32gT//r3zwEgzI0b
uGk2n7tEe60ALrH2mwq0+fjYQsi6bFxkylF46n/48qBuDyAYoCGvMZihqSebStVUfGrofUwHfgKW
fDkuNro0+n995aJ+BKwUOdmGYUrOts20GWbia9pWAKQNHwB9FTdEy0vWvq/PP95ahK4ewHRkw1u8
PBzQl7C12QhUETxvIQZg9klmQEsX/rNcmmj3/k5tifjLWwgDYyipowRB6xk63i9XU8E65M0IJHY6
sP4gV57tAe65j00ni5TZ+ahyzaGhp+tDRNylAc7rDwGIMDThoRK4kSzPu/HMzL0JHJhhXV3HEPOz
yxW8KMQTyY2GqrBUQE7m08P7j/w6gEKTMkTLC/hkKF+dD8qzrk3JkOWqQglky65T6gCbZK+Em9y/
WsBj3gYyCIogrAd8/7nAlqtzZr3c9hVIkbCJbQ2FnDhVQy6KMEnbC4jy1xkFVvuPC7IpAiBen+1l
jkCWTB30NetIXs2Ane1WaDuUYQrQUJ8Nj30dRScAVY7vv9C31gX4eXMFAAkO/lwv1x0mcDl1CBRK
1PbprfV5ez8n8EKis/fE+lAfhhZS9eGCo/z+wm/sJJBXG/cFIlsY5pwt3PjwxcGL5RWdpvkU2G49
hakxAKRl3L/kzvLmU2ZorIBICb32cwk4HTmZGOV4pcCbwLTCBKpIVe/vO7Pcd3KWH4e8X8rOJpew
b289JiYl/++kgovqbF+JsyHa715XjbGPfLC30UHWqzsNk99fOEJvLgViBoghiF/4RF5uJQwBEUUb
tb3RLMIkDNyx2JvoPZHjcOEzfOt9AlwEIjBgksAZnEce2ea89QSvugxcSdAI1WH0rAA7OAw+22gM
D0sYmx0oIZd82rdqE8/xMuzh0t8IseiUIZc61ytWdla0qx2sC+AtZKMCtUcAb7cRbnKFYkEPsbba
r1lZR25BEMJpkDtDpSA7z7XhjsILyxWRXl1SyNaTTwHmETU0nCMpinmeyakHel6WA3ipY5GCyfNn
8nD/VsNC6POSgmNUprnL+0KJXEpQVuFRUowk1bAhhaPlXC7Ngpsl7FmDdRrm5iPIDMOI/FJH3y3v
ZH9yts7mXahNpEsz4r/EQh00ZlkPpHIxT2N39OOuV2U/0vBrA9nuaac1W+6gKUHbg6HG+x4vcX4c
EtqpInBNkx0onroKTQPGnBbOhCW6UUxVZIstuxyOm7vRaxXIkWoKABnCKzz5StC+gNIJRBHnHJop
hYJq2K1qGPnTQnV1KnUL6waQ7+wocWjDgBWZ9Ly24I2/XtuGeRFUdtrWP3nA0gDvYVHxFYtA6/JQ
Lxl/sjSACmJDaXroiIbfp8rG/BcJPfUTIKtuawZqfmVanZLrUWYNK+YwsXNZE8+eujGSwV22JP5N
l/hzdM3cSj+jGggf7NrMP4a+4d8gWT39AJRmtIWnMj/HtCXqbnKBmVZVqxiQrTr2kh9BiqKinNJs
pnt/Qn2hAn+5xzUzjQdczs2Dr8BALrvayiOBDhXEqXWT8NKGtpc7K6FUXfiQRGDF2k/eT+kNrSmY
HusQGL95Pckx4lORQ9pgLD3jhx90BGzRcV1rPpeamyitXJQOmADAUBN2BsQB9qegHZQVUNLRnwOm
6rtg6XSzm0aiv7bMcxv2tUtpmTnLbyXqlN9hiyywaEawBI4W8M5n38ysK6VwUXQbGtrCeotyCHfG
WTeYXdCI/gscNGtRLvlqryZF9biDJoE42WhISOH5NYi642qGT9xSCGspWTtd1lpiJyiXcCoDcIL8
RmeLAzMELvFUJIa6L0ktu/qqx2I/waOJ+hL+EAAaoVZGNgDkzfI8Q97puhtk8gvyWrjFurxex6rv
oTJYdVBN6qooNeKDyiMvLZSfT35BE832Cm3utGjr2PwJ0fX8xfx8vprjuuMH31vDjzrtYbnkiSFR
eCe1j8wUVmp7HGKoy7SENkuZjjyn0L73GrWnzLppN/d90OwX3w4CksNh15eQOBPLw9q0a1LxmSY9
5L5EcjPx2WQF+lD+Dzr7A+brgNee5ijscA2OXffTSnh0Fkvfe9cssvQZSi/LU6xD9FRI65ag5Gjt
3ygFCEAJBm9Dfvppk6cflg7qfyN68HZHUqlB5Sejk+Var1E77FwnRrZfWigjYzdQcpcDtYDAGJPA
KxpAmfwbGb2APNShi2ADojRQgoVO55mfbBiM0O/zlGS6AFsl/tEb2DbtxzTh4g8gQ4D2ThC68KsR
uf29CVrjDyXhrCYlfkQtriiEn7uiSTWb72gXrLYAKma+SafOI5BYFoAYzt40tV9jjwBg4YJhmPEp
eekJujqTLUzgK1WmvK7VR+tItBzERE1XzN4a/4bfJ72FIl/CIog7B8sH2iEFKuWsPFpk4+wo0lXe
dz9ykMqmAnrSpr3XMMLIpkLIlAWPXYZWQLkmbfNpNIGXFylpbAeHv8AC+QBlIegZjd4MgKRyWuwY
5VFUZAtbmkMeWfMljmmdFGlHs/DoVg8ZHO78lO37pXHBfl2hrrFfoHcf3izQ8el/2zWg9VM0sUE9
ilqQpxXwdBg75ESLu7gNw+ZWZ9DK/MW9OhiuIXCQs7vUdzz8CkG7MLvN7NgFO3TYvMdxZCNHQKAk
AbBTQV03SlwYlWTp2uag/KT7nfPU3MRzN+ujDBBu9ukIDdljngqJtL4xTEKqSoq1HJI2wSY2noKz
RTLrQ8Tqud3H3QgFir5OzW8WNH50Oyd9/8c1Il5BsUm0RFAbTHjb9iv/NHpO11cJBdd5NyZN9pga
P+grzNL6ab8QI/4kJh0SALDY8snTxvLSIBlsbphuXLLP8Xui3Wpy+M+RJRjplZ/UNiscl15z5B6B
3L7JoNgDySWlriPSxPTHoq1od9MQr+uOcD6Oha9VFz4q2QzsAw6g7MpER9yTZe/juN2lyMQgOt+k
oJrwhYf5IRm7RBbtRCIN3jJN00fgGjxflokyfb0XuvHczkIJFiJkqpsWted4GHk7KgpErN+YTvcl
dCzmqGgmk1yjXWr7Y27XNN83fr8gbHrOoItWw2GPVBmVjf7VRCv9pqO4VSUdZJZWwsTRJ57683TT
0jBrAPmDgdMTIN5JuxtIAqsYyBibCPyFLGRmdZArytWK7CRjuE1vbTr2HqgG8NzOKcT4mMv/BBFn
/j3ngW+/BLVHWdXyFZxsh3FjHO2ToV+z/aSSmW/g1GSqIM0KkQylKcAV+7kPFvnVpxD49AoGKFK3
95RnIek1ENjNH3TbdmNBgLdvfyNphPYp7md0tSUM9eQBw+hZf0w8f1pKNUqGqAjJ0GA3p4MASp6t
He68aDE5PvlARPs2M6kEVG+axkIAjzUX6ZqO/ve8yVpRbHpVEdTF3ZijTwiaeYnoNcwFzSI3lg5+
CGhAw28qLf2wQwTQPjy5thaKXm5Ag4FEz2Jrdm9s0i8VM/XCbkM3iuvJ47zdNZPkN0Heef2xh7a3
XwYzp8+2xR5C5i3rOLD1AESVbSNDtEm4NnkBAGi87Jjpc3elCYJcsYZ0XkvHnfq6QNLk3g5LDsT0
lLq6NENj/KIGj+nkKJ0JRHgbjeBmQ/3FWJYb2IkkNCpap5f7werYQ/Hph7RcEFI/5/MEfyb46vB7
qJ4j5PbAR7FdgFDQFbEhYfOh8TVKm4B0fV90VDf5DhQJE0vEMB2SciLh2u+18kW30948hPul5iim
O2iI8V0ULcu9csMUlQHaaU0hWOIIxM41tyV6zkmIw7haekdBlWG/VN9qx0th6w6YdXTlhjLmGRLi
oIW2ZoEPImv3XLh4uRmzWJGTIiwKj3xwjTvGKtDjgXq1xm8HtKRfYJ0x9XnyUY5LIjukQEbVOUDq
MqUFaeMhv5VEcH07towY/LYR9NYiTNeFZMVCUk9+Rboqxy+pHEV9X/c5RQz0kcfPtPDizozXdg5X
tLJDp/UxqJP+jgK6QXep7Jg+kTpTdNrhH17ze2K0j9H5HpTdWUhKDlXiwYGxaNsM2RmCQ08KOgUY
oEMURDXFkvdQ8nPWZOKIxszo7aC9H82PsFAmnwL8bethBTaDFs4Lp6nq8R2M+9Bfsh8iWce6gCO3
SI9SUXgUoJRsVBXldW2vZ5Krj+mKNmdF0jkFi2agcD5oY6Wn+1Fzzy9ckv6H1tfwokkRIFjR8lgh
EnlQ7b51SJ8hSYirxe6CqW5+xi7NFnwvbfw9nOtYlnOa0weFnCTcAYVBjl7iQ41s4TkGbyhvmIbr
SFCHsDkj6gbnr/YOUQsWa5FjQHGvoly4w6DwZ0PGSLfrgJn+A28UeFiOmJU+NmR23/Tct3eSR2gT
Nx248zfdyAnyD1nTGP3M2cgj8xUFmUSAmRrWrLa7JOgiVkGVjPAqH23wKe5YOhWaLEC0gSQ+3MOq
AzxSj5MpL0FgCD9IB4ZDAaZVrg8oweSvddX9dW6ybDy6ns9foRKY37ZLDkMdY4FhR/YQ4P+R2HxR
x6ZL96qLvPuBDAYhmEXZycCP9FcHR9fhIZtNeI+DGU0oHKj3BLxDypDi8e4KkIf6E+m9XhUdqonH
uqupvyPNJD7isQi7TtlAsUyT+ffOW/KgHLxA3+aJ80MkvGqtrxPhyBflI4vFo9SLPrZLIqKdimKI
daB6W7/AMQNffJSbhRzUBDvJk8wkTwvXY392main+3aRU1p0pqVQTRAWb9vHXXftz6H/cyC0wz0L
PcZneHKFvzxBIQq56Ly9dVriZsuM9ZuCW4SfCp8C+dpyqYdKghyflb2OY142qHjiYmlacPxIptci
oE1wyqZw6yLNGYXgWcRVmTvfhmVEtEmrLrLBjWhwRiG7Hdd90Sq+9iWasvVwzGdCBmgNQDm7isPW
u0I94dF9IqbkJzMecD6rnfoG9fTKO9wwI+6QNRpydYdMzAwFHVQc7BVuAHDsMYT4rRfh4DRoIYR0
6OKuftaraVErmDaKK+D1k6QQIaBKEepcCqYPC7dyykuWp0hlAfJNiG1cj6HC3w3Um8+hfTwMSdmt
Cz+spp5dMTR91D4aG/g/YcqYmJLKtBv2fezw/U8opVt8vxAyw72QBD+7NOd0J+IASX5XJ0OAgj4G
mkKgb+lKnfCQ71o4andFAPLcXDA3WFJyAZwxmkcWTdZkngFQ9wYCGo5UyQ/LzOQqXNtU4WLmMiiC
3JfkINo47KrBydZWJk6hf9IInZfeYOsFG4w2y5G1iWiLYJpMViaEsunO1Xy866GPpQto5eTZbY1i
92h5H30BKKs2hZiVUHBUyaOnlgHdjG5Ps+4Y3+6GyITwMfX9CWl92KIvVjqTmseEqJAVJmGkvRok
BowFyN/kI1wZ1XJUY5t/AdE2umknGnz3FR/4zdpAfQx36irHch549BAO8Ev/0A7J+KMlHh/2K7La
327FZVxy/MQ/AoQaRJJlTW/nHhOnAlmibo5LKAzeZ+Q1ogCoOdRQ7xBNXqhskyoIG4KMZViT7+Pg
LL3iaoCNYzJnxJbg2cUYlpG4T6Hr5BSOKUy/cYUliud3ZpiXFO0ctFvuId/amQJUA/UQ0r5e97Pv
xO++c4sts9jlyKZcHaMnFBD2vFUkuNwQsec9yl37CxdB0EDwcGggMccNXkiSuWYfSwdHcfQD1l1P
hZdfE83Ce4Cfg6dhzH1W+nYxJ0w0GaqmNG0fBhIvthhDyJgVCXSjSZHFXH0KatI8h9FEfmunc8ym
61EcnIYGWYmSDaU4QfUb4xPM5VWXrVYVesigqNmIkdeI58HyG7E/EzAbNvP3SPgex7s3FENf3WX3
/aYtCSgV638KMuv5QPpcyR3eKRxREpqEj/UqwqBwbo36whPQfT9EHLlAgXc8/Rj9djBFaxPjCsAy
xMc0E/omBmFAFANOwv0kWv6lgRTb74bF9RGZrDdDobZvkXuo5NTNq/w6WxBFilHmaBIMkezRL4cT
Kia3qfZ6JIxdcKUb3jSHqA8pemsTWtwFzB0dZLRyijDXztPcnBK4l48l5kLA0QjtoxLwexHe6T5d
YPjDjJ3w4CQ44mUMFPY9ERkr/B32CW52GMG1fSS7HV1mgVOfs8khDdDjMxouqY9chLrHFsn7AFsh
qBMV7Zz4v2KMtmnBxpZnYCxx9dyDEZYU4zShZnWTy+6maRLQku3b4Cny/OB7ztkclE5P4U/Nc/HQ
4sCvZSxDe5UtdExLTyMDOSUGisToTcbiCh51eVZ6rSZ7tqCuhemrn85FF2QuqdKxnj0kaHO/IDiN
zVco+PAvMg+6r6r10XpQ/kLjva7H+VlZJh7zVqB/qfJEhbt4jJNvNXMcLw3NphWD5ch/bkgX3cyA
wc2lzzzYZK2ppb+yWSAfNKidEAfC2P+WRGxES4taitRpluomgXybh0K9W2/gwryy0uYrcFlhLpKP
gWrJKexs93WIIcpVMRUnv5FuLfgaPZk8qRTKhDvmL90XtHDb54DHiwEbTNgfAViuIdoKK3KgBH70
DIQMA5QXnMzF8xIAoV1onbvPAHD2uoQ2S4JTCh+hsKKjCJA91T1qt1E5e+hreOlCtS8mR5k21C94
Jxb0RDLjsV1XT1vEhpfuveSBo+iVxdlPx6T6bcEMU8WQZfB9iTSa5WUKpaJHkFhTXi5Kyp++QtSt
cKzi3wvC8mfAxMXnJlYhug9NjAyi9gQCKOdynMq06by5WqMA7lEibfGru0n5GZoQmNZBTzC33s7l
idyuwmw8jXZGKJhN1NznHoWWZZLqeddZKEeWljS4hGYURL8DjSQKrM4hPvWmh+8vyhzyWbcA7tzF
HQrDEhe2TvF56B4K6ppxB/FWKFSe/KZx4YeBpDhDq4XhZMnmOb7H2BNaVJFhTXac0O1FdScSwq4i
NBl5pVnLr8bIWbvvfU/nRdD7sStNYsegzOCLgcmFI4ktQpWkPwC+mLAtS21CtGwGyOAFaDEf8jaY
o5JirgEhnY511xwGad5t1KLK39ko98Yi0xH6NjmNCdAOXRQgK7eZQE9ctfJptn7X7IwgThe6zw27
R++eftch1LrBoOn0B93HAaB065Dc98PI6Ynjln8UglmwFRiS/wrUdmEKBRabApvdIV0dAkGmEvYB
wUEr0/JKLrZ/mnSKUtW4FMl8jaxjAlInyW8FFLChJ6r1fAdCH/pEOfjGaxGaBPdazONUInmO1q7o
1SzHIkC38SkcZo8dc9W235APoQ706jGFoHiOpgwYnr1CQMJM+oEOkfjWZKT+ZBY3J1sXGcLwGnOJ
rJxbVDTlqlR8lQ7daMueSgzFcihmi8IhQesPro8zdxLo1H2DTxJ5oF7aNaXEbZ8XFN8+3/lzEBj4
SdfmlkYuhfoVmi9BAc0RdNiGLPa+OZQX92yN9Udpl+6D6EYkV0Mmso/4rLBJY1Z312KuUd2DIZWF
j37uec0JXrgR8Ll6HLa6IrH4bzx7rSjmLUvAIdWgNEFNSFBEtBZZ3BKjqtzVmQViDy7BY1tiThQf
CLUhTJ6GjghckYl4QPQYPoiBuxa3AghUu6mOgyqK5RChj2WDW6RvFp8SCFVxdjON6JHeTKjZoAkI
Sa9jPDv7EM/B8t0MRjdXuVYIg9So8Kj6hKXlvFmflKKOs9+ejIN7ilCDT3ikuqt46vJPENoJ0Idt
hvTbUkuADOdcZzhgtUmfOjUNLVwoEjD0hn4a06LJoVdTZN2YskMzhybY+xn6AbjdJAXgcuB9jX5e
TLsimlKjtjQ2O3CB9t3OtTL4aAjhn2JqyB3saBc4a00+Or+CuuUAXALBHCoa2hFqoF4OZa2csa+T
NrU6Ag9L4YqT859LA1JEIdcUBRG4BH6/z6aa+1Uy5PH9oA0+DuZaDHESShwam8g1/Z1N2PiQYiz2
h4TStlAgRiKEyI4+a5HRHsAEvtL4mRPdPsPITlJYFLTmSOHh2N2IwaDSDHEFoHRJUneF1huUtiea
quZhiDaCWzxM4gLI9DWAIgdUcaNFIenFGPwMIFX7cpKQ9MY42hCkXjnz96OvAphLsvhjS5X79P4U
+g2MJBYkMHDINplNaI+9HJoqriE6ABsOGGkOy11UK1d2CqGTKrhq1UGHdhqKilPP1bxjns33pm8v
iSu/IW6HHwFs5AZY34TXzsApOOwa/H7WA91dT9crzsiTyXX3q1nHVFfQVUcmyShUsgu7Mtw/4HtJ
uoshwHcFRRV0aN9/Ka+xMhiwAlAFHzN0BMHPfflOdBiInkl4fYJfPdyghBcfZdQ3F0C3r8e4GAsB
Np9tHBLoSp+/+YUozEXWvvIppOQwtZwRAJL4mg4rO/zrAwH5A5Y/ATgHWfD5qWIYjkpO86HKuc0L
w8b5GlMO/8L8/Q1AzMZKhT4BwDiwXtzO9l/gN9HrNcpcjwdSE2JAn/LfYpXTx7hOwERd4Ws3edI9
vf9ob71FDDjiACDfzYtg+/O/FkU/egZuKuurlcm5FJmLjiQX9V4xMVxAFL75rQButxHRgdx4RULw
YIi2AkE/VITRz6MBlDeyVpWY5A03MOKojyEEE/cQvVSfRbROJeehuKQo+vps4lD+9RvOziYNPRrN
OsfzOogHIZ3iww3zePjvAIfNix1qzQAaQETlLA75KSyRF/RCKqyFtoTy22f0iWE6u1ryjGEM0oG2
s+wbMDWXJJTfCoF4wZuCH4yfIUT7ckdBilwRj9qhGjgxN00qgaFc2ARUAdT8tIcB8vsn6M31IMOT
ADcNeZVww3r8dYKaEdx8j09QofX5UqFTP5ex1yV7G2MYZzZZ3vfXe4OTii2EJs3mjZoi9G5b/NeC
YGhSf4n5UNU9H9mpW7BSKcK4vlnmpL2bXKQflcJ4boC3DXybZ0yNo85bkyIkNquo6OOr3nThl/d/
15snC+pmkPWEGHlyLoNnhjhqauhMVjBY7r57BpRyD1LPxfurvPm2YbIN9DaAM6jJXz48M06jAgyB
KlvRA2hyT9x3wYzJNKq82wlZxYVY/kZQgtMLAi1EntAgPgfFs0TK2KIkqGCKmp9CY/QeY80YXTNg
vvxaxw9rOgn7r0+5+R5A3Q96PdBRDs+lSlfZBQRZ61CpYax/p3HbfQYparkbA7eeFgJC7oXHfB2b
/lsRnGq4IQEYeM4aZT3EAJqFiSqNdQsh3ph8JDxH6yxb07IBxrscOI73smi07YIUEIoeeJj39/YV
Kmr7DVBMTYCeBS7yHHKtJ0vadvFwsP00gZTVml11ZGO6WfTbB07DfeaPWdlKbv5VUg4rg6GBVw6d
B/yAs1OFMVqk61ZBmxyu20ejJa0ARFHFuMzwhrLkkkT4q1O8rQfCFmzpEadeZU24QRe6rL2A903Y
/shYMvJdijLqeYXeqizDdbrkqvHqHGPFjXq8WaQAz3UusuD6HENAoLxBY7Hwo0sTdW8ZwCkNbHiu
AW1I74CfSC+EhFeX67YoYPApdJmAsz33426MHTKIwYnKjNlQ5PkKbiQml8AJ8kspylvPt13fWGXD
K7wWXfdCginJUDWpz2URe73sj5ANC7IiWn19QOHQfR/wcg/vn9n/PowXaDo8IySFAaHHhwrZoLOj
IyyAJIADjZUHytijRhmLnlgOR3DezhFE0qBX+xm9vraSI82+AI88YNpka3rDgMXCSALArooBz/HE
WFBnBQ8x8PwfogmoUluOiDHEK/Ivcs/IsqQWVTaK4eihmVYBdzweshy9H7Yu9v79d/LW6UY/FVh7
pHPbNfwyRtNc6p6gyq/GWS5lvHC2dx4j19Cs66B91V7ixf53eM/3ALfhRngDoQH/erngmPSYhPZ6
rOqZoO38f9Sd2XLkRpZtf6VM71BjHq511QMQiJERHDNJ5guMTDIxORzz+PV3RUrqEplpYqmf7jWr
kpnEAQwADhw/Z++11Wi5oriIp0NEgNWlM9tLFzZzYjx2iu6cMlUWV7Y+NJFfNIt5XbWI3v/+KYe0
yeObN5UHuOZ8u/7pHT10VT20MqpCUnCL0GvLakvfJQkBc2lrB7XDB8/vn6w0DfwGIRUEAuFqeldv
0a0wZKyOnPLMSLd90z1bsx2HLsSc9V9f3B9e85Rz+OLZZgF2wwrw7kiLGSVmrDMtySiWW99WU+MV
Ut5HgMMf3wXn+wcKF5f0LG9+t7uJR3JbyP6qw1xW6hqFD3Bpw1D27iJALlroM+rIMXbsGD6iU/24
mzzbRBDn8iTBHgb28+21IwHdK53RqEODSSTb5xxNhuMkqw6e1RBWvWnvunLsQz2hzjE7r7pM6r59
YIf0Uejuj1eVcEQDQbtmaayk94ztfGQbqaLHABDgRltlGqdvHo6dq7Gz6v6DO/anx6KuZBNPwx/C
49tPzczRRf/Msdxa7XwxGUB3tWzxp3nOw7++hX52KEyVHmHiGhLk93w12VtVubhWHapza664xcRO
j4pPuVZnHzydf7xZz6sQ6yUsYYCV759EjEoMdK4el3LKl9anK4wkNGnjKv7g7P1gJeGegSmvcfpI
A+N98Pbs4RarR7PPSJJq5s9tZ98puB9Wy5C1oWWTP70YtJ+cs/agVur8gyX5s/PJR6T1cWbw8MJ9
e/C2VI05WfiUoyK8dcOEZocYKd3mzVJ9cKgfX7PfUwFJLmf9U0u8+5y4DrQKdUwTOpnVrUWl2lcz
lVOoOlGFroY9ksWozWs+6HX8dE06zM3+OO47G4Bu14maE7GKgoxnwlgP8a4oXG2ty6pdS9IoV4AO
m12ReR5vmK65XczGfZJkVn/0ZP/JyWajR4eImpBmyHsHzWLGAIdz2RAB0tsBinR17xRYc+vG+8gq
95O7l1uW2xdus82lfXeyC8IREvbnTTgzVF3RbeoOJe3tL397NZ7pC2fjKAei7/L27oFBqvF+rJuQ
zC65qYY5CUmu0/1JatMHb6kfCwPMxexo2L3hIOMR+/ZQJeS82K11VkktmtAVZHTGrSFfJxaV704Q
cj5Ylj89IBHQKp9Bx3D87jWcuJOGHsRpmDKBcxxxU69Ebr2gJsB9YOXig9Xxs3uDhydUMfAxyJrf
vRtJY07IgClbGAmxEaTSUn2whmowc1I/WBE/uzcsYlxxGvJ2gAH89lQil3Ym4ZGW0XC2r7WRBLCV
Z2eYuv767vjZcaiq2TdAbbFhib09DvlwVZLnMQjeznVDL+pOGEE+yk372Xn7npLJsnIwGL47SM+G
VomjsQnHxAMXy7BgHTv9srIk6/yvP89PHmBEeZ0zKygt+GDvHiStZnVDM1WkwZnGOfYX1F6Utmhc
hnQ6wp63gz4d/jYaktseXxH9xXMH1nmfXEbUVlIN2diGWsHO3WvGZotN5aqaW+2DF95PziTPAdU9
RylTP73HBWi4CuXoyTZ0M2I/xpyIuwzbcDC6DN3++kz+5M7gNEIGcs5sAgyFb++M9mz5pn5qQ0GY
yxVTKMc3O2v44D7/yQrmtaZRmNA19az32Z62BPo1LSb3ucjnMEvKZCuZvZG1wNiPVvL/ogzCEEo7
GKosD8P3DlQ9ag1NzH0XlgmO756IWL+WlIFZkUy/NR3+6+v0f+LX8uq3DUr7r//m37+W1cw8POne
/eu/junXpmzLb91/n3/sf77t7Q/967J6lbdd8/raHZ+q99/55gf5/b8ff/XUPb35l1B2aTdf96/N
fPPa0nj8fhD+0vN3/qdf/Mfr999yN1ev//zla9nL7vzbGDDIX37/0u7ln7/A6v3TvXT+/b9/8fRU
8HMX6evXpHuVbfea/vhzr09t989fvF/Bsmk84LCpnlFmZ8Px+PrbV2go0Ddho4PBGj4RN6Ysmy75
5y+m8yuhTuxwYUpQB1H3/fKPtux//xIIUVi3Z3TeuXhxfvnj87+5Uv++cv+QfXFVprJr//nL9xX7
5x0nlQxTJeggpPeeoU/vnvS9ir5CbWokLjoqgt6eW5oo5mWZZzk5qV2/jjEmnRKr6dF01hP15+Ks
DDnnK1Xt7TsnNzritcz+uJStucmXIdC7+Fkx0we3wDSmW/BaC9u6hPuPxoHsi6zLLxhe+UqaN/c5
bH+/Ea6OwctBG5BVMyV7k41hde6c+jWZZK0fF+W3xBLVyiwHQBCFiIJU6ZdPSlHKlLgph7hGUfjg
kmxfxq5c4xw1L2cUBb47FO0qU5MrRaG36arM4+myDr5h4LnopEyg/ctkE9WZc2PS4Vl9vx3+1sq4
Kwv+9/5mf7NI/rPFs3ktz7dd+/5X/T+4boDb/tW6AcaWp/LpH+untvzzcvv+Y78tG/1XmEl0AVy8
0OQ/0fD5Y9ko1q881XSV9EXGBwa4BxbH7+tGs36Fdsc7kZIWVqh69qP+vm68X012w2eq8TlNVgW6
83fWDQOg8wv2TyuHt5LDLoD/M+LDUfy+oBB5Aqez1gNnLEWgdUO9nIzCM147xUn8gYgNH444Eifp
2RtSE/VHGWfreki2Cisu0OlTc3/PGoC3LgSmSlWnJGgWXRiubE2cwwLJFeNdTijgbK7t2Uu3FYMo
v5xjrFhRo666NqObbX5qmm7Pq6sKhJ6AUHCdetsjCDuUbYYZbNmMUztUaMGiy7ScMHJ69lqlJ4wO
LT5Wis5OWavGS3cwezgZiuJj2RSSa9jdNKUTr6o5up7n+T6SA04mJ+hqZ13gN1pjvY/vvTSSgebI
i1lL7FWRL+pqXGz9oZjaZFMtRRXotZmultaYAmAAA7aK9lMxZNblSO23E4Za+I5dfCuE44VRPbZX
qp0t3xC1fNHRoK/0RROrlufRTk8Nqh0Oepl5vXmQ7phfk+Wh7YoEtTd64+FTCmZn9Pto0vYW4u4l
PGci3JhxoQR1bF1XsFYIjfviDUJ7mbKzorbNpmJEIVSp1zPKwXhVt2Z04WI30TiquRxrhrlHKhVZ
hmOc2WvkpO63OtGsMAH3m4fkRGJP86oifizdFpkSMRotzjbduRd1hKezT5f5qqxFcTJYFclZfjwT
9kHPp7VcCo4WlcUxbZxvMBpS0484hQNKznHeYet1NtNMwhZWJtQg6caOnRiBVSZdyrt2SIkNk6ON
pitDxDLGhfegI1SengkpiFbYANXLqjBaM+gG2rF3tRqrp6FxrqWtmDR0tRTXlBA5ucqIjv0unhTO
XY3kIyXgucwMicVKTAX5U8K+RH0vVpiXaAV26XIZNdWJQA8cJGhWppOgqeUrdTHvl9j57OBZyfep
bkrYauZ2KLGWuks0r2OpfymI9y55KQUdfeP7lEbzaiml52dG7FeqBb/CMiCqOzsXn+jl3NjJfl5Q
//EtRnxdqebsF7080SK9MHP1IoOvNqRwGbr5wamzY8ywNnbTA0Y3dwVxPIwTaHlFPuA9xoYtlW0y
a6skq/zKRbqeNFbjD1Z9dJz80hicjSjQCLPJmor2zsnQfKm62GABaPx8mE5TnAYdfTPjZihva6s5
7zODWP+a0yKnw8T5VB9UfGI3fd5fEovmT+jceBz16wZLmBrpB4H4T50jBFqYPcl0ZzbT+FWmA3Qp
htBb3G2aZtFWqKjBmpqritLYTStJTohYD2I6iGoKKDP0zUCESdCfnaajbewy5Nf7wbSWKyvhuEmW
T0hqz7IkR1S3LJsLLbuaY5234BfsHZ8SrJ/GYm1mFw1Z7+2MYvG9Re7mLrvUURdXBM0SK3gADLhK
0m9YVbfOpCW71kinT2Nj2CgEO7/I6o1ZovJyoiaMEucT3s8U5Uxh8Zxrv0TMci6SDNn1lKMIF+JK
ZBVa9cxxg16tH6p6fFGgkxGyKpydbvaHaSpW/SROsm6fzgphDeTrtjO051nmU3zEEWdgs27xNhCj
LK7LHOR4Dp049dWlRL1VbxwVworv6tUJfXVQZiWgxFYuDa61KlJW2ZAnh7YAN+gXyOjIKvFgBziK
t0ZYE5wd8jCCcbSI2zhPXlNFfZYzp0pL3PwawxxmB5SQERZeXNOKnzm9cmPOUfuC0OFGxUV90xRR
qvsIFE5ZMpTYNECioKZTveFoRRROeqU027EqGQ06vdjFcaV9BvR1Voq05QN2ZmooEzqbQiLRjcwy
jEs4cZ/QlBJnaqTrONK7wOn0JWwqxH1uaeMXsMyjrau3SdRg70rdB6G4OJ1ENu1GD2+sGNSLJs3S
fWKQ4+3Gbh+YhNxdRAjU/ER4YcY8sq2KO02MV6IeVvjZ86BZOnFRRzK7jGTHsz/55MysjFLt7uui
XJv5U1oagZXEt046IwQt1Vc3tbdQPPeyLbdDmm+0LuWtgtP1EA8MUpS8/spM7+jm/dcCA1UQtSZC
9jK/xl2NlZ5M+TnG19Fr6baYNIWGtR5WcKS8Zi58pvAEci+ovF0nm0IMXmmgJNLEHSKZOBl2waNQ
H4MkkoZfLNXXSFPztejkflK97GUYhbsBA/DiNSVbykZdO3EeFBZk3GLAi6PiuIyK01ykl3Wtoh9v
Zhi2MglzZyamCrs84j9pftYQJy+PrWUEZyUWctqHBnPj+aZrnfLeG8YLAdSDejkLux4PnfKYKnJj
4N/3bX25d9x8kymPdtNu+3o8OuZ0FysjKswGWAR3ib8gvS8tZ4M5+7oRw9osp90S2ywH3Q5MZ7jC
un9JLMMB0sHip5l8pquP69Ftj/qi7vq22Y3SXM1SHL3a/BTVyQMQhT0CY/wE+XWZlH7cZQdpezgd
NXwVsfolOpPiiwor7xLAf1mcHo2/stcVgw6wqZ2N/CfHk6/LcFufJRkadkLk7GmMTNT8ZkfY8NB3
RvqT2ecrN1M0X43jIJqsW5oJD3P7DRXUdijio40hyWskT2I1O5VC21ZRg6DDTa/OwAu9T64QjJtk
hqDAt2aVZa77g9N2FPXJMTEOo0GXthBfazXdxZVFh6paZVUV9DNGMYCUa2/6ksL5M7jsSCEtI5x1
7ehFw6YuFGXnqu1OuLmvYIbItNlXM0Ef/T6Z4oMx389jsmHfsp6mOSAHXvgZo6i9qoPWS+PhZqi9
7bBM1wMs1ID44rCPvBcW7SppjU0kcA7QPp53Vm2oQToqL3ZV7RLPW3PCAm6NgAHirkSU7S7uhr04
A3llpdp3wFme4FAgrIWqzWMjJnaIBdicIrX3Vdnd6A3WEAzjUql385DB2fBwt9UrrTYQzKhaoGf5
0W0ZLS2ieMzbV1fYp0m2D3hF1n09b83cWlvVslqSUQRClitVbEbkEbFDbCAohyIwCR3aNMLg8qr2
yssJELYSHlXmBdL4ixlWFviH+Brv0KdyNJRVMT5i/SRhSGClHArnMLVKxgf15n1XvHApkQxzTkqE
r31xZGn5U5uthtzc2y1cCG/IT02NbkuOzjUGbET00DAQe1rHCqOnv6RO2Cb6TVxFE1eivakpNIZu
uFLIk1kmbWUl4645N8U9tV3pY7vRJgsLQe+PRns70Yxeld2I+8gtqlVLNvHKhMBDtJj54HmDvBuw
jIWG1XoHD8s21kLsuOWkWHf4/h+08s5bplNXGbdlOa2sQV/3SneduPXB1vUL1Pr+2OpUnAQGmU27
72YNuW19bTb6jZsO20lPv4yqe9X1xVrxLvRzoMCibnRUuT3n/uzQLEb3jlbUsGak/3J+oK8LWHU8
QYeNsDycd92nWuo7FZ35uTZdsz32fAYHn7wkChsX+wCYCmfo1s58b2YJExlTrGVq9ZvW3YuSGSNj
k6FPEgYaqRaSnMqtTmiylRUh+LivcfMsz1QESnX4OEQGhIXef5ZG8ajN7hddTNHecjBAeDqPAILZ
CNG4NySiBM/eEUbBdct5Z/BcGECPBeD2eXOkeMQNJ3qidxZACzgZmGqoTgJHpoFRtGFkjDg3bayQ
x8KIyAI6RekXWVKQmJcibzeDVHZWWz+2A/YQYQY13h8FT7kRi3VO3lUHfmaMlzBXy9AiJgCUjuLX
arMuC3eFXgFJviOeatvYQN8I3ZQLYil3DkQWmVYBiIMN+88tBLtVrHvcPGMFVEffSAmFFHhykGRm
WAvLDnMiWjadWfmEdd449ZescHHButJZL+aN4RZGaNUKsJbcXTO69et4DobU0nYZYvDAcS7Y4K1x
FGCi7fPAFfnneuhW6exs08k7WTNif0U8exrxv9oTxtkrbNHPWvxVqPa0sRPMgnW277V7o9SfMHpw
zxh3aZMj5kbBRC8JRJEySwrLtsaiWBtfkkiLHgEV8CI9G8UUf9TnzdKwkUz1svTrprltJif6nJQR
pJpUj+djO1WYiAjeoe3elbuux81eYLVDWUd9ZcTWwmMCOIKZPyuW8YB7KEUvDuIpJo/Hl/YQtnF6
pc/GczER8jal0JMmZ12W47IniOxer5Ob0TKbe9RsL/RfoLjkFwreL10bN2RVX1szFBK9Sk9Rr760
tbJvUFcHJGLiGyF5N2peahOAEreQN7lHPO0nYZphK0C8IUJwsMyWG9784RArFzGv0qvMY7una0p+
lEOdnSqv8bZza+lUp+KMEcZt2nsa1vCiObHTVdZwZ41dP+bWrej0du25MnnoYBt/iSBenNO5cNKa
OjYoQVnfVcryRYkhaIzDoIToztzjAEBkC8+sLANNr7DptdForzuxKBfMisUIlgqiBt4l8NwrwPjm
twEEyOA7mRxPeWb0l7HVKHlgLa7LgkLtvjBFAlDlx3jR05WGlRWSVqpXeHOpc8E0yFzpS2+L5YsI
PDz5sfW5UAsypF1riInorWaF9M443XCnFbiN4LdMaUbdsVCCX1XY8kAy8cgNgCqkJy81ADU5Srfr
Gqz6MLQkjlqRaHtXb8hx7USc1H6zAD/wq9LEL8SGA7bS4OD4Gmh/0OKgsLjveY6mXDedragpFHuL
mAE58MwkZMJZ0IIiikiVSjAimzMUBgEBZcwpNkZoMSuK1G4L0aUyT05dCeZ1mZ3ullZJXL+N53g7
N06DPVx4tNl4E7TYTiUlWYlBWa1j7ui8MDPpy6l0ThEZOEFqe5jaBF/c9lS/Plx7eezjhQ/f4924
poUkZjcEOzNml66mWPa6ydtlubPMNM1X82Qp7CA9LwEYoKW7oma7RjxTNH+uZZngHTVZS00OP2uW
8YxzVq3aQ7zQXAwdB+dMHEA6V7SvLq9lddc5ZVYtGMMs7E7bbMnV2vAtrdaqowJ6KdZWqcuJ2kXS
w2abjZM6Ue2C3gnUbNEG9tfO5DQngWBx3InFsafbrCf455UNXOLQmPZ4/IytNPfYMe3poUiX8QLv
2LJF3Fr01GDTCLPBTbdgFWztpjb7c+pq1muHiGkPT6Z0queN7DIRbQiha1J/NAWNipqnCc+zSrrH
DFFphYdVJ5JlmKYMbzT/iZLAgywGasnmWthL1h7tdhBEeCHSxU6V59Yz9lgzDmTndf0+msiGXKvL
TBibBbEGUvE0WJsijqj15s7KNL/sVeeymlyrWtmeptzg7DVeZeX1zzq42etZm9rXsxMU2FpukZtb
JZtJzu2+UofysdKIRcArZenLblRnVQ96LwIDU4hZD6VVSSCG+lLfJGlW7Ycsiq8J+oiSlVsvOLnt
KW7WNs65nSR7NLAINn5IRdYehkkwjWjVJjTVEcEoY3naWPYSsX/IY+21syNvZw25d1t1lntTp255
1MGxXmM3sdi7yVHbN23VN6FdWN59B2Hiupajft52g8AK4EA0OI7qdqaxMWfzHmgP/i81wxLmV6nl
XbF/soJJybJdC8wCn5tTmgxkc8dcY2V17ycr6b6pjcu9PkbqHECfkbcSLfClTBtlXeezfijMmP2C
dpGqsKEQNlNDFFpV7Oxl5kk3NaqR+RbS1Nucx+UDIp5qn2llfBt1DfWIObYerayBbptFMX4qUt17
aPuZt3eRojNazdEUP0mJHHIo2BtnbXv21QuSIbtBKz5n+WzRZowV4BxVUp6Y1TevWiwvuY8Epu0q
+6ZkZ2//NC5DudG7llcM59le2256UgUC5XNKDzvdLK76mwzXFuqpNjYfjbKNGl9AnHEvusq17zGe
Us3gTvLnCqwBrR9UvsFiYl7j9nLoWxCvu9Dzg3H1iZ7riLlpVIet5jWxnwMHXBLz0rBzHlfCMDeV
iisUG30v1ljH2i1tOGOHrdC6atAysVkzyp2xfEmamxEgXxDhmrig8wmce7p1BiPd16zCvYE6gTiI
DgZIj3d8VSha+qrlCyXOpEXzXhdNfBXHrnk7MlyhIkLko8u0vZvUhI0vLWj4Zb3FZBd+FNvW6mbJ
kVFrVh2xuAz3ACdKbDnf3TXeRJWyAx3/ON0ZOR0CnRbDVng1sYFdqQRxYiF3a2hJci3U6YAJk/6L
2wxrYWRRgMqSu3uUajDAy+BvPvVjclQFr1Mr27CssBk2+UM9W7eNSiVckgzvHaYifpGm2LQClByl
jdOKXeHN294zKSqAFKRLhMx86S9Gl3y4Ms1wM5ilzs0Jo87FQwpcoRmOJt7DvdnMFpuf3Hixi065
z2IjKdZqOdqfc8HTydDCQb+K6i59sNvsMLt184zmIjkW82R8GykcMuzd6nCoKz1/EOU8vwrTEI+a
2Zn7iKgfd0KA08gox6Ua4WvbDgkswh2gljajJszltOH+JI57QCr7gGQvezE6K7nM88X4ai52TWKf
o6Shk2PnQ+isPdrgnk9GqxoxRs5WeYqb2ulXjjLtkiTv77RFkwyjoMheznq8XI9OF9F2Vzv7GSNn
vtfRI635pk1vjepWxWf7UmnCuUiokLQQCOzw1HQm7Ymxqy8NbIZbt7bUTUpmFnsuZ9lIXNOKIa8n
OAVxHx3m2VzgpCd6MCRT8jA3hbYZwbgGntrLACIMds55BfHPDmwvjmHlpN5OjYw1AR/7WgVUxYv8
rP89L8kp7dbJUh+HEQ5lBv/KxyR+oK2VBa4R2yFhlFowxPR4wYHZn8dlCidpbCus5S8dmn/fLNtD
N6V5GGE72JaRba5y7N2rSXEuHGgluFe920Jp2cx27UDICO8gDRt6TkMU6YPuizL6BLIqA1VuZxcl
1mR/qjo7tMt5uXLa8nFKm9dsgBuANTvW64xNlpT7nlZ8oA+Yy3Mt3g9d8VkRBFri83xy5p7GUoKF
z+4pC+p+w+Aw2lVuRiNmtD9pmLJPzRA5lz14x0OqAEWjpxUyUaekcwGU0eBtLu3Kuh3GuMrpPlaY
853oWXflgWEE0SXdslFL5bGu6GCW6PXMgtsYSE4TKEyHQH46oTu8ZNbI5sLTt5WEBwQh7TqK7do3
JecFyIcT9u5wP5ELzDq2TjRtss+Un/mmtIYh5PG+QfaR+1Pc5vya+cY1shVzoXUsknI9DF4Zmlo5
b0tjsHYqQ+WdR7N3O8tmeJx1UVBaNzQrjFi5EtaDBWym7Zt9TGsXADGbG8Oer7Xc69ZDnB36Gf9/
t0zGggd2WXy1wX8OnT9e5cKl/jX1S6OxaROnAE9y1lLpYv5C8mXTqHPHr+4yWjQ8kMEuU7XTcPH4
cCT8kUCRG3EOY1Hxp+jxMIWKVodMY75AdpjpslVUTH13b+a0zmuvXkejzizNtMYrBa6NL6jDAuJf
80CNgGSOGrrBqdsKk95jlqTN9QiAhMp2OjFS6HjW2RCvil5cwB2tbr1IPRI1rO16pbhrtflCj6eX
aXL2dVUfcI1cZFX22fve6hu7Wyp41S/KQlxXmjO9xDTu9AxKSzu4ypcMOtGlrYLwWaYGAy3vqtAS
QhzcQmYUH3yYsS+Xa1vPn+HuwPtipSVMF1eIr1UflmfMXCc+FU3yyaSJr2ZlQf9ep7Lvd/g08Yfn
14wIt4XrbBMc+8HgIuygjA9so9hiWA5bpb+UVodZP3vooNpdz3UfGM0sr7O2tp7KaXBvGK0LvBM8
6aiWVHHwupiyYtLNu4mdAHa9oQ3HxfQbu5Rrw6CPCavT2Qyw1C5Gx9jrNPGCQR1PbdT2n8mew6ev
tGtL79IbTS603DoXdEAFlUwb5sVPPPeprhkrgied9eM4anR14Mvu1NKkIaatOqF+mZda20oM5W7q
6TQCx81oxNq67I27nkfJaoqnZt/LonueMkAvdgfOzurljQG+QZXLhavZN0qrPetGvBE8ErEVB1zR
vQG5Tfduc8nUJobe0436bo4UjJ8QLCT1uVd+wR6Dyg2Ql1J0FOJNtzKrMgcSTTuxqgStdR7snpiA
1lbqV2OQq0rwabKsfkGAc1M1+OHBOYgEEEMG7JcWv71htzRvIZEk60EXn2eajxhVjE994e17Gnky
H4XfF9/bgiyEKdHbz9OctfdToYR5zdTFTci5bcZZX2s49g9OUz9mcXIgIYZhARPuJai7qV87Ey4f
3svIiNTxwWmd+7Yob9nOChQSIClaa6yDyt2NlfBzk47xFFcr6FMXhrUfk+qQ0UC6Gns1XfezdZml
L7oYsxT+DH0ZSAlrR8pgYkP4mA769Nw0k3U5pCNQxHjs7bDNjGk1Tf25k57WXgT7wGFADR4ADA4i
Oe+6kBE+85w8QrJYl1I5MCFXLoEXyscytqwn9dxzE/yVNt90Xk9upTYKGFkNVSBenBpMrULUui5B
cfBcFG3PNEXbWPpI1zlqh0uyNNwVJBH1iHEoX1aNc8YOCHX56iSUGPRjileK0Zg5YjYEnSMAOrhC
i+NDbDC8pBn8ClXFb6mDUhTxG1Jk9SDp7OzR6Md5PEaATGluEsimMECcILuW3fybPvFvSUX+Mx3I
/28iKt1Eu/Fff4iUfhBRfWqAVD/Nb3Ug/MRvOhC6S7+qCA2R2J8B/LZ1lnT8pp9SLPdXUo2Q3xtn
Szej/n8LqBRDRQliIQXBv4na8yyT+kMJohjmr/wMytY/fqn9d6Qgb5WK+JAc5h/oP2zcJKrKrfZW
Plja3WCao6KHSyHVx5bd3Lpf4vquU6kyPxCxvjWT/H4sDYo8n9ixvfeQfkBBKZncuUHQg9Mip7LT
qwEI/NrIzX7Tx0p/m2fEdFtN8lFM5luR5O9H5pjEOyJJI/zz7afETl4XuBeNMKfPyHSKdjzSAv9P
F/53ddobNdobSc3vByGdFjuhozpIq98epDD7zshLDpJa7m3rwnGLhiPr+a+P8k6D/+Nh3l0xbSjb
uaL5RTbbkMINi+nl1o1yV5kK87yKd9qmnBxkBomAg26J/B4Jx3XCM+4Df9l3S/W/NUR//CVnk6iL
9o6Z/dsPTFrTmCBj4S8JIPOs2qA80r7aDIG10fin1gTjmumOTxUVdCv3egyA/D0DH9wzsd59FGb1
02tM5tIff83563/yekmppoy0hRFS0Zar2rIuAI+bf/Man72pZDNZHhf4bBw965r/dBDTxIka0dIO
bZ0WtKILcQJaTDKuMZXbv77Q7z8P6SAE8Gmo5tFL4vZ6d3ZN+gOF3mVLqNKdp50FLz3pOueD24l8
R/7kP19FjkM+COphHlRkLL23bKq9suCL5Dh5M2URyHBMLFsod3Prmwmz6I15nsRsqtQwnw199KAJ
2ZGBh59tD1MLOjjdsAMgG02+NY7nUZmbRNVGjYopv86HuuZ9qquqeWkJhQIxNSoNhISXyMFXTYTg
wQzksj00ImXGBrtQ0M2SFXSdHvCSBZCGPTsNu4Gy1IGQ4LJP5szs4AFj/07L+eQmznXhWRdgNGOA
/oxWU7IxaidovRgu9iidwVyNbj9/csautINmqE2XRC6lE9v0/M9NlaettwWxVmW3Bl6WQMJG6ADe
1XUJL7SS3ueo7qPosjf62NvQibd0jNHWoPi6kirZ10IuFMD9WGnMFbsIhDGenDyMwQEhTyoq5TMt
d5tJq9dOqwakZMaEBnbnmd4OZHFZLPa6xL1B3VQc5l8T1Hy6Z1qhrY2pBRJYJ5HxMCVY7FeGm3Y7
ZKTFGXGjKGhKyFxAhNC5L4zaK+0SHGSPvL2LqTcIaCgZEQstpZTvVeWYQjKoN3QxhjkcbeG+eGo2
Ge6GKAj3ECszn9dz5jZaKwYOtDCfOvFkZDj9QoyAy8yUbqLrk4u2XvyKkX8Id0kqQRXF2pXenIeE
tj27V7Vs5VVHyC3KiNx+tlgjJZV5J268Adw5DB9w6oyYjCoNIoyhA+MGxuzJZDTn2W2KoLyBQVL4
lZmMdzn+0cmfYaxZfpE47pmoVDeM7ypdfOX9SRNuJJ7hMTUleGwmr8ldESt0eHmLml+JQ0hPsVko
xCLrggFFUiWzE1ZOHNPf62KiF+hda35vTArbL8WtvpFhMx/rKI2+sglqr5Li/1J3JttxK9kV/RX/
AN6KQI9pApnJvhVFShMsihLRA4G++Xpv6FXZYpJm+g088KiWXasEAglE3Lj3nH2Wpd6MCT1Wkmz6
4XqcVfk454IFFhNbdJ3giWSMWWbuLdJFRvkGUF/lO4k23E9DV/8cW5UoCveRWTzzIkRUua3Fj0s9
hWlQEF+BvDcZG5g4ssmZ3SYdh5va7S56Y0g4J9GZvtVJqgMlTybwlQEfK/HNIenvG32NWoh0dIkM
65gM9jZsMz13bHDdQljsC8QNALIszMzXkgGlYFysCcMpPCpEZWUPNm/RDOlnvOjX5Lglywbmq3YC
mbHhJN8nBkCyTBo/8S0N4rzyCnGpme7yXVeAaPe8Zu41VjBaRB3cMYJAHM5Dtlc6tBX6BGF0VSrz
Dg0D32VI1+yVUbX93NFIT9BSVKkAKiDTa2y68wOvVP4zxr9DeCroQ1yCc6oAprNQXqUknyKUM0N5
17KGAAZb+Bn8GsSY7SPgti9D9NormN7onsCyFZeqoy8fJLwxd6Ck6EovWVP8Kg36ZZsmBcbhq9k1
6e7NQrFvgRK1T8w6Lc5hBTACcE0oxyeZzse9sSoFjVGCDS22ZuYs5nZuRjoevU5vdZN0eQ0je5mz
3tdjVX0HZ+OwCkhruEF1Zk5B7rr1LyG0vt+guEd4MmtyuuAEmFsXSVYT1A2JMZl3TuIs2a6tI8/c
jpaXiG2NPAU+9mARYKQpPoRblSpmnUlfARSG8VyHgV6hxjwLW0iPREfXRBkwSxHm3gTcs1zIRnO+
gigiSmWJkuE+bk0Rw1M2oH6GyQDpoMYvlm/jKm2WS/Cyw82ixTrMPuhoBp3c9hrqVwqZVbYkNxVh
2FAvqhawM73ROj0R8wy1x0BtCbanctYfTHTEdkS2qeCVsfbxNuNOvme2KYsgg3ZAMI0ohb23mzFl
GWxslLucpcEi6l60rB4WgwiaaK6SgrG5TntlcnvOzEW9sAO1jkLygLiyBLfYKzjXbuY45HEkAsxz
1rnjF0QjsCnbOB/v7EbBWY9D6DHni85zDpiKAlJrBmQ6J8j/KdKMZbJuJn1smLU7Eww4jI4Fcrky
IRtHVvzxu8KqdO1cgptsEA5WwxLUDitqKhv1QIEZgduPh+FKSEGgZZQB4dwKnIsqqBB9i20OKBII
uky82I+6TqJeFamtX1gZfaYtZ0nQ5pWIjZx4i1TvvtignUZ8CqbxaE315JyYGI+9O80OeWBaWdbT
LtYFWNAhhrq54fuyKrrjsl98xb49nALQNbRtX3HaoNUgS/J1vA4SM9El3sZtlI1cSq9OhIqWe+ko
ZmbeEDJPTgm4IZxALykagT0HVq+AB3VTbNF5l/T60wvXHcZX1XIqDRo0lEgR2M8R88Ey7/ZO0pjt
WS692EQ3UKBEENwbAN3S0R9j7vN6znT7qetKNV9o5H1UrGSakpswNY2L2mhjlkE699muCTPzb5vl
/8VBdfjVdH3z6z8w+7T/sevLn88dBpv/B/6FlY7zP59YA7wLxXPz8vznmXX9n/x9ZMWEIK2VYIA1
ANfP6jT414nV5SjrwgTD4OxJkGouJ49/ORcs5y8yCfnvKNWgPfEf/3Vetcy/+OfWYhmoDWdNnAj/
Pkz/bxw/b4tVb2UBcChmWop/gRiyg8NPhYQAPiA61rGClO/VXoKQQNXbOamP1d9vveTUwVAPEJ5y
FTykmCQO6u8sccLF7AHp6evezuX0XTK32cXkDLC6RKT2Y1PkD6lqXIrj4VjG6u+csz/q8t/Xx0W1
5r67K2Tp4DzD2GoO4cx26DiyKL6Reuxu9clN3F1KC6/GglRADfXqOU79iEhrZBGQn+8dVOAvUeqE
NwCsGydo8hk1Z5pZtUeOcOPQfiZ7Asv2khbl3pHp+EpwnEPuB+Kd2K9dHilJFUXsp0MFmSamyHud
wmqBea6nDhqasY6/8P64kd+YdfgjcubhcWB7ehCtVl56A0noWxjb8cMfb+kHx2tAQO9/fMI8MXyb
pNuCglpPMn8cvmYlEFvOaeePCcDqTY/z8pl9kRn5rCxqRXwA5qPAK/Ccr+xa5POSjqmqFEx7Jpig
+ouRXS1lJ9hpcR7ZQZtE6qVl5gqSe1DgL60ydZ2VBsOwkArbeJGTblHjWFn3Jex0EJ+0rfMfFmE2
+U4b3GY6cUl6eULRQoGb2OF8Z615YFB8OXGTm6CleeC5TfeSAk39worZImHjLkYysvr4apjaWj9r
TRVb13HIQH0nCqdoT0WN6ZYbAry/KTxl98Fk612zzTC8gVZuEDwGcZFMju9lZffMiLlYhU2k/5y2
PY2Qy8WtHC1oW8P9HkJ5zU4qJ4ZLEg9oM3YJgionkKGXOEG59N29bZlRdAO9c9KRCrvxs9PQ4OAU
qFvTfnTI+/PtxmmJa0GKDgyk4wAIxNhqu0DAsK79uElEFqRot83NYi5Y2WoQcxQ7RonbBef1JFbq
HM2CiwHFvHPekrFUo92z87vEXsscZ9JKGeiE9KB2dPMGvZnEZPTCDUNTBDqN7YiY1yi5zULXoauJ
syAEoO2qZJekg8x3OW9F4Wei1PNTUibzPAiHrMWZoHSvvE6haGSUGGytq/wyN4KcnZvma7lUgZE7
o+ePVrsquMKhDX/0ixknO6oQJjL8SIwByNiz62AZPTMOnMwzkCRyehtRm1JJb80+H3caeX7JTsyu
GI4c0z9ajNbWFR5fOJPCOmhgtalF7hb1AxmsDilCsSTVxW5roGs6LfF+7KbtMmiMzATOEDfvw9fP
P761d3WwGHnkKDPd8hhSEsT+9tPrpBYluUtCi0rJKemayjwnwSA5001Gs5X00iN+4wOe0+/VF5sx
uCSiGdk5Dp2dgCZkpSSeLozUmHtMu/ObqWzOybtwn/t6ak5CfTGDzprSYK4HcQrL2vhREQg97/CU
2FRoIWB5SzPODS2NnCN9oN/dl7cPBIM8xlNrpYyA+jmwXeuF8Ka6zju/1kJMyN5s7elXULMLqFqb
iBmin0YTLmnUxR7iXJ1MJlRNqD21jiGldgy+dNAtYrdgr8Zaa1oe+7ZxGOVeai1kPKMXfluY2Pqw
uUfki83pMXDlB4uwRX1A9tuaqkxr+mARlipjyO/O1NPVONzESIzSLcsZ+psCEuovbarwe02pZQsG
rDGHdIihbNVkxtCIkMik54Bcq/GptlDR7DisQvh1NLQXTNBDzDNgEdsjfef3Ly+GdQNDvm7wZChC
3r688IIsh4gK/uRhUT8kmpt9CPIfRUsZ36NCMPeffyzvKH5wSfAj60Q063TV+WDfXhCwdUU7W0eD
AnX2ax3ikyauC303kfOLEdj1iGu3kHmEFzDLvo6//UhA648Red++FNQtVC4wNyR8O/zbv0u5PzfM
eLGUVJLwBdPVxluOoPpGAAT9cuR2P7oMqDfLYgKP49U7KMrkOCozHbDjVSz8KGHiEj1EXdh3CVEw
Lz3RfKRBNctDofLhIsREp/uTKDn3m6m9komlW0kkBvVz1HPeOvKlvl0512eAO51aDpwA1llCjt/+
Fspl3Agsa82eK4izsVxtO+WS4282PER9lm7JjZABvsH4XMxDe//5s/no6gQTkpht2zjozYMiktQE
VF69TSto6WREnBeyiIrz77KZ46gNlqnSLrNBH4sAnTw9NmcZj3Bl3hZNf98/oyfBq8/CDR3v7f0z
qogp8ngHaNCUC1LgEO1Zl9bTTaXom4VpjrRyboft5zd+sECu17VWYhi5yKySYPkOdgyjrmy9UajU
zdSokm1IC/iB5hul0WBE2SW1mgPqppLXVmGnlo/Adpx2iZUAmqysHGIS9IB4Cj7/q96uBL//KKZm
69nFI4deP+RD8Y4II0fYTFxljpTZjLpT2BL9VzM3SYGNG/fx8+utb/5/7xK/rwd5TzorimZ9B9cv
54+KFdyAvmhMt3xZGiSHapq1zSQRb1rjdveFctwtmTzzLqw8+8jzf/9NsgShTv37yvphYDO24xKj
EHn3NfIOkgRC5Eugao6srAfb9N83yBGJRQ6wCvODg21wBGSWr/0mHwRucRLlSXhpNAZBrvQbvvS5
06x7HWFQ0tmZRUtHLHGiB1rT4tKcpXfGqD87RUNWPlsDQ7PPHz6DkvePX8ICYwGAE+GJw2lNDz8J
/jkhyK0ab6LacG8TbWoVYXN5v6H8bgLMpd1GX7qBAu7K6mEEZgU2E21P0CF6CZvYwfOqQfwMJB8f
PeSFhu3NWPCCI7Ds7JdCJ7ORlrOpVQGdM8PBZCzjJzu2vHSLLGDaq1Dle1785caMPNSAIroAM8Ww
PtPc2OAUkzhsoxaxtJS9/asVe/GTqU0N1P4uThj/WKqN/AIFb7mjiTm/aDGeuG03wp0Ye6uAalZ0
iMfCTA8JpwT3v3XdWX0z61Fc01ZxC3rm9lCTw8PFz7PBRe5senJwAtGFCR3fEQsOHVUMO5Xy2lNq
ZsRgSBfscQ0LsO5H0tOIFRxp3m0ac02IKOeZ2QcT6qGkcC+MZl8msmvP5nnCC5RUtG8pn93XJXIF
ig3o0w8kBHrjhkwdPmrUXjALLWhXv8hhc/A9WgUhn6sq5axMW6rpCPtokA999wUPXPWEKxdbGDkF
ZB5aRWkFiI5TUkI5AuCJ4/1ETTsPxIY104iEjcnKZqEi+iIwz087m+iB5oQPf3RpTIZZRACkzpBG
VpIAxB4xeu9O0w9XxvEVh+MBw4rsvK+QIzOOAElrXvZk+XIsJjQF2HGCT4RiVDcKn4htj6Z2V2SZ
r0+CWAZCyGiEqYg1DIPhwl/GzlC7V7lCJlLktjcH2Nr4QTsR087swh6X9KTH3n6xV6tRpZQXEEyL
kTEEOEVWNWogYAd9zr/HOe7nTLfyqxmynm4G0oRPp7qV6UYb544OvpqR59XWGg2r5236Ff1Z/wx5
yDN9IxXim05d+pNjxEyUOJ6OVxtX51NMMmEZZGJCeDbns8U0U8O0g7mj/lb1o7glb8m71XKyygLU
LulZUSFjRhnOM/d1b/Qmeger42ygCY/nyZidU+7LeZEERhGWUjh49PXKNM6I1bDDPWcWTu9NZaAp
Z4oaDeeROXA81OzW1fctQ5hoN3ASIgs2zuwwGEhvRGpnJRUHz2yaTlM3VhayOc3gNnpXJAiUsyYL
CNPteTfD2uxY4GOOpdKu6mcbRDKKeNB4DKBlovNCqtV2OKipfjXzKX52K4MgHHTVpJYRUeEO24LR
DlS0gRYUTxIgyDZro949o+XMhKHOMuRQsx5rfhbnJGF07PM/QlJjSbpealudcedqukKRFMl9Fs8U
Xj3MVLoxCNtAX2B5Ws1nBmd3pIbU0Hsa5Yg/qbyVIL6FgLOA9Pe53Cct78km0yCZ7eDQe7zYXaU/
cWAf0a8moXGV8bKSGiQ6uzjR7UF0QdOlNhDWBb9+YJau8cXriy4iyiXzrip+I5fk5kiozcDHDeDC
S7qLmlBEAmfsEjN5vUIYNg3p1E9R4qIpqC1P1ZylUtSxba4Tm9j1tIryMkyfUCZXIBXxa2unGcSH
76rqtDCA3SlfJrtTt9pQ0+Dttdmx98xKPX5zkg7PcegQFEH7xbmr7IYRF+M6PqW8M7xv2Hbd187z
wqfCKhd8MzmWYodaic/OIKtyBqjA371AMyYwaw0bsZKIHaZ1XO2btCLKLZQYHsVNbBk3pKERR8o2
aHUnuiH1yy4ylbu1Fx7N1lK5449qqGkiqIEplZXjxHQat10CKtI63uhZP96TFuphsRxkO2/NOe3F
BnhVwwuyDMVFkkhL8cZ2MXwgrxLnhqiXm2FK8nskbejhFTlCiNe6xqKNk8dRdeKlQKJ80tWNaYtb
RDsxuhJmejvZ8oruvzHt6AJFJ3JZ33ymxdFPJlIRRodsEmd4IDIvKPJGmpdyxiC28da0IRgGg6bt
3M6m0ELIzikUW9CtNurlL7EY6SP/gvnaamE/BulUl9/cohnJPsUglQRJmAgCngwwcwEjMSy2MYGk
GyMWBiteW1p3o2nhX54GoQe9oRvltaurDpB0bdAqFI1n301hPX9Nyb1zfI710+NALKs6m1telhMT
twW0kaHBXel2HPyDVs15fjLJxaYfY5qEHnGOWF5ZOeWVl4ac4OuWjHtcG3EEgCU1OjD+StiY3iaH
gqqpseduRJUv/Y4EwQyWqIWSWb/uR7MfwTrb7Q3R4K0dLLKyB79Nc8Z16P+Qv6tSFd/LZXFG3rjc
s0BFTIuGwVc25rxP6qgwLmVdYriTKaGHQZSYDsprfRkmf46JMfJJxg6Jaxb90Pmmgq7gA5Bpz/hy
bKJ/CEe/zSqr38kssb/W+qzdLZVculMMzhlhwC07IUNqxm/46Pp+jytxm4+VdjH2iNpPzDCrUck0
d0loG+UGymbhL3V7WUCU+1UQPP0o6/GmGThrUdOcKQhTybHC7v3BZVWEGYJkR0MaHFDfVq55xeeZ
ENjqA2nESV52lWI2Pjeq8i2sYC+JlcLd1NGNXKf6JNHfOmthwGRdB6uh6T0OurmEUtHHI3mjJP70
3xuVQ88gCJRAThQ2Sem3xAih1QzzvD9S6X9w/uAAvv7pdHmh2RsHZ/B6wh6UT0SWeAT7bQyE5Xs1
F54X9Ep2P4VT35Ppzfw+lllzSlNJvCgLlkFiTHSLB1EC/Pm8HOWq78pRuhBQ0SzDxejKCentM8XP
sIZ0MiL2PFbls0E06xcwVsYz/h86r55KPBXkSEq+oqoB1YIyF7stoo8Uo6TRJ/7oyuHWKyuKqjES
9Ev5kG28xBmNV2JyZfwL7GdcBF4OXpFgebeZOeHpQF645Ey5q2FqGJGGDtBORrP09R67Ad+9yn/U
jRfKMwzRjHITptcnveD32gxS07rNMMzhPZrWAUgJCKcvIa/7M4TvyQi6qMe2Qnv2GzFMgEwyJPrk
QpdhWfliRJKCfZysSZ/sYxLtwpE37mQZHZmc21FhPyD76WOGs0bzLWZ6dG/IrLD8AhtsQ286Kfe5
G+nUd0if6q1Jc107N6qUqFJG0taC2iQjW22as9eECDZAcAm1wIYkttoKsKgXOb5WYV/AsHG+u0Oz
PA/pTIZaAyq42jitJ7RAN7uIti+1XQG4zQEO3KuG8o3ap9pZZUEMcyGqcLvKah57zI1R0FsOnN2i
oyfrl62Xf0e8GFEIWlW+1XRrkHvXabNXrJaheULGm7nrKBpZihZDxRuDays/QcEU+rk9d9fe4sBg
pS2UX7CFua1fC6XwlmZQ2jccY9Ul9Sm0nBCEJf5oL668I12S9wdj2zZNoJgmjx92+0GXgKBUtxct
2FKsltVOznAHwtRgLygxwCjG80eu9/5kRi+C7qnOIBFd7O8u4x8H44IyxxrJCfFbvbRQ8GvJIxHu
xU7ioPqnUGg6EQzRuAbdSh3658FnxwDcS/KwItdQtvmWO53of6wGYeVo5/S0y62Ogj/I0lRc2WWn
7z7/7t8/WotELIunajIfRfz69quX+FTQwmnIDWJvvlpWbZw2N2Zg973Y2XaSnnx+vfcNHwjC6I0N
gUVSCufgdrHroMlsKS8IT4ueXDWbBMX20w6uuHrwVjphSPfj9vOLvt8uWNSYyIGTEh4414PtgrFQ
M5C62qK5S9RF7k343lrQp+TwdsSrav0peLjwIUOxtS05+v/zezYB6q1kah32vjjos2hlAsU4jLl8
lWq0wDFXeeM4nAymBcEhlsony1Ocfn7Pxgc3zTuMZprvBc3v4VAGN4KDuw6vOIHUw08ww7B45NCw
x4wQr7pdp3VZiuaqqcJ9aU8I3kIvnp/jTg+B71AClsGidKyOU7dEYN6txPLDvO8vPb20c5RmDacS
c3THDoKG1L4Jo6Uu1lX+BeET0bAgH/x+gceaVR6UN2uoJL5QB3JMQRgOVOx2QDBllO6kNugw8u1S
6iTNwqlENdLWc2gHEZPDdk98T8sYTmjTZhTJFG6rzgmPyaM/6Eg5gA9/K9rRf5sHXeK0GGLBcWL0
e7yLj+z7mYUisCTx9POf5YOem0OzdQUoojql7/n2e9O4cgcqq/eTTmL1oprlHAFIFCVMdRuaI0sv
ZTwePb0Zj93j+2/d5jMAX4Ysx4WtfVB0EGKtW/YUMy3VY7n3rGncRmbq+spz5zMt9cYjVc4H1zPR
XZi0tqHVwZx8e69iaKrFbIhsDSNvuWIbrxNG71N43fHFJzgl50Q78njf/4wMAD2esMHoy7YPM5Gc
vuL/rzqG8DbcwrhzkSLwPuMG+/xnfP9x0bZBm2yw6TuSj/vtrcm+atvGZNVGjZrc8M2nux6TI+t3
oz3hQkLavuaJ0pcctkahpTefX/6DDQrXhcP9WRRfnAvfXh45M9CbAfXFMHXuru8N70ZiCfMLIaqn
zy/1wY9o0ZNmgMIuRc/2YO0Ubhut0Fju1Fnm+7iPdBzGkUNOjMeZx4qz9us/v6DLVJWbY0qFOuft
veWdJrSmkh2gQCslgXMsTkK6B19qx54vantMj1xPX7ect21w6OeQ3wUD3XVqePBJVuVst7bgnWkK
DlV+VpcGh4SiKINad529bKW37LOxn78o29KQQtae+VXL0jnDg0X0hm9naayg0gz9VTtBpwhAGxKK
61oTbvpOs9JAqJm+OvJlBcGTHJZj84wPXkciZNbkMQoJ+AEHz6zoY7yVBo2liA7wWdNP2XVRJPQB
aks0G8eKorNp1IxtW6ZgQfUJpfLnP9r7bZ1FbbVZWOtAgZrm7Y+GbM7rSzPkLWnD2G/g+IB1nNVr
R8Ir7QPgkLZAjvH5RT/42FlJdQootDSWfrhmK6Tg8Ni8DgcdL+XC5OrMiNPlSOLkR1dBacWQlm99
nSUc3FrldMgKuYpdOcttQ4XkIxFRR8LF3gX2SQZwGK6AZlKpoOc6+KT5rhyaKog6aV98p5XcnKu2
pgnOWeM0UV3tG1JzIKgPNMy7Gr5ZEutXQ1nM8JtsEt6jATDekV/13aiYPwprJ18/Jzp0TZb+9t6H
pfHqJJt6v4u08No1S3Xizmn1tZNq7n1bjDZxUSH+X5Um6TdegpKTSt8fO5uulzn4Ql0WhLWYEehp
DnnrZQekIBngrXh9bTobxTj1oc0K/b6eo9ZhXtVq34hrdjH14gX/BW7Bm2/ArMgXameiXKvMdaPt
5y/fB288ogZG1wwQdR7RwaNph9YtHKNFAqKFz6UZzadGaxtnYpiWrZdwMsR5II48iPfFw6o1YVRE
/47RmXlQrLuAJ/MpiuFLlguAuTDKA2lm3obecO077AVbPJjiAp1v+/KP7xZMJtuqQenOX3CwwEQT
azKxKUQ4A0u6iZmuXms68IxotIEIWU33Iy/T6vnzi+rvnzFZso7kTnFJEGF78Omhro7WHhmfnl01
kL2sXu+uqGsSuHPsryHC/w5BcVx7DGxCasN+m4p2kRe1XnaPzqTjSK3waJT+LGK92dFidE30Wz1k
WLrbIygrZDxXyM6A0EBt+RV3FssXzA6aMpE1Wbulxpmxmal47T0KeB14JKHFl8UStkf22fdbOgIH
NnVyDAw+9cP2C8F7rqpceodaP1h7wBX5lsKKOKIwqU4/f67vLvX7uIlWkVx0FK+rUvbPuW8WpgUZ
CS4wSoTcS61N+7AZrVWXbf3TF5ZdnFbSOrlmbAJo4e2VIATOwGRoc9HRT4JR1uFpSa/HF5pUwYQn
OKgN1d7hamp3n9/j7xzIN2sGL6tL7glz3xX2f5gTSX/AsMIwWnwPbPB9KYF4GjP98Aan0wlcHvsm
L1EAagujPAYpxlVLtOOtjGtz03eRc5qldXuF34vl4/O/7N1+Qr4iFlODb3gVHh8aMYVXGBW3vvjp
ZIeXsdvb54SaG2efX4XYxsNFkwofOfSqR8bOClH97bO3sl4v6kqf/KlC87dLJOAu/NlQwLYO49kn
rNrVk5isVZVlTQ16xDIdGZUaVQRwlZbfvBkZU+Y+SnmbTPIubr57U+b+gPo7gVYvR+BVOqd1YDiZ
EPeaVg/Xhdt29c5KBHglKqR6ATadViFtQwGLVtaaHZ+aY61Dza2iDqcAMmYmTnSe4u3UFjWklqF3
L70UMi5tWbrckBljGoqziXli044Nh9NsaWkWQgD81kqJ7FMvGtRMplP0+NuhlvwCOQJ8pYrzWJw3
MdmSZ1Gd0Y8fm77FfMLBrD0dM3sATunl6XyqPA1uZs5arwVqNHrgsYxFnTvYhE0YLBEvxKtRj9aD
V0/DT0AeS4m15bdRwcEjdqY3BAduWH+UsePgysCsQZNcBsUwdD/CPNS/M0lqvc2gRSvWucd05VtD
Ud902PEYHOgFRkbH0aJflhPNa+O5xoNj2bX5ktQmzhr4ZP23rArNVwbO+vky6ahFNQAbHpgWD4ZA
MeflJQMgmZ4taVYS2ID2CgWPEXX3DP7AjQpOebTE5xwb14C+BfqpPeOfEWXL6chJbBsMBJY4rm6q
5r60okbsVYXwGEgnlq/d2JXL11KV4qHqTDeFHbiKDRZeBnfDVAdqIipT3D59O6rrCDvIi6uXk9iW
XjN/75aV21zXqnjQ+trGwIINRvNjOzNqwAm2V2z4WkSICG4saR+j8I1PnIVo+H2vRyW4NSWaE5oH
LrzKWkkRmKmoO0Z7FNwB0nAECaC4poras9NfzaRr4B9zlO85IrHEweKAZsI2IEHQlBYAKm/UK9jz
euHBF9UYeBZFNkZ+XJTruKCoNHVad0pFWwRs44xOqCfBIoxLAXcjjBxjj3dn+qGY9hqghEJvJ3q7
Nbf93NRQdDR7cDZpYjZPDavcTWXHUL/zuO4vERyVj2lc6196pvMwCOGB9kEPYAVHnN54d16BQTD1
Js/2R3qwPwTjxB/tMoxgE9AZPxXUavZmriV5BXxh6Dm1ZJy9TQ22yApcRo4rDxYYdyNp+6I01fQH
HPZq2zRL/cIBoD8tMsOAXVHMQxbEce+90FHV4OAPdbcrSVZg8m+ZPJihhYGxaUbHrXfEmdG6MWeN
RIaSdiKadBc5NLBSPslNXNTeT6uy66d8od296WIDZ02pS3Uu5877NY9DxFpgx0TDi9YGBF71LvGE
Q1LGjJdNW2mBgSKqDAhQHMSujVBrn+cUn1eU/yGOH61CmEdvONKP7FHv1+N12KEjUAWAYBKJ8Xad
xMtY5MlIs9eMYHNnvNt7panl2H70rnaj7YIFBVc2KmX+42A57kJkVEwtGRLDxRyYiPf29xws1SYO
NbCy5Ejc6Lk7nCtTzXv4QrBaJ413pspdP8eZ5y+LXp9MM4IZHfnNnknyN1Vp2kPFz9Ac2aM+2j0d
RyeCw8ODioz2oN5r6buBGGR+0MWmU+4ivXQeSttlYJEyZjtn8Efqo2NP0x0LT3iHFzQ+LcH43I5l
lPXnq+6JRPdeNo+MQcBIfr65fVDAcMgVDo1NRoDs829/MmpQHFtOOpL0kRo/OkbzfmWW7beqio+U
oO9PQPxsFLzolrG5r0PHt5dCRVHlWthCsGXcG+ghon2qTjf9RVfEvu4nmPiY0V2faVF0GSdTdT4w
4T1yOHy/lcMYpmf3u5SRjD3f/hEkYRpsmow7i0LX9uMcwvWtp2+G1ZlXAxPDI0ebDy/H+INhhOSN
PbznaaAL6Tr0QsHMGBCzi+LHZC7ZKWYErE2Ekhz5NtaX6W2p5ghmLZhyKNfw/RzMBDJ2GU0ktK90
raoRdRWqwZZezivaOiKLOnROxnBx71omUdvGDdn7Pn+f3p0z+JE53FIp6brH812XiD/mPZWLmXeZ
MFOJyqmCBHDQmdEszrOVpr+GtBjxtpvW4+fXfP8Oc03KMvo1RLBxYHp7TezLIOPaiuCWJEuZoCXq
dEIWghQ1co6scNYHP6iUOvs70dOGozvr3/LH/YXeTLIyQ1efoVaS+AnilWnTN6b9bRw9pz934qH9
Rt8hj/ZmatGlJbA3uVjCkK2dL9u8U4RkP4IS0O87LUIVhONk6feDpeSDrcmwhoQLVLCxw1uy0EJy
dKwC/5JRNTQEADiIH0tpmIlvozHc57TaHsCOxs8EWESoszgnn48Qgy+XZHDjnW4OFoKqLi1u3BC0
7sae2tIJlKyX/WR5eRKkuRG527pJy+fZkcTyFJqhfgDKZefLp5HkiNlEIdPBjVBklxfASkehxdbe
MaLhld7ziqVsl4Yh2wiY8nJAwVPfDkXsQr1tO8dj8DUk7KiYCY+1DT76KXjLoFpIgouJ7X37UzB6
6GzLqDkRTfm3gmT3i6ng7rRhRIqFwqM88mp/cD2OPzQ2OegxhPo9Jfrjp8fbmyxokyhgPAkpajZD
DWGWowpfY2ULeLHFsSXzgzfbwBZDD4t/HYfMwWqFb8vSJN8TqttluZrY0MAQGNUVSpn2uSIEZBdX
rQzg4WAo94wGlTFicyezn5Qn5hN0a+52SOG2pVpBWO4//uwMWkg26XOctt3DWGGtHl2vNDkV1XJK
Ho2YoX/aDQ4dLNtejpyzP1hW1vQqChTKCta1g70DRP0Ya4bDtbx02GDVri9Uv4hzVKY1/2dFNhr6
6iM3qH/0i3PShsG0du0JGn77hvUVVD7N4g6H2MMSVc+2HZ6XmR2bO2Xqg02BDnJi54w5fudawz7p
hUpsZIcQkjCaZJgv+CLZ5uCl2camiYrsRbkhzu8JYf4jEq3u3qIFt/hNa2LzXoravebfNJ0tfbl+
O1hpVu+VSis82BEzwl4bCJf8/Gd8L6DhYK+T/YftywRJcJgQNvDhTiEdPtJ6+uZrQkdqRwMXuqqS
pQfaZE11MA2ArAPKtTg3EApkWmdirbHbi6b2jqWTflBF8vcQc+lx5hbi0ILWSBV6iKfRbZbwWqhi
mc9sGB1FR871GJIPN8vV0UXtw9QHr/PhEK/Bf+qpdgRqFM2EuEtRQZNEKHs7O8CQiURDxMn0K42f
FzpAXSDtacTd3hfRczohYNjkoRGfJk1oKdihdnEnqC3gMZqU3xzKW5z/vTNPt3SOpsck10TjL8k4
AS1tY7B8CFFCskcYMp5nUbaYeP3t6icnX/kr0yeHw7iwyjssvOmFM3vxTQZYgKA2rQPa4gqBRjsd
w/pRLjBYN5mDjs1HRmS/5mGdL7s5riM+DT21jg0Gf/fP3xQZqPoYRbLHM8kycYq//SyiznHTMIHK
g5pZVoGt4YvVCDwakcQsA8pDRz7SnNPvXM0C3G1lQ1OcoScuvqShY99lg1lGt5QerbkLmbL1F1o4
Fc/ljBOa7BqHRoXHX99vnbb2qnvHSWtny46a/Cvl+v8CEaD+fwWCOtSF/zMY4LTNn1toBzlHwuf2
TzrA+r/7N9AOpz8mVBxNJrkaBqKWf+MBNFv+xTLM0YvyDjsYovD/4gNolvwLL5q7gsKYdFDw89G1
f0eCslL+hWdRCg9/DK8Nrcx/Qgg46MqRa/Of1J3ZcttYuqVfpeJcNyowDxFdfQGCJKhZtizLvkHY
so1hb8wznr4/KrPSMsoU+2TEueibjLCdEkhgYw//v9a3mLCOl1itBQ1ms2jIhQzFZN1OCcCeqhNs
xazU2AEGNT6rrVA+EEQzPaWCeChi4sZdXmn2Bvo3gTly9vZgcMlaUCPtUUCJCl7dzbs/3oTXfLiX
lvXPF+TnJ1sdTBMlU+llmCKUkKAvdXOursTU1JsMz9C1XojoqJ+1tnXMIqkNs3zfGcuHQUkw6asx
nOuZxufGXGQMDUTqu0gnYAcTo7Z3SnfaSuaxd2c+6a8N25+f9LjyvdrL8NLZSYclMewjjRCihnKf
VCp2m45InlVpJpe2OZGesCQ0W62IZMQOdfc57++pq6820QZobehQjQjVWrd2tlONgZLGkNdrS0c9
1eVhW1Zyk+A3ZLM6Dpc2iKYzy95xlPzuGa12jWVhpAttKBEuBF0W7FWG9D6Oy/agWK21sUZPfQe8
kCJQ5zjnBGq/bud+3u3VhAndWCWeRs/CSpC1M+Y9B3qX2KsyUr+deaCnvpb+6wPlOMjmHNt9OECk
vlwqjEOTKMqH3E5H0hwioNwm2YJejDuWLWsR5guxPLhUbwQRIJ6lTIFnFtO1J9qvRW2buzLVEV9z
Ijnz0Ferx8+bsNrLKgp5Py2ag1AX2YSYMsVO7JbtjkhGLzQWtbgYYRhexB4cf4fy1gMb4wwVSO1t
iVuIeXljWPm4ZIgom5ILddT0m2rpp0ujruaD2iKMhwXX+vk0dzdv39VTz221/8vbEd6TaxXhwgK1
yTwLB8+UDfuict6/fYWVxOzfd+U/oHx9ImJpZmMZEn0nLxKHGm5SQE4+2kouqWsD6W1S2PWtVwYL
yt5D39T5xYBA18fPqN2TgzFvkwaqRClqyBjJID52RWyGcZX0IRpXhC26VmwgONd72E+YYifSm6xE
S1BH9dpWSMjV7OK30J703dAtxSUcwPowYWAJKouvTNl1uqTfV1OtKUHyxnBPbcO71vHJ7Ma4Mc7g
Jn9/tylh/DqEs5nyFrqMMixoZNBshFkBMK7xUXw4u7dv96oW9fN2r2boujkKgahth9LJ2l0KQzAY
mKs3QKxukNd/HKPmExrmIqB8T/0kN+YzD3q12/555dWMW2HHcEx0TiFOAVwuuPdMqtKcNB/VOBm+
54NLLppLvKQduMQXIvirNG/fYqGs/dqeLLTUndaVZ860Jz/Oagomu6TCIWRxs+GjXo3LEWbgtWke
zjM4rZKYlsKN5ba2DLhgfcnWjgbCBhrghNaSzsuZ5/HrVvznXVnNxkOBFidXtTKMvTgNC/3Y6xrm
ZtPE0YfaGA0YRznQH7XDUYorbouKwgWZvZzTRfx60vt5/dXMbCHvU4ZMkaE74mYB6OUGcSnry0J1
ZYD1/1zN4tTYXk3P0ezyZg2uDAdIL/uWgySLvVcHqlY/vH0rfz0p//wmq+m1kZ63RJUngKL1Ga1C
zQoyoXg8Qa0/1EambTN91j6+fTFcU79dRmmK/vqy5lMGHNVxi5Aa/fwNCXgREzbhkApjLWSU0gYF
QyZaWzpUxyDLy1h1s6Aj87j3KxPbAu4ge9oKu2rsg9KK68weuTtpF9kbObjieqIoLLDlzOqzpXfR
lzqPtB63kpF9EnPbf0pUUpDzpEO539ucrJgDaUUBtCD1Z+ycFwwZJYm9HaXOner2DZh/fA/1hsP+
AFJu0q/bfphvcGxx0l5k7x3k3LrsP1JNWbYyjxyXjp6opsBmi7a3yeQhA8kw+jtFr+qGxlrhEI1F
Xx6wfZJdgrKU2mayca3i5NKVj7PZiB9Q8PNp23lOmV/N9RR/IojZuUz7bHJvBq/QtpY9mUQlU+Xz
UOM0nBx7EnVsWsVObW+Tqoghg9Lg3VM+tx+IUC4pPRXl8oNoSOUZArq3xeLqWmE9F8Z97S5x6dOE
Na+azPYe5hb4ylYzOa5x0bmIgnjIdaCUZd88WV40KphH+Ho+Ry3ClHPXaKyrGc28oXT8pV4mITDK
CxjlCt4gTKXkhdLOhfmr99kXKktkt6S5uBVQMA91Ibs9XSVsJFjgePJyMCqXdAjMQr5um2NKZkab
KkGhew3dmxR1xiIK7clWB+yIY0XsJ6kItri1M8dTLpCQEKNkW/LHmFXeJVklVe8vVYs21CMwgjYD
kmxU1yi66qLD0xBh7BY4xib3IXcXnrIGvP5dkRd0ca2KtGDfTnObs2paAm5qTYFP2fBw5zqE/zyN
eVpE/gzmSNuapKtUWLdiJQ+9KTGestkeQsMVzYeMrNsvsE6xhJtK1voE5czFh5q0p2eU2Yuyc0x7
IoYWCn18b6dGgTu1UspkIzKXDacu9PKdiSbyMdZL8iAWqQs1FHUPXM/QOnUXSVGYh3po9YNQsJvs
wIUu2zxvcYHlU5letdbskXihDKLxU4BkUWC7I3dmStT+3uzgBfpFr2LucdNWf9+bCsnVaUdRzdfI
Wg3GyiIA3UsocKBgv7Sasg8yjO50Z6OxgxdI0IGbcXoibSVbPgG8qcE+eYuNiSiauvd1ZZG/ZtG+
zGjUVuiDXTPZ06SGRWtCe72PNcb1po9cBruk3W8lRYXn3RonC35ZZuHJIRHOd/qlJnxZy3egsaqM
nHXNft8B03pqVKXqtopdMg4ZOnFgTQartU320z3MwBSrT257X0veNdrtEKTeR31V/FBQjT278aBR
e8Mj/r2eDTvdaHXfgMmp++FDprR65lMN87529GMTdPNG8b1EuP0hLVuJPQrXc08myxEnjeFshsas
9cUXAsn7mx6t0cd56vsd5NT+ASsrFjfKf8ahc8sIF65F53sToSR0W3cbT5UNerzv0x9kMFXbLHct
302s6iKGSPnQaTmNxinL6y+k9hA8l+RqU4PhyrOdGEFDBhKW5Keh7adkW8TEAOdqQhM9arRNl2k1
2sFJlmTXztkUdqZ0oHn12vJVeE3VkSeYzYQMxplyFZEN0YJrjPN3VIUmZs2u+qRqzpxfqBWBImlv
LIe6TzrSOSqnfDRxT9LP8Gb3iiaB6GBF17sjVAZpRUwWn1bz+vIg69Cqx8n2R6tM0RKKhWxn/OsB
ocT414uOetowm6Q6NJPnfbdKNY1Iwx3V5zyG3+RzoLQE+qWp/1qzZS12bsXk6VcU+YgIAe59PXsl
CbzSBqaDobbK/KZwKPJWsdv5I3TUType2C+DHJltZYtFH/t5ffRWCZA8QTsMET4u2v+w2qhQoihB
kXXlTSbv4dtL4IkVfS2krNG2WNjH2EB1M5kihREfZASyrVyMKHj7EsdN0H8eVRmXv66xJNIi48nL
MrTF3OzHbjbCOJvn8O3frp/6BqsdabrgMl8cvQiRaMgthkV1Tz0UzZZFUqgpyvY9sIpxt+hUOjkX
m5spMuyLvmHv4pVpshOaFQUuwFFQvQSGJayCO3PJ0sdqcLS9oneE6so2DTPLwThfZayyo1goj7rt
jdpk54jtK17+XzufdUuOmL8hSrtFhhnQqSt1AV4K2IPeFu2vHUh8bdvG5fFtA3lRs0/aUyCdrrRq
0Ldv30nKXr99TqtNrJNYTS6OSbbWnKm32WBG19NYZU9KfcT/jHkbpDGJREoPDAo/2nzmMLPSdv78
4qvN6+zMckCSlYbRMeElM8bO2qVFA5fJGSuA0jlaM8yT9BSHOh8/IERpv3TspymY9fOg7u1KGCTD
eS3gMlz3+XbCgUo8C7hp/iIa6keOppjfUZUCEZ9aGT/Ai4w5eSayRC6VDPYnpZuGSzk6JWuwaURM
ICY8w793X1eb5sKk8cHkmoRJT1YxIKVjJaOS3Za2Y2v5Ux1ZHKT0KoaarEbFt4RAqfjMu3fq5Vht
p5emLDrbWOLQK+z8kx0T1TsrDcldMJnPqOJPnD3W/bNmSonKcduMnRucLDp0ewRTbGSV9NsEWuPM
TTzxRdYK1dhZUiWuKxHCfzav4nYaIPmy/aavYZ+ZCk+9gWvbR1EsNnkMkwwNa0l2zZiYG5kaFGbn
UnMCh+VnM1nZfFcgYGPsld5hdBdC+jDAfH97qKy0/3+9C+5qMnMqpfMGSii8ZQQFV9E8w5cuoKkC
Tb+vwTAf+QLNh0Ir4HIjc73O6ty6X2pRb2YSLcMqkvn+7c9y4iT2ksPwqrZaNHHKwOxEqLBthtFI
zGGuWuDAJKmGGkyVLfHjw98rmriruYdyjSOyDtIEXNIRcXfsbkqjhGHQROW7t7/PqRG0mmY6WKPO
1BjHKlhGEGIsCjY7An3XqJ1zSZxY6dzVm17N3jIIqrCUvSbdN1Ky6tGja2cafqdetNW7TGxtsuSO
XYR1bZHg7pHQ2+TeZSsRL4wzOrK379OJZWDdLS6GEYsc2a5hMhFYrXYEj8lYuY6rebnKSe+FqsDr
bUNy2tgDuqO3r/pid/zdLuH4cV4PtykHPN8WJbh2tX4ULnlXG2i0nExgEi5P2OTpGmqoiDn0jlDh
/QaPNLksIl8aGLCKuOpk04IPQD3zo3DL8rE0OQj7RJuS2gf+XNRs6I4HakIjEsrmkhnfsOpyP1f5
eFfl0/BElF6EGb8hp0zXKaYHkWMmkW9EbDf3qjj6zR2lRq2uIwMmqA8xKBTJhtSPqSPwII168VjM
yDHJzarL5cwDOVXtWzuk+6LgwddM4hQjjN0sbHEvBV7w5VgbFZrdBugukoNiVj+QpDaBPWXF+7cf
yyo7568JaY3joxTiAsvvlH2aJsVFWykGkih3+TSjTLuuGCZby6i8Be2I1bCvPcp3VG3IQbHAif6q
dvSN/I7yUBwYUJBvijki8byx5j5MrTHfgdaIQyNPcTxP7Nq+CtXNn8w0qfZeT3TuRkGxLv2aw2AT
pOZM09kYq/m27myv+3vz3DpRyutGullSZGFU8uulAOVXtd1yZRCyuMH1mz3VsJfPvMO/72+gx/91
lNvaaODpgJki9OW7YXT3y0J8K8mYN1KBwgBBRn42Y5Io3n58p5a0/7AW2NAjwPWLkNiMK5gJ/b1a
5ioXxCrj6Gm161uSAoh3/hItjvLkWYJYGDZDd29f/8Scax///tVLLbQIxc+UCXg6jBFV2nAj+yU9
6AhszzRkTl1itXI0tFzcaSiSkFZcf0BTjkIVotsl1zoXZXViJbRXK8fiFggQe4UwToMQLnjiw5Yp
WFxVaDzgmQ0952tTef57t2y1hmCGcSmMuHHI0bwlxhOCEAITYM+T6mzfvsSJhWQtx0qcYloWTphh
Tj3vDuGF4ruFgUS7E8s+6hD6vH2dF9vlb+Z0e1Vd9bramhTIWaEW2cVlVs3GprXxfmilae4KxVCu
e0I4L1q1v9WYV+8csri3DiDlxx6h+JdyRF2sJtp3Qkc4jZdaifZQfYjHrAgRASoROctJ3RIRLj4u
aWrvlo44dGoQBRY82AAzMYk7pen2SQltvatyazsQU0dZaRC3s2Y9Z0xuFBDSjsOd4oVDGeN+cJBi
9QR3BhNkmvuCx7uNRMNuJxvFpcBeumlbHTSKHX12urRGsFaes7Geel3XIutOAnpz0UCGiktaaJIV
ZYbusSE2WJZ2UEu6BgnOlrBRxmg31FL5FLfHwNFcnuMznxjr1qp7VQ527i2GFodt7sSfdWcp3qMy
B+7QHwl0IPZIoinN4fvbI+RFa/ObEbKmrjo1EPBuFnEoO0e9dmwyf42oWMKqbZrDCGdw39n4eRKj
BQ3n4HRNJ0quuT6YfgS9fkN3/4OXKB4MDYGuzGrUnTlO5haq9PLZptVybBFmgaVLPaDKkfvDXJZn
XqNTt2q1V/cGD4lQ2sehM00ttC2yXZiIQKbk1scuRfm+SOpHb9+okyPjOP29mknnmYAWonPiUM8p
dZCQ2e5V2c1fnWEeLtMhHS4GW7SXGJyS96PIy82SZG1QA388821P7G3X8rpMYGFV1I5vS/RvACNb
IYE0PudnPbXHWfPTa1zbA7aeOIy1mOq4rqVhuYzN1llYhT3ygS8rZdK3eo7NtbFqx9eAv585wR7v
4e8G4WrKVbUFll7FLpHcl6NHYSoCVWS4Ewv9XKTkiSl3jV6hpgcCCs116BDB/GRE+nQNvui5JYGG
lCfdPFfOW2HP/9qvrUXk7lwgJ7KxSgnEdj422PneGJf8cmy6jtilSN+DelR3o4w1IHVTel/ovbJN
bVSevl1ldIlonfgYTebtgKfpYrb0ImgdfIlvD+QT99pcbfONODY6smiTUDZFdh/pVNs1Mo7oSFna
49+7xGoKS0mx7quhT0OExd6+wz27SUgvvTV78xzk4MQ2bm3daUeJqt1IuQQe0Qtn1NDhKMLb6Vbu
7c0q1Tci1votLbnqzFp66r6tJhslBwBQuV0a8vhwP0+6uGDItht8UvmZndRLKM1v3gPzeO1Xc4wx
dQBEpUcB0FGSByrc+X7wGv1ONqRMzbFikFxQDu+5bn2gyZ6E+gSn3IrdZdc4xGdNpgYz0ZnMzeJN
EHULu99QowHwCeb2zGHoxItkrrZ7vVd3I723lNOpRbF8tMRmzpx5BzKxJb9uqfdvD6JT11nt+eAl
KzrOyzRstBmgYpnPl0vpabuEaiWWwFkGb1/n1HNdzT1eTsx9VVspxfF+Ochhgo0becq2GeW5KIQT
M/eLfvjVY4Vbm3XYyspwGMZouwDXve7q4pzK/NQXWO3xNHuYCkZ9ETZ2avvo6y0MK6wQ7kzX/m/d
o7VjQdRlZ/QE24dZAePTQnN901bLrWt745nl9cSXWNvHYm/u3QbfWgjzzL2tRInErISAPQz5uadw
YkD9B+YJNDYeQA/oeB11j1GkVttqEtoBCkrlIwXtDm/frBO7kjWdh4/eTL0wshCd5Xu7rW5iRPug
oxUZwADF4mueU96fumnHv381rhabhWWcOUYAASEytSCHMXNqGKRq4p1520/pM15Cp15do8Nm2LnV
kIVZho5vVKboQp1ShaynQt+PY0ueybEjplO92aZCwxUKeuCiyV1nKx337L781MNbzQZuYlEWKDhG
48KsgI55LoRmzdK0z1ENAdvX56w5DIQLegg4+i85OQGfrb4FPjr0pvHczcp44QkLtywWeNJASVWH
BhRr1KfefuovI/U3c7exmkdKhdBdt0eza/TYp7NFfT+bPdKIbNrpjWi2xOGZULdaRL126W5aY/Y2
tOn7nRf3o29KjMJIt+abVPIYRwnxFDZ8/bEHP7jvkPj7Qx5NJEmSIphHY7zN4qz0e0IomrG9qoe8
9csWmnRvxr5KM/ZqmGP7Ix7nYZ/HhgCF1VzyBOv90CleYKaxfjPhRteac3PEiRX5qNd+PRhlVWd6
pTFQkFfoh4yILL/xMnS3YOjDYdF/YDrj7N403pmJ+8QF1+6BLMrstidmYJ+5oEGI93w2R9neYr1X
D3kckYx7xNhB+PbOLM8nXrdjZN3rb0gm5lQkxwvqllLdC2RFP5jW7YMj0+e3B9GpTfiaODSSb4yt
0fL2DuBjvzAMNShhmu/sVGu/dqDig7YbZFDlbROmiBcC8kGmr2cufmKZeoFyvXrVgZcptsKmdT9o
40NMdAMpXAnaTTEaGz0moUofrHQLbB0SnqFIApRGXIK4t7aVKYrAaKUC+Gj48vbHOfF41zg3gjBI
6RxGe6+OZeTr8WDvGtIib7w0KffIIOQGuky/iwvNPnPFE3PMOiqQXmQnbF2gC1Qy8agjiw2MfIov
UkI3D5R/p783jtYoU60cVUgko7PHK1xsE6nLa1Xrh6DSU3H/9s37A2T5u+lotStAxZwId0qycFw8
FTNAX7qXaQ2W1pccUJZgUvt4b7nkCxDFrOTXWloOPT1DWgtbwwLwTWkFNRz2RY5gKbtQzXemit3m
mC2F34BEuqDvP2x4F3ZDE8dUagvmnY0Sy/FzLmfD8YdSifadcNuDnnJm9nPaP9+SAbAN+dJNc2fV
ykCyp228l4Y23R0ZFN+Suki0ABCobDddm9rXIwoYUn+7FuZvZujRbe4pVhkMije+i1F1DEFM9He/
U2K4HICOwW5E+k3RaaSTUpKg/akv+QWcySoLvKWrYXgYlMidWWWgpygXpq2WEpcIXsWRYb9MCBIU
R1kI4Zs14Wyj1lAN31Xc/DvZFUkwOZbiBOlktJ+aQU2/uEdb2Uapj8yzEUvxzEdboi880OmxVPN3
nZ2MF9aMtANm3W0VQ1l2l1nHuwUFpdoMs02E9NQ6+lU5FqrqSzUxjzyUFikQ3y/9Ro6DdhVlJINv
bKOHS4E+r9nZWBW/wPtskVREGTJWK81lsjUKU3uyOhICZVLU2yRx23oPr4wynqY7RG6JcWww6FVR
HRoKXycd+9LZuGzrkruclVIjDaHPDLD5xfS9VKtueIequH6XOdmASsf1ZHTU13nPddRKY7Ng/g1j
EmfLgPcw6nGVzjlB5EbcjDedp8hvRdVYT3KmQuPD03Aico1MYiayVE1hayTi45gmlrOZRneCU7KM
7oeu7KZsMyxx9TUjArHyFyEXICLxPBy0CVYG+JmObkVs1foOdSBIbrnoNgoJBEDSZ0COT7OGgfUi
1Qb3Q6VH6Q8F1WVKgDFAkcDJ2yicyDaxIKYXKILMGQWYb5JIhtLKtSDv23HXm3sp5vGB03iBfLJP
62zHaZ3QkaXIzQn4IORqwxgMfUvCnWlurMRJr0c7XTSqGKN6P8bJ4mxKu3Mxz3nJh9jQ+B9crcA6
pFaTahyGZVE1X8yxLLYlPH7vUJOH+TXtTAJopr7zPo/4niOXltummor5zvVmOB5Ces5+wONqbMDM
jxuWQRL9Uk22V6MEarij4lt/moc0/tKStUjopMyOFV5SP3W7Vb2LgU5+ualdh48+MutdjCmhgBuD
KuB978SVG3L0oenusuLJbd9UPFB2NuZXL0v6D5AX8snnrXAuMl2bpo1gwYWX7qjZrQ3C/omA5+ES
tUPDrO02VkZWc+y9x2isCLToSDFQ1UAVfkcXptwXmWI9D/ZcBYwFJff7KAcl0Ik6/dAXkfOt7C1x
hOrnE7fEa9t4m3YFRIK2pkm567xqidnRRNV1PE6p2LEstfexVajzBgA2PpxFeBHTldvAleqwAcV+
ScgZMi6IHw8KzPecIBg9/4BdQDEh0iQuqS4lVRhhm2THWONRGtiCIrxd3KPBpRSDLYPM6aI9Ot0m
2RIoYy27mkL7jcwnKCITM8iRab5oTDXVoOC8ki1KVpLNlO1sKJUWSEBn5bZc3G5nqlH1gJ0MK8Sg
OlfCGIW7S7y8+zYMmnUMYHWwYJJTSYdZG+m/mmYrCcyES+LrR9yl1w30kIxuvB7M1k19fp9LskwU
h03UZvpF3y+VSfbPiGK5Shr5DWIcgZn5qPW7loL8J89sVKYu0c3coXoY3INhIs3089biGzB8h8tp
EbHrowu0blUVbB8h7N14yA2CdX3SX6173voa9XLikUKQM5LnYI7dkXS3om/2MR2ur5Y1XLt5/Rir
dtoE8M+8y0kHrpTz84wEdITgkYr01gTg9xwlMTaiIauATrD2WocY64mzI4W9iLfekiL+AHfj3FdT
S95OqR47ApN0TIDobDb9pOoHqEVNR0+NRJ458LyMPQvYM632qVyqT9E86jLs8ui2Tg3nNjcG7SEt
ETosQk1KIAOVzVDMpIdEicJohOyzMK/IyEADaVRjdDepkoh1s6u0T07p9eXWalE5IuOsb9tI766n
dP6AVvqo2PKy4kERhEUg6U7abyQM4Pxv0ZSSuNOL/LP0JB+uTMVMAGRkNhdU3/NlozFkgxmazAjI
wT1C5zvRv0MMO75LIBF9jkuznfduZyj61hZW020g8wBFygbpESASKSqd8TJWQ1gOJKh5svg6pc3w
sJRFflMZsjNRqcYLQKBirNNgUiLlCCGeolAt29mAzwhXfaM6E2jDNO1TY19h1nxOeHc/sTFodD+n
y12h8CWY1Z+HuFmOXWIBSM6LPEJqbCc6mH1BIRwxSX+FpMby0ZAaezpLio9W9iodmqrwJ0tv3/0v
b2BgsGtw96TO5R+RCvLRSBWqPr69ITqxd1/jxhcZVaIhPm2/LDPVF8++JQIABXG0nBMvnbrC6jDe
ZrlmKDSP9rarfOhA3d1lUivQCM3nMOKn9qfHffur/XmdF5KemUkDIK317ei2+WU5lRrZVF6513oo
9W/fqxMFjBdp1KvrRI1htlUyKftYJE8cYg+gI5By58m3Oi3ng7A754zo6KVc+5td6kvV4dWl7AZA
Kp6HJIx6HJt1KeM7x2uGWzpNNrlFrR0aNtkQTZsV13jQjE1J8MBWT4gEM3hBHj3p/cjHhnkZZtTV
EE3aI2wY2FejMQY6u7+tGyMOMUtlDkDG5Vsk5/ZWl6l9Z3RTRaAnvVabujSCwMI5jErWbLrZJHGZ
LiSA9Rl3gKfL23jR0r3hVOIa4zk91H4eiSWupm3iqPkhl4L2sEyZOUB1bYFY5lvAIXng9ChR2G13
yDWJvnr78ZzqRL38/aubVscyQ6EolX1tF+1BYy3dlqQEBZgY28CMTJK53RmjLZlTF2D91XeJprHo
uMk5bOKJob5GG/eCGLUpYiASRFRuSpmAOzXmbsee91zH/+VQ/ZuR8SKHefUle7yuiZEsImxAQZGs
JOddRaj2Bl5v/Bw1KIHLbBmxmdbLtiyi+FNvo23OJjXzdX2ZL6TOPi5ym3i/jGQd560XkQDdpzvO
JtgTY++uNKW8F1353FheujvzbE68Oy8S21cfOylJK+0lrY8lWgg1RyC4yQcx7v5wJC+dc9cY9vPk
1saVnE0r9FK6FHqqmpzpXe/O0LzpBjEuo5AM2PdmYllgcTztvwWv+qs3pR9nllefzo2nxVw8bmrk
Vs69Z/foDigbbnRvwerVOOaZau6pu7CaCwV8KhGDId0TYAGJXS/3wmt74GRWBMNV7JcY/8Tbd/zE
pKivJsXcHSCalXq0V5tpuAKlSBZKpI473VWx4GErOXPrVhi2v+7dS8nm1b0TelzrTZRH+2FsPQOo
3yJv6YwbDVl7ZrN3NLvWA7eT4Mprs22/DPqQIwSz+71bVgMng1lowZhZFmFV9GTOfP0TNZs1BNgg
E7YzlTEJG1lrZCpSmEIergcvN/d/AnAxfG+6vvkOFaJq/7Hri29furQs/vfxUs9lRUpCnHT/59c/
tn/8Of5eBl+6L7/8YVsQazbf99+b+d33tpf8KL/oz//z//Uf//H95bc8zNX3f/3Xc9kX3fG3xXys
18gK7djxPs26uP4yl133/T9+4g/KhWn9E27sMUbFoulx7Hz/G3LBv6gaaBPOwPz3hVXxj6KEzPqv
/8Kp/0+bCBR+Ugd/wlyg/2Rc8G8IjWy4NUDc+Vfw7f/+7nd/zI/ctj/uxZ9/fk2S+PXtOF7YBjxL
0gphPYD+/qP3UWuDjtvd9UvDwztgacYV4AaxswS77c7Nz7z3v47G4+Xgmhmkybia5sEHX73/5pQS
NNlXsA/YDW/EbOPUsdJzrfxVlfTPy3D2OvL1PcNet0sTqYARlR1+tJo4XGeo4wsRqRPhoMK4nLNY
7CNyZtCvNqj+G3iSN+Vk/vlunLy1L1f5uUL98Slsy4REqENwhTT066TaTLXaTxXBeDDyyq+ZVOP7
hSmO+vSPsiytb7hDTR9EZ3sBWqzgRJcMu0wpmmZLP6O6sx2hf7bSllNubuT6HiIO79iQy3vENMND
bxHbuFCZvOIATfVKLaV2qSkqFBICo7CCeRFpE1NjckgaJgo3SpnRkiG0FO52Xmxw7HbPvSWtZGun
mHT80W53Zaz3nxN2/p+XZr5D9hnd2BWmUxfI5c5z8/HBUfQCakOTAcx1j8cRZ2z+lEj8T8wq/59h
czRi3FkLT88mR3LOPw5MlH3164zy8nN/zCmw4f4JNMw5Bh2YJGEcEYKUAbp//RcI7X+6gHSAppFP
RVQdNfM/5xSmG9CgDslVMKJ4L45y4T+xOab5TxNzLPi2IzvTA3n635pR3GND5+e459e8THcWACbO
/Ka+3gVS6Csampr2h8bSvhWDVMiTYPVtskRcl4uHVMjOflDPjQ6CfvFCeuwuSvKrTkU0TmXuuk9m
89to1nSU6cwSVdnp92Ok1/dtK+ubfCarBbtA9w6zQLEnNZTiQ5Zbt5K9m28u+RU01ATX5gRSuZ/j
o5V3vuyX6Fmqxr1TZUmQF/VTTlrfDsCfGThq/G3WUoqtSuQCyq3e53N8aDP3kzYY91WF/YnyWEUa
zkBML6on38qNe/baX/tSfmbhR87ophkJde5DU8IH0TSFXrjsaj+SC1mf6gL5YM4+Y2J81Ov4g57k
n8vYI4i0ctHbKl8SzeFELH/0EQWsTDVvUkKciC5tDkZJbouhtx+JSyRAtKm0p7wWX1PNfWhnM6wU
j+xknYtPrX0TmcqF2h/jJQsaalmRXCY9PgcFND2p9I0aaJlrbVJtKfbqS3Eo4dNlmjNRmlIfwa9L
H1P6Q28jtdIUJAMFhc8Az/WPSCcLpfPURzVv5j3Z9rRYZ63bOjH/Gc3sm6O0NRVqvjc07OoWLqa9
iZzRRU9e3NF9xBnQqShG8zL5FhtUs6e06ENzaKPPuIWjpzjjVNWrQ38nB5ncYeg2UXYA+NaOyKDp
CJDpKzK5mti88LqlOXg1iMq2FtVWsz0LMTjXdxa1+mpbpfbUV4wA8sGXI+uo2tVL0wZgMr/hV7gn
8+VCG/nSDil9G2zTPwol+ZEa8Y+0GvHxGsVVOU9uIBCe7WLHbP206aODOs0KDidl2jJM0k0HQC6M
x+qdQ5XTJ/LaCuelIYOb5AVGrVlfzFSuA96FBN7EcN3JdKa5XJhBqROgHevzI/xMc08rBP86UV+H
DLHlhVuoYge5xvjIYYRYg4QBFkftflHHxwiuFFP7kASse/etCQWd2r/xf9k7k924sSwNv0qj9zQ4
D1uSEaEISWHJGixrQ1iWxZn3Xs7kO/UL9LZerD86s6tsdVUmalFAN9C5MJCZljjd6fznHw4gZ2et
G51zLm08ozV0FNLHYjuV9m02NHKnewYZosXrVMyPheK+MXFdryUt+4d6ILOxB48PU8ywI2tt7rHT
NHcD+dkXnstvkbm4aVrrtswVuQ0zyc2hbfUdXj74eTRpcp+o4oUO7l0z8PVFwTsoZRdEP955I7Fw
ZwG7JfR6DBVpWmGhskussm/0abwGMb2iPYvvDDbWUVIwkzzhOQDHDHaI/jphGc6BKiELocrjnWQw
HjVtSq+C2j8Gjc7gFs2NsjwYnYV7xpKWNOhFPsFHxGl7dEmOEM6F6MWdToDoxbyKZ9WtjylMoXDR
zcekZ5wsE4otrYaSAIJ8BfnN3ufUgweZNww7uyAJsiuZEbnf3Xc6nR/f05N72bO+IPGyINY4u0pr
d7nNs7f6cJ361RWMMIe8qeC+M+WNGBlPxEaeFcB+qE9cPctqGXWTvl4YaT/Fnonhq3CKN00O1wpn
v9gyESqrGfi90AkY71v8/Gpcqp5/rH+CFi9KlsrbLSnu+ejZfbwC10fNRelHFju4Ix8pclVGRJnB
N0aaHUQ2gXvwlfOXzrRvdQ1tI8c18RH7AjvyVw99SA4RIvctbadrG3SvKkkwOV9EtDRYiK0pTRli
9AoVE8f6MBV9dVzJ7QphJlehp9on9IVPGgnziO9Z8pdA+fG8NHfkz6nQmu3uU7l9yNpx944OaVTL
az9mTX0sXUZP0/n3ycguoHMzode0T/Qm3jKZfLXd7K12pvbIaalg3RzxUdx+d2OZZayvznEcvPuk
XNNdO+hlXK7lyzKSxNgJkFbEuSPECSX32dRkoP3WocmWxyQv3swu9wj41o0T4Pe1MkAtppQpWzUO
NtVZdaWW8gqF9Biy7Z2Dbrq2MNrdTGKqyLeL52YzjR9q89T72B3o2vooOywB5MhANB1/iSxMC7KI
RJKg3TeBVqh94WkNOG+xttfBUDLW9EUnZdTMo3n0z5a0bseJeaen8g4K2rPSigcCFmigZYyFUgUp
4BGf1k6URc4xS5GzlnZcVu7ZSNPqolqb/s4qJYaGZNfh0sy3NNkO5qF7oi9fniajeMXPkXDuocdr
lzhtlJqmdaqcMb9ITXvekVBo3Bue6UTjBEzRr/bthNvxAW+n4EhY3i4dmy6aOsm3Tdx7UemY8FeS
d6wxXrA9eFtHuOm2uJmd8nnmtqAo8pdxiX8hMaGLoA5dFWp51Hr3PAqlDuTKehcELxIxaPNB+7R9
qtcqINiUN9H72vcg5T9XJH00JKQyDp5IpGQc2N59UAffEqJodd+bdwA8rN75pBMfsiafkrm5oVf3
mFbyKemWkWZZ0V7jlzGGGDOwKbvad3YabGQEnUBd6/dAqRabYP1saMlpkUQnTln6qqXbq8cnJHIk
XYB8w6nxgH/aNNhhnnKPJNvuyLUNjtAkHkkXT05Ev9PJmeviVgPxCBsjvUQmp91PdOp2rd1yC04J
6J++IZ3a9336Wg6sMlIgHNNkJS4WSWPXyrg7n45iRDc0CBvi1A+2vpqY7nga85MPy4ZF1yqd7LgW
Ey9JK94IzlSY8PPtjIk9MHeZM8aQv4yWdqodpnNQa9QPLOXDEPjh6mwvxGVxHgrGviHzMkrrCTkN
q0Gz+LjUuGjFpnZ7g9lIj52UW8a3LgShkk6yXLejYT8aGW8j7Vl0nQlTjdgW+YtjsfP2WnUj8ZTG
c9Cgf8yjBwVe05Y2P5Y5nCin5PqyIa/HLJN7TI5v+9whTGdtJZHmTIxVEeHQViuMud7okBdm2Ufi
q+bTtlJGQzc/5o2ffG1HAozXqnvaznc4TXVRXk4NCCvcV52zFd1sDjXSZMnB9zDYe7mARdOxziaI
u0ONgyAIcHXV1QhclhJ7o1E8E4g97Dk3H/qpN3djk77mZcfwY7kqS1Z/XfNS/BY5OaKOQF66uO01
zuSIAVVr7jI76A5k0DdhMfKHKRmanj3jzI+lxk4b2/E8KbxLRke/1Qs6WalpXOUes2ZzpHCbZImG
Sd7ADm3YsKoszFyMZfDeZjPoWCPzjNdNsPpLiw1fVAFmclrGj1Us/KTfs5yliBDDysvuRpK090vL
QC3tGXrGtr+4VvoqZPmcTsESoRhVt1lVu9c94e00ZwICJza7/mSupzhL/Hs/szhOu40I59U4plum
qDMe1pekNcewsBbtJdXZzGy5tUY1JnqV2PPxx2KY2xmeJYl5qjPnjYT6aVcgAo049DzCfewvEJQQ
HppY5S4HFcUusAqwimMEm7axXKYN+9u2sKQT3x+To4UDtXe/dpyX5xVVkMpdOybxScSqZScqcM+9
yiGQnHDl+F2N+C+oTq/zb63oxFv/K6z1vxLlMjcC5z+uS+//8p/N9/XnkvTHD/xekBofqBvRulm2
+yMnnRL3t4LU+0BWQLAFU/jItwB+/lqPWvwv2zApX3E2dnXCtP5aj1r6B4pGDPf5UbTDG/r1DtH6
I4Rrky38VI2Si0GULyUFPq6EK5GQ8CsKU5CGMOuUpCG8NZqqxZSdVjsPGNDDeMeOVcVLu843XqNP
wCdtd/jpNf0dgO3XVsgWy0E9Tc+ZkMAt0/i9asterF7lFbbqsJiMs2jW4SXvkvmu97J2/09eikzH
AOGqo5PBAwNwq8t/AqJrjdnWYRpGTm9R3WMATqxSNRDbZWBJ8seX+h8v1SaqGK90jHh1bNOddzge
1Je5xXiHis7p8rCnWtRgNow1Ji2rI0hiM6p7F3zI2C9pFnzvJjrHf8Kifoe382Z5Sp0xh0sveYfu
e+FOh74LfXBZh2syFuJiCiZSm52mGgjWwWJrA/9ku6ccWE8dB/4vTkrwLdtlKR+tyu6Lvaa89RUl
WkeQ9NRSaP7xO/oV69zuz9vGsOXZAQGAuBn/+jkQuxAZgwNK2Hhrdy21YjxpuO38iVz5nbnOj8sA
tTB4bd2k1H0/wNSAc5kyMug/ZFcnoevTvg6tcWVndBAkfvHmNP9YDzjgkURYT+tBH2VAfJFXA7LU
SZvd5q2Z3SrVjGWkFAUprdGciLGhLvQ7ctY8cpb51RxBROXt1zXtzqhTewT+U6+1h7ZcTHa7zBqp
Mgpp/wnj9VeA2jNNUi0thwwA0HBcnd+TeTF5rhcmGUE6QwndFRX6XjHdsFWopx1bwnTzx1/tnenz
jwtueD1xH1yQlGmWrJ9nURpg8kNoWI3JDXZFGMbCaXXjEX6dmZTPftLeUcEcCsStgbC/TLp70v2E
xmpPMHdzTYkUQdYa/2Swsxj+sojxFkgPxhTfJAqM6NuNC/vT1IZaqDvaCBcma538jkitGjfV5ftK
us3lbI8mHA/C3/74Tbwfv3QGaEFwyW2GM9vfLSfrmDVzageEh5W+OGbmhkxU3fgnarO/dxUctrkQ
GgsTHuGvTzbkDgY1ZrJVqLKhXOqtKCHi90/e39+7CruAvfUecPt9r71bZttNxma7ylilR8Pp3VgE
XvUnLr5/5yrscT77GvAsdv/vhg4s01qb8Z4LAUu+1rY1PRuqtV//5LO88zdmhHo6kSRkvRokC3Bm
3m7jp8Ewc6ITxuh8a4OBxV7PUFpdQC8M5HfXqCjapJ5+7tIZ4TH0Q82MMU7wHHyOx1SL1SSr6Tz0
ljDPkHltzvxAGuJs1U7fXXSYEoCDrr1Qx97usXopAFppA89dDlux8yrnth5nVV2aLq7KVyn5N+Js
D2qRp4yQAraeBc1mBK5XDBedVTRl3GC3jf9h1tgfV5WOKSd0qddxQml/kZZtEBxUk0PVHPkg+PnU
DjlnbVrML71jlEUMoQyAba1buI6qk1P6UY6pRbZWO1efNdgFXtQL4McrInqG9dOAGE9/IKojNQ/j
0PbrbgqM9lswa1q6b9t69SO9d4saqgxku7jM22yMm0Wf7BB1Qq3iXpjEm7Vjt9R72G5+eljstf2s
S8J840FP0n5fJ9L52Ki21HdL6/vDKVkl4ouyAXqEd99RENmyU1k8cSBdYie3vY1+YWT3vrsOOnlt
pBrstSWgXDHsJZkiFBK+Opj9QLpMIlobJqulNLZvA67dbjKqIY260bCI1uv0dg9SK6wjgZq8n7Jz
1qOP5wg/06X6s1hqUe5kbg9JKEtHU3tj7rMaMvT2Bp2KDvNucZ30tp9ntjySep3zYubtHKa80jQs
ZE+Q6SgWjTqjWMcv8yLL7+1kjR1wL1rjneDuH9qxZRBUtv3JwL5H+8gvow1UJoZb79pyrOeDKWe5
oPxJ1s+lmS/69UzYSb8z5kYP9jgkN3voNPQAzI5F+IRtSz9BLLXK6kYbuy1bsjTJ5nBoGmBTYgza
E4oUsew0qaguZNXWX3xrrF+SPAOIJE0gz683+1MRegX8s7MhVvVFn8cKfAmbStSCuV+YEMhr9Tpa
aoAgaebjRW5gTx2nyoVIPHVVdxRr1mDkajgN7UK1ebsBq2NljQSn9qD7VRVmZ1bd9hwbHcuKGhjf
L44QvrbLAFJBtmstGxAjzkZ1KY1ynLihqThN2lC+qIVdC/YjsDm+8HYHyc1TPdW20ATrXtOxSefC
S4lKUoF94arKxjJ10cwXfy5n8G9K7jls61kDHtfr/ox9N+wkaaVNeyoStYw3FE4OM0VHIR3hBEqX
NVWtT1oWpDMr9sbAw55gydx8lzbSnCJQCHp/5oq91dmxfAjMxGSs3s0wduYXV1NS3gCdYJZs9J2T
nzRgiWNam8ZG2R1zRRkK+T3qytl0o3zKaOimnTZ/KaZO66JynIELktkzxn0XdM3zEuTTrYUUHp67
if9tv/Mn5ZBRVSbkx9td77o7cHd6mIoKfD1kpSScPS+xj8CetoTfn6cGUH+rj5514TfD2lMJ+vKY
o59qrlYkrhyBWDMDXHizzkYynlouNSLJWbRFWv9SAUmboVmhi4zWYWzOkDczEeObTejsPGFOcGP6
g08D1VT2q15YiXGw5wXyv1vM2WejEgKTlqSUr7nVe9emsNDxW1JnHyZgrsDlEO+BqCl8eekayr3n
luAXFZ0vsMloiD5vy6qz8C1U6iKvWhxK9KKFnT46jXuXW7Rryb4MJtoVlX0NjNfgIJt4oDEuWTXY
rFbFiF1LLoOTCUO7vaZM5zRUZFZrHU0cN+9sb+WJx5rSHgGZcSZR1FPH2hfLFNl+1ekxRq3DeoAt
vsrYcuSkbsakR65E7qSdRg1OjLhakDeawOTs1NcWHPNSr406hy5HCkxESk/1aMw1DrmS1eqw5o2B
4W+TWWqfBz4x206BODO1EpeMg9X4iHYiT3eS/AOi+Vb2NfofTh1ng22cmJvYg7uBpl02ajJXXkQg
b6tameUeXZ9Lr6Sepop8WbOaYDYbKb6LftG7YQtP+I250EFFROojoMTimbwqC+fXOnOZsnPf49Cb
SZGGnp8AMk0gB2W08cm3XIY00OGk1gNtDek5z4FdGsR2ZqNPH9wbgcOcLusbhCu1drPghlHS4tM0
PVq55je7mUjJUYBcBqlpJANHIE6tvsNIeDJ3vWWlTyAiXnOyU5PkI4e0PHJ5hat9TJM6COJ6WMRd
4ubo9wokKQwcyGH3ZT/7D8Esk7d6CAq8h5Uy9SuqKRgaVrmQVL5mMn3r/DGzj5AZ6seFE1yACqpz
hjhDCwBqlCdobJSWAtwlSdteD0PSXWlMatJ6Sg9igXRpdBFxYj5USUbcE0uJ/wUJjLx1tKp5EGVn
G1FpZiDAJuAxQnJByFTsJO6y7FAaWf7WR63mC3h9dnlYSJnUDtsLOVuNJ6ZThtfzGGfwMEvWFzV9
qwnk4Uu4uirZPYkB4RuoATvqwlmtsKY3lLj95j48QirgmgHLiGkMuoZmsizZpgaGrxUmmlcSb29u
04o4Vr7q2Kj6bK8QxGPgqrkxwyFv7Tms2kUz9rPUvfTGSomduNMMu6jaCPZx750E/22A+G2kSD6L
xluYZWblpmjHZ28efPQWwgEZEKaVsMounfU2ZDa8zVmlflPvYJe7GCb9ONj9C3Clj//XWA/bSfgf
Y0vnv/xH+r39GVsiFoh//fqD0uBAdyKFOyAXe4vs2sro37Al/YMBCEHZ4BPGTq3mbRXK72wH0/pA
E3SLa/TJiHQ8+28EKsP4ADoCKENlTlVOMM4/gy55P6COn/AliJcY0MNqAuWhvADh+fU0nrdqyVMl
dklameNlXazs5K2ONCmaVOu8kv1WFPCCE90D119GFYkOK++TVYtEO4CmcVzOSCQobxItGKtT4hIR
+JrB01U3E524s15Adj0khST7nGDR5HMlfR/uvzs33zCBzF66ufCvg74xUGIQ6pFFLNrWadBbkb5M
piHTK7iL68k3e3Ggzkz2hMCO3uWiN3q1T4xan8Fb69ZbnV2AuUpwXFpbttdLzyH4Av5R/9CyDo/M
KYLaWIEbiLVrl5U1/hLY370tK/EZV+6ImbVZlgXO0YXrFTvpByDjs1to00oKJLD+YfF8tw0Vkg/9
e4Nlkmr2Q1CNto/vE1IPgQyg4dhTL6ALu552cPJMQPSCjMtZLOuMmg8ZWjIOhZuzNWW0S9YRFnDo
aU7yOgxi+EysNJaLxHrTBMfLRN8P44j7xOT646fFSyeWcLXYpB+RBHaDY5SDOnXQ5JUQNuqT2VRq
sw/NkyTudazHo2QLP2wLaX6SLQVBn6b2ZeLqGwFgqRCTkRgYCi0ozujIfT2yFrf+JkZs36MeSfBd
0NGgQfzDsXACI49r2yme2ZnB9qcqGHLstvIa5b/EUilRmqqjMjCzOcoWndXQIEOc8Jysk4hFLMsg
Rnv4YkwT3b/RXz92ZjbtyqWfDznr1L7NTPcTFAD5zTYDCGCtQr0VlkbztPQGrorML0LOZ3qta1U7
r+RqQ0htsskVu01GUu0tOzUI5CkgiPlGZt7V1jDqEwQ1sSYXk4l4KnYnOuYxWV6puK+A52XseKY3
PHPEnMurOhWTf9XYvT8DdzruYiUQet3O+ootWB0YMAGCbiVSJyuXPaY3MsWh3+XDEupmVNu8KMVe
72xxvy5OcWkjnSTazb0axXy9Bv3bICgwA9xdSbbAejCrcqhtcCIaCBlhm7MB6irod7M/oMiZ9LDN
0LYUTnu/tHDq/DTV40HqYF+z538D8EOANXMORZskCMsanYtyWv1968yH1ERglGXVeFHAjKbppT32
lf5Y2ol1EHbf7fGZLsNqkdVBV8PVLIPYmFCZ9TzzxVLJg9l5j4luQUDPLzqfVp1potlCyYOHCHzk
Xbnqr93cPK2L+6Lc6jIX7m6d3RSLLNv/vlY2VBU8G/zkRltW865pdS+ypxUuiiBSYE7qHYaOZoxV
QIHJSoab++S9pnrehe6SEFNtkn/sznpcOlId/IEjmEI6SXp1F4m5owbvJ9qBfO/LOQkObg2jolMM
mskxPzci/dwjkgyC9NlW3t1U4IE05dVz4PSAyTbts1EbztIr0i8SHzbT9I9rMVoXhYFIohra0+rR
B+4lR50suSiS6jOyrSKs07WJoaFOUUd4/ENp1O6nTsoHTqBftLr/SERMVHb9JarG6sIRw/WciPoB
DhuJGljuvrmFoe3FJNLIzB0WC3bq5TRJ91MxrQNJEPRbsxS9ZpuqKawqvIXayoZsxnGNLm1DR3FE
9ci5jwN0MoOZtbLK9xAg9BCnJXlRVP2zhRJqXzjuq1+05TVQQnXGUfgmpWEVwwbTiJN3g6uuJady
4kAaLk7nn3UkjZEcnE9tZ3zGgn5fCEsn9cIub/ug3/wx+o2HckRiuSvm5Evm2i9NgHObLAJ9CwP4
3M+kptdzm1Da687OtbrsuqELq8o+Ib9DBykZRxkCd8SkM7UnR3Y2b8G6tpC8XcI/L07wvkpQFlMi
+hov/bK784buBtSZJUTmWTx46zfqu0+14aiTO1bYvXvTU1Wl9V0rLPJfp1nFsHvUluRgYgvYX5jG
OJ/9trLi1MvTUOo6XlDqqsfErTdrwSlIK77ksClaO32pp8G+Hyf7I03IWPSDQMXGMC2UEVzUWe7H
GZSzC1r3D908vNauuC7L/LKRHFjVMjzWwvrSIaamOE6089wjz2bIVVEPb73KYarQ3Hvo9Xne6xQN
+rRei22hn6qDN1DjGoho1tL1aD8sLu1ORJi2fSgHrHXQ1u17MaJ0t8RBOEGM3JLRqbSbcRhfUWKf
llSdLUMdu1XXjmNj37K+1WdsrVO4B+TwFrnp0q2Xr0szPzh6A2tkObl2tluUTONZiKuROLcDdkTV
fm2020oH5UKtxFyfNfwB7JMkDOIlo+kpk3qO6NOnxJsggEVo4lERqW9CLDd15dOulf03L7WX2M9y
crJa+ipUyCLsOxMLhfTTOiAx8DryNcbgVZvXj30Pp00UzsmdvOvV8OGVwNDx6+aCrR0cMkxM7Fa+
IYvs1Zve6+V9j32zEyIWErpNW1rnCwSTZe8tsRYV+Xy6Jr7NgEY2W4pnYfGW9avxaOOstE9Sj4io
MDNMxtS+E72av3mkb9MDqnrTaJsdbE65ovL2rEEiq/fzbR+b/Mr37n2O8tNVX6viSLA3fsVR0w9O
7t6afi0Ctddx0hrEG+d+omyOiiXDXCGiBZmrRyhWRyPKMwwm44Kb7Tg5md1kXuYbw+HZ1lU/I8mn
LeUbh1kvg8o8WI02OcUhAeqcm0PX9wjXUEU0F0ELYv7AxzPFeMY8Sz/pSxbczMBHUExz/UXpzKNY
slfAB2RjyOa71nNKqGS4b7kIHOvR2qsW31/nMwyDyo2stMQjGX4GY+i2MpmH2k5o1qT3RxvLeBAL
dl5H27lrUaON1HSbLDDUpsgDYgyRH3SjnirtI/pJ+N5H4Af9y9xU00jQSEGBhsMN5koNuGy8DLZN
uEBRTARgW0muMvsTrcckznMH+TXSrlQVB1mVDtYFVjp1uJQXa5lFVkCFGRMo2y7XtakPCn4hcDGQ
Z1Wjf+T1wv5zKLIy6Rk7X1hbpA0MB8TwfuWxLhDBkVXnjIqyu+kSHbOGquV0fbvUCyCs1eFJhk1Z
UUUpGED+BSbYc89GkD8YKU2ku9nARfxIP0eKFwJw/GLHEeqm1YaC/WQFDGr3Sdun11mnYRpQI/ab
PLaddcpqYp8zmTXjoRt7haLdrKCZhE2LlOD7OOlLfoM4eu6felHP9TEZdRwDMsWxLJpnXrpt53kJ
U7Ca13s/dWx3P3baVCDctqrF3+Vt63t70sXHsCHrJkPBXxOjU3gkaX1uyH3/lNRO6oFruVhguEpW
JrApBNRzNs4bHQgvyenQgLfLsA+KvjtZleZeJEGl0DkleqEzvW0jzjgyox+s4S7GqwG3KxyTgDgi
VMkiZqbXdSytQOtL/BDMIIXn0HS9qoEhhJEtH9slbTzibMklPRqwZezHbCLtKqR1KcpY1msX7GYv
E+CYRLOXYbrZ40+CLBu1rH0P/99tnwzfwqMF94+wQ7V+qnuz2w/O0h9aHMU/m4klvwxVMXBWs0TV
BvkOqTxuTmUB/yTRSP6Wc435STb3R+AJyMRdr13NeNUeXbe0r8pxmC5WknoI3PLUJ4HwPXIWbcC2
sJvintd9ctfVu1pn37ygmUDIos+yxVNquyDr/NjDqiwLRYIZElxH9rE1LS/9atgCG6tub+WuuMdN
pgcJxecF/ZR9rY2y+toX3nAqiEd9LGZPB+xI27dmUZwSPc7436tEd99a/I7LUPdM7cUfBowvADjk
eXYrsJfadGC6lmuMTpmqwRD+wLknN8Fxt8Acq9NfFoeA5bBmGbkgMowCRPXnIEGQx77yIn2wfGRK
CYRi5d8oIqZeqFmzHd6VfagEHtakIuLz1LFXHttcn/dOtrxowpmOtLCXC6cNChJmNYIMtGEudjm0
zlstLd1j6ts6ZCJwkcFsnth2qgi3bflkI63eBaWG56pMskd6KnPsV/1lMHQ9zgI6xLlSUp54g2vs
YU+nddiM1vgZA5E2bheyD8HIyshfXPtiVv33zlfpvnMycTuBCILJ1FdpzrBfJ8uLSp+9vFyrgngB
r6QgqwMzNidlP8z58JBMdnaEt07nuHb3mGQ3scCWZ5dKiJUGFm6wfvP8W91uhaxXi2tiKEheG7B/
LYuuulNpS+04gdtM9ig/8yQcUZdgGA+iJhdEUlAevcRYzySdyOOAHpEHH+eDZS4zfqdeX/7GpPh/
KObfAUX+EIrJh++/AjH89d+AGA0i/QfPc3zbJ67e9bBi+G8k5sf/wiHPw+BP91yuAUjzOxKjGf4H
QrwdgBbTZY9x9b9BMZoRfDAcZ+sw6xbNfWrFfwaLedcYdTzoIEBBvudAgvFsEqV/hWJWPF/SKtDk
gw7EiLdBpuPDMVtwW1d/y4QCAT33eQJKWJtL2RDY4RZsI6ZxsAJ3ncIlnwsV5fWaXk1tQAwNSs3p
lahMz8XxWT5kuppIjvQldI5Oz17WtS5/a4f//8j79+APB96h/dp8ff3689jbfuD3obflgXvAfCB6
8Hws12MM/QYCblHh2G7bpH0zerBR2qgRvw89lJKooEA7HJSGKJG8v1HMAAEDn98VoKCCFUCK+D8z
8H7leOG6xsh2g60nbyLYdN7nsSyB4RPYq4rYKnDz6GxiFTVjA8/m3vsNJP6HosJ3aQ+/XYvbZULB
MADzfAc3Gri+GYReFbFyAu2aKlcD5LfdOOiWZ7OEAWWCGO2y2dyTxSFvSMmp4ibFRsdf5pGMvLSI
yl4dpmHNLk1yAHeY8XewtLThMNViX49iM3Zrg3AxNQmtpezCdcXFyKokPagM6L4KUI8QxGjd/rTS
/B2m3MZh+RuQ+uPJNuGaxb5oIIl97z/sNSkQfsLlV82o9r1Fd8aYcR03HcjHlmbTYhoCIL+hdv6E
OLcRJv7nlVk3tiHmeu+da92ZpGrcgIqY0Ix055CREa+6vYR//HzvUrR+PKCD2MXbRL3gxT90cz/x
NgRMhHwIAtyrnWJkD3YwGi2HDNgqaDyabVCjYxPMp0KykSbfery9vsBe+6ymggO2UWruHf5jJ28p
zYOsa5RhDjyAt2zy89s5WHsqLXvCHCbHLT8Ii2EoLimHiueinb3Y9HwiymrhWpcWsMJxmJz5848H
/FesXf9nxeD2H3YyPn2Xf/nPF1wdv/7b6/fq3yLiNcXPS9r207+3NfwPrm3B4OEf/tw4rv+t4TQ+
wBxkC4WoZFoBWZ5/XdCsD/Qr6Fz4iIkN04T5+FfOrOZ82AiAcG39H8sQe98/wZn1vI0V+7cpAd8L
ORJHYRorxtZ9sd4tMybrrlu0ck8fGEcVAkjT68AEhL+a1aqaK4J7dFrk8M8qCDZrNp9mc26fMrpq
qI4sk7C2YNB87KbB44t4ShiMccoGDdY2ClfEAzGDAWi3qO+g/ICNzktBE6XslvzRrIYpiECmiEQT
JvVfbJVZ8gZiDfdlMcCZOg+KfThk3gBXHXumaNWt1boYfJh9B88Wy7izWXtNirg1neI5SOdHlXtB
fYTWYCyffXLRlpOxwF8EyxQpAQ65YQN44TMTjc68SXgK8qjhRbTJs93ndMqnbCDCopB1i/Ec6W1w
X2lBYuvl1Bm8PARD14G2oJhwARNb1NzLqoXjoJUvNTvXs46sTo9my1lkWFA3P655kT+pdmiWfToH
/blkD0lwzaqMN/wGAHEXrxVTFNjCJW5h6jEoy0V1kwnD3wgHJlaxlkzNfLfaGrwYmPG9DjycJ5Rc
qy/vc6hbLY+ULzbO8QoCvU2IyB35e+ApTeMkgNjwVnZkv7aClY+adWdxmvcPusScK2+s/rnLxwor
b7fxbtzEbc/N4Jp5jIQOQ7Z5aANJMuZES9bWpa2FOaXU1zZo20/CTZE7YjHjYs8HjLHE3upZVw20
1OGgr2NK+LiBjCY2aJzDswFjNfZg3EAINHcx41K+WxSf5nbs3U8ELJHrm4/62B2XQfPksRuoJ6Ia
qVCGupfYmpjYWUPfARok8ErkSDpsh2iPLKxWI5BrJClXHhyXmKKdk/ardtCcXO+voEAM/VVOi6re
Z65LELPhtriDIO1v1KkrTe1JVZ5WvPhLYXa7jPtQ8aAFtG+AXJSxU/B7MiIzLfb+erbhyzXKWsUO
7a/RRzUc7eEKeB4YCUmnwvQftxq5g5Y8txdaPYllD8iAjd0IlYb23eZCqd0LMbnOPjUkLcRl0bri
1JaT9jmn4Jz3WU4Sdti6+JZd5RLnwE8oaLrhwalMtJGz7JfpS52TRxHRvejz+0rLpuK6bJLuNE/e
WF/mwLvjGXZgMH1sgaenIzGrnb+XWLJhJTyUVvLUm0Fpv3HfmjgES+7ju8kAcvbE2Bn4fwpTwBSY
xqaBOQB3bJ/9F3XnsR03krbpW5kze/QBEDCBxWzSM0kmyRSdtMERRQreI+Cu/n9AqafIVDU5tZhF
96lelFQkXJgv3u811TgAFYw9LZgyDNroDKUxXfsaMROmxM5YpQe7zlx5leb1NDFZBk3syT4svJXm
s2fOdjD2T9fOZ/VIEuXodexMT5e0IxuxBhpJi03VOaGxTuw+C3eDaPV46wmYOwgXAc4vA1CfHE6D
KrMDscisXD4kK/O5iHOaUZnuq/aa7dfWl2qgM7exK9oM69YfKe0rPS3yZdikoHUFmjRO7fn8t6Yo
kmjHuaXKLiGfkKPY6/hqHkAoQ3c3sFiEZ+AaKVk3bR7BlWAc+XsIhZ3c5lPZY9vW2JW1dJVR+1AN
wTxXtgixMS0aa6iJyE4j6wtNPY4iEPYGe9UMo7y3vITb4evzQ7nbyD0ytq6CTlEQTI6z50/am/bP
EcCR+qwZiwe4Xlw9awR/QNZtPS4GneYTUyyrEXZafknbJtL52w6fiZEx1CZ8Casiu92XabqxtKG9
Mu3WQJk1lS64Fu2p0rKLil5sUtas33FYL4rejV4Ms3IPych7XZChUDwgSKp/tvqk+7vGsmrUbJr9
E//HnHZXBS6N8q1BvpZBVnqQRkP8uY1k5tkvTIZPalNqshjpSIuVD0NxISY7AoqZxq9er8MLIZIc
y0bmL4HJ8QC6uMJpsxzhRyqJeF7NxE36A3V0BhMzVuDv/nDf61ZYXUBYSpDpFmGy7e26B9qvo6FY
smFQ2ArfEo808xOhIXos4A3TQTSo3jNa0RdqTHRz0eaDQkEeM9iIqci6uwz47CXqrUSHbaLGY+dC
VFz4A+q7ZeAr/RbDc/vM8U272kDp872dZTT+ZQft+blWaU+/yHCA22u4dPmC+m4YVz4GvAXuK2l7
YaIwxFvDQ6yyAQwrDqpXpkHnYRS3RZDWEeJ0E1MTsD/LnMn89QXQT1QsCWIdb2pT0vJoMZ8kWrXy
E9aicRDuyuAAnJ9XvodEIB1087bi8nibkSIfbjBIMM/9YIClmDsERyzJZUrxitSy6bY0ouZGYkv4
QNYtNCXh1e6eiOasXfiiCx/JVRcsZpBGv5ms5XzvoSbiGj6Zg07dq6DQO6JNbydEGhdQfySKizqu
v7ZCBpeoNYx8I1I/OVRjlT+UbdY/5KlmPmr6gDjQt8zsWjlVEywdwh3Ybirlu+vOD7oKW6w6g49Y
xYSUG4lgj5EZFNsEHehZHcdFBRtpRM9pLa0uRuVouhV6xa40cYMoyQAyMPGM4StWUESeTWR7+mbo
ne6mc/PmFk4SwewUQAkml0gaM9qwvbyiCGjrnd6ENA6DvGJ7KyWwOqYHhs9BxVTuQQ2FFQL0R/Wx
Nf3iKSExMwdlGyQbs6DqXnpdFfOGoH7Q+4ln61vsiI0Hq8/rH7Ay+JRWbUXXjuVoyTZoUXkvuyIa
jq6w9CeTzIu7NCLsh2NZVAnUrFHZraU3mQIAwygORSp4szCPwWnNBON3v7LrbzLSvacJasgtwYn2
uREO4r7wUpWsECIWz3TwM31B6hv60rIYRMUGOhCe5XikiQLx29ZDxTpcrfDYnD+yYxi7otYJGVLS
bLIVktvZgZnz7o/IdZsQsniBaFDPSxwu0lgCL1rSqsZ161gkirt6CxkrSkuTI2UWd9hTxN11ZXaW
tWY8BS+2rQJc2nAY/5oHPR5/6DKR35ZUUhSCI1YbK7t16DgpXYY/mg6BJqoIzbpuyWFj6AcFZC5P
q1CLTGKQKF87K26XesCheT0k0wTNhM1oX5QaGk4kvJNcGTqcaeRCvrXzUy++LsrW7DdpxZRd6vN2
utBzuxyWk5P3XyOiiM5VbIp+UXtaNCzraYzltgYNLZeai0fsJoEkP4dTBpW7sesU7bKwy/RSC/Ii
2RhW0R8tjnzpmogGn74f0Pfay6fAWsgC8g5VyEzMnz1JHqGti5+1Hg7ZStfjAf4NwZvMhkDL7ij8
esT7VdvBn23HSw+XLWtBiHfEf+aLfA40rgQuAh2RmpumJDSWCDaO+ouy7vPvUaqqDN8R0VcrXLXh
FFVgJt9Kf7Du4yJW2kon5gwxJW+UBBlQQTD6vEhXJKxDcGnaBu0wvgDjS9yq/pBx4PSXqRONR7hz
zQ+BQrcln3cgvLNo2D4sDxcjLAGQt85FM3VqhK0oAs5SxcXc08yu60aLfkgL81n6Q0OPT7cr0baz
wFJnB3pcrgffDlFER5VlnhfUmjcBzs3EImQV4g6FkIVgYFE5N0ETul/NsesounQHeXiI/82qgjx7
Z+Dkejc1s2Lax4UY8XTY6Db+uHX5nESuSmlM9WxCXlckUILTQGKmMiqCrCOZjN/izE2xkpU5oeW5
QdLZ2rbz7BgotjWcU3U8nTieJIcBEhq9bT2s8KRwQugcEmp+T9JDYP0oBwgOON4V3WNbNQKf1Ngo
f/QtFKtFXyVOsKhbs5jWNRucsZg01cORrqA0L4H+MW/y65EVTdq69gAfxYdIAVf1qfay7ts49cG1
bGFP39hOk9HUmvoe/NIv+KJK9xTlut3mN6OHTcQqjfLSYHerQVvQFfoXNe5oArGVo+8bW3YA9kj9
NF7tBLKAjCe4gVuH+WAfFHM3oO/jHxGm1S+hOaZIojxILKt0CoYL0p1YV5qkH0h+HUV/2UrHTDeO
gJoQO2P0A9Ywh5LRT/t7p6zVAw3C6snsUGossLtljVK1WS111SZfmgJzi6WXs1Ugeu+SB0w5ORBp
MUNnqShUb6zcMw8j4p+vWeLAlMfzzLBRVMjuq4t/NZyZokoDoKWAlnhXUbhU+PYnS7cU4ZOH5qNb
aJGycc4ePTuGhGy1ZIVE0ZMWivipabz2EbEK9JEUwBvuu2vHF0YdcCLkj/NjJpPyG8ebtFvmsldX
dm01j14cp6a+yj2mxqPCdrtlG+D4huVZVtcLzcqSu2TwnDs9L7Qn3etEuaRzaj9Opgw0DsBkGyyw
opniTWCF6kifr48WOeXOJZnv2c+pH4aHoQumJ5fodH/Nib55USGE2w0DC2/7PB9oPqVd3C5kjNKP
Fqblxugc9A4vCK/4pusmFusulR8MGSNUciONrCPAF/IrVfPAdruekty5a7Ez7PEndJ1yGZeEHe5V
1kbNauwpRTGSCYO1HmnGc2TAiVpO0GvjmxA3cXdJj92eF7Cs24T5RD2YRQ5/kPcy4OhppsZhCAnm
pWBoiwfLxjBtURq+F6wbXQQ/GtxS6y3ZF8kVRbFpolzyece+iiBX+Xh0Tl+AvKilvaCFUJM67YwV
miOZhLgiMVHqaGLiIkvwG3Y3F8ITm6qz9qtJ4hCExT3AaEWhuM7MqfAvPYIkcMZIWksejblc5T8a
QprxmGlQS2mNAthdBm2aTsu+loW/FggizQcYKtF1UMqRPmJtJ+3v4K9/BK39t7F+5zDW/0z6JZ4k
ygHK3sJj80/8hfiDb9M0grqPY5n3l2/ijPizVgNR/VKU67Ny/N+Iv41vIiAuomATGNeYA7UgiM2e
igZGjDOmRQfKxTQR7fA/AchOwnwApAwbKrKjY6QG95eW1/tWk6H3iJkio8J9O9M3E0kzywG2GWC8
lg4cd5RoJ3xqwrEhwWfkMBRSf2Dc5AM1JZlbLvpWly9JHu+tbtQqQPXymgQAc6saDJgWHrEYP81C
0xXqS4RUC3twa2wrPFZyRa17HjnaWC1DAgYuahaci1h240PJyXz2nOiye0cZ5h3keLVVRTLtvSoa
zv2hxC+hhmwaLSvc09dDCBuTOlr9/2uf/tcCwdgKfDS8z6M6esLh9O3wfv2R3+PbsKGve+Cu0jAh
sJtzM+C3hx9tVhv4yDbBXh3G11+9VAvmOgOPaWFbFhvY3IH9Pbw1OlqW5cx/7IIB27Mp4D8AgA3g
5zf4L5dwdIPuEg1VA+qCPvPn32pM7Sih+xS03fVoIWcJCgdRazc+d2nUP1dV4p4ZVWuvCgdZR6Jb
OGEZnFV65VjnZqWM9ZtXd/0Ldn5rUnra2OVumNZ4S8zOBrxFOTdw3nROjCFKs9CfkmvAlmmBs80e
BXR6P9ihuaCKr3eZkecrBcKyIfG8XZchOFUE81Cb8m8iZtK0jcxWVSab20HAfexqqzpzeqFfQr0c
LvLOeyS7rP6kWXcS9Tm/RVrewnYk/g8sF/YJij7EfqvcTouv9bI5S3N9m+dtvEwRcdLzgR5a1B2U
qEm2e0A57zqXRrDxaeBt+9Luz1UT1D9U1jX3Zeof7GFPTsHLJ292voO/cP7XOwTlsKVBRxHDcnmy
jnUFEs4BHud1ZqT60SJY6ScNcouQBAc5AO3Hc11iuD+h3FkaqkFAPLnI8OG62UDVq7BpKqIZrP6G
TkhzcPNpdnSOxKLHpQ2VHkjGAIa8K2SgEw2v4BkP+rh2eums7MHzP/Fgnrsm7x4HwBPtCOuyCX/S
MbwTBkCkYrdOtLK+SoTTEyms18IibNq2NlJm/iqIQuIu7XCiXtZ847xrIfuB+F3Buitb0oxGIoXa
AFJpSipQoDVoItsEtITiucbSrtR+ZLEm/WXmeAx3nNa1wc6vJzdULzlFR7zAcM+9Le0vgoPHWDTy
oqqilmwBi1q4akFelv4kkuXs8HQ+jEInTIXMhQfHBR7h1NodRDyZD8S/WrdI+p18WQgNR8EG+ts3
v/CnlWG2L3yvyoBxSVuJJoj0Di6vI195bVQ+Wu3Qo0XBr2CfRkb9yXg56ZS6ECukcDDoptkkGNon
y4Ke2CAyTVR8ob1hcLIwnA0hgNYnOvrT1eePy7DUvp3vlshaWxZh8aUl/3erxVO4TafawxSwCPwF
5MHL0gi/MQLDZREH2X3u6/mtJ9QtWtnHj2eImGfAmxky94Ox8rCQ27uOqbunGZ2W2xMthFExfYjJ
WCvhDIcCUefKkYW8UIaBixJc320/hBpuSL3xc/QK7QIUKD3nwDAtco6we7BWZ2m78zuL+24VoXC5
SuMWiyStEs+D6Tlb0+p3WdAzV2qnOYe7a+wcq7WQUUrouuDmWLu1yUOod8NlgCj7CsBzNrHE+gQ6
uH7tpb1x5P+c/auYPJWokLuPX8VJrgAmJji9SIGpCb7VuM++Wme8WYaH0RF+Gw7+sRQmFlPTZcx7
IHCA9htebb2zd8q5OI43UV98qbLPAjROHF/m6/MdaIoKHRIS2q2Txao0aSi1VmId/QmDTRs5IG+3
3+NXmiGSHVPweT/6Eml5t+4jCHlWAmpsizZe8ef1kizg9CJBIfRZSMXpCJlvC/WZSSGo4zJx4jAU
tbapRDOIY0Fr0YEHjbMC8syPX/7JQv3r2dmIaTfQfqJgeD8lxjDx/Ygm5zHAn3HrmLMCrKjPVN1+
MvloL78f79J2mNrYVyDcIP/h5EKmHsvGEgmRN3EGGbEowFvwOghXDXgyPH1z+GSXnH/huwkmWaj1
2ehcOth1n9pZ1GHVKbTp7TGwmrXejVdDYyzbzHnuYO3S+1khwPuttfyPNJq/GcoYssvXUsnELuYP
V6hST2gWd+VxNjHqp/pLOEKzrtUW7uGTG5PA7blrVYkV8rufppltP/6afz4zbXoTMaHlUABaMy/g
7QIXOdmc59gPx14Lg1WXOyMGqypful3bXzWt+cQtmXtLqm738YVP5xBcqZk1BMXGwjsEysvJCm7l
ZJ/S5KuvAJ2ng15yVtEMkr6we5yhUixm0iaaZmE3Nk5J5j9YYdBt7DGpdpWS6jvbUXGN1YD5yRt5
jW18MwxYWmAbMPaoQjCVgtzw/pUkXcTMpiK+ctppvFGys/c0fk1ioxr/C/lAC2dAkd76idikpXfu
NkCHydA/ywS1ReUitFIULZuwsGc6gNuvMp1xVNkO20NZTp9Qhk4s5mGUubM9EEwMKProPudS/O0X
1MwUORLpTVc5WYeNwD6wUxeGfemJcWXmxSZozQ1q8dkC+pNPeDJ2OPjORjkwMR1qdLq9J6sgOSJ5
XPfteDWCrwL0OTuzYdVPgWHwxTDsTVFN8c6rhuXHQ+dkBXq9LowVw3r10GGqvn9iI8WkxArD6UrA
IVg1TdGsNZzmQW6IK/v4UvMjvB0LnNQpMFgM6IwJg8Hw/lJqhMzgRk5yPeIpfXB77SKfNHytOd4v
C7xQMQgfvn58SeP948EQdDyDShhzdbaXP+2OMo5c0ejX05EzPwqWrJDQThqaWPhwG5DVpwzf0yA7
wzvEPRsb5wcSiGBTuDlypAn+8tBr3cbP6ARoc8tg8fHtnfD+Xm+PCt3EugLgEmzj5Ahkw9mHNJ2O
xyxv7wojmdaBqqOtlKN3obrZKJH20EJXevgYR2N/4ZOrd4iUqmk8p/05UbQFCkMigCIkc2uJvcPS
acgSoxnfhF9x4k7O6OQsyV90l37klIfMjKfLOrFwXxmsRyUnAx68Gvai6eJPdoCTRenXw+HwBevI
4uXr8mRRwlgIhnDQTcc0RkzjiUidi77HxmYakPYhcdE2aWY0+1g+zcR9K6QX43kqu2EQ3ZkjUZwE
v0/qx8fv/P1E467m8y/IE8PQFAyLk4kmbJBm5Y/GMW4T8WxLle/IznSXVdaQzhrhcoJwCaMaxAWf
TLX3ZfavK4MrUWZ5tPbc07VQdwersPPCOEa+myLDmpNAYZl+stP/MeJZQ/BGxEWPwEDKqpPn83Fx
JfxP1keWuG5bC/uhaip3JQxH+2T0vp/P8/O4cGx1AUWWatc9zeIRTg1WJ4r6aLdx8IieRZG35Z1D
TsKIjt4/vUeVf3LNPwfVnHWAOEKnZKR2P/Xfg/E9dOwG6hhzltg4WmheO0hqFsBq7ZeYxWcdjmN/
r7CiXOsoi5YynDhhOBZtRmsIdth/z/oEt/lspZkPoX+tbvPbmG9snsPYUsKjP5nKwPa5aEpfHU1k
YMchMo1vkWmpc98X01mBwc65n9ApZU+jda2X+Z6tJQY6SMwV7IaLkFPYJoXJu7UnchxTpIVFIF+s
nBjNNh+7T9Zi65QKON+uyTvES0FnmHgnw8TMPdvQRFkfa7O3sXbs6ULCygi2btVtZF1WeyZptrXc
2iIiRA3HDvkRAndzCr85IZJOfmdzZhhTeOGLJjhwymqf7KrNtsRr+edZUBYvZE1l+6DuBA7XQXTu
lYAEnYU/dVLa3kVoynwNtbA81IX+TU+S6p6FgV4nqJh7gAXEdjf19SHsfe/YtSVBmcSqLZRhN/uy
suDOiBx3IpWFnxTlJ0XL66dkeZC4oLA2M8ROipYAHlOWuGF1JOT01hsLf+eP6D37QkLwoot8FaSh
tiNX89oupunBJ8rrqz92j4msM3z+8cNK8OJaQHEe6Ywm42HUrHCft7Z3lDPs+/GC9r60/3W3HqWf
yQHeZS+ZF4Q357dY5VikhVp5JGGs3XkI1ZciwtGdgAV71U72tP74en9Oeyp6ZBi8IKp7Ieb7eXu9
NrWdwPYJSTBN/VHhc154gB915AHFjK1z5tm1+ckz/rmocRRjrbZs3QMI9U5KBxrGADZIwI8FPnmL
2oxMlMc4DTOl9U+2rb95nfiRIAK1aAJ48g90T+s6x2q4lMRdiWZkHByKmM54FCb5HuPV5B9fz4Mz
jIOtAZ6Iq4/5/nW6WF6E1CHFUTYeRuIlJNnAD0eMoaGBwF0qP7Fm/GP/oybHMNdCJEFPhdPt++s1
SGZrnKZBPvra2U0GxFeJ2xqZ8w022g7pnrBhizO8uNQn+98rjvRuiZyRBho4zuuxkBPL+0sTjuaU
MZ5sx8jT+q8D3Yun0iin+za3D2YFyRfoVt8kkW4etCqyN/gc2GdpWKOwNnDC03KzWMkuV4+Ym0Hy
wINiAVliWHjR1uHXrobhm4a4gBzApt7lltCWlaXqB0WGzINyR8ysEI8yn6ONqOD2ofcc+12K3vK8
mIp/lPbOrJyflRQ4wFicKcXps5a1jylcxzAi7QNqQ+UTRcgSSpGbjrt/OCFPLnVSwvtqzCffYAGQ
JWlYRCI/4ipDT7v3HtqwejRxCvlkzL6CHydfkpMK53ugBIx65z7e2zXA6oy4cLDCPTJU9f1gSU0t
UyQkj05REXtHfuxSYA65rnvzGu/ubsUSURx0gmKW2DWGa5VJ9kJNTvoZjTTks3huaFpbb1A1R5uy
F86xaKL6vBIDFum2j2BRa1/mo8XagdqNH189lVB+ELefVxKB5yCLfYsA8ZMHPTkQzp+Rngs7AKsd
OPqfMAbOeLgAquSoTd26ZTW8MEYSvaFSkvyQEVvsDdaXsBNtQeKzR7j4cP/xx/1jOZpvgL4mRrE6
u9EppgDNGnw+qZMjATUIfEPNsV6y3uo3FOztHYyBZPvxBU9AlF+PLEkPoilDs4jj8Ptvq+c0gWJs
Uo4iqpy97HwIfRPWHezMeW/Uu0ArrEPe1cGqtCZnAWlnWiCm/wwa+7PS48m9104aqgTO5ScLlao9
F7gkSI91PEZbJDZouC2IWBgh+NNCNS+m74c7Mxjk2seadBUBqDZlx2fyE/um82v5PSQb5+O388dG
BGLMWj03rGZdpDx5OaoxiTPR7PwI61g+uC7dkqnHdtFONOPm40ud9MdePwSIPIdDzsxgKKdgBM1y
8CzODMeyMZNFIUO4iyOdFhhGTSDWXZQFeyWsfGNIZlhVaOaGXrnaj30o97lRxkvb0gRoQh4nW8RH
RL+khc+bM0Hi2no6c+eCb6kS2975PgGsn2zaFgPl/SIBc5a9hv2aqBGQufcDySJto7RCMEcLAfEi
H/JoA9YpP5ui8yv/4zLz2d50sRumxfn+MqwGtjT7rjh2BIxHRI70kXwoKjEuIR0HO2Wj1S7CyL8R
GiwhzVfGFjnieJcA9CxT3aw/eey/m0CzGzFiVboMNmeg9zfkT7TFIi8vjvhru0uU/R6GTpi5RKVz
i9M+Mrvxqokb7dytplsTi5Vd99lh5KS6p5vDMJ3lizP+yiHwpKgINEOZWlv0NwbYwVq1k4KBr/8k
JiReQzQgpR3J5UbknVpnwFlYX3yCnp+chrgB3NvhjGHtTX9XiJN3IEhjpKOn18ey7ZxlOfXpumji
+zzWvwdNqZGUE1qr2KmAZwXcm49nzsnA+3VxD998MY8K8LT3H0BPWztG+NEcgyF6NrXRugAQz24/
voj9xzuea9/5HfOQGIvLk3Hn2HWHHMBRR+BVuRVWH2wmOtMQlTgTL0YByTsuneLcgKC7aSPimK2o
79daGPq3Tjklc2jS9N2Ji+SQw4vE+yTxH0evDL4GjR5tLUOEG2zD1CYXo9rItrU3oTKnDREo2WIG
bXZtz4Eky4Mr3+/BTlFBnQ+hm2xdI3wkhSvbisH11tig1AcnGRvOmb22HuPRO5+mobgMsXyGWevG
t93gknnSQOQLzcaDYAzdMQyJ1ao2xXjejVGz7Vyrugg2H7/DE/EkQ5OTPENe8qlARtht3n+prDOS
RgxiOlZe9EOMsl+aHs4tGBFA1SyyyZzP9XPOSmT2Wx/B67cgbL4mWDKQF5NET2WRtZddWZc3MsRU
KQixBdLmNJ8OivJ5mSu5sqFnXmHL4MHTxuzMxpOkX6hiNC8F2SgrwufS3YQn1CeP9scYlBYbN5U9
h0iAptPRIQjYynoZ6kfODrA840G7yaPQv/7nL5A2C5Jng/4th5aTF+hEek82d20cVToQm43/LyHo
GmC5QxCFNNovoXR22mBtI5Y9XG0W6HuujWybB/dBc5XnWYS596WEjqq8fB20u7Rub5MI0+Y+Wo6u
WjDZFqXo7212/E8Wyr/5+iCzBjpJz2C50mcl99sqskfLPDleK4+zNxAKpATrOFlQ2lvmQASZwKWp
TkdcI4yusIkmolWID1hcXFpVYy0cC3SnG2HPlniFwYfu9zi2/sALGVWYsr19RUv7BrM7ym9NT58T
rw437EIwfs0uWNmBTavTNPtdEXvpJ3v3az/tzabEwJ7rNc6QiNGlCaD//tGM2OrJMzK045AIHJZI
fKQ9HFynUzdcT1NXXtZa6N03zoirR6+wxXJHm9AgTMyKke5wZEUEIugQY6vJDGDuiiKmgzQ4q0RG
6erjQXRS03CvMN7YqOdODZDeKxzy5kCP84fb9J4yj4WmGYDNhXeGq0q0TDRT++So8reXAjOE5Ud6
LnPj/WsJxn5KA3geRzOLfc5fVbr1IEQgAMu748dPdVo//nosngu5Lf9jE3p/rQH+az+1pThCvlC7
BB/EFTR5HGyFfs75F3lBEZ2lMsEL3vDuW280d57u4xUfBdPKNJgdelx8Uj46XPP9sKCX7FDMwWX0
wEdO7skqPBp4Uy2OUdj/pJbG8WfbOf5NKvrPPAX+9lJswnxQgCHaWu8fP7H1EG+qShwHI7vTPH1c
JARlrRxNx8YMiesniSV/M+JZgSxA5xmmEXTz318vQP+QhlPuHT2FdY6jed7SCCRJAZGFlbuE+UCy
momgJwrz3eRL7VnaGF7i4TdMCJc4clyXKHmQ5ckHTXf9symKyjMDAJTWWxGPn8zQExSL0QH2QWcJ
FHRuVJ/in303ZGCKU/xlEmG+0iaz/yGMUuzgCQkabqY6q9HffVIVnZaG81XhjsHMohXGNV9XxDdT
DUXo5BldVn1plOmcxQSSrLPcKTdjpuEF1cIEydUgvrMsl6uk8OqrKQvDtQX77dfn+kfU4/8YZEXD
/a/w9v82grL5cbA7gPDz9+dXIf89TM4f3/N3Wv7Xn/4t5jf/BURmsXbQb6C94TDDfpM5+RvsRbAF
se2ZP8TY+k1VtnAggU2ECS5sJ47Pc8PvN5fz9a90VlimP2w21tp/QuU8we+hfrGxUHZK+jY4HuPP
83664cNpBv0gjIWno0RRN5F147fffb9auC2kjt2ob93hi+4sYm93tcnKoxddmQS9+aG5sgVuZFlJ
Lp2z0DzIavVtXt2L8t4e78L+Tp8OYXWt2mqFGrei+Bq2jr8c5Y1T/CDaGRWI6x9t48vrev2PRuRt
kfHPaa7au+H4HwftfKH/O2qJEvt94dX39vu7f1nnaPqgGrzU4/EF867234Ta+b/8f/3L//Xy+ltu
x/Ll//zvH4XK2/m3wb7K31KDZ+z4P3Pl39hKLPl1dfH9Zz2Px++nv+LXcDTdf2GkQo1nUSyRsOZR
cf4ejiR90+AGOobwOZdTXPbf1HnjX8AHkIeJAqe//Equ+j0eTeLYGMHsjNYMZLAt/ZPxSEDf+xWV
6gGpF/x8m62Wsz6Uj/cjUjWxCxcyxbc4y5C4tL3dIMNtyxxGAajVzqr1b0C2JU4EnvpmTXqzqnqn
vSqlVzwYbjdc1Vgoc7TR3HwT+OzJiRU9iapAMT2VHVnPXeRsYfaxj/t9lC+jWrdfXBGPezsznNXr
b5xB5ZWm0ifsVIzVSJRUvagxSXlAa4eCfbTy8kxX5XAf2GV7AeacHJGa2BeOMdLdwnqOn57tfqaq
jq+KcnLu/JBU2aGLSaRRzbM1GvzGxjYRiduxu+N4Ky57JxQkcPOzOgkoa89P88s0J6LWT9sr8qiT
K2yMn+O4dQ8u5nkrJxXmWVzq+k6kzXMW+PgA5HjlFi1hJER3Fw/agPI0xIl7q0JipzLs0BDJlM3P
SMPhlyySs/kntZ7fqCfCvkVK9lwBOZ93pZdeBJJbJl6hJcAF3XalReSwEhKwQ3T0xIEPHpQrEqiG
0ySWr48R5q6zKxGjP7zepRz75Eo30YT3Y/ncR/xUMjWkzWBXHTUKK9jBdnZEvhjQaVv7pxXrxYOn
rBrXc7Nvr9Co6zu0a8mVjZnemYk6dUVmRIMPv/2TrwrJx6AAPtM1yLhI4AxjS/MquROkZS5JK9U3
Ttv1nHR57GC+cZRKyRU8Dh/21phc9ZaD3ReAAkHzjsmTaNy+7Zb6uVKEOS9HB6fM2Sla35FqMaxz
gx9YGBX8IcEC+JwpfmePKYJYOLaGfOn141WkmeNuwAF6frnxfHKayH2hHJil+bGbPpGazhVF/0xw
0ROyRsJYKruA6x0/Yazh7jzgrqt85AWLKnuaAswLOo2LumXg/ITUUf+0rSAi/50Pko7YDcSieRbE
7R4s+7VNWFvfEHvwFmV3SFq7v55DjJYddgQkcTb3GABcG6kPN6mrCvPMlZEWLFRfpV/qqnXXcdi7
V4BcybnR+tHW7XrItVIZ8l5PDCgjfq1f2S3mmGUj5EVGiULup0cMsif6YoNLl7bSmLaHKtPVWi8H
/3xW8eAz4XE6M1X9NYKatXSsITqj4xeSAiEop90WA0acIYNn8pzsXe7mGHXaJl1TV0nxLPRZP92O
RWmyT7UFEWe1vcKWtrlsgxJtXCHbl7i3U2hyXkDWLKZHCKY1oAkpm6ueAS8LF+GshzXCIpuEjRdM
4twQhiMeSiX7YwwqvK4J5CCsXozhd2jSIwiHU+MxaRu7QB/74wjMcWDUqwd4F8Y6H6yK8F9V0Zmo
9ODQOEa5dydcno2Mw68DDUosCFmtZqsaulFj5R+9wsVZcWy9a6XDYazihNhtvTIvk9GbDkE5IPL0
TQHQxrkUM0gdVWcXzw2PDgfg1ut2oa73WPfmgdwChMZrtyfevHWUuNKBZr7ohR9uKqnIIrHdYJ+W
GcJ7TQ7OZQ+37ynjspuRpu6ZyoofynWao8FSicFdN9hAJjbU/tw7OJHQ8Aab5etVc4tjg+jXfZLX
a6H7Yi18DNIt/nUjOqaEQN6Aps4kn8YM/SWt5H7fadZ9gY7wOoQHfYidIrpLkNHuzVyz0EySJrNI
aPbjZ6qTjo1QOdlnjemUaw9NLSamxl2jO9GDl7r2gyodHEHwNsGaPLx1o7xYO1orGXBahV0qFplY
weKdQIJ3u7fyxr+3TS0kGqgdd35btJgFkJxcZ1IUC/xakQSLpF2SxpKco27ULp2aUkRPJm+p+yUp
DLWu4AbPBBggF23alIpTxLLkzPxclv5L3eLKEGrDToSGuxqdKfqimsjbERYw6kvJ3G/ZfmJ/ow8t
lBKYhw9NnJtnRpsjDMANf1cDsK0bpdcH3r9aKKsh0BrF+1VIjMtGVrK6C3rcbJ3BsPdhoQfXAXQC
PNpbiTUY/LZBuNF5OJEC3TXKw2070JGBVXS0EjNdhyYu5+p/qDuPJsmtLM3+l9mDBi0WM2bjAFx7
eHjoyA0sJNSDBh7Er5/jTFYPmdPF7lq02fSyWGSGhyfwxL33O6eVEE0rvYVOizVqGXR+pxYcUao3
faAuyku+kDegB1YpvCpTle8XeCknQExxoLe6vhtKKgVt2gNrKcsrAF6TUEGKyQutAbKNWfN6R738
kOZwajMGzmETXask1kGA5IA6J+ROtWdvW0diYoSG6csD/mygLcPcniCA8NfBlA+tiFoa2iGZ4JXP
ekIaQmt1HijNau4StU62HEogmap0zGYvAoqqSvu5lXgOldEdP5Q5djkD1A/YptJdW9WA4Un6PFEw
cg8ItNXrK2HcOGjfWITNGSG7VjbWyo5tSkP2qFiXNO3ArC6KtZtADx2juVq2lDpkqOuRYJrfJkCk
gJi4ughuorKIVy4em03BBwkVj3qjVCteCGrou1Y6+25BsmFD8AWccpUOQO5Z1dediv0OwHVCAFaJ
4zsxDPNNbFF0Tfsl/xxGDdhHZNFhrsqHqCDLKjUsXAzUF1+xNpcnuwCb0NFLXEWZWa3bYakgBHT3
BeN9HnM3kbMu8mj8Mtq48FbIPrEEseB3Wy8q9INb2spFLWxKJjypzt7mB5L6lc3Zq3P1k1Knc+hM
N3nS7elVmTvzoM7SIt9iDuXas9LiIjq7Os4xixoNWopK0TLyOKbVHSUa7FCtBuFKByVwxhF4mbjl
b/Q6Oam22VxSpyr5DwjJXtPrW4s/f20pYDyUqQRKV8p7FEEFI1UKFdqkONeJ9ZTPznSrqJEM2p7L
f4Qh0E88Z4VpYWUuRnHiXZ1RmPEQd+QoRqft4N3WxRmC121nsAGkhf7AbGQAx/CdEyxElQlZV+Uh
dIo0HlNasWHdqgovLZViTVDerR1xb6QOyCkon2FlTeqe4Ii14pim+KrXd0/RmDgHVpoy1EZDW1eD
SfC6zuU7VbnqR57BVWZ2IOXWbWnTDuyPee5KxfAdc/KQcCA17KqR7KaHHwVKwb4dVXnPOFJ0bvRU
ubFKF0JZo8drXIZzUDTsc2SiDLSiwL2stAHchc0qlIowwmSkLpiRvaDbPZgfRsowlEicuQlnY7KI
AXWPNpvbqcimK+R01pSdqQ9gxkiV6yNvDRon2mpNMM+l+uhOhf0xg5Bclxx8fQtiR9h5dh3M0dBt
hrnH4eU6EzT4qV+70nVI4FNylfm0TxBAoIznld4bVn9KltHwGd23w44C5z7D8bGpquIkABiRGLD7
jSe78kahphxg+bIfjb54zhgiAxKvN2HvmMrOLnpKsNYEUTuZi9AVtulnwmj9QlqI3JTxMgERWhtA
T6B2mBOFIgeUd8MSB8tk2VbUfNaEq5CSzWRl3LLlRUtkepCNkawak44ZpW13g2Yg3Shmo34SpLA3
WQeTWO2MOeR3usbChuVg6WKBAZ+8lXnTfMQ2BjM1bX90TKOuTHPOLgvnlY1BF/9I4ZXTsHRvais5
KwtnN21KxlXWler9rGpnEFKw4PUY188wuxs2BliNs6PLUHpK9+FNi/kq2N0+mN7xdmUteboqFaV6
SSxeW6vRXLOO54px6mHapCsYui6yDzmMBw+K484xhXHLG0vRazGtk1u3BvAOrU9fVAayj9TzqpsI
pxtX8dmaHmSvNG9pvShQYaqEUTmWlKHTNF+rZHYqxLgcSMctNEpqyn512oFIGaTW3FlmW14K1Gyv
dJhaZGmWHTF502HaYFdxEAqDk7pldEW5G3hFoeBVRvRuVXm05UzYPVmReoXodMu8U9LOfORSbJ1T
z+7XUWY1GyomCAd6vBsT/S/XvR2Z+9s6VOAhq5R9c5EJlJSVYUcTvHI6kLuF5PS7YRfOJxvFsrNS
yG5Bb8fJrS31ZdNXPHmJ5g4b0YzOE8GtMbSSZKxWqqy0U+yJYldG8F1SowRPpsuOKRjiNNkJteBJ
U9oksJ1u2SdFk+A0tGh1OZl+xap54k7R+gDEXrq2B4RFSV284TqKg6LrwJTTsQ6dpG/9yfbGVSwR
Mc+x9TJ16eyPivZYkG/1S0d+tvyjMC5UzozVzCLNPn1kUswMJ4XbSbHUXdg47ltfZwtoJTlsY3hi
RzNWxVHG/Vs+FBp/04OyRqwoV3RvW9a7OfmU5KL8uJB3zlJv3JxaDJ/1CTB/6+tjvo8HewzlUKBF
BIy/RnqHP0Vapynr0pOpL+N7brf5jWCw/lvzau0yxgDmPD1LAwKNHMpwXIWToRZbjj8Xp5x/oLJp
V0Yq49PE+xos2TCG0CDsPcGxeF82vRLmhqkH4OmOU9HBV+FSitjVrDa1cs2dI4fbzo7UniILb5/t
zLafKXR0LL0/ynz+ZO3EQFom7rZwzHXVJkDhvGItFO8paouHfJrvSQniZLLJIDDy/oBeMYDPdiVM
jo8Tg4BA9zLztR6T5VAVmXNroIV6VKYmAghlPC2DfI2KpbwdLAesiq1Fvs6rcKprMEHN8JnWFjzK
QnufCliP04DRbnBLjlutPfgYAsQ6g4kCaroqjhm/2w4YfbwmenFPiWFHIjQnfzbmLyLNfEwCy5kK
At7HtH2fU/UdQSROE8V4aCd2SY9ZQVpuyT4r8safrPyHAhrA7zXrnkbsN8C6YFqqc6VOrwhwmMCb
xtuCidIVfLj5GEW2srd7F6KjbQSC4nSwRAm/fhnNDMEqz5qEG8IJ8DgOpExzmSOtUpssRBNFbzNj
erBZzGqfI69e9Wpt7ZXcpWBhMmrlxhllPJo9mWpS30NfE6oJw7m1Hde7RRepn/TD0bBk9TFVkGlX
+aDKVWZpS+CxyQW9N00PSuy4oPyl94MSahdI14pDPMz7RiVM1nvGh8rOtR+Fu9Itdc281ym3CutM
RVFuMs7CPmWg77l3ht04w6fqlQykTLXo6+ssCn815SGzvR+VKe8ZCu5XzDqc0tSjdSO/R2v4oHi5
Lpt8T5FUrjTOFCT2vGNVRmiX2Dep5NwkXrQRlIEUIztkDVwYU8XVABexWlMifAJMdkAn8dil9Yjb
d1bu6ihzoX5hJcqz9dDqn5ay7BBfJEGucZPrrfxmGOoRx2Xd+jPUsLDXNEBa3jOqmMjHYbiVpXXA
0Avzc/CAe7rdHnzhqhMY7dNRse8lm2TOA4GqRXnFb1GvWrCMm3gaX0DjBcS2XJrX9g1T/MBkGKNY
KUO1iUznXCnXmWI3wQOfoWsQvShgWo6T37gp4fhu+eYBX/hv5po9QN1ExfRUx1ZxIRY4bBSv3Luq
UVMAEI+qFm8KoTALkppkj5snpfeONS3kva4OX9TnaMHW8ys0wU5ZJZ3xoCvRc2Eoy6XO1NeqIxjT
jN2LpjSXytK+CrN4bjzvfZzj78x0j7Lg5mJgbzK871hoO7fm3K0LXcf62Qt/MpO7ZejfkqoZD+NC
pzGpjWFt4+mNe7t9AeHVrxxNy89koQ3Oimp0xC+QhRZitkDEoP8iuI5BLrC2KG3jbdnx6pXXFfPG
FEkAg3elNpiihKVsZF3spw6bUWXuGZXgVofFo4mXz3KZkPYgdl7lzXIg+/bKl3nfl8m2KiomMpIp
BLa5HgzBtjrs0ri14R0qVATyVpDaTRqUe5V9Locr1McBIjtq9zDF6VYzQY/LFb+1qtbrKmWg16nv
ABi9xrbhU/Pk2iSc215Em8ormLCzcUdUK5tbBc6eIgHN2u6nJH0SC3aoOelWxRAzKGKwiQCAdItx
Q7EpenR6QGamZa2jUScVL516yzn+oizKifdhw59yh5nmDFevC5fFujGjbNdP7UgpXzxncXcnCdyk
UXVghlXxvWYIqmx5rJeY4WOCMEGcU83ozORSsG8hGZ2fcIzsVRGdTdhwUWyoG5En0vdyb5fEeeS7
6bBl7iZ+AP0Km80eXu2oO3AfBs5UFibMP5R1NUvZBkMbIuvO4elNEkrCVa1G8HeF89a2eLUQDnp+
7yguSepcr+8Y63ukSKhtsIRoe6Arqt+TOtrkZdeIEMZ397QAjDDIzSMqlR6hCQ7yJOxrh1UxUXrE
UjRkdkOl9muZXvvtRH5QXdB8vGqNWDSJAuztvPe+8D26u8ixOAQkHb7yCsxLnxbV3vQ6eeKkWl7d
AeJ58eJ212lLuu8dKsPUCJCOrNqpKO+dNkk+oq7QXimxmVtRDvqtbrvdY9tlA5zgRVlBHsIeSJlu
L5x83seVGQxe9/tHqp44mcBvAsYZaA3XPQicczBX/deiKeLAa2utYRryBc8xowWuPd26V2U860R3
1ynJtWjU21zlEo0RELi8oea0yzlf6ug0k1oNddB0t0nDTdmsNe8lHwZiFKoN20AmzZMjk/KhS0T+
FhMP3TBY268Twa5kjL2+V9tRuchU4dMnypBuoKZqjJDUWfeatUkU2P3kYinUkV51knkijwH9vTr0
40a0jjxyW6fg0DFz3vDCoUuj6lBLELUp/Rac6lZ07+h497yx0XynmJotrFWxlrSyt01WmBd3Xr7m
OItO/EoRDdSOdF5VcNJQYy68GoN3uzId+z07SncoBf71yhmYnnRaQ3uxs1GeuHSQ87rSYmeTEsGo
wPrhGcjvoNXO95h24p3jNOJzGHrnLrG6F8Oy9C5wBgXBiWLQz+YYDwNw2dO8v9htlPgl1t/A1mJe
bkyyQcsHeotSd76vrU5d131RrCh1TRuOMcMreqnxYFcuhkO9aLdmc2Uu9i4HV0frDm2siMem6bgP
a6zYdWknx6QS6nFg/zt2NopwjB3GPs7nXeZlVG4Gq9sBmR52OcYjn66hck7U7MdotpxW7fTa3wZf
WTdnXIfxsVZrGhlu+ZCSw7mTXoYb2S0Z/Rz6ArWU4MKwVlWrDyJkgyvLzMrddRgLecCSH1u7Qto0
9mLrFIx5M9VFQrVA4bTjj60+FkRBBxLGMzeGQQmH+PoX2xJrJQM0gIREH319MsM4sjWAljXsN3O8
jwujD4dMbdjNwStmgMN3JX4e7JhZFcYd9l68PwgdXW1cpcVQBiZ0tH2K+fyN0QZGWfU2C+naU7Po
7fo0TfxULpWjr7mxE5Z8GeuoHPpN6unt3jXYbuLJss6wKB+Gep7veuMqJ4rViZRWKTktV5nviOjS
z5ZLRLrNfXC5C9NEeLoy0OZhhhEd+8/MkfxaXCWAM/koExMflVZ6x5PbfwKu1le23cSwMumZ0LBx
glQHh+2I4R6csbzvge+EC80bXyRj+Zx72RDa9uTswSYCL5zHKsidtg5aBw+kNPRmQ62FtomtWDca
9De/jbLmoqAPOEUT2G8+z6nq8FdOuW2cstIojrqb/zDbMVn3sykQ7MhmgzqZAgp3rsISOaujZ+55
f/VbqYG3k3kJ2a3um1VijfkWv6hYW/HwSmoD2Wpuu0cYMuU2zYd8k87Tu2zVKKhm0ZZUJpf40CuT
etPLXH7GWQfqsgCtsZ/lWG4SU233ldo2J1pR2ZoD6poaVyhl06/JyGmct/Hg6oL5fa3o3bUSK1ZY
jjVjbFGkbiaqEAeKlmqoJQxGZVb+xfCzcWBmZNoZUz2GUCS1d3Uq3bC1jClACGeiPNfQutjUZ2s1
gYG3NNNe1mXu2whBg561YY0eqwQ81LCug8k7UYNxHqVhCsDTtQ4bvutCOC6dH1NrxyuJurFou4d8
zPrQwzXol3bDG5i57X6eDab/RTGIXWaJN5qNYtMIdTxJ/m3fUIUSZoqjb7tctR4Az7sraHPRGjbw
MSlMjvaLBZU4zhsENzHKpAiWQGA6SscvSR5p5bWT6rM/2RdCfeh2Rd2BWwcMnt5L1PMolSzMbQ5J
mMQmU0syoi4vTo6gjFEd+xEEQH7WOm+BneT1H2o/1DeNtYxfykAnU1OkA6tf0BSL6Bie0FM0m24S
XMOoqdxigqda4TgKld+Ud0ArjZ1dLcaLtlzLq50onhjlKai7muLJ5uYTCJX6Mx/Tu53TK1QbhOK+
cOgWLp6Uj7KRnynD6zcF+KaRur49PtVSmW7qNFt8dek+veT3Li5/yGCXSqAPjpqCpZLmy8IrfqvO
jAflrda+mJBzb7GIgCCNVAtvWsQqw9HcyNXnZoz1YGps+Vowadj4dTValj8wp8sDkVXo1a/A7zhx
vycORdRbUz65W5RT0IEN2jMoOT1lbQ8FiwPhD5LaynMt+35bunG/H2wYlDCNi4vWQ41cxWC8boza
/R4RGkCdpBf/Wrhad3I8aZ6dWlP3Wj7EKdVkvkzCqaxvDmWOli7kqY2hJEqVb4/m3LfX0vFt5zni
ukmD05z4BuI+WWiBKXR1CJpqn4yd27RmJjinuF/eG9cbL41RjrtyRuaeKGiZG3I/Z5SlXQBYybvN
2zHaQUpCJluk7fAdJz26mWKWNuEZj+OVoxNMFaVSAvqkopHw6OguXXcLdmrk1xoX63bmH/iz5Cua
EgQQaoGyssnKeJsnfXOboNQ5S8+MdppDPXVgTd4Zamu+NHpL6rvM+WYXo564+vD7epI+96IN7UsZ
0RQlPnP9bJWARjW5Ex3ikYLwadELrsmztRAQl614lz3xXXpC8IKcpPBrIT8tWMqBVwg+fi6rekeb
vd5Xo6L6mTnE29gpjDOLKiAu+J3U0qJC+nrbVrjfaqP/HOyiqZULP6Y/6BauSaYvVfdJM3j6KprW
w8owFqcHVSQ/S37X26hj7ULNx/+fSjA+YS/m5dYcXXpyxnsDPhqoukuQfQNvHJveqKXmllofzmij
qZNgQd8SVtdeuWqId50EjEGAyQB6EVHahYcqoLl7mJXLV9rsrXWXqnU8nVpROjXHdfN7LuTg+XSr
waHnfZ+OQcSsKchybSYu60119gVItUBGl3W1OAurVYLRBZN5IEizmOHCTTK504Wjn2uI8p2LvVjD
ZMghV4ZdKayO3WQR3JdZF8xlvSzD9ATQdYnu2zGTQ6C48V2WQhNi34TDi9dxVNiR9Ln9JDBW05Hl
DZq4whdLewPINccD13Xti1rE3H6pfIunhVsPuynOiWcMwqPzXNpmVqwJDeQjZ12ZHwTYw3w1F7XN
g+j1UHdxE3svo5Xr7Yk2zSMTdCwoIyGTtwIB6HJDKs1yNxNxrb2bVvC96j5StSfw8IrmYwZTmx0x
2ngORoHS2OKv5XEhSb6scE1YoQN19kW1OutNWrK/UUapGNsijfWadmzemMCXY+Ews1ol1CGa8nJV
T/v0mrSIFiymJdyHPFGHmDEdDBgdvTjXpe0ZXGt6a0/0265RDotqR1jCYUswzM+9iBYk7PAkrtLN
LAr3luI2a4Q1M+I/JGNPv5lzhrs3zXoSz2MXTfnGHHO18L0uybKQAADA5w2lj5KGaNU3Rx3ZOcXK
zBbINPJJ71o6d5oJ1E1mqRG4TC2MTNYnDH635SBPCR8DkXFsltGRWonbA1Kz7a8IdjTl+7HiIieo
/ca+StbpXVglqdtK15vPhDSrcdbzKi59W0/qb2uJtbPSgBteOfywOw+YcbM2nGWhE1ZmzZ3KQUk9
ZAXk3gPd09qm0lOn59o0YzMcRsWT+5JPzXUrgktXqj0H1ywiyWiSTbqYUkduaPK4r4zKQcpRxIYi
QnzpmQKRuAV1LPGRMN4DbmtE0OsVCt2SfBn4s2rGUdfdRKvjG4555pct/WrHGtOA98/3omhGWaGB
AVnmfk0CwT5TEek2StWXR60asnXPMA45/GSzJHX/wCmZXBUIqi+uJ8AHpi4a4OrNIUc7O+FsIZ44
o50W6gatkVM2Tu15Z2pTGyjgzfxqsaVfNVN54dtM6eTNL8he8GRG88WppOqnEDNWHEF6XxmMD/qR
HH+r/rlhJz7CDN4mc2KuM1v5MQAto7euXXoKGJ/twGJRs3T2nllstLFjcAEIN4yU8TBRBAnkaEfH
2jbuIRUXfmq6OzMmA5Fb3JAshA3AdPVV7szYi6l6JCRqK8cFf82Jqun9mVJam3PJBsMNILlZL/Xg
vc5OWQM/hOGymNyu+fszHhaLTbaw3Qfo5w2zKlTUgRlQGWUZoz8VOpPsQzUu3WcyNhgjmmsKOZtU
3BoDSmrCGWHX5vPCg8qKWILZP7XVUt6k8Dmfa1ogVx9MJ451UzYPlrSKUzLHjziZ07Uz108eFdox
8j1rBFVs5ny/qzqbreLGjRxXECSw7JoKUQQfmX51vco7L0Y0XVmhWWnTLUUDuV8qWpEcf9INwRsU
5NG0sjRByGa8WFena2bdmku9pWK8U1S1ChszwwOqKrcUx4CSVZwviqK9QH9gHcgdFeFOj6cihYLj
42C9KwXdXPDs696AT0HD9AghKPWVRDsP6pUaeB0Lzk3MoeVCkqgx8/cl6xwCDFN5r8q8WdX1pPtj
NOsb2n2qTyX4MCBJ3pQZQ3QANBa5sqHzr2D72VcKBidyrkBqEM/wNYc4zm4bj5Jn0vakwersUgDA
jxst8WN93sWaIJWbmrsqzZ5N4BkjFpstZUAqWlEtxN7LXCp82lA90Ssd3/S0oojW1y0VyvSZCE5+
KI38B2Owyd0k9NepKlu/h88YeuM1HTWq3cZu49Dw5Lom47CbXcsm7MPupEZ3rTZOIXDKEfuIXDZ1
ZgxfnhN9anlCRaosZqCfNAYFI6s5DeTd2FkI26/MBaCC4ijKXLk2HBGCdPFOKMa0NlW6FrpFhxGQ
wvLJynS14DJdYTeVdiysVl0Lyi8tRZ5V3KR2aCfTS8RGNSADPpqKoNIRv3GPeok6YJ+DxhiKZY6P
BFwA9vYQw5cZaV9HrO5spjSce3N+c5lsPwKp4AKQmV+GXugxa1d5drWFxrWboL9hkimMOgZL5DSB
hHezN6dA8ko7lp6XDj7FwOPLd+qNPgyWe9pGn0JpOVRMk0uRMesDB2Jfopfurp6dR8V0JjZ8xgiZ
waEVAQn2tcp1Z2MadDFma0v1Q/GryfyRyS7ZpK3C9eE7L/VjW3ofYD4U1nLwhh2r9KqIy/YhG2gq
aVq69TQlhI2+HtSeqreynwv7VkcaeOh0V+zmyoDUnkSXQpfvWXZf2dk5VzgcNZ4ZUGY74Dm4MY1e
BnOm3OpxrWyLfmaAxijenVYEcx2fgE9FL7WsniFth3PaclAcabc3KjjCNoo+JCYYsKPzQ2vp9CPn
O1iJlLVcZ6+1YEJAfYflIJA15D+4CAdunXyrfcaEtEPZhjnvcGwpv7m5sk6jcT8L8EpeaXhE9yxO
6HZ1ziYrWzOdgkSsiHEQpXEUdpn7Mpn1S3alfKZGjrBQzUzUEeZ0nFqVzyi9tT0yJdM5OjbeXrdO
FpeSYpjGs26nZ9sSj27s7pLMTAMMpruFghTXEMldS757WU29t0g8xOLZjSUyCtRO+1j1yb5v8yDK
6zeDw1/eKN2q78qPztI2Mhb9SsSIHyu1TM4RQBU8UU+x02yMuAY20l88tTp0Wnl2UszNrhdQLdka
aX+TVbV96NQuh5+adZx8oClwoRNBXKZ7s2BQD0+AL69iCqelhFFW1WPi9ljXzejSirEIq1lZL525
74f8K5P6TV41B6442grTGRZ3Bcy1WvLUi4T6v6syF5NN79qUc2qgnB2ShLJ+GDmTQzJJUh8hDGMl
GdZnBC9XBhP+Fvp1+rpVEEVQbB2Jk8TGDgIntXGtZ9xRIyASNBKtVNDo5tEeeu2mM9m3dJ6AyIdM
Moyzr/WWleBkbOe+WDvMkILbHxqtqg56wYvmJSazMOrsmaGbljstic4tQzbnUeTceBgQ8XI+GAQF
nCtsMYu07oSVP5HvqPyEWd2tyw1EgajLrsQkEqunuTTHFi0UI1V8RhD4iq8lQDSdMqKGmgw7+pfy
bLaGCRnBUW6HQayMrhzp7OW17wxWcywL1z2KrOn8JB8Z6I82C61w7hJ5G6j5YG4o4YDo70rUR910
6I32JtWsJ7a2AyITZ6VfTQapUDGJVZq9zaueh2A0i0tvjMZtIwvL5+uXvptHxyzGczakWy4ntCap
DOVRvUka9O9T/U5xml5D1mu+io/OXFwFP1O7653xCKOBKlB8UhdjV/XiiZ2IeTVkgkX1WGPTCqZh
pGqD3IesehS5n6bboD8aAGgOIaMy1tdoGukp88rsSHfSO8W0Q/cJ4hv0DJwJgwhJw6dtcI5Lm+I7
99gumTwpgqJMObk7nXvROB3745xHAXO5XsCm496MtMyO8FoK/18PJfzTxMGfAwf/679bTAYu29+F
E05vbf//kPx//29+phEY7vzN1VQCBYROybORdf1HHEGxNaIFdDYc55pW+Bmc+UcewfzNdcAHecyV
2c7vsfA/4gia+Rt9SP6vKy0OFio0sX8EM25/JujIdPCNx1/VH//7z2zx39kIP/+13ef//B8WeVgC
CGDJrvkdncPOL/EYwYhmRSEVURNVZVZYx4kQvKP+WtnzvDwUEpSrwRQ4iihu30k8jM82y9oXNJ7o
rVac7YCJvQz0OvM4TE1686wZyqZs6+qWoSnl3uyhQC9Z62FkNBqfSV6xGfTRC6a8Ln80TKE/VCNa
7q62LjErs00gXJXB1fl2YNlMzl1hRfuEizgvS8tICnYL84YJVC5PhYf0dZKu9mkXg/Vi2E57O0uD
PuAydfdxrXdMLvQFidglNYCewcXhcFqL77nuSPM0M4sfDRVTfaK1a3wuWeHI1YgA5UJ3Cj+NUTPw
pU+mWbHWGog0Kov2g+ilVTEV3Lk7AfKWlTpeXmw7Aj947d1z0Zc/oqJxKEWOE4MfXuKsh9mhWZj3
XbJjSEf/FJWMN03urbNBva2jUXu0y67+NNKlfzKUih64EZN6oNTk+dNSt3ogajpXEkH3znMzPKKN
sph0RBOBJZGlhBR6nn786UH+d56Nvyazr48G9a7rU4vpARPrNUfz59QxN0JChbFHFNzu2BlB3O3U
WfkDS/EvxZn+kyvHf1tbwt8vIT5l0fat+0uaiTXn5/phmr9h3zNYI3D2XDn6JIF/pplM47p6IDxQ
7X9zKPyxegB++w3kwpXAAg6GdeLKhPlj/VDwgsNKAdNDXk+HPUHk+pcF4+8WEPMKJ/m/Cwg1N8gO
MPQ1OOF8PtLpf31K2qbTmfK3mTuGyGnjzrNmOiLucsdEuXpn9PG17T5YWmjS7v9QS8S5HNaKe/gw
Vh9mrQr0ryxfhSgnFhAaWCxCtM0DhJYJZ4jFBuYzojmjnAgQibtq4pxKLbpab12aqCsQL8MDBevo
SWgjDSoQQ+IHxeOCEZe2GoISNSsupnYJYsZTT8zIekuQ1VF9Erm6vBAuMe8HkZtMYnRVkBbJYxMT
0lFG4BS+Kmpr4Aas2Rs1QsDoV6Mb5u4Yobypyg/GuW3l5076T1dk/fqF/fULtSBf0JwAqXQlDv4S
9k+8QqPCNbMyWUJ7WEDv7y3TxTbFNc+9VHOnffY5mBB7MRf2936k4dFEXXPnQU1/nnNv/F4aQERL
1NfEDugaMKTCAH/LgW4MqtKU+ywRlrHNRy7Nf79kXHeLXz67eaUwWfRgsTTr11j7n2K7Qlli0cwl
kzd4R0OW0mhT6vNEliF1OSil/xGD7pcs3fXpI5X3px/4y/ZlRCpQuFHgVbKpzmbquSiilYaKzBjM
C0mpdetYNfuSS2/dWCtJeRSLuBFC3xMCe9Yj6rguY4tcoP/+i/jr2vnzczH2y7Z6XTkpzvz1i9Db
bhp54C2KNYDiloixCCWfov8AUffv/hRcPyDL+RYA6fz1p9RK13SOU/OoKFZ/bCmohI3BPM/f/y6/
I9h++VvFfHCFEsPpUS3jl1fcMPIFIx/yeSdzUR+nlanIq6YqPnAFiZ6SIeEGROZiflbtVn1qLRu1
4GCr6JCNpflOVCsKU34CrDOct9Qe+oXhI8x1X5ouuF6YUNlCaueoZ0nxNQH+0kpuVQ+5dmScGA8b
bukyFFmYibi+p+BavtAfsPdUqpiHtyIRxqlOsaQph5G9X+8QC5Sa2E0qkxUrjenDnVEaGON+/17+
K3au+qu879uvr/70Vv+a2r3+vP/P8rg8Z/88jvu/2/hLpH8J3/Lv/9yt2HfATsLPB6fE86hfF6+f
u5WC8d12HZNjK7NdFi8u/9cf25Xh/EZy/Epa9DB5uiDa/2230tzfoEtqJs4FCy46nJh/ZbMilf6X
BQqOgHcFXRO9JYBrggr7hauRxgnTs3l6bXs1cf7QqswMnaTKzKmEYT0zJZhSD4m0lsKFEZVNtom9
JafVdf11FeakvFHpjRvdm9XXAiyL0Q8sPTVJT0d2Rly8VHE/wc73oGmrDRUQ/ln7lv0f9s5ku25j
27L/8vrwQKBGMw9OwUKsRFIi1cEgVaAIVBGB+p+ylZ/wfiwnZOd9Eu0rD2f7ttyQSfDgABGx915r
Lhxi6IbDzCY5ph6WYnI+kf+ixuY514iMECNYzgygcc393HsMQVaj3xPFMN9T+vo0FTnfciheJ5/E
U9j8oM6jRl32ucNMhbbEiEgHCf39Io10926cw5mVPXR74ckaA6jrBStZqmP+hTyNCq1PWdr5uVdC
Q31H3CYE59FzsHytpvStvZhXqzgLo4ZQSQWGob9aGsuiUPe8xlfls9fP3Uz7M9drwBl1CMoP9BWU
bQ7VGCLuwyQ2o/uX9NKu1FBPD8R7xebMs3oZ36pigjiMt4Ttnm89sI9wJYPmrAbKmMhi7OXRaWb+
lioX7L1Og86O7JgaESfNPhxyXr50Zyi/UKRFyHAIj6YDLU5i8SJIeyGsLpp4JggSYp2toD6SExIM
45Eu0SbHNAqnOzAv37EztCpWMaZ01PvOA6bkF/N5hG4EdZoj9KuUIp9otYSmPigOBgP5qr1TbIJG
twoy9DYLBzFtLjLHKyudMJ1p5vsF6Uh2W2v+jRBuC4lCGMsZF66/ioaHC3FKfW3HRZvt6AKTs1pb
8cIaOEhORTtXDDYdvxSNIkLuemR6gw6zIVAoimiiC1fViYOZUh6RSYbrIW7LUSaFUeiz18Wo6QJS
kEGyEBnrZA+zJ084j+r5bOrxot+JOl6XQ1VVYtxvWcIK8VmEQWZSxAInsbM0j0GwkB/qk7bdSZBD
SR5EzmOw2vTQSxl2t6uFIISWZ9u/s1Ktr5YclscuLFIypGODU2Q3+F0w7FcHhiuGI9l86KlTvHM7
77JvYR6UDRyZcCY8Nc08+11aOtIkVTnPLYmrpgrOgmjh3uZpHcd709JsCqyWnXQqp0IkZCgj96KI
y5/msiOcC8mhtg8h2Kwh0V5bkBiNzwpxFlEWn+XqZyJZIWFiD8hr61Z0NK1o3GcDIhR82eY4l5yY
0Zp3wSeBMYC0jyBjRBYHE2r8zGIGRwca0Bf2KJ/vjBbZYENpyYPv4Tsef1ceouBfobm+GK75BDDF
+iajsg/QH4us2Nsh2yTRsxjNsbf2yJU1aETazFnD8K+th2GDFbXuu3ae8+dKq5C+m2IimthzgfHA
ZXr0Ys2I7fayyV11tDQrJj66Vp98DLHtIcSH9IHhYygSlJ4N0xGrWi+bwKiXMsJnVRHVCmUFCTX3
N5vQsK+cAmWxKvsgG09karesXkDqsTOXw2kdQGVRuHY9ZMhorOMLiyQA/Gmt3Qr+4/Gu4ZXVlQke
hrHl1JV2k6nQHPo+abwyxD+4j+Oxr7EbR6CAX6YRjgw9x7S3MAYULvyxL7NileDFgilG+nzXICSN
oeGs/k2U45/29n6lbfcsGzJHfjQV6ruz2HKYL1vU0fp+thbNvAmjT3GJ+KCVn3LJqIUJ1owy654B
SFjt9Yj6jSXXG1WdnfN+snqzXkQr3u45dnB2kbYCBv2CgTvQcXq5pkCyGxrWb+SynhVedHGQdh/S
TVx0ipB6xfQSEQ3sRweV+4JxiyncUz35LoNu0pOR2PeM1YDwppHXnc8OspePYeHgCNyW3hpjfmQV
JYegMYyyL7XFq4Ufel0sZCv1aAEayZ3ZPea66ZpDEXkSo39X0uJ2p9qjvpoU0o2+aXDJAHt7HifH
YjYx+uvMcsqh10txPd4ucy1e8hUnA5P/ThaHYZxHcXClcPInxIC2OWJXob8+ORPZvLllU3Llgz9V
11FnLdNpCDhBPwA01xHDPgR3uwlB0H3gDOKB0O8Fz1K0mCiZmftUO65AsmoYKbzdiKHpdeQIr99V
6cyUviqtOtt7oqvZTjpn2hrffqd4IdvOYpKk5F3nYYo9uXqdHkcIZuBt8Z0X57KsiOVeURjo3RCp
Ij0gRZrN3nPkiP9K6zCs98JPlXueViCjeJC0TZZtn3biOUUIEp2Vo4W4PVO8PUlVVEqfzJIRij7j
LUPGMzQgUikwGOVMXZ22xyG1YodUiAriEmS/6n2Og8Xf+16hj7Y3zdlpItU2S1Sjs+ysyT2lzgGD
iQeiNQQeAWW5wZUwHvZqMXZ4Gl2gsN/qaKCz5cOf+8RzjHwnMoWT7bHZ5tkNZrMJ2XhYp+UFet7u
asKm+UiQJmnZFfdRXi8jZOMDM9k473d2kQtzyHOPe23bRRVfgBOIjplSbXMi9lUvrIBV3iVz5nJA
ugec7+NDK3Nb3zRB7yGPY37B12KPI1HEZY9PXHniG+aYisO9VU3E/niBWRgSdSRIlToLb6tyZNba
1bEvj2rOxoelBq2695qiuR9LHXzKGU2nO+UzDkz6coF0AOOK7yicKRQOGemGzna64YiPL8p+3zVa
MptxIKAc3EjPrytB9NGRual7J+ZucC+GrmEqJjhVBYfRMYR+cq6a9U1cr2zk5K6PwrtQ5LwULxXy
aCOhDos0QhhbBjUOqJIh1kmKNv28yXha3Iwme+hFvIjLLEQfgACzU8Pndg6nb14q+ErH3AkI0a2k
le+rIcAtM3iqZwDOQSZOSl/5Z4Xu/e5kat3jFCxdRrV5RnTgXeot0jqTflGEx2jEXYR1K2BQhtSZ
5F9TTXOIEbBRR7+3lNmnuHb3vMNIZt0JrcduKJYi3OG06tBm1dOAdTIKshfSiO123yBYhiasWys8
R7AgnzsH9cWNoCXYwYdben1v5RasUkHL4ltc4c0+eA3QX2QpUOcvaBsU1bEjUzVkJqMnhMUFUGqc
5qYCthrBuXxB30//tncX0d6upYv0oLAYnz4xmzbVrRPZ5XDvl5yecaJONb77xfoOo45UfspJQWjn
4RS0fAzDu2u5ZFHyFhKgXvgSBnTmmncEMJffkKvCV8tKO8xPDh46stNG7eDFUW2PJ45hCYHN2Ua8
LmlE7wQCMo1IA9IHWiC2xIvc1Xgtoq4sqjNtAu+KHTZfsRgpSJcWzaKPayXlHaerFGsM3hqBBD2N
7HOXJytgxL9g+hkDx3uOZLRV/n7rpIm0g44zeMzpOTFDF710aY5uBUU/rV+RMXHkcFVT9LLBTVfh
OOqboTHwHdJUjC+cWpb5CLe08pN18dSnsFv0Q4jAzSaqWWV3kkEd0MkgbeAdiBq8i4Zo9syKiKJo
jHNs/gQ3psd0tNiJaxfI9xGtdfhUIIAaWJg8JAmxmfBoD5BfvrmzN3anbtz4pm3p6Q/zvNEe5qKl
g59X9aYaznTxLY85KTDNQzuAKwzI/ZmA/UIMOPOIV+YCE0R7El6gQWTNck+XUjYs1oP7JayckAIo
m2wmbkFHYG7VZsrs7LBgf890xfwoz4P1DMtlppOAnlJ1krZF7CjGP/20tHDnE9tpA4PvqGmqZMiV
B2WMpPQyJcJ6B9hl0NTz0H1PdBMw9FTIVgPUHJb1nzp9A3Nt45uQQvnfF+ocfdvuv//3T5X69hN/
NJbD36BlQ5KNiZR1GULR2P29VHcdiniivWIPAltMd/kHTBZjKVxhAfl40LJIKKC+/qOv7DKWoqam
/OcfoNQK959V6lvv6n+aTuGWOBQTnEOlTvyky9/4c2+rrJbZ7gMe6IxFPLwYa+3fOp2vLIi7TgZT
oOwzRAqbtQwUlu3mqB9GEsmeDaulYVbuOfpJ5drTSRMHQG/A5gyOvizCqnx2p3jML/LZZfTNpoLv
2650JJHNd0F03quyKi700CKfyutSeKdyDdNnOonprWmJhUscasMOjdpCXYDqqP4CvUt+krAbEZSw
PWUnzp3rfaFoiu3BbyH6ko3sRkAbXYhQkGPRnavc/hapZG5xAMn8+WT7GjEFv2QbWEH7kNvIVl+i
6czgCyxryHkls7V/UhyfBG7McurOVWkV4DSWuFJ8/CbLwIP0BIyMHueT41zbmbwgZzW2b5DQWfoE
2VplR5k2Od2GzME4xtSMuIcd/u96dHag8tz4pmx76BO7KbKLIDGpWlgqAs4K027qe1xyHafWvNs3
IcrrA8T7Lph2RIF5MxrpkobrsAwyW+/Dss3MwyiBYa7nYOdzE70yLcB5ctnMVm8PdyMABlTTarTy
Mr4eJjsw03vHqptVJbXBHlOfz1B7DOezYvBqtb5fAwrGIRn5UNtmaRoNRGR06SqwdLeZ4HCp4/Ao
29pgFBEURTRolNtddn5Z95cFvf5P+DFbFC4z0TXY7pdcVEwMc1Q2dqzhdKDHhvjklSGKHuAMonkP
C8SVV67pDdDoapymxEUaa+2DJqKVKdSAFy/ScRogxUAquydXJnTO154dJEhSOeElaifQzWeLDzDT
wK40+6FPSVorm7aA/lH6gCGYfszhMVgyj6cqG233wllym5HiQp7ngVqQlNemNjSqUFXdZiMO373g
SE/ogwy9vbGq0Jz6bI1uMWTMYo+mgVNXwK96xzdUAleTTXcWD5QxcLGL+SkMy4l5DDbg7bkN0hF7
vz2X8/mIwshJimBA+QdcSlHtlSMCutnvMS97CGRzbBAR0pLJ17PzCYa6QkhUwPyn2TQOSF1mZ6Si
iRCqIPNIs07fiViHDCm6qTibRxtPvFpTBKU77DFaPFLY2/XJyQtSlgqedUR9ldUO51kFiOw8jaux
whJoVr+88hc4vIj00HgHT1h02yZLaO+WzqHsobs84awhYHapArwlfdlX3qcexBjZxj5GV0RNfWyF
RQKNq01v1nmc3Cufl38E5ghiLmnJH2o/ixLfa6KyPLi16dPFiQuLiCpKejkNmFpfCzgZpK+IyUvE
KKI7tdJZOqtmDBo7rwVaD8dlHRE4uqhrsQJ1XsJZVbSJ70v7zskY7hxsK1/8fZQxKN+FtuQsHAJ8
vR8opM9ihkvIvkQxrYel8vO7jE3+xFVrADnxSlU7ePnIaIc8Nkzf6KRyeh5DAR5DtR7O0A3pU05D
y8EsCLpX7A9LfEDQNa/4beMS0XppxRfRIBBeNjwjd8GSYuQrizw4sJoWwW4UJqet1crRB7Dkg2nA
dY8JMCTP+rFsx+XF2K4tDxGneA5ohREzQr2Ud0GTuvc1K+KactBaotd5Fcrbcy6GbNhbttgrjurn
HkaIOYEwIy9wL0UF8lYL9f+4UEwDQsOlnaQmj5xDG6fOuKvkSJ3kBASprJnueHBst/4WWk11qXvt
PY6IokHlrXWaI42L1XQf+Ns6ArV4/LqNrPyLwjVCcv5MuweIK941dhPFdGq08Ru7SKfW/SzK5TqY
IzYDZyCHhcc/MNEpZ6EjqG0M9N2qtxkTGHXcRdqlYXBkJ8vXd5I177aRofQP7trwQmXOiDLCq2Lx
DO1kZp3whuVO+10GXH7JUq9M0CgM0c1i8SbDZKtwS+4c20YBTBMv7tuki2lNz/tQunwFGhdJd7Cr
2mOniwJSa7oywxef9ixeu9CBM0TzAbUk3kCN6i1RE24P+qWaqnGxguCuKOOid48e1D+ktLa/RsSd
lvZHIHJWfxFAicFdTasiSqY4QhsZ0xv64tjaag5QIgw2y2pz0jBWZverGo2n2OuRu9MkdMWXxqDW
Pzk6xjYsacIMyFfRdPdHd642T7gFcgB7JOa8iXq4oK7B0qOcJqeNAi0NT4WlAsBHqtDu8DgxBb5P
AbwFO1NV6pZXgM+KRQeZ53fnT12km2DFFbhjHJ4NgHg5DTphgBYeSieLh8tgWElA2kEU8uW3Ji9C
DMs0HdZdLcBR0Cmqxu2PxLrob7Aizqyw/aoPoTSL2WHKHLIHK/et7touek+9loY43BbxLUdlIIE+
UIhDv2oZocaOVFvs62ot8bHmfYYumwSzmviGzrIJiWaZTnD5lQFaubC0dnaX6v7Q5r1YiGutllvJ
zZNUgFaR0TrqwXH4VAbyQPhG9cL/t+A37uP3iEJXnpFqXh5gKoGdNGgHMcMr9eQLMudID5lxva4T
xuLdqqf4m2XKNdtLOTTXsT0V9/Hi9ehRU5x1iDvWj3Gfep/4U8fn0tLrVSEzyCqhLrq7CjT+gztu
/ffMneVwrD22R2rVWPfbI4brpHEKdG113jIcnKNicnd5bOJiZ1zcLol0W3zrfpy1ZlfNNB0OUz2v
71KzqUAFzY8zdlTanKj8JbFaKqtPeeD1FxgSsZmFUur3lj9PA3JSu32Hbka3hzzy2w/IwfX1iCKf
lLu1K99HZWe+TMb476VM8QMKuxPZYYnQ+u+CVHH263MLxIUHqywZG4yWK93Y8Nx3fUYM1dSRlVbM
ft0ccRq1jz5QggtLZ5o2g5m6L4wrfYBg+ayfOKHRNGvi3P3MAotAcvZ8xjcwM3qQSlGqb/Kwa5Ap
rCMJtDwntFREnFodFdAwnfUNpT9GJzBFi9s5HDiZenwOVC6t3VhMOt5pP0a7SQcccXOtguZhtTO3
uZzrrAx3JUMSerlN22MuCHRgTnEeLZAn9Bg820REtKin2qB5l/OCdpAgNTyC1Ro0LdBeeN3moxUN
rVkIhHsT9vW6qzwzPgPOK5/w3yp+bZ0vLHprICUOwz5C5R0PUDRGS2R9MoSrhXsiKuwd2t4CM4TH
C7PTRMf2KA+xWiKlX6LH7frTwcwp3TPoFqq3kwqBZx/uuhRjBzuGGtzdlMH2Z41zlThrs2nG1gRI
9mZOXdjLPV1Q2PPlLAlpxd5wRfaBFieL0yApZvHK2Zy6OAC2ymDmbKaPB23V1NGhrXQaHevamt5P
KQF1p8XnsGixYnvcsV3vrG6VNOXgf235SPY9CZzDvqtwmXxoPbFWxHp4XhGfxrqkjghjZ7XfkyYo
wgdtPBzeeLvpZrTVaEHF6Ls7i6ZSzceb9MdYYa5zMVBHGf3V1dKsyGDhLD8GwtcV85WanI7uxkSQ
pdnjeltpgrFnr0S4RSq+02sc3WQYH/Gc5ERJpgg9EQa7nZjp4AfC3tkcI+G00Ll2WdntzbueonAj
79irx71Xm3g4ZmO3fIiyqugu0feL/FBjnK52QU1Pb4ewOaPb0wNIY8rScjSha31i+CiJTGjEUO67
Gpvlf0blf5TgEXXrvy/BTy+v//1/fkJdb///H7NylF2oPwURkSg3GJn/Sxga/UYNvUViOAF6S5/U
j3+Nyp3fyEOwN50mQAzq9h90Xe5vRJ95W4pUGDFhJ5z7HxXgb8rvTesR2FsJTqXi89t+Lr+9KgqV
AU+Ta4Vmu23RdxOLjBXEcf9hDi9yAWKdGcojDBCw4t9IePouXNKaCWgkmFeHqkl387g6h45J/eGH
e3/7e/PgR7Hrz8P/yP5+JboUSE24UbQqfv5MpDdyeGYlB4Cb7p0SVhL4qXn/64tsEqf/6Vt8vwg6
B76zCEEvwoU3YpnMj7TSuMT9IlRnWdxmN2bRsAQdcAm/v1X/ViqG9fXtxSCdBwJZMdkpcRS+FQCl
bscZxZfQanG7Y4bpVXoVKxbmg6I8QyTul5CNs5XkkCob3eESZXHKiLNYUbMOeOcbGrBz7yDezwx8
+6xXFQdhzWghln273scD1phDutDGTsq2cZzrLDfyRk6uo09Qh7LPnOShSLKPcjqzWqzKiL6WOmE5
bwT10cQ/ggIMvhXNCj/a2DkNccT1/rdiLXCd8StghS614sKisHBsWzMzTwpXjhfWtDnRZVfF0UVa
0olMBsfVEyjvJngcejDIB5c1lGMhnfJxp3Uffg6B5lXJ6GymtVnGUA0kRr3n2djjU248xlRxSS+a
wBxyAYl8a+Z+14dufTHmvpqOaWibr42cGNRhzl9exzSdP85TXX+rq8K/Uq1komW5+fAeYxFeCcks
GRs76GbIQKbwnwjF9nDCQp98NYMKH1Ovlo9p72u9w6kAtIoJGutrHdfl8BSVJdMkXLB1/1RH03Cz
Is0fkyaS3ScE4817h9QlPHyYud9txCuZTB7DCxwucf+kQVO8NqYoXnlrhhdgivjry7WllklbhzGY
7TrmJRRmpc0u+GZsKysoMzLKtT2TUjnxi9X0DPxe+KeaM4dJID9Hzxw4kLi4hg1JZyP8NgcZ584h
D/zj7ESL2uFLuSHSC33mOvTyvoEAppJG1t4HMc7EpIlhUa9FHPcfZ+zQH5RkGLpZO4vPHLvNvYkC
iDfY7icS1qd52c0QgeydXElMiOI5yPZMmWsDZZB+sT1N5ecxaxFAInzwEVSTqEj97IBhGrwG7pb2
oxHSVVOKC7ALjYuBsLDw6FZAAGTRdCKZOeS2iGiAPvV2PBDBuWo33Q96ccKdwJg7cuJZ6/UOhU12
29Ri/CSnMH+lH5OF77EOZ09DUODiVv1WJGiFJy1ZYMn3OzXYMGZV77TrYVSSZsfY61Tv5lJ0n5Hn
ubiY6XU/Mf1sUbOEEwdHzLLoSoKcwStwRwX0O9zA3XZpyWt4miOz/R6yNmfmtX7fuBHJ0bQdcLwj
XkXZGJkaFl0kl084lWkVVYp4wd3s+pJBbFrxllVcsTqIVHdfMFjbPk14n7oNAtfk7XPaZI+6HNdH
ybIf77Ud5F8GDw8PBLMcGoOrgGeAAcK0U4VIgPhjJIWFjvWdPaS+cwnlHY19L4XsDtVMcj3lDC3j
fbdizke9W/vPxljF58gE9e2CXbzFqd7x3MQmsyBpMf7h5Bi7wCigW2LIX9t5fOJI3vbkO9nm88wD
RBqR80Thz7cl+2G6prmwfI1AS0a7QdFSS9K8aat9LFMUubSABqZC9oY2oLNn7VU6ex80S+YnnVrR
tPMHd1J7FhxdnzPQb14KIo6wIQZuyhOVLbo8UqXQfgV1j1Epz7eAhZQ5jkf1SfBXC76bj0mK7g0/
Vz+65B1zsrdLVEysadjAsix3v63Anp/meMakEzP8UAAPU7j4DRovcyiqpbpzgE9XB4cQIAJvGya8
dEfXJOoCesO6cuTeowkQHhltTekuizCFHV1wT13SLEysTiMpBDNARQfkaUA74pJG/PQsaAgDh60L
/iY0qehMuq5HWsRQXN76RN56Z47dykNcdHZER2LOYIL6ur7AgI3zrGgFAJ2CI+du3ioZ/KKsz2FK
F9lV58sQaUI0RQhBncoNEZRYlH+r0WRDAV6J6vB4WgsaEAOnY3QaKLVKObg4t7NpgIo6xKhauqxY
LmZEHl8LsfjeIfPL8dYDCD7us7LqnCSy+/l+CDyOx0yt1XKoy4gwDJj6EKFdzOgFZSAoh0QyE/6M
7AOdRo6ol7j6qmPxNZzDz+Imc2LGnk2hkIJp7yMcHtQviGTh7xeW/XVIWxQki/DwGY9kIbjRkgfg
N53aRobau2BfHHUuvQb3Oarv/N2o823qlnqXy+BXDzYhla+W8vUnZpMg8TzLZGY/6T678uvIXPeu
3bknTF10M9oItxaUgLygM6Cr4tEKO/sVdvL83hMTvvLQCyx5ak1f3NYUhm0CuVt/7uQkPmb5iMSi
B9pQJvCIQB+ocmRcPASherVZ2w7VELlAZZy0fW3w8d+1iGUoALS4ZVsIr02nCUSwZoeZehh+puJg
TEA/b0TyEdCaOUPFTudpCrbnnIkeGrvSbzrev8Y8gGTL38e1Py9Hxq3hF0lTL0hEVwGSCJnXsu3i
1CGnUXT6wipgO0D+CRmhY1dm99FOH6ECIADkvOfhe1XcjR5FlYAkOsI5QDNYBAUaMk0TKDb+zYwy
jtIeM9CZj7bfx/MYq/tsDMOXQiFxTtJ1nK46D4jYzvIQ3hzcvqzP2XvNCeG3w6wRIs5Hnk3x0lIK
WbTzBRtIOSwST6YYeZzspq6Yd3Zl/7wuMpPwoAtWgEKPVEUN+LWb0Os9XAMwVNhTnAWbeoe+4Nnn
4ZPHcG2ru4UZKnJmt7se2Ch4jnj7MuISs+KT02/vR+m5Q0D7IdNw6QK3+Yiho/gUlCZnYR9968wD
NEm4a52avaVdesdzsZX0djyyO0zkw0LFNx7IuiZEQbIF1TO+0PPQ4dcfnBpxA8IL/kcHXQxNbf1u
0e7Y7gjfKFpWosAW3NO+Z1c+jP0a5+DP6RPdwSpp5R092GrE7qqUdM9V5nt3TohzmH6e4bujiQnG
yfezCmlA6qvXEdUIin7op0zKBbv0Wo30vca8oGlrA826bEZ3gsmYs27x4LTCPfRTMd6WmeO0pyEi
1uZyXr7LW6fQAo8PTnLaAEn6oSs4d1KMCjcC9dz1t/0EWIa+QPQ9622Wh5ly1TBwB2m10ySmALIR
cn5trMkJ9gsi4ovSUgpvSC7rAnjBkLs3bskbx0ZiOXeOcfrsCO8SAYGZ4Rjf9k7Amciohb3LXp2I
mYgdjkwDGGztywyG+zW9mwqC4Gw2E+wsguqaFsz8wrReod9kX4SlCVoz35dlBPrH8RAZ0AhGy+j1
bo9syGNayCa//c0DzH7FgzUiFMzWfrwgf8B8GVZCQpn34U3ZSfjFdSI0Ihq8J9pMCWyOsUssxKsm
mbGZfbPbxT6fKpzsoGNCCLG0Izt1B5HTmKt+dMsYim3qxiTA2+NZNdZ5hALA6ka5rxCsETMgAvcV
Ta7ZyP6aDj4SNQc/s/ZN6d4UfeUcB1R16zmAI8mLkQfsQGvRNxdgumYY7ABtMQYXaVoIlhxn9M7S
IENftTc4w4YkxPxW71vOFMGLyDn+I4mgCGFfhloRvBr0uHO1y8OI7WDMZOxdqcgDQyLSqnsS6eau
XWxa0CDn27l7KehQq1vpGRXedg42AE4WGXsw57pAfv1eqP1Hvv9f+PZ+qFm3uK4/YriuX2piuK5e
Bjbl4qc4t+8/8ntfInB/822bYpIsVjdEF0oZ/bswwA9+84kBdGzXRURPIC3q+X85zuzfXPzYyAm2
OhTbGX2O/+c4c2w6HcAf44iC2KfW/0eOM7HlY/1QYWN68+3vTjhy3bbS5E0Zv5Z02ajpZiqOUFxY
KpwfA1VCL2esWifoZoejMYp3WvUMq6hiy5fJnsJvSuXL+Q837i86Cm/Mb9ufInwab95maPD+5Hdq
4sVYUQjl3GHQfUY/Z92HVjGcsY6EgF28vL+TUZZ+VjPZ77++9BurleNhvKPV42xfRCiCt3n3AVjk
ybhru4+t/AMT3ZW8nPlrCe1CZ/Rxf32xN52T7WJ4JvjiyE7zXGwaP3dOOAcHPlpShj7WhljNhxe3
4+jy/3ORLW6SjwVw481FGGZS7DJt2Tt1Ic4tlO1b/JZ7/+urbE/Hj08PZXMQ8U1hNqHFRhz6m49i
Rki1YujZyNo7sNXFbs7UA7NaAkjWZ7l25yiebyHP/F3ziZfj7YWjzc8XIZ7Bmels//6DN64NmFpl
hBjt2YutOBlUAb4MbZ76mEbSIxTAWXHyFa394qbrejVbbfyQeykcITW2Ke6HEtYn+3IBD0FN0eOy
WLGbIMmcPxYuU5qd51hEHFq1sBhwKZZq9NQru66Z3Qdc2Pw2jexzGsa1TbQMZHqummW9XmaMPOfO
sFagIdg2aThri7p4HLIoPo+NDkHaam8AAlIXFsnk7gfKYiA3rh4CULL9EIoD4njGRG5ngAAvgY8v
89ff2p8eQL5oQTs0xkrv+OL7mvDjzfO71pJjNmxDBnlFYspw0EUc/s1V/vROhS6POaool/cZ/dOb
JxB9GizinqSDySbUMe41mlU7nYkOGu0jTckm+fWnYk1880hwQIx9F9kdCy5d4J8fiYBsSXKGdL8X
Ifu2NdC7mAIG5Rn08J2Cs7Sn1Ir++YfELsgAzqGfiKf4TYOSOSfMxYB5TSiHWwjDAExzFASTC/hv
Kaq/+Yh/8cWhTbZDT/h4l523fIGVh2PUIhr2DNCHpNaT2OMu+LuEbMRlb+7kxmbku2MNxtHMoebn
O9kLIq8nFi70KLL5xMyedKUmwsECf7aIHqKxe8cYjM4Smif0W4sK6yOBuygsaH+HDwExQDcFYW/R
7x//P4eM/9qOBf9+8PG/qq/1S/OzS3D7iT9GH/5vHC1sjgoQLPwAr/O/jhi/YaTDz44ZlAEHMwF+
5o8jhs8PoSqkjuR7FA4Hk3+dMLzwN9Qb7IYuE1vBz/+jA8bPb2VoC5AbGGi4SBBy3nG3R/qHtQap
Xw3vEvxxuqQbr94EDYjn3ks3Fqk3+/oqiP35s5gb84+OE9+vzF1BTe37fsBL+maLCCdDOlQG7seY
TWMSkoP3qoKeWC5YFMsA7ZsU+HP0W/IrKgfEKT98RX9xmhHbq/8/e+N2fRdXlr/5Nzcn/1ujb++Z
Dtpg2SaMpVp7t5YVST/oX1qaFHP82C+i+uphEnP2FnCIpMBg3p56A2D+13/Iz+vw97+D4sRzUKD6
HD3ebpXd1E14tkyJGDL1xocohfnny7S0rnrX4T7gEZlvf33Jn8c23y8ZQm0MHHsTr/Jc/vylo7Ov
lMKEA19p9S9tUhufqOWnC/wmRBD9+lp/fsBcrLHfz1K2oDny5gHDGj73g40Cq1+rjWJpsJ+eV4wz
OK2C/jvpGZLpdbga+/XXF/6rD8nEiO/Z39Ay2/TwxyfbNEG4OJ1A+tWkOkDmVGI5cWerIkEjI/7u
11f7i4/Je8z7AxuCy/lvbmk39HTXpFtD1wz8S0Jg5CEbhU0wRfmFPlWMvYdb/etrbrfuzROM397h
PBxxX8nx/fkTzqs9BOgNAN6yKb36Aj0NiE/n7y7z87l/e1oYwYJp4PzIe+L96WlZ4KsjTKgSWVX+
palJQfWGfjiuDPzdUcijtax6V1Z4CP9mifjzV8hxn7UT3RN/Nhm+P3/AxoUi5yBcSiYUWTZeOLoZ
aTOsX8gKQm3367u5wUXe3M4NIeIHvk+1xxThze0MLSEbRTOHjrNXokCqA6oaYQ8nQHeDOcxd4Eko
nsBn6LW51rLJg/GMLuFsHbAj+fZGvZ/U3/xZf74H23w8sh3BghWhD//5HsjIxn1KguHmKnBhejE+
TprNdQdvNo//Zi36q4shPwf4yI7AMebNxdYFGsGMJSWJu8m/7JVdnPxsiwow3tQ9//p+//np3TY3
CroIFJPHWfTnDxaw2pU8SG0CEQncXkmmK4kEXdb9zaHsz49viMBtK+KpXdlt3nwmmrJzWzRMO/TU
jFflYlWnlVHr/6XsPHcjx9Js+0Rs0Bvg4v4IBhleCtmU8g8hl/Tu0B3y6Wcxu2ZQmXW7ai7QKKBL
WRmKCPLwM3uvDdC6RfJMKxh/qIosH8tIYf339+/xr2e7o3H5Ev3Oo5WHzW9nUI9ICPs47zFZXSig
1ZZ5oy92GgNURNl9GRqdR8/fv+b/43N1cCswLrAd8Ji/3zTsx2K7YtvtQ76TV2UBO8vJ+wfJ6D+u
4/9y3tmq6a6jj/VsAICw/vxPdcPgZEu28I5ZlWnK1TUJ34iYduGzHSJfmm7zoHHz3v79W/ut8uUo
4gCC3wWhiRt1xS78+qr0avCXRzn4Lksm7wSNyt2Tnb3CWpPF3WMEnuPdmLvFFFSkTaQbdNHxJ2i+
as9KfPEO6zYOGMyQacs/fNU/741fTmO+aCQsNr28jsPv93rGqHGQQ/tE4kj/tmNmm5FoBX002WiE
x+AYcLJTT8LINSpjz5+zpTp0GZlqabrkX6kDIMG3pNXWAQjV9J/u67/cBPRcrkrFs7aVlD2/fXCj
TKGIGuXCoiJzv4l+LL8jv9Igms5FerdklaJe0gI9pk+dSBmoLSjdg3mhNa4oEL+R2FrtIe6PztaL
R/2IYW1Cwy8GJ952BcoS9qFoqTY5YyEZiGxA4jt4E1YuvkZbQvKs8s9acDGxYM/Hhchit5/CqSoh
aTeg+pl4NzMzcDWWKtHp0v0aS62S+y6ysyyUdVtMYaO7/Dl9Zh4X6CynjvGMZCOM13tLqBkx0Q3L
SdQcQ38vhZZeV6pFyIAFAbA6yeLDwWvqs2MvC9+VZRL7Jp8JzkF0dtcaO82wwSXjnvTYJFRvbEaq
r34p3fwVN4i8QRwi++Dvr+jfvxdO9bUNB0m3qoL4568XNOkKEo1IXfnKDbFSKFQMVMa454Z/OBTW
pwV/1Z+uz9VXxLhpHQghE2ar+Ns5mMlB9J5I0GSYqZ28KbriiQ175rrzsamwV1kEBOex0lKUk1nT
Y8gxrlFKyEpEZmu36XphnG0ZWzd2FTfVNra95Lp0S4i++mxIHSeAbjMjQcJg+jzTonvMQ0u7Nbjx
kiApmc4srKV2+gSkg30rsPOpT78v+oiIAnZ243er86NuwD2lslHfJkJ8a9lmL6rIY7Fx2YM/IAGo
GL24s8uexlWBYjaI5btZWwgAaNu79UhMAdVHjO4jAA5AhF0ChtI8I++5tsUu65lxbBCOc/bHQ2Qc
OQ8giFcmYNnIcaoF43Q+qUE0uc7d1AjrkheYIHLo3yG8HpUMRk9pm52SN/YuSfBCmo4lgOEO2vLN
IMadKD1jeeNL13yzQ4i/bRN2pzsF7CHrdZ48IlSKcnxEY4n4chk6v2uw7Qw9saPa2OA1YbkGt0Jr
bTLJvMVVjmrJ5JMAke4uUufmvjWd/EHHQ/5ldgOuSC9hawh8wuo0NPaZ3EVDfDt4TWvsROHC0Fa7
zvshGk2gsVcU6yUiqwHyqra4MXgCSfSP0YFtFo4crmoatcA0x+KAbzQ9V21ERCAyeht9QSgMaZz4
8NWbasZq1phKtkvdoTN8RbN6EcRVa/Z7DFBfSTR/VzL42xvkDN6L4Iq6h2vYbOphIM2khiGPFFkz
XnsVPSwCfDQXBTnf1aRfhaohSF/0Ty2LK3J12PGjWFG0ya/nkRAEIDIq0RqOfoE2nJ1KMs7vG48l
82YZYhuTKZZe9kKW+CFn3BswsCmKdyPmD1Ivo+bDSeyHNMO8g5JnmncgLJYVywQra+Ma2nNDLnq8
i1jrhU3W4F7J8L5mKs4EJW7I8kyXDzER3j5gEfa7MV0AAhjDPSaePihwYuyi1bW9pZeqdyYxMD45
ztxNnFrEPuQDn2CmKHbQkWd31DwXqnEV5VHkp6lwHrU4e4Rz0xOriaWfOBO8fivltNvpHp6uYOnn
4lsn+4VPMrcKTgxMcF2mmAToFfVwLReF/DU5qdtBM5dLPNjySJttc3Onr9AiKzy04gGENTowOB0I
k8NEXZ6xZD1n6wqNTxXvhVIdZhnJYOI5vpk4uFARTs2WER4m/XbQrGAZPetTz7zVuVb3oII7IGi3
DclbAMASkAgSzxXYXfw8aSFxiOdSBCPQmLtRasqtLpJrXfSNH+nkY41W8lTBzD44XvyATbi9Q1KV
fiajTYZrXRC52T16KcgMu9S5TK23Ri5vuSPINAN7O36n2vlEiLP4UhnfhWzNl9VAyPVsmge56Jiy
x/JeevGtMtcwp1mZfyNB4NaSxJDncfqqLZ/IkOExe5/JpElYe/NxVuMLhxQMlGEMnL7btbh6mDG3
FbJQ8zWOvTVJUL/VlA53ldWEWKieDKcnPVCVp9iWlyqOUPnZ9RObT2NnzfmPAf9T4+qvntW8q0n6
5FkTseV2jV1kaMnwjOUb4BJgLXkzf1Df3UtjeXTVXA2VjvmHrhFgZzVNhWurbLGHEdzFNVYk0Yap
430bEX+Q8OA9o5feCNJqNvoobV/UWbxNbO22MGe+IVbRfpLFZ8pP0gSKmjFPYxNrBML5Bnw6QfPl
BEcMxyqvoFpHQGUqmS+4HUrEfsAiFIxiBlmIGj5KpwXJ1BsN0XmrnAQF9qYyssd4sneUOgsFgtUG
kvtkgEBMPFH8oBvcQ2SL3eYz3BkW4VTC6ZcL4eFA9WaRk9bqJmIGzfrMKTzAFZWK/OwLq3+xyHk/
RtxnZ7NeGt+s8hAVLb+6VLw9a+DbvNMUfwQu9WAqAtNFWT0ReX5aHCECjDo0GfBsfN1qN0Q8Hagm
yGLA0YF56qtbVpMPNpwATMMJL9hLlUfHTpDGmErYOIo5BL3JsIhRn4erTRpbBB1J0IzoYAqneAKV
g0/cxGLFb+w8tgsRzFU3PMFLDonovCuov/DvGHJTWNMd8JaPmDmszxkbn5HYENWpJB+dDkFn1DkR
q8qZMabEpV8pnbX19Dy+ZE3zoSfiiIHCPXq9QRxqUf1wFZLNeO30B+1h4psIAQN3rpPPPlqqkwD7
HoIjKx7MNeJziVq+lFVPMTbKEqgNIph+0EgyjfMQC/+OqnnXTDpgGVv/0gEocdXR+Q/dnF7SEp48
VrT7RDP32jQ+lFVz7ofmvupk9kI4z10apxZhBURF6I37AdmRxPWEvJ+Ve8Bwac4CO43YorSC1Txz
8aRPbxZO53vRjveqRcSZN0kcfDM+PHkx2GFyvZtPhExfItfDKdLG1yxPIFlZZ7yMd2ibOeiG8UY3
85vcaR6RzlBxMi+B9zj+qJee/U4zn5MYUDjW/POoDzCMYLGgZVJ/YDvDWMcWyziREo0US59Oed3Z
m7rU9ZU4fnZxVLQlUfdUGc4h6uSdUXH1hxofJCZ+vvCyf3ViApEcae7IdzJbAOBJfgNOAL6VSniB
V1VPXl9+0NmgIUL4oACNAdUpmMJxLS4m7F1nvgHWcOyFtwTG4L1ygFs+qpHvmFThp2gYADeGnVGn
KPGZZDb1Ykr0PToMBvA+w91UclEyuijxoBXgaIjvBKgVIRJeemWbkD7tgzcLRy8NWrIg0E34honz
hXjF+1z3eJJbk+oLcq4nhZBJbGufago8iGmAF7oDug+zWsFCqBe70bitqKP9aYoe7ao92yudHsUU
uhyveYsn7TTGnrzNo3zYWzF5UZmBNFCZlW9jY6cXYJ+OPzTRDb6yKNAYMIBwOKjFY+TE+2hi3zo2
gdlqp1RNLqvhWnUxmEcV8ospQkvR5m297SM0ekX7mY7Jh+2khPHy2YJoeLRUPFvQnZwDVl3wFtCy
NoRCDCi7Cm2bJ/jA2sXeNQkJ8eT9hJbQry7uUkt9aC0zCmVLAIWhPEd0bRMrHE03r1QaoYrFiYjn
ZstE41MvxmOX1qT2KDuh6usui9ULKRYh+YshpKMrU+UntYw+s8oMMREHTI4Cc0iDunYeJqu8XTqw
a0uZv5JXScjT9IR6jqObJ2xXw44dTTMkvzAPYShdmZ8WoYQ8FeilgZIWGhszMNJjNJZpG/bYUE6z
7ibLJgp2LD943f3EiCY8tVwFaWXsEmsEQzKJB9RlgVCUJnSZp22scS14lPpZ7V1ol1I9F4p6r8eE
i5WMm2ypnMgOylCG56tdEgtONa5RAEV8Usy02tXWwgfUKxX5jUQyp0x7gihHgcSjwNpKb77Oc3Za
3OoMvW28Gav6w5ktZaViZ2fw9ZlPNf0Nc9TVcafqdoBngqiA2FAVWpqDW0vogPkI8laeCDnUHlnQ
vttDw7jIOYxqe+/ayqMVkalBJp0vbfNH6hBCjSyX1s1xvuP6RYRug5mbnFZD1YjdbxXPAWxCUu6M
r8y634bedTaRcJoAc/ujPYH2TDQ9rKti2clFZke3NB7z2H1IEuT70mzv2N/cObGsb1TdEv5SL9/N
STmKHlFnYoOVKgyHaJORuqGLoqCMm6uCPRisAMqgzHagaJMAlhGmxV7QYulhFVuG5rcpEDwf/htU
Ms+6q9vsPWfhjJE1ua2bgnqrlwUIwK79YULgwRbP4c8caaPazXOn6qXfzs1nbUx3WuOZh8adjSdC
7IkPnXrLx2o7+4PWkXQ4Lbck0/WYquIxxCW9Rk7POF+Iin/LyuGsF80FYa1zbBcl2hp0PWzwJxxw
zALzC9fdcpLp+NpXhe2TuMI5RzmycISeHSh/0bbUoBtiO/0AfyiPfY8F0UnS27aPbhHvH6cVfgIa
y9s1dc9TZ3Yg6xBdhTCsQSznovuuCdVGpLcATEEvvc1EDiAuK5/bpYPSKDnOOFk2ausEQGog3Fq4
/ph7bJehesI597VYYA5UwoguqtvOx9pp9bBM+ZplTVZJYU/xxRjbUEURkEz6jsWQ8jpWvLBdKDsP
/uGmAnm8Iwb8mrlV6Hbzczz2z0hy13yB+ICgb8dptlX71fopAdn13R0+SeDpTXs28M17hLP4+QoG
thqKnBx56eA5j6ibTd9axLVVrZe58m69wdgPpaodhMvHBPNQQmIiOTTunsxFeSKDQT21bn03EaxG
SMX9ytLEN5C+qiQzEJBUbhbLPI9Fjfeyg/FrAcdaZOAC1ZKqoC2hg+FRHaLZ44yqndAcxI6ImIA5
xqFYeo0HS1fd4DHVNd92q/msC5Cb7egd0jK6W3nohGcR+KYSEug1ZWiU0zNoSndLfHcgNZpambt0
ytqPvpHrvQuCGTKJHTiF03ibAvFjDfhQV+lZ6xHxo4Z2siYbcJrsUJmEQO1uTR7B41b/4Kn4J/1W
VYh1UCTJqWCRsK6j/9DUhQwUCuh7OxU8puce7NMeiGlyaTslv0Pg3f7o6pHDTxEdJWNrpFg6ClEz
zcLLrBwhs1FoxrWlfzLJsZ6VFRKJfmRCwozAb6dJh1T0KGtum9RVI1/FnFOEqTXo16hRIh7W2hjZ
h9pAzd4Ti+VuuaVc2L3dNATNoD0CGx2082D1bNebPrmiyIm3QzzfQvqCKzffYWtS36UE9Ne6b5x3
jZ/N7yDgbicyiDegU7LjCtnkWU+AW0HYrtq/Sj4grrAOj0dU23S8yXhn6eUQOsyzlI5mIUsukRI/
SpOQoIrfW8riPqJ5Lpbhiif8jkFw5c8CUzEss1vYdYw+5jq76FIhmDuOuujdSrL8NsmaoM4AmGU1
FKclc7dza763wnWCEujqoWBJzNleI+GNcan7qsK161uCp4yY4uNiZHFQ2bK+Rel5GofxW57i6Oha
dXgUjv6KNuHZccCVqwBsmNgkzjuhOsQP1pGGQydbTqkHeixzkm9JbhGPqwkEniVnCY5967kgmfyh
bOIXveSG5dqorU3OezKV2tg6RW9sqPpaJGHALFwGBxqNZ9ySCZWMYtqSV7R3uvGgGO19Ohi3/YJ3
PZF6dGK9/l7nWb1DrS8fkkYpx/Mgh+qNvix+h3nnXouGQDNUy8V93OhMdhEDp3OvWOwSpnsGlFt0
r8dksperHLsaXmc872qEQr6WkUtMyGF2VqvYeuAGf+uEvKZU87cVTmVcxx4ehQwyzBONMBPXiMXO
A3izheQw7FOCB+tjA3cOhveSXR1nmI/O4n1b1Eo5uppzjQ0iuPgeTrVZISd3vOUZACwXAkVbF3Sd
qz4VNR39kORY0ZO+fII2uRbgpfWgxTFvwdYSdFSGe5B9S0QFiKxrg4r6w3Ud+4P8tPF5KDAQFr35
3GqqeyIKsrjN4tWxbcnsUrjRSCnBFn2DyWWTtRIo46yfXDEOvmwwL7lTB31TY4nfyY/M6S58LWzQ
JvHGmhlepdXcAXic3pqE6RN3TFiCCWbWZiYn1iNVIFqCkcaqHw4u1vL9Sq/d1401PhlyxiogPPtF
13o9aCmifUopLTThySMlIFUm98o8QMAZpIyG4IbM+p7MLdcf5UzM3sCOXZ2XB3tMIZvqRn5cVELD
uQEBdloQxBwinjfC7V4Iif0B+y6cXQOTHLWijzAYYFxiGNsCPn22m8fWrh9ioZbKFgCMuPTNwsTK
MEb1yYTXjc6sSRuc5dkrQxKsyBPYGR8xgHbSYYTtVnAVDNN5IDFsuKKyZzJm2cVhhFu07TGSFptW
yJEIqqbbz43lbGU5aYLjvVAO9WxnNwIo8zGN8etsagztIaY43AkkUT7AWbEu2L/PSqmXW9uwitei
T5PXqsssiUNimlm5OeqbnuSg7Bgcf8HIIjxbM8iRIphWvHlelpjnrIvMgD06MXn4xLWPZp000y+1
2bbGtATHEzYa+n5iF7kgZ8tzyfnJZ8pFOTe2ETbLMDJAcp0eV0QnQY3e1WpaoZ8bTC7I/SwEkwpi
EGmi6H0G0LGZ94Y7bLZpTpaEEMjOjZvoqMH0qw9jhDWNKTWz3SMSttT8gqwwcvfi9Yjwfi+V+I4W
Xkwvhid4FkAQMuJ3T69Secbnb6cHGNNdHKisFZ67sv+5lUCoGWDKqJRNpuOuIuaU6s0Hq88gBVCx
tmvbyLAOPCtgHVaOHacPKpDS97iM7WtLwx/vnZ/rBNHmXbaylWeTgqLq9gOIBfeuwM6FMJ6EWyOM
YCtNe/Ay/bfaBtqKutfmX0B/MvBpzkRSroMQR8mO8FFnwIvzYBiJ3+nSlMdJzEV5Y7SmvBbzkInQ
GEDHJuNoe76wkoj+irkj82xRzup72ZaqX5aqW3/1utKZtzNaeRh8VmlarMosNd628aTIUMh6aPeM
5fFkysRWlYDlZUkgsquCa3XGxgOuBeHEhd9X8+sp+pZ2e0dqHdkDkoms276XjrMz9GnnTc09Lvvp
pc4YP3vah0LedVl3tyJvwlF0OAf7huPG09r9yIj5DqWavnW7RDvxbb8mVLXJOHy5vboEuTMtr12R
bk2o0BswrDVFELM7Oi7mDcEMKnnbywmfRMbAZW3ik9CsG4dW87tIJkFIqa2wNoo7LaSLj/BCGQuE
ZPEJumA/KtN3LKr2DUQ+XJmehCgQt7f8J+TqoR55NLzBela1JtsPlnx3e/yuWbI4+5ZqO6CFwkdW
tLpzrPldN0CjiWX1GFMGnTAq5nX56HnFjgzM2r7D2+A628wbOQ2ksOddZ45IISsI4twidlsa58FR
q/cY+Gzr51k6Av3sptJg1rCuW0Nt0rNpT/wkDb1p5cLdkk9MX1A7Bu0JfeMwMN0pvF1du7N5Ttts
JmuvcS0PVmyTVgG+QNs5ValCWBAG56oMuWDcjoCfkRBWp+wU6zYaVq+YXuMfDEyYFTTfRN1etBHX
yGlqVKM+8PWmy14bdX3ZRrLn94Y4i2wMtQpbWNQc8RTWba/nd1TMEhIpZkDjnEv8UqE9Kvxz5hRy
N6pKkuwWIa1KUiJRs8L0IOhIbFJJmFhmo3K6kJKHRjeHGF1qy2w85Di2tZPXW12xBwi7THu3xFRD
8uXPYwJy61B+H227Ta+kuWUlKXmsdbbqNHRNtjGaGEOIZ5eqcvFsdJQEohmYxDFJFyd4QhbTTNHe
xqagw9KdfD5axOJ+QCbubrmGlz4Uo9ErYKqbeHoevMoLDCGhbSFM7/Zky5K6VzDeuOZqI/boyLAR
LpiC+w4zdEQSE9nebC9j6s6bhXi9A7u4H+ixv/FIpcmiAD+1wphvObzBt5k2riO32JeJZ++QK6zK
DyJMK8Pqd+Vqwk0WbMmdIsBytR61UWVOh6QDKinW5fss2Wv5lg3kEt6tErIzj16iSgeqxlgteSm7
NJnCDkNdRZcvRLZnBE1tOYp+PpNqlVDUpVwLVme0p8IxGAQlhe3dlIAE9nrqdjRdHg7cxaqiIKpz
wr+5lqncS0IpHte1Cn4bHtJS5Bjz8fZWH62Sz8EgrHMc5fm7jLX5TtE8/W7s0indTYTa+Q65KodF
VR8GnexZGKppiDzDZpBTOISkF12EohWWuRIPOkBXFkhH8NjKTh+KryKGXpp7UfugC52uhoGcyTuZ
cWLJWnz3+NIeEtYn37FKT2AQSfLrcU0CNIFQtlFrhc90ThuqWYDRj4tQzf3SGekRn568OnSqV4fr
zvd045tJAmvqs6nV3wumCCzOHNACbDjmp5xF63MCEOgOXN2LMTHYmTRgLaUcI7Jfh0YSqzNfSxGp
nAw1cYCA/y+uwEcn6p70Sm/AD0u8Ab/SXORsJ7uc8HcPwptr5977BNV/14xTfdamqrshF2bYOEwo
6b4tEHjQf/CvJ8+aGhknAqzfRY6FElnhAXC9PIMas7c8MfobDxTAEXlRw4ZJNG9OCsAKvp8+B7kg
j2jDdnysQ7aJRlBYbZSS+m6Y74NCMJqveFWrBV1ecoXlkz2/tU6e4QmMFJ22P0uvHou7l8Sc+5ep
cHlMGOqdwt90MTSoN4PBZogCo1qOsPYVbzuzMruZKEXCTqlGkuzb7q5aku6qiOGYaQ5zI82enD0D
BaZWljAYFGmZBZ8urxfjNWmhe8HiaQOjniuSH2N1Lxx0ADAzeTT7oF7yXZmpBAkh1Ik5eJbkexLZ
Lik5tRptevbarGCbhnPVHRByNXJl3QN3U3L9tCTMDDXP1hmTlPrkT42lMt2f4C+OwnW3uuE6D4Za
0Q6g3tyxkPRY6iWRvsMsSM/uKIUKI6IiNN1U20usjOLdmTPjJsvHr0GtvJZeaTnQ08S+U0d9SnCi
oh6qspaH1qYQtXLPOmkps6xoUa2d2U6pgiMyMu8kJvvXpmt0j4zEdr7AYLHuq3ii8hBNESxL5d4w
wHFxikd7uOl7+rc07FTA9I0qYUkZyuNsV/2dYCtG+ZrWIdc/8ghPzcK2SI1vnWatnVtkGYfY4kqE
X1A791GKAgDDdnHwxOjtm2yI9kPmMKFLCV8k4fPILXuA4L+8oqZjqh0ze1QziHKKiR00oeyno+2y
/AGvukZ+ux7fWARi8GzWE+Y4tn6rS+85t9f5qlaW2Y5ULdIFIAD7yPFgTlHg09t1+h6yv7GLEvT9
SzMATigLYNCsOL6MKeo+y7z6KjIQBKIdhje85M4NxMC22zQDClSnG3gddnosuyW5lqiC3ElPKGyy
4jg7XegSHrFhuR2arbKXUTUewJcuTEuto65PrW84aeN79fza6QSvIyR5Iunnw+qRmdSkB2lzYwIo
V8+1hVOXcgG9YKTDSFRbOwdDqpd9qJRrfUOIwbaaCc1mriLP+PoZREG6u2cUDhBLLe7H1U/sltBb
6452QhlYRxrIbo+1VLlYrZmWOS6VOTl1ok1DbxzjEzqPni+CM9GbPB7AJTOsYlweFnXC28ohGoxc
xD4JnUipVC+IB/PRUbP3Er1YiMUh3rIQDKi9tKdey/eM2rNj6c3fmw4ou8tn86XUPI9SY0pN3zbm
p8VtAEQ06YRksOzASEMac5OjspTet4h0LgaWzpzyX2gZZyVM52zrRjQGw8STbEMmqHIq8PRs63FS
HmXX9Eed3NZT/JNhAm15T+hnwhBedrcdXArstUSRsCZOTm7uVH6CUPPGLRpm6IydyUhRd8wUaUJo
u+CMGCj/PILUs7YEiagqyJU4VIOqKK2w5ikYmoueBbNSOtuG2csl1mxmwSoe5CrVOl/rHO/UV/Dg
Eiu27tXImc/LPLRPVkQTC0Arf1Fs5YBV6VjPg6pvx6yuz0yxfbUX39PBKq/DYHknXOjpEauftm+F
0j0RnaCdRKu6Z7DT7SfDY/WUEthz0jRQHZGREq8ARPwWhZcSBZxnbB1Yk7H0iSvfwhq+b4jD2YDh
omasV4sX7EwompUX6jpRWewtrP5K6oxy46asLWIa/8dGadwrIHhOdo1ZmB4vkswcGFn3qt68uQTx
nLuCx2HYzWONw6+2g5S4Eziic//u9Wz5C0TVG5o7judSP9mS1usyM+a+j6eEzfBSxq3mgxUjT2Nk
1LiWjGyAIAVErUaEserIHTMT7ehMBUy3iHdQCQRY2cRkExpq1x1tKT1SPObZPdZ5n65L7vr7zEkj
99zV3gNMviL2s6YkiN7pMLb3g1LvZ6CWfpkWfTAjV9uXztwHaBO420irFd8iwLU9sw/XE9uRnFrA
K4OmnqRQzGPMTAVKxwqyMWNd/QFuztv3gppsnBNTfWosu7ubTFN5qtJBv4jKEcelX75lrVteJC3W
nZFZ4lhGdn2vlHOZEBNYGgcoBoNgjK4v0PBYjm2NClRmD3Dnwmi/CCwaQ5KPGePXh8KuOOXtMdaY
X8cCW5vSr9BxG36wX1tN9TEbVTIEgNqip6Tt8x9GHnnsVBSeBS7oe7/vVS6bzhszLnkMdsQ4kdb+
qDeAKDao4nR3m9YtCEhb6059B+OXA42arbAWNGD0jROSX0cLu35xmCcsCDltJswAP+srhuzEfSwn
Tj97Rhnnw/twb1sGehkCGk1ozyaaCoqnzI6PblVFPh25bez1ikGD2pRpvwFbycoDj5lVb5KxgQip
mUP8RSQ3WSqYyYF5JPlRNyrt3eim9th7C+cDWAK2GMZybjx2gHExVhdCraJvpJK/J7Jy2ciz+84t
zrEpTc+rYfbGIPY+dBoFmjM5PHTJZv1putOhB0e5ab3sUjvDa8pFzjRRpgCA62RFtVvEtJAkRGPT
NGXpo7qqbi0UUzHgFWDQLtX2XouUlgy4lMnSYGSEewCm2Glx2ZL6PJc178lWoIkprrkZbeeDMV4a
irbadRD1IT9U3YWICeELQhlZX2FRQJJtb1QNdUsmLC9MZsgtOk2Db0j3w3NiRA6IKXdlq/XfMuCE
Bw9cd7ct+lbsGUe13EAIIWh2lc1MYsWVzxsdEXq8Uw7hGO3pVI/hghEnzJOZ4fHCl6QkfbNd2GIo
Jw+O7ONY03tuiZNwNX5YXRb4gFfXawAItmBgliPnKjtah+0xFRRDL/ajJsugTcnFR8JM2meHLq6o
0fmZGnQc0iyQyxYa4oBEhYYk3o+2YYitpU5jECMsCRn/KYNfTeY98P88xGfAfsgxEWFJ6/sISw68
ElWQT6qHs6fD6l9I1p72mtEUFA4uEAqYSM2LMVgsVJvadOBEKWgFHTGXlx4g2GlSwQdsKPoidl70
y/FA4K4ydneJwUizK2ZmoENVQ+xmAPuPosu/SC5R6dirv9xw6X3d3+TfdT305ijqP+T0iytmYBKl
bWcbBvOIekxKBM6steskQeYwT27/xrLeYRFM6g8GGY8ueD8RIsAVKysErpyG8uqxkaQay2SVb5be
GCCaFX2ifJX9zHImH+py+rd++P/L2fdYl/zv//yS4PczS/V/8vz+7/8u2nb3Va/e/O73v+qXv5lY
1j9+u9XS/8v/CZAl9PPd8CXm+6+OXue/E13XP/m//eEfkIDHuQES8FEPVb/+bYh0fgEYaquz/z8b
/3xeUODz+/kLrRkFP//8v21/Fsmzmm17Lqp/sk1hg/6P7U/9lwN0YE0MxH+FNQAl7h+2P93+l4Zz
FIn2avBEbMd/9AdYQDf/hcPHwUqAjQpVP+HW//2+kcrNQJ/+Nsn21yvTAAi4vjKWP/xfvI7Oz/8k
33dMiKFaQyWOJ9a8aE5JNoqq3/3pw/jjRf8zghDjDuiCNViZGE1b14yfhps/vchQkxPDnSe2POKt
oyU0a4/tLPoHk9BvHoufr2KjbufD5CWs350IGSdyjctRbEFx8CC308eEbIEwHVnh1cR07P/+TfEN
NH+SUf/75fC289G5q3dl/fmf3lQkYwXjhUQH3Odvg9PlCME8DlJ31lZgyeRn2pwe//41VyvMX1/T
NDWCIZme/cw1/9Nr4v9B92us2mPA8Oesjb1Dn4s50HsDbMDIc1sh4ha/8HxAWjD/g7PhN1PQz3dM
wi0ZyvgGgAkYv77jcdbgDDMf2notsXcT+cTbsVml1y4y1b9/o399KcpeXoOYZUw7XD2/vlQaR0Mx
dhio4xYJSo26IKRLEZS587z9+5fS7N+097wvAjd+AiUNncT6nz//06eKrCvqutStiBuXJsoa8heO
RBnED6mW2FWgRGwRcF9N7Ldag6XiDLPwUFiMFws2ATtUqxMIQhB0l3Yeo2eE90m9FVDAf7jFyqhD
w/ciMbZvzUaqEA8gZ+uu3AD8BnfcQDlI/KXpupd5KeJvJnKt7/Br08cIuzDL1XwZNB++TI/6sujM
CAlJopMBZ8qpXhNvFrxppnoGEU0/ZZN/fC6naE0/HloTXX+mLM8WI7APBvoDnaeXrsvlTGdJR/ST
9wNPlKf4NrKzbIsuCEhjUtnRyWHW4jej51480jzfokF4z32nRz+cOh7RARZN9ck8q9UOU9ahPer7
onxKgfsVW1djWrgRw/IE4td9nK3ZfEoEO/MN+lykD72D82nzX9Sd147jSLpuX2W/AAF6cyufylRK
yvJ5Q1SXIRn03jz9XpFzcHaKyiOhz93GNKZ6MOimSAYjfvetL9BM5YdwNQZcx46MPrV6ARDZSMVz
ZPeI6lLhQK2HfZZk68CmyLeCeBiiM/It4JUoMEChTHXdrKzGdhjKsieK/mqnRj9rZ2rVlc+8armw
elt5bOG6V5Qkm/FXgWbhj+oo5aGLRdlu1aoMv6uWiD6DCWd63qgs+zNnaQ9nUTjJb4n3ZlyPob1D
D3rpWWeieN1A/UoZAPcYeZnC8EiZT92noHtaxglJ4BdV5UpNpGVhU0lTWPrbGahc0JEwCjzmGIMs
u2pctZah7Mo0sZ81o64HBueE9xt6fX2OVFpFW2oegvp8UpUHhbwYYFIyMf8WFpP4SvXQFmvuyfew
qchge9YCaXpRxPjlpeVgPcYGTMaNNnaVuqSgMBz1GuMRmHZ0fdQo0KddaJv5KvBLZ6WQqIJEwCbh
95gK8oZhnIg6W3Qy4QJe2vC3c6v8a9IL7A9wwvpGb3pibpCOgA4BnHkk6hWF/d21qBqSoOW0foXT
6d+cArsro9AScEogFR+6onK3iL27fxB0Gy8VvUzSkKn72zTUAJgarJmMCDP1DDCU3PP2p67LHepy
/5SEWo5hIlwkgFcYlHbKjcYcoVBTCxQ1nITR3TJ4AkAPsdCAk0ZMN4nHQSezzRhB/9UbxIZMVXnP
lvc0pMdelKvROLj+5wZLUV3ZDHWyffuV/yrGOhb/u7yTXeKG/3d4RIgQZX/q6Od/baqf2a8/9c/3
sZL8Z/8TKjH/TnDj8jVZ8HbAgxgIff9DYaK0ZgKIpjosNakak0Ac//8nWFIc/JnQMdGXdhAIa2+2
Sf8Xw4Tjk6pquASCoeFPBNn/Ilx6O9X/ZwXJlSMl7BpUFkR0hqrPxKqNGLQGC6LxgFjV35RFTO7M
gOjR7dyMKlLfHdqh6dcaLaQFsKlpT06RraVIbdVXoNEEzErYjTVOo2bIPL9tRtD8k3RPqsQ4ehi1
n6PUVlaoCL5CwPtSjtHPHsnWZ4bdzK2KLHChMFh852SfacK4LSTrkI6QbwKbMChTX563PZEEndJs
OCTMLDzgq6u+Fij3+mrCUFf+UBWJRECb6GTaIC2Lklzs3YpgAcjA9H2MaMhI8+LJ8gvgUzMSIE9j
Z46hsSObk6bQ1MMUdpvvjOxlpwxfpXzXxco6c6thow0Y368CUw8kRA2vx871m2/qpOVn0Wc5Shh7
RLfQ5N5EYQjO9wJ4Rva9zS3xC3xXekQP1O57o3a0Rcae/zAYvU6sNokH26pNrORL6cCce7VOCUmQ
LpZ4BVKcTTwL4g/ufMsYfdLt+57JRXn0LElOcpjZMFycN+z5+ziS86cdGYQfDnQLjJcEGDVlZc2j
BJZDhPtLjVvHlCahKgkyQg5SwPffD5Z2DPUSKmnPGbigwCp+ULCFb33n113umPLX8T3xOYJlB5Bh
qzPlvYhh06HP0g8CYvtPHDaThGJ57G+tcjR/GHFvySaRETAPVAz7pEMTtwTJNCzsGk2KHGYEbVr2
DO7f/mGX4mb5u2jZ6awSFfg7MzIzvWQd1Z4dVzUs5Ui84rDtsRiYULxzkUup5NtVbJBB3L9KYcG1
5Jp9Fxl2vhVQRying5oxqsMcScPyo6umWuGnuCybPQrl6Y8W6godWNWmBAK0cJMWDSpyzAOjpZ03
jGnbNWqESR39DktVqJF+aihbYCvd50bKCBbQ28WzXQv6PRpVSifM3DNAqwpnFsv7OVo5kgecuogW
a2ZcPpmDm746KaVkC5fJNeNYGCrgGbQyKUqTY+F4tWA+g8p6zYw1kiu7/M3Ci1cqMwH3aE4frF+2
DbZewAzSVU/ybt4/o2rq9VyEiHWNNm++6wz7ALdk6BWJgGYoSyWP6o1vdxsTVxh7SWjmfLLDMmUo
30npEfWf0bpWIvl9+9XNeHny1Xl0IVUTECrge92YLxAiQxzIvPGQFV29VPxJP8Sjna583Wgf0h78
sAJo/WGiw/B1mvJywzC2s6PLmn6/80uuPyEE1CS+NmmGDRZklstokxmIDEOcgzLkJZKFBAGbOQGu
RldlgrepDXsjglxESy1Xx1fdtSFw5TUPMMaos1jHNt8SZM3BvpP5XCbMEL9Y2uQ+GjUAD/6LdEl8
/+YaxH9B0vjd2Ymzn7SN66WLrcuSJN6AXqLfSc/nXyxX8yRsxmMbkY4Hs8egDNZQmYy8nZmVLn+Y
QxJuaJVkd7Lyq5NMZnCgUIASAO6Qm8TlTSkKvr/Yj2pnCJu4atUJ40slfaHJBwI9dmhU1NR4LRzk
R7XnRa8ixRjnzhu/zF7lg+WRupD2SNNpvc1BKZPHaYjdHaUrqNhbp86KTW+q9ZrERz+Ejvvcec4B
TrjYOb4OY9Xr/IPjxs8p/14czj2nZJK9m5a+6Rf3NnS5Zb0/ZnWKkGBiXOAJVCJBuVw+n4lsjRl1
Pzl7GUJanJFlkxltUThqEewjqrQ2yhqMKBrrJaL2uEQyZa3jBAI5WNnmzhK8LGjIJ8WvYT24hG0e
sMzZojADnJtS7IfOuHMn9BtUxryHWlu5q+cG++RPVko7lpqteu8VyXPr6jG8u/CMg2DqWWvozAGc
cTmomAaq1fWgAjAv06z84pe0KSIY+ovRwSy+LaKK3iYaAOEF99br1UfIUADr1DFlkIoufvYEhlgz
B4Z/w7NTkMP5RMWrYsiand8yNpJhlIjVDwa9GVWIZdb+yK3mR51ZG8bGmi99PTkn0UbGwaZtt+nD
pLrzfq4/J34efh4uR6CUzM8RhC20RUhcIjobAaKWwXeqc29MOwu/gkdNILWuK7VFdNTQzuxaa6MF
WO3e/pzkirx4VfwEye6zeUouDLTZq8JfUYR4akVn1fSfy9FSX8yAcTYEmP5D3WgaUnI/fHZLVP63
L/zRq7ENRwJhwbiSdFx+KjDArQAeARcu0ekYdHgwRo2jpac44cbGsfnOWpilp3wN8k5NTee8B8/h
GrMofEzw6jQrIc6Wl9TLzhc9Yx8+NoQlMxRRU6LGrCt9nbaAy8nJaV9OLsNSKg7LrVIq+0HtX6Gm
t5uRJhPtxD5DiBogTxC5ueoLpPh1mNor6idfbWYaNwHzwXd8bT58ZoSLlJMpKhE1Xj4zZIoQQ6I2
In9H56bExrSKEmy2NMZptdQ070Ro8olcrQ1JTnXI5zlhZk/MHWBiQrYR5zJ0ALjH3bZIXSwhp/Cf
XHhPuYfO9vai0K42d51PVWKwSJQkGmmWATKcwqyn6kVnWryIeH0dLEXtP/QMx5QtY+NT5DAcGOcv
nvvsWfkz82wN2qB2yyCavdYX9Km0ze3fdP3QTW4diyQYfvzd3EwoC5wuVHL2EEZGXCSzzldd785T
E2qryc/v8rE+uhxOybgJEe5RUZ99F1NX4E3B4OY5U/B1QAIBAJ6ZbTrli2qYqt9mpiHlczeTglca
Vi9IMSN6oPVSBc6z7XAkQJFu7bpgtL64vpX85HFb94rVb7/icmnwJTkYR1mMckGenUU3BN60YftJ
nHXC7SO0gelL0/XhQ+glOM1nwDnSBb4LCQ5CbkJojTtxvM4dvrWVZgvjU2917bPmJckvBiraDPxB
h+qqxnN0pdeZccAwtXyiMDlKzrz+/fYbNa+OaZ0Nz3Z5mRLAZctqx/vYzHH9nFg/Qy8OrXYBUamk
2pRMu8yb6FC3mkExONPhBdDuDWKMYEYqVSNG799tX/N2Y6+bOCPFu6oEuqAjQFmpGjYSzHqt7NBx
GOaO+72uMLmEJfGyrhl4ithP0Yr6KxzjvAVmRUxY6RiaZr1CzwaZZRZ/8i1aHKYZY3mcKJ9wzdCf
w6walnjjFLu+TN1NmdmUOBsPuG4imq3bkoHceTZX37zJh0eNgiqMptNQu3w0yhirgTNMymksAkim
aY0lszXda7W8HSuz9QNdioYdxE6VCHmW+XqMiecaDoTn2sHO2rQK50GX3ivS33FVYWcE7qNswHdg
eS2oFS3rMmoRafafQwalDzpelPvEw+1GM4ufupN+QRwMNMkyP9vj8MPv03A9BVRi67Lflnrjb32d
4o7Z8UrKKi3vHKLyoczuhm1L5squS15kze7GVVusK8EinIwaNsOEDPrkTaH4dfvVfBAusA/ZBt03
i44mKKPLd4PlI1UmFQOcKOLDQstKUBuAxQuN7GjWzVH4obPp/QwJSKpiQGyld84f7fpE4BdwgzY9
Ko6Fud0ZGmYm+EZGrMrO+UwN3bGeFeyWUZrhxFk2zrp24kdtWns9Nh/j8GSUHlrI9lCEfwPmeAfh
3alUvN3z5aPnF7lUd5jfoo6izj7lqUzQ5qlDepoC2BiGT/WJzqC+mQSwFhgz6aObR+rnrixTNp06
22aNPS1BLeUr1aXKjAtph0RuEr+Vuvb3qF3pPQQWgkMgMQRcqBBvv8XrtSIPE5IXHUklNc7Zzuk4
PcOGsZmesMCy0FXg0RB5GFLevsr1Ocr7kXhBLiB73TLse1dbSdRQbUbLSE9u2NXbuO2DZUIbZOWP
7b+DP8u4CtiZDK8924P/N18TYRfZWEh64jRFmIBhwUX7yU+ZSXR0aKuGeu+Nf3Br/3M9h2jh8tbw
FRV4k0bxSSTuQ+R27AFG81jH3i40tTVopwNKyH1i4HqR4sFKD6jLtr0xLtyu3AfD5vaDvsqxdMlX
5BShnA5nWJVHzbsHHeDXWaEdSk5F7DOJZlFVMkW4ZRIo3Ol2TIzI8PyCMN9aCmXw17ev/sHyd6gr
UTSgzmCwW89Wk1VJh2p0gqfINKet7VRghyBRHxyj34eKUDGW041DbyqtjtlJ66H075/TDMBF1tVY
cCkQ4/djXGm7QKVjk/k6kt1iDA4e0+VPeAZ/vv2Dr9MNpiuYItDwgDAouc5eXl7gxmxQRDsxtgr6
JnEh03QCsLZpM7ydMLxdO8oxd/N71cYPNk9KF4b8DzxFk17I5YtykqxnffjhiQLeuOnT6KVzzelL
1+m/VTeYvjUaY5AGJKgljtZYoIJ0Wd6+9+uFyy+QK0WToZ0+jzr0cqAjD6Xt5NX1S1ZUMLhqHaFi
lmV3nvKM4Ci/SS7FE+aL5CyH53h5syOcihIgJpca8p1wCmybXJyxmYKqpf7oucg8+xnt16qA3oiQ
Rk5XSJdG/bkdc+fOfX/wzjUVtCqZBJM7+nwKRu8de2qNMToZk6fgLRvXzwgsrLPuTt+jqt5VdpYi
8kvE6+3nfb3TEsRQ+pCBHjQae3Y02IZWlo5eixP2T9YWPRR2A3rnrW5fRf5bLg8g3qYsL1AVgz76
ltG82wByhgammGnRE1rA7sETQY8/Fy52YDs/1dp4p8n6wRqi4mpaNoNN0hdF/v/vrmYy0N43WS5O
Sul9TjLoJeNE/ZJCQv9w+76uj3oJMQT+6WKvwpDI7Eut9BIX4zgRp67XfufNaGD+p1dfAzf5lYyN
+tuizXRnN/vo5rioxtOkj2yZszAqLyN0H0KJTpowlCfbqL8Gnq3sElv9c/vePnhnVNRpaDJaTgKj
zVZGiDcggiNVP5aR3m0Y67N3djT8afW+eBxhI9z5AD7IlmRxmrVBiMITdWafIy5nPrUmXTtOYeYc
LF2rNm4YTc90lyh4WBG4AtHtwtiZnuiSufuSXtF3D0FTFZUOZli+vquCNzeMygl+tU0zbNti+GuE
Q/wiyqLGBz6O7lBgP3j/bFVykRFCADOdvQygT67PBINxRDCFD2NXiDOWpE+ImbIjM+Q17BmYlrff
y4cPypHTfOCh30jYl8t7lIKXpi31I5YLW+Bwe5h0cfvXUPQ/BFS4SmBNOQIxZWRY7Tws46HMOPne
9Lc1oI7Y6r64kwLwsbGXGKPuRN/e2VOunwqbCRURi56DY+oYIl98f6nvGgYY1+Ck5yo6A++l7lXj
ucT6y1Sr9KXPgGndfibXu5jMU/kcZHJBTXW2doqinjAl8wMwqw7GmV7mrpNEa7e3r3LV0SFjen+Z
edkhI+Lvc9sJTsBxdOxDsLndd5YnljSDvtvJ9H1yUUMGCurR4R+Hr/jONnr3B8yerIV1nhFhv3ti
dYAtMWzsjiFQkhRu4DdvOg+PlsT7nvp73MLWMNPaO4vvelMgLGG1A/Bl71Lnr7b3y9jsjJzdB1YU
XCquNbZ/tYApnrT+dvtxvxUbL08NzmhKPHIwVKLPZrsrOA0RQRgLTkYpXlSNICwprGAxQuoFV2fk
G2Qg1V8ylwDRhN380NTSfWxMsD9mzVYca+htpBnRUz0G6l/RFDYDYInCzHPhln+KGsYXkw/lV+oL
TNYp8JoVJ/adhWkO6aPiQVdnypEJaIfy85pxJeCIQzIehAuKTAcC86wj8Nn40Nn/MRR8lJti9L9j
1uA/ubykO1vNR++eL0o6qMguO/nE5VflG2XrxUUUnVqGdveQBf64NIb3aLjQTOvt3nJgGfd4yCEW
DvI1jWPtC9TC3e2Xch2n0M0krSbFxqzCmrcSG9Wk4Ftp4cliGS57Ef8FvBltwZvET2Q55Qpfot9p
0qh///V1CSCYvXEgE5IYyj3n3ZmuWwMa5boLTkFhj/BZTOOct9CI/FE/qQRxD4j86l0mGueOs8EH
1VbaeIzXkrcRUtBDvbwyqoC2LOkpnFSd1h2juH8bH0eo1ABQBX8yijgbe3/vFcpXdWi88wgVequx
GR1FE4Zri7lOJLHmUbjO+fYz+SCCpa7I/kopFM8FiNqXPy1ScO6iRuQdhaf/LKiFLItvOm347zaV
ehqo8Se7iZ9am2yz19N96+BfEmvlAR9O+9/vwLLiQqlTp+9tzxuOeVUj5sL1/BhV8fDTy6d4oTpT
fGcVXAc/9A05Wgh+qH1f21ElIG+iyXePad4euyQcnmrhQZLqKuY9bz/cDw4xCcOGfYIni0oX9fLZ
6tlkRLbe+8eUchsMlw6n4jLIFqWDZXCJk/oS91ztzkU/qB3xgfP0pAGgySTG7I1i+hDZlQi9o5rG
jBOZlWlJFhuYYjP6AdEOV1KMLbdJO7L9ikz3V/3kn43JDXeeib/ooqngL9ZNoew11QFOX7jq37o1
v95+OB9tRozIUZvhSwS6Kz2B3n+OU6+U3aSm7jHo7XSX66WNLGtClFfp7Tc2kJ8ZwpinoRnVPb/K
fXBLtVqKNvx153fI61weEdKHj6l+WvrUZOdBqhcrsOVKvzi1U1Z8s/F4fiCBFIRi8JZGersrm2Rt
p9v+Fxz0oGQQx6+w+F0WypCt0oLB9UFYT0z7ClTMSbQB98VQ6QhxMElwN779c69OT6oPRIvYF7oG
HfB5QVezqJrnbCYntcQ4QB0qKv+NgIY0ecthAuJ2+3JXS5jLSbcJnSEzYtN5Lh2TKvg9xgSk0K1g
XHBKN4MCK8ytsmRjI6Becegmd/bLq1BMXhRTMDYBHPeceYRQsYSRh3LRnkrMkto0s8hNOt45ht7a
8hcvHmIpX6UsFEgjBulk9X4BkrfauaoWHqRdsaVMQlkboDTSyrZ98CJn5QYGmuxt3/7BejdXHoZY
PXbdFz3P6bMUj+DiVlgv/xqifgvicGMVX3wvXphRx5/mnR97NaBE6MI3TdTL5mUzCzQLZFBnqhPs
VuXY0DhYO2n34kyV2Mo86DPzavEuifBOHyvvxRlra9+l8JBhkNO7UgeEcFWrOjsIMfbD7fVxvdsg
LON18bbkhBIlssuHSEYe98M4Bid4MvYmqPxoF5AkPVRdtVCxpMU2mW4wKUPw7KpC4K/NV2X2YbsF
XcbUWOO67QKsUfelGaM/Ad3IM2NX0/b2z7z6akzON7Z8OaAoCzZyxb07+s2gqPC01vSXkdY8mPF/
guaMA2e2SKI+vRdhy239Yl2RUxFo8IHS/ELlNNvYUFvGRIvkcYXi2scqN49ONEAnFx1hY1A4+9Cu
9UcZ75q5Kx7tUFMXNBL+wSgDTCD9xs3tm7/O9qRmS/aZOIgYTZ2PAMDU9QhBdO/UmrW3Hdp6Clck
fRQpmR16aac+OlSd98PVLR1oiVutHUyTlZWF2Alp/5BuS6nK8K2y/uwyEfSrKBWqwarfVBAq2gC4
h+f+ZTpYa+7sPlevjR9OCZEeDFE8GrHZFwqsaprgfpinKezX0xA5S0XPzzToOC5oAN1+TB9djBFJ
qQ3iDy54uUYYxwrMpLLMUxrH45NtARv0M7qNjc2nU3uhfud6V7scN0fxxUQDxVfKWrm8Hm46NG/7
lpsDe7SAeZGsnE69t8t9eBVWodQgocKbT2OkwNRKt7LNkw6Rc9kVJQM4nlHeOZXeqlSXa54RUw0X
HZI6WaKbbQPMJQusrgfnlGIP86QqTQvnOuhXbd1bL7jdq1Q94UjthYNDOzLtHqVwTR+rV5iMWbda
q3kgIe3ulBOcgE8KR0Q6zeh8d1Hhf+rbqkU3kqn4IciAdZmA3ADKlqk9eNyhctc6ip5nJ07jLwxW
M+ODHWhdAZVVyh3MJotSoa4wNDfmcbcgKkkfBOKWRaDwv5eMTBY/vbDbFSpl3KXnVzos3EAPYW/a
HRB20SX6igaJzwHIrCNeGXwhmgLlPB60jY8zO7ymIAK60jkJylyOrWDzLxcnJxVGMAwEkpZjuS1z
qncbGFnLBFHZU0+wiqM15L0S5BgqE1WFqGPQaLizOI2rqEjaITFQT2hEsOzOz+AGClUHjGs6ap26
d50fWme8Nq37hDqKeeBqEYh96b4C6EPrDAOdgepSJDtjiBYI+CmYrnWj2elwLRUH1evfxPxDU5he
sU5fGN+8Mtk0dJUjX1kl+tmgRxGL8LGgkZRRtEuVL24HdpZ2zBnN1ibXsrWaKKum/1cKPer38i7p
/7nMhFM4nAshWoL3Xu2L6diOHZm+XtVP+OMmv6Op+3z7BV6lHfJKaBL+0xihtXv5Ant8x6CjmdOx
E874jSb3Iys7e5iQnK1vX+k62+RSFJRJclF5MPk+28iYCNR82yunY24NTD+av+okObs2g4B5V+/w
xsEfZGz+RpUPTBu8qkhOPYdyHPYr4GpbRb1n+vYWQl/sDvIXcShK62QZcM1Wb6zrkTqq4XQMaweY
cKubD7nehQsHZ074m55WrCt9sLdporlPogNyndn7OkUeYAxKtnI0qiWdXbjPjlHoK+Am1Z2G+9Uu
KR2L8DsktOY3si9fvp1cJflzckc7KpMnHiy3JAKM69OdFyNv8/IxMIXHh8yboU9iSsnQ+4+4670G
tYOuHmPyvo2m9z3SQC+xHnpi0UUT+u6PNvdORu7pOzuBzgofiRk5lCBbOwoFXjpF6xy60P/dgxiB
Bw63Ex4KAsMOz6k7y+htAmX2a+kcouvgSGQceS4zi4VZaGaotEfH5hTsIGBtHTOyNoDr9JLMo072
nqWMhyhAi1mYtbolgw9PAyo+iPNGdUpwW9umRmWzSzFLh+lqHCyqSvo0VcDfwqL2HiatTZcdDXZY
FQ5mZ60DasIIQAF0uUnZTMVoA/5juvWMaeNlaf0r1uFhLRgFwQPb8oNV1ozNNvMStKJaj+5mdKBT
2Jb+wDoHT9GIajWMerSn+fgnHaN22xVG8ymCTrBRovCM0NljIRZa9NoPqndsijzf0NAf1n5nPXNq
P4Hd87YtXKM7W6z+waJD/YFD41vySYR2uRyKuIpU5I3D0c51jjfPaoJzgHavh2rFhD1mEAO47loT
/jPdd6jqpjk+Mj4YnaqpdI9GQdbZpk60xZOp3k6Glz82UPRXPdy754L5kkeopc4fU0uNFQV/kHMK
zFWP6uudhX19VtBIIPjnLyZ/KHdc3khnDzHAkrA/VlavrcOeRITl222rTFP/sLp+lU0EjgI/uWaD
c452b1JBfjezlYroX8P3F0kkM7azgDst6XHUatodoVY5X/GwYe7ZGdz90BOREoCMW01E5ZfWCurX
WiFLaRG815rf45nlRqvbX/lbSXn2a1BAMXLlsOExeDvb7MbA0Lu2aJwjcjnxoNolc67uZDm4jY0v
Ezy2jl8HFS0WnUGpXdQ/0zZvf2ltMr7QcKg/G9C5FynB4UFUqneWHhGPcHKcZwVr4WNoevEGKVa6
cAs1XdGbFptmEt0a6BupjTeCpSrqkK56albWgx419isD4OGnrCjAmN++2auYWU5rMv5OdE4t7ar1
mxsBJc/KbY+GVlQbAQHryMyN2DIBrC2rsq/uVAau02BP9pgpQzJjzNyNIXOvd3FQz2x9oemZewRa
U2+cIsOxQDOwHfSK+tjGlQpiX2s3rP5uaw74OVWJ2f1uQyf/yRQeRi1gdpc6wtk7D+LqW6aAQAOc
vjRzQNeZytgZAsA8tUsMn2zEfrmNIw8M0duPWx5DF0uLrolMtukVk6aY85kmQ8uEqkcTsH29OXS5
rnxt9H6PaFD75//nQmSKFBCZpJg3UkWKk0MX2t4x7drsAPIpXzp+WG8LwHB3UvPr7JSbYphPdtvf
iuTy0b57pTidGqOrJ+5R6cb0d5YJ40wOqv6wq7Q+emIKn5Ix+m4oSbkaSsjxmZZ6nwJ1BPo0pfUr
UnVgWGFh70YgVRwtivhu50q360nCu4VBSXGRKpb35/YTujrL35S4tLZ1j4UPPOPyV49t4oq8A2+p
ZkW2GFStXtgRtD8mcLv+CSCmd1CsDIZcCbD89qWvanJcWo5sSwkTKl5v9g3goB2S6MXe0W0nHGX6
F2dw1FXv+lTJ7HARj9gF3r7iRzfr8KnLIg+z/fMtrbKCyIihnxz5OmMQHYoNMyODcQhFlRJYimWi
S2+pgdY53KswXaeW3C41dKTKTNmo/IrLJz1UwgvxMXKPTTRqn9Ss6hdG2DarqXLzQ9y12iaqfW8z
uhXU/cB1pxX00xysbA02ZSgJG4Kye+qtilZdOaqviIeQyUT2VOKt06akkSVAp2pCetjGjfo0WaD0
LBF2Kw2nAFhUowLkKbRsEN1WuGuaEDYfioQAJBvGc304JpuursajAswhoJiDB6JQGuhbRZWtu1Qx
QQh6eE8xJRntKjWK9uGE45cFeiAxXf/Bz8riQQRdcxAeRgZ52ZvGggJHtExdnA1t6Kafb79P7fqF
Ij6Xk0Jk/ehRLLnE3n1zooItmLSxccwVAzRo1CEaLNMaU6zJMRYWrONlw6N9JKb/UjaJthRgxleF
xeQNseKnqIEsGAL0QzDaMifgp32Nv5wZraF+3RtWuN70+K1IvJh9pLCmSfLQ+9+qdXaLK11C9yup
tZ++C/d5QjwdTNHL7adyfZjRhMDgWJXtIf5WPrR3D2WYooK5n8Y4QgojWGVItXdgtOoFTFHtTsh0
fV5wATk4ypnJsNp8g3XyIQ8N/AiOTMt1z1qNr03aYQfzr++Iw5mXRCmdEZz5oI89YDpsmIpxLEfc
tJquVddJGv4TmjC7HZ/Jg9uX++CmmGWntc9WzgSOp18+wFJLW0yT6VNOwKVrvAZ9Wmp+3955T9cj
hhRpuS+PBgiHk6nP4s0xr/rWJj84qkHwarUAfOHzI/yr4e4tVLt4xAFDbKYhwXWnTk2M1eJPt+/0
Lc64PInp6ckxESJ45prU2aJM8KzstXKSBhxxvDZAjO5gubmnxvLPjFOMP1DkcSTgpZp8BSlSLm2q
9oOHxLoVo3Go9PBbZI39AQVD+1iO/bBRGtXdGm6cbzxIVqdAy4NFOJndg5/0FO66+nFMzAX4RATR
NTbDbpc+ihhpTsLAdr52mKNZVEiFV1UQhXuRafm92EtutLN7NrCCJgCjug2LQn6o776PKhzLyvNa
8xilkEUmxxmekpwQy4gT/Rg4bvmtUrwTFSl2PDoFjDVoGFPdfvBXqQbRAPo9Qi2SaMSps+duhQFF
6dQwji7ipAdAeS116dR8zFMwS2nW/GysJtswrXy0y9HY3r74BzuRYemy70Yez+DKbIPINV1EvVMY
xyS0nvSuwSUpz7RDa1aMJN++1AefEpm3J4lr9L+uiGaaEwFeFbl7zPsx+ifwsteyC9U7q/ijD4nX
SBzJAUthwpmVoBW7UBXF4CrGaCOwSXDzUzxOPzqisoVUiydH6XL4m5mztVL/Txmj27l9ox+cRBSF
0FMYpk6oac1yN9xcDbc1Uu/YB86Tbo7P+pimZ5uqNVz0PH3yBEdiWnR3YqgPni8iBlnvIZ6WJJbL
tTw1dWRSbfSOeRprm8ILtHVQ4AVz++Y+vAoIMPZ6FiszwpdXSbW0C6vW944KwtNTEqlPhjYk59sX
+SAnQh7G9y118LJfMnuEVht4dTvY7rFIjBNdQhyHEPDsjbAonvDqK1+M3BwPptN9FcGgnq0QQLBf
g4NOzKx/iJ2g2bcwdW//qusPVaekihIY5oTlgD+7vPVSG+kZMZd17MzxFUJl8yhK5IO+l3diKdQm
Xhp2jzpcsAXtFd9075xF1+uK09Xj8sABeb9zNWEF6kyLNbIK02/GfQ8ydFU3EE2N+FzW2H1kAL8d
795ok3yhl1skGgECK9lvgUYwP5mSMFLdsdScozPl35O4Y9wMcETeixdatz8NpevubElvxdzZFTWp
twWxiLSZVXb5nOMuxvasUqT/b4cXX2VF28IDm8z4ZnXQ7GDjuJX2aIooX6FVSNcu5PFVzxzDksZ9
e68S88H9I08hT2DfQnI2z4pUpehJUNme2yKzIKRzSC3cSKSvWJHkjzXg6mOTudpv1QsU8AXtcsRb
2sNsFY/UITO+miosG92f0nVpquGpMAxKSQbn+r/+MHXE6vw+AhU2vrnAV0RYaZY6MaWGY8XJ9rJD
0rbhnU/gesLFo7/AdAsFbChpHFmX74ah41ZodMuOQZ7C+Q/DOlyKqBk26dg8hpgNQH3DGz2Drr3x
jPZTPRX4CZq+9/f2t3jdpPfIUg2VcTt6R4SDs4zRx46JMFbRjj30Q1CrU46xu0UCRAlJdLh9FOar
H47dys7aeJvUzniKjPKhRT74ow4K8HkFxBhyvoq0ZszK9CHQ03SPCfGf27/0etcgtFDRmFEhZwZk
HuvbNHxrRWg2TnPK9CeoARXlnbbKfHMxGs4uHMSXRKun1xzG1J0l8VY8ufySuDb1Q/pssuE8n6xR
Wozfem+wj5hE4f3iPDWlUeChA7pKwYrwV5X+LrvhFx7oQA/jhwxWuEtBYgG/b8E2tPSwHhMHp8Ht
3X3EG2BRN+DsrO6P4lkPtx/TdSDC2gW2wAgtsCvqJpcLKwxzZgOD0HwOXfNv1kXFc5oExcozu/DO
la5zIpk9oICX4Q66S/3ySmogaiUteuO50EZzUxqpsekTJ1/XDFysZeJ+Jxy4bl5xLRBSzN4QZXoo
By4vaKnYIeLtbDxXPbAOF0+qrZJEaHqjxP6lZx6s7hL33l7G+1bs8l9+uKYkYn5O7FB5DVzhbKqu
xMtE2PeChiu6F18RQnFqESwQOTI0O9QUdvd8NBr7GPjPDAUUFUaDY/grNL9LzH8E4KiL7ccOa2aw
4MMS8A0U8H8aazrbQf1YKzvbhS30WVE+BUqBv5z6XOn4uJ7tjonbMCERN1bQ8JcStwSBejHUuybf
dgoU6tsL6IPIjzshigZrqxMyvPUm3sXyJPdTZvMXBbbwa1hZ8UqZ8OlrRFucA9+NVzWsju8tVPUl
BKhiWxfKHYXN9VFBJgGPiobBW644W1nQtnQvEDhj2H2kPRWJck4Nb9328Hu7kmm/qP9y+57fcoP5
B86qYvBZInyJrS+XVqA1dhUOAdmwle5Nq1p3NCpCC++Iul7H7YvLtL+J61yPR880Zks436vezh/S
Mv+KW9SynF4Gt1iq1j70n3LTXwilwJVo3cTh0m30XWIs0ZIvtax5uf3LPzhIeFb/zdl57cZttWv4
igiwl9PhdBWOLFmWfULYjs3eO69+P9R/oiGFIbwPggBxkjVc9StvgTfFNSKDlbSmzOzDahViZmDD
rcgIN1b9o59k0Rev7UPHwLrC5i3jgTdab6dhA36oKlXboZ8ebKsRIPrtX6J+ckFT4OEYcEDJfedP
Wi8HKfqliYpu2wjuQL0LTcHOE/kSBd3Oir5I4VPSYIMh+MdiqE8cIpACw07Qih01o4vl72VfuLT5
ay+cQU5q5WuIAYSGNpz5OxAfcYAt84sSZS+6VxwLKz12hvwapCddFPhXPMcIq10oPjYl1bmUxorn
A4Soo9+urB0KeXyCU/8cpwUFvJo+yCgYr2ljPUzKAaQuaxz+SchxFu4p5MHvmi5UWCAbX6+Lnk3J
at6KTok2kypw7Y8Y9kXfcP2zG0KfwLigXE/Br6LZiP2TEjitdO/3f0flW69Ittc6VNN6LN5yD9Y8
TOosFU+NqfxACw8X6zR+Qs/BGdN9XX/NkBUStePtBf0keUBcAmYEKSZXm2LMtha6Mai3lc3oqL42
3vuCjOQB2eIlyV3ETkc5PoRV1j00mRse8BhxAaNHyYCaatVscbOK74w2bk6+15prZIVl8gSAgUiS
mxbhOl2d/bKujZQhBxHs9HVwDissM5DU1Y4ScsSbUTEEirtJ/YNAdNgTxLW/6xQvIG3EvNOyshcE
ifu3tqxWLpHPLk6avnBrQTHQuHg/IB+OYofVqhrGUNqIhaRzpcrfCW/9U0iX/qlNcGLX9RJDtVIG
o0al+Wz4ypqc4fL1p/SBdODERGZq9Nnr3wq4lGUK+A5PiY4SMgFgBGBsYezkrwUaS97zVGahqEdO
Y0IOmDNGNBfZvrZ2B6cyh/aM2tb9qBbxWYO29uBFKNEVHTSZMhX97x5g2hoUUMKGbf3xjlc42aZh
zKuYY/vyYLWy9NMSPOMol57+hGGp8YADo7jyrizb6pQS2NJgl7jmZUTzrg9lI0WBWRRW7zRicoZW
0TtBTeMbL2eZemCgbWJu6I3eG+pTJWIwJAY0zl0rwOC7jbwzQoT4spn+8FiVSe9ISWg+dhpmmrlR
35eRX+zIoA6eV6FfkBbRpamFX56OMMvKVftZ5KUCR0ROjCAPwMj1ZyTNqAJia7DVKpMtIgnuFhiP
045KY1vYMN2+BpZnjaiLPJk+FpAnYx7YAN0zfa0olMceJya7EBRjW1Tln9uDLPctrB/axdwpZD08
aNdfFIVDmANFjR1X9VOnMKsvQ2BpD2OU/3PuPw1Ei5S6FhrJ4qxOB/PdbVW5ih3DE9KjVbT/lbF1
DrsgtDspuk+J/TdllPyzjBNwdY1mIOQVoLLsvuvvazM3skIxyZzAsLxXZdS+y4P/ouYRYBbLbI6R
n7n721O6XLdpSHgACqwZ8oHZA+TCyjaSsc4cwTP1e2R/5PtaWwNHLSO1CQFI/kq2AV/UkK+/S+wU
jI/UmFgH6Afq0gOuX1oW7gw9kTe9LPcbIW6jlWO8DDQwBqDPOak9kAzOAY+GmXpuMBq5kw5ad+AJ
Fr5Uudo8lqH50yrVe9rjuEMbynCfuZQ4Vs7DkhvAWn4cfvp5H675wEBxPoyq3BnFctMmT278IIDK
6locMlFVp6j44ibtUQXunjW/MrOlmIZ2UJk+F2FNo+xrQewe1YexuG8NAel15YeZlxcLyw70yL/4
1ppc42c7gXwLNTea9hCopj//8IMtMU1zcwgKCsZINaOnLu8mT+6VeflsK9BxIf/hCeRynZ0sUYQi
rflijgxO5J3iwGdyovR1MJN0g5dVeTFGdS0O+GRMpItgj3Odm3zcbCnkYtCrUdcSZ2rv66BfVa36
ognJNlCGXVi4domIctP+QlziMcyfE8v8krWCzeN9lrvkoir+Ie3WzsTydgaXMKGN2JoA+eaV3X5E
aj6PpNQJs+5brRsZFRFRP404kThZka+mxctJAIHH7Uw4RA+Gi+16eXMZFzy+uXHiVk2/RXHs7cvC
HF+DQQZyJQdw02M17B4j3A1OtWp9STnQGHsVREMGOoOlC8YMlyxP+ZLUGLWGuTH+TCzNf7l9IX2S
qkwAei5e4iPEk/TZZYHjFECwMkdLnODlWBmye193il7Zqh699VZ9cdNqX2aU+DaSoKdfi1Er7Ix8
Y+UNWC4QiS0vJxEtmDRqkdcThieD18UV6EWxRJxUETph31RWccBxnW6hhKvV7Q9f1psZj6Bjuirp
Uc8bUyAOizCDkuUErReh51XkO602w4ekVPe12Uv3WTdiyhn04fb2wEsG54RBoSEKBm/qoKizMykb
oyKYrdE4USBquyCt5EM7aMLZrWB4JHUnPPm4Fu+MvEYiDUrv94A/BSMRaM6Ih++2S6w1uZxPdiv5
IUAoQFFsgve86cNlFGEiLCY0bZyklvUjkax71rQi3dKly74DtrV2bdx/vz0PywuQtwJMzFR41pDM
mr2+9eBhvxX0LYVwUlJTigx7lNA8uz3KMoYBqfROEkHulP7j9OcfviwsNCEssbJwEMuowA8m1cGU
cvEJt+Zgpd/62QdN/CHYuQAEWOProfI6LgbTdHOnD4gbXDAt1ITKceWdfW9JXFdFJuov8AouV+Zt
rmAFH5R0JhXdx7CiC63jtHgigLpPE0235Soodnmm/coHtb9r0ZH7Y9VQ2hWDDDsuI5gbdBF2QpxU
tq6NP3sio30nu8EGCr2ClkCMHHSuJ7hQturvf10J9hVpCYRhsJ/UDK+np9RrYwBA4T62fkOdJoK3
l+lpdehKyre3h/ok6SMImQJKkbXnyp8tRZWg5gscpnCgevysyfK+BGXr7rrI8/ZJYFqbmJv7qIg4
TFrmOGkx1tXKxpuG+LhMCmZQhF44xNIqBV0x+9y6b4wy1er6kXqnsO/MwNsF1mC+tmYcHLsoC46t
VlVO6yv3WRvjMr4yBfMjraDkNN0w6BtzttQ5CisYArxhzc54bJB8vutMuTgFhbfv3UnqTcTDJeRU
+4o6kptH34NGd09CC/2vJt/4kgutbEdx4e8HX37DeLY7ZoHU7G7/xsVPZGpI/CiHs415lKcD9eFs
Wp4HZ2RQg0trFf/5XadRczHLk6hFmaOUAGaVIG3ebo+56L+hoDrxZIhRCTj522xQL0X0HOOQ8JIo
qvfceRb8Ii1EDT+m5Wn2cK+RU/WPgiLXdo8b9D1a5Ykd6WOuYbyaryUE82fv/efIE1Ruik7Itq7n
oAFKACTPDC6dYP0K5fotUbRDbHIi0yJrV/bk9G1Xe3L69g+DzfYkOXNAud7Amr4JzDs3qvFFTNHK
vT3Fy0+CuDi1cgluCcoXL6vUevLQt8FFrq3kxYxdchBW2S77Xj9KZJQrW31+xVPmkAAuEsZw0lDm
mV3xMvWcwMX48dJ52q9RU6OTFtW57Q/41d7+sk9Hmvo3pKi8XPMbPlMF8remDy64dOCamKLdtYn7
Vhk3JI+hfXuwxUX//l1EvaB6pydFnH1XF8Hk5IqHPSDVdq6Ee8WculcBEoJdj1/u6DZf8gjUEeVw
mDjGTvOGo5iM+zyJHoZxgF9BUTwmgSGw2SCrsvcU7x41mXPgRStB/zyamn7rRDhXJ0De0jkNGT3D
DXUruPj5IEMASc0vYy2nu7xFhyITg26bDZq7U/N+Le/8bE1odGlIOZLN0ge8PkBpZJZl2jFykOAw
i9O6chdMFtyeqKb/SDqaPpLO8PSdIFF44q+HEkZ90MoAGS4/MPDSxRrBFqyuW1n35SGdTimQPLYZ
UeK8rYmVuIAbrRdecniNNAsiwjCYhPvbu+uzQ8rTQHrG1kLAZPrzD3evjsghFMUuuLiW+xh7buuU
1GTPhdD1jwE6aqf/z3ATTxelCxxUZg8ywB3cRXLOKDQPhEj1v4SYxc4SzF9yLPcrx3T5rjCD1Mfp
k+E4QCR2/W3Ircp52Itcc/j8bvrQ/1OIBVJdTdgd4sS8hHL1+/bnLTehgtQCE/leYQb1ej1iO8q5
36gdbXBVB1cc9+Ue6c8GO/miW7ldF5UOAjTscTAPZzRlgllfjxW1GoSqVNaAbCh7uXL3PVXQbW9W
0JG7+ix0tbA1ffOXlj3Lnnzsg4dYvWT9Vz+5VCWQQ/UsgWGW8VzG120fCL1sl0b6VZp44VJX781Y
QUkqW/nZizyTn019j1rlJNMHwGfa9h82HP7bem+RXjoRjjSbMFG6LTrlxK5+iGlsoeXfQhQDN3pd
40sntu25lVB5CQ2rXtn5n6wVSQ60XFIPjVBgtlZaWZd6GCHOjc2rdDe15o+9EMBpBby98tHTN12/
t8bkIABMgcuJNGRW7UPGXyusROid1PdQbEI1cN+LZfrt9uZbHuXrUWYflHl5rpeuN1DGNMGmKzIG
DqZ0iBSaWq6XH26P9t4xnH/U5HcGNd1ALOE99v6wkJKA8I5ZVoPjpRImwu5LbsquHVWQCn08Ac5F
910IvftGuk/Di96dw+JLEL4OITbW93L/2zMdLbzIUbpJBrspWjvXL8DknDj/WUW/KvzLu/+82rNH
EQGevSz/Z46/xgYpezwGrB0ll03jfu+QFx+ss4V7ZlIj/v1W5xevvw+sX52lYFJQwrg+hkJoW9Kz
oj0J44so7shshe6pttALCw9a8ddqT530imw+JoNonXcbw/8rWNicJ3iOHPVJZ+hX6n3rhGiThr/p
p0c+FJbqpxH8SdO/CQx501UJM85DdZbkb7n1aDYgoORtipSwAH7biE/Ynmxuz/8ityFYBjU2qRhT
l6d8MDv/iCEEvU8uBXqwoUXZWNIrMvza79rqvbtC9j3k4RPpBF1Cvc+A9W3Q3TXWDF3ew+TZLiCt
mNCCRO4ofE+n7MMuSKLehMzldk5d5pgPiOcwPw5a/RMLCQpFfvyHJmC8HWPtt2SGtij9DAcqfemm
AYhT4FmnnNtgvI+rN7P/b5T+WNIxNuFzCI+N+lMAWYHz+0OU3fX1PsyMb2omP2nJT6One4wyhk3Z
buVWWAYwQITJTWl28OQuqL6a6PtGp8eKIwfwrxX/RaByageQdPZqqqV3aPZvFKvQVoZdtHOV9zYd
eNDJhQ2Qwywkl4oUiTOtH5xGZZFCoyoO/Yj4Zay59UENQeShPdxKb4HiHuokjZ+jRtEegizOL1HW
qg910+C/CjT2nx9syjL48qE3CqZ5AYzMokjz49ATnQpB2gzx6r3aYnRPzWxTTEC025t6eVFi8sJd
QtlPsSYE6PVuEs3EE4cgYzQkb/dD3qQQYPs1MMSiOcpk80pz9U8Smggez46OAT1XlnIZWnsinFxu
5PoElHkTx89tkrAHW59Wmob3kODZoQc6c5R+hW76W89yZZOW1TNao4cyiu22h3OvjEa5Erksr/KJ
WcerTt2CxGmeDQYhf1wPyBvkudYh8aUIL5olBLaLl9EzLRbl7+15X76F/A+ZeqRMQSID676ed4Q3
Cp3SuOjIAsxs/N6rfetl/U7R12LnT84XLH0eKo1G4kRvuR5pTNTRx013dAzkzrZeAKwR2m+zcf3x
3vMPFNXc353WfL39fQsg5bTixBygiABbAwCbJvzDNaUkGdgi/IGdDnb4awJI8Y7WV4bgvjQ4KQVt
x0+LDtMbcnxMdH9n9eSjGwy5XSseUAryvEMLI/Wkw4DfiHHZYhfVRT9u/8xlwGrynnITUAuZcP2z
OCHA3SMcKh3tDsXNIHZV0lNaVPpjro6B3QVauFPaZq37+cnaUwQBgQzummxmjhRIkXIr3U5iRciY
x14yqXbjBwEUoF3ZZQuMIKsA0xwEJNQb0qe5kOMgDMC0TAvMihzqW6kV9Utcjl/jPBpBXFq1+meo
0Oiy8viJDsBGx5fye25p/UFFV/F72UcviteW+7ZWlH+O0OCl6ORy/DyqFXMKmRwnpV/1eenQ2vDQ
RtKETd7nycr19tk2nDp972/LtM6zbRgXOcAZrSidoBpBFcX+cGci4LeRoA4+1Iqg7sO+2IlyHewJ
RPRtYHRIgaelg1aEsgOUle6zRvwO7Wy048mBZYj6fu1HLi/hSQGLNgAcC07oHAtu1Bhkq1qZOz40
sK+q1uWPoxm+JX1gvWmlHz2EuvFTspL6i2C06mNlBA0Az6p9Qpz6WxiU9CgKMV57GhbtEmVSzqOk
QBOTBaJceH2EzboBGq43mVM3bwE6ZGfZLcuzGmvdW5qC5Ek9C26mO2j3Ix5BlxpTmJ2Y5P5bI3bn
LllznvxsltgucPPA98Epm/2cpsb8pqnoqMaen78EVebv2zQad7dvhM9GIXel7gMVA+6wfP3RDRju
ugBm7xhm4t83Y4Dqrz6sWW5M2+46iAMZNnGzaNROMi+zeyeOQTmIRVZAxCcfgkxZ7ApTG7e64AOy
78N/bJBMK8lY1KIJHBWArNcf1WlmPva5nDm4i9V3YiMSAHbGSh9xea1xz9DkJW6ZrFjmR02uRY/M
W88R6fA8iOXVU9ZL8W8LBcbbS/TZxqTsNLWwOC+T7Nn158jS6BuxYFUODxkiHo3kHmUjPOhhNRwy
NCH+y0v5GNT18KPth8AG5trYjaxEKEUrL6GRrumTLfCyzO90x0ISZp7hMczCm7wGgxFi4OpUfnds
VG1jhjkyXZj6upCZk0i0s6RTnn1OzDazxJ1Yd9Z2FJvmG76LE/NTtTKa9Vm3sXx0ayzUd+/5b81N
lNTtLuwQxOVt1NofZhI2G6Qlh5cWD/pTleFUKMZ1OW58JQA+FyfKr9uTPYUHVzuVbg7hyQTnpmfK
4l7Pdd70I2qfg+iIFfAV1R8DpAAz69xI6IQkiRmcWtCYL5mUB6dAFMaVmtxyrbkXkUujUa5OxLd5
Uc6M/dIaw1hy4j6JXlzTOubh2B/dWNmDtATt3lbuAbmvH2keRraWtfrWwM5BHrHLG8ZuzVJ+scn5
ORNjiTY7VgQLFxtP0muaS4nk0LyPz7Hs+fcD9L+fReKu5ZuLm2gain4jpDv2F/I31zPvNn49aFYm
UV3IxougGZXdy/TIb6/vIjxkFBOXVmoyMCVgklyPArUg9pG3F52JHGzHcp0clUzq0BsbeoejVT4X
mtbuCgTXV569BUeAJ4+iLhksdTVoAtrsAwGLF61p1ZWDdTK2cklUvQm4hGz7pJPviloajoavfUtF
gIhh5oGdxOrPGRrffB4MLGVpJrdYh3juc4zY+DFv8dXNyuIHmPULWbq4kSKrPg9WnziCX/GOU5b5
q8YT3wSBRPmYI5u1V3pcWbtc2OcgJLZxqgnfaZvI+wHL1pWtvIg1+VyqsJBV+YtmySwQj7PAanGX
pvNYlMiiUr/aGiN+n+EgYRSgWA26Vka0VjSarvbr88uoU4sGKCGuQAs3TWM0o6RVKweVvwOoDqN6
1agACnkLRHrXEFsXamTL2SEpX9DF2XTduYaMIaRvXgg2PHnyqmo7XbO5qlLrfHI7BCPkfNI/Owoh
XlbWz7yT91EdbuPssfYFHBD2yDf7Dd0PKTnmroKVJUI7QW2barTzZKbfR/fwAc65F2m2UGdbv+32
oRHuYeIdjbjbwcPdooaXAE/wSyQ/U//Yq+muCuPtFCjGiCLG/GcuRrX9sVY9AJ/AVcAXmztFK/ep
ifE0f/c6Ebtlc6/GwdYVTqC3D7Eh2ZH3S+TX9OqhkeVD5Q6HhBoJAlJl64c8jFDjb5+xZfpLgYP+
mEFeOdWN5y3pVK9EelWl6LjNuMmFsd1EmAyi3WbdC8rgOQOzdehBM21lPS7hvlQjApRRcR5046+g
FNkp1lJj69KisDGG9nYCjINtVZrKA+nbmqjwQvMCNDmyX5S62DNc/XOjDSsyXUmIZUpMWp0d0zwo
7lFplSgadsKdOnrSoy/GwcYH0i11proTy9rdVbEi3eEx/R2Ig5MatMgnMZnCHqOw27uKlV6UZFx7
eZd3JBgDWvyUeek60Ie8vr30Ua2VagArlVMt2A5J7+0H2Siebq/fZ6NMpAWaNQSetK6vR7FyUWsh
BjZQ/UysxDKEcHURhbbbo3zy1BHNgFhDGmkqic2DwrJJfVdUquaCDZJxphP2XcYLYVMm8p9ehM+n
qAm+j+2BupwdlRUCNkY4WpvEi4I75lfarvyeafKurw7gYLTJSdJA6SLdcP3ZWVJqpSdE+aW0UsVW
sqhzzBTV7jTwtH1Q+D/xKG53HQA/O80IvTCwN+wgqp9v/47l7E8wDuYDkWvo5/Np0QKvD/F9SS+j
Zfy01BBHNU/MVp7BxSAqUHjcL5Bxose8aJKkVuVh9hEKzojo5j18RKp/VZ+t3MaLYGoaBVlDNj8E
JRKA6xkNA7apIg2CI6jZuKvjNt81etYerRwchGn64b4JOv0kDKZxAB8orETo78K8VyuKZxnA0Eme
nPIMdc/r8RV5TJVQ67RHrQsQY8eedSP1uNUUme9tSfFUGFrUCTdWQAXfHFBPC5L/BqtVNkEUX5QK
qbJKjgYbQZxvYdsCJPKEFnvF0pAvvRUaR5O2811Utd1mwPB9d3sjLB5Qsj84XQh74Tkz6QBf//qs
T5K6rrXIiZJC2lJ9SuFThRSMuvpQSsFJDxpx7Uwunk8EZ3irJy1ZloyVux6zVPuSaaTFk+CiZNfY
mVy6EOkQo8/U30agBKc+ozYtjaP2gB8GPpeunp+qMTAPA/KO9u0ZWESf1CY5BJNmKWpj1Hauf42F
xr6bB2MO18LEbUULlG8FgsJ/hUFQV07/8kDQOJMRYqVRB1Zyfur8XlPdSACuUAhptKfsAFwJGcWV
URbRJ7MGShcWyrSqtFWuP6iB3zBQuwgd12jSfejjgxohX7ZH5tx7LZIu+BZlrr8vaXutjLxsiyII
hnEorlvwHKcs8nroqO9ctdHr3Gm6Wtv2vtg84MAQ4j8Y7jO1j/YevM5NGfvZycDjoEWs0Q5Ttf11
e0mXV8IkbsSDC4CGIvwcLeYanUqvpkocTQMngqRIfag1w5bCoXvKw2FABp0GT6Z2SCy7lbwyC8sj
RVKFRD7gyXeRj1lM2sm4RIxilzhQa/xNCmHqoDZau+UEfgnbyNylUrjmqbasyQF+4P4xRbIaaizz
ijRyqCMiX6b8yMOl7ghQ8x2RXp5s60j1vnuCmBx9cYTgnyF5uqHs42+yvkGO3dOjhzSPZDurx5zm
oyL+0PKGQx/lkXKnxKL1r+dtYlYjiQG7moYrsPLrPRKOaWvmfS8+qoL8lS55S8VJRbvHbVeen8U6
gM8gCQLeQpkWTvd0Gj9Uy4UEvESeMdAoOEaSfDewnUwzpCfKMnp1E3etlzz9/64egmk8Og9TAeq9
9ng93liqaUmrX3yEelpvfKMPbN2L45WvWlxX0yhIRpPrUH6m+no9ShrFLmJxnfgoCAk62HjDnWRu
7A1l9nGlwrUMnhhLhcryzmXjIpldjXkfSEkyVuKjr8vPygSsxdwlslUQUX/Upm8PbSU+uLn8HOjV
RgZnX2yi0rMOXkK3NO3N/24f63eV6vkMq+AcCCloLhA6Xn+70phl0FuF+Gh6+bBNdd/dIQUSnqVM
aTax6FqHUPSj4+iK4d9cxxlzAyfZ/2HJo4Jye51YOwy1qkPpGfUG6/F079KqOOhmXBxRmvyv12P/
CHxSOIiR9seNonxblPLANSUod1oXJY/BmPk/C90d3kq0249xJmt3TaDqTpHWks19jv2q2hb3PGTW
i5Q2q+460919PQM0MQHnEG/AYMM//noGDCMLw0bOYRdKjb7VO6jjXSs9RaFsW1mnwUrmH1ddiW6f
Ynp2UQrFSsCw7JVTVsCriagLZNBUbr3+Ca5uhLKXwgWRU+GsaMJ9o3jVriiN/i5Bq+9c+fHPbmzD
u1REQxCDyRzeQajgtRElwX0cM6GKN0oHnGnbv3odq1u3KjFojqHfh7l3LAlyDiFP9q4g+tl1Ui/e
V2aSn4tAqW1RQHrfHgcYleOg6A+pG6gbM0uEe0mRCvwWU+56A82mIL3c3n2fXLEIg1Ann/R8EG2f
3ydFL+RhU0QwbAZF2Kso0bu6UiG0EUgF12VQN/eJYJXbMhqPcTc+10W8jRWsb8W20k5JSA+WILB2
n+l/WluKGk5jdsrK7bq89PiRcEBIq4gxeAiuV8f0wFGVZiWAFVeLczX4SCbGMJdCE4xKUIb9pmoV
ceXFW958VGppOlHysnj45sp7IVZE+cTHcArPG5/RDCsfRD9ca/FNe/tq70/kIwVM5qQHggDa7F1F
v7ngIxBQENn/8qB2u6zvol3dhQWA0lUPguXtR1GB5hFhFPV9IA3TV394P0ydm1aLB8kJoxx977zS
qYk0ffWWdaqwK9wSZwIleBwqST6Fiq/ZUYZuvCz01VYO4/4Z2NtaaLdY3eknIeZFbMHFRkPl+iel
FRogxoCSDvJzb/yV2HGSJ7+TDJiKp4rB18FdE2JfrO37kCDaEe8hz3nXz/0wCxhE9/qQuZIzBJpn
18iebsM+61Z4IItXDRUkepaTyCtNIori1x8mishWRzREHbWUvL05xuZbg3T7MREy5fn2OV4Eh0Rm
DEMnigmEKTY7IWHehcgOI6MnllHzGER3jVViBGhZQmwjLqSINi32nYza+xmS8MrgS4QMJl/v4pFU
g2i3zDERY4SfWaDXidMhf3dAetE9RppRUpCQJIib2FuJu64QX0TTz3dtFUu4FGTtLqEovsk7zbU9
Tx9WrvRl2D79KGDHzMtEKZxz1s2oFXjY/cQJFLU6UdQWt1mWWYfIK7VNRNPo1IryF1/r7UgMUW0K
oqMrx2tl1SUWjJ9BdWSStyGNIJG43gQKkEoMfrrYSQvpYRAD7wGtTWVHlA2QSSqybQynY2s1YrTt
U8y94yhdCa6W54uogtSB5IFqwsImIxm9iKelhSPeqM+qKninOkQ1S/DzeouW1y5WirUj/clXg9MC
IA1HR8QkR52OxocDFiPXWVdJFjtDnpbIsObWj9IXcKOrI0qXnSkC76ByEFIxY5NWxa7qLYoEtw/F
8pRf/4hZXJFQI4rKsokdIQqEfaEL4S7OQu/rP48CuZ8eDw1aSPhzeFhSW5IQJaHvyJ0Pxk6UhG2X
QmK6Pco7G/X6oaAMQ8sQ2jYigNRcr2c0GES1qIfUdzyr2/KYb5LoNVaCLVylfa+9WfIl1M618qp2
qW2E6gYQ7caKm+0gYDXcPBrugB5zgE+huKmDn/IYPSrpWVP/NJ6KYfyz7H91e1wlIqCXTWebFVCT
Ij4Sme/NtPsKEere9NrXvPyR4ZG2K/NfqB3/+3pBAOQNBETAQzBnJUP6abwmkD0HT5U7MxFkvCKq
1YhnUawEpGACIkRKcCIJzONtNGZ7IpTCdyKE64+5Nhi2C0PvOFjZ3hcMb4dFR2l3ZmjZBli6YxrL
0gaAQ7Wyop/szon1Bb4Z7CzJ3Ox1qBD1sBr0RZyuDRWaG5gNilOF9Pa+WR5+uGXsm+kGQK52fgvm
jdV6gZF6TjqWL504Ws9FZdQvAhcVLiiBQYrDBv7yz4MSTgMHIa4HvDUP6P0KEJVvIi00ilV8GjGK
uANYjv+K2+/jSGi3RKJrTqfLDyUlZiJJVbHThtx+fT4qtffpCtcpqirgAzU91F5Fc6y3ZtpLW7aR
dxcUSXy4/aHvNhzXp5JRAScBNAGPg0rF9ahWQh+tGMrUqS1nzFxb8vE31GIUx5JNBsNg7PYNHO30
pQeDK3YvsUA2p+7c7pS7x5xalR491s0J4ZaNYT61wQ+1sGx9GI7RcJQU3Gmgf8HNSrK90vmbUHmW
kgfFfzQsysCeVj3po7QfRDDrVYzGY7UJeFatINm7dXKokMpspXpbI5dpVNHPBODzbojBzJolgEW/
xi2oK7vj7SmZMqWPM0JJggodbrPGhLwBIHk9I8bI2Ra7oPuS8jgcCxFftAIzyKOQiQq9OTQUaqM1
dkmjrl2R71Hb1dBo3SK0QtA++TlQSrge2rQSf+RRir8glClvagRon5tYu5Ry7Z3wb6GF5jHXrpm4
OyXkeOtNpx7DGiR5og/IZbWJjCuvHpzR/1FtLqFhX3BlGpi3Po8Jtlu9+3p7shb9PqQlyPzNSXaQ
XbSweux7L/LVUheeSL2PiKjk58wQAif342on5Fp5FJpqG2tivhU6ApihF82dqwrSJTQD69jXOBw3
lNT1QcZuvJWU58Fsy22dedElkUN5ZbsvAr0JsQMhH3MSblCaH7NDlglW0RhtqTy5kkeiIKvVHiJB
9gbC/IfgNqiQIWJgi7KbPXijqW0K3WrsKGibrVkZ0R5LpdbGPTz8xycY2B6dvSmNnRgcVIqvFz7K
RiGzsl5+cjPP34W6UG0bz3dXKkfzC/t9FCgymI7BwadLez1Kn8d+2o2TlcYQ5Hvs9zh2RVGfbm+J
dxWWj7sYgB/AK6DdIPwI6efvQptIsVTHgvYUSlax10t1sHOUXuFDiz9RBjh3kRLtIjN+0SeNjqFq
dmkb5ruhR/TXMutylyV9dLRSSzojtvKtxMVn0/jPvh/4SCWbX0NN7LetkmZn6uw6twMZEMoqhS17
kr9LVaO4t9xEO/p+ntrSKER7irOarYqJgXJnjeobPtV2Wqjqixnpsa1GRoF+nBmvvFyL48xEMAt0
FLhciUPfN+OHGDLIu9GqsQl8ItbZaXv03u3Bbk/BjjL/XW9nD/4Wip+T/6j/BM/uyhM2bZnZKkzo
eoA7UzmSLPF6sRFarmW/rOUnAJ9HWJxqaWx19SCRLtxe7wVZ7P0zQV0gSAURHaT39UhYL5oJp19+
yu/Ng36IHvt9fpL2MK033k7aiPvEVg75a7sznrSDcRa36cHb+hthf/t3zN/P+c+Qr39GrzdN0IqF
/IRK8EZDCi7Wfij5oZR14Jsre3x+koiVwbVMsReRCVIis09Wlama4qO21kup9mCY3muVWtZK9v35
IGCnKevxMM91bwmoitKNE8DTAW6KWRAGOwzkgpVPmR74q32CLgkQCHr9k3Qdz8/1tGmdj5TrmKeO
3ni4N8O1Rg468yZmvrtFLOMHrYHkUoCZs4VoXNs8y2+csIT/q+ZQ1p4z9igOD/BQGb0QIx325JBN
GdaaceVsFMBeE8oA/92pvU4JT7n+xiSm8pMgPOFQwU2azQjs+BiTUD/d3oFzcOT/xqEGjgYItTDO
/PU4aIy4nAY1cXox7E9+2nd0ajM7yyKD51yqMRet89IuXa3cmhGaroDhx5dKE92D1OJJVydttvk/
0s6sOVIk3/Jfpa3e6cHZuXa7H4DYFCGl9lTmC6bcwMFxfMVxPv2cqO65tzK7zerOzEuZqZQSigiW
/3LO7+BMmHckVsvZ976vthHWb6lsdujEerL9cVzoF4esv9oQdS7E+ARb+HCYI/HVZ+34J3v0X4qh
f7wi7IWww7oqoH/FJ3i4xlvD4+mDLLsHn2Dcq/A5pTCCVqD40CrpwKgUJCz+7y7m34+bYEOEOzgq
Kqxnf34nPYSQORjmGMhokr6widEbYdHSmWTqKibzj1r8WRz0vzlJoEiBQhkDNbzcXxULY4IHiZOU
fTB50h9bvxU1i2GN+v0c+V9f1//ovs/3/7iy9N//E19/nYXH8rY3v3z59w/iO38y6vt3c/su/vP6
o//1T//+85f4yX/+5ubdvP/0xY7DO+of7HflH79rhAr9fkz8Ddd/+T/95l++//5bnr34/rffvs6W
m+tvA2+M//bPb52+/e03TBn/cCFcf/8/v3n3PuHnHr/DrP0XcKO+zf/yU9/ftfnbb+SvV9sDRonI
ACYIg7maN9z363eC4q8oyGBMwEMSexNMBXAr5bMy/d9+y8K/QiMEsxymX7hwoc357S96ttdvJSW+
hTUypjMYbF+luv/n1f/0Cfz3J/IXbqf7mXKj8XJ+97784R4Ijth1MX99VEOocj3gz2fbNpoemZOk
r9HqIvipymaVg1njmV4qLpB+cfAjK88q6DTAwMhJeiWTpHtscpMTFlw5vdtcV/xox5n8WDUKk4Bm
3ckzn+9XZDE+F50Tu1XPTD1t27YecoQ73YcIAj+j7k3euJPqMAPgOFapES3SnlJEUlG4Gz9nWErD
niOC7GNsGG+bArbssIog218ayUYFUSOCTeJD5oLkyY2DRXJ9CW99g/g/wwHDW9e26eJFLKeymzKy
n8YBvGlbIEJ1NtGidogY3Ow+a6fyu5jbzB1Nl3bzrm2DJN6VPiQr7GjhkNdeQ5lWK6IdR8Umhdx3
clrTU5AnS/EYwdgFeTcl63pK2imHPmrR03gT5gHD22c7CahUvB74BJfOS5ukFL0jk93RlJnHISBe
/dTPG/vgYA8A2d0ViGvjBdP1FhW+bUSBaWg1Cb/cTmnRgtq4dWzEpJ2tOQJFk3bXRqrva37NDAF1
K59raK1zVq/tkkX7FMLQsS5Z4r8ZRHa1FRMgLRzEMufqvgc53Jw8EigQQ89zhJHSwDOsTMrsQ4S9
Ht2tfB5vI9A+1gqeRQQ8R7IMQHWhCf+0xCkVN6rEIBg6bPSzWvv4CzFTVjywEoXC3vQD/mCgeMwu
2fAk3YOuhJBqMKIFQiESbp83ZD/ZeioFB7Egn0p9MsKEX0Ji/SFsew6kuR+6uOZqyN1ZDar41Cdd
PtZD27lDuCHW7niF/b9sRFFZo982D4vD0qmxc0afS5MrzKyjgH91cP19Q4yffMPSPUQCCFBBMu3y
s8UQMKhst+R548qlQMpZmG2nkongeSz19Fiui7QNomdyQJ57eU5shyaesjx6EvA4wVUUeUi9/JwO
CNjsxteZKHmv5hjg8rZ0+lgMSxFWuhvcAED+0r6nEwU7Xwa6qDFj3g52nsO2inM1LVhnlBmwqgNS
Kms5kbYuAs/fJwAYjxnyYV4lsWXagGIzf8fzVCe1GPJsqXqkKoS1cvl716fRVseknR+oSlEIIgRB
YtWc53iY8QhOuzFEDOBCS0C0bNhhcMYR2dTVNm6H9yIgkT30Q8D3yq3u9upVvx8zy93epYgcqCDD
4reFTkuHWA1tTYVYXpGeMkDeb4N19OGe47L9kiFcAfSUaSHiT+run59X4BtgHn91Y0DVgwk1lmE/
37QmMpowMRkBc6sBZfeYqe5PJiH/9ggQ/2PshNYedc3PR0AiO+qOEUcA2Ett+RHg///PI/xy4y2F
dfEkcIRJ1hSvAUEJ/y9HuGrRcVld1ei/lLdk6zROlxQD0BxoasxzBvUnR/ilzQMIGYXrFZUG4wZ2
79iC/vw2dSLsZTwgOBZC7WS9RSR7+LTpqfhIOww6zqGSguOVdaaOxoLf8oS2u0jk7JakXSqbItZD
tgclcPq4Sgg3aw2f8vamYGGcjhLJyeTQpjRcISQPhwn5g6P4s7yln3tFvAKcPdi7Qbxy7eL+RQEn
53GVmcxJVW7kEppvRTneJHO4w0r1T07a6wf630/afxwpggMDoZ4YGv0LbyhIiIagOiBV5AUsLmo4
L/n2wPvpzwBR//5A0LxhnYsO+Fczz8Z4BrFBD+UHpBcTvEOxm19p6d7+UOn8s5b4Y+3wr+9cDm3R
7+IufPb/chFCmzIjLNpHVZixJl7CGTH3xaeVXzEQ458c6+cG9/reAcqAsc31P1iu/SoKpflosEzm
V5LceuLD/uqTX8UGIN+5z/+k/v5l+fj7wa4a4Ri2FQxCMSL++aQeQc1LirVPqnWKa5a9hnGDZ0QZ
wJpfvOfLo+puiumCsfQ/6uOfyuM/vqGwbPx82/n90FfYEhbxQIvD+PZLc+0SodARqriSUWqfc3RG
WeVVyfJ6Liz2AMhjievZs/xbxAJ204Hx/hi7Zd4ZvQLBk6iezkc86Ck4rIDXgasmeF+Ds9yjsktt
8CYc5uhQoYVTHeGReB6IFS++jHC2pHYwz62n5FO76fJzW2QDIgQLkDurKJUtbUjGrKwAXe34jsaZ
803SCRVgERjGF6CszWkuUN1hcOiWL0wgs36fd5F7yUSx5rWSJNtBA1k8phbxmI8deg1edzLZ1psp
bMP43AkXfjFC0Hs2tnqrgriVtnZZsN2EItcJeHUlfQTO7TueD52v1hBZBhVmw6KoOm/E1lwlKE9O
ZzQ620JE2Q2YHfJJbk7NpxUTWaAPAv2N+s7cpxySzynq+XHKO7ZLzERk1Q++Ry6WWCJ1WGwW38aJ
0wuewddVZ58XM1wqywwVLgi3ebhf4Yf7MlDksVSwzwkUnn4EIl1sSNQSbSQn0E79gohOO59lJ+Om
lzJ8KGNd3BMVzc0MsvCl2FrscxeUU3WHqIihgVl3/hAhF2zaL4sJ7VO3MgSeDFLqCGEKel5vdaA7
d+4yvYCkQFoNUtagzWgPOuptiu1inkPTBBTvk+B519eaFuOncgPzG/e7Yzqv7b4vMAlGYVg+OY57
+AFA9T2yMPM6tEiWGNCBvAYZaS+BKqWp4XvrLtiyc3eDDzPaa5mv8Am1yw3mJRDzhApI1SoRA392
uGp2gRyzdQ+KUplcbDmitY+iPk8vBhDaw1ZkwSswEYuoSmv1bskGuO9njzSSexQPeS31IIt9NmRi
wL5zVrfWLNtOI9h4rEysKPSFbT8/WuNDAeKiL+15wlv5oewLeXJtiYcH59755xHnTnxw+HUZwiPJ
NKJWYRI68GeTULazUQcsv+EZguWF88cULnkEdNBoLvadn0usDxh1e22wlwB3B76hQyoXxyJMpJAe
8QG8Sz18Xa4egF27tiYAoqVk7gnSkuFdY+A+n+O1zU+MbxwKgXJmmIICMvycjRz+AwRN6BkCLD+l
jczU8FluZrju9QHmbRsIHKJDgp5src2AAKBrlHMenKDozCzEEER95CPA33saadfEbWz2PPHlU59M
4z71yYL8ZRje3xHq1e/Bj3PHwDt1v2Lhh/I5ET8icl2ghFO0hyGiOA5Ytr8XMnTA3FEExq8rK5Ap
kjDoxyiVFl5B2y5H7YvgRbcDGMLcTWEOH5jtv80WkOm2XWhQB45vH1UcO0xJBNvey36I4BFrYbHP
3ZLe6EhsHS5dku3h6TRvWdwX7x4ZcbzKVxsfAhCq7hegxHZpkNKtAuh5uqGZIsF7rvsYKj1NERra
BeXY8KRdWSOitQswHgx7V/e4yS2HcWP6kmz+48xF/z6piV+QFL59HWjWFgc3TfDhohW+hqxNfegO
axANfa1EC7kSVV1cTTpQBwQ8IugYiRPXGF8WTj+ckUBpidiVjwv6+OwQgqiQnkPL1+hDn1Ms+0gs
qG9G7O+3S5rQMKpk0PmwnlKoRI8BcLVhlbV8fUCH6eStIgOzr5NNHXxNMPcnkmKmL5Im5FT1WFxH
wb4d+nCt6Rqtz/i7eQPDgHvHjG0Rnwy6pdpOCW4dPHN9tsc6zAfnGObn5NgHKMag4hmWA9Qr7hAB
RgFjYD7M37I5YR62ogg0KAgyMYvzwbbLWQnl4hLq4LEP4bjchyWnLxvWCS/crunOD1zclILARIJd
f9fIwvjXQsTZdiGahreB31b7LFUI6TalnN+bYOgPFvuSL3CYIpnKlqKP9tm4iXgXzn0Rv7DC0Jqv
nTgz1an8OBvEaJ1kS5zajbPfygw2aC/cE3q/YbthyIqe97nZouQ+N4me3gxwDnKf0MjSB6isJpAJ
bHhj0QOSz8wikbkpaCoT0D/D4SIJWx7QgW3JkUhQeY8IpO+bbom6O5Lw7JELGyX1lgGxCF5yu7TI
UTcBHnYSKMLuPVP4XO/yxHpglphfi/1gN9IdVyd99GrGWaDRytx6ztXSHWeNEM1bj7Ved23D1clH
wfwEBnQpcOUA3nTu0qsGvwjn8p51Lip3K6I+xY1fkV1WQ8nvh4qYzk61bZWWumqRc0LrzmdsP2gW
KlzfxTaeg3TDiByxke3jUuJqOSJyCyguPBvUMcXgZbpT5awPNOzSj1N35dINGDrArEcWc4SgYvrY
BW5723ADyPddQvleB4UfGtxtl5NkGcFVkqUaOepRj5yPUNl7syEg+wIGxErqZPEd2Y96VbKafRk/
JmbjeGdXdxAaV19nqAqr1rf0KR51iJagBXFjiNrdZotrcA6qikMOayatyABsjK2QfoSWv09xB8s3
Mh8QDk7XiiHb4AQ1OyGXscwcUuXI3PLHZAbXCWFVS/g09WnADxq6GUBPwNTO71K4Lh8DNCl878SW
vECw8YjbNBmaPlws8pTa1Q5v4whVzt0UsKHONZd3UgRJAY6nDjEmAtvanucIXdQ+ygYMCa4TYY+G
V3k8TJGcjbHMEECEMqw3Swh00byhtELsFZs+BytjuO6WwmGmo93IdjymgsGxvCa7WGIi+SUIJNlN
bgszDKpEeExSmK4uU+uG9EiLOBgbogbiUHl2CCVEGC30Cvc9SbWr2vYdnbxEekvihldnCMVjDLke
xV1GNlh21VqUvAbQLRIVCMPdaWhD/Aq1bOnbVoaYQxTdNUwNA/AR91o1kmOnOU1P3WZHfqMBkG4K
iSCdXTwh3OCRtJtdEIM2j7Iutkk1U8C7PZb6Gyoo4Z8hlNPLE/zfNaF0uIHzVTUcs5nGdTGkBGl/
1yfbeGgdMq86sLzr9prG2eHqnyppwwSf8LoeVwjhdqxI1dbMXVZcEFka6h8yWPIqWjTmaMD+HzQL
kGPi03EwiO3W04KkISfHXbtEY3m0YDzdIVAi/DTJVWDdCrznDm5cf560WKHNNiWCpTBhXaHYy3TC
3hzmJ32FdN1IV3r25BIZDckHUGXLBVq4ObotxyRyFewp7MuAhysKg6DsTnzMrpTt0WXndXHZ/QCK
//3q87l4d8B/dq8Ay4gm0ls54JGW5Z/arlX7PhYbtGzOoZgIwk/BCltBjemwfljjiI/VNAEoHU2k
wNChGOZdWbopABmsL6J90QYxkHj9tp7EgnJxP89i5TfJFrRfpgirXTJBBP8JbZTd6oQKHzwhKa3I
MXOi01zhvffvZmhH/y3KeSu/EDUTurf5FNgGZl81PaVI9DkuRgrkcqiyR62FMW4zjwWZGsz6yl0U
I+qh0svaA1Sg42frJ/QJkwgB6sOQ8BQQOiPkNGmD4oInxlKzHrl2VQ76yQ+ejFefd8FADR1PfoTU
Fd4f7nmc7HiZ9brxmwpOo5cwo8GteBzKoQXvPWTPQu8NSnmNyVAFiz0ugHCNoVrdUoNJNSAAUOGg
jtyQwrZ1LdqNccsf4HyS4BVuurgr5MB36DLSOxt69FDJZH8A+c9ecMkVh1xAO6dLEe0DSNV/EBCW
cZaHsz+5sGzdDSDjMjyDrhKjavS8+woknD3IbRPBi42BggS7oIA4Zx4IJ9caNYRZEKnrjSdDCuUd
otLQhZVYqYyrYbsrIGCo0GZBm2/G8aIZFLo76Os4qY2co0Or1nY70W3zSBUJetCdiZ7Cw+Q4iI6O
LW44BRmi4E5qkKCIFCyb4yrFSftGARtltWWrcDuz2ZlfRru589xHsT/httif0FS1rGY6DumODM5/
xdNg4PW4TTGt4JCLbjp57buonnBUbvp9xpb8OHTG1XMoMg02R9e7R8C8rzLhDDF2fmDyi8z1cnsV
RxzafCybdi7tWkVybOeLDah7CxezqCrHZtBeGY6ZwW2zMysMFRsb5GXGFD2/Ma0Ypmdk4mI8afB5
5jsZi/EtRlM8gsg8LY/rwuIHqHn050KTcN31a7aduz405yVlyfsKYbKqsYgM+e3mXIjsCWpU/5i1
MMziMZlQgAZt4M/B0nm3w8J8vRtzw4/wfSl37U1GrCplllZULOqr4NR+COB51idMHccvSQclZ7W0
Dcw6pdhvnrTjbSr77RNEEJAZREbBXRiDYgw3iB4+DoZEkM3gsQuqHWb0rJLL1qONwfPHVLD6lU2Q
KdVkcybxCNC5uCB1Fe7goUQdbzQos1NpWePZiC/LctnTcTF7vw5QShEwAsJQIosLdjMO0EBYHMql
7z4PmK49C+iGcXG1xVpLw+jDDDXJqyJoWcEmGz+kmEXt2JrpsMLQoP0UKZFjQEfkuYiouuu3GYdd
RYfgjqR3y8cyE/QHm+EjwQqmXA8lTJ132eLRl5tMgSVG8EyEBYqaD35OosMIrZ9+mZPU3yDnl2Kf
XkTbHpccJCssSbJ6ctnXTEfB7YjZ+gCDe8gfUJLOn+xCEqjh8OIreL1QACVxC6cKB53AV4tJ0Wli
KRSdrlvoQ7as+jLCuAzYZYwk5zkZ9vjT5UMczeTZJeyp5SgTUkw3IMGjMA92CSJzmzWU2w/caMjN
ULoy2bdZ704e9TvgmRvnH7Wyoj/gtyV3Yx/DeDUp6C3RycZfizAfd06B1+C2nLiaC+1INcAm1LRY
6X4q5BQc51VgRgXrhe3rWAd4ZLC43dYdFqxCoLCbdQM3UfEaBFcMKzrJt6w3yXyKdIDA8lFm/IZG
omhKeD7KaoEp8iGgxfopUN30mEnS1WnQrWeGZc3FIc0GJx1M9XdzkU3Hxcfjo2pNvguxUKp5zkD3
0tCcZWO50KpA815p9HsAHJjMfbY2hSszj3R2HFZ8Xg1OgtTu+z4c850I4RaF2IcEFVjpOJeo5O0L
sIbFYSMR0qhVS7D986i/ZTScexDYjvAADie1lrat5jI2DXeLvpkQmfFcYpXz0ENQA8Z6urbZjtJJ
qGpKg60BYSiG5s9lYOTplddrtoAuJqkfj3PUYmIxJ5AjtlaDeG6J2xMX4MGDMB/s4vG/l7GZembr
RIVQBTtfDmjT9YDXyxlZHwJE2KFNluqS2AXKUoH1ISKe6SF1uK+lxANBiZUDfkiX0/TK/BCNhxH3
DwBeU6QLxcKXjcMbUdTQCiwXDnyyrhejUsQyj/MOT3r+2aa6NrQYHltN4uVWbDZtrsXzC1z2+dNk
ZygwyJzb8esGueBHr6Cp2wdbEbJ7vB24fFax+Bxu/Rl+d1sw/HdDgBLZsgxLv+tsEHXAWoQA9825
P9LBhP7CO5K+zzQhuBljLtqoGI3FntJAOchYWbQL/RiWTUlkPgC00o572S94HBm5fF3azO7KJLtP
yNDJWgt0UsghcsvFLrh08iCM6gXX1L3mafE985hMeeDo4hoCq+2tRA71W6u9e8QQDL0kchj5ucDV
RTCu1KD0Ig8QLXRvIyzjAPHIdo5ukHtB4bBXMc13JYFbbi+wlwYqh+Ek2Cnsk+KqyHsJZgwl+SVF
XBhIwLHqHjLlWVIJbMdR/eLMQ/J2tS5P7aYq8RpcsMgbpkMIYBCIWVi870cYzKy+hEzQHTDR34y/
groU+vHvrc0CsgvaidScIG40hYX17FQ+YzMJbEd/dMCRvufJlBzCfE4aaWfqj94QHNrp2OPKDhf1
EAWCfFgZPrhyDC2AypNrwok61EPEtHcJYECykhJyzDrkGvAAQfXzLOw7EtqWW5ij/WOylPSy+WTD
XZZgtXaTHvqHEaff0beGmVolqMcPuUrtG6BcOTRkZlpxt53lfIuZvEd5CAM1Yue6/kQK9LHon2T2
it4QdD6o/3fR6Nbl2EFF8U2gqDQVtLdTswicGhVxIdSdmE41W0sSg/HJuLwa1MFf2Jzhc1AZWscd
bFA9a/piLlFuh+jJbnkx8/Ko1EBt1YvVLhXKTnnbAxMz7FGyJXE9bJ6/lBPpkQONNcmHtV/KuVI2
xo1DJhC5VgOCCHO4BNi8LxYD7tWs0VtAdJC6L5F1lF6D1y1I6kyXhxa1/vtoh+zQi2V8DxDOIprc
ReSm3YY13KN58O5AZfkBl+XD2GNyAEl5WQHmnAIfpmyS7ktN4ZrjqJPLfY566FaMJoIUuxVlM4hO
vQm6JLXSGktwVk7tR4WWp6wjmCLXasZH9pphCJtjUzTo+DGesSxulyE5ZRP+/n3ogqltEMeHsile
Iu0b2rdOV/CTYjAYu0zdAiJefMNA8/scIUGvH4G80msRffApncl+wyqe7bocho7YJPZAVUR/xGz0
AnVCi8KzCKak4vmMjXPlfTld/DAOKS6FvoNMSqcce4ps9u+AG04hvH92fU1a6C0q5FcPZxJzaMat
ZSQ+RZsI7cFugV3qwiHXc5dMmR0RLGHNuGPdpIb9EPR+3Cn4rWVtwmBpn1emlWly2m3LHgtmmFKw
EGxvi67MR3hOxagPI2fxJaAmiqty6nx5RDTytt71JCvBOFApuOIITqVfCYbjSz0G8N8OCYeFqU06
nx9j7+F1hk4lg2G3Iw5BqVEPg1XH7EHMfBsfOiKLZyQohQtYf6O72Nzi78jBihlPpRuDoFYphixd
NfUCFI+ozIO8wczeYvSPtwx5LFq696nXLqplLOX7gjHd9g3JZDO7X1D3ngBCitYjh2DAVFpE0QPp
5mxs2pGT5+Ba7R47mHL1sZxj6NAM5zuAbacPqs30E7JWU8zNZUi+bzTu9ysnawCCBziatV5jYesw
u8Kn8L7vV7gJMYEm4R61Cb1NkCq7HVjQqQfdRfboICVAG6VAdTUtshZQ1rk7HmswlHOyCgwUwhz/
Klvbb9zbUNXBkI5xjV1tpyvFB9BdQ+AIk3OccqR6Z7p95XAnNRNkesUFspnZoxPGFP7RRriwEYRR
LK8TUAjwbQIljNKAdNMrqLyj343SAvOyLQFsDLbD/LSyQTe8UoVxAO7NWQBYIINiMkv0pTMtbsz5
eI1SYQU2QPP6joON7Q6iH/kUbIGCpk2k2KzhifU9gQv5niFTtuG4V5jDAhXmjmWZQR9c6H46zxgX
Phm/JYCBzYj8vtDUlj+YQedaha0lW9O3WiMRM9w8yBp5lwxVv4ligd6wZMeVj9C+zGsOkOk0JgHe
mmWGjXCUn6bUp7fQvYtTWBr3FMbhgKcrW1jVfi+FQP56oNV+KL/RHDD8VJEGi05MDlYUoKzOeDgH
WMeQ8LsmrpT1sg6gtXDeIiFl7Kf+49D2Qu2oZWjNQoXzGTvl8gVTQYRSseeWIIYJBI6+BSGs0wKf
4hUWhFwrNBpiOE+9N0c9ZzlkKgA5nz3HIOQSgiHZ7ZPSS3UjjDPiZAfOsTLAR32XGAlSE7fLsFVl
Oy5RpaIt6M6w+mFDOPHNXJK2xYAPnzjF/AwtBfsQcuhSBMdiCLL7AfyC2fUdBvQeWysoSpQ4htgZ
PsrrQ7dDcJ+oslKMqi5wdX/Goo8MteaRohXO1GRHFVlRYPItetbTwD8sOUclOGLuiLcK3dt+xWx0
ROwEw3OBywLtmaPKA5hAlvyNjBE9B25C+IGaDVgF6RrLqOY9uelKxNU2k5tlBGM7lV9GoN3pXqmN
uY9CYGdRydIhblqJq19Wgaa4W4LWYVWHqc2DcMt27sthHR841nN4ZYXp2D0xafFAKZxHN2zwc9BM
PA9eNi0AwoRxXFbhhLFROsop3PFwC9HURVmEQqfM1ttJbPnHOLyOwrvAZNEu5iy74Fxq96ijwn3p
jeU3qyHJF1SceIdggBLqiF3Xy6ztNe+RxSav9KTz7RBNRWGaoeuG6FmiFCM1cIpkxmBxszieDdYa
i6Muw5YgK3yVFQFu1yxbgte5XeVxyPFIrQC58F/wwZFbeMOG8fOIl43oRRoFT1iKMixXlrHfMLjL
4ydniuA6dGx1MxKNgUA6KDdcd0/LCVyKDtCKTgh16HS6PQ8pXYAOcOv6Yjx8i8J38cVjXP2ALfrw
mRupjhBWTuqUT0aMx15xqMDWNNpBO4gZ5dR6sNwTpocnTrwsKodgpa3BYKJ8mpAdY26ZCRx7NMiu
7eqpYBt646UgSDK3mWB7pnSJQSLvGFIrTJ79CCB6YSfjhMGyZsL9sY5Lpk8A7On5i8ASx7+AOE36
R91Oo8Mp28XwUvsEI/20ULBELgi1atqV8hftVviaQl1gio7tehAgAgpj8/22lEH/YFojsPqio/4U
d910EuHWH5N+jhFPP7Dtleo4ge5xHZ8QXoa5UtK6NsBnB6ByhTlHKKtB0lXVGMeIEMmfHaF3Yxr0
4WPfe5zhA86t/JzikX2aJk8Q7I4tM3rSHu9+5YvIvkPBae7I6CQEXbrMHmiE+3DtpJnuiy7XTzHa
/qTKgkXQm9Zk4qHryGovLoo4/Hpz9ylDIaSrZW0xaxxCGqPB0f5dwved17bTdKk7hYdLHeG5vZ6D
raO2JkkHaAB4PPQenPZ4A5mwlfNHuSFSldEsRDfejQzUTigQqpBo82zSTD0DZAisRpKJAMN+Ot8U
m1R9s5XXtI4ytmNaITcLQpFJjhGGScJOAGmE7AF/e0AaxNqY5OvorTovPFX3JENhEiVyexXS97cz
aEMNqKWiIRtbbjKMTeD9TrE5ALxZBb47eISOInc3ZoXilWRDvj4Og8HmMw9V9DBwG31LQlH2TU/j
ZT8yiDo/gWQXYfbpoYuosHrMjxrXy0mlg71g55Z/JsIW56s3G2N1Fcqm5LIdD06FdEIjSBERhBSJ
h2WOlgMc65LhIvTJS6sZ7rCLxQ0pNxLKdViaVmwtJ02OkU3QZFFeGrmDdrbcQZK//cAji0C4KkAz
aNOBvWur1C2khT2yhUaoCnFa8Rlxv3KZGx5ACVkh/VDYRxnJ6F5TS/d0WtY7sKeiN6IMuSCCPd1J
gV91pda2Nac6nXZUYoUI6KPYAwnvcZYkHHEsLsyWXbwEQ3GD1c969R3xPSrncEOKjDBnFffdbZ6K
/DW0oGStKrJ3wtnyiKQz7DsZdtDoV0iHAT4WYxw1KRb/33AttbtF6PJ+UBaTKgaSp+yQg9nB3f0h
phYSSsFM0Uz/m7PzWo4bW7btD11EwJtXoDyLXjTSC0ItSvDe4+vvAE+c3SxUnUJoP3RICqmZWC5X
rsyZc+JO3hqR4F5ka67BNJo93ZO+nPxxPWK/46QTkh08Ey67lRvjj3cE6SBg/S4U90jaJ8+hVHU/
FDgLU5vEKGh5z7NKBSUxFF134PjSQ1ir+q63iHNtLe4nrk1RSJ4G8A2UM8Mi/E3n2/hdrjQqIyKV
tnJHunJAj1esxVufCiBzoSa5u++UBsQtkmjKb4VjuHVF1S1XSh3StJ0KUfzkeSZZB4As0lNHDpNI
iqybXUVym258gbInHO+x7HjwTL4ko5tpa71t6MOqaK7jZZYkzSoJlRHtJssT6JNqDJhriShon4ip
EdLU7I3xtyEYe7sVku4oE9dZ9hDh5TYZV9oNuL9G2sZjkj5oJkHO4NLCTOZVqjyeN6JL3DIt3Mat
CKrvyXOa3o92LGQOSqlNxS2qCCsvab3bJkCicaUMad2+wvXdbS1vqHrUfASNhgx5VMk6myTSOOLI
2Y7CKK0M3KTgVJUu2z4l3TGG21of8i3+InpweyMKDpFXR09+k1KWZyluUNgcX6i2e9VdIEpuSP5Q
8XbUP71vuRBwrromvPMknSQ1QD0PRAlxergxUoEnLI96zsXIhNHjSfS86keh6CEm9MtfZRt1iaNn
dftDo3MONYxiUunKkPJZRdS3YofEd7aGsFZMn+i/oXg5pMmNixu74wmj3zd1Xz5KaH2GtiymVCwg
gd5YrsB7xayj1hmbnB7JKSxERqdSjbUva8muMfHDjmmI4hOFMxK/BT8ro+VXdfcDl017qHW9ue+K
FnxjXJQK2tWamUR2T2YhgZNZj2SQF032oISqfNungq/cgK3L+r2iB6S4zFLMHoQ6jSjutBwVKv3w
CKToH3ilqnE2unQbEt/cSMh//HTLqHuGu1WjAk/7z7Gkc71a51AqWw6ME4W8gVgb3Scpj9s9mWv5
FWZa/w3I+UCGXlMoO6iF9BMe7jHm7ojd7KFHZ3CtalFrEqINKm2NQWm9xb1YHlNt7CMbUutG2ZRq
UiROWQt5YRtNSNVLjKP7sGWCNoQJkkluKa10aqawPD5ShfCHZ5AEcflO2FNWQM0KfzdJI/yp6LUU
tomltP4DT3mz3TbEM7SGx/rEZkQfIsJrmZmspzLu1Lpq9mTpgeE84QYikEtixv0x5Mm2HGv5xZCa
nmphl62ZcfE70D40KVqN+09e8ZIh4Ofm7njEjhrpCGqmMW45aUOX+lBFTdfKKNcoPUSRpNYJACIS
fccwkNUj3QJF6CQA416U3FNfVdQgVrRA+R+mzKfsoJrMKwoQmRnyWoROffri3r8ZzKp/s8Yo0DeB
pZfiGo9rAcTiMvTeLLM0P7xhlBF36jLSSKATy3RNAN9Dhp5ncJNYJaGNZHbDe52q4T9Bnyo/C7Ot
BMBgqfnDB9lUO0qRJyXVfM/88ClfWLh46i+kUDujoMOtFnFdQkmZyA+T+xAFaZqxwGXAV28gmrOj
e8J6JIUJDERGUhVRn1LM7yJX7DqOYagRsEBgiMg1/PEHX2r7XyL36m8lK3x6PyMZv5NZ8rTPQ7N/
l6FqeB4KQYqpsgeBu5vCM4NqIamlDflsfbA7GWLCI1g0uPzdxJTEVSBb9XvJa/Im7P2o3GdV6xqr
Bkc92DTTpT2NFvLkqb2W7EFSe5a4QnfBg/sappdoPY4uue/IE6pXpenVf/yUAN9BMMTlMuFqrQ/0
jmb6ntp5/0gzHoTN/6/ux7RJyxYXHkRKtkK6uf1jNhUMbj4Z6KeoSc2tpDfhEc7m7qcc1gU5WFH8
fh1ue47qNWi5BPcBU74BhngGDc06qa38ZlBsuXoaAvk24eBaxrjQEnkBaEstcuoZRE4INtQZoFuE
ulYYaihIYtmH2uwpsGAgze6o5ebqw/UBXcC6WnAMQEw4dZTC63wKswWflSNmRkZ39Hmxie43SEAf
r5u4MGcWekhkeRTGQ4vnqQlNgQesiTCh5I+58S0d1yTxr5s4R0HDliGK9K5D7Elj/awVIfIzsDB+
oVKU7laFMHHobkVgsqOvLMCDTT72FD9uirTbcpsjHiNBlnE6mLSA5tQNMrAkOQKPpPW6QOSJsNP7
X4l5CBB/uz6yGQ/QBEZmyuRJy8sERY6C8qnBLB+jEpytakPl6bQkD0XpALl6YN2Gwa3nrVvKvfoC
+Pp8xSbYMxg2Gfl1HU7eU5syBOS9BTbOztonOWt2bVpvlCVh7POdB7HRxDcCytpACWxmJDfjJih1
QmjJuu+b19pc6F6eEbUxcywQO47OApDIOkf2dBQV+VOjL3XdVqvGKSTRabO3EP34cvBhrFTB++aC
rbQ/5eq14mFMbnEfhMbt9fU72y90GdCSgbOgzRil23n7R5YA67ZGkleKdp/5+aoR66ch1Cung4NC
LsIVpYQFCd9PbPzJJp2MTiRHkL/SSDpXvdJjC+ylL5EkD627snjLO6KBSu0eKyE7Dqm8bjr9joIc
OUqtBOeo1g+9qTgVsi1pMe7g577Nvf7p+kxcWg++ampwFZkM+gdO16OsBqpWtPHYbv1Plqs3IjGY
FqqF3Wa3pt44Xo+iZNq8WDJ8U9pUI1D+QaFooYnh4oLAGkS3Of4VerPTrzBkqnVeD2YWymOn0YSV
ZcV2V3grMh27iBQM6J9f10d+5s6n5fhicvqkLzQMcjlQwE8xWbqbXCPjAf9vR7GtgToGZaXrxs6O
1czY1G7/xViveSCcO4y1oGO4sClkGjwnrhs5cxAY4WQZGrqYCq37s7MLIHIIm1QxbHHQ1hQNtjAF
89ZfEi47c+sGrbUG3bU4CGhP5uIIniHUtVAr6Fxr5sOQin90UyM3klQv42hkr387JouGb5h3MAQb
0bx3Pk+UQqg1w7UhU9xKBEue0r6yixcu3PP9hxmLVkh56i1H5Ph0fbLak1uYqlzbkF7rcAMpDmob
YgE6uXk3cm2h3el86xFISDTRTC07dO/MFqoTWr9GFYp0GlZtNWj2rdui5JE8Rta4btMlDaELK8bl
qLIlJJFf56crCExSfZLs2mr2T6tLd3FfP6VDbKuwR11frjNLOHj2BINCjB1GpNmhEqYqVYpYm+1X
xiP/Mtt5LdpMRaiYK79eojI9JanAFFewDFk0AQa94LSona6aWPZlAxKPI9w4lfosaX86+kBSkeof
TEzte9p26+vjOztik0UVdg/ojYDQzI9YUyRJ5IlYzGBM1QLapOEeHqK/PciQexAzTexbMs3n85uC
NNMApaVOkbm/6/PvWunyJl+4Ai+sFDZM1grVI+K0md+nkJWbtAoTlAlHk0e8Wh6M+G1oXq9P2Kdc
3MmtR7iiwkdHJcWCr1+bRc1trQymFMvEmZUgHelFrleFUfT7uFfCm6HR/rhKV4PhJdeUtyn8YLRb
lVRv1nLo9gu78+zcweAg6eRK4TThOOiTl/7ihbuqiK3ekFBTktUO4AD1djNRlW+K2kLnVsskItRm
STDrfKJhDoOTAL46GidgLTg1qjZkc6h0UHSvLRi3f8niuHGjo6t/uz7T54NTVEVny9AQCJJQnDkV
b9CKEWIfEEBMdou6EcQVNwgIIDwE0dKf68YuDYq9qcJta6jYnQ0qUdoukCySARFqwPRu7ml5BPfX
HVtZ2F03deaaeQThSWSRgUGBp0zj/rJokaeELXJwhp3E0SpzX6uiWPFmd0Akr9P6F0XB6/bOjzgk
fayWjh4qaKt5i6OP7GWuhL5hj61a3ohuEq+oGmaHXkjaBW9y7r8wBUMyApzc1gQjp0MLIClWtSqi
U6g1o71E/s8O2iFZ9YOewYonBvrBM4b2hsr4q0FhfMHNnAUlhH3slMkLwOJ7tmP6dogAKTQG4bZF
lYRWtWKBJ+b8nTQzMe2jL4uXS2ZjSCUI9SSQ0l2GiNBKG7JmXwL6coqB2qsipR9QJxZOl8b3SiMW
C3fthZ06nTwCb9gTCfVnX5DEaEapLV8gkSaGsVU6ZnrG7T68x0axur51LtkCRYCMLjkCXhWztw0o
4YFUHlFeDJ2YJBxE6zZJuGWXpDuW7Mins1oKLX2KEnaoeq066dalqh3AllDEC5fEpR1ioYClWATK
U+7j1FDhxpHXSFRii0x6LHLvV2gIC3N24bjRbMc1J/EahAl95rY6PwLnFvMqKgGj2ZXSOprcV7av
Laq5TrN/ehOxMF8szXZCT1ur6WfMWgMTmBs8jGw8/3ctqKAYE0coyVM0P9F6g1B34aDN9MSmQGUy
PVGikpziN7NBhg09uMBqeG9K3wLvnvKfKu6K6qGTtyLFNTU4Zu1B7Lc5fWrlk18eKfY31kaL7DH7
eX2PfuZCzqfh32+ZTYMa1gF0LEwD3zJkW6++y8QfLjwFinakCVHXtkH/HLs3bthSJF3r0WYYFpIA
F7YVEYEugzLT2VzzK1FqdSXTS6YjL0WJjG/OhQWG4vpALxwSHTUMaSILItswf+M3gETphyaHS//L
HznTNuB3f9M4ty50/+9NTZRDKAWREoI1aHYeC68rVARYdJsi0VsbDI95pd2A9/rlRvmSKOb5eSEy
hH52kmMi9TTPdQqdXBTwerCLFWFbFOYvJZLpNLa+/+3sYYaHEIyz+DFgZacnf2gBCg2Q3cES2h79
PqECDSI5G9a8PhcSI583+OmOnFwLjCIiZWrjfzr/v1wSlipURd765BnCDrbYnKz/3pMVoXtD17II
N0pIDWVNdtx8U5W6R1oxGbmthCDqBocsXLCnUVN/jWnMNm7dMu9+T/Ii45HWA/DwBsW5ZJUlGkFu
PVJQ2FBNi/8MLq1NK30MtFeZRskHsYzRdDWpXBCHdu233C9pY+mRoydVlafxVlXCHmCKH5Qvhj56
36qgDr9TzKj3Ydo3vxGqq/f0LPThgoM8j38+E5tQuhDacUvPzquWx4NSBABDkuKfwIJb3PwoAuiP
irsw3Bvygsc/jyKnl6JJelE2JqWtWUhCAKuAmahZC3OEOsh9pHZnS017q3KTKaP717czHIbQQ2qk
NHkTm5On+LL0kMdSj68sk/eiZPvNGmXOjTHSt/932tmTB+anIwwBJwdS8IT/p4ZkrWwrLYwsO82+
K+oNWvDXz8u5S0PCCw76iS5lyizOAuLcotfQy2hiGsbsn5oa99gZr9dNnDu0UxOzuRJCoaXBARMi
PTbUJm1Oi2M00AMu+ZgLgwFCRR4O3lQeLJ/Unl9WZQSxHhpVZuJjKuq2sKQoSyYuDObExGxX12Pb
dbRsmXRaCvEqiXrPCTOx24006q+rTOy/XZ+8C9ce9UQ2GgTsbG3qEacbIEuByDZmirQf+GddyQ95
BHtm3MEvAXYEQh4QLN+gM3hSw94xfbpAsvQG2t0V2meOJIeP17/n/JzplHZo2YYYnhzQnB3VKpF0
Dgz01aRUfVIRcE3R1RGzaheO/rs5SguPmvMVnYjnYYjHm09M+7MAxItyXZAbUaD8G7jHsDL+dGM9
Ljjy86tpoobh6Uk2Ycpzz15q1CPgKQYaZqvtzyATgZobG0HJFlbyfOawMrFgk4oxuZpmJy3K6RTu
A99z8kr6Vefp1qXDthcMOoFKNAKkytxeX6pLw0I/2CBVIopTOHG6c8YmHVoBui7HyL6lOf2zAep0
SC9et3J+ICC0nOjs4ZbnxXtW3TF9BDw8i/qH0YZO0KTBNpVyyBi86MnQOmkhBDt/ek7mTByVDvHL
2as6dgWjNgvoVXwTajX3HdDlOqo4f02/U3CTuoaaie4vCWicL96p2dkpBHcFtwbQCyds+gNQtA0t
egcTuoe+rzc4hIWEz/nS4fEhbUeACA5b6gqnSwdpQUqToh84IF0PVSHSwDZ0N7ksLKSPL9jhqiT+
g5+IOrQy2yIqTHOFVFK8QrnJ1iZ6PfEYxe/Xd8j0sadh0nQf/2tkdoXRDDYMMcGr0wdd5EgeAOcK
muqOWIBQMHb/+H35fN3kOd8T9ZhPn8HOVKFBnR22FrJqQIeI42ly8Ogjc63SKNWX4i9J8h77qAUV
LL4BxiWBV6wCdLSv2z/bLhZPdhFmUM6DRJVq2sVfLqKGpvK4nVp8O7Et7Lozflmpof0slEZyJKpR
q7hIh5frNs/WcrIJiIBn2nTfzjX7+o5Gj1DPUEMLIQbUNViB8MvB2us4FtdNyVM0dbKk2CKkw5qp
45c/NfS+jM8Poc1uKylwBm8DX4btp4Cpx1c3hk0mem3iHtjzkS6vGz+eptpJwLb1Wz0JN3kk7oXm
rnR/G8Ze6xaui08C37MPg/6UmgtaTzDunk78WA5dVKh64IwpSXgSYKhLO1Zage0FbZbcRkMW6A44
U+DugaA39S5DXu/Bj2VhLQZl4+6SwPT8Q4kTGmziSGUFNFF+7MBBtquyHXK6wIVeuDGhLlMdKQLk
7ND3T7xeJIXy3hgBiD3KkGGzuj7nZ37WglCfCYchlhrWWaURmYgW2aYydHLSNUceUOMq79wcjZJW
3EmBp+/+C3uk2Di4ZPkoi5zOZFSOrVTpAJ8sPz7I9XcvkGF22IjqQuB+YdtSUqcyQYjLgZk/d+EC
h6wlqBjXUNxxMn/B/7L1BHPh9r00fVMSndtQ5oDMhUFY79HnNgqdOPwhaR9tu9GVj9xfcHWXrWhw
41P2mxDEp5MWBKLko5gTOp64r8ePESYEr38I2o/ra3NpzlReBFT+iFlw3qdmwrjmGnStAFnboNkK
gZZA+qMGAcRTYbYQHMnTQs+O1OfzgJuI587ZWQ/Jz2dGEIWO7HfiK8wRFizCfig99oMITHMAJQpf
oCCL/yCrZWxSYIIvMQ1lxwQkr/FAC3WeOO1I5LOlwgd63hAr96OCDuHb6HvxL8OotB00CQBZh9Y0
vqthJv38+/kiy4GcJalUMuSzx2HRcB470Q2cRh1Wrg+c3cp2lvvXuCGO6FczsyOTym5E4hozAN5o
5995tehoUUQj5uv18VzaZjpaeZpOtZ2K7HT9fHG/llrAuKWiGdMkxqT+26vqm2RGxRMPXeXXqPs4
wOsWL1xo2CHkIofD3hZnfrWyQoWF7EOH1wj9SGIr3LJ4//RphZoVUNt1Ry5pIdS7MMr/efTy+OHt
83nHfxml4JpCwZMf6GUHF2HROQnvgMFMdm6XLMRBS6ZmIYo5kiMpIpIUUfaa0/IF2haM8bu/pM19
4eCeDGk2jXDC1pqSYgfg6spDV9VAzaIZ/5qWlKw3zKcE5RYi4Gd3hRiIpVqCumbmzFUjlXcuzefQ
j22ubwr13DOoKCwj7YNgzpSgON2GSltOQrFTL1741uklAeTzdQMXpmuqMZkEpuTZKPmcGsjdPPL1
rIkciBz+BHWyySDiALG7cAVd2NxTqRdmJ7wbr9rZuRUhsEQLD0AppApHEmvUJCAcSz8ocdEmtKQA
dh6bAoebygaSCE/8FBmfjqqEOC8a0giyazrH4LeAqH3U92KKk9wYMqRxDSSK5dpPFyKIS7PJrUHC
kwgCcd3ZMMfCT10hp8WCpnpHibRVVgmwoErr64t26cIA/CmRgyFvIZG6OB2fjnSglpRp5LQxUVfu
k/B8tMwXFf43yACoDdQBwqYHxdu22StEAL35XELF2f7M8xu0Ikx13Tf3ZG6vf9aFzUqyDnHXKToG
KzObdbrgCy2gR40jvqXjkj75yrlu4dI2YhexpDQMQhoxcyLWWPRFnGHB5NofaNeq7mtK2rCCVEsg
iEtLaXL5IxtL3kLSZu8Lz9B1Dx4C6HO8fEeT8cqLtD1UpgsjumxmSvhMTwttHpuNnlopJo7R8bLR
0anjapFum8r99Xm7ZAU/xeUCcph3y2wwsutbACeAvXfVUZs4usYInoiFoVxYfqoqxM0SdSzIv2eb
v4iKXFRS3p9G0+w0OgJZv4WI+cI4GILOm51Mko4zOd33zeg1SlwyjtFtX2Fa2VRAlsTY+NvcAEDX
CS3B+lP+1ucZuKKv0yZUDMDttbWSmsNYUyswh4XjcuFGPLEy28wolkjIa2OlHeAgIUPQwFk6CMD/
xIXH5KVpgxgZfAslKICcs+WHtlgazDyIab2L9gJtPCpUIm4dbK/vsrMsxDRtHHwOKJHTWQSjlLKr
1vWkp62W9EtCAkEl/DBY0A1rTGRe1Kum+fPf2ASgCtCaLM7c49Zu6Q6egU0IYddBS0S8z6XHMiNz
lTxAm3bd2gX/M2kP8WCjlj8VKE/3H5lvTc8U+AoVlDhQA9gnLRpZDRcnoFijXbj8Ly0b+T4SHCYp
WrRQTq0VrklbhkYnlDeah0mBQjK1tVwtvD4ubcMpgQO9ujQlqGZjajT4HywBRgIx07dT7i1McruD
6wHCzYUo4OKAvpiaPuVLuBmodNJaOqaU0voW03Me27k2DqtSH8of11fqkjOiDoqvI9hgxWajCtos
YNCYgi1wbw7GPSRVC5thycRsNIPmt17uYqLMe+tp9MqQFKLnPV0fyOXl+Xcg05b8Mmf+AEp9tLBi
doI98iZQqYI9KcJ/cbVSnp4wmsCbKI7PfAQsPuKY0lsCU5X6PIFiWsvdjbIPjWt0qwjmUv7ukrP4
Ym+uNjeYsON4bsbBzWmNrEof1avWM2xPLr67LkzSgbf1s2hzfTYvWp10g8htk+iZhyhd7GmVFxSx
M35KB9JI+1uWepsunUSRnGZJlOoc5IRLpCzwH3vTHvqyenKXGjCTYQ++XGeAPEuAnk1SRQhpnzvt
PiHDrkFGFK6vD/McWjmzO9v+qgS1CyITMeXScQulilo8Dgq8btua0QLtyKrBgRhp01R7WLivG7/o
JL+MeXYudHfiuk+wTdWEnQMnoNgLD0PsIV/R0RuY/H1wczLHsxOi9jB9+tk0VvnoSdCiVnAv0o58
fVQXz+GXUU0768tKwlPvNQjlwIdgwTms1T+6qqHdxgsBUS5JUXwCCWcJId1EeoROHiJqMKKnxuI6
9tpKJYVfa5DP+g1UXYXxC7EZ+pfdb+Eua2wVCjPYMRRxL8J9Ff50dd1pvfc2W/A/0045+xQT9WKy
0WAe5w/EVgbj1eQ1b4ig+p2YUC1Mqmqx6S3cDRfn94ud2a5RoNcjp8+QBRk+whHtwBoOk/EHnJD/
RZzK1iMbSpIXjOUsiPQKUh6wb7E/hcGylQyyMSjCF4xcmjYiILDgQFQv4JgUsU+gVodTFCoj08uP
Wuwem9p8/ftdSeBjUfoBxGDO++iMvBV8IBixE4V6+k0Xh3hfwvp49GVLedWS6O26uUsPa93i5QXs
hwgIHZPTjem3E/FgMECECslyW+/Jw2btdyRR3eHQCNB0Grdxt6rczXW704+db0LeYlPsxZrRmHhq
NkMUo208kctJCI7wL6nbqBpEW8y06sGsD3782jcZLKmLiLjpB58aBhwqkUSQyWkS980MF9Y41IGC
OIQHzS0UZrVxFPz+XajQlY4oadhJY75B+T2+1V0+rOpwUJ0qCp48RfnRSd6rYpbRnaAP4zZqod3w
6JBZeKucRyF8HzMDhIHrVJw/IGNBrISpl8kulG91/tal79en/vzGPP35M7+XJhXaCL7EI1vaRsKr
IUNo9hgnW81c5V7z16fm1Nhse6lhqsKxxmDceCV6PuSf0DZBHXR9SBduRzYw3oyXEBqDaLafbie5
qlsqiyQOgLHbqvGqRT8U5UVIe7vQjpH8UnQ3VbuBpE2Olmr50oX1mopMwPMQNZzqMae2U6PN4kKp
NVuWvkvRKnYnblv4Tf8gOAzKqayg1dS6tdW9uFG1ca3bxWSAen6apnMEbmHq8aDQPxu+AGuu2bds
avrT1xDDRJBpFcGhVgH00BAg3DdQ7bYhx1h3EJhy0mzTy+uxgQ581akPcu5U/q4g5B1c6O07hDa2
LW3C/XMHoYc4NUBHTqH5m85UncGFzTR8VsvdgCRdb5Z2Wv2kuWgVCbd1/iNRf1fls2Xeq9Y2HMSt
B5SCCkecPDfGIU2Xsp0X4rHToc92cxAY7pjGDJ3mdujdYNQmF4kojq/S0roCbroawicN3pfrO+7C
ITqZ8dmih30vCHGH2XbYNB1VcubxmZc6m8078hBfiFUWFliZFWMgcI7MysNcBtdnTZO/GB+iHnKY
1pElJI2GDxEeyOtDPL/wTmZ2jnMI8rqF0a7VoLbQHS+H7hgcZoBoyXUzsnzukadLgBcK6Z+p6eP0
/LjDANFHg50BaWH4JunRfE7j35Z2kJpHwxBsSLTHCK6tt66MIJHZyMoH+Xu703RIvTpbIDGZK7dd
v62gUROEfCH6/bxyZ1fGyQfOQn43oXEDblEmAlad2jyEEK2maoI5zjzMLs3veJDsiWHW8B7G4EeW
gwdO7BrdhLS3nCGAGsp6BF5Hz8W9CSdjadzJlf7z+jyeg95gEOChoQEXVgzSjzMnQLZCHIaKefRG
eSUYjhW9BP4e6UQZjFEIb5hqPJmkyCnlWcUb+fKm/4ArZGG2Lu6aL18xO48yWhJG5PIVIp0EqvtR
gPVEmHXh+F1y+CeDnZ0/0YSrKHY7ze5KS3lKR0mc0D7aTa+NJR1QMLQ2CIk6kSuTvYR2ct00bmOH
k55OpQTmwoPlQnjP3CMca5kAm+mSms+9aCGfDdGbHRePKAn55V5RY/jEE9uwVo31bmTfRdaflzH/
/dR6eJKt710Jbujb9V3w6erPNuuXL5nNP/0uiqJUfEnVjnCu7RogvWk0kZkfLIj5oSGWoIAT5Hux
ehLFjTfe9cOLKiAQG+4astZhONhycygpd1TmOtFqJ4QqrVdrWrLeIfrirZlvr3/zhRh0mr2p41fX
4Ayd48/hiuoMRFI1gMHvrow2z3dB8e2yUrc9eBG3HZ0aHAkoeKlecD4XdytLNpFjwCUxvzghqNKz
Nhg1hGwQF2lqtH0Tof2AqTZe2LHnr6FpjP9amq2LZ7qwAZdYAgHBO4UeFH9TQx6lN/rCmJYszY6G
nLBoboQlTxFXLjf3mJI7jR/UZiGG/0TUne+1/4xpfitBWGsag48XDNCJNyEwkfltjEo33IrBYyOE
axlX6UnOKNxJ4lZWDl5wo1pERa+x9a7kr4Y58ocf3XBLOZzG3vvUSpywWGfoCEELbj0ubLSLyz1l
EGmEowT7eYy/PPl1JXZBTvDBuuDe9T4kvqUBlS4KwXWvbCJZ3fTiSCbHWEFt+SNyf5XoPTvoYW1H
q0Ureakn8PLO//JBM78x+mrR082m2ak+brIhdyQRNh3rWPmyg9ANGZ2bSnzoat02gr+/3ilRTX0l
zAeU+LNtksiJ0AVoN9soW5CvEm7dNl7Xcb4ASLg0ROwY1CmmMtIZhFeoIpDKBhdCrwmhI6CYYaMu
iI7AALcttJvChv/X3br0XkLAyA2bRANgmdaMFwZ8KVCfuE6m7Av5d3Pex4ruwBD6CW4mhNO895RV
ZkmvSq2v5D5zrEx7Rkd5DxXr0YJVGfKmR72T7gNV3WhttJCivzwrX75lFlM0kQXvnsbsN1NSRNsi
jCXqtxnUHPDiKp1TiskBncAmWTgCF07AyRxMf//lBLgFXYQp8CRkJcJ9bHSbYEzXWf33hWNTozWC
AeLyKB3P9nUMBEEKpuFF4QECZceqF6oBlyfwi4WZP5VaxD3FlIEk1p1nvPXKvkp2Ufem9I9JdgC1
qMrHLlvaQucYztNxzQ4NWCXPRxOVUNB4kcY3V3C3sXgQ0ocSTZAaVBlYv6Xs1sUlUyYYlk5POXWj
0yXTah7R+sBIVZ1z4aq7BEbuLLUW3tDThM2cOUi1f83MJrREEmcwJjMIUTl5t/XRkUohd3vK6HWD
eHnBFU9R/TVzs5kk6Jfhw+OWirIHKdkI4S0A8cD7jUoSiQ9YmrkZnSz9kFSUobuFiOP6lEJAeDql
cZjEUh3jdpXKh8FSvIeZ+7aNzf/msP1nSg1ROjWDHh0pt5gx5tpTVd+H+vvoPl2fx8lP/N/TSHfV
qYksEH2x6Vm1aBRssYN+W1iwsDRXs+dZlNUinBRYaHx/q/S8dXvvMMkhXB/ItIvnAwFjAw6ExkD6
Vma73CtouTdFlqQqFdhZUYUyb6WiBgdzI+hLGI1LUTIxwFQeJWejwFpxOm0eqglaFbIy6N60wx/N
l3dpvSuy3tFDeNOte3GEsKonJjFiGj23olFtzf7ZalBV+7DUO1H5yIwPQUGF8sGq01WVZSu1uxGM
n6ZeOlEtL8R0l9zdyQdPQd8Xvz3pacXIiHJ3RXJ1L4cDCZms/qVY9JzyFxGg/CR4hTY7vfGHMXCE
Trw3/SZe+I4Lq3TyGbNVItHFKxPmRdsvSETIei3yxmjafQTTF1wsKNl6dbjUAT+5gtnWODE680xe
IpvoT2I0GdcpiawuHewySNfARJ0Gij5ReTGNRda36XCeWSVE/MypyXD3nM64mvVKqvdsSK0r7eoQ
xrB0CgC7V+ZdbNynQ/lH1ZOnUhf21w/Cpactbv4/hs2Zc/JaJY6Z5ekt+a3pvkvyn0/2RvNbVu7r
EJjPCIffTYGoWKMt3AGfUP/zQRMWTrkY8SyHYDSZ5KK/otl1nydr37SKFZo14lFy4ahoIbay47Tr
HNUKn/04gVO2G30H/Q6ZSA4Al2Qs+bcL3ofJ+PeDZmvvy01FYpPJ0GnbT9rvHTinNl1wcRfQd+aJ
lfla63rRugNWQu66Fv2OYHile5xrb6WYP0s4Yf3UJndqZFAbi84YQeadong4POdhvYJBOKvfZYsM
amyP4/vCfri8EafK+tQ2bc3zcFWa5kk+sCZZ89IPN7GyV+JNS99Rj8LUACj8JlEdmPOum72UlmNO
/jUrn+7/aKTRyEK52u4skoyTfKTP4y5Y1+DAymplwlqbuT/bEKKukt5KqkSGA6zdhn88Fp4gTpYN
By63kPRkbd5US983LfzZTqXPi5hInO6NuScCzVX4ArOiq91qUk2N6hYZ7Qdkpqvo+zAubJFzVgd6
o6a+sv+1N9uIQubFiEUwHWHQ70imSEFn+9Imz9ElPAT5S2s+a9otJOt+35CSvEX6A03o32G/CqRH
PV8kuJim/9r4Z1tWH/VEasNpebT3tBn3ZTxu0Ei1m+BFFpyoeR1UmazGt2Lgixbu6ktJ96+TMYd6
QD6m9RKtxGRba4KbY+zmG929dSmIJTyX8g/Lhz1kId3wf1i1RJJsE3bq8478cgcKXM+lUSuaPcbf
rVi0tfQdMm3bKF50c1/0lWMYz4IqLAx2vtFoKISuh74BQgWZ4GQW/7RiR8uiYIJjEfeQ7DsdmATt
qEivZfuUZQsOeJ67wcAncwj4bVmE52wWlygl0t4tuoNO2wAhbOD+la3GtiJtrcRLOKT5XT4NZjJD
GRaM7xlRnAYneEpeAErgVHRLJxuiDCJ+5JEqIh+YgrajMQZ7r0zjhbD4wiB12gthtaDZB3LB2SDR
bi0mHZvI6WnktzlyzYpk7TsyNOEBQXjJvu7JLpqDVAoODQBi6qfz/7JtyiZDiBoybq7vH2oBshrt
Vsj/pKXM92f26OuRZELpLaFqO12cFunEU4/pwUM7SRvSrlkCCdIRZkIlMPXtkYqQAuP9u+e+VCkE
5W+ysaWmMsjPSE+a+vb6eM/yHPPvmCbky4DrqLfExuU79NC1TdndxOh8JQ/4STW/hVvCTY9G4CTS
Gpkc2wyOlrCQ3Tg7MrOJmPnmagQxP8h8gIpIutOZng1WGp0GJEdTMVrDuL4uZW3hnF7YziezP3PQ
LqpSWgjLKqk8fx3mhxICj9jfCO1O6L9fn+GLprgbKSbT23XG8FO5ViMXFicHwnQyWttcXsdlsJLb
lesuOIRpz5ztKZqwwLYBhdXnm9eMMkP1SooYvXU/1qBT38alVMplE8BtYVYEeDB/pYai2qbFhB/3
0fr9lOr9E3vv12fsLKj93JMgif/XyCya8EsfeUKdV4tY0cpGYUis1oLiNe9Ja8Vr3QzVnReN4nPa
x+EmzvPuWAOQaulqEIJ9hFrqUv5h/nCef9DMrRc+2m+BKjJqeWWITukDUTBXmntjoKToP1rBvoAX
vrFWKE8FmlNKSx8wT4D8zwcYXJNU6wDwz5IDch2po5HwAUaIWKbkJMJaQUNPvEU7M0Oj4P+TdmY7
ciNJFv0iAtyXV8aae6aklCrzhZBUEvd959fPoQbTivDgBCF1o7seqoG0cKe5ubnZtXtRYXIqeuc0
7L/rxkp2d3GXitaF7yGN+mgg+soYknwImscJ0lU1/AYivu+/yPY+qfZ1tbLiZT/7vWBhx1GlK7us
YsGa957EH8biIdV/XnezxYPp/DYhVFXzUp6QlsIEXVi5+g62LbWfugkwwxpufG0x8/9/EmP1FOWD
JGf/tGh8zNt3yZH36ur00WIgPVmPEMmdWNNiCPex0vDyRAVVP/TorvIUgi3bclbC9pwyXsaa37sn
hO3cyWLDmHdvmJ6RMtCdR9O8H7JDCKCkuaWNc/1jLW0ho7iMOxmA9xiGO99CUysT9HqdeFMUL2H/
1Y/oQqzVTVZs/DoGJ58JaUQl7TtsIL9NRxoRbLQCqXhfX8lShnGyEjExVenj9WaJlTTRPqm9tmub
rdz1satoK2doySEoKILw0RHhZWLqfM8AQOiI0dPTA2PgV/uU/sT4T4v6aGvc9d7h+rIWN+/EmHCa
lMQwh07BWO/1O9N/iRgErrpv140s7t2JkflHnHwhj0BEcoYRi9tH7R5Sc48qNpKGaxFvcTU0l+G1
MOZBPsHd7CbzUSLnJi3AjeTfh653R/SeDWVXlerODj4mtEsV9FinbNNW21F7Coav1Rrh6OJyf/+K
XyQRJ8sFRNWFUsGvyCImW74Oxq2GMvcaz+KSFZiSSeuhXOABI7iJ43CVmjFQfGh/9Hjr2I/SsLXX
qqhLO0qWO7++6dsbjrCjJjRuNSKFyab2UWBy3mrgon20Aq34VYoVoxLsP7AP8GiY1QTOHWSEf0B2
ZiuKTP+wTcpZxiLJ7WMMlRval+jV0Q6Zkmrnx3b7YNtTsZOjfswfBtOqobOyE7v80UtM6wGBy31H
3UxRgNyvn6g/5DpBUwyALXC43Mjkcg9Ffo7Su502zX3XaYN8SFJjIEGo9ELf6lrmrxFbL24jBIkM
C86AT3EwvQwQsR5r8NhS6Tz2obpRGN1u/Hj35weNAtJ/zAj5cVIjpNSY7OPoaZ2r9QgpWrkL88ZT
1CbH/86W4Bl6TMld6rDVZW92cpfFD0nx2K4BWReTGDIn+KEojmkXJVofibla4xNuTCP60UKHUcqt
i6QmD2cd4dvqGVrGbQ6TXrUG+lw6YJClzVTkFt4vclYkmapIbcg3KxV1m3m7VAEiA4Xan5Jnzmka
RScWyfAijyThSi4KBUp8ixWWld/ui8j6mRSGvvJAXkqFYQW3KalgCRD9+QnzWj2QwKLzXszruxCQ
rp8FK/fW4n6h9jBzhsG+INYwzS5oy2liXhFJ5Hg7DO+VUrnmwED/UK5NYS4tB6EuQB5M9FGvEfYM
Gaa8HEdulBgRMTt/6ZLn6969aGBmi9ahm4LXQcjcbaczpCRhMcYM+m1voub73xigf45KIfFbHIF0
/GjwHZ0RSHgF/6XShdBZsKYfcdFRml0LUQIK/Xx7yO2Fr55XalpWEdpvQ+0dlHDnqBQD0i1iqJrx
2Y9mEZ/7WRMXire/Wd1vw0Ja0RU+47EJI5dWmX1lLm2j++oK6GTJ3U7XJtwZSp2g/B2wNl99g6dn
qw07yTb2o7GSIc1xTLybQJvTRoTOmDe64Am0Siw7mgCuVJbiIZz1faiod/Rfqi56dgbfhHo6uZdh
Dbi+g4vLA8AENR6EUo44zZyajt54HWbHDoYwpdS2cWQhVa99zqR/r5tadhPudiZRTSbsxL4slOhp
Zs6zWF2hbUzv3sqfRhNavBtV+5GXR8N4kdRPVrdygcxn9GJjZ2YJyq6QUYu4PB3yWRI5Vmgi/KmC
zsn+LcH32vFB7/fXV7h4mpESI1RQHAStch79cr0LrFLFVNnwyqqV6uj50VrfdM2I8NyG0yfjkscI
bG6fe0/+ZMEEfX0di1tG3EN6a84vRRkxabQcJB+JSqPU/ij98KaAMBds9NHu38tqbZJ56SECReJ/
rAkL0mTe2n3OCUN5nERabndUPl1k32AF+eJ1zqNifLm+vsWyJkNeAMWBwTBVMm/ASeqMRKOUhhIm
0XB66ad0g2rgKyrBnzMZiTzmS4wM5disQHJH+0dzxq3a6tvWLnYWEunXf8vyXv/+KUIu5XXRmCQl
Icwx+k0pkUU9ImLbGs0uGVZMLWw0wBFG9WawAi9lwT1rpMvRrcVz0GbaFjWS4dvAOJpWuvXtdwSQ
ry9szZrwWcPWbjrkUjl3vJfN6bX0/xl8lQYETybn1syO180tBDImIk0WBlkRl5CQJ9ZFZUxqz+Ae
eJAD5bdW+tdoPqCWvBIwF+I0ohwMF5D/MhAvssfoQyWFVToP1dEsqz6ZPWwWt5l+VBL0t1Rez8VK
2XZpHxVKtuo8iwQBrbAwO21BhHtEzWR6HspNkA136g6N+l3X1Ctjlgu+CDEqhWi0hSAEEdn7ZMms
fHke56wRaB64o1yk/vCR1He92Ho2/xiPRuKAwVnLCOIumnHC2iY/H7wY+c9NBKN9K9luQ2eh55z9
uW+cmBH1MqpaLYxmNuORYkf1Q1FvvEJlbmkl/i/dcMjAOHTDmB8HTiacsNIx2qaYGOycigrULRTF
sO1kank3JvqLNNThix2O2nevNJv9mDHAHkRmG7h6gAj1yvFb8lN2lqYcn5IzIfwUhJgVREhVronh
PZTfoeBMphkXfWswX+7UbrhWg1v00xODwnmfaq8McxODOTQlbYKw+Sv6w66aR5s+fVeClfO+9GID
a/x7gULSKQW2mjZIBPEEvy/sGmxNA/PLnOfCG7mXZAI2bRun/Hrdl9aWOV/PJ1cHOKh06AKWydjW
S5kTaALzcx7YB8mZnkt04PpsFSo6L0VIYc6WKuSghjd4Wp1pyaZQfwzFbkC/Wb/xnXvLubH0J6d5
bdN9aSQIt9/03spzazEm2FC3ABmZdUWFq7Ltmyn3c7a5kX0ICo6Npe07eyMze9SvsY1cYIZ+xQPe
p6gDMeHOcO355sb+4HVSyOZqZiFTog7rXd+PAEVSPWVkw/uu+1HBbG2v3sI0+FFChHvbWyhDUwB2
uMSD9Ob6115aPd1zBJLoLfNMEwKU06MjYGQ6O+/ZSBhAkBUdonpvS/GhTKfDdWMXOJl5+SfWxIpe
Hml+U4QG9ansqVWQXS+rElT3C8FrE+T6tk+jbVapD2WwL5SturFuzPBTEd0TpNFdR3Qheh620laJ
Vn7YQsrJ75rb0bOABNDe888iIcFFSY1dGGhPxmXxxNWwstFL1zdYTeZqeavasIycm3BiL6ikZj7N
cWjF27GLgQKNVn+DxmQZoqrsNB+v7/ZiADk1Of+kk5Ost02sknqSd86EgOXXrn01p12v0F7/MiAG
jGig9Hbd5uJGcobYLPxJF4lDIVD046hilUnvoOZY3/feGu5ucSPRX6WexGvcEcFMiqfEE1AMdNjr
ezm5s4YPknpw+pfrC1k8F7z5DdrICpJ9wueyc60qzXw+F372HGvSbRmUH0cbtuO2fQyQjL9ubnHf
UPgw4QfSeFkJ5uTG75sU/PNGa8v6rjZz596c1ugS5j8iRlk88D9GBH8oIgqDQYcRwxi2TlwiKxJv
S3Xl/lh2O5gh6Y5z2nGEc7dLyLuyKIYVodPTl6pXmKcsbsI+OEqwCU+xfmwL5643fljOWkrw/5ie
hQxmBkRNHI81UTJC7tghR261bRO+KRLqcpW67wJvM7TpITXe+3w4+Mpa+2fJKWdmLHBvcFUZYoO6
K2kS2xkQvimsoqfWr6lvylP8UHYKAqp+U6+8dJY+JUVc8E/AgpgFFAIWNVtDAmlFMQWKRa+9mbgd
gh/XfXIx2Ts1MjvtafwYplruA4x0kuO4QwHBuS/tEoOtjWax5eEwUQHLIudlsByEPcJ//8sfIJyK
nO6elKT8AF9K93p2sKY333vUx0NT+7u2elHlT7b2k27ydbtLh/F03cI5qatGs1ONj2lEOToNB9sc
ttctLOVYM5UHIRJIJi+f852tfMXX6nrkuMMDqyk7pXuNpIMuHVtokBNmSK+bW/JOikOI0s5YQGo3
5+aMyYPmNiBkKsq94vSbqIGnI3rPpXB33dDSzp0aElLkujAyH8wK5PtF9rGdsk9aNq2sZcnz6UjO
GGTu6guavVD3Es3uyKCC5h+benL5nP3Nw/7UxLzKE7835CYp018vi/6V29JiJp035ab1N035XK5x
Ry9+nJMFCU7uxI5chh4fZ4xvlapD5gICOjtyh7UkZ82Q4NaDFKltF7NzkXer2K9d8lDVH6xgJc9Z
+j6UiemBMJhySd40RJM9mZ7NmU3s3O2kt6Ioj72frdzPS55mAsdETFflf+JD1AtkY9ItQoMdR2hz
e0rLNIUSvV7356U62i+B6plrHQJRsaEqN5GVtQgwojsivbeldlAljTEbeTNCM9sPARys3zQ4kMux
2jutv/M5Unbhb5LWXvH7xWiM8ABs+bDMG+gxn3ulVpg9zb2UkD81jKmH3eDGA/1YPQdbn6PP7mzy
sGRkPnSZ1tnk09qs9ByUxPTh9AcIx8J0yiS1srneRdqQtfvYustQwgMh4Kfyrs1z3kub6/u/5LKn
JoWzYXh95Bc+vXmnGvZh860OD3mvbafm23U7S5A7vvPvzRXOhpE5Y2jNhImjMYTwnWdu0cNtaVW3
fgPJGaNRW6v5pk3xoe+zXaSGkPP88RTN/Do6/RFC4qQjVGD38wbXqecmKuV7NDLtH5PxvTS/jcED
Wi2bWD/U7V8U4JDpmxVJiaf0HM89y9bGIKZZT0hVoqNvoQSVe/dq9LGxt5H5Leq21zd7KbU+NSfs
dZmTlUk0ezZ+MH3JxnLX6SZz8FQX5zqc8qeKvL92lWFNCgxk14iJnK8ubMLIsWuoHVG52o7lNi8e
Jxm6nTUKmMVl8bDT6D3PCimCnSCc8lYPsVOmH+dD0ZWHQfG3dvlgr5URFk1BSjeTTYMJE+/zokoD
s4pKQoGsoPN31KRtiiCA9zX8U/n3efPmdhYDyibVZ7E/HI720ICuJ3Nodo0BocxLFz/JZr+xlPu6
WTntS1fHqbE5azq5d5UwLvzAwljW1dmhixQZsT0dmrUWbezrPrhmSkjA4ngq9VTBlNY/WuP3RHom
W1+xsRS8YE4jw1MhhgasIiynpq+aRzhE0ZZu3OYb8CYuEkuu81erObEkpF1M2TiTk2PJbxgC1Zgt
8x677u36li2F/9PlCP4dlZ0u5xlGDD1k6vhDXYauYhwU5VM6lm49PJXl7rrFxQ1E/BC1HWrNF0xd
XDY+EmNU64fgUc/3hXwTJp/g3PvvrAheNwKqbocSK0WGCJ7iS+9TMt2GivqUBN7aJT5/CeEOnUnr
ebGxHgKSEGoDMBJKZFM/hyR0VzEW10OsZ5aJ20KBlkg3OqKlXD/Grc+gqKcqG8OuVn7DwtuDnwDL
BHwWlLHEIz0UAD6K+SfAuqZau67aFsZNB3+gbH3vVtF1C6Fqbj8C/aewBr2xcNDUesjraX4RpEYH
u5O0R77uk24OR8YB7lLfXBtgmZMQcYPZWKZl5o4ryM/zQzcp1dBqGl8TUN+uN+0dFfrr/rIQOmaI
3SxQDjU+LLrnFrK6TsZKoz8WSO+F/5iOgxslKzXpNRuCT+pJKFtpiY2phz7Lfo8t6V6xh/31lSyc
r7OVCN+mD2ND8ws8oYpypvs3SXkTah8VuKj+Gztw15/v2AT7rwLZOxzbeufm8hOAiDYqNusg6aVt
oyZAdZ1/zEz/54ZUuoylVvGsniqAVW5bjUUMuZ3ibD0FZUSwnXmQ79K2dHYeNfGboB/6mwEYA1w7
WnbUGWEACGVac/kyQFbHLvvDFATRHmvtD8Zx5NCtgjKDddPxkAWsIgqQ4TBB3JyOMcDfhlNnHVs6
GeCQ8lrbxUmhuoY0DV+8fpLfIr/2752wGN8HP7G8l7hVtTe9hUMnDyTqwb1s+Qc7Ucx/vTCenq1E
ZTZUsrvsUBRF1oMC8/toMw3oiB0qr7G6e6eKpXKv1bESHBTfD75URtd/kapS02AuzIO3YrSV0JV8
D5U0u1G7I43BbN9HVeSs3HdLgQVoFFA/XubgvYT7biq4BlOFkqmXNdvGOFSkr4V+HMr7Qt+l9ofr
TrX0rU+tqeff2o/acIxUrFllT0+aUbUmcG2KG9fNLJ2RUzOCS9XxhPuMmFEg0ktfYu9D134vVxtg
896IYQtqHxBy5KjQcs6rPUl9Ks8IHA1Gxk1dfi+0rZoeNP0pDpBRKe6k6ACQyCmfTXPlEb30pmRg
/LfZefUnZvsGfSzeA1T4tH87aIfy9EOCJo3Z7Qyjc2X9qZZ2DQQJa8juC/498sqZuFclfNJ6ArZ5
btgup0YCmJVu0LP7rufvUzfsgUf53Wsb17emP+5sHgSz6MjAwE1svHCV3kxBfjtq1uH6F164oc5+
irAHTWUn9GX4KXqvmBAiG1vJKAAvN/6mzeMbNV/j+1lIpFg4N9QMIZUtkSzBM70s1NM+3SS5+TFP
EKSxi3hjpN5jK+U/6S8c67H+WOj2v9cXuoQOPzUskiUYqRL3ktIhlpZPN56ckOzYqbVpJL15kM0O
upIii6O7aKqt/DYOJO9OtpKQ+dqiDn56oyZLmyY2FYrrafcsq2N0jFIbiUsdUjqV+X+veQtiY/jc
+fTl3UgPytug74zbUZaTZzniQs78fAVfuuTCZKU0fAByGYhhCp4U+VPdBN0Awknquo0Hql22a4Oo
oL+h0hLvqir+REXm2UgOUxlrrjKsiXAsRCKwJKDvZuwRGA8hRIBrnCQtlFMSgvSLpgUHp7Y+m8oa
Zm0hEiGjOhd/qDaQEovhtY8G0yj5emM/uSY9DWbf2uCQAq+47icX4/vz4aSZoajgceQZRHZ+OGul
pyNmj+mmVN8GHpg6vOrbStmm020nv0KNBztkEBy1cnATphlk7SkJbwL/KGsblX93/ddc7u5csOb1
DhUXd4sppEJyEk0S/jPj1lPQbMd2zDbJ8MdRHlJiA7EjUON4k0hx0wadpQ0ADNAaodYbbgfjXVU/
D2vTo5fJ6bkZIdSQtGhlnWMmhfeg1x9HJ17ZrctgNlsg2zah6oHgWEhOjWQMldTAQq61u1F+zaYt
uP5DMsFPdXP9wywtRpuVw3U4JZBEF7JH05w8vgxspcjaNc9NFtLsbdJ0ZUELzkhHVAORhhFwb6Lo
keUbFnpfmDHHVwNx1EBJPzt9xnhK8tGpwd8zqpNIHfLWFcwjsxam7zZG+LFRP+pt9OApnwar2Eja
6lTo5ZU9j0eZtHEQ+4F/Xgg8dPs0vZLLdONnDuKsGtx0oTU9Ubh1IYDZFRN0P+O3oUv3SQ0gyvh4
ffsXep3n9gVninzJ6MymSmlKOPuu7NxylFCUVYLHyftZ1eF+lHQGtEjvh7WS2pKX0U7i9pq1ITk3
5wEiz4GlTFnNN+EFG3YParqdcxVvuJvitX7PZdhjmb9tiZCRsGciOAixpU0NAFqIVIY7Lbyz19Bd
i2ti3I3exUxMLpYJIeGj1GySBjDM5CpyzmzMvh0fk+Y9kw4rn27RdU5szUfrJO0aOr1uYwtbvCVJ
kX/ICiny0fTyjW59m6g3h/o+B4U0fLpueGGNvIxAlBEfoB0RuxmqY4e1pecZeLWffia5asZFyfxg
dGutirAs2uLVj3tQQeQ/52uU+irNorZAHFmtaZ8dVPUgF5C8163b/Hl/E5wzmE6sGKBIxWyyaMZS
9ccSW/XBVB4m9KjrQXGndmX/FtpB54aEM1doY2UmA4ba9C4OHqbiMGj/qvZuoGZptW6X3dECkdXP
eX5j17s2frn+/S4zR8zrtNa4nSE4FEs3meEkPrlhtvGMHkAUo/BoTfdze9L6mNXFBrLveG1sY+H8
ndkU7l+NMK+mOjYnPdk70V5JvaOl3RrNWoNrbXFCUEEfzYiKgekzDQ1OqB1Z1Oi28XfF8LaN3m1C
eR/ab9c39PLJerahulCZIOcYkRVhcZlFCey2qbeT/j7VOm/uzRBVN39ujYsM/TTSGOa45yNzcuzH
Qe4YdlF4h+fhTmOEN67uJQpvcTnsy7YHYdGu3J5Lh/DUovDxDKMNkUxG+VNSikM9fJVSBpRtcx8G
qSutZlGL1lQelHQ/Zko24ciDeouCuGJ9zZBvx8yCrga4/5hvVZ9hm7U388W3gwZCM2wNhBHJMMnh
+W56vdp3batIdD836IHNrGOBqW4i+cGOXnhAXf92F9nObA1pMPA2pKEX10MQGlmdeFiTnK91yuCS
/n7dwIX7YwAQM5wiyDuSVqnny+ny2kJfCQb/DBgq9cuueazzz9GIrBraBWl9LPo1XoY1k8IOJmnP
80zlG/nje0LnD1rpHGbCBOzl1842Ns7aXPlFLi+sUbj31HZquoxapjsMj7a619ScZPtwfR8v4pVg
Q0jLvMmfUivARkBc9Py900MxNmxLfeUwLzkELzGqFxT/cAnhMINyhXc6xE5VfEq0dFMVKw6xvFm/
DQhn14ybcUrz2cDwkVe6oryscpOtrWF2kJOA1BijFsUNJuzA36P74U76mo+tmBAnE3IlotIxb1Md
mK7uf5adle+wvE2gqdX5DcJw4fkavEE1O1SQWUNUu3A0V9UH1fxw3acu4QGzU9k08UCIM0cofmy9
gcUQPNKsZRVv/RKKm2o7OXddu4l0yzWtp0Cq3LKFWK/eyuWKRy9uIUNcYLcgY4DP7XyFih+bMdzr
kmt5D2X6ZNcrzYbFE3Py9wVH87uui9B5J7SNDGFq3W60XXl6SNYmMdfWIXhbaWq+Mc6nP68SN1WO
nrzWQL58E/GdZlCkNc9fgg4WDj/zpcPUD3ynAZJX02AGzPWjx0rbaONNYWwj77H84+bGbJK2nQ4I
iWCgCf5n1mVTdjKriplrk91R+aQDDSqN43UXXNq8UzOCE6QhxPuhihlZfbNgSzG7H9cNLHgBeGo6
JMis80IQtdbVoQiQA2GypaxfFWqS5XbUbwbn83UrC6cVK3jx3BKECUNIEbRoBjlXk+Qm+i6jSBhU
MW2aYHPdysJm8RowYQGnDkK3VfA0GPosrc2QnoucV8d6kYMV8p+LVVDygBUfbLgB4y3VuPMTGcwU
u4DCgo0uPcb9XWzuNO9Pvzcm2J+Z7YfBdueXitVJaO58UOlVnwUbph/k5IOurfz92V/OGg7z36d0
gYaQYVq0Ms+XIHWyH6Z9Hmwa7adSfeyb2z7YZ/02CFcMXfiVYEjYK9/x8DlE2jdqPjF5ehta73qy
k6s//eQIFcCPBPgGTAypp3A+tDSTkYTvmfBWfzbhtu3WGssL6zgzYJ9vWNpEijmCYt8Y1tPk7RnE
KQASrbWbFj4LVWQ+t0FdjTEAwXNjL1U8o5mtlA+Jhwixemy6fIO+w7AWjhec+NSUKb59BifXlAFT
MFjp+aGtbzt75WZZWg1Zs8aDdR4lFcNxkgd63zYaH0X/rheund15NVMHFOviFS+7OPF8/lNL89c7
OS6Zak60hbGUozIWZTQf1og/FraLZzcfBcQEjSuxRNz0fRfrtRFsUp4b8atu7qJqpZex4GKYANQM
T+JMEST4MHBnz248WAoS7Yetu34B5Xr0IUdw9Hp4XLTDAOzcguPWsoSzb9u9k1uFE2wkaRtpm8jf
mvbTtDaisPBJqD+D20FqUNXAup9/kjbU1NCc2nCDLJIifQrT1+urWPv7wifv1DYLUoW/X8T7On1u
ip/X//7lLs3K2ZQ4f73HLiJwGPSOVlc+YIJIbY6O1zza+lTfNDn4iHII1rqCi+bmrjkwGca8xY9P
qB4mJ4KSoBx3Zp1DWrcPOfW+tBIoL88k9XTGclgaB1IVU9k6mRD3ar2YsdknJahpOO/74rlV633R
f72+g3OwOr9jMIV0kEl3DFyAWLqPS4MeoI4pBMiclziTh5c+qe+mMa6OeVeHG3Xsv2n1ONzF4fD9
uu1L70DTHdIWJuUtiMBFoFXva4NU2Wwn9DMbz8p29Rpufw744up07i5SAcBU9CjO/duPSjPJzJli
wWh3lmS4jtXcxUX4pbHGTUex2kLy8S8WxVuT8jQBgqWdm4y0NgyYXgeNXj5HduE2a73wpS/G7Tlr
gzPjLYsGOktNo18waKNEQiVCQWA7OM904+UIRafe9dYwI5dRlRrODAQgCjHKpwv5YJdGlWOXgAq9
7HmiV1W+tGsv0MvH21zNJ9Yx3qvDjSC+nwo1bwt79OEBDL9Y3kaGrbQ7Dj4arj7Eoc8dw6UlVPUm
qnj14foHuzzU56aFpKFoBgUBXUyr1nAzKMxemgw3f5j+GAB6vkRLKB4pSdMPjRLA5Wknrhl/CbJi
36y1LS6d42wx4rVReWEf1T2LmRQwisAzYB34UDuDi+rJZ19B9K7q3bp3VgLWpYtgdk6J4F8C0ife
I0Vfx/KkszYvYdg+OlT5Z++Pi9zz/lE94M6F2uYSpVj6ndTNNkrH7I694fxgxvSpkcbiSN6xv+4U
iwv6bUwkhO8cLSZXwVig/TDk3USY8PUVx7t8CZ+vSOzhW4HBE1nDiC7de/q2M+8jGIKzVNtX6m2t
7Kbiuyr9c31hi95+sjDBC4NockbFw6YTqtm2SqIHoxt1Hsa5tGOWb22OYG0fhQCcyl42WDkiH7L2
EnjPZQdeZ2UyYs3EfMucpJWBEwWT5Yd8KvsbGRlNT9fyV1LXSyr0+VPNdNIgLWaI4vwjTowwx2To
vcE6DOdBQv+vfMh1t2ndQTt6yY0RfrLQ1fNlFzXo0njSE4YyXLVZedJe4miEXzF/3JNf4WRawTQ6
v2JAXU1z1WBwVXhz46/B8JSi59p7WxPtu24tPC86zcnqhaQ3qJB3KWrsjtFH1UQ84wjX9Jax/+u+
uXggMINsO716BqiEXa6nFp4DDzuSTp1OZx2KCX2VR3fCA8IbzHAXWdmibX4LGeJ145c5F+B80Big
WGyba0h41THeZ4yKiu24tG+ZWtsmlL76QXs3c+vGb9ccar40zzOTU3O6iLcdLLvMRxXBn4T8zvpR
DMrW91y9/lAwVlhl1TbI92nW3/TB9vo6l77l73Wy2+c+ZIZyPao+hjN0jUrNvPHDam+pYCYhSrxu
avFW1xGZ4HVJfnlxqydtPbRZiC2bdozbaZNrtxO8+cl2RPrNKIbd/O+rWnuMleTIbwXOu8ImtHhm
Tn+DcL3Ts2uypOc3SFbkfaJE29+lZsajasq7TSZDYdFL/nSAjWq8LUK1ekqH6tDw/lqh8Pt/NgNE
+v82qcTHqYK+EIURfohsAsNotl17jKzvUrOPjb2PeD0DzD2bRLFtWAtfl4k2zqZRcYVbb8bpCN+8
1KIQ5qOcEOmPj5pUAnle0w9fdCtg4wbvSX0mYDx3K3V0nBTOaLY5fIfVLtb+deYx9L/IM5iIQOED
UDwtTOE6iaRBk/KimvMM47Y182PQMp4xflvx26X9YuyCIGTRwL9QELCSIlTsaE4JO0Ls4NmfMwut
cKOBD8ZrE/XVg9wnalIPLGP/bSjyf+raeil1D/qXVHv1Gl1biU6LoREaRGZBqJtRfRBCcJdIXEwV
reG4Tnee5n0Ax3RsphJhNASbvPBFb9OdMaQ7P1nJGH6V5cRQxSONgvAsUgN0Tfi0MYzjGiRSm7h4
rszhEFb6t2SM3bT5MCnNVvGDH8g6zHXcjj5eV7w1EbdQX6k3tRGTqKmu6bxd/0LzoRV/Et/Fpq5r
8l8Rxj5adVk2Iw4dDkisdC+pNh7gPHA9b3jMGXj14jXaiiX/PrUo5E0Fqg7jOGGxiKYScTB9W8vJ
W0jdxFjtms8bem11gpcrUjMNao+tmGza6UPXKj4X/coNtHTfnS5oPgMnuURlSEGtOBgZCcFRVLqh
D3vUrRfw+Nld/1pLj5JTU4ID5UnTBnAcxpsa/F2d7VAVs8J3L/a3KqJSo9+6RbsS9pdNwikPSpZo
pAm3edQXYYwUNsHWK7EUbapYvRkd2W1N59EzIepKn2JpWuH2Xoobs1I9g5iQNUBhd76nUloZY6AQ
BDUdyK1lP4b+Wo609Nnm9TCCMNegRERFXsghrMYN17dpjcVzOnY9wD4ChrENkwLaCL9Bm7NGImjl
Ml9ySgRioGCngs9LXQhAVZFyk8odmgDjU6ztG3SA+r+5RGD34gpxdJ3WkPDV5Gbos9DoUUFsv0rT
ox+8hs6rae+vu+PiSuCdUekK2lyLwm04WcOYcJPgG3b4sW27z1HFVEo/rXj94oUPEsWC/4Va9AVE
m/Ejz5eHkRTPeTCCnRnf9dl+rA5V+ywbu1zZabwRzHul+/QX6zuxK4SqYFDaoA+mOXxkeyeObrTy
Q55KK7u4FIJPVyf4euSHk5/O8kSBpRebSrN+zEaPTqhnG7XIrH1YtMq2zLIVyMWyXUA+NPeglBBP
ttFnpVbT64fFJ92EqX3XWeZ2nKQnT8rcTJH2pvnz+n4unWoO8/9ZFAFoXpOGncZg2UbL/Y0dPTrt
GjZy8XY/NSG4JI8bvTR9TNi2xygyJ2sX+M9+/6UwN7SXVCTMvGblQC+FyF9geoV2MmPqwmHzjMKo
p8jATTpaycYblIGbIe63GqimsBpuGz29l/vx5vpmrlgVNxOUxhAzxcRKh6epgKr/WQ0+V9JzrR+r
clOuIbaWzvrJIsXapaM5bQyuHERdxBjPXaAxcRj8xUk4tSGcN0T8ctNXsaHHNUqJrqEHrkpFuxq3
Y4MA3Yq5tSUJB29M7XgsZcxZwdcEbHc27FZVPX5dI0IKYuLwc/d/xuuIbQEt9puy5g7dtBADh3tF
7fw3pP7M7yHA3b2TK9nHIbfjR2toqmkzVr70RHeXtlgf+/19UCbJXWPYEDZf956Ftc+EtyrqfrCb
Ui0+v2DtjLnMhtcrBZgbz7+trcG1u9UB8LmrKi5+fp3zYOUmd0ToPMqTVa511Mj6vjTuJbtUn/3U
uEuGnidb5RzGTu23pC8PA7zJbhDl08oyFyLOTFHBIBij5kzBCuHAzHn6wIjMMjVmtqCf4rK4vpFL
EQcTCJgxZm4AjhOuc38qvcbwycly885pjkO9s/NNYr3pgcwUz2HoeQyvdJqXPh49RngHZxrhC/68
xNTSRs/njFO6T8yDRN7JEOr1dS2EF/PUhnnuIJUig1hqMmJ1uYWaYvC3U/rgha/QUjK03/5FKgGp
Oy1IRkvmTFPYxboefbPVeI+Gyq0e3BbDux2u5JSLuwaqlacfns9Y2fmK0lIPg2DChK3g8t/79GFs
Vh6XEDItePycJ88kyPSBRRqMJhqqMYaLnCmdsHydBSG/GXLcfUY2poAK0FPfkzpzbrwwkh6tLGpu
o1RJdxFDIUcvl4MbP6qaN33w5K9llHtHWfGnfSQZPq8KM9cOeed7e3i321vZnDrdnaxseotHGM5M
f0hCtxt0uYBo1K626Ri1D02YyNuxNotNWLfqQz1a0lNVekODOs44HUql9L+qkZI8mGlbvHhFPdzr
Udg8J1LV8toMCpju4tSBjqit/a0vq9/sKYasOtNrT0UXrmg+tW0Y7vSmCx8NqzLqbWiEEDIVdEgZ
5g8suAEnRGw+NyZkPmxc/6ErJv9GMUpl53gkOm7b2voxKIa8oORcVvehps2/zItuOnQ8tmrZZmgH
6wFkqU7e70vTqPZy1jvpofXL/yHtyprk1JnlLyICkBDold579n3sF2J8fAyIXez8+ps44jvu1hCt
8NznielCUkkqVVVmtntkGfsDC7I4XJlTRF7CdPKOPasHcDwMOYk3AU3H0qeZSa/t0gz2Yc/BJFXW
Zl37LSZx20Oca+2gTwv4P5YZ+65NY0B1nY5vBeviXTZx9p41UXZE9tF4FknWfZ8CL7iry55uDCsi
Lfr1KUn9GNVQuoYgK0VfoZlYb2SyOcraA7tKs9b6aFNp/0uL2Lzv3VRsCmnFCJgBOUjXRl6kb1nC
+gp8zkX6Mw+c4ShAbP8qrK47FLk1rWQ/Zjf49/Ym8jw0nqcuuQmM0UJhhUQHb7DFjR071VoWU1z6
FdK9b7yy2UOfh1xAAlmSEgAcL+23QRaG6Q5AcvtQ2HXzkAhSbYFK481KEDIe0fDVf3e7yEStVyJZ
7EHleNcDHCd9Ckbbew/QjNs0qEQJ9vf5DIemxVOYZPljkU+sWIsyKg9tUVXfQsoi7leW7D9oJ9A4
mlrj5BztKG3eBfojt2JKy2PQmuQ5b0sSHCD/GoMZ0J4eoHaUb7NkdFZGYLgPjlsFh8aqHXPX0YCE
m6qtAstnOfKuKyqSsduldT08pGU3dv6Q8uC6d4wMSCOj3QdxaVi+O1TFDwB1omeCeYn8Ciy1T6Hl
1Pk6d7v0uRB0eLJBrfadl2CRDVNuNr4oRf6ck676cFJkFIAjYoCDRElUvRV9yh8CHtbMz0tCwHlO
syuvH8LN1ALjnRZ1/2xXoy390JDFr6Hrh42FguKzzWIAWlIPxSI/swuwQGcxj55IEkD8K3ai3g8R
nD/bo21si6AlkW8WZoqe/2DoX4kM+0OQZpL7ec/YVV/awW1IGmzgwnQG7CI0M0ZZ2V31fWJ+G9H5
5NtJRfHpjhdkYOMt3NtM4oEN6hxnOFRBbODoYDIZoeg3ySOVRnI/iqktfIjNVIfKY8k2dxrky5wp
ksg+OAOwHCL5ib6u/qV0eXvIvJSjsI0k4F2ON1oOhFK0LmUhP0IviG5xGrZrQ2bjDzezq+1EweJE
unyI/NotQcgxjWN4FXcxQlc+smBXUZE9DTiut6ao7c6HofBQ8LLaotEjuaFlIR6NYIz2LCIOtkMC
TgSPRc0mJGDUT8ep24ITLvmW8drw6Ri1G3BWuHtQToBJjoVOt5ZydJH0s2z0hIBANdzS0YUkJK36
TSxyuim6xOl3JWOSr7yMOpMPGHHN/R68c83ajuo0wqNMojrslKBo9TuQim0A8G/Iyg3dZMOsJH32
IBuPvrZ6MCAZTx05roC3mcoVN+vkF2jigaUciqp5rQoebEYiy28uDZp9F6XJFjwM9TcSGs2+glby
Shpts5GuLNdknvQoN6Y3arXmr54mnu+6SfGAxgD3Omx4fQWZjOlgwRHBJW5EOpGLpVIAOAL/3HJK
9BjFxgghr0CASeFxircmahGW+83mbybqyRNbGaWfjFuqkxZZjObmdsGZSgDJZMWsRA9UYc21ZKPe
VWCDT6WusXIx6jmxMH/BSS4vbEs7BDUFirrt+L20fs4k+9yE4AVBQij+h6fpPW10oO/FEJKaAGJz
5MrRQDa/1E+sVrUr2sFA0JDMrY/xwem2bRb70CWKo/0QvwX0p6g0b/GlQAVZPRedisipIOQ6txnX
EaiL5/J1EdzGsd+zbVPu+vom0D3qlsKuU0PKlELRaeTdXFU25HMr30l4aHVyg0t+cWpi/oST+RNV
IKN4XrXJPQyZA8Zj8velcYYEF15y6PGaaY/PLRRoZKP2XH/j/VU/7ly+4Y6mJj0H1OpbCRz5AJGC
9IB9auO26qw2rW4u2U7ede+lxyZOoDoZQ0fWXl+O7ZeW5MSU2pMhXbcusxSjCbwnj95DMdHStfZ+
RrKDQfTUhvLyIojych7BBhgJV2CgQ4gIyszJXLuBBMuKcW2jszDqGJQrAA0koCLKwMGSW34ihv0I
db4BL7bG/O6iSeDy6DUTrbYPeW5SBfXcSSHDDSevfYvMwjHUNUMt+SQkBgDXQyuw9UkJnHVpDaIH
vDxt+SuRz5F8+cIo5swrSAJAQa/qYCEKqoOxxmsm45uq8hugTED36OW6DspFX8ERge5/D4BjVSCn
twWSFwmetyQ42sa/VQfGJk2JQWdCOSFMyE1Dnh0mWu+JdzEgEmtTJ5eoszH//eSIKBLZedTDk9kr
flXJJinuhvLxKyvyZ6Y+vZhB4lP2GEaJcK1y3rzie5CteqmrHyx61smKKE/l2LKjkDmwk0P9hbyI
TpMX1k2VchsZFR5IAcVUVdmmgtRg7bxaf03OP58OJ2NQzlOR2OCUKzGGpj6K9k3ypyR4uLwcmmn6
femerDgPcnSDS5iw6XuUQnhDfuFOmEUf0JmKfB1CsHOXGs02Gc0MNarMOsaQEcSNbf61XMs8Twjb
AMMDnytXy/SmZ9gVb7DLxwzNLP29Zzy0zk2IBnamORWX4oFTS8omrBA3RzkASqvR3NFoH0rPp+wB
FMDF33fBzmNi0O6bOV2R8jmfN9sqgyoXsNRZa4/eTnTb9V9Ze2Ci0IeP3Cv6zM9NyAHCRVaAQntT
3ji88JvsK3v9jwFHGUOaNwXzovl0717yfsuiqyLYMR1saXEnooMKAGn0XmO6zofhmnFe1e2cg3N3
fbg1qsQXuot66TYE4yhwGCgDgWVXiQOLcgIctkdtLQKkPAu3CRt9sHRZYnN5Oy4V8dipIcXBINEs
adbMhuqmvEZSKTnmSGps3Kau74H4DFayA3Vsx9j3wbTqNZucbcpisgLPsC7iXnJ23Mu//RDVY1sJ
TtKGTMVkY+u6yda0B8DpH0PzqoGk2GBpso5Lx9CpKaWmkZd2hbwKTM0NvTF56CHOcXlmly2AvGpG
gwHhppxDJAVRuZhTp029K4tb0mk206KHIIP/v99X7gOeg6VLDvj9Kv8pWrEOc2RLuLshsY5U+je9
jRoD42kH0BFCR/T8K84IR0RNCxxmK69jEKpz8Pgxtk4IZkXkrJrJRauX69shdGmS4hoNy7cjcn9T
3SIz1vkCVMAEPERxz/etddsGHIkvzVwsvQ9PP1BxYqDT2qmd56I13jx2H7FjFm2iAgqhx6rcE13z
xeLUn8yHcgAg5+hw0AGhsoiCWB03PitHQAv3IRJEl51o6ag5HZgSvORcADoyYmACDZPkpTFuTVNz
Aiz66Uy7jr4E1C1UP+2N3AEjBBouhH0dJRbCb131d3Fb/7Ggwu/jPOUFejrQJwDNgrR+rt1tnr6n
9bWR6dqxNYPhyrYOOJN9ZWMwUVzuCxFfQ09r/5Ul+W++1Bd6TexxEAFGw1m7K0iPvFrup26qWRbd
pCkuXXWJpFaAlR8BIQYphpuDXCtZ0+6pF+n6/zckxZ/HEjyKoPHCtdnQNSteMgZst6eZt+U9+mfe
lPMwMK3Y5TXmLRR7E02gsr4Z+5uKIYCCfo+142R7eVTLVxsHmBz052BfULutSzEmPaUtrpP4Os6O
wXCXovfYtt4gJ9qCyIf61FqhEuzjpfiVfTt3ZiH3TgDfU2Y0H6YE+WmYjupj3kYrE4n+SKelMv/I
p2P5xIgyox3NR4PNO5d7O+HuZFajJV9TOlvcUCc2lFumyuPJmRzYGMA3k8+kBq3G+XQWlKAw7Msy
NgxYwFz6gVGsOl1T7aLnofAHeJf7W37hPF4roBDDigxdV7knngWOVD/LoNsGJle2ckGBBKab8RGV
kw90fx2+4IOzqiTQtJBvB5723HaV9LXwmgEFVCd8yDwCcM9zX1fIZZfXXe2u8sF8kMOPqXlFX/yG
Gn9N2ImXCqh1EajOqGH3U57AgIaQtDD2TFgJOKTd0dzTznCgUl8m155XWC+XR7zklJhqiOgC4GCi
H/t8wEPcWzMVKpwy8q0EvPL53RSOmu21dDieGlGuRdge4pLCSET+iV0UdPapU+Ip+Vy3r5eHM/+S
usdOLSl7bBiqMexahMflAOY/UD4CYLSyUSQizbfLlnQTp+w03CQsRSEG8SL/CMO9mzy57uayiaWN
MCPgwRUJjhC8YM7Xxrarqo57tJblwYcbQzsH9ecSFUnT7/kHMbZV+OOyweUx/WdQbYby0hbdxDUM
2gXZsAH9CpDkzVAEvWxmeZH+mLHPx1UWjiXtfF6kZMvyDaXrPH0i9AsH1cnsqY9+B4LwYG2HFSLf
M7HrSk2meekgPP39+e8nmREXQPUBIkZ4kgwQR4Pwq9DdSovrP9+G4KYA5FV9HneiTkEJZ6FP2X2S
zbgSw6s0KYqJqIMe4hFlIh1YeHGjot8VkAZA8IGwPR9T2BQuclawyK3rOAAeRWzzsPf71kLcvL3s
BYvzd2JL8QIbFNqOIzF/ESCgBkPPvOYs+My8OB+mJxaUd1DujTmVAyxU6MgUx1I+FeGjpKu82rUo
ECN2Fkcr3ILfGriuVZ5rXpSLAY3r/KZKRw/Lp4Am6DNmtQE80IisXviZ240vNDZQcJbCKwCODnKU
/obqMXVZdscAgipWcw/CjQV8H5hpaSg1c764wQHXAFIBRDefiK9dO+yrOiD4ou5J2Ju6PzZcc2jp
TMyb/2RbkIyPVZxSdDML9zZpwaeWi9tc6jh+F/fGyUiUgx6nb+fFE8zUXdpcOW5fIBixjmKI2bp2
xNHjKSTERXhFq0L3ylvcJSe2lXO5b9rY6crZNinArbSVyVMR7cCLA/jLF/bIH0sqka0QdeeFEpai
xvElNf1Gp86uWS51x7ukcF1ZwEJKEY6WWxsNPzTTlCYWt/rJMJStzgerRPsK3K6zXl0PNp4uT9Pi
gngErE3AR6F7cB7kic/lQkD+pkItKkZ2yHRAlb0W6Y0R3KMIdtnS7+K4GmAgssU7AQcLYAfKUJLU
EimZgRygB/ADctV1v9IAFIi3BoShmmLTk72bfRuDm9K5R0nusvWlcSI2BPKJQhYHcIvzcQbMyAUE
cTGPov6QEXrLh+9oLrsbnGeS1JqNvLTDgD4FpgnYBPpJ4a0o8Ezy5kY/m5rg+7nKxI+BeL5TrKL8
qkvWdfPv5dEtGgT1CwAd4Od0VOYfA0Kgdhk0SNN4xdVYf6vBVuENt5HXQ8I+fJ6ycQ2haM2ULvk/
LlEPsuqzArVaknbx7HNzCzCShILBDtIN3dWo5YFaNALqL7RboIcZtMPn68a9oUVqEW9pSettHUyH
KjJ3dcg0K7bYUALyZMghAZSHPKZyfcvenmn/5tdDnN6M8m4CX2wk61uwqm3Q67qNqugeIqaPo6hX
PP24vHxLmxxwZfBPAQzkISl8PkjGp5xVHEF+BSVEY7juip+XDSzOIhhwUYxAJRh51HMDiU2rwSS4
Tt1g2s2Vu9Iwt2HoaTxivqA+7fATM8oFZhJokLpzXAIVXr+10aWbbVvxRL8AfJ61yP8bjrKZrcIC
Fy36QFcBYroYfThJ9lFZwO/palKL++rEkPJSib2AtSUIdFaFDXp5/kHRxpk+NfSuddd5Ee9r7wsl
PQ9tXAyHB8rqKpVe2bfclBWS9WFyHKd3k+0t+YXqKlSJUbJHgOXY6rVlEDDpCAMJGy7Eyh1AUoEr
UpcIXfLoUyPKWc+SCVxEOYxkzLs3WfvA88fLLq2zoBwMhORZATE57BlI51jDnZNqlmIxBkXtDiqd
4ADH2aPEKok5xmEvsStr780sgBW6Gu0no30R0QNIl6Mb4wbJtOkrL7wTq+rLJULsmTrzg79PJrTH
vDbS9UtvrWXFn11X3aundpQDL5RmP4AiKllZFct3sT0+dMObnPg9m/7JgOfz3eTH5RVbOoROLao+
kSekSApspsQBMGGWGGgfk78WMcTD5dSI4haZXduhDDCsju/AIutDlhccpERHSbl00p2amb3zJGwq
3LongwszJV5g6TD6GfvR9PvS1AAtFjvzTg0pJzcdrdS1Z2wexFpX4fgxBViwm6B8hPAeBJtAQu/Y
CKi+UNIDzBcEfEgqAymuZgC4CEVtz9dh2pnHJndvOy25/7zcigPCBJ8JN0FF9Uk7JXCKfkD/PUy4
1W01P5PLyY+j1s8EAVKmQrLm6JJ83TvvQ/hulzomhYUlREWReQwIFkBUVRIH1rVWFtu4REwwAvXF
TqBLw/zu6AiyF7z+zIxyJwL8G9LEhZmmQRN4M9w1tPrV5Ob68uZa2M5nZpQrsWmnqotnLGVaixso
sQCW7ScPg8tvZBH46EXRXPULN6OLdzCqaEDefq6lCcswK1HjqheseqV2sYnaX1EA3Hn/BJdCT/EP
Hve7L4zxxKZyGxvU6J2qsecjay2nJ5k8+D6B/rZoNCXzxTXDOwFxLQMroUoOWNYyC+PZUD+CqdOL
tt2UHasp1PCI6Mwo4yGDDN3ehJmh2VXsXtTbNNpfnrJ52T9tMujb4ekD0UdETOfnVBNU0BhD8/yq
69GrH2+4RBYHIJ3Mb75Qo4F8FXpEQMs8M1EqFwqkrrGlZlND1K9btieQz051+YPFKUOjCH4NQr+g
cDofT50RwCQcD1kYQOnA3jGiR9MJNTf/0l6yTLTaIhTHtKnQxDAcbCNsDaBAhbULIqTCBQVpHR3X
vOMAvQxIJMaFZqWWRmYBIgjyRIR+nyB1omcRMDPgv4waSCxxmVVrl3f9NiaTZnhLB9+pJeVEmiaX
AZiA4UWcAqFMr/OOH0JwD+KmOVx2v6VB2ai3o3ETbCOfHsKgOglSniApWg6QhzXBJifYZpRck09e
8nKb4R0661bhFad4eeW2PC1iZGJ4kkMBYwf9yMi7Yq4/iu3lAS3N3akl5d6H5NwEhDcGlBtbMHv4
zP3R8U1Hni6bWQhuwRn6Z0DzvJ6EF5ZhmyH+CjPOdOf2fFcUpeYAXx7JTNY5y5p/4thPsxTyXwSJ
pSz/NQIizt/cdtPrZLsWHQB0Uf+zohxxcWKRKpqzpm15X7SHEZQkg+ZWWDIBJhskdoBunmnOz+cq
zjLe9jP4vRlvB+fVAEWtWWsmS2dDOXbk0EvcdbDh0S0N33sLDGY6LbmlUwe1Uw5CfWhsAcd/Po4h
tRNQieE2AHrxR5lF1x2B6hER2xQMpE7l+R74Y/3LfrZ0i894gjkvhmZwNQZyCin6JsS44q4EyPZW
4MCussIHEe+KlRsgMKF/e9nk0l49NaksV1faaVia2KtV5t6i72Nl99k/XWltMu5tOzfTHKu6ESor
RyU60wKGWR2Lslg1dPgISqM+pF39XnTmN5OHxSaI+W2GfjDN5C4v6J/JVXwfYn3JkJaY3Mm1Bqhx
IXEFSpZuDe2Hj6EIvpmFdQMRAE0bw9K+Rs4RtMbIA+KmVK5hyLHYY2nMZ2F/hWcDGRJ/ilcy+HV5
GZcSZuijgoQOYCkAgqt9HxRAxgHodpwfNrsxE7YaU7aGouauMsRVlnxrvOzgAIfohOM+dNp/Lptf
9KI5kYUMKigNVDZg1nWdBBUygvfinybJ4Djx1g47XGkfmSE0C7k4pSfGlEOfOGYcgBUMSRlw65Xs
NZmSA68h4WJ8JarGz/03LOUMcIDEE0xiWGMEQLXpXbm5i7gQGtdDcScacy2jxvcmbWusboTz30/u
mxyfBJo82I1EubdTuRJO6ztAdYAr62YYxxXa5e7DDnQwwtwHbfOUlezOjfsGMtDprkpa39IyVS4u
MTNBHjSj2EHFdP5NQNOmsm/n7YPMdRptOXjT6RpUB76OJG5xo55YUkbfuxIsGBFGT4fvlPhZuk9R
DLHEOghzKH9oXHfxLjmxppxIxQgGAjKPKwaDiTm+B8iTWhAhvLxBdFaUwyfqE8dw0tmTHPSjboD8
9BGNaYwsHq4nQ5n/fuI2pHHayBrnJWqbd8Kb66hl6y54BRpuQ1m8iaOPHL26l0e2VJue1Ub+5xiq
koLoIlGVs9XBSbckjg9grFxZXb7p3GaP6BnlFbEGKcZj15FtZJQbL/wwjfA+jQ6Xv0Qzx6pEcFMZ
LADab05D22sa2eDGjHeloZPZWQoGoeqAhwEIA8GYrJzoblqXDk/w5gldB0rybA/A+u4rI/ljwj5f
SHQ8x6C+xwlXd+FRuBGaSaPXYJo0ZhaPmZORkHMzBWkKrxkxEjqGB1mXN1b3aOUe2kCYxjOXio3o
gYP8JgUEA11AyqRR3tQGiTiiQnDSQdFtciC17jvk1aXvw7Rtgzun93PagfxhU+sQp1rrynxGCFVr
KjFQG7mlgj6w6Bh5q768Asdv2v4AIhv7ETTsnY02q35zeTEXj7OToSuzXLt91cr5jVzEYCgTq4nt
wrhdh9lLziEevrpsbSlDeTbTyu0YhlEZZXjlraLp1uk2JdpcnW43xRJx1SMxHlN7PQhNVXzRkeYO
x3lDkE/YRoOnvckL2CyD6JDLDiTs9Sb3jF2LIV4e3+I1NBN6AeBPka1UHKkbnWwMbLyWnQiimIhT
jZbuUrwwJvqOa0tzpCwNbO5P55DXAZ+PWoYci5A6Bi0Q8BO39mWS/mwq3q3skMX+ZDsvl8e2VOJA
zdMEtAJa7jZkFc43ZFhwrzYdmEOnGt3VSXnd1FWxdppwOIAQie1aRv5p4qr2B68t1mQAh38ZTE8Z
K3Wc8EuHKQ51tAdQfM0nPlg7a8iAKCtdiZQfaVutaOXepNpX1oK7ovI1P0chTTDraSt3ViPCzvZI
hyRi/OjlH2X3UICtd4RIDkN1flMbkORyNT70eVVhE6kxtMcSSLSo5VfDs6O4CGBTZCurfoo9CY7g
Q9Hr6K50dua/n9zHrt0KqEoipT66q6Z9GvMtFLIlfbvsNTor8445sVKKHnT6HkbjpJ0feQBtWU/U
RGX8+bKdzx4xzxrcE02uJndV56ziCEoHzTya9KnvHnLzrtLx9n/e3OcmlLMrcsqJ89nE4P4I3YMl
12GBdoZfk64K8PkOB+bEtKH19lvJTG0/aUBYYoxzr/BQPoSSP5peq8lZL1qAwgxFnm3WR1H8mlgi
CuIACflWrhrxRslfH7kzmyfkEMGPN4uhKKveRuVYD7+T7+5LTbYkKPwkuMsBCbq86kvedWpHCVzt
IUcPXo/UF8vWYZr6oQtCJRSDqGY8S/OF0hOKP0gcgTVNOdfbBoFbyZCZkvzOLv5Ne1t3MS44l4Nz
FeG8i8yKq8p/SyAh8jFHeNg6JQSyn00ofkZuNpO/+LK44fwXZeKhIe02EQ9mV+9R4HhubbI2LQk2
rQJnRKV7Fix+EwNRKsGZP4uEne9d2ULlDFB+hKwsvQqm9krG1o5UznaE74+Trnq5ZA5aInB95ADh
NvMWPzkqigIcD72LxZT1VH4b3QBEMdkEcdFVkaYQYxejRcFr0kK/MYdYcuhT2rn+NLj9MYRIyIa3
U+r5QIQWOSQavJlRS3T1S4Ak0r1TdFQn0rb0vaiTMIjMUrRGqN1wwdQFyCNjeka8J/wgMdfGNBy9
uLgejOZnHrc6H5lhuuf1GQLpOSgQ2xSuiILr+QSNkM4dQm8OFA0JmYTaXPekvQa2a+1O41pWHGmc
DLjbfodWRt3qzD/+yTh8gYLzY2YoVIwDuVMb7YTQZuj4Wvbm3jD51jXRSes4W6MlL1PcI+RBO639
3JWhJlG1sAFn9XiIlc2KnmhLOh96jrNmygLEcE74o4883waH1V8fJWjk+l14AA0GQKLnFtIuHCrS
BcjaBhsaHSrragBBUv5+2crCNXVmRdlSQx5ZoF/ELHbuQQ6A2FZ33NtctrHwoCAwMlPlYB8h3aVM
Vi2neJI1qkO5M2wTgA38MOTWym2scdfwJIESQ5+s0wJE3INohlt0miF5Y/XOsc7ah66ZRs0XLe0U
uK4DXsA5Ya3WyEgc9BQNgKBGtX+hkuBn3m1gGvct71GrGNaa4S95KlwUPJ540dlwmfOVJF2Nsvb8
pCmtAGIpWX3NQfS1iaqi+tbFTGwRKdw14eTegvD6RniGC1GIROOwvydZ3S9YAMicWtiv6NE6/4rA
8aKhC0BIMZSsbwARzoi5CllGnw0OipwmaSVI3ockj67QwwWni0WCMqUFkPnBdYV8HkgCoqrGcOmH
14VkDT7bqcXVliVHsxrzaJNM+CW/blj9XPDYWpdBObOd5c24CSeWvdiscWYeG+vZbKjxq8rraseF
Yb86QVDt02bM1iKi03UU0wyVkCCI/BC8aPdtKAddo9LnZybWHoEZwnXENUyVMUgGPLztLk9Xng28
l+3e584/DcoIiSXBzkm2g66JcSHlDIsgCJgvk7kur8y/6BjtWxevlXbccO+BhOu8fcvd56j7gOBd
jBwMu6Fa+cal/Y3LAJVZULSDLlPZen1qjw5kJNJVH4Fc1ZqVXZI7JqmmGWAh7sGdAzks5LOx0dVu
2j4FX148oBM6bTmo3A5x+V1478zdXt5KS/sWzS7QtWbziaLmrPpCkhbYnnRFvX5jD+mB8WQd1dRP
ybdwoJr7bXHuTqzZ5ztm6uxOCAlrzQQCcdvepO59NWhmbtkIaPHRjDz3oygLZEfJELoc2oND1v/T
D2y499zupRBNoSkzLzsgpDNQnkN1FtCi8+EItPDIfn6dF0GPntMf9YjOmquJ++GAyuDGdo8dkKml
jiZ6Dt3Vc4dygs0GLSMgOJXQ3qONG7AMs8ial6l9GspjKEA+4CfGiyn3lu6tspAVABIAbfqz9AHA
NypOvoWAX4YuOvhI8wLc+kBWZrIO4k2T+K54J+kqhFV265W7y765FBGc2lVCf2GDUrD3ME6vbnax
O+z7UYcLW3L/+Y2EyUTd6lMuVTZ9Y6cgOp2h2WV9qPr9WGVz33DBJk30seSWp6YU30+KEF1viIBX
Xgj1qZDtPSf1zSz9woY+NaNcjaEYq0lGMBMAVFwO90PyzrNiFYw/I7BnXl6gpSMfvUQQ7eE486na
pz5n++u8b7DTANXgj1xwnzsPMnhqITDNdIl+e8kfGA57qB0R0Jip571VGV0lyRz0oI+zsXxePtkT
Vm5jVA918AosuEFv2vBjLFaZtyfJr7q8jdwSlZud112Z9Kc0Kj8rn9Jpn7N1nOs4eJac6fT7FH9l
VU0SJ0Q8AMpoYfrduJXuA6l/NLEm8vjdk62eALjxwF6D1ypuIeXgIdKrrcjBTEg7QhvXLh1RzZjJ
Y/0meajYuI4s4idNvkkLXL7p95KADmiVVv845JgMr7kHytFhZbKHIdSc8IuR6emnKW7e2iVBmReT
UGVXYKPC5G+QGpJiTfizyLZMrLtkX0CDLczW+d9DsAjwljCPfilwLalviKpC0gOZKIgGg+scuVM/
oKteJ5m3dPyeGplv7pNHbFKXPAfAEAGA9a1pfKfZudmWRM+9s8+CO1vXILEUCJyam73uxFxVjU4Y
jzDHHLHymE/J7QCwHNe9jpa8F099E8oAyPyiwntupx0Nh1kFTluSdEAcHuT0GIGYjlofqY51Y+Hc
wHX5u48Y3W3I6Z2bAjBWZDGFqVg8sVACzgk+4uIuBNciWQEQdvmUWlivM2vKevXCDlNjgDXopUwV
OB+Bz48j6jPbz+h38Oyi5UVzMC6c9WcmlTUTACLnTgeTtiQbs2nXfXFj6hxjYcHOjCjHzdQLEcg5
mAr7zK/SIwqOmFYfTOtdpQmp7MUVw34CZhapPhRZzlcsywVN6TjPYfoUD4c+vm1yApDe2gk3NH+O
BV1F3c86/xmz62Dau0Sue8p8Ym49UJHHhybcyiBdW+0GyKrVkLZg2twiokigjhfd9fzvL0FUS/58
rjI1OB/b3I7x+xI9ChzNS5bcudWP3vA27s/L3rXAKzorLfyxpURj0gNGZ5qjlKD6UTjr2niLkQ7l
jZ9EB3PcyHhbkmtubezivgE705ivKvuRO+9pFu1K3RW0dPyefA1EpM8XCsplQW+a+BqOaUZhNYQI
7MpJTL/uDiAm94P+vZXDznHu82zdD1+oOMA8YHOM4GUG3Pu5eZBXk3qYQ9Oguh/4sz2hRaQ4DpHm
AlzcX3/MqGBeYwoMXscwk9fvsezXYbnPq/wrm/jEiHIgOtSIBrQ1YSqN7zV4sdt4w3REwUtn09yX
NeMqXDBQKfvKaoc+TeaydMR+pMFhSiEUeZAuyGaTq6J4G14vO+vSvAHXC7k/JI3Qyqwsj9mY6O8N
R+y7cWN4e8d7mr5wBc/Q4f+ZUJemtHvItZcwIaubNPxWsY2Ra3b38iigWg58K5JNaq4J9PFTQ4we
18e0H+mbKa6lDk22aAKVE2YiTQikqbIuUWdbcnIxim54Qhf0mFyj6np5LZYqj+Dh+2NDOaRGB1oX
kBmBf8n36TtFzr1eGc6/dvy97R5SXItOm2lsLg8L7xxgovCCVNOGVdm0tEAj1cqRhzD8FSN5RD4u
D2vppkC56T8Tym0bWKaXIRUPltZg0xt7BOHOWuS3E9/Yteb9rRuNskh8DNOItjDFIbseWvs+/o72
6MvDmX9DibSxSH+GoyxS0o59bZmwUcWjH6c+dV9HL/O5dUV0BaJ5Zi6ZUjan5VYysEqY6ot/LOOY
1r/KAQ/F3eUBLb3mkS+z7Lk/GkGy+mibRA8lFGg/rUZEd+iZhGSL5Qdtd+VWbBXYEi+58tb1yG50
gpvIDR+iSoM4XTr0Tr9AcZESXbAgY8AXEO/Qjf+y7tkmKFEfQcJTeNvY1I14PqiViQWyzLFBSgY4
N9hLzy+ljk/R0FsO8oQSMiqRn8YvbrFJg+NAJ3/gbwQp5AZvx7+/P4A/QNc8MPhQ+FGBtYlsqgA0
or+PKc9bZ82uGzaXF3NhJgGsmXWkoGjFQaJwPrIyc8uhiiFIxqp41XhbZu4i4qP65jvxGoGW0KW8
Fnz01ODvM+3kMcJs6EuUQ4Clo8JPRYle4sPUXguiqUUtbO0zO8rd25kAo9OMI1kC8XXPRQJ78Osv
XPBnRpSnqlu2Tp4jLF1FAEPxYEX4W6/jZF44P0AfgDTk3F4CT5j/fjJhCTOmjCQsXaEsel0XLdSr
xFXTx5tixm92QjNvC6fvmTnluAIjDvQ5TPhcav9MqtiPbctPjQ10zz3MpQ4VqrOmuJ90WkQCOazZ
bC3FBzoxfSr3Q7J27Iek/XXZ1z+7BEXxDgcPQks8QpgyNNMMWN660KRw6wrZC4gYdn5ebC8b+ezf
MII6OESoURMH98P5cjlThgroEKL+imo0bdeVEeN1+ugah8t2Pm9c2CFoI0OxF+GS+p4SU1iYZQw7
lvUrAXMtxMyqNxuSfx3Ym9x+FTmaiPmzH54bVJYqNfvCghwwBhZsZL7v+LFuvkHMSivTthDWnFoC
U/j5FKJfpOzzBpYmygii5iCIt24ThDcWEWIbc8hhlJksftKIhY+R5UU71vLk+fL8Lg4XOrqzdMX/
cXZdO5LjyvKLBMiLelWpXHs/3fMijGtR3lLu62+wD+62ik0UMYNdLBYYYLKSSibJzMgIVDTEJk3U
+q1V6Angns11B8hxbt4T721ywqZV7Djpl1xZ4hG12uCFk+pt6cFSNtahjxtc40LmawLK80DHb4N9
b/eKa480RlcWhZRC7AhT4BYsgoS7GreL6QHQehvV/9BlxZdEfw29TbzmcHCeumZPtISeLgzp3iZx
N47RBcMAdjY9aNl7ZD/oydPk3wAX/y/f7j+zthBAUNZNY7fk/hngHgLDl3bn+tvS3+qjoqwhTSmf
DoqAByNuQTtQwZJmb538elzujPn1vDPy7bCyIRwyhqbVHqMUUGrOS1FtC3SE+qWD1FwCXOzzkAba
fBxUPAEqz4Qrj554+jAb8Gwwl1ADsHCavkeLiuNOZYUX7FexH/ll4dQ8QBLrkqaPDHrmmUoXVBrt
SJMgaSKoS9pCtNdtUUWLDxuNE5RLGhBATkEOQFHtOv+lpCljZUg4XzK/7CODb+QJNXVb+xU31761
XdqgUalGSVKGa4BqxfJMA8BWEXSlRSz3Fy/GxXDcOuXtkIS99zhUN8AtZFXoFX8f5VDvAYTWQccA
DQNhBVNqxQPJEhRL0ivPuMud1+Lvbzlox6xMCGuXgHMzHWcU/bPyrjfv2uG5qTbLfGuyvz/G0PdB
QsIJjba1ONzZMPQ9vAEwExLd5fpj2mwI2dg4ZtL5cD4cZBv3xJSwbACeEa92sWwkf++1Vxci2Juq
noOOXRvNi5FexxFTvBgksX5iUljGXLNtEPXCO1SoR+N10fetf1Wq2sf8bzl9DvHe2ecaCml9mLNu
mQkc843f8/ADuneR/9DQhzw5RKYi9qQegfqMl2p4W0bMQ2zsKDT/0DpG7XEAFiPpIGJ4ZTHF15Jk
IggNfNoRMlE2DqaV9bATL7emE0b106DCXPG/Qlw2LBr2EPogAB8J8VD2hFZmBEB6ZAKKqb9bqsqZ
3ACIzcDbhvqc+JizCN7F3oLhXqiFQVLefFycSjHqLzWBghlvdgPSKMILM2o4I5zm+/R3VT+4mIU5
v2tk35tX5P7fgHDa0d4wp6UsUGAq7nVkajO79fIHqtICln3utRkhrNq0GXBuww/aHZfyxWuCNFJE
lOQ44ApT/3kiRBSNu5hOGTwh1YuWvPkQUofUZjZnQa7iIpR+FchxE2Jx6Q9RkZtk9mh0Olr2TnJl
9/WmKxrFZ1FZEJzJcHWrKg5UgbqRhQpIrdKKk36QlQv8z1c3gbav0RbwAf7S6HNiP1kziHxHxReR
2gCmh49woY8gFq7iaCmbbALwqppuNS0k1ZVVvJ8PX9nJjNbxfyZ4eK/cyNu4y+waJur5BpKqzA9t
wCbr60aDVHIDSVbVNJEsF5sEWFu0Q1EXFwuywLRBK8hCj4HOu8btQhOaw/kcau4V8nMDptvz/kmD
emVO8K+HeAcYZmCOtFejcUi8F88K5/ZQq7DE8m/16ZeQLMeBgH5ogSE2fXfTfYPKrK14Bkl9Qa+f
D2Jx8IlwjJHGLzAqgh6fVT+N9XNCj3YMxOtjmv7DncP8NCSKEzZsZEXRIPHr82EonnCHz+vNAASm
qxhBkC7aypBQfIhNAvwuoK0bl37T8irAFCb0ABUhIM3QPsr/4GDB7IkYcTqg8inYHRDiVmCjq9WS
UGeY0FXcpqUZZ2VGiDSjT1ODxjBj6vea9tpo4flIll7PAHzGJ+bs57janm7VKnXTMuLYo2aBKpxG
L0mahVZiHgw6XurjzVSWgKeZZROUfqdoCsjW0MIlgDOQ8n8F2z2Yma2lROhN5LbK8sBJD6MG3Ovx
vI+yeADQiZ9BqA4SkXCQ9oO1dATxUBl7M/ozzLezp6qBSjCMKMN8GhH5BcG7z8C8ASOs3gCjFprk
OvLebG/vOxsDgInyIfX3nUphURYea6tiqM8WUBHcaldeJtDhrP9+KA1ueQgLRDoI5cTaRWsOS73U
CI9+0ly2sb2021sY3Gw2jZe5oAZlul8oYlL6vT5tioULACS6jHCbTfWj8CBS/cbY7nxIyMN+ZUNY
uGYcQOG1wIbhHmlnBGPrAFx1l/d3CyqWXRRW2lY3t+etyo5FC69vEP9hCgNI4dO9NlmLgf4DjEY9
lFcCQIXTAfR8WgN9mZ7sndE0w7qrk2utj1BYnAtjf/4HyHI9V2/glD54SojY8jzXiMVy/AAbF4vc
2jbYdJGfB1r+YpaKa4Z0c/NOEcrMKDXr/Cuv7gB6YbHB9xle520SLmm5heB1E0CcGLcmRzUJKg2Z
lTEhTS5VmUdTg56fXt/NdtiPzxlRhIx07XyuOwjAMOcTO/VHi6mXl/mIiGlKUHNogUd+4JkJkCsm
9qijOF6kofJpTVS8atymB8gMDs2J/UjJ29K+xv5yX5T6pV4SnJwYTbFVKF5pNlkZNU9dzONGM2MD
LhZAhvIr1PAPNUlMyWEoGqMtuKuJlcKiqKGbTuGWnb5bixYsY2A5gV8+O6oxCvnn+rQk+IL2zUQ7
HhFMx6xOF7j+xkruhwH9vbd/2FQYYEejw8EhKr43IeUWW707oQ4AeJDX30DpfiBPQJAPkUohVhbm
H/hxtNINzsh2+oHcjMyJVeADLWAEyOpx2zC8Dc2X8w7Jdi7of7j+MMYyUF47tVLpTgl6zRnvKO9H
ar1PwAE30W3nKh7Rsi+EMTUMGGDQCaSAQgpmHRvjlmLdYu2KxUfdvMnHS7O6Z66iTy49m9eWhFjQ
AaRgtOdfyKj3S+tfpj1wZVZpgVipZqExYEyjavYmRjamrvtdO6//sKDwECgbVCW+SDqzlixL7/MF
Bautr9lh3Gx7ZI74/bwdaXis7PBX0irlEk3L0U/WsaLkMnUu7XSndYqzWZaX7E8TltBUyCYXIsgJ
XJmGb7OPou50SEHTG1vvM/pT5nyjq7RSpdEIiI0D/JCLNp8QJh6ZzdGI4FSBXpc9b1zjnYJ230wU
N21pOKKwSwDMBMrBEewUc8LM1EGQZMsBTdg6edLGbVffOqq6odQh/kiFP7hUiTkwZ3FXxamJaMy1
o9u+E3/45edg12sbxQ5TWRLivs2jZI5aWBrNe7DA2cU3iwuGxdn2fNx94N3Emh40f/9zSbjY4CUM
xGtkwKWGXC9DFVhuuxnK9Lnu7Ic2Y1eJXoO/9MmsX8qE3mH+LdCSZTuSNxvvs7lut4ubbLwmPdqD
ik1ItQj80FttCpY7jWs3+G1gt+38bW1f6zRstYfzSyArQKAcDKk+3OxwEgjREzf+aBoDsDFk+p6z
92HYLOlRby7mejP+Pm9KdkqDIA408LhaOURse9hzaowEFHibbLqtjFtQIATnDUhXbGVAWLHM0uo5
a2CgcfMwta7mPswbazf8S/Vx7YhwmnlmNRQugx0n+Z4US+AY90b287wv0l298oX7uvr6GP0HTJPb
mFkRpNnrVMebzKCYjX8gqha2dN0wzGhDVYNABFs4N8d4wAtwhq22Bo3l69QFOmRKVC1JaaStrAhJ
HuIZI4reyMAUW8dNt30UAIXF9DsS7WzydH75pOl+ZYz/+Wr59DgfLYOD3BL9OgLouwPufOcbTzTe
dO2hSRRXKcUKio/o0tMAip4/DspXVu2nGjCsp1jF6S09JnFf46C9D1qcU6eMuoIIVLXg0ayR/WKA
gtjtr6PeO55fO+k+XZkRUoKToA8RgVNsQ6F+nUCE2/x23oD0EQsa+f8cEfJ7Y1lFZoPKYbOY7zbT
g6Y9jP6LbT+YzTcKxBLUp0ilyvXSHbUyKuT6iQ7QtM9g1KmR21EXwv0wzBIa4HIcWt5vKFHtaPnA
XNxQ/bcpoRuNfav08mnAqHSTViB9Hp/PL4Q0bFY/SUhYGtNjp47xk4Z0xLPssa4xE/HQavvzZmQf
FBNzwJ9x9gMwS5zGTVH3xVD1LmohZpiA2ahYFsUdRObIyoIjfFA/zty2SAgsDN8mPZy8e8N7BaHa
eT9UVoQvGKVYLKvxkBPzPxMIIuIs6Kfvvf9+3oxsm6E35vChDgz3ioVld6y6dGrgTIH6Bloxjr1b
IEFw3ghfc/HmsTIiFpWJWevUbGGkwchOET/6Tein9yCC6tLLrkrDelBxFsvy79qisK11M/Yxuw6L
bgPO4g0zsQPMYC6vxt9ZqWppKdbQEwKC+Gww5xHGtOopY+E0PFuKlGtIo8Hn8C40NIDjFKKh7zW7
nRlqQk7bPXkYvjxMs7nzmuUV7J1ZkI1k3E9dO4cJGL4uiJu/jlWD8l+69ZNf4Ja4copxZ01LrwCE
yfIM15CAlgTXyvCEdfZNZlOdA+DJoKHWkYARIkKh6kfqBr1K1lS2zGtbwjK3QBFqBWT7NnUzBuj5
b5b2l61CSckWem1EWGgc2zGZOcy+nAFLiI2wyoebQgOP8D+1wFGNNtEIw+Ma5AenmQpXE0K7eMLB
YIQOmIpp+eP8tpN+nJUB7uv6XpCS2PcKGIgNDAICdm6xJIiGl8reGqVKWFGWd0FQ4kH9ABxvlkjz
xog968lk84bl93r81Yy7887Ivv767xecaSizvTiy8HpZ6Ca2upB6T/2kmhmRLdnaCv/z1ZKVaMJE
Bcb/NlV6HJx9pGMkdNjkBK+hx3/wB3QeGDrAWYWy/amlfCwqyDLjnJrtdNN0O4tFO9NT5A3pR/k0
8nE3WbvjRIPZ6TASYWCMeHs6qOYyZfvFA+bUMhHKwP8LbpRQUqqmFMeU1RwWqMOVQTk9pP+CFllZ
IUJBo/QcVDxN+GHGu8J4n0Dtcv5rSHh18cjhEnQE70OgygU/GHOQX2ZYcNFZKO0j3qEuu02mPWiw
SHSs22/YoVm/r2Po5WC/4iV0/hfIF/K/H/CF2FfT0hYQal7+opuWBJH7XHWv03A8b0a6jT79FClQ
Yj2BgFwHPw2DBgRnQ/7oq64u0k3kcxp2zuUJAZbT0I5mqwP1CR7zJbh52kcnOerlseq2qQqlJDvl
wb7+nyExJ5jVHKcUpRNUnMzxehyfZ+1g969tcbBVnRLpVlrZEl50Y5WW+ezBVopWzAKSiTpRnKUK
b8RPU5mT3c0Ey2YWNOgytC+uCLtq+tDOvueuos8vMwbRRcitoNaJqpBwzi2xb+eMZ4Ypq3aJaW6Y
5xzZ0h46wwelwxT0ba1oJEv3GFdbBQCEj2SJo4xWHyVJlOOeVCWbyNIDtEcsKwEl1G3UHB0SJNEf
XNyCtLnJzCsvC3uVWob0Lbb+Bfwjr/KhRtrBSAb8gri6MadwiUNn3NX5NY2v22Yfpw8R3ibnN5zc
JgoNvHoOrQCxEgQUSt8n0GjZFBhGGG20be6S+k5rL6nbgYkQ0+xVFmBqW2GWf0Dxzv3BHgrwA6eJ
EE6ynJCyKF2Y9UtL+11nS4caMGQR2KQVx7LjYFLg7/YNhqo2XppauB2b4/Kuk0XHL0Ojc2DjvwBl
wLiHchhIaDDWIiTZBjWK0l/4BJdeBWX/2pD3WsnyKNuoKyPimTeh7m2PPgadSMcgnKqji6VYW1l+
4w0RcPNjzskXn5hOBoKduE8KPM1oUMW/GJhWMv93Wd8pBy5k6XplSqy1GPZMxiSJi80U5yG0Ua6S
iYbmNCpq0CozwjWepUuVtSbMRO1DZ33LWwubUUWgIzvh1r4I93ezXOa+iGixsbUtoRcuucWlKh0V
H0f6+T8/jghXyefFGzQdruA1EniNFXgqsKTKDyGJRLpR6KUBC052Pxaof8GG7Qf0X9qwPij/QE7N
M6Z4JcmIXjV1C9ZkLW5fUs+/aw0NkrzTJSZa953ZH85nDOnCfZoTLyBZkaTOEiGqB4ftJ2O6X3Ai
nDchDTPOlMDV2MCiJISZa0TOEBcw0dW/LIygZnQ7xm9/bcPjsobQPQBuEu+R0xTP3C52Gq0uoIM0
R3YwR7p+h0GL1AvtssyT7XlrkgFjYMscrquNAh9n9Dw1B9XfyBps0GjZRRqkGnKpcxWhMc88tH43
9ZIFhNGDkd9Zbb+DiInidJEc4yfmhT2lD2YK6eYWK2rvNJSWQcU2hD5Au5Z+q2uKC4rsKDuxxs+c
1fHZYX4oyxJYs6yHHk+xpd+ClzPw6AuzcM6gOHEV9f+woU+MCtvNmUGx25tYYVrf1vGIu5fq6m3y
VRLOyhMTPG5XfsUWqQoth1+adh85u45sLRqHtn7tRK+Ztk1KLWh/W4W2S+mWJt9oyjgkEi/ejQc8
XHI5ur/0+G1unsgQqQKMP22+/DbXgQrMh1aoSM6A0beiATViAcjaSwGCgeGHs+zGmuyL9sleQgQf
wMGqaTjJRsVbA3hDMLajMCiWdfTZjhqDq9RGU5BaL251nfa78ztHcoh+DOUDCozyhyfOqeeabk2W
B9KHzrT23vTLzHdz3G2mcj+pxBklCfvElBBBDeBMxK1gihphrgEBevDL/awil5TkzxMrQhBhNr33
mw5WSLafzNsO3PDnV0z6UXBX//8V426uohQyb5VZJzCQmmDIfk6GHU0UMGMZCAMYQnS8ATY1v859
UNqCinnArIGX6FsMz0B3bVtkP7MoTIwrCzNB2S5PIIymq0rEstxyYlnI25qVg0vN4lMOzT0UXKsi
1NOfKCSACTqpQ3DLKp/CUpOYTQPTI7rBKMQIV2TDT6PcGlBU7VmQg3QWU7sMxJJ90M8sSAuGYUXc
IsK//opAPX8aFf3USTpnHDdZLneVe6cb7+7067yJjzl7IWesbYj19m7ondHQYcOqxyeHNRdpNAcp
APYdRrqy3gp7673NX13jEffwxr0qJro1CNq7JNAzTB069JgM7m4uIAngPpuRDp2zXwlGb4FbCQan
vJtG5zbFtPj53y3Zpyc/WzxLk4EaToefPeAVaFa70Xjxk1ArFSlVcmbirAZ8UccdBBV1YaPGNo3q
bgYcd3YX+yXx/eJ7jOgAM5tt0UvsClwe+tJtKywGBSPxeSe/pgnw4oN+FhcUMMN/IY0a86bAwHgC
YED+WOmXZa7w7muW+B/vPjfhYBRN8K4Y6qSNUvz9HXotfhNvUj3b+frreS8kYBKYAVYKpTKU2mHr
NBnxjqYDATxwLyQPLSg+s51u7SeolMUxgLm3zhI2Q+D5V/2meXLsoN9soFVb7xZVxpK5C51aYMah
iQXmCSFmelob6WzC3ab6U2XuVT9r+5mZCnDax+je6Y4CNTE0psHEAPQRWjCn7i66zrRaR3YaXXeh
gQZ0ybtBC/dyrswhC/S8B6Swbxao5FRWB1WVHCOAS2G0VmgkSXVn4Fl9i0Z9l2Cs0u/c0Bojczt2
7TBBPZ0VZaBBGrIK+iajT5HHuqdxqbCClp6RgxmlqsOKf54v/gDkBj4G1GI8MfU1rMhdO23RsrJj
PF9qyJ/mfg5OdY2QoDGLq7nNcZ/LMWmWav+AXcFq4q4MNlVATIEZO11NzZh8CERgB1b5e+xeRsl+
iL45xf58jEpDY2VFCA0oXAypwydMSPeQZaHRguTCeD5v4+stBoAqTLHZLlREOWT71BPWAWpfWwMH
49Z3JnOuqW/t3WjB8VEFRIsUh4csefDxUihaQ5mZiG3ArrG02GBwqQWm2W/NwKQ/zjsktYBSFW4A
XAjiS/qIKjCNUn48ee7OtyNwSCgGf6RLtrIgXGPmBp3SOoOFqbofQCA9PurppZ91ga8SEv6a6PFx
fE5sAl5sA/8RPk40QE3SBBA3XW4AgdSbQ0S35Rg4BJKO2/PrJuEiPDH2BQveRnFbclh224SFeT3O
+6LZkmxrxAfX3k1WWHW3RRJW0YFYKvVcWaSvHPX5+2Z1M4T2CKAC3FG9uWpRCvcPsUrVTZYw1iaE
p19N/SgyFphgecimI1gDkOKhA5D6O41sOpUguKRWzJcTJwse8/h64rt6KrPMLgHO2cT1ruvv9OXV
TA+ku50pdB/+EOuY299rbURLH1Jv+o/OUVTEZPsA2QlHKOB7uB3yJV8tadS4ccos+FuA5gSzO8Fg
KtKT1ILH4U0mSHEAZj21oC91nZkuRx5ZXWAU13qi4uSSFCeQKrCKIOTi/OniBmgbTW+g44JTy0E/
6bKYHwz/oGXXcb+t3DD2s6DpgJDAv4pSv2znrQyLmyHzhrgfBhgGKt3X9ob1M+1vjPm5qy+Mvwco
njgpatSlM/Z+zZ2s42rXzT/qxbzQaBKe398qj8Qt1pS5O3PUNgWBmrvc5uUl7r+R+1PvD8CPKazJ
NvR6/YTdxoD36DKd+4Smvfe96y/S8e28Q7I0jFExnc9he4DYCcmxrh3Q6faY/CGRjV5nm/xJBlML
xgpqKXSKly3oYlSsI7JFRJ2MM7YD00eIEPKTRq3E5wiOInvse/CWbzT9uTKC2b8YVaRIkiU0OE/7
x+gnBo4F/0CVaFSaC1u9j6qYabtPde8uu9wDteH5lZSkRgP8AihtczFBjDCfbuRYhyzvCD6DTQK9
S2NObuLqDojpG82oL2rrhurWjji4Dp63KqHixcXp0+yX1sDEcEVwkD+SyT9gtAriK14YJy/WbB40
zb3o6qc2ppcD7UKc4yBysP3NDK2LdIGclPdsp/RgM3tjG4rXpyX5yvhhCCvM+OMGISJB2jgdKq9E
8JIKkw0ai7ML6lS6ucn9JH3Ba3J5I37uHxOLjYfUnrOwZf04BrXZQ+a1X6KgWTL6rWxr/a6MzDQK
9bF38kPUZQwMyuPUX5STNUFbdHat0DNp/ZulQzyGplZMv3OwN/+hEZiIO3uap2BMXPOnN7TOsRzn
7HKOCZs2OKuXB+a3BoJCz96irkmOGHPpdgCodcWVVjL/OtOHStF0/frAxSfDUBpwEngyQRjtNFLy
tDdsWqPHb3QXeCpo1u+5us4j1VTVhzaAcLvHpDj6a3zYCYPUws0XD9+hb6iN3t/QlvqGUjpcY03H
94Rp3UG3Gcgq3KyefpLSZjflNKKFoQ9Zvc2mrLsYval9yLMKld0ehH7PbWJnd02usZ+1ry2KJZEF
C3iBHCDlOSewGCwx023IhqAP7c1astfcxdy6jX+s67Y9WhaqQDMhUTBX9vD3BzzEsYBH5ecjZHmF
b4HHK6r5H/3R7h40hYHnbs9vUNnHXhsQcnhvxz3REOgbEJygbFJpdRAl+ib9+4ISBn9xWeeki/gf
MZFrzdCwhLejiNtsGctuSosFbGgVR7rkugKCBmQ5vBY5gYPw0imLoUnHbEQdmoxhomHTTpvzCyY5
kfAgBEUgJtpsSE0Jp8NIIYc3tHDEnDctKMShac1MEGEOQWtYCluSj4MutOMC6sMVbcQu4aDbdT5E
6ETTKhjK7+1021fbVCWaJVkzWEFlAovGFXqEGMscPzHJzK2Uby65TlWNC9XfLzyl6DwsQ867w2Qq
A13bxlOpWCeVBeGrp3rq9oUJD0ozO7pDeqjqw/mvLv8Sn2vEE8Tqot3UNG+WGT40ZbzzLRDCTN9c
lGD/fqAL4i0EZTcuZsy5bk7tOINR06GAncK4X5wpiMmP3rrxU6pYMcm948QOX9GVP1CU6mZAuAoM
TN7Nw3U3ftPY2/klk1TpT30RdkrmRmY3DbCxxA9pBGB4sS29NIjHQ79cm+19Uh51/8f8DxntxDUh
3FzQiGoJ4eFsQ9az27BG39TVpaX6VKolFIOOVnPvM7gXkUenvm3jKbCy8PwaqmwIYTdXS1SYPWy0
8cNCDtW4AZJZdUWT7h4UCzGtiEcsuHZOY4ERM4ntDgvW+MCgO6EP0rE54JU1T3+ewS2QvLT5YxdB
bRMIXZY/Yer0vJuSHgdChd+5oQKPgo7ISVZ1DSDTFcKeNTvLux+KHaALu6nZRIUf6ID+6dNV/vfE
sg4kNfntGxsOpXbhRuy52TK3hoeraXHAKB/4VkgXtsP2vG+Sq8PaighYaP2CgIILVpz2taxDe7km
Qx1kHTLILipezxuTxQtH3vOxMU5hK8TkUhtZRXSgivI2bFtID3molT78gw2QMBg4mWz+aj8NlxG3
HL/xES5J+V7GVz2IVlSnuNQNCwcehCtxOxfhutXYpmMyIRw4XIFy9B/K9Sqyf1nY+59GRLTuRKiX
LguM9PVThN558i8FL2dtQVwpXFHmtMDu1Zo6QGfSZReRiu9Zdh0BtADAZjDI81bN6dcoZg97egT8
pjeu9Clkw9vg7azsOI8v//DZbTzCUQoCpOxDCWx1YoDStgAnLT67qx+WKIzbY2Q+nzchOzE4lwhQ
lx+a3+KOZFU/6P0C5I2Rv9XaBd4/YTVsZ/ch8nbE32fmu6fvKk9R6pWc7bAKlSqsogENeGEJHcoi
Fy1dJHIISphQy06iQ4OHWKUCpvDvLTx4YAgT4eBdQ3NN3DlGzvLOLDKACVy2rawmiAim2TADMwH+
ZWwBywCiVgNqaoSu9pL9PL+6kng/sS5c84Ys0zUCnAZwrVNQkhujUfgnXUcM2GCWA20TV2xy5d7Q
9aiawz0k7Ex7n6YHjV5T1WEhSQ4w8GlG8KOnVp+0PsxY8RVEFgd6cKLdPyzVyoRwC1tMjTRxVgDP
CKresQMGOH46b0HlBP9Yq92kteA5tvhaoQQRVP47HaBaViv6gbJqPwZ38ODCkwtlYvHZCqaqTAO5
GLAY0F2rEzztKMYGrKAsb/Dghj2wb4P3uK6eJ/YcqVBfkorTiXUeLysfoZw7pJqOgCuGdN/53qM+
NJecLiu2XCCyMA8+FQjEbn9+aSUZ8cSscAYmeRrjMQWnF+uhi65y53oy3qz2u6WasPz6DfEO9MCh
YkMYHL014f5QdCPoAXUvRTNVp0HGmpvC1YJcp4r89HUdeXMBlHoQK8Ab8MuboGdNX85uhu5dF9js
up4ex2bejNZRh34FRH3/HmfLkSawBeVg7AKxID/VhZvXtZdt0EnWjOeMPmjd2/mPJFu7lQmx9O4w
t/SjCiZqwDhb+9VibtjN4XkjXzPeB2IGhxXBMQzJj9MAnEHzPY4TJKkbb9y6aReOqjvE15QHCwQj
hXg7o88plsoKW3NLPYF8uTcEtXZ0zO1ggYZreDnviMQM5Nd52QRjATy4Tx1BlBWDzwAfKNiz419a
EyTgn5iheBPKrADzDm47NLJQ3+DfbLVfHW12jSyKYSWPMDzSRA+5zm7GReuOhh5ph/M+fd2mBC+O
T2v816ysZZ6TLpoFTfYyabLArn9MZf5kxm9kMQ9z/37emCTcwOIKIgXsI7BuW0JCT9OaRk2DcPar
GDQKPyZAp9z68bwRSbgR/okwZApUL+iiTj0CGLmvPM5SNgF34QS4ynj3OCnJ7/NmJOngg2ebcJFt
wBKFtDNTvzAajgfzol22vFLwAKUJRr/CytgB/ItCkWpoEk04/PTTmwtBlKPiBWCJCbpy4SZLF63w
aQwuWasm3RLodjRjUESP7gCOxNfzKJ7cAcUU/8YjAwv9kY5BYxDcqvFGxtyBhupMt7FHbQTd9NKN
x3HU7Jci6nAVSfShPqS1lS3hYCGb6oXb0z0bc2gNDMisV107sitUkNubxphjdll7iX3nLi722zIv
O7Of6aVrFvp3c67I5ZSQ7sgQXgmGxwokZnuxDTQPs0wDxVDsu++FXk27xSbzz0Sbnfuqi4pHik7W
tzoj7NL2s2nnwMZ9TYD6qMvSpGEx+cOFnbvu69BQsDtlMzWCiY39HBqxVt5UCQDNi5538WZu9eEH
Z/TsdiBAq47MXZC229Er7say7ZdLdFnH6M4HsvQWoy5k2IygSuyDqaTV0XPo/FKzlu68ZAATaGWA
HwAFTXdPEwtaAREB3XkYsxkDQItJtdvcLPXXrFmi+6rvEvRPPKc5FoOWhhB8g3LOYJfdBnUrWl6W
dVZd4DNa8dbys/mP2ZhVAda0rHgCXVGNdzYIw3dl1yXvXd/k5k7z2hJvYs9jGd7lMXs17bF/q5YY
mjIDJelPiDVY2zZmNqQ1yty6smmH8lvvRlpwPuS/vqFRE9M5U54HmAQAH6c7K8FBRbUGXMlmsWxs
cD+YWr9fUn2fgJo5Goo/qaZqXMk2M0oSXOvaByGbWBRxotizywK7zMp2LsBHbPp7iB2cWlkQknpd
5l7Vc7bUGNKxWj4HY3k8v2wqH/iyrlJsPxvMnj8yBeKrS24m8/68AckFExRFFk4L6F2hRSHmoh54
1arsZxQ3KlP77g2e91bSeGw3DSlRHvVBgLkrIj/GLizcYQl6GiVm2Gdm8buNrRTfL+ku62QcmvD8
L5O5DrJR3M9Ab4dSvZDw8ziaxtgGMGJkz5oxBC5VNBokhyU8/zTAf8BqbUnbZ5X5QWw0mi+ZCRpH
IDCcub4oTYUllStC8DsJKVKPSyu2aGcAfVErNaNkp6OHNyke3qDwRhfg1JfET5CfOTYBmSo0vRcf
HIfUUXwRqRE0FnGfhC30u0+N2F6e1CP01TcauR+6Xc5Cx1KYkH0T8LD+Z0J4GfqArLpRii5dN33P
HDdMGSDZ5YgOpordUuWMEF56xap61OBMNx+M9qLDjVyFQpDcjwgqOrghAfcAhI+wXskwmwPyHkch
lDuwDu6KvftIQaxsR39P5Qo6hJUpYd2mSi+yWUOJMqqTA8ROyzzeOX3Y69eU/v2t78SUsHCT4cVD
FmG0tZqisHeTEAyrefVi62By19zN+SQgOzbAoglSYwjVAM0uGGviamCdjyUc603SJUFNoZF3gAxV
4EAvOVUFhTT8VuaElNAZmT2XGszNRRQkQzjr79EQDPnLea9ksYd7Jgospm1+7aSC5Yw5uQPICIX4
AQAJBKANY1FxMymsiJqxcxnrbjLjMpuCbYrQO9d+cFXMybIFW3kiDtoVS7s02Yf0ae24+9HKWpT9
jesFlHhoFkXp4/mFU5kTwjyZIW/e5Vg4y/qVe78wZ7epMTlE02/n7Ui6GWDuw50BPXv0hwHhP011
LbZTGzGMyA84dwtn4zsPzHw0ZlQ+kpBWu35WNw5lsc4hG8C5Q8EOTKinNn0KjvW4ApjCqko+0Wdd
Vow9srEutkZ7M6CHo/kKUIQsQ/lg4YeLuu+hSX1qEvfH0fJGcA1oo822mnXnZCwCW0OpH2vSvIKH
Q9Wqklr84AIALxgXtD616LLe7poMabeacw/tNgNqw9mYGN/NLNLoprGbKN8XEysUhTTJEQzQlOV6
BMUQcA4LTy584jJzR7RVSuocK3btRc3+fMxIttv/SBhdILPQkRI803LooNsMlW89y4qts4BX0m27
CVgM788/WMI7GLMIPh8FFXxZat9FIRhZKq1QEDHvmbevzWZ73ohswTB5zjljMJPypaRuLIS2WcuJ
3dw5mDCGZamURySh4K8tCMHnLZCC0a0ZtyL05NO7VN8Z1qEorqr5H+7pHNmL/iigESC14p9uddPL
yqmcycwxlQaGSJm/qemv86slSUzoP6IVBdA64EUiijgbU6+2agsEIcaFOV6U9nYm75WjesZLBq54
exXYG7DGe/hH+PROXrA54VeKPk2qnf9/pJ3ZbtzIsrWfiADn4ZasQSpJ1mBbHm6Itrub8zzz6f8v
ff7TrqKIIuSz0Rt90YBWRTIzMjJixYou6G/y3qln18oNM9hZTmg/RHIWfgicsCt2dZFVH4YhTT9G
sxad0kzNiqNPe3fsVlWn71XTTz+KVPm9Go8I96pMZodFbiDB2QxD47txQffV3oyiSSVxEBkfUwf5
GI8iiHkbN01V8+xRpHwjChRWXOYqsA8+NBrJJL3tZS3Zn5LArykQ8HIz5P005L6nN410O7QCsGqn
vaoO+tGYuuFY95XtXf+Yb08y8PSsoGxMkfTNGFEmhQ5RUlJWRK6kOrRWEny1JwgjuV+/f+g6UILN
CXkHAvrSHY5OrMR5TH0x7frJtZQ8ug1L03Zp19nSB1mzii8n1L4cTeVFfHkISM9IxZDSahtOZXNX
2Gb5rMat/cMuNVI411fw7XEQXVI4VcOGfotA/iUWsY1jNj0dpGX5WGmUkphr3E9HvZQ2PtUqkAWb
i3l/pqYuhT4C1aysPOkpM0NunCKF92r0gWk8+0avXq7b9NYhYtNvqGUvkV/qhTy3QE0mGn9N/jh1
5bfrEKufCO0WCpm25rxx7JWeceZKIIY+2GW+9pQwgy9Mpo2bauXNjylQsqnzwZvFqsvP00UOWbx0
or4yHLr5JUrvpPg1UG8NWrwjRmdWdzMz0uMPZQod89N1G9eWERUDMVmbq4Uk6yW2LElWHyUGBWJG
NWdd7mXR4TrC2iragvhNCAVZ8U3epzMK38T3elH5yqy3WX3+k7MkvLyNsJEQI1zWc6YgKeq5pn1z
SG7kjMEF801EFHXdjpWVIgykgMNX0rlStMuVso2iikpbQf5jUrwu2dM/soGwcnrgyJMtEAwDmX8u
EbKKtsHQD3Mvzx/88ENUPVjOv4O68WBcsUN0eDEkgA5AejgXzoAhmXmb5EnuDQx41L+aW1NvVr43
jpMB09zuFD2WPjRvunaihyf3SpR1h2Sn5o9atzFxceVGMiEX8ClENoq9e7lSaurrJimu3KuUo5J9
GuxjYX3RzVvZePENJqbQ1Hv9468aBUtDDAiA5K6Kx8JZyKIkMNWDAcA+vjeM19D6ltBQ9n/DWBg1
JXLQFTYYc/7od4+krOPo43WI1W//24zlgIB6nBuo3UDo83RQlPRmokvg/RC0RHBC+D+9XAuHYg16
XqEikXsSzauRaZGjT/7AinOIhb9sIiskvQNEOteuQ7tzv/E6efv0I8QmFcAecwjrli7LNHqku6o6
98wicvX8U/yVwiopjp1JpWb8cX3B1vYywSoiYYICxjSxy63FlnPSrm5zBmA9Tj3jk+mmlqmpmegP
HiffPMpbY8vWNjMGMmqIHgEk6heerIvDwimLHj9jRthzyuK/ui0h3jVfdo4hduLZgam1WuJVBoaU
u9G/ffNFDnZxuLERVpbOIvsp5p+TjaKefwkSDqo/1tLApWXcSWbsZuFHkz7I0HEV846ZUdW84XfE
zlpEwlA6iQTQZqJErS6O6NCoDJicJr6V83GW7nTmB5ie1kK6mLbExlY+Ev0aPJEdnevgzTAeW+9z
YnE59+puQkKc16X+qRq3ijJvUIRogEmvrNBS5OpcHCVZpiuHGA3qYZvQw7Qrldy1ouP1Hb4FsnCe
Vak4rT8CYvgQvNEX0/I/GLYmdAmEAi0bGvrIMsaVlWE0xxFhglgl167thqD0rpvxZkv/QgCDmq1o
/V5cnG1XlrTKUfIeK2eXVzvbeVFSx5M3/MHKahFg0OrNmG6R1xf//ezk+EVdEkaXZMKrljGsdDJN
X4J3B2U04jPmlwwJX53wb2GL1BShUYsJVnmoPWtdvzNyxu8FG350zZRzFPXSlCkd/C72BQr8SVOW
j0rUPWrWFj9pFUZjvXjy67wSF6eyH3kzmjONeH1q3Lej9mBBHlGz7v3bmKnIRGiCOSQ68BbWzJJq
1oYoUZDvtiCaVZpLAen6Jntz9fBh0KUhpiFlpRA/XYKoRZXz4DQhhRrGYXCiPX2ZxyGAy5PGL6M0
7MJwS4LnjRddQC58QGyXlTW2FCuySKeneh+VfwV+u0votNPTg14fUbq6bqT4ixdulLiA97VI/cHq
QAni0khrLszSaCnU2nZDzG6hUVPu0W04mrP90vvZzXW4tyxYgSfqCApqxSSeFrs99BFZ7sRkroE0
Y5fuS5Oy/bGIvcL6nCSvivIchl+d4HQdds1KWiF1pggRQsAYvLSSGHmIspqktVafgpD6jCgZ3zWj
4xb9hn7Timsi+UShkQIGnVTOctfkSTpXBVCmKt9mmn/fpQkyRtW/ndM+X7dqDUoUSWTYWVwZy8eq
nhfNYPTsFsPsZbdRyu7BDqf2vmwqyW2D6Q88FU2TDrknKk4iM3O5ioNqN4ovJKBr1dxTb0XOmmzZ
u0nf7BB40oIbT8j65gXpQN9g95DiQlXf2iVWYLlzmj9HSkrnaV4cpjz/en0d13YHHGlhm7jdl8+k
yqr7tBYDGOze+CedxqPKFOY5qBs3tpNDY26piG3hLWKlZmzgUoXglVn0rxy2DCUdTyMZ+Eaqns36
3eHLrwX9bd7iiE95YVVpwoLaOUq70ifG9B6KLRXGFcdvQVwm2KdqQpy8CGTzYnLQwMOGMVFvK+25
7Y09jLv33/sXKIuVC7KuTmKR3x9D9SDX/teurR60+WcQ1Rv1nzV7yAUKuiDBDKnBy72uzVMcz/GE
J+5f0sGhlUxywy3nu3LDkJwj7c7/SOgur36dzuvaR3UIgShlF8pf5OiL38Ru7jfPVcRI1w1/sQpn
scmhusHUX84rnMYQdoHofW7m8mQl96n2dz1Ue/Ofkrp4vyX9Ir7F8mZB14AggMCGVVz4XFTpO7np
iTgSx/kppQg65tEGeXjNARKeaTyeCNPQwbr8SBwiZrc3+FqyRLdyl++6YfrOS4SuKmPjnlzbD8RP
Fo80kZFePg0jBXpeblEoia0buIQwoW8aNd1IO7yVXOGonqMsLg9Tj7LcETPY2lTP/pZmwzz5o1Y/
oXA1fVak2aJz3CyPFFVScpNWcxeXZEPcvI6dR9UZ+o9mtleHLcH6tzXfxc9aHAYnmgw/NDFeQr8n
HY50eJizFxghc7V2RaV5enhstu6Btd1K0YirBrUvXf0VSZwF3wqSu9aMHKFX1u1tZGq3c9Td++l4
M3EU/bo7JXr9/ohP1Kn+g1wEyX1hTn4eAIkuh9vqpjvaP1t/B+FqTyUxjzbO49oJEaxdkvQ6SgHL
3pwuLec8FRoBiuM/aSiSj9Xn6zfb6gGh7Zn5pOLtuiSJqIGRO1MtEOAhR6dezpT4OGpKFbpxafh/
tWFf/skakm5C9oOXH5nmyzPZT1OvB4I91ObRsbPkr7lcnoqSlIOlPrQTYoLZ1lSaVStFnhM9LpQz
l54mrObRiOmK8CyKAvoso5qY3+mFQ/+FsZF1WI1f+VjCqQH4hnunWnHCkFTubr9NaYkdXJ07zwoO
cfJztFxJ+1D5Hy31oFsbrmHV/3AMOAi64GwuljWkrj0nuiijNpbL6JgnOHoHn2Ey1zfMWmhCvvB/
YZbMmMaeArUTh06ug33QvkoUC6riEE4zM443XOraZyN9y/cibYRyy8KkwJAUpnuKQG+EStT49t9O
NVie1I4hcjTJ8bplq06MRjidRw5lA94elxszcHqbIh9fy+y0D1H9UtgWA6mL4ZgawUGd02/jbDC2
4jE2t3pcVg09Q164Fb9lok1jsGeiNPs6yF/mRHsuSc56FLQO161c2ybkEil4EDiTH1uEYVbV534Q
A5VURuKWhv6v02YnCmtbA7fWfBclU1yKRQ5eWaoXRq3GZMCRjknK7t+KygldbVPOd3XdEIjgEcWV
y7e7/GJxN2ZD3oKRWxCIGYhexDDodRW5xo334erm4K1PigePJbpAL6GQyZnmYababLatrZxaRwvS
B4LNcnR1RhlAUe/jxnbNQU0+6K0Rvqih2t3ZkNnfn6ch04hUHq9ympyXh8KIys52JH5IUrefiadp
a1PjXY6K7IafXjUZOpXIoImi47I6EBtKmNoVXpMw+KTZceAmjFv2m/C73w9/z476Gmaapxb5k8Jz
6Po2fftlebTiqllvEkVvJGcMbTCGkljHo/q2H0wk4otdgMZlnr9cB3rrzwCCr0bVU7wmlxGi1g9G
pznUJ/zmPje/j1ngpvkND3IqIxs2vT16l1DC5rN4BXmvUht1oJSJqXrO3ikIFrcu9C2QRSTWG0ZT
KaKkwySToPnhSL2bvHtEACxjah9cM2SF6JVb+BC6PWp5DEjlJ/TdmGl/k1npQZO2UkErpsA3IkSg
JwuHtSwcTgpBZamQVc8b6y+q8kfLxyEHZbBxzWzgLJWYGdJbMJx1Zq9lkxuW0qGRxr1vbPGMV2FQ
exK3M3HIkgIuOf0kNZXJqk1+78l2YbuOWaDz1fnvd1YKVRa6rEkhISKwfMcFVY2nShH7j8zSzey9
bXlJ/GAX0c6uv5tleLDpCZrf3acinBIMDHIvCqw3e7H1zKgJYz8C1U7TT2hDvaolYY8sMaGNHiCD
ZrcscPbXj++KnxAtZ6ZQoUReablHei2I026OClp/5EOv/Uin4TgTkU/MDLqO9Dbzykb8jbTcJX5U
BM04gtTan2lsISbZS76xn8fvhkqst6+2avNbgItwJG0LHyoXgGFTudZAxPghHuhx+xJZ9r6Rvlpb
hPHVtUTzjP48wQFZ3iydpXfG2CSFp0BbnMLnUZ12su/21kaI/Pbdxkr+h0Mp4dIP1kUpl76JYbGi
kbn+ojuz58eeZHzNnC+2tDXS5m0gomASokJsSuzSFutozeEQBjVupDLv1Kl0NdSvr2+NlZONhJSQ
sKUKIMKqS4PGKiXRQE+vV9qq7E7yEO+TFukW5jZt6aKvGUPu2IRyLM7Z8kVIRS2VUtWinB6UrmE8
bYZUvwL4y6wMg/VE3zMeBAbhMtDpaji4tc8pHo0md0vfuLMyoz1IU/wYytJj1ujGyVeHe0WSTrZd
30pq8bmq5odSDQJ04DmFTfhEDUknbO5PBSNwfImILJC1fuNEvpVO5bqG9C3q/8QprMnlug91D4Up
CQt6g8xDqWQ3cigE4+Vd2TMfbYQSHfuePP4MZmMXK4FQ2ttIN658ecQF6LAmV0bCbFk2aEqfCuQk
CT7AKegtN6hfELY6vnt7AULTLKNyINAsz2WWZlVWTgGOgDjMb+SjifT+5uy8lXCPsgePY552FrSZ
ZTDdxVWuaAkwxZjs8+6zNQlubDvezJWQ0+l2E4OnlJKxh0azFWuuriPPSoFOTLFscSQMrLTIAFuP
0cQaW28slbs03KIErJwewTD/D0Z4wPMILK9RYeqAiQrqO6n5oQ23Bq+veG1REtRhVBK7ondyCWFX
jBPKJJybWb/o/oc+/4qwTju+2M1XXb/p/I3YZSXdwBClMzzhbM9MaqfW9qcoLry52hX1h2RyI5Lf
ym6YT7r03dHcdvgs9Tfv35Ek8TWeIVCsCGcuQenFLbISIh/1Cflx0orTGBiPkfT1/SjUrmj+ktn7
6jJrg8QkZMuUKY5GOu3rdrqt6mYHzXfjOlrbFBozRaFawbF7k4YeYjusiIfYFLSoaM0/xP7vt0PH
Qagq/CAqcYtwWY1pCOjNhs0tf1KMk8ZMgXTDhrXzA8VOtHpBEWLzXX4Qn47sgsIpu45xIHltCpER
d/NuWNvb1OxhCkI+5bZb3KSBaRcO+RBWyrzraDVBxEQZnpNwl/v/1MMuKzbiWLGNFlcR/BDRu4b6
AzlzYfXZ3k77uqYfnSZnDU1OqxtddXhui6fIjtw0jtxqa3bWyirScCiKsjKUNQLoSzxp6o2Kl03h
Jbno1rV/9gGXi6ZukQdXdpyoW8IaERc5ubpLnFxTSj+MZBFK1tJpHlRklntjS6pzDYUiLDlI1o8r
crF6dlKxeulUMGTkbmSg9FaL5spuoAGYJwZyudDHl+kytbNQWwv5+1K9L2VSqQnV0E9Kc49uvxoc
py2W2iqeKFISn6LksCy4wU8xhlZm1axiPHXOeCQT75rOv5r1g5gFdT7rSN34ve3HeDiTwX4osTky
9/tiEYc+r4aEEIeLqb2xgoEx41uKTr/+xnKbY5YilKNI3i6DCL3TwgKp28ILSD4gDJFGt5H80BIR
Mxuz/6xOrj0/MdgniP5Ku2M/P4Zb/nxtq5z/AvVyQybG2I9Vrhee6s/SiYlf6qNeGT/f7QaFpPJ/
Zi58VK0lCguJmXEi7yX+zQikWwvBseswK6+YXyU4yPmQVmjAurRlcuQJsW1xuAgj2tL2lJG5ItFj
VWwpKK65C1Hs+/9IvwKqM/dk1HMUhZlSeKk232Q6eiROvJ8H8+X9BtGrRtmJigl5zsW6pYlSxR35
Ly8g92w5wY+xjh5kIl7UkraiiZXFo1CKrIrQm2ffLxYPbmOWagFYalzedV3wNE/m0aozxnHYhyRp
b2TtSYFem1YqUuYfVOWjadb3QWO4lfajTpIN09eim/Pfs1zituLZ3XT8ntnwvxS9stdr5WSU+SlO
wqeGzEYKD9IiXqXaFCIisrFlVy4gNAUZXYS+CgyvpcsZenVKhhZyYt44bqbcjorHWMFUjbxMIqr7
dv1Dr+wnG38tCHAQhGihvdy5sxnUU4ZOGVPHGO1sHKf0r7nf8GdbGIuTbvhFkjp+WHp1lLuzf8yn
YFdtNg2ubqMzSxZbNqjKUVYaLNGTo91+k+grSndhvL++Xlsowqudnb+wdOiI7bDFZARcAFnhlmef
an+6jrK+YqYQ0mAoMgL8lyi2MscW27D0UoaxKzTQpxHFp8N1kHVT/gNZzgkIEdOR51p8eukh1x8z
6yaevLHbYEOsbmfyBjQu0Z33Zg5XlVt+PFosmNRohB3tbalV9x0q27Tpq96g+Ed12Er2rC2fSLzQ
YkKsAxH7cvnS2EoQgaUp27ZjMp/OvZzlR6dVPl9fwJUbDBUWMoC4fICWrMEqqWJlKiv2gqk+MF74
WPg/riOIh9vilkY4TwwWQ5laqEBdGhIOTafWGsGhZUcZWmoIAyThQH95k38fprjDLwbZhv97i4lA
L32+iOAzBE9bJtrnTDJaRyfEaqNd73zTtb3fnQb9eyd77zUOIKShRY8ODm/p9yNf0bqmIMwpu6+j
+c2vb4PutVZP81bT5tvvdAG0dOhNgTRVOnBnKvVXK8Flb42PF8fx8jMx8tukXMxbDkXYZYKs0fu5
aFuTKGO8m9snMz9K4Zc6uKmGu1K9C5oNMufaFzqHEwf7zAcVQR53dQdcWk7eJN+iqXz0o+/SeNPG
W+SfVSw6/2AhQmWiVnWJ1c/MkOekcRnKr60d3+jG/Fxo9V6qO5fK0kYs8Pbgig52QdRDNY5/L/a7
IbVxUIibYhgy17IOg/3ZL/fXt91btycwEJ5FzYDhbEtlgSLu7akYmMHcFf8Y00sV34cTNJCNx/Ha
noOhTZ8rgSFFkcW6KQrTHDVLoCjPph+REXm+bsZbv8oAcJwqz4NfnmGxVJ1clXlZxaVX5DuzZBbn
z0B/1OLbjNmsyRZZc20XnIOJH3O247KqCLsONSHPnnU3Sm4N69kwSteSb5utF9faFoBNCacNfh4M
r8XVh5ztkBshC1cxeyOtj2IAnBFuKQysoohxEtxJQj9wsXphXRikjdOSIVTPk4O6mfMiWVtqrGs7
jSv8P5DFqtnVIOFpAZk5nMVtE/2clZOsbA15W/041BiIF8nFMJ338uPkZdlYSQSMnRh3GQ27NzxN
kS0Nxu9WZz6ogZ9tHKFVRIY/UyalkgL3+hIxNMLckH3uVz/7W1yxjeVV0q00lLu2OF7f5qtr+B8U
lIBLKMT02iYuCrbDdIPUXTWUrmMQ1m3ArO6HM5jFcTV9o+q6ARg/3Zv9ty58KaPX65asLprJ+BLS
i0xHXVLQGCih11BtSk9Vn/v40Bon2fEhj3jmFoNv1RicjwzlGe+wTMKE9NYPWoYxQxMdyknzYhg+
I0PJrxu0+mnOYMR/P3MKaTbYJtMsSy/pMnJj3hjtJ8V02+IPXKnodvlfc8TCnuHQIpqqiOzzfGD8
sNbZr/kc/MnnP4NYnFRyYwHDcYDogxcjeoycx3ncyCuuf/7fVizOTKM7XWWIjYxo1SEM7rrkWCFZ
EerMmdl8UovtugxIzpZsGdojxTE0lQ5Yl4f0pQ6iZ2A+SsZ3s7N3rZXt+1nfVWYXI0nT3ySz839b
z2XUYFo0daEF9su9duqnXj/6zVZCc2OXL2foqCmyBHYJRlo7Oyt8lFvHtbboMxt7fElVrcxiYJgc
IEqwc9p9bx8M9WRtJXVW9wYNSPCeyIIwevdyh2vyFIbKCMpQ/mTmRzXt+/Q59QPPSrbiudVVg06M
yAdtaoR1l1ChbjUIN5c4OvmTVu3T7B9ry5euRiZnECI0OjuvcZC2mu1jjZm/2vmPUfkrcbze/mgP
qguh5roTWl+63/YsnJDVS2kx6LzBagnJo6jbheNIR6w7GD8K4/U61pZhCy/RBEEvVwVrF9bGDbWb
fvxiQP1QtG9q+dCrfxAL06jw35daOAwq5Ukd6KCpuf4jtabIpWJ5YHzK7XWrVvJdRJK/gZY9/9CT
S2rvLGEb7Gv/k5HvLMqHc3wzdrvCvCkivHt448tb5GFhwBsndYa7uHNnZUS+mEZWz6+T196Jb53x
k+ELTDrTnNhTyEZX9Z+EzWegi1xU4c9NGCSAdkN9yNTnshqY5HpUm28Dg5mz4ef1xd04bssyHOzo
KpHFccs76MP0hNZt+ZJK1oZVW0u5OHJo8xpznwEjFz+N2Cvbk4Uu3OTchIM3OW6zFdlumSX++9kR
D9IylEYNPH96sNoPRfFJrT5eX7m1B9T5rlwc7L5Ky8oREPPwcZx+aNPGfbxCPbjc9gunO9p+YMY9
APbYvs6T9KI4sVsq4TNKOwxAMe6i/LFM6RDIzK0TJ4LWazt/4UhqW63kOALa1ItXLevu4zS4s6zp
lOrRqXZkby5zhKjNvTHKG/5y3YcRfzIThYarX87g7MvltLl2WotzjiXdS+Wfchwew2w+KAyYyer4
gc7bjWzF6l7haoPvynPuDcNdo0FgTGNx4gxGAlTDPld0ZF+2yLurF8EZzOJgM7qyduKJNW2j/pDZ
tlcP0WOP9HGm/RM6Wx3lq8tILyipWRgXlCIvD4BZt1pPjyRxQSuEMxPP6Y4t+m3y7KrFl6R3rx+G
deN+wy1ubR3h/gY5d85b8SrBhbG/NMVubg7a1rt4y66FIyH35wdjA1CXfJRzGqlO7XjX6o+SfNL1
f/5vRi2cCO1iUpGJSvvU/WXpxxz1uvFeiR6ceHcdaMuohSsRvNROLwBqUemyP8T+Z8dHLuulyO9H
9U/cCvUbwYElkDJ08WPODpgj+3qW0KPvhZF9W4RfZM3w4mzyTCtE6YgCy/hTDtKPvrNV0hVWLJ2K
yEPTcog+KNopl8CG2RjdPAAcRfLtKDl3uM/nuDYf+jDcOmxr98051sJIFATzQs7xIqOaHMNgNxTP
3XxDxmbvSG4Q6uit2X9wBM4hxU86W1c9C8oqjTCvSf/N7Dup+3dsmZPio8m7JWq9tl/EwxkBSjhA
1MUuoequb8cUMQ9vTg6WT4Ptd9W+96fioKo7O9hS6V69iM7hFr4kKyyt7BrgKmJKS79NQ9VFsdsO
KJY593axL7N/OtPcOBSr2+XMyKVLCdPWKjXxCaUHezz2BWlDGA3mlprYmvs/t27hUbSC3rSWHJVX
DN8T2ZPDp2TaiJTFn3iz88m9M0eRYhmqYpffi9JIF5gVN0xhFx/60n8h4tq4srcgFi4kZ0ivXbQ1
AVbp33P691Wz9QhcXSjREMLQB9GwvtjgJIyqiNFMEI/okVLCb408uvGWgtzqwf0P5A0NmiQXszpG
XKE1Td/n9lPkhLcRydzxRyN9jCPl2Ub37br3XV06WGKUMoU685Lbm0MksJmjTZpo+l47T/pWa+fq
Rj77+4tPM8r51EsixI5M88Z2oscwoU4eFNLen/4kr4GCoE1lHhqVpi2+kRn2EdrH2EK9M3UDS8rc
qGtPVbhVG1vfDP8B6Yu0Z2eNqZoYAMklj7Lyy/+07Wy41PWV+w2y8HMykacVpYAYKZ2OqWvT5N99
jsKN47nqTg3y4AwDsuhSXfi3XGraydaAmQSPN0hDL8wYjGaMkTc7o1sm6c3Ak+/6rluJmFAvok8I
RVMIlm8ILLkRh/DZC/pC9gjD6z1SHW5d7CTn9TrQ2vNZKIvROYbaFq23C++ToPxhZqYDW8vo9vqU
HaV0PviMz0zr+abV/6Ea/cEgPxVP5n1sbJXX1+yEpwNTUXSs8u9L32fO8pAPMWQVvau6ncZwmr0y
JI7bJUXLIBk138khElHXbV450hDQoZdS+qb7YElQU/Mun3yF2lPqdykSrj+GiVbL6xgrqgMqtFWR
9P2ltbvMYvez0ZhZRyHInPSnrIcPBFp7ZzPj6CRNTJOSRumJZJN1pxACeOoc/0XjLswhs0/cKEDL
OX6/YI/4SXBe6VqnTXBZ5y0nVc5GDbt746dRfUyCZIfuMKs+ub7pbPjNFRdwAbbwax1VVrk0ARuD
Ec6MZEyeiryUK4XTj+tLvXIpgEShkucZL6jlWckrMi5OQ2hVTz0T6MKgd9MoknbKJN1WU2Qc6tRR
XARi/mnH4tN17BUfdIEtttpZWMeUvQ7dI4pX0mx69MtY6q5stb2+NVxh7Zyc27g4pVNMfrApqb4E
U/PBItip8qNW1oxGQRS2uLlu1NqCMoOAXhZE1CBSLMDCdq7VdMSormGGbqWpCGXJ5vjK4B6DFGj+
d5QiElzUffxZrrts48G9tqRQz2wkI2k8QolwsaQjAq7dKMHdm8vajee6fTLaptpFBoOp5nnsNvDW
lpa2IEPIOWhCJ/gSj863PtATrK1oZey7V6c5df6NEjxE7caRWAuV6Rf5D2rZDzcXmW5EOj5BHw3f
VYzem4rwq9GaXqL6X5KuvoWj+HMq1dtJ/oOn8QX24rbMG4P0L5kvXnPxU89Y7sBQHqWi9pI+dcvZ
stzekJ6ub6S1TymUP1GQUMigLF8idlzZ5SDK1B3/mLIn+Z+VKNlNwYYHWLmioTf/xlEvPyHVz6aP
NXBsf9g95Lsip3GpepKSg63ur5u0CqVpgleK9BnU3EsoS+qSTjNwNgUKhkGUHVHSqph8Uys3hn5n
bzUprMIJaQzWEBe3JBn5RpkZv0ornRxEN9VsKsjFwJKZsmL64GSOsksj/6FMmZJ33U5xyhaPEiSr
yAyhmo2exJJhoFUqfZQTUU+ZPQppHrR05a0RFqvGnWGI/37mPOMk13x5AGOMrR9tn9z5UeQRbX8k
Mrq1wtrVJGt33aw1SAspWjG4ivntS3ZYnw2VPQv+46B8kiTPCb5Z820zfMoo7mw+xNf86DnY4nIo
OtVnYji0EwtGS9j/rcdIuMKIlLW/Uil0/eEuMt7NVWVoJS8wqvSk22hkuFzSMox6ORaQkjIfRqU9
zW106AbzcH0ZV9oIwVFFv4fMQqIZeokzd9XUVOJ2VwfmYmofg4gSGYomEKx3avCTAgyvfsneGdlW
i8baoqLmKgh3HAdjqZcXyzHk8pKzLlMpYzz1Pos+y9ZrZ54C6yXXIigJf3DH/5JSoSFEyLAvLgia
34K4kVhTJVQ/dnQtdpm6D+k9qZlWubGuK6l1jjqv5//BWla+7TGEMpKwrnryd4gOb+b7uQeL6nMd
RPsoL27VdqxcuXQebTl4vQ6+dhEKxUOoZehyvqmtUuLpm07mdnLSHk/64nDvQzJyHSnw8nKDFbEF
tjgb80zzTqwA1ms/neCotukujb9U1X5kyvl1u8SfWrqyc7sWAUU9N3TnCi5br7yq6V/ocfzB36fQ
CYOSbDrdBpdnIZDbwC4d/n7jZB+VsP+hZtLuTyAc6BfMMkBNcQFRyrXmFJSUEBPdpUgnygwmu46w
5u8FF1JMrbHoY14eaL/th5hEl2fJrWfk7tSgAbzVM7Pmfc9BFvc0ipCaXYscr+Z8rqzbLN2ps02z
mOZl42P287pFq5/9zCLt8rOgfzRVRg6YOkqugm6Irmx8+NU1s+guRtoGjvOSp00WObLUmtTNFEAc
onE68oL0sxI3f4RDLySnEmG+5bdhSgenRdB7bDscjjJx8D6BS71TlGYr77D6hRyka/F0RG3LYFiS
4yRtDPyPI9f71jzF0c5o/zHKxJXzT5r/8v5PJIQT4GnDB3jTpe3MiP3mFq+acvrSksGRttILa1/o
NwCdTZd7YKpmO0ttAMzhLwsjKusUbvnsLYzFyQkpgjZ5DMZkHpz4WTM+EOleX6e1OPrcjMW5KeVO
JsUOxNDfhzFqZbdlt9ObDT+5ZcjiwBjosaudBkqtNYesSg5MYnaztt7YzWueHxEGYmj4njwzxc84
i/osSXXaQTgBMezIdkPncwIrMjF/5s6/15dt1aAzJLGsZ0ix003EtiCV6LKbaOpm5jFtNiKu1UTP
uT3C3jOUin6nqRxYtj6anw1bcoeKezNUdqaefO6Vdhc6LR9uorBl7vS57d28iA5pGn+oq3Hrx6zF
D+c/ZnFRTLrRqFOMyaPtvA40v0VzcUiRNrKK8DTquosLOdI9uwuzP+BNCXGN//2u9uKshTz1Ol1w
zYLoYRx/VGhgDXsEJSbmXCsf/09fdtlVnYe+3dJnTOrXCm/zAAnLHOpUtyWDsrGB7MW5M5V8mguL
1aSRtVYzV+8Cl1HF121Zc7nn67aIhPLerMxIkB2N6UlRPbV/bpsXNbnPppts68bawlqcvbSvlHls
xDcah/u8M906Zsh63+z7OHyKe4fBfv2GeatJD6FshCQab1i8/OX5qKu2mCrBp6NXx79NJy07sI5f
rSy4jRmH7DIdxPASI/5YOM5Jrqby8O715bnHe4+ghqr28gnd236oFfCWvKAIcWc/h8LmOHrGcNT7
U7x1G6yZC5xuUsQmu0xa/dLctBpix2SOsGeH0gddIZI3WlJJkdcyKSRBBG4Kzf0kN648pTfXLV3Z
rhfQC3+X6nXb1CmWZspDXO7T6jX3NyBWnDcQsC+1X7PWllnt3Cz9aBRMjrh6jrudpO9j5+D3d622
QURYtYVxXXRRkARk5uvlMvZTohiRxTL25o06ncLiNR4+XV+uVVvOIBYHL5XMIPEjIPJoH3cPFYJ8
iJjN442zpfUrFn7xAqGF67cxiz0x14MzJiUfBnnRLDpN5fcxgET/47o9KwEv+X2KRWKCCxSKxUGz
krwOZ4sd5xiMv6OC026N0Fz7KL8R3pRfEzVyRqUDQZae+vHebm4zf/d+I9AtQVGCQyQ0GC6/O9op
aj+LaluQySPkNZRMiX+zjVBn7YOcoSwTsVbZaXI5ELl3+tdW9zL1Lo+/tPPxui0r3pb5nP/Zskx/
6n7WSWGELbGDQCJC++NdGh+k+Iujfcjn5+tga99GdLyTXxbCr8v+DLuj5Rz5Cog7U62SbTIbd5jL
cG/RArexemsbDV9OpR8kiHiLiFfqeOrg1kVpZ9g1c3s3yVuV6rWlo6DDi9pC+489fbkNDDvsMxWh
Ti9ECJuZy8zvLY4qyaS4cJ718IetZbfX12/NGyBHJijstNwin3mJ2BL6Dswnowwwoi/YV64qvRhp
4BqT5EbGRlfxFtgisKg0mAypImLgfM/UZW8aT80cHyYFSeyN60+s1NL3nNu1cKSC+WEnotmpHz/I
SLkx4sn1432W7Rq/hQr+JBGEX1/Kta14DrlwrPWQ9FPfEhFDszolufO1pcFY08OtGuvaJmGPkBdH
CR8u6P8j7bp2JMeB5BcJEOX5KpXpau/NvAjjVpbyEiV9/QXncDtVbKKI7cPuvuwAk5VUZjKZJkIy
kmnF4yQx4MUzphit4rX1XylmM/0DyS7iVJNaq8/xX2EyiHM9sKX2LQhrkvSClxXWLscL8D4dMqcK
DX/9bXnzGAaGqVsUUcWqIy3lNe3UzLmXi5Hv2g3CsX2ZEytcsxtAEms+G9GcpyVZ5Rhj/3YSKnKr
+Z4SpwvN3o3qYrn2m3nLTHuTm+ndHHyYXrypgxfDbPZ5b4WDx++s5jmZHXR5wLgGuqUvGJSAkgR4
FioTn2ZwbKO0Gx++OXvJRd8jYGfDP+3aaeK10itR+vwDoivIo05DAOkxEmsbCKGe+dzHT4N911X7
9VeyvH1BHQugdkRARn5aruW0nYx2Rfwscida8CCkPpYQdW1xpTbIAkDbLIAJ5VYAmOtZ2jqQYnrF
A35LVIBhKQawCyvry4HoLgXVIAkm2P7Kk6xnrdcVoQzpFJ61VtiZv9b0Wz2Dn3x0dmjE3KxkeY7N
F7/vIq/UIWcrneRIuBTlitmYyiKZEFDN8ipwn5gZPxXpuvNxsl/4eEeSpODW2GQFcRCOtS4uMK6x
5N9G3TqEUhkqliwBy2BjP/3UDpuZT05fQZks/dXZm6DaZT1W8nWoP8ow/VeMnJ40RcbcroAYs8e+
TFNHs9gl+YrrHgmRrIIOdLKyTiTZ/KnlF2X/mCeHL3yRIxHStzfqMgGNMPQgLhQAl5GVYlxZExxV
hwW8ZLzpEItBEy59k4QVY2zXEFK31+Ba6NrrVMe4oHw6ovGDACQg/ICvd/rds8YsC382kfQEP8fl
OUn9EBwM2LG8HREn5jy08qeAfaE9AnT2v1JFHDmqX+HhslBwvuBiA2nAYEYeZqDPfyCFPUMhPP0x
BAo6RnmepEUjHb6JuOrM1kth43WS2cmPcXYx3THoajaKsIeZLoegKk+Qe8t5HF+81Rt6+KdBfmGT
eeMtxcGolk3g9qGd/zyvmcIqToRJ1u3PCbFSDmGsvBznDrlHyLmmU6Y8vSOFJPMGn8lqkwlP7hUz
Mav1YpWPBbZRU+PXeV0UCc6JLlJg471h9g3+BQ39/IJl350/oAJF200X0JtltF+AXr71cp356Y5Q
/PmR+XmrRSfOxPdCu9HDaAOrAY+pCRHit0tJ8IlukmcFwZgAhRW6JQAyYAF4mwfdGJFOD8mNRpTw
5jKBHvlsX2ECHzsEFIroWLoVOdqJJuLPj44rBfVMDTZDWIO/94brYNjNnSX8KXQHFtUam1CfGyAL
gV+JZ5F8Ew2MMJf2iN7NUm/s/qrNdIREqrQBCv0rQr6F3L4LxIw1qhZpOPKQkuvZjQDY4gNIeS7C
kURoD3o6seoo8Veq5LgpnYyB1JBatm7Y2w+MfTTz9ZTOYTJr/Fdzhr7kv/acFX0rKlkegOX5sg8M
3UWu9ty/yohfcGQTtTHVTU+FBLztAh7OyZbne1YI4H+AOO95dXE+VOhOT/LZDK20eWUQCABdLN6t
633Gi2jMNtz+dl6S2qv+qiY5Lq8o65gJSYBwXkZUnEhYEc2At+rePTFByXVbp+qHMROJ0II5zo2X
vXXVtwFrfpP5rco3ixVOOsglnVFIbow9KMwnO9DLJq9j/E1bRtOdm5SukHYCSvmMv3+g6Xdj4ReA
EHsbGnd3/vPojk5u+gwgRphWYdxN4mDrZweIpT4BuCOwTdMbr9pU1qWrw8NSXohAUAXCrYvx0M91
Tlz+sYUQGPBkkzHzYKNE4xs/fYzmn1dP+ZX+lfSp3tmRzGTjCElLh9Wirg6b/iv2fSRBenLWvj+O
pgjnHaBg/eknWJMSHSSR8so4kiHHuqDt887GN3LLDw+83skt2tRzOWBPHjOnmiNThgYBSO5jLhpI
81JoIAb3W2zJwpesB5uUIQk2c389ZneNsT//cZQmfiRJCg0mzcexcITX9o+mu3HNLW10kUFtAH+1
kSKDnVhZvXJoww3kDNPWsIdtZW1JM4QtieqOgykEuNGYfXst2Ec9RXzUeJjuF0iBAvh8SC8HaNnX
vzz7J9qc509ReXccnaIUKNaSrjGbhYbVa8IfKQFNxn08Ps/uhvXgZGh0Q9AaA6FSm9hdq9ipwJAX
JUBj880oXiOeAPwrjSZdu0InSnIuj3fWOhJhiyiZGeJ7vWfL+1RcujoYUp0kycVsbKtwvxeSuIGp
1avMSCPSh978cw40DqaMfkAExvAqACJR+jy97Nt1AcIr1jsjM3gzBpBEeD8G977XzeYqvetIjOxd
Vlb2iahRrf537IZM/NqLNRVVpWkfiZCcawgmMvri8cSDp3T4Z3EO501bp4LkOm7eesDlxUlZVR6a
RbIxx70d//P/EyL5z+K0AZ/EOVmTB0Yxhv39vZ28/7+EyLcs67p8wFMZTzPcQ7m1XQ039DMdEJvm
vOSXczfZudOLAh7xX1LnW5bsyy+gSOGD/2u8gZQLtwEmMQOR9mDBO3Kn12xqo66+LrJrglW684em
jGxHsoT5HWXFRmalhd9CVtJ8j0HLs7blq5nboLM1twOlm7ZlO9djH+elKi/bI6mS3wwD8cpVvJgS
/s1pXgzAXE+dtysJQVfJC8KqKHT0kpqIIKNO1ukU80Dc70MDfP80pPEW2FKhoZvk0NmH5E++V3Vk
FqpZyyGYN4y/aXHddSIkbxq61TFx3cE+6M6fH6vyh3bEWiNCLvK3VWAsY/LntJ7L8Z72j06mCWxq
ERgVF81E5KlyYCtt3prCkZZ1DNP8oohfMDx03s6UN479V4b0MUbPimcSQEZWLi8ZG8JsdnbFHIdN
U39Ujm4AWWnW6McDdQuIwSgHnDpT27mYf7JxwfnYXwCsWEjH3dRlm7a5TPODqasaK00a3WUHU6FY
9nCk+7SL14IuPsRl5oezXAbtIa0jFhzOn6HyOx1JkSKEW5QowFcLHMe+xryMOb+lhkaEMNhPhSfs
0YCNFXpgovb03HhXWh5LUFwtsVVmXpBi2wNt0Jo3fbJ3/Dlci7cv6HQkUIo/3WgZhW1ApzJYrGsP
eUkUjy76FOaiQ3VRHt+RKMnM16Ap8nldMURBi4e1SqMs8a/KWbOepzSFIymSoVuw6T4ZIcUr94EN
JOd7Zt66usl0BaGEGBD7+6HkyOMB5X2mEMPXZINFw9LsQi+9bZvtXL9O2MPOrrBoksVXU/+45AA5
2NEvPWh8sZUEBBSBsinZigOITe6JQjwq5PZ87S7fPF3YUNrjkQzpNG10yh0XtVDxaErtDWM//OH7
sG5J/Kt1tq1uk1T58Y7ESafaG8lgdjFUcpx3d/lJrGePXmmrEMpE0geCOSAwUfqX8QeDpXTrSny7
fpmjqf2RxhobVFr6kQDp1LiTOlnjQ0A37At2CUgmgJuc91tVgMUbHeiJIqajMXz68bE0aqRBgohn
L3X12KTDJXUxDrKOuXs5YLHkNjFBDGA5vY4xVPWJMDYWYHYIs7ufyFytuZpdWs0IGN6j7z9gOmm2
rgrdM1Z1gjZQxm1snlvYL5IMAXQ9RtOmtnAvaxMD4SdxVzDf2fvzp6iwBMHwB8wE7PEGaDWdnmIP
jGEjC8CTbmIfFGAtsRkCh00HVSQcUQrqJ1Kke2OirT+PHqRgqf2+aYCC2pY7QNw/9ahbeyhcn1dK
cXbguLGBPiEwYgAsfapUOpSlE8yCiX1Mt3XX/7SHOfIMU1OnVoqxUXUEzzXIOOX03wdcMuABwHI9
5c17NWGOnXT3VIemoRqXR21TwIrD2GBz4mccpeV+5jHXScE/HQeVuw3aIn80vfR9LZJ8m9njNYub
2yL33moMAYbT6t3ECbNDc1jbcI5beih6V4cqo/qeFoiTxeAXKERkAIFpsrA/3IIeWgxOclqvYTV4
JPSR70YgUErD3NMBsClFCrwfrNjjvGUcu3T2E1AHMhbN846Ol7Hb4b9vC2hRG91cvqpGC7q7v7Kk
ZMrJvCn3HMhaAMnK0otqysM+i8z1dlg3tv2wAE6gM7bnjdZSxJUTqZLVemBMr/u5BDwBKwQ+y+zn
Nxap+29xHCw3wZDZdyT23N8xn4NmlwwjmDNLz4wPiUmmB76UFfoKFmnR6JzNAyVTN0V916N319gj
AZmnQcnPtE+8Lc8SBJYBc9dzWFp2cxEXWfKSVs5SblpjSHdZPLmauq0iXGMXCx6JUUGs2coDpDap
uWEIAOTVBama/TTSAwAJU2fP/Ztq0kwLqjzzWJiUfPMElmuMEIaNWMsKudGZvwkWmR9HIys/zn83
nSzpsy2ZUdRtAVl28jg4h4bs4yL6iggxp4pJZceXbd9qbKxDjHC30v1nru5B+a4ltFJqgXRO8LBj
A1veXh9pnWe8Q5Ax3WVfcDNEKwG1TN3UkWoNGoNV4PQGmynG0+R6hlWOhTX+Oa2sDpfF+ZFUP9lY
XltYzBuX8ldH/Ig4eeSy4mIFZ0xSZPfnD5OIDyJfRrbgOMXN4HquHE+L0hxIZ4sPBu6BLZhj3kxq
8J1LsePQljmYpF3nyeyCMjTN7Gp2M+PDz8tHRkZvC4QUQ/NxVYHt+OeIsHAU3pnbkGwVsXSy05CD
+KBYb90hIsUlo8/nVVdFGOhNsEeGywlUBKeiKqy5p32RswiLR1h4GJM4iiu8d8hSxHj19Maga7Qq
JQKkCGyoGBPEdXwq0QwqXthCYm7/HsiWo+verheeroeiEyMF7Bi0spw0EFPUt3G+aeKbMYd56bAC
1NYLyje0Aj3cQlR8y6NvNfKyyPq2YFFS+Pluauowp/l1vizPdHxLq/KmK8eoNbO30TN2VbkeXOv9
/CdUWgsmdwWahi+G3U5/wZT0bHJcXE2DAyaGV9hyONf7LvvFdFM0yoB9JEnK2UBICW4tcQl2g7uh
xXuajmExm2GKN0828kMTc00VSJWLwjrBpwPof9wQkm5GskydLS5AJMRzyIp52XSjoxtkUEU6R6Qt
GBcD9tEnk1wyBwSPFU6w3eTFy4wtWnPdnP9KygzCcUyx+QNmUVOev8Wsqu+0BhJdMwHa0OW8vI7B
rluvA2D8gQGC+BtftxqsGkYGvc1fmVIgSbIYHCcUMi1QHtWgI0Qka75P9q0d71prs3p3aRstCHTG
e2tFJWAoanMzsINXH2itS8EVDN9YVkU7CkvRAoZJdhVa9eLRjl/D66uEhq7zO54fmjw04pBbT14c
rsmWgMmmu3OLK7vexFhsbS/HcdvwjzLb1vnu/CdRGRemev+XNgUke9J7isTM6GzSs2ic5ik0RYI6
NHWvWcJSBSIHE4+ggodtAVvr1D3pXCNJL0cWuebvtX9vPB8geAEW6b8wXYnLGqCz1EFtEUW/U0Fj
0fez63CGyesDxfdes/tAt0St8hQEO4wFgjQU0D1S8O6zoB6xjMOianEvfLe98WtyYZBek6yJk5fv
Y6Cu4rUEYBQBwXKqCi/KOikpZrF4X9EsXDkx7yZg3F12Zss2djeYD9NojZdsGUwvWlhavZ03DaWe
tvhaaA/a+Of0B4C3KVu9ET/AaA/J9GHGe6b7XKpgis28f0WIPz+6ONrGXvCyg4iWpXCB69XbZusm
mUwMvwWAKdx+QSPAkuBZj1PFP6fi7Law+6AT4iYrchi9SWd3u2Tr43kxSq2OxEjX7thicGFoYe2A
4gM+td91YWW8ef0zNQ6NdthX/G2f7ORImmQnVpJZq8MhDQ/7oXxfgSOVshfcvWnzNgTbujbD4LfZ
HoC/GJ7X80/2e060dBeaax939YLzbNK9ZV5O3TalN5URsXaflJugLfedeek1Xdg7P+NgmzofaXeI
x/tMh8Ovii94dws0d9/Fbq70Yd0Wk61ugDMwcjG9fdHUmyx5pavmsabyCCRsgIsEuTzeHZJHUF62
CwEPBJi+yb6byS7o0+0S2xozVV6ToH/DlrEFZil0SU7tNHG9qeeduCQWQOhsGU/df4ypG4twia08
3tFsjLfAkh0eS6SsfjRV6JXiTcDSQXNjqzQGexsw8gXAAmp7p7+E5MPox8UEU+Y7an+rWGgaukFr
lbscy5AMuMBUXpuu4nJINqsfFtaFVQK0st4BbcD7wgAvFqpR/QKnmviI0tGOgAjFZQiFuhXXw2jl
YT7mXwicxzLkjIMZM5JRyIgDrBaB+5EcrD794bP+K9WfY0mSQaLV4BtJheuufO7rW2+4m9cbM7/L
ns47uvILHR2aFKZZwFtMdOMLxcVT0jthCf5oZwOCtdXZI+vWhBWlzeFFjwcZ8vlPfJidO3hDScTC
j3sV5PvSevB0UAmqeAE01f8T8ccBj+4da7G7lrfi3Pjbyn9Z/YZ0EdOtgalyq2MpUlSyMquwRw5F
BjBiW2MfAsHi/IdRHRUmPLHkDPZVE2CCp+7pFg1Kji5BKmJfu1g3ZRg61ZXCVXnIn0q4ieiKIpXk
nnTG9lmP5iOaIqgr7lesYzK8eawmCedmP1TFJufb82opA+CxTOli8aqCeIiCiOfJGjrV9ZB0WKW9
MtmOL1Gf3AI7AyNz54WKs5Ius0CQ5JqubYLOT75DjCHJO0zF452A4edJwJWx3/mCzmr3w9ahH/wp
KZwKc4GdK+p96OZiT1AKQ25SjpU/YRdzdNGbxhakF0zhUmwn3wMj3q8AAH/cfW/IEtIkRZ68KxYW
FvQfO19vGEpEY3/hzNfUfxrMgxc8JmMFJtJy4wNvRzf1+flcxE+lYMfG93dBhH5qY2ZGl2Zl+Kll
v834I2EfeLxNJt4o8+/zX+CTvwB4VzCSIi6bgL2Qn6A9BfZtn3olGEnBF9+uzhAW5arjPf3kM0IK
dUXJFRHm03fGwnvjVRnaE9hzXy/7un+ZqQVSuMp7+e/qgIrSApK9jQ6SXNOb7CEu6IpswUyT7wzl
stVKovMiPgVm6CJwvFD3R5eKyAMi1WDYJaoeKOg2H4v9NKyAup5DkiRhlb263va8NNXJoaKKZxy2
OCxfRgawq2YpVrdDmyrrXl2SXAdp90oTHaKfwgyQoIvtXBO7V1TuwhIwi2UsqZH9mPabv/QPPTLb
85qoRFguwR6eCJqfnonmzMeZwqWitBm9CBilAyKNDgbrk+Ngwc+Ba+M9CpD8T+XpLsOiMTACWERK
pOD82a6GKHEfDceOVlvTWP50oUGWC1MANogj6E8lJ81iNtGldHBmAYoI/xhkw9b7cX49f2wqKR7Q
bwCe4aJ0SYWBHF2bi8tR/KpdUb6ZH3L7BzaVbpoqAIPiqgnGn6vRUAjI4qhHCRdFeeJUVOskHqt8
iOqA2DyPl5ONbswFrS8M54q40bxuPRRLcv6R+1cYWvrveuJhjxaei6YMQGNOhdMROKXNxCoAcddR
6u/94ID3ZIiWhkaQyg7BngQDxOQ0dpelDCGwQVdLFwjCgFcEHvPbOXEezuuiFoF0F/1ICyinki5W
bXapA/hCEMcmh6bn2Jmcmp/nZajsQkwR4+2FdwI2aE/PK0nBpgGy1QpNrB8Byln+RwfSYvM/k8jB
JvBJTFgeLB2PPUnMmBeceh1Oy7mqW3rDHH+DXXvNN1FEuRMpUrKLdge3SQYpXYOl/awDWYHzi1VM
029RnhneIQLXH7VQeflkyNyc1hPEJN57BnbIMg7bfqNd3v+8FicO7V85uIxOD63xhtrNOeSUVb8x
2v06f7PryzW1wtQDJSq9rVGdaKNSB1WkuJpO5EqmbbW0TKZYyHWGLVbVomqiYV4G22l2Qsd+NFEn
+M9WCBBh4mLGAeA+qJqdalrNcTbMA3hbELuAS1aH2cDD2H6NdYt4ik93Iki43FEY9DCUT+wFgnq7
ZE9+ZlsHtHfrq6VrvhWAm9bopThJirYURilcH4vj8lTBaGBlnNgIEn1TvALXbDMk4xhiDyvMzerG
RlEudiyNTJWKIEXC+xi5RfCpoFL4BIjI+VhF9uwB5GwKp3RDK9A7tJrKsMLbEOH/YD+La0WucmYT
79rAR+hAjf4yYFUaegS9ANvXYbyoNELy6oP0Hmx1qN2efjS6mM3EC2i04N2fgYuXPtigROlszckp
FTqSIxlHahqON2UTYmHs7zOSRJbPNkW/7s4bu+qCpMf6SHfxHKeoVDHoE6/VpihWgCTuen/rLVHj
XYJbfQayb2tseixvjutVZv/XIR/xVsKyIywEibQr9w0qoAiLbfIqolgjIEaxtRZnS6z68byaihzq
WIy8sBA7IymNEmKSFM+g+Bu32yfHrDeDRS7qRmeMSmniIhYlRDQRpWZINrezwYMVSsEszKa+Mp0f
WfY7mfpNitfPedUUFzNQntEFQj/IdRzZIInRm5gWgmp2Vt0bzL722+/nJShN8UiCZIqtuXQJo5Dg
51NUJVO4kuERDBUaU1Qq4rrASAD7DhJ36dSGrFrYBPqdqA+SB9Ofn+xMtz4nnPPkufznZQ6GJg8v
UAqagFPnrTP8b1a7MPY5fozFXFX97KPY4TRh8FRVW2Bd+s6N/9sEIH/Fhv35c1SFDjDwAFZYpDiW
jFFfOX0buwtA1PPgLkctquI/s3Ebm6smdKgCvS2Y26BmAFh8yaU7l3FiZRhJym3/BlPRm7n2wngp
QkrL/RSQMGO6q4wodUMBguIDUh80Q6cnW4IpseKOUwFd0n5zkvnggUXum1/aV83g3lRj70Wrkz57
nf+Y8ZmHbpGSQ+dw8zJm7cF1OnvXDC0LE2K/nD/1z90FfHRMoyAtFh0owJWf/jT0v1B3BEVG1LZ9
6KZ2yD0n9CZ0U/icH6w63rkc0FJGO4ZuXkQEEzNudVNg42PC2PrU8rB1/3Fb3ULbp3oYfhauczx/
XTitJZduYP8xz1Mk1NXgb9Arher/FE2/r8lLtUZGfdOwzfmTUPmx72JuE5c/BTe6ZP2NbwzonJdV
RFqWX7Rm6USFnc43tV16XxEFBZE9UeAmyr7sBFkfVxTK1d16Qxc0pWfz2fP503mNPg9vQoYPKZjk
RYfj07ARGp4eM0VWuoIK1C/Sl2nIbvrp9xL/sjk/BOmQhu5oRujlPpFs3rqAR98YlglumZFoEn7V
BwVCOc4VfXDXlSemu8YlPFtiPDU5Ce0+AuBh0u5AOxFjJG+hz2OqCZgqnwMCO1hRcXUCjF1+xwCn
NvO6BBZkJWE8/vD9XdWsUaabj1MqdiRHeskErZ8aQW2gbD+9DPP9VB1MF+tWaI/RG9LsGv6FXA5A
jkDuEmEa/ZVTh80QJY2Yp3DYANjiqK4bBg/7jmjCpModjsWI4z1Kv51hyHsCVlAADN1zvw4HLFoE
upkwVSxG6MFnEoHRkpvf8APG6JjB5+bbOL1hHRCv/Qtq7oZqm+o4uJUaHQmTPlRqdnXPyhzXm2OG
bXtlZfsekJXnfU6V3BxrJEX6ok96TLJBo6XbGf4YVVgkTOvrIXuxpq8Y+F99ZNbGCct3vEwgKiEf
TXAxFw+d9dzquEiVbnQkRbofPMqLuXchhQYH2rwtzR1mzSeuufyVToSSBuwAbzCsXknWlpRTnjE8
9hI72dDxt2llqLa++T1AHIxsR2wzChZdIqoyCAGlRUFMg2eRHPGzvLZY58MgkMVvadmGeZdsAx08
3J8VeTmtOhYjJYgDAV6OQSHGQLn8ZSzcCTPPfTbk28n1lycHm4HxDuDUlRtiRGRkm4bQ6TuuZL5Z
KEmwxBdMpREhJSD1Y2AZw+s8kkwMM/XUx8h0B1NbUkw60a72f7BlpY+T15UNCg4keMrjnD7MHlB5
Jhb3Hy3+FnRjMbnxXrZg4h3SOil2ieFMA5pNwM8I0wH9roeOo6C2wd3UA8Q1bwHCbdlmsePpbFdb
zrnT7/y+9ABau9qbvvOb+yZuVxCU5mVXhmMz+JE/u82uxdwCSwbsufZOXZXhnI4NDRf0BW9pN5A1
9Ly5+mWAGvR9MYshCzMfI4wh8EnwqpqdFSl13yZj5OSN5V0Wk29vLD8xn3g7zfnN6CzePUkZnbcA
XeDJ1p+t8g7Ax+MGc8uJF6YO9tCcEjNM2LU149e0obN/kzI8F6Oc2/4d6Vh3SJPO3835hKC9OE1u
7p2KguWNLrn/wvM2GcJxnMo96YZ6x5ygqXY5HXp0GzOHX2Eqcv4em2k+Rnw2GlANWU2pSRhUTnhs
QlLM71a+gr4P7sHQNevj2zF+9FFbCorn89Hrc0sQGQOaUAKUGGUCUFOd+mGfm05KRB1zme+q+gKg
ebm5W9oXgNKGTX4V+wfbuDgvU+mFRyKli2YOpt6vDBReOowhN1abogrSPCTN+nFejvIM0XdEPxpj
a/D5U9Vo365TVULOMHcXHLP/dZu/5Lb32Ixc87nUx/hXltz5npcKxL2i4rx6FyT4YS4Pg5NFS/Dd
abbruu0LUKXruGAUjwwxVo2+kYd6OvZHpEiNCY+kw4AwaoH0Jmnva37TzT+T9PtSR7m7W+Cw2TP8
PMRWq9UMYW1tsuJ9KH+cP+bPkfz0V1inx4wtpCAeUvyKqcCkY/zULcWmMucoTje8eUuzKOs179bP
BgSJtiumkgWwsKx35WKvNUuHCqwEbtS0xs7JggOPdWIUNV7IwYME3WQPXU25MRfzyWvKtcZNyL0n
h4Ljd0q7iyGll56NZjGzCh6lNh55Q9YdshrkWMDkDv67aYlf4QkEZTzWsIJ4er4xwYwyKZDTs/Y1
o7+LdAntDqdqfBjs+7TcYo14WXWtGuURHwl1ToWaLC6TzsFHnd31Iife+5COu7pzNFmAwm+gnOg6
oJyOnTO5AmGiRxjXAFMFBDuQBdltR58Zbn52F4D3otuy/obFumHhz3FByETnUBwp7kHJbcCcM9Kx
g/n07HfXF4Asv43jBbOEv887hvIMj+RIjhFTWi+lD926/rIufwxsS/jDeRHiM5xmGqeqSLbRgUIH
YypQZegeVrMOZwCIn5egOyzJEAKr9920ghIFpqkRtQ9FFjz4wPDFXo1GlDKQHJ2XOM+jBwhrghxd
FShTBXeG/8vovXCdAR4WhzG55iQOe8Dp/Hft4FFiOh9UIOBlOBVJ7XaceYBqrzU4oNy5W7Lbasp2
tg5XRWUKR3LkdTSe9vZippCTkuoKtDXbwSs3a5loYoVOjGzZczk5owkxI8BFKNaNUtZtGqYbO/+8
mAKCEUQi3wNnrADcleRgxKvJzAAV0CbjK/omPHZ2FiD6lnAuBpvdYOkK9augNW4zM5u2drdU3wLO
piurFwyQvMP8z/kPqdT86BdZpx/StzsHiTR+URBPT3VMfvW+s/Hrp/NSVBZ6rLfkbqTq12aJcb4+
f6NDA9Y6LKC2Dxg7SM0Vydk7+ufnJSr1CvBSRklMpBeSxKTJiia1UATOsiDe5a3pXtb2VKDJWOoA
wlWxBFtTYqYGs5NIB0+PEPxuQ1ILUeNoX3dxfZ9VXnReG2W4R1tKWA9IXkF1fiojjYt8WE10Alpg
8ScdlukvLPNimHbAbSP03vLScBg1ez6qCIbjwzA86p5IkiSZhkFBqzCj/OvOSeiTISrX5cAcZ+tV
g+Zrfa5uAIAFhWwx6gZp8kyXX9C2WzOrQmuPhauxWackJN5HZ91U/LLqXs6fplKxI2lSecNnfFgZ
g7QU9a4AfOPmgMpDH9Y6vBylv+OeRK6JEi28XgqTxtqVfSX0WlwTQM3DzqZsk2HycuiNKPfJhi9v
mOKOlna+iUt/F+eLxnJUuuIHoP6FsSxhPaeGw1jdgBIL11CKd2jMfo5BumGYvjdppvmGn+s5CNSo
n6KdCQLdT3N5a1DQJhMN9qzvb1AiT/cxC8bNsAAWlq4Lmuxuaj2f/5IqL8cQIME9BInIak+1ayba
0MzE+G/igXCrY2UfJS2Pt2NDfp+XpIpgYjwPSAWCEFNGpzMqMBFQg9XoL9rTu7msvAPPMfFBd9U7
wffaW/o7N0s4BrfQnsRzEHmp5oCVabXv4YBNIKkI7uxTbd1s8pK58FEMr+LQtjnauU8tDefqm7vc
ZcVd49x53n5th9153ZWn7KHqAyJY1I/kGXUS+KOTcA/JkvHdcEAphFd8lWjeJooSPEEmgdFh1L59
LG1K4cbrYma5mCWNfCsNu2Vf1/dz/uAx1H72qXdh9teWtVszJ+LIM8gHMzU5gOoLB5gucGBPGJGT
wx12i4IKU5FiMOluCvhOTNwO925wbecHPmeh73eau1cV9dBdAxqUA9eB3qffM8DXJH0Jjefg+0rw
MLlnGGbvAUTlz5uk14G+KhwUgQDPPhGQ0B2VQoHV1g12s1ox+h20V+3iBGCJ61LAKjt5trVRZNoP
Q9DHGi0VkwG4+tG7weQaUG0xj3WqZp1bY8kY5FbLbnbuuBtOdMR+8YSHLzhVbqgbjcE/AfpoaFBs
iPufgdjFehVmRLGvis1CuO+p/BhoLAYfAHXErEue/XTahzT5dd5DVIH+SIYtTzUtvhu7XgcZPXUe
LGsMGZgNZvNn7hbXmEi4QE/925AsH6hvhtZIDk2hgx9VGNPJL5CCA8o4SI0D/IIajMAUeGl9fwu0
nStvmDcupuyWLNfFI+GR0iMKzbI/5BFYCPw04NSWdjGuxKkjo0lWb2+4vHsf1yQWFIB8eExRvn1o
TcNlO8sFzWsYu36SXJPEKS78pp7s3Vg65mVOA65bE1KkZEDptdEUdTG/jefx6Sf35qmea1FgcHN3
b6zBrsl0U1BKEfAlLCAALuMTdc/ksWLxFwRj4GodWgtVX0xlnLcqxd1NsGgtCCbFi+HTG39cWrqO
Ll4LjF1YbQIWv+sus0KaxppPqZKESp/ApENs+DRg6tV5WVgJInyWc1R7k01NL936IbG+Igc5HqAr
bCJarqffJSgDp8cdgO/CzCti/jTb9qKfEWlzV4fTonRJBz1xNBwBJ4gqyaksy7AbJ/ULAa93G/MX
1GNCM70gZQEqlTujfvHGq9G9ZNNL6mmGn1WueCxZyi+nyuqytENWYi43fntDqoNFjMi1b/30hawX
541ElRVg0F5MCfl46nwiXcqdNGGLWddRQ51rp7Yel+mZTs02Sepdkw/hYPMb0yyuAyO47En8cV68
SldM8YJCwRfl4j9f4aj2kI2DO4JYTtza9HVx09CqbbBFByBgM99hrFdDokOpUmuMTMQTdXdsG0ne
bcyLncYJNJ4L93nGoqexkM1MhiIqvOTaIxybK2BcbezIjX8xR7d2oMpUQDuFZyV65ZjAkS8UO06J
Pw3wlrq/Dhrk8oeA/w9p57Ekt6602ydiBL2ZkizT3kmtliYMbbVE7z2f/i7q/ueois0oxtYZSJMe
ZAEEEkDmZ2qazCP476Np7UzrYHn7BBW6iDLgPt4Sn1t7DUo6TqyzWgcX3yU1qLJCr26xS3f66Eqi
EdUADFCFXwG5QReOyXilend4Hv37Lw1wFzmG38CEJaQf5LFfBvMBAwc9uo2bKsXEpynurBTp9Ta8
NyLvexdbzUYTfy01wY5BowDqAlX75bmmVFkSyk3uqKWCT3FmGzqXXZA/IoSPyyNcuSChBEFrFR1f
cNBLmqtXqJVo5HDjOu0H5iAHNO3chneh1VRXBiL5l6OtfUXeEwBbCEUJ93eX4mTrtImHzrvFk4Kr
z8tvC2sZoxMx3klmeejrx84Sna719j5tyMuhV+b0LPIiNQo5bjf9/Jipvcfei5wmA7aU+HvF2NI7
XcvChOLwmt0uWa6LO64wTtBeUvJDMynXKr1YTv7bQPBdpah2caraaRHsc/N50oObqdcPtbhVHV0d
rCGTnihWsmkX2SKbwlIOMgY7Cd+AkNVCbRfNc02X+fKkrmRCqCH0GlABVGg/L0bamjSN2ZNcc6X2
ujK7Hana0Uvph5A1RyEdrhJvy2xjBZI2W0FxoNLL4vG0fLOohWEg+0vMOLzS0HvRriX/UCVH3p6Z
eQwmNzW+aMJtZu3l6DNmUTbOuZrx0P5rFV3u1TwoEFHh9FZxNj0/a1vFGgJh5HdEVBfig6p8MrQ7
s/Joxd9YyZY5x+oX/RNNW1AIumEsQxrtzDTGBI34hVqDOwyqXWylvLWEQDGD+aXiNmtIng/LS+Sx
b9uJR7/YOKAraLa0z5lU3ARK/DxY1dPlFbS6WUg+MlQweHQ0Ws7j1eIghrwVc0eyRmB8BbYc+7gV
bbW4QwgHJV8vfPay19BE5C78dDn4yn2WStWf2PJ5bAy8JbGiaQ5u0QcrHt1KwRZudd4Bi/cCsEkw
g9Q+UDNd1i+w+ioC00NKMhHMnQkKQBNHboHh1eWRrJ3PoL1mLB9U1hmzcj4UrYXsrjY0c+vKyg+h
H6j2pKb+U2r6lttpQ3II2vwuMnSCA6KpRzWyA3/kYuhrn5FXb666PB03LvO/D6rl6MGN/jZ3gee3
BAykI5eGqOXjVlTyu0Sye5ysS+0dXuaNKs5cdhKw+t0KdbvQqoPaVg7a6scwfaxM/Rhrje3RO430
8MYz9UMgC0Dqtzp861OnKQb6HVSo1CVnpavbyB8tVkHWYSYfXbfxW+TZQEnQKv4cqcWVGr5JtWLL
ev9JTpN9FFV2JW6xPdYWCssDlWyeI1xuF6mUDyKFMW05J1Qg6oSqNBwBI4NMr6uNq/p6JN495m+6
4u+r5skZTP2uTNr5CRup8tGUgmPdJTs9MQ6Xl+RaxqJTS+ddoxIMbf18RQ6iIkQQVXH2AYtS1Mcw
fg+hFKtbUgWrGWQGT/McQDvpQ5kyG6FxNRHk6Lz0PHkX4POz18Sq4SIhdJ87czS+SK0kHdPAKG5r
o5ZuTb2SbtSsQFRPsvytjDan4uWit+byC0BWmKDLAi0mzbKizVYVdWV34a2Xv7fCL7nZGcgmy4cy
OyRb+2xtqk8jLu42Y1BUtTWbZkbZ11J0Epm68PjQK1uN/rWz4TTO4pHnpZ6Y1y1xBDnZCyWoM2tw
hKG+wmobp5RgI32s3S5Owy1WUK8E4RD2TGTSvE0VKgDFSx8+i4Kbe7mdW/vL61XS5nT/4cPRNKDP
PytXLW8WU5RGRqZwxlICAZyZVsNQHeqyNusdW0a/rhq5VHY+oOr9iFv1q1hU8qOgWaNy3RhpR6+y
kIa9HisYe7QUSvy9Oo3jkzzmouEok6Ikj2Sf8lD0mWocQy8evscS/AJHG31lF0w+adA3/fimLq2m
d2VIoxX6/F0e7AZNqK4TMRd24bxslUz2kPhpRendasT6KNd9PLpiagmh2wVRZjj14Jn3mlBGwAYl
s3hUfFX8VMpS8qaJKXJcgmRO3PJr0RcdNZQ8qIh5E121aa9wbx0tNNpg0fEbzPa+MzxFsxNR8L9L
VVi4VD2rF6VU+sId27LftVEjfoO7wF5XxVCHGZT6gb7XglK+9ntsg+2m6JvESeteCw51CjAAEOOs
KiEl6szLEo9WKSPs2SStPNlWMYDviIasJDWhdH/dx4GFdqEfme85jhzO2BrWr9gvpKtUscIDVYLR
tRLIWNeA6tF6ahDrs8ucSbb9OhojF8e+1gE/iPNgK6rpz7IY2zt9svIaLcvIaxGVbZHTwJlF+5Va
XvNdCpvRdGK/rn60tZS95DhHebZWjqbbmIL1K9GY3mcjN/x7bDTEyPHHJIccoU63KuLGu66KMVKQ
OPaz3jIPXebJAzz35ipt2uh66vvsikKXfCU2lMHLoehDW84C7G6rmhUmVMAorzVtpDueabm5k4Uu
9F0EHDPk6DrvTpQLoTqOmWT4biyLwl3asnbtMZfzN7kaAcF44AVVpxqnsnR7bNfyp2KIghu9GhXV
KYuphL4zlOVsU5bX2m6IA38fBX19L2iT9KJWQzgBgsaU3ZaVXJYeC63Lil3bS61/JzSVcjv0cr1T
uAT/A+m9PCCwAUC1YGWkG0+M1fQ+Mz3os5FRlSXjuKoaVk+Ko3GExJonH4LyTu6/xuG9EttZdFTy
X9Xkjsqtbm4S4FcSAq8aajzQPmcd90VezbvGKuuYmwFM4Vt4Yvea/x7j/oHmy0Em3Nh3e7rgN2Ua
2nUCCl7NN5LSSgpENQssP4gy1LyXfYRMEKc00NsckIZky85Bu217lV0pov+wZcW3kt25CtPP5D+u
4sv0lxS1mo4G94I8rlFkoGTtoS4RQ2205IRKrFEp8Q3sgqjYyPNrgWE9wWKEwKZ9EOmQhESrpUag
ttUC+L0vUp1+6nH0PnlKuLGa1uaTqgrqhDL+HWT580tJMfbk6xLUtFer1NFKNb+WxKFNbHRuEVEi
fbXu5EtxZk+t3m/J26zcvOhkmgBhqO2gzr6I3ihjHU490VWcoGux5SDzrpJwywNz5TqAVCAsfZUn
AWCGZRhKkWYRFFwHpGZXaUesKDixPxlbT8W16z1QCe6rzCQVgOXqHPWhUAo/hO/HXL2V9Gkpxo3Q
iZwGTDoGqbrPrwiieATJ3auebo8cct+8ru1KO/H9+DbzJeMmqDvrGPh6sPO8wr8Jwl7YSWrSUbSo
9dhz46anL5royIXLVRdsUXTWilLMFjB/eYb+gv89XxRWF2aa2GJpXehUC4LJDpJsl0zfAiWzpeAb
JBo5cVNV2lj2a6vhNOziM8V1lspVRNhW63dF+kkZx0OyZQk4//bFnQZ9FVUHeDVDaZaX0SZR6rET
uRx31Kl9JXiI/XZDRWErxLwcT98TecXG9gmRpjFf2Aue5Cb892+WuUdNUwj90rkCfR6jKkWjS2q8
pEyxeM5q4bvvJXvcBTbu7vON8sNsnYRZFATaMKn0xiQM9ulF8pBDTwjCu8iyE2undF9S/XD5zrmS
+RgWQ4LVqqP3u1gCaUn1MNVqBO/HwM3z5iGajF0zqNdy47lGOm6cJqvhELqYya1zd20RLpr0Um8l
7u8e1VZpSnZaqUOFQNdLCe6KLbuklVyr0oP+b7TFuoCCMQjRSLRKeJj62pbl9zq+a7R9QIcm20pG
a58OogYUQnYwSk+LFaLGSHAG/Wzrov9UjZ1lHIb+VxJ9snrPLdv3Qd1qsa9NJmIQAJwskHCUqM6X
pKoM1M39uARtBzcy9wp7StTBbuPIGQNjdFq9/efyallJGFQHuMNCjp/vQ4vPlwZDbuWzTkOeAxUb
9Aff1w4yt2P7cpy1kXE9VHi3o4P8QWLIHEcjZK+Bra133XSDwKgNhSaouBxu8T7XQ9FLI/siCrHE
1Coe6gZTAoDKqN5yUQSO9nkE11d4x3GrXru2QHRIZP8Xagmr1cOYe5QESh0al1zd93rpypPuGOy+
xPye1m6zJb+ydnXlg/0JuVgiYZuhZDMQ0sBiryw+W9zbxCHdqUL8CArVzmeKLd2u2epCPCSW5fSe
vIExWrkMzLApdPUtLh20lM6XKa3KroomZjjBLjVEvtoSqrtGEK9MINOX181WqDkhnBwEidDJijBr
A5VDeTRLzRW4uDZDDG1v48hZSy1A8iFb4MTGF13sBGUYrcocgZ9GXbbz8ClwZSF/EYZ+FxnpzkyE
3TDkG0fQ2jF3GnORzgw/0oMuImaCs31WKVQIXy7P39r+NtAcUKlDgq5YbgYPXJ9aj+AWC81DcTFB
0x7AnbkhoLs6d3+iLPdBBhWtm3pwyVNrUawQXsPYup/hu4KB8ZGvHjp/ywxtbeudDGxZ48+bQtKn
GMC1HnzRk0fT+yUPV2G9m5LHIH3Ru5+X53F1HZ6McHGKR00oi+EcLvDuzAHBst1UvW6K9a+uh5Mo
yvlqDzW6ico8j5VB56KPKKjHgbKxe9fy4+nMzT/iZEvl9H2k3iIIjGtbHo5S+16pT1r4Q9d2fzFp
s3YdYDmTvL8YThu1jSHlTFpHUyASG1cJj/gmWd7r5Tiry+8kzmJEUW21NKMZkTIvtzb+YRai00vR
Pk6sr5qnXhdx/DfZ4iTkIlsYWa9F00TItKEw6rlB8FyP6GfSQtR+BN1Wk3t1+UFVhmoHUIOu1vk3
G/3aTGRjTk6+YCfdfQESrQuftHirZbC6OIBCzJQ+xMuW22ryulEWUwLVyRctvROSPXxlJ7N2JfWk
v/hqJ6EWWyqjJGcMCqFG4VaMZVtO212SXPvURuL4VtvqK6/urZNwi8WohEogWtU8hWK5jwPvxu+3
/MQ/elKgNEHB4b+zt1iIaWilodrOszd+y/TnEUvxYLDN8bpB3n/aQ9dD3DApjk10xBrO0cPPvfWs
N48jkm218Ony/K5eFU5/zWKNghdFJF7l1+CM1VY3dPNsA8RoV/t2od9YXMFkcV/WN0G229TC+N3x
WT57gIDgG4geBvzFxT1F0DGJMusR7QNT/hojYy6X/b3QcjeR4sNo5faUVe5QfcusBPK1t+VauB6f
ogy6H9xTALaf75iOnmgfCjA9Wkm/UpQOB7PEztrPot7ZaqqgNwntN/W+q3r1poob2WGt/wdGFoo/
ffxZtG4x+lxpO1CkjL7rv/SZ7npy5Y7mLIVevnqWfEWZd1cMMUtj2Pla/Eb1dufpzW2VblqTrKWO
05+y2GYAajGZaZiIzILkHuxE6ycvM7H0jxvLbR7T8oufBlrMeGOm4kzH4qpmcP2NXxUT84DCrvNP
etfi5Xgoqb5EtA2CrR7SWrVlNjuZCaqwM1CqPP/YwArirrSYbl/JbaUAMvKuiE+ptIswgoijh2C8
T/8Cg3kWcz6UTo7RSWVntSUxSwr55U4ORyVx9SjtAY6Ew1coFf3z5RleO+ZORzlfiU4iBlNYpJ1E
RIQrI+EmLhBkyO1gcBTxLkq2KtVzdvj4Of8zp5AlzqN5UjlGcsHnNLL8OszrYwGk3bB+Xh7T2nnz
Z0wfsQxTBXh5HtM4tE7uldxGMMgLX1KLYU5bTc3VlIgNG0Q2ClimtQTYJLKk5y12SI4WYMAzOaL4
pKmJXRifTP0fMLtJPtqh+pZ7D222sT/W9+F/Qy/RNvUgaLE5Eroph30v79O2dVMMwsK/kFSYTaV+
Y5nIPh+6G0Y1QJiSiZTmr4G3r0ZH9u9ksbcl5TqJXGNypk175NXNfxJzsRuMaUoyKSemTukgNvaJ
SH2YWn+0F7QbHXlSb6cLbih9v7x81kgRZ2Nd7ImwM4U2kYibpZ1TWVdVc6/pJHfsHm9BdIpC41LV
C/J9K9uevrVHVr8pgHIwTbPpk7I4YSU6gSAPwccnefW57aOnsO+dPnhNhC1tqdXdeBJp/iUne78Z
ugR1ayLlXuIWQeAq0IQLIdtdns+1AVE/ZvUowE9RsT0Pk0vdAHAHrmIiQH8woghin08ezVT1Wyy1
G8/f1WggN/GC4J+6bMOZZZVKgghVSJAh+nsKCNHASYXyCX1I5/LA1uYP7uB/Qy3Wp1LICUI/hAoE
KMmx0tB8hu7tFrp2uBzpd4F1mThPQy3m0NCyoOtSQuXZTS1/k61Hvbhvy9ug+BHjpzp9E6VXyTvK
3Zc8fkaGytoydF3LqSc/4LdX2claoQmr17SUufrk72l6LZq3s8WkKT+m4Vb3ae1IOg21uOd0pafW
Fgh5p56MX3HwGmehneudWwgsHBCpnZpsTO/qh6RQCTwS7NcH9XUh0oW47jw+ZKZdgS7+3BaBW3Z/
weQAafsnzOLWpJgBPTSVMNwib5pc3U+ECAftCLZvwxBsZQ7hVaOFqAOEhhe5mEMsWv/vcxlWX+8S
T7XcXkxxwvCNx4iqmqtVA1S2rq427hMrLyLE3KAJmnRoKSrOU326TtDID9I0yB0tD4VnpU0NJ0X5
aeODzct9sR1oGtKJnX3xEJVabIepVLw8VXgYIx+it64YohaCotA3kwpHgiGQVG3wreW1caHMT+Ue
20psTxfjKvOOimE5w95gFShQoJO2QywXb7pWQ5VAO+ILsQtl1Y414UpBd9Aw/J3WhIdmiuzK76lc
9a6n97tJNz6JuWSbZkIlNUaDKXaLzHJiOXYvJ42VTKhhmEYSnAVlqJicf4pxwIJqKAA1ZnWNnye3
kchOove0ebocZ22taVBf+QfX5YNNodFlAlUs+vFDc9BwnfSCKx8EIsI5anM02Mf/W7hF1s2lahKN
aQ7nf86twJas+6h7CLzPWd/Zm/L+a88ApK2BBWJ3C3Z8SbBNizIcalGHxty7CT5zVmNHseTWMlBf
u9aupvwu36Jlrn25Wb4bUAcp6UMX0ZdbbQiSHrJD5TZK4mTJz2z81ItbPLmVpP5bJvw/cRYJCcFf
ugsS20gzjx0CQLqtCaotTU5SbKIf55facsuSWWcTDUXmBbBcjf5QVWpILEN6HNRHYUCKrbMRyGub
Dmn5PYT7vNgju4Si7cHcKrWufkYD1NpMdJ3bmPNUnOSlVDciPR2H34u0EX/E5TdD28sd8pZYR6Fr
0B6SYWNfrKWM05CLhRo03pDVOl9RrytnmqyXVBE2su3qBzwZ1SIPBroy9lpHCKEMbksNsUbUSLsq
vNPi5Eu3qT25VgBhi/93Fn+LBJ7MoqwndWE2zKJR9u9V8GDgVpIE/gM1sOtCaV8E39xbFCob9a3+
K5jTWfTFoWblVjMWFqMN6qu43JXRAJLxWWjfPf/VDG7z4kUyd5XyqVA37pRrL4KzyIuNEgqynI0m
kfGqcIUKDZ8muNX06KHS8891kezH/hni20HwOzeOXkblVeq21PM2J39RC4kVfcz7gsmPy/fEewLR
6DaWk0YP3W9LhmziLfal3vL6Xc1FaBhjcQIwXloetePoi0OmEjWQ3Kx5MepHr99H2cZCXjtDELj9
T5SlCugMbswFjSiaypnecrruJ+koa9/k2q76T5dPkJXbA0UBEXowlEwMcBa7JjTGDNI/qcgyId7E
B714HS3hpRIzG/oVHh6ynWjBRodkI+jyqa7COPr/TPcud/Pus+bdRDwoA4166a3hh7aebRz/c0Jd
JNwZjgetAckPboKL3YLCnOUDwOOOJD0ViEzJ1dXYbbXgV1bHWZDFxtBSPfUahSDT8NjwSk8sJBq4
g2kbh/7WYBZrPxRMCUTBHMf8J6h6auGebf57EyYAjAD85jfqbzbl+RmRlTho4mbBIkwcNXmlH2dO
u1FDaLTY+jir8wZxieOdYsoHQQtLBlWdi4QqvIep+1n2L4b/ojX//hXAgP5EmU+ok3Q9xXSUEoEo
gkGhNLFLc6d7u7L96islLfyNBbd2xiLmLEHr1zkjxOW+otPt1/IczkgfKv+fXinxqX7VtSdjOkr9
rm+RIdhYFysHIAVaw4AcD56Gisn5CAEdm2oyXwYTrcHGFTUbY5cDdjZvSzXcGN/aDjbIggBsuZIB
JTyPhX9rLnvmjDvFgDiPryzpc5C/mcNga82PSdlVZODLiWptlbA8kK3iwgR8Z5GoxlJP/KgnogZg
UWg8R1DRaJg8V4ai9D+FWr7v6TnEWhnPoYTeiYf4KMhfFGj5U25u9THWR8UTysKjnp7g4ipW+7JX
DL6WO2NTJe8ZbPF/zEIS3kBqFy+1IXv4LOeJfwMIP7lNpsm41UcZowZJsoKruDXy3DYHHOgRKU+l
FhPooOxcUUm7jfvbypkEvEGWrBnqS7tpMfuFNgw19AgwzbRjKa7q9aOWd3YCNUzJAwTfvl7+BGtr
efbeggnLnV+1FrnU19uiK2riBU1pxzmqL18HruO6+GiGf0FZATEFfwSPG1RHl80NQa3yVpnHNpWV
9GWQg3EnG8VdhWCtCzjtHkOF8MjgNzAda89oA92MWZmDp+KH/RokCvTQCGSxVuneq5mJ4zNQDull
CgdZcpQuab72uhIfZTXVfpVaa32Hvdrt6q5VInug53OlZrX2xo73R1tvUvPZjGItPgi52veuXnZB
sKs6Pf6iBQLy9bpSu+joSL/8SaHeIUm+tPWwWTmZ8H+hXkw/kprE0s+s8wPs6kespFGLvc/9/DbJ
FMAwxr9PdKiNAL6k74dG0BL0DmnRRGc6LqiF2wkcD1F+ofZtxf8o/cayX0lzZFPytzELVsgfaIZZ
FuRqOPPhShtCazHizlZfVwNF1OGQ5sEV3+Pywl+72RISShx0e3jsS0CRKVRVUeLlCOn0lxgfyLS2
1IZ2kjrdEO9j62uev/rKa5RtiAqscbRPAy8xRkPRxmKjEFhFW7IEUl8LbmQ9at53Oenssodwc22V
B+RiQwsb48fKeAv9r1N+X29xC9a6u2c/ZXG6DA3GOK3OTxGEytGQ2eol+tupq4nfI6N2lOoop7f+
5EIU9xEsARub/YXeJHLZmGkC+QfVtaRUG4oH+0oBIO0hlBFpD0Gg22K+keXWbgmcomwZaKyz1OYi
rcpGI6eePiO9KZL1+0T+7qUHc17I1T4aryv8h3RjU1Z67iwubsOzBCRelNDIwKXO2/jkKuQV/JQ+
nhHT+VdZvZOtxNX0p0J+kuXBDYbrWt0BHLi8rlcOkLOY80F4ElM1kDtXTXCbApybKYHxP36fOwVa
kkAhA8IP6OZyxNVVdDrMxdk6jL0/GOocstqJ+T5XD+l0mJESknEspMYOiyvLv6Ma3JT4iDwV1uvl
H7A+5FlkgRXEk3nxcXlgFEmXQIUUxbsid+vm2Wzonk87ECMZKftytLV3OTP833DLR1UclnHhSXzV
SAwcRT7m1v3YXbWlI6Q4A0Po8/TXQjzScE7196FSt+Kvr6o/8RebNkd3AeI6w/WnK2yF1PBLAcdO
dMbwc6AcB1yZ/Wgj5tp5czrkxS2hDzkb5HmGZfkp6H6K073a/ro8rWsnwGmIxaW66LpkGkRmNYCd
n4OiEqW9BgjCSo/4aFXzl904AVauPlgSQ46GBISS4xIhJvSS1U8KoPjJuoa7KHambVX/hN7B2Pxm
a6GoraJQBMhY+eBAZlWp6o1+XziD8C3PXG0CSxXvFNhyw7QFfFu56UJfn9Ws4e2gwLFYHmqjmWhN
D9AmUvry2S3v8V0U/ejK4+UPtpZTURqnfkJu43GyvIRInah7yBZwjrUaBsiZoUIVUxMVtfq6wQJt
rEVOlMESs1tdMOHsplHbJ27pD+lGo2R1ek9+yZwgTnIeeruq2CkiRuXB8FRPP/LwrQEZMMb0Rqet
Q3N1fi0UxNBhUxG1X8yvqSl+hWwDyKAJixXPEFQXHeq33DLehATA0OVZXonGtQjlDyh5yAItpa3E
ECEbM49KJCHTL2bRdEc5NCv40EX81HljdXU53MpGBwlvQAEkmWofnJ8CvwvN0oK3IUaTabdlDJpL
kjFrbNQt9cm1kdGsw2NeQwYB69DzjxbivmphLFQ6klIcgirbZV13NYTGsWnrjSvXXHJYnMNAGiAb
8GrHJ2/ZTmn7nqZjTSgzao6pMRwCY0uab23ioITQ+GTjSR+UWrxAEEtdwac2angmY2zyjrcVViqT
8fPyF1rbdihG4HtKQoG6sLzKlBTdiqLqS7AvIJ/F9gZAxc7qvKtCNA5iU93Hcom/ZrGXPPN9I/a8
tpcTaSA1y8Ufk2PqLuffjK5NGwXGVDqyN+4ab9rlTYLgWLfXy+qu1wPO+dpOBYTOUu2QjUG0UQ1Z
2ejzR6R4BRwUFb/FSV+1WQO1XiydotfhhQwj0gF9d0+bJ9ipkZDaotFKu8uDXvuyJzGXxz0yGSzK
Tio5mLBXMr6JPIayBKHoy2HWtsOscivPah2wixY5LIXCJxiePDOmrIPYDz9KSTtqU3XUFWl/OdTa
0wenGg4jk/zFTWa59SorUSeNclzey04GnFLtVNcH3Qm1341FoK1t6abda8ytouv8w/8YfjFUcwAt
5peEr9vB2KFIDaEj7Pd9oYItCYXRIZk/DL4w2mXk/2No0a1nVv9s/IiVWxS8QgVbSdARVOYXaRwy
4wRMQSsdOB+POg7U1FaGveWV36VRvo485dAC3m4Dy7dJHxuX9LWPDZFgFkABwwe79nwfZWY1mpVl
lA7voru+Hp7RS30WfPGtnKyvlwe6tnxPQv1OJydn4zgWJlgWk1BNAad6zNKHqNMDR6/UrVrsWpo1
aXMCAGBe0T47H5U8NqYCvp/Dg4IoT7qvvar9uDya34WAZQaywEMYQFZnW9/FZ0tRNpzGWC5mT7VS
dcXyZhrf2/iYJIqd1W9Bo9/o/uexuPKGl1J6j6zCKZM7odin09HIDuoIGHNX+Af8tXpl4/D8+FUx
9uZJR8nERH18KQNZD5qv5h2Mbwn2HP5cbeo7o/wjsp4vT8JqHDwpcYGfRSeXtiuD1SkdPUE0ffBk
12hKRD3NK9T0Nm0GViMxJLhkvx2AF/k+EIrK60Oc/uCtY2P4jErP6D0M6ffLA/q4cKAK/a5wz8AD
BIDOF4414KJpetSZmj7RMYXGQMzzvC0q+9pg2AkU03+L2i7vq3UraHUV8MLoiiG54Voq3OWVDMcX
nKM/9vVGH+TjxpuruLTYIInO1dXFSpU89Esmj5JDZXjcn9qD1hqOnm8pSa3NHSras+6nAi91SVtG
N0WJk4zH92AcU+9dTt4uf5s5GZ9vOIYBsZyxwNbhdnv+bbA+7UY9haicakg02l6KEERwg6yZHalX
avvzcrT10fyJNv/9JFtJkhcqSUy0sNd2k4h4a2K4l0PMufXDgJC3sCRVo6+y3KWlpYz+lPM+Elvl
XkjMnZR/tYZnQ36Vpxb5kpYnYLmlo3Y56AcMupKYpa41PAB74Vi3+0A7jMgMDekh1AGjUHYstlhC
K8tvtsjlbEMxmnr7/ItOZtIcgsjqBoXaU11it7AXJtGNN12nVqIA9oIeoqsza8FaLHJv6PPRb7n2
Jlrq6vkAmVegLhE58hh9GSP9U5e/akLixt4TDJcfeNzfQBapLMUt0eG6/GEl+eOXPfsx899Phlz3
VMW9+Q5uWU8CXnFFg+Zx6MYcgXZjfsna/KYDwmFNwi7p74Zh3EhjK5PBg5B6MocfTMElU0cekF6O
8qFENtD8xLvNR1i/q524TrZucB/vwbJKr5M2LsLZyHMvpj0vpDCkLVc5+Yg5Xodrql1M4mNp+D80
vX2Iy9jYQBKsbEwgligHAHGmf7NsBWgNpppy1VQs4OkW5NpNk5W7y99vZfrQJwCsDc+Kfbl82PSh
FpqRLKNymH8qxuckO4z/Hlcyyy2yK5AsQpl1ufcnzYxLL9YqBzECd0DABIFdpJH9f+8vSxy64DPG
Dc3J5WyFbdL5fUKcEjVx1Mw95ViGV6awvzxjKyfa/AzUOV5mKcFl16TKeJBCc6wcX7jVs2e5PE5Y
JW7xPda+CzsbX0SRSxeKuefbykJBbygNtWJvtxD8zGPbWPuwV/91pYM5YynPYDnoocbioIl9NaUj
yJylE/YaT4ZX2vB4TWpkfzFpJ3EWR8yYosudB8TxUmUfzC4Ehv4ZibDMzseNusNK1j8b0jyzJwkp
jDUlMltCjcgK6FjV9prl5iWK2VL3Wuk/kgqT6y2Bo5X69PlEzqvmJKrQZMrUVUSdQP2gtmfJP0cJ
wTISUW4b6hWKeTySm0YGSX+FUNnl6V1JFAAHMIED5Dm31xapqbLqKosyr6KfEjngdEBI//sPCBHT
oB/JmSN9MDxOqWvow9ywyjBGGYHFGV+j5CWcNu4JawPhygMfRjF5LC+1ITo5bos8C2snLBuIQE7P
Ne7yVK1sLC5ufyIs3sH4Q0yIARKhsK60OrGFGrDb34yClEoqmh1OxcViKJVC6VFKrZ2kw2yYNpe0
Zau5chaRr/9EWKQHYWjFoSyI0FuPYbITMlTxQCt7dqZsNJrWIsF8oUCJ/DsIuvmLnSxsZRhY1ohs
OmN6UzXUn7hEvOeh23jHyx9mK9DiwzRtGoRVTiCLFdZL2GnynKWvBEphq/25QrKBZS0blCDU+ezT
FrFo4CNK3Jc1fns9Rm5vZX6vC6gV/tBGF43npv+hqj+m+p7XuqJVNhDw1txYh2sr/eQn6HOp5GRe
y7RqxXHkJ0zgzDv9Sc036vMr5xSaCfT2da4OMxr6PIAg5lmMWXTtNJJs91xbKs+WpcqGjX/5w60k
3NNAy9a6KYx1G5uMRByBfKNmf6OG1/PrmJexpu6VYKMcsRVPPh9YngtS5+vEa6NjVriVyhVsn2qO
JNhF+svYWixrCeNkHpdHpKmBl9Ia5nHC4kGEdP6P3zxensGtEPPfT9ZC3Si1iu06nwo17uE1le6T
LeTF+mqYAd1UtyTeYOch+jKKwyxkFDPWoLxt/V2gHIYtM6LVRa3SB4OoA5RqaaZAB8oQppaBDJEI
cjq1ra1G7EoEtMLQsOBWDHJliV6L48pLSnksHZ0LuA1Ix0VKvN64Fc3bf/FapbUG2RY9Hw695ZtC
NeKpiSy1xMaucgX9UMVvtBUmXBGL9iHYQoiuDYmqEo8Kk+7CB1xRmaj6VAVU8PREnF70pvw8Blb1
7wsjlGH+BFlkPKgXGZZUFD/7sLJxT7hudJUDQz9eXskrMzdDLqS5IzO3ShZJp4w8KcqwmXYgugX7
sjMA2+BIaGdZ/lBWlvnsqWX5KUxKbSPwSlKgKIf/DY8zXmjaYgs1XeC1JpALJxSvfHPXWo+VfpCi
uzL+VjcogjxdHufKYXUWbnHCqz7DN9SZZjfqu1bcxUKxi8qK256Lb8jGclxZILh2QEbTgb9SWFiM
zVetok2tjrtledWlsZOAKrk8nJXscBZhMRwjSTRcygaGUwAgyWKnjp7V9C6vB/dyoLV5Ox3K/PeT
TBf0CKBif85FVXyq+9zOfAzmyxspR5EZNt/lYFujWqz5QseoNxf7ymknoXxIg3jYtULpPxWT9SRm
jbwxtpUszgabu0gYns0Z8HxsI2ZzxagRrrOesvSqCt+tbmMlrE3fLLin0i7+f6R9x7LcONPsEzGC
3mzZbHfUxztJG4YsDUAQdADIp79J3fg/dUOMZkgzi9kcRRcBFIBCVVYmSAh0MKdoiKpGe2o3HfRt
vVgOB0mANXoWf9+lgQ6NM0PaWFI7BaiTwFBYHiAPU5oPgUjcIRnzp1ysBCpL7v3bFiLmy3kLB1EC
iAhbvXou5E34DykOFJxAI4Vbb+7u0+KFMcuV8gcHR0PWolb5XqIH3jRWUjUL5T30mEBhB1sUuZo/
qNJknzcTQnZsoSxJVUK7Ksn8uDPf7P5jT7ehOgGFNUU/r7v4ks+dWdVjrwocZnY3jy2sv3Pqvdut
vQ079vG/WdGel7KmEa8kxoYwck/QIlHR+sYJ1/gQly4PtBPPhSaUmVBtv3SENGIgF3IxmMD8WdOD
rJ6mmsSijSeJifx6fUy/YhHtkgfs9bc17cyzcxdaZQWsoTzsfw5LRY5+NLkWcu7pBBy+44CEfGof
eivzNh7r6lMA6OYRAIBuaxq02ECuvDvmZeUnsu3DbU/49+ufuLi4gE3+SifPSjSX8+EU1O1l5OML
qwdJ7ijaic2nfzABeiPoe3hIMukmREizkFSYBG+CMLEg6L/veFyl6Ur48Ssu02d7pnGD+CfiA2Tn
LsdS1A4bK3/EHUbsrejfB7wPhtxOyjLayeabHURxI4aN4oCmmOK2d0Y3ls2064ZPU/hA8/ZoWO4N
kg/3npkmPFpTgV06hM6/z7n8PpkHdpOW6LutyXvv3lZrwK0l3z7//dn+2cVXu6VLXBeHnI1DyKmO
Uy+SIL8py4dUAG63kgNb8pxza9pOgiCDUdrAMaBF6/PYzsmBN28NALp0u57b0PaPP4STbDhmDCxv
JXlx8NIjiT2uOOgC8sZGIRTw9Jl+EgVobWEyMO2rimIok/0mswB9mccW8NY6OIJ7w+9uXOREm7UH
2dLYzo1qq9VFThOmHrxVildKXjyK19LtP/TtYWgIWWceaYT9OqitCAZRgbQfVjjZFk2FPjfxNrG/
F8K8NKPdf2EVpiZpsFCQkprqJBohAjNN4NkaYyhSxq6zcp8vL9nZuLQlQ9dsJ81fnjH2UIcE0gVo
ErwKTpVTJnKWHqGg/a4BlY6aNb6IJc8/n1Nt5ewcyHbHxJym5mMxfCLDvlU318/MpSDs3IS2uQw7
qCeTWIgnFH0SoR2PUK/vgvalRb8EKgMrCbilkwnQ57naB4KPP3B0zWR4RZfCnE+NH2MpvzJIlFwf
0eKkOXivgWAD3b86tkFmqYDKCu73ognfC7DpWbV/G+beipmlJDla937b0TzRQhNf01LYyavitWte
iyE6+iMFxcK4ccZ3NRl7WwzPXSG3mZwFAotNONLX64Ndeimef4TmnW5QWYU05ytvdO6HNIeyVbct
qXsy/OwGRZKtBz2LGuavm12bY80xBbE9MH7DLGmdGBmfmFuAYfnH61bWBqf5plPUPRCesNLSTYhh
qFcHOu0OACRfKPmQogx83d7iQXm2otolYNY+afJgtudu8zQBxIlF72j1+gcraLmCa85UM7oEM6O5
Cc10vBqZczLV3ssSOdw61kqUuxjCo78UOEuU9ZA11eKtIgvQkzgPpqjfWteOi5v2Z+AngX0PooOA
Jkp8GddUZBcPkzObc9xwFhdkfecEI4dN6DSR8qfyhliO71F516/yHC6FIFB7BsoYPYfAYmjDA7V3
gHQwdp8X3rbsdshvW/e+52/O9Agk4t+v2LktbViDbUzjUMOWS/M497c8TVwochlyxd/XxjTvh7Pp
A8lSUfsQpdrkA93WKoTI0vfCt0Fb0KPP3tkgStn+p5HpyFSIpQxNm82zyO/r7EcgXgvw/kTmygQu
+cVc9wcODLT6uEwvBwa5XVMaAeqJXgCeT3rny5sJDKxp/8Hm++sjWjqZzk1pa6VcqurBhykoRKX1
FzM4etmP/2ZCWyZWA2WK1zMiHQtsMMWDwb816u/BvDMo439Tpr+Fo84lVWrNPlcM7rY0wRBrddAH
KFC6vLei1NxcH9Si7wFogMwZmnmRwbhcIr/nIZBs8/NM2W8Tel03k6+SVo4fTMrQiOG8o8dzxebS
eQt2DoSLKMXNGfZLm5GbW1krUeitavDQzSd6D22HhLrP18e2bAfwfQe1P2DRtLFl4F5y0SDRbiIm
jxBrL6HjGRnZho8rzjf/kP4uBHgTETAadWZ02OWAgGgou27CJDbiS8cBEHTQcr1XZAtCJIdtrTWx
3sV9dWZPu7AqzjJpK9izp0MtY8dOsv5TYN0y/tdoY1QnLBA+zNK1AfRmLgdmV4ZF+6LsNrWF4HAr
+9sUomD28W/XCVbAG2AjNER2WMckVS7x7HGi0D0v0YR2Agq3VYmx9tT7c9KAe0JKfxa3R1pfl/mw
3ahE/72LenabQM4Ywl8VByvmA1/ro/zzKLo0pK2ODLMciBgH9SPnG6jKK7yRu6/XZ2zJBGDSLjK0
yG/+0bdohYDaGyLs4NKnzvrpi2/1Gn/Pigm9u1ZFA+ntCSbs8Vh6R8fcQ2n3+ijmaPFy28wLMaPo
kUwBIntesbN7jxvNaPZWiFRZAZmOHqX5rF5J2SyN4tyEdi1kTmmqCYh5gM9AnsWzA6hZts3A/vo1
hZE4ponEEAgwrD+grg7t+7rHiVZL7wvJKwTHaBa6BVjoSco+3DHPXvGAP48cWHQdgJ5RSHTRSnc5
d+4ITnEwTyJmANCAZndT5O+FQHfXMc+duG/jaq1a9OdpemHR0TLcaQM68UHMNyy62+tmq5riMxQY
T5Mv1hq8/ryUYAosgKDbQOIQSfrLwdlDSIp0vpRA3vKBZP2TXyGpZzT+i5Lp02CKpPbH1+vOuNBc
f2lUc5XObMDFauK2CLLpQXDQM1Tht7CcNlHweQwCyFYWu7ENKcBexqNfd3cQUNmbwatJ0yRyxQ3z
gh0n2cqrYdGBz6ZCW+cGMKI0rfBVVj/t0qG9U4AC13mzMvrFGcfZiFSyg1tZb6lzw2IYQoV9UqnP
fu/GLoQcoL8JMo9JHbrAiK9P9tJZjEfKnB5Hh/sflNe9CVLEMsSoaPWpd9gutJrHavrJhPMBne8r
4cbi2M6M2Zfe1ER+FqCIi2xKBxEbRg6kO5oRRFM+dP3RCte4ShZX7Mycc2muzdrCa1tM5ZSmsRTQ
zvHMjSrWajVro9Ke4oPhm4ZIsUdUH8WG8yUvEsP8YpXvIvwQGN+vr9fi3j8b0zzms5NaQKA+KpAd
Qt+IHavCTpr+e6bYkSLf998saZdnZ7C2MOdQymc/a4JSpx2T7oWFfw+IwW7HyQJwKjphoMp1OSI0
R7pBaUUI2Rw3Ru72rlc0zjtyuD6cxSvuzIy2SmjsRFTFcTHwnphJWhfWAZwHzva6lWVf+D0YbXlY
4ZpdOGAwfndC497OCT4KeeT93jc2TfjpurFlXwBhPUBDUGw2tejdU2yKUgP+DX7ljTEguvG72GmC
OGd/TwuMRQJ3VTgXXObY8HKRGl9ZTupj9uwCrLT+k9O8B8oAydMTYdbG4iu+t3Qq4b2Pzkb03ABW
p0+jM6GqlyPaZa0Xk/auhVRHzR9H8bFdo2hcmkQgoh208KGt6A8Vd+YOY1gyhLx1hmZN0Wb2vW2X
xZ5x7wEkWv3L9TVbcsO5IAkSK/D+A79+OZEzbMat+mzmZSm3lZ3djZnaXTexMHnAM2EwgBBDaktf
q9rL2nAqAUmNjMdC3JYOODx44iN7ERYr7r6Q45p7zPFoQO8IatX6e6utcZPVHAuVl+Bfnb5F3Eig
vxjzYtwVyGIEDhiLTTkiBzY9MW8NIIbHI+ZLi1zReon2LHRtgElYL3qUdViNHiGAXtoo9ntlmX8K
spFsrV6aE1TnCHlhqSG3ppPVR6Nwqm99HfobAR7oZ8HD/CXtEURkI6qwhBn9LiwLD0+f0DhJpxV3
Q29JtBh4NTyCO6T5hhb+7iOhytl4ncU/AtMf5htlcQPcN7X6ahqG99Q1YXDX0igFI2WVHwAvVD+K
wa+cO5W64DgO5jiNTqb/01d93SUOze0jn5SxldlEj5OZBxUYOgmoHl2SlyePIycVo27lmbEnentM
RjX6AVAHLpMx8evI3oMX3UVn11S5+ba0OIRdOzPoALOVudxS6MxsgzQVP8Wgoi7OgzIvNlE5RM4m
hUjKcbQc9aG0jOrU0Uq+hGTib53RvKJ/+wGmxEHVLABQ25wmEfdBBG7I3K5mrSnb2RVC0s9D0Ieb
yeL0aUCy+5B1kYU2Bhu8kUwh/Q9AQdHyresTKQD9Nf2961Fn65dmebQos7fUwqvWh+TkDTaNAR6B
tjsarWhuPCHC4wgYhkDeSuXbXhhD/42kg5XdgMGPAqdZ8RDS9X5Rbxu3DZwbmSsbHQiY8hg7AeR3
AzPR0ENbiJSgEsyf3bYoEbwSXNQQVX+reAtOHSOKdkqkgAg0gT/EoduZn9VYglFogBCHn7hRBmSg
VablDj3g6NxsuMieh6nrw2dK1TBuBNpr3pnsqwN3wZ+98aeK7MDGNH43gwzAmhZN/9vKIOIVkkOR
nVgs9ev91Liwabde/g7ZxCa8cbMmekHkXR1G0CjYaVw1qXM7gUUsisEmhuYNZg39Sdk8YDco5bgu
1Hxsc8saM6/jOkKpMXYYNOLjmkUBWlgLzrERZS12A2PuW1FlJIWkFmM3RmWaB56S9qDQqr4J24nj
eKfcxbOJ2AGLSZa+eMKxEgFel9vB6dUOpW37pstZc0iNPjo5khY2bGcEYh5mnx16Kssn0DFPR6DW
kfaeVGFt6xSM5q6asrjlkQATlefJLOE0EEdIyUMdQBXKSprJsX46hQD3TScKRFLCVmnsZyo9OYZB
n82glj+iaSi2YzSRx1HW/QFobOsHONu4jFUZTh8IK9OkyjznseksY1NUYJWIHYx55zWCAEZqZO1n
EFgXdhxUPPtklyXyobzgoXxIGatugAg1kCM1e/royi567u0me6iAN/gkx24MdiZxov0k7ZQdpsDo
TrlFA9z1XpFtq574j4JTCF/L0KDWqTcpf/LQzfHBNvzyZ+0hTozlFCGV7Lqd3IYZG6LYJ6GQz71k
dFOWTX/jT8GYeFVVbgk6hsa1M3vhxoMYFBgYZsI0iCZrAZeMgsoLuwpnA/ZFYkygtlbVZgyiBIAO
SAeVr17zw4VmaZzj9BxicvN1zOqE1beeqb5ev6sW+v3wSj/7GC0s60yTdxmZr1+agcLgpWJVUgaf
lXKSach+1s23JvNOeYrIswcLVbf2wF28wc4/QAs1KMTZQ6bmlJcsb0o2JEPDEtbZgJy6kDSyDq7b
b32aJxVKAqDreV+ZgPnC1y8wjB/ZipnDGIyKlwGBYTQl0Cq4wPz2K8ndJO/yncO6zwN9ryGyErei
3vZ+nSWU53HE1Uo8sugMSFoEiH7xBNRzcYCeQZArAMQaQOF7Lx2+YqvcCHbDUPVYGemclvhjpGem
5k85e7rUBlQP+gGYcYM3SRFtzbLZ1mjIgWbsKN78Yq/ym8FeCfsXAnJ0zs4PaTDwQPlBm15iUjdF
ShiRJO5Bb5JvEMw7TJMJnigWbHhLnoy1FtKl+AvtLSBYQSs3KPG0EC/PDGOiA0wWXbGRkGXO7Bzk
fMeUbvo1dZWFcNKCdhQykBYeMI7OTi9Y3rncGRF/Od/6TMbBWu/Rkn+cG5jn92zRcAzaTR3CwNA3
BXoU3eqOyfQjheQ9Hoa0Sa47ybzbdB9x0G8HAslfWW5tuYDswBUO8NiGiedWvuXle+avZAgXp+y3
Cb1TJh+NkRsSJpSjEl91Sdfu/9Mg9BifpZMrfRsWhvZrKA5D8PoPdQ5oSswiHagJoNShs784QHGM
hFh4RhQ5gD6QFKmbLjYs6yOz+Unk/eOUQ2W6kWtVsaX95MzsY9ASRAeX3uBLHIr+b9PuNqKzQCTw
1ay2iNmMfNp29EWZKzDYJe9Dv1sE2TAQlMHDL70PknZD58xXFbFemnpLp69G8EGtnUxLViB6Y4Gd
C/sV6YZLK0OOt6bpYL1Kdt+h0TNVcePgSv97dIMD2PBvO9pe8njUy4KYGA14oM06OHQTPdUIHCkz
V8pFS04OpfgQ0c+8k/RiojJaSMLmWCZc/ycaTifwrRz+3svB1Ih7Y36p4y17OWujMF1c3ajiGEOQ
oeWMBUmjinTDbBSP/sHU7OpIRYNtRz/EZdQSSoNoDhK6uFA3jP2AeNV1G4szhob1WYcPLeze/Pez
g2606NBEpYHhqAdienFqr+DYlo42/8yANl9ZnhWiH9Nuk6GSjJ6q2G1kTNckChaIPLFZ0CoKmDH+
h/L15Tj8omjymvhzO5vZHDpGkLTx+nFMjLw0jnkt+1M5NUiIcserrE0WuuXz1Jjday2hpJJWljrU
zsRueQvW/JXQc2mOz79N2wD9FLZgGITLtEwAuaqOtSF315dxAS04jx9KSzN5ESr42g3SmGXhyBDE
t2Ry8UB0nq3mk7TzA4EkH2coPVU/ODcfhZevhLLLg/ufYV3iBHDosCtGTHxaWjsZ5DtmrcmNzd+u
345nY9OJvvupzi3ue+gdZOZbz+1Dlnb7Kcg3PHCzmDQZqJf9h467n65P6pLrntvVXgzUaaGsZmJo
lfHQ0K+NcRPw1+smls5gIFdndVrItkKd69JtIaGgwiDFsqEJKsAj07v3ARwxP163srhGZ1Y0BxxA
uEHqEVZk8T3kx2EN+7L4+7iVcfTO+Mpfj42zQ2TyGU7KGntc2G+GPBFzxbsXF8IHKyiq5mht0nPl
LSA8gbJRCh5aqNwZKh6bRzGZK9nXZStBABJaXLt4fVyuhZQ5zgeJUYzdUy23zfjQkpWLfdEE0oW4
OhDsgbv70kRmhb3oJU7bZvwVvtwBLA8KrO5fvOrMjLbe4VThdwOMpCmPnkvQiXBw/TezWqltLzrv
mRltwiJqIptRZcDOjIeKn0hwHAzI+WyuO+/8sX/s/t9WXK3sK6OCTTSDFTvYTOXJbD+DVymyjqHa
WmsEyYsjAqwP/0HRBlCay/UBJaWvnK7oN6V1KiY0rJTkWLbf0Ze4AkdeTABAie//LOmj8pAoCnFo
Y1TjZuC70P/g8XdrfM/ZkbAaYdKxLx8rKDdna+XBxfk8szynls82q0CqIesZQTtnDrTAU9WfnOFN
DXdVeVLN3wPwcC2Bfmum/QQAT9+5FA2ePgNmEoDW+xZyyeZDK2MDWtxrd+zizprj2JmPAOmE+e9n
o0JQUVZlipUrwFTeuVYso68iP153xcVz7szI7D5nRojf9kNUYtEML40t9YSc0XUD8/7XfX0uN4FJ
xpzBcNobmnBRgR8bazPh7dyP+WbK6G2tok3Guz0L2pU34ZK7n5vTXCHrHYDvOMwNZRpTN9sN7S++
wTXk8dqwtMUxw7aHsiXsROGXKr9BC9ZIkZQ9DOXu+vwtecH5gLQFigbpyb6HIQ8VYjCh1fnelmuM
4gu8Fw5IheZG8Dnv/CfCuasGcELPxyvbZgbUVeiHjL637hGchkP5wcyfDDcGS1vhnkr7hbBNmq8E
1UsTev4F2gFvpui0kj2+oK/u6fiMzGaMHDuSQXFUFv9wLaLOgI2FlkzkXLQoKDBJNYUK528x3tvG
96baOWvpnKVlOzcx77uzfWW0nbCN2cRYW4+shECvn+56UOld947FpOe5Hc0PCQRw+MBgp4/2Ef0y
GFs0emb1T8dDqxxL8nFTRfdqTZd74cCFmzg2xMVAsvmHTMQEXVEEBLBqtU1sWV/FAKJhUBFazypF
hXBY2QMLm/rCnLapRV1QipoWciRZ+9Awlrh9uRMAgiKCWpnQhfPwwpTmGhNCslD6czgjqm3bk5us
87fX12xtNJprtMIInLGHCVHdT9b7aD2H0zP7h7gMAwGfdwgZDyyVdu830o38esI1peQzigNecWT9
yrIsvdDObejwNQt6VKznuKHGkCZAASdRVsVgqP/UB3VsZ822Bw8UdH1AtzY+Xp/EpdfxhW3tXhkh
2hF5ErZN92PJt5LcUH6oi7ep2Xb5a+Ydeud5bI6SJ6756PgrJ8jCaXVhXfNI4uSu2yjMbpW5m9z8
3kKFluRZnNbmW83XOFrWrOlOGdGckjmGA3uF5fxwBWS3mYjN6gMqzSvzOn+5dl/juY0gZm6rdAEd
vjy4nJLbIkwxMm9s7rzGOJlIcck+e2jKHOmu9FPNUAjvrSdJ0vvQLSCd8PH6JywcnRdfoN0EdRUa
kUUw2lKhYhKG0kLhrbVAIdSsNZ4tTuzZYLVNAnafajAZBjsU3ofcyHbc9W6cSMTEpuhF+/4vA0NS
HDcsiO/1yNHMppwykHpvvOYIxsOpRjF1f93E8oB+m9DOFlpAOt1QMGGhXq2CmJMJKYYTEfuSvF03
tXgHzHAN9GzPjOyaU5oohxetB1MjPUCO0XQ+QJ3OtbcFe+J+s7Lflrc7iN8AhZll/nRqUzhBI22T
4jiDRHEHBGDtz3X7KS5HcUu9LvaAHrX9bOsX2YZadlxDTHvwvgFYsxIxL07x2ZdoWz/PLdVNYo4w
AeuUENJhaKhDU1GbyHzlgF0zpa2macuo93MM2ggga+gDntWTpG2HuBQ/wJiyNscLZT0bUgL/m2Mt
luAlmMk9DnOj8a4gSzqgo3qmMc7AC/QS+Q9oWoiLNRKOxdswBGkTVNWRZ9FxR8Zk+0Pdwmg6kHhE
niL0+SNaCKx6jfV38Vw5szR/yVlI5nkNetxcWMqQ/yrQpyCM2AxW3h/LRsDzAunuECgm7UQpwq4n
nln1G9kjPAn5ruzCXW6uCVwsz9r/zOg3L+mUMZEAZhR67I2EpQ8gGJLRSm5nzYp2x4ZoTM0VZZgx
cvDGn330ULIki/5e4xKR5MyN8//n7Bcy7GxhQqBfRgtNMRtcPf3R7IpvhmDNOyPlD0s4+fb6ubU2
KO3cqmgfRiTF1KXkpz9uo+IFZAE02123Mm/NP67RCAWvuYUfmABtL3lBF0b5iHc1zXJn63I/S9yx
+KdQ8szKPNazmStUlAOkgrOogGQSnnB7GzJXKbThAFe6Pp7F0z5y8YqfK+FoLLm0VNOqcKz51PMD
SAzZKBWBsfVLD9eI7g3gpP+bNS0EmNwhR6YJHqHa/oOTii5ueAdWZWEB1+eY0H2UfhFXUVSvnIGL
znE2TG37DsQFumPOVrTjM6/QIghQD5v21HY210c4/5DuH2A0gj4Dbk70Y2jz6QZi6FmBrcVC4KJ6
SNbWRTzaxpYgA2hOXVKF0UY69HDd7NIygoQP3fxAWYIMWXP+pnAzEBTA+Xt1F1WbvH3OrGNWfc35
GLflmmLl4gPh3Jx2gdXg0hKmgLkgBxWadxewMq7NQ+o8ePK1KHbVsGHkH3zn3Ka28wQH7yWlsJn1
kCF2j6ylsfLuEBqYwWO4hhBYeoDbMxV/MBMP+jjELjeGUmhLD70aiaDiFU0JTr/vDOQ7s7h0TjOh
NYgOVZgE2Vr5/pf27J8e9Nuwvvdlk/oGh2GRsjmFXIZfav7a4F1pQGcwbLA/HOM49iQefA5UaZvU
3rAXlbOHinEcRcMu5WViMmfnG2vs0fOgr32b5t1902XMMeDdE3KjdvrE/I+lWtlBS8ERIBMQkAJ8
AnVezUbbQj62HWHDyNGaNUbMiLtcCtSv6bAFIO4OArRyhT7HWtw/Z0a1g0lUwWSqjCNECurXUsl9
kA8JB3a3KOodOhQ3wgV6uvnEzeJD6f10yHTrWq/UNGIHPGkMLLKuM53alO2v7+tlNzz7MO3gMv1s
UALcdRtHgZbWeLeHgxB7On5zvSJmoM3gtwHgYMPxut3FhYaO18wfChU2HXDBSjyCAVLGfCh28IL+
YIcZStVr1bjlgwT1RJxZgF38kbEDUrQC8g6bWrTjBjp3G/S8b3t0kHno1AFr5Yub14kIgCSd8pWp
XbrJ51Lm/5nWzjBXIv8VzWfY4IubommOkP5YceXlWfxtQjtDmJzZrQkWLwIqFxqVOEJIzJHx/5fF
+m1G2zGcAVdGkbHZFEQlXVRuqd9tJeibr5tZvNrOJkzbIyjSDUE3X21hcfSmXVg/RTj8yakcIBx5
GNZ6KNcmT/f8Hqwm9Yj1oVbSyVvfP/nq+/URrbiADjQry1RGfA5QjfpFOferYdzi74Ma0kMHNcBY
OkcpSH4RLk7zENh93z430eH69y+eWtC+AUsQ2mNARHh5R0Ewpg5oh13am+QkiR87Vvns8Rff5YfW
px+EWmumnn/xjwvgzKLmA03lm01kw6I/Hn3IvANtYBy8+jtoKq4PbXH1zwxpqy8jMwMOAIby8H7o
PKhfAla0RtGzOBogatFaNNfq9auGyMkooYqMI0DigqmoOpojSKpy86MJwuF+MlfWaykKtUJgfiBH
BoyA3jTlDnWa1lU7D+rQue+hlfgRigcrZ/eiV4DmEMEnVFKAyrv0CqNOoYziY+oynyZtL+OSNrg9
0RmRHVjexka98oZYnMbfBnVcTd7XvKgkDDb1PrTv2nbb1z/M8MVaIztaM6S9WzMjhKxpM4/MgGxF
n4DYjJCvtrWJppWq1dLOdQJQZ0O/byaPmP9+9gDLOho1QSgAFbLR4Cu2drRWv1+ygMI9MM8z3zT2
76UFDkLJKGLoV0EJZDNxNBb8A2gSEBR8P1qcoIbra4Gk21nOZKWwEBGxySRQbUmOSNaQK9fP4iUO
WAsY50EREv7Rzlb2okwbCRKHyHoLKBLHP/zgJMgLsd9KL8nJjVhLac0urB1DHoIF8Dbh0YoLXHOE
tO2qXDUQslf+aw2ikuqeu3s8ssIwR3brPlw7KBZOIzz1UT8FPTik5/QspW2D8c23QPdsNpXYqwjM
xQCtC9xLdK0uvOAXoClwkOrFywP44XkPnHkeLXgh0KKKPs7I3IV8/DK55opzL47mzIR2iLNC4OTz
YMLqmhgawkkv78Uaz8vCWReCyQgKIjjs0CKsLZHfDKVTcBiZHLwNM7QnYzhkh0LD9YtiyftgCC8F
8GQjj6FfsplVOR0azmaqoRsFXQxUbIS7d9IYfCIM2Bt6y/Pn6zaX1ggJR7g72vIBetbGBqYMXhIx
gJU5rHYs5UcatCtn6lLgj2H9tmFf+sHk5QDvE9ggHEwD0J510FHO5va4XdsnExq0piTvd3n294lO
IIrAYBMBVYT7Qz+XIsaLKJQt+Pnu0vRHoZ7rNRHyRdcAsgxQa2yqP5IVpoI+5ogy76bnL01kxZnz
LaAljtm368u05OfQnvufHe0Qz1mBFq0edmq+IQ7E1O+sfiXCXwJHAcJt+8gTAM0LVPLlMhlBQRU0
COF9Vf04lSk/pOD8aCcHwg6mmx2ggjftW5OzU23lR0iyfYokCBDZlFVP10f7K6OuHYr4FBCnoocG
hRs9B2S5zEktokBHTlVG4y4KujdZ59lDQBX/NroMPZel5AFEGnyPJKJj4V1Ocn/jDOhqhEJXyQ74
8XrPSIAG/waX00mFnQygJOdndVxM00M2Sw8XBld7EA82J55n/asHDssWOGkuzdjMvOKBKdf7Dprh
6L0fbSR+ISD8VkTS4kkOpq7HIiUWHLiNFbTcwFFql/f1ML8gUj6G0KoQxa4mY/1T5saYxWh0MLcZ
uLEeLNYgkGmswb6xwcDxD+ARTB9IyWYdzghKO5crCQahOjNDeAuq7ydqtXvTYKc0y/7h8EXpHvRN
EMnEZ2vnu6eyyuflNBPYBfcc9CwjqsCxB7XH6+6wdC5CFwqJK9RBQ9DfaOOZGkuKoJp3WQTJgmig
SBKNfpM0gWie26wb4ymr7Y1NLRn7oBDf2sCbvFz/iIWALUKafNbPxu2JcuLlnOap4hSsQmCLrBFf
O88lJzH4n4V8Vdm4cmIunCoXtrQD001z4Y4jbBnRTdTuvby/hbIlDYyV8HrRDlIiCHUQX/+hOFoK
7MEpw7wWuR0+jjZqhJ4BYqnIBwXC5Hvs9focLlw2oElDPgyejq2ki0EwRQp0KWNcEYRupQMYpFx7
2S8clBcm5iGfxRyiB1nfCJrgjYRqWgkl7Mgak16sCcQvm0FSCXEU7k49JMiK0KrH2fXd9mtboaM4
fS6NH9dna4FydmaV+21Ec4Mqy72unN2gCX4lKtAjpMhHZh4t69Whew/sKFyginc3AFi15hsLTy8Y
R1QKvhSg0PTGwik3KCO/uKv9DiJwB9lVoNC/I/6NnycdWu2vD3YhDI7A426iIxIC45jVy3WrBER8
x3Z2eS6PaenuLaU+owzwoc7EyXXZxpzco+fIt+tmf1E2aDcN7M7AXIT86OPQ7Eqjn3nC4C8MpClh
/YrLCFyc1W6KpkMXWrEzosW/LL5m3k+z6Z/D0Y5zu3zH0ZtUHqhjgDxh7WcCdXe3kwcOwjxqi5WU
7pKzIYGP0HMmzEOr4uXcUOB8zcbD3Nh98UGiqF7X6kYF79enYmkFzq1oO6eYQjag5xqbs+PyzgUx
KdhPQ+J0sekX09FkHXkiZrTPgrTacCUfrptfOhugEuqibxZEJTjkLwfJ08xAIxF2VKm6fW/Xd473
D48F9HX9NqEFUVSUlePPm9Yzi0dhVk9lLjcz/uv6SJaWC/tm7itF7OLpTDnu2JEpGBjeJG0EBM20
s/l0jKpxxUywtENnEWe849C26Ogz1gSpaG23hkRMbjV1TCNsHZBkeDIxK9J6O5F7/i4UjXoOBy7u
OKUkoWCPwz8y8JFxYRb9GAdm3tlxqXpQ+YCmuE5MrzXGTZuX5AFCvM4tKCQ6NEOCupV3MgPth2mq
UyqC6cYt0wrE13aZxU2UNu99GoFpK7eqPu79vjjJrp0eI1fyl66MphuBQnkiej6FcVH5YPiooVSV
xQ7nZblBaA04LShwxDfHo5nY1nZdHwxmRUmm8vQhlHaDG94O5A5SrAwMtq7YO42KytjuwhbZoPyh
FSCMNq0mPRosPZLasI+B4W0tPjk7xoNxN0keocYdjfdgGp72rme4J6/ByyTO6VBDs48RAPEUsPMg
RHOdwzh109vY+lYVy6DkD86E5HoMYpA+jUfw+GzRyyleFFXWfmgq8snICgtEB4WPgqUBaeGVM3Ix
DgqhQ23hyoHerf5YsyOjYzTAIwrQuOAE1Wl+N0C/4+gi/fOGungKPg02qIQbKryzwqFkoKkY/17z
xkFJ+PdXaNcSRf6RSw9fIaPppEgAVqZhf30LLZ1FoQ9iUPQWQrJe1yiXCKc7V7Q4lUML2nU5nt08
w2nEd/+PtO/abmNJtvyiWqu8ec0sA0sSoBVfaomkWN77+vrZyTO3BSRwUdNnJBKS+qgVacNlxN5C
WnwUYoG+N3Nd6ktZzWtOngmcVnD+yqgc5t+KLAt4kUqD5Egu7eSIFkKAGtEcWcdVKS7lmq45X6ey
uNRF1sVjZvRYxtKoAPvSpZkLcLenNq3qY2MJ/4LZANt2MjfO0kW450JXQF44pyOJ0hY1k5OwM6Po
TxKm+8kISxsIHrkj5kBLqYyh/r69qdf0Iv4BIMegrlBDWuhcwxcTQGTSFgOQqh7BkGIVjj8NH77Q
LBWjXtOMwPNCVg1JY9bJey5JHasihiMIU6b6r3na99SqUIDbKnjo1sAaIaIkvNaAe3J7gtdOz6lY
bkfjoix8haXWqtpgmdbIsNUEPkKOBM4SYTSzVbzfciqL2828rhstFrCYwOcjaY4NLVe3Z3N9u/6z
iDxbIVpyhSaGHBqZdzoA3YdhWycft2VcuwMns+ABtcxOtGa/xYoF+XdUCwRxCIovgvu26hdav5Yk
cUoLqAYA1Wbr1aL3r5h6qg6PiulMzYIbs3AGeIZtaH1lGjPMyKwDx5jdwkrsebar4RHQUgv2YGlO
7IycxDo56qr6NsEOiVlEOmskYQlkTadqFuLvq3IAfIZqa/Saqnwo0AVWq8hMKyptaBe5XWv7UjWJ
IS2cuOtykANHihVhAH8aqn4CIFHJElBIhPfddw2oKlVzRv/7X5w69lj+f+VwZ6Eu0JCiGFg3SU5d
S692oua/xKm5gUFbgvxZmhPn1gZZNTWpgdyxZvkfOpI/JEApSFOnJhkK4/j/NzHuQExooKqaARMT
cOqygNR64pTykx8u2a5r9hl8gf9ZQV6Vy1OSdioEJWNOjG50gLNKROtlVibaRMlDVpcAka8W8rlL
Utlan5x3hCGhht5w6Nd4M6SiXeo7UMOSSQK6SgY/0g3bzL29olev88lEOUsihoMhgioNcX4v24ju
SCR1j0lewUsWaFss9dwvnRbOgkRd3aMBDuJSbSKKv9Z7AIuBX2aJIvGqHMC7g5MKFcAXdBrDVOTS
NCEjr1vFNvRRo4JWIgEZLT1fIgC9uoInorgpZXpi9cARZC808OZ+6+MKpR2gHchprf+LYnQLmUi8
cgLwHXA1nFHsZHMosxyKSlPAeT0Vv40w3VSyDDwtmMdaHRcU1rWXjVOBfI2zZgDtrxdhVRBYr8VS
3ehRs20CcZ13byBVvNc1nUghjmkm4pqk69uH86qFRhgsge9XsvDEcX4fqjEtQCiMXUyF0o4rBYiM
H77mL3g1V8/KiRRuA4tMLro2hhSRYQ13/VoMY7dLEHBqxcIFvxrgoPwDeFYIapFz4vSKicxDHWSQ
JbSO3Kd2Ikdwvm0Z6H21SszAHgOFqP+ii9lCshwhNHArWSb7fB3lTq+ydMA7UTX57qgPJZFA9qUL
7UIe56r++iuHp1+ZQmHwM4E94iQWaMTekage8o70phf7PdXqT81SndtHhG3OhZt4IpLLWo+mnGuC
ApEpNswKbXi/fUab6j2WcuR1FvZvSRpnWGezZLC3WEiVlVQ+BsJRt/ah+hiiY1ddgEFYWkzOsA56
rqu5CFl6XzmzYE+5285w7V+A9lIB3jFZ7EBekshZ16QUWEUZJEpT7LZab8dW4AyzZAe42f6YPafR
eK93S0ya7J+9tYXcnZDQjtWbBcQG4MXKqhQvT9qCI3mtZtSCbwdQQLS/432FW0w5N6BdImRBI2EX
9i919dY2WyWwJXkVF8gpgEfXneeU+PHBFEOiA9lc2xrdWilBGRvR22f2qlo7GQy3znWUNf2UYsK9
fsy6ySmTLXLUC0KuruqJEG5VU2WItaHCjJNko9QjcEf+BZgdHi9l9AupqNa/4L4zsFVp2yPbKGAJ
pf6rUX0i5gSgOQu7d3W9TgQxBX7iFiWqgirpCoJQt0QKNF4GyoukL+iuSyEq0DtFJKBlJMvBDnMu
pEa/GkCxmCJRByr0kVd0KoIb6b/elnMxnAbBG3SgJAr23pTl3slN0XemqE3t2yfs0qSdS+GOu4AC
ICDCYDLmLNtZ/FKnEan8j0F7/zdygL/Nao/xjsPJMcdSi1Mdvo/agtDdVFe1ZZREGVoPkH1L/NqX
6gmTAtYHKkeAzwh+hfMdkhmO8qgif9/hGITTo4IOXMMOAYoAJGxE8ri1Cwfv8g6dS+Q2KwsVPQlS
EfZMn+8Q45DWCg63V/DqsfsB49NBe6NZ3NnujbEwwISOS6SkH3k+qK9of/E9P7GWAG8u/VRQU6mo
Z2S123gK4pyptBTmUZpUvD8kxQYQXn2LMgtkxqtfeNu5PalLMwlRII0yNWBP6bLMKbhZrJquGzVo
W2lT16+S/iTFa/AkTwq00cICXnGpzoVxii4S5aAQZgiTU1tS94oG8IyIiKbb1+iueKx9Z16ij7q6
lCfz4zZtGkCKHkU63PC0J0oXkRlo2/A/en+1CBl6bS0VHd0tFh5CdJ3nK0KZg98XgoFtK8goKGS0
kJrvK0C49HZXb7PX21t3xeNndZR/5XFnPo8MtYwNyMuT51YlqXiXle+IMKhV7IWJjKNrdrSxFhTW
tbuN7C0K9+Cd4qWSO5xjOQphkgJcDx6GHwNa3gL5jyOFFknKlSw+m+r69jyv3TtAlwEuGRgkqHtj
AzqxKWD9mJOpgsAWTdr1u1G8jP7XbRFXnrdV8UQGn2CsNLmU21pgb+j145zPdtf9Bov3u8oyF5P0
IJXqttTAd28OXoXeqGR+RZ3hgsG5UvV0PgpObcZpFGIYmOkwlLTUPio/P2Rj4Up+TiNw4w0B3OWd
IERe3XfAF08XimiuXZbTVeAOVFJIWobGIObHWk5VlmRWX2dpp8UPxriQm7x2ik5FceaoQMKwMhpM
VUR+ui5rEhi20n0pjQuHLmlWRv9vlM+pRE7TFZoSG80Micn0FFcekL+DIiMCGCLa/rkxAicUaS3+
97nx8y3lVN5Yw+jNTOpoPBfIuKlLdn1pITkFZ2aS1jSM3qXJ55AAlhTkoD1p8mjXK4WjKP5LjurN
OdeOt6/MNWV3upycGhAavyxR0gs1oPREGx/VpCVGC2Tp8E8cr6P/PvJn64g43JBQLIwyoXMlMLdV
3KAvDJFH9j20PQJ+klt2Jj3fntV1XfNXDHdI8CLdSwa7Ae0cr/xm2qut6ohyteDBXnP6TmfDnQrA
QARio0CM2BzzgRkl9ipMjVhf3Z7P/6JS/k6IOx5K5U8xcLlRKoaE/Ji2jha96rMtG54yoCvMZWGi
RufQxiPvgmtx1T4BCxytGShRYzwz53tmjo1UzGoA0MlUG/5kiTp6ejLHa7x/m3hlzPz+KJRq8zr3
amX3dVdsVLzmOnWcCe7tZbiq2PDoDNAuQGCBufd8JEJYJomZYCSC+AecUUPtlsK2QCJMXPKnliRx
B4gVaMVhBkmmFdDCcPLyqRDfgip0ijJZsBdXr/7JrLhTFCAJoHZliFxm6qIPCj3mlTqheKgkmRah
5fxVil5ur+NVDw51h/9ZSO44wToLxqzjOGmGB0pGoXNEkAXEOvVru+8O1oQYvVs6R2x3zrMOuPsn
QjlVY1V+1LUG1lQpDwaqAUVtmzav6Sw5jRS4ed2iOQFplwPKXGtrkyxVQC5tKdOEJ/6HkupdZNRY
5gz0zmH8xEBiEMaoqmNECy+DP+3Pt6bK+Tr+qPVR0mCqRt3Z0TBDJoTN8XOV6LS2fmUKCDLKYdtq
iVfJ+i8D3AgigLX7cdiJ/beAwnnoznUqflpSSPEG4ymj4MWRf6zqeNs2BU2tJe7Un0zo5aAZXiGc
M/D+cOewUibg17bgXdKkHQweHcAio4arOb7DNQe3qYni5n48grJYH54Ga6OLr0a3BEVw1R6Bx+9/
BsEdEqma+xobBXR7QQerzPCO4DQCHcxkd2IFDNTGHjvNWDiaV83FiVBuuyI5S4o0hNCkJkqFmeNN
slziiQNs+dUL8J+58eF0B5p7s9cgJhglFBnVgEJ2/SSUQN1Vj89gYZWOUjjkAzWGsN00XRQ2JM6i
7o8qxapKEn+yPkSQz26BXW/txTYzWxLkljod5tFvfxV9Uu2kvvHRz2ZozRGYQp07gYUsdOUhsezC
QtDURqPQkbYsrY6EwMkF6YuZVpsg1toVakeUbWFUSCpVgnQYAaL6WNRdhFwTqLNWfliar1kz+Juk
DlB7Xgx+Z09diYSdMsx3uWGlXiyMltfkDaiMBBDuDWaX77K4MWzkxmp7QnffM8iIho2vW6CdAjUD
EoCWme9TVAfdgyDd+A3YP3OfdXPZkcYwZfTqF72hu76m5hslHBNX8w3RzlHuCfpAtPAPZaP8itqk
eygaKcpsC43qeEabc3tus/BJiHudpGFmPrRpPxlEUWug9unzLK1AWK3lKICc9E8RC7gNq4C17xqd
iEpiqwT1cmWF48q08GqGsjUDeKeM3aazrPrFnPvpCTQD1YM5juF9g37Mjdkn0rpCI46TDr34HVVy
fyiKWvwFyitrDaoL/Iu+WWduORnVROdJatc1cumbIAFYG6AgA8VGct18BnhEuw+rSS+BfSnmXz54
elwQPXU+DVBcsZLMrMxg89Ja3XTxJOlEDlsrdxNzQiNo7fsa8Oj8pBsJstnyRMxYlo7T2AQH1ZdD
1vCR+ncNGLceEAOC41WvzOzdqAO/IUUclBEWvhZM4HEb1kpUc/VB9JN2Ay5aYW/pLUOsEc3YARDB
9K03ukqLGfzy3m0TddUogtBT1YESjW4NztRPKc41UDtAGtwWKmmnaq+rs+n43fA7i83PpO52Ro5R
a8W0vi35ur9jIZPyU5EGGItzQxFVCoiVxgy9h1Lj+kqT0MK0wMVbqW6t9AEaRwXoZLyHEzEF3oQg
IUgvinwhiGMm+EIbn4yCN9FtXZgi8tYUOeU7oJt5qrCeM6+KB/v2fK9qpRNBnMbtAfgrIDkOTO6q
60jeJT0pY3+nicKvLjJJPy+RI171PlCWrbCiLdNEavF8gYU0sYCxFAP0dNgq0g+KT208SlBObQC3
0e7HfWw4//0sGZ8EI/rDN99roaLXpksnyBTrD0YFN2ivOrgZze5VW3oJvz4/ZDnAFW8COIgPcoIQ
PGIoxwAnkfgUjMCm2GrpHmrXNlG6ZahuBPogSVqY4DUbBnhm1CKDNkG6oMDurSgo+zYHx8ScEw3o
tWEbOSVCn9vreFUMKmeBLiFCEF+MFHRTVvU+PJtiXtUJuL+Evdx+35bBnGv+6GsnMjjnG3GFYiky
ZARGWblSjR7wCkRuCwt27YKdSmEzPfEH/WlSukqClH6ogRhYgWE3oYNs12Ow4OBfPxAKAl48eSF1
z7fBRXpexoIAUdpQO/OgkQFK1KxmWjXFWqtaneTIYYS1aYMMaem6/WzJ3+XE65uJhwIg5iDthrZ6
WWQAeCcTBYZ8AVbmLKNu/JjtS3JHV9vD1v627NVSEc+PWv4ry5QlQH9BCCru4ZSCb5vzpEZDKIYq
gqks7YE2DpjE7dEWiEBQ5uIUNLTBcE11fCNSpK0z0sGWqE9iIpKSCvZAfMewNbtb2IELms2fccka
nnjQ8S9dvGQIaSAOgmkNpHLYuHq7t1H6TRuMayZ/x2XQiMLDpJM72P+MKrFzGtg+NWyTlgua9wLM
CPG0iF4pdDQDRumyZkYaYIiR+RmJOa2jlEiBXVsEOkp/bFzpzl8J2VYnHVboOSSPX0uLIvM3gBfP
RUS9GPcFyD5GIoQEnEHywTRovn6/Lyj8SgVgqyRa+265+uxpSnKCkzORbwAm0KWHEkDDcVceANys
OFuG+4KEK6Lr8zNaZXPTK1WsE9u2t7a9t7d7/M5lX65L3PWaEPyyd10XvyNr4rVk7Xnk6OHjf34g
YM4/yJF4+M9r/HrE38Pfddh/xwdlXxQ/bPZBKbHp4WCv8LVdQZbNPvBN8cX+Cvur7A/21/bl8LL9
2pZ2iT9tt/j62rL/C8a5XTgRFyECI7wVRRQb4TQosmTxW6KFuTimmUk0UpD3fw6nct/aBpmciERe
76Jm3c7on8GtqKk4/uO8Sb1hO5COvJS2SL6/TBq4hj1thIWxSRfHBTeHUZyA5k8EIJzOKcxUHuus
ENKQbt8ykpCALfXnK3XoYaE49AL2FHcUOAkqjoOOLm/IOj8NIQAbfC1HhCB7tY1N97xdY6cE+3Hb
0PzA8J+pK04QZ2kGRR6TKfIB8UuyH5UFOFOcbt1R8CcFk2TfGX5u397sveXs712yHtnEvYdPlexU
UtmaUzqa80ke4KYSPN+QV895pKvD19d2iYDrwpCwuBwQ4wqqmUD5jCU6X5huREO43CADVX7GKkUL
G2KzfjO9DR/jr3TB0l/sAo4fzqKFKg5sOjaC22/Az0j9LBQhfXM/3PWfh0/n7jFYVM2XhSKsgAcs
X3iCAhezcfHcJpRKF85ZRF80gr0mZIfVJdRZLZyqn4fd081m84F/BM4v0CwzCN/zxZN9OS1khDcU
6mXvvu3/+eFCq+yhXNjXP4qCKQumMTymP9b439n3zw/HIU5OdjsKtXFYfR9W9vYA5fD1srp9Li8M
A4YKOnSdcRaxRlqRM6NZ1WqqX3SgX6QNhdKLfjQWXS21SP48iHFrAmgx9IQCJAmJCd5ei0ORJdmE
xWfaDLoWk3bIwi27tsPAq5OQ/QOzEHwCLsKoFSvLqgj0iwnZbl+29v7d9V5xfV6dhS2WWORwMZ0T
SZz6FPNA8q0Qkrb7PbYNuulfbAyajSV49iBJBhH6+RmKCquIm2hmAmz7be/+IR6OA10t6NpLtAIc
gFM53ESkPivCpICc/fv7x9PTUwA35QmKhzkrM36PP0G0s3Po6vG7pI/fjwNhP78nMpGQ/bLw7vZT
6MovLWoLUDBhQiHLPOJjjd5EkHVKOCnsuqzvYZJhI2EoVysYytvLfJk//Zn+X2HMFJ24rIMBK6hV
TBjMPwz/EVYeU10xA31b1IUJYFcNON4mMN9/jA0XjIpIi0ytBaZT5nUwb2PNrj27/8wF+HEHlmRe
X8sTmfL59AIrGbumaiETNeYEH8C9w+cLZpvAA/3jvXoPu4fdzlnYxMsULzdZzrB2VS+HYgLB0IAF
cd0n7xe9W1IqV+/76ZJyitYIJLmsIzY9e28QC9rzwcNJfV46JpevYtx0OAulR2ktoeMUgt5sd+0h
slk4HRfxzM/p0OGio0ADRTx8954SF7mQTP/s1NYgb6Agd2wXxr90Pn9UJV2xO7BQ9Hr9+p+I5a5/
ovhZNksQy85HQt46+vYC0EKYg4m2Notf4BG6RwJLybyOFl4H8V6B+PoTU6UEASV+Yv0XDNMPWNmF
FjgZGGeYTLAQz8B0+Oe24BDZ+58PXBx2eZhFhalkl5V94BM/dvj15zL9ON9YLVzjhTvM7suNUfFV
0ELlV514Nio2MgzoH+vNRsHGwoIA58eSLo1AYUeaHwFABlCCBcgL+DHcuhSFlWpqjf5OJvgnTmGh
CotCXjH7O7phatI+uEtOzU/e6kwweko14GxYiG1RS6lwmrKNcyEOTQUGqSD3AQlIRjPakz/43UxG
fAbMm3IwBoKheLsHelwfvbXjYEjf34cveFxrF7oHQc4WsdDh5WV7WHXkO0As/rXov17kGmX4AYDf
AQgt3HuUH50rvkrQtbgTxAQsYmR+878boqzmj/QjWBfr+FiS2kueJnv4WGK8uDQo6JawQBCOsgP0
0SMBeC5YSNEsP6JLlVmve9jTpydmUrAGjxOBV7Va2pdLxwo+FVxNiAM4CaBJOIF+qLboGJUFonvz
Z7RK1+68+qN4wqZ8iegHqDaoTvCMQYFRteS3MyV+diSYOwcjDW8LQIpwUs7nOuihLui9AdHPsvfW
28lLuh4GT/KSde41q2pBJ1zEhTInjzuCVa51olxCXu9Kj9Jb/ybTY0L9xpYfdsNO3hm26BkLV/5/
EYrieLRZsAwKl9Sq1U6IhwBC05Qagf0eHeZdv/psQGDynW+hAV28szxXSw4mHwP/M9e/YjlvIfKt
CDRQEGvJdDoesm+RAnGaRuJ2+PU62dn6GdUsi7X0THtc7Cg2FYkrAHag+/h8RzsRd2Zmk50tUm20
T9mbPHNffbf200Ockuk+xBojeUTiZ3GrO7e160XQ+TPnE+mct1JZzVypQN0mk0ZmFEC8wOAAnsp3
BE9+XcId/ukwupwrngcQ68rIY3Ont8giVJsAl4jEu+q7epGhztKtvpa88Vi8jRtAadEK9INkSUVc
FQzHFhcHAQSyz5zgJvH7rhQgOMsc1EM4aKOpvHyrHVMy7CbXdK3DsBq92FnMfrGzyk/5VDKnFQXD
92VfZduLuRF5U7rqQ0tIsGsCWycmeW5WuXdQ1trD0t7+9NmeiQbMByi2NXA6IukEwK3zk9WDXAi4
6BlyOiMSnMHKulcIeods3wX2oRttE6fdZgeVBkjVAtf85WHwACoP7ZWT7KG5xxnY+o56dzd7OS3W
Mgns53Qh5pLZ9Pkx/txyxKkoe78oo56bJlWKDjyKtv4yEsMBQ6mj3L2X8IFQ/ee1u2jT02wdkvhO
O6RHa53ZUAOe8FQ42nrhMly4GmAQgGJHRTcrv0cUeL5gFvoHxKJU8XjtGjKJGiI7vl06TeBNMhGw
hvPXgsQLdc5J5E5HYKH+KgUlCa0FN3oRUHtIK5pvg12F66B+av8PeWlmnLgVP5sk5820oKdBLTZE
dptc2JcZBP6x6EjFtygDQxaRMhvdUd7tiV5GRSqIgWGcLQVLq2HHz5dWEfS5z0c9pL1d3QXEIObG
uM+OwCGggxt/6zZKDpCZTnb53bfiDOQupSIx7zLyeyDBx+3BXGZguMFwRg3P9I3WFqCmnpAP1Fif
mzoRIEvuQHz20Tq+CxyUihZ4GZCJXhD/v64g4uRzu46OAblqZizGhFxkRpq72pWd9AkoMsd2Ja1m
7xl4A25KwLJit3cA69p0q5xaCwWOl0oRwzABOYTXcOQ8LvoK6gBOZ9QiEdV+NhrpUSO+jraBY67D
j/lOvNe8gGah41hraemisd3mzuCZ5IvTgPqJqofkxkGRSP+mfnfefN8QlMtoe+G92jURbvmSQrz0
2+CuSRKgaJDkBqUtfwjFqddjAYxlNN4pdrzOnMGxHGy9AEda8eLv4MnY9yYFyJE9fna0a8ntg3fl
FpwPgDt4kaVnio8mYxb6ucJqjoi0M7/b3duX6U6b0Q6241b9lh2VoPYq3yZPKqCWqLi5a/Gc6BOg
dS+N6MI8YUmYE4tOPtxLQ+RGlKZzmXQ9/KxQoYODtnghhSoefs/EtFvQRZLJjclL8gRPJKBfIghT
F0Zw4f6wATCsXADX4Qj+RMsn2SDVHIXE0DCAPsIVZDpAvQ8eBrLoe1zqvXNB3EwrNU5TGaybVHtM
dwboFkiVknIbrTP6Kn/KrmkRf8G6XaZkuMlxBiXJcoAN65CJB4gncSNS9VeH9fxj3ke0RkYv+8iX
RF5bTwDZoLUFXg5zss4VrdFWQtmLcJX19/EeTS4VnpVg7/tV4BkW3j9nxxnsCacqs5cO0xW9Kika
ohM0RbHN1DnTYur1KEVmm9JkFXdkfMxdi6LgzmkAdUoFPAtbf2adzvvAHWfSbJfePK8u94l8Pm4Q
46hU1BHyweR0MNZ6DXNq2jMtvMFZz6zyT6KPt6/0FSV6Nme+9iQa+7gLVRaaFAQ19STZGG9gG/5I
aPU5YvJ26IyO/1rulzzLy34Y3FkgFsFZQfuZBnV2vtNtJKPnZA7wXrRTvmp3fss26lrZ1zBpDupQ
ctKtbs/1iv48k8ivb9w2uESohqPiRNX3YjXa8f20D479KiXZfqTQ3jQ/iG70DMYnY7NImXKRYTif
Mb/WeSz5YqRDfrgW7q3HALFv9RLbyc58mgJnXhkJyWn1JN/NwoKWugxJOdFMu5yoqVEKk8RX2NS9
fifGK8RqNPozWaRD6/r9YI8beYsowlaebq/5DyTEuakEjC0CQwPP56C74O9z6ne6IKd1QlUvelVh
mzDHXbFXECptBQfMMWtrN9oqlDbKP+yZ+E9vADRej5voyX+rvtSFM3DljmE8DCaYkU3DZ+dUGrBw
Zk1LUTfnH9Sj5BabwOktVFXILvwFN7HLgdClKOHytVKV4ZXjURT5MDxS/CSlT1a/BjKh1Ft5QpVH
gGZPnobSDvVX4Vl3QAOPX5odYPoWnLTLRDeTKQPECAkBlHL8XL8TmbEfGlIzVgmUSW+Lz2NEeqKi
sMUkOOA7816EFhW2rYsX+qXDdhkVQDSQ7Bg1B6M34fzDIk9UABJjjZFbIdEqcORf/q5zLQ+t9Ed0
2T/cPmMXtSJ49QejF5Bb8UqLXTXl88OtqOlYD4nAfGHoErd+a9f34Fcyqe7FD7pt0BBh8lu70Ynl
ld85Lan1DCofVBhFS5VulwkJjAVtN8h7MsDfCyy2Jm6URop/xiJT9INqAclXqFEH88V99HF74pdv
DJwwToUWNbDsiwzCQpShr+qvbJNQg6qfoh07o7cEZ3z1SMHnhuOJ1AdeGLm7o4pVFfgClIh8qOGB
puuPiAZ79GRlCIPkB99t1oCSNO+C+6XmmkuvgK3qX8ncibLqOQx8PUxonbrA7P8OduJn/RJ7xkJM
8dPXz6mrM0HciuZWEvl1CEEAnbAeixd39pBDg3+tEv0r22tHxBa0vgNIon5XPy9RnV+xxpgnSsFY
+xmoN3nEy8YQalktsaH74tjemw9qiYxHRRWfWjSg8XvxMG2HtY483uvCUWIreDHxE8ncHdKssLBC
dpTaN1Mj98JMJE+3FYMUn2DmmNyaRHazjT5ir8/pYkDF/vVb0plGOVFWkQBquhCvBbR6QcFjsLqX
gPL3MtjlRvAid9HRuqagUE+AeAEuJhLv3HHqlRQ4Vy10o37IfiOev5tXAir/OhdtjR0tfy/hbF41
AKcCuWOVpJoZyBkEDlQCfeXDvHrot+iaeFA8JGXF3aIKvoyLMC8At6uIivDyInIC4zTT9D6D2fUP
8T2q/qGG+g1oxmRH+fKPC2eHhR787umA5mVVB6Aw4PX9pBfqKMfQ9x0FG0GY0e4udwEH6FS2ft+t
QYb7HT11j+aSibsMiWSYt79yuUn2sxEKZQS5OcrP7toHvGiMm5h8iTsZOSAJen7xkejaNTkRybfJ
+IPfJqGFdU3X807ZKnZFrTuLlk60bj7FT5kYu2ml4dYe5wUrd81zOZ0tjw0RN4PagK4hocmLtVMP
o225Pvzl4Ve79d100x8nsiSTLeDlxoKFwGIFVTKv8KVOj0Yt7RI6vw13FU12ycO8UWi0pHyY4biQ
wxwF1OEwRi8utu1jI9HCGHIaZLfnR6Ty3WhTvualE6AlbTutq8f4GexH8NjWt88uV4CM4woT+lPd
ZSgosriA4Mp8S57zdoSvQgcvOqa25gJNYaW/uCAnov1ef4vcEIfKdJvd80SaFb09gGue+dkAuLmP
WmQWeoABjPYeBcif0bZe/0l2+jq+U5C01XOyWQIAW5TJ6T9FjsZWrwbov33YEzxRWfexq3vRIX/V
9sgrCh7ayCUnQq3mwmzZaxC/0wbDGwYpAiPa5a6sqgdaI7DZVgbLVzq6ne2EP9pmeOq2iymTa1YF
aXAoXuCFI67nnqaSESHmVM3wVzZ1T4HKbctftUl7eLxBS6TYrt2F6V3ThIYBfid4o+Du4h39oS6l
STaUhB5Ti2j3yL//akibr8Stcsjs2pGPEL5auqZX3QbUt6P0C3g4oKDiVjVXk3COCmZeDparesVx
XjEs0XXr7CbbgFdMdsDJQWvykrt0Zb6GgtI89qKrwyfksjXl2GeJGGsJEkQdTb/KXXScNk8CXsXG
lebWyE4ZG4S39zLJ7wJX2B5Y1LHku/xIOT9USBXhQRnkfPCZ0POGQ3fiPegAWBDHXmeZBBzj9buM
BL1dOf57400OmtHIy17eKK7mQF/O5DXDMeg3gd3i+UqICYDTfvtOQMP95C0BXF4JBwD9zE47uM50
YJlwbhWYRQQgCghQLy+l7ATPyof4a7Jlfa8GiAMXTt+lukaBuomHChCyIhXJP64bmTDVfqGzdF3z
0v0GwPuHYodfBfoQUS1foyz6Cyj0r+3e3C5x4l15CAOlFkMOBawgRqEzFX+yB0iBWhVapBK6xSYg
Z4fnAG/a1OsG+XiLCs8RRV50B2zxO+G9JoVTevEOOXI0UjrBgpK5aKjA3FGgCFhFNFSAQ4+v5JAa
lmnxMRbl/j2iylvjPCK15XXO0ycr7YiOn1njIHnPcrYAj1LtaFeSdFM8Bu7sKI7xkHums7A3lzfl
dEyo0jxfH3GSgmFguZ8BjDpkcICg47QfqUgeJrtEpXaEldgKqyWFK1/6SEhnMsxTgC+hrJinlBwr
9LgVVpTS+i35rdI6RzlW/4ImUjfYKXekGqhKwt+bDmvVbMD39v0tvi/mP5gaOL+gGIQBNiEcT4BO
8mpiAgKVOXZxSiUwjKBx2zM34m+kr5OXwku3eUjnzfg9Nq5MFlb90tFHeyZ7PYZSRi6bL4mNcyUy
zBZP18WdtM08sGjZooCSNA0962jnmWMyLrRGXkkynovkbatkdMARgUjZy9fR8SlfozVdemVdReU3
9toL76SD9K6go6hG89HX7RlfF2+xDieGi3bBd1jnZqWm84D3gXsxpMGRwUNioe8sZ76LaLQOniwP
YFiDzTK7/l2x/hdZdCzAyQg4bWwIYiaMMQihR1dytcfwKQQNhq1uKq/cVjGqNKixocEv8a0m1rIF
vrT5QHREUAcrq6DSyGD38EQPRSHgB+Ua8xdW/r74LTRkPKq1A5JdW0M/NMkW89iXziskopZKBJMP
DtrPo9mJxEya5qGRsOHiQT9IazhU8qH5k6FGYaU/toYtPPuod6MAk7UXtcq1i4WrBaeZEfqgdO18
tmHGVkDVUjjO+RsO3H3Yu8AFsYPWxkbbYgziCFp8LAbQV+dsgYgHUSZDkeMcDrWclDlU2JyzreH2
b+B5IyJYK2IyPeSkedA8/bGzf6O9e8ldvra/6IzUmY3DfPlyylyLArMI8f4FbiZnJEpAfOTrZ69z
ky9kJpLF7V0SyCluHdRygZhDYLzrvvO1v+m3bUBA6T5/i2DLIEupLvmaQANdZkiaw3G9KONXC6ur
rUrGOybwt1zj0SIR2FeIHpKHHXl9nSlBab2jk9VyN+Y1Y3EqmtvWOBuA8TpCtHLfZXZzFKhwh3cv
7/9wdl27cTPN8okIMIdbxiU3a5VvCCUz58ynPzUCflg7S4jnMwzYgAyoOamnp7u6KtiTt3zlloal
j1ZwGcz8QdwFQJT87r0WAlmEkX/HTst65ypIsmeGSw31lbsEh+KRM3FBx5cv5rU5cWcPeuV6vV8r
rC8kNrGFidipADwLKeZeH6MiGPwg91E6Rh61QkvVH+YYoZRd2vmWx3N3p1gDrM+WfAi9VdQO+eX0
5QgWZujsgS4ET2Bq0rmhaNSqCTID3Uy9pmPMu2QPAYXETczY6QL99zleuiEQi6LbSAZNOaTOqEgt
k9O6RyYX8mbGbCOTYARe8FVvwqfgXL5jawt3aqnznzx8B/wWoFO5mzz9/g0LuQw8GUR0U6LXCTKf
NIOCEEngNFHxDZPHfokvFSnwolvNSO4lo9uCqcKCIuVaU/XS7kJQiPQCJN5ILyP1Wgljps0ZHpCh
0Z4s/s1/5a0ZEWFW2MFXfgAq86gh1+rG5zUncps1EjWUvnArwUtDWIJa4toPZqEihV3UJNhJrxVd
doMdKNvVlcVdGKKE2rksI9BCxQlJm+ud3KY5V6VthYBn0qV7FPtM9jHz/J2yByUmMvX77DM3sm3q
rQaat9sYlhF0EMQe3tx0xpHzIcgl1igkxy7/6r+hSXEHnORFQzHPN4vnHgd3MwxA/nvZUTyEX6t+
83aSIUqLJBL44TUkGG5Sc0yGF5iIm786NGcWjcMPGgBKg/OZ7iVzD/mf0FScJ26jBy4Yz9EMWaIa
mRsqCvzob1/NFN5ezYg7FSQ5EHoi8KQZhEuIsmpigas57mABrmRT7MBRW279TcCjEIUkYe7Aya0d
rduQF5E+yuoaqXKiLEbtgCgrgZQB3Y3Bn7tHbG5LgISfybqzV9iQ8mTvm83KYb4NBoiyNgQuAWAH
CJKGk/fDUEF2y0+NyUFRO9V5o7hTtunRPwGa9ScP9CTSecBGGHMN8rxwVxLThKsDjQ1ghaIGKwpJ
6ycJHDd3kS6iJ1qMFb+L53fp0CPhbSQu+sS7zZTpiHwFA8xhzrDmT78Bztf++/obqHg3ZiPwJmn4
BulDAAbIx3VNKq0Rr7Oh1b3La1nvhX1+NWZyif+IN8MoDfs4xH0Rut2+QDeN6e8g7oZgwct17sw4
01MHfMyjcN++rKz0bXxwPVTKgTLQx0tFHkOtn0Gx50aq2T+hzRgcTGShjfYusdc218IxArCcJdId
KKmidn892hZi2vUUYTvXIGvw3fJ9RkdapUNQQA+OklHu2buRQYfaykgXTtGVWbIIPyY5ZoQYPbAq
YEgO4tvNaAe6Xm9Ho3uuLtV2tex4G/MBFvB3lLTb5phqnCseQWajBw5wdBgfyjYHnJtYzxwf9/Ez
NCHM8O4ieLWRxiahi4/XLo+lnfXzK8hX/hh0MXZl64eY6xl5Ez3ZQxLUCC+a9cW7IBtCA0xZ6d12
O65tq+XJBoROJo8ojS7HQVNATWqIKaPhpDelTXfIDOYtw4vN10m6dDUEWjyyRP/3fwap+7hDwyjf
cMRHOlxq+854H5wB4J8NDo0v/wKjw+qC5oS8lli0SFB7uAMrbDD5cJCdMX60WMdMV2xsYp2/RMB1
lefRWNOwWqg4XtukNrCag/JdDnBUR1v8k2wHC0Ayp9ilh8oFFMGW3LULj8wZ7QZ/DpKa01Rqa1np
YZB1grvsIdol7miVBnv3+8lc3KN/5/I7uv2xR6UyCuWhhpneVuwu1htbwnD6lS25ZoW6V+I8nDih
IrP3MZvB2d/xBa4vwf19LCtT9n27/RgLSsJ+mw6wEu98B0QvT40JFT17zbssJKGv9sJ3DeyHnY4T
2yAeYUc8c3Bm7ba2wBr+DOTP+fcBLey67wAXYGxk4QGhpC4In9PaMuxVFAw5vKLU0sj+aACpNgLp
ylFemb18Scxi87vVhSgAVgkhGsIAFUkBarVI3jmMKh9FJSu/R+rZyOwYyTdtl7qNDFx+vhHyR8Up
jfOga8hOa7vVR9ztUqLnHkPWJKjNK2jHvXadbMNrENXJEATo2V3yyPV6YMWcgUBAj7zI8cEQIgDA
se+twM4uIFj8fQoWHlTX9sn3/VjiCoK1jSYAqdt5s82ZqS2+cIfJ5vX0Qd1/Ks7b54rBW599ZZA+
hx071+C6g0H/VeL0AYTaj/2W0zVL2ndI/P1BXWVtjLdxJpFtx1OZRaGBoGOuxxizE1NLI5a5NplL
fKoO/SVWTHkHbp1enx3tlTMSs/INQVr1OgtpdHCMYHmhgI7UJvLp17b7rKrCoO2QVrz0CNx3z4Wh
zACNiqA/OPTbCLRIEhJSldmdsvfQUrEFkRsS1qbgtoqAzyDPG3AeQ+tTpbKbwuCPhdriIan5ttTp
/H4y3jMD70n+pOWmcK7caIe0qrvmdRcyJMgw4vpCCKaB9pAu7/SaVIdDiaRuhwq9stEuX2i8+cAU
1AjHAD5z2M2w1Tbl86CZazfL0uYG1Q6YFkEWBkFw2n/FVaZyjIbJj960eygQyPq8k008NQNkZhAl
9ei0Ue01dN1tXy7JyaApGLlG8manzcrdGIBXEklOtTcnS9yHJu8KZr6d7NQksGzVDAEc1YscAo5m
7phvnqFaK932C5j064+gov1IKaVaZCfyuMJDEifrXdv6ZrOP0JWs7VW9+ky+dryeHEtTXblqvwd4
faVf26Z3W1Wr4H2FbWw4sAOKr68or758SJ56RGioy2d0t71m5+K+PczvcgRmeIOz/LcVT3P76Lj+
Csq1QnElh6oIvgKQsJcKmn2jXr5nD7v+kfmjbsS7NkHF7neb/IKrQesu+uVx3BAnfgMofrhTIYqg
njqzSKNAReRYQcDbaUEVpxzvY0X/YPXwj3z/VOuMZtQWeC9NFFiBkuuwB+VDt43X4NsLsERkgrHz
gVfjgLxUKPcut5KShL6Y4VE/gNBTH3eqayVO4qDnCKwqaP9ksB8Gfe70B8ZZ7QO5XQKYR4oUBwLK
TnA/195PjPpJzjgZR17aJoMJBJvd6+M52s/nNtUrxn7jV1u3F1C9JPuN0gaSogtYyLmUilaqJHAG
6I3eeajitrEO5SI8dDtAMo9gyQOAutwIIKOrJ5SZMwPoV4iqIx5c7SO/DQivP4a/noFkhsRn2uBj
4HWB4It7vBICeLr2FNtYf/ZZuQMWFrR8kXFYuWoXwptr29S916l5xCU5bPfPyZ/JM7nAqnTx1L18
qJ+zM+KR1m6Gnazo8VlxCvIYX30O377Crz+B8kIduo/KmqxFYWkX4blH94Cwlxw0lxujxezP/Llc
Ywq4RTAihwXEBHTakKZGZu96xjsAiIagLpDaaZ2JtBo2e7jeY9NYyWlcM7YwPsA0oPyCHY57nr7e
fR/0QXmhQCrw0Djhkwiuxx3f6ezllDyHVhBvEDs3a5f5wp66Mkq5V54Js1zNYBREWk6w4XQVIqGb
5qV8Uvb8hj9KoOEGA0O25UjK9ncPt3CvoN4Af6KSficeYKzr6VW0eSz9TM3QeOE71T52VS+AXPg7
fwqM8Zw/RqbkRi/JU3SJnbU80tKORoMX1NVQLuUAlqcexCO6NoemrHBxGvk9uLXRiSNxZpciddbE
aKIlPazJLnBUENilFtz8U+6sxlK3ESwudZRcgG0EFBj9lNcz0Ld1mrcMPqKy0tCKT9mDumNdHjpD
HulU4CBN8w8h7LVN+i5DbaJgJNisd8oFFIKkw0u6E9FJn4HVE88/Qz0qXm6w/z1peG2YWm4whEfa
GNZId5/TU2+SCtuLtOWRoVVdxUL7k609co/93jckc2WnLRxkhYUPV5EvA4iUbkRBqzKhIIEArv/A
euVFJuZ4u1LRATSt7epFW7inQGeLAheQ9NdrGmX9BHqRCalIaM6hJs28ab0J0BHy/KvjWvAZSLD/
tUXtH2ZOYhCWwxbQx9kh26ufoU0w5LzNHw1UG/bsO7sisLfwviZJ/b82qYPDFdXEDxxsFlaI6k6B
mzE0CS2XsA8Pre6pq9nttVFSO5ZhOdIhiDKggnv3g31MApSRJhdIWFMDwydnpF7nrhWTFnoDr8ZJ
Cw0XWS/J7YhxQleosVAyg1qFIV7ybWyelHMDqsffN+ltm5oEBhPSeYEWf/gk+n3TpOIc81pUIMKW
bObwPprZW6PXqHBXje5MH/XTHTmb+XaXHEHz8Xhh7kOvfAWXqfP7l9wuMb4EAFKw2QExRQoq11s4
6UutKusU6OMN0zrqmQU1Mf/SSrpsiuBw6Z3kYyXAuG0jgklkTTB6wtsJPOe1yVYbklEdIUI/H8Pd
aPcuxCYM7rXYiR8gP15zRSRUunpVUNaocwOCWR87GNZaGzH1BrBjh9vW2/mAduYR0d3KfN5sYGJO
k0kkCZo0QIOuB6fgAdWxWVUYAgeCgBYEQLP+jQGTIZq7673ZeMPDcq3ie/tghlmko3C94aWO24Va
Rl+qeb8eBySf3Pio7u/lT95Fu5/HIgGGHrzGNHCmmGhlH98iu7/NApCEahx5MYvXo53yQAnrssfu
OaIC3JsB4aVQ7xHLJI6yL3b1o7yptpq7xgRySw1AGab2kFQyQ15mHfaq8zrC8HzMdwO2ry1cCj35
KncVPBWKci0Cm1ivnhjP6gAZfpsACJbc1Xid3Gf0JiPaDP+bB2qTydALClgZn9M2lrRRLsB6bmVw
ofCXsjAbe7TQcbmpdtExeTKgKray5xasgzYbBXiU4MEdK1IRexwqgZxBdd6QH9RXZUcokhvDP2mR
jhsCRSRz9nhOZ/aqjUayFdsL+/3KNrUDqrieqq6CbTCI/8ke6116ErZAo6kYtlYasyFUevnAPq2Y
Jb+WmnBwE8nAlGDjIQdKHTOIXyH1W8Iss5XBesPtlO281SzmqzEnKAro7Ha17nw7UkB1CKIUhEyA
HMjU1RRyQzQqfVGSKo7dedGhOBQPWNsN0lIIZRO0V3Ub5X5loOStez1QYhU80xzLIydEhxh+2KZc
CuFCo8RLCwW6l3yL1PYefWomlJA+f7d2+/BHAuqnNcqNJO3YgASpQh1l2mQWCL0eCd+Rcui9epO4
2gPIvqzeatEmJzj1XWSWq5llclJuxkvaGYhUPFq8qLe/HBdFJGZtiUQvqNhJvkd2q329CYBzdGHW
i0ede4nd1eW9PUR4liDLiwVG9ReK3PiwHzmYPkWRoYczM6azBA74MzhNCk+OgffL3PwJZVIvdyYz
cX1At9f8xy1IimDHEUai6RTpZmCFro3nJZuxaZJBL+9YROgrGN3EmU7Vs2jLF1l/K/8g0WUVFtDt
DvqS1gpD3xVBatJRgsTgwUIBHWC6IpqyaZOLArZ25xGmgOmMkF1PRGgdATnCuv5mMnMrflCf/jsC
DwP/YVmlXNecaHMQEMvSMTukx9YG/NA65fbY6jPaKsihat77fV3p0tqLbGHB8SDlgR5G2zpALNSC
pxnTNzxUnaHlBwFxlMDzN8HqkNxczWcRZ0RNL8IdFY0rQPuBCYB8yY+tlUSynBYhVxrifvKCu+kQ
IcRj3MDNYK1be5TcukYoO/y1RgezSgG9ppBhSyPdheh6KHehHe3x1rQDZ3Ykp159Xy8EdLAI5mD0
PaEki0b06/GpzKwMUJkkR2c2p0OKbuXP2pps/yl8ZexV8n3y6+jpVEGlgEFCLALYs2tzQRun/JB2
JdRyLA6Nn3jDRw/sSfLJ431XrnHE3OalJeDbgRzE5QpQCE/bg3Z1k0OyBnvUFjagnbVEA3JSW+YB
rE/DC/oaDP4eYmn70vGtpNaT9+xPsrqHFlb150fc4Kxqecw6GX5xDJB7jCwWoLJNjo4nMGqIvFEd
mfsRdCKtuXIjLOxdEldAK5NVSYKaumjRglOlyQy7CqptmyFDm9krf0KMeeIOlRk/sS7kCEhTC/oV
0eWWV3q1XcXarX0EFe2FfpFzcYcVaG1ux0EoDkhl3hr+ZAYkoGSXIA18VJnzR9Y+B++N97gyCeTa
o3bcz0n4pgL+cYAnQSmhGAf78Q5qPw53F6GlZjypiV6jXo/MZI4k6BNv+3fxk/zE6sOGP3SGZj4I
TmZmq3th4QAg0kOaGnB7gOLpRsNMzptszCaUu++axwZ6JBCO2lUnBsXgk3hoVh/lC3fylT3KSePW
zNWhgD1mo54ni91HnlCY6VOJ1irOjZ3YS06SsYafFRYCLtTCIHwBGjwwbtAw1nmKe0nogDwD+ZcI
5hYOfFcItKwPzkTWzO7OgSV4CmhFkOBR9diLXUT6VraBlK47bicrdyDJal34XXXJ0fn1+55YeDjj
m/5+nUIdjDKbFTmr8HXyuQ4tbssD8tIbkGMv7MnOD77Fmn9+N7kUJVyZJD7ixzYUpUIumwEmlctz
ZM0u+GxfeSM87jiDtPj7ehbq4i6yBVT9fze9OlrqBEqzVjcVD9PdH+V+fu6P7wjDHGizeKfMGY1k
jeds4UGL6YVKGWHmQo/fTVMdRzCHYoKxBmZ4D4h4HOrpn8mqrCP67p8GM7hwyNO4UBOEDM9Kgv67
A5w68GifRNkflxrK77S3VTQ/CGu5Q4LeSgEgAZmQ9Y1z2PU8oOOS/TzonK0cI107MHrjdD2AxoXx
EloCOFpVfdxyFhiGD6o5FPqmfZ6wKP3j7Pj6uTT9fWitOKjb9DrA3kQlR+VIVy5SK9c7I4mDCJAb
fG/yiDTSbNbv6J/A4+urcxJwcbrhTjoBJmB1G/nw37OgMA6MO+hiSTco4sdr40ISM3UmAeeOHqhX
KGqO76NsSrWNqz/XhdPvO/E2mQ9r6P4FwTehhUGJ/tqaIst5GAc9akE1TrtC0JmK3r88Fw7hTZE/
C0dR0IMGViVmNxue9Dlt1rr4FyJHWYH0DIkcgbSjqRHEfsz5oIfcev2cId0R4lUWe/7dhOYga2W0
ZO6ojagCDQDSQRBagaOFCh2jNAm6qPbRuWCIRn8ZRFDy6hME2h6jbesKdoaEUn6nge4ehdGT5mpO
l6PPTdah5tsAAPT75yy5gZ+fQzfMyIWf5DWjZUa+Ux0Z1ZTASvb+BrmFcCt40WUVCLIQ9lwZpELL
YJiqsogx/gjsv+CLQ6/Zud0oMDU++mDFKJ3PlSHe1GkkxM5/Z1ym/Po8ZL7QJ7A4GC0ULXUwJXix
fUKnLgolvJOYv9tbcupX9qjLNeyGQc0q2GvNdifs5t7Q9AQ19/woGuxbAfZXqDOaByxxiLQO9to/
uParD6AOVB7WhdwU3x/Q7Bvexh6T7Y/Ae8Kl6is6Cy1qMHf911EjmNTgrIi7wLOIpuCI4g5Stgki
qsngzPoJpZO7d5xkNO/jQRTCm5489GycOojNrdUibz0IEQHEWVLQE6TBZ1H+itPQtToobY1NzL8S
5s7I+niJ0Z8fWeDKs0GboOfwlA8DlMfO/10RBNZBqYrWFaT98ReVYhFVJpT4oauNBtcXyIcOoOeB
WZQeg31vCI8CzjKadrP7TbLa7Hf7UkPtC3kkdEGhEYu07Fw7z2CQR0Yomtrg96AuA6uw6ibGU/Fc
uIm95ruWjREUCWjo0IpNA5pGwe/EqMU8M8iHzhvNIJFC5s4W6kmbVdd080YgQ/thjdrGYaoEs6xh
aJUle4HH6OExNaNIl48v4jaPV47tLciVMkdtInS8VByHoi7evLVZAqEAhQklRcsPMkbG74fltjxF
2ZKvV03mYgAVO9gavM56H7eJg76AZ4IdZ+zxuJoNurlzKHPUDuXEDhxWZGjtc2dNb8q2B5kTYGci
iD2CS+vUD+fVM3lTSaVsUslVZJ/UgStgUz1nm9AktbDJCHcQzBEy0BW0oOgcHcRXrJ07a8HTjccn
tkVQHJP6F8Q4KA88oJOsmWrY5j60z+TN9vc8io6dPSJ97RXu6nLevCYpe9ROlaKOTUqynOKeAbBo
QKhCeNAq8Lcj50XoMVsj3atG7vy+j27CFsoutWXbYdIypoJdcI7Zaqy/30kO+//oP1geHwne0SUF
hQZq/6SQPAo5rYeH83in+8r2YAUBmi0DwVFt9W+R+xZ63RZdUr8P7zY4+R7fX7vUHtJyQYjFGK0q
hHtCJqqM/q5+ry0OoKE81R/Oa33pwqLPQS2Ak0FZhe1DrWQ/A8OaR/DlJDrTdo115NzJON49+1AN
IH01yoF399HDl6xPL2BA0APbCbcR2De1+4fVXCpxA1exIsYPqWWCJwKySKJFKZki5ookF2vQkKPR
NdrMiEtFXTqjlbsYUAKsdiyIauZTx645qKXTi+4W9ImBGQCJQGpnhSJKQM3E1ihn9+qmPCEqNCz5
iCIFuxKtLI7xhyXy/z+ewBELTYxshKXK6qG2jrdWrq2M5jYiI/OIkAjAekL49o0U/GEjUTOx8RUZ
/u9jhAYmnhiOAnCH7Ko7MHvOKH+E+mHQCzA+KC6/EmIvW0eAIMEnoTubTt9C6yqruhGrOHl8ZvaC
UeIBZ3AOdvDd4IBXQ9JDxoJ5KyRs5xpai83V3qzbQhCZA0CvAcDk0ShGcxx1eRRySYEmXnnfvKl3
QQbge4QMx/Sh2GjefhNmXXitreCeBVat/IhsrV9ZhqVbDwqY0EYnm4rofF4vdckHyEt2UWNkyM/b
5RGNvba0Zz9bVKBK0Cfx2j/c6VcWqc2l8FOnNTksfr/6QTE6nDRgQVvQsNVr1YfbpjCi8PtjeNTL
LitHGcQLIVTYHfkcmp0Vm0wKsvHL5CifK55x4XyCLYsDlheZbMwodcPNWZOyNdQaccNhPBBXyXTs
5REtdvJ+flkxtuAU8VQFfBimUMaj4R1jJFdlAM5jPJa0I2vNoAsEYyEEed5iPXZwdFfsEbdOub0r
e9R1k/hiPgt8BsgOgNFn0SHM4jZ6FJCeMjtNby3hTC6eUi920R/pfsU6cfG/WacunTEYKnnOYb0z
CvKAOLz3Noviu2qyl+KzNsKvFYMLtzgyomC8Ad8UAAe0KgPP8NXM8AWUsfcAfg+e7EjW8XREPaDc
QOTMSXUPrcAdUhH/0MhIZIh/2KYOyFzXCt9qsF2cex31AMM/Jk5v/ekUfa0kurSqP01RqwqRez4d
wrIBc3q+C4/thtkz57Wi75Kbw4AgLMsiw4iWX8pKq7Q8wM4VsTKDyaYFrQxq+WB6cevNS2gXz9qe
vw/vpm2MYCZ5T6aVzXvLY/Y9o38/gPICdTZ3o8aSDwAmdjrLwCapzgiRJ/YT4Cu9tkIb0HfgUzkP
lLi2Am2h0BmPmv4Iwn5rZWuR0dJ7GQlmBSUFkAggzXbtcZM6quaIrQFeQfACv4uMWncI4XgDwmUg
biKzA5kg66yt9dJLETSCfw1ThyhnIH7VjDCM7pfZZXG5s4BNEQ4rHOCo/Ad1CzLtfw3SDCx90MQQ
fIfB18BrKv0r13ms+wwc5WSyyHeAuWllbpdc8E+LxI/8CCqksco6iYPFeMca3Zd/n26ZV9DsHIS1
euUtKIsaHHVKUxn9l1JLZtMOXaB+vdzMHA1YKAwuQWs1pDQ2/JN49/sIv5/zt7sHHVPgw0OtlC7l
S6gTtrKCraxdZE/ZCk9gg0CD+Qk9iJhb1i6NJ2xlI0U8zm5Yk3tZKxMuRgzYukhvIF8KlA51zYXa
mLKdioHLDpIARvwZAld9iE6MmVroPnXXYJyLd/hPg9SidrEK3ntURkgbJtKyg/70wuvNZdoUIHv/
l+n9MTgqHGoqhKy1D1uFxfqWjL64RGdRiAbt5hPhayLFn5N/+ijvAqvFSz1BXZr976VAAFYRFQJw
BRENYA2pkzr6IQcNnBnRqeM72Z/ZbrfvM+JTxQKu/BKcSkcMEFb8PvbbjjxYlSSypGD+BIKCTlvl
yuxziVADMVqA0sbK9oMzYkNLeg4BNnTus8h548yuEX7cAmOIYbCqoAgEvt4bzJdQJWPT53gKKLwx
biuPu2OMyJJdkHjO587tvQyCBuML97kmerV0iIEiVTXwarIsSmAkyvrhL8a6IPQnEwnARzuG1lyw
SXGMxdbwN+IFkCQvFBFOdauvaLKPqGMMMLQGfhUASjHf1D4T8b6KppnDK9pUQF9pHhsnUiydF6xy
71sq3DIhRl4NhxfiKCChkREFjS1yk/SjS5XHVvVTmBUuIO9LbeVZ0Ez/0tizMbmI3OxmMld21cJ1
BwUHsBZCGJRovlN+spg5NtEYBKSs09wRXh50FOPmzXVx4+9QyjVZk93ihbfiKBd3MyJW4MnAKgf4
EeU1phlV/awdSf5nfgbOXXiPkck7RF77JLvtubyTA537WoXNLASOaG8CZlLhJdKJQt3uUOQdlKlU
kEXca4cBrPpPyabcRPvaSx84o4GqlxucfMv/0rpN8r7qnG9ACzhKP81TnkNowobViPneLg7ovQE3
Y/6OSxBAxmYTFmuBFfH119tYgB4Iwjq8oAn7GBVYTQM3j1kvNHhGM4jLefzdILgSDryn2YjzCqcR
cCnFwAl7iouUTGMgMbPmQL4LrzefAZiSBpgqixw4Nelyz6otk+CXs+herQzkEGzB6fEp4CradIBk
hSBzT5wcDpuBiobksuCCFff/sOeAswdOltCR4Vto8W5xmv2BHdXGCB7rD9ni0F1xlB2UXb4UK9/E
4OHmvGmFrnnhPr42Si15JGmgxCZG248JTYKKPm/qXYQbq7HBynuYNisH+tZ1XdmjyRq7kidCgbD3
WLoq5NazM6NzSHDunjQUDNs9tz//bvH2SF0bpJz0lBXQK01hULkITy1aJkB8fJ+vy4TcBo/XdqjA
ZmTnNu4m2IndGjDgXY9+CRukC/fYRVbhTjaqVaqVf7/+/MheyywuvFKu7VMeK5ADX2zIQg6Wj6y8
eGjt+CWz4LG2I+SsSLihYBezbuQe/own/shDOC1697HEaznXhfzY9bdQ91PB5rHgt/iW4LGzkFkG
Bzc6oqCdBtLV+L15Lh8ZJz5cwv1gxM4a98dCQHBtnbozNGmSpISsxOTJlu+oqa4BacShm5K0xasf
yQtzVjermSmykSg3gnZRBAN49yMhqVHejMnGieFbuBH5NTdb0Gwc6yfuUFqZW3xWiOvXyrO3zhps
toizONxTKFLSYd6k8RUjZRoJNsdnBTpKmbVtEVSLxgyaSkI/4dvgQniAO9WnQq+9fCUNujTRP74A
NcTr+EcbKmFMZnwBswHIvLL2mdW+o6vBSUG5Xnz4981peKpfVxtpFu4N2EVRWgAyGUlYymFLitjV
OYMFRm32FRpp0Bp6hc5m4F4q8K9ussRYvRlv4xAy2X9NUm5SCOZ5SHwMlTV6l9sEnSmf+hZIe85g
XmRQDsQef2BO7GaVz5fsVnpbgcoGf0hLKjp0ryeZl8opFFof2Qdn3PEPwBHGJthjNriOHCSXQURw
qZ1h+/ifvSbG+9cqdYJntR+nOGAadKXmod5v4z/o/0WziM59/m5oIa9AZvavJeq05rncJJGI8WWA
5R7a5xw5bMYq0HQHkdjWWeUZJX7wt/mkVrJW/VLhetiDvNxBwvOssp57KAK4/oW135rNqpLJwsVw
NUDKL4jyGPW9AoPCB5gCsv3MGvygd8/NfTCviust1LzBe4jnF/oUEEbeFPSBP0QlusLCTanZPjcO
/4LwYa8eJaCsVlZuaWcq6JFEoEqwCnQtC7pmlTZnQQvWweBOuPQmQOXtLn6G2u6dKFod1APbN1Ar
rYUQa3apHRPlspAECexyH4kVPuZmBM1lHqTeCiBtBn8QX5F0ZR3SJv8vIwaaHQwghJVOo964ocx3
6pQquGO9csd9NpDGhAtiHwAvC752zH5+S8EALaxxfSwFacA5YlnRPYg6C42yzeNqYEFyjS10HO3Q
qACnO7AnSCl9VLbmdptVCduFOi22EfBzaNCGvjXIW6+9DpNKvThU0Djt3tTOqnpr9MCbKTipF4Gy
HLUsEOCAW1t4WZnhJdf+0y61tlxex5xcE7ve4ChH5g7X277ojHbfWq3RvqwJgC684TFQwicCqDZw
mTROW6i5QWG7qDW0j0nUtafwwt1l+4RI9I3GAL5QBmUsdluYrKKvjHUhFCZs/GjGAKcMulGpOWbj
sBnqCqYbBew9rOfngLHN1nQCL9lGvaR7odSz4+ozYyluACkZQOlIq6NtgvJHQpFXiTRjiltQdSKP
rPuXwH0J99q6CA3xpbSv/WFKpAKEeFC1wJ8xwhIoFST8DtJ78lXspyO40idbtKVTYrOvwUu4jqJa
3Eh/R3mzrtMgFB0ZJWmTQpYTohLKId+8PPhGsV1fy0Wf9MMc9crg+rlNoUiISUV3FAcpNyPaQ0bJ
EO6IyrSyS/fZP1DuE/15ZHFRAke7I7IU14eUr0dgivm4RUkfFNUQRt5I+miO24EDMSle8dJrB/0Q
ECyfx9PK3l2Kh36apl4b5ailOUQtWkQl0gdv5QWyUAmRHj+iO087Q+rdCYAi86181RkuXODwvkTC
A8kvJBCoY8Px4cCPHExPHkIGf8/ZDYgWcNOdUH6XPHGTnmPn9+F+A5apjQyb6JyCXC1wGzQmT+PG
hOsj2GzvSRG4QM9yicgvgMgl4k+LtJCMVmajCuLJB/zHLtSHrXBab/Mgh/O3D6H2WZUAgjWk+BDp
mBqPyTYN9Uw2+NZUoVcDpObmDXq1lc7c5w+CG64xjy14rKtpoFa9GOtEGwoyDTaEeUF08NyMRr+J
Te2Ou2utUFeQcjZ+n/tb3LwKeCLABUA7gCgddN7XuzxSywQSWim2mpfv9rhv+1N8gpDGPfY4qL90
sPHb3SdjnmM89/7BNoczBhEjENOrEnUdDXLO8vGUtUZVQ8o92aCN4E8EYchsV2/yTa4aJ/6ikmwr
WPA2093v1r9L/vRikyrJdyCHPlvKU2fKFART2OJ9leuhwXqyJ+OoyxMEdAmhdOJK+8E+xN7LCSpx
4CG+QIDcTLeSU9k5uBbBLL5KErQAzAU+4e830S69ZIe6FuQGhavjM2MFngDu0OKcPqG1DnwN8RPY
a61zwurSqdoGJuD26Hj7fVqWYpNvvkUi34ZGevowJnWZC5kG7TJwQImeAHLkkLCt9cizgCnoJOg8
Yr/fbS5lNK5sUuduSv2+llXYfA9ACbwbn9jTdGKfK/MFNCiAQcLjmqEnbjHrm1Um0YXL5co4dQIG
TYg1Le9JQoP0uRSWPxmJw0CwaYCsCqdH4PBVVzNKiweP8Fr+b56p0x6AxcIvE5hlNjO00yS98JIE
Fd/mY1fdi0copZnyXkEGnl+tNi863J+2KSffToh4JwHzLRw5e0YlHYHv+50MxKdsch57Yo+aITgi
mCKSpwtEWvV/oOuA3/n5CdTZ7/O2HmQfn8DvBQ5brLXuZn20GeP76OV29lw6iieANuL3vbY87xCn
gvClDJlu+sU/9uLUBD3mHfRt2FoN/Gqn988CuFEU5HXKbQyRArz8QSjqG/92xUAYCyUImCaIwWt/
y+XpEEfs+J1d4cxqM8H1vWPWtx/5Y6l/oQJxP+kgmjfSR3W1drl0v0ETDE0HEGzSAFC6Ni73dZ1U
M4wLhFtI01G2PWZv0AswpDNu9xq8Rr1RvNRQ7yai6e7K1C9dcD/NU1t+qKIok0cydlCQfIzPyT5G
13BpBFBJgHBR8kZE6rPj5+9mF52qAkEIwgtCwIxUTkKJhAEE/iiE1OBYP/fIVCrHHLSipZtsBtD8
CCiRSwk8HLqo0VQTW+AICR/EVZKSW0cDZgMwyUI1QQCBJl3D7ZqCB7ISpVQeHu3ZZi8jhKsK7DjZ
1BJAvIfnwOjeQYP2+/i/L7Lri+7aLuVduSZK1EnG6ir6veqlu/nUWPOxt8/gksLPOshidPixAhJ8
/V6yEHM8NQ4DqKNk1Va7iR85A0h73IHFrsA5HZ5WSTfIF/z2hdS+VIui7kqBfOExdMJ78PFBrk8F
3xW+YFsCEgguBE/V+TuImYQgpuvXbr3vKhT9BUjpINCHkAkh6bs+GWIydeXAA/ioHI/yC4D3Tm2C
YkOvgYYy2m0p6Sixu4XxgSBU/wMdOdZOTMZO4Z/W4IML+1VE4e7vt1D7NQ0CgCI5fAvqz0jrA8Lx
9apBmsD/hJuEb0L0i39lvSbEm5LLrCco/o+069ixW4eSXyRAogKlrcINnXO7vRHcbVuByln6+in1
zHvWZXMuAT944QbuokTy8JA8oUpQ1n3yCXy7d2kNdZqZ+AQkhnN0AhGIslvH98bP301X/zmDEqV6
DZW1cwh5ePChoKxlfNMfPtCHvSuPmTf6zJc1HH9ukDOL5HCGbCzYWEzFV5Hr5AGdzd9BTsYuQv+j
cJM9uS2RxHwdka+ed3jyyraR4JJyOieckeZxWzrDuiz2/r2HDR7iR+SQl3tUTr0t6CxN7xGyoVf0
Nryh6yLJWJm/Om9UBugg2kO+niK0wZnoojmsr8cYVGHKldHNvj6zb+gHek6V7LsWYuIztKd00nTA
1wArYPEyWyk1VtfFXZNN1qt1ZaFytmoOoe4ybT9A8hakXsSzFhScwJui8ue8y/p6UABzTdGrSNbC
VXIpCKOflYKslcGO/mASv8lneGnJaSTEWNkzEMbFP5VbzimvF6esMK7Mii5rsidDdaiqX+cHIqiP
wkg2KNyRl3Z2k3UjUJKVWHVGH0LJHupwum0N29PCZkBgvvGNVR6yMZ/QlycrevgaSjj9gHUaNlU0
YYUQc5nDajs2f7PQ0DMtyYeiVwe1r92mKyUrJzrjtuPljNTMtWEcQoy3iPfd8JJMr13yMkjjil9D
X+uoVukpB/2LyAtyo8rjXCt7hndSz34uqv0zJ3MAymZXb6OrwfgY8KJMetQo9XpyYRAUe+cgTS/q
FnoEVpyC9+5nZWvXCbrjjK6QKJJKPs7m4nIFtbokCjHl4+LWyeVi70GL5pjIXatQwJYVO4rtGNWq
8AgU4pOcHROna8NonYrCnt2qQC+pUh6NopCUMgi9D26t/8BwhjwZ2ohSKcCkw2tX3fYLLs/Gzs5s
b0Yr4+LRtA3O7x3ZwDjLnTstrOMBiGq+eJ0NnSt71ryym2qJzcqAOJuNYqsytHadQfrMzBsUtLtV
KivvEs4fskZ41mlrNJGzWIOyKtFaVMmHYNRu2euY3kRz6rfhjyXZm8hgt5aMRFq4F9HFY0O2ALxW
PClRVvW9Fa518om5s2t7P7ZQmb+ee233FwtlI22DNjDwGlNuoVg3k6VkwDHb2VuMY7xoQa+w4DyK
0JFtULhVym2joSn6OECJXl0V7Zztok55ox3q8Qjp78solcWnZIjcKVTqIRmmqkDJQR/uyv6tNlED
r+LC00cXJGXH8+MTeo3N+LhbH3qmU6uvgTbUR0V7TpsLc4zvl2b0S6i86nayP48nGx1nkEW+DGnS
AC9rp11O9bvKal3DzoKkS2+mkmSSXSa2xn+thPeKdkcyShNYyaChgnN6atrfNf05KQ/nhyU+cf/M
I09cghrKJK0K4HQO+d4ykKY0aaFcQg38iuQ5mjamyQoKsK96apWjpIIMv5WukpEayEZLTg+oNoGv
0tbRNsqO2H6F6tk+g4wAlcUzhMuIZjnsO1QGg6PpFMghVk6cGcsYV9d5vZvYvVYhbtu8xuHh/MwK
DXSDxJ0Ao0KdYpmA5JCXTsU87gpEEYrG7Zntgqbib+xl7SldOU7Qzsl5FUMZsy4Z1nWsgZRofg5h
w24h11Y2SjLPwsXaQHGuJW1YpVYgBfBQu/Bok/EtNWevGK1jYzqSUQnPmg0U51PaVCkgFIZJNCLk
cRwLTfP9u2FL1ci+piFxQdrgcN4kNSCv+9k8VIAiavELvFRIXPkFbKPOnjrI5XR3i+2ZnX/eSGRT
yXkVRuOpLxtMZa0bbkec0s0aUOFCr2UsTJlLEdQRr6NE8/HaZr3+eWr8dV5WEOYEmplOvzLkjFQS
3dpTdOzy5FtY5Oglb/vfKfSSmIMeKhs6Imnrp3XoQ5T31UAo5vzoVzz+gbr5Hp4cZlBoUY09WrYK
hJA01FXbBqi4Yiswy51i+ZkTgL3qL2YchIMm6ABR5mvonEUpZWbqU9EAU0WPM4SzA6Oc/aUClTYx
JIF6Qf2LoW7BOLPKBqVE7RI6XPL6Uh8uVcszkqsx90v6DHqaDAn+RHaLEQRsTzG5RcY7rYPE/dog
pl0UyW3eYSIrv0sfme5avW+U15F6YGmA3FXYXc/2QRsv4u6BJkFjXSaRLA4g2sGbKeBTNIoy67Ge
4XNaM/o+svanRdi+mkJJNnD1prwpIQQEPg9oNIKhhXN/WhWVelICJqX9frKKN81e7s9bq+jo2EJw
bs+JdATgUS/sGWnrtsZli8N/Ue409hKqP/4bFGekltPZtNOwMZpWc+P8vlXqXUUvTaXw2lIyc+IF
+jNznI12bRzmGQS+PTgiTwUHgYIKTUPyHBKDrBI9EF9GSwE3IDY5dtIq2HWsRbdkGnt5FF5WeiFZ
ItGZa4Ei6B8YbixNkpVhvaz5wOJ6ap4spf3WFjdl1u0sCC7HIPeRnE/C69MWkdtti24UatoBsS8m
Ly4Pzi8MTr+ZK/ciUbxl9vqh2P2FcaAjAxWY/9ucferFO9xDu37tfVQjFLihZ1ehY5B1N4721Oky
MnzhvtqArb9v4iFVFhURApt4FFV6MI0JrFHxwP/vhdVuiDRXGwJDeymd+7pBiOSlB4e97L0knuPN
N3B7OyqWbHIaDNiyXCf8PhkPMcOBHBgKTrAqCMfGtY3blr6dn2cpLrfhK0pjOrbAbRbmQklQHe5L
UMiRXQWVLyXL3cpCotfwNdwMzkMLt8tmxNx2KfJBSYsZyFUfZCo0AKxpP8heNOKlXXWTcHGCLvl6
J9osrTIuaqlEa0pxUf22g5qP3vXfzg9EUCyI0whyEf+AcBf70Wk66kyoGtCcW8gEd+TVcfaNcpUb
N0MCaZtXh+zb7sYuPzoZLYfQGWyguau+UjNDGRDu8XSUa/Sm6i7JkxKjjK1RPQtSgAo1Jd5AdJ9B
6AB14CiPpF9KJMyqSNVoWUskqqd5uO4clya7sEJBhg5h4u5gl4FkekXR5g0if7oONsnauQDiQPcd
CazybmaLGw7Q+4s7V8dro61cNZPVgQvtEwy/KG5fW3f5x4auOcjHm4B11JciaYJEReVLNBwkoxNa
6AaG24BT57DRKpF7tpWPrndregUX7tph7Sng3wa/d0MfQXWnpgGJv0f15JollZyOK8SXe8XmE7id
OOlxlqXxmv6uc1+NzR0zHmZjumt6ydElnlIHGq0GiN2/BLzSxoaE2oScXqlctdM9C6+L6Hh+PsXT
+S8ET0sd9UVd9j0g6gI5c1r5Y/Y3sUGomfwzCr5NPtdCyAWvozDRodiw0o/my1jKaCG0eigcgGUG
5Oi2we1sNdKyRLGBkrH4DX/vtcY+NLQK0nC5Lkx9P1r3BUR08JYoJQei0KlsoLnzEKKy+ZIMeAll
2ks1xa6TDe6Y9Mc+fNPH7229SPaA0KVs8Faz2TjpOtbMdBzWCXWWvb5MezKqQVUSN3eG26i29mte
Isk0/7ypyIbJ7bx8GiZdXWGJo7wo4fuQ1bHb6fOu1L9rQx6MpJIEFYSPU8ihgJYWOSZklblF7WMj
d7oFM5sQ6AKT6VlbqutEq/a2jVIu7TnR5sMU4TPoDIKHEJrKrqO8oiHXtVuoU1vj7vwUCHcLFBZU
VB9AIYfvoDKmZO5T00YLeT3tM9I/TLEsp7Y6jy/O5V8IMNSeLu5Q4Y2/xIBAfclo3uA9mLK9bez0
6W+82AaIP+p7k+bOhCLc0Aq9JISKURe7FVsORSyLOwv92AaKO/CJnZWJui7j0B0G694eXztNds6K
39UbEM5WCqtb1LnDeGgeIUCquyMqjxjaAcLOS4ugowFZIwqtLF0nBea2fxGC1T/W1p5kFRqAYeQu
6HI3DgPqn5rJna2DXt/U9G+Ohs1oOR9gDyWzUwWgBfGpYrhhtKftILm7CNftU+4RQVGUyXMgepHl
k72uW8Hsw5SAlmG2Aqrp3vldJTT5DQznWGpizXZqAQbSEG5fvTclaPdWioZ0F4aTBEx4eG/AuMMb
Yu+0bGaA1XPhztlNBQa4OfrRlovEXcqAVne68dJWpDV4dgIoKe7ScQ9WPZci05dIMqWyNVoPiw2M
WeEAYCkMQUXXTx7lj7E67/K6fTy/RmIYUHaCHhwJUr6kFfzJcY6uaNBb6pAt0GekBh4nov2Vwf1B
4RxFwaomQl4CFICdedCc+Gmuk31aOJLIg/AkA7XhP4PhXEWf0CzqbQc+FqGUJd4bYRGYyaHDC72O
/EUWEJDNHecg7CYcjb4EXFTexARUfAMkd2WlLbIxcXsV8a/YsSZMXY5gr9+g9AOleEv+I8lskA2q
DPGpOh/1QM+W/um8bYgfxTiq0NUHQUJQipzaoNErcTeOIdg+usCEKl4fdDFqnMqbqrxwOh/y0z2K
CaJJNuZ14r6clX9wP8uNNrZfREs9DwxjXjR0M6NUIZxkNxDhtXIDwZ2S86B0WaYBAoLGvoJRVPRg
wdGS1GMT82aU+0JaPZIpWMlGxm0EWkDMKRtgMqZCj1PVvyxNtj+/akKr3IyM2wSmlfSt2mLRnPK6
yQtU1zxRWOd5EOFVdQPCmT7oLGxlnjEORPVdQzm28IIN0d0WC2ZNkEG/WJTDeUjZ1HEbIRvVvOgJ
IIswRFA9u4Duy/fzEELXvhkVd2BZeog0rA2fW6PMt2iui7Dc99Z1At2OvwHSQTNOdFNHd+Xpxkqt
eAwNXQHJCx3vtDyNPFKguXGCToRtvJ7HEp7C4JH5B4tbqqZus85yYA+5eYmwwaQ1vt75Oto6wKdz
HkpsFX+guCVqM5TBFBWgNL2/0qPZS42HKQcBg9pH70OTHdHNHoxVSCTTKTb5P7jcuhkqgy4sw3QS
+PgeBH1W9BxNoyTDI/TEm4nkbhg6OpBCfR2dbfhd9lAZCarWIOpo7qrGCaJ4d34yxcb4Z1Dr52yc
4NIPvaPlGFQWBQMyZEO119vvhiUrHZXhcE5ey8bBrlUMi6DSZlrffnWCrBx77MtU5nVXr/rVsf8z
JjCAno6psJU8TGxgOfFzMh5BxqkzcBb23jJCOY89Ls7vSX0qjU7iOwSEEQhN/rt2aLc9BZ4UK7OW
HMBJC+7N9HcbOtHOnlS3w4WkZso+rx6HYXadAaoseHJWQ7gjAxQVdWgqDPRhMuq7OVdlKe/zJgU2
3dPPKjpqtEOGNe7S5264NO37rowv0uzFsr6zxpJsE/H2BG+YBqE5qM9yXkfX5gpivjjzmkwFcaI3
lGhf11soRB2n4seM4isnlngEoXFRdLBRDREcPDVOBzixkJCkgdNG5NKlcdB2b63+q7Ykb15x6HmD
s37HZrMo/ZymbYih0fpYFcc8AWXVR9Yc8uF+1vYawVn7s+mf6+x+NkL//EYVLuIGm/MLhl2TzlrP
dL0+ZBZq0SGzg6R+b+/6yFf78T9OKecXIPKkpVoHuCj/VSc3RuXV0II2JYMSnrabQXFeoXVSK6t0
oAxsOZpm/1PrieS2ft42kMk9XbNMTZ2qSACR1Ghhg19TEORV7rJ6d359hKcDuAvAWa1C04NwNmg7
A+nSPELuYyqvFUO/tnL1xWrow3kY8W15g8PZYBdXrA91+Bh9fEV2UNODFGpbGogIo0BtfAXySqEb
96pkV4ttf4PL2R+ZlbbtF+A2qFJrhvoiXHQXj0c/LKBEyMAS6/xoi/ijSkHFVKNtom+vKEW99fnx
C5dz8xmcXerhUuhjt/qyrL+ojOqyRZ1cPqGRR1kkUMIrzQaKM87cMasRry9oFeQ/TRhOk+JxV+3a
8RV0jYf/NCyecZ21LCz09U0ZNbsoTjxgObOnGpKrp9CJQCPLgmQx2v9sbhENY7JSOsJI63lvtL9Q
/FSVuZ+ovtk9N2or2d3Ck2CDxq2V01PW0QlrpY7fSfNsDZfEeRnDGGW+l0W1m7tesgdlgNyKsTZU
jLJch1ekbgRtKOVaa4jblDe5HphWoMvCQUL/9WeEfJeOGccoNiZok0BKwZ0RaVjS7um8ZYirbzYY
3KUibFFBVUwYlJqp904yomkwKwe3zAmoH7Lpph7TW7VrPxp9RBG4sTy34XJU1pRWk9wmjRZ7TZOl
QZnpoVcMyHZBpTt3UydUJEeG2AP+a1x8c1AIxlYzrvGhqbpcKMhiZJVxE9WQVDo/IzIc7oIBVpe0
SinMCjHFgx6WQU1bF4IQEhjxXqFrlBTpV9AncgeHZZSoW8NwqPU8WIvb5n7fgfMCVGvTvWpJVcyF
t1YwAIDzAUwA4Iw8xYtGOoXMgC1lzMvo7Jb9VY4k7xQ/TSCSKw4OipAVtIsUstY7oRFvgNffN7ea
KHGUrFxbzWZa75Vp3I+yFhih094gcGdjFucmDnZM5QSyumLZVVboM3ooDRnnjNBlfzaZYgJtPHpP
h0LT1JnKEaZRxA9mHSSoqFBxRzKCZJAdREIr3EBxsxZOZFCLYoWq79Ga4Vqt6uZRKvFoMhRu5vIo
BkfA+uZUkisHmf8E5ZyFrNlL6DZRvQymUrDAfyn0jUcUg6FtBxUVGkLnydWceiVom/X21smClIEn
VZecQwJaIgNUpOhnWyVOwLbLba4qG1jOKCC7wmXX5sN8Zz21N+Qu3IHw9hvYc3DFOEa/ccU47ztE
m3qDy5+zpGFFqn2GRJajDcJoVMamdyS67DV/Tu/PYwm7JbdgnOcGkRcbcC1bezgdFxL2EeSAwF7o
Wnf5Rb6vLp3FhVBv9lzvIp9BvzgEscr5TxDth+0XkNP9gJSmnlgGzGeZdn16Oc+IkTzZjW9pP84D
CdNYWyRu54GosSBjBCSSXsIl93Pv6+qlaaJ0RD801q4GjUstC158VWjFubhF5TahbQ8RGRTMcOuW
1wsunY9q6k6Ri1B8/No9hw+X3drRnvg/wiCS5Vp1mTFxm5MsLFEHsFxBLTHehU/WXfra+jRIQFE5
7yMs6H3q277hNUfzofaV72gZPu7BDgrrrrz2gEMcjOHgUz3ob81OvVcuE9mtXeTaKTo4Qe0DdXSD
p9zNrHlhaY5mQDrdhMnkzdJjS+SgKFS21v4HU4Py0qmFNUXeZeqMw6MIXXNGEVu+D6WdCMLHxxaF
W+cGndDoPQYKGl1VkKzT7Bpar0b8U++R2c+UnaMFtfq8qPvR2ZmzGkise90nfERpi8+tdBYqnZpT
4Gc6akDbaK+iAMzMyupAUhWl2OwiHrq9UTGvwitTSccjKo3+Jr21/Yj1lN2c0wYynaiPxEdo5f2o
gMgZVYp5IUs8Ch+YWxj+jdDlip4zWDWe5I29a9urZXyxFAvtzd/a9FktD2Z9rJeH81MsuiJsUbm3
glJNKCtfu2SNWrlgC70cs9+Klr22s/LzPJLMYrmjpxnUsihsjI/Od6b2PA+PXfj7P0Hwz4K0z/qC
RhgMYYtHEuKF+rJbssI/DyNbKp6vcbGd2OzHddKMnYIXOa47vX1syO1gBqP2M9UuS81Xrfx4Hlcy
g/xFP4qnQVNjwEbmtwZ5s0G7N8nreQyxb/3Xr/C3YdNO2yqvsErJiJrVoUa4Q/lm2+NlY5L31H5s
7eRwHlHsK/8gcj5mdliTGSEQm/o6VHHRBlGI7KYlxEBxI/gYQYH+pSKpaO0WXbyrYfTxTemMCI84
Rtl/nB+JcO60TzUh1HmZ/NypqAAas5VKg9SWPyvurF6H2ewTRfdr6zZCtu6/4XEzl0fLzNK1xZ7V
D41xG7Idm69S+y0P7yerkdzghMa3GRzniqmapExd2RDmYUH9/bFhrRszSU2e0BttQDhXy6JhRMob
IOFYB+j69tTEwfvbvkWhh8TsZIvFuVsrKlLCVECVqPJ3ULISdMv7PD3q5FLpJLkl4dyRleeNgmLl
S2iedu1cZSGuSxC0N+fxQgN7SC3jJxdfezconDkUBqkUlFGixvY6vm0OywHZq2N+XYGmI3WRuIVG
ma8fC0+5zndq7kJmNCCS9RMIAeFiuPkGzkq63lCMhmELDB+3Ou7dL6jp+/ntiZggtan9wTP3FNL0
8yvk6D39YjHB+GdIvkFYfrj9Bs6IEBud8jbCPPTgs/Lz0TMfpst2Dz7B9/ojvtcDVoH6qtaC87tR
fCnejJ2zqKwgs9XWwAVlpq1Axnu67A7kZ/gTnCnILak74tbvyJLegtRcp8FfsAifzv1q8Zt7SmgY
jDkJ8M3HayfHRTy8GlFPnQJ5du2H/jJ8IDfh4kbv5wcu3LSbcXMHe2q1lWmt0okp6NIQpYG0iRK0
siSQBOXzIbQZHWVoe0ANNw6m5j0NL83MY+ngLrXkhbx+7Jcb55/BfB79GxhitiFY8dZJjHIvi+kv
HS8ZR4tdVf+9xCoeVyritrKSWaEz2qCu9+ANKlQMm3iYgdpXP5XQ8DN2CKE3OttPFuKGSbs7v2JC
oqXNFvm892/woip3lH6Nn85e7VGK1zH9hv/QJ0tvzBa6iW/qe+epD8pVse+ejdTL7pWreX/+KyRe
8ZOPcfMRHWjy4LFgN7WGvTJqu9LwIMX0N+fWZmo5j1SC+HqIV7upm8INrdozIdfBZFdC2QJyPidr
irVMAShq+tFqQdv7dfxhsmBmtZtKBchFIcvt8nGexlSmJqerl1WG1p0pmpnvVOonQ+/3rR8j8GZW
O9q9oAVU4uNkS8a5GNLXKrQhMMyu3yPgMGW/UEotWTDZVHLuBKXpJWRwgeEQd1y+jfkxX/Y2av0g
QLlbLEmkRrLf+WI0c26SflgXLrcDpQ8SKD8V2ILpcSGDNzuXkyKxetkx/fn7xuwrGzafNFi87Ijy
bXIBidvqqrt0gsxNrttd6ra69zDvnrP9cDG6JmSbz2874V34z4b49A0bfHQfhMhlYsQK64KIUoQC
Je5lNb+vPtQkDsj7QTzIE/MMvWLqBsHVyi5f+vhIncuufomzgOqSociAuBuPOSl1ma+cS9W8q2PQ
IV2gdTMb/f6vymhAyPDvkDgvYg1jHk/oFvbU8gPN5riZZsi1lrIOXvHa2BQZQvASo/Hs9ByYU13V
MmvlGkKJa24zFCMdz6++eHf9QeB28KzGZLEtWN+ipe6c1DhdSi+kxtVQKm4WmX47UsmR+hn9/2oP
fzC5HW2v6bp6Za9LivqVEYonXlZA59PJ8gNtKwMHbJQTE1yrbH5LeiNHbzHa7K2MKiAZTxT9nfRL
+9FPaKhqDHu6Usep+m50cfaA7koDZFagH3JRCZAc8qVF5WqFVrK67+zfKCsMX/pZnd+hXQm5rXoC
tSvTFcebO9QjMCuKDlFHw13emTpubZXDrukQDdd0nqMjeuFAitl1122XmKvYjTH5taMnH4M9Q2WK
OeZhoa3xK1brFNobLEdsSDGDVJ8e1Yrme1abj/qkOAejJOBzVJK70kkUyYKKgxEwmP+zGZ5eZg4X
itIAzC4ILxQU+0+Lm6c9jrlvNaQRlaulfEbuzBlkBNris+APLhdlL+ZYIygiWyOQCzhRFDfMLI/9
3fH9B4W7GSk0K0CxhB1Rg+bM7L1w2MXhr/N7QjyFOtjbVMglrAw6p9suqh2DFTNA+vQxWvbq+LyY
e4ZLH/oz8mSntO/NWtH2NwfdBpW7MxirknMzATVsfyT1S6KloMO7VIajzh6ZKQuBCJdrg8a5lowm
JjivgaYob4n+YaDbaqHBf5xI3rtMZRqFDkDS6j7sb4lzM6ml25cXc+y3iMwXpTci51LJUuDCg0B3
Vk5D0IGAZux0AavYybKlA0UWbcL9Mk1ensQ3/RjdNHT+Qdv8bw64DRy3cqBopE1PwGUTaW9G7c5K
4lLdNdjVJJ1RUSU72o//HRm3bFYzOraiYGROSo6WkrqxfaicNwV3co1eshg9wUaAjXd+IUW3IgSw
VgFU0EWrn6JwmztCDQJBpVg57+Ypd5s2280F88ayBy9QsY+j9DDnLRrN1dfzsKJltFdNbhQUgtSJ
L2EsoGcEqTvIx4ctDlh6P5gpg1Nu8eBzrlUkSc/DibbEFo67PoQxNRV1AhxT78esDVr7Oe1kblJ0
4G5BONOkje0s5QCQqPwFOYuE+UMGigWwK5SXJLQkNyJt9Yf8WYtWHyR3LW1VFuDgkmwZq8kB34jF
YjcLf4y2i/plXw9BRfTU48xroS6GpmFn7txQe/+LCQW59ooOngA+AJopRpXaJZrJKfkJP+sly2sn
e6AL53ODwS1anZt6w1bODBYTtMrsxwitdClu7W+k/2nI6KSEJmKDXhI1DYaFEtdTx2LrrIzMETu9
0BHEiUEx9D6ZpeQNIrr1ITD9Dwh/grMR9LvKSiNYl+1LXJi7AhXnf7MyfyC4w9qqFqXoFYyjrZIg
RnSqnjvPGn6eRxHuX0clGhTlQIrIG5+jd06SpFibQXvpmEesFCaAXCxIpOmQSUxdaAgbMM4JIy6z
kJIBzBkeQ+tOs9EFb76jadU36THu/qJhD17YQZU5JEMgkHNqCGFfVDTUVuEAUu0j2rjpZAYFk2yg
9Zv53btFWXf3xu+CJtUszRYbqHRuQpQmWHTPyF2aSWBE7n0LwyWP+3FaZmNlt4iW4pB1xr4dUGap
27uKEbcHh3Mx3aqajCFNtJe2qNzOdVgYOWO/opI3p/9NugviPJ03QNn88d4PKi8t0QDRdxPCZw7y
PJVN3qYCHE/aw3ks4XDW9lrDXvkLVO5kLmiWd4MBPokRlqBq9sVomG8NeHXPwwiHhFTHp/sBzyEH
U3VlOms9YEw83VDI5dz1lfFbj8o9qm/357EE+xc8pmS1cdwFoRN9an5Nmhg1SorRv2YfbgkUl8bh
Rk9k5HXrOnNGfoLCbdxiNkpwIbRofWkO1dK5jeyIEJg3ACB/poIwnEBh53QYszUnMwsBYLLWz9HH
uGgGaEyflga6jKHyEbe529qhJMkj8EfguCUOCsNA6KTyxFhOGFt61HRoL6Pw4GroTpZxT6vYTYur
7qoyZWVOAsM4wVu/Z+Mr5ghlIaiPQInasAPrQNqWhyw/Li2TjOszDvtlvTYD487AIrasrI0BpKH7
wjiaxOusPWsD5rzQcUfqAr09hyndm0vvdr2NC6msIlyw1bZD5elOcEkzx4rgC+b5OkMxFbEPrDic
t31RJdUJCOfh87W3eFnXjylzEE4oc0kdN5naq9ZBQIKmqK2K3VgbH0tcvySb/P8BR48vKNWIieL3
08VE4cUyj6RHdwEe0ybaLRV7lyWvhfHYKqUb0iO0pFzIT54fs3CjoGDzH1TOtyhVRkaVDuir6Xda
5BfEw0V1p9b7qHSrHOlkGae+eCH/AHI2iw67IlcWDLNpr9HX4kxePUkuU8KpRM0ViDEt6Np+qb2a
DRpWUTXCXNWku5mcePLVeoa4vaZDTc1BRyt493s0QyEzZhqLBd6vUsaNIBqntkrQmyDFtHAdOl3O
3OpmhY0L2gpw1Q4jgtbFm7j8cX71RN56C8LZjJKhPGwZ5rUSNvIm9i0jexWCXdQbG8m5IGqw07ZQ
nKF0KkjbwgzjsaYA9f1TdZ+Yr3H1OHV7B/3hYxVk7DrO3nV1v/SHMfNQQJokPpERuYl83vY7OPvp
Elu1oYcInwe2kEp/KdTZR8wBVfWTZGsIVxCqGqsWNOpl+acMQ9oIRfUEI9ZNEL3vZqJ4Vbk7v4Ki
clxUpfxB4a5EsVPFmZEBJTVzX2v9aX631YtBvYzrfWheDhRSTOQqYdca9ab+zWS/w+W9lZVzrrPG
O/jtV3DWOleqOnY9+oX1JKCoJRxLr69Nt4sp6JQRt+wk0QXh3ELfF6wDUHtBe83p7rBsGmYKBd6y
OJWftSbyO5T8MDtTFj3URXcNaM2aq9bsqnLLQWVpHbMqxgSbEJKsg8k3XWTMPAZJaOYiyQN18RFa
9n3qZr+bw7xLrtLXX9BWvyU3ia/tcZi9ZlC9Vw8yclfxHPz7YXxBNOI6dT+N+LDafmRh7OrLkemS
N4vIQaAXFArKKl1fY9y6Lvo4Z1mhoze8ealV+IgUZBkX5hJoRNYbIprnLRTni5IZUpaLjuF0baAi
b8HAFnB+r8gQOBeU1102sgUIJTRRWq12mSybJDw5toPgvEs6TXliDIBI0iMIMWIjGPMfsXpIITqt
XITtlSZjcxJZAfQJPkWfLRtRm9OdALn5fE611QqMnWoHNZoNZBCfGUx+dxMQEawCBbgS8w2SoRHj
5ZDCCiDketHu2r3j+O1Hsn+d/X4HJWA/9EJQcLg5dVEbHchK4UUuewvPWYZS5mY2r0NMQDWqwk/j
ZkyNi2SRnPtCHNz1Ifug2Trs/XQqbWtEMVeCYc7TbWL5RvpulbcmeTxvhcIF26BwDlslyrhyucJh
gxXPUg5WhIpyWTudqOwaVzJQR1CoD5kQzTsdy0iyng4lYoaOnd8o6r5Bn6X9EkYv/eLqZnnJnLsc
+Ia9Q6OII9tpIngCaRkbcTw8ocBMewqfzVYUa+WMOsZVrWf0J3pP41dz+iDFk1K78eKjusfGptBv
iYyXS7DN1/CRjap2xPI1k9sRLcX7E+qcqAZVlZ92VftRa8oIskQYK2k6lPHw1sWD7XR8PRvabnYs
xNuqoXK12dxBQOf+vKEIzlRC1ogerg6IhDrcONRRs1gzQLjZjG3QlQYLuCsa+3efBC1EqhN7dx5O
YP0ncJzrsmLQFySrTrQygn5Lsa91ZUIrD+705nQ4D/V5NHEOBQKWuFxaOrSSEfo4nb4Y1O5N6KAQ
f7wo0YAxeiBscU3Ifvn9RbkfUnTalME76v1c82HwwPIHecHI/8h9dqV7qkvRdHH+i0Rzvfkg/ixV
nMwYFwMftPSo+v4109iHy47B8jJE11Uz/8WDGBNgoBwA7aXQBeO25xCZ6KArgKetEuBQ7TV8jPqj
/RYfHOa+jblbUpfN3vlRfmpUfp33P7Cc7yHNgPAk6F68lzwAt0UEIto95JXc8GjcJVfLwdkNl5k7
uU7gfEfqMnd/OMcf7QHUdrob7dr3G5CldbvZC4PzHya6xWI+KKgn8HTVoRt+ahBRl4A4O8SHhc/K
rrqK/O4DVJa2H15FgQbupbWrzMuPf8G2dAJLTmHDKFO0ZWUEjloIWeqDa7+eH5iomvUEgVtoXR3N
oaZAmD4GXz+gnfGmvEm/tc+JFz6aiAG70aPxrcJ1EuUI/kUcMPf3f/wEbtHziplRFkEpGoKtLhi6
3rUrwy+f7/Lrj7fq2tyPr6GHlVZ82zX9+VJGXy2qVjqZAu4O6ZAoQp4HU6Acrqfb/H9I+67luGFl
2y9iFQkm8JVhgjTSKFnBLyxbtsGc89efRde9WxSEM6jtU36zqqbZQKPR6LDWH+phDsU60OP7a7nH
0FdYuMp345E+Onv7fnZ/XVZf9PD8JH71e5sk19Sgj8iIob55PlPP2g8/NX9Cay27B+FiBWZm3QNa
owzIRnDLg+4Ls1XoCsFtxHs4B4xVVb6kwJoOg7bamSRGdjzzJstHkUbtbhR2hZYKNfEomiS/x1Ew
yQoBwjtYtw3U0Qh4J1CI/az4XNmVZYMIxls6PK71zk1Vw4VTxpzOXtePpXOmrcsA0p4Xtwu9rWTv
X9GFgo5aA/qbOkbZuDOtTGC2MnrIH81rmvgsORYOQz74+fIGy8RwZ3i0MJTdqtjfEIO2S12eMBH+
rjTRg9bJeCVETKdEpwa1gJBjowufUykCjrZmrrYE/HKv86N9eE+D7Dg90Sdtrx+G6+lBuSn+PJq/
EHXscJXsWvBAT177IjtVYo+5+RRO7SZpgQahYHVT8AH7A97AeJomu9yrMUbpTZjmdIe9uluu7OPl
9Ra9cdaYR0MjGUCCkLz4bFfTjAkizUiwCB0oy+xprxDH60CoOk455jri+YwE6w/MrwaklWHbiOIu
pMYN2BVe4l9KGUBC0ut6xrEiDJM+v4fw4bJyomNrgRwRyFOWiscUH3PNpgOMDawqieZ5cllV2mw3
aSwDe1nO6uCytPXX+Ot4K40LuRJWt3M9QVrWdccCo7ZdqwczHbw0BiZF9HZZmnDtoBq6AlUgiPDV
ptYGjVc/lh1cTowWtvY0qZnkBSVK9IMjGpCx6ID6m0H9bBssKWewhVadV5azCwYqdwHtqdPQIA3L
66EorsIRFBVGfLAbw13a3is18N02ukdM8+qyukTkGNADCeh9uCAADnJXLxlypg990wFLhAbV1HmG
E17nc7afwumgZWRXFNnOHh+10vJyVd9n/XwEULhbU7ACmMkJlH1eBD7IHghNffg9KX6kKGqZfQVU
3OxmjukIUIcMBVZbEqYJTxjQKxAf66aBG4Q7YalBIoWp+HKtfrXHk+a4pHurQIUZ3ZmVOxXXliol
2F79BW+LW5nram6uSSs0G1VtIZO1qRujOl3oisfGINeVnVqeJ+dGyzLX6dFRs+v/IX1ItsK5Yxdl
IZmSGcL7UfnWtcmVRZ9arQsSjEVOYe0a88/LxiGMCrYS+aNXULOdulVdsHpR5IKi4i1F4tIyfItZ
7lj7OjhMAO+pAz+r7dxM3YPCpch+j/O17fyWfM1qipcWn3sPoX6SMXXC14AJ1Hem09/OUtMnU7CE
aWCHd3Xxqio5wJpe6uy3Qh8l8gUtYsRGks+CQzdQtOWOiplqTR2RHutPnhpEQ0b0jFc6IUcTTNn2
zknRHyOr4YqeXFuZXFhqxJpWTcbQeW32GA07Gl/NCihd9B14I92SSTyTwNU61MZTGgU6DdU17kiZ
thoVtop2tLzN3E5xHuuGgtsTvKjx96GSFTzX/eL285M07jA1odZYLF5b7goGo7nJAbYe2n5pPaRj
66btjaFLbmWxROS4QWS2dqFy+qFVyyjSFrGlHWdg80JKznhJMHLf5/rj2P/B6CCA2mT9CyJ37+DJ
hmc8+lrQ5sfZTWIkQ2eZ6AkCLWVr3hIArxNSuEYTqOORZIGyZJ6hoG/zh9mXoIA41vrhsukKLrVP
X8BZUTSPusIcrLRul69FW1VHpyON5CoRGs9GTW5xjXhUWLm2cMUDOzIWe5Z531ixh0rSrjP+oakX
KqHshzFjXFwG7wySzs6nBVvpxGpgk8Wj8YsWx09dSXdzAqvVKonxrN//xVw/JJoc0B7CNi0Z+rV7
DL2FFckOYcu8VMoHIt4r9O9gvhlPo78+eXPFKJZBxzJBY6GCJ5lbKct3VcaVJnAqWLsPEZxbD4le
jWTtg1OT4oDEKLCGd2vbQcH8CdhsRHm9bH5Cy3AIGH4cwEzBdX6+NfUpRgPZyjSnFO6g6Ls2PDfx
nmaeXsz+ZVHiw7aRxZn6UDgggRohy15K9W7uqhsntu77xdlXAzo1daI8EiMGnhYyyu7UZvMdKNL1
oDajqz7Lk3NH8/yb5JtW/b5YzuabuJPhDNU4ODG+KcyTZ7CAfs/V6jbL0vdwfM5RAEwBxTwq4d5M
E3cxAO0WsndigY768ncIQj2Hbj6D87dlafYJXVtWQfA2OOaVBmK5cHq2ZdzpYjkmWnPAzGNTfixp
aYsSdSrIiZlH1b3N0mOJuStpd7goPIFCH4K4vTbMYYr1Hus60Hc16vfW3CElGtrfWFQc9OzNckDV
CDQVfe78vH1pyXDXm84LOKdcrUhvkxkjpo4MPEJ4uDYfxW12iQL+pEb4KNV0iX0yECe2dJ/bmDvA
pMo0SzZV6JU24rhNVRSlVxqCxe5n5L47fxr8Ev00/2I52M2VGwwUoFzkOaqg/5wStPvVlQcWpB0w
w10TzVepJrlDxIv3IYjzTGVihcOcgDsvLX4Z5nJnx/cAgDULv5/f9XCUeHSxoX5I4+6QZozaGK2m
OBC6jperqzrtXtGaW0eVeKX1h746gP8I4q+OMgcEn5mjhTaK31pkzTPVz7scmNcvdeTbNL0GKN3l
HRMN5+NqRLxKEXqAcIzbsjRE5+LfRuQlnw4TiL40tDMUwGTOjPI2BVCkYlU7av7q+z9m8ZtgfBYv
QZC7Or7V55KPEdno9lu4XV1MUqdFjvumHZPCbdA/4I+1HvlGHKWHy3qLtnQritvSyiwzmhgQlY7s
mA0a4N76I0jdARAmA++XaMVPtM59NZEJo0WeqSk3ZY2Mv04Oli2pbwkvtI1G/BgrrCYr7RBiQiXb
97HxopTo+Da7QGGA/uqIl2roZBut/UpWNA9JYMeoGxqGG48yDjvR6YRXB1cfEDaQKuUSe1Qde6U2
YcYtG70MxI5WZ3utY57G7mesTY8jaCclnmc1U/7kAFgRnRUUmbQvxCojopQmWqlW9Vn/5jSgEGjL
JIPQovZrncw+YzIiL/G+fogkn6OVsAoxW7XS79q0tj2mLDRo4hFcqIMpK3CtC/ZFO81CfcvGQVX5
mzLXRiW2dSwosKFuYvbLAeYvUfu9Co6pJP1jmwmiQFAikv5YqoPE+6234xfhSPtaFpqe1+TzZz2p
luj6WEN4NSe7ODEf0mGRJPiFS7kRwR18kkyJWi5wsL2V7tDWf1CzzC8j2bS8KBUEPNEPVbhTrxfY
pWx15El20qNvYxShKfi+JX5aX1kRUBXUVwVTcf/ganTk7Ak42NZnyOf1K2ond9oWl6LV462Th7si
6fc2eOYUGkkajIRebSOKM8netDAma0BURK1gQgyRzCOqzs4ZlN13l7USnnHUZHTc82hR50c0U/DG
ou6KpVQyD9EqZtYLYB8gpmrynyZl/7SGH9K46KVhaWtka2ARajcWRQkzOTpR7KayNKfQjWy04mwd
lIiqnc3Qamb5foqAn1L9cdT2aopeBlDiXl5C8W59KMVZfRmVNcnW6SylA0Krc5PaP7twPLcysxdF
Fc5GKc7qSRF3KQFNjTfMsePXLExRjO7uO3t8ZWS87ecx9hjmT64zKzFkOycUjt4OlM4cY50G/Wz9
A1qRVC2HcBNQDkrlT9O70h6dPHbL9jGr/kiRYoWr+iGQZ76vmI6BuxoCS20/1j/6znfSl1yVzSqK
4KgdZyOHO9aowtah2gKUrfNxBFgQH0K/Ryuua7jm/odyM/vteQlynz0qJyu4bDlCf7mRzZ3zwRmS
2S5X2WB8N7NkZxPnmOuyS1UcHG7kcA/yxQQhZdFDTvrDCKwrEhg0MB+qYN4VDzWgRXHZ7QFuKomC
RdW4T0vLvdfYiMccrVaxz2WQRb5yCAPjZnw2fuf74jBn4Ivymj+g4jIlTk24rn+ZMg20AX9ptMKw
WVyGIQRTcuNoGMis/dluZOqtu/PlQt1I4XZPIV2sa6vlJM3ebM8mmHtyNIkvrQ/egoqVAZv3Nd5m
uJCc4emy5QhPx0Y2t6NFbg9xpUA264zrOYMQtT4BAGXfxNbhsiihL92I4nYRkBLAJ2cQVSjjXgFm
DJkTkKehYcHK0HFofrssTrZ36983+bCpCqs+KyBOc94q7b5c+6Zlzky2euvfNzLMDEkjJEmxek2M
q+E+7w7MvqL/MF6DBjUU/lQd/VwoeX0W03Z6F9FUxS1UXGeK31TvkRSUTVCkwKCJiXoYGhrxj5NR
d0OVU4KozuxeNNpfjWPV+OPytijtDQbRg2GpXgvtKS3Kx8v7JAwcNoK5Wy9uC/zmGjjESPA5tVcu
cCRd6I7oi7ISEA1b5j9UK7aqcldQbtJ4tugaqqgYfJ2IvQMm4xQO91q99oqpEry71a6/HO8PBfkL
KCrUKBrWWCXpMKLQsx/DjEGsy4sok8FdPgWYDBzAGQPwFLuGl0HoqrMqSxkJrX2jCOen5qwzjb6F
kL6vAGalml5IaLDYGsKvUhYMiRpsYJDr1DW6+NDsyp3fuq21mcxYtjo5lMs+Lu+S8A093gZ76nQk
IOcXYh775K6Kjq2smC8CHPkknDvY49iVRbyOwhpZkJrXBrlh1osJWIXJzVBQq0+a6dJBctsIQyPg
UWsGUQkiS07jpa7stowhtFDylynCdEMS+yMhQWUabttaIElMPDVXdpdtR6zsRi6n7NRGdLLWuHNB
i88co0xrMTekczCVz8Dm8LT5uQBJWEmfzVSW4ZIK5/xO32a6DUwghC7pgN6Fm7K4tc138En5sX3V
2/s69FlzCGXpEaEtb3TmvI7CFuYAmho+gARtQu/r3nLNsN5p9vPl1RVeQxtBnLNRTXVsugiCIjs6
znhMUqXYreAul8VI9Pn70t3cRElnJlNlrmImJ3TrcXqJ9MVVUN3X+l7yTpHt2d+/b4RFqYG6fg1h
CfmjVcGkeyE7hijn1ytw07hT+93UAv1YxjwiDgQx0W1ibtgCUCvn5so8BxgUQyzfNaPLgJiUTgyT
BMqe6rmrN+WBZDP+vzkaahIYWGhlsR8zDMBlzvOs/67y/nh52f+Xpfj4Is4nVg3GJecG099DdQ/0
iXE4Dxnm/aIrE1D7tr5XUCuxusBhkmBK1OQNKo8PwVzg1oJDxiwolmKp3xqm7zuLuNNkna3ZwASO
HVQKc7Xkvsvnq4FOqNipRzPKj7r6qGfRlWOGT7X1c6RvRUs8tScwk+hqsFFIGkm070rtd5s1AWOp
W5ea6g4tah8rYshYy4i7hGHhRhEuLCSWk5qzCUWy4W7ojix5r9EmZKg+m2bJbokd7MeacQ62CavB
Cde3Z03AxfnYhtNere617mzgTaHYKLs8XTYP8eH/EMh5VtaomWWMsI7KCAE/5BxaVcOI5hRcFiO1
Qt6JFpiQHYb1XORnsHfUFGA2uctUNH8d09TL+94HKPSoSasFq5V9jm1M8BObAOXCGBtyu9yKVg66
+YiKALiKT20Y70PjyoLF4/nSJz9TpLWmxBuK05T7TT+4KFtKFP+6wJCvraOKaJdUbb7ApFiD3qIo
jQC8BmxOi/zWLlWvjZj4YU393Jw9u7xrVFAuFt7SPphA+s6iszr/94iKn7+Du04Ixvz7qMZ3RN1S
7ZBcGYE/AjRao2jOYZnELhCp5t1l5YW6g2wbuTrVRNDAeYBxISlLTR3hmHObGQdWP6UyyOr1s79s
L9pgqWngha3ytGjD0qIMOmMQJ7Qq1AhA72CCwoQaGMqJiO+EpxZzLZKbTKQW2k/1lUUc6Xu+l0gh
NgzKgFrTfGsBEjafd2z6fXnpvobLuEE2MrhzOVkOQ9+8gQdV5FEFZiPtv5JpwZ3IeK6zcFo3J4+8
ATn6+bbOXi8rsX4kvzlbJTib65EZcBQFIuzirNg9wKQCi5269r/OIX9eKy6AGbEf2nrMvKm+0adf
JQYa8nuqS0oa4h1BkwGyLIAGsDgp+WyNbM6wIz0Z3Y7t0k6y5eLV+o8AHqIijGc6qykEVPNj06x1
9Sh8JEMosd6vVwxWC3TtAEijQPfie7aYDVohZ12tcGAArES7OxzvUoXmLyvpixdmKukvkCV2T0uY
gMy9zdJQ8ooQKvp3+klTdUxdcStZJMaolgYUJSzCmPgxV93WTt1cBlQqtHATAkCOhZSBzcVik13n
cwt4TQzQfacDhntCAPpY95dt/GtwgOXcCOHCKyuylbpbhRjZnsZ3y/iYDc+4dNy+byU7J7TAjSjO
nZYs1LLFgCganiyMbRZ97l1WRmgbGwnrF2zCZnThWpUyQMJovObxYQIL4XyrVd9a62Akr+UoKaKJ
nLeGiWL4b5yoLwgJ3dQ2IOpzEFiVT4UOxBKMfDfRr6h6N+zvcXG8rJxw+TbSeOUwcDgi/EdVaz7U
2U+lkiRthIuHab4VRRVi+PxUqqdsZIMCcxteOnbS1du0QmjtvNnGawKU9PH9sj5C815pmpFxA1we
/xgvBnXO6cI6LxkMEClqblslaNeWBQ4yMdxN1Ni5k48VxGTm0XAwCajDKciuVCLcnI0y3G20JBah
86pMsytvgVxxZN9N5rYmhv6C7Nn0Cs+6vV5+6Y+2P75SjAMmXnMCYuzlJRW0JOA0OwZdUUARMvJz
iHqtL+ieizErkPnkavLj79YbRtwPoZufUhA4Bs6TUkmEilX/kMl5EKoMRlQ7GLxFhGoNT+S/7+b4
rBPnNppOSbQkxO9H+qmpDpbzzZHByYtt5EMF7mjlsTMqBoUIi94q5pHR1JXiKApvDYfiMrf0NQfM
3RoDjReQx0BGXq+gOD+QcVpxW9r/fg7axMAc3BLgv6z1nvzsA9W0n3DxrZN7gwWXvqTDYxbSCDMg
tCc/pzQq//uB9c8SOQNYap0pLMdAVTG+DNWV6ny7bNWildtqxBnAkmpVPhD8vtYequHPqIPHfd4P
uSzFK7oKCZ45kAVcli/dkbOmJZiqggNUJ18bI9ckh0E90rFF4He4rJLI4LaiOINTogKETzXcRaUj
jbOkvh691DT2/29S1q/YXIfKYHUs6SAFiDq5Nngoy1rA0voXIcBWsVYQH/TLfBay9MSxOmdVBUQv
oNIwAI4WyQadhSaAUb3/L4SLxBuGZhwWQUiMiaVFj30LA6lpqoFu/OmyOkJJNsatMOelWsA7/awO
qZDVSzQcH9tYeTHPyXQI1WCQEVcJGmMQuiJ+XYF+QXz6Nzm/2ZspnWMSIy/rDbbh1ab9nICS1tCX
xsWEuwvGNm/OMdscsp3Vyrq+V+vi3zVb2Zz10bnTyxGldI8Ui9ebzd3iaJLXhiiYAPIDxZWIXKLN
AxyxaIkK2Mva1sFw3/bF4BstcGqT3kHnVAl80q4JU5/QBghvYy8pCImOF65AGAxAXww43M+bONgk
tJcYoZINghzKALld0VNIu394COh4Sa3zecBA4KFx+0xxDISciMjCgGC6jA2l3wGVy6l3l41SqM+H
IB4et57LMaosCNLVFoS/WhN2j0VejSoec2DBlJxosW1uxHFXCFKR5ZyXCKOteHLBNOpmiXqgEyLc
zAaZS1x4nYPu2OncV4vskSCKqZFwwfgIEi4A3+a2Ti+0UJtiiucd8k2G81BVEbAd61OUEt/QfnWA
6bm8tiKvj94DTACpeM6p/OyY7fST0RWr1zfHxlW7iIFcMC4OpAbs7IAqUf36fxPInz5qpXrXQKCT
lUgK/2GW6iYlgkR7cE1jerksTXTWMYEJJlbwrgFOhgs70JxXj3qPx6oxAS+VWqgbyPjDhSsIHBD0
pNmIPfmzbi9qouerdWpk8gsrmM3UbTCWD4j97vGyNn+jJN51YQYYpTvE6cAV5ExTxRshy9oOweDR
OXSv5EYH+p07vY63qQcMMfJOj+NuubXcb8WNdZ7v5vMbem8PzsEGBAjGeoPL3yNa3e3ncKFPPS7q
ElX4nHUTp7BEUfj5sgQB/ISJ9tMPjbkDEZe5TsCm3Hn6zrwNbwA5cdf59sG+za/6N8UfrqobywVT
DrTMT0XQyUIV0YW4lc+Za0faGg1lkG8AkzPLTjS+DUvFL1GquKypALh91ZSC8wXl6HV/P3vtJEMr
ZztiohLH9FXBDZjOhW9NQMqywn2W4w3fd6Dxw1QZhkjRE+KrZS9rHRX6PhtN+UDNBTIfCi6fPyIL
taU2WrygkrS/Cs34mFvUTZp+1xMgIWTMHea7JAJUYfTrsvoiH78VzIU4KMbXeM9B8MQKt48PBSZY
u+l4WYhoM204V81C+hdlBW6J1cppUstCKK3Y+yUEesmeWj/NReLhBJ0F650PqAlk6EABzUN3pP1o
GD0QcTyN3VkgosVUvRen2WHQ2uOQdofYnB+t6g1ju97CCoyJa1ekiCQTK0JdHUSl6JYFhhef8FQU
QhQ0HwO/o8s8dOcmJXPzJgD14OU1Fd1Y9occPu85FWpL0WEDiymSBz1Oglqrvi+h6g+EuVX9a45l
7Xqi4IriEKgGxkjQ4Mz5dGPJMT8xAaUgjHUwpuhLfmhKJAeTKbzT9fJmGofII6USekQjMoImkbdH
Q/xKirEmDvkLGnQYbdLMgGHQzZ/JeDfkv5fRm9rd9N/Pka6jBTootGx0Aet8mhVjCwpLCRyPRV+q
9pgkb238nlZvvfoug80QlPcgywDWjYnmYDxROCebjEU/4/rHiiKl3A+7GTWtcadFZ83cUW1HCZiT
yAuR5SuF+ZqtXM65TimYmFRgsXmqsfs1effKoW129PuD8kybIG6D5lniZYS7ZwLfYp33xD/OvVlL
hmrMOilPMwzmmidDdXXth5p8i2Soi6LjRzeSOH+WmWNJ41US3j8uiOwq9ceYeoYMc1zoa7ZyuMPA
Jluf6Cqn6NApqx0GN3OLK/2+Q/rNr+/q0DOfLh94iWZ/r5DN0y0ck/+3hvE6i4+J2fKlTEE0lT9c
liOYooRVIhUBNh9gzBE+m7e0dglk5glX797ytIP2tCs9UIXRs/adPS5esq/vAOYxusvbZcGiq2gr
l4tqupV0vqQjrLL9yYYjIOSYs7ssgqy/wQdyWxnciRvUTC9TBTKGXUZc8gwOcX860mPrh4/lkzb6
hacDKs/02Y/Mu8b8gfcv6Z7tF3BnL0tsRVcyrO5CyF26qDsAXnkWGjoWejfUzVGisGxRuat3Nu1u
tiYobD9a+zLQ3hXQVYN2lN1irGIefc3P/HiPfFPvLrNrvLL9coXh2ffome5kiaH/ZfXXgB0Qm5jU
51a/i21mLRGcuLo3d+U+3B9zz9Jce6fd1l4LULfA8NuT/ls7Yta52Cd765v1D290AFH95xO45Z+W
EMSTJq7NPrlC9yuxjlQG2i08qOBRgltXDdAwcs4ubw2tVstVy+pX3/xxjAF0OY/W8Ofy1gp96kYM
5+nSqa7Q0w0xaO5uh5+AjgjLm5JMYD+XhqdiWUAFdTC/DVQgzorSJZ2WKIQsBrqBrEel00KjzY+O
mZ41omnAGj0kKvCuTH93Vuzb83DjmK2/NMaNktCdkt1NLJX4Q2HMDEv6z0et+7BxiEabh+Gg1rhU
QOrcgxdByT1nPs4g27Zel/pA1VtdlqdbzeOL/wAUlI5eTiwG37yqNs5c6gQ3Z07V+zS3HnGe/yGw
w4juf0RwaulRqkxzjaCAFHrQJN6o7dUUEzXsOCtXUSHzR0IHsRHHWWvbO50SrQhGOjIu44B57gyJ
QJCr/YO1bsRw1jpalTb1IRbOSrUDa3dlovrIjnjK5FeyQUahSkjiwMsg0nT+4nluDIMhDk2GCoah
tYBCrS3X6IJ/IYgDywEy8wAFMwjiYm7hrKLJOkSlqL1pfyLdb5GJ041dHHoKcHPzxIssoLocLq+i
yPwcbS3nYB5P+9InaS+TVVMTm1XlwGBs9NtsbCQOUuS9tiK4W1ipAa5bx1BLiZEyjc5Z4haAdtKr
b5dVEbmUrRzuLohr4HWBYQ4BFJoYaHsu2mCZCjcqg07G1CkTxfn8mpRa2hoQlZLCBypw1RCM8XpN
d8ri98taCSuyW7U4T9kUqQVEYDwflEM/ux1x6U13NALHI+fqGvSIfuamnhYs+yt6jh6+Jd435sse
autZ4p3U9hs4D5I3/dir3WqZfRHkRTAu5W7sHdfUrhWGhshfl3UWHbetOO4g1ADdmEsKcUBbf1JW
5B0ghwIZYpS5KqFpAhgUeSENh4BPkmhjvehKj5jbqHeLfqqMG8p+LDJrEa7eRgrnqRwnznLSIx8U
5/uRDgdFAUFueD21eVDROybFHF9fCl92ayOPe0kUNcYDwgFaAfuP/rGRLXjVffVefwETKRvcinnK
8+yrB3Jb77pdeMMe/2H7kPay17YiYAxxFjvoYDWPZuiroGqRAqYpNjxLRucndFwbIZxJstmKlL+L
Gpaxr5KXGDjFl9UQ5vFAcGPZmD5dW9c4h7Kk4CeZwvVFppzr8q5gaJ9Gn+p7bPxqhrMFdLzqhin7
VH26LFho/hu5nHcJibak0Xri24WBSgQFXBsRkexVJrSSjRRul5RmyIcFCVmvLm6N8rcxn0ifu+BD
YlUBaLQsKK3vl/USnraNRG7LprKqnaJa7aK9cpK3eLhh7Zspu6sFUoAair4EtLoC8Z6vgwxqpS4d
gZQqVLzE1nfZWLopPQ9aLHkKCYZcIWIjitsoloJ0yS7wFJqAHv6oDe5yiG+WvXJj3DWNmx+ZN187
b5qkWidwJyvhCub8UNtfsck+R6lVq/Q6G5GUBPIURRkJDNlLH7mGtjLyBmDovbxrAmv8JI5TstPH
zB5TiKvIKVcetOSgKQ+XRWgylThbRLfbSOs1z9qYDyMmbRo/H276zAdSKXKDgTb86YxdQ69Vet8M
12Zx18bnlvk9HFskWV3RkxL6YpwM5VAMN/KpZa1VTWUZUTivfHarn0Ev9Vj+MLyH+DScukP00O9y
EGQf0lOB6sxV9K2VMWsJgotPH8AdkyIEmZeZ4gOmcBdOuyryI+dtcG6rSFapkOrKXbRNrcZZbEKU
znwMzwFPirnGr2j3Oz29J7vkpdT8+MjuQN1+6t34qdr/kCVHZcpydyOlJdpDHex8n/uj4RusdZs8
iNl3PXm+bGQySdytmNnl3BUWdDVmbwiv6+xqzh7a+TGMZRfHeiK4+3e7gfwYJxoJdCNpIKkhILn/
3qWSgFqU5dXA5mzgqWBSxO6cKq1RkdBYWRJAkGKGZ0wzTNmu1ndLcT1PPpRDj4m3GKbkQjQExxQY
6jgUQPLV0M7LFS0j1rZVhiozEKd1v4F/Az03Si9JB2DcMcho6CapxxzrkFfXbLhRomugQs3mtaXf
juarNd7HReySGQjVbJ+GflIOAeruo3qdLrux9O0FLx/dnY1jQsPrPgRyMZ2CAc2HqGt77fQ8ANel
636Qfq2ieTbYg6r0em7Odqfupgh1aLQugElY5gEFlkOAna4B2Q6hAOFvFCRkylJZTMQB8IAM7DsA
3Eg9B+U7UzbhL1rhrSjO2ZYjuFwzsoqKT6C+aSNPHxM3BicA861K4tmFwjA9ammYISUYEft8kbBl
BB6hDmHZ4LgAn9ypAH7ttFdlPJX9bVJ1u8snUHAzr4L+I49zbH07FzHeoHg1Kc+qDWRf8sRaa7f0
wWU5Mr04rwYuTb1qrVUvE/2iAAWk5L009/oS7SubHqkUQkogUNcwdg+IJTxbvqBPKiSiIeC4e08D
4CqrjvHyfQa1QFGfYy2QsZALVhHdaZSiaGUCqZO//vPCrheHOQC1N0Nvrr7N4YLMwG4sJNYhuPc/
yeFMsdL0yGhVu/cK5zylN5n2FMsoAwSO8pMIzgD1RXdivca6daHhEX30rH8YPdARAwJ+CplTFIs5
UyCLbrEiwmIZUf/SFYs/VNFDkUhiBqEeGymrfWzSQ4NGFStWISWFf9M7kMbIxquEm7GRwHn8RIkc
Ui2QUOe/qzrQgSupIU16+dxIhPDkO4ZZ6gwHpPcmNL505nGkBjyvpDtfslY8IxXN68E2Smii9uY5
GogPDgD/sh6ietN213XyeT+aBiPHqOj1QMFYbmLrZM6pNwJQspt1v4qL09pqVkQjHuOqi5kRFLoL
D1P0fjQAdHJU9+H42KWyOsG6RVxU8OmjuLC9GJKicxSsbt5/o+VjPd8ydp2116hKaWkw9PeXF0Ho
Jj4s5i+d4sYmk1AdioSsNhmP+yEGuVH8AlrRMJUMfcn2kzvD/eDQtnLWM5wmd31TX+fF02VNZBK4
a6OsmUMnFRIwDBMWe9JpErsX5f0/bQ3nJaw4W8BVhrXKTPWJJkni0mWkbu/Md9OgBE5Kd1Ncul37
4GDM+bJ2UuGc84jYopl0DHEg1Kc8bNAJ7NX9OV/uwMw2JY43KteFQiRShcaIrBeuftQcvlQd2oZa
zFCiwcvhscIiiA2Mc6PpecJw4A/rQf2HmTodvJ0AfkeDKfnCjkgno63A3ztgAnX4kzfl04RcWK8V
vopmTMmCEsFB28riFnTsKMnrNB487dRimpi56an6Yd+Ej9/IQ/NeSmanBEgDaPHaqMa5ZhoCXk4r
IG54V2/jZ/sxvZ1/145bXduzpwe+eXw275nMxamXlTTXv2+Od2WTDPwokIrXaTD+GXLXvDGOUeZG
gFiRCBO5ko2GX0A5tapUiwmyUOj0i6T2FrS0JQ/U2F/eOdH9s5WzbuxGp8hMsrRLICfXnaOVGdcR
4OXGWZYgkonhHHGvRY2ed6sYU/XoeJUguybL2ou6ObZWYa5ObaMLRkjtuV+FKAcUI/bNa/JUnDS/
uC5fjcfEcmOJGxbeedvF4/wwJqnUIV03qS2e2Q/Q/X7v/NZVghgdlZ3pKr+ra/I0oCv/Pnv+v20b
55/hN7MmbiBZ199H+kz01q3Vb5dlSNXjXPQwp5qirrZh3ejobvquud11fLXCNo9QqXxdrqa71Acr
C9lT2XNb4lBMzqHg1raiqYZs1MXr3NXOBgrxrrWyYwRvKtoKbEmMJGinWvvSQMGHgUIQoPKT7eGM
Sa6q09DsXMV425/z7CpNwB3mk7z14+Rxrm+K8ND3+3r2lfo2SSUnUZBhWD8AsIuYOkBhmu+rWCaA
3mQFuq0d9JKnQ+bnFbiz0WMFyuUQjKnHObLAiRLkMsRJzV5X83Oc9Fk0d3JKytBuZWMuOrWumY2a
ZA6Y3EM6HsGdrTjnvDw19Wup7/+Hsi9bjhvH2nyVjrpnD0kQXCb++i+45aLULmvxDUO2ZRAksXAD
l7eZZ5kXmy+ra6atlMI5fdHV4ZCUSJDAwcE539IFjxGNDfgzlsqI/eY4rz7uKDS25/oW8NA4YnZG
oI85XYZtsV1NnQT6AVUSmA8I1aURAJS9NvHQfYX+QjIM12yFZYbeErdEg3JnvD6HBcvSH/q1RqPm
a7hamTV4UBvIHXdbrZkWO9rulSWzdtpJa1NUO1+u8SB2awil+E1n7uv5siDQ6ZMxq1gq5A/GLxgU
LH1kFUKl0XrTVNfSBQ0oh/u71ttZXlfwV1xye0C+Kh8hemcX2yrYhtGj0reQd4OlwUWz3EK+JnDq
NOy2QXsfDrmoSazNgfr7it366mCZL2XwFKHhvx7q7kLB9K6td4G6E/VG9q/F9IC+iYzuA7NVfhws
G3hWS+wf20BMjX/vPQhUXE9rDg5KxiFJIp7t/kUFHDLXBSwWstq/LGFh53yR1b2lXskCw5wCWhaw
IPMZHteCnpq376004t9dRROPvdjLFewPLM2TEY0U11RbEeZYfkmlvhTtFvq26/BzaJMqOtjFNcpY
pv8S1t8mKPhAR8u0xwdyAc9rGc1JbXLmZb3d7yyQKgboHlL3uiFTbKtwE9bPQAvlgmfQzz133n9M
nY6U1KO1i2ejLXRK9xWUFR0txyMYJ3F2wa7Lh3TMeNwc+niwY/uGXELKNsMKu7cZCLJnAuEnw/uo
RXlR5MBWF07o7w+WtqFq7I4wweoAamwyJXUirzs7LuKnex+GnXL/HY2jpz5rz0z8EwtNdB1+Gflk
Y/pq8YMOh9pf8CAQhfZtvD7BulQgdU3ugiy41Fl/WLblLkh1Wm1gWwtpnvTcSfBJfHj3NU4OutL0
amATvoabQGkMQxepv0EwnnL1/AXa73GUBoc6fo5+/P7Jf8yC3k//5JiDORFkIQL0yyAkVYqvGmpg
WscjOTe/4/c/iX/v5ndy0tm1gHISRf9KxOLKS8hFmdeYZ5uazZAVF/12TM6VlD5pZL2f28kJJ0ri
RkOIZyoe4cC1k3kLi+MM9cf0dbi8ajY0OSc5cG6WJ1lzQ6Cz8xd+N4j2hG6K+YpY29+/sM9O0V+e
ZGSf5MjlokFR6o5bxWffbLpdbbnT0H7tp1d0nNKomV+HyY2DuoSscQh6DShpEze3Rz7m77/KJx54
vz7gD0reUdS4Ojq25JEM3kYwicnlrkrrqyL9Vm/mdL3DqRajzRL3eRibZMqB9k/3tIrvf/9FPizi
iAAdDjAuAZsA4PeTzTNZ5dLYboE0aulyN2yTFsG1Dy7d5e73A314vxgIxFBAK3xI2oEA9z5MRc3a
aB+GTSi8Qa7cl7AZyoib/36Qj2/4ZJSTPekasjZzj1Egqgpt7xX5WawqKP0Ce7sjiYS/LJpX4kwk
PDe3kx0q9SQC1lYT+J+3Q/WgaT6d07Q8fsS7IHAysZMNiYql1dsjJmZVtr1r6lY8uRbxKwgtLuoy
GKvmpzVW85k65merA9SlAHR7yG2Hpxe9ugJMxqzNhHbgxu5BAnMfp+7CJc9nXtu5cY4J9y+Xo9Vz
ISW84AFGyOtSZ879Ddu7L5AEZIfwXt7pC3pZ72jSn0NCfryWHZ+rC480dHHoUfLk/cgsWKMp4jW8
JXbYdbvAjp+62GRkA15GduQrJWemejyOP7zIXwY8eZEja0fejRjQvxwOHJXhTZTQ2+DrlM+bch9e
nS1HfCgMnMzwJLBadJFTUGLAluZzqhITuw7s6hMvlzDVOBPXPjbu34/2V3Hrlzc5ykYZiCWBOJM6
1+HGfFdN3C+ZmxzvZ+vGv+6RGJXJ8IrVtGzPnVufbkTcBSD5CuDkBxbY4igl3VVMAFYB0mq207GK
Rf1zk/x0uRK4gHpHaqh32kTwhzDQER4rkq3xJ6wzEj+zDu1efytugqxDOeRK3LB8OOex+/lihSMS
WhfHVO/U/mEM15H5IcZFY+m7dwtgfV6kzTf3YU1o0l6P386s1eO2+7BWfxnv+PNfXia13GYoSzUl
gQskywCzzZgkfAN+YjrZ8Yjb35kn+xF/cFw+v4x4kswGY9H4wsIMw69siVvUqXMocZq4yv3UWeL+
ekmDjbUDQWT7c06Cr3pvHaozDP9j2vph1tDKdiA4gyd9igHsGt2HihyDUXPwnJ/h+Pb7x/r5JH8Z
4CQEAFk2QYwUsXyYfaC8Vdx6VVLZ4Z0cAU8ddQS8C1r5HXhvi4cSdAnLNDS5p3LLdJVAfCB2/SKO
1vZ60tOuDknsTN19SA1KfRY/d8H4mOYf38kvX/ckgJg6rFvbPZ5u/s7/Or3C78zPy3u9vdNxvw2/
i3yd0mpP9nPi+OmcLOn9f4yAef8VopPEjVje3DUUT0ysu9b+ao23IU+i8EmCYfP7l/Ppy0eBBaaS
2NcfvJgrQ1te9YhfK3pdctVX82xvfj/ExwLxcTZQjoDMG4i4NDxZ5LMMcD09RmRoeVPQya/Gq5xe
QIZ2eRli9kD3AyT0E553+e8H/jRs/TLuyX2tKrqawL8DC5u7O0+vB3Spofa5ZGX5/fcjff4U/z3D
k2QPlhJ0HRhGCqMnzh89nv3+84875HSLAuUCyAvAA0haT3AnQa9LSHq1WJKMbnoUPYqbaL6b5MaR
zZU4B/f4bDa/jnYSBoWv17JvMNoSPY0sV8M5zNO5AU4WhB9wOjvHAfzw/igFYba/f1yfJY9H5Sx0
dyiAOqdyHo67QO3PdBMkWb71NFXDpuc52CwRS34/0Kf59y8jhScbVc2g1QY1RuLENoksS1Sc6+pS
sB+wismZSwAubYZUmuhp4hI8ODk82gZsBhqqq6Lpz6z4j4hdbDWInHpwFwbO9INeChyMWmIkvk/9
04mdKB0AKupjdbgCSAkFkcE+cxP4bItFIQBAcIaKgKA5SSc9TqC21fZTwooRfh8HTQTYNZnq078e
9P/4Pv9P9qZu/rXW+//+L/z7u9JoozDofL//539f6zf5j5vm9ftb/1/HP/x/v3jye5s3dfUqPv7S
u7/Bh/89OG7wr+/+kcmBD8vt+NYtd2/92Ax/fT6+5vE3/39/+I+3vz7lYdFvf/7xXY1yOH4a40r+
8fePdj/+/AMU5V8W3PHz//7hcQJ//nHxur5WIIb87//18a/eXvvhzz/C4J/wFYMkHbC+EPoLjwti
ejv+xPP/CRyOC5gcqHmQQTjqhUgF/fQ//6D0n8dAgj/COQdf9+Nb66GwgB959j+PR18YeCSMAK7x
vD/+7+zfvaR/v7R/QNzxRnE59H/+8X4fBqCRhS7qZRDDRZnuSHF/n0/J0hPjMJg1V6wDdyeci/rN
0ZTgMuxZ0JWmgl7hisz5mUPtfVr897jHLx+gwwvJ3+Oq/SWP4+XUFpBFWvMeXpexDUXpvPNWvXWn
xj8DEnq/Af41FOjXrgu5FA8Z6klkFmtZreNgL7nRU7BvyPgYDeuQu+tqIGRsnbmfvj8H/h4NwMPI
B0UKRPqTyDy1ENaoBtTfrcCEeR04LAX/1k/baOC5nibsQ946ifDPOY98Mk3ciIH1hr02rMtPMcF8
coiqgAHMoRai4rL37Z+jL5aMV6uT9U1/Du7z2XggtkN4wiYwtTgVu+kasBuKelxzUTZiRu/AqgKY
G6zm1u9CE+WeaIAy+mVv/b16f12t70+l48OFj8VRVRcL9i+W2/tV0/uDX4UT7XIIWyBc+gAGhMoJ
N//ZKMe6ue0h08LBhL1xCiG1Om/2vS6Ycho2fhbqody2VeWfOZhOdwBGgdIs4rED6gaAXycnLIBr
lpT+NOemEJAGI83MnyqtAx4DYGnvfj+lzwaD0pPnYCDcIE5X5VA6mhQ+m3O70HyDVuEX5q5BTrj7
8vuBTt/QcVYeGnIQJIHSGpCS79+QJpWUHJ7kuRUF17Wm3aYto/lM8vDpIIAoI26B7Iiw9X4QrGj4
vfbDnBfE+068er5gaxGeCRufPTJcpvG0EBWhlXMyCClx72MhZuKEvtnodb3jbqQODeN+/vtndryt
/Dt1xDrDhj1ClY8UHvz3VPbdd5cptGjTXNiZjO0zW+bkw4EpPJ4sELV3QGLGuz8J8FNp1sURos5L
COB58crtortDlc4ZbpVoegj3Dq4OcK8oKnQqtTL6UTVWMd/9fo4n58zxa8CKiXg+/ocddVonsKye
hOvs1PlgT/X6HCoo2scld3uV8LkO9TaQJfk6A/ro/2dL/6+REfZR38KD8CEf936x0HUh4EiNqEvw
sNksXNJ8qdD667C4Hv7zSR4vaCDhwjcSFeX3Q3nA5hEZ2XXellbwxWJ99x0xbdyZwls3qyvGuxpI
0jOt/8+e7HFLo/iCUjZOuPeDFpVr88B0Ta64I2U2ov3zZKJa76Q/zF06M3fUcWsUefsPJwuWMag9
f4kkg8R0euEpXFvJ2tYiZxCkvLf8oN2NpZQvPZSTN1M/gozmNt7T7wc92flQOQQ9Gv1MKA0Bc4mM
5f1kvQmu3DJyRN4uTngLGNXUpGTixJzZNSeb/1/jIMuCvDl2PlKt9+OUvIimvrcEzF9YcUlr491o
N6C3JVvUmd1/+v4iaGhTyKCGHp4lVujxnP0lE/LKxp9rNjo7yNUOX89hbkCpPAaqX8ILiZA/IrJA
2gSgNty0TkIyBOkcfpTJ3ZihpEFmL6vcm7K24cbUWI0AH8Jo2E10ImrTQFVunTYyBI0VAdaRsNlg
fhk3vYWUEDUE60ug4bMZzxWLnj1YaFmJKfuVx10AE5fYhJQBQ0A7hlCj2uBFeTDzbWoFQgUJ5/nN
WUnvpCMx/FFLAuNkbUmxhSZQwJK+7sh+XLueXjbuaoW3DCA5mI1wAud4y5+eAhbQozOdC3x0HfnP
dU+tl2JevCsHlkHfA+h+/LCNLW8bqxoJrlVD8MJrCpuixiZtlNRspV3crRrN+bJnq5do3MUgcDqo
ZTuUChfRgnl2kwno6NxjExdXY9/BubCn4WByDuWp285fcYEy0ngRDNMN28GmiNKMOAPvIZpY1PPW
57pycMmMgofG9KObzWGLshp1GB4/7gizt5XYoG4SRNbyjZSL+1w2BMCdRTqigbZNzYFMYG67rxDa
l6xwBgoJgXFUOrckynRxMDH5zHgBdm5h2c1tG/hQqEJeSS4YbWEM2FR0LbYFYA4kbsNpBc+n7Z0y
ZpZpxm1NW8li5DkAAJgp6B+KusF2BfGBpNFSzmvcdHZNElr7R0lW/ACq+9EQbRqyAlw0IbXbBcyC
aUbrD1adT02ofxSCrtcUwstuTpaODDur1s2l5lZBbuqOTTcL/AvRNmS1Gg4jX+WMyD+NNJ6WTsqt
F47Oj5X7qs+IlM3LvLjkq+vwCR5TZTiJhGENBulgZHm0d7Q6nbYFc0RSzE0jLmsqOIuHwExtzEJi
VO6XA7kzdd3x3APH/idcRXUIdeEQfL0S+eNLEXDlAm2CCuZNV9nzRes1kbWB/ihyPZfO4gVJn0M2
ykH5LRcKZ9i2we0dRZepFIDh+D2+4UymDvwfcLS3A9LyMQWFBE7SbGytmAxrSTNV+02bdqq17Mzi
1J2TSrTjd2IVDixt2gV6tzMx7oX23TLItTPWTiLH0b7F1wEKr7P7USdFMRIrmaBcFySBv0Z23LUa
LGk2aQ1NxsCfrlfp1DJBwWH5CkMQyMm7LJj7zCtwMTzUxTLojcXbimbWbNkb212CPhUO7eHIWWkh
ctKwodgFZYOqOui9Pbu1RlV46YJO1R5PYqmyGlnqRTF3kUoKNTptEpa0+eIUES0TS/a23BfOgiW3
jmC+JquCR2AGy5cJIYWUwO8ULV9FXE5rA3e0MeqgKTz0LYTiJ8nAEmUeoSLz+oABx+lpppPVHti3
rjMTTQVgJVCaoDNEz1ugaMqNmP1BPkSeGkNwJuohzLzVQAvOHkJoGpVdB7OIEsTQ50ku4G1RAn6F
064d/TJRHTxyzmxYc5B6+WFFA0U/wbMHb9evCwhfOpwVFEEI7/czoA40qXrlvxRiLmDqZDcdS1Tg
d08N4ludQsh/+sELKkm60Ma3oONa+yMi12JZSdCO3hoHoy6mHEJg6xPcLKyDbO1uyagELSfTkWQq
RtLPvHyyBQRnpN82m25ZrDKjRi00xod6LI90Of6czAyvZodzdOZdKnRO+2YF4ULi1zx3pI/aEc6Y
hEpiCeieWFCwDIby1USlujMBZ/jjpoi6uFE1dy9qX4J1AI8tVOml56PVPmg1zxvtw+l9x4rIMtlc
c4G78roiRvlO0UE1SQda7PtmASQqnJ0is3CbbuIicu0GghO+3A3TX0utF22uQBhTO1aPYFK4VQHR
amdWcoR3kSggRlR6xY3v9c13YEPLy2EJ8Gsg2horaUFvh5Om5Q0Ep9RA30bbt4IDoxQrH/WpKMqs
lvpR3KB0YDK8CwjKcjC44IPTGeInzTT6PGPczDR2cA74W6eFQddmQf5rx0JNFDr9CPEWZKAQj8QA
FcGpt5a0FlURu8EMcpZspHzWHe2yphJY53QcrJTTSF5aZuDfhEd+4K6A8mJQ2Ndimlks+aTB5Grq
Em0JH9bCrL0jCuEnVY1dogjnhPrlryJLIiH/VcQBLrV4snUfXfZIFfCdlrkFgI4bvYlEP65gvpl9
QSrnMEILEoEBvkU0egXm/rqnIsqkED+kJaG/rCC8iFf+AxZk6/3k1j+hCZWXtrslPLxv2lHl9WI/
Lx3wQXb9PIhqC6LmHWUKKKW2B3IS1IJLeBgCYrPSL17Y1PHqwidSWO2hLbvlYoGK3lZxbK0Fp1wS
UAt4pmnYe4NdYgrBJvJdBbae6A6dCbpHMgxl6tXihgYzy+ABWYC436lEGw7uC1VuAteIKraY7PfV
gvc0SpZbel12TifK6xKWvodpgfZx1pcIfBDM6mSX2hR7XoaqfSNQgPzh92KcsyoEaL+zTbsXwRLC
eAK3u+SYKm1637HSiUb0e78qd8XcsdbilrXu/cqL4c4TBHksj5YHDr1njuWNghdsJtRmNODaOJGs
rr2WrY9e73yN6iI4EFWY6xk7iCWor/BnBi/gIHZk2Fy3YcEs5FOTADJ8GLwfrS9QIIFNeGE/dFFf
etCRrGGtMJnltaBkVyz0zh+HFSDW4ctq0T4uS/d+CG2V1P3s3kld0xlqHEu7g3VRcBfwifwcTe+n
jLAls/sS6Qe303XGqSRrrsYEIAnQ+rrO7r4VSGWrpHf7YknCerahwWY6O6M1kUUi8X9WSorJ/Qrr
MfugXKs6+pC4YtsGPXYDbLhv0Jd0oW41tFcWkp9vVQHu+SOs+CaScbBBWFaMqqkSbbfL2+r2836Z
1zfIjo+ZmqzhskAFIDVK0CfDbP6j4Qt96004pK2qkViMpXqcHd+7nUOUQ45bBMsN5gDT3rARMg9t
R9wXbZtxF02e/TNk/OscSXIL3py8XwZ07J2hyRzLsX5atRgPKoIyPqDYz2XYdk8AAJkEhdU91MnY
FNcTGxGm2NpdTTXgTW0UJsHSt7ftMPE1DkdPIkOJxDYk4U8zKztul0Kg2Vm5WT0Ea9YHVZ/q0VoB
q5vc5aGOPJ3WkrAMfORpw9sBpqZOubxVHg1vQr1asWO3LgZ25J3Pp21kr9chpFIr6D04wb6lqgtT
Vvj+G9zHJI5RYHWhwGc14+tUNA0Q652aMmSlNkQUxJAvvomyabIhYOeSfCoolOxd7mbVJJpsAeyT
p2Gw1js0H0gJltys98UqsGUdPectVBlSM/pRWo8FBZi3t91vnlf4SVTOj8Xo1/da9QYpFMAE+xbO
ZXFU2Cybp0K+kHp0HgaIkRzCakGyWs/+DVygyIMMCn5nV67pcVKEUIbmg3NEMkfWNV/7Cs3ZAYtK
hFN98HCmxUGnx73u4czYEW9K/XUc43khCCl0wJZbKodCf6a4qK1RZDBjWhLMuczntfFi3vQ98pUB
3OY+gJlrJxcej2KUexvM72skgV1ChYCkuaY+XpzwrQsk11AAX8aG3lSeMI+e7mcSk5q3LazgmnJT
6HZ+4asK43Axi85EgwM9X1eXXaOau0aJIYsI4qgyHRrdakHUGMJ1P+Et5WXklFaCJFBjHy1BPhhk
gXEnGzRPYWpXNgn1rWLNAjGVuIdMzL2tKBLybcVH+l04yvALIYqQ7IiP4/SyUIiYUD5uzXQg0BBf
02oeFTIWB8JoKP+2fRa2CvlHWOPI48pyHrzSkpAbR2Ibt0HJWFJ7fEWj07FXNMJ56+HzBHUX4PTX
VpWYw1hBl/h6RNTvskX40t5NUTvuWr+vsRTCrnzwh1aNt63t6euwBzFD2zRdltbJSB/ZST9SK4f6
rcDXYMOXCDnOWwvCpNi0jRvcHTtHmeK9fQ20y8sIWbm0m+trDhg0ZO5LB4c00rIkYGEHD07u47LZ
hXreIA5VY1pVJYtiNiLhihcWzS9rPXpDavdEbuZpqaF+O7MGYATY6ZlQ4xxvcX+V3IJAtzwGWh8F
j5I5wU6WzqVcqydYpnj7khXo9JEq85H87JtSB5eB3bKDseR471tlKDfeuoL62AigGgpCUGTuZBtz
H2DwoeG8v9HNog989OoMm8e96QQoapmv/RbCHzYDJiLy8XOv96/QPNWpRbutsZDarRWzYf7AGbvB
jUrHTHV9jPJMu7VmvJbYnoCwr4T11OlebUiwON9bRyyPlNSQJ/Bc3I6oxYdYCL1cEMSnIEUdSOd4
Ao/oNdigqTMnDGKJDofK16gWXjwdZb9j1ngRLpCayh1Sw2BDOgA7YkUV28Af59BV4XcXNIodri6X
nlwEXFcbA/6gVNxsA249yUUPX7hjmauwCO2bUvQy6xVw/M06f/PnVlxrh4rrrlXzD6ysR1TaOsRM
p1RxoIPyYKbI34uWbEK7NHfojuyCiVs8WRTDsx3ZZO8cyZaES/WCBvrx3LTnjdOE0AYuHWe9LQKU
l2KXrPZFxcJoS9joJx6CYiKlcJ+QPPCHoRmlFXc+qulxaQ0MNutd0UybqJ/ZQyj8aDxubHbVoOOL
FYvM/itOxhKDDjoNEUuRSQkkGIHRceOw69mWBRQy/fZ50q1dJtU8yC9Wo2w8VncAplsOxT0rPHPo
Q79IYCYqAj/TDp8PJaFj5pva+uLIxYajg10AF2KEgP38aD97+Pd9o/xuTqbGvC698wUVJi9ndbGC
tQKPImACTcpl59TA+U46D4PmwA2cj5Uw8JCXKpjb2MaFO0Z3x36whnZ644bzLRP6qafjZMEDsrAq
9NQMDtIaXi6xRM7xBjlyBHYILS79ZSdmPX+x4bP+o6S6yFEHli8s6DyYkUVwfCED4VnbleG3YF6K
THZ+h49ZB9sZoCNH4WEJCUq8YSns64IgJqchV29+xXisHWZd+oEVir1vmHXbNse7g3HH5QVm7KA7
MCQRV4WICrNBXU2KTEwL/cJLq8e1AtndVztkXlqJpXmDHH592cK7+3Gixr4njg6ARQIWK1N0iJrY
V7xhaegqs7Etp/Gx0WR43S2VBOxoIBdFScYiL8u1i/Bd3QBIphAqRLparVRLayySaC0DJJ94HG4M
ncali625d6NMlHj7ieB2eFGRwZ1zj67ETWtjJI2X0R8ex5Ah1YdelL/v+8B/8soaxJNybH2DiB2O
XdaPNsDRlM1Swq82aC+DuYMXJBZIMwHYLcSl69e2FWt3kHXSqZG/jtDpBcxGd+qmWEJ/RlfIBfXc
KNglpWJdFpNOzmp/5z2CehrN2ucAWqGMEjd8FA9VZDdIQrXtjimk0qc19afFgr4stZiTBW3Y301z
1XQJtDyFBNXIQGUbinPOTyu0xYDHPzgspn3Q+nE7FyWLw7qxIYU4mwpWk0gH7LRtPWjYyqHWOAoq
386aINA/C/SJp7QwotEJQ73pUqEZe6iWBdfgqgoQ1UOzmJuIwGAqLbDsbywTVXNMo7E0YPV2uEog
l5uHQzSzudtKdKDXBLVe3ArdCpeTsjDeg2lqXFHmAop4SWcqxL3FG9dnFGwMiIRTD2lDvHGZqoLO
JgdmnuK5GsquWxzg60bNNl6wgPAbMvcuCmCUOq0lWh+jdFBeChp0E70FLGevX7BMsLUIooq3MLmb
xOhAqrFCGQbZo0MPahIdoMBDMN4yHFUWCjEzLngeQu0cyyBoauSgTWBBw2cJqizoBhAxulJ1D7DU
8CGINVuoVAVzE30zMGdx4tHjuHig9AciGyFQPEoj5etrOF3j0FS6QkTySQQf5JajWpHWNPRKpFhG
fOVkbBFAZ2ilJbMZ6U+iGX1uIw9ywqC9V1bmNNSAbWmpkYIAaS+XXtRpuFL3pL0O1mAVSe2M7Bs+
0f+pSoDy48L07IW6Q/izJ/Pqx7aQc04s0YIIBVGqZbNEdYmL39JDjE2i6+jG8FhqNQTZJtRsmY3i
W9IXdcTzaAzI88JrRhLtW6A4+K3skCMull+lke2h7lDb43KgQ+sMxyIYqhuFXpnJUNky12xZ5jCx
wgiuyxwOsWHadqpHvZqKOUw7ZEXY9vBvwFWtd6J2J8eWUVT8Gu+2rH1OdoAgNSs0BUu5oUVlVyCH
tXqMHWXVwU1AK9IBRegsTVYNCj2pqOXYCSjFwWSkIf7yNQAU6gvmHN3zcKmRYrmE+cnMo67byxG+
qEiBlgUHZ6Br76KdRD0DDD94z3Zb4lY/4Br7bAZkGeAiAg6UuvPo34eVu+Cj2JF9UBhnWK6ZrEwL
2pI7PnK7s0TqR4P0vi0hABRXoRVNyyWyXgJLIMH12+yMDk/0ahw3nmzAfw6DRok8cXGfCOeYoPTl
pW1f2v2mUPAHXxxDMIRy3J2o1tkjP5GlWj2Ie7yiPaS4izlw2htW+6zhF1HvDHB8g5ZMNKkMmvkF
b2JD0UaEnQSYKL6frDRQFtsqRRuJAKUbtSRTrUp1E+IwnmIXZXfcpnWNK7try7ZJGzR14FcTrfVR
dzsE6kMS5PaptIleU93ZxOSe6oV4sonshlg5uJ9vWN0a2G9Hc1McTbB7GI6jrgcmVWOHJq3rdkTG
jWCNmQ8AXMVd1fBg30NIz0lMLdmxFL4GVXEhaqSvWdE2bH6GTK6z7tyhDoHFlrhqpuUcoELtWlNV
ZsJaDVQG4a/eRannGX9Tkomop8GrJuQfHFdrLP9KuruS2Kp86ehUrhe254xN1moQ0V9xjozkwq2V
+mEcsDBQVeG4py2ThaYLSsIAMJCe4Xo/a2S1m9qHqUXGAYVkT6gddMVVPYYCya5aojmTxG6tlOLe
Y8Uz7PkIygSGtW9w/9XWJuhCSTM9g47+UjU9Gql16/TIr6gny7TGjMq9L6vxCYoRoA9ZXuBppE9j
wSGJWg3iwlqWleyNKDxIdAXH29b1Wgrs55DBxAu1K+o9EKqb48Nu5rfBUPtOe52vYsOX0ToUcIZ+
cpdu8C4mM9p8A0spGR28CoUbBLUy2FuUQIeYGxOA+G0i378Za8XuUPflCMfl3FtWbuvCVTgrQxZh
TY2TzFipYGRgHEBmoKhh2ezgUeONNx5qCvX/Ye7MluM2lm79RNgHQxUKuDkX6IHNSSJFauINgqIk
zPNcT38+2Pv/w93qIIO+OmGHQ7YlFgqoIXPlWisvXBUaOBcYAheYunSXZ9qfeUnAUjJdIDMYAjsR
pep3Og0WiDPYhm/uCSQEmSa9GsV2ZJ2YV0MbNuq+cVXWcP1nhNiT5VINN/sUaWvllJ6xA8+mCVce
RnNxqNmSuJHORV0eJtXMvwm7E8EdEw7+fTLNzkwr2qgOd1Ft0dgQXkdZ7XC27p04aDLS+Y1ZKCf/
aUdhvhDoLI6/A8ukZ7dZxOMSGCOVsA318/jB04RPW89aNPJpObUtLTnxPse1gQANObHTPfhhvIhA
LMp60CKrVKDwAHvQEZqDi6p0xxlRfaS6C+QHCgtNNffp1qrMKA20bNLk0p36bBuWtt9cd5bWIuhM
7dwVohYPOfYYOPaaxfATOxFlXWsqZ1jnp41xVzvjxP1b4AMuSIafpR1X6e0S6+i3Y5ajEcgsqo1P
IfaFn4wys/hjfef732F8hvMdcOr0sPh2414hfWv0NebrdXQYF3LIm8GIRbbPe7PyLxxHDRXXSq6n
dNfmqSc/4piRP8yRGq19h71QT1jZxl/8FRIimcZBwE/D4ScYGRm4bmMUznMLQLIPOS3LD2E8RKTy
rLRxI2mOXOzjUkux6VjdH3UXth+IwwpS5c5ry4umLr3sIjEXd7oZUOQZG7hC8nviJEZN5koqu7PC
huzTI5VlTzZp+ELoMlwXFZdroL08Wq68to3H/RyJ+CFqfG5mv8S/cDH6ApS8MUS17TTR6a5souxz
06VJfDHbuiVIGUwD1LeMc9Acq5h3Gdy2n3U0d8smis0w2dDTTSbVVrihUV5zpmb2B7JiqiImUC32
pRCO9hKr7t9m5Jvx1ut9mbMsdensW9sci21H7de6zBZ6fO3lsFpru1ZGSSngtxfjodY5j+rWyJHk
jVOmBP1pP9KHLqOJCsBS1aTxXiVJUz2Ug5VPuzbUOO4tS+ggeUWSrzeNXUbfipKGPdQ0KVLTSVRZ
43VVFqTZCgRCBJktM0TfYPD5Julk+uTPura2bVP6T0UxELuYWZ/Hu76lXkJ4FjtFzqYLk+lDZLkL
MbDvxOZ1n/VgbFJo95fUpqw3Ff+ebkOzHfrbrB9mOpJppzF3ZqyKq36hZrp1TGf+IQqdXlPIo1/v
3GXmdZEKRIDLNDffTbdSJNAjuDVh4RR/tkw25wc/pm5NfSBbLvgkVG9CFq27s0AO1dY3OuxV+9yl
lB9WctnE+KAZu6FAjHfTMhGia0fQ84FguEWVLOM6vmpm6RQXugrLFHWF5fYX8xihSARXBvWf6CNF
isGdOAWDUUVP9oQxSEDtA5gdtAcchRKnYQbjkOvPVZw3Jsa1As8QEZKAIvNXRIdR1dftjn7tg7fr
vLhOr9b6N6TPFHhUuBVo32yqUR/Mrsj1Lu7NmtKTmDorGMvEPEz5VP4yOxs2YwydUxMm4TYf+HU9
0/ioSavDJCMi5LZe5puQ/DkiwBv4YqPnLdVBJrMASpUE2XDVDdAPH+hV4eojlmyX04zMwEB+Mr+F
TVhpDpBSR1cFpe4fix/N2a7yJZIfKF9r/AUKg/tmDbP8Fr62We9hsOKK0HL3frLdqfSCYiJy2xpL
U7oXNOCO/SDxOcy5/WtnusvHmhVpjmljfadWaz+2A9eRY4aGf3C19DI0aHGOK8moJT0m06zoP7VE
ONTNwsL4pRe3FIeMR7rMy8b+QlCSyW3OtV5s51SGn0VlL9mWd70mpDrjcFisRGA+5YRi2XmZvWCL
MY9i2ebJbBWXoPQVYCH9yOLukLHeviqq73St7gCRdpA6xhnRft67QZFbcfaQ0E+NEr9b2lOyTVyp
W9Qursyfp94N+3uJYepNmJCJ3AzY6Ucbjc8A+ZxhJ/M1AJJ8KrPZ6rdrMBleNrWghNAQQ457W1TS
fZBp638cbDnilmmL7pOXpcsAmJPjrtHnNW3EqDfWDpVrd3rMLHOZLjCClvKqpa1zeDBgB/qHoZl4
RMKbJQ6InvS4H0igl0tl6an+mCFo4aEjMvkPY17gB+pnk0GYF5pOuknCAcuOwZgtINcFFv7at0zd
pHnYqgvkWF3zVDcZTcgwhgKR2KV0W+y+QQnoMMkYMQPkPVKwT1XlNjs9NOo2C1PxEjVR+qj5ejNm
9IttCHwo2LM7q1Pqw5JHuqIb7FKB6HpDCllGhsVwkYwggZdVRoZPZV+CAOFrN00V15+pfjSeyFLq
pXmkgnku8NmXeVo9R4aAbVvC+PE3S14P6cXITdpc2bkBLK4baJFXOoqF+RRacWfdGLEc5AJiFzoK
N5Wl6b4obQMS30AwnuetqMMi+qLigkgk8Kdoxhou9UbsLyZVkH9ZdlJM17FeCj8Y57ygf55ym+6y
nit7vJoz0rydGnQ8HVzutLGAaCPsXyFd4uvtFDtZHcgxt9LLDs8Cc4OtY/ri5BMF0rqNJFTl2W3d
64lg7Wcmp7zdJk1OqTFvWqnuB51o+aC6acqDxW2TOKAskP0aoUg4lCPIw66ydbS+NZyfFDjBYNqp
mZoDLJWhxqm8aQcaAWnlbhIpp6t2xjji02SP83dKf3G+Q9lAq8duHBsgfDMWv7ssM4wPbKn8czeP
5udYutOT6hN515N7EdaOQ/0DMlOaB5Oj0FlMUhb3o0M8sHVFM1EfUBrDYlUDTwRhSOksSGxr/u22
aRhd8I0VQttI4hZbztTFb1PydX5jlYfcUb0lngjDwBsqSdX1BqiTwAm6TYMJDgnSN3sx+KVB1gf1
uvUcalFJMseUItpmMDfYcaeYRfPC3ZtFrW1iKlhh7S30yBhbCOm0NqIQBTbqYJRk7yFEd9GmKQYE
HF6T6QbFypAOF7T1FfmuBvX/1syODUXJogEDVlFOlG5cw3ZKYmrFMbzE3BEHM4romkUKxkWXxM3s
38Dadq1tlJW5dSBoDr8BNGBF1mWGpXcuhMKfriwM6qWTW5EatzRmdrICkY4Lreu5K6xmuYuXhcDZ
MEqT3hLhJJvlkPuDra+7uMr6nfJ6wgnDbSuKpMtYRDeLbReQyYSa7GudhwLEfqqr6wiIvdiaYhSf
fMOkaFsIv7zm66foDuOIezsLp/5nknUlzrYWMW0wNyjhNjkWRAXU0SoxcKMFHtwkI1H4RudNwVMT
zQFhab7TdSos4t7STkKo+AN/+jLWYyovjJJi5ia3h/qj25sax174hx4/PsutrZVOYxqIKWsU+keP
er5ves3NFPtGszW9PH7xVDcXhNND9lV1C1F+m3ch3iYpVc1N2qb2bRQ3xkvES/sMN0LqIBRZ/tsS
sGX2fUMvte00Sz5ZJ5flQxyXvv0RCi44NI+VXCCNo08IjAAkyrY0XKz+iAC3ZVlNTwNwhL3xiJw+
9fWUy6CihQlu7nTqqTeScivKWBKeuzEq3Q89tcsvLGN4MVM6VSSC0dxEQUNpFgChaJ1HIdrKokzM
kuRo7zHu5MOXd47fzwBXubeGNDmkwaBxzfFbSPZfBYZfR91aL+1wyRz6GX5YxgKz+7zZJ65YXkxp
y3vlZM73RuaUa1IjJPjxwVg/ZnquxS6KymcQTXWZTcO8fB1jTz5Proh+KTBQjC6rXtyEgzmY2zrP
7U/mrPL4Y1k3BtDhwObapgBuL4bAWWjbejoh5YwK90UWS2Xctb7TW0FmwYY6iDR0f3tF6hYbwym6
fQ5DChKUHivCsMVObl0aISeo+SEHkkAaVng1JEPWPLmd0wKmh2lJY4o6W7APqjoq50UWdnSHbvqF
4rE2TIUBbcg1HnU8YxDK0McbpYJDcEPhROktzViMcVtnZcteFWODCXVcy1svk8KEoYJFfwCrmCCj
1X3y22YLjwEnoNNh5BL29R5el2dctpXt8o27BHimiMTobUW+mIeU9HukPQ7I1q2cqQGNkPbovpIq
+yZOU3/aL35s31WFZf72abi+9s5aUr5U1FW3UgjNSYCf1m9ZZNlnAxIz8mZQ/Z9cZwNsCgMJQ9CL
adK7XmqrhG7Qp+3jgOCgioNORs7PFofB5kavCPTvJEnN5KXxmiTbFUWctZueznrZJi/85Afl0aKg
dj5U82UVEQEHKh8hX8X+vNyuGE2/LYYpvW0gP6XQTM0q+WwPbkx00MVSXyh0lqtVshoxNAKf01/5
iYu7L82ZNCesFKgnhZEx3+iphJZTVV4BX2Xoi32ZaE9ujTzvl2LTF90iDswDLHCUtVddFr6aQf67
EEgfByVSDfrfto1D2xy8jOlwKMI02hltzIYA36P+RtUGJ0xpgt1DUwjdr7UbFvK77yWZvukyrQEb
RyV3KoXnE0hZTvOGVuJ+cmlL2FcPnV321104qmybeaUAMq4HGFXmYKTRgbKfzLamcpfsoFln2Qc/
mY18i5AL4qpwNXgH7iZjiHt5ZOYE/WVs4LBOHEqmltrYq08L+HQN5AuUFgZ5RMD31ORK68PoR2b7
ZTTryv5IhIMOK+UmK15SHNmrq6K1ZHtLv74pTm6XPKmogFpZNdchmVnl6a2Mxoj6ZpbjMOSRs3s3
RVPxzBD1qvLGiDzke9QRlirE6Z3+hrfWQDPxllDJQ0xTu6aBXN/3zMgLHAK/ASpsXEZckpkcOff2
1OlSsRn7iX6uRBFGWUGycPlkL7Fo0v6qdjQ270E3T9kURO1cvhCLjO2+nWX6vZlTdAa0S6eOMLNA
Hukh4pTbnhIUiL0xt8+mLqP8zoIZo3YTZJ3i2jdijC/yappA/10xR/e0gW+nb0limcPtUtrVcIDv
lye7ctIhTFO8Vk37YslM+S2NIud3xyouNo0jw3kbVXa+FiXHfm3qAS3SCEzuw5bDymjyTzVbMaXP
WeJN21k7Ut6YXNpfWb5zexFSZPmF4QC9d6yuH+FmLl0J9JuT8F2GqdvCg5Cp67GloNRs0kmIDDd6
ssznYo48sdUO4phNDAE6NrlETIr+RlFzfyQj6+SDcFRIy8Ex7L9CZIP45qQZ5XAc9pLoENqFByxr
8HW5O9Ji+CGHIo2hLunahUsR45ED0FGOVyVVby/aoGxT3UHbtTSIgMekVPewUjCNE1o4LyG4b7oz
U1z8wHdKXjBQRpTswhhbJVz5y0xCIc1hdWHFZcLx2gs1qm9x4kBRSAvIAPsma2cBEO3W45XM/XLZ
u1Glqj0WnHFxFVnURQ6hYDrbushoGO0h7V3dWpbOB6Ab0iQLonnx0RXLxRguVI9g4BpaYW1uYt3L
Ch3eUkIQsgdKl33UTv5F6EOv+m5YMxEM+c/SHmx6W8XXkLMxwYuXBitOmlbraEd9ydM72I4FsdEC
4hkUMYn6x8HsXWeTAw6ZEL36trtd/TNymvhKM72e7akXUBuHtTCOznN6YDdk1qNpz2uBMjda+sO1
2rgP7bp2bywjNMXHsdWNfsb2wPIvG6MdrMDlRjdicCaUUPIazsbIvonLwim/hW4bNdcV2SkATlMY
2T29GJaETM4BA6rs2ii+dp0Gp4f/HnXPRkqV8C6rw6r70lYQRG98O10QL/r1XOcbqxKJ9zNpNTWi
II0BxC3isQKY2p7ETL1vKsvyvpsqa0CL7ii7RP4hDHg5OlS93lkiy7rvLrAiQR5Fe8+hbaKdp2Wg
CXJY/ZNlqW8TrBOXILCuwm5r22E9PLL+zTHZhGbu9zRp8mcbszHUCzRgX3IIQUY8LBGkIeDHEQs/
o20v06wuIppmKNgcS123YBTU8b2fVeJVyVdl5aZxObjkYfcaNTD0lSbMYuujnqxhgiHS6eF71WeW
fVubiedtQ53gZL/SxWHJE8NG1IDzLNX9cl1FbpRl16KKutL+OPr5qD2Y8UbYbktaI2UXtSiM/AMo
W1vdULKUyVdXQaO5Tqq4Wz5OXQVjryz8yl+vPpo2aDNLgq7r/MvELanzuICkkBD9NMXgxKvVgQSY
wmFCFAcTpIWsiKoBtmBgkhW95H0Nb3DMyIwDH+z32h8ESXA/8j+uB5MEy1AHQsNIwWCSUAPCi36O
IzFjJE60Wj/4aQL0dJkOaSnLA4UQu2ifPTOp2JFZDmtxufboZqgJdsd2uB9Nc7DBkmSRq/7LCNbi
UCIqsrReXoquIvvbc7S5Zn8l5jFuvP0098BkXGBSRPip60Tk+zG3YwvaQ7LQymksFhciaF2HPmFs
3Ej4AF3nRQ2nJ77yEbdx1OJJmdMRHiPHit6c1CHjfoz8ZDeZTud+CsMwTtuAEqfndJcQxOR8lzu2
yVUx8mz+g+Mm4XRoKazobaSaCFw0LwtczabOu+hxWPnSZANl4MSMzPuJXt+/E1QxWGKkk/zFtTYK
QtLG+6p0GT75kHSHoIZW/JgOnn8xm5ZuD4VtZE9W28ivpSH9b3FXxiOCGBp5V/s2JjQIxl7O+Q4l
kYWKJalWq2Kq23+rS/8riP+vVPZEfn/yr//3NnmhFFr97l/V4q+a/Ye+/fWrv32uT3/nOt7/ivj/
/xDkK/Tb/+d/FO9/6PF3bcJcnv+p4F//wN9SfOH8B7gMV31kciii/LVN/d9SfAcpvoPjBOetDZ0V
Hd3/SvEt7z+47qCuQ0Jo0VZT8of+K8W37P84SKrgDSPeEmtjyv95rqMPdF6Jfypto+U055znctXi
1I3K5FgHloAXFrHhiaD3DHs/AW/vstnoL/7xNv476j8V1CeqbTwS3fVvxnGUL8y/xGL/UJvFIN12
P0nu1CxvvkGimdf0ebyKi5WIoYBQtq8PeKqkYzSszCR1RdwKXLRox9OaIb4U8FElKTXb0KdKfonP
UH+VlZT/Xx/qjze4DqXW6eGO4IC+Hw+1LH2alwAjwdBk5RNhE3eTUcePr49yYuDBl/H55qh0WSas
JGTox8NQdohi2rpKGKR+fQf5tSI5n4z2wTaMhkayVfUr7Aucj8QAQxcUc9jnVld+6xxX7YWl86fX
H+jMG2btmvzFCxYIII+fp3OSCeolzwPlmKTRpjS6gSHRPUcDcea/GAvDFomRBS9CnowVUSArSg7D
oHPRd9fNNDzWCvg7UbnxliHliSnR3y/aZ+exJcFVpDpRRk4JCphqIvIEz3WurNYPH11KxLsW7OFW
jmNFJ3HMjUGfYdO1FsTjBoIarD67CUYDERdpIHydyk7H67TPlz1Aav+Gu8qZNedaNosNKNZH4Hyi
vl340NqiJTKm2zA8Qidq4HNVw/b1135uFBxEfOThq1LTPBEWm2UyqNjL8EBuXFhnSovHjAJa/obq
dX3YfypFWdmsIE4zNK/0kDq1ykn8ogVCpe+ta2OQAS87ukzxM3mplrS9dIrFQLJtCZ9g2rYfXp/h
uV2F2Qk6bcUB7WG8cLyKbVHTLhBQPICYWdVB2rvqQJJaqP2oQuujTCNrZfHYcjO4XrwEkd92hxLZ
awcRcqp+jQjZ3v/WWXWK5pq8e8Xxf/xIkVc2bgV6HXiFDO+zOqNrc+cVj6/P/MyJTIc0JZQk/Ec0
vn77f5zIBuWRUlCxgylkFIep0FB6zKQVKiio7ewF+/nl9RHPrCbWq2XhPKO4cvyTEeHAQN5MIhrp
tXTa5j2SyAn5Vj/ec6P4QngWV6pvY3d0PK/JTiwFtRgFQQZLkHJyGwDKefv3z4VSJ9gpXc84K052
hi5G25oLEp2kq8c7qyJD9xps6F4f5cwR63ESEbAKDmm8co7nQntfK68LbhYCC3FhxZPchItRbSfD
UO+fkM8mwPkHTTj9aU8OPVVasOT6QgZomMKtB6i4LUNqU69PaH0tJzvdNx1Cl9WlAMeYkwmZM/SN
nqodZAcYmoU5gZzT4QePkG3V2g8xNYtN7nh3Y+y/cWCeeZU4X4EMMjdcFU+PMvp45w326mgV4VoR
PdP6bNAj/K2W/nmvT3K9jE4nSWLtWp40TWWtMd0/d5YqMtXPXOXBSOydDxBzfQftrxkNgVFiDd4N
bxkTnlnzPneBKRURD7fCiWeI9Cuv73N4Dc7iLNjy0wmhQ7X3xrzOvUIQA0/SG8cV5mmcA97QaJq6
kouUo3NAohvvgTdRNA2I3l9/hefWiTQ5lITkCjZPO2FFophGdzJEMJtudOlHHvxBc4BZz+FykzqF
sSHdyR9b6JrUm6AHvz78uZlK7j1MXvAvIe46/oIV8D8yCZszpHC59gyR37p+29PoDW3w60OdWyxy
NRR2AbNX163jocrJ1LinkOA57fRxDstPS0Iqn7X6txumN140ZG8M+OdawVXG53bBfw3XHJKHo9UJ
SdJOvLFCUhAWzj7NQvsaNo3cvT6tc6NgkqzW+AQ7C+UcjzLDEhxCaBYB1bFidUSw9xQy32oG8ud3
Uvx0KW2Xc9gkuz4eRXYwqaIIvTEqd/chNWP/Zaio2OWh1hevT0iuP+t4VyuMdLE6sXwLTxl1sibs
jNY4RIuC22RSMJXBRoatk8Dv2SbWKD/60BCxd/CmsQoKOTrdTvLLfGtBcui3hhiTJx3yU1A5VtBJ
pm7Ew0L6c/87oWqg9/OE8nGTWgNiGMcpiu/ZFAMOmm6OBQTcLhBx5TvZ1u6hwQVJajQ//Ri5F7QD
k7qdYsvC16hs+YjkHnA2K6E7Ik/CNGHfJ4n8EbpW/9vhUvxIRYD+tR4FL2APnprnhcByjdRLPMal
JKTvwTy7Pe5G9vfY0MjhgI3lja8o39FQsYmuQuXF2ZZlTdFp8jtIY1kkZLQZHDnTczxHA/uGL9KZ
FQUhXRGnYSpElLiuhX/EK/mcqiSOTCcY0SrfFkP95C1WePnGV/7zI1sWPVbYkeSq8vSWyOq46pSF
gCkdswUJBhIoD9ycQnjevbWgzgzlkDrhSICfDPn38XzSBrp1JRP8SuYih4ubuXBBgcq3BSjjW+1p
z4S5GLE4dMQlAydhOHWVwh02riBTSTQCtXqZBgn7gDKKf9fO9QRJoMExBFp/ESJthJMDz8Ne0Jd3
yQU8qPS+kX7/xqv+K7I+2VC8SXQkkivSofvZ8QsYakf0FMkkkhk7v+prt0M96STyYKR+qQKzzL3b
RrLaAkem1BamLpo/dKPrO0FV694OIsjNczA7JXlYruLwvpk9c3njuPzzfOZ7ixW5wTKNbmYn53OF
yqcrZyKWsCnsH/hgzNusNuRvkn771wRt7kMUp2/5Ip8513DkAfeRjuJCPzX5hYGQmPHqv1BX0rkp
0kFsCzOxDrrPjHfaOGHxaHkACia4FB53p/2SMytNya9QF8mYRNaE/htQj7xv0VUtMv2gpkq/8UbP
Tc6jGayDVpCdfHqQOpQqizRa4ZIBPk5XS/tLzn/EAnie32n3CFSgLOAmn0XPPY5M9XiNleWA/wH+
Ous1NFxaE1IFOTn1jUEd5I3Q9ty0GIF+UD7gHHvteCiP246qPiGL7q3poAqT1ZGTufXirWjv7Eis
RZyT2T+0Yj8eadLFAq2FPEosprOvuFf7wLK8FFrl2tvp9RPx3LEL2QeAS0IIYmLHg8XYqMgy5ECa
0JncLrOgHTVJ8o93j7JaOWITi/GdwrT+eBQrKqzR6jie4sYqPmZtVtGRpCv+xWRsm3n4VAAwpPJP
jhzfnCBUTyyHGVgDma7t3LjJbB7ePxmiEoIS/HaxnDuZDAcZCJjpsKX6bryffXvZwsK239i468Fz
cnxCibOxawVUBrs9mQusVcSIOXUYMnkuRVH8hm5+ZyXqBoHMWz7/Z5YcpxCETYBqbg91so8wMl3C
2WEwLhjnmwXlZ++bdIltY/v9yBZQKsn72uJNYB+4pgb/uOdnYXhuCq80UJTp6S82e3sv7sb969/o
zNtzMMAlQSOWW3fS8Siys6KK4hQYS27SQIzS5uVczOKh6T0snxx8KV4f76+T5uRzgaDhlMrKY36n
xrMzVaGFtwXOVJfQ6FWZ2V+lJforA0D6HvK5hmemrQdrydCfY0FBywae7+L1xzg37dV3GvI+oBfZ
/vG0afk8U6vitG+SWuMuateQRAz7C2Yp6WYJ++mNrXBuPE4OE7NfiEJ46B2PV7BHwlwz66ilwVCL
HfHen+L4c6/RHXNgG/evz+/MOqUiYmLwvZpOYyl/PF47zoDhf+HEyHr33uBDphsjxPLK/fYvRgI9
4zhxlQSUPh4pSYUZqhzfGPxnaDWGRmODTwPt53BueTd0oUDbcHjnev7rHD4eKvIxW4gEexpbhDvc
CNQXI2r0revNb1Vp1s9/ski5uGifRm2JMPv0sJex7ad2yEitPWZ33AoPnsKVKBfISYJYUScfzdY9
TCPx2euv88w1A8QFxuWA8sN1PNn1bQ+lhuIKVqDx7H3mLsIGKY/1G8vjzHLEvZorC7SEnPS0nwWQ
hu/RKohjDAUspA39TSGcDCIr/tWF0/sPaPALDksABM+C7HT82RpHk5jZnJkuPmfcBfhXyBgfgCU1
p10NmvLGMjn3Cqm0rJXE1aD7tD6ExZexpnQyyNpm/gQ3PL+YBsjX7/9QissLOqwCTTu93Ai2IF+V
rHuUB5+z0B12U/pmbnBuKop+BpBIKN9Z5kmEU4RQQpqQPLTK4+XWrQf5oTUta/f6VM4dFqD+oKvM
ZjWpPf5AZYWHk9F4CKPIZi9E4oqrGZuKbWWlxr9Y3mAhWG5y9q53zvFQscAR0W8J6HUNDSqLIEKn
gyHfgIvXBz7dvkTxYDtU48BYT07bFqowcS0rAJYYxgytxPiqg7VEKzB9OTWV3CqjvmnNaaXrum8i
JGdGJ3ojPODe4vw4mWOUYME30MFgpWOYX2gdEz0nA7zi0nfe19xordB5hD0O6BVHvfojaTFTaFNL
JwkXRxx1OyMZH+JqyC/wM4zeuDH/PBIZivK7BQq3nr8nN8rU2LFOpAaxNsYGaqMjy83QNPI5MWaF
EnAFy71Vkf6mQeuZkclbCIg5QFik1sn50TZau4bXOYHnyZAWpDJ9yCrpfSYH9VC3VFhlEO0h7F1s
qjjv3RokhARglGmoolMjOl6vfpmnS0F2EfSJTUtSErMDPeyjy6VCg/X6UH/u9dXMV3iIIx3l8o/j
oUK6C8pKAGkpY1B3WTn1lyGCv/ePQjQOIQBAlz1/emwBstbpjBsrORNiTLlIY8OzvEU6ODMXlial
UoIC9vpfKMw/YlevihcOZsJxJDf9AQ6cxosTlt7rb+zPc8tn6XOKUDYlbT8toki3KrAk8RyYkRoG
YD/66JVwZuo6oS9fH2oNg49PFIaycfAFeVsBiZMTZYlR/U3g5AHNlZPHaBi8T0vcD8/R1Jn3nNHx
boxt690XGYNSlFz99rkE5MmgYaT8HHItIGcURk/zgssv8t7ox+tTO/OtCDOgpOAqhyWVso/XnbUY
IlGYuQWCNHqP+6bYUhRatv9mFI5k0idyvtNR6srNkLszSlumIfz1GgoDSsc3Rjm3IsAtSc3Wyiq1
meO5dLyeOOttBwXiqHfAlvj6+57egPy82Xnt3FhrIqgIaYiw/ZNbc6JqtiwAZXh+VbQdho9c7gyV
DWgrCSwvZ26A78kk3F1nGZgPTXbxk1TVp/3kLNqL3EBb5bZy+pTCX9xOchHvxonX0xrTdcgAnJze
6bFJL14xEy/D8B6Kg0DmxJPgsff6d/0zkmQU9gOAD+VSXubxG8csIUz8td9YpCL3q6NUeZV1Gnco
nDaLDRdk8sYnPrNcBcXstcHBmoWfQoILQuqoxgMkqCPXvEVoqvexTJc3uqufG4VgaAUUyNqc04KK
bfQ9yjoXXbkqnM88xrchxKHl9Xd3BoxeD2KJd4kP6YIq0fHLw94Q09h+rWJUtbgtUo9uarqsH7oW
JXyAVWz5FUFIjdixrG4zM8p/wmwdsi2qqO5WIkh845Q7s6RBGlamGNgTEO/JkllaT2Y4mPMxSS4/
CTxpL9Bw9g+i12+1ZT0zFJcP2N16HPiE0cdTF7lCAGHD7UiLPv5YpF1+4y40e4Ld376xEc4NBQwF
FQWWICnVyVBOpcq/S3BIJ5ofnlt2WByG9Eoe8yR9/3ZA+E91bG1bsTaUOJ7WMBlLCBEGdAOb3kOj
5/QDrQj8bTK6xr5boBy/voTOrFNqpgCtnHlrWnjyxXxBBuJZ2M0h3Ja7tMKHzMVk6Z1INe9MknDT
hAPwApz1ZFZTL5tetYyyDBSCGojEqO+i5DHF5/2dE3JMOugQ6QH3r0q/0yXoLpT9ugyjyZmq3cbI
TNrZdn39xmc6aUrG4mYYoGCTMIveUH+0P8ORW4/ZyDBehiVAIS+yIQ0wUsPD1aHzvNpp397MWY1/
WGrtfRF+xh060FG7LZD9v/4NT9fnX8/CFQ8qj9bsjwYZdr6M2lQUbyWdUmmri1FDOfbeRYV87t1v
FzCIhbk2VAEU8k4/pItvWJHAyPAKLAh8N+6uOxvLsNcndLooVyYetQYKrX9V2IV9vAmcHPVnwtYP
ms6dnyy5dF8bUX579yAsSZfWXQRkkpV5PMjSDHE9dDgCIhsrt3Fmdxshk/eGLUB12IpQpCH7Bnhy
T643t576cp54YZnjNTuXuPZa0jvgrc8iTq/RdRxICGsjJw5f6rvHs7G7sZgoajsBPZflSwWj8Wks
VP6kMcFA32pj8dbTNeEzIhH/2Zms5tlJKhrGQNobVjOKVIxBaBU41zaVWu448CQ6timn39aIscRj
Vix1tnHLWrUXCS4Kl8jtcX1RSd3fDRa2Irh/UA+6JAYub8oyRSXszqPzsuSZoXdJtBiHkhYm1tag
ncuwKVfPQcAx08ZytmjVsG3tqbmJ5dTQ6wTn/+9OGxLnFfk8RId6Gms0iNr2DnnbGc/d4GNrjSIA
jdlsu4lEPJhn+Hfm3rJEB4+WCu6mIijFCdIfsg84uC1fRmHhq4xkSKJ1zQUK0qxM7X1etLoOcEHQ
7aUp8ibEEhALq6ofsPBZ6CC98V2d3BZt4zya3v9j78x2JEWydvsu554W83Dr+DyExxyRcYMiMzKZ
wQwMMHj6f3n3f3RqUpX6/kh90VKpysNxMMz2/vZayvoUKEwALVUSaF9fMTG+A2iTJpvQ0+rChqD8
mEIl9TbNtGttu0hb0QW2DOsetpy2YMIlq2Bms7NLd0kIrmSLVyMCOe8iNGPuXDT1WmkG/dei8LJx
ZxO3Sl8yyfxF3PkCjG0ajdWp1jTy1wjy6pa1ewA8KQyjgwHjy+lTmMJ6hXMgx7jMGMcAsNZEz66n
/f6Q9e3yI3N8Ind9pJncY3nrHrysKu/dsRMg58AjvbNtYfRqKro2AdTq3cZHSxHI2Mu7yUTQUMkL
rnD31W4brMuaufRXk//Pfa5Gf98bpc0wvA6hey2qGLFURAnLf0GquVqreinZGCzEsMFhMrrBuAYT
watc2v535nTt1zHJu3afQhLPVmPQMr0vA09+NWmXJbdZrKWMa8dwnlOzNPXGhvX+BiRlTPaBJbJH
JkvDe5GUzgHwBdM4mdsdTXgtMTAGRkXIYn/MRuIzTp30PhjXoKxXhqMACySLU9ACyuUkYweAPXby
G7xn11PZ+GJ2GTqBgBDPzR6GucEi2BnfebeV71BBIxEXg6wA9xP50HEUZdNjxzQkmgvBjnPVB1LW
R6pnSIh961Ye4/TLTP+cjsHr2LcYRxb+/R/jjQCxQ4elzw1TYf1KqqjYV6ZgApVbj6HfpOisaNXg
JPlSugq+gw1BYFJoxFBbRxTZm6bY0KwT5r/vfYI24boy2+5GMdFh0qwqvAIGJCgxgOVR2XLuwrzW
V3IU/mfW5V7FZGfjya1iYFNtWuWTcHBlE/rnwg6L6er1neM8e5UFetEP55SHQVYqjRsG6Jx15YMO
ghlQBs0DOYn+W3ZrUe0Yncht8jjemHwrnN6sLzk8izEeja5872BNAtXV0lviRubzW9XPEsl3U7ZF
+MFw9rK1mJ1tz41fl9NekDxs6Nb14zeYEIBqZTDDxFSqGa249ASCUMAS3ftg6vExtbxWA93w2wPs
YKZ3ZmaS8qPwwBysoWUGUFlE5U4r02X7TF6nYl7RZL5kWoddmocrG5YdIQrEFOPZy8zauoGfm3Mr
O+aORlXw48EqBHbkm0+s//2HUDXdEmbbvT35PnGLLwnxjYmtPoLA6Mto44BovA3OdkxWp9GkrsVc
YKjQZg/vgego/9BjsOM1A7p4P84+s7izspcB7vCNYXGzX6mVMXXerypqt6kbVJ8AamATM6Vmr/La
bOfdzarCf90smgiyY8sYoEgyV6/lEkJzqCMtk41Kc+eqamnbawWlq42j2W7QaORzNK0VYd90X2MF
muGHKzHYgG6AYjESHTXT89wl40OK64Shk6wL3VfpjjD7C09ZUFFc6wMhvRqPg+Vp59NnIM4x0Wg5
tDpFGCWXmecXskfT2UxqAmVl/c/tgKF8hhE2/eyV99TTuDel0928sqATuNhWWCcrGVX9Qx5kBcy1
sBzCnd1zullJGETlZrKK+a6LlpER55HtKLAJU+qN1I17Z+SJeM6XwCyZ5MYFdfSzYfxJhGuRUBSd
6amcNWmNN3zzMjtI1bkvdb1mBtE/DqZT/5pT4EirhBl2iCjjtKyaCBLZ6tZogt5uh/0QD5znEW9a
BudZuOs3cLBjlUdGuhEWycYOD54yTAtkojQ/JobC4eQac/jdyEju8/109RORpo2x2dMwa3uK3TDt
a5dkL3N886cRtdlLBVQBNLkTVuAXeKCohVdV3sXLIgpu4LrK/Q3R4+BxyemaB4MFMp5IfnJ0GFMt
Y2mCd10B15tB1/m++J4zyj/sQrI4zRq+CmePpR7yQ86obbZ1ZN1TnL2Z0VZcVwxE2ohgdE94Rndy
KvMHheJn2fAK64aVCmeP0XQZPYUm7A5+SDCpwI5RUayRJ1XWBt6f+SB0bkGELQfBjHjrGDz7UbDA
sTIt41RqAYJOLHKo9l6RRQ9LMmo3Nksp74ZKd3eDCiCnutmSbExy8FEs296/50ZfGM5veMH/AJyf
JbFLFX+8mzUpv0uvyza5Lok1MQCphiT45VYe2MJBi9C8WsRii03PiIn7oWF/VTtu60BdTZiurB0W
d+nF9jMUAmLxM/8xd6G+xbnvD/MW05jrv/d2qeeNO0CV29ldRaYq7xevYATfZkowiibP3hnABuwD
R552gF0SVGJrZfnkbZOiT7FOR9X02Qk1Dde5GJxHsTAMOeMNYTh/31Z6tDZJkHCrciL2mm9DPjq/
/n5D/KdjhHU7opEVoInPce2PbS/IHz3L+cwcwww0NLNrDw59Wl4Df0rv//6j/thfYbd6a65QWSIQ
dus8/H63ajgWuREH7k5AypT3ku+vfQDV3JYq0tvOT4Zjnvb2oRczxoZ+aDZ///l/+VUJLVDguwUh
/5ghmEozKyGhc4zJl2grlee8yMTRDJN28h/aHn86y/BV6cZzpEcDHLKh/f1XzcoGmtht7rQFeLkG
xDFDJlT6vyxRcEFDqk0mwz+0Vwi7/f5TDB/geTDx5sLHWG6ghnSEwiBMC2XKfzj6/sVvR57zVi8g
xkS34Q/VkAVszqLALq6qEiScXTuEY70cCHCYAbplIcu3BXimy1AE4jh5Sfjj73+7v7qg/27mEHmw
KQD94fNlYQQNWzgi5WEid+AKxWbyaKP+/af81R3C2AtVC0aHiCD9oTgrhnrhJIU+w+hasXG1gYcr
YGMxT0n0X98hFOdpZtCBIEr1pyNip9wBT0FItCOPis1CV+Di46v7+fdf6M+X7fYpzDXwZqO69O9Z
vd90VCzAbai1XO6QnFy1PYYacFGh/uGy/bkuYt1GQgjD8z9GYG+ju78NHeV5SPog5WMMNJJXzt/B
pvDgWpOAxq/R9SK8070e2GmM+s6vLWPTzvDAVh5hk0PYjyOF5jSnvQo/6u8vwO0R+G0HxuEvo8pO
KIJmHE/IHx6RGiob6FkSNEAmzU+wkEBreQFvh4QtesiMGtDoIfunIMhfXXaLeNAtKkSl9k9yz2ge
Wl6pt5XOauK+btnEa8hqf//d/vJTmLmjJUevH5DQ76+6LodJsXK6uJfqcNvX05tp6n9qWPy5xMBs
KoUZZqiZOuLr/P5DeKHlYerzfiC/D/NAWcN70/bmyurL4AEykf7Pl/r/E/D/h3XrN7/vn0bgnz+h
qf9ZSf/vf+s/c/CB9y9uYVoz/OK8w2gw/985eD/4F4V3+jUhzx9TFLfZwP9V0rvWv1gAbnETngNm
50P+iP+dg2d6nuo2nXlW9YiBKl6I/8Ug/O1u+39PGmszJUhWMjzBvuMwj/OHVx5VtLASixPt3FA3
qJFG8aL6fnoDDomyZTDssyqk9RC1g9j+5jrd/+czfjscT9L1dhf+7sNpQ/Ko8274d6Hyj12rxJZm
sBTa2jFgVe4tpgpf+M7BcNJBklhbjPVM+dJLmdd+4jMQUonkBBC02ehlrn700LjXLdv9hyFcph27
2uCVY0j6RDK6h9jVTA7Eay8LGevM04cMxPV+sp3xISwj3F0DZHBrnSk3c7dsR5lnDDUlDUA4a3DV
gmVQJ2cRArQeksaH+9jfoDzdd9/Vaq/BQ24t2w0/dWVLSkFqsqztKA1Q5hzw1XrQ9UTRldyLoWdd
UnrWCHQgeDBf7eZPo0qck3bD/Jdq+0odFFngbjdPaQel2B7qB6YEkKfSEz4LoEkXuoqMtVCuabAW
2OLqFNpHcDQI+SOaFkFGgsmn9WDJ7AdzNtG7LNJmE1Qwe6G4R2mMlchj5+65A+fDpBytteD982JM
Y//uVpNdbEs4o1RVjaInGpaYNuT+oCjjqajr17njyNLNdsTQTDCVnFjq8BK2ujkEfVJsRoYvKABZ
2ZremopFRwGxbMvifg5L9BXEVra1aRa/QjEZm2bIEvQ2BTUOrKvD2RsCNuwKMRpbGH2xIg5+FTIc
mkNmty+TsryfGDRdl/3YbGU7OlDkJ/1NeXlFPQYPw5cudfW+IIo4zRwCLvDax+1cOPLVHWoLA8iY
vqikQEICRgjENako4JGFuc1pjzEx1AlmivzJuyZup9bcP7DdjPSmb8radF0Zg9tiSOuOBn3uO6rQ
OLOgsK/DwVbbXOT9pwqjtRi6u8jsNgz3URapJ4ikju4PVFPkgxK2c20sCaIcXZRXifSL9cI4VkHL
CW+xUkhCpjphxXG3mXCMAwAz6/WGGoJ/4qgdqukxLiqz/ihdFTwQqZ1/1aCxq9gt5/xJLMyDxT0E
4LjMb9tIax7PsNfC4di05vwtKJHdmUsINjVXUWlR14ETBB683gL9FTcF52Fx7R8Kutm5S0W75sH4
TkmH0heZe4BmkB5dEoory5jv8WuFP51QXWC/xMqK2o03ojrzEmPj9am8pmPJwYtLRp2zuJ9Cq1z7
uvFOUlsb5MbdjtPeUaXWo+hh4+f18uW37mHQyUa0YjgXESOqDboUeLXMMnO6tmY5vk22dUR3+QMy
uQ1LOv1pWE9SGHfQtyg7462bx+xBV/lrq+Zn/DnHJHeejTR7wqX5aGdyXxCri5x6TU1s5w/5xfFL
aKQa+V9B2bJWPEwleFon7Z6bprtBml67APcPBNxmlZCdLFNrVyUvc+StEel8zxyGxkr7Y85mdfEN
v70aEBOgqirnvreLr5kpNspDWt8JZZzL2T+OnJyt3toDtwaX/rN2UENVrgFdzaIQAH1eLn0X+1X/
bEbNhgUqdsAK3sqMsC1EeFY5NUWj6J7duUK7R6efampGPTZdvL0pp1WXWysuapbHXaacDeXRH5Xv
F7EhfHUZOGUfqrYu9xDCn90ygSCsPYGHuZA/HJRm66JOkX1ZHuaB+Wqp9t0osvCnESGgJLlwLKbp
eWJwa2N6qn0CqcpwXJW+2RrhQj9GsUPBUFYZbgMOhsXb1Cq18y2khD6JDPAjnEDMeBEf3thQ3HRw
6ZbFT9gRj9QhRawiVnvl380QbzdLDn7Iq8nDhs9ZeJfl2XPhuDddS/OVlPz3tYQ5AWXrAnCPU6hl
UMydHgOGqqg5QpEfYvaKYRx6OQ0Rew2b7WNpzavW5gXSJX6I8TwxRHBh2Hbc0DZ44Mdd6y7cZ6Mj
tpSOsw11yUe1aEhpAcxFNMmUFDatoXoGSJcDIZoLQN6NB8STF6hkhkxngFCWO1h0MD9bfIkhc8/w
EVd2wsrm46zM/XdbCGww/FZ557wVKHTzqHkYstvsh/VgDVFBp7U4dhQ1VqZBWNLos7hOOAJIilnk
JxmMLPJr4RhXHuonA8QLxCyYfL6PuDU6WGU1rdomkCve5XG/2PVGMaM5hn2Fx1tcp3E8C2P4JiCr
JyGA6ST9xD0VTzNV8iSLgt1s5qclxH0hI0wGpnexZuJ+S+c/koI6VYm4a5YwhhSPLa05M1l0Q5Qt
oDPHh5KXhQ8SAIjivOlhmlMAdQ5TOo0rtUQMANhri7FJxnYg/eq98l5sZaB6MIIOnc5AfauTqCjT
KNljcTnr2rtgXCp2rvjJ85WtNfVP6No6OCUKlhoY13KTscCfrbSS0MKo1JHQfc7E5K5Ls6fo2qJC
uW9apZ+X0Deg6LmPlbeA3K85C6uGT1sKZ15HNVqrsrxNCRrYXU3P5DUYcLOmKtwXizny++Md02w0
jjkZjt2o4Wj1w7xRDg0mwDqzCxfSixizioDuxzJPylMeGpeATho3TrmCKFs027GU6ZORs8agd9LL
5xgMj0lbv1rKv6I5d15hmerwPCfhS9j2cRnC7JqCFVmHY4gps6ootkbFtmYCZ1UX+hI6ZyVfQwHJ
bHT5mUiE3tfm7Zm2V0M736EkWk+N9QqM7MWdIV+NZRhHOALBAk+sflm59egMrwLd1FdVARednP4j
8Lv7BR0VWlxBN8k/pgtvpMWiXaNeQ5lE3IjF59AxMqfscKt68SUt7ERBQHU5n2Ap00hh4RTuF4H5
l3am7y5goK17UX0PUDFECklyXhcy7hXEfIMM31DQ/ErT6mlI7YMw/D2Nhfu+FE9ZQQm1z0+J4cYz
ZeRV1tzrwKvumu5pMDGE01bTgLhvPusqa55pFEtkQxizb1vaDB1L6WXQ3eCBF0wzUNfx2N6KbxF9
1DFpD3ZnbstJZVwb811nTDnm7XEu1S9It5dIyWPn1ruoi77pIn+kZ8fXCjcW9f9dkio0w3TTswlN
UybyjyykS9q6VI/QJh/TYD5ZA52kGvOUUNz5s1Enu9Y09zJDAdotFo6vjAgCCMs6xz9FCQ8m4bnX
TMIHSCxjwY0KuOEA0FpuJMDXIhymFd1VOIM3Hxs+rRV4wnu6uN87U/FruQ2Tq6Ib1kaBVEzM2tko
/ZR2jR3bUyL4QJ/xEIHr04zzwbdfUy9AfTDkj8WoEOGFk9ibya3/hSl47CcaKtO4H00bJi9my61b
gwke0ITHo+unuNqLF43dfu1X3XYYLGo7w8bqzWoXtow2FrbVr4wwdVZmb9n7vLZEbLP33tRz9q4s
scuq6mhUzQNih2A13arxlIs/og4wXaeztT9DuUsBuGIrYBEd/VxuKYVykfP0ewmKeMWUeMUQoL2J
pDRjMuiv/VA9MAZ/IauN3TaQURwhHV3NMvmpBTjaen5oc3peogsMYnnFtpltLrBmTSzWHmsTWth3
Up/5EQlRR0U3Ot0iDa81W7d9moaHJM/NeOw6AAxUgTJkabDef1lRkcVp071iUb0Xgf3KWMs+TZoY
wRArh13G6nZT+mV9wlNVAxqEYFyF8HKz8oChRIIJNC+G54dbpxYfNqFdOHxmFJvdzPJR0Woq4JSu
2hq1QdqGqIKTDqpi/lqAeCXQc0nzluawhJles+gGbzJB2BbVo7PLbI0RvjX31NVfgsXMY0egOKm5
Ua1ZveJBpUs70chf9lUwvtHFiOvau7eHaJ9L/TLpkBe6sWuV9zX7pzTti+0IzXdFV+W0jPqUO+ZP
2eOHSjNchmZ6shMSAT3bnGipT4uDM6P3SFFIOe6d3us/xZBsgo6/YaSHTP5m/mikmOhfL5/8rZ/h
lL67vXknGfHnWXZBETpou6Hgfw/r6sGZs3PXe3oNWdpZF74nyhVQbxVbHVmFNLDzowFhOQnTg3Kt
c45frSnkrq9p0fYmvh+ZPuMwynYCTwam4JISCXaQyYX7mo5iJSKLTg0v9hJlNi3MnHwcXJHHMO2O
XeCvLT9ftkDhM1TjJcsOo0Es9MWzUyrse2WxXjznF0wWOK7judDZxkdcTMYB70Ogdk6bv3ZO91iV
kn09S+6AFWjo5bhyDbWdSj3uhqLNnisnNZt1X3mkgnzYCfsp4rleEQjkwFiH70gw+4NFPHBXhWra
tqMdHRpv9B8k2+5Np4OuipPW0gdzTprDTcSytfM83RGFcn4K5dlvt9g2SO0pWPZNSzgEID5ryJKt
Cq2tlUWD+lr07o04T/dUIGwxjWPmRskPr/Kdd9MbaXSyzWiqFRDJ/J4TFfaLRktOsX02pnHVzIGI
awptz/5Yc5wbK06WJCycnyUnDdaM3MINUZTdr8kfbueJjGwkx3Xr0LqG3NCHtfTWk51x1d1YfbVT
0p5G2PN7g+jfphypQU5qGcjdKeMuGNBLoPApb8ZCXT1S7HC2SaDZNpLX9d9zO8RDVPoGxiFratd+
ZobbhvHE7QzI/YtBf3luaUsxWBrZyYvfyRFXa4JUiCjFOww8fz1VuF7pj836SDwWt0QWBEhhUE3v
7bxJnjDahVukec5+QE/7ZetFIQoMOgqmtE/rcJ+bNWa3NJIhZIVW/1JlZlzrpLJXUKeOWs+YNqOm
3o1MXvAChXi5CsebgbdXJvuzwdX37CyGCHtl5t6lxkLogyOMh3QiZ+HC9ftMDMCJpeWrvWKE+nWS
hvXZOvwOOq9/Lk0UPC3NAmm3Lzu1kjq9U45zqLLyNSTVQXghN3ca1rMRy7C1Nw6GuQsyPL3r5BBy
2EL9WZC3p86AvWWCocj92/rGk8L+FcWJLCfC17z5VmkTeUeoslink8DpXvIozH5Oyzh+FL52Dh1V
5i3OBnbPrjQuoDaMi4kQO+4wDxyRPNMojwjAR5z38fNk2SeMWZojCRVNc7WMVbAfw6C8xxRSHKzW
6wGwpnqLBsM7dJNHD9QSeo/iIyH147VvMq2nT79XbyhqIY9Op5Rj1a7pHEQgQ+rn3zGhsMSKPsqw
DS8D8GQGHfGJlJ1PW2+sKJq4Q/HDBX4LhNadppVw2D8SOKEpTGV9VThFcu+bw4I2YxDHsR/lRZIv
wpfqXPmz9XPh48fpLCW3NxNz3PvenXQ41t2qslNta3xYg88TbkzBvk9HdULuiF4YdPB3w4VETps+
e29pO+942VQPElfKt4LZq4OP85RaVWM/9oTCLnIYsX5HRZC9RKwk+26mU7FSvizMePZhublzH3AM
C7w7XU71vEKUU29prJCr87o8Rko/YjfI7Z/E+opvnCbCryEV83ZOpuRMdFliUszmN6wu6XMyBXrd
ll5wddUUbjIQthvh4KN2IYnEC91Vgjfakmxx0vKYNHV+NTGFnjl79tuu08Wbi3jxvrTN+hqkkFRy
tzCvxNenh7KfxnMGPv2jtHjp0f/3HjIrnHd2ac0nd4yGawRZ9oNXhcsmGZ39umxdBvOYCWh4nVb5
RYwMN638pW2+hl6wm2T7ehaRbO69iG520zv2C8Nwxop5bnGy5m5+RkfCC4dDH1iOqEmNeFwwkNEt
tHF7J33cmv144uCSH6JA+FdClWLN2MsCdJY+d7iY9rPAI7bPsAtvpen1G1+TCBrmcMCCR/QrRqIj
Pg2e6zVv1VtKPwig4/KfVq1K4mpMkhg8Xv02h8lywlju4C9Bzx7Y6iqm+smX5LTR+Wq2O+wv7JyC
TjfU7tMS9GNsexm1UpqOHJLblI9IF/WeIdpeRWOUn7q2US9Cm+7RSnBTGV5BlCcnKId0wp+tZ7J4
5M+qTFt7awqHe0QL0SuGWO+c2AEK56KdwXG0fbgemVTz46Zog0uOfBKGRuTpb41uerkd0/SbU+c1
e3+rNs4QG+eKZn+bNbuc5/cptLt6Y074ywCgNvbeSaxgPJboqcGUd416rru2fMmTip7vHEXVVXpz
o2EP3Y6FSAhoykgqA5aQD3SRQioL/PPVXM7hxo+y7hRMnvc4Yrz4qKgAvtqWPNhFyGGPqVSHH3HP
exKPeVVevIgwC2HQAoFWM1XrnsDA1fUYoiboQ83WwIOl7M7t97W8wZADa+ujTULF1YYd3tG6ubhE
C6kSsGfx7Jthccyq0dgTAD/UmXPb/pvJvZVhfS7HpdkFc1hwtyvzGUXOT1SUy6pVIv+R2fDS23ra
tS6GZBr53zsUPht/YbZaaoPqxMJdtsHaUaqjIM529HMMKgSSluw20huRBSUhV4otBmj9CtImH9cJ
VscLtRJUIPZkhZfBHTiLkpcjCD/7kfFBQKj97Ius+p5YlEE3RVJ1N1lBC00tVwlnxCnK9xlA6ucK
T+dW6aDP73E/RJSkmACx1x1psnQzzgMnPqRlycGNatYzM+1vjd48HTacnR1+cT3tSMt79+QywueA
siWvH2cYzs2Qg98N2HCusjKq0INYXbHvwEy/+rIMNqpyrC2j9KS9okFqVhchxuNyswFx1sqk5CDe
JvZmpNBzmpYQCQG5k7iam4mskeN+JKq0v7loinYI+JqjuxSeHYsxuUXz/Ln+IhXVH3RjJddJFO6r
wcaG0JyVWoxp8ETXsMwP5P14I1hCOC89aPFqG8klf8ZR5u9wNki49gv80+p2f1Xw56SfGjursdxD
IxkwW83C655kVY0bGkQ3wXM2z1eCrAZGNV//SEmYUe9a2qdci5b8n07tu0E0032KIn7dTEGPvqQm
II+VBfUP+VNiYg5QrWdpRMbBNKvhxZ6VcZgJ//arkDLse1gMX+k4Ry0v6Iiq81xsxLT2z4ZhxxYA
93Bs7hMgYnsjNZdN1C4cQyzR7+SwT7VLv+Jm7KV0n5h3pS+Ck6vNCqNMmndn2Vn2KSGNzS9qkV3g
nmhjglvu2oQzsmK5+0oJC22z1nIujqe7515I8dKmJiWnzJiW46Io48WBkSNLLqmChUMdWCR93OU6
BeDSOJAjY2qA8Ow6tGsrBh8oznREnnpGYtYjReUXDoPJafTH9sTBtNvi9hBPU2RYR11JG4+e6+DC
8TnNO8KZkdO6+tRFPQch5d7OgVkzx1aPc6xyqGlmQgZPaZuknBWMfHgWreO/FWnYkwNq2pcOYUW2
c6gUfyZLZhiXdvKC+uJlsJaJxRXvVTc3myyS3TqraGAxXJdHt01ICBq3Q1i36fLB3jkUyPXrMEj/
yonEai6z7dkO2Pt5KTeMSOttPYF0u7rkaa+hKQY8iiX6uNs61H3rW6/4IWVYcfJvsuyUi1692oUR
Pgzk/FZVL5ofSyGaX4xUiC3bleFlqgWPQhW538aeDNIqKNvqqc/8dq+dOjjI1KJwaxWlcWnstLr2
1TDcJW5rHHqvGNA9udm19aRzlshgVh1j/cCzTHGlKMUNpSL7M8es3OwwvLARZORBbcp0HF+oovUl
M7RpvwFhjLF5bt0Nx8l6i8gzO+QsRqeSfdELt8VXT6T36lKM2iVM1D8aKlLPSz9Sq4GJIh6Im8ts
baEU4dmqs+YhjOhSmBQ611bD/npsu3FDz6D5oukgd1Mz15oWizVvjMHgkenlEJkrF9LuuQJuuEqC
4aEbKJZZyNWeVSbMjYsGCmtv089E4pxqE/T85OTdwEcHabdj2E6uc8yJ/dpTafrdm0K72tig5IFs
yA043OzYEkD8we/qcIIT6mcw2QSnCQ/e+xg275QZ2MTHCG4Gsz9cgB9y1nKDXlFVqTz2c7JlwzV1
90lSGveFuTxHefSMH00/1oGoN+QplV7xp3qYUHiWtmCklpfKJInFGWSahlXu3fzoyeSG3S0tYhyW
hX6q0VsJCtpQPHZhR62hC7p1FabNR52TfGVtmc4uxpaLWdCLzDgGnfPGXV5Sm/eWQgLyAfzP5rVG
Pn+iZfgd25713CT9Vx2lFHXbLNkKKjBn26XltjJxEqAcxsIbD8jRT5ab1NexIFA6MxWwkJs/2h1/
a1W2QwdbuJcHCtj6nvC8q+Kqp2B4yxOXFefxoj4nHMgWX1f3hWey8Li1OCEBFPg3iQ3ynjfEDxgy
4wuLD7URTrQ7TmLswPChzVbYrrG8NFQL0eBVcxWuxtrOaKaUTlfHnZ7zvcMrCOhyXpTE2qv21ehc
66cfUHe0YbZvdQLBmtPwdOmWZdwUc4JPp+6bo+7sUxUUHbcJE5BuF+wNZ3S2c2kl9zkDEeyOsUHu
pGMYKmbasL4beroVdmvcVbn0kZOZmEUyRLotZTKEuXQ6TLXzaqp+HMv8syij4MID99YyXdoghp7d
uDU0rSqfH5tS+Uz5aGGbFgrHxA4YvqYRVdC0XIIY53BMoP6AKbuLy6lhYtJa0y4wHkdy4KexpHzH
aXlaQT3juD9YV0Fq760paL/o0Ab6GfK1A3qs61I2XOqh2wXd5D9pOz2IW46Lfv7CwXWJ26xY20H9
kibdi6yW8FAwUHxgb3Gc8TIbo7r97ZUyHtIivFaFuCMGjoCsOjstJsamOYXSXGm7OjBy8Vjo5qGY
ustSLDWXwqn2xI4fUkazXi1nqeKsGZM4DfGQGZ1/KNir+itz0uZbVFMNHQzybY16nHyJesIzzG1n
6GcOJFQBqnbnE5m9eW/qHziq5HEpZgfLm9+NE7zDwP2e6ymc2HNFaOdASDA/gGZjheWkwQOmS1yt
hoOGcerF28TSt8M9KmLiNc5blJcKsdiSxLTsbpUpMT3iDvXquBw8mqYOlBQOlZjGV/1cPPdzGE1U
7iGcasyp1EKm+qBaj65xGNYf9MQ5d1d9h1bKo2c0+LeYvXtHML7aAVQX+4iz3YDI3f5VCM2XMNsk
WLULW8fJMVgl+6x6KHnV3XFspTbcRXOzs/xkuRtZC3caGS8vrPGtGLC+9nTu10upqPxzej/YOkte
TemzwZ0iGo3KdTlYlHA4we1jbCXAF05bwPq8pIyxFw9pO7bTHrZyigu2K7lILb24qbZ2RYgPXEOj
Gdb+rZ0bWylDDythqu4lDJ0lVuNSnmann8+cKN2NmCmi4mCBTWNk0/Ae0W78Qm5POW2WqfowZ699
rEh80mKyhhhPyHyictyYa4/5oEO9VLnHY5H9D3tnshw3km3bf7lzpKFvphEAomOwEXtNYBSVQt8D
jubr3wJV95UYZDEsa3zNymSprJTAQLgDx8/Ze+3iKEsSEUed0V7wqh7uM6ltLlpUNS+m1Le0BCku
oCAoXfvzTdU5Jmb0GOOJOYyTBZnPIf9q5zCb3hSyLrRVi5IDWHdM/GqVyVBJi7InBUoMNu/bOc6w
j8gUGzRhpkG5pVUn7vtCJMT1JrmpeS2xihfTqEjESnWjGuzrUCOyQJr1JvcZ+y8BxMxubzNbJHsb
6tXRsocUjUAq7aQpJRrLGpVvjBprWg7FvKEUDQ6RqUomzcow3wdyjFFAOJJ9zAKOZPGSrOdBULcf
jMjiRMQMEzeFVETlQzabqS9KHsSirosbZVQU2HadyslgdpQjdaK+o89NxJFGnha3opSpyyLMpY6f
Z4Pp0ewtPX3Q0Rxkjtq4Zmdbe7my7rLMpp9lRGFySTB7cIjJ5vQD4gkANiR+DJSVF6wsb8wgtX6p
TRpfzxlhq8QoV9qV1rMB10KTCJ+xzOxgFQugM+zqq6TiCciMTvixlEmumcZ4nwZ44ylzSNQCfDxM
WeKG6D0Gz6RWSp5tDdMdHNfy3gyCcDshwgDcZnc+4tDgEotutQ2im0gtv2tF/GjA9ndLO7KJAZXF
ba7M5Rb6pPKkz6V6nalp51J7ie9tJKkbKCDSRVW05Nylcmmuq8rJrucuim+ntq9uhD3/UGOafB7d
wYoGVWpgVZSVKdNWUpwwHMsHAwauOifpoShS87rWU8u14pyoy1CznNcBJw8GqFIwL8eIVkw8xKRa
ln5hkWrXMtL6h5woIp/ngbYLG51o0zAnABNDfMQ4VTGPTltGSBYcsa/6nCNL1Sg/KimwXCbApD4x
Y9iXWDcup7y2d4wWQz+0ih9RUN1mgVzmK1z2Dd1YrlGnRkKHr+QG9KCpKhKsF3l+7jWKQx7sPN8l
KvCv3o7/1qq6PUhWlnkc06ejncfJFV1m+45Ru/yNaN/+ZmIKdIwzvAwRkeXMQpikrSJ5iQeSrBoR
pJU4L9mcc2yCDcspr8vNm1EtaEzNc9OsVTXhQGnZE5Y8YFmeMdnG36x/FCJVpz+0YRFu+1mL6EdJ
js85dEu20rztjXwxvpaEgAhpxhrhFAzjskrBkxIxPjI63Gkre8qjy8LpApfGunkji2XmyYGO4MM8
BtKeaslA9K7Rh2sFM3S4AoVt7Oh0KdckrZfXfRL1l8OUlcdkIFmAzYgoQEbTuouznInEAPgqzur2
FxzT6BH0ETFd3EFQ7M4g2V6Z5fcz7bFHWnb015CeXoQcJVeErdZeOSAnykKS4hmOWhexlmE9GiTh
Vw2QALsz+teg1iu3gWuNZzQtLgSp5rvMyZhgqgTCd47VfeuNubjUpiR2666L13JeKIR7YfVAPkKk
patSyQ1zrazs2rnRImKyYyfTvpVkbx6lqrDWQ2XXD9bg4TQN1wEGUjMYxlWPukEmX2tdoYXyyh4l
8zozQbKohsMtoz4JDsWsW24/ySNWE82KD5mOE9IU3eT2WpwgfViOyiFetEDTx31Tt8UjDUgkNSEw
KqRRh4JmzpViVfGGE216P89adzUZQ7IeJzl/VjjdbcJyrp+CNrIfzVgyf+p5sxQUC+ZbTca1PRrY
dyIlu2+q8n4gcJcEwOLKntp6L+fCuuzlma5OWOtHVe9GnwzS+jC1pbRhhK/SISL0hBkBn1XRRqV3
LWQBO5rPwYOVyOMmTcltdynDJF7PdXXVzzweG0Wj/WoMRX/V1pbzEoWRtVW0uiPkj94RwJ80uSV3
GBg2ozHzyPxj2DqdkpP6bTfDhRqqY4gTCpMcOeqx9hMbee8yHDg6ItfpuOgEDHcG3ZpKXSbuUjoZ
+15QZ3btwJxmMIjYNBmQ3SkKMgOibz1se8GPNB+XZ6scjz9L5D7XPQd42yWiLcP1XiW1V0zyCkHl
311OGRLN052QJ0QxithzHe2Q0o4jS7BTEaKYZf29RfayCaRwpk+qq9G3tO3WxL6bnsKg+YiFS7Xd
hhCHn0YcoQAwKO0uG01JLgV6Mc+0ScnW6ma3BGQyE6H+Ybau62gkIWoz55dsZVizYaT2jOhdXQSt
7zWnNOUxeCAul+GKqIty+g9tfUkMmjXVs7OhGd4i00QohP8qe8KYr99bZjvk24BMqJumDup9YHBY
8LRElsj3bct8K8mxE3mcN3iot0xo1+TCB3slUrR8XTL1CdVu3IqOWNSKQupuIqjOlVHQxmfEsx/I
mraFMwDkBGwuDA/85v3HgK9EhG7fx9s+iMI1gUhFuYsTlSdmxyzQR5rTeDoCC4+EbfXCtvsoXPUN
esQzSv1TNfvJz2GeODyI7AzHUh7MjREBU0ijqCMotk1+2y7+T17+P2+0zv+csHZ8yX7G4qX9M2Lt
7Y/8S1uu/QVLhu9ANjEtgdtkNf/OWLPUv6AUQRlAdm2pMBPYB//Sllt/wWDBecYvIPNUKKD/X1su
yX9ZMgqnBVGDd2ChRDn/vbqc5yHwMa5CuKxjwWfUT20IE0dt5m6cU8U3x/xWpry35a5GtJHB8Lea
Jj4ozj+j+ei8XjUFTh6tf1Ap6ikWKkCKV9DzlN2uLlKecA7niELtfhseSOD7PEDOOln4vy+jA+zi
RaNijzvZgJSTuZYPEacQetOqpRHnsm1RjLQeQSd6/Fymj2mG/XndZvt69lCixBXGSFdaXOS7+l5S
1siEzOwSq03AWIjEb3qgCr3zNcISFDuLGX1ct2SW02DmBKvwP4/HpH2hXI7W2iq9QRzQBQpa/4h6
0Z8guXlJf2ovTrnBnC1JnqzSMfWT3J1ep1eEgh2jitDXwZrSu4/ng+VcFOHtzFB8HDxqiQppt9im
s3sOXfjeZcA64DtRLbhtNiaiBdf5/mk1NDFhYYJ1UKsz7u10RrnqhIckEd9SYq/XyPLG9TSbN19b
DD77jmBCYrPj4kua0PvLYp43pjLkslT2oy/PJLnyPq/OIE+1E5fd26ezVHwcBmgelt6Jh0K06jTW
ejC7kbUDn1Bbrl5sovY40H4vxSs8hgoFldm85MVDm10qxlW+VNyJb7P8GZNS0awaDmB3jBLskST1
x5ROTyFfWepesQ5xcxULXLxzsBuH50m7R862ssRz2DPB/SGKM/vn049jkzACAVFRl130/q41U2SN
ORWOG9prxbwqOedaWeJH4cUwyaA6ynWa0LEyM3pNozuWDuUObTp+y0qWt6W96aurXPaj+pDNL0b8
S4p2Avd0Bnikae/N8AIwCOOIXVqj4HSt5NKBQsdRI23wuaU3Zr/IKJBe775eDSemsrevCQCuzLOQ
RajYJ68q8maDcUjN2SUCvVxp9ezHI866lMbLKugFuwUl39eXfMNV/rva+L3w4cksoZU4y/UlA/PP
akMzZprWMDDcUFePTvySxWlwGRn6BXUaIIsaYWmc9tuSonvdV1q0oRHgfv0zLIv85EfQLSoFbCck
4OA0ev8jlFoAB4ZBk9vjxWQmf6G1jZeT4k1gufz7Pf0fn4qfXYvptMZOX7b7KSZPJ11cLjjhuHYc
UD1ySADo49tBiaJ6kM/hzD/Zd7zFePUtpEEYT8v2/6OUmyqtnFWDC2EfuSiTuqFrR+5Arhr1ivr5
IbUsFFmtZyf2mS3/yYOFK1sYeDGWwow+ea+N41inOJH5iMvpftC7ZDMJMzzzjvnkKrzYoRpbCgCr
DwmBei+ruGdLniuEZWMXrEMv0FEsf70+TkvJZV8YDPJRBRA5Zclvb7o/bmMaa2WhcRRyQdV4NoMO
fEWRp/VwSyzRMV9PrgopNeiONuFidDrzkP7k3WBAolyQ/rysed68/xZnZ2AmZ1InYwbhq5JfatyR
LgyYEY7vNO1DA5CL1Zy56icPA2MhBi+YOK56WpnApdDREYezWxZjikZSwUKDo1eOX8wAMomJAPjM
yePTK/JUtWQVYogsn7htU6VOUThUs5uUPbpeBV0w8S3WKliaH5WE0HBOnPDMl/vJhuScsHBZl4Xk
nJr3qyAv206Mk5uT6tiQbBeakwHgp/w12eeMrZ9eS8esyL5nM57i8AKcLVIKWsENqsofJqa75diV
6JRhNk2ScmYLfnY1roSuhBqXp83J7Qzww4QZC4Qu1b2YELDSuIvXKhEhqxlV1td75LOdyD2k0uPE
tTxI369RVK2jOlkKT5p4GNbqCA7FyKJz/OGPHwm+gqXgPLY4ocJffn+VPpyHUHa4CtM23TOy70Kk
PyajXmNIj8+8mT48O5eARdiapNHo4NHtZbX+senj2tH6obVkF9wdjrrEHrZ9H4J6hmIN/AZZqzLv
WvpXaGLO8A9OSZjLEtHMt/RRYn15cJ88PZE/VD1hE0uBEb/OTXHfJvgCRn1R4KC4SVEu08v2epTS
iInaxm3m9p6x2rnN8WFH8nMQRLWkGTC+oEJ8fw+CMQQPOTSyO8zdT1pmpVfJ+mYClpKqJLvHZICd
ueuffnTKUQoBGhAG1P/3l0xq/KSj6GVXS3v6j33gDjTewG4iwHb0CAyoehP3cDYco7ZXvaP/KoTj
dfV0LhDv7bX/rizgvcKt5/SHNRkUxUk1JNNhQXoGo5IAjt6L8w6QjSrt5aSWHsDDX00hA5nM1pbM
k4yGLtZNIdt7w4kuiXWLzhSdH14CHDg5JKrgMOAa0Jh5f19k4F/xrCSzOzlVuLQRlqcxFJ7JrYfG
XE1qtM+r6NeZXf1hW4PFWFzyfPc6kJPT4Aw1NJlAxvbkygpCmfyX4IAQhk9l9Td7hh4terHADyD9
Rl5LhsdME/5STy/l9nsmEHLsVOl75FzGjB31anUTXxn7bNiGg+PmKVknm55Wq/G3qrsjW9jeWdlt
ELmTQuduV4YPyfQsol+5fTOkx7E9A8UHCcEde//9UukuhR/OO4rn0wbRLJlKMlbc0aTZ6vJe4vRp
oeC3r/Mh9Jv2uaa5K8yrYLors0Ngc2q9s9PDUPl4nN2a6IHhgcHdKkRkh6cm7p7MftNZT3a1LTjW
lhsc1BM4lnrDCM5eNcJlGCXlvMjWoVeb1+HgNd2ubH1jAJqzy7QLVnbR30jhTzU7ItbSqpcS+dzg
P4/pVpM9pPW04IEO4vzQnsbnTPX77lFEt1l2qXZbo79AxooRs/xhRE9j/CTmtSn9wuI56zst8fV4
7eD5ZqoVeNM3lMUAauRhi7F2heysaw7Qn5T6vnS2Rsm6uhtek2Sdx9+KAODhJkUtzzz73mLIJ19H
8yXleBbxOUBke07lWo7PMdvQDlV4g4qpLfyCaYAy3FvBbQ1FzrqwxIbyRbJ3SynaxGDODogxbHkr
ntvaG02k+8w23LB0xatyYQRrs7+SVT9Hd7X4o1a5tE+cy2R6NZXrKEj9uNvN4kce/RgLb7JWRXWU
5y1CJyuvVuWQrKBnrGztRTaPNeOclWpzGPOC8VB3Wzycgb4b43VhnylIPz4wWVOklYBAdgh5feut
/vHSsHk75YVF0QSH38Z4kxwoCRMvlPJHkQBKtHmun6maPtuiC+4Apa6tkW98coBKA6VEJ7zU+PzD
Ohe4Vmys0Oeey29dodPtQmVGZg9Ufs4SJ++kOsbINEnW5A7iKqs4t6xN9UYLVlAS51fIg7b8vWru
pv7bqP/U9L9bbK+i3drY51QZTCNqJHR9K0b2s3AXaS02vNgznM2gbCw1QmvmmvZT0iNr6z0hnqIb
5vfBN+mQt6sqWIFwuuHQomPcoww8dBfh3joSiRmZfnTojp3hIkclqBuklLMxjs1lfataKzwe5rQu
YpdE9PKGlsLC11I24aWAGtBvCTp18hVR4qsCkOCr6O7s+JZcitX0a/ZD2StqV8UqRrBy5Vec4qca
Uhmuctl4rObXrtwawaE11gpqwekybpHr+E741DSXVbRVFc/R3FHc0hGwLXiTGM02/eyK4Yh4ZMZ9
ivqm9snDbNtnA7UYrqzHMrvPievU2WVC+Q4qDUnNsO+IGhd1jGvuBdOUDtugpR1mQpmrr0W+L/ut
pd2k08+vn/0fai3OjAu0mRblkkB7GvqD2DqD8ci8CwNn7RqxeDVIDllJhn7A9hG4//xqcF6hSxHs
y5njZHWpZqGLVh8m1JzaGjGTtCJiI1uhwWBAZZ/DKn880dHypRcFGV+22LGnaeBN2kqaFk6TO9s2
Ur0clTNj5sZP5/So96w8iI+jb9fpOmiVW6fRz2WyfLJrKZOpZQ0Fwjjok/ev88SqSrxJfN5xBj6R
gt52C9Vpz+zaz66CnJL+MsUyJfPJVRq5nSEYwVUwSvtnjIsZPLA4dwj/ZKHwl8PClqFU882dVGxq
5ghNb0NOUJbhZ3NjIW/D5NopwSKXmtUzK+VjIbRci2YR9BeDxsZJWZbAyMuZYk9uA4x9m0h7R6aN
xmln1aF/DQq0R4TQVmce7Kcf0l5QJdxEakK6pfzT++/LroDVGaMQrlYMz1UJXVW2j+r8o25j6cwH
PD14cCkuQzAERQnRvc7JVkjEWIQ4W2hrK05/5PVaLYECZu3caxGN9GAvYvyvWjz5X2/B03fXMhWw
+WjMBpbB31tl/se7S5FmTR2roHUTaMmrOgcBniupubIKY1hbg8so+Fy6/Id9SGPFgvDMaYcym6P/
yQLVIlnpoVXRWDcqwJRSc5QFvKxhWk8osry5aJFcqOoGTTAREjiCv/7IH79Vwh65MH0dqlsOeu+/
1TiTQlTcTukirKfNShATwaAzIBd6DXjyv319tdOVy4ddEsY0nWYVtfRpcUB7yQxw1FauPF61Qxm4
Mo48G2/4quosQtNt+3tX/Pr6mh++VMafbBTSYOhUM7Y6+YQVcoKZQraAmzA2a7AQ7MnAKN1awtPd
VP2vFNXUmQX81hr6s1RAmkzpQ9OBQ4BFA/Bks8RGK0GnDnLkQ9dz7Ds4muXgwm7urVq76hsYmhUV
44AwrvBtZ0IttJPzC34jpOt5+J6m/ixt0V/O8vdI3CdK5UulH0OcN6qLvjzy61Qm3uBw5EWzjeuT
/9aprnvlnr/DYkKObx/OELV1li5/VMILoQQXc3n/9c39sHz4nNjqNAovOnOMAt8vnyUuHbVNWrhT
1dwGQ4M6scKJVY2lQN2FKu7ry314MNDDYeUsYxS4VrqzfNd/bNBxqACQRljhKQhckgFCCghnJeWV
6mVZ9guND3JuOb4WhX79X1xZ4fIUt9rSLnt/5VmJTYAndexOSfo35qfBWyxE61pE0oZ8UN9p57Ut
e0jlzlz44x3mI9MQpGNOcYBZ6f2Fe9xbrVYjzkGHAXsj7OmbWxy2ENevK5CsX3/MD8MIm3vLfYVB
tOSMfuiXo7vLKtg/6N6ylkFV6zaNaW7zdtwZgzldlu2IJRaNGIOyEH9uW7p2eK7n8tYaf797mIow
D12ijhaE6XJP/viagQkZY95APdAUvLjZDpUbavB7tPSuqkorKK54w+7zrayEd0JiesqENd7pUbsp
MixX/lz2gMHSQyd5U/qSlxcYdlcGMiYJHQQbpLiNmEwh+5PNa6fGHbriHJqnfq8E6wrRfpf4Qf3C
8AWQAJuJX9mEiijXDQ2OKtzN2cMQ+52D0AqqNTyYQL5YJBZRRy36j+dDfCUAXGm7M0Gm++Gc3A2R
4JfNA0PQhr6MlTFc2UbeHYCiYEaoFMwl8grRqeE2oXFTdu3CCYiiMw+0Dw/uZViOjIBGKooStMbv
vxE5MOKunjkKKAK75hzL3mgD9RUP1ojmK24mDxiT//Va/LjyeRMbNmzCZS7Mc/T9NTOY9EmHq9gF
T+r2fV/S/I6BAum0RbD4fn0xhhj8de8WHbEbvB4WiQSX5S31/nKosZp5kIbOlW+01/Ibzxb5wdA4
PeFYuUEkGUwev5VeC9TKjDMbsHIXgqYPbvJ0jcIXJ6J8Px9CnGIu+Wl5gCfxJ7/242PvXGUTGr2N
rfgSvCqrGdG7vYz9pcUSkrBk0mLdVREmjRVwI2y65fQ86tsUK27o0CJn4a1zec3BiF8rZYWrw6yB
cqx0CCm5m0SuU9OQofvgYV2zahenrtVvx85tHTfVthL6OFoZkZ9J2xowCcSuerVU3QEi0VVxrV3N
193AlHmV3VmPCjByGa/dGkYbznU92Tj6Rg9/FrY/Vht6zzMcszVmeeYfNLXUWzN0S3NLWEHmXFaG
D/miSdZdAxJtV7V+t4ilt9N8WSE4hPzvoNXb8C/1yXeKzaxupm6XFj46anPwk+9tcqWFe+UZupoc
raML9XJ8Gn7lB/M7yOWL4u+aPgt2qdC4Cu3VMF2AP1v1wk+1+2B6ber7Kn2N85scWy7wiusq9EJl
LzuuFLumvHZ+Rsf5zBP6w0tpWTjACYmKp2xlCvd+4Ug4ifQc4aoLUYhl4FT2mpzordBAKimjFu3n
PNNx+auhKzPN3Z1ZuJ+uW6YbLF6k9PwQ7y8fGyW2jF7pXEwwXtng26RZOUxiI7WJzbdlMMsR5BKk
iyhzEHl+5pXxYZvy8U2kAPR8LDyWH4pmPnBiNiFLTWr3OeIu16z722xGuDsX/2KI/sfh8YfnEHU5
jR6Dd5O8PI5Ongl2HFmd1Wqdm+hNuG2n4EiH3q8mA3XLlL2EHYshgQZ35umgLie4k4cD10UsZPNe
tBkFvL/JID7qBpNL5+YJkZOKUBf9Bqpy4iD1DU/tHFE7aBELBQ76gRFUkml4koiVNTNSnN+UaUh5
o8M80Acqeozzc2HvqdvUfD0bIvI7NOzrAEctxK1i+KdPb0I6aZgvWfWMMhFZvf/pZ6aNAkYDCVdS
fWiMfssIbh0P1Ix9i4Z0HMrHITnTXV6+ifd3jGtiTqSk58VB9uP7a5p5ZbdO29WUafW8mfGwgVff
g3M5MMghY3LKz8mtPi7EBY/KuAaYrcop9eRTiqBzaKEgiaLx0e0z6UcGTs8eegn5dX339a77uA6X
WdDbVNzkCC6frMO4LEVr4cGEojTpm1qmG2eNTEYcyUsIvylCx9lTFhf+15f9eFNZe1C6FwWRSavz
5GDsAGfEFVQWlEG4qVul9ZDbyEAH1cnLFPkpTfr8zNL/WBFqLJil58konNHjafJdgdPZqKO0dJUR
wwszIGJkBD1Nc+6DXaFKMY24bNinVY7hr1drvyBnYC2U9B8/ZuEULyotzqrIhU/PcX2VAmSs4TPK
KcZP8DR0cjJAgnEOVWSwVjVLeFwgcMY/DMem6/H+yid3HYYWblB7uTKGDCJXPDgJztpsDcvD5fP1
N/zxZfL+WifbpqL/bPE4y922lr5PNuf9qNeQQSIN7y7n7kJXk9pXAEmcua7+YbtyXR6rPArokqH4
fL9d87iAd9FHNAFDEFw9npV1IhXhmfPbxy3qaJT1HDF4UaCKPNmiWJmSUIrIssF6UazxcriTRuoS
uSyQGM9StD9ZuqRuL8pLTqkG+1R9/6GSCajUDBnLTcbsNTbTX6XUriehBMeBN0cZ4KCgpo4yy9ox
eQyZipx7O6sf387Lj2DwANTIcUDZ+P5HCBuGlbwcgRCL71W0tNML0JHoGYuLoAIwIDciPpTSkK0g
Ub3okyQR29W6JGwERC8pw0VDY4MgDbPx+t7oV01CzWlHWD5Q6IPVjM5FKXx8svEDW+oiQeHoxW17
/wNj50k0CDSQXhLpqhI11jwircwGW7w5+bSrBtIBgCJ/vew/LAyd+TItIcS4tNyN05Q/WwpyVChJ
6nZmLPyySr5LkD4c3XrU8tT+by6mUeirNBg51ix74Y/jZRngJhZtlLpO3IS8vVNmGqny3FfVpmVu
+08/GfpIwr85vLEAP0iN0S3JQxMx8BjD5sfiYNmSl7OBZuCC+zX/aS2mL9uXGpSu6dLZP/lkQQvw
XsrsyF3S3mwTxX1ADpxKfUryufnr60/24WW0XGyBj9PB5HF8ursmaUTUpjBaqhke+FYCe6527JdC
RHDNLAHcZDDPPKWUc9dc6rQ/vjrwx7olYrohZEXg2DbTTVm9cXl7+Qn/pkfngjF2rfipYo5rJWq2
YaQ6+5TSfV1kj/PM4YwIG/1gBTZ5VJp1RrfyYfdwTxAL0KdhYGTKp0K1cSKKhnYkrMbKltw+07Ir
tQOUHGzMsp9cJ42u7Wyodl9/E8vX+q7WQtyjL315LrucYU+r09EkbEXN8ESxkXaghn4oztn+/9sY
9d9XsekGaWRqE3tC2cNCPlVT2WiPQlUNwGxnEQjcuETYG9GelvPhpuVf/Sg688aBk7udpAl7oKP8
bNP+adLnQxRNiM2HudqpgLp48Fa7QR7LVaVot7jOkzPb4P1L9PdPSkYLRQLtOpb5yYmsL4E5BBLu
86kyj5qD76kG0dy3mJgrzriO9oy/7yKGFHbm6z+Jy+DKJJjQm6RGgZT/sZ0eFaHeMw5iT8TdFv56
CH582jaQXfypbNSNjCq6NVAUB0oYexPov3g65ESZGU3zPRzmh68Xxsl04e3nWZLj317raCeNkxfu
mIAKkxuIg4DMTVerNUQmrhRazQLE8IawLDdz5+CnNqAdESh8Zr++367/ujxNIwAYMlXyqYIyDnpZ
iAV4KFpUDROIM2lsMRPI1zUctVUrsOt//Ynfb8D/vSKnNIOhLbbYk61Qjb05MVRgK0AsWMnGbF0v
TODSzl24V9oWn+ROCyzj94r7P/PR/6jLWfg/m49u0Vy9/Ok8evvvfzuPFPkv3kVMBZj4qJw9l5DT
384j4y9qoaWHj1ZSJo58+X/+N9XC+svmtUyTn6EYzLSlx/+vVAvd+IsvGKcQPUHo91R2/8h39KaV
/PcDjagAhm4UG4tIm6O9fOpL02I8o28phqo+R0+p7qRrMLYhOQ56QgqhXEN5dtK5WQsVa6aI6Kvh
mbOu8zoLSPyqZRDgCzlGCdtLjrrA48BaVMCmdl0ANyPH9gBGNwsvgCyIY2h3kK/VNimPRczJNJ5N
/Ygb2DN4ve6qkFhSYn5bsR9jUBnEELeeKVWwoFShDAcDA/ymD8x0nzRdB2WhnJ8JX0AKBcCu3UGO
nQ6h0IwDii4EHGV8HPnTGyb6ZLsUAmxm2IbNUxcYoxeTduyrVXWTEZYHYqJgmJoJYaPNikL4Y0Pi
Za2muaneA6OkggUfF8XGplY1pCcAKsebBBXkihOyA16sVKlda30Drb7aW103bLKw0PxctcTrQN6r
3yCGIfVP9eQyxhyCHYx+qZNgbMLBPUhZ50HPEEcFpOFeyeq0WhXoDncDXRaeUZEtoOJr0FvHrI2e
oGtLP1SJdptSwdoUOdYTQ4lBcLS5TmtVGaXnGfzUD6a3uGA7DS85Y3LnOVS6dN/EU3Xb9iToAeTO
toJk6V+wtMJtWgiALiRTtFE/bUVZFDsi9mj7FoW26Rq52Np5Vd0PDXOeHhXIMdRm69BGBl1XndyJ
bQkOcCaMKTMOOJMVnBrNzCzCkS61GEMofOlyAzKBd1KZwDKINYIVVrMUmyDxYbyWU4XT1DB+lWFt
HkTTD6s5KOebWejGDSGOaF8qPPtlD7Pahui8cZy2PYiZjjFiDXNvEl7tE+1bbC04okBBiuYeHNzg
ot5IfUVV1E1dtEA+Q6Qkhh0YLvgZ5Y62Uaa6Om47NSeMwDQ4dlQjkPcmUtathjEcQNSm7VJSSS0A
1WrJoGHSGbjQ+H+k71X7gDtw+0AnBDxfW3s9HPRj0QbGGnk79AEIBq4VZMgcc8NCBjjnuyhHgVY5
Bj2Ewdmg15Ifljy0O90M4Ns6CrB+Rw4iLzMz2+t6U3gwNfUnTEbRtumksGaWoxaHwClwAdN07fG+
2XO51ttEeYo4OhHnLsRrKPQJuLIGWsceICu11agQSWV09Uou4mgTZk3ALyCphsKKGd3B6gaWj+7O
mYjN1dRU80hS5B8Zbs4CHh6Kpm4cIHAa2fgdMbC8brto/FGokXEnlrGtpDQ48DLtUmnEIQtFDhZS
UTaaZChXjt4EXptN0mYwc7qBVSSTYsEt6oSpHOt6NAAg5tUWGGQEZr1pjXHVMsmxVhjo+4d6cGbk
YKjTiLvpn+A9zfcq+b5uIBBI4jsmlGAkUgSik6tKjbw2lfSptFvZG3QreGSrkpyR2NlNHgH/Cxxr
2xsLPhA8WE9AZKNdjXryLQPDQDbpGPtSTKpK0KM+1uGv1VCQGVfU1L49KLhELEikOn0wVTj9Gk22
q04T1t812PsDHEt9nStmi4xJBSig1QENIWjB3QVU/VGi7JCIc+k7GkZ5OLS1O5oOx/C0TigUcyPA
/NdAOQSnFPSQTYdmOkZVOf+sLUJeVnpuTpsK9gdqcHP0WxtWkTJnzt8K0gLX4e+DyDZ1+yLLhwOM
DsA/CpymLL1PJd2ooPQkDTBQqUdXZoM8c67icgI5I9V9+liz1S9L/K/J0v6Yb0qpOEJ11kmtATvP
qwwihErUarYegGlAe9SLuxEeB+N7OcTQF6RtBe0VW4ojM85BsQn9ZnCxuHaIc3jcZbXA3hEL+GAg
Gh+yvjMPc5ond2pv+rkz2BchU3QmRCUZripLF8pNshnNAANoELZ0cJ1wp+lRfxEKUBhhpesbFcoF
RwvxCkKAN1af5DutR3irKGq/GrHqraLRSOEbtaBtMqyUcZPMx9hMhCfiHKYkiazw817NtHkGwLyD
EPIEsONSl6NbU4IwADwl6X3gtCakHwXAjghHxItp9UICLBAIDJQXqLz4YTWt2coxGIBe68jsCEdO
AxWksUMyt5eT02tPEpWvF2Z6vo9ssmm1kSyfNLam73Gd20C0OLbVaZ+t61603WLYeFaz+skR02U6
OFd2xwOqEc1PBoON36nLVNCs0FZEjI4QrF3Okq6vQ77WXQbyt1t0lZNu32hQOXxVGn4UgxQ8di1Q
Brh5sRsW88xr20GMCPISur0DCArQh74LEt6NEqfsb2FA7jgqd5jGpCPckM1qr9o+vejTJVUCSRRO
QRZhvoXoJ99WwmLkPJcJszQ4x1CV42AnoEpt2pgmeC767BH7ADQLW5k3tknogtzGwTqwrfKpr4jc
dkEYqavKKs2dolYa4E28MopZxGg7O806wJo3ADRk6pWT5fJNU0UWMAR+1CugoGBUzXZPrvO0B8EX
PJRiNJIDJLrsegyCV2UYsn0T8BIzy/EmxGhyKzF93RCjCk+57QxEyZW1c9KYuOTOiJ5rgEcO2SKa
9JySeMRBJUBtLBfGzqp5u/BctvmFsAMWpoxtyRgPhjqaV+kkT8M6zBQwUONsvRRqdi2YIwmfsmpW
iANpiyNfcYBMDhDR9TBP/YOWyo9tyY4aAVSuY5GVIFkZeCd9mPllwywPBoZ2T1wKYeK1MCKYUEyl
iFrHDlI3FBGg2eEgk59kPlVkerM/tOYA5j44mur/Y+68ciVHtiw7lUR9PyaojALoqg+n07VfrSJ+
iKuC0iiMmtPqIfTEenlEVr+MqKqX9fqrgEQCgaspzI6ds/deRX1FbNxwp2LUDEDumnWiNYQxS49E
l8oilMn0J+2d35EwCkOfPPYVIqSv4iYyjnHiaUhbZxAaRNGZQhF9zVT+tADJBFKgWcaKRD+CGOGG
JUHfRMvG7xNmcHW5qwZ5Hr2MrCy38OPDYJMJrg0IvxhVgcjIextPdZeg3h1UHoVj1NtfO+BMRJBd
8szKzMgDYkHdj9JU084rfXQYUZ1sl9hbCJsz1EM2eD1biDGbqGa9KRgNHWFso9Udef2OWNP8ycQu
yRyL9P8iQlgLZAEzxyVBw9SkR858HG/oiWj3eQKmJq0iR8MK7tRPi8qaLwohqX4qvDH6LKymN+6T
qATRmdTusqmK2IoIO3O/qhRyNiPPlCTkMk4RZrhNiQk48x7tqv2mLO0b9HHrfvQjb+1JB1kF2z65
pl0tX32rvpiwC6bkuej8K2W7PRWI9J4WZ9GyNR/VDjSjtoaXFFQkSXVv2y3ZcxwZNs2QL3ci41Fp
IMDyiwPD6jsADLMi1RecCqQXacq1LaZu03HDrwlMfLapJTeT0KONjGnKgtnIPj2JudZD3rWnB26s
XSfPd3pPM4U70eymYVkeS1Lbw0F+bRh/ISUr8XHo3Bs3zQG8U4kRz0OpKraG/OKWyOjcND3ZYoGx
Qaeq7rThNevEVZZ36qYt8nhPnXKr7GZTOPWVUsmnWflYLMu7Rvc/y2K5Syf73coZfhPTsSPw1DwJ
iiUC6fZF4d5EBBaF02zspwWduFuCOmB0wMqZOHuFipJcmHgKWQjzQAlq+lFfF3ayNedieZuyKGHZ
HGdKNL/LUL0kTnuHUd3wd1Fa0aciB05qt5XbCfcW++G7SwV7a2pW94CEyEJ21jlkEZlzjGmjhXGk
F2NQuURbLsSH3kcSEttCvuW6bzrvkLcEAY/LuFz7Yp51ggIvAXtkZjtHb3HILHMVWiIRa+PtqPcx
8oBC19aJozLQQnwKacO+MuazPtbaDu9PirZ+4bSQFOyuUreTvRYX2o27AJQKqr5bruxiSD91RsUc
uUiQS4WqrpIIehthQ+LGNhUZjTW5vcRjLTqLseVsyTclQ3jaFsRNcj0JiMOA3shkNfQKx6uN8H/B
ZrTLR0w/RZQN2EG4wYIBscXeazXHrDO/Z9xPZ9mBpBnTF6eyuRAE42n7kjAkam1i3qN+Yjgs3ZwT
VoZQASz8KjO9O2i8JSPil1LGhBC7/b1MF6wv/SJ3jhWpjefh0IyFeyhlNx4SC/rbqIrhNmnMU2E3
N0zfYSw7cfOsa8q6a/K5WfUkZK3BmCRnpyENzB5JbnSzQm5V5sZ7YWoX6oy/hDMl+LWbeuY5MSZz
00jH3ooCb8+cuc1tJnm8F3Mc9z3IGiqL6TyI9NYVg3Gyu1Hbj/VSnKOLR0DXS5yyRMmjqurSQd4t
3fQBtcLYjb0+YnDSzOqC+CKZOu218iR47ciSbvESpMmUPrrmyCsbx/6dMY/5cz8VuRl20RDb4Tjq
7YPyfBKqHenbl28g3VOc2vwvT+NbYpnKKZicsg6JpsOHYrAigPtwiGGUKkjs8iWmm3plaDZP2xBr
w0mUpJ2u41p7UZWXhVISeNRGhX7wjIoo4mHhwFpYu9yry5tmUC7HyCxGpxn5ISucvBNi6TaJ0hdy
ncl0lDjp39TA3D/rNB67WQcfWNeyehadAL/VTaxDK5K3V/aF7xEAVQbs1HjGtsqc/B5lN3ZDV4hN
t1yyqlwU+WlmP/AwUPz03awfFq1tCFurbRKFJq3ZQ0BPQ1efL43EjPubNC0pqiwsl78lWWnRNF3L
ufPuYfdRE5pp671IHowj/J6OfkddQ3+DZ2WpGYvXchGQ95P2RuzwjEujTb/Bn/JeHNq6+1xvp4e/
VULC1ACUjWTJSC5vVwvgKLJ2MJYNtC76qwFG7/g3ottIdcJcutItf9jpjY8ljDDSKzQjV1naRwHe
w5hqIb3l2JldkTo4/5gb/1OtuYdK8t//unzNe1WDooyT7jsQ9e//Oqfvqmqrb90//KztZ3X1Kj/b
Xz/pp+/c/tv3DxMSc0HB/vSPsOzSbr7tP9V89wlo6Mdv8cdn/nc/+Nvn9+/yMNef//ov71Vfdpfv
Br2n/KkRdxEl/IPG3Wv5W6DStvs///vttfht/u0q/Rw+2//wHX608jTH/J3GNrzgy2AJY+7FDPOj
l3f5kMfswSA+glwHOjOMWf9o5hnu77TWLlPlP/i19Pn+aObxId3nUICDAXkrs5J/KkTo+3z67708
cenyO2j6zItVmLSdXyniWZ3OBjhjSlCty84suPmdVVrEk0k3Nm+yKS+2CTibg4CUGYeWQL+xytqI
ftZI+QmyT+smSZi9wfVOUs7SRv6UznNJaV+JGXehQUT+aC6sbVJI7ViADvDiYXpjzu3UJMhhlMFI
qj4Z0vTrP92Ymx9/xW9lL2+qS+ftX//l+yTtlz+OkTmEYJ2pC8JYruKfp16+U8V+SYm+joWTvvqI
0b6R56id8AUArwEnY1grvzT2mmNb974nadiRwZu+LM2wt+mmdj/G+P/UK3Vdf5b3nfr87M6v9a+v
w0/v2fXwqbpeff7GJ7a/bfry47XjWf31a/4nvkKXGdc/eIU+1Vv6c/P78gU/3hjT+l2nQ423g9Ev
je7LOO3HC2N4v3sGExFENZcMrUsU0L/3vp3fmZIg4iMdgRcC0cL/e11s83cTATj9dDToDF0xov8T
RGfD8X6ZGV40UgzzeHFx2uPs/tV+laZt6pNd3gSUV8MhTXKkzUUlDpoL8AG2Vf9MFDetLwJwV908
fbX8isw/s1PXXhtFp3RM7TfmeEtAHebBB5qT5yRblo3oFxse9IWGkGCsezGyqt3WRVQmR7w+5Y1v
dsVphHb4bYxt/VYjmXfvX/BMIsrVndaOzZWRZeOKE2h/gxSqo5Hd108tCVRBOSaYHkQv1ubkamHe
pW2ofFN7zDqygzghxPvOmHG/jqlq8U5MDU7c2b63Vb3QhMuzt8olqdFN0nFv0dzcTbXsbscZStnU
OQK9bGJyojOWsGoXuRFOkp+qdjwjRryJaf7Fk3tXGFFKQo5xD/0afijxAZd+Wc9lsKJXEEaoVisK
crAISJNmqIG1+RGNkt+dgV9Ks7ouqB+kiyk67zYZnauVRXyCyaTYiR/HubrTBIiNJBbjTT9fALz+
GDPJisfxuVTDfCpLsGWW1Xef3ljbWzKG5c5YTIvs+9pcceqe34ws0e/hmhCfPtsP1YJhK498KyDN
k+6jEa9JIr3KCDzZLixrtwSAmGdGZLS3S33GZd07O7fShoc4BcelnDqmZKCyPyTN6ARd3vZPnTUJ
oKBJMYWx3fjXnHXfqZLhHspqJcHaA/GUqKU96t7S7aL3PhmSrWys7hZWMBOJIta2NYlK67q2OYxF
xIxW3Y3bdi/aQEMvYVI5ziZN5AlEhozXk92sR0GUatNPT3GNsxmSBYDY/g0f2J3IrTSc8hxClFkf
vBmOUScvka52VoUk4R/JNzk2WsKEQwRFrd6SC/Ek7uM8LOXwOJgeWsg27pOT1rTMZjrAweiSDNWj
13GqtZszkWnc/ol6Jj8aiTdih+fqrBjZrlqytoJ0xkqrD7Vcx5laZ2kZjs2H2XC67f1lpJkcT3RM
DhHBBkHcWm3YTGSIKs5ntLS4vEkUYWNNwqkc8rPyxx5YK516p/W2HmTbVR1rHt0bzd5UxIiZCH9c
CDv04m7mkaQYSIsOjYFgdmfgtpd0UWIlg0xYKwPPAlHVG9riSMjMlUHm6qpvqmnXmGlzMAf/Uym2
jku7w806UIbZtJqsmZSDzp3OyTDVIfOOzWCSXTSM2XEw+3y99IIXzkoGuss5Pv3UOAxFk6wmQomF
IlW0Y/fdE4ttXbVVfdUOnn07MemhBdK8txo+qGGsrrFS3pYmtMGi49g6D1jzW8NeQtfVXicybE+t
k2Z3SkfoTiI7Mwe7Ckwb1/rEaIDjojN7gW7DYORFUK8LEUFHlXj2luaTuyLlPcjB1153HX9RnSU0
EqW+HQpjfOoRV276Cp1yb4pz52lcq0Rbl3V5cNsRLp31LZPpXkFKPsPOsp/yEhdnXVx3LUJ7b+bs
oTybHuI4vpdzBP+v0a0nTCvNulcktvmNtsGeiMrf1l58Qos3pSLxSlfJQ7RckrHJkAdDsXOZSbVr
r0oJ703T+smerRKCknovkuxWEFR9k2IrSHz7zB6/x/PzxOFartI445lk4Bgl6QcMvVe3b67EQIPL
TZkdOHihVrKKdhyMs4OgO8yj7qi9VuTDE/h5ecbtAdHK1S7Z3o27gYaXv1vMIk9pLEGNTcXyTWVV
vi6tAuBc4cRHWrTtts8dlrtW1+dVVmZ4ZQzg1HhQik0LERDOb8H71ABgsE3CyNXs4SIYM7GZEp/V
0L8kWwAo2MqZ1mC+xE6oS+ttGW3Iz2MEcscupy0haN5xttRy9ActuZtd1/ya4jLL127SGVeDI9V1
G6XMmfLbyGxqDuHoLTaxvZwLeGKR7wGPLg0n+XC03NmBL8leiIear1zVqk+0XuJz4rYd8sW/NYbM
Dgitn94EkJTXuc4vZNroyB9CF6iIzXXcxIxi0zEcGmHslQd/VrrpR9cZCMCrxlprKKAgii/DXW3K
4qmdYU+bzrLnNJhzTDfLW60ajBS4jo+NiKPQizaJgYhBuMv19HV2y8dI2vjrs0XjlAn3fmjydzIj
OYGmnQwaorOJJiyI3Zndxnytk5QpXq+Z7VPqJehLwBLBwKTFZW0ocrHNm2XT3JWL49B/GwvN27az
Zu9pX2lfrKEuT5QfKOpygpsfbBJeBFiruv/iQv3Z+UCTbjqtH/a+n1cnhn3augVBBqE6lQTBW/Gg
TlbWxvQ3ImU+1vhib4bUZBlIcSS/9boHDzaCxLAz8qZ+YlglHmxiwusgrxOwyi2AFX/XVZH22pCk
fDeYpqIB7ZV3JiHm95QiF5xsCSjJ6VvAWHGEGtLC6aKzaFW+mK5RJy3ngePtAeZUjb5tyR8r23jC
mscj1svq6NcTEOZFTa9cD0JiFqepPuelhpA9g8ZEoCPndZG21qM7T3jCMiJtQn2ImRMbyrrJS5i1
vhdMbTncmb0IG0+oADUCw4LIvyeOctVmkEcVyQw5zROrioK+G7NN7xePDt2dbylGgc0ME71t520h
PjzMOFDStp09wA5e3oj0GCI3XycJJDv6xdF8nRYV7tC8B5qbjXvbGF49pDEcNVgo4Ldp9dulXDxa
Ve/fSNr0zWpaojbwErdnRla9NgPw2zkmvpzH9yyafuvjDsvGlP3L77CCLLF4tI1+XFNGWGe9YDnW
c5wTiFFXNDuXEElhe4vVzHlUvE6SxX9q7jN86MSt2f5NEpfta6p62jM92wxASrA2C9ZoyUxxnxDk
zyNI9Rd3NWMZf3Q+Hbd9m0lufiyafuTiSLWt9d7+ELOgjYatmR1USWbpFGltYxxFtRT3Is/dTRoB
SVIT4Kxq6bduYrwRNPnkW12/ZihaXlWEEezirGFVryJCYKJ0p8/N1uS9FLSSYq/ampHLKulDhIML
pj/RrTHViv5XfGQTKj8HYvRXchnx15p1vNWjFH1EVmTxR9Pmr67mqWtTGkQ4T+JkMSe6EzVtOtLp
khsDg8qXRg3DsdSG6jF2Cut67Lt2ByMX9pQzkdM2TlgCii57H0ofsXiL4wuqjPU4xgWpTVbZeN8s
CVQKo17jML2jnK0qGp90cwgiJzt7IFnpoOd9tQb1KUaCPlHQ7GTkpGGmJcVNXClcRZUJyawlfM9v
s/ha94Zehim9ydA1e21txFEfcv4WaPTT236Z3WdhJf4VSe4goUU10+UfjOrR9RyyNJgB9voKhZRf
s4zDKQjtCvbExXCcmJgcvo4zCTxaF7pGdO8Xp9RbGiQlk8Nbgb0aIC2EipVjedE+KwbjW2637a6W
ydFNre6Avts6FjWD+wYBxsXWJvdK1f0eYb35TOMLYgaFcLqiK+gXgUCqjRytab2Vt6Rp2EOqnQPO
Ru1qKER0ivs2p6+sA4IHshQZB2VPF57kYhPG4jJ/4y21SQWP6UujSrg854x4669qIm8Od+s2Tsvq
ZewK/HTLnI4S7CJFsa6ToEAVBSKIq8wUvS2jo+RFQzqYK5tB+kWiruAXjiFNUHJTGtfXHnylzcte
c10CvfW59AA3C2tXtw15XUU7XSxyS/88KlqujWfhVrAdNTM4SHv9oYxzhAlmm1764Bkcu3Ux6hEX
TveejK6FXp9UTRjVlvswOzGE186P87sps+RW8yJ3w/gSjNFsw7ibHab5FAdAuWsPGsl8iZxqq3x+
KEa3DRwrk9es//EGgVMctp3Sw6WAtRlpBI9bsVCvxOHzQmtZXn0ztXZ5zSvCTjpGCJupah6GtiLa
cfQVNsGSQsPuqObMzAAbHjXWlZbsxDI7JynYk6xcyStb9eqQlXXxYHIMYGHiUMcGgjTA4hcYi9j+
ytXp93hLnHUyFE5Qtdq4qTH/nhAyf6ktXcCi6rSctnoqdsIYln0voXORv+SU16SBmbsp6buVhXgq
6FRGqWJpSIjYnA9N5yzbQpP62lOVdhw1Qk600QHL3JJvHrHzheCUrH2ZJURoCFsLk6wptaB2e/nS
guPbZ7XH3AITEzsInsfalTPS7YUNVVccWrYtmvFnZwRUs+bAekdr801eutom3BF/GDHndtiz4XYz
kTU5J8u44ViUTDpLT2fP1wnU8yCpRo2kFU2DU7eukUYm1t2o7IPXZiLsHOOGA8PX3v+wphhAZbsd
+tHfpzKlxiWqP9XHu4oT32qwRv/gJ4xCp8hO9zwf0MS7sXvhF/0SDaUIIA8/ayM6JFQW3auT259j
lhyHMnWChZa0IZlXehYoyElbkWspV62bfLMEb4Sm106AqpUDgz+I0M3k8+TV7gl83JPfaia4lRr2
j4zOqmBkx/G+IMXfxgRL9uJumTHMrDkXi7OeOGhZ+FeZi+mxmytgvR5YzUonX0if3Ijq0ILPXNYr
jaq3XTLrZPcAQUsDwqVZ0J0GdLyU4l4twKI15FHbxhBfhijxXlgI892Y5l9tp7SAI2g1GVxZamhP
DPkIEDErseXWV+vIbMUOuOADVsglYWlLKS/8jrMCB3q0dnV5h+6LsavBvClfCdMttrGvZ1nY6AMo
FoBKayNysi1f2IQMt+7TbHmfPQyQidbhyymzfp0NdXTTuFCG88Z9slIEeSuERRnsy6x/ywZDR7PG
LGDFqxNa9QTKOINLZU5Qqt3BvzP9gVORirxzw8HI6zsIqrK4FnRtjlaTOptmRi7iAM4RQuGCdZt6
PVmcjiAmMYBBqOULCsymu/Ib/z3rPVRmaBDx0rfhpBGsljbmOkcVt5695hEh0L2CHxiYDUGSidF+
6Tpn3HGo5HkV3I4GdMuqGZxh19iYbsuMDWmMryI6u4dBzMu1MRVfF1sfAhcV0K670IU5vOhBL1sq
5/QKQRK+aM7Lbs33ML10S/AqNoEZzzDNFTPMYrklYYEQlJmCB109BQg/fWiN17TDJqnP5teMuMOw
HNMgW4Bt1QPDA5++UsjdIxhZY2jvDZgKPTKLVlWx3Bp9ed8Adm1qliS4Kv7aQtMRNDZpGphaTuy3
q0iL7nPzTTPHYWvrYt60k0rfEMn1MDKjQzG4X11ovh3lemMYBZM2NuMqN+7ZK9rrvoDjLOFCBTpS
lrgf7WMUmcueofDOdKI4EHZEKFx305R+OGOIlqM/7/p80Ok0Oyt1UbrV8UVqSL8vICx42BqwwW6V
Y6eY+iImoCRegMhqn0dfQAvJ8fozq3rxUewFZZVtcxRS5BdH55x6fFcDZyUiPUZWI1vQjtnGUtmp
kuqjJtsS+aXgpMrftZ3RmB7g8L5YRqluZes+IAxlEF/AY2KF6bal7Q0E3HVEzAtt19tNu+eIrvKV
WxE9ykA1KOzY2TCv6pD9dXPYS/PWV6nLWqoZbxzf3nBPImAAW72vC6slRGEBGAdtO6YFY1NGhzJn
VhbHSRlYgz4BnRWwPycf/BXb82qI9T2iF9LREz09mpIhEcZ3CwkGoSmS5h8QIVzAjn6uCxmRDZ49
ot8kdzHWd54iPTdvaPH4g+JID1t7vQwyeU91eHV4qDrxGlt4+PKkvK/N6bWzsNNL6YM3gj/NuQ2p
XVpPzcrI6GKoDgiJM6lVXUY+HQrtznSaQ9yQ2xI5do52JN7FRIVtcSam66ymemWGvnMqILmx0L8Y
bDzXtvTOOoU1SibGgjDIcgIqxrJ87pWR7TRHTzcObO2T4Ukemz6EINZdmdFFmM9zUu6siac8kRFQ
ks67pfDQQ6f3ifbHdiwNENu86YdptlhGKg6YPS/oihLwG/oU79Obk3crrZwVyG3MTrGHNx8dGksv
UoimQRbv8XJST6Xbpi+ZuYPZFIMKnKXHMBeJ7k6Cl/TT4sXCf7hfTClJE/AgfhonXatvv3PLLc35
5kXUyWm0zevliyJInRqTA8YikfwuNCxWnHnUljHFC/7N+KtPFFfAUDOwTNLohuTdZVNEz8p1cynJ
XgzJhcc6EDiFCBZjGG6rKQOt3W7sGt+yykUfdJNFzyAN6mQq1vCqygc7l8kWQO2xjVuPjWMeN8ts
vTaoZGXUnYzoqzvwXFlT+lkQ/RMAeg0se6BZ2dWhAQYIh5sou6PoHXetPCs/IvK5nQZulz+qEJQQ
pZOU26hbYBS4NVttnsUcOcvQjDapIx9Sx98beWGyDHHuQ3FX1zhW54uW279k8yfWNyxwximZDRvW
lLA2GiqHE2I27QR2U2+GF83u1n6cWWuhmg+GzOREtF0R9JwFUaqCa0jG+oJYHss39tmMij4Pxov6
Li+nLwiuagLB8Tqp5lPZZogZ6oomNGCh4r1vpxczE86qY/LKCD2xdhkJjWf84MvJaEzxsMQs7ujo
eFrsZ63PXitzsHb+cO7l0u+aOn7PK4Is50afiPtvSY3HX7mh/03Z0q58dzgZqX4cezaTqSXHKlfN
aqmdKymdM+rq0E/yhatXJ4HPRG2D5F//kjJr8CZThD35W5A3ZTBpn20Vtjz/zYRUww1HQwF2/zYv
T73+ZUAfmbI3Ljn2Tmnln7MgSakuKCC7MrtxlrZY98yqVw4y04v1/rnNCm0fa6jsveXkspo/6JqN
5N7Sio+kN521ZF6Iwkgtt7QzrcsgsYJCRoAiGObyQDkakcg/EPlb3rtZdNVpzrgdzCY9F25cB3U7
PY4RFbpIjkkMTln0mrb2Jk2hP41eTFvCIMvaEBZjcrTzrDhz+aeN1osdei9+UdjnD8on9IZL1b/0
2gvk8Y05TyFlFShLSw6BI0kgnW1D3RM4kayhzB5iIphz3sQtJck7Ys0wyuOjDgK674ePMqqu8O1F
G45HHz5zGLMiGqEo9KNWxVu0aFyxBb2DWdPgcEINpN0qM6o1ws/l4CzCI5GgsDaLq2/h6RlHZKR9
WBm1/TxTKKG1GgeeQDkimm8J1l/05RxHlbebIvDCHKcIjbXr9tYcMm2fMjEgvbIo6d46xBz4HgmZ
ACFmuivGNL3j5UGBVtvTl5yXnQNIFizj/RyLnZPyEFarrtj2ab43sjQEiBlcgPKp+6VGxsZ2tHF7
0gXiMZnPC5OiTT0YSLQuhGE30Gc6KrTFkX9yvpP9Te8CY/Wze9UTfavKWH5tu/SYRRq9r/Gu70Sz
tqKRXVm1jyVVUzpTNyvVDAESdvcwDYwtSg912ZC671NhE8ZCKTHrrbZFJiOOymGnogmmjjbM53gE
9uJUNBAalxfBb+xjQ2PWYtdDk7TS3cXRLyhVgoPAV5Mn7Czm3BNpcnER0P6DlLUodcz1YaFvMrKo
DHTnVoiBzzRIv1V1qQItalh4DSq/cCEV4LpDGxwWYKhXs802iakP2KHXqTXF2oPba9au02Szg4WJ
6L82qHsY4yMVS1DdOKryz20z9Mmqz3ze61IkrKyA34PGyNxHd2KfHnvfD9B9lvvhYvwMlsYhc0i6
fXkmjZWFiT0oDnVUX9tLWE9IsP285sf5Nxm99zdNbyqqO6/VAsCC9cbFvI8KvdJfbVJ1NOmsI69M
934LtI8wB3M9+Czzw9T0m8FuLihSH8XsxI+YjeG+Y1/+5OY24UD2QEbk4kBsVJ7pz1rR6h8JtU29
iqIi+awA+3GapCMGFwtCKxfyXbS2fsIDrr8qLDlbp+zGl8qdpqec3nNQVFa1QelcHBKH5n6TBoJ2
aGp9MRnYn2kJiW2mKDR7FsLryE8fJeTy05T75W3Sms7boLcwJ3zOCWsBkJg0DCt56tDJ5sT6DctV
2cj8XBCqsDEmBHSZIdLzPPb1S+8u/mHUJOHS6QifAlDu2moj81xOSq2JD3mNG3Vjkw62TnR6Sa1o
NEJmM/eKB6LfGD7zBG6YXt1T9tXHPpXii1mR80lJH49PINizQy9tsnHyyL4mbR2Aa+6P+gHQu30U
ubHcTxn1iFMYE3XHBaQNoTS+dgvq4aKKHYB2CGw1V3nPoz2pj0HAIZKRV20Qj84hmenLZlgypLRW
z7Y4koISS+POzr1qb5p1+wLzZD4R3V8dq3SJPpRJ64QeUBkbDn1EZfNUw+weXRrZdupa63ppHzvN
0FluYMp99GkFHSU1IqTHk3WspqeszbVXd+oiTkZOtzOl3t+2MZHw3jIxkyvTYjvlRDo7ra+ObdRO
bGEUF3kLuprgZ/LTC8jg7UBdRI3XmNCao+ECsDXsoxH3bjBPoqRCcIv3mgtwWLAY7GgxdBPByrAw
AXjmd4oTfvg3mxdZSY/u7ZIN7koOPn6VpSWka1qQn8SxtyZ5MWGJsdX/h97pvy/O+C9lT/8D5Rhk
zf8jOcZVpfrP+Cc9xvev+KHHsIzfsUYbOpliLlk41t8FTPbvyGI8E7GaKfjI92TTPwQZLl+ESgKn
IFgM1/3+RX/ol4T7O3EF2Bh1dEeOK1zvnxFk/GyUdXjKSQgwia650CpMtFQ/K3wiB0Pf2IFxgSat
s48b9Y1TCVfREa1RNXeyk6dm8scfQp7/Mk7pZxHI5cdeNFsCHYbnwXlw0Zv8WVgEXXLWKXictV1o
5WPNoXxLOkf7F/Z0F8fon/zpP34M7BjSHUAasDD+4kKGq6o1ZRLjHItk/2y0tnYPSFhdV+ghaFWk
wnywupEgOYJ0vI7VprPvGQm3zYpJDysWR8AuRT0gPIs10PEXYtWrCu1Hb8bv+vcr5NAi7tbFNHFk
bVOFi0mWaYSyV5ewZRE7k6s+q2oJZVvp08Ydh+SBunTOKEm6pA4MczBoG+k53GsxocgPXB8zFMer
2IiupqztP/SUxtvaJJe2JW6wMl6zZMkeUD6Y0NfJroiPY1uO94lKhiZko9GfOhYAfD9GxXHDdSqQ
GdIaSa/JHCGHA6zp/N4qstFg5x7xiwBs9BGJzRbCXFKLgYIuNuqygHqZHnfr5nbQzFNbhHLIMSwZ
0E32c1OnVWjUo7rS5jhpw6wQVUGzsYvt4G8lYY7Sj5SDsL6xb1CjO8TmNGN1zJeJNknWMbKljZjh
fWETSae/UK5dHtu/C9e+3/iLVp7XA2Cg5du/uLEHFKmWkWoWZsMKM92F+cwhF6+GjWoeW6T7F0/a
97TcX34gL5AnBO5hXtdf3yMkfjCk895cF0tddusyqwpy99VEaIqw6uy6jfFUkRJha3f+0GnNKh5y
rIDoZx1cG5adJiti3oHelvmcvQjRJ2/WEuOv0Z1+HEkZF8w2qKTwxzVzsVGaVw8rvR7Mu6H11OVW
0bUq87a1MK6MCm2/VBF2jKig/RxlFdPzQiPBLsrqZM+0FqWe5y5QNCyfUfbKMirtqYWdTvtRXujo
DYa0Qy6brAyES7gEJ8o4/brQ+in/wjj/n9wqoCOE5xMy6RFkfXmH/5Ss4c8GHnnhGmtJSzuExxoj
LZq0janLbpfWvnH+09r8n4gavweX/nqrEJ5dnNzkxmH0/vkHGrnbC5DpBmNVy32TFR4PTsI4Y/x6
vGpV6hBIH2d5iEcvfkBAT70/FLLBNufXTzFTOVQ5Qj0uQpFrFxmOAr6g62OxxYBJYytaXM6XstI3
o8dXQVop/+LhNv/j6umSBYfeFGWsi+/9l0sWl67HACayODkiG1/TbkiPskSPteqngRK97ebopkjl
4IQi1ZcSjBOpbyGtXN5TabdyQjc6SQyDkQE76/9ydp49biNrt/1FBBiK6atESd3tDm67Hb8QTs1Q
jMXMX/8u9gEuLEpXgmfmzMEAA7hIiqzwPHuvjaA6pqVJAjt6jSquCRagz92A/O27d04kPOr8SKZa
tJ3KfMqTEYdh6zVdgbhAy66hZJap//jngTtL6o1LJh3Sbxth49/vg9OIwhAqs2l8mOZDGwIXpNxS
3MzUIK88SOMYkrRME57L2muCzDCQPq6xNZLLUN04a4Gp6VoXxJKmGyd7tyT1sWlqvkxYM7/pvlXf
axqC71A1DnQyrEJew2GfrsOeB3sA3BnlyYUJcHzXoK89fBxahK7fqHdRg8NnrrVlzvTQ3VAPgXZW
ZcW1ZXh5148fNoAMeCEgS+jIGus80pY+YJ1jAduJfqLg0OZiKvdpW1WPVqiR2Kyng5RAszx8Lag3
mm0vY4qVrSQlMKtVlWw7er4ySL0Gb93MaWbaKL+kXyHNyH6yKIlQtof2a2xwW8gQP5Jlqm1j0i0i
iMaKvvQgslPKHWZKcyAilJ5KXr64aIz+qfNkjz2pYdW6U6WVfLFjpqENltwUrZY+cX6l+Y5LJPI1
wKEjVsnPruGRNiw0DXEUYho9eV7ie26MPBTj0vyrbgGNcfhEP5A/5TRlyY6rp/nQwPAjnLrzR3RP
VTf/G8WeVw3smGAfww+8iKkX8MTfr3WLCiX0VZztTPbkf4Dapjc1cOd3hPSFe12K8n9gkP/vDutk
Wn0bz4YdyQ6RfEXEvn+PN7IsmKaTZztkO1QplDfNG/ou0EltujfxlFEkuzyxnny4Bnp7wwPSaxKc
iC7keMSJQ5pjRGWGV2nM+Vxj4zA18fROE3J4uTzUCrD29jRNnfQgD/AiPsL1/jE3AEDTiMx2xjAO
92ObWIdOLOIK2XXtl4ouVhckmj3ep0VY0dx0vGbTxmTAURfuzNcrV3MyH3PnC2WG3TqiZhCQx3fe
xk5YmarCWY16oyXm3pweh4ojpbJ7eY+CEp1DKuffSB3bxQvWfKL06O1mmGMBgsdoCeWpD0VIb+XK
lR1Taf73nFBcc21ou5npVpOpZtjhUEtb7ig6Ex3WyNJ49oyJPR+aPjgIoZwgKtYD68N2QMk0I63L
8u+zplA1aZU/O1sCRwy1M23NJfOq75P3epxU3o1rlxFChAxt5btscgFDXL70M28TPy8KcdOBisz5
6fiZhmNNG5a+cSC1ybmp3KR+xzesf9C1uvznZcDQrSVTmlqTJdgursZy2sYx9THSgsxsmk+aroqb
VET5jylKjEdPtNH32Jmd2yrvqCw0pveTPpG4EjJ25ntdzoe8RPxc7CFXX8/sCqpKDnb7lBU32Y/I
S186J0+xsTY+Ig0st9fQiyuw1tvbwU0Do0OF7xGtsZojUt2qpVbRxMqSuLIPbZODCcl0UZMX5CX5
p8LK26cozLIuyOAWbP2mquttBzKbGlyRjyayjJ5srAhZrxUM2VTvJyhUxbayEvdTOqPIB8uvp5/6
Ineq/eUXZBUS97+r5yDMttvGg2OdZMfid1pmHDco2zCkjTeXNIecUHUDOVtO2m1nVeHtY31B/yba
JKTmqVu9wQEtd341ItLyvasPFu012gHX8l8X89Hx0goCbMHTwWzgIE897vgFFlU0Jarq3YD1cQ7v
BqUmDfVjODwN4ZCYG5xN3ntbEJoS9PqAUqTzBJXOGQ3LYUy9lIClQUPvO8V+cz+mfZNu7L7OKaU2
XpoFmhET9EiPunrMpiZptoMs1B9tNCAGVZoFI601ZxtkOCcH4oP9BmkuxOSi+2RFC+G+6+L4xdFj
miEs6U3/DZvAGD9QieSQkNipfAyhq750TWv+ooWYvfqVjt4Th65D76sy8f90pIyb+0xfaKjNW0ho
Ftne02T488fQ7Mc/hcWFPVAw51zTuxoi8KFfpF15lNTkTiurYL6xEqqJ6KW/zanbf2jSOna2BWji
myZdurBzGOXfkkpzfktrbP4YdhHqO12PG3fjzl32I24yFJZTU7C0uZGFbiRUOSbotvUmZ2NpqaUd
3DAev0aJFB8c0XXyXw8wHIVZ9wi/XEo8sKOOf+gogrtHtUQLmMaahyS0NEq1xRKq1hS3kzNcS+E5
3bUuAxKVAJPWYsXVV9v/tuopKU65FvShrT6qYQIQUSUYQSff3M9KwB+PJloNHEGbX3brdvvYqO0r
S8vJzpGLYMJkb7HMHOxqju+a3Qz6XEdpAWUEsc+qnLZo0dtUyC0iIyb/N+iR+IPR2IDXm6uxACfb
ZUZfFlq2VSxu1jql0yvm3Jcmkh415OgyjEVfUxgEg9nlASzWdGtpyXBlhubLOP2kHWJ6gBHyN/+y
mi9tpWk+swZt6ghxK9pIJH/ltivqeCQGNHtTDo+dB10oG/obLCmQKbGHq5c+zXOXNmPoOoep0LV3
0kPqvWlLtmgEpHmj2OlzIl40gqnSAJak/rOUWYrmQpvQMwJHYlKbhWIOsOIUOr3KpU9YGd3bGx5u
Ym5D208+ILFCrm2mPnqyOvfQMmFkx5yPyRmuam3KGcwGMpsXw6bghBdm9J5g4jSfypqmWCvb/LnN
VPq+kUmoI9hAOr7Bw5AZh0qV4XNW9sAfXG2ef9vMnugl7UE+ik6LfwKcnNKdIcfYCjojZSeNynEs
t0OYmrSguzl7MAaddc1LJJmE7Os86E+zhnbT9WcaDv0QD9+Va9M5soD1fA/hVhD/CUaHog1itZ+g
NPBMjpPyPuCOJL17bFIsTK1TdR9oPUlavlZZfyglqOqNSTbU98oRNLKmtBrQUVpO8uCOg4f5P5UI
u3Hf209l09VU5XUda0Q0EgexGbKio1g2daMLckqDMY2ez6CD1ocCdnhnZfcemX/dVtqu9jUJk/h3
bbuI3oDMOo9yKqqvdj8M+Ij0sv2j9yM5cp0Ds0aFuv1qSI+WP/ky+fspbp1P9D7890p09cdGc4fP
k29hIRNtOES4QuinM2EPApUVDURCFCot+jIZpiyQUGgg4xobJNUmo9RFuTIp1ZdYU06zT1pigdBr
YtXeIgDzXlJc4fSr00p7EHYHccuY2XUF9AD1Q5WnvrxzQBfqN2mZp0/StQfs4TGmTuGVtAltudQq
UW9HHRXw/+dZPFOIOd3xGKiHXXYgyxmcPu/xDOIlVLYMv3CDqcc6zspIlGpXTo92DDpW94dhd3m8
06/XMLHFgfESAKdpPR6Pl8elSBoN/m2XIyxMDWt+b7PcPjcG8KzLQ53emr4curCXU5/3KQuuhuoz
id9XMj1J5eGXyOSjN2jkfqq+PlCf868sQae3RnuB8iOgCPoJbPSPxzPQ4iAGI3KjrHxn6+Voj4oI
WTBAgGvhKOdWH9Y59owmbQuf/zsey0wiDYFu6gdtCEpiM2a+TWvQA8KQEh/rJq34NIuokQcUc8M7
drUNIbId4VeXH/GZFcAD6M32jyYJZ87VImjhzJlF2vuBZ46Tf9MoY5h3ptTAc8Ei7sOd0XaFtcvr
CavFvw8N7teigmg5yANWW3VPZUZu+SoM4knmd0PudPuG2t/tWPcFmRtTfRNr5LZfHvTMSQ64KPUD
EsWIglifhzTVDHY5ZrxSo2kNh5gewiJITEewsrXNYgDu23mC8uSTEtMmV9a+My807zP3ygVwEW8r
419FWrN0DFVKXDmR64pfCNMGDoot4bII8QaQg0317fLtcv7gPToqTVGRI4CbSgJuHfzCq3fa1Kec
9Oc6DOh4ymRvQL37ge2yGTbk5ShQiT4K38CxYT4GPlpfY2/EcNSfe2URBeKLksKdnEqapyZGlZkj
F6QIR9f8vacvE3ihIcrbSFSL+TYblhBz1HfxezdU6c+i6zknKEqkD5nFMgWfq42+Juz2y90gIvTo
5TCSWVn6tfNVd815hJg0stINerrQ59gkP+Ts0oFtzKX8Uvrt0AXMgFhhtbhNgU9WwvbwOOfRu96l
IrODfECZ1U/C9s6orQnHEugpZuYhJcGGSDcMA/lAnS6h3POrIH8kBaFmDt/xLHn0z8KsxRRrLLrf
KWa9wxde/kDROzZ7h4yWPNCazFbIBzqWtzGSMtzU5GSUgRN5w6c5nuqnIo7RY/uJR0iPsGbZbaDl
aS+ZL1FZx8WY1lvwiSGNhC4mDRU7NRhlDBXQdEfMLsBk5AxmSFcOfkYZt3/Kobc/KMtIX9nIJuVm
qFEnIVrW2xQfcFi9YmcMETo0GYBq5A7DR+yJuMHHsYJNNmDIRBoZy47soTaO8clUOWintBlUdF8N
uv6MJrEiIzbsmpuBGiGlCkqFHAeVBNQ0927zx08Mwlv1ctSxMGtL+VJMLXwXdhd3KKBNH3+shZir
n0OTnl1tVfWXMauHX8w8CAhQrRFHALewurUq9iwcrCZFD5CdhoLGV4rfzDod7xL+weGglyVSaWuK
+wqLHSCcAKkZf0qehErc0/+ZjVsjShuczCFoNzilJQZd4Zey3ultRLWV9iPi8dJMuGc7qvvvQ57l
xYHAjwU2NHYu2dKaQ/J5ovms+WzBIVIKC9mSoRfiuUf9Ot44gzb+TCIVjoGnGeMvHfHUr8jna9pU
QvNf2ZzB8PGkBYI58To3uckm3a7v8LPA/3NKr3zFUDWSRUn14R6GbtxvbbXs9FUR9rDLZ0E4uNmM
7yqCf5IHTDtmty1jkX5pvUL8Qr5e+WROacxEiYPBk/mJBvoNpl+73ZMRJObA1Tp8vlZlo0kYp17b
1baarADyos59NQPMVdqd5YK1MbRFchUOBMJlcU9eFeEmL1xJVgZmEmfZlvDM0bo19FYk71RK5Xxf
UbGJr9SITpcbokENWhIc6T2w0qvZCBelyjJPc4JEFZRH6ha7/7aiz4rpRIdOA2Y6PkiMJPvL8+C5
WRBnFwcsjzqeWONFUPfaozctpSl2UHTrYhcHTy/GQ9mWdPZsmgUuEuFnPYdKB9aHQv3lCziztYC8
QvDqUuJkh7GqjbktKmsNfUtQJHZxZ/elgdQOU2Tix1cCC848Yp2jlceaynES1sTxxqKt2oYsG7B+
gOyWgwdJtjsjGaLfmj2rg12hVu2R5V1ZzE/vj12o4VtLvKMB5GR1f2XdlELvXBdRYzjfsjRMlA7G
8nn2dHnlUZ4u4Qy1bJ1gcKDeWLftptHKUNhSsDJnvXyQ+Lsx+VPtgRUsn9ycJ7rA07qvCEavrKZn
btJijyTIQ6LDisL3+NGmxE0YqdJ5tM5gPOplw3kgFhDueKBXPpQViX45kRscji0kJTTvFlXJ8Vh2
gYC+Ey3BZy0gqG/VlOjwK9tookedtX9cleIxSArXIeyVc3LAtiIcdlw3qajeXGl4XquIyMMpBrOH
xLRQV84dZx4GNU/T9migEsbhrR6GW5bMIx6un0GmIDYMOd8UmdYGwscpd/njOfNKC8s0yb4Czc9y
snql49Ru0dqJMHBVMmxMbZKBJDJxU9eD9li0Zr/jP7TXYulP5wyDIAidbozgCEJP/fgXmCwnm7Fe
Yzuh3xUdcs+knp1NucF5WhPjNvK08pZ2r8Esa7b6s6t0JHuX7/zcQ+b4Q4+JtwEWyfLf/9ow0izI
jbHSCdpN6/y1oJjyTZ8mdA85jcLny2Odeco0wqGFEnaDimC9NVaU/YQjSy+IS3R1+8XKMW3AZjrp
3hCI8/GJ65/tNqyvbIrPjEt5mbnKATXPvyxtob/usYpsUY+T6QXKh/bROnr6ioQxKhb/OL9xNLSH
pE3mfz/ssQ7pnGGX9jhCs9U5FiSv5tT0T1k0sdke3InXlr1WUe5cNmVX1BJn5izukGIbW9YliHM1
WKG7kET5UHYphfWdV+ge2hPhers+mrLf09SKW8seXLEwFRGBX/5hz7xErs93qjM185DXTXFX9rGB
ACPeRdjcPsKo726p7usPqGv9K0Od+S05prPOCUHsFjPl8W8pPU+if0KtY8xTadxbotJ2YeZxjswp
JBe7XJfuTgDu+ufvxFxyh6geo0DQWRuOx63tIiPSgzat0Vjuq4s8+YvueemtEfb2zeWnubyOxweq
46FWt2gNdZsOcOJ3ScTZHslpqlHeQXx15bNY/pz1OGIBtiEo8JiFVvMrZcrO1NNJ7tIiLu49z2ue
Cjpe92CtEbchMttfvq9VNs+y4pC0hbhP1z1BttJaMdJx0kpNJbOd39c9QhZwkSCLaxYaLOmzqB5D
yAgfaz/2x70HnvNZUjX8QnNNHUIaP1jNNUNL9wU1oxjBGLpz/HJhGYA/T29tA+jvlR/dPH3bkFuw
PnKUJ1aC6tfxr86RJ+Wwr8W7uFcJYAEVZZ/w1cTtU02djeYsgKJkGwLzghHPzvK1c/PWDTSVE73V
+1khD5EZu191BDxt0JYpnHMTZft3lQFMPliyCT/2uRV/182mfh7RCsGNwWE27BEJ9UjFPeEGeS48
UADCzoH3Jj4I38psKSRc/nVOv2FKRIg9+Y10UlHs1QtuuLnFWShOdmIkS0Caufc4evJHGArz5fJI
Z3YeCHlYdOgJssD76/1V2k1u7moSmTMF4/2QN6QxWb33vgVk9Egte35f6jU+C45MjwKYw0baCTCL
PK6mrSuNAic2xKdNG7o0cy5f25kfXCD9QNCLbIsyweopzFWf+VWS8IPDvTqoeHE9VzPxz32KibVl
55nYc3zlNXsTHa6+RLhti0TCZ/uHGPL4NfOSfkpHwNSB0U+QMH1Ypg+JTkJqUEH1I5mVJDCBBU0a
FnHtk+m+2FHU/Db1rvYfwr4Zsy1EKEooIawnbFJ57X71DFACh7xzIv9w+Rmdbls4XCFpX4qYJNet
C4tItKKoK6lxNC7VDdFOORkg9ZgBSOjDxLvDadlDkepgWAkgr4+cDf0/ly/hzBTJJVBXRIvN/97e
sL9WdJZ4T3pGhGZzjvO9grTxB+Tx/OXyKGcmSJeNp0/EOOdJy1pNkPXUoCmYyZkoozmrQRAZ2m6G
RBq4btdqbBw47V8e8fTTWCRuHpYrFg+UIOsMy3zChw4Cw97pHcx8Ts7QEYgoqh9QSId7rYyN99hM
/INN4sStT8FNbTwcpLSMpas+DnGk37dzIg8JAWtXru3kZzf5WOmVs/otG9a3BNy/nnmddnpfK1Jr
vbmhdNSx9/86F5PCxdNYNWhaALUwiFoRvZKfNoQBEGP0K5cf0Mn3yUUgFTahgvJ5ctg9/lKmCFtS
XvberhyLARlcvoCUYsQ6rRZiopjkXZT219LCrDO3brEO8GVanKzpph6P2prRoJVJGu66RjTU0YSY
6z371gKUk9XLcucXTmrtoyy0PpgyjP+gtmx+OXE+/ByasKLaZnn16zTONdO7pcG6SjChJ7BFsvCH
WeqVjrYNDBEe0Gx4dQck8sz3mfL2uKr656EX6plN7BIRkU5DHBQ5ymagETnst2RM8002WiCqnLTU
d00bGe+zXs/c7awP0Xzbi9Q1tyICKWJIB3+7xXXG79kp9/Zd5oaWc2X/cuY38i0gXCAlKYecpCZN
QuuJA4Ccnbgp4NMJHlfrWNFeCJ1Q+jbec6L2r70YJzMCGxlqz4bFPzDh15GNmEztqS4rsHlG3NyU
VI2HDcBgdCWXX8DTtsqyYzLJmCIElc3927vy12fQDU5VVcbM3XmW8dCxqG4BdkUHkSoBCooAz9Rv
phs/VhgKbBDe1PWMz5cv4twTZgNMfZ8vgElweRh/XQMSMav2XKF2yoA6BV182jEfDNtxaqyddER9
g6Q4vhb0e3LE4MvTac1RM2Dqp39wPKqBTgjR5gggomjgosyYUXJdS26dOMywOTsloUDND1U0+pXQ
vNPbXXRlCDboQsI9XS+PhDCYRSfJMkb+7eOrS/ut7KYarqaf5jMBRma6xSOviSvr8sn8zw0vLxQT
Mn+RAnZ8wwoXNUyOGim2oeTj6Pv+oSeB4rZvc+Md8ITu5+Wf9VQtuQzI/oPH61D/WasllNBCqJQw
SxNfQiZWaW4HYZ6G9SKa8F7dCBeGk8IG3baGVTcEtrTTYz2MdOcTU+ndlXf91JazXI9DBUynzmfZ
62zaUnPjkTWl2WnTVBKGogDiwCWo8w7LaKql2SaeFQqaFheJTxBXuuixi1yY4KLqENo/lSG8xmWf
3Xk1nKwdHpVm2LisDg5baifToBI7RnVQ2UA3m9Cu+M+coSe6Q+ydPmH5nL5rAqk/W2wYbL6TKWAH
EdXcoB51tsOyTMR83+Cb/oYDWGZwXd2+J/uzaT5Jc5jcTSp0LirrEucp7rLwhdfG+mpZo2w39lDH
n3VNQmDKmrk3aA8Y+IbHSK9vmxKJ4QEgVfwVx4X9OA8wCQOD9hUMPN2SSHTRa+6wZFigJQjoGn+H
ihrhbkDKezDpTRTJBt0wXb9U1n7yovwmObgZyaPbAiN9SXyCNdW37I6jvZE0I4k8HA8+FYNB/R8T
0Gzd4CpAHNRbbW0eZN+5NzR0dRzXpAS9Tr5S9U7UCfK5yy/hstc82ovym4OkdpnAqQ2i2Tl+6auI
btKQVOUOalV/g2gJf7RI5xubav3u8lDUBk4Ho8JHoZ7jJw0xfbWw1lUpUqK68p3kzNh+7TVRfMsA
bBk0FxatnEaa3k+OqCHeoDEZv7E7ssyPRaNl056tkf4rtZuxR++YleTGzb16NcwW0p2na/P0rguj
9pOkoOreqkWbeJdp+mjew9SAMKKptCpxAbn9i9+q0giUMzlE6+izzkLZyuJjmulWvK1qFEqbceRY
ShaAGj/5jQM5Y1Hge+9VheR9N9oO2d8hgh8V1LqFTadzce/0XVORhKRjwNr6xPE0UIsyBFAC8IF9
b6tY1TcceP2nsZD17ywp5hE1PkwCMtH04dkgAcMN/MwEFTC0SzCV7Xfax5KZgLQHwgHu6XNGqPtq
v6nv3HrO262VUV7ajrx39jay85LAsRaVWUcCGz6iPO6crT047g1W/6jfy5FONHOOHbGtjY1+W6Ay
xGROv5UEhgxRSODknAv3YZezuM2QQCkOF0Nxk+ROZG4x/hi/Ezeu868iIlowGFsSJbaUk/Vbp3c6
RD1kCxGH4dAM2kgt1n6znanMnT1F0UOftRiDWypV/JlGIh7xSpfEj6LC6TYEcU3h8xTVGOUHwuUM
KEB++w39vejp4VjJn8aUtfdxlGE7HuIpbRykPEPYbrJOCbxV9MFskAwkMGyziCvaq7jBxNtF7ZC9
8Go38kn17fCcRa6R7aYQe0PQpv5Mk3CsBLjSZOhJoWi04cE3Ivl5tAiQOCBVAMZHEskUuIMqcCA7
wN62OiHKwJGAn+LUyxY2j29rxAVN+tSkhybM+3gbVlPI1pG/7IPyaUUd/EouFBkSi2QAsEu90nNM
vT02zFptS6IXfyRy9Ecq30BAkEZa82MUuvOHptb1rwoRR7MVb1TKwfSTr7ZWpiACx6Z5kcaIuciQ
HRfVhPSatnjepkfkLdFPB/cEMK4uzCnANH30OwKk4tOqQn61KbFS+bCCjbbEF52p7NnqgA1s7LRH
S90qCfQiG6avkDntl8tzwZmZYDG4YG9BFsMe2zyedqxasRKYDdlxhjN8GEDB3k5h8dvDcPdMDeGa
xujMXmYp5S1NQlo9LLbHw0V2Tc5KbHW7IjQljFTX4SxHUIak/iDBIupmvcfvmd0WKNae/u1WOeNT
QFwKblRqOe+tZti0U5hoYqlR1M8oY0ADnHaJFk73deI+IUN8vTzcSXXhbTz0rjRRmOTYzxzfq16N
EtJuTgSTJOx8w3KCbbUNHRdtQZODK8aw1XbzJonLvGX3qvwONJ2tf6OeCg8KjSWhVn6joHOQltQN
jwO/h3nwhIRjCpMBssyVjcfJJnu5ZIgtlGAoJyPfWa0LxIoYXWspbTuGpQP1dRw/stSPm7pTIJNt
vQ8i3y1vOHTdmelUPZAlVV+5hvWZ7+0SEIehnHLfPCPHTy2e7AF1xaBt8wHUWV8ukYtxbe7ZfpWb
LqnMW7ei/KEMJ73P8MIFV3619Tr8Nj5luMXxReXUW20+3ZiJ1nTBzsFDgOTnzwXwh0ITv03cZw8T
GZIN+uy0/AYjSH2IxZzsAff2v6GCgvvwre5gx4aPtrinNp769bV+83pT/nZ9FP1dqi+0crzlC/vr
DKJHttGmdB1YIH1vJ2QIhTGCjFlHcXfQaravRkOazuWnsv5sl0FRMRNljqSaquzq0wHKq+omRDTQ
OpP9JazQPbqT6gOzcttg0sEqdxyGtinhaVfOIOd+Dn/ZAnMEMREyL6/LX7dbexgW3DqLAwlra+Om
JkszLIs7i8bAzeWbPDMUxkp6wLZFs4y373goLTaTYhI82QVD5m7dQUJwGxEyBUOp8mvv2TLT/b3f
45Ey2BLDLCz24+tDTm0se9Is1baR6U4eCn44FWLR61CB0sn5NbPotbRDP9wPosNoiF3QR+NShFcu
5Nxdm7R06Jhx99Tcj+/aN2ZpxNTagaVh+9v6BP2ALo5D913j2fnh3x8x2hB8PBT2luzy48HKBkpt
15Ea4GcdVAHJGQHvbJgAdOsTDeTkvw+3TGV8y1ioOeAdDweKin4RifPbGp3wNtSy8muuh3wmSrZf
/sNQNFkQQ/MgadocD6VU20V+CD5JEzCeMuHmN2mTiCAkbm3/H4ZaRIaoJBBYOqslO2yGCsUy0X7R
iJJ9081gNZu0z/9oqXOtvHPu7XBYvlj92R9QKz++LTpYhPJlergV7DS7oIBDo4AUmovz1svb/j+8
jKyY7EeoKGAuFsfDSavmByMIlFQvM32InQGGX9YVbGJdzmuXH+O59dk0bH4qi34sQUir7z0xsRl1
S8JnKvpKvWM9bD+HtqN9tCqjeJ1DWcMonmrxuPAQ9L1mATjVJsODmT7M468ucfFXgKkGsK/YTEDM
ctCpdHPc//4PV8oG4q3xyqy/diHbKiQrlgB0PpscAoGbeeBwNAqcu7R2xQd0Jh2pEHNcPVW1Hk8B
vq9kp3UGhKyw6R7tZCRVdmKrQ4QBGGrYOvONG+rhNW3LmbWbz5q/2apStF3LaIjPmIC6Eu8AoFTb
Nb507wlPAtGFi4z0EpO03nKETg060ObsT1Pu8oNab2aZU5GBcbLlg6eY76++jCgB4ylSXdsWTd7t
VafBNG1YFklZeywJh7qyYJwdbkHD4LRZREOrrYIClTJ7PlMnzdA708bXlwIDC6ImGw6kKu8u39xJ
lert7paBXI9CPNu/448jn2lWDnqOxLMFc6EQuu9K34lv/ZE6c20RHAC31e5eZvImvkRE+kCd6sma
7Gf3Sgd7+QxXa5dFB4r6AdyJxYtyfCV1Y/a0SWCEWb053/XhSFBnIporj/fM22QtJi7OCQRncZY/
HoW9D26i0IwxCCJgl3McvddScMp0IqptPs3dvuWiCfmZjX1idNqVxePMRsvCPs28x1qFi2o1PYAf
7DxrWipulWns8zny91SJcOurWFB6An/o2USTXP6Rz8y39L1ITVvmdgZeDdoaSKp18iyD2gjdXdI6
MsjIJdqFw/X578wOBEwSbWDLpWVA9f74+SomcZ8vMQ6oqs/JFhqR81lQ1bwDqR7vTF+O90S6ENo6
lRReYIZOQRuBpf7nOxY6fQNmNzaWIE6OryIht6UklzgKknkwDi2JpoEDsf1nx0bt2oy/3NHqvRX6
Aox6a6Se2ECS0Z/cLmMzqZtZiV15oj7oaEB1E5nd9HlTf81kC8AuGgtzyY+IboWqiKyEbf+jqw3t
aWwj/HqXH8CZWYQKC8s4KfVI0tYCAIxjqNXQ/AWan7xaDdV0iCrejij69FD6zfgfnjcqaZ1GAoX9
kw31DOEnGypwuONYeClOYBCoqIoRy8Y1FNx/vzcoLIjObBq6KISPf9yiqRptLDoGKxtiXMXo3/tI
O27LAs3KVlntfGXAtw3J+ifm7MbshORlaZocj4jQgiSpEm7AYMFX6FvLPbiNqQehHR5mpT3lKnUC
Nx2y24gNyKZydPOpUb0RgPqv71LLIkE4qsJdPYhvl5/FmU8bMQvKNL40d1FrHV8ZOUnVhKo8CUq9
9PYEznxRkOyChmrplZ94ucf1M0Drx27NIY/uxP9KbIs+u9Q5AxqFT07c5j9b1DAUFMr2npKf82y7
LapzV8ve//Mt4r5BOeovW0UETse3iO5OhGFYRIGGcAKfAmQd8uRKMLA0B/7DUPRrUAfQ8OSpHg/V
xh20yKqOgrIn0cjuyZdxQKJvJEbnKwvvmdUOnS7Nd7qcYsHKHQ8FZdmGrMBdeRDHHqw4sh6Q3sf/
fjSCL4POc+k/kRS5uiGKjXFWU6ClrdhHw65SnV/v0oHcsibRjSuDnZlz+CyXPjENRQqbq2XG6tuJ
ZgM7F82Y7Xs/71nRMI0SXECUgApCIMdX3v5zI7JnMC0eFp2OtU4fsyY5RRbTPN3i8OBWaGws4S0Q
7OhduvReLr8e54bj0OezhvKDUXE8/s1UpM997dpR0NS1FrS1IeieQmiK59j7JBs495fHO/Nx0xXy
dPrvOkYDYR6PNxtpGyKUjwLs7CKQIRUYZ0JOZ0RAAv/DUIghFm2rx5F99aIUtRV6vYC9mRPyGEBt
UFu08fZzyOL07x8Z7whNKYx8LjPW8mX8VXxxAbBoA1FjQWeZ8wIt1250ADb7ODKtf6/zLKBDBKZ4
9qGdrYaqE0Ivcc5kwTTUzZOFhuWuj73hnvSta1KCM7/Vwt/hUEvhm7VpNUtBjMoVgjsZmDG5YkTR
QRmk9F/UG9n345VHuFz3ai7G/0+BR9Bh5l9WK6DVdx4yIhhR0tbrz6Ilhpw2yrUpavlTTkZBxE1V
G33EScc8qcmsMRMlgyYs88OUAoAnFdHdD7NnkGJH+ImrjHkr5ZiDQXSveS/PfG0kprLCLzZlyIer
myQnSFQ+JCxyQuLhAF/2mdjr/IVEyPYWMHx45V05IZtwEvKpqpNOzOlraSQcv5dAyDIieeo0kLli
cwG1WlAbdkJAyaGfP7TUE2+0tnB3nUjqJ/QrxceG7sd9VAg4YfTIrR/CHpJflz/MMz811TyMzaa1
5MGuVz+jMH1l5WUazEmvIyQlTNGOZf54eZQzi/v/fDgIFTwmmtVME05sorrRgGoXTlA3pQbrY29y
KAk3Fblfh3FwnXfOwI7GG10aWpdHP/PtUEdjMuBoRDV43aVOZwRwkCmzIMum9E/hatF9NNTOXeIV
Xy6PdO4+BZq8ZRNj0JdaTXNmRxYAP7QM/EI5d5xL5C17AX1Hzd7aDXXX3ZN+kB7YBIibyyOfeZtZ
f+nboGfiq11bMzpiBCr4LlkAZDB5bW272Q1I36NNb9fNTYfN9MqMfu5WqThT3uEOgGMu//2vaRb0
mVPPQ5IFEqnfHiDDkmSXgFmLM0Rbae09h/1coUyLyuf/cKuwOhYALxRde7VMcthJiJPkIYsekg4K
/+FT403fJ30cD6SWXqOAnnt7FosVBxreIfvkRieIJQJeRgAIpfg6kl4KYX4J+Irba8yxcz8iTTdk
kyxdSNRW6wmo7ckvZj0DC1s4t3NRGD+KNsvf90u0CwYg//vlJ3n68VNlA59gULRkVlqbphIs100v
tTxwElT8FbgBslVnceXjP32Ax6OsPv48B2JUZn4eKDMzoEYV1NaMon0/4qveXb6h0wfIxontLisK
PxS64+OX0tAUcLpsLlD5x+5HPOjftbl0buBR2O+yojevfAOnKxjD0YVgh+24HBVXw4kBp6bUsaqD
1832JYfUBjG8Uz3qQPa3otXondr/x9l5LDlua2H4iVjFHLakqFarw+S4YXkScybB8PT3Q69GlKpZ
c1d22WNDABFO+MMkc7cZd2Ceszztdn7CzRnj4A3sjFLklYJAE63ZoDpNdbDH1e2hHprNR/r64zky
PAXxUhKmf75NHRXveU4fj6aKON7lGovKpM/iMqJKNw2Fj1RDXjjxaECZ8cPrn/PWzmEwi4Af+o67
JUX1ZtNR3wFskYxioM9Mv+JJZw1H/KAtb6fTfuswIMIgkxnpsL4l7ViWNbixN1WHyVyT9/SDKjj1
c7oXBsgn4DLqkTOScRy3F227zWnIgXNMiDdXh7TtTWpTNhYa4F9oT+MJnBmzd1wWvcBibFju3CSi
2w+L/ffr63p9d/MK0McDMk6hkujn8hOqDh4ftavjVIj7g29MZFIVqq/3mF9nAZKayz2bfsEKsBQ7
Rdhb2xWoq05wJQHiW8pEu4JPh0leHobcRRQmW/4Uli5K/NkzrOMcfQ+6ITfjdrXhD9JxIsqUxNXL
mWYFpJgYHWw26/prQiNn9GswSY9zMjhoPNGjRFck+Ud6nQeFjx1ExU7XEDp8ASz89TTWMVlwMaQo
WICXAlRDOJVnIKbM0sqfxlHL7/LUSz9ryhj/e/3X0RDOIveBhSDLsZfzrdJmoEWEd6jSjElgKFX/
vCSGfRgWDMuKyqoD286Wb69vpxtFfh5jOu1S1QNeyrbfrVRuYwvPqg8UZ+c8QLWtMIO0sI3vXBHx
EMYASKp7vCDNwe+cSFrRqqIDcy5m40fTo9NxfP0X3bg4gIPAb4eRBUxli5qpCALHTMV7Bj1nzW9z
Zz0jzxsFJYC/P68PdXPy4KstKUdvAf7YbDGriXvL7LHQLnL815sMIzI/0VscbYhkeVCtVDzWuCF9
Qf+FKIyEUbxbrHi8a83M27mbb2BhYB3QS2LudB8A415+/wW1L8poZYZ5SpIHeEqV3+Bh1M+zhq+t
G80TUbdb3luNWxxqT8+PHXpaOz/ixkUqMxzoSRS5ZNx0+RsgPhmrovAbQAtMflwIw6fMsBPv3pqp
i/UpmTd6RTwOm/SN27JUopw0H1uuRX3C92p6Mt3Fs3ykQlhn4uQEJiSBaPeo2GnyOSqybrprqB3s
SW7eCANoNQM6lQsvScuXE54zBUhgHeNjr/XNeZx095Rr5XSu6oVilREZ53oQBfor5vgJaOCyc91c
b3bAcDSEaYgQAlDOuRx+SU2tbYSGs+hS9gHedhT/DQV981HpDq9v9uvrlKFIPTnqUr3H2bz9iLo0
cwqxN+js3Asm0NifRYMXT9SCSUYawPpizra6K3h7/WZSz9EpbVM8kjyezZs51J02OzRdgkob9FOP
n8IBS+DqCcbDBBqy5mpbbf2D5SGrM7n1A+Y35c6mvvrGLKwt22q8nIBBtjpjkJP7YjC0KVi0FFgZ
gnQJzK60BkWuCsXxNXe13kNVTwcK9bj6hpRfi/t/XH1+g1S3B0dlAdrYUiHRGgMjCLYnWEHhnvNl
qO8c/ItgOCrOu2ksPN9DRW/noF292C+D0pdF0M01oBtc7q5egyMkmmYKTKVufMtOxlPU4CiIN/0X
JY7E3etzvC6TyPE86pIm6goW7aXL8ea8F4a9iClQitL7XBd2c+68pD8367ogxjmup8GzpzMBg/MW
y63oXQaj5jQO3viIIpDxvY2HZU8W8ypekvVEgHW06GXcsgVFcp3ktaHCmSlqxT1WdYOMa1wNAYr2
aPp4+RSgLo/NmOjNneW4OttyZPjPL/UZgvXNzrdW5JAwW4K9hr9a2HZ4meP3lwWLg/nX6yt/c5Ky
QEtgRmy/rSCUdIjNPopwXQUO/ZyCCvChsWmnrsya4+R5yrHTMZ9S6fbuxMQ3R5biB7I4TMyymaRn
rxU2DUzStYTJkzS32hNWBtWPRV/ru1pzu3cJzlCI+JeqsRP131pg+W1dD/gmk948I3rfDJ1dMzbx
CwjoOjWMn+OS0b2uTS/f6/Rd3Z8kpTwQiPrBmgacuLmqY+SVKzxhReCWDa4sIgGIie42ZMypn+5q
o2zf4cvRFf96bcthiU3IPGjTU664PFPQVlC2m3Mc55wSr0Rjsk96NWsQBNc0hICWBEqJk+Y/7yed
91/2rmGGYNtyOWgzjoTJNoqqfd5l+CF348FccsNvrQi541REvwxniu8HLK3+NfpjurKgIREnJKnb
e5IWuSZQ7kfLtVIR64Wf8cZFNeW31mj6zta9cTtSy5XkReAelG3k9vor1M9hCA1Eu4hpmT3qBNjc
OYe+a/rHYjTMp6qOu0+vr+qtHQTDTDJggIQT+VwOqOuxG9V9K4LIScwwzpbivjDwE0a1C5ZhF5kB
3JfqX/NwFvQF7UAJjBtieydzH7to8/MpszqZj5HQu/PU9PGDohvJ//Ht6MRq8LQt/LO2TT6V5bQ5
iCLo2hET56xTn9ypKwNEzaJvry/ly1pdJIdyWh65OJVaWqXbqvTQWzlPd4xXa6aNb1D0zkDN8qZA
65o0dJtSg1rDcTG1EcNriLjfPPx93hemF02422bjswatywV2bujLoY3m4q2BuJ4VVJOaOOeh6B30
korI/OoRkj9lVRF/b8kYMYUb6DKgiypNS1+f0439CP8OxikBKbnn9jrT8r5RE4Gzlztm5uNoDP1d
74k87DWvfwAWvte1127c3eSbVL9AdnPSt1hLvOzj1WgJOTvQFK7fx4OT/KZoVljY76F5e16HKf/m
sJLrCcH4snyXYXU04Serz9iKOlH6Fj2W0sMavSp1ipzGsKDWN8/RCZ/FVPXRmxcfCqFNO1HzrZXi
RqQ0wPnlJt5e/JiQw0VV5oCEDTdNlJbjX91otcMbfJQSrGyxhnF2nlh5z242nNzX1OjJFYnZ5W/6
67bQRjfpkECcA6tZmnex5/0Y9Frf2da3BsHtgIo8YG2HWsvlIEgxpdrQ64QMSTGi8WjaYddUefj6
RrtxD1H1BN8GkkEqkG3CtLVp3FTF4FQaKa8nPqm4N3EcIhqOl9Na1tINGwrs64PeeKwNGjiUA9H6
BbKxGTRD59ErV+KwvOuqP2JZk/UYKfAe8wwllZ2jdGuGgOgcAhI08rj2LtcRg9TeyGIi/qZJC2Qy
F7N5N6DP/6UzAGtmatYd3S62370+xVvnCQoLVB88x8ACbR4UhDAxo4NOEsy1OgxBXNnS60YfQzFi
fg6W1sofVTPHJniYlJ1vemt5QfEBX5SiLvQbL2cMWi/VEPWZAtkVDMduUeM7eh796hd5o0w7j8qt
fcoGZap8zmt6RqV6M5ilBLfLqrK/8c11HWcie6/ieGtS6OtiCaYB78XI5XJSmLK2nUU/PmhEvRzt
uOkfxNwY5yKNnT0O9K2xcLiiKwVGjZ6A/Lh/ne+Z11ldRmDOIzWug5XMhDu9pnaPWd71/8dZQEeL
C0zGOld6xRUGWOAaPXnxKuldxPYIFjq950XVsp2TcONLkY5xadO9ldjLzbEbp3VqG1LtwFBX765v
zOgBW4pmZz/cuJApILpcWegocgLkr/hr8QyzGoxymdh9bUInY2o01NpNayhxyEjq9rwUtr0T/F/X
7rCKAw9MhIqoHbXwzSNA6aTlSXJFoC5NqoScbvU3lCkT+/J4+TNkEfgKLesbUBbeXGKsnMblndoq
vQ4brh6Knffhxv6R2S9EE3mzElheLkFSxgCtqoyrmzKKn82LAzZgrO8m3Ul2pn5jKJBbvHwkXRTG
7c03zaZZz6hzQONFBvrO6gf7E7L5BlS5vNgZ6saVZlGlM6Wdiy7hTZezQoNgGrvRFAEQfvPojeWv
QbOmZ8XR5zfWmqsnF0p8gJql8fb1u/TWHHlvQWLbaLEx9uXA6cAyRgZztKwleY5R0SKcSPFw8tXS
WP61y0ldhnwG5DfNOPTvN5cnkrupgVbVFFROn3/CGNjzVcWwHoHpZvevz+vGSZGmQgStlGXAp22G
MlvLblSBPu+aK9Pz0mv68QU92rPDD0aHL/nr4914CRkPYTMuNm7QraRG7ul4zGjWyLswimNMhcxH
teWTrSXGySm8+R5b1Pb4+pjy5G1CJa41vh3hEkCuLfDUxq+pL7D1wtHdzEsfCxq7983Fs5/jFeaL
Xxui/FLw39q4G7b1Rx2pvz13txv7h2ob0BFOijTb2lznoxdpUPdY59jKy5+JqeTvF9VbnmwcO/cC
91trLMF4UAYlmXWbSNqdheqwiSpz5C76/WjMVghFSjxlTrUcIDuRk4Be2bnYby3y34NuNtKgZdoa
2yRAjV0hk7I6y32xxrCMk9zxIy9LH6Cs/0JRTpr3/D8vGI1Q+q10rnGGvEplc9XqEzn6mGMlVE9a
czTmWsFYpOp3dtOtLwnrg64EWTNPy+ZLdmYcU0tidedELCetIu8qYKFA4re1naGuhAvBA4KUJvmS
QBz6H5tbp9bjqhtmcwwcYffh2jXZw6pghNhpSf69doxe+F7Wtu/bUQ+sbDyNTYmYU2l2KRwGPI5k
8E4Evdq/+horAHLu0fovGdW9irb8uNsTBhVPMo4kn9PevH0u+u42MG4RUDNWfjlzgvNXlavt+x7z
MBxSUu3D60f6xkeALcGVxYdgabZhBJjxasgzjhPMNHT53aJ/KqkpH50uXr/8H0PBbZLQJFoyWxcS
Y6Le12EXGORZp7zH2RMcVL6U3FutMHYSyRvPG48LyH1WkQBpm3LTLmjLylrGAD0nSbij4dhzzj+O
VaYcY8xjTg1gSr/DzzB8fZY34jJGJiojowQ+uYXv6EtPwRt76aAwbOUU5RWOwRAIdi6J604boAhq
ChLuQWebWPPyGW0bMo3VZEMrpV6e7S5/6zjtFE5urIQ4BkXvJ4FC16zCd4obs/IVp/J2XrybWwfV
fq5h+rpUUC9/grcYZs9C8BqonFozds2D4pLightcDq8v6s2hZI0f3wYI3Opmtn2sQpPKXHapt7gn
jMjyA74J+FDo5j+DE+TC0qaHRUT4CQPxclauGhfJSlMw8BonClNBuWhI9PguTjDhGMifsSyu96g0
1wzSl1EBRmPAQbVpm0Rjm6mWSWUgNjPGOIuVTh7GKXIhbq3pJ5rHznJEaac94mYlpYtqNPnxwRaP
kVpMR0PPpjuhIEx8cOIxCQtwHIcKdMGehK6c++Z2koG57DjxFw7W5dq0nRtncaFxqhCfeTOmS8Yz
UWMptTrZh6ZwvYNNp/H0+re/8R7S5SOhIoLjPG3RIiY6CUCp2Gb4B4t7+Cbdtzxblyd1XbM7MZa5
5evRGD1mHTIC2Hrpxs7muzVrTplErWMccoU1nLOBsk5C1GMos3tX9O780MXkeJhH4t6tJEaw6kqx
g8m5dY3IfYBSATUp9uLlUqeD3us15XlMZGv3KVYmFeUbnK9fX9tb54qeO9UieZNQn7wcZTb1ZsLR
cQS1jkia1lTVz7bsf0dZO+wkki8Vru3eQT4KD0TqNlKC8XKoERW2GGLeGDR95OJvPSlvsG//attD
9awrcUXv0tQPaqwsQQTQ8izQzkeGtzUfK8y0v/0f85YYQVkoo/+yCT1qPNBErsvnwYqGozEoP0Rh
io80QOqdXsSNzcMTZCGGQqUVEPLmyFR9rhObR0OQezV+jD0qoPeVnmEYl+be+ibtauPdENV7YLIb
H1ai6KkBSktXRr5c7TXzRlGv+L/NlOe+a1Hr+rM12G/mct5lv9+aooGWt8QAAD7cYvaTLIFbiyRW
sI6qeWyaZP6EmAmFCX2yR0lydQ5OW/URMlD9gKHHGrnHPHXae/Dn1R1GP8vsu1WWmaEwR+/eS+lA
HXDyVcLJQpT237c88DqCQYmtJ3OXs/mrotEUGl7ak4fgaEIRtvCS9FBkUfZoi26PG3XrI5jcF1S5
Xpr0mzM8K0s9Ki0KYmsLaS6dm+hHgn3kg+3Uzs42u3FdyBxXRgRs6itF3y5NlTJmOLomrBgCZ2Wo
RYP+8fVjs/3SvPIUdwhNSTfh1xibXbXow6ySfJQhKOgEge9kDaQf0qlqdRzXhln/WmTGXnt2GxIz
KE8iWS6STTTZ9M2gIOWjRrRzHSouHQm9bqww51gf4YDqn5N2snY2yI1JMp4soEuGvLql/o+jSa4T
I59XVfF619gGWq/2MoZG1g/3TiRsRM3LPd7LVdFLzlJW8WTbC4rPlt2jUJCkzYYytjIogxNysqc/
i9kW1sHJJyXHFrDKzwt4C6x1DTEUn1wnqdoTfnf21z43p3+FMMvfQ0KAehIyEWyszar3amlXi512
oaN4yed27XG6wvX0MKT9Gnb1vKcetj0rjCels3WaJHQY4ZVeHksAJpWSOUBY9KbO3rctRlCYjnmP
OI3tMeyukkHGIuUkB5ECPbiFyB331xWQNokzGWM2hcj2GifcmIr7hj8Ls5cbQVjlEBZtqhyHIdPw
YYiLg1Fo7Qdk38DbZA7l47qyl2Nr6xONc1DXB3vpyqOqD5Z7eP3AXYX58qfSCqNiQvTDdtzkgyMN
K8uiTBcmQJ0+l84Qv2mKavloNunq+MoUT9/aOlHDhKrWB+784ZSP0bBzIl5G+fvtlr+CdaJ/xdXC
OdxshojfZVdOKkK0yfP8zhzsuPxYxoa6hAXelv2hpef+IdH60T5A/4BbozV5+Wk0Vu0LOCUisha/
zecJo9qfGf3D85qZk4PDcYEodz3V4guwtuiDGWnrv99YtOPBAZKMSQbHJsCp0zit7H4d0LeYnYcR
B89wEKl4UJuqCTO8jM/rmpfh619texmzXDy7iAShLywZ5JvlUmJoge6AiYfjZqD/rar7XDexsSs1
Ls/E5rNwB0uWARLnsH42mwO/qAw0oLS0q0djOWazW33rej1+dvvJxF8UnO8JaudwLBKzBS4EOfYx
0qLq/1hjYJJkgtyZYGg2z5xXIu1ruc0Yth6WTuakag/dmnQHZCmyRxpVvzQUC3fy3+tHAVFbGF1I
ekPJAbR+eYQxp/I8asdjmFYZYIsxWX6ka2S4ASq3JEBJZOzFr/L/eLnYpJ1cuxTFIHCjM3E5Ykaj
YwTGi7zhnBYaqJnWvEuStR4PLGnyVktcnP7WXNcpgw5WihK4mWjPLQr735V81H6/vsVuXAxwkYGF
8SICKr8SX0A9uYxaEHmhGyfJf0vMFWFMQ3lSJhdjun7UD1WlUqnM1fxg4dKBabsZ70TRLxCT7Zog
wSjJIKADQTJdrokHw7tfFGsKR83otbBZMTYG61p5D9SEAeAhk8APcfu+VZAM7rp37bospV8vrvnO
iS198XVwjJGvdl33LbLntggzrVHmw4xe8zdkhuLEt0Xe3efpWCDhB1UnR+M30fv7neW8sZ9ktgWG
VBoiXPWVBQLMaSwooGC0XuJutPan0sWUBF1Jg7VbtJkrtsvuc9Taw1pJNbSHFMpIPj7xaLyrcIoA
+df3DnW6c5qoTagKozm9/ivled4sN40TF0CcvFauCJvNMBdDUo5zaKFZirVFkfhDRZjcYhf6Hofk
+a2oRvW+xPcx1EXW7Zzzm8PDE1ERsaFrtO1OJY6dzVjhLaGdiGH2RWaAuUUGxYkeSwcMZtDDDF7w
9iysya/MGRdMbDcjZadz9VIL2S4DdDKweoQLsnt1uetWCxkx/qkIeYUa96mv1ix5RLZn1N7gwon9
eowuztsIEftvjZIkyrOlT6Imcim9s1cNVX4CrWlkfOVpXPzcdMUaFtoKBbZdWpQLhIaar+8pldcF
MzJ3CLhEGC8dJuRGSVqUVPmvMjKk/Cu1JSKdK7PEZjSqEfTXJiU7tWXumn4hEr7CPAoNzU0reSB5
Hy0gyiR8hyxu45O+On2EENDiDoHjxdl9V1QZcLFEjTy/zpO1P4vB7v9zh7n53EXCfB/bSZ5/miIz
v29pQ7W+vRAWu3phNncLLZNHituVF6BioH5/feddR2ck7tQy1ZdGKAJil0sugHjYhaDWNtpL+liZ
WeoXdc8m1+vq+PpQV4UCAL1EwqAEpZmZLC9ejjV5q6cKVRrVeXprJmBbkeA9NFjVoSaYmXoXJqg6
l8+aEiOJySswQndt5tX5qfVdq95TKuqTj2xFrBpe/2k3LgkyK0iuUtcRtP3ml2HLOLZ9rw/huKbK
NyuJqgNuzO2PSfRfKFuuh9eHuxGn0n9xJTJVauxctZ9EG6njUElt7dhQWmxd45QNG02qk2HVK4rx
6BRqbZyjYUDcw+M96A7IlxTacZ56UYYe1tjAS4XAAbSe7ESB1210H7lQe/FWam29FVCQzZ2ffb1X
wOaABOJkwpjltrr8fo6XTrZXrDn2CmhO+tlAe3Lspumh6ZPI/vfBGEqS12SMSgByOVjP2yKbSHWo
aa1z9lbIj66DgkuMncjOUDeeXB45gmB5AVLm2AJJvI7MDQf6NaytRDyumtZ8UWjkH80CAIs/MOxp
Isw86raKIGWSJp8oz7g7e/A6O8WkgO6ytBoiU7oSlY08HUcgbw0touufmGc5H2evRkSxSxonVHAl
FZjeWrWz8/a8HPGLWxe1VuoL9H1ljQFO2eVKJ4h6iqjNSP7mJRnOY6yqz12/5vmTVc5qc0y6vsnu
EmSov2WJML5Voso+WmAf8ztq1O5vjG2St01OKHe0cgiHvPH4UPrZ2LSzX3RpP/rCWRZseiMucsXA
esRfqBlG/gCpovGXtbSiYKxNXHntaLR+msrgfq27JR4PDY6D6zkt1fl9BxVmDuhKNCB/+WW/7a53
hD+DxRG+g51Kft/3TvJp56heheIyM4IUQL5Mjdje+ix0FChEWruUsBKSVsrDOrrgatNpD32WpFEI
iKY6qa7W8USYzTlDZSN5MDEi+/r6D7naHnwlPhAYNSlqQaHr8ivhPJlICNIaSjn03Mcnubnvhl6r
w3wawe7QNYqPrlBsded0yJxmuz2khgaQElaCc7AZuLIiMndTDWd9SqrzHOkdzxqO4ZgZj1b+qUns
LKaY7WoT1rrzsjPvq0uHeUs4CRJVqGuS3l8On8fKTCe3J/EsCh5c15o/ZlWmHVcXBfDXl/jGTCmA
cdY5DFR2t3ggi7a1jlXqGsZuzM5KOjyA/NiepxAcqf0IInEMFw/3bi+J4p1M/EXcaLPM9IiAYoNF
pFa0pZWlKaCOJm600KImJj1TphpTAq9oHxF/q9zDjG0OPFM3sk4ANVB4NKcK0frKybLkxEOD0DdZ
jDrfiyieHkx1gb+DsYEOX2k2I+HbXWEiTepF7mFJYLEfdCdDktHRavUwqLW+hG496U2wDnXzZtUX
63taJSZuc1ob/2kiAQGtZV3wverKfu+Q3fjIkkAAlEWuPwXIy49sAUYwxsjSQs8dp+asKpr2azac
pHsekxhhQa+s6/gYWc76Q1Teqj8NsUHNxlOduQm7dnHuyh7UQeDSwj/NxKdR0KEOUP3rFc3Rg0JO
xwhiGFD2TW5KhbeKFkOaJPTJgPo6ig44QfauOz8hSm9Pd7EYAbK7+hqlO6fwOnhibHBVKI4QP9Gg
28TG0+xU3NKDHmpTpaygCFL3kxDD8mfURu7FPEX73zUxLcAazXmmmNs3gSXs/JuZY3RkIY6wc1qu
X01+EQo2QElAKbFjNxeDa8R15qrsWAMTlfd1JZb7lZdCP4Cp804kjvV5IGI4rFWTv/MEfPu1J8rb
+SYv7aXNwQECytkhh5fSYZsIVss7l8VY1DDH3FQ5N6o6pEAnDdEcEG6JfjZOHMEGtbAoFlVn5adk
wHnTV8emr30lSlDGiPTe8Y22NNWgoyNv7vzEq+jSILdDRhPpFok42jZX9dFO3bJ2zBDtOPO5xooc
1FqmvR/btfpUoN354/V77MZ4gAcgpUu0PQHm5jTlOF+imS2M0G3NqKKb2UcPmaLAC4hFskCJprq1
M8XrqxN0IwUr+R2QitlenVNtpUk852bYjRoc/N5Lc1B/4MZ9Y8GkOssWTFiyaD26eDmv/1oy4sLk
qwCYk/k98r6Xt0ebjw1wLssMm3EaD4M5RP/15NAFkUUBLWlO9dXY2fzXF5Ym2eeyY+Igs7bFj4nV
mwyzja1wxuzjTClvrA510SkPnZ3Cqfvn70mJE9kT2WWlVbL9nrWOIdFcMpg7UpfuAW2JosBoIC1/
YYTV7CBsttsHFTdeeinnwncEVb1ZTs+JZ21M2/iYWYby3pu06IwT9tIftCmyzglufnu7ZxvbvIwI
FxGGmnzit8g/eFvcnpaqhFzZ9iPMweGYDm39ThWZeoD+WQe9O+6xG6i0sy/+vjnksOD/pHIUnTwU
FS73jdCryJmz2A3bdNafiWK95ljM7fxVGzH/8xtvMH6ZaqRkAWZIFGdyzHvOHvY3gw9zU+IEyKvf
IsKcgneye+Cu41DnsgmcvOv5D0jjK8NqgqVf4vdtYlQfbHyRMl/FB+LX1I/VdIzquMl9USX9f0Oq
jl/KeUAMULVW2/G5O8c4iJUehvcypBhh11Qhn1e3bn+vZYFgCpAQ9Nvw1lLPfTaPZ71qHZW6Wpp8
T1KMlDCNacTiq33tNIG3oGaW1QrOHabbx5nvKs0qaNqiVsTf9+K/GCPjThoFxQLfEaXif4Xd7292
yYiWw0pwHaQ1lkNLPRh5kJhD/TtPkMn3M25RIFfRMmdhnmRMvOuUCGH7tlfeehjeJGG0ONnjYol4
Daa0Gu49lW8dIlHhlYGtGNlPEgQt9zHRWCJ/9uzuU0TUV4dRqyN1pVmLNvrY+lC3m0Yjf1LUFEvr
2piSEc4XMGg/7UtcFHuti3V/6ZV+fV6jOFuDEW0IsgTTUDo/plT52PHv3kVl3CJvqgslDuaqktFe
mbYLCVZrvAPLMNhHUTfit927BGNzZvZfa3xofg+iJnsh6XXx8Rvi+qtedkuFpsvSPtRDHaGPAKLD
9e1MS/6QVGjVIZvtBurViLAwVrqR2/tLaa7NoSVnHtHpzp0vzqhq8Smr1OwU6c5UwXrHvc8nymhw
zuxU8ntuFTA5Vl0PVcArPy8+/dnkTGckNhiNlqFf5p5ifV5wAkLwX9Cb8Yt0rgrfiz16iyABh/je
GDUbnWZP6Rzs3cTsBI1VLr9WNer4x8sam35VpsXTiEXtxxGRoz9ZFFm/XMyxigDsHSU3O0/nAzej
SB6p4ubfMyvn5CLAYC9ghpLU9vWysX/CqknVcNGF89jWXvaDhfNaXKJT7uXXr8criJXU9QHURScZ
hiaP0KZUMMoGRjZ55VEfaV8icG73+HcmgmwlFXoDMrxDiiMk923+qIgMJTxFS/lTtCJ2DmY/lW8R
R8S4ZGlq99Q00pIzcd3V9hdR6f8qGcOPRXGX+j7JFPn+tglt5X2ZGggqH2kAakENCeCYYoX531ik
X0RifmWS6sfXF+hFuOnyouMah+KkS0IyFdTNAtWuwt3SdM1RtUfT9VGtrk9z3qp12GQ9SXqXaHYV
6FgKlaGpVAL/PaWcl0OlD70V9IskoiexU3zEY6vSfXsa7OiN3Qr7bopmrkeXzi4+iHgOfErxRkXg
bEYjgzzDpoPoYsH3NsUZd3gyFm+ljzHX3aF3CObfj3VipG/0xFhwNjdB889JirV4qQBcYk/mn1P0
hH4j5mV9sbAkSw8pijfLOdeL5r+VdtR4SOKBCr3jDhR2VZHQv3GzuHpOlXn4Ua4iVo4UFij0q5k2
fMQA1yzuKpb4vV3IeoWn5WV/H/WV84XHfhJnC2O3KRhpv34bJ0EFDRno9MkzcXPkOJbVny5JVArJ
KPQ1FHtR/unbqqZuiMP5XYlhGgok05pQxXOKsQ6KFlOzgFMsvjazNsPDNLAAutc6e0zwAS6MgFKn
V3wa1q7O7ybM81p/0CKoLzs74Oqls2njSYAf+lOw/uVL+Fdf3FrMpZro1MpOoXpctZJWVk9L3Br0
POhUTNGK2ez+MUbieWUZZK9UtpeBGlwOCoS0N5C/SY+qUTd3bk9nwV2UBRNkdf72+vzkBr7c4Cbt
UKojiOqRI20DiC6O8yJOELnM206hYWNa4lFp7HaHdHIjTqEtqRMzGIhmcHgvZ+TSLFrtYoiPBigG
LVTiPHoD4sFpA7sAOyOWNn2D6dQehORGnAJzmhyCpBOb423aCQRJoXeTJsdBgKZT41U7lctoPFOI
6Z/1KLH2btQX3arNeiK7gocExmT0Ia3NheEY7VLFphGF4O2d/se4zsM3qm9NF3pY8HgPLk5Sp9Ko
wL11tVt/HUTUE/BrnaEFQxtFxWcHoJIVlDRvnvPK04eTVXttG4gIFtRBj3ulgZataZ80D5GooKef
+DMFcFEfKyzRqAkCQXBxDG0s1IxShYLXUuXGg8LREH5crcsbysNm53uRblRHd7HUxyRvhEtfqkD1
SsGjXjm0alkdif3XzC9LJIPwbsS5j+dX1ezAyArj06joZMxJMYxf7HyZI79uFUc50EtsaBiqYhho
A8a5HhZzbOLxtTTNh9HCVuJuTgdvPUJdRghIWxrtR1M7XeLPBdwx/lzmYK0YGWl/UM0WKl+WVQ6h
QFzGD12Ohx8a5Ild+U2tV88RAtDioHKNWEFdlWsW0vqYljseTO9X59EZ8VeLLkiAvUT+c1GL6qlo
PHU8vX6G9OvdTaETKiUvKbUYUtXL3e201hxpqsiPq5HoVsCNkX1EnAgR6dgSTVhYBXL8Y8SNmtTa
fb+OSuCNeSRlWlwro8A0qSsLmA6/q8pY7pylmb5aPPj35ZAuH4zIdB48t1soRak1av/LClgUFlpQ
xXEVIIw1PxexBf2m7CJcyuvx+Pr8XhAhl5uaV5CeAsAaWl7kiZfz68rVcAew80cj0xPMwmLdIMNQ
zd6P7BbTSDG3DponojhxXxq6r8229anG+rO60xN7NoIWs+PvQ1EMzaMwOr18nuWTAGqLMJ+MTNTW
UzTpeRew8Yh1jAUTJF/PUeQ88r0E4bQaVfUbT8TDk5fky3RwGyNbgnJ23JhzrTi/h65Q3pZeZ/8y
7LKpdyKl64vEcrgjuUskAxiWweUKzKI0nApVkKM119V5WeccYQUqyBUSjXfU9eKdF+D6WmY8bAy4
RZBIuMI4ianohGja/KiXSaI9lYTD/ZNXFOvd6592m40TU3EtUqJmMCpAW5FHS4untWIPHkWmeXC4
uvpYqF3/ZulQivjnoSRmXSJGJCB2q+UYZynlOWsujj0M1ztrjXD67W33LXUYZQf5eVUSZloAuGUh
h5o/DfHNcxPp8eKUbpoeIxN06UM12sk5pvvvPU9ipu9ic6eSWAz4DLvZaJPFFWkjufLWovr5amcn
jzeweI4yd0VA1xqMt9BNR27hESjcgZ3SJedhAPx/6BQNIxNbWH+E7o2d72pwqg/UccbPrWXihIn3
NZ2dhYb0EKhW333C28ewMben8PkY9Xa6pwN8vVdRjrZfmrKgNWkAXu7VVqnxGW2G8qio2IMEYvJG
70PkKMqD8j/Ozms3biRa109EgDnckt1sSZbkIFsON4TTMOdcT7+/8j7AcbMbTXhjMDMXxkw1i8VV
K/yh6KjAFXearZ2XeyGvQXNOzhtRMmQixiROHrS/8qS0LDS1n+cqzJTc8/x+sPRTn/XWm3JU1Acj
76079M9wrIjt8bepxOsadG7awQOqrDuv0NCfdfL6qauEPsKjtin2vLLAEVZTx8rXeyPeCdqXMRve
G1ZypHdQGY1tjpUYZmqLyS1C3p1zmuEz+GShh6a1GAk7XfkGfZBhJ5Befm2IuCB6KeU2+WtbwUSN
m5ekuF04I4uVIVZgWZ8qpwAR1uzKock75zxmQ11A7RIkmEvQ3uozmJNaWFPd16EQjXckozx6eAuU
bmaRbZXec40CAGJHhrqTUF48I3Ngngz6nIXAJ53384Ow2kStZpnbEHfWT/QXMrr6Zm6G62S0H25H
lIuDzlJMey0Hdx/Yxd7mK1dchNqZcTWhSNb8t1EiakYzqfzB7J/ujBOLPbzbdqIJrAs1D+ZMUk0c
eY/NLWASkt2uhwmIaRPYzqjsJRR50V6bvp1PpaVhJJ0kA3/OhfHAyLHCuUtxd6LbxfiAn4FCIKob
tFDBXWxBR2UxNaNTJl2YZKnyE8FWpH1cxT6uCDnM9Mhm841ZZ4oRLKtb+KMKHGp1q2bnk7/cfSZ9
fDdA/9BCuICHrQx7VFRyx1AttPVp7DxxYPPce62IIeaoqgLq7/b7vjjSHGeKAuQVuRfl4T4/WtqE
G3iUpn0Y5bW4K3Qam5iEZyeEJMWT5ZXLoRorETCi22MeXR5qKYbzB+pDDwD08fnKExpZnWiGPkzt
MUeOjLUfaovimgQoi3Ye8yIy8ZhS245vhzdNW/d8Mb5ZZW2F3YdubxjfgRdod32v1ofW1OeD11X9
/TKte+bEV58QICesKgA2ZHrni3aTwYjcLIbQpYFzwA81OSKlod8VTT7s5DbXluJ2gqgONQMNic08
vsoFybzu9aGhJrY/jtN3PR2nz2bvxO9uH5grR5Sj+Uc1wyF5u5ADazscHWedJBJZvod1Xob32aj+
gJ3jDqD0aHzcXu/ygIJNkpcgEdcwyNzON9EaF8UZ1gFogzIXP50oTwIHZo+Nlx2jX19fSqM7dMyT
D8pquS+3F798WIROPVhVJD3E/G2rKsl6bwBxSIqqFe4JHnb9ih9kiaFf0r0revF/WI6vHkK2J4Ff
W+wLhVC3TEiHhqIX5pMp+tVfWmZXVuzkX2e0fI+3H+/yq6AdwPkEBPcnZd2cGpnRTUlj83g9PBt7
tJcHtRqjQzuOja/1mvKmWtCPvr2ofGFnl+gfgX6OKT1H5E62qVRJ9rEAO+TeHFc7jEsEoddZwdWm
a5uAbpxFHceItDfr4tFupnjnmS+/FFhqHCamg2gPWFtKXuOsntuYfQE6SM/fKo3roKY3rAePIcrO
k17bXuwVKPJsanSgdedHN+4cfaZvV4Tzok3QC6m/oqK0n8qkdH9UBV5BDonkzvdyMZoHwAcYgPSL
eSvz8C1yCxCOIxRhFcgdzfX7OMN59yRKpiCAofR7SxjLYZiTiAGGuRRPaZGNflN61g8Xv+ZAuJn6
/fb7vvyAwbLR7NXlWAsI3SbOA+eKK+SritAr1fpdtUYK5kyUBJpZVsfS7ZOj0xvKwas7959fNRuP
vgF6gvKIe5vjnShV5a5DD2WmyfPXqaeja+n1eJ+mbhvcfsgLXhVe37xkQEHM8v+cq/N3bQ0aSYlW
OWE2ON6dhRjMM7Mj8c5Me+WumCyj87N6dMM5w68Pl2xoTrlWvBaVugdfuYhZ/BLOAK5GNNiRLN7c
6E6uOU1pTQ5ocbA4OFV+ZMqdvl/7GCfQ0rR2CMQXrxd+trSlQr4EvCAYl/MHL7LKmGPDXkIIAe0H
EBqP66SZX/I5L+9aZprvzHrsfoyO/q9etsB2JTgSopBU+IIacL4wmz2aWSbUsB1rC/gbhZCZdij4
5fH3vNL3ULKX2wq5BwQDKQv+Inxi58ulK9IsddZo4dA3s197hX6KupKx1MyQZxob5efOibpIjOlm
4u3OTYBiLBgs+YP+rv68Sl1tBadYlQbMO9Obs7djbKenOiEf9tHca1FpsamTs7z8siYIj/Uqfjs7
4eSCe8E2S2sRBv5/CpBtuI4bxSp7t1PDfsQv+FNfe4P9rDaZ9gVaCBA0b7aS+UDFNZh+21Ru2GPK
0zwyCEQhaywM8aqjYoM9ZWRoAgkOdbYgXqctgOsVwg1M5dYeEKLSkzIgLBWpX8VQtRCCybpqJ8u/
PKs0iCWTiU2l0thqZhQLv8lCZC+swZevoJYc59MKxOttrtjRnaEU2TGt1fZQ2MseKsTkbf1963nM
9Zk92JhMEwaRfjh/mwOIgVFbmQDns6EHce3aDxmidDtgie2NI1fBhIBEBVkQcs7NmVliRTe7RBVo
peviZ+ak36rFLp6H1FOeaDYzrE26Pdudiwvnfxdl2gkXCp7Y1m9hdk0oCJMpgpg8vmUOASq3jtz2
sJix/lHrkvRYNDAgA0Bh6Us9gFUW3lo9m1XdnTpMTO9ufzlXN4HkicybOxcy/PlWo56WJyh6quAk
KuKsM0B8SNivFZyEW99F5WSc8DHdE8q6YC+yD0zpYHqTrVLLbpW5rDLq6grXhUBJF9WPjNI7KV3u
fazMOv6VtUA2ssatD/2kLieYvhUDwDa+L3TqS5tO8zOQrzb0IpDDplOVd1o0gcwqh+LLElcLVgpu
snM/Xsqt84thH0uNZgA2F5IXWY2GTNaD1+vMwXm0DYbhMVqaRdApMSQTu3PgXxSe6it9MoedmdsH
C5DHEWd35SPgSRKaIdtrNF7QEeQ+SkwhCDrCDgHw/P1pSk3TKEYp1xqG+Zte9NPoz+vkvc6idh/q
NFLUQw8sPj4kykgr0Uz1TvGlC/X9Qt+TkQqFeu0LVVHfKkWVvzZ2aryjNZhOfmUB9whvn7dtRil/
L582VR7lsxRTOv+9E1CfakBhCBhd2r+bGQE/oPVaHUbb3kteL9oUf9aCkYUTgyQjbDXE58ImSyuA
hiSlGD7qqO18VBTAVxhtjD/aWDV9oFkZx7tJj6vi9KEY7WYn15HPswllOoWmhCnJFGNLnLHjnsA1
mEtQG+KXoqUM/DoVkdQO7O9XCxWpvWMqM5bNgjKrovUl7yA4Aecb3FE5Q3kmdhpiZLz/R7IcBtEd
c8885aKguLbr3Lnnk9NPJYBbP1+WtfUbI5rf337XV54dLQ+Y81TZyO9ts4DJK0u+5lYEJYMXnngQ
hzgzqwdV7VdURMSeJswfktn22VEyIRXQ4EJAwzx/dgVp7oj1RIAeZXuvz2Cqn6166Zn3QwQdfbeP
QBkWSk+Cj6VRZgcx0PXvI0bvnW9ac24ccyPrtIC8e/0xZUrMBTsm0+I7GLWcFsKNcho7s/umNbP5
Pi6WkkMTN8O9ZQ/WvBOar20fuEEOL41MYvMmiYrX3rOKellBVlSK3892/ry6Tu/PYOARNIz23Oeu
XAUgDaSqnrzwGWCc7147NpEt1HoNWif/PnqzGpYac82ibcuDXhYEiaIV97ePyEU4oP9COoqfAOJF
9Ig3N30rYnBhilkd4tF030wCLxw4u/GdV+t7GoUXjyeXkk1h6flEvbd9vFjMIlJcltJ75VF3l/mU
VtUKcc2yD5lX20dR98MO7ODq81FMAbXmtoMhdL6nkZtS1OdedQDI0n5nNJ0c+k6tHt14+mczIZ7P
Q/6R5BOMO6/xfKku4/gvalcfnNquv2Qm9s92CihuJ8e9AG3zKaOOyUGRXR64NZsbp1mmXp/4+Ycy
isQDzRD6Lh4be8hFGn00EFcLKmgn3+ypnN4mqJ7fGz35dmWXxniMBsf6ObSTGebosv9rrEUIGj4U
SGb6B1zVm1ym09tZj+q8pntoeC8UfcsRqssK1XP1TlNdaTvt+CsvFyAxVkLge5krbnk9Ey6QdloD
JGprzHhBYoFD80Cwx8Lbe7kXsYBH49D+eTwptraJ6ni4rICm+E6icQCMnoHZ7GOMjYe6L07Niunl
P3+XPBRBm3rGIfxsIqkeqXlhwVs4jIwlX5IyKaCrNO2b0XH3Gr/bFhfnCacNXhhjUoxntxAZlwG9
aiKhcoCGtKaHOWvLYxYt2J3NifHYJ0vzrI/YD4StYmVHNR+Gnc6T/PDPbg1+AI9JyGN0CLhvExjq
QY2cqCpRDHHa5Qlch/K26sr2Lm+i+VmsGBvO+IIkjAOXMry9zZfpm1ybFFi2ofictvwCatl60Gw4
q3M21PXRNsdsOsHX0DsookZ016rUXg90IhjsJhgiOqfILOfyTgC/Nf/LRdWGjqY42VMrCvNTu9Ka
9XuhJN9iHFqRU4Jyc3f7J18Jo2e/eNMxictKiTtq+4OpeP2LgwHRPdyyDNarCWCwFO7LZO5q3F5b
lEETHxolA4dSfh5/lfe2ky0ZtXB9mLwo/W/tuij3tRy9nbKf34LnGcMYxMLx9pNei3RytMdYmaAK
TWYTT1BzoBWolPUhaTG5+Jp6RWQEaj9E2RurqnM+xgww16HpJvO+SPr8Wy8spCshuS/Lu7lTEHLO
h3bOAmOtwJm7kMNebv/Ea0eX/SDVkdUULIPzfamLDFRbQn4zzaUTmm69HN1Jbe+xogIOMAKNV1uz
DN2maHZO7rWABDCCTAEFZy7uzS2gZalqFmvRHGLHGBA/VFGZ4UVYry6d8Ler1n7/5yclDMBflsJ7
vI5NAGwFuVACGPrQ561+6F0zO6xTHQWiGNVjuSS/atXIvrTE0J1TcOVBmWig8iMVKNEZ2URCNHbS
zKIZeyhjzw40cyjvxyIfD7qimKdYM5ed+1X+/zbRyOaGlekCfBz+On+ls2O2KM/FbCwJnx6OrlUl
9+it7GqnyDe0XYj0nAKcERXA0s1CDfIwkTszlY0MiXQVa2afpjHqH+eun9GtWZRTqzRYIyYMVP25
Gocnexnh/ldxaft0KrCw0PRsp2a48qUDiJAlIv/iSG/ec7Z68QAptj6YgP+fR33IAwVo7F3VRf0H
cL7GI47Wn26frWtbTjYAg0uOWbjuNlsu8gL/o5QqYcZttogL+8lRknann3ZxkABxU4kiVCADChXw
+SpZY2pzac7QpeMse9a0Q4ZWVCYhyfqkjTuB4cpiyM+Qp4GH5BX/6cD/FTDTjLagwmSH11qlAbDw
7ICgIVTUZVQfRuBJO3fotfWIQNBxsI4ANLw5TE6j97o6OW5Qq0ynSPC8E3NR+0l1qzZo03kX8Xhx
egFWSWYeBxgsPnin890UDCgcfHFYUFeg8yhF4vwEaLLEx95SlBTCU1cnB0s0PV39GHmwBBaGHmjw
DLwj/Wj6S7XeGUclzSUEmFgWWumYVKFT5sl/C5BOL9DnuD22RuFAKEqb/HFO02Y61XXde74So38a
3j6HF2efZ6IQQhQEzDUmQZv7xojjvqqa0sXdTZGeXED2keuBaXis1kY/aZWWhoa1q613kcayLMkP
HQopp86HcL6VhTHarjKC4dBWowcBudjJKR8qAziFPu/pE198a3IxJPUs8g/pDrk5KOWqTmZmsZhZ
TlZy52bOnAR9tcTzv8ZRFkIOhAaj9C4icJ8/VaNQvLdK6QVTBc7VHOz5Q11b5evtV3bt3DPJQZlQ
xlG28XwV/KkNtcAxmIPlDB+02eVAjng0CATV7ocW7avb6115V5AlYfjRPSZWbevlDntv2GeojpdV
Tr8R/ff6cUgmW/Nrve5+3F7synkkfrB3f87khRneDAMIc0MuWSvS+ifNWP8Txpz5ZpOP915VlI8F
R3YnvbyyoUj6EkmQtqOxuZ06rAikUdxYXlC7E4S5pbWBQ+KUjIFa+kNM+h60+LIhz7wTxALzX8Yd
khV6/gYXK29ETdM3EChIQYopyyAiswjasSTBy2v1GBdKchw6BgJL57Qwc7F2seduukMKsdw5tVcf
n2RO/hwC9xYFg4BRVI96EknYxngqpxrSnGzslonzhVw+DW+/4Yv8kYeXOZwLchxvvq1Cg6OObSES
oqhSRZb+QJ7tPOfePD1myGn8EKZQ79recO9TSxv3nKevnS4IlqbjSScQWqTnG28imDJMCOAHWaRo
gZU2xWObwsKryq5/Gcts/jCn87JH6P4z1TlLe3hkGKOcMEDUTNo30a5nglCizhQFVRdb6xskafLx
K9Shiq+pVpa+DuDOrugEuF7x3u2BnQfzpA0/FdG3KUALxcE0OIOieXIdhLcCfYncD1Gkz12QUv1U
pzRhvO17Qzy0QeMpOKqzt3D8sL1L9B8YcyYfs2moaK8DIcHqfLK99IuJKtCxsWsbbMUYedWbXFm6
ws8ExMJw0N0+fY/o2XRXpWo9+11flp/syGrpVBpuVOwMxq5+E6TYUsWPmoLb6PzVrGqU4qiwoFrV
rTaaGag1/mdHdfnQAuU99Loov6Fvg6bX6DX3msh6P2u8+aVQGM2gxL42e3ZwVz4LMAPwtUkvUBS5
wPqM7pqNPTZ4aVSNn0U72/JKzKY3WV1YQb40cbzT27noStDd+n8gZlJRmM3nW9BWWKXMXqYHw9Lj
FCnsBS/hVjutJVBLf1IGusxZ08LRJAnp6O9hgbgT6688NCUHWTDZuTQ7kn/+Vw6XDxKDH7c6Xuya
dtdgh82SfaF6x840xuexxCN056kvrxeg8ZiM8NkxnQQacb5kXa0dw+XGCOqsFo8zfg2+hrA/nNFx
r/N7+XQA42k1swiWUpgynC+lJ/pIZcOgs8hm6iq1WkNnzH5kbpYedS37VwEsAir0e2IdiuomOeom
zNtotRspfwfARlFXWKYEg/Oifl01Gt63g+q1TZS56f+CY/HPOH+yFdPPuG5sHTtXx8v9pU7HH+NY
2U7ImAoS4+3VLg8qRSLCJgwAuS6YaG9Wc9aUugK9e9fK6aDXWfHDHr0p8/NMU08iTbz+MOQKHGEt
b+ofejEre5fWZU4n+Ynoq0Jn85Ci3YQLrzOdMTZn4L5Np74RhTBeODTjzoNeOzDotjI5pw2AGcTm
c5gtfK+aAtJRttToUtlrZBxyDAaPFV2nT8Ij6N7e2QuYkjwzUlABTXKgJaARzrdW7Vr0stIS9lDj
uXWoLZgLDmPvPlhJD1SHdqISFHZeBm05tZ8jBh2UHVX0NS5a/d3t33LtTMGQRiSFWR3l3Ob49usw
tcsM6XSwEzfs6jK5SwdbPRlQHXf2+cpS2DzLhgAkUDZ8k6Evq2EoDpSUIMq04q2ZuS9U4tFjHy8f
bz/TH8fT86uYOkf2PqkboZluxT88U8+mLOvMwFm66gOttuZjRP7TkBGsKfJFnqa/A5xgrse8jfvF
X9LOGf24h7bkJ3avRH7iVOMxHtvaxm8dbl+gtbD0//175g5EpETi3XWGi+fHwNUVtS8m0OwMVlvD
z4AohGhPlDPKEXp92NkU+bFsN4UzxxSDbriEXp6vllloogz9aASlWnIc/LrRRuGnriaSD26+mnAm
srj7uhQeMwA0fObfpctAUpj8d4FqznW89xnIF779RRwEKTcNvZr3dP6LmF91atllagATrMDscjZ+
4YdShi0mgD8HuJc9BIvSRMNqoCTRYFKHqxj6nY2R98HmVwDoJ3STrgN52Mq2JJWQGpSxGtTzBBFx
oYy8R54oa/3YU9KEtGMqvjKVLXcmeNdOqcyEQO0BEIW6uskEUpQ9lcgp1SCqivlBNYfsTZGp3Sdr
iNcHuqDde2C5dZC0ghSwUGL926Sq9V2xpNOpwprtBaRP/W2u1eLBqq3s9+3zciX2SiMDBIdpwrIv
m9jrmgiglnWuBnYjuqOBDDkaJJ29Z4J4iaWQqp+gVKh1IWDy5Z0fghUv7XaNGzVoWt1GxW8GKdEN
sDr8eGla+PPm8rGhcsN4FerI20xA6UMCNt5JTa9cAgykIHhJLVLZDz7/GbNtTo6TdirJWJl81PO0
/WzqafqKWIP9ZgGvunP4r5067huEn7h2uGY3t6uGeo7XuCP1CWTpt5XrxMdxLsoH3Zub+8HowG0x
57y//U6vHjkYbHx0YDVRDpK/6q/Mb+ZpGkHFFNhced/lHOyhmYv1I1Ds6lS5okiRKoii/2x77b6U
zAVMQP0eYAXqc/XZjBd79YcYHzSRu8P7uazHf+/3Gdz3AEwYjkuMgjyWf/3CWjBu4u7QglxR43Bc
G+8dDDk09xCYaN87puh2zvm1F8/hY/IFQpzYuDnn+LKMc16VWjDpdZwHTrum73MYewaSlXbaBvo0
oUFz+z1c+7ZAIEqqiE3d8Wd499dDKr2jNma7aniemuJFGZJXw8znr7cXuXLdkgL//0U24SWvErdZ
mHsFaweF6gChTaCl58VViTLmsPxfthGArE3DQ451N99PJDpu/WrSApRnjfJIETjOR87/iiZhy3it
T/Z09y9bDLKPA20N9gBcrS2ZCD80TamalGw41cv7ZlzzhyXvrXBsG+3eaKpftDyahwp8992/byx8
DehLNDjARMiN/+vteUMmcqdHqAVEMARQPLoRLe2mZwh0/c5BufqMfAdcSySm0EPOl8oASSg2kT/o
vXjpvmqlFs2PS1ZrjwyWKwMdLGSkwtiYFDPQtSXeswC7dob4KIgVfJCgTDZnKKvTYk5cilUdtSuc
9NB/6VRRvWuRdTje3tXLoSgXAVR8Fb62NMPdKtQ1zMrqpMWAXtj2sryxJwxy36LYNscBKjBschuZ
gJkrNe+Up3wx0T7v+ooitlh1BYS/ofyIzFUbTs6QjK+J2pl7eovXQgWCwExsmadTuW9CBSAmPIlR
3gz0GDpZo6V4hYikf0zd4hd0N7GTIFy7IiS1C3kRVeZHm09qGIGcWAstLESv4TmWxutUMbmPxqI4
uXPrHKCADztn+1ppQo+QsQcvgjpz6xFWOVZqTBqhCbfRsfrs5kvyYHZeuxwBpjbgPjOU09dJKKM/
ppViPMx9PmM4mABT9KmUk/r/cC4oRAFZUtFT/W7ZXwAPtJrTpwaJgjXpSY0tbQiBN7f5FwDNjhd2
rdMXx6ExxHxK4hQCHFl9xvbg8vUl00odf00dfLSvLnj8AHvX4r3DeyWgEwe4RfBnge6z5a0OulJS
LfcqbbwWt4g00sOicNfw9idy5Wvk/47EKKoGDpCSzYFgrDpO0WTp9Kxt/X6phfVajuN7NWuV07+u
RGDlBMjpPxZQ21vY86KuG+LGRjdgLk9p7CJBRKP8e9ZO1cvtpS5POUsxk+I1yhW3d2ECgMHojd4O
SocL300VDDwJOai+QT9YFW0OF2tddnby6qIgA+WcDwDdVkWhFaYDSXK0A66lgQaGTSOeHoAbeihY
P6aludx7rbonS3oZP0hc6GOAJOOWJMSdR3Ps7lNDbx2bnjT8U+5gxKAW1TqhNFaenLraw3Zdya0h
ojLplwBBrKq3NHI0ceYxp78TdOsqPiVlw5AdsFfxAt+4P4Igjp40lP2OWacbT9HirB/7et27Li+4
KxI7SD9cWvLIJuC2zkmwNJ3RorPJsBrNyVHwkXo4cbbgYNnA7MbfXR+Mh3h0lm9DnehvCyE1g6wI
HpGvZ3b7n1rb7jeryprhySrn9jPKCQhqJtay1n4/KcuvtnVbL/QK031ITaszHqCYKJ9uH1SZkZ/X
iTwGHVO2E9DsxSRaS1ZzMFD0CRytndWTXWopZramXtOTT0YMhlbQOeFICMuP+WikdYCbp2bupPCX
kYZ2AbNHWhsIIyPacn6GOt3u1ciAI6hnHcRJK0vf98h97OQdl5FG1sNw2iV4jvbEZhVhI3agCNcM
1GXW6g/t1BTKwVyM5UcjKKN3Lp2rq9EFo+qSqjBb+94mbrGftj0z8OY27x6YHM3Zk9DRYQscu0eP
8PaLvLYcTSjEDpBrlXJW51uI0pgkdeEcIobU/Wa7WXUcoyT9Uuu7HhJX3hbK3bA7XKjaxNFNy2vA
SU4aWjgU0V3yU0Mg7LWJ05084UpYkfLgJN0cDObsm7AC+NgFVckiQm0UA/eFOg9p6iUQfJZO2Pcl
ahLfbm/htchytuYmMfR0gCDuVDk4csChAtWQHBEnWsIBsv0HOpvxi1g1Nwtw9lhO2ZKob6Z+mT/f
/hVXXuTZj5Bf7F+JuBV1wpxWvsgVUcpjbrapX05Nh2xfvCfFfm0pBO+ZnwJnoDLdLAV2sC/pKboB
/JVOR3lGRA+KaAlQyiL2egNXIg34Z+B3ZDyyRtxsbsPQsPGKBtyEMhXGqUkK451p9cI4eVrZ5gcv
1VGQtYdczHe6PUOoBVYblf88sqEzpwFDpi4GT2FujpUaxWbHXJqzm/f2L4ie5XeK9mXyM6w+9yri
a2eYD4TyG8wufZHNYhNj+woqBYsVCA9OwqietZmsN8nVPtDdddzhy157nzjssRZlKdfSZovNOE2z
ScscoCmOoh1QNXBnX0vVNAICONXfbx/UP02szd3Be+TyQDkEjux2LxFLA5w/8olSrvNPc57HIcDf
fQSjVRT6SyrS1fSJV1jtwKapTlNn0HqpAGAWw5S8V6J5Otz+Tdd2AMdH8kiIC/C85Bv56+MRqLDF
CTq/gaKa46cy7qagYZgOLdvac0a9FgWRI2KrOc2mt6VLuYjzpwU90CDN5u5bRlf9oUFBLdmJ6/KM
bDaZtr8cr1JFgqvdnKHIWfGtrEDGJJZV6n4hHPUXir6IWQ6KYfidUqrfsrLdEzW58rUCwAO2QIkm
e2qb68SsjbUkDXCDuTHdCtGIpA0T8kozxA1PxP662rjI6GoTfxy6pWj8Yh4cbefCvpZkES48GHtw
sSUR+/x1tmKpR2S3vKCJMgdx7knRxKFzgA37zSiUD4lSlmmw2E6sos7U8LuUyBLzwUqH9KM6C/F7
LYr6KxhbNnC0tSYNzNFxYj93AG8FrtpDMHPWrLlX2mQGtmI0mednHRDPf/80LRJWKcEjrTC3UxEl
TY1+aqXyz2J4B8b/eD0UqvhlZ622Zy52cWLwDmElIBuMOMmnzjetn42lnqIBO3vVHR6dFBUapFsL
rpKk2jmclwGOpVwiG2R5B4Li5nBqg5M3a9yBHJzG9pTbUqzZNapTvnbFe5AaeyCYy2+OLqpMtumW
AgvdAnAUair8kTIlqDzUGuOiR9t7zPZATpdBRHptSgNbykRkPOSv+CuItCKtin6AJKKg6kqrOOfG
p0X1bDSD98/HgqXoAsDDlyXUFqDmLZOLDdrCYLQG0dI14wiIRSqUuEYd/mtolCIDUhbFBcsDxer8
qaLJaJ3VW6E5RXYUFmXdBojlqUe9Qdrs9lLynjmLWX+UEHlPEhwhAYznS6XqnLRo642BPRPm02Ze
jgyMkIdvHeFrgqA8L0V+oCzby4IvaccszV1ESCZlZCSwyU3jqoMYouBVTn9Y+z7qdfI7imYa/Mj6
m2E70Pl8mJBi/hWVnXidhz725EjGQzqws9YjqvVMSzH67j7c3pKLMC5/F1GMoQiDQQqQ8y1x3FJb
lAG3dnidnhyRR1rozFN6iLHqAKGEIzQWZ9E/wzptKgyVC1qy502y9c2yUT7g08J22GWUf0azJNH8
WTGbPS7plcf7A8Ol60+iAzvofB0Vw5aOw8A6sL5PhQkr0dfcJTWCuZW6cmtdJ74CbPbH7W29ctJA
wwGmQDWDwnGrGJV7q1tOA+uKOMGwse8QxEpr068TTRw9oXmHEmFtP+/K4vX2yhehSOJHJF6AlhVo
4D8as38HCVocZuokIyW/Mz4hir2+IAi7N0y/CLA2TWqU6+jAwR0kGJ3v65hkINZcrQ/6LAb610/m
XW+l34UYprtkGcqdeH75GqVkG0KE4FPQW9k+VET0HQ0z6gNsXKoicNaxD3N9QLHfsKIPOEjqD52y
a8NxEW95SKYrTFioJTmnm3BRNtNiA0PvA9FD4YhrhOEwX0iDFKTaTmS6uhQRScoswnreYsYHcyIZ
dbOBZABZoqReol9LVmhvM6Z2n28fkKt7SanBZ0+trG0JtIqWzGx1PQRWY6jOp1KP0Wiz49QDn67m
s8OYrEhPzEewu7y98tWHxCaA1yiLnK363aoYLaRrbGxttY1OjW3mb9yydE5Gg/zC7aUuvz/ZO2K4
CWkdWPdWlTNdGugDet3Tf47cU2NOeXryOjGdDKN1f5OW1QhVr5bzZFaJ/c/lOueG5oo8qDRbCW/n
H0daZ0nnKHxzcdfhVVe6KtQq0x5bRCfiRnxOTXsuw1hM3UfLrcR/6KrCabCKcdFebm/DlWBAx1XK
NKAIJUPt+S/BWymfpbdSgMh++XZU1igKtKJyjZ3tvrYOGR1+mtQdCOYa5+vE2LU4Ywv9CKXa7k2s
K2246ggs3n6aa0Hn71U2+Y9T2NnUpKziLGMeaFoqhRGiNsYUGiPu0Yum37cXvKwkeZNySvan0SMh
tOfPVTu5q1QD++clpf6xSGcT5woExp+rwRVfJ2LwA7bMWuYv7mzc6/Y6PBaekX4oIaI+OInR7+nC
X90CslqoFzgQEhE3P2hR3DQ3yiHAcqZ/tZW6eABrr31t3dI5uHplDjtv9to3Sw4kczOa9xCDzhe0
xqHsBpEOQZQr6d0c5d4hatb8OMBYur+921eXotXKGUK3ki0/X0oMjphtd+1JQpQhFE5V3CerOhwy
bbbubi91LTxIj2P47wQIMp/zpexSGbMhBmI2qk7hQFnOxt8D+nA0mFpzuneGcnpUu1QNVWFkp9tr
X3lMBD1g9gMHlj16+Yr/uqBFtq4G+nRDgDVG/TSurfo+np0CqeNlj4lEY+HKl4mGLqkAySeN9K2c
gAnE3G27dAycCUT+G2XJ3cYfW7sbKUyN+kOX4EwSxnaii1OnjeNHMeiLd+jcThl8M3HyNITbPLwo
ua18R049eqm7KLJ9tBxL7QDEvKWKcyHW+quWrutp1Sy8i9LCSdVTM1rNr5beShN23Tj8tKtqwepE
gGtikJD27+m8afQp7Mb85aJr8ksbmLbfrSIxC0y2muXdEjdjjWGzKZP0zCh+ktNrr5XbdfbBpmf3
Ze6dqT+tos6+SJ3kOnAwCrJ9Rmr5hxT7BED2qB69gxvTJxmySKb61GeT19zFuNPYMuWcEalTRfdr
mjpUowrbUcLVjoo6JGsdF98TDhqJS5F2WK2MoNR7IzeKEA6rm97hwYt5UubiXnRQMW9JgrVemY7O
Kpr1B6XW0iXs9bpABZw2xDFvFNfACGFt4/dAwusvojXi71VXjV/sZKTO0rEURa86w1DqYE7Cepqw
Ip4DZ7anZ1FQ+R2UaMRLUPH0RXsDbbkxfYJE9rOyhkR5cp1E+4AeC1hzLF6jF61rSDTHrIkWv00K
JfV7Fdu7D5OY2wyGMbJUfoEK02c0wRJ6YzDV0ItS2+xVLGIyqIhUM7REbcW+MSX9UyUUyYnSKn7T
aGnREniOSH97lRPTP9ByDezAki/922YQeHpXoF+aMJ4bvL4JHvqzkuBN8AC7GncYx4l40sTLH2Kc
biwEpTn+AReU+aWesuQ7QDvGyYXrZQBYgegG1pStp5IL1TimmvU/HJ3HctzIEkW/CBHwZgu0pRWN
SFEbhDSS4IEyAKqAr3+n325ihkN2w2Rl3rxGjjDz2qbNy7BCZUS6N3oKclLVI7KkzRyrKZEB8ZCe
hdlWq6i6qyVC8DN7a/FSjVX5uQ67Fx0MXoz2oAxMdXjrONwVTUNY4mM6dB65F8Na30mCPzDpFJl3
gjlah3dOaGNVpNUcdrkOhlogCU+W8YL/oOscYBb7ywX66nbn1GX6t2l2ZQpR79wEb58zc0V23OqD
qdzkV2gyGZ3iUqPH6m/C05w9zJS9LnbstjNKdZtexy3yWuh44RSdg7LklzkOCTwmbCLn4pft9JL6
cnouexZ2QDdKPxAGFrwa07hALctgfsZxE8XIIMMgOQPR9iSHMZtEd15aEqVqLSPmsSnVsgCnpbuH
bXqko2/EW/I1+2S1/dVFIDff02sTs5DoTLwCZzoROFU1Y/S/KXYBAC3lf0ucbN0F6fP831T646eN
/L0+GMeEMNmEbabTVm3ev7qNiSJzbUMpimu55qFNFOb5SRUm+ShV9qYr1J/5tMlO365xd7E8i4RF
xkv/gqra9GfLSHBnQx60c7/HTJIjSR7/dHsLI9ridSbUoY9JdnMWqa9J0sPBVTTe46kH3t3zpe6H
5WIQhR4ybxtDUtPS0r92m56620ux/hfjwoAJl5t1r9lexelhVYO5VlFqvqvVmdx8C7vyK7Y8KocR
Gpa6rgRb/WXc3r6iUMaSvPDAcFJu0EouJXfaPYg0c4aixxjvdY5XMx7xR+6qq1Pvxhbz4HhkAiBZ
qY5BSrbSIYgWAj20MiwBuwBHQvRrHVYw0wTRrTCbJ8aj8uCFkCHnklpSl6JKD3g8ExynxrqVp9Wd
lvaprpfWnDUJ5+thg363XpqyteV9Nk5GQX4lDQYOtnQyuNF2Xa/EVfXZWc+608Vmqy27OBv00Dyp
SQIg2K6y/TsTbvjHS01dVbmo1fToSfRYNTK/Se0vmo9jjmmwqfAcTxgsPXgySOx53ocqvefie/4l
3qSnSTCRfTs/b6kNmvtyd1ZsE9Oknf7EwRoPP6q6H6mJ2yYB0PM1Zmsxn+NIZcnvuKl0+rvyttlv
8rlcMYo/lhWM7E+/ixQAqsFV3HmTYdRmfzfaRXGAeT0qWC11aT3S3bYSBkhuPV8b/4QtLqAhsnhl
NujJbkeK0J4kuv5VbbB+8znY05v317rKCAMu/OkvZRX5VXJfphk1q/CabHbfZ7t49sNLpzIuMm/y
zBP812b+06EH9D+dEOnPvcOpEhRaxFX5TwUTEXonkZYk1JyZj7b2Jbadbx6tZQkumQuyOcU4asAk
rj2oUjnT3waQf8RONZin5W3sSES47/DKT/pDl+52uCp4Fj+mcY9cwePjLtVTa6QIL3B/7fRQsfGO
I4jekQ7e4cXjI52sIWyXfDQAza9OH+uuOk4+LlqcV3IuU3HENbx23rhubnCAeODr53Tnrzj5rgfN
dSv3sILVzngZTetnj0LGP7YuZrSisJqJuSFRKDXlZY67uX6ah2wVf4dmz0CZTMCj/xRKs0Unj3fD
lTlRGZ0THl0Qm/bvLbKvUoc12Jr5WjNBE4FcxsPT6tt5vig7uVOedOEq7tPJqUhvzIaMaJkihshU
PmNheuMR4BC8kbw2CpP5ORNayDZI4Lc84zkN7/Wx7m/4+zYsuszymJw00gmNGrL4fdANNwVU1zFd
l882W8TZdllrL92whP6F7B0dXjuC77YHgnWItxGxx5sQwknSxeTA5i52qENudXDqrKr/pAmxaE8C
bp6f79EwrEUlVzZS7rKgl9BOrYPCJ7vmWfNi9gdwVxpT0QeTf4p8I7pDMCXucFrsFISFJAAukqTI
YHhJ1BFZNzn5gJ6br8Goum+jVwe3U3Iv6wNEEOKi0ID2z6VRrc33xWs/6lkFVTGtc+ScAxluz+gE
STT0JweR4Lr686e7e/NKlCFl/ABP2FxL31/cfFSJxbmjWcrq0HRx8Lz1Vv8IbGzIfAwdT+XMQqW9
G0WGHnIh4inLYXr7zTEeUrSxcUKSDxlNPj/vmr76PUQT8gRBOs942aK9fwi6BiexwIrpfnY8t34s
vRSrr30t6+eVuseF0zL5HvlQN+t897s45cBiX1PMo+x14ST8v8XQLjQHaGJ9QkzwIQKvUihaC3Fj
9MNw1Nr9KQgFNHk9Z0rktIowsLIyEQFxfSkeCOmMPjHHVUKkB9SiVGYlJN6t0lv0VpTuss3vYpiN
PDeIR81vWkcfV8Iq7Nu/tWNakQ+hJNmh1A5uLk8VTHAyniqczJzcZOTC/UjHfnYTMjZGx8+HvozU
UeoYLxzpoYv47a3K/UKVxXyWY8WwXV2jbhmXNVGG+da0TXJ0lcVebqsjCV+8Tf35ftRRe3FL3B/v
VmWWNPe8oVxePBdDPfrvaMOchDik/Rgz0an7bbabPVsriQors2QZeNRb8veaaiBR2xsywFlIB/uc
x95qZD5E6X5FuV7v+FiPJIevjaIvy5mmVfVEMfa6Jx9+cvfSzKM3Pm9YXCbHNpjUVMxkbrwNtSz7
CzbWybWRfS1YpjViP4e3hNOHjPt4DnuCIVDD0PUeFVLa7gVlbRAcayFT8lad/S+OFc6Llbe+dOyb
8amLBvXZQ7TReSJdWhRpWUwXMjSYnaRBA3sg2YP+N2/N/DvyDO+JL3cRP4h9xth3cof4X5wulYZg
YeRA4MyU/FvXUNeHiuL5MLHk4x/j7hbzQoM7FF409WRpyWx4M5SJ11DL2TvoWPEMTQNx5U8QYAKV
66UbeHrk6teHsc/8Vyuadsppj6dv+8DpdtW1z0krRhYtd5zDyuRDPdLFzoTrUbKSjQ+RQuCyj1na
VI+dGMk+UMpZu5ySKtGuOJJ8etUM+mcqhu6FWp7ueTCPw4ftOkA93oT6rRQ3+dMStyzFLVGjdGar
s6mjaRtCO9cK97JjPG/8eZ1l3cXxPZPkyGqIYumwwGPxpB3GMXIFs0LLqPeK2pbuS42/DrmstWc4
jFM93ROp5g6fwHP6V1nKKSig9gt1xzuZnJ3Fi4KvuCYy8NKFQ9vmLafMx7q2ODynNtr1gQQ25ZIa
uzc/51jCQZXZKG4eK276vsdoBR90KJymAAWe57veLuL3yhKOD4ydSpJXQZ2ayxxSBYZ2ypaTTNTa
35GStF9x3c+GV+x66wcPD9/ySEoVucK8muV4Be2YhjyUhIE9mGWX+owuizmok6Pyzk7WxLjKo+ML
jnOSieGHhp4x/vCMS5jcWMux/TCDgw+Bs0/hTb05YrtYj0FWIrmR86/K6d3RMPm0TVgMZhFJYTP6
O/BrnwaXeBV/J0SrN+ldrQLW6YOoXfWjJQ8wJT23KX/41NYkjxFKfQ/buf5yIaZ8pgjHPuSWjE8o
m/dfrLfa/ppSOmzerDzJOD9G63Aup3r8Th5RCQTacPFGL63nX86SBCYPVFy+m1imH7KOs/VSzTr7
neLtq89RVa7ha6baMDrKzQ//Q+pv40PWjlF6pYxTUoma3Rntu957gFk+PdQxTVXOQYHtvJbCfV0H
BvYL6U5e8FQbNeuLQYxEkUnKiTg9wuy6iwnx2P4+7CSlfus8+t0HsTYwmgaLUVncrM4dd9L+F+5Q
5M6hM5nx20BjGjyES7j8q4c+JBYDz+csD1NEbDRDhKAURLF3ST5Hk7M91k2vkqOH94v3XPqpg+8w
1PM/Liy1d5jt+3wFzGj83LS41D8ubrZdTdOl5SFywnQ9rzooacXmqD+TvWiqSzO5zTdnHQwUerJa
zQWlQnmqgWTmB9L7omu8ejeFvfF3937g6pi8TSIH+Y/1xitGLnF7rcYgeA8q2dNcYMLVkAqRBp+e
u98CgiaA29yZQRIxLMZH9OjrwO/469HQ56nPc3qYusz+WExJTLKMeEZb4Zb+UfqeePWNDMaCM9O5
l0qq9mCSQAU83fxhxF9S/fUHp6RrK+cmPGR13yy0tnP4FVnbDVdfCQXyF0Px9OsZ/g7KBxt8sxpT
f0XuQUn82uBjhUsG+nzE1I2vtw48TAcqKMWN/s/+54UkYR8muTpunlZp83dq1Yb+Ct3BXWNSgoHz
3qsCsOPace1DTzQuLq7LDFQUQI/hQJnacTq5m9skZ4a8mSyi1NlrCMveKOf7qFnT6cmPnM5eHMkq
IUfMl1BMYlL8Hnvk9/f+3kb3WwvnOXfBqr0XXKDlfgL08qPTGiv1GdjMxzG1rcl6c0EKqju/HTG6
TeMKx9QSAt7fEdbXlBOK7nhnXmvfO6/0KMPFhlZG17Dat+a+RUVZ5iZtyzDv52l3mAHhVxcp90he
ZFAn52ULvOZA1fF0juXRGp2qcqnZeXNs7I+q2tb5OOKbunzMDn3icefjHOlZgxIgowThWkWAiyH7
3CThHc0gp3oSrn2h+dMyb5wkeau8ciS9vK6GOq8mzMDytK6kyp1uLJ2CPET5TKIndmAd+TPqOay3
5NK5fasO4FbeN4p4/yPeshqSlA3H37UTDnfp4mtoLEPjdldh6BMRokcGy9VuD1/bee5+8mlbPMA7
L9PnFoziSxkRvA+8feu596Xsj+EcRp9jtjVEMwZGPc4hh9M/M7vhd9FzQY6DZFpdqjXdmUhisB8g
tO0nBIVQ5+Fq/bowre82D47iYuX1OpmrmIJbSHntey9LSw72pVYiKR8itgFkEw9TfI8L5N4dprEh
XD5Ly+A1HRyVFWMDqTePY6dUDH3/v7e7yZw/oHRCvO2pJ/RzEnYuJW8JK+RVoU77w6I8/RZRJP7u
K51qAWl4iK4Bht3fXeU39ig6fENxl0mUR/VP1wcr9MyTz3ty7mwGUXoau+X3Tsr4dJj7OpAnD/Un
du19uD/PUuj+uqLAmtHGusHH4EXYfafDUmPWv4Xly+5PltfJdeiRDSmrh2mt6ylf2vLmjqXrTBYB
CfY2X3aMi7itFbdtKffkWSQz2CGPzwxdS3arOmwQ1i5mRY+a4xYBQmlH11WHsJPULFEuY1AQprf9
Wp2ItNi27GEiNsnUABsOc/26ma7sCJSlgb6YltYm7yLdvcxiDcITaK16VxFph7yPwayKunbYbza1
Sv/ccjmvicP8mIMliPPQ4P5VZHM/Lb/nzJf6NGk3IG8xqpTzC+P84F+mEJgVuq/Dh1L14k8KMNwd
282E35elbK67X1b9kZYhavLI1N2Qp0CI/4IO8OxYw9JdCyW1kQUdGdv4nLvfLa+KqJD9NKvFWQ87
leIa0kz3x50S+J6Vk2VhVzv6g3BB+2pjjp5+AycqZKW892mr1/BusKJ/sZsp3deYpmAhLNGw3CRa
NVVnNp76ufd5bki4bcZnZ2d4PIZSjdeUJaBf2J0e8jGyw342QUZiLaBkPxz9up0//VFO+tqbvn8S
vb6Z+lfRvJ49R/eX1E5+czfcCCQMOdEwAXb1E60TZ4TKbWmGP2izLIp7odB4rXNAO29gB9f5EO9z
edgwGUZuxISSd8ilvzlxUzMP2tR9lBEnwBG7NvuL3rSHYzQzumFHPEZ9gYmk/SGyMvrmEJw+nKsu
Cb8rUunpHOMYu3J4gRkw8JS2v5a1ud1qf4+OMQGSX7e1R12IfWxDzPaX/WUMB0Y4WPfLfiBrvF7x
PK3kN8+pb85YJll4EQSGmKkJYTmtscwqqBT7fNzbJdZPS+rQMaGW6R5pa/Cc1U3jrwebxMbLM6Dz
96na5fLRyW7gMu29q99cBrCvitCsvRBBKKMnsTXLQzg5JFluWEKNLSVPhEHe1Wr/10+s2c7bpsTT
miJIYxvgp81z0MQ8cIDNIm/99tZMV6guz9Wo9ZFWrguPfjCM+uS3nfc2hxk+QFHVlBfNifI27aP/
gMvXZnM/XabxGA1Zub84We2fyHOBSmnBM7FAcB3hP1aLE/0GHIzElTk+etzxSKguZpf4DTaDCX5G
KLN+l1QsUGyJud3m9c2U03Dpjz5oeocdjmMeY4MnEm9qkq7FvMkwwLctJRo5LQnMyVEd8X7yqmbm
mDh8F4BXmzxsaZVgUozL+nM7VlH3jJEZ+MSWLRjfcwNSNwdxCp3cr9P9XSiUILnERG08lg4mnthz
31wScZ9CU+cJUeWgHrw8TFpgoPScm8iTYCKDWCkWGdeIbGcXDHX32wsg9frGGQ1ZuNuSaTvG9b42
D7GnOXdw6nHkEwjl1j6sU8b4g02UL66DV9XBIWr97bls8TZqZTKfIFbUXhGkGMc8hbrlsuGM0zhF
J+Z+fyRIbfhcIzqwD0Kq5l/92kTRax8E2j+4c7R4D6kcyOm1YbMeDX6evFFkSodgqWP8p++yystZ
mk31Yy1c8zhrzR5Fq2z5QQpegukXCNvL2Jo9yQluk/ciBq49DENtn6ayXZc3taKKOEZbr0jyCSrB
5qas2rvKEhb2Pdsyf7nd1rg9rMZMX0Eih/q6Mgk7x2CNundpLRYxfhOK7HegAOMqC0DzYUyfftrt
9qEb2NDsw+LSlodlsst0iG1Qiosk8tje92k3vmw8oNtdIET5Pe09Fb6P00Cges0K2n7FolV3Kuwh
wOxuMBBFrXwLPrfiYpwv1PyZfomvQkXpxVpMMnaySwlM7FxG7QREsDRwEB5vUOKvuCUz6VypmLZk
FfhPHbbRVeZg1mjdjo7TBj8DTDOc3HOykUxou8rmJA3btMMeBuoDSCdzLlhVqN/eyDrjSQSD+hPP
bvs89yvGTRzuFNXZ39zu1HnWiCJpMnTsvDqQhqo6u25wv/33LsKI+wy5GdvfBieC7NOyResuIMp2
fUibWL8R+Ffa3zpcSF8Q3jxR6ONhO6B5WuGSbgzg+brbOLr3M96nS7U2VfjQ7OImFZBZ3Vy30G79
u65rhZlGs5H9Qy4QcKpmwMuKrl6DhquYbIDZJAKYyITjS2bm6V/E0SBwTXE9qulQOeoysycUKFFL
vhDnvubSQCOLLtBPkq2YVNRcNqcMp0PWJcA8vleW96x8IuaBZswe4azGDXyzrF0Llwj4f0HIxHEI
Rr1A/NmXmJCJbJleysDaZ9n2ysJNp1HiBBVZc4hZUYF+U1SXQ5VO/uXG/FqKXiRL842VK34lLM3L
/1wmdl14A56rTEix2os09tRTE89AvLXX7L9Y/7IiLO0SlbkGXgTbZpd8Q5Iiez/F6xRctOjazzjN
qBxDu1f/6WEqhyMzNz9swrhMc1Tx/g7LGvT81A5p+WePB/U3bCTNtum8hj59jF4Qj3XyCSM6oHUt
AudIO+nUJ9nIcX6JViMuHv3dDvrYR1Ne10xMZL2oSJz5LgkRL3bY3oIVBdWrZP6W59Ua5yPr583L
t1Vm3rnx6dWunTPTmnZubb+lbF3a4+zvCIKY0zdTEGHByAKaNLvHYPeog7vW3vYj2KxkmZiNSBKX
tB81joSixZksse7rUtvk1yJrr0VhdHs+xooQyIN155Ed+G687rBCzfvhqr322GTo/r/RK2NznJxp
Dop6cPH/TXXbHPiV7VtFZLr3luGAtObG170+ZUoG+uzPyQbCswSsEbrRRvGJdVnYAvO7HTbB0LT2
PJpKMd6xfhpEXqrIKhyom9Alt32qtscSFv7zHmxQcShO7r9RJ/1DL8Hqzr3bLpguxjY+tpSUGxQ5
yB7OCq95TSI2XYAyflvYPgDCEsucPmBjLByMBLypPQoQAfHI6FktOfM+g3wwxN2BbZ4Vd1mXsn72
GU3ZVaf+Oh1XDgEA5MoBmFuH+ZcKgo6tbzrO4liPvmRSWXwx5OMq7NdqlObcs0F/hvZZwdqXQ9hc
sqZq9V3IfpPr4N0e2B4T2kNc0XpdI9i3TREkBnxMT6WuDuAo1VIEQTmGRNz58XQq6zqzeUdQmX+H
RTzkCSfYeemd0fTusZeLeJId7rNwEAa0Ygwm4ov+ud1yBvUeI+aEluwwwkd9HRsym+5bkzAFOTqy
hLU2e3ASkRrUYR8T0z5EkRTDMavKFAAlstV9ljnd9uCsVfMwabPD3J19VnihrXsWqEj+pgvHlPt9
8gf3b+Rv61LUN4YqSM40DHdx70Em350Si86EgUYcNTrhU7l24/hlx54mfu0i90nP1aDg0mKIU4S+
8sBXnU0TVj7V3A48r51rs+xsFkIT9VgJBWH91hEHS4LcUrLLor1Z7lllm/qsPRxf8t1DmYoXFDyc
q4XECwsc4afIdzX2ig3ntr5WLKN00Q/Vwr8oV3bxwb4td9uQtM2JntnEYPgjQxxzlrlmG3YiBWs2
Qll3EtNf1w7rc8JCsFu44LHTeNfGVtGHZD95Z3YCmLEoxdaBlglHmNMmRsfJe4YJzOykJ74P4Cof
477tEV4tN4rCmsb9fMBZMWGeZm8v7xwW1G+Stin8zjSoxbcwsDL5C+5eQxNIGpY3A4CQPeDugLkJ
sUkNXW9lpt/dorQ4V5n2ad0Dt7yWQ1slud66sLkGniVfBx4ntZqtebn9IxmPH1wZgt5gavT06wEy
tRzyj8toJLPs1KR1lFBPh43EXSJ339pKNj+rhT1yUWscV3LtZeteNGps/7LT8Fgw7OziGsq5TTWG
T2L2D2AFECHox6EtsquKbV5nc3aPqyAeUUlNBt41GbBZLtZJiN9MCrQCe5r0/03szfB0akChjrhn
rPv91hHGs6W+WQnX9uUhgvQurswaiz721bI4hxIo6s4Pb+yDtaaWF9AvNk44MqjZlItodNEgYETz
jFZajmBjvXdz06K0SfKf5GVdJup1quLxG2weGb64PvfpJz5K/X5ZqOVprt21jt/aVPgJSW1Eff+0
PUPzE3sPah2bZUA4X+Malouu7FVeAXPxtsb9CMwyeAbkrQ8+2Bxx9A8ztl0f2OOE+hPxXM8Iejvz
Od+DrViyWb9D9S+7I0reuEZT1opPaZZkeWxG12+voCxs/Yf/f5XdTfuQG0yv84JWHbKBFXv7uYmt
lnk3WFUdMlG18qFFPheQSb2LKyqdQd2o1l1a+LL0OGqVk/zAgk3xZEEOGQrb0UqcvAF3jjzhP/6S
JooMqHrqvseTbf64W91WOaQT9/ekk7i+L5VMhgPLu3g+eZsQ70Ztw1/SBtR+JHivNQ9iGZasaIJU
yqMJ6m0t9sU0wZ3n6erf4Oi0LmxQT3PepoP7ygwE/3wG76649gxZq5/CxGqxkuD81pR0omVKYY69
UdV/C9So9xkmveELtF58SJGWLrkKQ8c/qGyszE+R6OltdUwGSWnXVX+y4ebDK6ib+DCQ9gOHH3xp
cw+up+AP7JL4lkMd7nXzoPvEt3mLgRJr00oD3uNB1z7sEAFgFm02+ieT1XSnuRHyO05QKkFmlW5v
Qyw8L+fsCdhcd2nlP+yCknhI9jne72bg4fJRKg3EryVpzUcR4k35c1lHNyzWVi3uI+t3kgHDUew4
YTpl/5zin2JBqnpOsVIv+/oSGyeOD0ptRt611qFlUJ0KH2Os/Lcj+jO0UrttM/dIeRNuXqfRHB8k
65rjlAq1H+YaitsNn90eRgIb4hOWal5YNDh4bMfRaeOYPd/Wfzgr9EAggoVrTkhpKl7KJsko2IuI
70v6hLcyCCF8BRm01RWcBsFJKWNzyjKVPNOGTF8svAL1lOquvcwu5ruXSfKrj1vXd09eOK3jsZJC
PDv4Wf+LcZVyDyxcEeixhw+fFa3vF8uCKcrRx0CwiXrfx1Be2CTNoxoCxJW0DVHgvZOav11Q71ve
wg5hO2qERYKLKfZx1jsrEDHosDlKLB1dLAmW5mfkVm3KwsNlZMrh3dCDIsz2p+PCErDJy3IjnTDt
WdYcx2ioYICxzn+VPi7ixWwC/edmEy3u2xl6xqH0em89iNskySjbLjTWZdU8L9oO6r3p4Ps9OIFw
32+k0h27vG2/xKDK+otxVv9mVTsET3Nf2uEAa6aMsKWP5cM+sUctPOPsD422NszhQ2RRXoPvLw/W
WvWGhDKCJz5pStA2R5S/dI3E04QzwHDjX2DItZpt+BkPS9Rh7xxGv025NE9bHNl3ouvjjqMygu0O
XaL7XtflWhahC+IKk8lNv4Hxh/NjHXPw5Cjjs1tYerz+2ZsQSN44QbVfer/uHje3bWBJscsH2FDE
qOep7LHJVGVQH2qPDchhi6vh3ayouE4wohUOcfVK5WGWVH/GzbbPgyodHsmRal/MZd+dvFm0RCS4
ILGfG9GOGtfdjnmYZn57msxu1H/RtNvnxQ/W9ExzX3rHuZzXDA6jk/3cCbhgIOzdFFQJVpH3XxLA
FTx2azCd3XA2S7EMQU3rZ7KsLihFRt+3QWVntgeEBxQrQYjPwomWXxy7BttFHkB79Gdv+qywloJ/
pEmUvYyZa6s7LNE1G085ZE+eWDDP3ErcZYu193v/UmXz+J3Ze2AlbZvqmSKALVANx/e32JL2K1gr
wPgbOPZJdA720OUUJEUFZsR3xvWBh7Hr0lOZdqSDJrtbfe/devIu8QzlCPZQX1aQ5CYKamW1fGX1
keWlmSZ2upMOAJ80rFbah7T+0S9Nr49dmmG12ZQUBRgD0TfIsRC5PL7fy6AxpqNUVO2QL0qG+nEZ
nOoLgBWPRbdppjLHEY8yG1edvgvC/ZZPNxHwcDJ6tX9B9TpainnZ+2LBnLk5dgO7/KMn40zdZpHE
fe0wyPehq1mvLnYseZ72rAt+LOgr/Ls19cwdQ5vPmcapsp79cA/2lw7w61ebbugKxZIwVTBmVvGp
WdbkY0di3D7ZZvcrJth+/IrIclyONuaSUGMbNLQGO2v3iJfMDPBTE+J9aZdsqmFSBNUVLLodT6MX
t/dxAPOYnTiRCDmu/qD8+Nz5vxwbZs656vuKr5NJ/5EY0MDhKTVKHPYaZSOdl+//2HTQx2d4/ebi
MwTcxn0lv6XG8eujjiKezBQS1tfcDcCi5ECPUMf7+rVRSVXhN79E/w1xAuNoWMbouzeM3lvTOasD
Sy7uIKVlK2oXmdB6nJxhjr6Sde7/axpv/bgJdeMinri89GnODoLVZmu+RMn+j2wRvZz9WDpMbeMS
PPRwBn80sPjkicBDuj7Pu62dWcrhM+pJtHQQvOnamjEUWwE5q6ItHkV/P5eJGQul/fZ7SD7xVpg5
ISRmH24r/4zN9gsxVQ27kzIhqxu7mQk2gseF8ps4YmXMHPGtwTXTkKaRmV+r21JtHOgAD6ULw/Jk
NpOaHKy2+iq7xYVF60TekDdBP2wkpbB5p3nMYHtUjWiPYKTDjwEiI9Ss2es3AnQnAaVc78l8ASDV
VHlP+6CGbfVS8lhDLm+wfnnWakyhtITxuBd2CfxLveA+fZFeZJ9jVhptgZTfJrmEfdjmjqeVutiR
wz7HL56lixsCvH5LutJ5hS4FKaP6H0dnst0okoXhJ+Ic5mGLJDR5dtpO54aTLqeBCCAgCMan70+9
7eoq2xJE3PuPgxFv0wRH16YTW+slV/Bl6KtmwmU2YzPvloyKEEdW5x83bfx1b3SUkFwaFMjp0D+o
LVWIiA0dX3mXAf5rCMNkLX12Cbr2/iR12P8n/Dz6hx4ouno6AEh2ZuZ6dDpVmOzjZCzNofAW1z1G
fAa/ItIn/AMiuPE82shDHwbwzv/m3iptEv7bYLoMaqlHCvq6+Bm+U7W7btLukyDbpbtMymn+tIi+
kVz5JCCljTWPD7cG7jm9hebcITIhfpYt0nqHISzRHSNU37ldyE3h0l//rDor+ppVZZL/EBt6JhOo
zn34TDJjEMwDPnajn3wr7MI/noey7KCxlJbUWEhV7eLJ+NZJrpPY0K+uW3sJTL4sx2ZwmmavURf6
d5Ah+dMYw/9nxAd3wPBekdvZMgjIfavvZYZ1vQIOYmt9tdG/1hmLRZjptbSXjJibAofI1sUTirUR
YlFCurWHhRgE+TJRQPxZDGp6HMO46LIxH3sIglD3OU5CGzZdBj5R3rydns5Yw4JrMSP9S+0hUWMm
a06f97n1pf6KrIF7bm16Ye03ZG3y3ovXtn8JGtoNUrtjWEC4P0knHeUy7sOeJTcNkL07aUgYss5G
ge4iw14bwcR0Qf1QxDVJx4ji7Mx1JxcfxGjWa9FOHPV1SeZbqlVTkKvYuSFDN/DMlefCO7Rzy1kI
Adu56I57rvBe63pN1yjov2Y3xnOUq5k45tCeBaBPPI0lt0Yv+zfHuMA6LKqwi/PNa4CUvDfNkU5E
JU95XbQvhawCeUea39gyU4v5isale1+toL+upHY7AFYVx5rdY4mEklrnhQQ2b46dg9WRl3Afj7Pd
Ho0zzu2pU5W97lvDJAzSBBCcOuQ6cGHjnjv1ATJuDMaeRJilHPnFUuRjLtLOPBycCu0LUvxyQg2R
iPIa1BacUBmVgich9pb7ptVefUCI1h7sKlQE9dZxx69SL/rTH1b0Pt3UqHPidrDKPBHw4TPfxvA8
dAVCTF373X3ScVukhbWWYYpwVOeP8eRUCIby1U+eysQvIrKlyqC6jyZ2oZ2z6sQ7m5ryvFutVz3t
y4VMBWje3txBNyt1ZIMdn4PRR59WkAqbpE4eu/rMsTUYVjWl/sURwBaie2M4yLckbncBaqY8C2IF
LwtYpJzzCDqRMXpwkkzluP3SVS2/owie7NAtILFp1A/jbwuY3eM0ZOFLUWEWa6aQmtE72IkBrZYz
1W9uRXpE1pCv7qSuxeV6sMougJjuJ9L6QwL6xC4UXfy+oZxgIE/CEvRDLEj7Z3QD7BMKYW6FPBfI
LB/h/8vYliQS5k2wm4N1ejT8PcsBd3qld9s2YuMHVWrr+xbyqEtJXhOKRtGQ8RZPf7HwXpM0vYd8
RYthSNs8Ep1hpmygIb7Mys2/aQyWOX/wl6kDnba6Mk97e54+RNDq51lpw9rYmrLadUjvAyhLjDJp
0Mhq2XlybLbzzNMMmNus+e+AH/nk0aD42gxTXh1aPggYw2hCaKzrSHcXD6TkHiRrHHdgED1tTVwd
j3repMjisouiVK7VggUH9aPeFYtti/3Nxw9tyqn5FWEa8A5hZ2ZyTyCuWMfHxTGcj0ShpJWvEM8m
PocCIsM+Z8WeEEX1aHDGrAwb8WpNVaTPYx7Yd607xkBrDk7GAd0j2EGgvPBqR5iw8DbM4mUkqgOG
LWqH6yKniJcalOpL5uS1ZQDQ/LNccqnuACfMq2HuyFPPJNUjgEIQHyrSaeVjFHTj69x69vIhvLJw
z2aUyLzaKVzO9eDRKW77eWl/rzBl+qHVdAHuUb/7VJRS1GiOubvIo4tYX/xz4n4Of+zOXhQhK7K0
rsIdHCqx495+8nQMUNdtQ/C6aa9p3kPWZA0cW+nbo77dHplubYDeLR0f+S299YQTYrzUXlOEJ9Iv
XUS20dYcHBCx5YBLt6nhnuZJngtsTgt/D2koWQ5o97soWs4WC2X9T1v49nc+94iPXKsMH3M8TEDt
a4GDUQA1JceR/kloycqyDDRtPSIjt4X/AXpGyGoXdWqBhp2C78R02EmQTaKedhBEf5qus/+Q1JiE
97qetvFj5qL7zTWyJXs/XJAPoeYoOkidJvzCGQNMq+dAVw8TGyupf05frzuvDKyYr0XOJ7+DLkIR
VdIw3/Y9uAcBRParLuE4iZ7SKCFZWLqPGknwsAfNdYeDW3nIGVgE6n8DdkXxY1E6+i1bFBxHMUSe
2SvyH19IFRV/BWlk+PSATQKC/eJyfSd4BrKmq4KCrSfZtkeBzHe98Hb33Xu1RIi40nlS0x9gkt4c
fQjyhQX1lgOLnXE1bzWB8eLFdEFAHmkQoq33t6T5mze+c+fpGYiIqF5cak0cA+wVM2iys9rOekWC
WNN6Qsvji4lajB7cnfOl9ad2JHWyQSIJY8i7qhOfE9kba84ePZrwqQzJbGRjLOL7wVMmvj0wBqbH
DqlO3RWeTsrfjVgLkTJCSlRNPXHbKBv5NijbKK4VkkJ9NlPUo2UfQhaCPG6ZQ32fODP+nWad95aP
Q4W8FkevTCweswW/hPu0wC6Z41TZyy9eLnqihDDCPhZcfCeYMoRUpjfuPZnQDiXj0Af5gQ8ZoahP
uxBap3Hs7m4Bl2bvROxD5wWroY/ipyUCc1GLi1pMONv21/gC0b1brG1+nGDp/LtuaeKsFpPrZO4g
yu8Zt/o9UBNi7AUE6BCIG9PDx2tDGkfz/49iMZVgzWr8MXa8vUmNlJVyx7F69WXI32jXg360qB1Q
xzasgf8I/GwaykYKMDpv40XPRoNeYL8hSl520vGD9quNhh4MkjKGH0AWibmECgmZ9QOOkZ0kOUgw
4cjid1nbkGjMrHNCodkG3iIicOddoRCsXOYVnGhsBlDaxRE2NEMHLs9eKJr6JOCyvCdtzdsjJgvc
ZTMpfteaHZ0r2TYlt/ZglybdcFkzrfkNZsoKNDF8WCZMHrjtOBCIqrFfEEYs9d7hdo7up063/XlN
FqZC3+eRPLBfLY/MpEKmogI3ZrHGjQj2W7Mo0P3ijXv0t7a/DwyQ8V6aYvoVC0bmiyNLFiVvtvJr
x315tr1w/OhooCeOOERok7FiI0AzMSdFlluu/TFrRrS0Ef34GuDKe8IJD37STnn9aZkp/2UDIYPD
rUZST9br4htsj21KGmJI3mxmgv9sD3QV6I5JHsq1Xp/6bZ146CXmmGNst3a4l9xNz8AuAfD2iH33
GMd58LZ6orXeEuHljMNNFH8o1W2/FXMjKoutYuqagoXQDrvt/Z012UgLtdMMDzUPan2ICiyQ7GVz
WN1RYrjCGfE7AUqUFnsGIS525o+xPb7VQRMVZ7s2xe37aUosI+XiMcAy2UGKBB4B8n1UvQJG5tWJ
VInyE3uMvYDDtRr+MMCyRIuO1baPbWMHDySVVehH1bL+amRr/earadcdMrnmTd043Z3yiujfNI3y
R2m6KA+j13nB3myxrr/H1ojgdoK6s4I07uw37U5NcEHbvLWv8O9BwcljYrAbYdnmW/NmwtTlYc/4
K0qHQU3aVFLN9oQga7WEgOOR8ppHk7e8IL31LqO2KaeUIcqCE9WOVn9yB4B4ptd49DNQhArF+Ixi
CCpVJDDS2v8ytkc72Ri5YXWS5WyeSMbD5Smwpf8aKtv+zxsonhgKRwJq1nDnSAS35Qnrb/eMXK1Q
wBrkyzz7pd+/VdRjvo9Nrb3dyNzxSPixlZ+6wbLu0Xjm5s1t8d3tpVVPp2RYAbGtZhIvTIkeWcJl
MbkpBm/7GvcqQpZLImdIFB7+0NgNFvsUNWOkjl5VrP3RX/uJwnUxIg+NOxOIp2TJZfXpqUQnjwAD
y3SvNcPlvlvCY2KR5mFG94+/CfcVWscemLmHNTiWOeGNpwFjg7qRXe6PqeiVryTtEs/AY5LSyGas
HuW6TeUT4ENcptUWzv/qhWIUpJ1ts1hpu8zVmPmVEylwurbadkMecUO3Le6wXedXfnRcF4CmU9AE
UXeoV8+nxKKz/Kws4qL/JHU7KMn+ExrOWaAdA98CCtiPa4zLG4UDK+J+nVUpz3U39v84uotfm2es
6eDQaNWdO2/AJyPIb/2xmMKvyObX+aoitt6dX81ReRidzTvMbhfIfd/EIs42R1a4KRYQ+1ryuVrw
pCYNgrWZoHkbB6OrkzveGad69YGGJJaYLGO4QgagvP9lrVb7hWcD+qcDGCUYYB07D6OIxudZUVt6
rYveIaXJEJF3nAe82u+rE80GKgwMG+5eVSFDfOAzKNcr8qDGT3jU0YP+V4CeL6zsrURfjmkZeNy1
ECfiMUCS2zsuv4pe4iqz8qkLUF5PSQFWZuPTYhwdf0Ms1n88LgGHB4yFGhGyKLKgX/AZohCIfkFD
lA8Lphz6heveV8c46BDfTuHmQX3HnX/nMJn/uG20OtlGn5hOe4Ji/htY78sz5Jz851YBqsRimqYv
DpFuQWPPGJphk1N/K6eKSBy0OHRSPG6uTtcNQ+y+Zi/EyRO0OcSyn0R/sMk25IJUTezAJDXqK4rw
TGvw1mgnGPiueWHicl9rX//HKICGTBF6n5By0ar27KGUeGllB1wX18sSgFNK9TONdvzpj1geCEaC
1HWLhfc+sXxuxm4YuvioVxtJaxG2yxe0tuhPiOfCB/zn1fq4GaQnJ5Z5CEZj7G3ERWnsb3xngGP4
FIpLY+MlQQjp1PVuKb3FOWBgxZQZmTC+OqBvdVZvCVZDEgjQ+PlO7P7rNif6GHU3PsDTApG3cTu9
0WhD45tIwuaKGQaxWzvikhKNB2dhr7J6nAfPp91nKHyOkkKjtC8Rd1+sgBtn37WBfpyGqfuKK8f/
WbteXrcVPwB0mU8t0YDp8acZb54F9lLY0tgfrKyKjP2yyQmU0fXardlPo6839IoF4ht+QXZbJBPb
E2+1/g/FYx4AY8JEnaTThScGAIIUWqo7gQiHFh1ijT5kX/aeG3wmrFHjXhQB9QN+m5TryTObS199
LdtLG9gV8dZWG/knuG/V7IqgZD3rlb0NvwNrdZ0zcnJ4d9INGsRLCOYGpCA8+OkctcsdW16VXBxW
pOF+QoL8rBa/CUkiaCru85jZ9hDb5EOnQkzrvTffIBhHzEm0nwff5z9iRa38U5Fekh8BxnnMY+lY
+oVMIl/t/Fwk19KyboBbHorHwJrbfzYiEpt/vYqudhkXf9gEki2N5rwOz0S1tfW1q0GzX5yqt6oz
1QDVts9R9CNwbVsHiAibSyREJ5+0nIWTAtOoP02SQDv5bQuLODtBHR9M4UzlXuI2f8AEil2RtdLH
rB3Oyx0eS7j3iMHDTTu3GZGkjpEsnwfZ+MuecgsZcGmu3DfdME53bj5U325sfPUZlYvzd4EXasXe
Jt+zPeA9Kh9oAC7r46zWBFVf1MtkZzioHxFjeO5/vE9Nfm1K5T5wTpYcziqYzZ3iQMDQWPP3OXc1
0Jp3kQRRiXMAJ/g4l2b6G6FG+rbZJV+MhhE+LLRU/qZGs5gOpW/a+aVF8L0vsd3i2u9jf9/GY5Rc
JnctTrZqZljPQpeHys1VsY9QVBeZR8NbcwZzbfu0zhNOX35/vTBuzfJtTAbbPNayEteIZ2eFt+rB
GvIpsfPjCAhMYFQt652Doh5PXhxj9Z5vwkeU6MlbG+PjTcM56v8UU0kjRulTBZuqUBCtl8AiV6kf
yOKvaqFkUE+AfaaJDV2x51JZXpUIeb8qgR0ztTjX9DkX+fQ7YF59KpyaElnhu/N34Oj51yJyDIYY
+rwswaL1R+hqaPaIx6yT3Q7yb6wNC7n0WpPCZrnL/iZd9vYlJPaU5X5Vqj15x/ZvFE/qL8Hmw5Un
grTWuBTRS0PtcX515exeiTVZvHMRTz3kCqRtcyEmaHxp/ajb9hj3MKR05InkV7YnJDdRA+GfrhAP
Q6rdcPTYg1TwCSmXlCeHx54rUEbNOzDSMN0VyPPqjPYjNWXEI7Q/DO4BrZU5jUXcUm477XE7UBuv
2YCw0Q29whLiLlS0CHFTq1GQ4TR3pM9NcyYT48HgtrV6bmAhgYYcESPrX0hevW8FIzTzzBh657Z3
E8XU4so8WwOAisMcOW5GZlfMXgwHgTgub/qdxO47YSw3Ky7P1bXO88yAcpgN9FRqg4+gKFhVSdDE
NCu2LZKS9NVMN0G463LbkEtK+nDk5NjA0GeKR1KA4bI8sRBsScZi5N81jb9lfoHNNbVrcl9SIuf0
n3ke6l/50K7NpV7b9XGQ+fjAHAxZ6fnuimxy8Pu7HN0oFmsrHxjCPWt8dHH6u/iqguk60Hu+veP+
3x5oH+pKVn8X5TTDrAZw22KM5LwSL0tEEFJm0bQyPPCpxBERL5xCFxFz2x8D09RzZkE1ctkipBMH
cgyax7xqeGm5+vwXdmW/PeUdqSZkcPXtb13n0XVzOO5TBtvmvfdEcz9ZYaD2RZ2bjC0sxsgGyHNm
0EXBJJWqKRHH1JkFjOEhC64Koa2jqN++O+Wjmui2oN+bKs8fCDQxxR1QYVCKnW7shD+rn94tWQSX
DpM3nyoU2nGpV386DIgIx1QBlwLMV5HbfLuzv5bXUWB4m1Kr8hf1UROx8l/Te6jHLOMsLp52yhLn
yQ+WtFWeijJGOoYfQYiATMkm7KHL5IouEYLeKQ7NlNtX5YQ3qxBGP4Gg3vKQIdxUj/TZIjvHA+f6
oLSGpMFUd8sa7KMbDAMw4+f45/Cpb2mPEsk8WCtakcdORuFXZzoPjT4Dgj5s/pLYH9xwXXxZNkl2
CanE+BTKRWnsYUtooYcIxHYJJXwM5TDzZKys65kI98buOcFbNJ07G29/sUuQL2If5m7cLVU8PYCX
02xc9sx1mZb4VHdJ6yzeFTlVPBNLUPRIDiuhv/NwNMUbytFyyAKeo3xnVE+6UAy7hblfjhrnLQbC
8mnM3e4FGdGEH5ZdMN6R1ZH8589jLM90Dk3fzbKW92M8hYT6dE3waHlB4P6V5CChji5RqqQd7Ma4
vw3tLAWlxHiopzWcSQyYby6ytQifQ3sdkbO5VgcQ6o7D8NxI3PP8sBbbWBwu1XCIq95/yW9WWCZu
228O7LA+7uQBaQYOplLZz4grkMZNdqEebr6j89Ig9QBaaUA4Gl1ib+qTqh9YvduoOjI24WvwwvU1
7MhH/bMWOMCmKYmbp1WRYnwu81K3/2YL1D/FQgG5r+CphxP63IjKj8nAjPUu3oYEWA0YKE948xuk
g8+w/ww22h3J/QkJ5PnQEe6R1FuD9RdYuP+sR718VbCgn2G+dd6DJ2mVzmo2YMCZjpqxXkT1j1MU
6z8bDidPzTYOr5Jf6IaKwP7uZYk7kV2ssn8PKspdL918HfNqCv7aCcqsaxKIUqMCRPvMSdC3heRm
IzIDRgIk4+AUISokRLsmwzlkX4otdCp15MzQ5YWjxA52JSLm8OCiI+TWtL3tC03RtO2rPonji5RA
kDufpPtr33B/HaQri55wKld5r2Hdl/oSt/n4V8F84IUiUOX95mitiFKolgdOROatqOJyznRJWSP7
N9s6aRvoLA6orcrmT2l1nLmjLXRyFsPsPJcrsYsnh/emSItVTg/WmKwj3RdkWUHcDkz+Q6/Hacde
j3UUTmDGuukkOOlrX7X/nJLIwbRJZGAOXuvSDyUwCQAG2HMO/OWGxZ1B9PUZQWhAClSlo3e+icpk
X5CVUu2EFMuTagfvw2pITP9lPJ4QnlLeeFShXTO+scCL8SMKkaZjgd3Mm0VMzwdQz82735fqKS8k
fw006XhHMkdv73Doo9BJWhO8kktIBsFciY1bgeUePSTGg3iXCDt+TByjMYAvqH0neINKDXeUgsQo
NZzCPHl5FOrMIaPiI4KD/svH7QUnP99sFvYB32pma7mEJyS24uLkZa523hA4gGaAAwRDGdS+NBOW
EMgFa298n9QL6/CkYv6zaxiu8bVX63yniqIfLnOVRzBoMTExO0CkGGgE5AELLP8LEBEcvcrwAeAS
mgaS5HZYQEZcXNImNZ0JluiOcnV529apyP29HEoEuqMukAAApTKydsQmoxUgL805LPiB6HEI+/Bg
YeVjKADls/cYLN0m3VofM7mnXPu5H3Kc2ByR6oD3tbR244hGYVcRJO/iI4qFPs1zyPkialWI/xp2
K0PmDgHg6bTO3We5bok6oe3zw9Q2ffGrCqfibcIED3cZJCY4FFWr/wJV8XnFpRw+qf22YYcwlUQp
PiJ9By0PK2A0Lcip69EicsRb2P8nR2KqCfOI1zyl+AvfR45TdM1GNc3Pm8+Hmdotil0yTxr5SqrM
5hwpocWQlod8DZc6n9y55lyzb/HGpM/Vtw774BLjDu4uVR0RQdAyzQ9Htnbxug4c79TAR5CUbClT
eYiw8s9Z3RK6ksYVYXB7r0zy17GxhfPoqCY8owYYKwpJ3CIjgVnWp7UtTXVFdMeFNqBktS8JobYq
hTkz+DMIRv+LKCk8wkZqfecQsObsYj2pX8PsJ78cTNR+pnlxbqZ3msfGruqLI4/n7ZQfLbpCp7GT
GazuiHpocaOPIWyQGQ6LhYBp8nknk9H1j3M/oteoaSmMjxMN0+F+xlKa3ehafC7YT28IJf11JwyO
dpctZo5fLK0QfVR+a+hIR6v/uZLcFe1rtMIvKNFhm3Icx0jRVx+x+9i5AYXqTYmGedEaT48FU0I8
v8SWxfhVsagtAQpC7EULuWw3MWHZO9TdGOLYvumC12/UiZE1gADJ7R9nftaDs+GfOBCeYRX83Ho4
rVimrCsQLYVSCy70GWmuDM5UKuOtqNsSwJSTY05S3Gv/P4P7uHpqhAvw2cNOpQ5cY36d15Ee37Gm
BfSWj+P5/wZK6h/i3ugZOp70HDRzYuicFPdyZO+qPBmf+fKmGjKjVV9JUgW/OwQ90SXycmGfiEpe
E8Zm123vvGXcQt62wP2DvSt654aXzmFE8cm2WznJl6Mt55VwALbfQc3gHA3KXo1x8Tvph40yQeJk
xsuWF05xBMRO/nVh15Vnx7MLgs8B4a3d7I3ddug9rAl3hE541Z6Bijm4UZP+2HROx5a2YoWB2Sod
BCxxwMwu0WBMZydsDK9PUtOU4ylMBPuuAN0/hAGpHuTtUXsC+59b0StJDZgvwgL1bbYBLQLqBYt/
doCAO4gYn+C1gCzFyxgX7MXkjZFzsCzDkqeuTQvF0Uaw+Cz6Rfjw0SM4d4lM+OrFGNvJg+UV3QsY
I4L7XGv5S8JK/uaFVludcJO5X5BFBHMyns3EcI6ue1jB3uiMjYdBwXMFmIflJMmbK/HJcJfbky93
wXTLoEY4zMAXofduUyKA2x8fe5e6RAGz2U40XP0HAqCjW4pfiU+T9yph6Sd/ZHxj2OJbUvOybHt/
jRzxaffhsCBa6whEoaukefKSQoBpMAXzhIMLNC9kdCqwys0HS5AcC7+tGs35CXnsQJ5kEwEoxsym
6LBbN8zxGkc2X/rs8FE/1hpq4sxgUrtntqlFXhDt2AN2wEkSPRrUZYyvNyY4AVM29N/W9NzkHBbb
do3qscUr0mx1/IB11rQPANDhZ9RDyf2ySIGJDyu4HT+QehWqK+etwxrl1WI7hjhUwcrGqui/EmSP
lwbz1nqHzM3ejt6Mb/g4xVpPj/Cp+eOoQvllt2aoXhCBo1vkGVyBKHEas0X0nr3u7HEKoj8ekL+4
4JirxH5oCiYKyReoMHi6SMH6QRnrUtIT9C7X0gpPclzEL1sZIg4mpWZsBLLAJxTHVX3lg5mekkGp
6sD1o5ovMTDzHAar2vrjGFTrPXpyosdXR4e/S4m8cOH95rUt9FAigY2K5bG9qStBoOIXm3gq7L6u
J7IetH+GcoFAeGmLEPEFPgI53snEW6LMtpr2uNlsQHh07Z5ICr6Nq+N0U78jDy0JD5PwpzibyFJF
rx+Q1o/tQoztefZi/Un6Jx2lmwd/dWoXkiEP88BicxKEQhxWkRj1mASm/R1Um/yIiQxkB3Ly9de6
CaHu3AU53YGxJnYPhYt+eV8sW5HvTbyiwiwJZOLdKNBqgSw7MEUsgvD7S+wiI2zaYlcSH7RdFwKE
xqNKCunv+PzkhLe3WHhYlW5fakvM1hvy4oErSIRbROOIcPMD6uMygTOzWZKceW7rEzuc1PeD1Q9P
9uJ102Ey81ShUhBlcHCIv/wtUWZVWTQkZjxCrpQXcutYuJbOReUBSULXS7JZYjqMSd/deZ7qfHJk
oq0+Djlt1nvoUQACM1jN+NckC+qrLiADEAt6Eh835Ixlyj7hsk9uTuMR/iiN+li4k5B7OJZpUgxC
LewZmPyCy8oXNPBCQXQpklZveWIedLsdmZAAubFUwcUVCLzPk1ZzdaY4xgATIH3t7lCCzvNhQ8V0
L+OpCB5nIxN5Py/VAhkth+WIfLT6ni0rsrM6F3xpjru5Z9Azwp7csL294IMV/LTl1C8PcL+Rzoa6
GZLLYuEEhDyYMYFDrZni4BD3SRDW4NvvlgpGkJAtNFz/0QrYQ26OwDYaVjFuhaC5edSs2N7FtM6T
F7jBRoK8uYXzOHRJMZNTFkbBoSPnmyPBMHVlTgdmRGIRwXybZ83fqDWCH6k0/uu4EdiOPaXWe3xv
5TdTSNfcbO9mn8wL+r/bWb5n9VlgZculeFFagO8i3gARtLXtCUi2Vv8jr6z6YsmCQMqZ944RGEB5
h1tsSPYK9dlIK4epx9dqVux1pvTyZ9k76ns2+I9JcsBYeJDO4Oe4/TZADSd2yISPQDsTshwoyD7E
HBpcRNgb3sumV/ElL9T4vrXb9kqIBvkLTOP/MEvRh84OTT1VpIbk5A2otwjr2dZftuyDm5hhRREY
8nQ9D14pTpUVFk+sTRBQocE4f6mDgT3pljqmdsSDEaPga8eio8ZMTnTu6FP+HvsZi6SrsdWTR9vj
XYpBH9aTjRuhe+9qQmizxtvyv4FczEjRs06OuJVzc11MK39AFAcbcZnxrwEyDUP8KB6Un2TCLQWS
h9KX97dg8J7ixusPhNKpJNVe3hwTkRR6h8u+ry+LELUD6be54LYBTgVUM518IKusqB8IqeEoVpNk
yg09IN99X7My3pbYKb/ENsTiwXa3SB1snZBZG7T46FKfOFn0mbjbzYPiTfvj68R895HK7wj+sVE1
zwY9yND1zi1Hns2G2T6U22GLS+eZHGikTzqpu2fUEVDcA1/zidYiDYHPjvjHRv8u98h4CXYmOZb4
9S3vHHmwpBf+8GVpqn3J4C7PfrW4oDUdMYi7PKhlcOWqG4sjeUR+ecRFyVfA/3M6UZBYczMFXjTc
5UiiB2j5NecRHNr4o2RG0afCJsbaaVvrX2Dncjtt7Vi52SLGTd3cNM0zilewWH+2zF+bhCAPmYbZ
fqik6ut74lu0l5WTbf4jyL78xz6zPFRIG5/9WWH7a2une5ex471x6CUP1diY3wk+yfFQWEmMRb7x
cWvN7kfBIPkebNs8pwU5CIY1bRM0J5ODfZaomlDEVbbPdW6vZthL9gxc7XGM6t90I7HMuZ8HjzUy
e4sjVIz/sS/DXtZz5fyt0Gj+mUYv+rS7ib4IRxB2xLJdBK+1OyKMUl6Nm3SV4XwlHyv0djXAhLI/
ocSa/KxUEc+HBtjL3wnMyzoD5bJet7za/ri21nrv5Sb4BCbnMQ+T26ZE8Kx+WskxIMKAwBaob+RI
j34BEJ4yxLiMSq1TPVg9esw0MYWaD4kV1iBncEH7QVfxeOuW62Pkqu78z19F/TQokaNy5gojqSr3
B4RzeVjVuyCaF3FHFqf9ZibmAmoHb81K0wJ0acfwbHMQtdYuT7wkfIi3xCF1cwjszxCfwzPqnbLc
SeSoMfrNGIFvjOP6BCOCjb/trfgjcezI2VvMgBlgJllEYz0RNuIkmIGzlhsP3QBavB3uKC0OeMLA
MYOGKLYX5PY2XjnSRHCfdSPM9XKjIlpIXqwWNf6ieXOp/C6RFdwSAYaanauCA06HAG6Q5DDEYxfi
C92jR5N4/zhEgsAH5DmWe6ydhX6lHADSQx3ehc37GBKdhaaZn/2sw+EWndvwG629/h9nZ9IjN86s
67/y4axbuJIoidLBuXeRyrGqXHZ7tjdCe9I8z/r155HvxqkUUqhu9KKBBopJigwGI96h+eGHCOjQ
uOs1XLAbJX+K+kZDYGPoi5+jpahPOjUaSvk0yF+JWC/aoz06IKtjDqx4okw4RXtT4Ou40wQ39rM2
Apk4TGmopMciae1PvA2S1FUr5BZ3NJa4S8NxQsKvjKoGsRgywP6Y2hNptyfsvJp7y364N3sYDXsj
0uc2r2J6H0ZrTH41GVn6L1Mj3zuiRKq1j2mJwM0OkT808ruSLuLOiKbcOmQZU6LHQOlkF+Cd+6EP
ipx+g61T24/KEAo5/aDix2hN6YA6Y1z3+xCyKzaQWYOHKhmM9TMF4/dYjbX6awYW4afc8SYg+lB9
2LWoC86cIyD7SMKOzjst9bv4Ta/YbfAY1oUFkQ8SP8exgvRa5nkELarym1Oaq7DrLMNJeH8q0/QN
63Eb8bu80o65bzUGJR3bAB/YIKT8yivR0dmZA+oD516aVLTgo6nVzmsU812IXPCPxkITGQkXp38d
O5Xnu6aoibBeyPk9mgFQhWNSmaO5G3H5fUZtl/69gj4L+rGD+smqRf2tQYYcRI1OGnqyrU79GeFm
lDxz2+bPkJkC0iJP1dqDUnkqQOkEgiIT8CPqn6h0P9h9E71H/oR+FJJ51YfCKBsE+seo+45CV5nv
OuzjflZGruJCWcQ0MlA8s980iRWQHRBt0bIrjeiXwxFE/VfvIrpORm899STAcJSCVn5PkbDt0JtC
O2eX8BSUO1SYCAJZovY9jPsKPp1D2/UB81II4FIdyAzQ5rF+WDUQ7zqqKs/VE4/bIxeVfAX6HIIL
SCTnE5jy4KxXIWo8VdpDRY5MBLkPfA8gIQiWNwB2BlvObbYAtIUmyjh7raaF/j0HE1DgqI0FFRrl
tfoDZw9FuKOfCSijmdVEJxW0+rNhD2lzcnRv6tykord5GHHSUU+g7sZnyx5aaCuDrw37NDaLfxLf
D794ABk/GJYzIPQ2VBymH04cqOkJ7ae23lmp6quAbXBJD/GL8M5RFcfhBawDOTUgu+ZiG7mGiBTw
8U9DFtqfbKT1yV+6bgD2gpsscrdT90+YCrL1qalB7yUGT04Akeb7yTYkxUxkuaAhmlit0INp4uC1
omjmB8VJ4AIrsZEgvGxT425RMLDASqSVBZ6YktOcBuSg0d+ZzURQLAqYdnQ7664+Wl1mfmn9woJe
rk/ivTUBKMQxARO6iD41SA20NXR6zwavU85QYKI3CtFiDxxZQros4AfuVBqi4UEbJWUmo0Pyduen
hNZ9QA3s0KPP1BJt6NS7nQT0/QwOpEGvjCYQytYqJAg9dBnLKQ9q28fJex+lEQ+Z64HmI9hJpzug
twvvwLPigXacZ4/pmQs59PeUQ4zkLARoukOhd+Ib2r9VeC7UADB2IBvxhJp9F+9bEPxEdwM/CDab
Ij5rlW+993jb2geRalMCRAl6215IsBx7UDukqTAY86cBu5SPKXiIb21eKRmtP9v4kNZjh0oG3GvK
E36hfUZ7Pnlrd9XI9EF5vXKQoqj6InuMk/GhVK3ZRIci/K+M2DqCeMsDGzHFrqDmjgQ2vhrSHj6k
XTt8LjGkfqvYUQwEuZ66xyocqDELQw3RwgXf/SEBh6c/DngQwAsjx5plBaBZnfBkqt5onc4G6YHU
vR8LkWuPtEJDXowwfJ4RaezBU6EtDgXDAsmpHAEYoSvVYJX7Dvk5X/9qWjU18x7rr+eAKP7d0Hx9
PFoR4tSvFNgl1IpHx8Y5NkLhnWJgKuw3RhJAP2ghcJSHSQ+gVUbBKMa9DwTzwo3SJgiS5iCna8Uw
37ap2XKTJVxOBRzSdhfqpYKLuWNVD1YXOs4+ygJJkoJCjDjIoem+TtiCftSCMdP3NV1ZPLq60mZb
+xja7VnpkepxBqlGADtKH0dTFSpFFsdrvgQ99O0n8pXxAf6y3hwrQU3fJyRAsad9jx44dN78DdhP
nqi0boMPXS8JZ07ri2hPO8imMO9R89jzpIo/K+h9lC6SlaM8FvR4P2dBbQ2IzyjDw18lDxNeQ3SZ
ZGJyy6g5Qh1dVSJi/lcZOH2P3SdONLZI1acKH5FvQgsiqsCpSu+k8+AmIM1diu9+A+kUGhrwNXQK
ev9tYdLRwdUlotyXpWg0UIZRG4AuLbqAXymNt/absgqy9hWtbJ0cPq98773WDuq018PJuMA1ClOY
NmWQ7f5yeiHGjNxuD7YmeqSv4KAbzlaPj39pBRWLggLhPpCe9YNeXfMhE1E4J1DAsFSYyZ/+mibI
jGonYP9ate6R1qqAFRXQrdRCitQ6/gV5snFU6SWH3NID4apcng9qjAnPOQLDPG7Yx634Gemzrxp/
RaoIVcyeQ394Cmmqj7gLNqAumKQRpSkTkMtx6JtBnIfWT54mMHZfRy8eLzaFg/1//ef//L//+T78
t/8zf/P//TP/k7Xpmzyk8vV//2vNYsig900ybxiqoy0seXtyGkms4+kDuwPoEpK0lPOclxpkW1JH
Ks8A1AjCBP/i6yn60VhhGcTrSdFprqLC+Etpm+qZd8bwcH8+s4fWlUsocQLUuaEK3j4mC3o9Uh8F
fo6mluWGlRI+9lOrn7hMe9dQ8IUwU/FPZfUInGOw8Vib7ff7g9+489GAY0hNGqpJqqguPM7KoPNj
ePh4R2RVdCnUEL9KpDqOtd/AEDS6AA2eODncH/TGkur3oMxaVQHU6c7iC05j0TeBCeptqtvioyoQ
xs6KUnmNHH746qVDsUVMQ9gCfR/8yxafkWbZ0OBvAMGsKOpjJp1sD1W12Q8erkovHkqjpqKZ0kCZ
0LpxHff0rkADH7FJab2rnCh5NYjyl5F26fPLB+ItaTim1GigqgtTtkSzTIBNqAWgk1vvBioCr3Wi
6pEeOOzM+2PdGMAxGcPGBNLBZ8+Gqnu9OWHYYriSOoYrURtFS3rUd7HIaViAEt5hiNG99HDP4znz
5yKu6HDlrseLisZH6IzxKtD4JzQflYPRTunfL54Vvp66Q5NCpbRhLPzY0tKfuM1tEk7syFwvj5wj
hFGUcRsV8RPRW+/uj3e74ZHWlnB7MTemI7Q84poCDzZVweAlaovjvWnRzC2RJzJ6e/p4f6iVDwa7
UjfZ75I1NBYfrJtLA2mI3cSUJdaHqGhpOMjC+NUgUHgCrxq8NE5KQ6g6WD7KAxwwfXEVKPgBcEGC
olMQ4z1Pfk5GDoTK5fbe8mNcWUW2BRZ2SDQZsGMWXw2Ng2YmLiA4gw7oGUMXTgDVGRfuWvtSG0Jm
BQiMOMW/Djv/ehvqHswUOETzWTbKnaKH6sUDQFgpkbERoNa+FzGDWAjUlui/+F6FDshwCJhKBY4B
hi4P7N4folNg9iiuTWV0vL8/VheRrqlhWabDUi5iL14ffdI5bMUMF+TT0At/b+AZdmrq6Ne/GEl3
BFIjtiq5sK/XEJI/3jkSYnhc0ZafWt87VLnoDtHgV/9mUgI6pcoSWqZYDOWT0htaOBCleh2dPJQC
LqYH7QLhB7nhGnl7W7MzkPWkrwZAEU/b61kBJQd04yEpjBZOBpi5RzXn6JOP05DHLvRXX1XA9Rpd
oQsygUt+GB3Bg/dfLK2Npb2Bub2wtcX2zHm8Z9WAzoPuKSUeSLDNKVZWZ9Xuo42A/PtvXacn8JdV
TCwsle6vri3SE9VPm5yGmHCzKQs+KxUdnF0zYG1UgDJ7rQZJ/CasKuOR5lj9hBme+pordzrQarcv
QHHkzzEuup/AsjOb9z3YLLr78TkKNYq7CvSXjQtrnvq9n7v4PooCTDW2bOHG9Cv8LKAD6w1YH2B0
cUCuXXXTsQnRGkYo5P43+Z133htZv94ZKKNAcekZuUa8EcADynKp/dqicOaWmtU9OjMkgCLBL68S
1ZMapsG5bL2NX7F2vAn+fC9rDlz2IhxDHjIiAboHph/akl6IxngN3P+CSHi5MdR8qG7mi4ACJxwY
sGUtDh0ll6iFume4XvPVBKN5oimT0dZFR7ZAROj+6q4NJmZjUZAe0B/0Rc7jFHFjzPq3tB0zX3Nz
zSieFBlVJ7MfEmrxBqyzjflpa2tpUykgI9F5DSzdjB041mQReHAi4FKj7YsXAQhsr7hI0vXLiNsX
YBTdOiIX2L8puCnocOEJcKA0En1QdMd6HEF9l3v4M+qxpFh+ur8m89Ww+ACQijXkU2xqfVwh1xsu
m5c/R0ILVBzESrsEb2/QejvcH2VlFbiWHBJaLihdVRfb2psGuq/IHrj1qCKpayCQIk19B/d+PN4f
aSW0Er41LnadFRfWYu8mvehA25H70R2qLlOQeZeC7o5LGWVuQVjZqau1AC1IR3nCOaR6eVAloSbW
WdS8iaqLLZYOMD/DPjBdR8mVvxtLhVuhjkX+BOU6+Xx/qivb2cTi2OClwMbSlg9oEJJwgEvGAig8
uwAIfGqp04GmnkqIZVifbaztyle0uBn5hBh0m3TzrvcKJjqIeZqU9AGt1Q9lH6P9VzT2U6XbzsZQ
859abEuGcjSdtIaX89LCGZeeGmMgj8s4kbSAkjpskSgNA0TAMVU79Iaqv8IZS9mIEKsztHXbMsHc
mKY2n5Y/ahKAOKsIdSYU0SBdHKlzgiIp0ESH1ZGfX/z16EygR84ZtiVyo9dDWQpa8tBLSXInT31n
lEVE3wDc8RlWZeyAw+tKfSMYrc7OsXhVcudr0l7MzhSNRgxkw6i+35QHBVGxVyibmNE+hFr+8ucK
q8gntGxLF2TA1/NreDihBsdSoqxigTQiz5H4dR+qAnjn/aVcmxeRy3Z0AztYKRbzipHRzsEfmy6E
MxODIdSHlQSP2hbw4cYGWbug5xPA44GSDlzPxbTg6qtW2zItTJ6k7xZ23pnABGR+RlhfQcM4QHI4
6Z2s55029j+rquwuePlUD1OrkZy/fOYWdxnNc4KqaS7CTZ3gCiV7dDIx3ZXnFgbUcXDqD20PKfZf
jOQ46GGB7+G2mIPRHyeD1xsGpfwCskUdQwHoYUgd6eBeccTbWOO1sy/n9xmuavR97cVlUQ8VEK0a
OEUB3PeCHiNdNtyr9hU9nAeEo5UL1ET7XxxH3hfwb4nc1CjE9fx8ic7jiHA2iOLEh2kLDCMNLO3L
aKTnYnK8jRfv6hxpH0mDFAs9y8WHy+E42PqIbpMX5u3fMjQiFw+e6YyiRvwESxDLCbQKX/5MJHaL
GVqlkdZZizlOSNCBr0O6PQGrqh1m0ig4wUbqzw5jfzPDIPxyf9esTdOWNnuTHWoR7a5XFSU0wxvQ
8XCt0aw/DBNC41UOnDXCkfRjH9jJU9sr44/7g66FA+rKKIo6POcMcxEO1CqTpdGjlAAVZtjnozK6
VqJAEKBbfHrxUNQ9qclQFZyLQIsVxWV7ZprRO4D+q+0DqpVPlJXjY1J63caNuDIryuTQnFTJm5Ec
53opW+hLkLJqlGIdVT3GICvphSQW8tf2r/uTmv/S4u6F5semJH+iGqMuPtqgel4dF1rtCmAlzxWm
1QNczwyPzvvjzHv8ZhzBIxiqHGUScxFKbVlmcYS0LXiXyjlzVvKTNdQWvuMCwanJkh9EB2ah4DrE
BEHG3+4PP0es5fBStQCW0CizqNRcL6hdZa3pS8GJV83+nfTU6S2obiRL7S47lmOmbFRcV86CxOuU
Cjk1LmEvI2gLNlEGMS1Fe/JhHqW5/Jmrte+GtPcRMJntKYFAvn3xJInZyL8IIVSVh8T1JJE+RrQf
rLbbOYjT5ahEvLboTh/Rg0TThBflxjf9vWqLVeVSZH/awuQMykXwdpJ+pE1aI6zWxvE3M0jl9znE
f1MllE64UxX67FowBFCYJkgfoLn89ykVSGt/f+K3q21KyyGjEGRZOIsvjgtkDuSbQgqlqqXof2Oa
mPyiJYEDKgSER6QSTLkbIdgYu/vD3m4qU3JMmT+0EEQb5lP8xzVpoS8c2pgq4V+I41iczVIm2Exe
4LP8ZBOGG7NcHU6z5x6TozlcmtfDIVmoQV0C5DRrAL4Hx2NcqgRe/KAMkLKDHJm5F89vXlF8viDB
a8zxekDbmlWJ876G/qPQloxE2rybWsO6RKbXY6CZNxszXPmOGLoxpuQeIW1dXJSi7MIUlyWon05a
n0NRoF6PtcNe8bz4HASKd5kURX99f5Zz5LnexNT0iec8cXjF8by6niUF2pw2EkcVTw/QTdWAyWBM
xiO1ovhhBWX5I2pq/AMgGW2cn9soP49skRnwHreAX12PbKAsNFalyYWJfumB1rO8VMLWn9D5yTda
hit7hwquJqjKUcolCF4PpXh6VASGAcShQLOxGsbpALcasPNUvMs9nLzvr+nqzPiC1JVA1xnm4laJ
UxkoUwj0BIpzdszJIIH5e8oR6ZxkYxHXPp9GgcexHNpOqlxs0kgf4Hiks37MBAGwqxT/YKC7g8K3
+EjjVz8haDTbJAzKRlY3B5XrfUN+xZC2QxrJii42a9yPOBOlVQMFhPqSgkvRMaTwsXEkbj8c7w/K
x+xLQs3NGew0NEkgfjduXUdI6kAK2CNCUxxR6kRxCGeYjeXU5p2wnJacH2d0nnSy48VxqNQCkeRG
NDSdSuM5SnhBBlGGqZkhyhDXFq86qUUNWcBS03NZpkiVhk5zaDpfIOvRl69URNU+3N9Ot9/YQr9P
p5RH55kbZLGdQF77UPD4xnWaoA7REWQ/+3EznNAJsj41DUzMczTALtyD4wZkeX/0lU/g8M4k6+Mf
eBuLMO9Ia4CXW9LYr6evPvLHNF4wmR6hNBECj/cHu82TiEIabVrOjSn0Zft5NsVFEBF3ChVo9xlD
LkR25NSfvRTLXApr8pL7KWKSbdNEBxMowsvrwZJDxPj8CgtB9sV5SiiRqgg8ta4dRz94ENWvcGj3
EJKNjb/vT/X2ADESCRkUUu5u5nsdk9oSa77YBG+jDxmM4zJoTiHtzo0NvTIKGRgPzDk1oCex+Hql
4iCjrXos6ORA+8X850HRkUq9P5fbgCfnEuQ8G+gtbJfrueRo1qIkPSDPOst5jYHoLpYWfRb9NJ3+
xUgWGZ7gZUfVbJHJdoiWwV7pMXYFjIyfqS8fUsSH0fsQyeX+UCt7kdo5jxANlWo668sPFNjY0liz
dgy+jzUsidY8GoPev9J06vW7VNTx+3SEt1fLrvxU99bLK8mozwEZ0gEoWHQ6F+cegV7qOykwKswL
syfa4dMh79GljNXBONyf69oH/A1acH5/vmVDEA2YrpWt3iPHU0KTiiGTwX2P3qB2uNWZmJftOsLi
jsuMZiCLiqD0YkfaHiZV2gjbshSTeIfeXfGpUCz9k66A7911je3s0zzLX3xdMSrINR6UGrWz5cdE
rmcYEt/o3AEo5SPGSsVe6x3zX5wDDO6oA854Ahq51+egHzGGVg0k2mEcogs6CbRaxVS5ePm9vEjF
VHhPEj9orFIRvB5K02EsA7IG9iSxLJGItB5wwjN3vkCO5eWbY66lzCACOuDm4szpVY0pUCc6t/Tq
8TQ5KGMHNIqPSTd8uz/SWrSiEcc1M8OraE5fT8pqROpMCW4bZVW0l6bihZzZIP3vj7K22blQhQm3
FlVMcxGtCuFR+ovgXpY2tiGo8iMFXZnleWrybuPyvBmKSZBV8xLG5AuEySJLmtBZqq0Wb1fV7OQJ
e5TxXPYtNQZYSIf7s7o5V/NQrJxFkZRM11jcXApG3vCKkDuKs9Q/A3/2kSBqgjd4stVfnM6Akhrh
2JFvzHBlWIssF3shughcM8soSSubfVDghckVQFbdfMY2UTslaaz/RHLVzhGBMsuXnjMeDH8Outj8
JlI4qR8ME1p2OeQ0HYMdVDma4xj23fn+sq58QTp5DjMUQGjUGyhSyBNIRzPBLRDefACxjDKnxM8N
ALixcc5u8rx5VkAnadeylgAmrne/B7gkFEM8G3MmA9ZsSLsaAgEe4AvKqeh06yt5WPxukPXGsbu5
6RYDL7YOmi7A6o1gcptG64+8A1EvCk2omtoUFQ+orQd7lLxg4GM+/ERjOd04kKt7iMuAg08Hhcr0
9cQR2ZuaysHqRA0wodqFKrKWez9IsicPiYAIikaJMsiIxMXGFb8+sDDRnaKLRsZ5PXAlNSRYcdqi
yxd3H1H9KP/RsSE6QYWR+1KV0ynGBPLlB3XukVMN5PoDCLZY7b5QHC3z8nm2gPhdSlZ1+tQ2WdZ/
n7pMedMFdaRQwc2r7/e38k10BVbEK5jqLQUUAbzuerZWPhnliAKOi/yCMsEmaUHF41gs3798HJJO
QbrpACZd9t64LvTSruBPW5ShZkedsfIegwDeysbnW5sQoZXKBUcOA8bFhMJmkkbixeqsiYx5a47/
wlR3W/3ZlQgg/xxlcSyDGI12hD9UFzmQ5iQtDxX3wJlViOSLSyJ8IZJ1eiSQM2nQLK4LdKTKtAt0
QDdWrn8JlFH7W28l3S7wRPv7H2ll60uSWlzrrbn3vMTRYZRjO1niqS6Kb6jtoVmJKng/XqpOtc8+
zrq7DnH2jQ+2EuHIVyyL9oGG+Ka1yCRUGUgFky0Nibm0+k7l5R8UEafnnpjwCAU/25vT7C3nSETl
70937SNac4WLagL1/uVWwezOb9KYXdKm1niClo4RYwTLT0drZ+NyWtuVZO0zIJL0/QYs69DrqXwT
iRAK4PkpV/NyLykqbMTMOUpcpdFsFYqFQPgk7EV72TmUBpKf5YSLG/DqEfVIWV5mv9tjOdtd9uWo
bzTU1hZwrojM4E7J63gRo50ByzhsvnS3MrP0kAfteMT5azzBa9yqg64OJQkgKum6yXPyOk6pJUwo
mk26W0JKPBAtESbEoAzdSbkFkV1dRW4/6oqUBmlVXA8Vh6D1U5nobo0n5gUSg3EpcE95GGAuvu5N
4Z/ub8O1U8cnIzLqZGq0t67HwzkhahqLqQlR/YyhK57DBtZcjEPuvsEwAvPqKd8Yc22OPHl+l82p
qSwhAwWAdz8bCPuj06jupJVxtB/LPs3g0OPDiAh19nR/lredETanw9UGeobgAl/2eppmbmEIMDoE
5shpw10S/pa8HhztGCOfjHAdqmHEOfsYBiZqdPANtaOXq9DM7v+QtXjDvHnCA/uiSbOIp7HU8IkK
QvBvka2/UTBkUcFoWP2Jclr/PcsbE+oSsvRdXYktONzt2Jx/AixGfpTzqSVdr0Gh+NbQjR52XXlU
7lvDGGJ08na6c4SbVO9LI+gPTVorh/tTvo0+DGtq7GVjxmQtH7oQ9qlrzRc73urGQY6R9ypG++58
f5TbIzoPANqblzQ3hbqcXGxPI0ZyA1hazyTw+JhpIfdyHIry04tHkgZRYH5Tk6Mtkwl80SnSDVKH
nSj0gxNPwam3nfKkTb21Manbw0kjfQbu2hZgjBuQmW+FppLVIdB8B1l1keWoh6sKslSZ7R0BxCpI
DdRbQKXb00nfGVAo710eo7RBrrdJKyFztyYgPrib4dko8batsJk7Dw3M2zoER/zS9ZzLSTzneSfS
a1quZ9bFcY3/FDJZwdTC9R0qIkPOw+MpBV+zsRlvz8D1YPM2+qNFWLRe0PczgkhWDULUdo1WhN+K
vTqZPVa98PZlTohPcfXeqPeshCAd2BdiCmDP50RnEWlz1WxMn94nHfdIvsLGsHOVwPicKSZuRQWy
pwiTYh87IGFaVjgem6nebYTB209rcWHCFJvZJQSAeb/9Mfs8dOygUbVxP1aK86D0o38aE+md47Sc
UBgat1K620PJePShobEwIBWY6/ESJByRAHJGnHR05xUV5wEztEDsfaPdKjbcflipEmR0Tbd4FkPE
uB4KNZlhQiuj35tF1aFq2NXNh9BBs11rm7iFMjyYXzFeqR593Ng3NtXtsjI2HxVks0FlZUmxSkYN
PdUh7/c2VuGvehg054yCLLpXen0KVK3dyJRvl3XOG2kEk/7YYBjF9VxxzBkUK5Q9hoglwduJhh1y
GhidqtXn+2fzd8vzOqmTM8CVq5PW2tzzuh4qCSqHir0/7rGORaaxT8ET7SoDq1SgfqL92KGZ9cZC
aec1qNwRrf+I5shuFojGowCD3V2fpNZG7/T2QoHYSdGPpHm+ypYoQMSjWhUYMSoqnorpIHI+gSv6
bPx1f+7zVbyYOjwuc05UKAHcxEF44rhuaQbqCn6NghBUd9UF9FOGJw3fUbBpAoADTCl7j1xnI3bp
iG7e/Z+w8qEpusyjU6xDDGLe9H+cV8Px0I6NbTa1qcZPpAjNWa1M9QHAvNh4CK0ORT8NCg4xH+Tv
9VB1JMhCaq3f65PS4IWWBZrhBnWN4rMUfbvx+FkJhhSLeXAJkHDze28xs6DjS6hIlqCE1CuZ2+oa
fGk0dR4ElFW3azR462IMT7CE7ed6qvw3/qRt8T3XvjDcWTpENjBuGEHLOaMhqGv5gL+Qpj2NusAn
JqRyl6UTeoW4waJ0qSv7JIHfTxbTvr//dVeH51wRPEz28/LBayS1F8QEjr2mxSYalBoN5biDFm1H
5oBeIvh4QNYtKg8FNrGKfDHe2uYb0FieSUHz63DxDRoLaEc7VMPe79LiW4Fj4Ul4rbnr27LdOLIr
EZKLh70MJ5SqyJLU4mut3ehTPyCTEiOlgYPyuR8AeSN1E6J6ozen+0u7tpsBHtG5pZOpkTxdf9kI
U8zYkGyvsnOG9xYD7GE4No9REW4hOdai0VwcmdMlsF7Lndy0KsaRIVjHWBR6fgkyG7kljNAwHrg/
pznULuIRNQrubTivMGyXlFeZjF3h59xweSnsR8xRzYOXI0OUt830rjERvUZuyzncH/TmwyESQL5A
mksxVJCiXS8kLPbESFrZuA2+DtEu61PnKWkK4wu2ovZzpMTVRtS9+XLzgGjzaXRbIB4u45AxmlU/
5sAd4mSSZ8No3muKEpzDsNY2YtDq1OT8ZJDcJXCxr6dmBElRlj0jYfdQnIsSregQSbFdmajDpUVR
43x/KW/R6/PU5tYLfW9Q3EvIJbr3vi5L1jJLkYBoAzX4NNAkfxBGh89HNcgQZ5RE/ay2pniKW095
Vmw/OqPM1r64+MRPmYFrkDsklGZ78Vnrsq86k/6Iy3+UrxMvFXukFeEGWC3JxP15r31RsnsiLDx0
1nqRQnSaJuJJss4FHZIUliyKw/SFkH0USjy8vT/YzSFhYgCrEAygJERgXaRGA0aDymQxGPXJ6UuI
ru/nsm2cv/MgRDOgtyZQIhCfnC/3h70JAvOwaAfAMptBQctPa8iav2wi5pcO3nhELsbDBiNXj/dH
ubkw5lHIbufXJyDhJTZYhC2i7xWjoNDZ770eTSUPW4kdvqjwkNBWefKaJHzCKKPdeybiSP9m+Ll2
QKJLtXRxYBR/APeXW8QC5JZO2WAiz9eNqI9OTXOZZDM9NMTYk4N03g47eW/j/Nx+WsomnJqZsgM3
wViUaqt+KKPGUDu8Jqfpy9BhWOQ1ktIRJsYFzja41Cu7LpfqxjV9u39pBPHv3ABmA5uLLCEDVIRS
MH3tPGZw1lp9U1vVaxRL1M/3F/h3FeoqxFMZEpxKYIFczECrrkPSiFyQiOqABChDZv3Qq7byRguN
It4FYxV/UStLx1BXKl9xNcpet3aAJHCI2TXqwcnnQuuUpw4RtneZ6uUbW29t8SERzI1HEKjAQa9/
GcqKmYglqB0z8sJoV+Ohtas6ib0qIsAB1gI4KyODv1Uuu93xHGZBgsK6E0Gs+dz9kQDzViV5q3AA
dxzeqLt8QsVqF9dW/YWOkmZRgPWjk+iK7isSwJN/RPx5qDfi1+09MXPtcQAgYGogpBYhZUrrQg4S
p2cQveWpVpPuOfSb4qOO7tt7ZDdenJaxCQhgDuoZ5KQkMddzniSuV7C3WrdPMduOwzLeYxTZugZC
YhtHamVrM6MZ2gBqGkDSYmo0GmtZzabyCdexO0vJuB6Vw32GlszGKq4OBVZvFiFBe3dZn1Miqpyl
AZpMdYJnbLBazU3pOj5aSPVvAQRXx5pLnKT18NLsxQrqncSYvhCtq6S6VqH71RfOOY/r/qg62fjx
/qFd2R4zR5KsFvmMW5mhIHDm7jCDFSWtakqczxGqtzh59TLdazRr+42VvL1r4L7BDwGGRc2By+B6
f3ALhKKp2B9yTPrnySMCagWR4P60Vg78vOF5/aOghJzLYhSjihEEHUoUmic9HPaBLSPMpoIypkIl
HYwrKv0QFR7uiPfHXZ0dPSqT/ESQCNrXs8Mv2sI6qSLQeMqsfEmh/gSnEk3G++Os7RFCLA87gtot
HVNtaRZTi2zdBm/1Q40s3SntReCGQm6hKFaHmv+aoL9C/rcIYnEB+aQP2SEC9zyXLEl7SLvuu9Fm
9kZL7PZZPTMReBxASeCkkbBfr54C38aGgk+wsBFdq4w6/5FnVChw1owv+aRYT0ZjvPW7XvsWoRny
yeFG2VjYtQ9IksKZgL9EfF7MdsBKqHE0booACwMXkdnpWNvdlqjFysWA/iyFPkpBQIDF4ogXfZDm
tGw7FzupuQ/Xe5cOv9SDyG2k8kqgyUgho4mFxO6pFM4W9WPtk9JkAO/mQFMQy6ezKCp82ekEoISP
t9CgxOUe3UjwaNawVVxcHYpi/Az9prS4lNqqMehDxjHv3D6LED0sx2jfmSAMhtlN5+VnguyDViC1
O+LZ4tNBS45EqSK66/Pc+qZ2dfFhVqS9gDv1NnbqyqzYHYBYadcg0LDkziDhYWTKBJTV4xWyN+Cx
HpRB9ru0r52NDbkSoKk9gkdkTvMlvtgqPdKlWpBgV6NO3ACh3nShi3cMOvy1nkMijo3hcn8db6um
vKlQEIM8TwGC4s68e/9IWyoAwJ0636sZllzJLk2m3HzTKn0P77Meyu9WY4SNO0oaETtBN+DvMpVa
tg/wKn49xJ7wD1jCau0/Gz9r5WjS/aDmhhYE74clnSfCY0ZBIozrPhvKo9JbcXlsG6w2LwSN4qdl
YqnmjpES6B/roLdexXQgEFhMguzZiLpEPA1mII9ioF34rgEXVmykIyuHeu4AUdal800+soj9Gjov
mLNGrYtp7bi3Moy1fUisB6eMX4dll164pjT8qsr2OHeVX7774VFTn5K0v2glzvvoj4+WS5MXucWE
iyAMd51jKo+hr31TW3il9z/E2uYXPGRm9J45E6uuR4qQTFZKHmnsPbxgII7U2LAiNWxOkOfvD7Vy
jc+PRZYVRAGI8cVQSM8FAUwOksmgHB+Lyh9JYyscYtBG9U+lPlquVlZbJJmVjYaEGTQjPiMcoGWf
SYb4KKEW1LnYsKG5qQ/JFxwdsw1S08p2YRRJfgLyku7E8mCHuhZ1BuViTWuxFp0a/TGoY/GPE0Xy
qDRGcJR5Y+1DLKeQeq+Nt/eX9rcw2uK1NtOcZl4GpFKotNefMewQak572nhN51TGWfc8RMCQl/HG
nUd/wnO9so28A7YbinHwgryZtbpl/TMyhvFXYrbq1zILylPeivCIvXBw6SlZfqiVOLQOftwb9RG7
GV3ZhUlQUx/qCaMHLNmsAlRprYVn20z6BO8eJTskSL/mG/O7fY2SQlAXpmQLx5oa2aKIGiOp3Vhk
RghoOh/Dojs5noXbGi7Xu8BRnGNsp/GuH0d6IyldaG0OdVBzPqeh9XfW+BfDbP6+v+Q3u3neURY0
i7m2cwtWiTAxCikyU0ryR/OxKXMv3qmlrT761J2OssHylXKT1bz0Bvk9rAA2PdMu6Ahdf+gCa1ED
f7AGEL3j8DZ36qNRo645eaM8dG1cb9wfN/Hh98GhK8BYtDSXhzalbFUEI9NEJs85FWXXnxOvxZEE
9sVGmr82FJ3guWVqk3MvW4k8biOQ9B6Fq0aG+8bEKFpDcdBNOXgbqzhH76vjwqyg5dGe5QHIfy6O
S5vpZh2mXUNuWsEMjGVj/IOnm/ep6ZJ6H+VajvVMNDy347Ql0bc6NGVlm9QG0RdjUb0QIGpgG/d8
wMkKDlGpG7ODBCLxQ+8/Ybrou+jvo/M8FFvwqrX1BVWr6SRw88N3EaNipQ4QyW4o2RXTtGsSfULh
Dk9gFIm3MMs3eQ7rq4NyQsERzAgI4utdimK5GZnOCFHQB+NKIXHcD0447TBJTPZTZ+kbgIbV8WZp
UUabFbYWtzWVSD4ybQBXRZTtkEZZfCgNo8DVI6ifLHxkNlLG1fF4ETJJ7mni0fX8yLiioZ/Clgsr
7t82bensa63OL+i1Y6YF/W8jH/i9IZcbFpgGLyr637Po0vWAupKXlMNTMqCmCDX8r6K0PAZKZ2qu
aKX5Oo2slOavI1vuHUfxX+eq0fRv1KBFGt2JAJrssPHMbCyWkFLfNdgzf+J/6u9wfcGD/H5oXNto
KHgSMqBazByx6x/L23PQ7ICDHHPdH5zBjp69cHYyQG/98/2hbl+Z7DTEjnmgA3vgobk4yX4f0iEt
FDoniqp85swWn2NjMs6yHbVvTYVtEGaHVfhIFLDeGoo9/dTUqrU3vs/afuBRzW6g/AIOQlzPGMQs
pikolrtq4k141YbjK+N/OTuPHbmRpl1fEQF6s2WxTDt5jcyG+DSjoTdJT179ebL/s1CxiCJ6tBpI
wGQxTWRkxGs63f6mhknyvXbV/K/7n701HjAl0Hso5Ume5PV4cWTk2GbAL+56o38/4TbY+zghYP3C
+z7DcLreg8/cpFHMMwELvrZBxZVS5/WIIspqzWkguvKOV76ANMOdNg53sqitz5KcPipY6GJQYL8e
xEPQcRkdqQTuzfZjK4rPaTvpGAApPACmQb/cn8WtffrncPLn/JFla1rT5qpbdYcBW/AgTnTvEHs5
nnhtah/vD7X5ZRQ8qKcCseaOux4KFd3BKTqZv7jN/ExGoX6sSMe/1+Rzla/MhOCdK25rRKoBEi1C
QAS3dz2iGuLSyzueDr4rxovndi2u0YPtl5EElcJL2jkCr9fzOkRJ/DrkBhUR0TWCYXEI7pPBnRoP
kxEfra41PurUdOyTFyfNZ2XELwAxPjElx9DEku5IhhNhjNSU3VdNGWYH/xNpsBE7Y2RhRt1N5bHU
9QHX6by2DYgvufYhxbSBelyuZw/p2CumPxhF+s9o6jGWKF3Y6jvrtrVFqJNJniuUkBuAZcvC2JXF
LHqOtPyknHvqjEzF+EvJdqLm5oLRFWcsZE6oRlwvmOMiMFdatLSQ4J6PzVBYvyiQYahkW0oAfGvv
hbv1aZxkjc42cYQX4PV4sboYmBoujKdT3CyV3jh0TpGeTTPc24tbQ0GjAOSHpDki+6uhNGSWKTrS
4nXyMDnEYhTP6YztQ9uWyc57diO9oqjAWxLdFQDM6076YCn2gItAf+ghpvwOdSuv/Nqch4OtKuIR
Va3iONZqFYxWL/ZAzRufyZsdzK9Bt0TCKq9nFGpPht8R9HiMjbF5E1Z3yZQF/qk2Zqf78WRzKDin
roRvmmgCXA/lIGppiJJkI0mif4euMk563YPbacc9iWe5NqtjDb5NYnAhg7ItV6kVMoHdkqpcsFGp
VMe0QF/CtGr1+PbvQRCEPgLdZMjIqx1C/PX0EiOIQ2fhp4PjcDN+Fzi1Dbw16/zXfxmMaxPFTClF
ulqn2WtVS0nI3uxkSeBGju1jjiT5u6lqta/3h5L/q5vZAx8pZZUBz63Je9OCtn+aU17RvARHHL3y
zgg496csG60DeEKN0jQ2yPcH3YgkklMr8xEqEjylrjdHig7HUvcMCrYlfO65BoLeGPXTHGrTYcDY
eefhtvWRPNkk3P3/3jXX42EmNTtOwrXd26hJjmY/fsJ31bywneAPqXNTPaBBWr49BycfltVDiX+n
OXk96jKZrUUhjvtGNA5EjdF9QNRyPsVW0vhRHw//YYvSOaEJxfVNWXC1azLgj1Uiq/kw6cojEDz1
UimwEjHyDe6v38Z8SiY5IEAQHBQPV18muwxd6ygt95xrBngT6d/whtLVoFJVbKWA1iqJP3W6+fP+
uBuxk8RLCrmj6kRnfbVvCKahaGSONzXGJAHElo9fV/VSFfCLJkBr2AZZMQ2cQuy8326VZXgq8CyV
1xAlHj7+ejEbPJK9pu+7g9101adMr3RBxWEY32MUER3bgsvJSdXilPZdBSy06T5izoZBq2krf9ez
2uDvmFb/odYiVaJp/wE55jpZzUdtTEaPISiwfFUbj4ol9IcIGplfet38YEeWer4//7eoLDkLEKBk
F8JBenKVJRqNG1NzpjagKZTpD61SkSBlepG4Fyzrlk/aXLbmqcd09JH6LAa1o5IN6cGs5+bfwR3I
He7/IDnrq+jF7+FUA7eWKcJqVTSBhJmu8nviCYe0HJfag6LqPyhV/If8mJNFY4RLWyIAVlMNJ2em
1pJSMFDLJj4vgtelPzsG1n21VcTvUs/Ar/H+122ESbqSUhhKSl+h33C95xytsGrIWGim9aM4DX2v
+TOGTej8G+onNOn2lBU2x+MOlY0Yrm1v9UjE89GOZhcxMWeq7J9dN9WHTsFQHMc3egpTEe9sp63V
g9/BF/JC5jZY3dxuFwsMW5EQK+BD+uaIdLxBreesd8p/GYpgjmsHcQNI1ipiKYuDFpRAKTKtDFqg
mEG+TLP3j+lhf/X2RSM9ls44GqWXNQgUv798bLS5hapnxxerHctnjFm+K3YbBV7HW+D+cFtzSCAk
wZIg/xvUexL13tzyrjhMkdX7czt5BxNOp2+Pu+W5jUSLpZIIBxIgmKSrI9A3njUD46Gg7KLFRsKs
XWweTjuRdmsTSrAliC7QU9ww15sem78wDjU6fnqpG+/R0NYPOoAy36lxC6Wru8t2lEu/jiHkj5AX
YNdj4LEqBnkJ9s25yylLBqckhlAUTBDVw/hSS4IlG/vT3LlK0NdFeZhGzfZ7vWjPUeOYOy+DrS+X
jEsQ/jSVwe1df3nnNoJuIve35pbZQSxl8T+9dhofkpMdCLErdb+1nkjcc/SYaAhOq/VMaPQi6816
olAGmD5CnLnBmf7D2zeohKPBy6MBRNJ3/VUJbwvNxYf4gFZyeaQc9k/tRuJTDcpjZ/62sgPZDIVW
/SoMswonlBWb0UDm8WBL89nEa4sf4dhUz5Q7CopPyfLkZbjbkztEn+9/4+ZMcugJnRK1te7F2lPm
4FNPnSYeCu1bWSU1WA532jkZcj1uNipwQvpeRGdSy+uZ7AZQTnZNiUbHe/pC7z/5kRhlfa7dcToa
YzugIGrpF7UYVKxH+mQn+dqKNBL5/f+H11fnpMHjzy48PrIwapvO92R9mD0NdSSzTS7353NzJdFh
MijW6HSSViup4bmqa9idA8qxcIPXIvXMHs2CxU1JbsLFONBta04dwiM7c7x5BvlG8mibVGf9bFXS
pF+YflRRESoEoDbjRxyrqAiS4R3wwMh3XkKbXypHA08o4/fqik8t/CubQep3FnH+zouL8DwPZYZ3
apFP2TFsTeVTuvTdp0Vzq52r4xXCsN5QJHIANinYA4NaZU92B3tedyPKi7RacCMWxqD5S7Fkf4F8
UPUHXqCOJs19kCFK+9jmns4zXFVjmIKiq4V96FKhehAdAEP6Yea1lT9hMDz6rXB0zMqxx/2GifbY
+Eo4oGh7f5dsbUibGqTELUIRX6cPChwkLH6JLHEe90cyci32J3XJwR1Lash/SFb+HG0VLecq1cpU
l3tScaLThNY7beakSB4TZEz26lFb25Dnv/7KA0JGbnUJjuDe2tGj2oA7HDJJDmqV6mQgK5PP1clr
63gnSG+FFlZUg1XKi5UwcR1aoqVIi1mhaQtAWnkyzAaTGdOeZ9XPI5g0B2HO2Rj0Wh//leaW+/c0
m5i731/OrSAqeQGEYyDz6BJf/wZ8pmLFzhoKY3msPi11Y3227WI83h/lFojAE4ZnnATw4kSAFeX1
MDqrl4atC+mhQsAH0UY9/SdqRpiaCjvf8EM7/FKUBUwrRCyLINHy+LcTuiKhWdT0ChXCiDbKOE3F
i1LidB9obY11yqgYS++7TbH8rPu6Kw7YsNaOn7ZKaPmpjZm3rytaUb/DQVVLDlGOYm4wup14MzKH
vUEPlVoHpSNUfFax0xF11hQh0zihlfJ+cMMa2Vw1O3WdunPfbpw/rnV6xFhNUoBeF03FIhyR1VRV
MmGZfi0q60KKFfo66s47e+O1X7QKVbKGQnZG7Zm33mpzJMVIIuPy8oflmZYHp67n8LBEef0T03bl
I83V1PGjNC+8B/hCvfUZdRObPWxFI37OFmRnf5lT7cWlCNb4qVr3+Ce3zfixnZlKvHZNrz7c32ny
jK5/MhkBEuOy7XajqgnTNpvblEKvCWbglMxWfXQVvTzYi97+M1dxnSDSWNnWTlTceqMjH0c1T/bw
JfzjeoPXTm6LJOap3Ri5+U5pRyugv4Gfe0VZpD80GJ9hej4OGSKpYjwOs+L5doPSG0dc//f+HGxs
ER6TUueQwht/5Jn/o4EFvh2RJ+zgDzD8jF9JPOhHTbjgXdthxgX5/mAbE+4CZeOFIrHDRM3rwVyF
koPmDtyloSif3awzDkM7RCeefDVENb34aVjUvu8PuvGFDEqNm3hCBrhurDYOZhhmswChHUUeVH2v
P5i9qh6QvfkPrR5XkiZfr2uK96vvE+rAznEbhITNoTji8GoEA07px9CgAHL/q7amUp7qV4mzW3Dr
4rqTVeS88gY9VU7gXvJDC2npbNdAhDFYi58cM97LvbamUk4hrwXez1Aar9dvGV070qUbhtsL7WCm
aXcypbxOh8zP5f73bQ5FgscfbgOum+uh8lFNLPynMN4o9PgsncDPnVePAYLfe/C+LQAAXVX4KdBh
ICKsYeZJolZ0/ik9lAknLUPz4kD/Jz7it1YEdi5VGPA2P6ZJPQXIREe+OmbtTlp7a+5mERAoRkCI
BVZ0o4NoOrVaDyHy+8tctOJUsaxfKFREX5emdjrfgTdf+HWG0dLFbQe4jZNa17VfdF3uErGc6MnR
Jnp9lPrsh7FsSMubdJq/3l+WjbQHTRoS0ddePlXW62UZYlHl1ASagxtPJf2ceDkavfG1bbT8MfSs
aKdAv7ELYMkhwEVlj5xgDS2t1BnQik39CXRO/r4WYQXLMoye63pR9y4wuXlXt4GkxaGbi8APL5tV
+kiyN4TGRJWhFlNoH43Z6QOa3MiyWoMoL1MpqhFSfzieNWNWzpDNo8K3FUs5vXmKpf8LOQKsBzQq
Voespn7jJBPlFXWY40Aba5DUejIfLa9vnqpSRH/dH29zjsHLSQoOStZr+Eut8kCYFh7lhtfbQMri
+kCZo3scKAm8OR/hLeMZxC10Eogfq6S5mmZN72zUsc0o9y5YluX4hsTqqRCdtTOLt18lh2IQOmcQ
G+zVRm2LekJxzG4OvVpOJwt2sK8OYX/Kw10u2O2ZoNQOCISuIzcpULXrMzELB2eiKpL1xKXxVTzK
sQRM4+Ni68KnLSAe7i/Yayn0eqcygTwEJOhdNnnkt/9xZ8el6VR0yPg2ivn4oA6uVZ0Ghae4P3BG
3qcl7pMYqGsZCYzVmU+oB3jlEUmUqPXjaOTpYIxRPvihUxbZsS5s4zEtwuGf1C30UxgmXRY006Q9
M3djFtS6EX+IImTjj/c/ZCPwSk8gXno846WrzOpDwkqZbTVTmkNmmuNvCvjFQ+W02UNZwDlDc7nr
jihpemcUAtQHzw3Vb5Tbm2jn5G+tH5QwEDOAv5CQkP/+x3QmXgMnPc4IMshkH5XIUU5q21vnIdT1
wxgWe7rnG/kf0pPU9QA1Qvgh6boe0Gtiw1BkVMvs2Xopp5FqgtGlyqXOY9/N01Nsm+jAEvkOXTQ5
UrjupFnlm8VZKbJzRJAAlL4HN3Yo5myELrKoeDNFJorTutOfpxyHibFpydypPF4yM90r829MNtkm
UGwKgNLdYrXkNQ+jKW+t5uA1Lqwfp5qfQyNp341ehq4R2oD5njjLbQFHR4fakqKs0vN8nbSMjlpW
4YRIuMgVsABCnQ/5qDdHeoP4zuHPG9jJqAbOoIsv9/e3zJ1X51SjZ4IqOr0TjbTwep0pB071WFOA
m2PsSuuySl9cPIt3MqUNYDsfiEyAlD2UNdzVlIq+zZZw8pqDagpkJUJ7rh7cdp79LtSz1u/UxImP
inS6jmbKrmmipF/GItEC1cvij5075NWpCeP4tMSGuxOrtpYbPq4slwM6pb1zPQVKm2SpnnC2lrTS
vxgm9JdmdLKTE4FyCbSQGt/Oab5NjCmSoPEMOQSHEXuNoBGhrVIlY0RFRRKtiE3zEHeu877zsvAg
FK5vi+rYzqBbn/nnoKsnvSWqpbDVmHZ7n9k0JxAk9BQyB9MO9fdDOBk7edHtnubcSl4kaCgesOuH
vaqO6RhlQ3OwZ29+AFyG917YKMeqyRa/d6bxSNHSPEeYUuzE7JsvpQ8B/YYqELVQcvPVl9aJM9s0
+OHCKBjwXEyziRDBMIEEHAR+ltkZNa9oON8/SHIHXx0k3qUkRDziYEkC/1rV1cMlTvOZ7tmhh11d
nPXeaJ+tJtSeSlsL98LizamVg0GBkeoe1F5fE/U/roO5zTqUbypewNGivy/6ST95otzTcL75JOR1
6FYTk2QU5GhcH4wSmhwrGI2BHdWjHcCPqYLayBGladrK23t4v76sr2aQ4ahw0LOjIISs3GoG51a3
ilKdhyDBB3PU/CksPZqRS6k6p0UM2nIcufYrJriYf9GjsdqTladm5uuC+HEchQqbsVPTPkRhtGzf
4RTazWfcObToNAKU+WeJk/5nrzoltIC0Ry2IGGsvHxUtUkIAmtHgHu06mrpHwkH1wodH+SHhYto5
GDfbk++kOMnCvb5R1i2QEjZY7lj9GHjhVH9Wq/ExGpX6Oe1z5zE3rT3p141VlLo+jCWbA3SJr1dR
g0bU5nluIrbae9/dzomeK0SGfhj6sOw8ELeGQpIFxRBeqXSuV0O1o0BuJu7NQBiF+9kotOKpU63y
Yk/aXtvhJoRyZdGspmIC8Beo/Sqh7dt4meyeoeq+n56QeXQDrVvixzTHKoJav/5MD9Tc+b6NlQMh
g+QMMwlYZs1rNRa9ccIqNIKitMuPiZM8dKJEDrAZ8Wjtuj2CwdY3/jnc6kCUoPWk1oIRLAU+KpfO
jdTJV5cIEyqvRTRtAGY4+a35dpgikwtojsIadzVg59XBTyZXD80eufFxntQfGbrB34Uaia95Viw7
PYObW4IkC2UbqjVco/hLrb6x1ZwwjyTGR8yLekTOWj1NvfHvYsbJqZgUHQkYp/hXtEjl34/XG5PL
wA4mgiwmj5TVBrLSHCEfSINB1jniuIy68gX/rn+rXh3eTR0Of/aslcf7Y27sH/henAvpD0uMW33s
6NYOFWbGHEIwUIeyzbuXAjs61F10aGDl7Dqn+yNunMjXajeFPso19LSvD38rutjrlxoIVReZPzS1
a9/NZur9KjGV2Hk4b00oNUy5mgRxGADXQyk5RuVF65KlVp1aF37X0Jj46HSlgyJ/xzNFb1z3w1jj
W/32b+SlAgmA0gDvFTnrf1yGiUCE2Oh1LWjCsDeOnSHSL+TRjePnXtHsgEC3JpTN+kr64lvXnsKN
o3dZQhsjKMvQ/WZUc1XRwBPTxXaT+cv9D9s6G3QmacIQUCnarrYLKGsIrLOlBY4XNiTJnTY8ocFk
XWpe3DrCwDISYL9A8XbM+x37Vpn1rm5jj9wUyBjtc0ZfJVHE1iUVjakjhFkrw8NMx+rihBHexmKO
cCyDWGd+KkiOvxSD1f9btiglv/3zgRSDQ5VNG37I9bpaBrfk2AojsLPCHXxeZOl0Nqvc+l+eNSoZ
5VgdY0hoQTsjF7oz+Nbnk0Hiu0W1Sc7B9eCGPvXA10YjsMK4zI9g9CLhp6EuPmcepo4mPNgnKNd2
gFrGcLQVc+8FvrXRYEnQrKJRJS/T6x+Q4f/SKBTD8BY0ymBwO9VPas+8KPXy5joUMVjqE0hFIjRg
1hlCrGVp7HhMdDHGUZDHbn8uci97KMDa75zVrQjIECADAbiQWa5uFj0qtahwUiOYQ9eIDiNCvr+p
30hDHfKtp0Hpdi1Gb4dEuofzg9o10ENIE9cTGVlVHaJQvBCXxuFDTxnuCB6i8Hz+dvpfHRpvxjUj
3YBeEM0q+Hr4Pa0G9KKssduhXYJc09PvOAc9IUejaH6mzhaZg8U7yJqnneh7W7BxeXQYwPxBlYJn
sVanZdLVPB0QhwuSKoL4MQ2T9jSaVvi/0cytz3k4x89d1NbOYa5L+wKEcIRr5g4ARTz1n/sH93br
glskbZBUIlZ6zcAd7Dl3x0xBg7pyjC+qM8W/SlWYL3Upym/3h7o9pmSBsJvllcqza50+6AYuJWmT
LkFfZTRDCt07xl6pUi9srS8eDO6jOoKT53Z1Li1Kgcf7w2/sLZJQqXUCaApr+1XpIJqd0kaYeeF6
bZLygP+7Hvkp/jokZ3ojngdkCnYW+vaahXfJXU5uR6mIFO16O7upaQ+QG+ZAkwbBQ243dDcU75jk
zvJLS1DFz3Tn4/3PvL2IGBMiJi1oHi4866/HVIwYJJiA3dy0SfI1L/QPbeiCX/cc5aIhc+E3VNMC
YAh7hOCtnSQhCEQKqgiUya8Hjoo8K704U4O80aZzN+nRk5LjMpt1WbRzsb+GnusLDwAxcclFdoGd
tIYYQrhr8tGalsDAnhBrR7Qe6W2jbyC58+/YPKNPT9wJUn2cHhwtmj8llI2/NMUYPSpdnr3owoku
9yd+a7EBcwKrBPZIBrA61O1UpBWixUuQLNje+lnoggQQlYNoXLFA+Zp1q3woPSvJdq6/rRUnlQIN
QdEZ1MGqNZFWWZRJ7nfQ1vX47C2a/lc2RDk1O6P4Z54a9VQ5Q3LSMorA9z9560gRvihwgFsCYrO6
97QKARJUPFQkmvXu3dRqFd+qKd/glnaPTRyFOxFka4sRQyQvA1dI+F/XW6wAJTnC6uF6iIr+NE1c
efD9+3M1uVVw/9Pkaq12GLGK2ZRdMzjUq5SqKoykQtN3Cops6j4ilW/6iNCMX++PsrF01GvkmwqF
ZPLh1ZkRapLNbpvOQVwXk0BmwXAeRKkavqZk9WkYpWJ/m3To31J2V3b2zcaGJVNDh4wcmafVuvSG
sLgYWnSTgyVaan8phXiw6lF/14u4ekK4vfcnbareHoVJJ7jbeX5Qx7VWS2ihz2YlSTkHUdGaQWma
8WOiJ9ZJHayvcBX18/0Jvi1m47QE/ov8BRoPndjVBW8U7axntpgDmOsZTHFkGBJtmk/LaNkfEUGs
fmom9bJZwV5nUkUkjk2j2udED7MvCTojuk+Pzjx4gkfRzk/b2M38NKItfRN+5Bq3RSqHo0bbIeVU
OfqHzFOWB2foxWdM2MpfUVOGRxU11edsbOLvNTTIv1MJYPXhKFcnfTSTI036+bkjFl3UDPnBnZ8n
V2J9Aih7yejK7qS8cH3YZmWu0SUeJnipVSsCox7HPEjsTv/RqobinBwlabJHW42iv0dcaKNDFZXq
cxvZ2Z4c863UBItICQk5KC41aWd1/VOKFJnyuEKJ3hrauPUL8s8T8q7tk/R8WY7gOozHWc3ni13O
47movPLvHuGd5FiZIPqFo5QvODSa58Spi+cMJNQ3lI8Va2drb+Q3REESKaltJtPz61+ZDMLBeVyd
gjSsJsTiFzN50ueqeOKu9H5WpormYJWWHVNZogqkdnP41/012zjRYPOQq5faExLfcP0LLOHkalSr
HK7EqtPHKA7zRzHEw1c7d7ERGLquHY6hs7hvvweoBjMkNCQp+Le6B9JO6APeMVNQK32dn5oGmODv
uDGU6lTqGPFcksop9Ic3fyxEBlgG0OBdWgerCE0H3ixL2Wmb1KSpf0bKHF9S/DfE2c3yKvGjVozL
YxoZ85sri1QTCdtUTghiHLfrWcYOz5zAlVEZarJaBG0LS8Y3MpELOmTKconT0Kj2gsXGaZSqb7yL
cIsh7Vld8lma6zDfMi0wKwRdwI2M2bNt9vWTN8y/DAgOp1TtP0xeNpyn1KlQx1X7z/cn/DZeUZ6A
ocw9D/capczr7zaNdEFwy2sDPM/0bxSLLHzdrUr52JbLsDPHt618EN4UNaXMPURaLorrwWIkWgZ1
4bAs+thWTwUBqgyMPHZ+mD0wzpdimWf35JnNbB4iazS9Qxu2ivk0dUW17ITC21wAiBYEKCDE5Lc0
qq5/CzoBixdiCxw4KWEFqLsGHRBIwc7pvc2mrodZJQPdWONy7Bo98Bz4d37huf1TW4O8EFPTIts2
mKf7C7o1IAeWyhEKPmjzrvZUl9q9NRXZEKh2Xl3cSnMelGLGzlsrYj/E+Olyf7ytecS7VS4nBQWo
edfz6JaDZmaEoMAYmuilWtryi25Ne1f+bRimVGGDy5TYO5ZrNY24t3ljWfRDMFuiPblZmtm+h3PB
BzpVzYfF8sIPIlOMl6qOQOMNqvnh/lduHBPGJrshQQVttS5xUtqITcgTQxAXbRmkWQs9umvbl3mZ
xfH+ULfpI1UvBMMsAhGZ05rjGCEErKO9NgShoO7mZ3WqfEsL3XmMNC0v/HZpUtJJPfzNyyDbq7rd
IgxlzY3SEGrz9Ktu2gFCMRQjQi8UmZoE366q9cInZ2yzp1LtbLjSidIoh7nTte9xFeeH0Kz7vzrR
/13EnfGlTZb8mNXxdKi0wXmmR9R9uj85W/tANl6luAcNvDV5sQIjkeuI3GCq0tdUtBF2/aTYVXye
ldowfDhIDrixYcz8IjVQ7CQe7SSfW/udPAC0IUGMZ9LqOg7d0gwbj18wWlHv+HFYgG1N3Xan+rt1
jFE6wIQWsAtYz1V4yjp3HvQ6GgJFUYevolIz/TgjHTefvWWBRUzbeOfq3fwwCmf2q1swcgfXBzlN
WhPQBcBZ0CrGN3XSw3eGzSPl/gJuHSQ47mj9EzRApKzCRT0oJYwN4mGZd+qxU0InQCBPDUQFwuvt
Q9F0Ye4ksOYGhRAClsf7DYCmMrjpuRpHL7CROz2GkVfv5EpbXyWBdiDU4KLcZIk9Qn55AjQygIUA
1g6BgaMe6ykA2HivIrO1MaB5sS9ABFCAWk9g1zVubRHf52QynnS1S4Mwi0qodKmdIJww7jTLtz6N
O1KyiRDZ47xcbwsaG2XdKy7uGthZH8KqaM7NJKJAa6BD3F+wjcj3KngB4EsCgdYlf6y4DCR37SHo
ECl6MMPFk2IwKTZGQ3vRI49HgmJiHDhm4c6h3nhRImdKyAPeKutP9ioNinWctmgD9YGpxO3XMptR
htQNyChagmbBRdSe9mOKa7X1VWtZEJQdKafyCjVLP86NMvXZzf1P2XQ0LpE0fQnuT83GKtArpcYp
nSikjMD1KlSzW7c008bAtBIb2YL8R10ay2WJ7J0AuxEFrgZaLXcb8oQfY3z9FnADU7CEVYzeH+z+
nWrf7auGJygILNIGHLnoSFx/UK92Al0ttrG+LMhcDUPDy1dTjo2pNL6rluo7pYmtnUG3bjeYNCjZ
8eikorrmlui0BYAFiSHoUzuuDosydx+xLhAUGsdS/6XUhVoyemcEKS/N0U9QPfhYGnX9qRYz+Cki
R5+RRYXRU8qz88yJmb7dX+mtiYFnI7tuRBRzDRTOai2zzRqEZaop9pfcAp+G/YGCOq5HaSUF6Tlx
Me5E5a1B4atLw2CpjrKuwal9myupEw6By2a+pHH1MwdOe+zcrHoIBRJkURjv3QQbVzmkYAOSgOwe
UI+43gFh2i74PitkGl5U/rCr4XvW1NUZfZ/yWemG8CHRnMxvUfV5ysLs9/1Z3ujWkB1zHHHig6aC
18n16JCtw06z5f2KpH0bFG1TvUtmJ/L8uZqtM9IB+aEI1fE0JVo9XhCOGYOxRTMEMyd3z2t7I6bL
Nxj9GnDaPHrk8vzZQFemPBpyjTUv2vyBEDu9GyP9f53TzI/2JNrz/Y/firPg0IHnvfIl1hRNypNh
qohpCJbF6v4VMRRJ/I1q62iNYsKzOJ6Sp6jsrXeLVXs718nWp8q6Dy1tGkZkKdefuhhqWg2RB99S
zN7Zi9Uy8XEV6n3Pa4pjI8adzolcx+uCFwAdWrj00KXpyxoVmBV1rHk945GaTke0q5eLYjfVKbOc
fueNsDWtkDIo+wJe5j9Wd0haLnNWdGyOxNHH5Ni6FlruFEN93HXbCw+V7jc2XKpywDBU/3Z/STcO
MG1qdM3oSoF/XLvO6npUZUXE2H2p2Kde6bwBQ995fHH5W3Ewy7R7nGzhHu8Pu3GGAe/Q9CR4yArC
ajXRYsFFR2+6oIoSu7xkKqTx1FSoISShMn2aHGMU50FXjM8zrqoZdknm3otlY9ZBg1AEtmVTDirH
9YayRwsbbCVsAwV5ipM3558dKFLHcdH7k1p79YNbmXHQcnnvnKKNnQUuQpotEuUhdcjizh+HNkyc
xhu7vAtQG3B/NqpinvNZr2lSlf3OpaxvfqQNcEkeHIDiq61VqosbLqp0c5sc61dTdfEjnSn93Az5
8LB0fRzEkR0fHC0p/+q73LZR1QKmsajmrB4yN4TXj5rX+DBMkxGUaCUj/DyXDrCn1Gi/i9qIz8BX
7fcj+hpGgHfd8LMwbW9kPpfxsc8TgVMSFnA+RanykKW2uMQzLiD3d9PmV0rGJ8U/6FxrXKbrxmPl
tWMXNJZSfVGm8TF3Cns+NGwxn976rMC0mJYXaq57dBm5S1ZhAvQSTx9CEyaa642sl4kbN07bBZ0e
uj+InJ+FAVsH8CvoBCvWv97/0o0siwqYdBmW8R7R8+u904vUjckju8BGBCA/wODsdb8op1/3h9na
ogCI+C6pjs3L7noYR7ThUMZKF6iinxB4yIok8q26nR9rV9tTpdyKBUBq5S3mQrfT5b//cR46pUqx
AFl42Snm/LVxzab8uHRhqB4QPjReRupRsz9QWjAOM6/r45hZ1c7lcmtCgs0HbUvEspEaJU1enRMF
sehhMDSBxoElpgNCAKGe+l7dhs/2UoJ3aSKj+Us3KrN4ceJZP9Z5hwGY0Dvt76yes98aFPW/7y/C
Rmgmx6UdROIO1nEdoNCzyUVuNA3K3c74LBUaUJC1ulMRlfMxaVodK7kBtbc3jwp7WqKX4MWSZa+W
PtYznAsyRQRD3drfpJOcAUw7ND+rtW7OPk0T7ymL++rtH0vfGMgqBSwp+7IqIjRuM4BbjRk2dVW4
S/hWP2cVDZyDp0YF3JIMqAY31cPbvxbMDV0k6ujwgeVB+GPvGSoqSHa41MFQWt43S+gTDwkzTDGo
baL6pHZlf7KnaNf0ZiNsgDohYZa9VthDq1eMWmpN5iKaHtQZZ+vF0NpSIBXs5b9mauifUq8xMj83
+vzSz2Zp4xdBR0G6WAodpHu8PBLXUyfQFkRWfQMD3cbPusE2/aVSot/352gjGLy+HWXzm6VZZ0Ka
lcVj7Y01L/dSVwffzL1k/gDR0lugqIZ9sxcQtgYkjNNm5GFNaF3dzCDYaorqeR2oiH4hyVyP+VOT
18lj0TXRHgZ145RxuKhTyC3All/tgH5yWzfmug/CMLW+tY39taqX4sVNiiiYxFCfEhHtZQAbq4/L
DJnea/WbDX+962YalWaGU0YwV0oIODFvnUPmqXnkJ7YYvwlv/A9lcOl+B1ONh4IsBVyPWESquXRd
0VDIiscM/kS6dJcYnUQ4sonnxf6C3tKLA1WveBwXYSrYFze6/r837yTkwmEB0+eWOfVqrhO6D2HR
CBFoBQDj2WkMH0IkcSzWp+F0f6ytOXZoqPNYf03xVpvIyykIcJxFEKfN8CnS8vlrpg4FYvuuC42o
jncqeRv7CHEz3PUsIjZEe/16hh2TUgcYFF6EuSY+2vUwKZDo03jyXbtL34s6JMNzh2GPfLOREcAA
BDACeANe2rrLi85+auktrbEE9M0xthM90Fwex/dnc+NIwgmmfE1vwUCVfRWeE9VLHC+r2wCp4OpQ
Neb8mLZOihx9Jt4+kXS+aCKQU8kxV+nAUs1dMRh9F3ilJYQfZQC7sipyPzEDv+EUOScYDtHxzd/n
mZIrbEuh3hvANoBpFSPRqgsgcC8f0ESZHsMiVMACaunOlbOxMT1oLORW/3e1r6bSzbKmMkVNCtd3
8b9jUTRHLVXVZyhAzqey0pvv9z9tazy6DTzvZBZB5fx6Y/Z52TS9xqeJyXT+H3tfsh0pkqb7KnVy
TzYYc5+qOucak7trdpcUkjYchUIyMMAAY+ad+in6xe6HIrtSwqPkN3d30ctMhWQMxm//8A1tgIOV
zxs8Y/cMKRU5jCAjn4pvx4QwDB9APjOXdtmil7q6Ry0z07yfejTpSF4pdLCnYQoH9MELTtNeK7lf
N6p+p6X2nG21Hk3dkE11G7FeRaJp1GqsU9coTfJdmqMtQTU0+asTm3IKi0qFRDobJC9uZnyPA4Wo
f3zNGsF+JG3VupQrbgn85ux8y0unKCAZJAiLnByDwBNp49E3jy8BJziQRMCZY6i0iqoo3cYOYs64
TeBebjiOKH/UJUSzKmPewIDpBc/h7uu3ebwk+KdoS+BbBzv/SHQpmYGAzERp+jWHU+QZQEko34zc
mV2KHoGcQyVDmrPrAOU5lRkeRRpMTzF7QemKEwSDtFX0brjqwMCKmX7DS7BBmXRGP42xAf7qt7is
g0CKegCDdhgpf96wjROXOakzE8p7wzDRSY7SGxQ46k2jU5wodI4+DqwFxgsQiTiQkPOu1oIdmLBh
OWb6XI/jyNEr+0FKHfaDSRyURYdj8OvX94v1lkwTGGDUixCrWJ38xC6kQlI8QzSUCqWjNTww3pIE
HnBhkWMLH1xdgKn+9aJH5fGCwcVoH9NnIGSPOh1QYJAaFw0WVZm9lSpv/LnihS9l2vkT4Dqemeni
ijDd2Xy98rIlPlXHWBlMlIWPhg0HM5jPr7LUgXptUm75TVIrdz0DUG3DhWLCdqliMvx6sWNpN6yG
d7kYjSKjwxT682oN6XK1yl3QTlwtr2jTJsZ5nQPFSJF18BvVAcmRxoQRlOc1kRXqc65cabDP2KcG
L95IXbguzDymQvfBkYExAjBFXbLNuETa63aOe6FmiVZR+M+Nuw5y3w0lrQq4pB23JaeqAkU5D++P
P1llNj1+fXvHnWcMPNRFvRh9swVatqpRjcREwuYuNQNL1XNQBchAXeg0lbhMySUdRqczA5R21Vln
SrP27MmUnCpjakN+pdTt4sTbPe4uLVcEijjmDegSoAHy+YHDJjCBOQq4xS7QbUOAl5o1IbwSZyVw
NSAtobo6oyYRDZAJtJd1/gp79myG7kTJU5D2VejhSKtOoGsCDLygVsmK0p9H1VDDFDSEzEsbzq9F
reYQW9St6RH9brOiLYGL7EJHd28nYqfEyzMjQb2kWe02nQc3pXNqaiD3JFl1ok493tE2ZM8RLSCt
h7bhulkx5TUYV5OofLD/oIJaknwjixZ4hxkmDV+/8ONYAQYSxjkohTDKP+Ks1hK8EFhzQ07ekd1j
0hsWCFyW5lmwyUmoimLwRJz45Q7DlAs1wpIq6GRVlUqIgRYLCtYnLR8CnPDAyOYyC5AYgdPZC+kr
taPShM9mMAPAsREwcIQfTpn+BHz9x8v4n+y1vP4ZIpp//h3//VJC/D1lSbv6z39eVa/i0MrX1/bi
ufr78qv/+qeff/GfF+mLLJvyrV3/q0+/hL//x/r+c/v86T8C0abtdNO9ymn/2kBz/H0BXOnyL/9f
f/i31/e/cjtVr//47aXsRLv8NZaW4rc/frT98Y/fFqmg//j45//42eVzgV97TL93bbr+96/PTfuP
3wz998VHBYA/pKnL3AtvZ3h9/4n2O9R64ASAcShoEMDG/vY3Uco2+cdvGvkd+Rf2qrnMMYAXRExs
SiSW+JH6O8YoqLBBLEfnEriY3/7nuj69oD9f2N9EV1yX4PA3uJpPkR60eAhXI9aDw4lcCGbTq7aR
i7ZDx1sbwrDawECptFqf24UbfXgaf6x6chWUOwB0AWmJqePngFPzdHaHCas4mTGdM9Yk97kmT7ly
A7K9uhvkyov4KrC7cDmAHsUq1YHEbaqTwZpo1rUGoS3IippfVbFz7XSd00RTBuPzOnNkRkfAjTwG
66jed42+va5cCzIpbd+JW3Sv4E5aID0uL/qYEX1XZ6rRU53J0Q5FhiFHkEItGriFNnZnKkU3Nv5o
km5rcC1ON/M8dpFmg1Kd+6zVpg5Hz1jauJS+gcCJ2sXmPk1ytT7DfFmPoZrBZ4gyGQa7iUsB+r7a
9Xbr2ymULAILQiEvhjs3zsYYWy2yY112NHeEnKjSZfwqLg0U5KBOjmcDsDF7006d9EotR/V+IkDA
o5Dl2V3fF64asFGUlwbBGCNsWd2JEH5/YxPVbVzAv6hTZ7SJxqHMKETjnQH0l950fD6rpe3hf6gV
cPWJZtQ0Ray3NiMk3+/F0PaOZ5LYdCJ4/ZYViFFQ+4wgYyrzwI1T0Z8p4MuAnwz4ovCEmNhWkmFu
zwezMIxn1AsuMHww8RP3QhrVGdhlRr2RpT1dw96vkFSTgw46KnwfU2qTKTWpZKJ+5lXsPjeVO94J
R1ZvfaFbBX7S5k+sJ/lTqnbmS5/2+tvSLBePih3PtVflY68FmsDMZeMmijSpyZUu3WizNgwYgA8V
31REkXzvWm014sbynlNWw2v+TOWjdGihjVXmY9LckacWjFHhl2REM6QlrcECQ4O2Y6S6dTUEEwbv
nM7Q+keqpo58hI9jDBLPQnGwIbDEWzWjGdOGB6dzWo0mMKeugD2x+JU5s/5ngf6XgvO/DbmfwvSX
Ifz/w+BsIqX698F52+TPzd+gC5x9DNDL7/wM0Aqixe/oNgGODSASAu6Cif4ZoRU0vH5H/gsiHAj2
oJYuRc0fIVpxfgeECGFYR9gE5RLKQv+K0ZA5/x2ZFXTM0LyD2hN4PX8lSC/52J/pOA6GpfEGgWVA
ENFbOUJO2OZodpaM9X2jkJGmGYNWXlLaUWvSWHpMtWM6DSPV5vnw4UGdjNvvC+OEQu2IdAZHzppc
VEyoERomjb0u4tIv7cSl0IVNtl+vgsf7+fYAJEPYRkqKhtgyXv58Opii513RterNDECvYtevMZqa
EOEad9nwgxlc7HBWnihWPydpy1n7ec1VylQ2uaxGtG9umiSmRcLsSGuKKaxUdu1U8sRin4v/n4sh
B0DaCUgCTsHlAXyYVpQKZPSATFVvEgGmg5t1RlDnGYjDPZ0PhTokJyqqVUL4vuBCR3rPNuA8sFaC
6rtGlzFO9RvJsj2URZpzGddbkWVbCPbdoguobFPS7WpjE3eXJlRcTmWkn9Pt9wtAyxr4SKCa4T2x
ppFCuXeSbluSGyyln3cGuUzdsopqZbA3Q4nzsLIaF1qWJUFnW7SHLOxJJ2hVCf4NxLKtsgXCvD3R
9jl658j/gfbTcFDBDgrw9c+vgQGQr1V5al/PaEQCmrCIoeWNS+3KnjfOWJ/aYyv0GZ7CUnBgGgKu
3EJgW7932VuN5dSzdY0hFfMmJz1ITTmDmngdVhwjMqUl820uxsWXTvHMgXv2MMA4rpqqLQFt3VeL
8gDQse19/cEdxZNF1RZGgkC2A1CK8e3nB6GSMRsKd7avS7UO+tzcGm38VPCuDqBWoEWJpZ53cuab
CUnaKUrI0c7A2pBCVheKLYCAa6UbmTO76XqsbbPmHMIEb+7Uo6PIxhBXO36z3e4qaamIZlMaAeZa
bOtqfQRaO0Re+2k6d8e/qNP28zWBI4rQj1AHTNwq/igE8ZXVBK+pktk1Woc1Kt3uNVOMR9E45MQu
XD98SApjNyxWksi2l8f/+eEPaRwbA6Lg3nG7ZzASt7JSoNNZ344jeUrm9m5cEksxn2LOryCvuLMF
fYdOCyjXi+PzelY+pAky4XbW9oZ7SO2SZg7zjUKnbMfMy145r1v4vLfwufdz8GR5mvp6//j1xns/
MD6eZO/XgOqYLIUxqFfL7vgYCZnUDSj/aPseovsXtu4l+neDhJ11CfFH7IU32wIAb2MpAFJ5Vekl
23gGwOivhqf1ZSyR4sNl5DKdcoZDfM/eLCOUL1q30RJf9p5i7yzhxR3ltZc/W9K3tZ2h+Ceewvo8
WC+/2gIt2iWxOmH5hYupbRjZ9LAsSqmwr+AQw+4MpIISxjt3ufDTB5FfNxi1vZ64iCXaffUqVkEA
pt8C6DJV23dW4Zn1Y4++TweR/X58EepNhQ0i3clrwMz6euF3J6ijhVEK4wAGINdYW3L2KtoKE/wb
9kYRZGiCqx5kXTvmWWPUz/uYTdQEF7bHBh0ueDNC8/5pLi+FsZuGcMhvbZZRQ9/0+iHp/KLapca2
yODbc0FO2Ti/owiOrhTfC7oqKE0QtVbbxFQ6WWa6ts9kOLoRiqMrC/6FYLt0KP2oDdEPzJ+zQBx6
iPS89G/N1hSBEo3Iy/KwElHdXdYaJUDiwGnCV0Pzvin9LvHAIzE0z+025BTLbSUD/PMrB8cQQQbZ
IirgVTCrEicuIDJJ9pmIhmwzPUtyznqqiEfbABzSw5zG3qTwji2DmgcQ2pzZzTzcjUrQC3+8OGVo
/67Qtn6GH69nlWhBhy4RpdLheiaPF97EPPvS6S9YFsxpaNnBCPmO7KJhW73xkxGiz3dc32gTqtbu
igGUhin7TaGemeoGxi2KCaHBb8BpyzIg9c62g14aZ7UBbfsIzML8IXNu8nhjoTG5L+YTn+06TV2+
2o93sopdrtq2wFniyabzU+tuXDvMiyh2nrvpXtevv/5IjjK4ZdRoWDgml6HRArL6vPXASsA4SRja
3oUv1o0eFpsyijfuhftk7+oT7ujvSjWf3tFqsdWdDWVl2AkINXtgnuFOUOmQEgtSy6WFHdjlziyo
K3ZZEhlQYILGZwxrW0bHeZ8Om3La6fyq7y5bLVArmp3XSYDOtnmjns9ZAAWPxoHmEO1yqh3SQ9ZD
S4M2D0ZYQp3HuuAAmVelAuHp20bfzP1FwgNu+MV0rgPFATj+i1X6ibIn4kSP9ig1+/l8MaxGGoiS
b33mI9s0ULlP2h78qpKqUG0wQ+1Ffxgsr4HadRo1hdeDqpSc1xmUz08cQO9orKMnjkMYDx7nMhLk
z69XGXLD5RWeuMsiDvtTGKTM/hKBTUFjHDrBxC+FCQ5TwMPR3AAyOP4wLDo4PtoEoryAr2QSh0PK
4dpyr1SekmO4gXHJDehcBr61/Hxu7h1MGA5kk2aengXyta58Ujy45Z4pnlaGEJGJndtZO1OrjeJD
ekMMpyL9Mi4+vkukjHAMhqbJmsTZVA3czRkecp5Ezexlo0+eVUTPe4tRCMp32kXNQjLuROxVl3CZ
bi0Kl8exCTF5UpuoPXXuv6vkf3VBq4M3bnutANpD2zsTXGA9hdxz4xxi5smVwuGmdVG3V3161VsY
Ep1p1k5A5Uih5AABqWSGZAPNODUQP5nfxJCjQ+nij3gpgrIriAuCX9J9b+7tl8qf9smN+WxBrfyA
3RXP29Aa/CmnpUPl3gnjB4tQ/V7LKLOo8YajxTHpcF9cIgdwr9xrPtO6CIfeI4qn47eIX+2UH19H
mHfo0NGzAHATFRpIk+hTfN6CGFkBhaoM2l45uFfmC/8Btpf5vSBnrbFVtdBSwg7h+lzuzFc5w6OH
1le49+IZibj7kHBaPiuaX1y2ez2o7otbyI68yUtsObWg4qFzvBaHzku6F+fxGeRfwS8/b7blqWpi
XdK9f8YALYDCBCYXJrOrm7BzCPbBsHePhyt7IPG8WNLiUqkwJI0q2AxnG7w2+7XNKAB3IgJa7+vH
+D44Wj/GpcgDBwC6VKACfr4C2PkpBcBZZJ/8ACusuUsUL42yDk3lKB4w26P5EOZuiKAJdoD6gBb4
WXMr9nihHeTeoJ1CcwOVzUV7N0DmHaI4SvT1Fa4wssgIEGQwHMKkAY1+ZASrTe8WtqwsB89IhuqE
iR0db3H+mzewLvGa6/bOPXFOnlxwFdxkjgG8tewsDJ7ymFqvGLtVKgABPlrW84WRUIGs7hRP8uSy
q70gMuhDFsteiO/ml5bQ4bJ7dW61G/7cP7v3+Yn8+aiM+/xU11BrxSr+WI3dwylM0T3nmfwwE6+f
vfQUEODXm+zPV2itcDlsbq2kMVG6TbOnjlu989h0VZYN8sqajuVDYhcYaOTQFwrKPEzV0FC8ysEs
Nhjj287elOTanTdVfKmawIPLe0NcGNhuPSov8yquD+V4Ss7qlwnMh123ttrAhF7p9BShFgJeeuJP
d6LclNIfUqoDjfxiAqh4Sgbwl4f6xzVXuS8mEbnFEqwZ4z3AdHkKFDcUzQE5phIH+p1i+2LPGcWt
m9fxKfTUr2/ZtiBnsvR9j2bMChuE0c0F2cdv6jObdjF4BYH4Xp1pBlXaq7Q40Uk4ruiXPfjngmsL
XMJ60bhlTfaWGxDHHzPPdMNiuhW4dxO4ZHzuaRsJcmYjz8pUKySnBLaW2HEU/T5cwWpj9hKSzwAo
kH1/KwVFWZQIijx9ym6/DmJHufeSPiCUAeEOTTbIpH2Osgmc/kbMrNUDLFMz4A7ybjeBFF/EdBF3
St2/3KdYrbe+r6wTtkyxXjYFubOBqmHbRzmAv5Y3qx78BdvCJ/VNbvsZiue7Huop1ArS7MQbPnXb
qzN6AHk5HnpchqPtHAdeZV7R7DT2COXDAspeXz/j4yizuunV52PyEuj0BKspDnVSCJb4ZRMmPVVN
ynLg+oLeugLCevBiB4PErfoocsxELywd0wg/izEtpEwNp9RXSsBDPJiBmQPa+F5Fwq+v9L1J+Gnb
ra50VR2ZmEs6VYkrhSxu3mKMe57owdxHHJ3Cy6TZMkifsWiCf90MBlMk8EGMPaHm9FIbl0aFHDvG
JLEsfL1CM0FeDM5uri8ziQYYRMSIN+aIo+fJ3NGCRZ2aeNAGmi1vVHLPghdfN/m5soEGgKeiUK3t
Q9GfyM5W2ojY6csdLohWmNigVbhGYJlKwjvIl6mHXlw9AcXvGak3Wltp+6b+qGdbF6X9fA3r+tY6
kbWvRHuOl17nC07qqomKpRMjsN0ImmQF8xZcb+JhBt1BhCM+teRRobC621XGsChA/fE+8/NS3cIC
pt/1bqhaP+wEH9yF7gb2KVLs+6G53kTg1oFHCLzyosS7iimKmloqn7QDunBtvTVgVjzRREdzJgSf
EUYIKFqnewWR0/VJuuPwJ0kieNUmQ0gMUHpwam6LPIq7pQvEE+BXvdgOCPfhm2Puh0egzpxtbLwo
T9MjULIew59u/SSnC/ILuKq91EMjjlQgXUFboGgzAoCAmgCJagqVAecc3HPaGt+cOmrZzgGYEl6Q
zolP6V0++/gpAN0PZAoBLGwV6XKXd4S1inpIZ4r1YFPIzvs3yxNzaMdXruGpAmrYkeH1yfeujObU
x+cjv4270UODwLlV9lkJNAIewAUSPCMJVGejNxB226SP7Da7KPBd0tEMUsfP+yiZzromHB1qVRQ2
ucl45ypBZ7x1yi5XAXbzYNs+A2vsUBKhVTTjYX6DgXHLXmOxdVCjoSt8Cj51lMlh84EB8K8nsAqy
rdu4Tcex3xty01YoI6JU2Vjb57pwoOC4/Tp0rcCOP7+uj6utgmyiOJMiLDxvNFm28gUYD3hGB0ON
/LFkiGSQEKHKK/iaNfArIiJImneoMVFXvcgnDn48gtf37FQHaH2ML49gCTXQfH23RPr8KYDfAQ3L
mWsHCTJoQ8GQQ13y9Y0fJyvLGlDaAA0d8sHAqX1eQ9RZroHorh3shAL6A09FlMbtj/w7I5D59loo
UEhaVlSwDfv29drvvpBHm/zD2qvzQh91NzEKrJ021Li3v6mvTrVsQfNb/w1wPKDb2wlmipQ9otvT
aB77BvtdZZPhWcPX8YTSz68O9Y8PYtVtYy4MSNJx0A5wG54Lr7wpTE9tfMm8U6Om45Jo9cxXDWzh
zpDElLN2APl342Ro5uFrBP7Ic7RzG6e6gsIlVNSLqTsRVk6uvDpEsmJK1CnGTcoaGG1aj5QNwTB4
DSoUQo3Krx1qAuJ0sgpcXuVXr3p1lBQZN/TJxMLWU3cvH7HHrOfZoVxQ5V55TVQPNKZ8pMhMvt5j
vzyxP77WJcx8mCmZTcEdO8OzNvW9DoW/3md1pF4igdSvpmfjtRujSsebnk9spxWa94+IAungBTQE
DbG1Ireb263eD6qGeYjHpa/rnjLBuisyIYIwPVkQ8u+SW1k+wBaCGvwlZYfpbq52Un+sNQ1opush
wwQGs1iMAsHfKIhnEUghptLTCWhRVfD1g/r19v/zclfhNokrrW+x8iFGEwAGaDhnmm2s3WP82NWn
2ry/SiwwYwKDTgXwEn3Izy+lzZV8qIxKO4g2qC2NDkB0aQZmBYAanCeguMRpWCW7k63Pd0Oxo234
YeHVbqiV0qkgq4i7RNoOE+ueYmxUZ8CnB44FTzYKaTlois3fMAjJSNgqHpQJs8yH8R4QhaoedJrf
dEECm89sO41nBMPwNjJ4qFvnln3TGweWhrzf9sPO7C7mMYqbEwH7l8fin3ewtt5xRKopTVFjWxle
i860xP5AN3Tij+24mRPkO5n/9c44bkku4coCZsQBTB4MslVGlmuzUcJBCkvaW30Gyo+fN1qH+kP4
cHsgnd+wEH6EUO+RxmZqinBchNF0zyrgCBTm4t4sLvL8Ak030vpmegXpAId4veLrhMpqWw8XNqom
u/wm1ce0u4CM6pw/5MZWii3QgLlT02w+r4qcVnkdCI5+OUFPRdsn8XnaHE7c7NF3AKIMJN6BBoLQ
IfyhV7EZKEa4fY9IBNzqokRqZ0Byq2vRZnai4l66WxtKRdUVvtaiOGPF1ubhnGMse2M2tLJoDMJC
5Q2p7762rqe/aVOQFH5G/A65GpIwJA+XCtSV0GgXqNvO2qjKvTrMp2CUYWNvhwdyplIcvXggbe47
4ubr23uf4n76AFa3tzoAYOo9tX2D24OAlwszdRQPEM59djxl5277LGS1JxK4icAMDI4eePABs88M
Ew2p0JAhWmogZSH7dExfg9sK89zhjSu+JEGHx6RHpeVxzWuUqKoi3DvoYuPGEAeQuIzcG5pNa1PX
8dTENy8L29O4h0cjHd9kXjGHVvZcdEFLLtBib1K/IwDvUlnQTgfBBNhWmuHxPY01hU294kkS5tUM
xrRnOKE0v1XuCebkcWq0PKvF+EUFewoK4quQKLVUA9KGITUygomEKjgRc3stGBgTgAQZUWl4TXfN
6t285N7jzmpPNDOXl3H0sj5cwCo3kz0ZIPaI/M/hG6e+q9pL2/JscjbEJz7x41NydavrTKwydWCi
kGyrcQCyAnp0D5p1QyCYXtGu3LnxJpNn0GIrS78pN1/vSe0opK0WX2VeaqHDxHnZk/XkYRxt5SDA
QCZgpyrRIM6bfmsmoTkGcbxLZaTxSyYjeAW7go44Fk+1zo7r7NXVrALALA2hxTzRDoU4a+2Ng+lE
FxiH8gdwezXgA82pnGx5i1+95dUnCUQPHO8Jbh8ARzH9qPttAYVaC9qPxR5a7nVz0xUPeOpIXeKx
2X798I8LH8zPQWWALx645Itq0eejGLoX+ShmIzsUZtUj+XYENdoiDVp3foztMvfnfIa5nOieWA2j
+mwpvxpTh3S+jWpIQK07mmR8OchCeMY0vTmknKimKa+ytZ6Q802RXkwvCQv7ebAvcGLdzo2UJ5Kt
o+wSNwEmtQXdZJApwdr4fBPLqN7WUy07SLGAKqx6DEYcW9HXz+q4k4xiFEQJ0MLBGQMCd1WUt/YI
SgCzk0PtWI/joo6upy0AvmWLEVMWa0CZG+cuohrgaZicdhiq6/2pez0OS+9XAfioCU43iJ2r4xhY
95Ix2NgcrBGjzKxhvlNbHGqXjbWFeVrpADYF6YkB7HWvKDeKct5wcrBr7a4b0vnE7l2+hg+bF4qU
AFnDDgV0FaiUH4ltQaesbpM4ZiA+c+LXaX5IxsaG/jp7G6Q85arw7j2yWg7il2jAYaIHMvsaIpk5
woRNaol77/Vzi6RaqOmLiHNL7mCftzCF001LdBlUoniuM1RSuloqZ406P5Q9TvGqtxVqWFUdsLx4
wQCUdR1kJeGdQ4sRkqEpAotmDtk2scz8RNa7xgAtz2qZQiyKq0h7j2jc01SCDQzkw56MGH3M0KXw
pCaM0I2zbdzmF6Zia1sB301aK0Xigz2mhExihlTVWU1tq7yfyhriXSrZksphke6cWcmkgBk0cpjZ
dkFv6qfe74p7jkQIshqAWQEdinkuyplVxjxMcRcTm6mH0dIuk0KlUNzk/uCkzdnM41sFxMIbUswM
U/fR3uRJJQLREDXiznBp8qo9G0c0CwEvPZ/SYtp2uubBhuoiBa6bTqqaXMe4T1iZzsgCLLO/TNRu
uEwVlXtlwWfv6y94He1wN9AJ0BeHY4zY4QO/irWt1XE3NdXm0HMYBHG4s4cMvsdILoQdmDIFEIs/
QGSsC0mD3ChmANLYRQYUXImcbWEU7RRlQDcKk2WRNfElT9GCY7MVgtACIYe2vgGdpkQSNBVh21cO
hZ5u7JMR1fXXt7LGbAIqDbAoNKXw/YErCjTz55inDqPbu0Xl7nkFaUYlHe4IUs3Csi9NbCSvtKrG
y9NuY87oleqjOVwWCQAt0OfNdrmWBd2g8J2eQzLVbkE5hTy6T3Qc9++X+b/slt+Wgv/fs1voq/jv
//pEVVz+/U9miw7uChyS8fZgWwre3YIi+0lsUcE8fNfww0gNHEMUXPilP7mH2Lj4DYQ/vHvs3n/x
WqzfQT6BFAWgaeCkoNvg/BVay09F5j+jLPBPQCPjo4c+ND4YB0Saz1uLTMsgB2T9oUrMMY16Eypi
gmp6rYlwnogVNmOH1mifzJBGp9oA6aGgj4fydVDmHAiyoRlfjEKD2kAyNBMGzdihnWeOcdYAeJan
sQeZU5H7g0BK4dVzTcwAcp4ZMFRgcSk+EY52246mdZnoUkmCbGBzDoqYAws5OUoroUPXZeIiGxZW
ORaGm5uK7SxQAMdTiflWXnNqm/lQnpVmicoBvgas29pNSpJrDiFV4Ntajhlhb7FM9WwlcSr0wNTk
G0lYBjdpt7CcXTPgG6OVbLqSwtcMM3ql6sNRq2TujxouHvRBYzobWQMhnJKAzoeKJk3fajvl+46b
kxXgTxiN19WkMz2mjTwJa92ob5FiuhWtDRnfxUmTIp6Yo6tRsOsNSUkjmwMwahUE3lkLBI1RNYsv
c1UOz2kt0aStY03qcNRRhaD1POe6nxqN9gYGssQh4HQMbo0zz+soUQqjDEausASPAOJMVwVYPQaO
uBid1iE2eRc2lV1/d+GVNkKYrkGLSWYTz8F26CooyutFGY2dplZebvTMCMy5X0C/hDsec83E9BWj
V2aPDY4gHvyO4ikgsmlIRJwpS0NdAQEnBDnAfuJ1N1yknHSvvSpIfgYyPXBdaV3yxhuJxMjQVsx8
2ro1SJabrgf1KNTnQaa+iFXw9UzHmNCS7hIblm8dFI0j4XTx2wSBSxKNeKIPE4lb8ybtk+KpNM0h
rSHoxoVDK7W2x7thbDLILXIkihE4gRxjjNSGVGWWNjH3ih4ScBjr9MU1JFJiESSlyx+x2Rs4DGQm
aPcwzh5MCm1C/amcKvuZwzXAjEZIhl2DXturaG5YGFBx15mhkNDBAIHW0O1FSE5769zpzSr31aZn
Lc1Jlkug/Ax01t06A4mzURiyF72z9fjK7Mz2pWlYflAZCjKBB2Tjb/fJncmH7tD1eumGk5Mxm5ZF
1hU0H0fnB+8b4xsfymGGvayNMWpcTcl3VeuUy5phVA1UMwOaRO/7kXhur4kH+IzoD1nN0TLKa8VR
L5Rq1DetlsZv8PtOzow+Zz9EPZF9Cz+8Z+gFgrM6wO31e6sI/S3NK/lIur7eNak07uLYEo+qPjX1
BuLhTMNnk7ApLKEBxwPpClRzVqNgdoRDvqipobIJoMnezrEx8UEO3sjK9NEurUkJSQx4Mk0lSSok
QSDb0LLvu5EqYMdk1Fa5VXlxw/GrjuLME9B6NczKNBh8T7QGfjOyWV57SOF1mNSZWn6dSqHDKEDX
kVVVmpV8h5h2/6A7KdBdiC3o0Lpp4UM4gSzgy6l7td7fdavVzSUrBnKN14uheqO12yKp5HfJzQVo
MBryu8LhAuvJlA8a9obeu8DFK4rrOY1tvrJJb9EplCW+8KQaIZye9an21Ople9aSBn3HJDMa1Usc
Ftu4YGa7YQaBuNQb7K67TdW2iD1LafT4XIwyQeFVz73ra5wjTUXMGvHwYLc9XTntqKOBMiIu5GhR
GjxhXt/YaQqKk6FHCmzsrhrVAgLKzhsgNIakkd8hrAIBa8Ws4BUG0UiA6WfGigu3UwwLVlP449Ko
0AoeLKHxfVq7pRaak9ZXEYweAJPT6xnhsSgrTQ84FEBq7nV5mY0BjMD62m+hSBeihcEz9Ik0667Q
qtLFZXHNqu+cuS5UHz3HZKukEDq+qJveTYAXh/hoVMST1L5VIIJMLxOcVR51iDdUAckR3lDZGOU1
SGsCEn1OAaW3EuYFALEmORhKlQXOHExBFDC7BwWEc6GQWqem27fPjKlEBLNZ6xgfDdAtoSIVCbjX
Q1bdpcjXn1jM43uSW/E1tjo+lphoxRvElpJLnLlp7s1jb2vnJOnNn+Xr/yZJvy0DqH+fJP2frmnl
c54+f2QAL7/yM0+CNNPvwGwteAv0JkyQUf8nT/q/pJ3XbtxA1q2fiABzuO2sVsu2bEsON4Rsy8w5
8+n/j/LMuLvE04R1LmYwgDHaXcWqXTusvRYEQ0z5EgadRVD/nf/l/8Nw7zTMBicwGfI0yfUfjgYJ
0gcYkJhwIrJSFDLWfwqULutWEBzKkJYzM8Z07CQPKbJdjp6rR5bRqqfIVsjKtl5wNOkpILryrixu
Jd34E0tfsHic0zVc5tp/7HFdp5kXQrRXg5K5roeGVAzKCR6rTRh/V5OfMBHt/UxbMDQV3P7Gf/8x
xMWieMMumSJVKsjUoB+gFzoxZ3dTBDS/wVFH+ebsW3/48/fOlzNjZSqvQrJPLMsUrpCLxa2sGVmS
6Sevb7vPCLYRY8gB0K2YoYPrpi7rQy8LwhQt7omBlW8vmLL6Mkw9KAxPRafaa8tCqLbXfXcBFjbz
fUjgVUZZIRNjSkQIm5mazSeyL/2UdsU0pWd8brzO3465nd8NvM8LX0lIZv+simTWUuihMYryMtF1
1tpsbQ/+GGY50SqDt3gtJVbykHWZEq76oPcCdlOz41VglG2wsrtWPkaMqD81ZdJHVHGdysD3AWRb
SQQiMWMVBDVN2OXeTjFqCQ5LPww/Z30Ncha2+N9+UdLXCFK1/eYFltp8aIfOOYQwEBnbqOcfF5Yn
VNv+LA+w+5SFTMJo4phCU3Wy7o2NftIC1GJ4jN/pUeAxd2LrB3m01r0rvU/05vs0PXmMK6laFaWt
LTUBpmqacBeYA8EBwVk/8VAKxWkzdwsTJg39pGq0RNSeToZT34X2EKyqIaRLX2yNnMlYR77xGc59
wyYwqMEVIdkn1Rf5KPXMkt2aptsJhtMMbop8uE+Vj2QII43HOj4FzOVQIiw2jhneRFKpvWdc11yo
XM18iikRhDiBIVX4nF8gimcnrbbVMKmDxjipSlR8NZvUPQAJ/da2YXQIVBVKjViO7pphbPZSUedb
2FaUQ9XHSzCdV/eYR+Bl7g9NDmZ0xY5MrjmV1tkU9MxoMPeDY/WfRmO5G/Lqm2MGesiJhBBuTgSm
LvNfOtaVBv2ZdFt6G9hJjr2V/3IiCdCiSbAW+qROis3kRRnceZ/+0VNNppVpEhk3wvSzUG7rMyXq
Shi/boGWlkq86szv1w1Mru7iPE9xrwahBjPeELyLsIQstpQGaJVzS0CvrJXA+ITSy45gO9yEoRsd
PDv2t9dNvvKLgkn1cjsruyyTKrKcW+t9XHxTVLRoHyrt4bqRV6+JYET4Zl3ke22bmc6tJ3/v0idD
uenihebpzDqIQxjhpHTL5onIRPigKobPmT2TyHhDz147akPect9qS2y7M+f8wpLQaOiqMFVUmvmn
RnHJoex9E/ybvg3elexn0k3jBYYEgcr05Ucp7FbtE7K/U5c3PhO+xQ0pZbVNPROZl3y4q/xgSWp2
blU8w7C2MBYE+62wqjYemhqmVkzSwSuG7ltpWh+un4IlE8JRQ/pwKDI6EqdyKP2VZlG0zY2lOOxV
3MfWIUKl4B0Y2yH5vdw6ZYSkO3cb/6Sq967XHm1pP/DQAvfZpc6tXXyqbW1zfV1zR4+6HrVC6nuq
LardNTL5Ffzl/slT72QPJLR3L3X3QbXEFT67f3/tiEdcyZ3Qao3OP5lRudc7pV35Q9IvPGrUMEUX
NMV8+B7Cd5AWwpMqx24ZGC1GlPdmiozwqhni92047O1kJRVLYdLs1zqzJhz0JEIJOsgG/5R4CEU1
yVEp5V+JP6wyqC3dUAFbm6+Nbol2VYDt/7lg56sUYk5lMFspok13Kv2PMmS8MAUDPTuCk/VV9WuL
anbkMQmnlKugadZJdOvHz55/SCoXcP73DhXW4GfXQkHv1Xde14I13YZmtKMEsq80Ck9QEKf0iRWY
CcrhDZ7u/LdPX/D8vZetwk5i2T/lkOAovPZs4aaXyKSTp+sHe+Y5ujgLwnvXGbRkjIGz4Df3JPnv
itH/5ZVfvID5Eamplvo/09UUXj/LgrgJmg1acbBHXS6spbjRWaPmn1oDVkv7AA2iU31XKMSNQ/NN
a+3PHllcX3xF7i6Z6AIA+wD6LodNNlqI+hzD9t4Mh7UGt5Nt7TxjiX985hm7+IHCzrvUN+XSdvD8
GeOJMqHfu6Zn0kEfh6Vnee6u2zKBwMSISbYnXIxApqOXN4p/irO43DSMY68aXU9urn/gOc91bkXY
8aE1faqyPdcgeKoaZjqk7/WgHxM1WfAqs8uBB9gkLCRUFyNlWP8pnPXct0j+7EPz2S6SOMx9G/t/
Fkj/Lw9PIIeUo1uWUjPXHTno45X3b4ljICiaIBkT8AhMw6WRJquHsQxG/+Qq99QPD3ABrSUtX0iI
Z5fC7OnU2AUyIY6oUZBETa92ccEcfal9zMfvXb6QNczaMCeldOAB6DNM/37mRFQzo+KIvt8pTO/c
UUOEZB8axcLD+Do14TG2z6wI+6VpIyss/ODUq6m8Smpd3VRMG96MrgflYagyB5V/RUNwXXnGN6Oq
ITvXyn7hV8x5sfMfIRxyeIo0l5adfxr7SqKNozuboQ+0VTCAYLMlbwu2fKl8MmsTpS1gKBQBZBGM
4gaDXEQNn/AmGRixzlBGGPW1rr4fPr7hBp8Zmnzq2Xc0erMpW2tySbADSdqTQcWGR2ocuoVdnHUV
Z4aEED6cspa2t/1T5nyid76CgJmi+NHOl7DOsycT9jzmKsgiSdouV8Tb5mgdJY5TKj14obUthwcp
WAoAZldjw7XGdCQfSBHOREPhuSvRJDuF6m/LGyEpeOfY8UYHrnL9+wiAoD+RBpPuJjkr+Tll0cvl
9GjNWWUVBKdWM1foY27sZA+oNv0RTZRd6aFfT3SXzkZOdxVkzku8STO7aVPvQhRNIyqmSnFpPuri
MACBwkKdh1p78Mm/llyJAMp7WeKFDeFoqCXSQb2BDVOX9kTB8EENwTbf0R49DAgzSvEvyVa31zd2
5kWZuPrwXRQ/qAcIrqWxVLqPhhecbLe7DwsgrzKt5+s2ZjePMBgzCB9QZLrcPNdqaqlKk+DkgrAl
NZYmThC3WDgisys5syJkXo0phXSI0uDkA3pvLBqj1M+uL2TOBPUhBW4c/sPbdbmQrGj9Xnbq4DTa
d01a7rx2aQJy5kKRqFL3RqsNZuaXkbkzP+S0fuzVaRWcSvkxACTcZx999U6T44WS39wnwTUgzAIv
G2yNwmYFmlv5cWFwns1nPfkodQ81SMfruzWTlNA3+GtDuDNZRcsgjPXgpDPNevQirVg3mQ4TY5Af
k9z6EjpVNDHs33dhtJR+La1PuEv1KBdS02K7sj847WNofKud39eXJ+CJ/9zX8/UJp2G0A6XvKzM4
gb1TzL1xoBfHsIULX4n2nIDmtpS93kBDlK8tgP3Xrc8dlHPj0wacHRTwf13jd1pwiqZR0XRbGF8C
gGtO9PMNduiOAL3h8bdF1jzaopKvjRbPyOB0W6MKPpol+ImqjAAS9rq9cMNml4VSiD29WFCaCMuy
Il1KChV3ZDGsWnn5xqyPcQEVHdMQ1xc2E1pM2keTZN1LqUZwSr2uF01p4W1L5mqJQ9WwW9M83ug9
LC7NElnMnOc4tybcNwUCgaIJsTbC6/clkcpVGd8r44qGiV/dNoyp5aA3MpyWhfqyBzZ9iftu9jbS
FZI1wm5VEws6KcTRrgI46NR7ZNkqhTNmyTt7hU6FvikVxwUhoY3QpETdPnPz6uP17Z69kGfmhQsJ
2aRSK9N2S86wagJr5UoPi8XLlyhASH2pHsGiPF0NnZG4y1sxJr4tyU05ubV6JUnvizbglN6FydeA
R8Epv1gPSnZDLLGhP7SQCsxUfCaONnR26Iupjqh03MgmpSS/CU4gWKuVHzCa3PrrLLoFUb3TrDdk
Nxfmppt05gCyMPSSuMSc3Mcrw7qPy+cxfPz3j3a+JCG883Spt9QeG3l7zLKnoLkfFmXSp0/y6pMh
UgAYkMuoikSHrqu0mj1wLitmCAnwVpn30cvlTdhIvxo/P8nQka7T9qaOogVA/WzARY2WxA2eIt5z
YQvRCNSUbHqgktzTbswxgQKra1AoUnJ7b8lxy1BiUe6pViknray6vZkk3sKpmX1FiNLpOKHFgMKP
UAwJJQRvYcNi/eo9yCDUoptiM7baryQo7zT2XpPGm6kIpuXyNpb2bXcTpPJCV3fudp7/CKFCJddl
6QV6H5wK5c4poTCs7hebMrP3A/Vzy7amOF4su9pGFbVxnREOlIiEpK5j3himl26beDRuorzRV+Uw
3MpGri88YXOeXkeqE1FUGkLA2C5vitnpSdbGGK7zWD4qrb4PFWVc26nZbiwPkYGg6IeFitD8ZwUc
R0iNt2WA4NJokw9tGDcF7taQ7priIWoPqrbN6nqnSBuH6lpjP7qRvmX8akuNZLtEdzv34KAOTgnQ
moLVl8ndM/fQ1bbbmO0Uc4funVXrG5otC2/17KE5MyEcGjsMTLPsCLjl7HHMixeyDHOJ5Gz21Pw1
IhZxSt8HuO9jREryr8RaYfSpt+BGqYL7NvgZxwtnZS7+4HAyBormpa2ImiQjBMnl4OSsKTmOkHTH
8ZHaqZ8svIazRxJifwjZwbHQobo8Ha0y2oVrciR7GyJw8MGW8T1m1FQJlu/d7JLQDkUnmRydo3hp
S4nDcoh7bIW9vQ5QPqqz37k6bI1uyZXNHgjkXEBVA2UAz3BpyenivM4rXHkWV6ve/eUPO4TRbeN2
jN31jQP8mNZRUDN8ZYJt1Fdm2u664dcb3qyzHzH9yLODn9YWj4nCxQvDJ78M1nVwHIMf123MHkpq
HlNKCzLqhQzszEZi574MVCA4OYRNhn3omQf1iw+ev7PynTsuWJvf1r/WhMPiuRGAvpKsE+Qt0OhN
AldL7t9fX9KsvzhbkvjUp3ocBTHfrlaLtel+9/I33eQzC8JDZ2nAaLKKTUsbmIM+wkO99f1xF7f9
2nksR2/BOwmMbH/SM0o1//tIgntqeisseyRPTi0UH2r/HjnkVVi9z4KbqbHRBMe8R2zGkD+GRrI3
NPjDsnrlcSKjJWjJwt6KTiUylS4MElbux+E6tO5dQMbXv97sEWFaZmJYp/csFibGUXJ8gOl4yaD5
XTXWeDOaxte017KFmGnWmZwZEm5X0RVGH5tsah89KXBfxymhbpKs3HaJA2DJknDqFbfUwWJhKR0Z
XlMzWIjuadpv0uzp+t7Nfp2zJQkn30avL9fqDocxetD+ms9RsEy6i9N5FeSe2RDO/qAnXVYymXga
rYcEvrC0+qFEyfb6QpYOgXDgAW9aGpNllPL4KJH7m/75YhA3/1UM1HYZniHPEr6/HOpVovcctESJ
GVyGXDX5Pcj9qQ4WDtr8Yv4aEj6/5qW+o3vsmFWYt4n2bA/2VkIB6fqWzb7DNrE3EE0dClXt8rHI
687KBpXgu/cM61YlK14Byc1WocKwThwot7bHpOt1m/Mr+2tzOo9nj0cWF8AUDWw27ZMMfwAnLu/z
BSOzLxRoOqC0MHmjr3ZpBC0Zn4x7JKvIfkextjLbgx4wlAI53q5P5YVod25Jk2rvhEk2TcThLq2l
dcjIYe9QufZTqMwyiWFqN+z2VZTFC6ZeWgriVaIdhkAo6DsV5PSlraqJykYHewfAZjxUDBTZPFpR
vK38bI/Mi1PvpiSyi6pt1A4ba7w3rOZT3ejHSq7XkYTq1VgP++ufdO5WGGjsAZtihhTw7eVvUu2W
ed2I3xQE/YZQTkl/pzVa3s32up05V4V0JiAZGo7g5oRL0YVDXvd2HJ5i7+Pg/aalc/3vz52a878v
uMKQwbLOlpLwlKXgVGDEhhIu8r7kQ7MueSDTJdaV2QwcDDEwQEQKqXsLBv3I0IuxnhbkQCteFpG+
GyMTUnIk6w5eDvVLFTNPwQQeM2pen3wdHLCg1xc9d3gntBZAJ8qBDNZffjzNiurMMFm04j2qnrym
sSOZj9dtzH042K4VqBUNBEgmHcbzOx+lI/Qqahae0jh5qMj2V4Cd/jOG+v+Ezs85M1wyJAHUEaCA
FZxZERRMXw9peCqqVF9DHdmuZbAtmzbPf1Z5y2PtmP0b/AwNRtQJaDVS3hNOJPXacpCzITwN8p1X
PbRGvI6yb4qbrJPkboAB6/o+Tt9CvPzWhBBWyWZ0WWTpQd2PirvfhCc7tB7RClCbb6F66NND0Lsf
lPyDZi713mctmqis6UyfEl0Jri3T5AAiJzM8tdWWmCezYaczh3qd6R6lTAt1vv5rYSxRIwqDz1Pw
qsNXwZ2w8anUFEUvZ+RJ7vce2IWf1k6PN0Vyq8Tr5of7TIWmR7+jPxXDXu/WIN7b6DiiiusD1vAW
y+QzJVV+yYuCFD9mAtReHl241AoNJDyQk46UoEYs5sC09wdzKG5k46Hrn1G2XXdlgZKk+25ozIUv
/tolYZ4+GJotNKs0EZpe5JY5+GPln3gLVl6EZDH931Yp1/W21r/RxVqw9/oSMTvDO49/VSjjihom
scXQFZqmaC9Y1Tpov1ewdrXdz9jc+Um4v36a52zBtQFEhd4rT6dQrUbmPvEzD9CB1jL5lXwaP0vW
CPB2lej/XN+DrhniEOIKthE87OVHdBgo9aOMB1rSf0eMWjrxUWEC7/pyXl8VHbAjIBj09HAFov9J
lFoKxoRSTQ2HZpk8FDA2OE+D+SSlz+oXp1vIWGdOBuYMSlu8ulMX83JNZaL2RoVO8ClD5MOVYNpy
v+juTo1u7Mwh4Pl1fXVzF+HCnnppTwL/EKQVabhiwpDjKus2N25i39rbSvuogVL1+t9j/V26iYN6
tVRxmKknTpv7d7XCNWQwsu/sgbKG5EsHy+5X2ejuXCtnMhV6WJeJRmNb5fbB7eqdKiP43RprYvSF
2zHzYPMzpsYKMyvMTr4aMpJdOzOmyofp9DdqrSKh9H0IH4cY1ZK4WmvatwF9llZbetteP9JcSmSQ
qBwzRGWLY0BuIiuek8X+yWEY33ZQZC2ZpU6WjvBM0YCGANC6Cf5O/U88w5RTA2OIwVaPwy9578ub
3IevCZYMH2GsIVk9GDcmYkyHVFpl1UKTcMYdINRHcdwCMcyBFqNIdpw524CqkvVT6atVHH4uy2cn
/BCGPxfO8uumC9/wzJQQ89hWo9tSh6miewqH58x4FzCBbHofrXGvm0fX3mXZlwWb0/24fLsvbIpV
EH20lJxmB/d1Ykh45xuHILsN3X3/oy4/+gayEDpjR1S4Frzs3JkF30LoNRUlSYKFffVcaBeQWJzK
Lye9fZaLp+i5krX1RIJg159129sl0lIyPnlUcbWwKBEUTZNyBOuX3sLNlLIZevLXvtxOhVfXdpiZ
ZHB9ie1uBhkF6u7MkhBb2lE1qt5U50pGSDjDz1L1JYWrjpRIc5idXGcwhw/yrZ/7H1Q12fvOR3fo
/xlOwm+YUDHMPXBPXz7BWU7bV+4YytNqW0lS1uXEHuNawBFMLcwWXpnZK0rOQIQELIFTLOzs4Faj
nyhDwEhltta1+hDn7+EhMKxDoetQqtuPis6UpYWWESpvUxdPjaMTAvTbUnUXEqaZJ491//0twt6b
ahtqTUbfLKWkl6fOClXoyCpXkPKsRmgLEJmCgeHH9Zs05wvPjQohqcMQ0JRu44OV6MHJbShGrJ3d
PV+3Mrs02FaYAgK0RVZxeYCr3DQYWXC4rqNyKO291jibujY3tl4+h/ZmhEgqbOTDdaPTfom3xpJp
vzBnRKgpdmSztG1M2VeojcSA8tscLZFE05bUBubu5rmVyRGfnVYV4Xm76CiOqFK8r3310BT3Wkdh
YKl/PmtIIbJjQpXu9qTgfG4o6Y22cRuJ40Ghawt4LN9nhvVb5wLulMqzF6K82d0jWEZTjIkT6jGX
5uoR3fQi05nZGUCWjPcDohjXv8/sgqbROsJjyLLEQk/UVOD2IDM4JQXMn8adImdbyTsuVv9mffbU
rfqvIWHnGojKx34ypPjGyUr8beGr67Bvb6jib5SqNVfB2O9kJ/xJWeDb/98ihePRa4ZX1tM7bI6H
cNwV8Yc8C1cK4pDX7cx+LpR5J1FaLpoh2LFzJtNcgzkN4qk1oyGwW2yvW5gJkZkVYO5tSp5MkprL
A6HFZRczmADOXoWiI/noEimbyte4hnmYdrDVLzy1c56J2QSF78Z/AZO9tIfechsy0Rechvpj2PZw
5sYrdViaF549hGdWhH3TjFRWpQxQePc7Q1zLsu5B9o/50/W9m/7KK1d0ZkWIGnIiUcbCWQu8PasI
Ut6iv436d33YIAOw8J2WViR8p8RJ6aaCMD41eXVnh8Mx85/74osalh+vL2rWEOwQlCgB3MgvOc6Z
52siqVVqmaNdyMNGLx6VQbur5E2Pqvt1Q7Mn4cyQ8HqATYJKasoFKyUncFam9MwxvrtpYSw8GbPf
iVFFOJacaWhwumVnSyqTXHHSiO/E8PZ60I4RLbbPdUhPSs/839dXNXufzmxNqz6zpYCG7McQUIWl
V+P7Ds6mfTLY72tLeS5hotmnyfDDlMds4VrNfjW4PJBSI5p8da2USk10v6GDb8l1trU8xgay1P2U
6ihZFX7Yv8UvwYqGvBMD2roIZKtGedALGMVOMdIMKyOLeIkZN1s483MnhLIvXG4T6Qn/43Ivx9LN
rRxJ9Bf8Gne41u6XXeySEeFiBbDntPYEUYmUY22g8eDcmdkSicOcH58w9BpMLCTFYnHXzQtg2g6F
iMrSik9KWxQrAzaihexwpvGhg1T9a0Y4fKHX6PWQEvYpjpMd0rCAEU2Jv8dlCAU5WipAZZVh45Vj
s+2dxty6aiRvWlfyNyl0fNt2jJJVF5so3PqBQ2Q6ekf4PRanGKYgQ/Sb5z9zOsxnd6T3VPMPgqZU
4WfsaLnXCO3CJqAZB1s/Nu6t5kRrUrF6sQA15wqocqEur1s200KCac2ADCQYqdAQLNwCn7O38Bxv
LaNNKI347/UxWLiYs2HKFNvZCj51qpJeLrYbaEd5A5GkkefONm+kbJN0cobkcTdx65co6jSoiac2
CVFeZ/m30siWZCdmzzgXlWgJFUou7eVviMPObHxX5fFQvjPl5oQohkYLKcec46MSzSAdwFZI8gUn
m3qR2qluRIPL2sjqsUAwWSJrTr/TjfeqhdbvS+Xu1RE6sybsquJkppxquIZAlVECQukKNT1vuKfB
sW3rfCeV3xNtIKBptra6RBY9e5vRr9aoZDKFLoa4bjtwtCRcRu8m8L9nqzFYCvwmr/NqfWcmhC8m
9aM0WB0OVi+6XaQGO1W5rYbmEMqfM+3R6FeLgdnszTizOP372aWsjS6UtJFFhfrPuJfsleNHG1ht
NtXgP4fK7vozOXsiz6wJrj2RJdXuRk5LCHB2LMr3k89tvPINRQeeRB1aZioOHP3LRbmK3crhC6I9
eirCH2F4XJ4SmD2LhOeghKfaIw/ipZGG3nrsy1RX4rC5rTNYb5PPowmKE8Hg2NJXttYxMe6TFwfN
fkjQrvv3vaR6REtP46XUZWEv4ZHTg6wjhTTU3zHwFyr3DaavG5m53vx19pDXmGaO6MbgDAxklNKZ
hWjp42ioPDT7ONQ2ZMqbzIcYNL25bnDmBmAQivGJ6FUn4b/cVbAEg+UqtCrBRa1DN3yvy7wUKvRi
g/NoGMGxkY+1tdTLm+6VcO+APzJ4DMpahSdL8GKlZJZFg9bAqXQoGJmm9LlCNrGWChSVZSv+9y+H
FwHnDEoQagZDyMYzPepjvY9emvUxfbFcQevv/vo+ztzrCxuqsI9hCjLcDcNTTVds0N1jZMFH2991
6A+henbd2OwpmYrjUDVRgRdbY25HbKJ5bXjSx5fmbgKHt6H7UFnK8S6Tuyep8DKSSvP5ut0Zd0J3
hzyWyRW+nZhVZgT2shN34cnp7DvPrW+pobb9Anh1xu0ThsKGBGab4pMsnI3KbBvZ8TBiqeAqnjP4
vK+vYu7wAQdn4M6ZEL+it+qVymBAywpP0IHYjIgHOxPMXOp+vG5m7kScmxHelkpLXbIF+tVBDH1G
vFPtG2TYy2Sjh1+vW5o7DueWhDeFQkyhlQMLsoad1CLBGsvy194oaP/AcWxvY+3fh8N0iKP+bqHg
NVKdurIs6+FJc54M684Mtm0BP+oSP8zSwoSkwbGGuiIGCk+ecqN3MLdI2WmqMESPUYH8a14uOMPZ
8/13WWLxPGw1o7ZcjfM90rez3AppBdjfmuT39Q8295axf7SWGDWhQCNCp8bIcKJUcsEypGBqrOQb
sow3cle+C7P6Z9HuWvm5fDZ8ikRjJo9veGOmXjeoQeiYaENfuqrSbUu3QlrilNnAsqocCXslZQw4
RPLIUrfFCIfMz+sLnv2QZya1S5MQ/bhjl2CyU5T3ceNv+hTathAmgaq60eN863vZGxzy+SoFNwKT
X5q3ahSdItQqct/0dmWCan3WKRJ8+vEh6dpoweTs8SEGmrJDuDTETlM+QiVZTrBPFVpcGq8hNbHK
XCgtzxpBzn0aZ4HYSuRm6qUqZ7SAwrzePIGy85uHxUbW7NcimZomViBsMYXbHed+CF0meUzQqUjk
MA4k/3BzcimAaOrhX4VfXyA29Fj/2hOueSRlfpoW2MuD8N4ruhXCdPZ4pwS7Vq22squuEu0mir/l
S1nj7F7+NSwOQjlSITNIrlElRQlDZ6rMtLe0gz9cP/zzVgCDTU8m903YThta5SroTdAYFGGt7FhC
x93o++tG5l5NqOLkabaEp/NFiessr4A+zArqBCNQUJ+iMr5tdffpuom5dUwQKCp80C5ARnt5iU3V
76ZUnxIOqOYhfdKdB1jB3mADAhcQ2vziV+3L1EiyxggCwtH6KDGblQzlCmr57XUrcxEACNH/WVEu
V2J7LVwZpoefL+9Tbdz2NcxWydGQjIUH5WW4Swx0zy0JvtbsY9dLEOw5aaiX30ixkax6oEWHuvH7
bRnk5cbTautelmB0K/TE/BCq8X3Vdd+sDoVUyUPTL1M89AN0O9v4AyTz8tiMq96XIVwt7S+26TGw
nDGjXGmec1OEkG4nQezvrb5uTjVga6gDyVJaD+G165s4exwIPidgMx1gEUXg5hpUGBQ9T2OIPllc
bwmrA9Qlr1t5wZO82kGmMhkfYSgVNNjlt9LckWTJA5hqxDsAqkdHG9a2nkzIfROdtPBBjT+p+oRT
BfdT3vtm+KiEqEWYH7T0RxP6m7HLbqruHYypiX0PDHonqw8e8t5Guq3jdxI8SysO9e76z56rESKA
AIAEtAztcTFET0Jm9WU/J8jMb8MuQScAPOaYIS4WbuRhPA1IJdcJqN608J0V2hZbPUPUsKpWGcJn
6EsdhwDJu2KQ3/LZzn6YcIsjzQzzygBkazb9ug/zVXCsdPdwffmz3ohBT8CvE5eJOH9WFEPBx0S5
0es/hk64luUFXzR7g88MTIfzzN35VVENUoABZLvhReTbq+qnyHu8voy5h1A9syIE1qViO3wBbq9q
vLOkTQ/IFBa/UnKo8P7is123NlfDBFbJ/DPoDU6NuGuIEkHwXfBpiB80dVx3FmOCPeLA0seq2oSl
ckva2kpLUfZ0g17dsDOzwl5mrqRkY0cJoPS3NtxzOlHgKh/RSPWtVaU5a7NXVo2CvNj19c4lSOfL
nb7x2TcMusCOIb7HN7rvZQAkLExh7sdwtiVh6BtsMUg6zSpMnG2Cxx8qAPWDwZdsrWNcRwiZIQBL
lHOo3IDa4hJn56xvPDMnuP0QAv9WL6lvON4THQDmqR+yZOGpnE0iwHvDRwZEDup0wTM6ZaIbWQ8E
GwULc62gYDvaa2V8chksTSCR8JD7TKRHmC7TMnx4y37+z7bo/FMEFdq+w3YXf3AHlDbRnQFQscrt
ZwftguvG5nfzrzHh4/mtVKK5A7RdInUglo+zfQP68D6NxuQN8EYo72FZmQY7Jh30y0OpK35WZh2l
ldvcKNZqDk2o3C+U1WcP/pkNwQWPDZRgSaegayuju1rb6yF5MstJ5ixc0Zh5w+adGZs29+yWcR2Q
cRsopyRW/kWRgq1rWL9Q+ttcNzPvvBjyhDqCYWrZFm6z2RRe7ZdM3uRauRqM+D26a7d5cmyz7EaK
xnd5esyddfJjwez07V85L3tiaZp4/2g8Xy6vb+TUSkbMFm61QbtmneQPSB7V7ec+jxGgQRORbtB+
LJagS7NPnE08zyMAG9nL7TzbV4lXPxwhrYekHG1ZK+j7m86Vq7eE9WdWhOW5CuOcKNNgBZLJtWTl
w8aNcF/Xd3H2NaVnP3EbQgUu9pn1AgB30hN1a6GvTpVgYz3GMg/Q4K97xiLeZA4CHLp11BJFWbyo
6Q1fG3jnZGj1td8GBEP15zBN3rB3U00WPA99QRQsL4/GYOpW0HU44bge6cbeDL6+vb5vc47p3ILw
dVQv1CJVrYhNrZ8ZCoOd+74oFsOCuZMGYg2gCDAAmEYFPy8FvRRLHe9kWR2ZVOxR4ER121GCjU7s
P6z7+E5JDpJc7lLvY5K+S91y4YPNOSxGYOgTQLoHkYbgsIZobFEb4IOh6gV5MWzGTaNvG9PYpIG5
GY3o4Q37emZP8Fl67NROnWBPSuwbZlvXWpPfSdmwEKXOQfkZ7dF0phjhJKH9cXlCCi8O4qRnGKxp
801p3TndgPrlkRLOWrFaaMMQQUrIFrR0I/WQ8X5ulpi2Z0/Q2S8QzmgQynmbDvwCO31sSmM3Jog5
hUsMlLMnSAGywki6QToqfL9WbSUjqklGbFf74XumvfZzZdy85aP9NSJ8tJCJ59Sdht5I3YNCPdrG
z9pNFz7Z/H79NSK8MpFRpVo3ToFVkB9cz97kvXJYRIvOWnkBkUBJxqzxlBec+Xa7LcLMlgk4MrNg
or6BNqpq4341SlKyu75rs1eLgdWJ4h3oqSivmytZPnghpnzF3FpfpSFa9dnB6Lyt/qa9A4/BcZs0
iUTyx9jPDAoQ49Tqk9ep932CjFbJQnly7imZQB//NSIcaE2vkX6WCTccNTBXytihGNQN1k7TkxTe
HW0JsDe7f8akzUSiPaF7Lz9VYNklki4yR9uUFEpFaKWDfvd3khKVm9TRKW4HXbIQkM4NBaJh/deq
4JJ1P8nHuqRRMFblUa3GtanI+0GBNiZD9Kt1bqyh3ahPeuvs+sD5BbL7nWV4JzP8MEbIoEr3E1pi
Ymu4fphmzy3za1SGgacpYqWRjmqhjo5NrEedJLL2pe6t7UU+iCUrwuKNuKoGA+W7ky6TYNDTch7M
YameOXuOaNe+CHIxwiYY6bxUTgivolOm2ujAP7kytEbOsB7bhQM7v5r/GkJ45vIAuRkA/0GSwpeq
ZtTqR9mqkTpcEnpfMiPcCzIXOaxa1pM7/Ub1nIOpR5t4kYxyOu5iODx1uf9smy1SDOlVKE34ASaP
XXVH6+wDI6lOGKyb+m4a9gGvvZDLzK0LyjZmqZkEZgxNeFryrvOLUcap+N0nf3we2rsmWKoBztqg
W0vVGaA7bbPLT6RmeWRDWkqYlYYHP9MPTDCGhr/wfs1tHcgtJvsISaex5ksrkmRVXhOF0SmokJTv
+21EJ5WqsCKla6kYV2G4sHVzrgv9eHIWptws9HcvDWrM0WmjW0cg65tglTaD+8tDJHRtF629zh0o
olVXeYu/BLwCr/wEdIdz9tKo28eO3XZJdNL1r3m646nbS4+Gvw7KfH/dGc3u55kl4WQYXVr2qVdG
J7ftdtN0l+/uSrtlcBuP5BSdd5C1JQc4b5PEghkPRl9F+oe26NQMFdfo1BQAHmlwZfu81uKb0YnQ
Fol6eUs+tw2i0FxAQM2mvxA2/M+y4K+GzO3zFGK901AODM8pHnjD4a5pFMSb1kBg/JWKIkcZ/gCW
ufAazV0PQoeprAUlCqN9l580jRk6UzMjgq06+tKnw3CjD9HXYDC9BVc5u0gmWhwoBlBJNHVxkYVv
Z3FAHKl1+TZzjV3gr9so2xk/Ks28bfPHpHM2lf3r+kGauydnVsXhbHVw7TbRCSwz5c6vb1OUiuXh
0/+Rdl67kStJt34iAvTmlmVVLEktqdXuhmhL7z2f/nzUAWZXUUQR3f9gDzDAYCsqMyODkREr1uq9
E4KLK1u59NW5NDWL0oivQgMXkl4mtN4rcDtFeV8FHs2V19trekPAzgP1paXZ01FgTWI0oVzKDGXQ
eFcEADX65DconsilaGG0+0hEjHmgn+N2X5rkEPYnJJnHrH3o1q7qdBXf/RjwCAwUw+RA+/jagxrD
Sww/o5qnl/kWnZI+yfe317vkozDG/8/CbGMDWgzQKGABtr1tExk7NnY1bV/2TyZsaLeQCb6bQBBd
g4wv6Mlwfe0QM+uZiUwCkBG67rYbWztTetmum8YR4rVhyEUnvTA9u4RmKQWZO5LHl/FeIn57vW0l
yC5L9abTV0kppgN5f2D/LXT2rTKNRCPRJuv1rVdAehvdC/Z1FaFBJYuHSj10PVRulvhYh8JKirno
Kowx0YFSEPV6h4J0Q0P2tAki43033T+et3IxFm/gxd+fhZg8QF0gKkEWoWOQl+WjkR40P9vBi7qy
kGVDkyTZpKhKAnPt8+EQWX08UIRVZTTL4xHhIekwpnsBNPBt3190DfIjuFImnqR531xTQ/K+CcVU
J+KmioNJ33QXVOauULRtuQYQX7xpF9ZmjugrVUTPig0UrHvUpTcJ7M76t9srWtw7Uhe6Dug/vJOJ
HGUrrVpY/c5q+FKLW0X5FsJ9sOIJ00m/8/H/GaGkfH1AJgoJfi7wmMHTBAh44QCVdSa4f9MkOgpK
iBL5WvF/aYIbli5ak/gEU5vzQcDQTf2yU8BlNf3HTvsgKOV2IuEFxYo4fGjDxtAjz2TkOy1TjI1f
b5K02OWwvJ3y5O8VPXBLKBbAPMNjLc1hiq4QSlGNWPw5gA25HoP77C2SQZ1l/kst+9LULJzkQ9dE
TcSLLhT9QyWWdiVJK9ng4iXgTQobEg/Td6AzmFz9Tu95/yjVveybWwic7UIfN3EQ2qskT4vGwGGB
o2YUg5zo2nUss2mFOsdYWfmf0Cet1XIveKiFwkiSowNw+zYs3rg3Qgx8kjH42adc4VtdR8D4qVY+
uUa0KdNTjADRbSOLcRfZLOC+gMtArl4vqezyKtKMIGK4TvimhcbwQWQY9/G2kaV7DeQLdDvzFlA0
z/yAedFCi5Q8OotjaofJPUWkGugIuPO0WTG1dETQVQEjRo6Z+tfsTddpSS6EXRGdDWkrjsohjf2t
GQ+nnKIUEi/72wtbOiKDmgisIQCLeG9d755VxK2WNsSSXtTRkEdaNbQ2bbr2/FhMQC7tzFwhFQdP
oLNMyyE+Q7Fq+zDdGdXnAgQPTFx7ySztPv9dRWuBa/HgeIHTJYBWG2qh6/W1cZygdEmsSNtT1cFA
VXz2k1/xGG7/YR8ZD4V/i4FcMAPXdtDsBBQb8EaG+yqPyh0zEL61pvCz6BoXRqb//6L62vpZFMgF
rh6lNLvAWcQvUqRXoH9PXb3Gt/72Opp/ZiDw+9+SZo7oJmnXNcMUK4Z9KqC+p0HZ6W2kr3l10DP5
PIzmYyy+6PG48bonvwZpVRV3zJiNvrwNvG9J+ZQ0dyA1LImP+zMjZ81UQeoL7fn23i99D4H6oy+m
QLaBLsf1tgSp5OqVyt6n8cYSvsm6sNPqXwgMIq9wxwPF+xc466XB2c6YXaUGegOCVizdbW3l2wnP
mg4r/enF075Y1sx1abEYfSBipW5+p5DQC9FRtD5q4TbO1xS/lmIonXDeBQoz+BSbr3dQAT8n9APh
rTXcn1Z0bKv+5+0zWowzFxZmH57Q7aXaLKgCdHm2y8skhAor34S1FuxuG1q88MxA6ZBuUWOZD0P5
SWUGlUztyAq/udT3ou7UuZDOrL34F0/nws7swotZ0HmaQBGHinLfdsg/OH3gQG5xyMsWHe6NG//w
5demSTdD71hdfm+E3hPc48d06OlkVCsbvPZ7ZpegLKCOrRFGPsPu6YfHTjNeskmKvWgOXh2sIaMW
j5PEiHIZPWTSwmuHiQDK60KbceUssPHFqWxHu1ub012qWU1IV6pylFX4Rl0bQRnR6sZ+jGgid18K
X31SgmpPR1DPtlSx9iG43pVcYolATTHhDaauzuLglLk2OUaTvhtjyGfPVDadcGyTk4sIqUFzt3D0
LNuqKoRMzMQ0G934+veeSxpj0oLihf7u7ZB11pAIcYpt4YMwtndWxlRy3GxScU3qZ+mO/Gfp3QMC
7bZKKEVOTxqLk58Ke3irO0v7QOZv/1/WBPr+ej8pGdWGrmPJimuGqodHsFf3QtJsxCBa4/lc8snL
Vc180oqiJPAFeJSCEb124VtpfujT7/+wnrcCKrNeoHnmNiSqQQki6ue6O6iq73jVfZQVm3isVvKJ
RXSveWFpFpK1UhA8UW65z4O5oXRjAX/dWe5WYE5KqvRfXjfcx315sJLkwxDKm8RIn4w4+zCRSEmj
eKy+V038GoXt3vMkyvbGIeq++t14HMTKspn6u/OFerTBW/KEEtfSruWLBMuWZiAkifrALDx2qRfD
Js/PT7vxNdQUyOwP5fBTMv2NqW0qIXIQun3QEtPxvdpm5HMlPi+6uEEnEkz+VP6dhcMma/IOLnou
U+JGByk09bs2S5RPyigVD6XwD1KWZOqTkDuvKpGR0ck5L1IzlC36EMkJnI8m4FYVG31fp0wfQkgq
H2/74GIuzYQUo/wwUCGcOXPCVh/oFgvYytwPrZAfRsPMNlmcv1AIP4nm8Gp65U53272SVB9u215K
FC5Nz7yy9us+HwopOsdMwKMI0oJTauW1quviTTYNil3TG5V9vd5MGfAYuR51ew06V24yPbr1jsiS
h/DiBuVC9dXiA3NtZHSR9asyl/Q2re9GI73zo/IYNU1lAzdaKXQtbRsQBthRkKakjDLLfrJIqQoj
FXgIy9GLQflVzqpwJdQubdqljZkHyrWQ6n43rceDFba/r8d0u5qTLm7alFqZEOcwJzozYhboRWux
RVSq+33sfctpOfhBsw8hbP17T7MuLM2OZ7A4Cs01saT8Qf/AFts/tw0s7teFgZmT5YXqRj7CJedA
PFDOsiOwH6spzNp+zfIJOG1Dl0llvhfCvRJTZCnvhxby03T/D4sB3ABCngF5UCbXzqx1qDaJOYth
biejdw6serWJsOjEFzZm6RiYomiIfZwYtd62QrUGVdvbq1jcLVTQOXeA/rw9r1fRVjWTO0kUn4so
25VVfaiVpyKqdx5jtLctLTE08taBrflt8OwdDwtTO16RWg0hpgo6W/ZJ6AQh6raS1sLX38he5LSe
K0ICUwpb1a2/KIN736BT5GhtFGwzETZOQ+vs0hT0v3fMq582c0xD6PsQfSBel2256fpTHev26lT+
8gZM6Nypagat/CwkCV6bNH0DHgLW2q0HdCD0Xjs0sxXPztxPtGr1/iQYra16+SbQqS8wrCPa/j+I
ufOBplSukWkAxFNnGWJgSK1oZFQZjFLY18LOiuSNkr3ePu6Fu35lZPbFHFLPfOs1nCfZw0BB0MKM
7NpYo4Zc8F8mmhhdZpqCz7I6O7nY7wNyBCAEQmhsUXCE5mAr4Mqw5v39TYHwg3rHBM7kHTY7PTfR
qlIXsMTv2BXwJ/lNvpcMR4PE5/bWTb95VgVSLeZpwa5DNAOv8fWdRHNEqYWa9zQVZcavavVkpGDH
R6H6SuUo27RB7q1czqXTujQ5CwNWrie1JlGNAP5p5+7wHKvh1gul7e2VLZ3WNK4JsddEBDNPo6JS
8tJRGjitTu7sFl3MY9Ee/eZR0+I1ZdOF2MmwF/nhRPzEM2r6LZfpYdrGjcaU6zn29dRONVnb9Fa5
9nxd2LgrKzP/E+McmUZ65qQ0+77p7WiSserXWL4WrbBpTINACY+U0/Va0Pkq0CYM4zOKtH49PtOw
NutiJdGc3Grmdhriuv8zMluKHPtBYqIeei4yo9sBXHmBBEDb+mFt2oGaxbtaaMxtOIYrD7zlxVEq
nliCURCaJbih3zSgFClSi1IfbMWiQg+x67ZG8/fvE9b3n53ZBY4Fywt05BfPaR4erfSTb3S2lfUb
oz3e9vKF+4sh0HvTrCXgrdll6soCTrGyjM/oFxxdeEq2svogx/KxFSRYDyP/7ra9xQ1ktOBNshSi
8Jk9xWpK3yhTuNMSec+7dSug9hUbK+6xNEUKB4pKOJ1AafyPaydkEn+U44pldaD+6Sx4NuLgOyMS
731GR4fGfejMH11ofPFqd1OPJ18HNgKPQ/QRlluYAl7NdG3lC/Hk6ifNVq5ZvuZS3ognOu2WF0uE
5AefmRbag9tbvHik/619DvuRstYchraKz6372rvqUaqQhTayTdrvkyZb8Z+llzxMMKglMrQ7pcuz
6+7LVc3W5vE5G4T6U5PE4V3RScCbAFxthCRJn8zcbJ5TaHd2YxiFWyQrv8NJEj4VbWp9ub30Re/S
IYqdGJ9p68yujY5cQBaOeBcscB8FseD7YIiI/ngr34YlFBJvNYiReM2jrCLPDtMc5Xq0BPbYHePO
plbVEHi0tLTV/AmO7j2Y1YOrNocWjmlXPKjRn4QeZ/QSxU+9v+LsS4u++C1zEJIytlHcyzhWWPHo
ouvu99ludWpyyasurcwSsQnvjzIP5yxGn4XMVlUbFVpF+7rWFF66Jpd2ZhFWVaqkUkxurpgru4R6
eRJWmyJ5pVW3krosui6NdWrHUwSEfvU6SNShbnmCyMa1xZNRben+ERtG7SSFd3K19YUXwdhF0iZs
X2576VKFhtT6P8OzfDNXOj5tQUers3chHjp1zW5U7Kzf6/Vb6wz8kN0W8YrTLvrJhdXZzuZNGXu+
2XBTQ90WwJJOIo6rL4dFK1A5GtS0wNMrs031qmSo2rEglYEKyKvg6evW2S4WnZGWLUAPEejdnBWa
0T6h1COuH4SRvlIeIt4EFewnCJbFa8CtpXFhPo1wak1oJ4n+17WbgN5OhFZNk7OpNrtalu7AYxy9
cV/rL3AjuF2784qdVnwL6384MKCOvHoYagdeM+3CRVYYkOl6RlAlZzd/6DyaVGjdx2tGlrZysjBN
uk7QhZkRrZQSvTKs5Fwa+q+mEz+is7XvE/ljDlKoR9/itu9PH96rxI2YCU4Iph86N7BTzD4XQ09N
Vgi93oGsjuaeIEp7n1S0khxPUQ9e1a/s4ZI9lka8n8TZoEC83kMzQZqt7/rOkRsr+5kaQbkhsHtb
1ITCfZtq32n0mMcsZBTl9kLfuw0rhVOYpwPjofCjz1YqFrrbl2LXOXXD+Eqi+dFzH+mfA3W0jmkU
PYpK8aupRfmspGF79lGKuLOUVF4Jcu+Ol19BbGM2dbou79B6XQorZy34vZM0CpXLb2mq2bFVHKzc
EWmJ317zu9jNSxOIjcajE3ZCJOmvN7tstSj3IoPD7R/gUd9FqnYPtOMYpPqKGy1YonZPlZG6AFXN
d988YeyTEg0hZwDjNXTZxjKjnSxEduKvoSqWTHF88NvTLmYjZ+c4jJXZQOA3OD1QeKs4Ia0zESGm
0afbmzdtzuxmMEEBOnzS7ZqgXtebZySZLg1hMzhy+NkrvkChfvvvLzkk3GVA7ibKCvFdHLNoByVK
ZA5OVgZ7wfgUSukGzNImzNKzGcOun5L65sZmlL+AvD3ctr60OoCcU1ZGVYKX7vXqFLEZ0a+3eocX
MDQLXgIEMC7WeL8XzgreQ4pWFOgYP5znf3UvBWVU01CvRG2n1+JTGYj3WVWGdkm55faKFiIL/BHU
cnANCcmKmV/I8giZQ+WxnXrebusW3b4275idy+TkR2AE4hleBxptSfXXvOMw0FHIJdsGkgWWefpl
F98FfzSCYUi03slRhvGlenLH4q/p0iYjzH8TPyhJMJl4bURUhEyKZX9wRKbmq0LbYESWV57Ti+cF
fypPUD4L8NNeGxlg8leiJhicJv4dRbUtkbFb3cbc3T6qhSA4aYkopvrWOZ+XVzLZU8sGvQAn1n8a
wl6jkxPHJ9UCUdyuQR8mR55dY67W9PZQDTgB5p0+TRFqN6iD0aEYfkhy72M7JqdB+ROK8kaWN1L5
2uj90+31vcu5OCtFA3pIOwwcx5yLtu9SoeCn9E6th7arPqVmvKWAsOLwS7tIuGXgdhome0egZ4GT
8bPAGJwcUEck7PJK+R0P+UOTG04XpytnthAwplYYLEhvdHpzirlMVMsyKsfRSYOm/G0mcdPaYMnM
59tbt+SBENvAN0V059Rm6WrVx3oWqtrgBH6F5K9uETMUTXlsI6J9JtXyCgJ8KWpM1L38l6o2Ze1r
j1dqtbNcQxkdKU2OYu4ovvCzLe3SiPZVMe5hWF3JQxb8ka/yVKqCW4RVzsJUFTYWEqe+6IxavfOl
cZcyzlgon/TqkMi7Xt3SUVkxubCnmASaA0msToiamaybsBLg8UKwq/D3tZXshB62rt9KsbKXCw4J
PZ/EiDBEWXzUpmtxEQeH0aCyozei41YSal1DqH7LYL3d57pvHoRYjR/F0S0Otx1m4QCn0j1Q2Ekt
ltr6zKiuBVVqyKMT9E9m1ezd2IkkzbZcjQecbzOsfdve0iIv7ckze0Nslm6mjk6r3RnxU1d3O0s+
6PF9XscrS1sII3TVp34BiF+DWs61qVTTjDQbksEBl3MQKlCqSbsrO3dlfHPBPXhoEKkmGBXWZleg
7os6HdR8cIZeCu3ALZ8YLwyb1qnztV7Zkqk3YQO4N0zS0pmHJFFUBmmS8n3JN1EdvQoqim5aJW9N
hspvn9PS5l2amjl9Zgyy0kiYirVnKZJsor47rgSrBV8A/0VbR+OUJlKK6wPSeOSIddgPjt5ktqQ+
qj+blv467FFrBa6F6EvYpcI9kbLyKZt5Hfx6qFZFhEXYCm0BxKI8/r69X++LIDysSJyYfeaDMuHp
rhcjoFom9arEYrz8KQs+uN6RYddcvCu7/8+KHBinSPx42+rSKTGkQlyadJHEeRqKT0L87cuEe00Y
bMRej4oSBbbnNX//SWbck7o65wVZz/wuhUqoeJ3B6nAHzy0goeO9a60NJS9vooaJ6YmHndmVNfWu
HHSBc0LfazsIfyL3e7cPHtNNc9cKD8Ma6mIh+NEjmPg/KdFNRPTXZ1Z7lK0MIR4dOuZbTwT8mNgC
fAmhfCqH4eQrwu72eS1c4Gk8fhLZYQYGXMm1QVfMRj+u8tFRUcpF0TN7DXwa8C7TmPt8lH/etvae
14Y5ZBBTJmpj5ATYvDZnyZ5vNH01OkWhdifFQFGvp821MaKuO+aMsMBQHxZ2gJatEwW9ckRbO33U
jVgv7WCwaidKxjVxlIWrSCuXBAUYLYQB8ykZWUJqQ65rEqHGF8kfYYVsi3xtqm8hTWDye2LlQi+J
XHwKPRff0lo0PVXMOvISF/oLl0GPZzP+GRsR5FyxCLC/ju6UPlu5jgsBDUXgiR+JAhQDfrNXodBw
13VjYG16b7tVum0HiJiI1dW4bcYfK6e7uEb67/zDvST4XK/R7QuOvWKNpVE7uSweGYI6Fq7+cWh+
xvGj5r4y+HGPMIwxbovcKcSdzJxxkZDDeJtEe05EXzwGSmTf/l1LPk5NzADORqglYFz/LH/UR4YC
m9FRlGdVvg+70FbHh/DvGd8Q6YaqiTkyhpVhdJzFdM+Ed0XWuLx696paLwZ92SK+z8o/mlR/CgN1
Y1qPrn4S3L9/EmH4Td8VJmeqUTPf8lB1nfg5ucTVjwLhY49szWw3uva7/OZrtg8B2O0dfX/QjMvR
lOLDAtXMO5D/IEIfDNH96Ghi+kBYocnWcIL5uZFBvHd3YS5121gbVvLe9x+XySxUzjiXznzW7IvW
WZCBGjXRQ48/C8qhtl7GYCVCvQ/AmAD4aMF7MZW/Z1tZNjEjPj4moMsZhmA7dAqkCZ8s1DLFNtu7
fw21xGemdhrzX9Rs1Hmu1hhxJWgqF1SMZfmYqXT3SMj9b1IerHS837ds30zBP0GVEimcd6+GYVR7
ou/o5D/TIj0kQrNt1Opc1r1dF/4W1vl95aXMuPhOXz10dfGUjDA3xJus8Vpaut1GjaWVE11yJBzW
5L6Ag+I/11czojYiTZRFjpR8BfZvD/uGvpd8rLxzTd1sJYV8H+l5pnFFAQJP0IZ5fKLoXrqRKrED
3ed2/KH8fX7PsARTCzSemIR6x84Fy7meItgpOiB09zC6cC/85pNgBCuVxvdRHTssAKgeVQcyk+td
G01Uc5QiEB3Zl+1QavaWFWyZmHAGz9+61soZLd06ADEMJ/LklOmTXFsrBy3RanPatTTcunG+zemR
9IO7YuZ9txD/pMtJIZ0PyNR1urbT51rJF5KHn4D764HdKQ0SdEMKp3ix7fxfqVW+SH3+2EXeQREg
wVjlM5z27bq0dP0LZt6IH6YuH0vCWh3uBb86TxHA8qzTEO1JYmOx/gTJyD5wt/AgR/WmF9cQbIt7
jRY4+wxURJo/QNymUru2Zg/E/MGkIZtpZ6FeGXBdtAH1JJ9ECiT0iq73WRPaOK9bHrx69z0dnxmh
WK1tLl1rUnLWMY20gVq7NiFOyk117vJB0uV7wR8fYzf6zXjqJ0U+um77EdI0A8GBlXLF0sJ4ueGq
XI6pPH1tNRTiNurESHTyqNqE5b0gPyK/ueKmi0u7MDJLJqC2oIGuhaLTt9an3Gt2Wd/uma7d5Ka8
MSMZimhjn2TR4fYXd+m7RGpKn1QF98XqrtcWoCLoZ11Byaf8qBsfdFhjFfWRnQ0R2h7Kz7etLe0k
kw1Uc+kk0G+aXQQ5zgdaKViz6v5LJXiO0FdnVFLu/sHMlA7TtgBIOW/8DoWqw4tEHNNkCju+h/DK
Z4sAc9vK+/RvGktHBoAOHa2ReQPWatKiAmsrOmZwHID9t8qjQRm8jVbKLkubBn8ArAi8Fy3mbq6P
qHQVLyyrlugflhvVh6LL820p/PH3q7m0MjuaMlWSovE70ememuq3NBEzHuQ1IPjSB4YATDmT8Qx6
B9NSLx4rAueSD4MiMiT0kPLX1aba9N7GaofdekF/4as8iUYiDcLNpa45exOmvczbsxdaZ4Suzanh
XbdDGLpebu/b+3FqSpnIaMPURliipTS7uPx2sQwHt3WKxCmML126dzMom86m/FWQPpXF1g1Pw2/1
A7yQSeoETHXHw9l8CYSTf0TjTo1sd6P+UJptFe9v/7SFV/H1T5t9YcPISl3T56fVDIuO950X2kq2
Naxdqtz5UJJ97aInVTn6rzjUbdNvwX72ybvalVmkjjgSpWsxXWZ3gXinuActpVpjy9JJq45J+FmF
cfaLAN/+4O7dZBN8zIQP+Z5p/lKIbet51ClQeOfoOKo72fpdy4dSP5fjvce/nNny3n8Nn3PPTuvi
WAmn1GR+brTddOWKv00V31rGzIdMo2tLpbVap2L0MDjBKm+6ki13r7Wk2xHFScOwQ96bjb8fu42P
eNt9lWR7T3gOwkMESjDM7sz+i5b7d6qjeV+k4kOabjU1tetcZShhG4/RRmvQLHsNhT9V59kBg73h
yrflraB+axmzT7Pu94ZV9F7nqOkHat09nFeI9unecZr/H+12k736PxO7vDPc7UiEaVI7etSyjc4p
FE5My9c/BsaDsIm8z4O5he6zbv1tFH7KxE2hO/Vj8NTfeSd5p0JSYzU7Ns3mWMqTlLxk++yD0G/k
4VF9Mq2nJHyNhIceIk27e+k/FZIdRI/tgx7ZmWz3TF7IZ9F9tJIthAOWv7IRC610bgSNeuiP0elg
1u46AOWDKVQ9Tw4H0g+wJENS7fSyGO+SIoM4tE9lJ8zixPYU/TEeku5jUjWQafXD2qzf2+T99YnI
Esm0RB5D+xTy/esfIsVt0bRd0Dkj7gK4ZyNp7ceWElHZyJuxrB3zd4HEZ0lfMCukXWzpO0W8s4Zv
CKnZYafses0eeGPVtgC/UozkLzQpx6n8Evso/4qQ8Qmb+tDo5dGcimGMKpmJU1f6UVzjRlpdy2xT
5SaTi9zyAcwIJ/jTjS/aUeBaZI+K40UIMJuAu3Z9f4QOMEBQK/HhfqSan91F0mP4qBi2KhyDXdAe
smjjyts2+5Xt/RMFBkN5yhqbMG6vyRQthEb2HzQF+QEFSp4H1/sfKD65cpx0jsuwbAGTeCIfahPM
YraZanSC9GC1464ekq+Ncq5y737U/bXyytt44DsnAOQMyTg5LSnY9Y8wwzIUkybs6GEOj4IofIDV
BL02/0MWaacUVtFcLgGuEWkyqmyDvBWLjevGh0y2nhtzfPHb4SdP7Hu/NJFAbKv7tnCP1CKfkWBi
3zeBpGw9JjyEvQVpdDp2u1rZK6ZjNM9dChTO0DeesHLF3mdFbCzYA4ZLZIs28Oybk4tKm8Rm2jlo
g4O6CbdZ0lIh3LkUCm9/Y95y03fbd2FqdofyUlKL0is7Prv6c+mljDbRJc30J2anXxUt2MapAOYP
2WhluG+7+Esb5dv0ufZ/x1VtM5N/bE3RbpTvXXlSEnUja/1BTo4rv/J9GsKGTH0z8gPK/XP9atdr
zazyx86Be93YD0K7T1Op2iaerm9TAYGWTHAfwAsSliMo5gX0OWu1DbdCNVh2EafSZqwElbvRNPuC
FuZeZVj37HspI7p9mu6CwrQJZAnPx1Hn1VDr+0pW6+fby3hPAM08DbRcyE5MEZTJ2mtfBfTK3LJV
dU4GtZQhQy3VwEYmZNqdOraHSrszzUM/fFeFjeXfw5W8Ny07leBBlYa7nGSji77LxRoD+/tHE9zu
jPkw6sYoOgiH6x8lA8iatrZzOtN9Tq1DnT1JnrpvquQIEKpoHX+sV5KqhePEJOM4Ovy8Ewf3tcm+
YCrLikRMRuVmDE+QVK0kHYuLQgF8oq5HKnMuyJLXRifUMcjHlG+07x9q+cGQ403VHmI6Kc0pG1Yw
eQtfRbaRgs80Y0o9ew7KKy2h7+KeNUnGMczCI9nJvfbgiQ/Vz/JTG7t7b00QYwqvs6sLddNEEAiU
ii7JbBcbT42gqpU6x8xdOxm+Wa6wD5JnxW/vmuRbu1ZAWwhKV+ZmgXaQ1aGIBhbYop6Wob/s/TKE
M5wcK87x/qk2Sd/9b1lzKGBa9FamGkNHoefYNg9Vj8G1rsOiDabNqGiBVGJ049oBhT5IEVLFPYDL
neIKx0CsKl3DnC/7xISCFacJEYYRr83UTFZGzA6yFNLwVh6PzRdLy3ZG6pgRiuoi6M38K3wJm051
Vy7AG3Zn7h3T8CqY7QmlN0+O4rGu8trV+C4W/pMaHyr9sxG3BzU9j+KjhqZp4/0oVVsNmYSXUc1E
F8RzmurQlR+H6cdZX0Vr76nHvyeIQqCcASgqSuAwaUTNgqAbZC30UDEAvuA57/4I47eh+3Q70C4d
L6gfRhfBrb6XtRSF1PByCRND/72SH/rsoBpPt00sBZhLE7Oj1Ri75sMT9YD3XgwrsvVQOIwx/Qj9
UIp3VX38+3H5ad+o8079D4i45/DOSkk6I6wTQKRJx6xE8Sj1P3yhfWDW63B7bYvbR4Ucrh2YXAB5
XrutHLpqLUdY0iAye4gFzZbydCXxmPZn7p6gsuirIFqHJ8y8IErHONCttHc6OPW6HQ27TVJ8jJoP
t5eyYuYNQnBRLEnEPm0yHTOteRTKl3Z8HNWHYfVteHsxb9XzCyuDlzHc3BQsRv8i9gffl+yo7CGS
WbnUU4h9v2kTiQqQEfpSs091YsBP4/L4cnorpHP4IOnFyrFMf+G9Bf42oj1gvOZaEIkn6Gqp5b1j
AmrQPyXeS/EB+hZ7tYq1GJ+YOmIGGxw7XC2ztcAcLxctJUz6orykLe8sKlulugsfe0XcmIjdmsNT
at158Wdf/2H5vm1Fe7e7C+qfkZd+9tLXsG8f6kE5Dms4j8WrffHLZs+agoG+TM0bfKb8rMqCrcS7
0bDln2nw5E1ynMPKni80V7jZ/xmcf/EkV0UTDL0YJyzu4g/l4AE6+qyXe6/9WEq/ivhbK7XQ0j/V
qyWmRYe6sDxLIWp07gO3E3vHMzNpWwg9aCpXUFZyo8VLeGFFwekurkcgSzGSq13P0MWxlG2pnQ7z
pK5F/cXP7eU+Tqu9sKMNWRR5DS5F+t/eye3XRHxsJFReXVvJ9ak2kgmPCvLht2PMUrgEgAlDIPms
Ttv92mziln6IWFjvZAOc2v2hRbGuG57/wQjNfNBADJZh6dpIj9pmGlYKnzT5ZOXSpqifZGSB/29G
ZnfSz5id0Fy5d2Llk9eYtqjf1enKQpZcTrtYyOx2hbmKqrCMDdN9ccMfAky+txfxno6ZD+WEDwDD
REWAB9X1VnWmaXa1IUEsGLwyVkLB2j3VRrFpEm1rVoz+VL+ZY0uHl7woKZ2LTLCXjT14X1d+x0Is
pdM8/QpyHQt44vXvKF1PrUND5cjiALG/VlPy76YZ+KdQHmKUmmJNH+ygEynqSrGYvLh+rgKGDiWp
v4tKwzq2QOviraAWYsS8XWKeNC3tz0glNR5l2nyt97j0e3lGTCkx3vwOg2CGZizUHSejViDb0iYR
fmZFER/QnRk2qav5jjEqwuH2Li0anfwZYk1ABvNnUy/3YgDpTe8U7avcfbequyJX+bb9ytWX25YW
rukEfSTpZxZuUsa7Po4Werq4i7EU9Yq6VQtfP4ZyiYJs3VgrWcfCoqAZgjgGUgFgsfOT95RcaFSR
PhD0d2IRgacaz/CSusL9oCcfby9r4RVIE4hKERq1oH7moM7BKlUXnQQaq634maSXUqf1MEFilOxB
DMctuOyV1HchnIOigBV5Akqj2ynPNpLXG4hMSXTS0vL2yRhZWxN+37uG2b4KircVD1k0N20kuTyw
tXly5admmnWpSL+TWWiF96dQq4dINH97RrkWABcObtLnov+ugLp8N9kemAm0sl0sOWrmQtBQbvx+
3CAft9fV8WNZrz0Ql86OwRwYZHBJYussqBe5b+g1LVhGc8Z9MBzrqrS2QSjsTM84VUb6pdCl37fd
ZWk3p3kBdpJOKJPfs8MzPFF0E1N0oj9KovxJ6gLGrZ9oGf/5BzscGRUlCfjmvCdeB6UBKX4jOWn0
mqrRZnS6WrKrv9eTp5A2TSbiH4xC0I24Xo8kF1oa1S0TtJn/xbDyfTdqW+baV5xwAWs8ofeAtwEz
VshYZ0eVVVGlU22UHFnIxydNS+ptQla6l3qp35lWa+yGvq5+m1YoQEXQenetZq6N8y5456QyMM1W
adOEwuzT2chR7wWCLDkm7aE6avexme9Nz7uvLXnnR79un+BSOnVlbvYdlVREs2DwkhwjFNFP1g65
UWzV/gch1Iqjg84HSEcqrk/1vQ9X+spnfPrrs5cI1qE6osNAA3rOT9APklukDNo7mZTZhssnb3QP
nWXSrrzP80Msqr9iIV8BoS1cSL7XjGdMuAo4CWcNfBMChordl5wk9T9Cyp9+TlvlThA/Zlq8V/R8
BRSzdKAaTQsw1xjU5vfflFLftVoaZswJbdOQ5q6bn4Mi2ieVB+e75q5g05aWR+4Fym7iWRTn9ARy
NMpipiey4/0/0s5rN3Jk2dpPRIDe3JJlJFWpW1Lb6RuiLb33fPr/Sx38Z6tYPEX07LnYGGAPFJWZ
wcwwK9YKvVmmIEStP6ge+wB2jvocU9S77UKr64NJjngMspurJL+dps4s2l49FXPnCkYL52yk0V1G
VzRTt2a9Vm42MCT/a2yZ6pvzMNqV1ainrget0ivVKc7JZ7IoCp/afotSeiWMZaYcmBagQpPJ+sUj
GJqpmlhIIINSYHqNqJmGNYRPu9sbuG4FcDheySO/vHXkpPE7hG3UUzO09FUi84+ZR1uKx9d0d6IZ
AY+NsACfxCvd7pu8CVDH3LV6xzGhtFa6dRvPT7lcT0+k5s2erIDMOzP2QYkQQelD8CsV8L7EI2y6
4cijHAaV9lDKs+nytGwxF1+zzbz+OtgIBU8D4+6LW8+Oxrmu1EE9heHMqKAKIaFzTEznfkA5M0tP
vpF976Lu1NTPsn3MK8sN5s91doS8l4G4DaDumkczsYsGIqEkxICLO1GS5DiTDC4IWt1d893JGK4u
jj4qM2ayYWrt7Olso4kKf4EKm8LlyxYGs9EUqqScACF3dwm+5qUJEMvbHrbWPzWp8/GBvuZLyymx
NK/LrO8CXCyD+KqYVf1u8MP+zhjZ3sjO5ZeZNGZX2MGXwuecDfBNR+Cf91CEfjR1s7vv7GE81JOl
7JW2qg6jOgdePfSap/OX3bj2QcnkMEXabaoepsEvdo2vpHvbBrmDlqF51xul4eZ5pezaAVlBLcnu
w17x2Vb5a9ON+iHpsnB/e91rV6ENrdcrVTXap4vvt7KKpB9mXT1Vfhzedbbsn/SyTH7qYfPPkFEt
NJXa3o1prW0ERquGKXsK/CW9qWV2GiaOVrSBo55myTzUkJvkYX4oGzSr4IrQgumhSJWNzGfNk+iz
AX8jdKG2t4iRJGaIx1BPtVNIxOsG0cPYADG4vZ9rWTfE7EIdktgE/PbCSJPr4wj8Gj9C7RugVAwR
6LA35C92vEcF2y0cMpLPsSy5afwHSMyG+bXb3+GChF2FciKNj8uvZSx8XrfBV0+SZM9AEPT6i59W
1uzpMOXdZ0U5HHrZnPezrdCQC6TqUAVW8VAEur0znOpDLkGTZiptsh+ivD43mxi3lfQTBmzwCWB7
oZxZXmORI8mmKsXaSSnt+aUAFLNXtdY4FtqwVb9fc7H/mLoaxUimKXe0NNBOs7Y3EVs09XtH9cHM
Ffe8W2d1S6V2rYD5Zm1EwZebPySTWasJa+v08mGq+scpkw+DVL0jrzjE5NilelK09CCZkxcOFVpH
328f/+qKX0HNgl0PMcLLHwA4pUfdL9IoXdgFExPN11KWd6o1fytNmBXiOTjm0VYTce1lEik3QtF0
SQDFLyoKpuyPUhCTS0XaQzLaR98IPH1S3znzr/ZL8Fy1VLTHx8AqT8gz7WZ+SGUNxwnWhXqLyGjt
DUdah3eCZ5KpsmU53Q8cVMhmMldLoBiMj34jnarI9KJ92r+bOtlVS/lBLt8H5l2dvZi5/xTY32Q/
2LjdVt5Hnmsm2jgDBv2txZaEVtCkmj4oJ794x0k/9aG/n2YfGOLvhDmI26e+egCCZJO5I/EgLxH5
+ThUQ+mLhIhw2VCg+Muno10mXwbTAGAIYrLcRW26T9WOaPpkWcEuz4LnsW6eorzdS5ul4LWcyYJI
wYSOggFR0OCXjthPZpgVEllLLVefZ/VTqPuun2YfnD7bGxPc06MduE4w3rfaFzXfQgSs7T5UGKLK
RYsIT7i03iWm2TmUik+9JB2y6UFpkn2OJikNVsV52dj8lVeF6g8BGTLbolu0eEFjjsNOy0Q96VpP
TX/yGCB1w1/PcQ0MNXMHhGTNdvKmNvQYoa7854lxpdu/Ye0nCD4fauK0RGFCulyvY3ZxoncOTh/Y
7Q6Od99zrDQ43LbyOpuwSEWBHhEs0HgF2bGsUYKdi5gQjYj1e/+oBD8Uy/ioUTo2a3r5WvhQjPWp
93foud3LVe76FDO7+VCW5Z9wUo4Ot0I6RF4U/Cry3hvn7F4pw2NfyfdxsNUhvL4IKVwJ2l6yZkhK
lllzqpcwFSckQW3dDQTr+yr4FLX7RruXfXSnrN+3t2bFHCEMY0GMG9r02xc+oNH1VuqR2LwMetH0
cCq3Nu5q8ruoR8qiFb0sc9hStVsBHnLD0QenhkUli+rP5bkrTphz/SjqKQ3AYZs/MuSSMmfnGDHa
yQ8m7E7zz7T6pTO0kKEWnbRblZj/4xcYZCRMX9HDXrx4AMIdaWA0GV2jIfaauWCs0j93sv9nsn9k
yp9Qij8EA6QVUvPbj1Te3tzrx/54e/uvayRiH5i3BCnoQBWz+N7HMM0DivnqyfyUGdY+BH43ZYcO
xZPOMe6q5HnaCptXLrhLk4sLPq+LIENXWQXS0gFFTbTqYM2z9qK28bC3Jyvb6bGe/2r0LjvUqZZ6
bRbZrtSVfz+NdflDRED4JmktUC2JuGjVkyPF0mFMw+ppcub0oNe9/Hx7m1cuAGzRVWI2gc+fE7+0
ZUpU9AqTRdehfoh1HfCTHn2OnV3eG57UvI+cZ0grC9TfSx/AdwFmwp0/t6Zn+u+z8WCPPy0aTJBp
gsQVIG3o2m7/wpWX8PIXLnYjCMKkrVuVyk7h/9IBBwftQXPQ2gLz6o8PZfpBVfRDJH/x7fsMusPC
C5R3kTO7nbL1U1adEtQqhXSCAHmJHgnL1GmRkVdPstYM7jC8R1N9Hs51abuxodyr9q8qLu+U4jga
KES2h1r5OEXVsQ0tArfDBAgp8exgowX9ikW+vMM14jQqUSi4CQmpxRFWalkVUkkO1HR9+lGdomaf
B/24k6f5kekg6f1sxAimAtx8ifvG4TrJ5X3QKs9QAqQujCT/WF077BzftL2qCNNd5NgQojvNd/6j
E2SVMgpR6leltRKajWn+XCRq9q5r02430jT29Dmb7vuu2VJIXdttkPiGCLbE+Mwi7xEPsNn30mse
O/QuRZ7puVCc2rP1QvIK23zSnMDK3UJWHNeiKL277XlrLwAzVaIcLYpHS6Y0HY5JVZuxb/b6rqJh
At7SLiOXAQhpMt3aybYQ3ysoWtjSqPkDHOLR5zwXX6MlWX4V5topMzumPnq5/jCCD951URr+NHJr
Omt6P0Gu08AybRRy4pWzdg4Spb5T02ja1XXgfB/KVvGCqEp/OwXseHlahWep8rWNr0F8dwu34yEm
9YaeRAxQLd4JCvZpXCm9dpKD+VjpKpR1VafuujHpPBXoxV/XjKDHwbsRjGY4jDj0cmvysVfijvlR
emRfVT2iF/j3Lw7dWLp7QLbg4VkikPooqPUgHfSTnzdMJ1S7yrZdzXw2I98L0u4uTdzmy20Puw5q
IeRAGkiIZQEWXmI1i6zorbKN9RMC0sZdpsnxY9oxG6OFtuLJXRzvy87cUp5f6feASbLhnhKz70QY
i500ucRaPY2MUz0XX81Av6+08KMfOXdz170HFB0E47GZowfkTzauqpUvikyOBitZFCWBZSFldHKn
MnpbPzm1yoyQPof7uDDGvdOP5iFKJDBfvRT9rvOg3jhccQcunFU8cgjB0pQkqFtEc75ldrZPTndK
e4dxiQxf/VxPG4/pdcyOmgQ5g8D48l0sYYx2qVCqoRh9Smop3gdTZLmOVGnubadZ20T6HNTNQdnT
HVxc92MmFXE8GcZJbvvTAA+5FX4f/fswCPclw3JlM3+4bXDFSwkN6HMAl4QPc0m1ywXddGWRmQJ0
kmcHOTlGQPqnIPPyZNyo2a7Zos5mKdTEDUZExOLfhD7qWAUdRXmTGRT1GKHoqlQKHLDSUUOb2Am/
3l7Z2qfwGviYuuDcABp4aa5TmoqWOwIq6DTp8wNMenl0LAotdNXkue/ss6PvGKr2bpu9PkF4athR
sPQMCEPbcmm1rkDKGJNvnTJ/2Ae50gOgIZB2zNqVx2FnauiaO/W4JX507Z6YNZBVI4JhyG1JONQ4
4VyQyNkntU6mQ6mAWEvi4P722laqNZdWFk/YJIEZKfTcPnVV+FULIF5Xohe+h51vFwet8YHiVU/D
Fy1gaC08gfmErOJXH0f7ctz45q99iV8iyB347Ol6Ln3JkqpYkrvAPpVMYGbRI/XZcmJejLHBMNg4
0uvH8NKWiGXe+K3vNFVvcm2f8jB+mu2R/JSJvPR9ifD5xve/4rTCFrVAYhOGl5fcYIx+6JVR1zaU
Tmyp1Effo6QZPTkpk10X1LR2i1p9CDJzhJTDsh7NKhm+3D7lNVfSiIgoxYDXBqBzudwxKZhoHhob
zoweLF3bDsAQdX3jAFdXClMoM/q4K0yvC19i3lVHeL2zT0H8YSxLN8wgudbeZ1UOti07xn7lzgFy
MFtsPGunSTUEwhYScQOQx+XyVAvapjJgh4sqq+7pvo7PRiA/WuEoP2rmIG98M2vmdIP79ZVd/0ot
NZEaJ++T2X59nCTp/VB/i0LyCGWrurB2bG8NLV5BZ9SKqaom+9RnpUcuGdtbIOs1C5yVGIKA8YZe
0OXORXY9ZFNq2qcs8VsPqFHtlQokw7fd7/o1B4NFV4/Reto+V1ydfWt2Y1031glJumKUvQkhzHSL
V3vLyOJtKBMHgrSotU4xLBFNLws25v/ayPJEtC63/bJjJWngqeU70DG7aKuzu7ISiqZkFYJIR0X3
8vJQHIV0UJ3gB5qi4G5IfeZmEq/S693tU1l51ojM+WYo0b1OBV2aqdVhMCIpk08mEzdOULwvGdDX
d3WqfxHjI2YzbkBaVr4bJqTB1wOF5dtZqlJO+ZzNXD3gA62jaXy0vEKrXSfeCFrXdo/pFLiVCH+u
eYhyORi7KZvlE/FYf2dH6S5hCOcQjn8Ptkb/j2vgfxCIRJKX+2ehWSK3KvsXG8W32qy8PHSe+nrY
uFXX1kOfTvABcoNcVdaAJZlq4WNGSwo3tB7D+ENnfPp7VxCDgqJGgi/o4pp48xyGZSKXutPIp6xq
3amGt6Hf9+XvPv9it+5WT1DcxpexPTTmAmqoicIp8fWlsZxAG3QMbhC8a/3Htip2lWnCCvewpZ+9
crlBmS7oU7l2yNGFP75ZVawGsxxbrXySzB+6/2co/jrFZSFv/v7i2WkUFULngb8/T+/s4vu/+/sE
DLRpRfz5+ty++f0atLypWcEU0yGBy6XJ7GHi1He3j37NvQSOTFCrkUsvQ4PKyMK6jIHQJsXvVKu8
kZ65kv+8bWT1yN8YWdzNPloj9PlVVtJHqGP37/HjwAi/a/K3ApKM28bWrpm3K1rc0WoTBEnfgtIF
anXU1O/52LmJmeyMLcD42gXKFW3wRL8yzC78S5tM1Co5uhOkLwVD8Z/H+UXHpHnItvLhVVcWGFZY
+fhklmRcPoyvjtY43NUNPZ/ZNf8F++UrAxd+Rt+WKfzFEenGoMxmhzPnWfZdbfUXeaoekJ5Jg62p
2rXzoWAj6mVCBWPZog8lY7ZCWlsnUztkumtU5FVugQ7SbTdYOx1xO9MEhT6M1sPl128DqgkzIp+T
0Tlu965FVIO6o4IUtiyH7qBvBIVr3xH9TgFEJ3ehbHJproySsNDIhU+WL72P6UXy3+yL5J/bi1rB
N7wi/XhtSO3p6i5u6iwGvGFYkeirVo85+j0R7NDMldiH1ngwnc5to8BV6u6lLYLzKKc7KGRv/4S1
fYWn3xGikvQ7l/xVPjMYUQ0v9WmCrUTvPhf2kxCalicofXZF+vzfWVu45WyWJnrJGdCzLHRrvdw3
gTy4VGrs4AAh7x5kQ7ERra5dVtQWkFAWJQYARJcnKedJWiutQZjiH3VmguyhP8JZJJijezDHf78+
iI7JDPEHkBuLABxpvKRneB6erpJjHJ1TRzHBDqYd9MaAs1wj2kIzry5PUD/Qqqayt7RoxoGmjAWO
qoIYVDOUD/PK1bI7KpkEmVt98ZUuHW89qBdGeYToxxJ9n81R4RgJjYmRsBwIDN+G7rX2x0FRdpOu
ujryi82+j3623Yajri2UK5O8ELEglrtIennuOrUZakUUi2a4IYvg52BK3jgdiQUPt49x7esXHLcW
rBliWHXxFChhr3VTgC2z8vd+YnzOq9Jrm2zDNdfNIIJGAweSm2VEI/RApkRhlMEpnrXObTi9IS03
jKzdzxyUYN/m7iSNv/R/ql2VRJSonIag8obkGMDQXttP87gBAV950yBLAgkoSDyvOeBzs4QIRQTq
kATP7kh/5k4tGnV/+2RWViO+YVGSoC7BwMLlamZdmcYiH6H167JxH2h6s9dmxe2DESrUUtq4rlYO
iMSDEhZA1lcA+KW1YigMLRwIdPT4Q2w9zs1LOR9vL2jdBEwReDbEAsvn0yeb6fyO5zMFYePKgfmY
o/TnhVWzcT5bhhYP6Gg3SVmx2JNZ/umiUxk+T8ZGBL1qgtK7KE2hp7AsVbc0OdVIrGWac6asH3hc
3Hxrw1b9jHkZ6AMoUl+NpWVSJEXhEConTfHbx2xy9HvaZF9un8qqm4mBGF3jGpDlxWYNoNKNRCmV
U6oP7a70jcSTdMO/a2cGCCMHtOFte2v3qggFoXhh3OgaNTw3zmAUXa6c5Lnq7gdJmne6UcUedRiZ
Qo4U7q0oM45KUuHofQwYWlHLXS8NWwCUtZWLqiaUyTC4Ul+8dPnWiQhIpJh4ABnwQH1sHP9zn+9M
qXu5vWTxpS7yRqi1BMaGxiI9/UXoM1Iz7q2hUk5gYVyjvPMnHmQUPqyyPOj6p9vGVqIc0dUFz6UJ
xfuleG8ZDNMoN2xvkTGBc5JsgIPmt7krd7b2ubM3ro21PeQ253YCsSfQUos9bGNuyYyl9YorWT/K
7NtgIBac/4vP7Y2ZZeiWDg4TfQNPf2N/6c3ak8PvmbOxlLVTIpyBeEhQgsLGdrmU2bGrHn4zXkKt
RN+lmfO9jtrjPeFP5+UIcb2fURzZ3z4tsT8XrgHCikgG5B29f5omC9doolhmMsx2Tuo8u6of3A9B
/7XtDqPj3Pd66UbzryEJP982enV5UcIQtwpPJIAbYLeXK5XrSO/rXpVOUla8l6p7yN9eHKPZoIu9
LqoLMyDpRKdbJDPLcDQtM8nRfemUZtVOcT6av/TKrQDnM+8RHLqouh/zjULdysq4yeh2IYMIUH6Z
C+bJDExZl8NzAmQCBeW2n5GD23CULSOLdcHvrGoZjL5IbjauSXkGpy83nrC1zaODCyqa8SgqKEvF
uT5KHTm3WMmQv6Pe6hpfHOufdDwE40Nb/AmyCeW5v3cLUVMFBoduH5OtYt1vqjaVqZdFm83hWchh
Rk7tMpbljf3Gp3x1Y5D70e2A+FIUH3hCL60MQUiZvjXDMyGWJ8mJWyInpqBw1/+57eVX3/OloWUU
Lee2KTWqFp772Ccx+ZJFZx9iIWCO8hai49ojyNKZChEwQtZ0dcFD91GYtZGdI9yumo9tCn/qX9+B
/OG3RhbH0zc6yeuMESn0H2QHC1JzQBT89q6tLoWhTRHVINmwhEP6kxH3faxn59n+ro+Nl6cPebhx
MtetW7GUN0YWS4GzNaGUo2VnKwAgkQ37PrN2dZl8nez+0YkzxR382lU7fR9OoI60uoM9qTqDS/LG
ugSev5Varq3aFOnPq8gdtZVLp9RnVHlCJYzOo/Otlh1PfF8V47J/v7dvrSgLK0noICUaRefa/GQ0
pZspHzp1S4dnaymLqEbo9ZaRMOIEL5FcesrU7owo2LifXukXLh8uiof0Smny4/jUVC7X0qhRVNSZ
nJ2bHi1HO7ybUH1JdJeOqd0lj3JX7gs0xhi1PCvFl8j8raX1oW+ygwKWLEl/c7B3cqPfq1HpzvWw
u73T15cMqRPtOn4hdUfGdC9/nSOHQwmQoziXegOMD5m/Q6eYsDu3EO1OWhcdb9u7itTpEb61tzhZ
C9ViJbHC4lyBP9DnZud3/6WFxbEmaQeF5JAU5zEJPNP8HW3FjdeRyOUSFq9aL/tTaBgsgT5Q3wkO
FexIvxXzuS7MHeWkvTluxMVbu7YMfpKEaL9Mi7NWGHBQP/aWvLFrKx/DxbksLhpnKOqi89FZ6ZTj
ODtIWD4YSbQBJVo1AnWuiaIOZYHlGORkRGGQjmVxnqhFezS8vvYld4if17//3svE20z2xAdHN/LS
q5MI9RBrropzFs6CxTyK9HfMTWyhIVY+HounWUNChtoDDB6XZpoW5uyIWOCMRGtWys9VIf/Rm3uQ
nVvt9RUHYM8Y9YB7k6rscuAqHxho6828ODtzXpx8M1QPTtR8vr1rK8cjGjhwTlATFZyJl8uRwVGX
eqYX51gOmvtRqYMf0IzGbkvNY+vyXdu6t7YWWzegj0E9DVvR/Emu6nvD+GfkJdMhz729qJX4UHSK
KD5wx9EAXdLjtP0EZ2Zv8u2gR5zyjnpz0h3LuvY0Ld31cuYVVfA+DU14FJ9u2165KS5MLzaUTBwB
RNXB34X8Jl6p7lICuLDYt+kvJ65dBP7OaDJv1e9XDxLpRQYeCbGoOV8epK+pTDT3uL882Du//NTF
IUwWVr9VRl/zSjJaypRMf1GvXKwPdBWKRN2Ew7Sh/qAVxbibtpXGr8NTDhAGGYFzRNN86fuqXRuJ
7gclIQdNCCk7jVb3jjLCz4gpKdfR1Y10bHX3QDPjKpBywFNwuXta0em5ZnFqdoT0VzLNxV5Ka/tQ
yGgs3XaQtQ1EHFMUlU1BiryMDZLOMGstKc9O5R8btWGKyjc6GvK3zaytCAwD3zXALUC+i0yCanLG
LyjKc2M/TYinh4T2DYKzt62sLIZsUuBMAGWQjYlzfJMVtVFqz1rVlmddPqqKjIV/EayQKRNHwbPG
YPny/QhbhH3Cuq/OSVQ+2UV6KsL5t66Gv41c++v3kOFpUOCEupAK0Sq6XEyXZkmuOFF2juPvUvEF
CWfder69X9encmlicfht1g1dX8TZmebF2EcuKGEl/3TbxvUNhA1QwlS54Di+4nyZw8jvUSTIzqgX
3PvmqQo/VcOjHbygeCajjST/tacB7eQ7hYmJyhB7d7ltasI/VAqzc9lAJh6YpzR61JmLvb2q653j
bTcYxGUI5NXQpRU7LgJTysfsPI76fpxeej3fbRYWrrcOIwgAo2FLZYGH99JIVXGpVSZZ5FDNXjGi
eYAqw9z/icLRY4qnODbFFkPX9aN4aXJxn7aT2lpdT0oZG5KnDJ8toDoc1LBVi1zdPwcVJCipwQQu
3wfQBZE5yip2Bn2fAb13GCjdBNKtrIb2I11kgj36JcbCv6eSxyExreyslqmHDBgpRkZ2Kn/YPKrr
m4fb842lxf02zZlctgaWnO5LND46wxbhw7UBYBkaFw5DR6h6Lqtlqi0pVC4mH8WgO0TdD1O0hdG5
3iwBrhcIMCqrIMAWj06Sh5pSNoVzQqh1n0ifUfJkhi9/yNVy4xO9nt4TgAwQDIzNA68nl7l07GlW
ylrTKp927a+83TnyZ+rFh9nyXRWd5lm966UHpugke/pRkhaX7Tmo77U22iO28Lff8avWJdVV6GDg
SFwsuoydbtb6GTKUyR7OpdXDfTtQz60deUvU4RpVQRqAIzJJRAXeRA39ctVhHQOAS1qfonV7LO3f
bRjvtba4GyX1YczSJxOBk2pq3D79EZXzp0KN/zr5EbARUUxGd5P5zsWLMkDE0pAYSKdS63eqdo6C
TznySrd3VPyRy2IDy2TykLCFt5jWxuUqx8LRtKGllFfp/sGBSpnbMZicwxR+QzXjtq3rWwR4tKhY
iz4lZFiLC9I26kor+yA6w+j0I7W+5cpzkhufbxtZ+fK4QHjCeLuYEVpSIKHX1iaVkQTnaKy63dxb
KqPt+lY/fGXbHCJLADfglRi7XSxFTbtqnqiCArl5ZPj+nda8i/VnJesf9OnH7QWJW+/yhEgU6aQh
qQe1Lu3KyxNSsxCOAl+i6mT3uyyEgXQ++lpzQPXGS8s/mwKM16eEPaY1xSnxhS2JnbqQUHYOneis
+9OdHs5no5RODvPSt5e13EFRBiXXZhxQiD3yr5fLivRxtqKko2IXZQirNVK10+wsP8iFREwLq5gX
sxt/+UkxSEIVAZgx+AL+91Xm6E3EmcVBqpO4xecmf5CUT6K90P65va6l/2FC6BoIfj7aXVcdoMaP
rFxNouQcWl0AvWnwITCyrfm/681DW01QSuDo6HAu+wnRYMdOMrXJ2QcqY9PD9S11P/XDzyLykY7a
8valS4g1MesEcwugDItlLc6q13LZgELnbDXUG2OXSlxk/XN735bR06sNtHOEsBCuvmxeWJ0dxbUz
JuccjfEJQn/Qs+b4xJCsO3Yfs9rt629/b5E5Nd4Swk6SqkVZbobjLyvtJD2XtfKz7qL5KS704b3N
xb6rmjq+D31zOo7V0ByTqtkiQ1l+1mK9vCoQd5DxM4q+8H+Y/+W6luP0rDsMRsetfVd2xtfWHnbd
MB61+WEz6FnbYbBI8FXydcO0tXjQxrrVIxWWl7M9q82O+TXN84f2oMuV5aZSEntGqhX7rJaRa2HI
fON7v4oiWDD5MQBFrjHKX0sIndRJnT0aKQIfnU2wGlX10UAjDblLSpRWM5RHuS2rfaKW3Z1SOvHo
BmPs3Ofj2GlububTHlrt/qVo/fQUZXXxkmZy9HTbJVY+XgY/LQHZfMWeLO7aPjD8ONOU9DymVrJP
Jb3+lhpSvVEvuKLneN0KoevCZDyYreX0Lmwxua1Udnr2PxXln/g9uKriaH6EA8t/TFSvHL3ytybd
3V7byp0hsLWAqwhn+MQWH7Gj+bY6Kxx/qfyp+9/hO1V6yD7En25bWXHrCyuLCE3vrCKjeZGek/wU
EBwlpatYH6E9qYzUlbfYHMzF2/g/G/mfNS0+YUNrUVKJtfTcZsboDWodQIpgyHs/1aAObdpgd3t1
KxchTX3myvl0YRNYBhd9kCSAUNT0PBUQZfHeP2T6RhN37ZhYFoQeYiCfv3Z51xpp0jV8Qem56MrQ
QzPYeSQpCh9yJbWeCjVFMa7eijTXDg00AZchYTUF44VNKjtRm2T4Y+c/TXvHnV1l/hlWf+Lft7dv
5QaC3Zx6DBmLTl1pYWeyw0q2atLwppeYLAsC/QXdguax9PNqPw2ScU+FMnw3FdIP0HlbfZ5V64KE
T+TMjK4vnEVKmLWEbyE7V2NygGx9csvqH6sCB1rve9RX5ib8licbHrPmoQTX1AUdSlgE9JfHOehD
BV7OpPLgI1FPIw++c7/+YO9v7+yaY/JCo1FMMA/Dmfj/3wQ2eWQgKVZjJm0fGlgOtOCx3Ootv+LI
30ai4mtDQhosjcgXQE9eGon6QB+crMzPU/kURSg8BrIHcWbcPGuyK+fQHRWHrKOp/K32Ea0s3xcO
pPLOvjYDd4iRhPE1QJat5eVj9L4Zvirhnd+HD+W8lbGu7cbbHyq+sTe70ZX8/D5u8rMGryBdUXfW
DnOSbez59dGSZED0YYmxBfjtF94sd9U0TAlAG7X/lLxo5MKzkt5BKLr1XFwvRxDL8ypAmsZM/fLz
bKsOkFYp5+cRXVwFkg5J+VF1sSvPhScmz40BQEkbflKSD7YskX8nQOGQfO2MQyj9uu1oK8+44IJG
Yh6vJW5aJnH5wKTGZPoAMupDl+/9dymafPOvKHvg4T6E7XCXzWrCiO/JHn+VRvRcabU3mX+G6HD7
l1xfWvwQQl+2X4TyS8GEaqzjCuqz/FwlSX1ItBmXs63aU9KuO8pGrO2b0PT3ed5uhcMrB49lkS4L
UWjY1i/dS5vT2FTjOD8ns4TI77HqvDp1m/b+9gLXzMAQAY5TzAFQ+7o0k0m8EPJY5WfZSFOCYOiF
9eKxTkMv2srM1/bSJBA1gOeBvFbE1fnmg3EmWgFOyQcz1hACGQC8uv6s+SfYWsAZVP8YW4LnKyEQ
MHweUsGOBzx2iW6c7XQCGhLm57S6N+TqIA2/LRYWf0MqQkN/OT2m8MIFZ0O5GzaGQa9gstzDb20v
k3eGY/wWJFuO2PRPJzw2CrXM4J+0and+5FbFczf+LPpDsCX2tWl3cWH4cxkncYFdxzYP1uDssuap
CO+VBwc/KjRv7uCYmr4VkEjf9qS1CwTlTLpGotlCxfDyeGO1mPN+qvlUpDr2wiSPaWNSPlCaYqsN
suZJdNDAB0LVzTYvPCnUp4EBGmT8IgNiPyQIpGPH+D8U+cN8KJw23sem1UF5lFcbn8uVZJc41jem
lzpVQ1bNKdjT/ByYhqcl+ifH/NYOBwWh0l5v75XWdIE9zXB5fXCmHanGMD5E6pexTh99sz5O7RM1
2zv1yaxIOG4fwFUxcfnbFkdv6ZFmMYfO0TsPqrVrlLsgBBktSEoOwfTkoJ3soZQ5Ot5tw2K7L59s
9oSEnRKmgDwaizukrVvTkZKBqyo/dlHhFdP7OTsUaX4M3Sp23HpuNixe+5pQoeAowKFRZ1m2DqHX
HtUOAphznM7IO9fByXdkJMPC6u720q6vx7eGqJMunLrWGlVPWoBBvX3yE+tLACNIrdteLe9vW7rO
CoUlAUJEmUe0Ji4twRo/kLrStXa68Acpfef1aRZuBIorLnJpZeEiTWd2YWv2QFAshxe+hUrgt1NV
HmG0NxWzGxr1Xukg85X20Ag3bmnoGwWR1aOj1Ch4U4Htv/7CN6+AoQ+zNIodtZxPVMdq5VFWP93e
yuvshkVCxyn6CQZ5m9jqNyamRNOruJMx0Ro43xcl/uA0nRfVDzYscLdtrTrIG1tiuW9shX5b2WWA
rRYaA20/KaEXVPt/kbBdLmkRbNqBXWfZpBRnM/pjhzH1jJeUsoFkbg7JX3/Ml5YW1/jUJVlepioo
ja44dlb+GFtj7SJW5qog/vr84E/K+0kLNpDfW2e2uNKbARL+1GSB9aw/pr5+Z8X9zhjuSG2Qb99A
P66vkWvDQp0KEL041DeH1ihjAIbQwNj4x49+GSg7oiOHfyhZ5FlPozJseMn66v5jcHF8+UxbeqrY
VMX4gRJfY1dec+/r782X2964/n1D9/X/V7Y4PbPnGQ5hbznH0bn7bEj2x6ndD/G3qe6P83DnEOM5
SXdPGtEjsbJhfPUKe2N8cYbwxaUKKUJ5Br6Zu1HZJK5kJBQAawBObmBOXy1losYJ2snax4kDo5NW
RV9804x3ZhbnD3YrwXMlwSy58cvE5Xn5QuHUYsxLEPPTW1zcCIaWNU40cemE9jHSv6L8q/mjZ35o
Bq+V/1FRvbfL47+yiTI1lMC6GEm5dDInRfK1MUZuhsMkG3vf+dpXH1T7aGov0vApmH+P1ca9t7b/
sLYg+UsVgJGDxeVeKkrj9xl30VzmT6HjPLbKtL+9qrUvh1I2bVpRProaNx3kdOyG3Ma/rLuWT3PI
TmE3eIP8lPmpG7bfKn2jm7Lq0m9NLr4dbYYyMs589rH7Krejp9Q+kZ4CobwD7XQmwyHZ7HQHHtXo
xW5ewsn/W74aKCqQhfnPohcflRNUURvpEihU/WC1D0lihPA6NG5iZSfKFbt5i99BPBpLd1VBcJLw
w5llLMMb/f+Rdl67cSPRun4iAszhluwkuWVJtuV0Q3hmZOac+fTnKwN7u5viacLeg7kzoNVVrLBq
rT/IlBdNnyHr6anrfS/MTtRVN3KotZsL8iv6YACsqQQusrZxznN77MHWjsZ/eGr6uLngXhMYW/tA
rLrlYH4NhGc0NNjlC1Pug3CmjURiE6Q7W/3qeKlSeAqGyqilH9V/+uJji1jv7XW6UkHgFcLTlauZ
vgtEpuvdJ096WUuzXpyDz5J0Ty8uc+NPMgIZeb7TjpMyutV/fnSoqmM1eaO+a7qN01AsiuWwdVHC
hcwvyqyLO0brRm3AbrE8p+TfbfoYdbqLqa6XRUdVeyiDLQfdtXhIg/KIp1bBZ118zmxojF4KtPJs
j+1LUb/oRfSQp1/zMgTP6ZzGpn2+PcVri5Ssn0zrV6F/iQ1RSqMsnCKsziqOSe8Hderu0sG6T+tJ
Od2O9AYsKzYgvi3iiUHLBELV9cdU6jnJbURkAZp/K6TY8+2vsf8Q+xaO7tKhrIz7OG+50TbO09VF
dBl3cW00uj0LQk0Foms86Nmuz2xPchC3f2FWFSSaK9x7gq9BelA+IP5vFo910Hrd1lISJ9xiKdHt
Rd4ONrkjlIuuh9+bMU6nAz8jcYYd5O4YX20FbRlNeG0UG7nR2nmLGhPmFaA/f5Hkr6MlU59NzUg0
nWIQeTOV+ujbbNAlteY7OUYbcX6QbJi/ybSfjPTUVtbGT1gZr9BHBQrEbU2jdrF3Ez3NM3vImnM3
fBDLF6+Q6S5UHmOkPW+vrJVNQ5OKPQO8SahCqddjjfRQnnE6as6D/b6Vxp2WPjRy6+XzfT2e2vDu
drS361joaIH8B+NGj5S61HU4vKzCpMnK8JwG39W03yUn2/Yc5LFT1XIjDJvL8r2vbKziN1e2CKqo
5CAALXguL2YzkpLcMdohPMuJnOznXs3P0gTY2+rr5CHP1MKDZZd4ndY8NskcbdTB3nxLKm+iYIL8
mtBIXAJLwtQ352IUpMQ0i88DrEIv0TN/71RWfR8MgekmU5dt5HtvEiFyIAz+oECQ8AGtWmyYeCx1
O83BGxWq7FW+8m1s+i2qwMrAAGELBD/wb3rN4t8v3hBaYtuzXcKD5Pt9jLTKNacnOsdSpT8pW37R
awsH6BSabwqJF4+WxQHYd/JkG7nCLMZf6s7k+ffeqo7puyDZpe+ydj6N5evGWhV/8urQEXN4EXJx
9gVqL8GSFXNYjh9g69J4ab1oNHbm1ELH5DkdtYfOH5/lEX8Ly5v11yxJjrd/hfhQb34EF7lgDWBq
tWQz9k08l5PKJDfh5KbZ7EXW84xmx+0ob488MdaLMIv1MiVtnlO45ls2R7WokS0uXAebZyV6jnYP
SrfLiw/17CIEdDvwmxRsEXdxHhRqNkio6cNEVl9DG2OuUfeGyM3qLT3t/88IIXEDhUJD3FiM0Jnl
oM1nWIWJjSNIVKKLTg4Uec5cfFRiJfIAln9Tyunfoo0yTysc4DFh/gldKfPpz8dMccZCmBaJyTfU
vqQOx3yqGDMYjHsj2tt2v3eG2ZU24qydAQgUooylWeLyXMxt5+D81BR2eDaSsjl2hfrFGvRq46B5
c3/wAS+DLA6BOCuUWJsMBlMnr+bgFf+W+PwGCmoYUbkzyy72/mL2KBHyxhNKhtriwuqaRItGlVE5
8lMyfXOs0rNMr1U/3g7ztovAwH4p8UDq4iZeAodsIzBBfw3Rueh3oXWkrO3F8X0vY+Hxca7cSfWk
JxV2wO2wa9PJA1ZgHmE5QFC9PlMDPcpzAz3rcyKfwvFAKdn6p/Y9uXCH4k8FaOl10lf9HWuxPoYu
9JMoI5ZSlN6AzO0mFGptBV5GWCyOwB/VaZyI4ECzkuBVpd0GjGPteBS9YaExCdZgyTxJcXiwJ/GV
4Kp5o/ndMEovb/60YPtron4HWVwEslobkiwxjDB40TveS3LlwofZ3/7065P1O8ri06e+k+aTPkXn
OTHcqHverKBuBVh8b183CxgaMyICaoBg6nODTfz/bQiL763VbcsYGEJnsUMcGIrRRpNe/MbldaiS
zHF4chuSWF3vD0lRwkS1+RSVYnmVOu3z2N47zfeq3PgaqxtRvJxx3QXuseQZ9QZqBVUmuN+2focp
zGdHe2y0D5zqvG6Uhz6ZTrfnbnUlXwRcjGyQJys2ebKeFeslAERR1Q+DuUUMfKNbIPY8OaGMBwkY
U6R6r+cPDf9sVBszOqfTYXie/812ZvXO8e/n8tlI9fOkfaa/njxK/wZhSdV5d3uM4vsvv95l9MUS
b8IUbR86dGe5+aH1NmR2GSmLB3t4zaa/Od0oupB4AwdCn2YRywmL0Mh9Xax203GLZMh28OPMjRGt
7SmucKHXYrISzEWJ0wBqoxilFp2xgjo5Tnw/YQJ8e9LWljwUFxiCwNREser6k+Vt0xkYS0TnSJZd
HYPpr+b0GZn121FW3kjATTRAizoSTyDur6MMthapbeATBY/K3CVHOWAG7dE+wufFnafe08JNgUIx
O8v1cBl0MTRsw4xSNwmaTd8pXw6+7IJW/WIqr2YwHWjU3flbEjGrDwlRQTBB+CB9t4RwJQZOAEUT
xmdrHElzj1iyWVOEqmtI8/SZzoEbI+M5bFUw3vgViZ0HxRPOO1UMXqOLs7FomgoXdNa+xrkY6XQG
ukz1LNyvqGFUwfvpi6Q8Vn51rwqPRE/9J7vrq0P9Gpuf6JZurKm1ry1UeRANgxH4BoiiNk0TyRUT
rw4vlbAO0WzahF6NDCBy3QBKkZ7dCLl2oAryKXsF/OMbNE8ZxEkEmic+Y/Nwb+JNZ3UPaJVVoXMI
nrJ/bq/m1ewN6pLgpIphLo/vSOk6qejS+NxrCHlmpmeY7c/A791Jx6Q8qZ7Eda45yUPgf4uaLbbP
6mODuqciqkhgMJfo0rApE2kMmvhct+NJHp6hdv4b4adRYII3vLS1Z+xetiS3VyeYeUUChqIrTZfr
HQwjMy/7eIjPhvHZmf0TxtW5c9b1H9JdX2/6sa9dVwLBjc4CWSpVqutoqMk7yCH28bnIUm8MDxUC
T14VniJ7b971n0ftCDyy+NxYDyoVURQEbn/g1QV8EV5MxkXtIbEcfzYwXTyrD/qEHQxUyfzBsj6R
CpSm4VZb62ntpLoc7uJ2jkd7UBJ6Bee80V7j2DrmZXbX2k9+YXq+ceeP7wPNVdOtLGRjlm31ephq
35dz3zDMIIlcWfre9491tZHdrq4bbhfKVELUamliKeuFsDWd4nNSHDP9eQbH6TQftOHBmB4BQm88
39YuTMF2/59oiw83D5WZpzYj8vWs2yeGVXMOdltVzbUoAvss1MfE+lx8rqYMaT3gvnnGDM4TrPo/
FswSxzldDeQIcH0WMrfXX8bA5ETXI4fjTH/t0iet/JltZUurV8ZljOWVodWIwTY+X9/GhKgrPTzJ
D4WfHttgOpX+fC91zSka2md85B5tJ3zfD5hapeNOmqejplT7QLFf5u5R2srz15Yl5A2N4gICjW8U
0JqkkScpCxL4/vWuVo6ZVXjxFgn1jVnjryn+HeXXTX6xx/XebwzkdZKzUt9F8U9lDE+WfXLY7+PU
P43ILoWm46l96cU5WCFtOIWKl/kTZqOlm87Zp0Gy3Lxrj5pfHOay5d2mn5JK2gdxvW8t7dGR6we/
Sj86ie/2TbW/fUSt5G1wT2D3kRfyiFjqm5TKQGsoa5GJK2fAwmioaKGnQi7dUvNbS2lgDtPj4z6n
VbpMdbN21McR8aaz3Fanwk4fmxqLuL2D3EPy0mm7pscwJbV2t8e3sghY/zDx4RrBWHuzx6a0Vs2s
ic4BFe26Dw+aCaKjmDeqWBthlhn2FOhJ02UtL5b2PuzjncAXtYir//lg6EvwzkP8BqMccaBcrDU+
ZKfEwJzPDetn38mvm6/vleVA2+N3BDHOiwiV5BSt3vA2Tuf8HVrF95k9Hup6+jx38uH2YFZOdEwL
0WSlpkuqu1TE9usZ1qzKQ19N90kf7exJ0fbpOO+6eD+aTXrscd+6HXLlZUdInpaCU0i6tXgHRQOK
e4rD/A3jPgcpVSfDPu7AZjn5ieLPxiWyFW1xLdI9wWdPUqNza83j0Q8sZydlDgj9bHztDCxkcefd
ejqvZByChwxejwRWiBlff7+m1Es1KHg5V7X6IR/CgxL4ntRKp3FW9lUpRaI8KI1bwh2rywZGKDeN
4PQttZ9SNat9ozGoCsXDv6MxHx013A1JWngJvfzbH3Ftq8EQhjXO4qG6sngDylQedTvhpWnE8jEu
7ts52WfVRmtzLTeG0PE7ymKrDVUPVHZmIkO9O8KUPBQ/wv5o2mdF+55mx9zCNcgM3aCZvOZPvTy4
UhBZEIor+KJytSyWKaYhkmlUtOG0+XUOnv8cf7T4+4sc3NL8pu0H/n4Q/TTk75uHiJibxYOZXQ2g
E5g5t+9Syqe3G8uZ8NI+N2X1Iwuhr46qsyWov7bkLoMsUrTWyNLCKIHPRcodJdUk1NlPT3b38/Zq
W9vEdENR8kHgDhr8IsyEV2aedoxljM9mPR3lQHJVAFWw/aR4K2P5hW97M3MX0RYZYZhYnW8nlNfi
cEAvRvGLdjeFgQKHscXmtFP7fSYn7acCmtVs1b1ANgzvuy43doOSNbshH17sBGfx25Ow+kF//6wl
RM6e68ICKkjVLwokb4AMeUhqud6IsnZ2gYxBo5mTi8leLMu+y8e27Sq+aKl/LNLkII2+G6mDa3Zo
NOtuqer37Zai5Mr3xfgB9hJ5ItJ4Sza70oaKKEFwcuH80PbJu6Ypn7oOOkQrIA1hcLo9lSun11W8
xaVg2dlYVRXx+MpuSLfbCh6m6i/O46soizMyhNBYhApRSudBH/Eg/omSUmduvMlWx8IRBZpJzNxS
f0xH5TWRK4qXWN6dUiO+U13Z3lgUb7lBCuLWmAGhbC2jE+csJqxDRdxMdA7iJu7iQx5Ed40UBk9N
W+ynOFLcKMmLQ2EVP5M+Sc6xWVEp1oIvU63Nd83YbWEMf+EFFluU34M2JFJikACWBQwzMCI9S7l+
Aid9l5vVvRz8KBP/SxQlByc0XbPUjomW38G5g97j8ihy7fSAw/rRShIh/v9Njs1/bi+q1UVMDRdP
dUNwMRfHBraZZStPDpdVWdz3qXqS596tQuNOQcq9jovj7XDm2/OdW0loZwFTEb2H6yRDiY3Wx42D
zA0bengzwy7Vvmr9Rq135dAhCnkaqDJQBUv77qrR9bibKYFi293hfGNYHgTLrRrjShZ6FWVxvgNM
sXNdRVCldu4te/D0Rjv681Mjx66BDmcbbSQW65/q96gWn0qzmpgcO6JEY7TvYrN8SdLvZfokm0hA
h/VGBnpzcFB1F4lEptQ6D3OqmbGmwrxP3Ahcufy1Kx4TNfQ2n3i/VAPe7A3AL1z9WE9RibpeGL1u
j0VdEc9pg2gfZ1aFhUpYeFOVSO7U5/GnDu0QPKGSdF/FANsDu/o6as2ArXako+7V+GjuMvV6W/2c
RiqeQYgwxRz1mceic7x5HH4YaYOJlZJ/DsMp2VlZ7L+jXGS7TaghiJRMPpW2OZo+O13pe70ShI/z
ECg7TKATr6xSpCyrHvKMMxaePprjWQnBvOqIwO+VYJDcXK9NsKaatnGQrW4aUB0UPYHJoBtwPTds
JrujTBBD4HxWgrM2nVK5x73pb/bmRZjFejb7tjaLiTBB7O9r7aUeLC9Qn8b48+0zYPXs/x1naTqg
Btqk+SpxLHxExgjP54eCmtztIKubhZqEwcEGwHB51urN0LUQeinD1R+cVMZgo4OpYLvWq7kFp1wN
ZcGZF+9q1I4WnycFBihF2KOc0VzRQBrkjeVmFjZw5X1l/s3JxlOJdyiccVBp10tBnfvM1wfK/l1H
1tokuoXNs/9ye+5WP9BFkMVCwKY+qy2ZJD8f37fGq1Hcl1G4cb6sThr+TMLi0oZQupi0gJc2iQGZ
MQS1cK7dOVVcKMluIZ+HLZ+3tfoRplPAijFBISEwFrdOUKIZM3O6wLCPdfSN5vfWUMnHAA+WXTB1
kUcj/EG3J303dWPpjrZS/sWaF7VEYD0UU6knXX830w7LPKnpl1RBu8sT07Xyfypt47utNb/hOjGb
WFLR+Fs2v7UKVG2IYN65HN6lMpw/Xrvntn0au9TN1AolXrhPhe5pTHiSPcedfRiM1h2NJwsvuj9f
RBy49J4Bpoq9cT3irohNfwz5LQpSkDvS4sor0vSxb7aUMdZWKyR68EQOvHOejdeBkC70VVjg0bmf
1dfZz529FkndLmJf7G8PaeWVweUkBCEc9NrewmyLdgxLC6kxv0he+rI7l9NjLt+Fs+o1zdcifJLm
LVO2tWuYGfxlaiwEQRezaIxdMtbNyMMmCQ7ZqXZyF2rgFKiePwWuvwUiXLtpLsMtlmmYtYVaKwpP
jMi6U5zsEwYxVKeVyq3l6O4vZvP30JYGAL1agKvrGZpdfAb05oYD6hMOZm1IYDxr4byTtxqIa01T
wLXkGBSAACov12TeVlE8RzKvjvFgKAmW7rTuPtjKuLedzE3jXYhf9WMVbXED1/JRiNPICNJQEFi7
6yWaK6rZ40pCkl1FwU8KBq0nrJL+4oy5jLJ4BKPwMw/9wOjQLDmV2q4M48PcbknGrS2RyyiLR1WW
IvLQYYZ+ttTpu9q4mjrfQ9HwIn2rP7K2sen8Q1HgUuXVtLjrGhZHqMvkuz458anJsn8ALckeMrh/
UaSAiUB+BcCF23opIjFWdtb7IvMxZ7vdZ3MS7tKm2iLvr66C31GWJWR1CixJ03mVSNorYmWeZUgb
Z+7qC5OWBfBfGiX2GwXxNvcTRWupbBnV3rGPQXsoXmTpfRUgC/HOaV+78W76D2ScMX2Ng9xLZy8r
7tTm6fbOXrvbEWbnkKTZwGoXS+iiE6DNUtdaVQkKKrmLhuAQFndV9L43p4MWbuGT1pYjCA9OSKhD
QIAXJ5Zk1XVb1rQCej879o33LUsDL+rNjZldHRIK0zDOYZgqS82numrNFKdpgDzU+mf5bBlfk5oK
jPGt9k+3Z29t2WMnifIFyo8ie72evQzHrzARiKt8rD+YlfEhLNqTIb3+RRTqEEA4gEVBXruOMoX8
1RZU+Dlr0Y/gYTV8tKYtF/vVCgzsRrpOv8SLncX11Q2J3IwpfYyx3leUNDSkVA3nU2LaXpY7bjqd
nOxohkegr26u3Uuydbg9zLXlgQoKCqRAc2yEh6+Hmch1rPYTk2nVcQfoyzlgNzPtIMDXbiAF4QbF
/W04oWpFKiIwefTlF7M6d5KflQ6ZcztWXt/C4aoGLGgfZKPcuD1XI3EO02iwsZyyxCq62GNz51hB
VYPX6AcqKWkH9liO6v0IEMb/U7cRqkMyliZQYUCVQQdcHvm2VOaNQa6eDPSkY0WLT3mRIcpnRo5r
W4l9/NOPdh1vkdHNQtO76TuaGBIgMuenlv9k/W9Cbd9uNBEGITf4A7wNlpJqbV0FRa+DC2F8P+iw
P+VN+l4K0i3I+0pDCLE6qsTcYxwh+pJH5Od2ZucB41HS3FWD0LMy2TVJhKsgJmdEGsmJT2kDiKP5
0ZV3bWntb0/oSuLDLxCqTKg/m9obNR05b3SM1lgtabRv6xI7VNKteBdUGVsydH099HrsavRqb2w2
79emGVsGXnpikt+YNBsWoy3HlkpSJ+2N+mR/KwHHUdUBvroLp3/HaVcZvQfJWmMmugRehX8fZ+qX
jTkQSdZ1hYkqMA9NcJGCd7j0g5WdrBj8nK8Q5C2QON1rEKkek71oApr+fdfjVN2dw3njobv69al0
ItiAkC+ozMVLF/N20JISu0eXDFeu/0X8ZR+G41F1xkMXFg9xmz+l0UFVeoKn34182nLheHt5MXKe
SAIrSP96iQity96v4lDm8TkN71GLPahO8w832hfUkh+aXv+2MdPilHsz05Qn6IEi1Kqpi0O3m1FQ
cvB5PNdysQNfcR9JQ+BOpf3BeLFjr5G/1OOdAT3QTeR/bsdeHarogILYY18vaYEWR7rvWwpbLdzZ
OFijOIIxuCtFnVdttRHf5nOirfA7ljiiL47gzJy1YLJ0iOed/W/r6G6kSB9uD0fM1JuZBOkoZBKZ
zGVpacrrnmcsX27mgtRaaW+Px6KHPaG8RtKDLXVuUfxx+sGomD6ssuCdsGCvR6WZ8ySHs8nFYrA/
zO/A1xW1290e1+pnuggi/v1i6uK6KGe9tEiFM6fYx44Z7HtHducmid3SakO3rjaFkdZuTHri8i/I
qgoC/DpmHWN6J2VGfB7Vz7kcunby2Rq/F/Q//3xsEHGp82io7pExXseJoIeUas3qHxnJjgZxf558
o8dzro88dUj+A1qqbMRcqXBR3qI2DL9C3DRv0gE/7KfMAXU4YLXyZZyezBCMShR4Wu54Y3pvV8+Z
tUFNWptQnQYnfkUsE1bn9UBRf+t7zVbjM9IOkuT5McUl6Ukvtoy01hbLZZzFYpkTE7lnhBLP/Vj/
IxcfmyQ8Ol8gdx0myXc2En2xCpY7DhIqrWRR6DHtxdfDV1gd8yFLztX8fQh8RHJHt5Q+dtK92obe
NL7eXixrl+NluMUcltyJNMZzIICD4RbDsw1NZJOltnaKXAZZTGDj4CeT1qLF2TuA8Z/8Id0p47Mx
7hx7n+DvKW9iYNYu28uQi82WS+041jkhg+KY16c4+Awr1O0p70j1l7Y5KsbXeNafb0/m6oK8+HaL
e6eEYTZmbZrwSIN0oHywuOEV5XHutpoLb1UjhGWyQxdXKCGS6S8KOl2jJn47FwmUlWNtQq5oUzcY
nMrlcn+cpOgYGeZ+xKO3Tu6wbTwo2bwvPhrwIWa5eCf73UaSsbaMYGbh1y5AcW+8FkYlbQ3JqJPz
JD9Y+gsJ8ybyZ21yf73mqWJju7Ycso5PdDSmRnLm/eQq/U9B1Q4a01WVrdldW65UsalhW7iXwte5
PlcQNXekajaTc5G6engX9Mq7Ng+wqE7dOr/X5uTTpoS/+JPLXS+IxOI/Ye2weHH0ljbJjaYn51ob
3ZgMfbPBuYLPEfxNcZfzMOS8XBwsde34Q1RRj7eDRxOf01h6EMjeYYd5xPxOKVtP1qgKvgB53DfD
oTM3userQ+Ri/yXTIICa17NahdJYZgE3RNLZ+SEspZfc8bfA72vrkPfF/wZZ7EA9jKYAEhC5vp8f
tDpxa2v0tmmYG2F+3YYX6UPQVE5ra6TyaaPeBeMzdZTT9jpcjUITXzDqAaMtk6+ydAZbyTQGMwPi
yhUbQaFc+SE53RbZY+3S4WENwBmWr8BfXn+b0unoOdikJqWUegNCyKFDG0o3Qp5kjnLsmkB2gzLc
kN1a3dFIBUAhZDki1HgdNYgMqsOyuL/ru0my8E55njs+V/VXwxMqGlDhZIgRi/qBxueqczE8ID+n
WLNOMGqMmKdBpB2yYkLqYisfWv10FxEX+1kG6owbBElslUx3WnXsJnRtjI38Z/WrWbwAIAgI6e7F
JSBciPy2Z30k5ldwdc3B8O+U4XNVcvnUT7evttXdK4q6GtU0m2Px+lu1YVpnVFxpyVpD+xRkqvRY
ZFW3vx1ldUWA/sJIhKX4Rr+/N9BbrUKb8pVaeRT2PYD3SEs9FVsW5traGQ9FF5M7RD8EieV6PDIL
flZJyM92M9jfWikxdpOPai0d2fDeFyjjeA54rwbzOa5i1YOMErq63pnvyl7aU2Izd3Ka6adqVF5C
SbFgR6npAbeP9E6ZNKgBfjnv8F7BZ6YdjQN8Etm1I0otxZx+6LN6cK2kC3d6qJaPfczvCMZOQd+l
jE5jOkReYQJMkAtz2tNTTo59kYXvAv6yq8W03B3Ishs3uNhsyxtIqD/x+IJrRkpxPSEQoyu7MGbh
M5p8nFr9I29o8zlNcIqtyiD8Fkr1lrXvekhhKMC7AYjmYv1GmZLIWoxTTrkrnOZ+tL4F9aukBXeD
8XJ7Xa2tXvQCHBC9VNwgclwPLjGAsjcFg9MrO6KVmHyq/WpjAlefQHQdflEQIKQsy3lUOWqlkyaM
f2z1NLZfEqd+kuluO+Oxck5ZPrhyWrld9On22FZq3JzNF3EXd17EX5V6h9whLKTSHeTkZcaU5rE0
UCDPxiB/DvIgRkVxmHaDbUh3vqp8zQNF241TVt7RcfpzyRl+EMorANyptqEteD3bUtMoLe5brOkY
GGp9l2agwbN9x+hvD33tuCDdxoJaxoSaJ9N1oCjUp8RprOSMNpBMGVFpW9f6Eb7ejrKaOQmUCMwf
4SO2lIZLDSuJ+6FPzr31b72nEJLq3Tcpb0/4PqDiQ3lnsh+MHsFPlBKs1O3zLfWgtZOehzr1fM5Y
0FaLzdlrPbwX1ee0wpEzhnxVo4tSVp8nTCwbk2Sx2JjZtfuLW5mHNcR4EuHFcU9pIdKVDFMnJUIr
w5Gj/0Cvvs+Sraf1ShyFGxn3BdpaeM4u4jR6b+Wm06fnrPwJzAfGQDls3JIri4QWEyh4AoD3XWpD
BlGS2JIp7IJS6zD1DwLo2siv2yAfcWUsTlDRAMQDDiMz2riL1Uh1pNfCho5WHL9Yw702TN5MV99B
CVYOd7m5SyOvLvZDigXtv3+R+F4FFxN9kZGiCzLHJfv+nA7+sTb2g6we7flweyesHNhXQRZfa+yQ
1zRLghjlJ47tTPogj18Q9XY23tFr7QKaj6xzHhsGzoSLqQx9ubNSCfZ8CUBZc1F69xPwre3nJt0H
lVumrmVmj5m1AQpfWyqXYRdJgWpKTWpENMit2Dq0I2iwZFTPitn9MPtwS0BuZU8zRsQ0xRtekLyv
v5jJBws0gzEmqnkXN0dybSUPDunJMQ6NdfzzL8c9S2rPpkYdYNEX1CPfN0qB4Gxwf4+xuOGFu2+K
50geoSRv7LjVkV0EW3y9LEUOwO/BTWjh9N6wmoeg+2Za/S6qK5yzksOgbyn7rH44ZCuB7Yv+wrJo
Zgdk/mUOKjFuaEZOZdUeOxNAX17rihsDzjrdns71eDzLcMUFR75EQTqxlOpOD54vUO6+38UxR+S4
Zc6ydq9T5aHbKcqp5MSL3SZHY6A2VsGjTPkslyXeD5gsRB/V6muo3w3dXaCGbpr6JJKvlX7K6i+3
x7h2NF+GX+RMUx5Nc+qXqB1gKuGC2sP6Yv5Iz/fD7TgrmTjDFP43PD5JXBebrsSCPAALADZS+6bL
xjstbk91hor1j0p5SuNs37d/bO2gIFJ5EXKx9QLwDfRpAEMCWGp20Pxe9Za+Z2ZWG2NbOzAvAy1O
5UDLpFnJ+IRTXB9xsNiVmK21Nn5omlm5EroGt+dS/PDlFXQZb7Fk5kjyQWWKdQnXKdI/dPZ/twOs
L4rfH2uxKOShcxRfBCg/GV3olcVH3dg4hLfWgzhdLm6yKgYj1Vesu7xDICmNnvWu2cnyE+RPLUmR
kPmphVsVv9Vh8QjhxWkiOmAsFoRfyYk/K6Js1Fj/TH6feL7iP4zjFgl69ftoZCGCHSnA4ddjM6rU
sPNWtGLHF7M7ScbHv/g80BfwfEQvCXXS678fhV1Bsk+7boCGlhk0fmi0y31xuB1mrfwMZPB3nEWG
78tTIpkDlQdJIZR/yBLowWD1f/LAOA6WStep0r20tr8BO2zdvHkyEvAh6njOBHUTWPftH7R2HlN0
FmUDwTxddl0lxCQlY+b3xM5LU/7TkuLpw5OebOQlq8vkIsxie2WBObQQqyi45HswsR6eaV6abnXL
t6Is9pg16lMeFgxGQ3xvF0nmcxflvbtJD13daIj6sVZ401B8vl4srFB/ntlLCMz4zrt4cmxPyxBf
rRIcKopuqI+109h3hVrtJKXeGuVaksDdRlUT2CNSzIskIQ7pYGgZXco0nfa11d5FRusNTX/Iyk9q
cyz+nPAnKmS/4y2uGWeEr2NJxLPQK9KlxCsok5nll9sLUczZ8gC+jLI4SIqyUXIk9LjMzJE5dB7m
xnk02/a+d8pTnPx5UY7OPBwGZGsFuHdxnIDdc6aY/8+1PstekQWjp43KvLs9prXCBnUh+BCoHDsY
Ty3ClEVBU0vmVKmMApfdk1TsatWr7eE4m/luStMdvPod5LCNY2ZtV1/GXWy3Eo0ZCTgAqNjsvdMf
26w5OBBcKazdHuDahruMszg1JWfI216MT21SN5Z+yIG8txPF/YsoCKoKPXuEspdvmqFE5H00JLrI
TnkcAC6bmb7dal1dgBdRlsvcQZxBnhGOMZTPJrI8LRaGQyrvi+m10V5uj2g1FjqqCK5BPAIgfX2A
SEAr9Yli2pm2oIFSPCIvWhLJO9xr4yNpj0EmnjTH20HXPhYsUXFocQMpSyh7kPsKCwFbckV/pcrk
pT1cuL856HVSe6EHiDj/EqrlM1wctemKj7ryvjfk90FrvB8nZyM9XB0LkDghb0T1avkqCwZt7Mq2
pNcvZwJZg0IlWv8bfbfVIGjPQzxCDp4hXX8lrdfpWMoDY6F2Vb2Psxyvj8i7/VV+ae0sDz700Ll8
kU5AIGexFuSp0RtLi9KzXGN5nvbz4NWz8k2ZCrlxZ9/0SRAySslmE+5Hv7M9ENqlV+ggiOTWv6cL
U3qaNeXHWB8kIIKm4wY8gHa9NqM6MvawpiZt/nT7V6/dQfCAwYnJXIPA066npu3jOOhr0r7AfNd1
L9DBH9Wmd51eqBq9Dlq9vx1v7VNAcoZFKeTqOUmv41VyUBSdQgs0wz9w1+PA8k4DpOA6dbxlibIe
CnqwoLPKwGavQ83p0Ckg07le8axrMssL0UhytrCVayc0evH/G0WcEBe5eq3RH0l1ojRqvrMTxLan
1HO6H7PZffyLqeNLmUweAZfgqUZVUA4Xanht9MNAoD143izgrQ4GygC1O1RM6JVfD8ZMu2pKW25T
I36ZkOS0UOk0nefNTGQt70JD8H/jLDak7jSJpM5ca1mn7Y0y8nSp8ioJMZbR9sJJ9hwEmMZwYwJX
b3F4LEAoYGYID83r4U1RYDTTwC03oeAcpo8DsmJB6Y39cDLzCA23f9XA8pD92ZJXFX/4zdFAigf8
lPQcb6zrwGWhxvjUcGKncYxTwk8MXf7iahUOMf8TQWyGi2UI6lmvw4ZMdvRf4PT7OO8M3efbC3Dt
sgPhQrsaYCcQg8UoGur/UySBGExK+zAXgzvqj35wtHTQrDjC3w62OmXgaKh9wMEAxHo9oNCEBB5M
3D92IONIneVPRZFuUAV+KSssvwt/mpSOViun0iKINZr10NYxbRrj2cGHEQnJJro/jPYPSd23xWf9
Y6x7cvrFr/fx5BoNvUeWy7grUXdJ1Pxwe8hr8wtJkwWKHDyuGovd10ntPI0puLdezvd59qz2xW5y
EtfOnodNN9G10xE9Nw10IIYXdASv57fwEVVBnpUleYePuls5D9BqNr7h2jYXm01YJaHetkzOJ8Up
/RE6+7lrMYeKAbpn6b6sZTfplZphpTstox1sSONG4LXFA3xJ+LMxj1R9rwfXmkmrVDRWz/KQf8z5
ZsOY3P3Fx7oIsTjCkg41N8nnISzbHoK0HxXjIdbqQ46B9Ghp3v8t2GLnZTYkL8kAvaGlh2Qoz3Xg
anV0CPTxjGrDRrC1lOBy8hZHidSNShP7AioCt9ZI552JuEM6ZHvLf9+k+T5V1f3t4f1aCG/2IUV5
asm/OPWLLCQrnPr/kXZeS3LjQJd+IkbQm1uWa1MtdctLNwzNSE3vPZ9+P+jfnamisMUdrS5VEZ0E
kEgAmSfPAQXQUk9pecb5xZyX/a5Vcu5HaqQrnwu7aBI/c5EV89VeA+SXaG23L+dS/8vMO4jgY2gQ
Kxo6ov5vGufb53xO44ROijk+Vgs9dmXQjD9Dr8lj32kD9UM0OXEgWh2C5z7T3IDNPTTxk5Jm08YL
VbrR0HoH9Qya215fQ4AspWmPWvQ5RFCeJ1XY3Y3aVipBasSErIviPujqNbN2EC6hOs+EDiVIfX0B
oF77qvn99jJJdxXgZpG94y79q0h8ccbkSlbYVgqgVB+D+DF2lvlQTtZ/J4gDHueomHFpBkVY6Hrv
Jq6Xxih38nzzPqbJGydq/C7aOMmkI7mwsQp+KiqDZhHz6mjHHGLdslD8Onbb/e35ksVzwXKHiAhA
gN/4FaZ5jmY7A0SZxfmMAHrf7jKnWO6VYSkflVE96xad8rdtyhzh0qb4/WKNtF4tkrYDCVEX43FR
q6ec3FLbTH80NFq46fankLAuWmtx2zbjCOwgMo194Cb7OjH3ulo8e72KsM4G8aNsUGRekJYHjQqb
yGpQzlSEYdbxsqrLZ1DoJCisg5KUh9tTJ1sumGYow4OI4gBeWalio7DyQWHqLLoTaZZBzLDwHgc1
P1fllqCxdEgg1iidCfDyb8fvEvNeWACIBAjwauiYj47f238yogsjq2NQse2AJ6nO+VtOu2RAGiU+
LgbdiYG7N/qX29MnHxHlKzCGoudCvC0uPK+c6UWoI1xiUBsBo5/ixh+mP3jJ08X2jxGxhhdGktJL
R7h+IAWGTiNZglM8WHtLjTfce2ssq/NoyJe5DRuA1qOV7Cqafdy8PcVbzRuyKHQxmN9ZZy0EkmsG
41rtbuhb2PE3CknScQiOGjaPqrNVr6fLGgOrDBzh0gl0J95fSZLCfLJ1zZNasemNosFYIGZWb3qt
qDtkvBiHpb4WzVNIoxf39Y0r3ZaR1ZJUcQa3YuYC9xfYd+tJiHlsdmkIH13fQ8AZ06kHxkn/XYce
KQ+3zQEZ5dFno38tjBOCfvWWNvuWldXpo81uHEVjRDjTnop9k2jcbJ6HYWM/yq3QbAUMhwzIug+6
GXhMoIWQnVuruNOjh7TzjkZ28srvt/e9mPjf5+xfOysfC90YorAqzc5CzU33dmqFssMIbZ6DBIXx
VwZdxOb5LWvoFKwGHDyaOFvV1SWhyyFZRRg1OxfL8yKwhjCkKe191u1+NbCqfmv+rJYPNSQ7tWEe
bo9YmkfgoQ2cCYAuoE3hqxdRyE5VrfUSsr6VGUC3rWYnM57fOEN7yEE2zW97K/SBYnCnLDYCk2RR
KZmiTMQRBWxmnUFfIi2ap6nOzslo3fHON/v6mKV3RXK6PUS5HZdCMNQf8FWvRlgvSpXUWpOdXVP5
OJnt92F07os5fCi5527sbMm5y5j+tbWK6XqdWnPpYGuoiYN53A2+biTPTZa+pBNYoHqL0EcSd0EI
iH5wkXWmIHa9fLlh1G1psnxq9Hlxet9NjrdnT7IlrgysRpS5WWtMHYf7Ajl8f0BC6hTm9+4zqIuj
3bQnc0sFXT4ikjy0H5G5W1P2Vk1naZkuzqvQ/qno1jMNmB9uj0lqgv5pgISI91CvvJ60qVWDWlHZ
5sWU3w2udYymDczUlgXx+8WuQjvRC2ooDs8utWsSnF1QbXia5AwhFP47hpVXR7Ft5CB6srOtv9SU
C7PmBxn7DSOyxSd3CrCNLKqA118PQ23UwSSVD55THUQDCXrfs3cnpGeFBJA5vmiz+t7So7vb6yPb
sZdmVz43zV02FgDAzlHwpLY/FZN8DpRu4VYqUxb8uLb+O77VaT+R7klsnfElgkY1KHSIdzu6GQcr
fs6st9msvZ1j71sxmjYFjyDfeAtIshNX5lf3gFAbelOvMN8Eb5fswzCO/uL3c4VIMhK7wYY1+ayS
IOP9JqhgVl4fD22UVQbWTMixltbXzb2SPRTWFoxb5pkEdKSbABvzoFqNKouc1glFXKe/goCUOp8d
ki9usRUopHZEV5/orWU8a+esKGJDWZKdO/ejG7r73rsfq602ANlGFhL0iC/TVUJr8vUO0GalCZSO
wRiKUuzzmmyVklhbsjWyYwNeWe6byJeQzF9t5rkr9FKDEfTcavY+GF8C9bnWHpp82Otb2ErZgAgc
JNkcFTGWNUFvroyFk3dadvaqstmDb4dfukznjbybbG0AaKA9DKyIHbbyNWXRrSEOQGkncTb5RvB1
0eN95tEmfztSyCYOJL/xK5ODxuHq7jQbmR11OqPJtYeqSe4AhNvhSVOdnZduvallM0ezJeAH1ol7
2tqvjTitF2vIz20dHinvimzE7dFILfBeZ850nb6A1WgyXeEGGhHTBVGNUs1+sVU9lsUAhJH/sbC6
rufVMFlGmlPXbb+3af5Q9K9q9jF0so0ILlv/Szur9U96wxsbcTqJkYgaTgNfwMaDUDYWEKSgxNDU
xtFWs+Wm/dyndEqf9cA4KQ2y4G10XLpvQbnVcCi1BNEnAHZynuYv4Z2L07zOy8bpNSKNoX4q62eP
e3lsxL6XOxvuLJs2QPJA5H9xma8rypHXBWh4TtnZ6R7a2LhnbdLNuCnzsksjKz8umy6tko69GdoW
V/uHtttiN5MOw4A/jX+IR6/ZIxKzD4Z+wMIIq1NH/2dr/dxsl9wysgr/Rqgptp4zV2aMUmX/KvaL
N47721tyy8rqKjKaQ5i2NKqfqyIs99ngOrvJrVvYKRJvI2bKYhndT5bQPRQ8MOJTLrwsUwNPKZYk
P3vNYqMp2Yw/2rBy/ShSlZe5KL4Pdq9vOJzUs8EvwNgmqE7XeUJopml9y9KcOI1oMt26TQoFYzHs
7fHn7YmUWYLsTscrUHf6TYkjViKlLgt6xzQLMY4CNskXCF2gb9joQhbeu3rCg30UDYggcoWez2oW
h3kqKivPxYNoGh/T7+X4CCpk1xtCM3W3mWaR7Saw7tT/IaaDEGkVUWFimAvDrXPccPYX2/T7rVK1
7JZI5ZG4Q1GJs24V5/QWwtawYURpHfh9Wh8K+0v8FdolFxWx7R4u6aWYmpmoXkGSySa+nsF84U5Q
5SX2gva5zaOXkpROqMIRn9iKP2V/hcXrGB81uOn/u4tcGl5NZTPQypi3GG6j5oQkmz/HwzHIX7It
nItsU0PPIJDFUCcwp6sRqtUytcAggS4zkng39w9D+Hp7MHIbouZDisPAzrUNw0oiF5htTh9EuByF
jOCuMZxXa9bCw21LMo8XnDl4CIkUeESuLUG8WWnFgCV36kYwYdrAzdEC9+E1kwqFTtg99YFd3y11
p31bBn0rMy8dqWA0wGW4UK79pQuVzCWjyrK51c6Fo6RcduYWAEoWPmhj/sfIyjcUdyRmIllyjsPx
FIbTfhxeYld/3uwvlEVhG9UqWlfg99bWsKEshXCvtgJ6XCPEdZun1oVGWFX8w8bBIrNDzBDpTKj0
7DV+x+rstnAHkzilh/uo+BjUr2Y2HLsWjqBh4zYmIfLWdfi3RCnDASCxBkAOeTzEaGWIxt3+7Aw2
zBNNuXMLNEK66DCDIQLCMJ1G72fapsdo1B+63vri6dOuTreIQ6QDh53C5dCh0dlabQw1GMZeT6Li
3KsPY2Qce5QWnOKxs94Ho3l/e2tIbHENIa8KSzJ1qXWVN7am2a1V+GuVyrPf1rMK61mY52jKgmp0
2ryERavMNvajJrUKBkcET5rTrdWb0cqdLjbCJj6DcNsFn0rrmNv+5Pm1/pZetoNnxM9a8pQpAx3k
36aRJ7/2WSv7Q0cvTLGloyzZOAaZQZSDYHugnW61cezRU3prgDxX97pjcbTayLeVU1xvtRjL7Yhk
LhGI2Lo6NQrLitRCh8x8CpL6CPSu9dH7nA7gJsc7sKL1xv6RnLtwV9DjAysxL8z1qago7bh4TPR5
7kH+L2lQ7PvJ0jesSGLblZXV7NGdGDt0sCF9PL8fERON4mNhZxteKjUCI7WonwHqXWfZxsppI7MZ
UedripOjP+cVXf1brKHS9bkwIpz24nZZ5QX3fHcgywUoOfkQGD8RRzD++5OMnI/gdwXmBqvxyvPh
w1sqzWEkg248pOrh5zLv3CbdSGT9ulOt7nhXZlYhJJ4t1BoDqN7DNNql2kNqv41N5VRZ827szPdw
4kCL+qIVH2f13qOh3munfVC3e1N/Azun3xy8iZ7g7yjPo4/aGHfs5bOStvflmADGeWvdA3Y49JVy
CNond0veQ7baUMEJWRrg1fBLXC9EXurh0JlQCCv9iUN9l6bcGTvzvz8mDNEbDHEDqLjfEiNTrpHf
FlYKYxdkD94Cu9Zz0H02nQ//PcQSyMGBklWhYCL87sKvtMmBnbsne2pZC4gGN/zRdLG+X4JcOVnQ
pOxdIaVz26Z0Ci9srnx5iZQxa3sGRzDf2fn3SXuI/4C7hgZWKD8F67gF6u96XFY3jbqe0fVMmtHv
8ic6CUvnFB5vj0QWxUAuEpp5KZPKEHf/i9kbZmgHY4cW9bgI/Kz9KzJOtw3IqovGpYXV7VCZhjbT
A9G9bacnsqlHe+r8Qf2Q6fVhyg0KRg+N9WIOe8cp/WL473UQrLu/2ggAjK0zJ6HZDGqS0THr1CF9
BFlR7SMIXTb8QSL8LP44bz6iJ9A0bxWm7aCoOSMaGgaVo5V8gxntQF/fXdX7qW+2MYJTjk9OtZj3
0AC8M8c70rh2OhxBFiPrtJ8381+yK8DlB628x8unoA1DkPQOPAANyKhJ2026szORhFqmjfNDPnzR
24IPwexqr/agFUW5GvUFa4wGaBWk+4Ve8jT4ErkINT4ZT8Vfkw6dyXCEsvk4PWnv1PkYaoKGKUPO
6rbDSUd+8S2rvVkns4LqKytu23tn+XtUaOAv70rbr9Kt6pSMyQVkLzwuJM2hHFk3D2UGKW5rpAEj
UF+KxAVb1/mp9qTUD8HsHIMwRtFk73gfqvgwVXezaLgfh418gywWXX7DaqUjqlJmLrjj5jDfC35b
y95tyrCKTbo+8Hjdgewm/+wB6bgOE17czPW00C4B+w63HV1/aIuHMf9LNc7D8N0OtooE4u/9Zo87
MzFWPOrWBDXWUhVeYTGx5CHrmDRxhtwlChN0Ntz2FlmyASo8hANEfoO7oHE9sjCpAoWSL+3h6YDs
3Ltac3YilxvE1c4bQHYRrHgZvNswKwLCbwOEnIC3P68C7pHXZnMjTRykjQSprnesl2yHUGnQ/Bgb
XzuniffkLR+1YnlINu5HMhIIOMogf7DFFYCs27VdTY0qIxvhyPP0vxNkn2OjPFgW0oXlYxGF+yYy
qbDOfhfCSrQsvh23d1ysN56D0tW9+IiVN01BESetReuI6nymjLwbaVABWHyfbPHEy043MmJA3AQ1
Ctybq9FONoQJQrk4iK2fZdWMu0hJnA0XkqTHyJ6QadZ4aQkOuGsjTlK6iRsmBAFHvZ9NkdL2p5dw
0uj4Gfyg3Zg82X6H4N8RwEAcaH19c9w4EeUztuJoxLuiDp68LHsNmmArqMsCKczykF+SE2bXr860
2Q5DL1XpX+qM5s7Shn2ePy4QodQ7LXrM5nNYF35sv9G9T/CVNOMxU+27dkD87EOobZXzZAuJ/gpZ
ab6ISLty26kc1QbSG5pdjSq9d50uOcRhq23c62VRDjdBvg1me7BQK78sysWYq8mEnXwITlGmHIoY
RFDU7tFJ97vioa2Hl8Sp/iCAg45DSo02UG5hK/+htQ5IFum6czS4OzpVnCqF6e90O+DIJvDSiPj9
4p6naaWpjSCBzkvzUi2fzGiLUuwXR806ol1aWC1RsPD2s0omL/Lelna/D2gysPLyQaUhpnAWPw/F
OyCHeDrK3ybpk8JNBC4wpC9PVd6N4DVNn2cJfFbxg1U6b5LxEGbL0TROLcQ7WnPX6Ucn3sL6y5z8
8qtXS57OjQJ4XSw5XMPlIZxcP8i+xdmuS/+gtsbzBMokmCVA/axhCTS4WGnpEXrpYtiLu4FCdiLT
jn+w0OCKyFVytgDLul7ohd6PIQ1+kaC6YHLinZJuZMllAQhOzX8srBZaabVlmjqmrNRAV4z2zo3O
JfIzt8chtwK1ME9HcYFfjaMPzSzvW3aFMzn7ga5z8Rye5o1tIYvd0F7/Y2U1ljwO6siz2Bb58qQH
1t4bf5KeHhBZ0PV9oYb/nVcEoT2w9xTXod9zVt5WjvNk5h59TnHxhtRAPqVPPQQIFOPDP5k+SrVk
wmDDpMZw7QZxE6RFG8AMIzgIZs48b/y4zSgsvve3PX9hZTUehrqUjiDdiPrqkPXzizuIfP/D0m7B
omWhWWQrSB0L2l1T7OOL+OXYadM5AQuVwU5eUHeqrZ2VfQHVVpnpQRsOJFtuO6A0MlxYFK5zYTEu
nFCJYjZSWw77QNePs4fsmDuEd2UXfW6Crayt1BURh0N4VWh7/rZiZZrXqeCcSYvG86eose4mu70v
irTy6yyM9yP+dMqmZOsKLN1pF4ZXixhBgTDFBee8LboZ+ifd/Alc9E/8EVJm+BKFXM8aaxtTiA+W
ACKTwDNOgD5SXset/fIHS0YnMkUTot9vyjRhELUgXokZ1Db83kjup8/esHCqlCcv3aKol9U04Ekm
8wu/rSnA+tcOYhbB0HYKcdCtkK/Xljs4Fzzu7wPlocxHDy96Uh9yH57S7OTYB2eLDEyy+UCfgG5i
pLzLflEoXDhoFBqKZmWoAyRKxuM6rL7UUQ2FFirHQVhuXFKkxoBsAVYly4b4z/Vgnb6ZslShXW1U
52I/NdmwK7vc2Ls0YqNujTLY7aWU2oOxEWytWM/1hS9OXWu0xo5um8kAdj5oD/nc7tSlOOhx9Pdt
W5INAJgKyb1fQu7ur3LKxUTmtatXKpuPShjAujCbSBfQ6bE3qyDZeCtsmVoFlXYuk0ih7e+sBbwr
497XpsRvtPRwe0TC9VZxGdEUcdugu1xwQl6vlpLNQ947gLKbcZhJtrnHOhq/3rYhichEfhqiTI/n
CDoA1zaiMSycygImbdZIs9CX9aiG6WEpD0arHco4/0p3aKe83jYqmz8qlpDYQyxPT8lqz80oRSNe
7nJdA6qaNt8ycomKcn/biCQSC+kZ8S4npQfs6npkud04Scc749yF7S719KMavrMeIjiBlY/LVoJS
csyAqxB7igZN2HFX05jPva2oC8bK4lMOVWf8zUgCf0zyHcCD2+OSTh44UsBqgqHkt0buqmpUGr4Y
V1Iafhgo6omqfr6rmnne3zYlHdWFqdWbRlkyngIVfh5ThlO7b+P4bnbfNr3j19XW+SVzdiCYQpAM
OgVy2dfL1Q9Vn+Ujw/LCd4MNIgVqydujkSWJiPCCZMNFxZse+GsTSTpGzmgQamkZ8EOv5mo4U8Ge
d2mm+HG7nOL8h0Xuz1O3UPayOIjYNBQiuMbvOkjUsiLUpGh7befsQ9ZP6GOVD3HiHeI/KAtRpf3X
kviSiyg4IHXRJzbNrmHXVDsttlFGDCZ951qZuuEdMke8NLUKT8biJlNZ0uNWR69V/or6iWs+3F4y
+bxxOrOxyFuuySgaO/ey0mE0qpnsSsgEnfKhKMNj3G8EC5n30VwtqJBgikXM4HraGiPtk7SAvXiA
FQu+CyXJT7eH8gsXv47mkPvwavRI+XB9ujbhVaMCV7doSMn81mgP+qEsd2BcwjtneT/Gr0txn1BP
QZJnRICl+tzBM7Ps6uwbClp+8pCE9xDiR8DGNz5MtoyQ54DiBixIlXq1jPOsdE3r8l2OC4OH8nP6
f2Dblk0veVlSwfROEbhWXjnWxuQMjkcgKWYy+BrAnq2UqCzcX5pYDSMIdTTbkMk8d3lyF+pPczLu
bKSkivxtkIQPgRGovgZmY6o/dI3r1+/Tcm/NzqnU0r0RvbPix6baKv5Jv4lww6pTUeKCd73ks1EN
KUp5QGSd8km330fzDy2pH/XCeNMY5j38fVsgLjHK35yMIqC4awnM7GqiM3XRB5r4aecpnzWtPlbO
j15kwfJHO/9426FlZRNTQMVwZpLRHOPXo5uUXLPDlPbTQMdfzeSO68IOyYG7WHVP6dzuu4rET/80
zebOjeOXop2e3c79DCboePtTZGGC4YKoprsCWpXV7jWDtNInhfDaGy9WNPr69Hmo4Px5d9uMjIDc
JL9H9oenK6FPbKWL4Ko1JroqDonovjbfe1bzwwu7RzNDzWGJP7jmPk0PRejHQePstca+u21dtk+5
3XLJEO3rxJBr422v5HoNRcc5NU7B4uzqLjpOZb5xSMoc6BdjNvdOi1e6fm0lNGbDgmwX6EU6+HZS
K2AbCjDqQOaqwfw7apWNbK10WDBCwLvD+hHkrw1q+hhCgWJShCeTKDq+a++b7m44yG0j1ro85Clp
QOSxYqqJj2r+MNp3mruRT5OFOJDC/3scTN31OBR76cdMgAmU4QHxCX9bXkq6NBcWVt63REFEOgPv
sxGTMOj4hgbpR9o/wLu74QRbY1nF0kQNUJehLnFe3KcSCvM52ojWslfHxWT9QhtcbCRziEB7Bgxl
6X1ytWV8bC1/2Bfzq+G+j/oNaxurv06mTpFiTrEulkbZ11F1RL3mUNsbEAVpIgH8rIArkUj4jb6i
iYrIDhP2p6qQfZ5031t0lHyd0+CRIm9mSJ2+IAAYZflL3DsUtbMTOo8n184Hv0u3ivnSJbz4mtU+
dic96mYXj3fiAWn4yXlnVsZW5XzLyMojyzHVvEllyGWhHeb645wrh9tBb8vC6jzrTaurcw8LXvEt
Hx9LdSsjKY/pFxO18nVgRZE19lhQjE9Jbx6C5H5OerirD+Ra4/FBi4Z9mSc7F97x22P7v3jMr9qc
KGyud0ETI4vuCQHuUU87dVf0lq3v4j7t41015YW2d9VytojC6Tz6MD6PL4nmwlFcL84CvVNpVHe9
rhXxKSggqT94XUwi2iuMre442fEKbIAENM8XWn5WB72tLbptCOxPkwY7gDh+MB+Dsd4Pys+NGRFe
ub6+XFpaHeTqEBtuOIeUlNtsl9iga7ynRPkwvevA2H00PV+z2Szwzhna+9umpWOE8BpBY5CgJEOu
w7fVeplSGIKGXM/9ODE0f3A9BLiNB6Y/3Mgfye6F9oUx8ftF+DNQ2xz6CXBLFC/f5jE07p1iEs/Q
SN3VAyweM1R/R3dutu760rgL7y4cuaR7TGtlGLWFxopyqs5d8JfHxTce3876ORyPTfg2ITlNjvP2
tEpHemFw9eTOLE1BAxiDczueoAAg/f1morsl0njPWdY+WjZejNJY74IFIXcMHGu9jksNZxGZYvbU
a2IUD7PWfrI1YEO3hyVNJUBwLGYScDY829crOFIXmp0SMwUgeIRoIv3vMj7NSuZrzTOISb+sKZlu
1R5lTkorNOsGIJPM1mojBo0e5KmHk9KV0XQvVfWglaHfj582RifeJetteGln9W5JFmTZmwQ7c/Gp
ITv8ZO6qyI8zKKB28Ztirzp/wQ1vc67dNiwdHyAe8XixeFasZtVbYjVxFmbVa17AQHnTN9ipnX7j
pBZb+bfRgZE24QYF5LZGJc1AEMIg7ygJWShn9jsbIkZvv4RIXG6k6qQRHjgJgEJAoIxpFVVKOtSK
3KB+Z7x34CBwjyM1aTf+NGnacXD1Ha8nv6cq6vQmzQS7IH2y8u85MOPb8yp9qjl0y5EvBJuguSLu
XgScRM3tKQkYsgabfvUjtI91dRj6XfElVr819EvYy+R7qKrk1nkxHrZSsTL0KPR4VFeg5kZq5Le3
Sx5nrjWJulFl7vr0b3OefJM2umK8G1/z5DhCcDjea9PD5P3YGLp0tWnDEZAe0tvrdmvVjRABiqjv
6O7g48xT+TVGFA6UgGLelb167PITwBkBp2Sj7zrzRe1qf5krX7CvbFE2yQIwGDXB/knzNHDd64Uo
PCOzqkygRNLC9bMGCe/Sex93kKp5aToekgxxvJG6DH006deNqRCn52+Of2F8dbqmXdU0SkUtFL6r
fdRoH0zj6xCeqT7fL4n5pu1rP8rDQ/kabXE5SDc2HQlIkgInp//wetjcr8Ky66mYQy3TuU+xiz7I
22mrV042uaK0jCQf6V2ek9dWijJubOR0CI/N8BjGxYNe9Yys/lBHOgdP931ptC+Kkf99e15lHnZp
dhUtg3ah8r9gVj91lAzDKj8oQeEHTv3Uzf3GVpadb5TT8GTYuwV643qMs20oVbcwk2n1CqNcCbel
E2/Ef9mhTXMDXahiz+rrW0JrZlGkcNXGM8JdaXzlqDHLYp8mhxmK9rTc0kCQCcfQFA/mGBiu6GRb
hUlVr8v/KZpXVr2L2+9hDWNF3SLU9eLd9ZlyrCKevPUBWnO/neO7Wud51S0Ht3K/V5G68ZKXTjE1
buDuUHWQVrqe4l5RM1OJWE/DbHxF+5gaYOWcLWSM9OFBYwCaP6D/iI6rq9E4J5WOBiF7IqbKfd93
qa+mDoilYT8kB2DuZrWLC7S3Nw5Z6fBAuItGY0pja/4W1F2sPOogX80HV5CEWJO9H4MNN5WODoQx
Cs70r2FlNTpd6/TMqHoKYnFcProFKuKpAcu/F6jJfbfo3ZGXl/E4V/xX6X41xhqyfd7E72/vTVkT
HTlKygciwU1pTkSmi5Ova4bEU3hTnYf5OUz3TTyip1cjS3HnOIdyOViK8QQRVb20+7CIvurmXWA+
KdD5loIhtwvvbn+PbPIvP2fl6TDuWg2lcGiwnOSuB2a/TB8LZcu3ZIGQllDApUCEQbOuAv3SKcU4
1pwyeescHO/bPDWPpQNsz6ZTsw3fOHrt1+UfNJiLRtR/rK7Cb5bZ2ZzCDnmunNdcH3Yu6ILlkzMZ
fp4vOyLk7vZcyg4VsEmk3KAC4FhZnaVzO7ldqMO97qUf6c4+IgXm1tGudzducdI1g6kFzOovCNtq
zcK4DUJ3Jh4o5mukQBAEi1+nb2U6pFZIKwNchYKN6++1o4Yk3Lqho/5ZttmT1f8klXQMl5+3p0x2
VCF2+o8R8REXu2Gu87ruRZnadNrdXL+q8EOZz0u+L8ZmIwJIffDC1GrWijaNezUpUeEdjc8aTdC5
3R+mxrx3MoQGVPPeDaZDnGzGValXXNhdHZCQqyPqBNzqHLbBj45ErBVPPxZbeVxU4vjt6ZQeXP+j
9+jAuAQA4Ho+GxqynFAowgzdwYxe1Gmn2s9FfnSHt0X43YU93l2eHCdCDfgpVL+EpPpK7vlTtvWw
l3oPz0Jwlr8+ZLXjrcrTR1NUz6s42Wn6R91O/Wo53R6ucMH1/ZEtQCMbbxqL5/X1aL0UVFI44D1a
GO7peyCXaW94jXT1LkysVm9ehtlWBrwmbKM3jW3tnaY9Ro75Qwga3x6NdMouTK1OqKAuzXEQo4nb
V7UCgRj9rLY6F+Q2aPWHx4zOxnV3sVUB11YF/qlRi52r/Gzc0udM/5OB/GtktfaZ1+VVz347u8uL
4DpXh6dh3mqPkEYO+18jq+A+5vNsxmiUnCmzIpJ2qpQPGvXrBZ2lMvz6JwOCH4tHGxmWNYBfV4cZ
9AJO0GiAxpqPlWP6TbrhadKlceFCEXQoINSEs1+EwiHOxyESFxS470efLqXhzp3K4Ijwkvf/aUp8
yoWpscw0LSiZu6D4VPT5fqxfZjDztydNfO9vm5PqOhgaGyDXuiVobuKiD4wRiEnjfBwX96ey2S8r
TWd4otL7i2+VRo7rgeROZJt5i3hF7oT0REbDG83MHwtEK8KuP8Z599yxTekOfFIq0tTDwUYfHDhF
tE+N8DzawUYmR7qGF9+zWkOQ0EMQ2aA2WlFeGV/gh6rST7fnVRKRqKcbvNfRTyPZtwp6TTEwzh4/
Kfr+blLd5ATTY7mPMmf2R3WLylHW2XVlbhUAK90rh3BiGfNqPBYN4WL8S1vUj646fhaCD1F2nzr3
SovsSp4fYLfcx9pGPBEmVp5ExwEtLLQl2SBiVqusTIFpFzPC9mWCOieM75bS7xp1OSDO+JxML9H0
38+VK4OrZUztSJ0hqwLRBl83AA1nPphB4W5YkUSwKyurXdgitGIWJsOay1fY+aujhigpJYZqC7Yp
y3ZdWRIudbHfuWf0SUdxDE6Jd5H9UsXjvjeelrvUeoYzb2+WiOo8deBv+2EjCPxfTINfEi9XiJhX
awcJl6umLTS7sf0+5XQOK7pteFeeUi0+uBAbQH7+5M7vJlt/k9dbcF/JfmTgNr1mQCC935raiikB
VpxCrr8M+T7tHlKQbkr27vaGlFwsKeADDAfiC7GUsTq33SoDTO1SNYtf4UNpXgLzMbPQvF7OOre9
3P5529wvnOhv2+Ffe+bqjgcvctioA02zUX4ci/vonN5FL32278e3apP6yME75Kn1DzMNgxq9R+Du
2x+a9TbIdoW1D0e/mg7aW+WkbfW5SSI+MAM2qijJiUTCtZtNwFvRpJt5b5mvZMtLd2Pk0g1DnwaV
Bh0dld/kc5OetY5EGmjSHqPxUwwJdbQPrVegyhu4dFnrOWPh6gp8h7Yqb+W3lR6SMIh5O2oaGLTP
Y77XzE96t/hzA5Fc/gHuln1mOme3DHeDfSymt5F1rJt+r3Dbtu1vWwo18g+y6JMW/E1UXFYfFPOh
0eTxQdALoTJqV/v0Da2nx1D/1hfvsuyxdjxKhHtoFWPzo76v+m+LeRfBcO7lf6D7Re0AHQ5WwqOT
UyzURTxx1Chd5pj+nAlcrGV99bYSftItdWFgdegsjaEV3oQnBe2n3p1PYz3dG+6DVf/dmO7XyfiU
0RFxe1tJQ8WFydUu1hL8oBowWWQfzfghTAbqS8b+thFZmY6tgdiVQ9mBIr/4iouZI0SVWpIDNC8q
tFEyEqeH1POco64ioaN6XXcEF7T4oTpRCzWV4DRo8bBx7kgnF15EqKqo8cNnc/0NuT3WI/lU4lX1
3fiMFx14JhYqCCFj2bnOy+0hSw9v9hGlFhRlf+MdG1QjCHPUZ860ML9NrX6P5I7fjnfWUDykz5Pa
9RsLKY1CFwZXGyVQy6gxJrIjQ/cUCm0Bbcv9pRMoEvp0yZDBWydK07jSrNRFKVCQwCbZ97zfae2u
+MtOD0FR7RAB2xiS3KAFCp3UEhjKVcRPqoR3iWjldSyUZCvznEzLwUyyQ5gru8Tam+ohMrcwAbKM
KUrzOjlZWj7pBFrt8rpLoj4JI/SDBHV4nWvxzpkqe9/rWXDKe4i/usVY4Np2To3lJXe6MzfvZi+M
N/xVumkAqcMfC1aX82V1fXHUrKUKxXxzqtonrVQPmvE6WOMxb16a/psWnKNs45ItcyI4+sVLjNQC
lN/Xe2QMvM6cIBA9Q/PtR/Wrbn+9vS1kFVAoGv6PBdhdri10s9o3bksrQzX4iVl818fD9Kj2w9ei
HO6n7q1O4Wb6FBYfQ1odFhUQuL2xM6V3M1pGyYqDACd7svoEs26JRULX1+6qn+lQVL4za0daYXZK
N73NnAzhzb0V0esb3rWh/qAX+t3GLIhYs77LgF2lOx3VNfLhKx+bk2yqwpaUqaJFnwrUBwG3HIJF
2eW2fqc36k6FTMIqoDmFAWeCBOG2fdnGujS/WmZ0T5gAl1gBFwscNhXtn7Wv/9Cgq6A+oDZ7w0k2
jgDZOXNpUnzSxQmgJYlVT5WIvv33Inb2omAWbgImpQNj54LhQrkKkO61lbjoSnXWAtBDS+Z3Kn2s
0aEZvxjhN7U851Z9pJS08faVblODBlPRrwAL/xrVmKZeakWtyjZ1Ws6SL93kUaL7EucBpL/LjidG
MC4v+TDubi+ibK/+L9LObDduZNmiX0SA8/BK1iSpJFu25bb9QrhtmfM88+vvSl2cYxVFFGEfdKP7
wYCjIpkZGRmxY28xTiWQ0MymLe1aYa9Wk8XYR5CYgu0x0reeEWtPbrjABJcV2Ze8rJr1gzIhhks0
KJ17TYrdLPrcjZW72S8Wu315Gl7bWd7ModqGUkDRNNfHXdr6kaelGhmW2s37iVBM4plsdd/W7ufX
NtXLndLOTG/ZJbWtOTnY1efxp11869BGH9y0b/7iS3GPoJ7AvBPP+UXAgexXk4eYZlNX/JL8yjW3
hi7WDhcJMv+g6sGY4sIZZxxryZopb84f4+ZeQpg7apuNmLGmIQ4oDwQHyAUF5aZF0IhllO6clEdl
G7XqKfLtaTdFRbvLnV5CEFNTTiDoIBXII8fT+rTbWUMLSa5RGa5q1+W3tEc0x7F3ReD7HgNg4lqd
6v1Y1LbnI6jpOWmwJU66tjBcniQP/Go69YuFSTotjCMZkTFGaj0YAW3bNfstENraQeQ24YAwZ85Y
22L7Rp0PyCmM0nNKmVTpf+XF1rj32mblLcYxZ2aH/bO4LsamKfVQRk+CB7YnkUFmTeA15j2xVKCW
NklzV5ftlb3Fp9ZzXiE272hAmI91ph/6YvA2C3prTpG/QS9JVR6KmMWpCI3eyFWrQVNCNd0p4bwr
tIHlce/I9aEr4pPeFKc/D5mvTS6+lNFLTYHWIOzvwXeKezsZeuPrFlaTi9cmFjvOkZlCqf0hZTSl
t45mPYAklsPhzqmq4JiTn8On3M7HUmaCTopKntAa2yULU+URqTp5a0J6bW++/jmLV0E6p1JnGXgc
krMLlNvwF11Z0YKChMBhcvINWR0kpH6a9cjQGP2dqj4qHaxs0tP1VV27iCAiADlH0xQVEuHlq+Qh
CY269hWxqIXj9fngxuA0FAet643LfC1/AGsD2ymD3jwtFl+vq7Vy6nMdPQ0kR+ZxPuryt9j4FubG
rR8Wu3qy9mGy9a5a3TMEVubhuWnhM1m4B0RYkuBZRfkCdhF5MB6LfPCiVEfR7NPQz3tt+iezEs9C
oqAIh53vgJu7vsBrN7ADmNWhZgjd4pKPgMDd+8rsC7+hMhKFb2Ye89hrR/t2svK9tKkWt3L6TXja
hFqTjTSwvQgxsz4UhTqiClxLYrjyzip3vf5umhPPhDBo64Jc8Q+2DAYAgexC1rac4Pfzjon9lO8a
qmc1+Scff9Tfy+Jh3mpSrNmxBPJCoVhlAlVYbNQ8sWhomShl5He6f05M493UNE9GB/ebqny//tHW
XqpcxWCHhNbfWxqvxIlsqxfWGitT3blXyl3ZIDeV1LFDo875lDpZfzukVusVoHDRq9aHYwLY8Xj9
h6wcT3hWgPECoRKJwcLrqlRqWelQNJDqyuvLH3O3s8nfuq2ZuJXTCVqfIqvgfKK0vnhDtAgb5eNY
Zudap340tG5j31Q3muMpM+TUz3nyFwkwEFFESglwogezCAdlHGVjJMQnYpMkVP4oldFOccTkwxbf
19pxsCnUC2U2ixC3WELUTwYr7430XPh7SY4PSazmrmGGh6FwkFCsMqpk6tb+EcF/kXe/8FpRXACJ
Agj7crequRQGto/SgKUM8QMyel8Vn+FN3/FDxx3SAvr/MskOPpjhhy6Yy6Nqj/nTmOQhlNPDvC81
hVfc9b20knowEyH4X8CPCq2py9+kD6i22T4KJnnQZ4c5SzsvCjmnVq9u9evXDisJ1UtMoFe7hFHU
CQpT0AGgzjM/m/V020Ngv+NVcOylrc7zGkCF0CoUhwyAIY6+cKtUtEjpoxy5lLoeHvrQ8vc+AHGw
P2GwN1QlOhV5Ye8jWn7epAw0dQme+3EQRFBD3eyVARGXMJWHu3HOx4PcbBK+r64GKEEmPx1BQCL+
/NUd22p5hkx7ndFeKYpjUpTa0chD55AUZrqfDT16r/t+fnP9a69FDoBWAjADOPHN27mBWH9uQUMB
w+seAkt7P01falMuXNnfIrRfyYRMrjhY8wAkC/qJS/+UNEJqImezl/WtYT6mxdYRXvEF6TqQli8y
lOQQlwZyLbDbOeATl8aHPvogQTuiKF6ln64v2cp3sqhemToUh3TdllCnNmJiM1EmvlPINWM/pPbs
GqPkTmp7U40/rhtbWTQY9kh2aDvBSCAvtq2SZ05ghgqnMX8Xt/dZviWwumYAOQNeaNx/RNrFoo1N
nqRKjDdNUdr7RFMkt21a63jdjZWgYmmQBL5I7kA1v9jbE19+gk8tO3dN4mrj7CnjE8WjjdC16gvt
UHpEkM/QDrzcAMyLMdaWM6Dt6LSfatqFe0rD6oaVtW2Ggjm1JlpQjAEuLsEmG7uCHlTBaJ7/3fHf
+6F1GBL7FKR/IchIa5fKDwkalKzLKSB4SiOtmpE0kcrKuqv1pnGtUM9OkR5o++sfaMUp2mqYEMBO
immLZ0pV22OYSw6aN1K6Y4AVGhMN0juoTK7bWUu16WCAxKXqKoiKF/vNyPLSgqQgO4sayQdJ/9yZ
/9bzOTdkd5DubG+GPrd9L7W7DbviMbu4apk9EkLnAl9P8nK5N8LRFxeYhjxM0Z6mMNnr/QcnH+4G
hdnKMbgvjJoH/Z1lShuW11ZWCGjRp0fQB2KOS8NB5/iU29mU4m3R6hAVFV9HCKbUp+serhwxMj9Y
dAEAI1C+DEtBA+6u7KL8nKq/quGekTEl/PORQkzQUXPgkjXeqGp2M7mKbGX5eZS+5da3kKb/5qTY
yhkGki8opGGJfdtzCbPRDmOzeHHDoBfRbLF1rH6PVwYWoago5bGGziE/18498L0Z/Yqqvt8sqa6Z
4cGDMiwqZiaghMvPDqFSX5tKnJ+V/q600fZN/u2DL1Hx5fpXXzVDoYgSG3UpMAOXZqRJleuq63K0
uLVjtm8CvFFbz9maW1obH2Ca6L+GXorwr7KTyUqSWip6vn3nuJrd7jGIunj0yFXe9HciG42Gyk2N
T3G6iw5zYJ7txrmdITTrn2Xn0x+7TVv3JWmhn831eOm2MSvl1IYUxvP8m95/9c0Pkvk+2tLIWjlS
F1YWb4Kg7IZCyelTpc5w6+yNBK2Bcos8aq19wVAegFIuE6Ekugi94O3VyNIpTtNlLCbLHY6sZSXL
gl7YMI5zZLqqlp+vL+Cqa9RkDaqldMeXUylxVipVDLPuOZKPYVm5sfReaTdi/crehBoTUnZuclgW
l7xzdGMsK+8ASer6tOuHwJuK4pCAc/eTcCPIim2+iO4XphanzalBBVY2pib53oz7uyhtuf9veKB7
Uv4cNvkp2KL0F1vsmknh/asD4Wu53IwtkEt7fIJArbizLNNtjHmnMDF5/WNtebfY7WE9y6pkYao0
9v7nqSrex+Zd3n2rzfdV8tV3yo3VXKtrQD4HvJVE13FAjVz6xqHw60kBhzg3j7GsurXEnChKW7Ou
7aYwdHVBsO+pVkBLqrI3SIXXtuZr44vzwMshU9SSb6kiJqgqrqI9mt3P6yuqr3y81zYW+4UXRDAN
OTaUvthBuLcLzGrDjXUT3Mbk1hrgvEXCEcP2XA46r3nBKvbQBH6z9xXJurnuyNrWEFgaBGEgFWP+
/vJLUWzT8roz4FITgiTO4AWhDeUSVRL1S9PeJN2HfNp6yG3ZFH/+audL8lTXTYXNgjYBRPk08906
PjRTd2J6t5Ofna2x6bWzBtyaVyM8Wzy8FgdAjcgoJd0BMKB+VYp7tAtOsHiRe6Tx+79Yz1eWFr6R
efRsCZ+dH43eMJTeaNzNzV2QPKm5AlpVNEr+/NnCA49+uUHiQ5K2nDLN1SCyJYP2VUPH4qAow+NQ
y9Gfn2lhhQcrpB6iUbbYj+aUVqOWoiBdVyNiGNIh7r1KM45qr7hN8GPqwP6P0V3/2Tdurq/p23sA
y9QWXl6YFJsXfSazKSNuGhoUuno/pKlItxrtienC62ZWQPmXdhYepmMkp7NK0yyt5FMRfIkhqtFh
IkvAU9TtP2r1pJCCI1U2fYLUsM8t2hgKMjZSucHk9fbo80N4HlJaRy+HafvLA2JLtWbWGQ6b2YPW
hp4xP113dcPAEomrZU6NuH1BO8aqXD//Fm8B0VeSElwQw4QC2yCq25cuJLbWZbXFWqqhfkoa41A2
73P5vs/fx1OHANNtOsIcOm2REIlwdXmpYlYgn2jjEs+W4WwyUJfrFdSh1XRPclL/VKX3WZTtW9ne
bTbtV1cR3RjR+REnY7FfxlhBI2cUxkLLtaT3pJkbF/fbqwx3RLEIKC/J1nLCOPYNNZxDLCQhQpmA
bTqA2UWxlZxvmRGOvgrIPPrANwgzGe1LMcHV5PeT0f2VMwKyISh3ec9eWolrRTU6f/5/EXJmTMB3
Q41/fWOvTH1ArsSWM8RTmQ7O4vKPU8q0ugxtY/agZ+7EcW1IqB7i7qir34xG8wK/9cIpYWAyAKO1
ca5WQ8hr84uVTEDcRH7GwbInj+z1ITM/qugZ2/K9lCpu1u+kkvnN7psdG/tWrU4WPKSZBKO9uTlj
+PbOEzRTlH9420GTuuTvsZvC9jOdE6gfq/pHENXMtzzHjLpsL/rb2silqUUSMQapIcUVXsfoZfrV
IQwepig5IO/gZdGusDNXGbz8x/VPvXb6Xvu3iDClb7b9NGWpKCZY+lPRb12r4i9YxhL6OMD7SBm4
XhdeVbVcyPJM512W+YLWvoo+BMFToJ/M4/gkSRunYy1yMd1PvEfLiMHQhTvpLJe5PmEtCvrwoJSM
A/qThFqn1SQ3ZmdB29AxMWRZ6e76Om4YXoIprVrLDTvAcCaKZ6dg2KXKj9E4GsnHEITFdWNrV/kr
L5c4pzgFRNFk4GD6wnYN/SkwAnfKc5gEDtcNrQcClX64eKTCJrhI+SzGXS157NPzxPt3aH9lQftQ
hvfNj0K6VbUfkobWp7+XUTXrYSbbwqmsRVS6FLxcKb/Ckr2IA2plxaVWgncYs29MlETNfR7+uu7h
qglKrVw8NBLYp5fhVJ5huNEmNT1rxk3cPsjDQa4+XjexujXoGYhJCQriy8TSjOVADSqN6wfGg/Be
G37VTJXlJ636Sdvau25s1Z9XxhYHYB5re/YFcsMYA7f1UQMIvWFLD3fdCBMEsJIY6MAvFk33Iaez
O4xY4ZMgJTGlz03db+098bx9Ezmgtf2PlcXegxxZiWIVOIiFklzU7Tr/pOnnwfjaW980a1e1tscE
fZJ+EFqX11dROPDGNLKTEC2BYGBM4nJXaAVacpLPJ4uUbjwGs6a7k10rOyWroWCqbG2rw76CByf4
U9AlT305aYutDvNyO0S5TdaszzuIj5Tehd6s2xna/YDeJ/eCh3yQYzwmAQWHhGL5lrTu6jZ99QvE
R3+VvijMUwdSxy+QvcH4p04CN86P6S01eiveCtPr6/vb28UGcsxw4I73eQXNzFeFz2PyUfKZX4o/
X/+Oa5cPQ0pwoAIwJ5dZngbLoEvYxtnZ+BJWN4W1a6x/8mh6bwTv1Lbdq5V0uG7wpVG33DlQgPAx
AUGKAd3LVRxVg5HKNKTP4NT6bTNomdtqQleu7wcmj5OMUVJzPpB8RzfdVIR78KTSyWmb7t2QlJqn
FH15O7S+9Klw/O+5lXWUeCkmGBVCJTlQZzdnKGUvhDiOZt7Zt0lYw3Ctj869rUTOHQ3x4Oa6T2sf
C4pnUTyxeJMvWxppUEgNzej0LNnNwdLAWbaR18rJvrb/fAoLXn1YH19AdOSfIiS82oO9EQ2JCW/L
2WhGV61hHapcSd74RquvKgYIBQ86bDR0BS6tyDqicoGAs8yB6nvzMAW70u6/6vkceU4xfI+TLj0o
derpegbRQz/try/o+g+g0c+YEiBi9CUuf0Ckm2VTDRLbv94xVzzftdkh1e9D7dH+J8nd/ut1e2s5
rMAV/MfcIpDGYxoBOuC0UbP8WadPio+YkFruzSzete3G6KRYvDcHAEYOBZiiDMXfwtjYwurmWABX
NMmb84P0I23Gh9i+Mez43ZT5/4zFFtv6qnvgjqmy0erhLr9czQlis74J++ycZO0uqO6ESqADTinf
SWHyF9crRFWCrJGpIPnl5fJqg9Zdok5KAlCjqOpDJZV7uXBui3LrOlh36beZxQaxZp4iWdwJM6C7
ivDYM+pEo2Wn+vNtNNtbeoUrpWa6zQLfQEPREsW9yzWUQx/GCQtImVp8HttTDI1CndcnPQBUIXt1
Xhwp84XVl7bZUkFZu3ZeW15cO2oaUjg1i+zcB7vGSHdytjOC8dg20i3bDoG5x+uHYS13YbRXpVDL
XasudVWVVIrVSgffozSPuYnUaXQfFVtEPGvf77WRxXKaI3Upy2ebpNYphJ8ujovd0HlOcuyyP4cn
8OmIzDo4S+AwS0iVYtaF3oUGmAEz071emXJvliBhgOxxy63VtTOh+XshY3gzFW3NjWJ1/cC21Hrz
LlbmaVfI9o2aG1vJ39qdA9ZGoEdJ/6DpvNyPhQbj8FT64ATs0pW6cdeFn2Umc5NyIxavbT82Pb6w
F4hai+0XJ3LPYD/Insg4SHOyG/oPsu5WT7af7+2u/3R986269cra4lyHMGFBKgeUhOx83M+RBji0
s7yxtMKDbpHjXje34hzrp1BlBtCMyNDCnBkPRh7rxOIGLa1pRmfgXygK1PY2rx6yZONgrfhGhYQ2
MC1A3vnLmUmn6Ipy6MRBrk5TcwYDH5rQc9sbH2xlD1L24takTftyii93RgLwKMhpTp1lEOCG7VXd
rbGp371yfkGgEg1JQfBoqYasTcY8OQnbj+pnGOh7afxmwqXcmd/AEmx8pBVMpKiPAD5FAgqDywpJ
J1UMB9VJfs5UirnaJ9suDlmnE/it4uw0+llrfklgemVq2IFu/0pk/RgefUoZoXKn5dPW71l5dzE8
RQuEaTqheLhIwtp8anMdoCV1qH04hq5t01iV6nvB7RwG7/XU05xd138JHEhFU+X5+p59mZ9aJBCY
p1NNOx44taFffmBdaqcxaIA45El0LP3bYbippLs6lCj19Y8EnkPQTLz+Gq8eO9kz8qdBrqAxux9N
ZiLuDOnZtw5dchy6h5wu96Dc9tpzzpNJUu8i9Zi1N/bWYNvKTBjTGKLJAIITEtSlDmWdyVIXzk1+
rqxdGlGTMYNT6ugeKLHQs35mhlsG015SZnRMe5df1cuITDwkw71Q6mtm60gy/G5otvJpsVZv1hIB
CCD/OuJsSzi1PJo9GTWwBUktgv1InnQs9ardKhevxBnqMyJfJ8jQ2xLH6VVW1Cl+oxs1QwzOx3C4
7cMfVv4VbWW30GIPma96mO/GJnjnfI/r5zZ7DqP+Y6fWLuEVNcFTX/sbWdpKKBL1IiDN9NnA7C1+
z8AnsgA9CMKuxGvT7lc3q8c5tj4M5daVuGYKvkfwtJTIBKvnpeu9H81+JcjOsijZ2eGNasRuMcae
k291MV7k4BYfk/l/kk5QX0SKZeuQcqeUDx2CkpFq71Lf8aT0X8nOPSMwHqzxZ3OMDZ4sU3+wtfZj
6De70D+1Wn8IqNCw1DQ0JTT63l8/rmv+vyBWqc4J8NNiqWPJNutyhuBnrr8o/gGBCrP8Om7hBleC
PgcLXDSZKbjVZT1mYkiOKjIzvhQC7bl06Rq6/ofrnqzaIABDQ6vZjDlol1/SrEFbQNVIzUf9ZMzn
LMigTt6IrWurJUCx/7GxiG2TnGZ+VWODYoWrk67FyYFd7EbTFtJ+5eTbABC5+ukd0sFbfBeOQF+a
Ib36qHjQIxh9YYK+vl5rh/61BfHnrw697wDeyDIsTPNJHmndOQdm+TTZBZyCksJfGKN5RxWCygoM
KpfGrJwk0epEI/SbRJ/cNZFoNuRPsvWh2QrmKw9YQjlEmaItQrd88Y0KNQ/sOQdXkafNO0tvPjqB
/JCaFOHs2PykIG8JFBzkTTb+uu7jyua4MCw26KsFRW63TKOSo6QG467RVYo8DQIjhqvL9UaAXPOR
bAMCYrR3BZb00lSgz8hQ9/AuzFzts3LjDD/Ld5CQKU+a3HipqR6uu7ZCX8QoxW+Dy4SKV0+XpC03
hF9UynvDaoMDchjJQzC2kPzXXXyoU7V1u0SRvAlpF0+j6eA5I2KYEeOW7tBH/WHym/BTNqSRCbLS
yIuDyvD6AQ7ZcQM5sPYcvvi5i+eHBikEwi8QQ9iZdg6dp7CK3se+s9f8uwjKbwp4cRbsunFybePP
02hIhEm7wKuyp5eohQRIZaKGrJSR5PtWQYNM+deWqbGb0kbAU0VEW1wogm2SG9KGJQJA8eUu8PO8
skqVuwsi7MNY7e24dUfD3kHicNKaOy27C6AWpjDsNXZ+RAhAsQ559SOPTq3v7OTy6JheMVLogWVn
at3YKb9o3RbMaQWqztb57698wxrQTk2Q+gWEh02275uvvG3daXrXa91BgrwDCM0/4TB/yeubpn/Q
umTjfluJcqCBEOABbQcHzbKvp86lVIUJsNBUzGc+mj4M6OiYon8c+NoO1MH/aG+x89JySKR54Ju0
0dlPVVdDDCNwbso2c3sqwNJfmaNZCsUPRYSXt8mrmBNJIboOFosLdYIr2U+S1rgmiBwJkjhJ/dQF
zUYgfxFwfrPpXuZoBBSfy/By05UEs9yYICM0Bkr/fQKWMkboXGtva8nclQw1a/lpyp/quD6lg3yI
fMuzq/kpm/wbX/mQzWd0wyBrid+1xaFwDoFmf74erNbisJCV4vYUBEDLfp1tVoFVRzpxuO9p0kmo
46pWeyjVaW/O2rQBUFwLxSy9WH6yOzqEl+sRllanFvB9nZOi2OupBvUrhz17zrTgfYUiTNOoz3Nu
nq77uJLsiG8OfkQwxPAdLq22bc5wHwAO5vA+SVaO2sjJmr9ct7G6juCNBSgS6NLyXVvIFRD/iqTN
ir+3rSkAZ4KlIdqiGFuzQ+7J4K1oFkISeumLnwX1/5NbqPFtiQaQrAVolx3MYOulvhYLXhtaxEtJ
bbQ8MMnemhBBtir4NNqPUPD1ensca3+vNcHx+gqKJG15VphJRYyNugD4qMXeoMNZ9O0LOMN/GgP9
Ptfv5d4rbes2QxXsL2xBQMFIndA6WtLoFPLQB60CWs6OdLinhm5fwNRQOg9tEp1get3iUVm9Y+nt
/9fgYgvWfptOmQncBZXrWTqkof6kyP9CObYrOg/RXyRgdj7HHJaU656ugRoQVaPnj14WxarlQwr2
FqOJdYBateUEp14SgKKmmpFA7HRqtLZ0zE0/vcuTKrgzzWrcx3b/GCoBwjiVatwrzFtsRMW144g2
gi6mbaDHWZZcGqsPnSodQBk1oNOcXzZ6U8FW0re64tS8RTmA/4HkvTwoVWuZfacpdHj14WGAW7oY
rZ3RZ7dKYPL/9qhGzq6R9Fuje0za+fA3yy7aDCDXCHT64kmSz1pujYNFDh+kkPj6ar+rpijdy0im
uPpQ9R5RqfX0JPd3cTfaoEXH3GtNHmJ9V0pnoSW8sRVW1x1YONUAE+7t5StJzsYijQzR5+9SN4kt
dJa+Jd0WMc7aMebLIrbOboe3efGisJ286YpBsC401W6m37iX49Jx/aiLj1WXPTTZRg65ZpByBPtI
8FhwyV5+aMeEQqXvARk3sXmfDV8V+Zb6mD7Xt2aU3Fz/rOLHL2PUa1uLTTU7pj/OAqLahILjX/Wl
fTDp1sZ9tbp3LZkONNQqEAkvBxYL3U6HwOHMxk5VHhhPi/dhaPsHpn8h5Z+G8WTI3bTXRiXfm+ns
KG6e+/V5sjPzeN3htVtAgEmhHKMEzfe8XFytqCezT0F66XMJEYnQ5Aqg6zn0QTJ6qRa2sJ45n4ao
7TeCxNo9R4bGHCrQe4sHwqXhPKiQDfNZ6V77VVPydPT7pot39p8rIHPXQC4jCMYVofB8aQcVoGbU
fRzs25n8w9aTE5XWatdOwdZbe9Ul5k+RWYIXlUfVpamphyW1Kbl0DC1yjbq9TxALDZNfvMw3os/a
Sad0xhiUoD4l6l9a0kvdH5qO/ZPVHxgFcSMYZNVs+ot4AimoBvUJO4Oq4KUVpjGavOppuBQk0Pdk
8k+tFlqn2Qn8jet6beVI36g6qi+QicURV4vQCQybbksswnnlWsXDmP4wwo2X8OqyvTKzON3TnPdI
5THMTztHjX4Fg+E6W2jjVVdEvZbyuVARW3yasdCS9gVfgspi6Jc73b6x4CwOs+/XD+6qL7/tLJ9y
tDvy2s65/qKmFpokIXyBZbIRHdbCIa9pmkeCB8pYDosTmMqEi4RwqGiMX2Y7n8123Y/19fptQvz5
qzfbMEm51OaAZEr/mPv2TlffA8GW/wLkR87+28xiL9ukZrVa40nq3+TKU+fc1P7zdU+2FmsRSse6
7ooALO5ZCW1XqiovkK2NoLn+0X97sdhcfhp2kl4JbiDFKryoDnc2MF2Is/4mwDgkN1y5KCbROLv8
KqADncDyMdTpyUFTv2tJeaPYv64v2Nqnp+vJ6D7EClQkxIK++vSFGeZBMoAr4Dg61rfGkNxwLHdj
3G5sY7Esy1tdTDLzLnVAsi3DZWSWkz87zOmbZIbpY9R/Vxx6bJkXSv/UY7BXxj9OWcDpASsAfcK/
pC6XnlUJLV9r4HAmo3ljTe9nu3FlROcqNbkZ6q9/uozM1EBr9sIcQV1n8a2SsWJWL6fj2uSQqP+a
inM5fAuYv71u5u0iQt5Dpg2CFEbKN4JgcmFljlPTQh70Q2TKyGdnh7ovuXsmzwpMj+COlsV0um51
JVUSnEFwHUD0gWrucqjY0IZpyEIK2PCHxNHR0H5pgx+7gDc8iRnIRE/cMSq8ZJ7O8pbO3tvjhm3K
dRw4+HMYRbn8jFEqUztJaQpw792UGlw9wwgefmt7vj0Hl2YWIVAvola3S+YDITF24wzNVMpWygfT
PlxfSxHjLo/BpZ1FDDSNSslnJkvO9pDtkwp42XA/aK03Tp8GeYsdfn3t6OsBe0G8a6lmo1RzHEtD
SDKUv0vTd0rTMtr1xwPnwiGUtoFZimfgIhxOcj2XthJwd8TyB61yXLut7tVhq8q37sp/zZiL7KTq
JT+TZcyYvKvS5r5UHk3r5/Vvs7YHCLcQmurgTsgeL7daZ1ryEEKMdZbjk/y9+eZ0AYP7z/+bkcV6
tc2g96mGkUzrXXP4oGQQ8+mJt9mvW4sVJjP6VPxpyUDdfOlNhTtlL2YJB7GVk5sREEH/PCjGrSUx
9pepXpplG3fj2gqC9+NBrgL1eEM6pNSmNc6CstKKZZdbvrSDQ9THOxhVr6/i2nZ4bWhxjDRzUAc1
a6gtNamX8BiNftKU2PBm1QjtYQuafLLipaa0Y8wMywkjaghLfvbcqsfNVHXFBopLFFBs/itgd5df
qdHQeZEbGaY4PaYVcgtIyM14JF1frpXvotBTFyyCMlfwkgezRpSbEUxQYvkgPZpjsbMbGzjf1835
UpEuLMIbhoR0DfgQZroXm87v7S6XLLBUbTcKd2gHbeQRKwFUwJoYYuU9CYnB4vzAVFPHQwm8DrRl
whw3uZeXRveVExyaLXLLtY/zX1ti6S4/zjiZSR/LfJw8dfZDvG91fZsZdd2IEKERDUJYZS6NBGmo
9H5JYtSYVnuGtDY9SHUvU7jrg43LZ9UUkRqwCiUcYPGXpuKcyQC1T3NBDtK22Y4MPKq3HhNrRoBM
M9MvmkBM4F4aiRhX0tocgpwgemwreJvb1oUK7Y/fxfRToB0TRDzo1ywL2a0V61Mi2H7gVNFp1qW3
dvfr+qFZdYRqBWRWyLjwAr90JIklWS41TETl7EnImWSC6dPYiGRrR9MQJSiuZ0CVy55GnCuZn1Ly
4TmBSnGkASp7RAHHiqONFVs7OHBzASji/AjKqkt3rL6p9DRR87MTfGDCr4EiQFDQyEwvQ5K7v752
a14Jl8j4+UDOMuCkFq8Xq3ZgFYrym1iPPbaagsJ2OG/helfcUsV0DPVW3AIFfekWs95QhJdMPswp
KsDdjZKfZjk6ZakBCcBG7WLFqwtbix0hT6YthRK2hlt9inat7DVQk299qDUrBDiqrARs6BQXHtVq
IxVQkYNHbfPAraQgctvqx0xevrPkzN/4UitIQ7jLXplbODVPcZhYAi4vf2tCdBaaD01WH3TqS219
1KtPxviT/qE2uVl8sAOmlmFSa4azQ0+ME7KTp5O0tQIrJ+/iJy0SsSwo4ix2WIGwv4MCax7ehVvt
ypWLChMQwtLh4zJZdi7mtNac2RbjCVPmJsEHpX66fgLWffhtYHETFil6MqEwYCFeAat2Xr8fnMP/
ZkM4+erxXjEjPDUSkwed/bEPngbbd5tsIz6tzBGK/fHbEeHoKyNKp/cx84qslGF2HoSq7UcIwARt
wxh4I+Mk77QygP/JRBFkTpMCknJZOUR6m9y0o5O6cagaXofI5Ifrzm99wcUxCbLAthKxwLb9MZ9+
Sv2//9vfvzgXkdxOuo/CxJni/94xmrsO5aK/MEG1gHSJJFNe1t97gBKBlAguOfpVang7NlsnaXWR
XllYLFKvRbnlT5AHFl3NzL+MMsTxug+r+5w0DLCkyF+X6Ys2B11gSjNclvH3aLyV82+Qcl03IX7k
IqlEMem3iYUTkzai1lljoivhpSq9Tj3IHyfKOdfNrK0VNRzmOil0OG/YXXS56eOqE4Mb3Xe5/dZs
juSuLdUrA0t2l8nvBkWOyMIdvTxKQ3efmfJ9HCS/rvuxZWb5pDCTIB6QsT3rveW21r0SSt5WEXRj
rXT1MihMg65J46ziCjK5iv1JtX9ed2Ltm8NgJyaQVCHCszh9ed8Zci/WKh/UE0Rmz6b0UFoMj7Xz
FoR21Rf6xwAfGTB8I5eh5LoVhjK+NOXnEQ2Twtii3hb31XIDi+nd/1hYfBGpNJxRELye/bn6lcO4
6DKCUFTNJ0v/Mib3sxVuWdzyafF96qyfO0sVPqXIZadPabd1LYjf/NYnTdD56FT1ncWh7LJYqbTB
ElN2ab+rlfDZUevdnAjdXtNDVQg6ll08G1/QjbqR/b+oozGFAKgaTDJycktwST6V8zQy0kjaVw6u
H4a3Va/fWvnnedCPtUyb//p+XF/Q3/YWtyAc7aTuJrdgbzzF5XPfP17/+1cPreD459GMOt4SymB0
MMhSDIA+VzoY0IpO8l26qXYjDs2bbyYefvA/CUGdxa7QAhL+wgqYC5rif6t0dmdmxszmlKr6bquY
tgLQ1eHsBnfKvBilwWXRWEm6YGgjHptD2jNcpE8BeMNgPs321HuKIfmezOjVR7tlviHUivgQN9Vj
Gcdfe1tqPUYAGD0MggBZgNg5JWB7mMwq4exxunHrDbG6+LyIbfGLuWgW+eaYFrpVZzn3cOAjeSB6
8IY7blEHXLMC4mA50gPhtC4FIVaq7t+pfOrrh67+i8uYGV8ImCm+Ab9dBBo9L4rYDuv87Nv+AzNn
EfRXcgjXwxZwbTU8O2TOoGeZiVk+JkGqVrOUk5sPen1QxsjNQwVAsb8HvXv9YKyUMVXxDhKD7TyP
lxeBHLdMJLRsI6sFKBsc7GFn+z+l6cdgxyc6upO11XFYO+qvLS52Q2pPw1w2sCHbsuQmzmd/UxFg
y6dlDasvhzqTsCCBMqn79xXkU615W9mq29Rnvd0n8dfrq7jmk+jdMFJFM4V/Fvd1lsFbOev5ubSe
tZhpsXh/3cDa5uYBDhcaQdl0ls3KplPM2CoJLdCNZ1+ttKo908rCc9yj0HLd1ArZARA/4HbIL/0/
y9ulM5bW+q00c5CMman84rHJ5UMQR3tZPZey8jgLjljjObO3kuk1H3GOfiw1J2gPxZ+/eglVcWGV
TcgYo1VN+zIOPSd6jueN0bcVI4yhMisC5xTJyP+RdmbLcRvL1n4iRGAeboEe2GRTEgfRlm4Qkixh
RmGenv584B/HZoP4GyGdCO8rezO7CllZWZkr11qKd1lh3A9qCHrXMlLzqSqC4aAN2nBbNJ2/dYev
5CVc4OB/5pIQoo6LN2oRVW0fzOy6IvIPZRh91EJQR2qzm8rjYN36YiBQyz18I59VZiEtp3sA7+fm
9zY81E2iZK7qRPRI/HaD8mElvFz8sNmd3+y02XewgTj0ORXF+RKiCxPRSjWj+Ca2NsLLCnQTmMab
PVh81GbMrdBowasn7XhAhaEMoUP43NqQYWsfFe3GL87mkO7MaD8k8e00bQE115cKigiObw7Qkg9L
GJ2c+rwEz0leu2PwS00Y5DROavr39VOz6lfU+P/XziKqUcge4WCkh5v1o/+x6bPsZETjM2OxW9QP
q5Ygs2BKfBZIW8LZbGOSjL6AZFgDL22g8YUStRjMw/X1rAw58+HemFmEtK4EUVuoqCaak8eAX4TC
q+xOuX+YlO570unEgHIPDui+C/QPsugPltMcdXUo3Eye9nbQenK/xdq7kmCBdAP8Po/aAOVbHCg0
4cRIf4QDJdvRDXwXu9QYPptV+ZDJ7ctgD1sk46sGQfpz2c8V6qV+2+D3ZWhKTHgFDK0IYydPrvjS
Jv0u2ZolW40Vbywtzgli0VSvSyyN47OqPEtx4iool5o2lcDxIPXPG5935cYCUAyDFaAUSgvLlcWJ
E4dlTKO8j+XJk8ss3htFH+5STQ68Zkh9dyiTZqeE/uDCrtOd8i4ob/QCNt8pTL77RTPswqqwNy6f
VedmVGseb2EAekkgZ/fq0Bmz7mWd34LNdcupctX26friV2ICsG2ODopG0CMt+ZEg7eqKWGHOIR4r
Z6ePD+38yg6Kh5Bq/f66rZV9fhVkoBI6C+wsAcu5j/mhIC4Yufa1qpqbsK03RoJWNAZ4ctArZaCY
Og5mLsN5LLpOtnLAFc1UntBxcf2OdN+EAzTxcpUGbvkikpcpEy64qi9qH3vBMOwsioe9Irx8pOTc
bP2mlQ958ZsWbyFg9xTZbZsJ80T7e4qmm5ROmJ5FcCe7/fCUqYabK92uaz5UVY2vyd9iVXzViTOJ
Hm1cxCun+OK3LMJG48fqKAeAG4Iw1U9ggS1XTsbi1moL300nKTsM2dRvvBVWPzwCbDNmg+BhLz5K
HoVF3/R8lNKIa68Ia5JdRZ5O191rLVlDUOk/M4u19VHtpHbB2rL+M0JRrkpSIVe/7OCXL9texQRa
aGk3Urk5k7G+Phv8J8mUzITvpdMVIiynSYfWVooMla7a0OzTNAJ5XDQKShadMiEK41R/xQgIn4p2
kD7wHk32klQGniL5sWfHdeuK2Pc3Uo5Vz1P/+2GLHTHbevQ538BM5BxhgXI3Dj//YISJI/fGyLw7
bzKoXk+0urLZ9jYI9kFgue34qw7B2trh70fEC0tzMHtjqamTnhEbWM6H9rZkvt30T3a6xZK1ekJI
udEoBMrEE/fSSNKWVF9m+E8T+57RHjikcf3dSW9z8e26w666zX+WlvQLatZMfBcCvGL1t1P7GEfm
xpGYf+uiCkMB5t+1LFtPQdbFcROzFgXsc6LcZoiOZtanWH6eL5OZW4HR1+uLWt8+5oGYzQb/sSz8
mALl9nAEyTIxAX6caj94qDP/GDi+m7V9RFrUxp+vm1z1coNnBTUzh1tscfyEWuV8L9KzUv+SwCJo
xiATt7AGKwPHuPkbK4soPpn2OGSDyWupD8/64Il41+epO+gygyMDU4h67UpT/dSSNPR2Fbp9Urto
XUL4MBS3TlbvIYtyeyPw9GrYaXSoG2OXtz6P1/bJUvKt2eOVLIrfO/d7wPQzjb3YlW7o5vYuvzcq
QteEdaYPf2jabSr/3dyb1tbbYvUbmCQQiMHM2J9FEIiamKW0cw5lV/dy3vbHplURzuudjcb4lqH5
37+JAZ01yE0muEzpNXmG9WA1ZIfBuOHFazhUHQwq1xWiCgoLuzSDVq7txBVmyvxWKXNPyU9J3noQ
wHB48sjcBc3+ycq3kuzVkMCj/3V8F9zRfLrerE6kWVGTLTC+qz7oVnBvdc7GlbDqFm8sLB5nqcUY
m85cxLl1hDtolqtG8tcouEMfLnXt8DzoW+nP7GjvgtAbi4uAOuZ+VIwzbDMNpRt4PZiI6/bwYZCP
BW4dOjdmf4oVeTeF6V916T9fDw7XdxTyt8sdjXU1lROL9VZmflKb7EaUG2WU1RT63/Uhh3xpgelS
UoKZe6XsNbedgk8MoX5sdNPV4y2Y4Lpbgg+EzZo65TsFji6SRD8l2BJl61Vxd+yEuQvH6QQRBspg
Wu9Rvn6qnPYprMJz2G7B1FZ3Ez42ajHQ2VhL7g27lyxJmZGe9ZjWrgr+8jEvq+H79W+2BhSh7kXX
CEKmmQFucfocOCS0NGZajIqJN9GjGDJlNxlkzIHqieKO1n+DcIR+q/fPUTPtk05G4Ta8aRLNpdF9
GJXyVMUKvBDRuQ/Nb9d/3tomvP11izSkaPIsjgZ+nYwWSFDbDOK8XLewdm8riBTMMHSbdGMRBrQW
ptqiBNyapacA5dg4Kg9dz3T4DZcgb5nuJtfj3XWbaxf3W5uLwJCYdi6YpmfPg29xp3tB0npZ8eyz
nUn967qtVT9mDg7wHi0EZsQXiWmnp1VsIaVytrSXDOBDVjonEQxfks6AeNW817u9UkH6FRpfo0Rs
5SgrbFRAxd6Yn7/wmzBrizjM7GCEOL1zIe5JjjRlwF+Xx66U75vmMZDC3WACOKruSirLeR92bsXD
CSbHXdhWB8AnB4cUY/InT8+ljRC9+pCBr4P58lm6AWDj5c9LElOrhMN7QpSpl/qh19WPiiG8LJAf
a1vxKt/fwwPnQ8e28V3mfV/G6reWF7FMSWsmm1WZMbN+ciPmucP+Q978HIqf5fBT0yZXzumLl3cS
uY3i6/t66+j/f9YOmBw+V2jplmQ7shrAG8AYxrmVC88qH4SdzzAfrxsnb1JBwjnZbdDcVVF3c33t
q/7P23RmYqA7vyyoNZnRd13Qz+rd6jkz8qOOVEgrKtey62PJcPl1c2t5zPwU/l9zCxdMFSbUollw
JQ0emYo6SuGD8ydATNpL/xlZxNEpqkwFglUepho0N6VzXynflOw2cxjvgs37+opWNxDI7yvhA2CK
xZm2RV8CysZ31Mrxon5fGbEXy18LSgxTtHFDbNla7B6Dy3ZezS/uKN/HNY+K+vsouS0puKmXW9p5
axc8usb/Lmyxi0UyEPFnY2HWHSTr1lbUAyAlL+UsXN/C9bj4xtTiatGiTg5kSeXxCdtpJe4S9c43
GEqPhTda30nPuhgEXnkuim4ji1n1R8amefTOsqxLutVJgkPOyQmJih16DTIPUen1xYaR1XuNJwKg
YPIHuhCXgc1OHaE0LTvJzOTRDm7rONslHaHWPzTdc6tWbqPI3vU9Xf16b2zOrvQm1ltmgeRAj02n
OmXqV+QlXIZijsygPf6BIbaOTqHF7fIa2d4YAiVuQwFRcoGmw3gUY9eRpBQTjFSB4zat2MirVz8Y
Wrro3M5NpSXlX9gEVdn0XKEpHBNMBHcR1Dtb9DSvmda7CwHIDRmnTsa55K4z5bgTzaxi0jvprrHr
9uRbNFmMQvGy1oZNLIXsCK336UdcpzCuhG6nHGAAu5mgQhntrZr46sd0uBrRgiNteC3/vtnjqpHT
tnXw0qr9UNbZ5NqidXV92msxV/T177m2wVBsU1SY+SrpxV46TmBA3OWrs1CI+kvHVNd97jZP/Byo
lvv71sjCO6HcaOpoMBg2C4sdmmgZ4Ibry1gLlW8tLPI6pY97tQmZ7e1F6qntP0p3NEPNbWgQqQDy
rxtb+z4QwM16NzQsgBdd7tno8JoMSK5oKQuvzOE0GsZTHcJtxmm4bmr18zB1r0F4CS5LVS9NFTSG
SQJshm7N2KvUXV7bOwi4/m9GFndaZsFgFJpsnuF8zrvajaJ9ynj//83I4jLTfaW3Is1irrG7tSXF
M/N7qdo6OfNnfudo4OdmHTkSqyUz8dTGseFMDBR0ZvlMEc6rpuRz2+q3gyofa1H8CEJnY12rngfA
7JUzByGThTN0aiclGk+5cxSVZ8Oko62dooKmA/AsSmHXN3H1IDENDeUUPTPi/cIdNN0v6wb2CkVu
uCxlqz/asVZsXCarTgeD7cy5A4x66XRdpuWhNGSMCyRO7s1k/J5utgoXZp8fry9o9SgxSzsT78zz
R4uyySDFjlHJTCY4TGAX+ksVBoehTVwr3iBxW1/Tv4aWLcAGbJXlC9DtBbLcVTfsnf5zsskjtLGc
5fQhlNc8aiam/w3Lh3/U/l7Zn8K03GdmsL++cWueAJkxyBbKaDByLF9Po0hrHeKlc9BMAB1MvU1+
CFPacrg179a5e18ZbUDcLsyknaa3rcn10I/d3ShxBxZB8TNslUcdiSymZ56uL2ttAwmpUBowvAUe
buHgDHEHQSkzPFNWlZfbP2OU7QOpPuT9w3VDa2MYLOo/S4t4lFlgJ3u5hp7FFranjhDGWk5tPNS6
DX+5bCdeMVbNSQ+SDvCo87M1/cBrNVnyYDk6x1JpejUMgH9wHt7+qkU0kaI4QmmT81BoL5b9jyJ/
oycTZu0fnHDU4maaakYXUU6/jCNqn2foOzXEEeQazOZ2Dvd9E2xEq7VozMjiLNZrIv2yTITN1EaG
S2XOQBUQAtuIR7fiq9WUt7Uq7eOWwmi0JTa+5j+cCeCgUIXhRYunfWUETW6P4LRFO2lu2H1SNdtT
2lR2h3YrTG7ZUi83EahIYxszCp1G/d95tG/TeBfwYvf9aXfdWddOIVUyhvHo9aswPl1aIrURsjQi
IKKpwzk2lLMfS3vYB45pah6KNNlon689YECJQBYP9lBXl+mwrlR6kTVgD8fMyVyzNT/UA7yxzl1o
zGoGR/5ft85gbkToFRpZsNqzrAGgbUgpl09rPUzNQQqZ3jFCyj5h8+BH9cecV3xma0fNoOA55V4m
4nu57O/MyXejvv6D8OOgS4n6DCN8UBBebrQ6xtGoWoz3OGN525fWX1mseUXS3VjlVoti1Xso/IIV
5NOCFrk0hU8mQjHA4eawfAxO/8EC9tONxr29mRyvmJr1e3Q4I+FhQP7j0lQOFZHjoD55tvMXu5q8
CrWWMrdo+n6+7qerhniqgbSE8gHo/aUhVSkMCIv5gqVyjw7Dpzz7lY+3kmn9/qsQXgmwilTN4WRd
oqWN2k6oW4H31SX5FABYyuT6+CeTWBdWFqeu1IewtjsBxpe6Umw9RGh4xmKL1XMlSF5YWUQRbWrC
IpzBt10nfexAW5nSkyo1c5cqb6KdbzUbsX/tnGGROSD0O+Y7YPGVirHvjaiYseaW2bpoucGo+WAa
LyNkN3KxF5VwRdC5pfxX0AcuUPLTdS9ZScUMnIOKOAPGnPeF5wsnl7peyJxzfXCL7BcvAV1s1GC2
bCzeg7VJY0FtsZHp0NBbD5qtu8bv05XN3EG0E3imc+csUQBRmtIQK5gAj9VfVk6toHqIIa27vltr
Z0qFUZ+AjPQksP3LM9VOpdyVIhXnKdLFsR3NwvUz7Wchlx9hWKg2bppVa8ixMzxJAw5zC2uQrhrw
qwLJDqZTBd97UJZPrRbu8rzdWNjaJ1K5XqhyUHpxlsDsUlaLwvSl/GyWYp/7zS111fuk0x6v79/s
zYsnIRNN/5lZnC/Vrofc0GJx7rsUzc5fbblFIrW+EBggZl5BXk3znr4p17R1CI9UmwgW8oIB0/ks
d7+uL2LlRp7Hsv41sXACa2jsKWKs5qwwaYQWRVe5TjPRV94n0XBnDfpOKos7KTNfrttdy5IpZAJn
R9YB3NcSJ1TkJFSNZTDvKirt6BRooxWR1rqR3+REXZtwRXJyHAbVeOk1i1mjwvKSPNagqrf0E922
WWh9hPjn+g9b81NmruCF5UfNwz+Xe15Ufdg7lCLPajkeIekngZ8Oo3Yvpq1izxrYEj5KeETmVIhr
bf78bz7voHQ1STR+qsTGabTLw5SctNLeW73j2Y0n073rI+eGoXgv+OQ0xsG3+t0ook+9PXhq9WTq
WzCUNZdmRhCpT5ZPeXBxMVUjg5xBJMQ5L43StSs98ELd/33mXd6Wb6wsDk7V96roNHxuGOqKmFMZ
nopciWv7Y3G4/jVXryTuJOZdNBTcqW5c7rEmhBopUy4ooPyySsXrAfAU0dx562WG/e8K5WZQ78Yc
XKVjnSB83gh7a0eYdwrcrYwpkyItdnTs8zJr2pIdraVdlB6nyt+Fw0ZavWVksaHGkDFhaVXiLAD1
kE/YY+lCVn19K1eN8HhGfwhaIqrHlzvpyH6tpdaAkfCBN65XVvd59/vq5lx38zwC1/csGr9IKJ0+
mwRXeHEuglq4VnpfdPFP1WCwJf2T6w/YCfSzPBahh50DwZvTV8dBazZNWSB1hnxSLn0f1R9KFt1x
sK5v3Oxii3uC6K0zNUg8geFQuzQ0xnIk1UmDnpuOKLdTSAepCW5ti1Q57ndG9td1cyvf6cLcfMbf
rMtq/Iy6Ti3Odju6vvimJDQ2NlUu16wgjjd3NmwSlSVo0B+yEuFQGb8GCZk39TG4iYxkY7hobeQH
0XTeMHwfnYGY+Ve8WYsvh3j0UBTnWrKPvaN/CoPPRRvdm0xBTXWxE+IbAEIvjyu39rMjWAI0wZsN
x18JiqzyVUWNmVMQBZc/AtRynkZtXZxtUZxEVd3mWyy4Kx7CKIo8y8RTgaX5dWmBMnmbtnFanCtE
H0r/Q6gfA/gvtSx0fXRmrvvHynIovnLl05jRkAVeLMdCG8G20rHgqa9o0w7vL78aYcgT5LqdtUXR
xkVQi1EFMEiLoNTrrT9No0q8cJoUyQQ1P5l9Hh86BAZdv2AixZ7CLSHzlcWRW9LSYHUQA9qLQ53R
aOo7uEbORlrsk5nTv47VP5igZOtQ+tbnQR5m2y8/V6PYhuQMTgFi27GPTSElt1HoSLe6GOqNE7Cy
ifNXggOKnNkyljxgeSW3FCmp/0f8B4fB6LRbvWwj15xM7ZDnCBJZotE2HsFrm4hBqkJQecLPvdjE
oXFaKfPzEvbf6psUzsBcxz9e946V+AHUmLlJKk/M6Cyh1ZFvyNUQ6iW8+Pc2Q8+VUzAz/AeEEcy5
wiiLRIjqoAa4+FLdqNZ2H1VcJ/GNPVU/s/hPhuigNmByweZLzc3/SxtaoxhVqxXVOerMY2BJO6UM
9m3r31zfsHnTL28RFgHnNw0h8mWI1C7N5KKqIeUNeK2ZwbnSv5poLFZZ43bRFuHSlqXlpsVFyrUY
CpDaT1b8JfMZBTE/JtKX6wt672UsiAPEp+EFwnm9XFABbUDQctefpQQlCmuXJ+buuoX3PkYOC5kk
dzsRD8axSwu0Z8emMLFQ+UcLwdKmebHDjQO6aoPC1ywizMdZolflMqfKFlhc7tWDHb1AngYf9/Vl
rG0UgNF/TSwczFCrOigHky9vj27ezVrI1w28/+AwKnDaZ9ciWi9dS8/lcEx1RZyTGiWo0JRbxDML
WpxFEXuD1E8bdaIte4svH+S5Psj0Ys6m8DXP1kv/NGTSl1wGFadVWbVRsXn/xJ2Xx2ApAwhISKjz
/r5JIjJfCvNWm3ADSet3OcIirs6doPTVXu3+KbVmNyhCcv2x3ziy74P3bHgm6eeqReNg9p03hjt/
iizNJ2MGM5AhXJEHCMTeI2TnRcnD9U+4tsa5NjozIDJCsOQmZHgibnOVy9axqnMGHQlyjD48pXZ2
UOF/FrblmlsX/Hu/nMnOZ6UIEmjQzIt9FYnQuPDk+qxpPxv9vt7SH1jZvou/v9i+XI0t9Gv5+/0Q
8UD84Ltx8FFEbmJvbN6KPxK72TZuI4AqywHWmdXI0Sa1JsH7p08/4AsousDtupV5rS5oNgNfIHfe
kuc3y2rDmga/PoemcVNYjFo/t5LwprK7TY2Nnse8OZfXBR+HyiHcnuimvMPACmjAJ1WOGq6LyBVM
yushmeVGCF81AufuXJ+ax8cXqWQlpCmwdYwE7JeIX7r2kNYvv+3ZKBH8Z2ORG0sKNBUImDbMqMue
nca3Jcg6lCN3YyTvw+Kn1kNp3qjRRva66twoI0K/+ZqnLJyv6nTfHMesYWb6Mc8f+n6rtrfqdLxs
NP48tZCl0lxqC6ZVRN2c5fJTOvi814cdEWlQ1f31DVxZCb0vi5bTXNGB+O0yClV5KWto5LTniMnW
vYbW0qluImcjpq881Wj1zHh7unqgO5aXSCM1oe+0ense88lLnfRFhPZ9pyiHPmnQtOsfxzZ71Kf8
1oiOZnKr2C9m9/X6St8HQSAlQBdmAi/eAMtAz3VF18bUOia+/Xwf0jU9xJJK9U7tfbdSk3QfBrQd
ofE9GcOYna5bf/9BsQ6CBtFAhbrC8nQ3BZlOU9rdmYkWr3MmN5WP3LZuYW6k5ysYb5p73Cc0OGBd
Ix28/KJ15Fd2bXb9uenjMoGOMC1vZS239zkUYF40Nc7BcTLfA5FaucUQKAdJrsXx+nJnI5cBhh8B
wp43CXkvrYrLHxEpmRk3ONY5m/zdEDC3Gw+uVOkb53BlVymd0UzCf+lTLOt3g+/no9HDVWT3+/hT
HcwjQuewyDfMvHed+XkFrxT8tKTZxvwz3lzVNaXn1Eoq+awYpXxXaO10H0pMJ2hd+q2x4Bc0R7m+
0dPxCXCqtpEnrOhi2ngOfdS55KxZy0UWUzfZg7CUswELwqjDxz49F+l9+k8f75I7Z3oc1dhF/c9v
D0Zy2zzyh46j/9z9yvWnxD/JZuRtsa2833d7Ht9z+LBcixzsyw3J1Nxgki5Uz9FQF/uxkivrwcnj
rvSM0BCM0hQUxDci1YpjQ6MD7cAMouZTLztSXaumXZNOMGpbnasxLJI5LQNJtgsdl6uXzk6k1n6c
4n1l/n6UBAYJOzHDQtQqmKu5XG+gxKmoU0U5a5mEMkJiGuc6asrn64dmZVfBHwAeIcmepRYXJ7dM
qw5MbMCu5pFykjuzklzBAI3bajzpemZkN2LF+1PK1fKaCdDoY4VzSvLGr8t4GmyrGNUz81Aq5Dwm
xBzf08qosvt4EJG94cmvlarLqEDzwHklH6Gp+K57IipKz7GolbNs7rLS0y0EBdxC20EEisaA8yED
mj/8duC9tLnIEOTYN6reFsrrlHbRf2p3wig92BSvf7uVEAGFGl4J/Ifpdlu93MqkJNenGKOcrUzv
Km8yGiXzUlHlPCfSpBQeEEEYiu2imXZBODGWkkmQNF3/Ee9TSFJi5bXsynAyrdTLHwF3vi0NUseP
kBT1SDXD3g0QqByUuLJOxhQd+laPNo7lms05NYbhhZc6I9yXNqH8nAaNpsB5GO3zaIb3Iw0UV2hO
BamwfEYqe2ORaztNg9ghkQCx8076NEWIWG9gLTrnef8jDBlggldKzUB1QTB1k8eJJ4naLZNqw3tX
Dgu3AMef25XO+xIiqFShWkUDMQ9gkrS3h775JtTM8Zq47saNfGklEjBZPgvfKTPSe8ki6WQZ+R+8
rGddDh6bjsHTpNy3JvQSpAzXfeZ9AsitpoNZpoY+X6ULn0l6qag66GvgNNXDb6VZdQdVquSNzVu3
Qi0PHBnnfgkFCoxITAoR6AyUM3KzsWhvkqLfAqeufSIe1fwh3ILezbytb+JZ3zeiT61YO9spatCy
1v7Sw6DxSsBbG1Fl3dI8Pgjaj+r1YtcKTloSJ6mGErfxfeiNp9FoPkjdlgzaqhlufZIPMmcYXi4X
RMeQDleK0nw9qTBLDIFznIsYN0UpTxulqvkKW8Rm1jKrgpIdc7EvymFTKBtSHZjq2ejSW7AYnlb+
VVayl3WfNEk68s91v1tZGk0ToobCJAOiiIullZalhi1Tyud2+JJPqesw8KJu8Rm8dzsahXgcoC8q
fJa9MCLraLjCnmlCl4j2mlOMX2JzSDYC0qoR0CTUwmfKV3txw4iowp+HACN63cq7shR0Znq7sKM/
MQRzJofcoOC/ROE7bVKI3CjNmamr9NQ8I+8Jprz553e/DJ+flhakzYR1ZoEunU6eKj1GZ8ZEk6fO
5H3tWF15042kQG6bl0r8+Pvm8DuZdgk1eN67l+baxq9qEYbWObWq1u2s7kkP7Rvz94frgS38v+Rj
niDTFmamtuyhm4yscyiV59kKvDq/XVVxgJdR8IJ3fJbiW3ibk86i1VJgIY8afebR4tOIsf4pU3tr
Ouf99TAbglrytXZI0L7cMh0VydG3E4u+z9c6kZ4FZO0ZSnLK1rt9zZBBy5GbAd04eynSU/Wt7Bch
ZI2mcLygh4svYNRVhsNx6/Nct/RObaYHFSa3Mp8HPpe92nzV7GLXt3B32Vt36/uEhUTl3zW90/gO
m9LhQYolzb9XRPUBDpJCqj8oQckjdYNPZX1VBAVEPSDmXL7F+5JjPJXsnxpHoZcHanioiuiTyER+
l9v1xsFdCURgc2Y9IIB7lJQXB7eForXN5J6sIaR56kpK8GIBrvxx/byuWpl7MuSZZGDLScwoUQ0/
V0sVRo64KN1cU6ujQvL387qZ+bBc3kfI2r8iRdk+csuFj5eF0gRFBhVsY6XpLnaYFEglWfNKUxn2
102trgjUOWQJQM+B914eJxGpSt7XDZmdHnUehIMdnACWvdFoWLcy648RHgjg879/k5xAEjjZdtgx
/h5nziP0I/HBzEN7d30t77wbnkGCNkzOyMzyv0XRVephiAqgKTm3WeBWvv5Y0zirNa5zS3/SRL2x
de8cHHM8WCHxBRNNljJ/xTeLMsTUDKPftOcEjuWU+OPkjpehOrN1at/tHpjdmUnRAQ73Opd4acgf
AMPFitoiSNa9wHWbUcSStsSoXuPZhdPNVuYcFXYIkuKl07XqWIigradzNbMKeqY2pgGT6J3+PYWk
tNkZsZRrHwbJ7tK7OI7bR0cLbeeYdGZq3Qtf6AawOM2eXPKdsN3V+mD+ozWFUex9w4q+2pBvPgtf
VpDoHmYg5VC3+get75N2V0pK+ZhVeQIjbyGcFzGE2i8xivKH0ajTxzS2k+c8UauHtBmlfRr4WcwD
WiueOpgsqXuhNyZ2xdT2jzG11I99Fk8N6HFHavcdZd0fai6S79noR8+xH6a5a+SFePCTSU+9YjLM
ew1kb7gH4RlyxiBP+DtMVAK93/UyvYiwHw/qVHfOERxdahyyTiTRsy7yULha6oz3lV5J+iGMVImZ
R0P7bvqx3Lgh8AP5Ximj9KHLoHr+kEcS7+JJHmF4CkufxkCa9dJzIEfJ35PVia+9VVunWC7Hv/Hy
JHVlOlfC09Bn/pbHKSNtdSY6ZSf5ImVatGvbp4DShXwYbC1WdpmhlLHXNDmPjDRs6swtW9X8XE/a
0O7rPBa+y/F3voUR4hA37TDGDmWzSXro5LjM3DYqG7Fz6lCBuruMYVWbUP/5EuWBmE4te2civdhr
zWkcgkzZePO9PuoWzkcjmgKjybt2Hi+4dPFIjcNa7Yf+jJZZDmPz2PGO1YXZhwd5cvp058eW/NhW
8Ku4WepET41orIgN0XLd7VrBp1BKp6s9bVSyb36RDuA/klgFqxqz6YaSVzG7Qnltp6KC0O1T2TYY
NzOjzHKVxGruSSnkDJgvMxCer5H2eTAGyveUJ7M9RP7lD0A7VblzlKn5KUESnuzyzoYL0u4BwuyV
RA3v+sLxn6woy6QbRk2y9mDVXTUcG6dqx50Gcj13wbNYj0Pdy/KO4aIg3XfDNIrANWrUGdy21KzI
yytqRRvp2Uqs4ilFiWJGFc+55uX+xmNXhLlJTbo3C2ZKj6YWHrryp5Rukeq/73YAKGXSgSERejc0
8xavQ1vKuwGmOsrScaA8wv4wuA6kzYcxLuR9nsGhEbVDE7tlbqPkIxEpWt+SDsICmcmTM9j3ehlv
8fKsRFB77j9wOfAYAi9wuXy4xxOz0bPhzONh5DqQYL8xzV+/e/0w1Mf2oklBU+5dpXxo21q0kT6d
edIeGGKBFLS5bWszmwVYHch2ft8cdUQeDVSGZ1b8yzVNk9npYgrkswAo+LGde9pWgfNmYJXJsibL
06JB/u07jyuISS1GC+muWMtLIrVrq68HaYL7L3b2cI5nN3Ul2luj1gXFRWOLY2C+Qy/jwmyPT0YW
zstliRDt6kHwUUP5HMaR5QWBXtw7ndTtjLGTNnKUd0UAJhZoc6BpQamGG32Zo/QadTs1ls+y4Y8n
w8y/qY3dH4fI4bIBsPchN5XGSxWpPFz/kCtHZkbAUjzlhgfkuxytkqU8CoSqTaC+S88p1b1sdzd9
6zy0MzsLfFzq8Nw1CYrRp0jUgxvNkgGFHz9c/x2vH2+x2QCPSGQgKGQqcOlR4GBqp2ty5ayTZnmd
oHDuWr3ZufGQl/uQHuq+LSrTI1QO3jhFhefEXX3IohbJaZTU3KzvfpaRpXut0uR3WStL97I8TZ9h
E+kPzOtXOzq+KTJyg3OTl2HxlI9l44756B9gPis/2IFonq4v6v3J15jgIbllMJVKnzl/9TdJmlxE
alEzlXTWhvFDoZZ/NYW21YlbcVLmeQHjynw7YB+Lk1iMaBCQ0QznicGNe1Ud/B3+HH231NbZqCW+
NzXr3hi8SpH0pLm4CGToLUci1Ar1LJJSdx2jGW8gK8k8fWiGjfMw/6lLb2A9XMYAWLjz4Ly+3DnK
ViFrdrRzJUflndrU417uDPMxz7T6juvanKdUG88YzMBzprHb4uR9P6DALULoQoqZf0CIL26SyqEb
o/madlYGmnuQ1PkOzKjJdwkFW2fc13Zx1KfaLeT+0AUzxfbpuuus/wCHqhbHk+Uuh4xsZmCdjFoR
oEJ0Zodgn7SDl8olpOnTiyJ/LiEDzC2NwXT7o9zXAA63nhgrn3vuZOO89JNnJaLLb1C22B87hZgk
su5zpTCzR/3D1r3Q90E5Xl/vygefr25e6rMv08e5NMYoEZS+eiOfMxmWOPLnCRacTtcPVlL3L70U
+fta7ZJDbsWZp02O2F+3/z5HoXA06++hIYzTLYfT7HCQfLxJPne14twZY9TtTRHXJJxm+jXPJbER
Gt4HfOwZM9kP4iG8ORc5ka9I8lTSG6DlGJs3EOXmt4FvpwiEqt2nNPGzD5Lf6x9tAVnc9ZW+b+eq
7C/7TMeT+aZ3qYKa+nZvdyw1VUPPF87DGI8vAt6/uO09I3YeQhE+1zGUhfoWumZl1Ziemabt+bZZ
XnNRoIeDLbHqUs7nG9vzuy8iPutm4hZW4UX18Y/W+p/B2cffRGAt8ikPtRh0yt6Vyi+JnRwYJP5o
FxJEpjUA8eg2L8vc7S1lw/bK8QEzAH6AdXKvL9WqJpoUKEv8D2dnuhs3knTtKyLAffnL2rSwJMuW
LVt/CK/c951X/z6pD/haxSoUoRmge6bHQEdlMjIyMuKcE5RrzMzOtmoSKJsk6+lE9kayYupcWRTq
NaAoCkOiC4NHnS4Tcq858mRWvbFAQ7R0c6TEbQQnZz/9I0fNA0NatlJS3ZZV9HmYw536axj6l9hp
duiy7XwmpoQMvpjjf7DrdsGwBo25cLhApFAaAUkhRgwvIolNLayMQYN5hobqo1lsouo1zmmu1Wth
ZM2S+PN335selylXBpW4BAE2uT+2Zrv3DVrca/MbLxqiAUV8FLoBy7sQurHTjH6tQiBzHob6NW5L
JmsZrvHhkcl8Wq4ftHIgZDI7aREYjXgcBT5C9dI43ebmz6I0bzRt2AHPXsnpz7MVLNEZIuiLrrK2
CEmOb1m9oQeaZ8RtfhNY2Vdu4TU9ygv3Gs1q1mOxbyxn2XVQEslENTkB0YGIOpLi3XALwIO5lIBH
mBYQGfPONMfmpgYgcUu7sttNZFjHwXbar/Rr+5VC8fmiobuKOCjmkQiNx1OHaUNJ78M6kb2mURFD
a+bmoFZ9sr0eh85jAcNsgJgI8gtlyOXtlgCW0TQ+pId0/e1s+qixdreBuZI0nUdXcjMCjQb3hQf3
EoWAqJeUyOGseIna7JAT31elIYBZ95M8/vQr9Ulbm117fgpoWtKoElwissolESzTncHpIU55Onj7
J6Vs+m2S++adbQIHkwZz/LCL8kAg8RHYNjG9cpEWStQy7GKuSYpaNb8PC7NB+CtEzfT65zp3ChiB
AOio99CPPXuLANoo9Egeda/IdGPb6klzGIrg4+eN7j5JriHOnINfnLpeKtVJHzZYQVLGYN4QxYqi
y+yVLTt3Paw42BBge3LZRXFrtrLcH1tN9+zRr5CflZRfnH3nqWoabXd920ROfJq048ZYo3qFbs0Z
saPJlDmK09jwpLKND0aZcZfIucwoeVU7THE/fQulbu3uu7Q+jQcsYZICMrqRp7s4+paf5UVreFGt
9xk6xnEMDI7iqe7qTRGs6WOduwb4N8BwxHyCJE+DU3NFPnXlPFSGN2eVsbGZErvvmlbaX9/JS4ui
cif0sHgKA0Y+teKgQDNXiHKiypC7xfzoJMGNEqsrUenS9+JhCkqcowTra9G2QimjNdCON73IjsDG
9np6a6bacGP7RXjjtNS5wc1+GCrCqWXfyHxpBkLBXiyt0M2xB5BsIHBY9ls7DMd73lelOylOu+KP
FzJdYQugA6sTjLbFx9ImI6l13zG8Cmrlocgm6T6Fz3QDSavzOqsObvM07G4mydQ2+qDG99k4KWuy
FxduPJqDaEcqtKhhJy4RatHYB3Lv56AH5Jycerxr9WCn5z/QXzSRf0E71g1MivIQS79Yqyn3BVei
8EAplAqsQEqIP3+XEZW1Iwf+LBto+1kRM1/CcauHU+iSuZYr+33RFC9VWlNg4cjwT00FIzL6XWeD
XzBDW743NNj8n+IpSlXXkfpRWxEUPz+KNqkk6CmG2CFOuwTOZGkaVqgCmZ5U+P5znVrN33L05ZXc
+nxRwgrZgdAYEySR00U1sykRXWUT/We7/qn2jrZPNTo5bpQ03cqBvLgi8jy4LojfUrA8tVVYkpGm
Ump5ThsOtUtJbCj2QwEhf+VSuGiIJrIQYeSNYi0OoVLZRt70fCku6/xb6lvZjSzJ5QpD+xxALbAY
ouQtyOIcwcV6mpheRgEp3DMCp/iOmAgQ3riRHuuh7u+6wZDvg3FW7vJRmnYx5Oh9EsvZocmy7nOl
pLd6HKfMOPbTnRVX/sGWev1VbpP2JS6n8tEKB3Pb123yx6JrtpIBXPjqKAShF8inEARwETrfnRpr
qHk4R40PqpSJxkVApdDMjC9GOq188gsxisOJdwnCvsGrfJF1d9ZIc9FQfa/l+lJcRQ7D7yZ3dbqj
6hD9rgohbBp2Vb/VzD7M93YyFN/6xFDWlnwuiqzaJKikw3gE3d5ln6JIUQ+U49Bm9nEcb8tYHp9r
KXTarR0ke7AU/k3PWK9tkpHW1YNU79rJf4gyp35EmyU5pon9Ta/R7kgJ/J8+eh8yroYqHHVHoZC8
VIWWla532i6wEU8wp2czoONWZEH5NFOqWDka55cirzlAWGBVxCCHJW+47USNKC+T4+BkGzP7raGS
WCNQWpQO9PgPBxdQprzYUV0lb+fvp242aUHTGYWVHQv7QbBClBmx69eP7p2oplNbo0BMnFqWUlkK
jaNETY5zTtMxG5U/utLPGzNYHSZ19hpAf4rWGwohnJtzaWkN8VgtDIr06HOZPqZJJAqXocWsByO+
4+isTR0/qxnySqUZJJ7fQh53yXQMZSsrOhrHxzyT9S8TBZBtr3fo8ofD39lvjc2gA/pWQs35rDLQ
fiVHEzHyJNvFOok7ZWLiA4X3xcXQVX6r1W1fHPsk0I9xPs87JmaNhyZs/yYSs4CLUK43COgoX65/
0DMPFYaFQDrZBHfFsi2ldaiQzplTHMdK8Jk0LSiRg/L9QHEnlVbIPpvb+m9cjh9mLWCYAEWdlree
UGw99dZIAnCdK2F57GYUw6HEyTvcKXLtdGhXDsZ5WBS2QFKBtyQCQ549tRUbOUqwWlYejWrwt3ld
OjAUSNOUQlE+gZkN/9l9rN/57RinrhVE6ifFGfOb6zv99i5ffmMudwoiKHPALVicz8EOQrr0ZXmc
ldr8Ao0NwTxjFI15S2MDoCPFw5TvZbnovmRGhyBOlCbT01S0qTs7iXnXSoa1b33nlwpedD87036E
XLLxk7b8ef23nt1YYsMEw4+2BcW2ZfQuo95wmEddHhM/1nepaj/kZNmHMre1X9ctnSUPWBKEZi5G
TQzEWxQbaZokCsLDxXF2lGhbMW0TvdwxW4nD58FEnC7Be7cNVXS4Th0gshu/isxKo7nnt8m26nOV
2mltZk9tI8cDcuKtsUZZOd9DoLcaCE8SWFHWWLyVeYtPKafaZOTeHMxf8ioZQxc5D6l6LMciXiNW
nZuDxAWCi9RVt21nSQE1Om2YkZixPQZAgiGyaEjaR9kBhOxGchg0HwYiCGQVJ4p/g8Mttqx1lXrd
VNJkW16gJlrkMj407vdIhYbBSmZ+aWG0rQRnj3rvGeADl5nrJI9sbwS9tkG4F61lUFDJl8EPGXf1
UXcE3/nOmHDXd6kaFbzQYHSx7XVAV1xeVIVrjrH94WjP0w18GiUhgCWosJ1asUFKz1kvgfytevWg
zTUi0XgR3C09jN1hsEgWjFYv3FozkxX8zHnAJw2l4kUbQ4AElvDmxmeK8WCEDkoT47bs/ftojGh8
N89zrxwq6fnD+8mgQxO8JNBjdEAWb4OgnYohJkP0uiqdLHcy5FTatLaZOB/NsZmmwxsHqXHwhaJk
dLqlul0pvEHKAlJachNZ3Ndqp0g7R13rOp2548LQ4qY2K1vzcwP5vNTst2r+rxierDJauSvOoiJG
eCHC5haSgbjJ6Wp8f2rCSKhKFGYLwbkonnO5y1YqvBeNvCGJKJwzEGDh63UopZJvI2vS9REYPSPo
ogcZ4Y78o2dKLAahN76N0Ok5i0xOSsnIsZECDCL/dsgY2kxXtlmxsvRrbnV8mjQGvJJM02oRbsM2
s+uOp9G9OW1KJdl0Xez6sEit6TAGt9e9eukD2AKBBhflbfYeVLLTzzOYk2WUhm/cp/Inux031dZq
2+11G2fpwpsRuN/06ymAgJA4NTLB3aBS4Zj3cmxKwDPD+NusW/m3nifRXTU5wfeWt+rdDPzsEGhz
tLGh1L3InRk8mWOdHjqJsWCoOzZ3eZlC48v030XhaKj9x3qwNu/vLWy8T274tdSfyRgQOWNnlq/z
Upun2s5S+x5IWbbx9by4VdDL2tCOqQ8ITY3bfKqrXTtW9ja2o+TBbJrxILVmHlCt6/y7QrWrnW8V
4YPVNP7RkqLiuZaL9nOaCRLBNEiHeQ79eItSjrxtW4iaELY7o9npFqhiN1TAka4ElWXawKLguQo2
KEhDSpqLsw6kN5vH2bTvIYXzZjsoanMrda8JpYfrH3vN0CI1LOUJwAJg9ft+vqdnv9EGzc2ix6T/
9j/Y4YYTuH9xaS8cd1bzto2YqHdvGROTeM2dk0evpV7txtnaXzd14TzycvvP1CIgT2ZXyFlo2/co
jX3y0Za1qn07HVtDdlV1WAlll/bP4RqB1kl+TXHn9KyoaRdpcJuc+7RH5X1A3Pu2gad8Y0/dg25N
yso2im1aODsMdjGAj10kJ1mYk3st9JUCc0PtjG5i5t22VqM1vYI3LsGJGSr2AkmswOnGB5eYmYRK
UexYVegNalRWGxTE/XLXh23/0gS9xWwVa1B/NnAeiEBTGo6bsZm6biOPajttksLpnjtbzsNtjRJ3
4FKN1pBWmIpE11wtmOZfvZmlT2YuK9ouT3SVMctGoCm/5bLWgGxPXT3YW1olPAIjNajWekln6sDc
a0jl87gXA6mF9NXpR1OmLvItZQw8JwYy0dtPoKFv9NoImaAoMeXsta8YkKUxw7TJXmb+rxin1bt+
N0lruLczZz39KdbiFZJRD1CKaAi8VrrL5JjcoTqk6sEabBft3sMHT8abMQR7DAC2zhncFXrrZITt
FHhR+hJp0q6f/vXhMxNj7/vx+3VTZxeVMCU6I3AzUSFe9sclhr0C5Z0D1IerrerfjWDEpzV5tLPD
hyAKz2qCJA8skbOcfkfHKHoVDevIqzP72PnffCU5DIww1ruV1PUMmYLHYEnwTKlUgK8Xv+Rddt47
ju+H2QjGR5HuDasYdhqJbFtpxZeh0qZDMhbjLlUY9mAGSvJpDO1mP4VILwyh3R/gMqhP8gDkt1DI
3Squxk8+eeNjl2ufi96xPgPuRLP++ic469jwowVnUWS/QiNsyeWZIkCxlRbHXhX/CYOK8U7TVp31
A4SpvYVUTTXdo2a5zV84jKk1rxQ7L5qnJwe2mCYMDbqFa1cQCupJNmLEvxnkWsEdYuTBXWv0LuQH
WIAjccX4ZBg/gvqla/RtGAMrur4FF04XNNT/fsLCQQolSYzEMBnLOP0MYthsretL276VN9oawEW8
JxYhk0xWoD1pr4jX1amHhKOlo+7Nav3pZqj+jf7sBv1rxphSNfhqMK73+srOXR/yJjsrCq9cPUuG
/5BraBarXegpkUcHZFPb0TZ3jJ2R/bpu6PwgU0GghUtdkoY4teTTdUHvl+1C10Je96oAVruZ9DVr
VuArl1Yj4oV4llKvkMV3fHe84jSHlpUGkVcVfyVpEzzlzn1b//z4SkAL2iAuuNwYHXhqJKkmQ427
JuIQNpu03KaMSlSmtWrIhcsFkCkpKWcOPjwUqlMzkhVolm8aEWjpF0vLPslBcSis8LNdJ/tyZvgq
auC1/t0JytG12/pxnqR/ghIrdStPuUubymezeTLQXORHnf6QeZxKRwAZEKy6K9W3GaV11bnDuKZd
cslF8A5CI0kJuao4Gu++XhpVISTlIfZMKd7kQ+R2xugG8YrAwKXlgAeC/wjmE5rl8oDphRTOuh57
gdy5EtESsprLM6TXV4L9WY5FhxlwE+h9WlmUQBdBQ1Z6NQx88JxN3H4qlGxwRYTdXnfGS6t5b0Q9
3TNA8Io5j3XsCWlks2wfS61wE+cpqO3/ZTliTLlDziNUz08tqXo1Ok7SxV5sZbFbS/GjLA1rNbmz
QjeUCxgfwJoUxJUouiysjFVR1nWKD0xqPx7qUBl2ozMb2xo4F8Uk+/ckaTIVbiPdtfno7PzBiT8c
7LnsAGQI3WQhF7i4b0gjRxQL5dizIiPcSo59X8OH24Wy9m9qSmM76lzU17/iJc9nmib1fTooxMbF
EUPypB79RPhk7Bx4JMw3ZJLJJmYa2sriLvgL8ZemFOgLSGHLpoVZyl015EGChNi/gv0jQGpJvRGM
ng8v6cTQ4kMGYdeVeizFnqGmOxCFd/5geDBzd9fNLJte+ItI3ED6orYiuBinXhlAF+yzKEmYZe5U
u9LPg8GdZueXGWfNhtJx6Ma2r7hMRRsC6IbDasP6wqc7+QGLTzdLETMbqyLxGkX+zgzzQycbj+kk
3fiyObijrT/EpvZSBdXN1DEFjoI0aJeYke9ZjHTYmGayi5qOtr2+LZd+FW87wg5NCUhEi1+VFyAn
oJkmXlgbrjXGu3T+bJXGRx+tbD7FUXoElBlUYwkoqmIt7EAciLU3x6r6GWqPihrdOLx6Pr6ct/Ev
EPF5ay3pCFHZmJHspCxHq3eKDk/J+tVUHy7AieXwqsGd3qwsA3anWYPfZInX7Uw6VmH+VWn+FpC9
vl5fjfDJ0xSP6VOEN0BQQG3hHJz67KD1TjzUDKuWVOaL1n1ZkMkOu+tGLnkAI89IUYRo8tmk+yyo
taYxSsJ1811Nv8XqTR3/u27iUiwR+lewrMBJUOc7XYdSZT7M0woTwUPmfx6T287fmmuKlZd2C0gR
lwEtGlj+i69SdQinjQYRSyvm8i8g/WbDrAOzWAmMZ8w/EUne21ncpHVTFqgWhIlXfk+T3JWYaqDk
8M59V0a7qa7kg5+ld2lZuQysS63wIVf0lfN0/szgJ5CbCCEseivLBKiJiqgxhjjxCsmbouxxTNuN
2dwMSYiG7Br0/IKD8H4n+xfCe9SBF9lWVzNEx4qVxMvG2W3Nf0GTu6llrLjhBR8Bogw6iJ6GeDwu
fKSXqnDw64ldtX/JaetKwR4KOdu6hte5uBxqEaDf6cibS2WvOLC7qhlVLraudtUi2Mzz3ZR/FAqN
kxDmOLc67sjmLZYzVHnUxJZFILJN/CPYyE39P+wYn56aPL1JptQt/DAdmPnCHN2EEbC/o/mp7yMu
tMpN6i8fPr2CeACpClcj1VkUr8zY18E9OSyFzFEbQij+wUZLD6hsrBytS5+GoyuwKVRmGXxxGico
ydUjcCXma2dIN+kvDiR766MSN+LLiO4qfxcc5SWGL+mr3s/6BiNISQf2zgkelfBYpWvdswsJB+hx
0akWTQIQRIvFgJodmww7TcIEzijZ1XV0m5jVtgV8XwR3YWffAfQ8XP9Y51WBN2QPqTEfipO0OKyJ
MctZ1k+pNyufktFl3ldJ43//Ry9frhu6dF6J5zyewfudqwvmcllJvOLZxj4A7/WL6QduLzeb1af6
JacQytXAtgXsf9mZ6OU67Jwpzbymjf8UQDqbGYys2Xw8c+A+/8/M4sBKjTyGk8Qs77IxbvI8vJ3T
6dXS47Xr49JyuArfIFBkQ0v3o4Hqa/nMZPIBbo3bAdrcJ0Mg6ihGt1LkuHAhosBH1R7ECb6+HEpC
w4O2miJmhmuxuVF86B+mtVbxuuAHALnIHEEn8IBdxu0xqB1nmHG4pok2oWG5UqNuqIfSaV2JDpcK
HfBLBGQZtRsxbeP0RFl2ZaedPaZe3N0xTNBFwVBNXyqGPZZ0Jn7L/d0U/cqCn9SbK8XYTO1aUL+4
VkGs5tEpuM2LDCP260IbBy31CvnGIrksESj1o03wP1xRiP9B13HIlyhOiQ/7rr6hKIXh9GgBItaY
HQq0BSiBSeFKuVQ49CK5hE6qCyEKsZQlUbozS4B2rZ96iYb86XyYU2VTa0+t/01aG/tzIShxz0Ji
ZDQzdaolEKOtaO0YCY6Yw9V1+yyIkReJs0M26eNt2ZFyZoDejxGQ94+fagF+RaWBygrZ+iIc8t5S
1Yz/eJbO3Ni/nRf3H2+ogO8FIITIk5CvWpY7tN4vyjAIQ69rf5XgnmQD7Hl3l8EVcFblqy5ED4oq
NFLoago87+IIoIfQmNI8Rd4clpucAeEBEnfT04dDO9fVm7Im6AKy3VP3QzAoUxNDj5DYf8rmbisb
/0zmzfwP3RQBrP3PjljsOzePrHCaB53CpWV8Nn1r20k/4+IzKJqVwHHB0wl/VEhF1MAHFwkMwpRj
jQRWhOJvvLPJYLaRoVCUVxJ3ypLXuS8/Ol2dHOOdRUAapyvTG0UrwV5FyHimG50Xghp/ZnKia8rp
ytouOsT/X9uZhF6YlnGu5D7F38antTjILND8OXbWyl2yZkc9XZHTMbKHnY28DGnoSYsZ9Edeu8bE
vHBjccfzgtPhb/HGXngegGE/Meyc9kltjAdHSW56jSkS1937shGa2qAjaWgvP04yNIaMEmAs6uWz
GfyzkunPdQsX4h3L+M/C4p7ogyDpUgULidzsUv0namCbWrZuJOUIUWxLrrm5bvDSkkjN6TO8vTmW
jLTOieFcmBikKv+YQ0WTp/rbdRPnDqAxc0gBoiVwAGzeqQNAsvZHJSOGS6W9KcLEbdtf41p583zj
hBGULHic4U5nuV5jMeSOUpdXlP4+dYyHWPsamfp9OI6PYdbCj7Vuri/r/EoHS8UFQauVI0tMPV1W
7Uu6AzIn82DFuD0X0fgpsJ/7tRl7a2YWcTsq/Tas85Ib0NylqRG5UUN5IKtSt3b+Xl/RebRjRaJq
S2ncgmi5OKmqI6V2LA8ZXbpHPyq/tdB8y7F5mEuAEeHaULJLXwzWFdUpsj9BKTvdP1/uJKpwpH9h
TCsm4h0tjd8qHQ3ruv0H9HP9/XbmiOJcUY8mBRN47aWWLHK17SjPZefpaVxvG8AEW0QLihutG9do
0xdMcatDYqPRJEbELt4EFv3OYgqV3ksiXz9mY/p9jAN1P1tGd7j+0c4OMJ0M+liC7ShQncuiRO2b
qlRVfe/Rr9hKVrkN09vrFs6eo6cW3vop7y7bzE/Npi5ZC+dIcrtO7nZYrPdznrQ3NNTjjSTX6l43
Gmc7JqPy9br5M68U5pm/CGaCRhMF51M/6Ss/BCSu9shl7QOGMVvqc7CttQcmp183dHbShCF043h4
U+ZHS/vUUFHGCP/YrLMx71MUcXxmkMYWyle/r9u56Bvv7CwWNLdVooQKC2rlb4l21INvqbbCA1wz
sThbhR/JUxTrfDLtUz/+Guxjob1eX8Ulv0OxAsKAEGjGBU93C4G2WENZpvfkaHRlRiOOWrnyQdZM
iAjyzvHQacybUMNEG7+q7WPcf76+hEu79G4JSyG2tA2mJrKCwUvzalso1aagIZybK03NsziHW0Fn
JeyAf7Dg+52uArrekDZtMnj5H/oOm9h4brJD3+/q6KCv4WgurAjGILkJCBqC5zKC2501gF9jRWX9
lMfPKSMq4ufrm3ZhOScmFvdRUZSllaAK4qnKjyL9w3episcGoPwnpVj5PhcO5Ikp4R/vvr/alcBz
kfn0srQhQf2p2T9GVCSVtdzhsh2qhtT03nQOT+1AqoiHXovYNW3jDPYmt3mAoQ6qO/P2+uZdiGWs
6D9LC48WVBFlsvCFtog3CZqtDGreJdpG8hmstLJ7F04P0kRMJUSmVox8VE9XFciTOtllOngR4INc
n92BV8v15VzcOPRb39IfiP+LSGYwNrlFqB+ZUfkuq4I92gKubt7oY3Zz3dClfaPQAEFC0JO4DE7X
YlejMehpN4KO79xovE3LFzv/Id5FSrdy213aNgf00JuGIGXQhSk1LoJB1pvRQ+4OIqUWh5uuzj+c
/MA2F4RX/qJ0iKTL6YIGO7MKaWRBoZbcm38kNdhG04sa7BTlAAzig+wgankn1hZnduLV5YxJP1Jx
jbdZwUhH/6lfo9JfSBMwQmZF9R0fX4KJaoVybtPWozdV9wxmY0ArarnVjxqVBf8POmt6t1bsuvCp
KJtQ0oDKixDXsmKNEEEvSdE4eoN2LGjD12ujhi8s6cSA+PN3AUgr7FTWuwFfSMbdkMQbyoU+uoBo
/KSq5cZuuTqo+UIEf29ymWyNQzUnnYRJpSIYGceQ3Jj38vXjdA6BEQIKTACk/E5t42wEQYwejV2S
9XpJfNtPgTtrJml3s+s7003ircwps5j5JpvfVgxf/mT/GV74PVCpGCItp8tuvLTZIv2hDpHIwl+r
7rsWFTt5NNzC+aUnhjv1tmur7pCsqWac8zAWy1+ccb/Ia9U2OX2BqoPPso96om6Z59Tyc2LoGLDa
ZmvrZ5+RCdfGZ3ikTenSlU2djZxuq+7QV/ui92/1pKQHeLDnfes8NMr4P30m2AFUjcFAIIp56n+2
EnQ6gNzRi2gTj2np1hSmU4qRmbGxRrf3H+J23zH7/PpXuhDWQdT/Z3bh9lQ2JiMLJ6Kt/MUJCjd9
CXSftupKUD+TPyAsvbMDlet0eSEqFnKtY0dzftrpIf0k9YfpK7OPxUcIf/TBa7Mte82dW5X/jjbD
yjovHm8h4UrFDbzSMv9TSyOIU5PttSMEYyNpN5T/GFW1n6Vmo0b9Xhq/Sv7t9b09xwCIRb8zuigb
pN2A0kiKUdi1TzZTbw04CXFxB5vAMO6DfmOr33QrvZVxuZDhnXOxUo87B4iLX8ABR3/YEnWshfcr
s10N6qxw+I0sP2jtc6clu9ZvXpVqr8v9rrOm22qo3EDbhkmLPnl5D6O+DyVmDxe3SXBfz6+Wc+xS
/y4L1gKEWP5Jb2Hx4xYpxVDHTJbT+HGBaewNP9u2zie/O2jj1q+PiBaFn5XptvTXMGviJJ2ZRYVD
ICLYnSW3Ic+KzJ8HYRaJvDk4tNomzYJjLTk/59HY2ba08ip4ex9ds7j4CsxSSBiKjcUyN27nubsJ
qo1mqK7hmfEhDI+NrvBH3zQZqVsSt0By6+S2n+VDU38YySX2nCYcqxddP33hkkzukYoyUPkp3UHt
j4b6XGoryz0/aoDnaNCj683/QC7v9KjPU6NFU6lMQl7rWao3DW/5bIbKu2OGFNnpD7Xs/1w/aedR
DEsCgIssGiJCS5kXx6+a3EzNyUPgzSfbgTmnxNtmFVJ87jqndhYfMoFSPte6MXnxs2y6eX2QQJG+
1PJTB5D5+pLOk4NTU2LJ7/KRKnGKRMns6S0NZqivbzbMN/+fjIDCJUjxWtWWRsY+1YIBI6a+R9i0
mmY2bZW4KWL7qfuLpfxnRWT875bizEVVmhJW9Pglh1RyyBmlQtxNtVdm5TnQI7XRWFnZ+SsCcgfy
sHRy6DojFH5qk1FBU68yUMWzkn3s/B7ig9U+lAxyybSVm+XCh4KaDHcc3KZQhlzcbK1iT07SJLOH
pg+L6R4R05ijanfdHc6GjDKSj+4h6ngcXIHYWFzUXdm24zDHs2cVj8Xn2iv9xM1K6pmoGTyOttsy
2CXln66bPXd4rDKBmOYvpVRkzk630cyKeSgNFtfoEMiL+xzy2bgxtOeAQm4b3Vy3duHCPDW3WCSU
LcpPLebmZO+HR71O3aF+7oc7/3MCgdeSdrq2k/TpZgpHHh2/rps/95kT60vKblvRLi2Q2vRy9O91
+Xtlvkzf6bFuhuHf/2KJJokOlI037uLcMVAvJZJIE+iyL7H0VfZfw/qf5v/luXbd0OUdBRQDRMDg
Cy57ZbbTd/Crwhk0hLWt4ogBMJFLbJZ4dTT9njZd6SPsA0BQkZ7K1x7Y0fVfcH4bsKlCPwhUIAXd
ZYhRM7mVnYBPOqEqb7qdelDmva7TGEo3lXWnfr5u7sJz59TeItioWddmtc05meSjNH9pfjJm57sm
b83IhppxO0Imvm5RfKvT6IZBHsPoqouZKEtaujWBQ0xkvKadoaSiMNjMtUuDLVwVrT+PNKeW1NPD
qDpmqxgFlnT5oFNFMLN5a8z7RH4u0u+5/1yGxq7uD6ocbMpSuaXAvpma27ZbOSbikru2YO30Z9QN
I95Gp5g9x/8ROb+SceUTXjyG7zZ0ccnasxa3YVjN4Kaz8rPtUzJ/VKttooeH61/unApITKULhtiC
UNzhCXK6krLJ0yltZmaqBumRwd/ZptUa+0aS5RS1qVk6ZkPXuBpifpvCLHepVVS3Wd3FvFwDbX/9
x1zaVZBwgmADWJc4f/pbWrlXpipSGb9S/bbCx3yts3MeyeENMW8OPRCdJ4G5OBd2qPh+qZq+F2TJ
1pa46z8Z0qc4YUSSO3x0sDi1Lo46KSx6EJSmlym2E86JVSSB74V55eotQ6Y+7CNCdQ1AEvIKCJ8v
FQTtoYT2ahO2RhVeV/WQ7bTkSUflYk0qa+mMQpZSVDtNpApBzy47v0pm9mNVapInUScJoj952bsp
o+CBw2+KasUhLxkD+UQmRm+P9tQiafEp45rFHAfHtrnNP+GBNxnS3TYdi3BewYYv3UGs672pRSxp
p7pWyzQJjprv30ajDXetkvZVQzIWBJkbI9ctw3257uNnwfn/WaURDESTUvvSCU3mwsVdJ0lgDUe3
C57N+TAMN8Exuh3Lf8GsgJX7c93k8vp5s4iqodBUw2GMxRGfCtW3GoktVdqDamyrUXbl79R9Xcv/
PN1a0cqD+02Z/n1wfLOHw1NkwP85cafHuICOms4J+zpH6Zd0LIS0lqs0ATnTrfY1zL6o0dfAh8hz
TyslFgTnctP0hz4P3XBy+/KvOq8hIpcXFD+JPj/FdI3KMFFOXCvv0u9Cx4G7QQ+OQX7IuscmfBr9
T/QmVj7uMoC9mQF2KYrp8A2Wc8ho6UY5QQbntfsfflTfBswOuv4x31rpi90llwecxYsFdr258No0
t6vOVDpezPW33n7lOYio97adftc/7Orr1GyNEPHMnVT/abwEpHHlRtlXY1X198LhOfkZixvQdiLU
WNQ+PKa+7zpQqh3tSZe2SXenJYd4De9+lvqzsyiTANbQiUSavqxdDYzFZdjFEB2d8YvK7FjtYQjq
jUUvNrxJHklrjsaaRNGZ2I6wSQsGjD2EOHDIiyUqIwT20ZmiY9Z41r4aC9fa19ZdzDjeJ5QANWev
V1vTf06jP8E+c9E1lf1tYa/41Fn6uvwZi1xASjNgz+YcHbXg5wA/mlEc9OofMwRUvg/jfVc+q+W2
zHem3m0k4+W6u12IHbAARMcB4Irg0ZwenBEmXlJCajkm5osdWq5vMG3Qd5PXwordSPF3OcoF100u
UzzufiSheElCbke/a0kImUsosR0182NfPkfMwS5raoY3122cHVRhQ0is07kRssGLZaVh2MMj7sdj
Z5XuAE0nideejWc7hwnUKIRGkJirsSSD2LWs9sMUTMfpMDfPhrSVf4954zbMxbRunXztbbxibilg
24dmFDsD5tr6Fr04xoBO/7q/0m+z2xWZm4cb9XbeNff6Yxo9SaUrb/Pvq+3489h0uuZl37Kx7Uih
MTodi/KTTIV7b7lq4jLv0AnRZXoO/0j+fQGmq5HuA2pHPC+hhXXlyr1+fnDhyIEKEIPOSVnOJhL4
fe9MyFWmx0ylunLbNF+bIt9Wr1H+ojCusKEpKHsBqgzTcfDhG9HiaNy2cenQOIh9Xne1C78G9hQy
ZGS0KG9DkD89QuQUeaPkIajtvKDAXVTBEfdOtn6JlLij+u1ONYLqoExju2vruf2t56pzmztF9pCI
AcnplIf73FYjmMVTdhiagrlzlhns5kiWV87F+dnjt+qwAkWKzDSHRawZVX22CjVujmXxo9OabZ99
icc1Uii6+CJ0nlxiIr1HegYRBF7kfK7TPRkLtai0WhqfNcsKdTeloDi7nR+pT3oXKD8DvY9/z+GY
yht4Dv3Rl6T27zTZZnpoMx1p9GHKcq8eYP9vozpTXmum1z9MkxT9K9LENFya9M7drDEbdv9/FF3J
cqU4EPwiRSB2rsBbbLfba9vdcyF6lUASQiC08PWT7zJzcMwYIyFVZWZlyiWMsFrWw9PhbfWxzh7y
PuELkbZudQhmcitx7Jqhp7l4ENPhQuE++873DAFVU8lD1ppBAoUpErFf4oElbuHCR+idLByGKpyv
515iHgtz0T63fwysIT9WbXh2t8wk2ztq3YiQw0oeH4nZtk10lVE6Ll+KZQuGtfNIk+kfhzUFA4Nc
D03l2jBt/jgjdBiWaSNi0uJ5FDXyA1rMgE+/4k5gtCwyuAP3U+EOcIdjJBhsZBaOa22E9+aKOkrk
W0tLjkEquY1T8TXXtVZ3WzODz6XLuIh2yPbd92UhjwG6rwlYsXBbliBWGAdblxlRq0t6lPt4xaMA
ECJIMPxjGWp3APS5ll0xbBTMSAJEEUMFc9G6qbSfuh7C1IvCjuVDDm8d2CdvlN9xZN++GilWxPHq
YvnCZWldD0359hJUwj6PSdlf0KSlCZRJa/GYTqKxgLiO+g1RFY25TLDBRRZ1zK3vkaFb9IUWTnRs
2abtEpZasG7a/fo3UMy89vACWmVf14nBcZjFaTrHMROwF8c4+d1iVfrXFM1ALjNEKffFNBNxGnUd
DiTA3ZY7ZHuFzGepLO+2nVh2gXOTeh+qBCxoCt+ttIVYYiW9HasN4UKZ8HlnmzlRpxsh9ii3pmaA
7sTyhCEp+VZYCDBblo8ZrDVXyFwx9CrXF2jX6PRw8HzF37Rwexn9MtBOkySN18o09sGHJNIugB39
K0o9krtMDwoNy2rT7YyUbuyKqJPiz6SRKtNar2VzSkkms3YNSfayZn6YOu6gSr7u617BmcNsCUWG
o+C/tar3303mPIy0yGbNzR8EDKiea4vhFuqmNpQH1osxuycdK9N1RN1+OHWSC9+PvsxdgyYwF+s3
ISAbbg0mPWNP1DZm/dqUzLXeocOABzONXYxuRHL1zVu5AMuPUc81wkB4QvZml5FK41cmgObqEatx
hr2Hhr33CPPeNjvoHu89gijJYwXlRf24kQLBTXQe9Xq2xZHDAKcq3c8A87V3RDSULx6v8WVPbHOR
84rfPU8u/HFQwE1tOqL77CiiO1HCIMYaForj9E3BUfsbK0o+tGlACmu7O4a/Xw/YYm0V9vIzUb7C
itLK/M0in307rdlxz6YRn74FyinazIJmBnFlN9kdg9a2Rd/RwD4a4lvQvMGLD7oLjL+HyNZfYQ7h
jhIVMV2pCv4wV/xmuFA71nRQl5fXoJuwtXiL2uMJosAGSVTa7vVSfScGWnlEtuzSoY+bhqM/BsVP
iVlvV5wuCKRwiClthVDm27IUaofMOZV4W2IkONKaVP2R1psRppg7HnQ8Sll3tlB07AhiRVmX66SJ
wNTr4R2mHiZp8wG8GQSxBYqyColCf4p18Fs/e97gjy5hHNdiMJl+qyBsiD1K9vLXWiGKpD02LY6O
Iwn8fR5V+Ll4IyAzWqZquSp+W1R4cyRfkby4bEhZRU75bZPhQGhSu96TYYWiS8wlDiybymI+HdWR
ZNcpWcWvPSwNJunYkBSnjBr4FIGm2O4TEYfhylH4+dYnmaBdnkcshPONLyE6mmLRA/H3ML7MD7t0
yaCy7yW1Osdk165d28AfC1YegaUrRlK3GmG1MyqaSbD9bi5hu8mVqcil2mf1CVN6st7VzaYvRxL2
5aIKo2mLNSHiLLVq6kfO4ffzAs0vS3uyqVsO2TH5h7Az2NzFCPa9XWUpH7cDcQyXIxD7hoge8hVw
spBvPiXb9IUku6bArvPsArKbQRmBU/875haRHZoht/vXtldIuAFQO/4M4CzeIuIlszZ1dfGy75U1
XT1X6/thpZjabAkIR2yWPAPlXKnEXWpUTcdJNvuRnUcWdnWX5zdJcKjZMl/ICGvbdsKY2DucR7Lk
SsudlJetiMNToLhpuhLSctqSXFW/wgZj66ejMM52sP/MsrekWIF25NlglsewLfXjghkM8IYG3p49
8u1TgaA2Y/c+9QWLD8R6znueUFe2W8zm+TQz21D4/OPpO4r9uXQlAFK8RiR4DM87QpreUWl42koc
GMeD4ibi9615HSFdsmzpaIr2v+PZuv0AXVW9wtmP/5iU9xMuaAqz6qIZw/pl84PZr0KR8CJAG0xn
MyZAzWXR6LJFmDk5JcluYRd1+2X9ymvIsoOoi7uU2cV3GRKWm48D1qukvQVtsr6Y1921NbHHfwxO
3aEd8KJh8k48pl3cQjLIL6vskbtFpWc+8zzFEHwyhLvCrI3rgLyNI0rUPbK3ZWGN6BUGOn3nOExK
cCjoUt6zKFj14sYGu2hRSWU7tyRua9mNQ+txnhfDbaiGzxBYYHN3Q7MtHzUrkwWaTKRdn6lkiNPK
7ZLPp4St7F8oRFhOaiqqJ/gK3Vok+HiIXnoCv4Gt9AYf6Agwuh/ACa498TrdJQI2SWI7luG3XHZm
4OiWEpQ0YV25vcdaJE+knOLwsNFd8Wux46eXMDSuvDiq7Xs1Yp6pc8OyJWdTKmEe2DiSBzKw5c88
FfI1Fi6G3nIJxLZkyz5iIt36Gl24zre7Bg5UGIeB/Ti0d2yuGuzIAKhAZ6mjZxaoe5G5dexNZ8Ks
yOfcOHsvrE2/KavrpkVEPd0eSptGh9s8wg0NwgiTjB8zpih06/MBMBUqDxw3MKyNvs8R7Ddhdvaw
tk3ssn9qT5N/h5PL3EXw9P4KPmhkLerphp4HayRqPdSgANIRdAzbd6TLufMu6AjnvWRuTkhirRf4
6lhfXFmaGvZ6zE3K+3qBR0I/i53KtyHAIqFP4jB9swnMDnuWDDL/UrnqmPpj2xd2Ofiqizu4gs3N
HfoMtFwUYsj5J2FNxd4GfEOqJQSivt7vtU9QYQnUT6gW6srHNy3g3Ph1xlPp3lUh+7TYHf+lQ0mX
83DgH55bpl70iB4LqmGbfM8oCbzLQP+/boQdvwub1PxEh1q9KCCP99rVaCHcKMUbQ06HuVt3lbxC
TA989XbpoqxEmMAftK/8v52LGF/VIGqGzGxmUD5gwI2fEz4fS8d3yseuWDSb4NXmDG81KobHhiXh
dy5dXbce00JNL+w4bCdSrljDFZdY1iJMJsdPU6b+wKUVcjbkeqz/lNTDN1M5up0MjkaJSPmitm1W
Q6oCmHBl42lQVcZbB2f2L2mcnTrjIMPs/jhV7Os0phsKl8Skz7hDStmKOs4/dESZ0yJqHE1FHD2+
oyCOI7aK4S23tR95g/5DuviX2mp6oWI4oHOx6jfCFZbhZDaHg3GcDIcGHJjuZzoXJaoOAkNZ8M5Z
fGzGjaN3SbJDndIJt8FiOcLUQ6U+lkCHi5hT+dggU+oijqT+ZAQj9I7M7iVZk2HoZD7Q/JS5lf7X
8AQ4AaJ/JiyHrfM+mYpcXOuMV1hQvZf8UrHEWESH7WG+T/dkcaex8EPSYrAI+lZA6Eir3nK7+q94
Rai/x3oFDCWblcj7xizknhXoV09FEOZjSHeARrxGmd9ihrop4AgTfGg3m9YBLtCiqU5i1RBVe6Nc
imJkyMe+gGew7tHMHDNK9wN4JgAoaE7gF7PwjkxVY/5GX+GdZxsssrp1GtV0cXC1sTi2cP08ov3S
62WdCnVXsHUUV8xY5GmfJuuyvVSbORQ+TNxZEgMKBIphSPTceatkJjs4rE9P2uXAEhJ2qzTSTKJG
SwIM/LtqBWCGdLU6jC3uzvL7Ps/FZ2YnNBxL7uEyT+rJiHa2zn8l+wpfT1/C9hKYGZguMNAurF3U
rJatZstxKnBS0y5dAdi3JSIHkk54A4MrOBHtD6yASE4VCn9Vk3v9Jd0xaYHKitb3ZtzD2DXlJtf2
qMlytCJpAjDosfrO0hHudRtCBQNm26KiXZHPzVPIdL600rASMWN7Icqbn64QXS3HFNL8fI+/B1bJ
pIWxkpx6bkunodpb5heELJA/CSYvgOg0TkVMB69y7vaynhtsSjnrrhlH/haKNX/ZkNtSn/JtrbbW
EBYQdKQQtYrMJ4Q0xBzAYgudHfBEY0dUon5j/t8KqBPq09zlDwY/O7rEFfIJEh207SoT6q9LvfhK
BWfzqV5WfJJTOddjJ1E1sU6OIqt6llYFWP1pxjMVuYvPScKn9ZykOGhwopjqHTuPvzlYwOoWP2Ok
p43UHLBZuj6FoNkKey9uQh/gAYvWP9f+WTE42J2YESNaKFdP99mRCsSHlQuChku/z1/3EigioxNS
WlC4HQxtbHBFy5EVCQ8GsPKfNpPTKyLTSsA/cDp5T7RI9AVTWGXa8iUxsU3xNSA5I4cHcqvSRfyd
1EoTTJsxHIPc1YiGb8qD/4b12fFqR5/HPhsAceA/maYHvNkV1jO01F/hkkEs3npF3mKK0VqqM52c
knUqoQqjIiv7FL4KrKWOIe59qIPqBZsw4jZg2rzsa3R2P2o55MnJT6V6UuMRYA1OJP8R0a3WbbkX
tmgN3O9sK7ms4Za5zRCRItIBxqorGZtXjwASfclHwWUPcQYG6fxejCfYAVJ3VQD8QdyvWtIW1qDs
B81zN9+jmdAUJeEO4G6sCdrVGbm5KfowafQJtt2MnliGPIfFT7E6eS/5byOdetZAP/k1NSIzV6M2
s7wtDZO4rPdk0513M0goaZRi75rO64jhjcPmfa0RmX1nqVq/B6Fr3Ixb0XwwpZaju12hVZsfyYI2
OFnQsjAkWtLrIYMRFz0UNjtTjnq3HgOVyHBzO8KSAGsX3UYofSrZhJM7zMn2tKZUo7gWJMV3r3DH
toMmKf+iV7ruD8W6o2FEkAXA4ZwXDWr9PGfXISJrF+psut9OyhSavoXnM4pYq7KlLbEFAeyGacDr
SnNEXSJ5Ma+7dUQf0AMc/cD/LlwgOwHixFmxfx611qGzZtVoxgig/SdFEgTqOiT54i4P/Fjus4Ii
+iM3dq17eM9CdT1iJ6QdRWgAbTcB2UNbVdMGfzW0zwYn1Iac3HJKh6TXiZdfs0Y1S4vmCKfdkcx5
Bud1lk9dVrE0tmJjujoN+kDWh1WzgSRyiDvF0TdmJ08ngUwcr1FLznuG1jdmAzGICyiBWOcsgl+q
0Z78TQ5NfhymsPRcorq2uDRv/uUD9jrEleVumycYTTQDoGVRPS2wOm8AEwY6o7pESjpKQg4RuV5Z
Wl9lVqj/GmqOj5SkEYISR8K/FBb/6GWynYo+z0Pd1UMcXhtDsON9KnD/VRnDNb6D+PokU+3QX8C2
o2gbQFYGX/Icz0uNIxrN+3479Q6o4c7op5exK2W+lY87xkeGyx5lJVuSjjhjd4EVPUn4O4LTitW+
dX4KSd1NAyTbHQ+l/ZFtc9AnPrE1R5w8pBgt9/vxs/Z79meOWQn4Zi7SN2fi5lu+oTbqqjnHxwyT
Ww2X91IL3KFNpn47AZ8KmBGhwgc4uCoc4Bu7ZX6vep87BCnMD142EueYH9E8DbBoIui73C3kNBX6
afCxPk51EhbWy0llcCkMCAHuBI6Dv3IRTdK6PNGPep0zQIOj3j5TWsjsMieHfaxro8c+auA07ci3
ZH5shCj5tazcRs9p9Fl6nogD8cOFmvGRwZHHncEseMjHi8xCyp2uCeuJo9l0dTjbn5tikqRPxxIA
E6CkauzMUejxqYhkGh98NiFSYqMUovfV6yVtRazHvItmt78zbunSF4BWYHGVauu7haqxPjmTp7/g
B1lhbQ5hXDei2klPByL11s6tqf+sXeW+qqgdboF00Tv8pM36H9lJg+oVuXt772ZZoADgk8TtRpfy
uy9uEGSAyOBON0T7u0Un3HQLfPj1icx7cW2A5sReQZVD2xl23NdqRwNyahqpxssclarb20QkzlJG
6q/GEmReGI6qSrcu4GjoKwh+IB6MuLBJBD6zs1W+GiUkIGOvy+oyWTikYzBzB1fpYh3gtSxg13Pm
UFZpgJp5PXRUsQTgsnLanxuzAhk26Mt4LxnSGIUpiOihk1DA9FaeP2y5qdYrQwwsrMtFwCeGIeZ6
6A8AmhzIsFptR02oTL/Pafhvwi7TnZNSoOhdYI9Nl4Yjz8Ol0z3ZS0UglCYZQBi8RHG/CdyAKLPy
5UE7ASgnACz9mie5X7sGXdt1RZTM1gsdEhiVCqW/WL4neIRiB3MIgTYmKg49/q55jTOQxeQDoI6I
PdUxQ8E0Q4aIUsZoWO1AAGi7FOmUBkiRrf/RsSkxp6/dllzSBXG+7RR54nro15P5ikJE6Q7+hvie
sFyoCmLOq0uF8TP+fc/W4Scqssg7PoUR1veLWdLtqpFnNwLYTRS5n+hs/Plw+FcLggckVJ3tBmPz
uCaa24hCDVgo7rHqM7Rq6xmRquWbMFTceyaRkVkgpaOQ3Q7V5gdzQSwvRDpGk9YfyZgiCbWBoVoQ
0AaZEGIEk7QPD9MBVKUDvpIVbSK1O/pVDGHpK0DE3+MYUCFpPflXVqrhe8GP4rcZpmP+jritPTxv
uEKK9xSXdrw7Bgx2P+MpA++PZCtwtQ3Nkj4kxZAO/3m9Hliw2Sxf6OKV6+ZGMt3h+3IYe8oqI3oW
MvZjTWiNzZDP9bvxNZRYQ+IUipMkDPNbXITHsabUBow13SKrfSetVuKy1NvNURQRY7l+8nnY9B1L
raYwGUWg6fwGv1iKtVhciciUaZpIj1S5Eiu96vFVSj3mqPPo4P7A1NXWAMhBFqDNB5+LuOo1mxFw
MXBYxJ2RLkCaDveeh3J/d0hEurcTqVIc2DMnPUG16u+dPeg3oOP20VRo4C4CVQQ/sdVNxSOse9Zf
TNZrhFp4zu3XTCYQmWc8KiDY6BbReje6rroN/yd1p4Rz5mrLEGS/b1Vw9w5sFY5pQuWIyo3uj2pb
4/KxxVKOQB50yfsbAp/31bbkVxn2RF0RG8kJaYs62OECYZCgJzMNNcWQb6X4/SIOLNfuSPIDtW45
wdJXIEsyr1UBPghzrrdnyrFcfkkwvqC0x+PtqqweANht2wmVaYFs7XmHIj+nK9QQBJmsaSesK5fX
FT2SPI01ztE+Y2Iw52KibLhAepd9yytUKXht9Uj60cI6jmNsFDXkvgyDOx3QXNgL9U5Od7bZ8vkh
UESyIoGgQmRsKawaP/2BI/FuGlDeDMD4ItwFWlwTtvibwcUyPiQHLe8sy20JX6nbEDUAoO+KbEv8
M1pWDb+B1IXqBddrhiYkzjcBzapQJHFq7o9c6wrc1ShRxc5AalDac3Ld8lwD6Fq5RmzGAGgLrAA0
NTEAHFsxOH3FSbUm3dHMOv5bnT7UAym48me+VPPTNlIDGQk5MlRp63bsXxa+prIbzTIfrwJ1yAeZ
UOB1sSzlO+QYoHI6QXQk983YuPpzkelxkeZALXFglknewZAZcOZSJ2rp2YakjUupvC6eGk9HjPIt
YvtFxwwZUQhJkqJdaJ6U13qX9qmCG2bZxs3SE0KfjscBITUpbJ5R8p0yrY6HoJO1bNnQQMWTz+v0
J+UiqR6dNnsCLApAGIrUMpQdDpyN32eZW9fXQqcBPIdWCT+Pk0Cxy4TKAUmHWgHhtDVHK5IuKAtm
ddylpp7eOXgzCEpJCZUSIgbsq4GHyKtDdT3egdMHvDDjbizbZdHoiPiQpB94mfUzOozwKKwv/3MN
FqvVOXeXajwG5LKUavtxFI1FUlIB8/szN2XGsAsqk0IPPFoApH4tXyhwTAW8oKxiOxhThxYgQNQt
9SV5F4DcSct0gMnDNA+4CzxQ/9A2S6wUQOkxX/E0CLDoKtzR+IpMGk8VTut3H5f55wr47nlyFnUY
fEJ0lx9HcTdKYE+nJaLT66iweKYxl6vpVe6Sf7OimW3zxdDvkhP9E+GJZG8XF9RrjgIr73c03eG0
pev64jG8MbSYBD4+d4lUNrvUc3E6eDSh07cCE/xFKT54eaApVyUH1VOmfPgQcisgQLgB9RaN9ylA
izCiljWT73lwo++dkGWD7yFf3xpw0MCo7BjLbgOQMncbX5rvkUOJdCdR/H89oOF9Y6MDhzdQg5zf
wbv4JMkKCJpG7n6yoUK5z0c5h5YCObvf5kmUZ0/n6W7YfASlBk4IAwyAMrGOaOSxR+EwdAUFVKCg
mVT5HIEBfOByyH5DVQJmCJHiGhwbrN3fyYTbHR3TvnxkeJFIJlK401uyKhIBuY/pz3Lf6q+bNAsY
DGqM6EhtHQ6xLF0/bJMMLzTHREBtj+Y91oNIQO24SFo6rgD65S6B2IWRri9QDBfwQhO4rwHhseJz
Tz0fL6YK/MKROze2K3ioL8HDqrIlIo73WWgs2BmdT27tSlSAd6HJYdN6gJ35wypwIC3AT/UNcTQz
gDCAhq8YTpj9CUMvW4OMpphgEpHyLesKiSIaPYQbsNI8ZvcVpvSm1oTR/ebJbHMYCe0Aamnhjb+i
hnQ5QHpQ2R3E+Aqk2ZKH6bxsQ/JsBoNsWR+Ac3W1DljfPU+QqrsuGhCFHSG3DT5FDEF0MnwTbpj+
+aUxc8dmW4FFmmz5PpNZZ182lekPsP3H3DYePXA3b7LWF/zV6VfG8/FoNz82lylDxQAOYrDnTY3j
62oOJKUZYbGp8jGiBVZmlLePPOrrYiYJaiMO4o2b7VDIVEbY7qnYMdLWJVmsfx9TBi31rgb/CoGA
eFZ4zKedFR47YruxGmiK7XdNrP4CYID9iY5vaB1Rtf1EFtDxqEQKCKeO5b2iN+2rs03xlnFeJC2Z
ZflvDkfanNy0l/NbyEC1YQ/G5W632FZrkqef6C1ukLmroGhybNYPZufw6TjqdEM9lKR3XMahOm1Z
EaF7KgX/2chgX8QCXKG16JbjGfhkGDr4YoafJEem4hlxWst3qCRQ9dSsGMseZSUpIA/Yt3ufRkxB
I3vIGcCQozF3QkW/nCeUvG8Vzw7zg3MoQaDDLjQsVjICsVynKmLOBF6j5mHfGjDNZRZvu2wy7riW
PuX5FXxFykGXw/72bl8c0oVDGbLswi050uskG/U54VPLgdSuRfYLWKyl32Tls/UHaksGdYXHrBX4
74yfUzJp2uHgpj8AwM/lxYZtTE5SI9CqRdtQIskKbk3QVKgK6qp9pxgMgWTQFs8JdAEoB8dhMffF
gUq2T8EI/yhnUOP9gDMqOc1S5JBMgN6H9BLdx3hFXzb4rg5+aM7HYTHYlgvAU5dmotJAuh0NQIrK
6791AwIKyNtkPyo0ZTV2e4kX6SCTEx0+CPtb1rVSEFMekEM3uycU+Yk8Wc+Z2gGCt2oy87eZgaT5
XePH1cMyJmTs1iVrcHFCQbCDjmAq6491XAgMpUF9VP0Kuy2MUsQhbx6WYZu+yR34Oc6ToXouYpn/
201MhpOt6UJbFsfqv3qmG7CIZE/ABoOJP5fFRPx14pAPQ/eIhhRipgS+BXHLnQBlajUgg5oLsp0K
H3DIBgJ48oxghnI7YdsBFQBXndsWWqAZVpGO4EOdYdj7nGkxjk9boYGNlkBPoITIoa65R92a7yBO
NVxZ3JhDQTTgylWdhLPl3GVrGlG5mrp4S2hzOJDGEa1ksRkB3l5VxqPZazigtCwR8gwZjMzbmENy
BNazmkHV7TX9JlJ64zkkpr7uQvRD1eralRTndlPYTvIGzc+Oir5uSQWI1DfgeDvA8fUvfMcBopFl
t2Akg92QOYHJi/gtFStu/Fp5S06QTi3T/TomEzbmwUGLOcgoypMr0bV2OFCr/Qy6L2Y9XDlGvKA4
Kd0LlWbhifmNguFdwc8dJ5Ju03HaF3iSPoeVlexsNzBQz0UGPR7Heeqq/dkDTfM98l4Pfq8Xp8TT
WiY8ubhcpv6uWT3gerVNCXmGpCrw61jKpkK7GeZHpPwyiyKcNG76BgBPIC42WVb9mq0RHlZgfPJl
fKdDIZq7WlcgXXZJigJvGDDzJ7LCqbnMVAGjb47Ev2doz24pl2u8+SXwTfYhNj5emkFXwO8mIvHX
kyX8gVYMcFiSTZU7N9yM5AK0MtNnIQ7EoQ0RZKvOo//lMrLvZ0qGWfezrmPoyLEOvPO5hkAv4rlA
sKC7e1bc7Qyek0mD+2n2Q3iA8M6qDho94EUcxisA1gFBAblUfm66HSkRcBoSOSynpEpHeLLYA4hs
bddleWWKA6nHReuPExUFdMZmbG7CosSXSHAztf2BLoe9VIHdAj+qEc7JG3QMBsgHZjNPVszucQXP
f5wVMYxhhgmFxffJVda3+bjUwxmLDCHcLMH+tgqSZtsvftENVBXp0QD6mAeDzEE+ijaH8el0GhHH
XeMhswBR2Wp0+C4hVYQd25pu7uPAX6lftgHKvNNeqIy/uh3s+XdWE5FDhDbA2qOgWqLmhkmje1qh
EH40RI32k6awUe01ZHn42hwu3w4x5Jj3Z3SD+8DCzIhXMcRlGt+UAkOD3FTiJWBgkLsAtfgxPMZZ
56CLYJrPW/AY5XwHrWTI7+etIMcJgPUYzsveYJbELU2gZ1SodXkCiDO7lmPJh7s4svWJgMTSV4RM
J9Pb3gDM+kjqhaf3M64e/mefq9o+0IiJINjCJUW4Ri/KL1RXll8QF6eObuaRYkC/hBDlcQgS40dQ
VWJ6cj8OoHOc1Af6bZAK4zfk2mfblxQCtearbUi9/8iXbMLuyplP7w/UOWUPtm+F+yf+WNUf1k+g
IyEY2TEhKSluLTFU9RekdlXNZQ/gF69S2kYAKy1RzXV2w/dzARO87S1MeXN6hmcY8tQN3Dgb7DJb
QZBRbDm/R2wNdqWHyCpcjE7K+S81CZJyjyGD0M0uTaPAiW06kG91LlRxmnYyTBeoNILoSeHo8oRT
WT4viuIa1LRa/LPEn9dc5zXI4WPeSXCvCZxf8Oi4roZH4QeUt0E59psSjDx9uTm9AaIHRk0ewB7C
ZUcC7/U97JHp9MeHMoWl0KYRzMKCzsGeAocf7pBchBtMbEcAI4WDO8jTEbyk5wRns30noHTsjbYB
34d6s4YmESD1wO92lrLfQCI80jIhusliP69xgIcnODx5t4MJAJvcKFgakrkh/lwkBYxfYjrV7L4k
2qaX4qDHewXv3ONK4pRy2LmB/263NR9+ixLp0KcdA10SLAmubd0CiwGwC8nL/6Sdx3LkuJaGn4gR
oAW5TZ9ymXKlkjaMUhl6EgRJ0Dz9fNmz6Vb1lOLe2XS0i2LSADjnd4dmg/6Y6aMA82rYwIyj/bZM
H3B8RBzWiNO0c5GSdLI/WM1g6WuWOUKGcKm84r0u6ccYgk5E+XaMjBNsPMM056fWdlSAkXeq8+ug
keaagSm0gHNv4frsvYWobDPlNuB15VnZzpoLBCOu33je2ul8FL+ckhyrQs20BTqmlm4ZqxruG7TH
06qi6NErYcLe2lR1TU7JEDN1DMrfktAYCLS8FScQEsi8boP8tWh68VZ7rWnBHDQ6PHQXkV7pUcpX
GGJP7v2wsR/pj3yK6zb32Pryrs3uIE2qcT/VUD3HvHYva7kXE2s/r6YA2iqYOKa1F7TrttDav7YW
IXoaNxxkV1ZiOXwEiw+47fhFvqyYDEV/pQfHndGt1HZ4rFHAzwdraXIo2SqhILM8371UEB296CUh
I9rUMbIJ2sAyVEdnWMjIZjBQ96tqnOVXEuR5sK3gVu6XJgCtiYZatFtKmeULO0dw8lr60Hs3ggzd
t3E3PY9WincuauruAUBfnaKwzRgga7r5McOZOe6zttbLrqS5X1ATtu7Pmq/JXwHzUNlktjt7UKbM
VsYlzdyYTRyF/S/f6mbvkASDzc37Mi5Ahwh7pJ3yrW+QKH2G6k4FD90M07Ym4FczarruUZTpRJjb
iaN2PnpUKPbBnqOIuTP9PDP8Y+rTF5FFzivdmbozxH7q1TBGolgb1Mb2QUO7EVTm5QrheFDptZj9
ItnAuzIuR8m8vW3sOZnWIdGQjKuGOHiWCAGbg5zRCL1r4O4BaSADNjbox6vsCpjCa8knqIxYDVMT
oipL+Oa3aMYY+kYHwQdXMBQHdKELpp/SlEuL+aVT1q5PDKqKKe3shfHYi7gxrJ5iw1TJkRL2kv26
inyX4lV3mbMnpiFCGlCHlbOtXbC1zYBkl3PGc+eMIVoNYZ+ZV/T1vm6yPt2wXLHESabKA+mEqTgu
bmhxbkq3NDghGZ8uxGUcr1ZJGXMWcGihMJhSJqoOORGPxqHoYIF1tdr2wkGOOAUQuLRYF/1g4JBT
vB4bdEuwCqM9E7fFODjm1cw0PNRGYjp0VW7uUpTiNVAcFcTKKXNMphpoedxSGucHi0xddQuFHj1F
8P/lVnqDhU6+qwJ/PVjl4h5z5KjTFcwBq8FakFVvK6b3JvCPbY2ONQcWWgdZ0lYU8XJ6DgP6ozUo
p53sx6CEwy+6SGdbHVSevRaLEbB81dA+6FxQaPiSBL4x8BWS2tnEwcEZQn6zJi/Y7Yvwp9/k1iOS
HHk2sUZroMjOdq/4MeBfU+6U5VoFo0Ft3oZYqWkD5u89Wf/110kroVaynp1uVQR54p8hK9y02WSV
Rbr8huB62zmWcHR8dpDLNip8tMZbLTp/eU5D4NsVCFTG7O7eddN14amh3HXB4t/ZvJ1o3fg6a28u
WppvQOIVY9KWNuvWbt0kD3GuqegrvqwriBK+fdenp9wxkqd7TMmY81b+DJm47/vEAu3sRPyV/X4J
d5SgS7ypYgU0pztW+FqSjytua+nOB3fpErS2c19Tamc98DJ3XlhfpVw0nWeR4WUxo+vFbz1M0OGS
++Uj1OATnve+qDo0/rqYHi3LY2a1CYE83ure1fQrqsXfT9qIZROYxE4MlFHM91U812i8Ak1kmFT4
SnYMY9HTVcUW9wQPE37XPurGYxl2w1uLhiLdtL7H6nLQF4+HTMsKS6HsZnPfkLI33Tjp3KUv0hvT
ccezJYqaQtD6YrpWBts8YR9et2XvT1djk8Raou3w3JsRN4dBjKVd/F0Zc55XoAiL2ckijoKdyYrm
AssU0ZtUdvheD86kUAHX7pNV6e6r11oCjxLEVL6tg3iY10O2hPedKnLOW3YavSuD3LbwWSYqpUp2
ybqENSrc+A5BZtZtehMachHywW8fYVOCciMbCtG1HAPSlIRSINqMfBRvg2fSc96lLqN+3RmosSxp
1+6caFF6o5JsQg0zWq3eRHUfOpuL06MFwZj0F2esnXaNPiR+GscY1lSnWZZwJLCRbemMq+tK9iGH
mpeAQlNXYcAATi5fGILT/6B+LqbbptBgNnI0Q7i1tNOkx4y38LP3VVG8eQI7CJgUO8/GDCNohas1
R2ikrGXadH6S9tsg7ZLiGy+QIbEZHeqwmbCMEo3CaVxtAtcrvimOx5MYxfSGBrfw1+Hio19qbeN3
66UTwbdhclt/17NzZjSGQWs928XFJgb1zCldN3E0v7t4GE6FQmv2rnU+WccOVbTYoNfL2uvcsM08
LglU5joLclAFWF7w4C0mmqo8gibH3Q/KIE/s+jCYnKtimmp1smyt2demZXRXBPbDj/hauzZKBzsu
3Ot+9rt4g0AQiycj0oz34KvJs455ziZwWDgXyEtLxgwtnnJMutdLNxa71Ova8uB3SSWvDEe0dQQj
hgC1mxYengm0vb3hdEzFLnF8+PGEZgzMI0z6h6yL6NaF77VfxlQF80oFIYyvjWbqMYj6jOEPlN/E
hzjYQJFWpNChfRW2bO5LoO7UbKElD+CezA4Jts2vjmdk8QSnTQjsFpdNAzLc1PtWW413w+cok+3U
08evExsgfEXcreXt2QeXYV3ZCUMeI2Gj4utRhfF4CzWsE8Zzv+E1bh9L3evhPupK19s2o4jfgw7F
SVb6ZbwZ6zj9kUxe7K6S3s2y20nOFoAMlqz0xiEv5x1kI3o3jaQFLibhhw8l3T5jJmoUbcW+gC5D
YgxTODzG+J+QYqRVR/np+xNrcZGx2HVZP6fH0Uf+yz4l0nEjtNvOOwaMhfGNELHDyTWGjjqTaJdm
m0EzURESIZBd+OZZ9Ap8pOX8MjIB0d7btkbwHsYqsm9MsMD+TPUyu7exhwBmZ0tnodCwCc6Waltj
smgHFD4lAjdQsHpS6d7PZl8haGhsBR5AGPOwphKcuZKFyLiuIs+6tW1g2YTVa/tM4YGIVk8VlGO9
qwAElnXbxQ57Q1QVPzK+N/SUcKeS9sfuB2bp1IXFOXeJfsxFPrrfZOES4ptE7oh7zQdb2YDWpgv4
M7XYOBr9ruDBfkazVwcFhzgSNWuaa8b+KCssgTHUrJ+KnDQcinDLsZrrXhQFW1SZqBeN6Q3yyIjm
dVGTedJiHtyHaEoIoGzUUH91dDV4a1P1o1j5dW0HX8lBUyhHM9S8KyedKj7AZWyBEnOKKWc9Tv4c
7twQ4zheHbk0u2nupmvHI0V+hUxtSU8jSJVNy5yB0Azk8TTfPbUAHPdh0zPoDPeGW227MVy+zGkU
nivMSpp62cnlrQCurK5iL+6TG+YS5+EWFVdW3HpC18n9xOwqV1M+RVmFkoHyakZA2Uzh/YzE2TxD
jNuvnYAh2uJ5t8pt2qN1YZtOJQct+MK4SuphAR+3/fSJpJHCHIyNyhqaZ5qqkxs7F78NnruRBpAc
um1cWpwacZnm3yHWBfAeooEhOgdaKHIYQvJa1nyJnC/Iq8PXvsurp0LC8eCkqSpgWfpXe9cVUcDX
FKc9w6mwpN5A/dK9do1X3aF/vhh5J2b3MnV19l+1FEt1hv+kepqIHEo20u6qN3Arl1MMLhLtz+A3
OCdsgHcT5EwW9pcswDNRXwTOIrPH8AY9AlRbOUjmYgU0YeU6KbIi4lxWcP+xz3/9BfybJMcAFKnZ
ZQFSJaoOhPbsYr3dbjB+2tVtbJepvc2oeBHBhKVBFFkKtxpPCRVjdhxlvgx7IWr9lsNe25tgcWdD
328zgEvmaftz8qfgLRWtYpuo7Xydm7A4N/EYfrWxgrxJK9cIERMbc6Etw87f1EODPVTbTfGmx8Gy
rxmXg08CKXtmtk4Sdcdi7P1wFaOV82/cfsyGr7n2h3jFEpb2CvlmrDeSSazNZvAs1L8qcslNy+vS
hQtvp/CFspqxFAGmhHSFFQJfGop/9JBRPE+8ITnE08WzwQwlHj31lil6v13jf+4FRbqv543qKnt8
HToXeLCsmik5hJ7y8IxGF+cdZBIF/dqCQkrxP874yxxE3Pe+Nu4taEU/gLGW/fd6CiV+Gx8kFLgJ
G83yk3pp+jJBtg27RCnK0V0i0c/WxC2X48YJ0pIAFfo7mm+vmIZ1mMWk93VtUzubONXYLGovrR6b
KEgV0pEq0Ove5K3YNraxGvQacX2Pb5OPLXKMuKJQj8ONYPzlIzl0nnW9OJWtN/k0xPNdF6QVta9W
kbeJAPkTSrCAvYpFgbhDa7t/If20C9aDhPGLiXYwMHTh9BJnQzq+LNMCGK2dIBuQdl0+0zEpvJ/A
NbyHHP9lfBDD0FJ7s6x5S9PiOmvIQ5836RkyED2UWRvZela4msYLwBEvl1KpTVycul0Eq4mgPhPX
cxbF1cqpMu+JAcZtjB3IQYgTJEkHnpZY1rCZl2F4gvit0eSUeBDA/7M43khHj9c9EmRgUZ7kie68
OAV9jKUIJKqp1n4zjMM2XHJhVkN3cUn7loDSzbB7MvuqCZxrsJHhzRS2GVeTyefbiqaPEQBFHE/7
2lwkm7DQ4n4SPJQ708NYHKHVjCJ/p6u/I55XtOmMir3jAeYTKB3aVmiQzNU7OyoaeAbj2RiMkDXi
kWgWfe6sQZWbpGzo+K2IH7H1PR1+c90BuwFQKCr0ynMGSvGE7CeCpxc83yyHqkWdcJF2jhbTRNYi
rAX2XUSCa2DN6CVgfPV7LfKGfwbVfulLIZg1R8m8bmCdviQxJfPaG5cG68AQF/cdJjZ7FaJaBOUF
nFshJwdf4VBC86uAmb+z+xLpjpIeyyCvZHJ3UxZP9sp3y5n1nkQkjVEtDfI2W0R/TjJrPqeOXYsN
FHXV7oMqmn4x88nqVrnfwx8ShD48w2OoZyxIHFOhWxb+we5Q4V9rmMvvVRHjWlgK1/jbNEiLBxKr
DC1/6w53voKmv8gBOIanrq0evUmXzpZ4G5STyTLlVzHRujjyalEcy0D5kubfduO6ZgvOVHTLHmwh
/op9J0RLYFuZevPQIxF1gcuny79lKCIRLPJFVFe2Z7XjRvt+hHEkIQHwXgj68LPX1qG+Yu8yvwgD
IKadRmtI923l1y/Md7F89F150z3lymusXVaX4V0GPsnZmgleLDeCqM4IoJHV0rhIEVTuQejRpvbe
tY0nssXuVE7euK1qkMwvS+Un53GC2GMEXSseChGW+jqPGOS27V3lZnej7Hx9HdfuRZg9RHa6LSeq
d4xIxfIdGzH8EX0OhQ1tIMQzRHHyGnbUTvwfsf/LleC6vN20kSuby0Dt9ogOD3oZw2hdl058IhMm
G7Zmirr70Zps9+jDFttfYx27T16fd98Wzx5bdEqDIvy/VLSsCBaiXiKgqAoGmA1FRHS0lHEwH7Uo
xXKNG6YJ7/FXz49uXSCImPIW2/2lMOuvOiXJcWTDx+aH2wM2bSrz0NrkSrcIKLPRjbeOqDgsEFLF
B6gC89w7tfsC9JLnK5RQJPajKA5Dpism+m1hFDIibyNmscL0kX3TS9S/RlRyLMDJw44yIT794VAh
QSN24Dhr5NGTeRmtYoDKG9gVdzA/rscI8om+GE9Rz8QQUWKRixK2I5r4YhPNzeQxFLZCMm0AIhrO
hAWKcGCcJ66JWqXBzhPU+ffROEbRWeIaQuUnx+TBAjU0pykYI8IZXFqbGtTdQnCLoTPu15NVI6qp
MKn2a9E22j14booSraCnkJsZYi9at17SPdWFb/DPDdiEYH5lvDWeK7xj2zUKyiaV+lVpq+v2pirx
sqbDUG5snQUBu3dct6jziYCm3BKviphh+OhaNQCuuVsdbPDei41NV1uQCb9j/UxLtTa5Qx83eE56
GBmhklzhh4/Rt2eFNX6l2qlcgICxzu4KBDT9T9q4OlpWZVyRUgRGWkrO9XS+U7gIvoxOj3i27qkl
Vq7jjO3jTPoRer4FTSk/N/TLL9SkQ3ZsVWF+FCkGpRWCpZb9QUn31a+t+a4QMx9hkzWq2Jl2UM9T
PlWPMisXIImxnd8GDusfBplKcDFKDec6zSy1YZzK7KDuF6h6ZTj5j348oyH0dei+lKm6bAWzjKs1
pru65H1Q6qEDRFu5ytqe3JbeQxa2ifidcjWzF33xyZpAcaWz5Esfp0X26KLngv9nXy0fW2dKn4sq
nGa0iv1wBh3Wik9xwUwzJCI0BwghgHg/6St/J2zsuisFAPlTztSZm85d8rt+jnHo4jjrULxgjXsq
yWyK0eg6JKqQDj9jsmEk5lu/qBDD5WghV+Vo/CZY3nqDiLR+k+DvRO/gRTQbzBzkGNSjkGso6vGF
RKXZw4uY56eqjiNyp0NhiX1PiXmLNiJ9QY2Eot5XS048G9EdL1i8jN6Rvpe0+xjVU4JQvCvabwvn
ODWYKNxH+swwXVdujbZfZJ2+R3syZVfolhL+dTBO9TEg86W5WcpqOLSL1nwlUEoZ364XIISGGHiZ
O/RDa9n15q5YGu9NO4hOV5KBBeTT6RGo24ow9CAoClBNAQ13Tx5N+necHlW/r2Jt/yK3g7moEwm9
RMbC0RN0bpLL2xicDIU9+UXLAMMnFh+ziFIQvK1yGnctCzWnO/qf2rqTemm+AJBB/STxWL+w6dZ3
EzWBWIPThlRLXTbolfTS7Ds7wGCvMIVN0c1MagWEsZNHV+DFrn9AClsVDx6pAIbbbEAD9dCHlIlR
Md5KD3UWW54aqTJaSqpVVpRsOKb0u+DZ2I6XfsO2kqT7OjD5DfIpNwJfJNqHjxZthgKwnA6AK217
6NKBWAU/R0S5Dpw8hnrxhHTWi5Ij3gC/jn5cFFa3BhZB7JcuHH0K9nbW1xcs+VtGYEWBREG6z4Xv
RGDn05iGp8Yeu/YBtgqPWRVeog2srLD1XenWfbEdZO1/7fNkzlcYnfNTDPNELY/w6auyZ0wtxqkX
SHMrm2sGK8y0yJEpDAxAk5Q1yNFFuwEKz4fAUmDYSymMpt6X7Wzf1d2SnATWm5vBDvBhr9jgdPFY
YduL7gI51jZVWp/j/F4LT1i2uCOEhTZi1+StH4dIewe/e18q0sP1BvQWueyqCj05Tjsi+o013CPH
t1v7HM4D/qq9nTpZhacHP2CVPEQzCQvtdeiiDKZTpN9yk22Ao96XGFRwh2dHssdDi2kRvl1a1Kk6
bb8FKlgEHSCqp02RGYUxvQ5kvMtikmTrTaMdp8mQHlN9F+vWiPqX6pIWZSas9TjeWg3z9B7RqC/h
1mnGkcpLZMQouE0v49Xg2vNPl+yW5mqJKTigGDxVP41ZXKmrlJ3Q3wxlWL9FZCqJcweff3Frs8mH
PyxTjcnZkXMEcxM6RUSi25SVw7GwKrnsGQvZ18RYBwbgZUyYk7zMga6OsxpT99CDeSa30eiI4KqM
UvZMp1vSajOKXE6PPWua2RG1DAK8GSQifGkHJ1+uu7Dw41scRvitHBpUXFxwooghbFZ/76wQ5GHL
WtWsLp+6FQvJFuRDWw+AJ1h3pgIC98oiko7hY2TAsHoWMgrIMSoR5yR9NPPHQqWbFZ33eAH6WrLm
x6pGEseoyvMwhwXK+mGyF6zEETQBuov82Tc6+OZgouG8UGP0YKulZgaFA+Q5QzBiFiqrnMqGc6em
EY9if1XIeD57se+ZEwQVZxgr0nvu3JB4+4Q1fmcsYwg84HVHV5avo+9T2ibvBQ9g2aYIwwVAA8jO
dtBB971KR8rH0csAQiWTw0gkGvkzs3gZcc55zvKqlsSKD06hLH2AxJu+mFqOuzoInG7fd/Fk7upJ
E70Soip4NBFAH+IJnMCHKVa4Tkn/GflWZEFaoOELvFsaTtjrVCIAQjzJ7kBgUB5vobv1YamWvt02
fds8zPNf551rT8+tCxW30U4Kl4mBpg7WKdeV63SM7Amk3C/wmrSDNx3ipkhfCB3J6BqGKrrBzkri
CZOcGmab2kz8Rm+BVjXzEaOvAHCH5sD2rtizPEP6z5Km94Bdtl7RtgPXdYIO7AJc2e62w4n5CJEP
Qe22pXWa0xTgVicV1vXYRMOvcQx62lMWkNrmqCpo1cGLG0BCfGl3CRbRmOCHhvlRExjKdbj0SKcn
JsMwnIAMH+d6cFWI2DrpUFAICNqWBVVN+TZ1VcetJXG/3DgSMBRzuo7NeuzApkkXsRcaks5z7HOp
3Snbh12YXmxabStuHIO7AALBArdTejLTRlR0XGv6X4GCYs5RZMmmw1CSGIIW4OXyVdI5brNximT8
iYCe3i9Gdhqt7FQO3r7pZIKRhPN635AhuGxJB/Mf0pbMhA3JHeZejCFE9xDHNE6o9PjOSlRvz33c
elDGUddtpAfijIBO6HsCYDLwLIwL+kYSNPZlbsYpvmuY6PASMhh2UzjOYF5nF+IbNH2OcupeWHvW
N2wtdlmy/1A5ahOtIHdEvSYRkIAXOweK3KI8QenqEjGA7ILWzMaxqf0XdWl7NrEv24RfHKjqGHlL
/KyFxPUMfes/SiXmDdZyc2qNLncLctcENX3Q/8DEj4IHfwgoPEF1NBsL4K/Y0sWLE3Ez0cWvDFu6
AoEscKxj4ba3Fi4nojtQI6MkRDmBuVQt0O1OpcuXohrL+DosS2tC6V2KTZUHxAVEdsjfR8on5Wz0
x+W2pWn/3mA2wKpujflDumjfwUqHOWaFDnlwYStRGO9yUvRdvrOou26EHTsKlEnXD8pLwFFqUXe/
atuo9wZomF+g65AmHcRgfjd+peU2jNrpVAFtjausjt3oZyAsiCQXhn6f2EVUrVEc9Y+ESAQK53hY
0RX1qmZcdNC6V5OnYVK62k+TYxN04bKJIKLUNhwcYq1DtPfX9iVoaDs3qTmxsZpiC92EFs1mO7D2
btVI905Vwzxe4wfANjGSQGIf2wyHWERTjRpQdN17IGXE2K9aRMEZ/DrycMdi7JBTRKCUsRhaW+A1
TK38EFQDVrDMk+k3fAM5uuAuGvtTmkxBd+sO00WdZuzs1sNDkZ6Koaq8W2HiCdoEQ0tW7FAzhHy4
Y4Ex0MYD/D0DA/7GcDN1Rj2E5puCwkhigiIcj/y909xKDA7Wka7FOLiD+6bctnBRDYkQGGkAJTKU
aquYWspaR0SYFztd0jixsjK4wXWmXYvZUGUcxlfscuRG+q51kRIRrkcajVnG4Ywsn3xbPnwVEmmS
LOj++rWfeYN7Sjo4g3SFnzgbOdRSHBp6bbNZVw9gQAsOTZLN/d3YM2fpEPkF9kQot8HdLSRBetfz
CPV2QYIdPl6O3w2t6ZKus9Luf4xD654rjxzYch0NoDy3M5H7RFHVgWD8GrFBfXuN1KbyvtoESkAF
+5Y13gNRpfoLmskUQ7VES+BtckQvaGIcSEKwQXJV6i+ZNMH3ko0GDYgLRyEX48H6jAGZjAjbZLkZ
NWJ0NOHQr7tKFX18LMfAyD1ZPbrbRyMFCwciSg5mZuW6UCieg4hIyUnnw1VTV3iSU6Pd22lKRBKB
Uqe2+77Unr5xatD9rxJZl33uESCKtV7mPnzIVd/GNxFWSdALZVnE+S5cZt9iu7W+2l5nGsah8Kc9
lhK8/xC1GkofD4yDCA+TeOFVGydO2vve6mvnOIAthEQwOc5j7mRJtFmEQ3HdFiP6HutiiKwhI8QV
NW+SH6eEFXtIeSsPvbbpMiPdEzVQyTB9o8Gcuj1plsPZOLLtttkYDAaxcm8lR5zFiVgr08x4urAi
2NZ1CHhPaFccpfF9XCjne66spD2qsGVAduBGdCEYfIM3tpSefKEeyo40pyQ0BWCDdEMotA5hTPu1
WTgAFS66Ki2u0jQX/VsoqLfBBvDBb5tsbt07n3S69NDk6BEIRiM9auUD5DFfpcyT4oWgljG5KHV9
8dC0nWpOjFAholq7Xtedu6hF9LbwysQRt1BCze5Yvts+eYMKIKqHDtDDjCS+baou9aozsPk0XbkB
4h/LuAF+AOk1MWa2wXhUioxxvCVddvnhhcbPEOf2+fsn6aK/J9k6RBiiJfEFo8B950NeemEqO0T/
1N+iHh6yR6esthVKPC6IxEmsFit5SpZyNzT2MTz06zVv6rPo2UuA6ccwz9B1SLon8Bv/4IfQUItr
mFImw+1YtvPWaOLMNaooKNpRHWjJgQKp5N19MbXDzgrka42L7ChM6pwSXAPxJ4Grv2V92w4jejG0
wWJfQkwvCfN/y/r2B6Jt0qYZbuEitmY+5NXPKPlKZtYnT/63pPq/rsO8G+RVBPGEH54847MGB7vQ
cBveT/1Ts56no7z1rW2/lvZTVt/qjZvsK7IR1g2TG07VZzHr/3p9cL3LMHGHX/Dx+jKTTiP64Rbv
9HoZ7haCJKj/E7HHlB9xdvgKqf0vOjGQ2K26aHH74+z+ckZrp5rik6/g9+RYMCkhLg+dGTm/jQDR
Pc5HQ5jXLYTHKWl3sEq3efvw52f+rxexyf/mK5OB/fHVQlu6U4my/9b2qntEbtfu8JB7j//FReje
QMYpVhzvQzZtUSduH3ixuSXf9UsU2D+xc9+HqftJSvHHe+Hj5FTGJycjoDb/Y1ZyYEWdCH1FvFD2
ou0HRz6H7SeX+LgSuIQtUF0QsOtTRtkfvhCKPb8PqR9Oubrvi4ci/uVE73o4/WfP6+NVLtvD39Zb
Roz2Umo7P3X63cl+hNFp+WxSw788q3/cyIcdRllTnE6Zm59k9hz7d7H3w2s+ST7+7FldfsLf7oIs
r8mLDHcxxmc/ueNZifxh7v7Db+vjs7r8ir9dJTUuXh3BVYiiW5c2aQvhVy+4//+9kA8bYIbc3ENH
mJ9cHAyF9ZMUOvx7n7z1j+fO/94JlYl7mSQp7A93AsGsLCWC/HQJs1rBvFyJHj/nn+/kX19KCJvr
s5EHiKX++bjoBJDFkkB/StUpJJI0J7PSzn7o8bPR6/bHzfRyO47PcnQlnbjrfviIpaltkc5Fecr6
G9rjrLsJB/KAkaEt6nX2gX0gSohZ3C3OKZZfCxKiXQbtTUD7KRK+iDSpP9/6JYH+74fqxx/k/vPW
p37xZivmB6WLsy1J0cp8B64w2WhL4cwaV8XLny/4b8/670/gwxqzTBMHHajCyUR751tNQGEVQox9
+qQ/TsL7eGMfFtoiW1C3NilPBTGYFdJXDFvIS0gNi/akskU4+IppJ5HQ//n+/voiPz7R0JWcEa6N
WvjjFzuEhS2wF5SnqLZO+O8QZp3JaENQTv6b9Vg8yHdaDXNTXQU3Fak/4KifpfT/2zMOvRBS51Kg
eMGHZ5y7qT/MSMBOapMO29TyV1jxCPn+7FYvG/tvt+rbgYNQ3WcYyYdnPNthjHatL09t/wBmuCJ0
q6TKt1/jlbz3duQyoQgr15884I8jCKTDqAwO/0BQjgRO8GFLKNAIaRCK+eyQByFohDrCBbyNys1D
MD7ZzTXIUk7HP8h96LxPbXm+vAsUFDMpU+pA27zzTfXJr/ptYX/4UR82wz7L5onksPk84N+bp6cM
P31EQtVA+2s3uz8/gt82xcvFqAdd8lkih+kD/1y0ihBJv4p5AjJ5ADpYaf3zP79AwJ9/mcVBjo/3
4UQH80Kj4qv5PEIDuS5Jz9brn6/w23yiy1v8+yU+3INlJj+kt5vPClgrCG9S7wf3fOcV25H0Z3jV
I0kSpo0+eU//x3XpHqT0KVeiD2sD0JAIvdrM56K+M+qVVL2NdXF/RScrJE3nfRpILWw/WSm/LUhu
lscomQ3EqAgKvn++sA5HRAspvJwtMon7CoU9axLpw6332fD2f7sSo81sOiQP+Ex82M/DNo71mLTi
7CUkeJNMFOdH4qdR2tz++QV+dqGPzzGqp8JLSnEeMKnfERdrgXcRwMrCLY/9HIWb/+J60gHg/av0
Dz+c0TPdKV3cJM5OV6zK/jGifiJkva2Of77ObweiwzxdP/AcB3xNOs6HV+UniFsQTgh81PLU+8W+
b5+SVpPM44HvO2fTiMc/X9H5fe/gkpLahuQFSvSPG1qFRbrzxlmcZUM8Z+lZ710chM/VAldQERt1
7Xtuc9XB+1x53WL/AC5qDx4w2obI0e6uyuFEFhub6SpO8up66hFLEwLmXxFIsRp69dZjnMDh6/cH
Q77Bqgc7X1ujdVeFfn4kGjJ9xamcfrLS/u1BupfBx3bIF+/4H75E1BgNPgZHnO3xsX7NC/bB9WI2
vb5Tn3yK/7Km6QSJGgQbYDu0P04CA8+3mk5FLC/Cpwtl71QQbLPlyg2ntSKkZcLqMS7EAy3z9s/v
7vdXd9lGIgKu2SQlhd0/F3bTFQ5zH6blLANrh4meEAlrZ6qrFAFU5779+WJ/NVL/OG8drua5ITP/
fP7iXNbk38r6gnwZRJZyOScdKTj/Q9p57UaONFH6iQjQm9vypWpRpmVafUO0pfeeT78fhd35q1hE
ETN7owZagIKZGZkZGXHiHJpUTp6uHdQg/ibFlM8gzIVkq/oJnf+e5ptNpQzf/ssXWOSqWFlZ4VF5
+QWdrAEohsDhsSwF3Kt4I/V1dLpNG2hHOn6/028KnFk3w1VNZHfb+Nxcc+cjDKghJUlwdWm79t0h
KCmcPipJ+WLelcbaSpKv8fDXzPb/X5amKmAehUs6APTPVU1XKs3HlDTv4iE6Ci2tImbydtve9Vk6
phmIiklPaVwQk3VNFJAjVuiKj4zwrtadHWy6NNdnz2azYGl2q+ik8fBaFIt47VxOInk7b1DFmF35
kOsp2PlfQfmCkFNA15DgoEsdids8NZZ26OwIz8xO/AaSNiUOC8wKRrkrmr1fFfQAZPdR4Lw4jgws
d+u55b2bFZDtbqBLqoX2zrfCbUaCs1gSRxzj0uk+4rwlo2VosFzpE0/q5LRJIboUH5M28vdW0/1F
saU9dCGd1rdXds5neQNooiWhBaNNPSmWEw1AIONWKWGEA0y3B7BnWfuq0QZ629Sn+u10VOe2JkHb
UHRZrkah+NhqNY0ziHOsqeAdVCF5pS5tt7IirAO1+zLkxRN1gVM8qF/jCLliaIHWUPUG2zIGT6rB
U74yLGiPEkmhK0Z8cOHb9YbqyfUliOCEYtikZJwgCSC37Ui/PVPbyyDE1rnsbPWmBdcql0tH33XI
S7UL+gDTEmWyZdZkcAZ6yiD4Cq5lWYMaVqnsOqzfRW0I1nGUZGsgaD/hlD2mufqd8sq9b3p3UZHK
tGIqB6Ctw8LtNvs9iqbpJNc0i6+63EcEX2RMnVp8rLhNV60mB2vgieqClettY3JDauiHIHdMDnby
wCpoTxYUxZUfzQJQeCZ/iQ17QDcKOKp4uO0+s6Y0ZGtlkRDLEiemwF0Ofk2WD+/h1QJ1mwdNI/VM
EP+3DV1vPsZEoMNpZ5HLn8YFMJhEg95jaKhLyCHkfNhXiOjs3VRxF2K5WVO6SH3Ogp1Bl8cQ5ey+
FKQ+zmrC5MeCMttfOlP8teu3yS/d13/dHtT1PmdQY9AIokhGLndyvimw32qWi6WEui+V4XXU3FG1
jSHsSaOFdKs0Rk6XGx1jqP6ayCgjGT99TYSRGpaoI8jUZjOYRwH3GK9o2BxU46UyvsfUKn3/jWYr
eB0PIe1kircgDnrt/FTndGJVjjST4sfEVxKPRqW8RY/A7EHMEgbEFPVi/T84CrG+oXLdS0DEJlZg
UpKogLXyI6GfSAFeBbYkJ2v5+fbSzTn+uZnx92dOohb0/SIFKT+mEQfFneA/QR4J5OS2lZnYjTkb
r3lGhN9Pq1dZOWSCA/PVY6D86YFgCeFLBW9jEh/C6A+4iJUav1cJUNKn24bn9sC53cks9hlZWsXo
5UeX0pQaqyejPUhZtbttRZJnfPLczGQWFT1T2iGW5MckpYHadJRNiuTRtizIEY/gM4QDquZIrFzY
cAb7d/DcxfehEfpfejqhF75mNDbZICbHr6pyPnN2TrWP1Sqhu7h1jccegAAvUt5HkHms3MJQtjCd
1tvbgx/DhYk5y+AFZ3FGs7JTcw7Jdj1U4Rprgu8K5MVkVNZu9yRneGxFA4Fbn7y8XNiD10Ytkb5e
TTV1kkCE4pduC2K/oVsmNB79XDoIyWr4GimPbS99CYNnU7+z9AV7MytMY7xqES6hb2wi2nhpUHGC
DuhWaz3KUr3NIRoo/ac8PMIXDfNVscobqtv1q6pIa4PWQg6PhVn+jJUupxkspEnn13jyEbuNLni2
US2Q+mag9t5TXP/QrAc641ZqsJdA3oTdugZF0EH2xpRDpi7ET8Ckhv7eoDkD3pkcjqJaj9G/+21p
+UJmYm5mDJPI3VLQKxz1mC8/LKVBE8SA5DyGIPtBbIglMdYd+NcG/K2HgCPpA3oav+k7f1GDdJz1
yaSwGmPRTSOaN43JFdcMSgXAz3Wf2lp+y4pjhi57vSMNBdn2vVF3WwseyEKA68Ya9ml8r/mPknBw
/XJhy81cSpSmCXR5wCCpwkP1chIA+dOLIYXuE61ZG0V7Ewfe3sXX9JdMVfoenKCYumsoPTZt9mG4
C9fvOMrpLJwbn8xClmg0sfu0w4aJuct72JTp7bbU73BLrzPARZKTLiz63LxT8lQU7icRYuPJbvDR
TKBrRXGfYIqhv8kHPANrnXWAm2Epmz+z08fggm0HgEk1ptl8ZIKG3ugN90m/h8NO9Y9JZxuttYr0
cJvmH4K5tNGughmF+jrABnIMPBPFaQoMFI+sw4AQPA297R4i9di792rwt2FOw+ClVimPwoid7Xrd
taOW3N9a6n4FG1hZhLUs7C3hVEKH6sCgmGfCOm/39Ah5cBlHgb8QH18FIpdf+vkkOjsSWiQc0RBr
g6ey/VDQu63/3D7Zry6Syd+fHDlQPBml7vD31YbWfzNf066X+z+a+uPf2zFlnVSZzvWhTCM6symq
pB/64Klq39WitM2MHRvr/ZPvtsLCnM2trqniTsRVXFvi5OWS5FpbCaHDmIw42YtdGkEEmPOMGrL0
UPZ1c6T7aiEIka4XigoRkapFqcjSVG0ykVXJdV+VoXQfx2BHPZ7a+pMWbNxvQ/ukuXdl/CSTN1Ne
UP5A3FFYGYK+MOyZL5AlcfwI3SBOnx7SpR9WstXlMu0ftR3nxStCBft/u4r8XaSpiQIsdo44fsKZ
N9YIN9S1VMj3gY7gI7Qj4ocR/9WNpbrb3FBkkWOfE0EBDDU5exS6qwUa2GWIlsGch7tSW3D7z79w
cZ4Czzu3MLnRaER2DTXEggDEb4TZj1zfJ9Gh4zfdJo1dNvsi+1knwjHT3s18g0iksRBvzA6SM31E
8hqiMsWtyKpg+LGvyfcavLaDiKpwsLm9XNe5sHGU5BTQihV1CYTK5XopEfjCVAuU+zhwdo33hRvb
ahLk51J6u39bvm2iTaFk8cJVeXWej2a5ISk/yWjPT0s0JfJo5qDENAXF68BPQHD/oee3Mo+590UI
Tnn6fnucV5cjTzWATDqpLpEjRptseK8dQnQlTese7bV1ENKdFmVbOUOhHdaUHEKOfGGA17GAolum
qqrUZxVqGp9vobONEOZBZkoU+u81WvmFAuEcB544CV7ovt4kCGUYyR2dJisBwjypoIIkQK2g+qvb
4x63waUTX37F5MzhCK1dCPKde0P+0yOklDzkxsKOXzKhXHqQIBv0VfWRc0+35i6IjlZ718Kg9h/G
MdJisX7kTablIaL/npRN49yXbgnT5mOVf6mtBZTftU8a0rgZtPFJIQG0uRyIin6NFA2DZ5vhnfZN
esiUrRj8Lq2HKEEatfjXe/vS2uTt0iPZMaZLPdtF3mhdx7TMCyUI7tvzJl07/hgaE5Eris6Qpjk6
r/XiIDN8+jqH5BinX30U4J016th93tP4/BYjtEI//Jbu2WI4tgqKSkY2NgM+0N+2DfRm6/Tmwkdd
RxSX3zQZei5nQhW2bmAHqnWHfojSWkc3emrgMF8Y/eh7l+5v0lTJuFWDa4LY8XJJI+ilTbUNA9v0
q01uvGdI5nkr58H1NtYTAZkNpVr3x9Ieb9tVZkYoGeC7QWfwzOApcGl3sIIKpaomsiP4Pj1Y5lbI
b6x0iDCS+tRIP6UwWSe/FW0foEUCSR2EmishOkBCJAuQlK/C73RpmfVJELYtfHjBe0SRx6PbhZ6d
B7QMgvyBPtzou1JQcVqb4rsF/8ftMVzfPWBnxhyoAuM6GbbJbgjIUMh5oUd2HqW/TeAbKi13t01c
nxyXJiZ+gAifpVaoctkuIJm0OXb6pi8WEoVLNkYPOTuGlcbXernHhgbjo3gq/a0sL8DzrtNa3Mxg
5w26oFChVKcHhwjzoeaUSDUIRb4rjUep+KryIKJZnfbNTaQdaS1ZtWW495bwoNdx7KXlyQw6bVcr
Q1qhQGh+/a6kFI4iFF4PJQ0ht5dqJk64tDTx6JJCbJK5dWrT/25IG9dE42blU1I299U9ZNrewv05
OzKelaZJmDruo8t1y5Q4Diz65uxY/RCqYtVAKixnHzntaT48trdHN7NdVeKDf4xNjgmxU+NR9oLB
0VtBN7FS/zDSPeD6pWhrnKXJeYQhWgdUiczVFWwLJtOhCGvWy2sRTJCOundHR7dRAYoL7mFh6/RH
NBAo4KeNfXuI8wtIbgS8FBEljQyXE4qERC2lQp7acMMXHny7r0iOFimNna+G+Fg4X7pg4RScu3tI
hACJpp5LNGSNa3y298TSN8FUGJnd1z/UPzHShp6DBF+5LYUvQ3rQ263zS0YM27xvH/rQgqR93XUf
RrPVdXd7e/gz1yAfoVOvl7nbDXEy+gAVHNFIksxOM7oHtGYd9u4a7GMgH2Q3W7lKv+BSswZ11QD4
QbxiaBODbV+5HgnLzC61byD412J7HzjuJtDtMm3BYi6Ym/FgoLvEmjxqwUVMW1NyYxDgi5EzJPI8
ANWIyJPygqgoqJfAYzP3gob36pDcjfW4aaIXEm/K5Hmc2zQ1w48WrNtyITyYs0D8RT4JZyXbOv7+
zG3krKahXElyu/Rj6dTRBrWFUGPpgJm3QrqSI5uYUp3s+VERMEtgQ7IzsywgxcmkR9qOl7Axs1aA
a4wuQEpDmYwFjGYclWGfQykBg2d8GlnUb3v23MYm7Una1dLGCp842WU+nO+lZ/m5jWTPSgFW9wBF
o1jtrX3i3kvcrCbaobdtXl2qcH5RjtVIxLG5eVddrhCq4HVWJvgAnTLpuoCs7KAjxbItVKPZ3DYl
jxf0xZE5sTXZSEiIw4fshrkddy9x8PsPImbNutoI1alHFdRUH0oa/LMnJ9kgda1VD8F3/u1/Qknb
vLrHEsZIV14Y/nVqYPJN40vizENbKKWk3OSbdOVb50JQd/Skr4L3gWQAye4VpCbhnl5+F8qQfj+0
NCntbs/Kdchx8QU8ii6/QLGUDqAlX1C1f52D4/wdGW7yh0GBxWXYacZbOrxJubVwil5dymM0q+Ft
xO8yJ9tk3ZVMrNChqmvbbONtpj810p1sJOuoG1V3ft8e4pWPUWgxOGdAAlFzIQFyOULfUOo81/XC
zuPoWxa6uyRDiKKu326buTo4x3qO9Qk6oluTzMClmYS2QY1afGEjeLhNla++lu3b9L5F0vO2obnx
nBuanDdhydTGNYbASbwg702TtHU/qOnCtM2MRyPjwKODTjne/pOIEF6XjPZun/FAGYuQo+m9Gtku
hQT0Xw8HR+Dk5PLiWT69UDMItk2UMQrboMhUBo/+duCVfNvGtZdreBs9KdaYgecJIl8uThXA+aVJ
wDslXejv0yZXqPFJBY0iPbIeAVRLYemgMdSE0DBCKTOCHOkzh91zd/tLZhwfJDjVLerX/JiCpcSY
TsuM5lRbNJoVWj170f8VqsnaMfyNai09W6/PPMZNB4469veRPJre5kESjDIBLmXi7GNwf6U5vRre
RpFJja2HL0qbHoTsEQ311y7bWd/byt2jRQtxjSceNLlZk33RjXoFhDxqHiykYBfW5boK+fl9PA5H
tC4Vt4mThUUI9zGlALsurEOFNJ7+y0O8QVG+S3dwJoYvmbGCvkUQ76IQ9W/lmHX3pUcrAuQf6n1h
rbzo7fYCjffoxS0xfhHkEZIKpIYSwsRTalSDK1gzuc37/J2ulzUt2QvpoZkNDPSaxktdBSHEZXvp
jHS6eF3S5pWdSQPqx3cd9FyhvrB9ZxxtbAoASavoZLevLvO6NPIhLCs7De+k4W9uWZsgsNayNyqM
LIFoZs6KC2OTqzWCbE9P9KKyoSNbyzWdX7+a7I+vL+DWrkJhTWFNuDAU2r0s7o7LiSOn1EG5kNa2
Xv0UkAQy6TeSQOaT15bFV43k021fkMfFnjiDSRMbzzmFHAwOcWlQad1MUfW2tj1zr1TBlucqnDfl
twryH8Wyy2MCMYyx7X+lL+IpPKYvVvNqhXd4qq2fSvVw+3Ou/WasTBNh0kwLhEcbXfcsWIhi5HEj
1afgkjxW+h8z/hLAPfXvbfCmlHAZaHmvSkuemkYC7GG1XaAF5bsPSRqtq2Yhz3G9x1TwuewA8kJg
vD6n/WwgntKqGYmt2q4VuEErqXuQEbVYGMknfvty8VSZV6rJaQ+dKFWky+nyDSstagWNikiN79sX
vSWCq1D6ytee/xp7T0OdfRM7GKJK5w4Vsd5BDklFg0EF/rh1X7xs28JfF92nyKnlXyHs+4I+5w7p
LMF5vj3pM/PBl1LLo/+Kk2fq15B3SQSneWM7Zikcq6hBaaHs/9w28lmTu56P/1mZnLVZUaBaAZWV
HQ/3NYQ8Kgpu3ALqD+9RjdGlRlQNSWsrfezE5C37q3s7VNVcOVrw4pnB0sWAd42JZNrBJ5/RpLqD
/GnZ24GM1G8D5dHCQGe2CWpHhBLKeNVr05Sp4EGOIZRyb5fIx+sQDNPEFpXV5vZ0Xh956ITqxHwQ
L3K8ft68Zz6sQzKeDh0kxlLSHSCgXGmoLSfJu5wtGPq8oy/XjasbsgByAHRj4B6XfjyYg4HieCrb
SPCF68TwV47wHqBhqv7RxG2MUBPwb8NpV9FzKr8V5Q6Gvl2YtA++A/SYZyKEbocGysJ+Ky8hsq9P
ZCpTI38AOQOCxGltqvBiXweso9oDDHzrdJDUzQCHNHrWGYoJaqxDHSGCVgkgp7s9//OWuUcNwm6u
hckLwjBT3sgllgsy7y3ZcZRzViJsiMe0/Oaj2Hvb3LXXkvZXQBVQASE+sCaHiWmIgTAEgWr7BcAR
IdtVgr9wKs7cNgCegPzQa8rZyF13udASSsXkuCzVrrxt9hjQ9lkdB9QS9/GfyI6/ZDas/6G8ar+A
EFXUXQU5nPQo7fyNtIZh/PZ4Z06Ly4+ZeF3gWAlUx6Zq908ilNj6SVLX1N4B/frdsUT/ZRfnL8Mb
nTN9dZB3Vn1c+IDrAGaEfwFPA3LMq2Ca8EjNvO0BR6k2/NyUcdeK9OSfHCN5zQJ5pdd3kXcv13eh
eadJsNuasELvAu1nUD+3P29/iTKGFZMNyJdwcMpo19F+NR44Z1td0HIj1+GCt41fZkQJe6VWyH8/
CGv/UfMfEJurhX2c3+cn+c67U+3gSX8o7qLn4Q99GPJKfpeMAwUpi1aXdcYeWTgfRs+bfh1vG7Kj
Fkcqtf3LrwuLUk6zgK/rq1815PqV9RQrf/+qzaaAYznN3hdmQ56zNza9wGECLFSbnN8uPXQy6hua
rTy0Ixnxqnrshp377G9DbQfHWbSHsajtnqlFIlnlnvI3S9rJ983HAJ3rvbAb1K1c7QbjSdMPCQxm
mTtsUb/d++pSD8f1RTD2xP7vS8eRnK1bFRaIR+uxRk2jWemQNENxoalLuelxvFfzT05O1SnYUL+Z
pBdkT+pco2whuIDSqIBzTCWiefZlJKxRnaAlVVWrFcpqO317eyWukZJjzy9xgwlqRSUbPbFsITLQ
x0Kj2X7+SzsJziaRNjBBNoik94fKf+jhmK3F58FfGPLsvJ7ZHc/Ks3nVekeqtbLSOI/eCv8lYcWz
/7R2JggghkdC/XNPntkoqhYe1nTQbKSo7MEID41Z7SF4X3iKzR0yJLn/MTNxZpKoKFF2nWZrkbbX
2khfG332qyDREY1igdCLZgsXycy9NV4f5KFYOxmc6+XkSTDuRZR0NDvKPsLi5CO0HWrIlTlQfPqg
boUFL5kboU63BhkAXjIgti7tpXqIZIqrazbcxYCn3zW53QfO11GUvYOJ+LZLzt2SIziAxzMh0XXv
rV90vkhPkW2SVULPzTK2aUIX420rM1kNCvCkC8hRc+4R5V+OyauFUWNcVm0d7u3EbNda+BxHbyqU
KaK61XEUkLriqtu28BcaSOD+DJNdbh2rUc5iZykfcL2tKlFb1fHWLBZcavYa/wTKU2y0lKsZ19Az
qOVQV+0kiO6QYF45wPSg9W/RYfB0eQV1/FpzhLXjQK4+/IjA09flPpbWivLiWgcwYJa6cr4iZ9HU
X9CmWXCI65wzxwbdTwaZPYObddpvUvRDpcCcr9oSQHNNQV5z1RblwdlAMfjD2QDjqLVn/7EVzE0v
vsLjdnv1Zh3yzPzEITuVpzbuTsjYxSiUeX279YM8RzLPj1fMZs7LulcWBj3nmKBkDDC4Fmf0FNgN
1ZrRGj2XliNDLk/xK9ggLBXt/v3QQCpyGfM0GBFAl34Jnr+pSgTDgchAiR+8Gv2pNfJdIz1IfrAw
jdcgUJbx3Njk9HdidyjNXlVtmPm3WXFHrVc2XtVkJ/1ETV5Vt/Grcmd+CbKTA4Xk7YGOh9T0zju3
PbkByG8qJeqn2I4+VKhb22JT/5e4Bk4yVo16F+xh4zec3QAhzJRob3BQuv33tDs040WDJtbw4Jcn
UdsVEIjeHtScj5COA0zI8TVitS8N5pWZQwpPXTV3kKoK71xvIX11/WQk30vtmKQccSuJiUsDCHPD
jdyMBrRTb0OaTDT9nZLUwvE4tzgW0EQ6KYHoXvU/D7lnJj7s+HaDrFrd3zXKIUXN6vZkzY7lzMjk
CBa0qrA8udTtDr8zqRJLJkyGKyP9cdvO7KKc2ZlEt6VBZgQBAt1G5TeBhKYE+JSH/cK9NT9lxgju
QoCbJ+3lyoiFiehD0+m2oiHSpH6BgFBSlp5Uczc/nTaiZXF36eA5L40gEdG4iDPodg+BafoGtCd7
NTqE3HjKpT9vT9vs8pzZmhwOMm3SaoEAgu1ap+GXSDsBXTNSuRTMzL096NH8TOKPPYWTPSo1Nby1
Xq7bWQZtqHIsS5EW13zTdU9ccgh+ryzr+fbIZq4P1olnB+crXZvTaruZJYGLKKZuW4icnkzJy5GS
k/ZDpt+XvKnpo/YXLM64IG3DiC6hNcAGngIw0MUzYldg2yqF9C4FvIeb8uX2oGaW68LEJLtg+Kmc
iHWk21KormDME2DfVIddHP/rRhuYc4DtEJxBZCiDirv0wWhAMDCUMJTnv6m1eTkttd0CHnVmM13Y
mDjFUImGaxTYqMLvjKU2DlK3wIAwO1+kflR611jUKXTE0vsmQhWV0yfSE1Qt+xdd5+mlCmW0CkFD
3V6dOZcDvAhIQdMNkZDuctJkN4nTcmh1W0D4dNuM1P7SACmHU3riXot9bw9N1cIGnrUJCJDWVuC2
lJMvbcYohCQg6lkoq3qp/M5ch2aN1CwZRtXqV41GO+TtUc4tG0P8x6J8aRHOal0CSKnbJjja4jlA
vthfgI7NmmDn0i2DCzKdlybapIth0JR0Wx0eWvfrAPCvNRe20txupW79j43Rdc7CBsstC8GvVI6k
of3VSdUvyGy2t2dqbm0QLRwfVahrAcO7NNGUSCz2qcFMaa66k91I37tx+i1DeE2u5fhBByK3uW1y
zuHJZMDURjGebrKJScKkUGqNyLA147WPjkR9aRCs5TT89xchrQ10TUGIAypjmuaMe2jUC8k3uG7B
SYkJpP5RQ0WkRWtlwd9mZ/EfU6TQL2cxSrQi1zQBZyiLr4HavKmd/G74UoWuXq8hUNc1u9uTOOd+
XL00vJKruYbuJcgbdJFaGLYl3An6kyj+sbgZb9uYHRWFrbHBkHt+SqsjGKHWN25q2LkHmQb55Mcy
rXlQaWSClMch2N82NzskcyxxKZAIkSe5nETKLIPsOxVMbzEinT0ySuaPani9bWSmkgY+j+wnPEEK
sAV9chgZvacif1MbduH0K689oXzfcKr3f7vqES3extxZJghU8TFHHadCGbheI1CQDOUqOfjCc9eE
q7xFTxQuhd5p712UI51oU9aP4hII5xrDxgUHWIXQR6bAftXI3XZVURZVb9iOFwOaUnZedYJDBRlS
tB+Q6tTLHrysbP2HdTBYBBXWLIhFplmWolVM+oIUw5baUZfUqJ4EIYn3DimChSrB3IrTKkv/BXg5
Gd7CyxUnoZRoEd0/tj/oL1w+L3ph5CgdyeKCJ39GUpNH3idlG/x34CCuyO+kHD24zLUMO0JiWq03
1rc+/S20e63aO8lJj+3AQx9T56VrgRL8KUiAqtJVUR77dKu28roZup1fmispB9IjnCzlCOZlk+mn
vjwowckMeDjQX42en0KTjHcXI/1ahw9lvSsFSH2I8yEbWIm2r5NDjctNqzsrSE20rF+jqH3bxedu
jZGe7v+Ndfz92a0hBF3VDZ2BhzfSKvDpIlsqIM2d4JQQqGOM0SspgksLZRhm+Ktr2kb3WCEFG/kv
ppKs03rhkJt5ZcDtI3HAkRrWFX3yYGpyuTIUdI1txf0h9j9GBTq0kPLkB636W9WMt7cn7rpBhQ13
bm8SugZ5lytVhj3D/Cm69w4tvdFBL1vb8EBpZ/lKzNcxihnRxjr5QYt8xc5Jjh4SJDTkVjKiG0UH
qfJW6VFtzE7E92uHxoD4a5lvIumjh+bOcdcxciz5c9S8mc3X0EElJzyE0DTcHsvs4THO2wh6owo3
pUXq6jZ1cy027ehodh/Q/608EolH9dCEp0G1u4U8+lwKxzi3Nwm5PCPULS/HXlNV6yGN3zXrXay9
tf4Aw6xrPWVmvkrpUxj8rR4+IUbjaEvNOZ8X0nSXn3/D9Abx6BkYMWI0nj+IHro9Xw0ZtSB04SQo
V/dg8mT1iXturUCjjJRL220N8YfoF8+Fd8g8ZyUtwrZnXpXUNEDpUVQB9W+MW+lsM1aQGhV+iEu1
rL+t5Lwi019ZttbR7nIPNFcvLPu49a6mAHNUG4kKyJhc2kNQAj0yNzPtWAP2vNUetcGmV7/7QFE8
LldQHZbpwpPiuqmTbTP2qP9fm9M3Ra8jwV66qWlr3a4q9VMDR44eN2tgt3q59/pyXZVQgQMnP8Gv
XKZLwOu5OOXc/sT16s4NKq3Ffm5ld4rwDQEgQzyK6BJr3hJH1ex6Ep+geEDulczX5fwGqoeiu1Ow
rXppRRfh2io3EXFDYJwE/VFW8nW4lDyc38pnNicHeqRkSqEANLEVZavuWyNeG0wuSXaqSkgqvGev
kvP3th/N3czUNQid6XIDLTYZJuyfuSKYLXK6mripkm8ilc40fLltZHbdyLfA2QZ3DAWky7mkJ15S
08I07CCI1758cNpog4pqpZZrwV3oeJtdN+JYnjqYu4rQPQG5tqTleNK8BGFC/KIPT2G9IQLbhX33
PSyQpUy+3R7g3P1FYlum5DcCeLRxAs42vyilNRl8jJqlgsh1vILbe19bNLamaB9Kr7etza7ZmbXJ
bZlXRRjkGm6is9Ez+acq/+6JVG8bmY2fuSUBOaNxgndMPKO34jCRBY8DTXiLa/SF9J9NeazbF9f9
FlUH5HNqAAKizxl7HyR2LB06dOdiEXYA42dg3fdjy0c90I2QbQsle6/cal/4+8zcZ+3h9rfObpyx
sE+jpsQLd8pc50pDBc9IY9qSu/W0bZru42eIjzXeFx5oI+m5XDp/51b83OLkuDdi1Q0CSNBs3ydk
dwfhw03gYkGQxzd+FWH7reXOuT3KJZMTJ6udtA6iHpN9GG7h7IdO66WLHlJg+27UblVBW9hKSwbH
3595NYqJ5lA23WjwzrmLS/9L6PzO3WfD1zeJ3xxuD29u45KWJdKkbjJyB1xa02pZKWHnAvig8wYq
TpJ5aIWVDgQhXUnwci+RoIwrNLlATV6HFqaActMHdWlPcpvekiUSIjjP1nB/yll5qAwTTd9yYSvN
HH8XlibzGAkZWnA5liLneyUWqzHARCFtE4U8TIWFaZwdFsAfC7QxJ/pn+Ha2aG6DWFvQeAZKrRSE
vGCnyoha6XD0iUvJkDmQnzmeDbxYR9oAazyozmyFyFm7eU7ihWqXHxzBsw3GUU9/DZtG+Ai7behl
m/C1FlbVT1jJ/BL9UHktV3f1Ueleen0vh0up4rmTgE+iVsxjk1j485PPPikPEQEUYjgyY6R91eG1
kJ5VE83775kQH430UXHTN0V5v+26swt8ZnQSl4Qk0/QuwSgau+hN/6HUv6nSPzVwRxLLC9407oMr
v+U8JhPOhUPS5nLSRUTNE7/GmOjH8jqKKLkLUb7UeDbrRmdWJrujHnwkgYeMF7t0B4UmxOe+2dDw
0YYrHx3Y2/M3a4zBjAJFlLKmYgaDlAdREpTkuIIPs+IoU3+W5bssLNX/5qZO54qmxjgC8a/iEEir
lCYmz9KZL/5gm9Xv2+OY84MRJEKoA/erOm3DKIzGqYDdGTbUJyst/+jUaGUlb2jIQw/747at8dCY
ugEAznG6wHhe9WPkShsEgSiT6FC3g1ysUvlrNAir5qkklxMtXD2fdesb1qZ0CCQHIxkIkIE4tHlU
0nsxldZq8FEIRyn54Sm70FkXGmeNF52CyNtkhbSNxOGui4otfFCoybx3ZbsWy6PpvRldvHKsB6d9
8tJt46zRQfA7NHj9U5jfSeJxRNUP5R1NT0eocUz44tNnEPc0ja0SAUhi8gXOmLpfCfGzgayg3G9u
z+zMRQTS45+ZnSYOYVpxfDqvDBsR8ue22pu6sAbVBUT3BJa0PVbSUv51zi9NGvDHxjWqUNOscmuh
ZxuSuLdjI1gHiXhvCtnx9qDmthguCRJ71KGA+Pry1ICnuO5pjDfsMFURFoxka436orwSYx7Omesa
C9fQdfc7KUV6UEi9ku4j+zo5pjyoV5RWdkjydlulXkFOH+un0Dvo9VEcjk0Xrlu7KmGzuRMpxg/w
gQGPoI7Yr6qlhq25bTkyb4PvGhvgp9pOoaoMXtsTnbtlv9K7D9V5pokNRevHAjnq2/M8B0GmBkHn
xohypDd4eidaRp+ynrwbyRuSjMkPnrcfjEPP4NBdBwrPnRBuwhp13VU38J+wkgYvWvuy8CGjoemW
Pf+QyQJYJsLpkpmbtpAf9Mo/CPlWZ+D9cwpzhbXnAZsEfx1lXRDa/6Fnrl8qy8ylCy6mYnKH5FLX
RUicmrYXfU+NXVnWxwbBakHbGdqqaZ9GoOTwJ0P9Nk6P3VLdbu4BM2LtgPiTj8H1Jyth1lEjpE1l
wnJD41Mh7+p4+KpSDK2ir4HyIDv3MmrHwa8q/qspSIMf+18D9EoaSf7gQ/T7dZetJKVcFbJGJaBc
SfLv6iP+2hkLh+ucy5AYB79DLlcEHjXZm7WKqqWbl6btWN94Qrmxs2lAy5twmGs9csJqiAbzCeVb
71GxknXmHPphA9h0Iy3N2cxBBLk6QS8/gJfqkzdf40qxn7USbz40HGHoipaIyGZ6Wj/p20fdovGO
/Fy0s/jMc5U000vNtCtzXxsb6yBUT5J2P7ZN5k+Zrq7y8uQvoRtntsLIGf+P0YkjtrVf5k6imraV
vGjWzzEnXym7hf02zs1kv43MuLxQQOvR9zLO7dnI8JImM1OBU0YM8o0eQykF13K+04v0NakcY914
XbDrwFpRaumCA7wLxb0Y1OaTDtXhSsqs/5Au4wQGU8WCojU35T4v5TyJpYrVrIR7Kd87j4J2isiJ
xs+3hz4TipDYAWcCtTUF8mnXZlnlgZqHTG9IPkIk5pfDE7zj5IDdwaX0tnCyza3mubnxc84mukfE
2ykLhWSLf1/JPzIfRttw4RhfGtJkS1pCmNVDz5CCmnRqujKzHcrbKznfGl+C/xBr0yPFMqFrxMt3
ShppokUc1mpq2TEdMaH0otT6KhO+1fKSQ8yB7y8sTY5ElS7uNEwSmkDl7D0CMNtHq6RQ96WzM1qE
1K2Vkf8oa55xm2oJSTZ7zEFRDHk0shuUlCbFJClVSqv2c8uW9+qwD8PHyHhO0N1S5IdQsiiVHLX6
ubLuMuVFgComeFXoFaoX4pKZOOjzVU8iEnZLEO2XzqP2quKXWmnZDW1pFR2FA5p4ZuGuS3MhezIT
dVCZA4Ezts7r4L4vLSWp7FfBIFigd5ON5n7p43pVBUfJfzLbt9sbcG5H/M/UFR1GAt1aZzWuY8ci
Uur02NH1RA3ztpGZiI5zTSaiobmB9qYpgiR1/KD/P5yd147baJStn4gAc7glqVBBksvZviHabZs5
Zz79fPQ5M5AoQoTbgOFGF1Cbf95prSVEbJ4w+VBqbpY4WvtVqgk9wpPfPyUUTcOnPv1uCFTKS1in
j157oNmjEY5bzKD3q0h6Q8K15B8ekmWSI6GrpOl0TkxSiN9yqfwqRAo0k0a/T5R6K+BeySkAUgIs
Q3IRDiUasm9XUiwlenN6iZWUNAcQdVHNDp1GMGCGhTMme9FWi93j2b5fUmzS1kusivCvrMu3NvuY
NPPQRN65wR32m30rB06/UZVfH9iVkcVzXzfyKKKS4p3r5HcUvbf2WWbD2KI/VdO/giK62bQVgd/f
q/DEQVcJ+JF8OYT5t8MCCzaKHtn7c6DQrOV9y0P9XPnqoQt+JtkrJfS/n8V51cBtQ0+HHt6tuU4t
AnCLkXUWATWM03M5yw9sQCdWZ/HayOJSrRWAfJUSWGdVa3eS8oqIRG1YttzIhyx6G6wvuvdzFIqN
M7/iSTGVvBd0Z6MdR+x4O7aM97iOJ85An51zOXr2rNKF78+untq5o8HY9wEUvX4IafXGA7wCxrg1
vZhWK80byxQq61xRlxriT28D8k3HAaVR24sOmWv+tOB7NLu9ke8Ebcv6feVztg5ujUor417eQ4YK
r1oSzPMtZa2d9b8imi9OinzMJl6ziUSno/j+p3pTimdt85JVJTU9E1jfcfJEZap0fsbboX/SenXH
4yHru448oyR/21SJXkHkoFAJdxb8fxSUcStv1xd+/jbXzYa9a8IUFxJ/hNqhFL/2nrWvqsAxq72n
cjdIplN5hJajPSgnY5iIprTaGUNXbH+K1d5ISApBolIfjC1I3bzMtx7v/IVQYAFFg99OnG/pK0fM
lJTY14PJOme6/i4QAt+uKn/Dt7x/RbEBxT70DqCY7wiacylpaiQtrLMFX18NNjQa3td5Z5eEkpvE
VqsLTJJgLkGA4TUWHgpgtNyEzJJ9XStOLD0RgPm0jZlmbtdyZkdgjRThIsaHELEWQR4cUz+g10jb
eLyrTWQ+zI/+uEWlt/LW0XmvWADpwXnQrHU7y2pSBaoRerw+yl7XXjwyZpL8FNbNxl25ZWdxNbdy
VU+liL8itOqpDrMjUIlnlUgp2mioXd02VwNaOEahlKeFVfPq6F38jxnEcNDCwvj44l/bNhA2zH3I
yB/fgZoSdVDnphjvbGiBneEXAPNQsi9iLdtBt9HXvfZUX9taXMSApyShSzOe6v5gqN/L9K3UNkys
bcyZHsLAFyCPtUxJhrWXeFbDcIKBThfXitAyGV485UlSnnVj/3ju5vlfHmu6drFEozraZov10cuM
luqp9s7Ii77ycDm08LpCIPzSScdWpvwq9/9W/Ya3vGF0ySbShE1Y6CgVndsxo/mOPKH1UolEBVB3
NVOS2qNhOYEcbDkkq4sH2zVM7HCtQdp/e7paNSvSSGSwfva7iD+a6s9S+C8Owsyo/b82Fic49Wpf
UKPKO2uIAqTP8lO1U1EkHb9H8Qm2ktzXtlz12Tu8W8Iri4uzrCgNPDIyFnVvuHQN0h2GLZqIgg0n
P39fkAOE+UeXXoc+3VdycHy8gVYSf0QJEOTJ0JPN5fjFDspTvZjGFPMmNQpb0ndj+qOQ/kEqxSo+
SOnRahRbVOwkfo5Hxc3+w5NxZf2Pv3b1LE3TXCUvGo/GBcku6UfQBuNo9G56Iq7ZuDRXty1IL5r3
LR2SjUU/+Mjp0VqNsx/yXjtGU7tDqBlO3nmHrtsNX5tZdF06bMzv2lWtzb+ahlq+efkk1H1pmUUq
sbxh4+TpgbRZLByHyU2gd1XLr425R4sx9L+H9KXvo9wpyy+ttEmuvnaRX3/GYpeJYk4vYM9nxK0C
2yrySh+mYufvxr12GFzYLzwq99B/lMyKsLHIazciUmq0vtLzOL/Vt+e2NkN/yENuxDE6NvE3WGjp
grMLJDVrycm1LZjl6pb+w5RqzN4OSZRbe4iRw0onstDUwZ1BTz916hPK5KqnO3n22jQhsr/43iJy
pSS3RfUp21LbXh0xUC4Z8Ab0U0tygawYI1GYuCGBXDhStLeKA23JXunK8qu5JSq1di3OuLH/Nbbw
hEwEpXpNmo1Nn+ZO9OoEoe9/uaWujcy32NVBNZNp9FOBu5c32qsqN5a/JwokXtKX0EsdqfePKdge
u+2nPRLt2ZBsnaN50ZbXJJuH+RQNXIXlS+e1Sp0EqeGdI5JBierQzeDSpUsLCBmM9KXp9m3ywyxO
WWgd5XBvCJ8fH+S12+PK/vLRg18IxEeiezCn75KacGJI3pfOKO4LrfsgEk2Fm93Ca2eWyjRHh8YX
uhoXCzuKUSR0ssW56fVDGp81+d+p+lJ5L2KeHDy15+oy3DhxpOZH6Uc76HpOurWZClwL4UgC8N4C
wCQ1vXgR5UZsCljMBK5NepXHD0H7ZJZQHkB54jfQzQydbYCKK5XonOfSh8ezvhawmzzGpOSATBNa
LOYgaPu6imVVmPednsRuEO5T9X23iy9WbKP4IG+1TM+vwGKfYRDGJ8APqNYtI9bBM9IkTmThXBui
05TCjvaAdkT8pUYm8WAUv0Wrd5TN7b0yyzdm5xvl6nxJqaQWTJ9wzpMPA/zO6ATFBrLv8A8mcFwN
Dt5W7VbBFond+gTThkO1Fe2eu/ScFISBMhWth/4DyqShTSt9Ou0ak1ZMu3lpVaiQtkg8Vp5EWHln
SXTo+eAMXdwlIXt9MCtMjgJ0cIoTBRBy+toLIMenx9tn5R428WoAAsLPp4NMvZ3VJm97PRJ49brc
fDIJBM3wJU3No6mHjqR8MSASemxwpdsdjlEQ2EBgIVJE7unWYhENdTmqMvekQGKXVDnsE/SwD/pT
aKYgDd6QhnFgWdxJOTQYBrxqdOmoBMn4nW4kf838D7L/Sdl6gleqCXwXsgEwFTMZd+iQwNdCWcki
4dwlkD8LOy3j72ukcHMQqUiZjZTYwa8PctojKP73Vf1b64t10CTfb+s2EM6GN6V2XdOaoZ115Ms7
DW6Hrcay1VUHoUm+g/4eKA9v1yBMKhnG1wJrsOYHEds6bY+jghJfS7tvUkA1LG1mFlcua1AOcLqS
K51zEovgJGtaoWU9BSrYI40uMspJF6vZ594lQ6ednmOYrEhNBBAo5S9yecnSl3zYeKNWB67P3Djo
Y5H1X0wzouhJK4SZcB70g1k2e6MMXYMiGKe5Un7Cf72x21c8D+hxoL6HiQd2XXURO9Q6pHwDQrko
beiiaxWkpENBytzOyLfAw6v3lMTkovHCOSbJcruozSB6fuzX2CLCdtjLRyEQh6cuiKm+J/nJtwD/
xUmuPfd5MDqBpG+9hKuzS/aW2IHaKSn/2y8QxiAZ20AUzh4710qIdQOS8C8taOmo+RYkXzaukrWX
CGso1EHKT9f/4iqZrH4cvJTVrNMXL4rd+reqO1qjXSDRNLTYJkAVt+onsyu+fP2ubS5WNIaloFUk
bKaVrU+FXexaOl+SH57zeHBrc4mwx8wqRwlMXY6tr7quETRLOFe69y0r832RwJgDwj75Tvu32vgb
lAFr9ijvUfQm+OOxW8R+eSzJbRqzdq3hRE14EC71QWplRyw/Dunx8djWboJrW4t9Eoeh6OXzPumH
yQ5b+oe3rtO1B/TawuKcl8gUZ00xCufPQSPvdKR9hd0szvZ4HCserzmLw858wDhfS1p7vdIbKbVw
vfRSPw3m0R8+mt5TUUIKKZU8ILvg7bHB1WHRVwNkieQxad3bA6ahGVjPZdhzNsElLViI88Ktq4gH
cUtRY+3iokRIIzncBwrU5beWylYq5CzFySu0z73+mhlfgy2wzuqLe21jcZTKhN1YkW48e9DXebv6
82QeDRSwvKfMNtxQ+WX9Ms394xncGJex2OaD2STe1GHTkn8n7W/TuhTdt8cmVi/iq3Etr0FdEchk
6GxvhTtITF4k+M+Us+gdyXJWv/wvU7VFBrV2oEB10XRJhwywp0X+wCr7JmxN0b8YSS+6k6KN9pRl
W7p9a7uPrB80/gTs8h3Cuqy9wpMUSuYIN0GWtuusH10lQbVobWzztZKcCYybZksyt/QcLMZjFkFj
mqFObcpq3RjURDj9Uz4D6c962oELtBZPgbWfuPJHiSyu96pH39Lp/cY6rl3111+xOANaHliTEBi0
eKS/WnC1z83XyvpEMED37mDDTShCrYv663kIHU9+5UuE9nWKtzrq1qZ9Zr6BSFmXaYBaHJNEhOSv
lwfvDDmAXcS0mUWncrLsLm427rO1vBBpkv8ztXwEdH8y08ScKKEjoGGqNrLI5nOmR0cQWpfe6sjO
vI8zaP1M6aSp76stCbS1fQyH6gzhn4mpl6FlHRW1lmVEI7V4GoUA7O/G2VxZUo7J3MUy97Dw3N1e
a51u5IY5Zf6ltuDuCH2OJy9Q/D0oCbDqLZdsXpkbXwEtjZkSdpazh4limTn2xyRSys4IUCalnOnO
5U4VjXekbcLXwtiX/cYbvmHvz8V0FSKX45T1TY49KcxQZvgeyCh0jRer/gyhv1tlz9WWLNjdfDJC
g5wT47NQIlYXR6SVGj/vPdW/dHWyKzP1WPWHJH4rLfWTJ7iPz+PdOZht0R8wKxX9aX2+Xbu0LP6/
LbotKIkfSlg9GkM4bBartwwtAhVzSFs/ik3/0nrvyl6BZAhJnFS2yy0k6aohghCZvTGTuS4Nkbep
8KP9y9ApbgTqwFTfRZP1lMs/Hk/d/cGe585igbi2RbrH54N3tTOSSIT3rA+CC5wRVY+KQjS6hP6u
mubPgxK+JAk9LMhbAg5gj4j5982xru3N6y9YjHUGmubtEAcXCr+DFz8J3XOth0+mmrpxHTtdkrqS
/+vxsNfmF9IMQyLwIqm+rGcYSlEnipUGF5GQCziwilCf7j1t1sTW7RhQTtKYw1mYf341u10NmFEb
iuCiJkfR/zUj1kEdB3/Nu8YiErT+n5nF5RWVwOH0BjOdP+6KENr+WLP7uHbqUtyGOd+7MbO5ua2Q
sjMZ1iW+qCgRHyI2wVwzOhJ32Lco7G0PkVuz22mfRuFrHEkbZ3y+L5Y3pjnLqgN1hmLJWOzTsmi6
IZD6APo1GsRffTbnyQs/CfIh2Noc86+6MzUvF3jxuRtu3rBXixYrU6h0+RBcfD/ipdNbnWfd33oC
7uV15lmkh5rWNxx33OlbM/Dc6FUMk9NF0iJbz//pkIUOYppLxn+R1JnU0JHT4YA8LzmRsj82U+VA
vuSI8cdKf5/BfdwLOfACxaWl4fD4eKzOABRJBBNoW9PeeftpujAkYSRNwSWGSyZOQHJueFBrBgBE
qSJsK3CjLzM+bR+rXZ9brGaiccRLtmwwonj7eBhrU0yn9pyfhZIYp2EZTnoh6YjGDC4z4GgKUsgw
pZ3RXMh32sbxV2F8NCVXDz8LaQIhnj2objHacfEkSr+DJOF6/w/NRFRRrz9pMbVd02qlOTLyrkvV
i1lo0pPi9d8fD3zthJJCJZHK+ABsWgsrQZd1ITl67tQ4oJsb0vEjciKR8oYwT2zjpm5BG+9RKPO4
rizOK351aIBQN3GgeMFFiV9Fc8CFAiVLAmTOU5eJTpfcSR0jN0GxymjNF0kJDkND89GLYP5skBfU
xh+F/C3wP/YDkJVDF7mtBgtFEDrscE7Pu8cztHKd3Hzu4tGJ0r7vfF1gZ5TQ2ohuRONMC2bZSr7k
SQluL989NrjiD90YXLwEcerXYqoyP5QG3gWW59bii+UFrpBvrP3Kc4ohBIjIVIMPXhKmKH0th0Eb
wzAvfiu7xlYzV5FG9rKbKjCoa9+06evjod1T5cxrz0ab2YDnJvBF6KzqVRZVeRJelOqrZHIrSQ0C
u4F8kIXcETzrCeaNnSUMT3r4SRUEp23eTTIV/X6LIGHlWqHhHTUIiLPn7u3FJqzDSqxzn7EPhhTA
UDTCRpQWf41zn4d7ZWWxd5pMHLMGRuxLF31XD5F2aIPPTbaDKe/xvK6tJPBdrNHRC3h/4UKHLV5b
g7TupZnodz/n/rPXZXAydT+yNLAtkDcOnuFjm2vn4trm4u3zdC8UUgGb1rF/A/6zU3d+e8oDzYEz
9O9N0U8GDAsdAUBhC6dFL8cQHzqPLlLjdLP8066hqqG+85qTsBnA/sFWLx51WsqAhIJVpJqzfNS7
rpMAhzZYS8WdgPJDF801hf6jUBw8XzqFHUIqyOLob0KwL+ODWdEjboUfh4gp7/tz2f3qBeXf9If6
in57NfyDXE8ZfmkpUAw83FH9FOhHA/R/8xTJ3yN1i4Rg7f5AIJP5wgfCuVrcH6E+tZMQldElnJoD
CXQ6UPT0NZWgQdqq/K2dIogFEKeDThUExGJhvCaME8FKoosc/iQxFW2l99b2tU6ph56aPwH94vfX
ZThqVsxSWDhVQjc9RdOpTF6hxrZpJuqbnp7yv5as4BQRcAM7pK6FJ7B4ECOjhlcEfu9LptM8rXR2
FD2Twtk4Paszd2Vl4dKp+KfkkntmTo8sO23Mn2T4tjQCVqfvysjikmPSMl2y2ugi5r+H9KRZrpR9
Fs1joCO6l3+LtnBoKzEMzFvinzLwLG26GJTUKyN+FFMn+W4QvyYiUuYq/A/ZFt3Z2ha/NrQYWDNo
NfoUGJKND6JW7ySD9/8SGvU+U93Hd8+qKdLXOCxzsmfZZAReagiFqeY0NZUrd++tlgKR4FjV50jY
CDXvAQzkJEjIM3GzQBiJulvPSIwtA6EP/HzZ196lY3Y0K9Geqaq9eNzF3uQqGpx5jil8CsOtDsmV
tcP2TJ6ITzCzX93aVhO1TwQZ253yviiOGUynXOlbcl8rs3ljZXE36f4gWOQcg0trSrld0DKmR68K
6lPDpL+P1afHa3efA55huwxnJosFN2AtzI1yqCK2GISXNpLFFy9OSldMjNFB6bvd+WKS7LS+nw6D
VBZ2VRjei1GH0SnQDW9P13tGeSTPP489UVNjtOHGzlo5nXB4k6bkjp4Dj8VFU+u+5OEK435Z/qEG
8gtPx89GTe0hBRSneK5UN9/RRvvn8aTMC7l43uQ/9Bg83tRllq2SuoA4mTrwmPZD8TGO0w8ZtDiK
suXFrgUWCnHb3KFNKVlZJhI1ufabyIiTC/J742FMrdJupwipEv+Maq0qNz4OX25Dyt3ieRZbgjkr
w0RsgjP0/+hNlq9gh5J8WqZdcqkgKI0HR/82oXP1eCpXdjM2wN4ASoFEYRmXR2IWeh692JeqMuMd
SyeealOyaHzJgq+GVJfvfDXd4lNYGiWdQg/RzKlICZmnanFJBLropSFw3Esvd7TDHQz/rNFKUurG
IVK2GrXnG/t6s8zGaNOGrRqQ39wgdnsrKEKgT42CMV/8VrTDXpQEWy4QiwN1b14sw+2kb23l9qlo
e4bkxPoGIG+5irN9DSJgJHZnMd+lKtqge9aQVV5yUbzEJvs2UOyNtf9iZEaFs4ywhi5LsCnJWium
8fJSabWta1+GqrGFTaWX1aFcWVm8Wf6U8lLHYXoZyTf3zF8+Y4phiHy8J+9CrHnK+EsH5xwKsHy3
SzaofR31jZRc4lja1ybKFAFie/FH1TtKz4Z0ELXsSUrNvSo0dmDVcP6gJ/WXB2P+hpm8FrdtBqUu
a0AURvzUTFi2vAnew3pD8oqd4u2lZJeLWxX0u8T0H2vzw0l3KHW+ZXHLiOVAVCrWL52gHS7cDreD
NNFc5koI1ut4eAqtwS7x1SdYbYvgdwoJ3+NpXzuVpKnms6LAqLKMpeFy9soKsuqLyN3qmD3PjY/b
sBsN4FJeUXt2kg/h8bHROwA5I0ezk4CI5CNgqGV6Fazo5PUmVjXw2oL3PZ+O8pB/S2TH6kH/QrTa
u/B9KdYPUUtdJB4joCtc9tpGJuFu9HMhjGaCWcnDJPaYf36V0hHb3EsCer/eTEUQd6InOjpCL840
Tj6JGw2arDytD48HP5+Xm6sJm+gbk8mmu5Fy48LZFLRAGGLFCt/yZgzcOpAl+lTlaffYyv3mms3A
A8Q7gsr3XVlcrWbKDiTd34B2N/2vpigdZZT2WRPu9cJy+/5L2bwEYQdTFwJ+5yZpNm6nu9QknDk3
X7C48Ac6RLS+McM3PQHLnrjC+NLFr5pafCOP3naSTWEiGVLo0P8ddgLxfvbcFtCh6HYjnwTvSL+4
svVNd+/Cn3CcNw+/BeXWZZ94MQmdkbYseJ9K+VOYR/0hTiTpWfEArpV+pdhTVEs0iaEDEPeafoqL
vHGbOpT3IoI279TAnBFbTdM/T42E2mLsJY5QoGUi8oy6Rdp8DjT1h9AitoZ6e7QLApJEj5d26fHO
EHa+n8oElwaUfYtNi4ZPmYx60pyQbW53mSrqaC6awyEaIt9Nkf7Z8kZXDdJggQw5vfXsm9tTok1B
IAhN2ZwC/6xm6XuzeS+XiIBU77tqsI3ue9VLT0LWH7wv9VMfvLTaD66vKTA2nog/+ZLrozOPHKSw
RcWW2gV3x+2H+FaH2l5eNyeYjZ986bnpv8BhjvhXGTi+H+7UEtIf78XqDLsUoLTu3vnBznuXtD98
rdsX/ilT9WNefQNME/A/fBrTu/oyftYF6dBvkY/9Och3X4tkCx+DBw/bwO3XDiG5rCYZmhOpjuch
t61WhVjRsMcEHcDmox+3SCL90mniJm36rGTTrm40F7rlVH/qi+e0mmlPz0GtORkMd5r1QRuHmV9t
o3D+JxJcfie9v39aLHB4l7TjYlU1sM8l7Skx0mKyq14r3jJp1lKSp6ClC8IXQ9VNKj2x7NY3ghd5
TELPLgd03cSQGpkJSAtiIxUp5I9lQVuirbeq+RyV3pDt2rSSzlHcAloqvSijr0Ew03+nyKcdtPDb
6N+y1HofFs2qOA042t+DuBJJaspVNLhq1pjTPlNihdrilG7Rtcw30N3IyQPx2tPjDijodoVUNYSY
QiMbV8OkVnihq3W/M+k7ooDgn1/Nv+085q3hradVAH5b4oslO4wuDXBIBrlw8kPvlCYeG6N6NrTp
JRZOatzg7nvSl7+8KzBJdUjCRTMUSEQXj00w+UpFAU046dEzpbWnvjkNRDWh+ulv7ZBmAKKASgd3
EoHh7Uy2gwUr6ohLL0xI8JrVsSqfYbLfdcW44Tss3dH5Tbm2tCh4pUWfVXWi+2eEyR1ZmERb6Juf
QmNulE/mW/RmbyzsLE5vUpedTwECO2r7ip/mFpn/ovkp0LDo36T626w0w5p9sJlNB+cIiovbCeyU
XGmDlgkMEu+5f6+UO689xel3vBZexI1dcbfvF8YW0ZEg5YZKiYqxZeGzCbsz7K92kWog3+iMqCcb
6q7H+2NlNq+Ht8xG6X47QUGCRTX9EMZkw03PnQCRgpAK/N+Pbd09V7ejWwKjOr0V1Liw/LNIATns
HbV7zfCeR30jD7KyE2/GtNghQ1gbnZpgZ8q/UYKFWVLeS8X+8WDuGkUXG2N5gvEPBzWLsdILX0Ld
/NJ56efMk1/kj8lbqbqCH76XM3AS2tQiUbKB5V76qkvji9hvygtLqSSPXWl8svpfY/qX/vef3z+3
owE+wRv7Q1R05X/ruef16ST458QCXztIWvih1eXe8aWq2HdlkZ/LdtjKGK6tG8hPSsc0H8HWtbir
ulSYxj5sgnOfiL0d0W/5nBpjxjMjbplapsrm8RGczw4L8TmVjdtTjSpciKNbB+dGLSNhB4AYDy2v
U7rgCBDeJXXqV7AqlflwKKey3Xmi320x56wchzkCQKMLcIQKPvL2G9KEq8Ufw/js9334VQktukhb
r99JQyM4Y1HVG0WvuwQag0YLCglQ1CVAyi0r87mRWNNgNfF56FDvkD0Yj0hjIbPiV/0unmL0nz2n
1cOzDPfJxmmZ125xa8NsBR8RuQRE3pYkAGU9qtqkSfEZVr/kc2Tl4mFUSkQsLCV2hqSQAPRKwq60
hK+N1PduWeb+xgO1crnimpLrIkMKd/eyDtMYRSQLgxKfc6sr0/0wTdqHuqtotjCtIC/3ga6KiaNk
ZRa6XhgHW13ea/Z5u2DN5jNA3yzWuzG8TNCzKTqLo4L0RFQmB62tu0+i7BdOTMz5IgZCc0CZXt5q
xV7ZanRIU7+bvUiVDXC71cpJHKW4bVPoYCX/kkOkcrCaCmH43Nx3VakeHq/2mjkiOQ4XAFRoNxen
a4xauTaqMjv7UwbzCCFanrYOQroOPehbAkp3+Sm2NTgbJI1YnxlyM8/71V2VdaJZ9cGUn+XGdA2/
tftEf/LC8BjLJ8SQHcgZ0Ky2W0l3Ukm4qNQV61R5aRFzfzzslQWGmlrjDzUC/P7FLMd10ASqXhbn
kqxJYQA8DfKDFZvPRTW0ThS172Uh3D22eVfiYfR/oMZA9Gdi02VmLJqj3Vpuy3OVm8fO/0co38r0
i+FdLHS3qA5rUXMMxw++vMU9u3Jb0x1qkE2VWek7x8gcc6CJUlaeJTX73Rj+LtJ60EfRlnj2mh2q
5nM+HL4Lmitul7ePvbjzTKs4xzE3pJqkuq1/9hJN31i9+fcsbigi6Bm4zRFRgG/d2okoLiJZlZfn
sQ53aQXakFyT1od7NfmoaO8eL9vK+20StYOHQ/SL4vB8gq72rB+2ngDmjvQOCpFvkpBlBx8iqg1H
aG1IpLQQxZ2rFrj/t1Zyej49wwqrc6E43M5Hc5QOZeSfuvpTL261Ya2cQ3bgrDzHczo/4wtrbFTB
6pEnPSP6h5iJAHTyeWwJnpqLdkh3evHdm14zFKRS43tkbW3H+7ESRgGUpYAxH4VlM7Eo9vmoK1Fx
Tjpwdv53UfHJqz3xGLhWqNh/u3y3xuY9e7V8bZwLY1zExTlrYFavaHjdYoeYJ+t2NyowkpHsVgFY
EJcurtDY1Hv4lM34LInJboBwIwYTENXea2oUG8CW+wN2a2oRirbI+cwk2/G5gJU5RMXnfZxstZBs
2Vj4q0IVCRUUWwlYmQwAZFeECZSyqenqedN8frw4KzvhZuoWi0OdoE8L0YrPqV/aU/5UJuwE80VU
cmcyN1ijtmwt9jy5XC0LDZZJfMv1vTZ8bn4g3uUk6RbeZiXcuF2l+UuutpxGPbuIUiwBfMknZwB8
byUkr0Yl+BAElVsIH9LotU8Q0KUvqJe2vJfVkfK80ddHh5uiLFbQarw2IK/MhuwzJ/OrL1Hd78Ux
sBPfQz7g0+M1vPfPScjwrLDvCL7BEN2OtjHGSR/EODknJcpHp7Y4qLHbaEchPnn1myr+fGxu5RW9
sacunm55qhOrigEcNP5OzF/SAAlT1KVGB+JDv4KTrm5si4RgMWwpTK7NK7knOoTmWQUJcTvSuBpN
ZVJoAq4GwQ1tXz2bJlmu7N94Cz1517wA4mdOc/2fqcVmDeLSUKscU8P0BRHaSfJsWe72Xo4A4zGP
x4NiuP7UQ7uHyjjKcqG31+vBrpFkezzdq6t79SGL1YVtvfTR8krOqv9VelGnr/DDwJXRfkz/FbON
SHnL1vzzq3PjJbgNvVkkZ8M/ZAjMkkJUhX1Z2ulPaN20bguKfVdC+zPLc189BW7gAkvqkxkX7klG
m5wnYT/ta1Q3hB8pDUvpdJSm90L7U3nuplOoo/iVulO1G9u9vpW0Wgn1OKEcH4j5OUVsrNtRV4IQ
p0aTpLD3VopkExUOvp1FsOw6ftRJc0bCKBtKBG3+OyXli0CBKNLaVyIa+x+uY/rA8S/m2OsOh1JH
w9CIZZ6cNbXei+lRZnuPyUuaX4Zk2NhYa8/Mta3FJVmKke4bvLNnMuV+/SkR3gnWRlb+3slnZmGQ
pyTLq0gceTuzsaIXbVtzM1lx76K1R5zqBia8K9C8DN/MaCtTsWYP6jPmD9ZySKkWjoDeiOqUdWVy
9qaTPysS/dL1J797GfXvvXV8fC5XHxnYkA2oMBX6VZcRTBiEZj6KAsbqz2Nkp6jswYUSdQPMjpIt
Cnbm645Qajt5+nfcymmtjRTKJIWCBwLj5E9vZzZXqiwMujg9C+iNpmlwEvx9aqDr08aOYO7QuHs8
2jV7c1RBvZdnTVumIytfUcJBGsCeheKzJrxIleB43ntfdY0MEHsLBcBjg2tXEVQG8zlgaqFnvh2g
mnRi2aZqeo7tQo/sxnv7NQb892e//ugrWw0Ea8MzZ95i9g6BxhK1NBjtBPjaSrmHPNsH/a/7oJQz
RwsJibMPeeBtxDR3dWXWjkQZqpAwToEtWsLYjcSXpKoWsvM0UVsmk9XmynksPyntS6N87Kz+LTG9
E9jFQlN2NLI78qtPJZAmp2LqwItp7hT+K4TP7ZfH837H7vPnw0gJc4KAVIG8u514yy/QCvaS/Gxm
0VPYaS9VU/5QrOKnRkckDFU9G04DAqjW4qEUZKciYglsP8C9QlVz71W6I1bTOyE6kAzd+LaV919F
WBhqEr5uFoi//TZFr3pFH4T8bOi/Bm+8THJkm/AJ55PrC+8z0OTVmz7FbtsF9uAdVbN1BNKUQvc0
eYM9kSh9/EGzvUXgAZSVhAoh1Nx3svieKK1UT+j99OyZnqOpYL1UIzuFfSS7hf/hsa3VsV/ZWlzX
VZeJujep89vsCu2BMpZTMvF14qbGFo3k1rgWhy/1w8Qk78XToAQ7BWSb/EEQm33Wb0RTa08v2x8U
jImzxQO8cDgikgtmbnGNVT3s5LFaUEXOkQOCFiAWnTYW3SBR9hP4GyPdwu6uvH/YRhWKPi3yysuU
MqDTMUq7MD37SHPmofEUj9Una5Ni5K6HZT5Qs2gpiXoIk7lfbjetFHeCUXt1elbobq3qYSeG/Wvr
f2iNH4lvuY1uT7rq9l549Ov+H1X9lGwqr8xndrlPoaER54ZQUHxLEaiyrZRp8jKuN11NHNnMEYSx
9F+PN+jag4gbNVM00tigU4u/HShdAnGgVQw0zH6bif+UBulOG/SfYzY8a7TcGaHhaH72qvXayRTd
uh3cx1+wtm15EHkU6YVS73jt5KLT1DIpUyA4WGtoVIB/3gdIUPvjxv29tnnYsxD5z9A9ahK3Y5Uz
hcXqm7mzQZRss7UEGBMteSd5iK0/HtWqqT+vBEJ+pDcWteKalnUdpNhsKtsNvoJHWNevIUHtfzI0
ryDablDWLcZEUFc2odGzfooK7+GnsKdFMt4orKyNhk5+utXAq8KrtQgeFSA9aW7hSAgQmO06Q/7Z
V7lo642+1bqytunnyhX5UFoxaaK9XSIvzQux8PAgKqEnmfGWh8PGhK34KNp8qoGtikhFqIsNr3Wd
aQ1lnp2rqctRpB0aEvYeWf5DIYyN9xQICmGj4I1W5AqUmg48VGK6++vtQcqSvDZCAHO1aPERcFKO
VdB0Ge0pSItaexq6LeTrHhtZy1fCKkV9E2V3k8O1WDarMFM1Ssv8HNeVC9EsjNgD1PJjXu+q6Kmx
nKGD1WTnqcci/lyFzwJEhI8/YcVF02TIxlWZNkdZXI6zyxOQBkqcnems0fdGGHi7ilb6/+HszHrk
NpYo/YsIcF9eWaylu8Vq7bL0QsiWzZ1M7suvn489wIyKRRShCxj2vRCgrEzmEnHixDmIOdIpYWvi
VJuYTMya2ANLty5w5KFosloI+9A9V+cij8dSjfjXlUdE/KzkdsBUdtQPCA4PT3FrLx9XSc5iijF+
zyvzMDhUf2MlyT/QASQdMq1oTn++GNTGcJ3AoxFCzCrwGPGXyQSa2tdKSu2XunSUY0OI8qyKSn4O
Kyc81oOYPEOP5I+PR944v5BsF59igHi+x/Lnv0EEcjT1qEsW4ioZ8ykQ/aVIDlMlnx+PshHsgPQv
5BUWnERutd1kJ5rHdi7Laxccq+qn2l++DcZ/u8jZ1jAwljGz4M4Df1h9WSptY1PKNcsoUr5ilhDF
jfLTMGuvZT8bHnjAXlPqxp0B7k/AsWQanNpVxDPn0ZgXaSlQ59eelYI2R6RJMssvNcUzskt/llGY
f7yYW4f39zHXDLFCaC2yDNTa2uGTHfqx/KO3P3aZ/JQXI7vzVcfurlHfzxDk8uJzHZZnsQfJblzG
S7lj6SRAF5Xb+HbbOEog1fT1CVKc+SCNP5pyL5Rc7rlVjIP6Ng2/FBV5+tfXvQwNIi2qgYJielGS
oww7WJC/Hfv+65B9VabODbPPWXrccy3aCDqgsPIsAyBxDa+7nPrJHINAI5HrMrU55nr7U0N//JBa
sezmwhbe44+5tX/QY1iaUMA/CUBuF1KW0rLLp6kkxunmyjVjWbghWnwflJ5SQe88VTi3PtV9UmHd
Jsk7Yc/GJUz8SIgFHxcF0HVHSgncaiWxROHIgaTaRAccA9LsVGuXQSqWq3iH6ryxbeg0JCSB2Y4z
0roWrwVT2muipnbUfVO61k32fB42JgTwqCxdtJDMIe/cLmeSQSDoYQhdE02vL+GEcGppjNP7RsvS
q1OqMF0kNURpNLR2qiEbF+kCGuEhY1O0uuMjD9o4NHY9iytiP0BHTvuu76ZLMv8P5TfumkV3jEiI
1sZV3girt1OGKaVUO4+HKDTdUDs+3pJbgT+lbXh/VB+WiuLqNaLZPS9Vh7J6WEjPGGZ/6uf2UFme
HdRu2JcfI6tBzgL/2aGy3aDNTm2+Z6m5tVFUEi08C+nepF359jtOph5i5keBPUhjKi6fm+7fx5Pc
G2C1jH1jz/SCZNW1KV5G+dtYBju39MZbhHsRkTGkeODfdftuEVV5Ek9hdc0XRchI9i0kUfVjqaFP
d/rzudBLsXRu8NWIxm8XK5+FbIuyqa6lhTF22czyIczinVrC1nwIFBSkh3TS3vUXMeVULRuhV1dd
1IduVj0ZNWizSVxkVD6QKe7E4hvXMKktpFodLy6uxVXEgCTWaE99WeMdh81GOD5bnX7WuC7daGdi
WweXtSOhWOBXnpzV6uWRTLSf1tc0sauj7lSvQ9qVlyLe2XFbC7h4aiy0h6VfYHnwfou0ZpR4x6bT
ayKt7DRI0VURZxqaKM+Kj7tqoRvbG21/QnsoKov152p7m6KO0sTMGhxayq+zM2LGXO0UA7aGIOSB
84AACRjyKvJJ82EaqGVBvml6evutIDn2XbZXAtjYBzYxBrMAcCEMWF0ETsBllCkwU9TafumtxJVm
9EzM3Ovj8+NTtDESkSMmPfTgvBUBbr+PZJZZptFYc0U/wNPjX235VUaHaleb7H7dIPMscttwbYBv
1lwbVcpFofewSM1Ztl9Hwx5+4M6ceY9ncx9XMAplOHgUgFXcC7ezkWM1GZSQuKKI+nf6UBS02weK
p4Wt8xQktAuPoy1wO2uko91OzvHx6PdrSUhDgAjDkwsDVuvt6PR8ipLnq7w2g0CnPUuMD3pgZV5Q
jmBHoxXtzHajhr3w34AdqdCD9K2jtlFF8zTShbhqQwifcpZa5V0jJ7abKZL1bmyK5HVueJftOofn
aTaB+ZfZC3wSChpLTo8nf3/Q+bjc+PwiNhKf4XbysZkPkRmQUsXK9BUZrnea/B1DhK6pDpa1dy1v
ZLOMhqwHeoWLsOXbY/7btdI2aTQgHr9QxNQy95pGVN+5YYzB1ftM/TCWJZivVFToVRRSrP+FJoyu
vhtoqsTxM62RMtN6qcITY7bEHz+BhJSL/BcStQtgulqIpA6NpM8DQqKmMS9TWAZnI4iVY5YmhicF
8SeEVdSdMGxr5y0IHocLVrG9zo36SS4SPSE8auvoJEtSvrj1PFtVIg6V2fx8/KXvo80FLqTGTJhC
PLtu/VLy1igLlcGacnIXBN9B4GueDlOAs3DqHMFod57FrWNNVIsIAAkKV+LqWSyJMnmduQ6b9JMq
/xDKMbKetdBtnxv9V2Lu3b73byMT/G241RccusaREXCprkPSvscp4DKa36GE7Dl6bJ0YtFMW5T8b
QvgafdWTUFRWQVrAH5+HLDw14+SPPWG0msEYTv6HfWnyEpOFcAPfQU/dKMWdmGRxtVPlHEfQZGen
+3fW7L/l6Z+IhvzHu2RrEakLLkg9dUHInLf3QZp2UtM3uoDORmNiAxOXFnFn2hM23Nr5CPsg1cKF
z1qu4osoDCrH6iZCZqyGikYW3mSE38dZ/yTp5tfHU9ogetCcR8MndGoo/LQR3M5JaawgklKVwcAP
cWm4REN5GtUDnU+xhuk1qYk4qdNXy/kkpzrWGcQ5w6ts+VP8P9y2HHNaGhfHoTu8tGjHUssqu7pW
01E1r0380tSfrfBiyDsDbRS3mDNQKWAZbWsICd/OOW7nVPDkVdcZjy4F1BDJrqesHp7kwHAzR6Gu
NX5JRPZlFntp7QZ9CSgYWxAyoYVgukZD6hzxoSyZq2sPb4mAGJp+Xflt/T23dLdM/Ez5aKg/ZTol
2+AlLVHxy6X3WD/8cazMiVkI3ouW01Lovl0CtJrnLAqk6tqp1rWVYzdWX7C4+vx4dy0LeQv93I6y
OjBTWc1qTBPKNcmyZ9M8oNXmklUf22Lnk26czLcEk6eauiGv5+10hrCMDSOu6qvdd0fZzmj1Vp9a
bfz1eD6bw1gmUn1LuzKc1tthpC6sxmBmPpmkOTTOqTBaq6w9R0DjO3fNxvuwBJX/b6hV3C/JWHsh
xFdfo35w7dQ3kvAQJdKnuEUesHISN63Qygj2KiebXwzKFcg1ImnUfm9naAQlEVYVLblN4sJGPpYE
OnriHNNyZwdujUQpCw8OkjUO/bLWv4U7XdU005TU9TWkuBxnpqelzzQMnqr238cfbeu4Y4xOKAmJ
HFbAurLlNHgLjuFQX5VS6T6k5VSfFDHNfxeG2p5rUSauUPSXPrbm0yyrz21c7mnvbjyLS9sKpguL
nzmRxu1cE7TnavqB6ivCP56ZYxw3fg6lUyzpp6o7PZ7u1rpSBsBphJFolVm9HlKJYFOQzvW1SL+E
GRLeP2CPBcqXx6NsBEy0YcH5UOnYR7ByFU+YTiOZbcobhRZO/hrxO77nUvksJ/y/yo7tY9biw4yZ
05+3RVJZAdWlQknLBp0Ot0sZ9o00mgM9B1l3FM53I/pgNztY6tbR+32I1c6s+6wrIkOurmkGWFsg
DSJTRCqmj7rTHmX5fSYf1er8eD23dsgCWhBbW2CP6zS/awAK+bPqygbsjd7r8Qd23LnvDnod7nTL
bh4I5D2JYQg/KSivtqPch7HS22Z9rYX6U4pl5dRbdniodaPy4OwrJwy7F7/QsPCaEMpMlw3OTsC9
NV8s2CgBk+pRL1v9BCfvQ/QkwFDa5lnEzjsCyk9hHJ+VUHltzR2AY/lg62eIJh+QIQTa2TqrI5GA
8dZ9HLd4jWVHrlLEQLJA2bmwt87d74Osbs6wKaDeqVF7bTFjHJLz7LyXBlfM/8O1iRElFRtAcWrc
q2EkmoiioBPEa84o+6qSH/LJem4SR/eiUku8x9tya1IO3DtzEUfH+HL5jL9d0kFbQKHGVe7KNqho
TUcOt1XqwcuM6hKYbbsz3MaHolizlBPeKuZr/FNOLEpwWdBc67Zl75l2dQDBTuHgRHuWB1vpNrVF
h3Y7NgVGgOvAVwtSJ6q79mpFQkCl/q/ANtWNQ13zphGv+hbu/smeJf2SdbJ2atS8eB1wdz1FeWTD
pBP9zpfdmDyQLAIHMAZY6rXUYBXbU2ONScMjAXEltF2t7zxT27lotg4/UDaNhkumS/y7Sjwdday6
qI66q3l2qufAPsbVS2s11AOeyrI8qVbMyX96vI02pgY8IpNiYDlD5L067UWQj9wBTf8WzHTGR6Fo
btLJh8ejbGzWm1FWm7XJwkqr57q/DrMrpq9d65XK+4Hq2+NhtiZDbLQwx8iYWMLbM6GOSZC1RTxc
zfLXED1HykFr/3k8xMZMQL+oNixbgRh9dWHRE1/KQKTDNZ/9JP4iYE0GqXp0kGd8PNDbLl9djaB6
VPRBGJdUYBU4N5M8IrnaDNcugV07ReJdXX0D30M7ShtymnPg1IO2ac6lzJWPtUWr8/c+PHQqAvp/
D+aP2Xwti8St+KC1Tg75Pitezf6LGZuHeIB50qYXM6k+PP7VW8sDqwc0HGsUBLNXPzrO6YyeA2W4
WnHiFY6HHrzbGF9iM965j7YHYtOi1rjAXqsoZ5oykZlWN1wbkZ9RRegr7WMYl++nEDfYx3Nads3d
hyARQ1ILuAt1zttdNc7yOKapNlync5g8DaZxBnJKzMGtd/v+7mM3nEo4hwZd6tRl1rFG3GfjKCf0
opo9tXcu8/Yl8eLon0r5T0j/PZ6WfjctGokRXF4+FQW0dd+rhhvjDIRNBmiM7sgFO+41od4fR0yz
4GzY4EBgTuvNUM+VGTb5At1hvekBcLiDjrmSov+pBRB7jYYYzBZQqaJku34Lk2Y2icwS6oCZ2bpy
hCdvZ5/lGM2nFHfVTL4Or32a7QRrGwsIUID/MSxc7ps1DBqMVtbMEwmZolc+Kkk/FKfYuQQ2MHdK
xIt5k7as4l1P/yg3tpnGxIMdcgJeNisY01v5q9lGmedUqOPhrIHrdg3grkY2Ju1zfghond45AltT
fePL0f/N++SsjnUnMmGXMkk8jonHVCqOevD34924/A23h4zyEy0vIIbsfZhFt4cMlDnoo8aqrkII
N481rOjTPj+odeALXWm90Nb/C1R4YnK18zbdH2/ibPD9ZWKQCtbC+lJvGEA/Vo2RdXYxSOnNyA8X
QkwavtP0T4+neX9tweehdx89Nao29PfcTlPVITzSmdbj3T1rT0JD/Vm1o8SL2nZ6srRS3vlwG5Nj
OaFNwZsirjBWoRTyyKWS9yXjle0FHso3ESD+IOEm4OpT/6yn+unxBO9vMCb424CrnVKnUx4Kteqv
hWNdVFoyosqzYGzM7NA0UM80i5wfj7haUh57eDVkm2S7mOjcpRCKHmrDiImuXyUKGmvmWDwZQ2Yf
dCWZX7LW2Ku7rW61t/EAB6G/Kzz/0LZvPyFGPbYRyKXwLRp4dGpAMeBrZf14PKs1QeRtGJTJaM1C
sBekeZn2b/G9pTd2RpWFYRKo51j6GM+o/qEpmwhxmK1B+6edsvRjPyDupUyT9RIo+uipxTA8T3GQ
7+Rpq320/Bo4DzC1MBgg6lmDko6guBOrauNL+tSclDn+UljJZ9OgCd8Jc/1JCpB4ebwCG+vMc0tx
k/IB67yGE4q8CTEr0hpfYwfTWyhFyP5FA2HOHO1soXUDz9v0eAHBJ5Ep5h1ZLbZe5hoKlCruDJGS
Wic0/AP4fB39aU4aS0TgsZlWkLfq+ltUpr19lBQEud1Sk8J/Agyp/uqaXvqQdlNtu3k31wjhYbin
oeqalfWxRgNmdNG9kyOXBkKxA4qsCwVvvx6/DG3xyOK9vYtJB94Nq7Ibv1YyMbhpmFSX0Jpzrywt
rH+afpCArMPi1HRmeU6lUf4JjapV3airpJNUJUggyVL3nMSY5ukBUpy9COqdz7nObt5+5QKtL+o4
wCnr75mmczRFhdX4Fm3l9F0n9YdGCuG4jNl8CO2sOklNlx0MM3JA/rFpDnE02vnQb6fmt2eGH7Fk
sIANb01ytH/fnqpyCoQVglT5c5Dij5SrgRF66jgv/X+BNSJeWcbNV8530J0iCEzdqYZv1rrFNIZ/
D32gwZMZ2orITOmrVzufjENtGMkzmgBFCFJvT4IEcUTi0I4is/g7nsa+PRSI7ZIn9KH22UCoSXJl
LZjnYzZ2QYNuzCh//tOjs9jMo8WkYQC3UB5vZ1nH82Smw9T6paqUx6JuFLoOSR16w9mFcJdAe72i
vCvEx9zA4O6rFe0qy0ooNzIWCqteEGaqdmibBPcfJ7C9MgyCL6NVBp4uRdOl1joOgjp/x6Eu2dlg
y0DrH8JtgX7AIo6KHMntpMOyjoVksL9Ka3SQyY8/B2aWXjBPBYdJ8DpLmj97XN82E2gurWyLYRxu
cbcjWo1u1Kk+t745C1Q+LcKudtZRLO7M8Mg+G84wetqnx992FSj930Gha5EcmIvA+CpQivsQi61E
aX1ssOoP0EJiVDWK0rOqbjoSDTbnTon0czRN0SGYzeJ/GZ5wm3O8tJ+ty8gyCh551/G5TWHWB93I
h+8ISSsIc+u/0rzJn0xdag5pX6sHgNO90vy6RrfMnlIBsRov4sJwXaV9hkwp0g6k3jflJv6UmQ02
CLqMbqGNt32MstZRG+PpOHZldwiJ3k9NW0kHwpyPGiyJQ1uplVcWQ/jN6tu9utAq9Hn7bWTqkOlg
Hql3xthyN9LuoQzCD0OQB7uFGd7r+Io3s+JWoGof7N4K3ovM0XYi2PuXkjcStJauOdpa7hSMqJOI
nqJU7fcY+oxuHTb0cjmS2clnXEp1a2cL3Adc9BggMAZKBeLMp7jd9rPVRUMCN90vKU5/yHT6SHSz
mQ62IWCMp8KIvz3e8stfuDrZULe5Gd+kwxGWux0wDpMomWOn9iU1mU/SsvEApvcqQZvTWsAjsBZA
1XVvIxWVoXH6sPG7MTBzDJ57rU4PwFZCeh8H2UykJwXaMO9kkRvDUuxFinbRPUG8YbWaZjxDZVom
p04/FAPODhzWXOrRd2x3UqyN/UkYZSy7E9YUeObtMlpCcWqyycavMIZpM+Ngme3RxLiug9wirPLc
FHvNvhtRLEEJCAMVEhpfAE9uxxRDXaR91/U+N5PzLTSyb6OZlUeR5YYXGZjEOKOWHXrCVjfFu+QA
HkbRL9YNrKf6YE+Ca2MjofVODyKpNPf1uiNrTEoRNMiR+nTr6R+jMZxPWd/sQeUbNzTQIBpt2BNC
9Fr3dArQ/yqO1d5P9fy1c4JTasneJCEGMj+VNYo2lvZ50KOdCH1jH4Ea0YgIUY3VXl/Mo4L3uTXU
vV+HXe9G5YBTXf5DbqJLpV8en8eNcBna+iKbg/sEb+1aCysvycKbwOh9WWnjT1ogdeYll5LeOSRt
kLyaSVd8TANbOG6kcU97smigv7V1lf/SQj09DXJpuSnP2Gso4vE9Fb/vVdooF2Lc5qlOJeV9r2HL
9vhXby0QvlxAqhgPLCzr260Ywt3pRhEOfgvTfjCcHr5D/1MbK3EQdXZ+PNjGWQPpXLS/ickXOO92
MGEOWl4Xyzs11v1hqmfLzbLsVxuqP6K+9RoBg01v9+K+rVEX618aefkqZPy3oyad2VmdiAe/No1P
Tf5urv7ps3MaEIe0x8XU9vEkNzY6d9YCub11Ea2TQntIhDS25eA3vXkZQwuJua8F+nwiPTpacS5+
BcO0g/Cva0PLI0uh4u29o0IK7Hc7RXuiiyCVs8G3Zhtpi3yyn/rMRNId0cRzq8v9GVHC8hLGU+rl
hv0XcWZ7VMA63dyJzsZk77V5bmyr5RHkmlv+uSMBK6EVhEneDD62FskLOnnteQKZPqtcDE9SNu81
ImyNh7AfhAXOH2/isgd+wwXmblSkjmfeV/TZKyH7upy8n6FW/kUs2v75mYF5RjQDJAcKIa82VN46
rYkF0ujjDf69AsJx5v+EMX0JzWqHU/qmM7N65MHeaAajCEXGv9b/SniEEtmJO38y1ekzcm5fuib5
Lle98ORknl9CNXO8qNasz9Dty0M2NPUrhiXp0ZLjGMvI2EhydxLFv3gaTxXUa0d8apjYKQDBdaMk
UN2kTMcz4gjqaQB12Dnx63oNO5M3Dl7HQpAmC1nHD00pWXbdpIOf6FZCQ7HUZU+kDvanMNROad8n
lzBv6w9ZbIeXyEKoU1Gh6A5mQaYb59ZJRNqI2pqpeS1Vk3NdJc6pc4z2UvbFhDeM0uKAYwaunNkf
ozyRvMjpyHMQWD7k3EJeKrLnuO9hBvbtXpv7xtfBd5Rai030BRliza8caUtx6rwd/CrFrwbSTPwp
6Zvwc0zN7TgMfZ27UaN9oV1xOrSzNpwKaxqP6lQnXt8N87Gbgs4dm759Rko1eLa5oA41Ba6zY4Tm
uZiMwC3kGLMdDVfvpCv1nY18//Lz+xcB16WHnjtrCaF/OzW1rKZdYBiDH8wioCVOEoiwYCP2+EK8
P5uMQgDJo8+1iBry7Sg2fapyWnAX6K3UekWqzO9CtRxOmSX3njV26s6s7u974HjYJwtGSDizbnNQ
zEZr5jkafTPv1UNqW8M79GlmV4+0/milZeS1rV0id23sqZ5tjYyYDCgKoqlwp1ZxXdqjlRkIbqFm
FME5VsMvyYxi4NAbKIHK6vSubbWzaMY9PPv+yaHgoi1Nh2A3GFesvqOZdyaGu/Xs9+2ZCMxDAGT8
YJjNsyKdJ3Fo9kSOFtDg9lZaxkN+4A2INOzlz3/bNxZFpalI4tkfxHBW49jVFOyIwg+Voh/mwtzZ
P5uzowKi0CfF5O6Kmt2y4EY3+3SMd17tVJAsHEnjpBuOq0zWVYIc6E3VgjqZ5ryzmzZ2L0A6CRCd
nUi7rOlprdCyspjQjquV9kej5F6c/RjMfyNMVR4fk41FZSAH8R80jKEcrN5wWmMsZZCb2adtIapf
5eRqdF/kdDqgzfN4pI38Y6EXMhkWZiFtqrffLxoDyZQzZ/LDmrRCg4R6jCMvSQ8N+IB+aL+1bebW
6rk3DW9n6OUIrLbO4sK5NCKR4NEscTt0EJR9q4bz7FME7Q8gaO1w4HmwT3xI48UZo8qVjBjczIhy
b7KQJomqPt7JCraWml4rGJYsAVHvKg4Nmy6yK50f0cWzp2fuDAaiPBtZdOBG3lnsjTuBpBJQBSSQ
fHatdzYrozqOpS77oBTvgMvtgSjI4L8aCljtX6qod+LPe9wDFIKbYKHiEoKueUIg1WOZVhMGx0b2
JBFjf8aaMXZFIe3xDu+XkZEQ5seuDXIDy3n7LU0RiaYZAsVv0FlUP9jVr958RtTCpft0ZxW3JsXV
BsJGDEThYxXfqbVWW04Wqz6OR+1LUdsRlgGSdupEK31/vEXvH0U0+v/vwwEof+eV2FZKbYXGpPlJ
X4gjtZHuMM723oTurxUoUyDRhEfLOVzT6kerKHJ5kFW/6/VPKorlcu24Ma6wdbanC798htsjx1Cc
co17RSUNXr2/xOGmOcWW6iMp9F6TPUV+hzT9KZzkM63O5xqMgxbXHQDn/oMt7DsSISA4CKL2Kq9E
eWVInbbX0BsO0PcD+pcQ9e4RhdvZGRu5DyMt0pDczQSOayJKUc9hluRMT5it4ht9+6Nv6RPqClOc
8jJ8r+j4u1US8im9hd9EqlSzC4obufNcvVZx+4dqQUS8QP6QVagIEgeAm92eCoCxftACWfNFWrh1
/q8WfH28QTfg3reiwhJxssR34vO2Edb23CgaPk1ykrhKpzXoCgSoyeoT95fcqPXXuIqHwiMqJwvQ
jDqDFAvfrD00sdSNx6FrR+kQqUYZHTI5QnnF6dp85yBt1LbQeST6X9w+aN5YM+adaoxEMpqab4lG
d7M0s85dWvcvZehU3gSl/2DM7HpNC7D+quy/O6mbdrbhxjFD5octSDFmKYCsrqjBSK1uqDvdT+yf
WrcI2lwKJz/lgbpz624cMhRJcDfjUNMxvAZ/pgBTkaRrdESTJ4ggPV5qmSWZ2BFn5dmQRXIU1Zid
pKyNzv2o7UrP3t9axNaAmChBYOFOA+ztrgslkdRKP+o+jSUveok/vZy8n9rmMsrxS5jStaw96fHP
WIlB3ZGjNRTc+d73uOQ83pwb5x6SFpESEYbFaqxDw8AYO/J03ee6pldAyV2k8F/oHv38eJytD7u4
tyyhtgG7cRXCOHLa1okqDN9BDdZp5vOEYvvQh1iw7Yy0OaPfRlpdn2pc22Vol4af1jXUs29xHj83
8s/H07l/Ssm+6AiiXkHFgmDz9vPVQlByxQ/dN3SQQWMYhwPGZF+QuqCRuKMTaVLw53085tbE0G2A
wYv38T0vVC+ChnfENvxxAAwdJguihJ3pJ9FWe24SG1+LSgV1OdJAutjWBaos0syGf+l+KMR704F9
FsnvjPpXhdDs40ndh1u4RdMnB0WEOhxJ2O1CTiKOnBIPPR+rimfJehZa7EUyEsvK31r9b6GeHg+3
AQEwHhANgmhUFRn6djwIar3o2snwc2OWccclclDZ8sp0Vrp5rA9jFTkvIcqUf9l5gapvSwnvbEkF
XcGTXpXNZVAm41opTiy7vdmn8yEztMUGg7YtdHCMNvqlq3kEpdzKhtKVwll+N1mWMF0tseK/H89m
IzFgNkTFTIm4GKh2NZtAMXEDVQ0fnwq1il0rmNxMSs+Cdk5bPiQKivfyawffexpGl5nvfL01s295
PLmrQdcYnf+xhtZ0jehrgUF8K8RcvAw+DhndTs03LUqu7TdLfs67wW3bUxape4y3recK/JDvSMzM
Db4ulY9VCj0NbRZfHX/Gs3GAZfcjbd6jUklhjf5ZLTmY6ihopD0/XvaNt4NEB7gUejbx9Jo7lacL
jd6oTD/oIaYEY9gfo7yVLkXvoF6uyuXRrm0ldSUxIiZMbej4ePyNiwBvbmhiCKTRL7+GgSokPYmv
emJR5D29cCwzz4Bue6hibc/W+m0uq2CUtwFBNrrX6YtaEyOCaDa0KSJaS+bkiIajlzjfqzh4TSE4
Btphiho69zATCvuTWX8O9UVz9zIVF2FcRfhvNp2dKHYVNHgbIIcsoulAOVkt7e/a0+NF2doO5G3U
rRfSMTItq5cssMBaNDPTfF35HlSxVzXOL+p2nq2+W2CATvSnetQuTbonybfBXFrqcW+Noehjs1S3
pzCYS8lOCJyIaMOLqoXnAPdf3fjLFuMB/3TTfifjf62nxtnSWi/oLlHcXoJiPNVGdMki8+Pjlbh/
m/g57HLAAoo29yihlc5GhFSij/1jecAzOH5Ok1o/klaSRcBeBTaw//jRXYQ9IRMuFjrcrqv0YdIS
WwRBjJpdM2Ok2wTCS1Q1d/N+Si6Pp3d/+hYZGaJoGRUjksvV+17LwjTrVsfbuHYOItM+1HFzGPLy
Oo/ayQ47MjKTd799/3jY+yeRYTWI7UtcytlbDuVvGJqIjAhGlmn6UvF5qt9H4z9ZCG649x5uzu63
YVY3uioV2SSHtulrSXkCr/5XgXehFd1rMtD+QIyIkJc3SDutQRtbhskhiEykB5V+DbD0UVdXlokY
YVUvcEdkhi/RKKqnLCtyz5ZEe7QFmm+PV/T+GltW9P8PulrRNppNK0qRV+tpR/MoRQD59uVfYRW0
x8cjbdwNDEV7ANkmYNYdJFm0wWQMKXumcH7GqNdbzoXzfFAz+VKoL2n93EeXSOx9y80JEiGijAan
/05qxhQ6hJIeF25yCjfDMln5agZ7EhV7g6yuPTWrm0Lqlg0zKl5tmW6QGO+E/sexJwsIXYoSGu6/
9ho6Cp3ERPbI4U5xwvDYAFcdurz4BdzU70Roy2V5++AwEs8bEQ1fjBzp9pyFvRgrVYosPzHgvZlK
Uh0EtfT/YRQUvJZiENkuiiy3o9iVXKeLCIc/FBip24NCfc4mYHi87+6DW9QLqacSai4sM221w1Nz
hgcatLZfyDlyuXklHzIns/E6cZpnVCpmdyirv7PI2vNQ2BoYRh9FLjQUwayWW+a3ywpd+GmS5NH2
g2HGycXMzRMtXzm+f/F8HBMruyit2pyNtCh3jtqbccvq+9H8g6wOTyJv8VrvQ9MGCMLSYPuG+DzL
XzH7O+XxcJlzlL/iHyOEyVS56IZ07I3nfgESqF/RKuwm+uQ6TXmh/+PZRtwlluNnq1k4Z7tlwOUx
Wv9EttgSIwDmob90uzphniXCiiXTN9ss+RdtB/G5k+SASCGoXnVJLw92paUeebt+FuYM+oZMO5Jv
0QFhLMmzI607VcpgvFKmkg91ottfEmcwoeqZldcp0t9jPqcfY1kadnbtxuMAZR+VNqJt4u61N6fo
hG5nE9eYNSuHZDI8ufDK/lskP83lP231XjG+P97AG4eRh5aXHaYi3Pk1TXOKJ0dMQYEYiyF1RyWz
fgQtnKfHg2zUnEn+OOqLJSTnZK0iaVV9iSZhYPrZVPmlc8ytF5DjFhV5N53d0IlO8/S3GfxbJJGb
R68hfSBB+xKaV43Si1IMp9geXhri79pNh2Ntf+7sS6W+Kxt6945pRL2rN+udcODNhmS1iVgUivww
w2jaWuvaSjpYesCt6MuzUrK38dT+pJi18zluzTY/jKkmn9XO6nPsb3QOuK5GTgh1s5j+6/SYxriK
Ws98QuknpuocVeX3oHbi0LXUQEbd1coKSKgDAi6Rlaqtp+ZoqURG3v4zzsaMxcyQxpqnpLP+T0J9
PfJULS7kQxNlWOz0cdDTT1W2XXaUDPT3PBElXQ4NMFmMFYrJ+WFUjWW7hpRX/mIbmcK3DOjAVjMD
3YNWqHNGvW5qngmFgo8YQyl/6VEakPM2KglzaaRKx10WSJbbZUqaHBDfc86ZPejfwlmrB9cZjfpL
G+Vy4tZ9U3zLUOVv3bApQ6Jkw+mQWwtF6kGto94eqFJ4kJyYx7HJp6bzpgFtp2ezt0ho6hpU8Gh0
pRmfkXoxxVPTNt0PuZcU9SghpqGfTWOqfpSAr9/NsM8LTGuNIDxYXTEPF4zmLM3NZtUQR1T7ik9y
R21iJw9ex08Q1dG0p92bJ3LpiVpFbVhpO+3cSEAzsSzOpYJ0niLGxHPKPniJB7U9BpG8x5XbHhQi
IOm/oRjWKhCWayWWyz42/Sm9dF/tUvfm8qg0pzb+04RzmR5KlLyWxL/0PaymV8sRHUSaIPZ1NDeI
zK9O1T2R2e9Eoctf8/uRosTIXUN8Ta/g0j+6epTzWOhCzmUSeokTYHhqgKLPcNa0Pcr7HWyxjMSZ
5X4mZ6HzUb19AbJCBHPft4Y/Jb/GpnnV/g9pZ9LctrJE6V+ECMzDFgBJUQMpW/K4QdjXNuZ5xq/v
D+pFiwCDCL12vHjXKydRlVWVw8lzovLQd49hltpNp50HUzmI2acmtn7F/RaF2fISxzYQG0B1s6/w
pQvbWmlNwuQRSnnjTOwT7emV2Vmm3RtRZUuMtEnow7YbkcgySpyN4pl8MqRv/GXhK4ml1zHAJP2p
LSM7aCK3At/uQ6K/cZUvn1bsoHELtA0yHPLAZae6bQNPkivJfJLyzDwktcnQKkhWhxEZaS+3jez6
ie47cATUxygwp++1Xhd7s7O+x4bcPoxpLz2NHmFBUsG2OGqN8iToqEAJTRwd1Q72YE/L9L0nBVvE
kEtdJibCILSh3wYdIzPf+MWlT4QTOkxqHXlPYeLbSowmcyCkXzpf3Iveo2ceSvXBqgxHnKkMPOGx
H6tdVowAflqnSF1NeDF6f1f5kl3RBI/Mrd+3qvVRXKMIA20YPw38xEoYu4p9kWql9yRJfwM2MSr3
Uv0p3qml72biBO8/pQaFi1yqH/Nqa2eXkcBsHeARQgdz8q0t4cByg6CBUifeU8r4jZ2HgmgHnr4R
blz9RsjZqMzO54M29eUeCFJgFHBB8qj25T/FoJ0byXfeX8FzFOEp9OpXze/3mi/tYYtEom8Lebo+
JQr06goqKFQX4HddxOtBLlNaJ257MtXM9sV0LzLUWoOfv31KtswsrlNF9wLf7EbhSQ5Hu9EOQvFH
QiHntpFVzsuOveGoIZYmdSPCulzLOoEZO/Ys4aky44PcdzYsiXpPc1f7UXVwrSa155hF4yRjsgHX
WCGrZ9OzUgRZDxBl5j8vTadRIwCGj/yTJ8F/ZbiCatxhXdOfPamB87KyJ0X7nSjdi9A2z4i9/ddD
TNmoxCPDvZzplAefw8Qxx8+312QVab79MHAslEdZHDpwlz8soAAZ62Xqn7p6BxUC7OSOooenMt8n
2tFg7paRBT/7nCLtCfVyAwuanH+eRRIQfHGl9E4CIdhGX6J8Z1mf22ovR9muGO6iqKPKVzlhcW/W
6oZuzvq9IDYmo+LFYi1XbArgbyLFkwt+s7AfwZZiicZCG0KdFhmOKbJ0hclQB0Obt1dr/RzPhmfq
Dp58moPLxQoiVWOa1D9ZoXzqjd4eGWxH/2kXp8Hxo6beumiwNSGGzv023z7v8tVEMnwpQdXwVHqm
6TZGtK9Vadr52U9A5/vbtt7oJy7DjNkYsC2CALAOS8A3EBtFEEgC0ZKNpsbWY79KbK9m8MeR5Uga
7LilzarAgzfYgkAcogZW8mwI6EzbwWSND3kJdYY4mfJe6UCP21In9X+sKvG/pmlebxym9S5ACoEm
E9EC9FJUExZLQ1VBStUpQamEHjXNnjs/8+5p/MxjaxvnY+1ql7YWVVxDToqSeRBEWcdkHv71ejcf
R9diinufBeb3SFCnfSDG4dEXo/ru9r5c/VCLuA8oJrX6ZQxdeng/VYXkJESPor/X88ekCl2r3Wpp
XAn+AEPOhSwJvPs8snS5ohRQq9RKo/RE3uS0PqyY1ZdC/UdRYDfR9ks6uw8OZSa4Wm5sRLjrV1SD
Nfxt0mDOd5dSRoo5JJ6FmP2JX9a8JKUqPaRarHy6vZLL6g/kLhbRM+8ovHlQGy8ObglLgWkMaOtp
nRfeD7RrHOCPBeiSQQ75OFH5klLjQ3O3qryN03XN9sw+ynWBHAPtqcvFTSAWygYBKTgPErQeNRa1
jJ1AgOIDtp9YVj4VSvH9458L2JOSE74z63lcmiylVhasVkHOD93JcMJnlYMRfWed93HdMMX59ba9
dd4FgIH2G7MPXFeQOV/aM+Uxz5RBS09Zx8wwJYk+8AW3yIc+e66GPJIPVmxO1R3Qk9j8c9v2NQea
mYIQ2cN7qe5d2m7GPCnrekLPL2UEaxobWmmKmrkftzIjEpnO4EIAbX5pRUZqBoCKiARrk6VcxaJ0
tgpp3N22ciXaA8gAypIxL/jPedouzfhpL6Zx46Unmlm2oQVO0zN10t2JwK+DYNgLmr9DJDFIzRfB
a58ScysQuxLzMzYB0pOYeqYjXXqraPgpR2lE+A6Euy3qUbMvjfQkGukvWWu9PXw1gR3nBtfR0HhO
pk6/jLK5iypx3HtQlR+yJnmFVyl1YvI6ewasOX4jtztDSdV9KP0vDyVQCcrj5PygcZfjX+WE+m8M
O8mpsYQ9nDrngYCkrp4rb0sH/dp1DCBjHneELoNG8+XmMBoit6LYpSe59eKv6Bx6LkJsw3OfWCre
oMkb3nDtVJEMc65gQpFRVr20Z7SKlekpni0mfy0rtgFnpMQD/X3mb+kqvomkLSIAywJfScZHOrwa
/9Zh2QNOLLDtKBp9ijv4OGRfEu80hIAfA8aP3a5hOkdMhWpnpQI3J4ydLoCg6BDpVb5XlNR6JFmI
HBChimP0YecmfiV8Sn2f2WGpNu9GqzHcug60B18r4wNdvLNfFsJOjbLi0EeKfy8qvW7LTdn9VU3k
1oUmTxwkyUooHZXqOMo1uXJumHuqYB6TYHGz8d5eu6kJgxjW5YwTDS82uEsAHFKCQ75KmP6SP7wG
omdLUrzHrx219p1RBHR5+8hfdSq6jPNYAOyAy3pyKpieXA1VdmLw+aGSRuQXHtUgezKaH7cNrb2J
W4U7knSVWTv899Kb4qYJBQQbEAQlkEHANpUSt+FAx5NxTrvp9ba1ddzEQwutJCMPVHQgMbm05k2k
pZZeZCdF/68z7uaBh7Syq/6f6icPgIk/o+162+IbCPjShTEJHRI9cECMSBhcmvSHJuxFCSJ8LUCT
Bkzp2OR2LITWnwZul8nOmRYk11OsKncoWwDy7tHHOSuoNX8T41z7IsO1MtpGV0ytbeS60tqFGCvH
qcnkH3nrFS9WoJW/fMAEnSumqc9Ul1ZoP2tEz/YqCLuND7q2YWC3gUW8wRaWT07nZyXApT47CQ0j
KYVoUz8GSDS+xmbvaG20RbJ4bctIBOmNsYT8WVw3Q+DXMdlbTk9dP46Mmj752bhPkOALPPHOUmKm
1rbk+NYnjksT4B7MUiZjI8vRlLHTUT4d/eykw4BUWPtM/1ma+T0d8DoIdhb5+G0nuRLpYnAeomW4
YEbXzcfxXVplpnJoAKFFQFYUGmr3jDt/T0FQ3/t94X1hIMHsnFSJzZcAOLBO3JRQ7Ry6HLarQBsA
pd7+PVe/H24CDgjjMuC/L3/ONCUWuVaZ8aTEsaNGdNWCrEPmqoszWm5W/slXIStCMdDasDzfZcvT
QsmVDAKhrTk2vbTc0lUQxZgDag6q2+mCE8cHJRA/nKmzzATfNG5YOt6VSyueNKDb5I3ZqZfuGA63
k+hzR2ukzyfHEHuA+/GOysgGYnodEc5GIQKAvQVEzLJmJVtxl4jjxN3TQ7ugnkmwN6LBa4sH89o8
zsWgLuXRy88qM9/yfGsWu2XmPScei5+SzVb5tfOvzHBaGvL0ZZdpbmB4kkIclZ18ZCJjQPCl8Hnw
XjwgmP60keauX6F54BsKlhnlTlq9iDsbfyiVcVBYMiXZTZ1K0Nk6Sjbt5K7eIkCb93zpecCCIBUi
pZvP4WLxwrFqgnKWzxXyB89/EYsvomqrPoIIhDa/RvNnbW2RVF1zCUBKOCHTvDDgL2wyRVkDV0ND
lc6ft68NbXIjuA72t0/zlQIjM+xwu3GkmOImjr78tLEbakY86vwkBQUyBXRZn4OsdLzxNbtDL9ct
TM2OtyKIa87ILBxHmOkAntvFldYpTWxM6JifVOOhSF8T7b4StyoE1+6p9zYWbwO1lawLOjR262iE
h/M4Fcz2wl8MG5bCxNmGN17z/PfW5l/z7pKG9bMylMpH0kZLdm0sO5lR2ErxNaqbO03ZUkW45hvA
UQDXQP7L27A4zGLfRpHQkXNpGuCKqCHOgwp6q8F25YQxwAQXqkWQAnJr8U3JIJXNlMXFydezbFdP
hlKCTW7lwzik4V0G287GIl75LL6JjJUJMIYLljNTkxUlRZa0iBPnRbD36RPbkJd8UFGTFhEtLfCd
c95g0vVfHKzBNMNoNLvqpA6yd+5amGfMQjDcjYN1xSPm0WBmkiH6wNLCjADqOIYVfVZYoLDbvxZD
8BiLr2rVk3QWzwmN5UYZj/N/oRTaKZA1BChNwHZv52m3pxvgeoG6Ubp6A15d3GRU/qiwUIPjRzHZ
u9jTEqZNreabT53RDj+SMQ4jp4iYDnX7Uc3vmlIJRaelsxC5ShgLbhdp+kFVmHFypTYtNRu1XONX
DJbgVzN6qBD4ZSPbeGFVO2M0qp9gR6oAkVdWsPNQBjF2ahP0g1NWNcjAUSsbEOxwoP4RWln19wID
uLrD3H3/N2rNYdgnute3n/NMb/q7qqhixS6hY6lto7fkcOcb3VxNzLyYv/qjDv6ggEN0Y+fmK2+1
RpS9qJjj9CvVGzm2it4qAp0otlSOelocPTGlcF734jEDBegYU2OMdhgEtWzXFZQKnSXOolJ9+Gjm
ZbJBR7EOAHm153ERICoA0ShlXN4tCK2Qi4JSObFNjZ0nyjFPG1exDlKiwMbp38PFu5+YxvHj6NPU
exsB0eqyfjNPAYr0EvDlkrc1zBLJbI1EP/W1v89KXSJPCZ3Ay8ONSHd1Y8+GqBrMWm4075az2GUZ
tVE3FfopNzPAI1BoJBUZRGpXDYPKzWPvbZzRDYNLFiqrtBRgUbl+Aopvt9ATWlCc1oUraaptxH8F
6+uGZ80xycKzeNDBtoM85rFddq5C0wiaXuT0gQ/udtxU+YMSqv+mFuB9GiTohIX5pL7WJZDyLlPy
fdH3+kGYVUZu/5JrewpAmE3lLsTOwqXSNFA7JG4AX1WS21oHVdpRQNvYz+tGQLawqQS1y9CCAC3V
4cjTTw1AwJomKW117v2N47plZZEVpBYlG9/LsFLfNxQajeygahsB4NpRcH2K0/QaqXfw18sTCF8l
8/C5qiBPnLoMa8nSnRcfoWpyFLTJQ3PDL9+6JJd+wkkD/09nYz4Ny8JHIKIOUmmReiKESh1wsxNE
u6Mm7tLwkxw/j+oPUf4qUjYW1cxpqFtV3bhHX/TJV5nvSLZezGuf/+7nLFOiRvcHxa/5OYryqHqw
FuqPjfW1kfdD9NBnG32PdUQKComgAyTCzN7Pal8uNr4fR4YmGAizivrjEGeG7RfABz2iuT3ozOok
pz5vAU/Kp04rRqdEi3Z/+3ysIhF+A3ov8ELQmYOfa1GYkZUgBklpGKeE95Hukxun3z9ugao8bzBQ
MxiN5jV/FzCaMzOPNdXmqRAF1Yk57K6YFFtiF1d2jhIFcEzqMVDOLK/UOq/bHKFDrtS23wvKXwCz
j0L4pB7lMHFJ0z98rVARoasB9gMkm7KkKOlCNAI7IWbZTPFekylrZ0gDqrm+JX64PvR03khc+H+Q
pmBOL1cPEc5CkuFoRy2ye8jqJqTFH36SPGvjJK5CYLDy7+0sD75c0zwQsRP3k21CVRGHXwHv7or+
44/8bAnUCg0B/vbWZnnnDyEubnYzr0rGpbA321qxRd9P7BbsruslnnDsmsm7g2MVoiZvEPZtm2lc
P5m5u+2Yq0F30mkVyS7yC02Zg/BF4CrCmycYvoe24ijYPRJPafo1kHdZqr56zAOWB2Nyy2I4R1r2
UgzDKz27GSCaxOXGL1lV9+YBIR7LOfTgElwOEeh+CYK0lq0TOQo9Ximrj2Vi9HejksU7Au+O6UBP
2peNbxy9UZaOtxfimnkmdSEyZUcUygyXPhboZRFZGeaF3oIh0q/dwiAMzCIDhV/rOMGdrGeoM2ob
n71KHEhN6C/TlkTlkmLD4v6LeGnA+2vtSR3PXvhdo8oWTn/N7OhpG9nA+gtVCk6QaQAHg5JlCUbz
RiGG4acaTpMF3aXQonMwOIL3jZph2asU8wQHbtuN93p9pDA6o5kQi0LRdjnVMPZK0Gu+PJwk7TMY
Kp5TWLifM33ciD6uLCPJ3WyLMbqZuf1y++pWRLYmMIZTyVQZ/CJ2a2YMBoPNll6ksNyIEOYL5/LF
VhkoY25xBoTiNfOD8u74Fr7Y1l4fjSdmQR57GvSFgERLtkU6fO2jKHsxOoFQ7zoVGMyoEuhqjae6
ZjK1fw4CYNKZ3cBC+/Gx4DlVfG9scfm1Jlh3JAzGkzEFOIIj5pVrif6TkqT/MvVXVT92QvGYF3eh
sLF311aT92qej5/BZ8tBRFEQ1c6Lm/EU6MfQEI5ZbOsASm6f76tr+c7I4pxNWc4UoliOJwp/B0MN
7aQfH9pHP9hNwta+XXF6BAv4H6UU2EOW7GgDI2SWEVfTSYmAXIY/lFp2RPG3oWy8V1eCJ2bieUBg
3wd8Q9f/0g8rAw/P9HY6CRXoJuNgfhcbRofcnPAQot1dlmw8+ev+P9Sy7y0ursm4l2Pm/7FotNPe
VPPP7fME0ZJDKQOFzCF/RHj+LhtsufufLNMOoGZOHsPpu/zWKK4GXff76aSdvSzdVcUhJT/fU7DU
41/VJ/A/9fQ5/Wilfu5vMRAGxJgZ2dWjBDNwP5YSMj5RRKEvFHZxEX/8WmZUh5Iv4+HEmMuGjzRG
cWhIuUgTXdlpQkHwhsxqWDU1l3O4q8fwpNSMp6vixom44qUMQPDUEbyB/17iEiR6d9KoVOLJ6Nrn
Lr/L0mNt/o7V9sftk7d+d96UpZiAmj0VcuLLjQPQVI1V5EsnqAjr5tEqOjst0Ah1R7lzMknZGfWf
2xavnAsm+BQFnnrclRmIZZY4qUkjxbp0ggRHnVI7qiVHjv71CVQp2YPe3sddf4T78nnD7vwpl+/C
PDkIWJ9a0sxEtvBRRWtNol9NOmWPgnk3qRJlNTjhx/+g/GXuq8leSj3bScaHY4jZLE8RsA9K7MsC
e5S0HJvWlE5RzYR//BALPxtUGcNzKGzkMesM49LS4pntCrmRosFgL5vIbn+J/qssfs3K2A3uPQjQ
NpZzvr7Wy0mDGQYmskNxkTWJndFArsp31eNuOltc2ozmexr6Z5EE2ZoH48gfnxvvttlr38h60Wai
AaQSHF/6a2hBcaOpmXwyDSaZrH3QPBvo+XlOG/4SxI0FveaquCgdtJmmHCqC+XF8F0pUYhhPkZnL
pxQsa9+7YW2jfQxV0y4t7bB8ErrYTtD2uP2N67M/T7nO5BCUNxRu00urRRPo4xQl8qkUn0BwtXG9
y8ZXv+03nvYra4md+fNmdD7R0qWd0kuUsNQr+TQUtWPmvwKEkqKwAEODupyl3cMFf/vDVjor5DEX
Fhe7l2RDN2lGze7lsR0n8JHndtZ9pz0uKE45lIdOcNXaQrTMsMnXbSGwAI27OX9thv9qrXzwrEOT
2n2JmARuVofGIfP1QyIbjqaAdt8CbV31ALBaXBczfxded7lGeZTKrd6W8qkQ9pEX23JUudkeqKdU
QiBX2p7BcOsWZeKVMjO0AUQNZDpclQAcLq0Go1TQm+7wu0D7g3iKM1jhTlTcgsRA/EPEDrFxZbcG
vLmpdXd7k+Z/e3GueRLwdorcQIeXQ2OSVvVTW7Uy8ZGpwQdR5/vJS+L9bStX3h10aIgVoJqBIMFa
vDt9VU5mGnh4QpS9eMN0KifFycPWFfSMgWCR7VSoadUbl/G1lZ25N0msATKxnYv91IOqrwTqXae8
+w8GuB4Lo4A6rq0M7mjaKAErf2tBdm9/7VWzM3nI2zGj778IcIOulIu6EqgignZHzrwWRnfQU9sc
jrr0vYiLL7qwl8NHWL0+HCTBGfnO8uK1zQEnx0bsa6d8KCumXnsilwZplNsfeG07eQaYj0d6BsG+
xbIqSahkkRdop8ijjxYzrtr8G8ujAGOz33W7/lMZGYfbJq8dTZrWM0kT2EPmKhbxtThp9Ho4sie/
tsVdM77I0PuV0aHPv4iJse+n2JY2Yoj12SCOJ5ibi2ozrd9iMUdmfwUI5qdTIkfKrm1D/VgLRnW8
/WXXrNBRJjSaObVWJ3AM1EnJg2I6yRMB7RiiVwNd7kdVL4hHeEbJXikRgpxeRn6VByd1XJbTSRem
dG+GMK+YgxJu3Cbrt+zSysLx89TSaVmTGHSImD4aiLbs0KFroEs1haPlqf3G2l2xx7tJ9k+vl6Gp
JextsCY58eJYOnmRov/MNWvcS51JeKB5QWWDDdgS3F7nx8SxbwRy/zeiXVxksy5ZRR5C0EWzG/iy
1wRMXkGXJeRl020cs/kYXd7NcBUjAg0eSuaYLYu6QTaA90JQ61Slom2Mvh0MI0/SZ83/O5kPSrRx
xNaLeWlucaqHUuhTC4QnQKXI0ZLR4cA56PZWH6+4Xhqar5d3cZZM/VhtfNEAhJL/h4TvYxBGk93K
tmwEtmA8CII2M3S2Z9X70aMMc/u8zVHHalXnqibz5qRaS/oKwyx0KybOPaUM0v4Z/aP+o0j+xnBz
3bazPtfg/+exipkuGG7UxVcmdRiUAgJzp6nyf6cgz3novHTjhVv7I0aY+aKjSb5K2e1yKSVkzgYz
T82TlaShAzyPb6JjBOi+6f+X73lnahHN6Wlm6gX0KzSBzMw21CLbhQOUn//Dqr2zsnDC3p+iLh/5
INNL900zocW3xSt0zQHer9liY2BTrrPOZ2NSw82EInNS+nmt8WrqCWwk0ZfbH3TtVL2ztizqzyQY
ue6xbJKW1Hur9VrXn5qX0fIf42qcNvzh7Z9bejclDJImWOfmAvqlQ6hTXYWdUpqnccxcGbIrr6mf
akvaiZHpTt291bQHhNmOqtw64n08JnbYSgcpb39akfe9+Bx3xl8r9mxlOigSyQ8F/yCWzqmi26Pn
GhD94AWHEUh9rtpd3BGSfr69YOvtmf1YpgBDYMGLuHhDpiqE1hdMDIRkwwQCjrdddpvBVb1jpppb
d+yVKpqJrjDHlAoyxf/l3Lo6JAXK1bFC8P0tsu4YRU1zNEMEO6jgIAzb0fGG5p8iPAepbLep8OHJ
cOb1Zg5GghpCDTCOlxtWCzNwVCiUUwepn0unS7HVSNxCeFwJn8BNm9gidphJihexjF8KAtMvoX4q
lcLOapQYd+R8xlfE8arX/pwF1cY1u/Z7iv9wKJnQGcBa+zZE8u6St3LmNnyvAujQwcAtmOW3IqXo
JMY/hNLqNsLe9VAq4FpSC8bP6Z+xiotrQ21jaGRCHeRQLO/KbKI/J2cH4Bvkt5b8GwhUhA6rybhq
lxxTj3PRNPFBK/4OXnhU5EKBMSGp7lWpG+/HSvt926WvwArA/iIDQOQFBo548nKTzVZiNMYLjJNv
Sg+9oD9WjffCKLWdW19l0iCEYl29bu+8OtlDB5mqj5pyX0vmTurO8hYG9C1uvbwj5l8zj+CBY517
/Ze/pheG3vI8msXy14HAwmQm+ocFR63DEJfW/g7/k3rHejbau9ursDrYEIYBrmC9eV3hiljcu60e
yzUMOtZp6rLdGHxHb9cR8mdjeoVl9LapebsvvnA2RbkYDng6unRTL78QcLKaZlFjgZvQd3X+Av23
LaDNmsCHlH9XP9+2tnL1hbXFI6xInV9wn1qnTP/XjLXN5BTTvz9mscDbhlavPYbQQWN8bZ5RxZMu
P0uq9FFIrMA7JfpolzyMcvDTarfYeK5ZoR5Fkx+UIo3QxT6JUYvitBB5BNUVLBGulP1W0o0TsQqO
KEDNKGQ44giNyH0uv0QGg6yLhS+cND2t3V7LBVvp5fR4e73Wt57MDC+VDekN2cYA+KUZgPKVkCmi
cBKrx4iW3ahpdh3/RNmxazJb9Vy5AIwhbWzT2tHJREyOO2kaoNollSqSLUKoFYp/ZgrR7qY/VlPb
XfvbkL4j9bFha+3pVPGpHOLkwGrZs8svLKMuioVsCs599ncIpVezfRLj1gWZARWW6vZbsn8rBmie
Ksp6NNMAnICtXb6XbRXU1YTCxlnlTKX1r9aJxTOaJQDyGXyfHhvtvx5Cr7b9DHIevTWQxELzAHXN
IZybDd/RSDAKmE2txPEravFbfA9XFh8IDGWC+U0na1ocxmmcdM8K+/Bseo9x4VNm0dCU/lt439Hi
2giJV2x9LAZ1QvyKKU/ceDkKAaK37z04t89Z9xJlP7z+yzQ+jlpne3q966XDpP0pBTskimU4Mfsv
q84yVGbqt65QYC6ZRFuBMb6Zsbb+FjpvfcKIKfD7mcaQW05dOIaI/PI4pkp0lkKgc3VG/TUZPGvj
lV8RHLMCuDiHmXo5cMNlxXQaPcqFDKmfNdm3mad2EzE+zrlIAQ+TLzw3eXlsC9E1vnlDbpOPywEt
ZTBXqU8DKPnGbJwjEKWOxW6M9s0bsG+AnkNz03DrXM4X1+WrALZsJtx+E6+Xl7gSEDyeEYxifG4D
p85e1LzalzP5sv67lfs7L0WbYeMCuuKMYLFIZ2hf0NVb4lyDTJaSyTDjc2XdB9Wr1D6H/n1TPwLQ
3LgH1nEs3YP5DxOA6LPx+F1eBIGflhBketk5yLs9EDo7jEe74kt7WbMLvzqTiuKGnhuPXyUveyqH
7sMfy9oyCEsjAwQfiOLLX9CGsVH0XqmdBMFywnHcQfySULWQ5ORgbrSg1wsL5eHcNQFTP0eXi4DK
18e4ks2Q9yPTmn2YCoE9Dpr86OUSqH61Vs9qu8nmfd0oBGtQl9OAXqkuJsGUhmYsnMJCgrtbDXrT
ySxf2k0JKFBxrGunAdr+9fYjtr7hQbVQsaMlzXFenTAp1zupkAeBOoJZTU5WhJqOai+EOdzwee3Z
9ehZ9OBCsRZ3ADjSLYG5K671xttMn3+msYP9/3JjqXKkqtRP/ALPD3J7SJjQBwQWPGYUmJ0u46B2
SZq5AlSIdpbG8Ljo1R3hl3zQGsh1bq/HOjwxwS4hdYC0As2sZaiPTjIat6aYnANxkHaZIA8ONmks
F+1WB+uKKUpvjEq9ifiaS/x/1lMnrQIrPteDorjxDMsaKsYeymHc4ptacynwTbCOALqD65hLdXa+
d/lSLoDPCtsoPReIPTXMF5hlDVlg5XQPOrEK94Y8fOEcP3KJdKObVcZdk6SHot4bWm5X1bAf0/J3
zQSZvHHW1vnCTGBPbAGJEsig1YpLSpcEQZOmZ9Gz0HnkqZcO3Zi6XgEm+qdUtY6h7RVkhppDYzwk
qfDhHYdEyZxHk5Br4H5ZHHZuV7WRcyM9e+K9mqmcucRNtxoMq8MN2BjuPfgMzFnA8y2UfLf+vtpC
H4RSBXGNeh+ostPWnywoClrtTB9zf9uH14HpwtrikzRVaFt/9PPzZHZHs+xt0TsWg/slgj4PMgPt
JCtbkeIbkcvF8zfbhLCDdGg+NsbCJuFY3VlDlZ9rmAvsQOryXSRnn5g5+lWpY73nsQofoi6EnbdN
R1cZ6+ieYWDIN0UrdwsvEn4FmbDV/by27tRiYUmBnwiIz+Ld8jtlbMZuzM/0X/Ci0GBgsOkM8K/R
z6BPyt2kbjOsyRym5VLQNYCTj7ILQfrCaGVGet3Xen7OetQUtFqVj77K3GDZpz4Fkdq/M32f10sQ
BFePU+8BgdYfuWSUx75szH8bzjAv/OrX8CvQMkZeDsjK5dEvRNhujVLNz8OU35WSbvufqrFw665G
nTq0Y/2+tZAAcZF5uW356trPiQpD/CI6FYuL3QpHps0nvziLbfOlbsdo55WMJsvapB6iTDQgvJuy
37dtru7UGdTPzT2/3hSHlte3JgCBEqYpP4cU+kDGRwhzFa3gVMDyd7dNrULg2RT9QlBVBGFkA5fr
qk9jTdAjFWfD+6nIX3Try+1/f/aSxb4xRzBDpcnBaGnMn/ruyuglBCgSSynOmnU2zGPeuU3sDPXn
8UXQXJR6b1u7slkX1vRLa6E86X2SGMVZTV40hIO1T8EvP31FueW2nVW8QSI5Zwyw1f/f/17aKVEq
iTVzLKDndkdoB/t/Ja+86L9Ab+bEQ+neNndlky7MLZzftISRwAVzE5Jl0Wu71cS9tknglQAQMHZJ
4LAofFqCaWYhRc9zIle2UL/q433s/fPKo1Q6OgKEHbPkH/8iVAtg02L8A66rhUWZIg2DC2yUmT0E
gr9TUS35/7Mwr+k7x6sDEeIZEwtMJgi7NPbhLhkpI962MjvU0r3pkOkQuvIgUmO4tKJHyWjFYV6e
fX0fQEmbfJLTzB6MDezjNQd4b2axXB2UNnldz2aQMWyy+0C+u/0d1wwAQwf7C0ECKoKzw79braHR
x4IItjybZu1I6VO2HbxdeU9mWnkELkkLACEszmaC1JVG4aE6G+09vOCtauvH3o2J2RRjL4bPknyH
JvawG+6s+ksYqDt0yGO7d6rW1aQ91dZ0a5b2yuZd/KLlscqiMq0HozoPQnMnxuLsIHYW/OvEraLk
lXuJsGwOnhgcnYc2Lpc3StsGFkcDFuh+dMTun24+hIQPUuTDsv7p9lbO/9bCJZkLIQuirwAt0VId
YRD1pCzSojm38Es6lHaQsK2j5C6JaHx+3BQug2Qkc/70MBaPR693lPKDujlPveSoqIlG5Hnj4baR
K7vEFOgc+NCq44gtXBO7ozkZTXNO4YqMUwbR4/iXkY/3ZV9svPXrLG4uUFkz4z7FAcpWi/Av6mtu
JTikz2hKPEj1YTRwTfVFMV6MWHdSNdrHsGJ6gnpXC/ohSLaoDdffymgfxVCGKEBiQS916ScqTI3Q
dJf1mR8CiO5vIr96gjsg5nl7Tdc+QpoCnO6NDQ2HXPgjHNphhBpefZYEiKSzHH5K+SDkWwWX9TMJ
nIYPotgyq1Auue8aeJblrJuac6ZGdi+95tERMe5Rgd15zJxSPd7+qivmKDigtAIIlj/L5snQKErT
x0pD2KR/Fdo9yJqudsT2tXKmUtzqn1zJT+DE+X/mlvUVCaZEuLjH5qxn/41RhzT1Q1X+kBAb8tww
NI+Rp9pN9Of2N17ZOZS33ihsKDQwSHHpIV6cVGmFBto5RHhL7R7mZNYrNtxjfV3NBBQcNSoqFEeX
8aeUpEUx5l5zTgpmMZlc7qmgeBkg00+eUWzcV1d8fib9RvCHVij54+J8Nx2FIjPs2/MYZX8mhvcj
sBnVJCF5uRXLX1k8EGQzuIs+Nt82/5R3r5zUi1HRKGJ7btQvll/+nqz45+B/vHdIjkZPnkoUaSQV
kYWZVtPRh4/K9txHT1501hT/pdJ2gnCvV//0nmFpn8K+Jd1FEzqlSv458+9uO8l6SnL+BcyWQQXG
sCa8BZcfOokerINt3p4tM4F6ze5FxQ78Bznfe9rzNLlTkjkoVIwBtIPPDZluYT1uYYiunMaL3zA7
2bvFluXcG6ehazn8FESax1ZJHk3UZ2v4BxHi+jGJW6Tg17aXnhwpKx1Uzv/i9s5bue5B1rVnebwL
xr9ZEdhFvt9Y2vkKvnxeWdp3RhYRX5fBImrGQ3tO+ofOAA0jOYPG+K34WRkOiX+s9G/hy22b826t
TAKQwqdo3q8ip1xGrjuF+Qu3DR0F/SDkR7JvnrZVxLxqBzo3mHvI+YFlXe7YpFtBmuhKew4j61eP
yIsZCL/T6Nuobs3sX3loWUUdDXKobvDRZblq6iJpEgtMWVH+GMZPTZvtSiY7KVy6fWLs+onmT9vb
UudBMzF8EbN6Q515HfFe/oLFPgr1UOkhMkvnpKueI7n5ogVb63nVH9995GI928i0+oym9/n/kHZe
O3IrSxb9IgL05pUs27ZK7kjnhZCl92TSfP0sNjBzu1iFInQH0ENDDXQwXWRkxI69YX7dNkroOuJJ
N/+f45g/4t0x0/wwKoJOx32q+UYoW6tfG8Z12nX2JvDygL4Ha0Tf5aWJro9kBL2c2Zvon9LqOQpo
V/Wi0CvbB1I2RyM1H/LI04E3A3l+SWzjKTAD1xiao1xSWNGFq0ujayCyYvcrL6Prp+vlty1uj7Ti
Puxthl9tESnmOXE2z0rymTYIdzBPY62uxBg3dy6gHZ5IiHtBfDbvq3fzHTZJ12hSIF679oM8Upl0
omc/mkvk6vM0fMhJ2ExT+ZzJzb425AN652ttlLeOKVcL6BTgmdxniyDRhIhhNNWpf5X62kUKtFF7
V6t/6mvUxbe278xdD38yuGHEmi9Hmje0LyeO0nOB8Swqj+WPqRrd+67t1iWBOAu9tHR5z6QalzY0
iIZr1YqH12qqtrH8ZKnboT0Ng78ph+2aCtitvUJ3D90jRG3kNBdHPnM6yVfNbHiVEuH1Ybw3aLPB
yVRt/ihiy62gbJTHzf0R3oql3htdOIFaog6SZslAlPg7THaWRVH7q1kcCRjvG7ouM7+heGDxn+Ec
oJYW69UL6C0LE0tWEXizYmlu14dObj/RBbfxkx96/i1v3SpqXiM6WJCU25vKtzL6XkjiXzOy9xOM
Cmadbwcl9UrN31UoDnQf2wrmaTnb3//Ya7QXHwsknQznzCIDtP9y4RUjDCG9Zi0y+dAVG/Mrki/B
sHXG1MvSH+02+xnRyvYbAonB/xlWrlh56s1/f3GnXthfuE0I6YaGqj97IVaPlSV9tIdiLQqbN++V
DRplZVwUOdBlxsOqIyU1qmp4nYZwg+LQv7b2Yhrtc1a8hpPtNsC2i+4PqLetNRlrEzxv5qVxGBrn
igEYL97nlxOcdkana34/vqad03uqPR5kFJFoCNP8T1IkfsgadABBK+2jSq22oYyYW2fFm2FS+pV5
uHHGDdrkWXCyZNRUZn/2zmMKiYC4zWK+RJe/VcVv2elOqIB5vQSA/V/ZWcM53vBbwE0ok5Bg5CG4
fL3ARmbofSvGV9UqPSUYDnq5FVbvDWHqTiEsRcED2Iqx/J7p/9SV81p/7wL/IY3XWBdu7nF6FeEa
JfHN0Bf3pp03dho00/ja5q8xPBZd6KraoyX2trUd252wnH1JVz90gMe5NUeOdjJEUcrv3AhWdvut
W4seEAp31E6gdpcXrk+goxl08ji+NsVjV3rx73LjCHcC+fKiiq31PNlfrWClU/ymUfqRyPaBMAPV
uThjvjSNMLRk02uJzNKAEljYQVwN7fpEag90i03KQXWTYHJLlAx9y1l9ol9fleAoqcmDv4E3hhD6
cuuZUTHUlqFNr1X8DyRDT813puixip3Kq/oKHubSk2QPiS1Qr7V0CLrGVYJfIs9/hcmP+x7v2uHA
mEJGCQoi1oHOl8tPsbURyRdVnl67ATyTWU1HGoT/mr6EIiEwPjozaebmOl1cNqHoDa1ua/nViAOv
sFSXDvI/qfj090Ohl4gZBT7FTTof+HcH2o5R6jGkSn5FAvaxV63I1TJ7JStwI7tCXxnvZ94jAKOd
5Y6VatAlNB3Ir2H34A+o9D5E0nMbv6R+407EVBpSl6G+1ndza5XedM1xH5TfliSfahnDZ+1jFQWX
0YXpJtmiZb0GZLi1LeFSopsUOPbMAnM5gWFiGSk+Q34t+Pt14u9BNnxEOu97GUbbv1+r96YWO2Jy
8lRuU0N+VfRpK8ZnWD+9/5+FxRmzURrTqkrHgjyCuqgK19HSlaj72qXz8H3DEJJlZs8tQt4wjlSr
NjJ5rlIm6FDIiLgq018PhIe9zoMUFgaKostSqBU2QsGK+hrAJ9rW+xRBrvtTdT0M/jRXMnkhqmxA
Zi7X3WkkqYmbVHuVkdGM03rbg2nPKGHfN3O9vQg6eJvMtRyc/fK9NtQkuop20l9HRFcT+dhOkTsZ
D1GyVga9YYjDCUZ57pgkgl9ccJaUqaJPFP01b6tdbEan0rf/aA241zb75/6Yrg8m7IaUXIG0zaDa
ZamBp06eQfdrvXKpuKH8b4lnu2/huiN5xm2B3yL3TuEEEszL1WlH3cintrBfLc0bsqe2Gs+Nr+BG
e8dt4i4HsCp9N6K+AST67MB7vfIB17NJNRSXADR3PrHL9HUE8H+Y9Mh5DZvnrpNhpX02azQeohWs
0oqdZbfVMIqgCUXovEph7PlR7ApwSapzFOmP+zN6HfjNA0JHhtmkFrUMxIZRVutRJM5r6TyP6gNv
ateHV6vLvyuBcqQF68N9e9cdLvP2mN+qAErBs1uLFSxMI09oKZdejbDVkYI6NMqDXPSn2pZpSxIe
rd8wZNAl9exM5ykN3Ub6VfYadz790sB9opUI6MYEUFWf5R5piKXYvbgoNXjq5kpPeLIKaTNJ35NO
O9RStY18CHp7oBCrMLCrtcUQXQmz7Bx1EGoul3vYNno0loNqJo396IwQ8UpB3W6EJf3pEfG7P923
bc0+hqieBVYvbbV1V2eh3ZsvnW2MD1HTfLYbVCfqqrZ2saGlu/vmZmdy8aCZm4phcwJnR0hHIHtp
ri7RO2prA1ZFsSk7qCnNvajFR930v5giWbN2lSuYe2NmPClVCRA48sK1BWWptw190i+d9dW0/hFV
8IhaSIvKdo6GLp7E07u1Cb0eITZ1iPx5s6AMumwHQ967IJNA02UtJkixqvZE8LWvhV+5WToanuEA
UL8/qddHZh4np2YGp5MxX/rVPsmVskta+6Wq4YPD5qGwzGZfBLJyoFD5qHV+/BQmUrtPivxbwWvZ
gwgF7cpwMj8WToW8SHOi8O2/+iaC3pVYJai4ujRnGUXulnndYdZZ1n+tHtVu+r/tl1hC3TuDFCPo
Mhrlso8rUzGHQpcbDEOQ/xH64T5oaLzcYJmkCMR0Ahgdnxnvl6ndQ14nUGZqPwOndaOP2p/xSDpM
R0/1vumry40hzswfvM3o9qEn8NJyUzt6KLoSMsc47XdKTdMDHQP2ShB1DW7EDK9A4icCa6ZzEX4Y
TlD6dao7L5Zcm/+OQYfvV0Ld+WqpU/OjajOc5tgHzteJHsnK7fwoCVwJX1PuhrGnN7aLQis9hFMh
9llt92t8sLemASJmpNrgnKWEM//+/bsiaOSsmynC6ymYnuBQL9xQHfuVyb41Dchiz5hGwFvksxfT
YBZ0Qjaq77+AKigfJ6Jjx1XqhCIxmkSuOZnFPrFGe6snvfGiaEDWcrMMvLbPuq1kx9a27NQU0a5k
jX3oyueAIZpZ8ebE1MwYsvBwTTWUiRwn2WumqulZj0JlH/hpe/YDpfHCiD4JUMWwSNnVCKab3sz7
u/DqoL2ZRzVn1isBBrac/rCL5K4MgTBbmbPJhRxtk8mPyMdVf428MfE2NpGcQUlLhWL4cqXHKkoh
o7DDEyTD/a80I+AWkVIfxiaVgd6G3ff7Q7t+TWJwntwZ6Ti/6xY3cWLmRpdGQXQym5/68KlHqwuK
p130uVQh/g+rnS95kr7GhHF1QyKdhctikwEgxcMudloQIghQJXZ0yjUdscZKDXb11OrbxGxKNxrz
NdW5q3hjYW9xI/coE5S8axml9Vj1H9C3ScCtGqQXvQxy/vtzOjulC3fJtT8HGsR1tNKg4ne5hpKC
ekhHV9MpM0jk5OgrxYIOWd34AY3WjwT96ZUA4MZsEkvBODhzbs7b5tKg2um6VHVpetKiJ2VCc206
fR6btV7zW1vlwsziFCpVo0MVnaXQlwZ7oNxWHjwqQbQvkm0R+F5KEa/T7EOp2Cvvz6vjz4S+H988
/nfuD2r3dLASKTnJqAMaw2OcvlYDJCon6hYu1Jgm6rF/v4TvLS7unV5KWp1TkZ7q8UVy6g1qMMGz
VO5qxALvW7qxdmRBkQIkDWzxiltMqiUh46FGanbSEUKeRLTPoi9a1r9M6pouzI31w7vDKjX3kBPc
LDtL7Tp22klNitNYWNBWGB7zGA0eHO1xFkNR7eVF6xoxSPb7Q7xOdwIHngX63rp2CVgW69fXRaT2
1kS3dtP+Ww3eOLkNqV5np4bbNjsqaeXW8l6J0oO5SqRyPb+Xthcr6aQtRBCygu3hYwhDTJofsg59
xX9WxniFfngbIxJgpGOoMi0pDvO4aO04qYqTpJwaNFSLJtgP/lPsPKJ/QbaO9saTIf28b/Xarc2D
+z+jbyv+7mBk84u17ZripLTSRkocDofuZfVRkSEXnmoPUZZv9y1eH8VLiwvHXYdDHMgTwxTNOZDT
jTI9582uijZR/4KcA+DV/X2DV3cvwQiVdbbsnLilU/by7LdZmQsu5uJUy6YnFGkT2Oohy1d4oK9T
HHPMw9qheEGOA3TQpRk/GHLejGF1knxUmUgVi02POoyraY22bSv+rxkSeVMM6Mik2pD9A74585rA
Ko/3x3tjv1IRoguTZqW3yP7yQ/LRj7g6jfIU6T2Phlm65QHsLEyZax2XN2aWJyr1N/gDqTMuMV9F
SaGLXE15KrrRzeXhhDa7GwPFvT+geeYub0NuJTLu5NwIjim4XQ7I0bPEmERWnew8FbsqlOHr66Y1
QbQb+5JGDYpa0HeQKFpaacKpSuporE6U/XaG3z/Qa3mOH6Vo/KZI9vcxnfZVsHIWbvm1C6PzR707
fmEfjF1hN9VplIpjEn+palIl9UMmCTevB9cyOoCIx6H0ckn6HNTR6f7M3lpAmlNmkRbKV4hFXJoX
qjWEmVCqk98aqCW3nhDdtpWKzX9hZn7oky+ltLD03v5EYsUp9eoUShTEKr1CLtfejaX5676dG84M
UOB/7Cw8tR1GRk+9uDoZ1lGtarq5Pik5zJVPRfpKY9kKPGb+a8ttac/8HnOnCvj+xdoFXZcloVHX
p6HJ27NexOaXrkgcj9oOBOmFWm5jJf57UVBCNKrenDY6I675D6yU/FulZ/XJiMMD0rg5VT9D+UnC
LdE+QC9BkN9N+V5K1yh8bkwutIcUvwB4UJ9aVlwVSrx2SVv/aTIKRCHsTwL1082QJ2eD7paotS3P
kahX3V/S67M/Z4xVjNL0zEN+EdwkFHGzVGqa02jVVJyVNPzSmGZ8vm/lRmAza74Q3Bg8kcknLu6I
vMpkKcp0BpeNyaEJR/PBqJxooyFiTi+53Hwoqn74EkudvanMTtolPMIOKx8x33yXG4qPIEmBaAFU
qJRLLk+jmdhtkipOc9LqSnURciPxUzvfFVjVjtMIMswScwOsb2RekXbFFs1qh5Rg/NcNK3MegxQZ
TzoS9kBeLr+jaGDs5OXenDqew1uK7+1hirNq5Vq+tbLvrSziAGHXVDIiMlwwcfVb4ndYQ8am3d6f
1OtDOo+Fi3dm4afBcWHFp7WriTLmVOmqR631Y7gIzJ+xGu6DIDC80OxWIBLXLhWDHFFMAsLkvFxO
nlpFmSY5GDTkEaG2UPmpKj5i5EG9JjR4fc/zODSpEM3NtHPN+NISaTaLppC6PTX1LzF80brvVfa5
9ld86o0JvLCyeIrmpB8HrSraE/kjiJrhrnZDdJegy4GPLNcTENe5tdZxvdwbhCNUCueCO+IasCss
hjbW9FA4nVGfwB30XllWNVnaUF95FF6FbEszi7GpbZlPQ2WDUbURGlTp5kfkq//tC3pQm7MV/h7H
5giIvPjLPbK0u7h2p74cUvKV9ckxv/Txvh0/D/GX+/t+9hXvfcmbiXkOiUTJdy8dWqBTLkyboDlZ
yb9qg5IecDyE5bYgxaE0BLiuGy4iVCveerlZVPDN+A3qlmQu5uT+5ZYcEaDwfZ/kepS6xs+8D4+x
bW4qFC1N3VmJXa6gs0tjC3dZpqEaZoHSnpyUjMZOznW5cpt8lB9qAek/4vTJ+DAMuIeDng+WuZXU
vAm9tqthezIsw4/26BOLuV2uVNODXzWW7aVJRHuEGSH/tSlFI08H1UyBQ2il2aReNYnpz/2FWp5i
RgGCbVYoIIsF7nWe0ncRIM+uwGzTSZy0UcR7iSLAPhnDRwD28cEf63ztkrmxRPPJ4q4js0RdebHn
o7LotSxN+xOtIepzlLXS52bMrKMZ9Qh3SqLhfJdTAnanEZ6WlNKmLDXYy8xYeJTFVK+Y1ENclopn
SJJ6jDFG7JM1a9+5fA0zLzOlD5KwMyYBX3o5L4E06gPiIv0p7nzHNdXi0XDq5huKl/UT+tWaO5Cz
2lZmER0BwisPNUTJK8iu6zM0g2TmoicoGa65hRfK+1wri0LtT1Gv9w/kIF4keje/6nXZbiNpKF67
yP9sBdqLUoo1Xsi3gtTlAZ4LCbhecqo8K5fo3VQd0xT5k+EUB2r1Wqf+sDNUbaSIEE4eQYK8SzTa
XTpFEk/OhNKRmQm0Iyun3GZB2X+P0zh/SVpN9eJeguApNXre9yhPaOg+u0mPbgrahji6srYeEOuo
HuNSJC8Q6PRe6+i+y4sEmrLCNzxTHj+Y0eTshCyCgyTMj3VRCa8d5a1EgOb2WQsbfp4XK+++G/6Z
mhxEbBDWzUH2EqeUB0mdhnI0nELnR1eom2BEnyf8Ap3/wU7U0+ADWlF3RGIf+cL7x/LGMbkwvXDR
lArhxR4RWspV48VI/I+1qXwdnOSlEQ+J1McrjvMqAJ23OwXYuZWPuigcmZfbvSlhTxnkdDgpcYw6
gr6JoYUD4uelquYWUutpbXGUSsAEgb67P9Sros3S9mKf67norNrKh5OwRlQOKjoLJnUj0n0nfc98
y1MdfzPmNAzrTbLvo50l2x6YTy1dQ4jdmvS35wV8ZkDjl7GTE8uTQDiZ9Y47lw4rmYtYID0wNn+o
u6/c/tcxBkxKeFxayznkUMpdzrg1Oo3WiIkDFktUoHxDORi1U//9PoIoaE6SaDxgAPtfWrG1MHPs
2B5OZmacRYgYk07TzS/dodf888o63pg+SjE62Df8Fb5z/v27q6SwghayQ3M8RW11iELDre0v1XjU
6SwYe8lVnOnBaJzXHC2TkOojYx2d0C2sQ2P9zEGu5nW6v/9Jy2AY381LkVc/mEwyY8s5HofaN8oq
mk6Br/M87IYG3rW0fYhGLuL7pq6XE1MYmQfP5b18njrICmn5lE2nZFaFiYi+t36h5Zv7Vm4EHVxF
uCOa7UH68gpfzLEwcimIauWUBKLdpmnUHktZL9zS1vt9P0rqeaR8C61gEOyCSrM2Zq9bG/jZ7I0h
JoFys289JU6R74Iwq57bIlX2ltxbXlh3qNiESqedHajgViLON93Sy+uETAWuxSATCkx82S4syhTl
czvWTmOQbUgZ6NsQ+d8/euea5c6w3Hr0YhetEzp7ow0UPfnXaT53tVuuZfNu7Im5h5hiE2Iw0NTP
v3+3S6eukANTybVTSyial1+QQKqdNbjHdVT1Rjc8QwJZKMAUl0agoxJhE2faqU4+Q9Gyi8dmm/ZI
wIRrccp8gJcTS1c0768ZXwIy6tJSpEF23ZqFdkq/mdLB2lb7Md7n9Y70j/QwFV5/MBQ3WyP2u7Hb
SdlBJwjUEbTBkkAo7iOWM5qMU22YD2M16p5hJM72/ma/sVJ4rFmvZ0Y1oMt7OTRN7SN9SGr71Cqi
3lhJm7pjXT9NbbSmyHfTEs6CuhJ8B8R8l5Z0VaTqEKj2KTakaGNYUbvROz3bOAU97fcHdWPmaC6T
QQBDjULnyMLty1rTZmFs2Sep0tGMJvuEvs6wpmVwc0Cz14NlCMTR0oolNVpbDpJ9yhqtPgritQh/
28X/tJAQn++P6MoWEeLMpkyZmBc/mfjLybOkoEzLKHVOjSoX58QPCm0nqfbAoaYPZ03Q8Kr/ed50
IP5BUcxdIKAZLs1FdLrYpWVJRMWp60Bw7fj/WlqPGNe+7zJXS6bTWO30TtDwVLlB7e/5r62QkLsJ
VtCWV2vJp8wSpm90EqAgF2upIM8aNSINzmNB8/PU1H+SKVgjdH17aVyccAoPMseAri+gXBB8Xw7Y
arsioxkoPI/RP5zJo6G/Sl/RS80biFPSaafpRyP5VIYveTB6av0cqPLjYHq17awEaldOjQ8BdMzE
Ew2De1wstKxkTRPj1s6tHh/CKAXfXrcl/WRW7iaRtnJQblgj+cI/Hh/UI5f9DpKvSCkdtvG5EpPL
FgfOJDYyGpnp9v7+vWkIomciP1wx6JjL+cV7lUlX+/HZtqXHaeoPTjb9iO3Es4K1dtsrSB6bF4z4
DMbRIALhdXVpy8hS3aYzLT5HcXgaym/ZtJfFxy7di+GHQXAim26sQHkOqHsiUQJOjbywW6OIGP82
pfR0f+RXzIZvnwNRMEk8Mq0EL5efk2edMjaySM4jAcc+auJccx2nL92yDx8cRIg/DAMKe6pDqjJW
Chr2jCQ89sLoH5nK0AuMZrV78OpCwwErICXnnp6ZKG12N+/uZzqFEAQb9OTs9+knJG1eE7vbjrJw
1U9FrXlasc+pJRKxCFsOYYic3HQtNL9+Dc1kNCRFZAoN1PuWqqlQqaZhCyP+uTAfeTa9xMm5Svah
fiysY6OyDSUK/XKy8gi7dqTkh+esCE19gBXfinXvRg79R2Dzkk/OxGxuNPObln+6cA0YcsNpzSKb
5NaBTXE9LCJIEQZybQDSOkeKPXhVLvPUEba0WdlaszNYeC3EsfGMFBRmQfaFsyhjS/cNu0/Pvpqh
cLerDXK2YXvMjb0m5ZA3jF4qaDMvBldpo01tP4r0FzivTQ0iRpeeMz9ZOedXxU52O/ktbnmoCfhJ
X4zcDI3S8Fvgd2mYfnR8+yiK+qfR74zc+VmVwht935VGVL5/I1bTJuPu/pTcmngCwpn1b65DLntQ
JKnPTVGE2TkfQCAqwzjujAAWtvtWbngzmrpnfAyKHiSuFkc6jvW8V7I2O2ci9bQqOo7TpymLP0rZ
fzUeAAd0fgK9I1t0eVAFBSsR6ibTmRdIvB3bYFjZRLcOBHkvetSpoDCWRVgWKVOvqVGUnWswy17T
mz/9oYOkUcrXundunXjQZ3S7MHncBMsIMElBhHRVmZ/HvQz7QW/ukvEwmGc/+tCpJ2n8VMl/f9rh
4AG5wPAAiCxp8izNnrIMYO45EaqB0IqQXEfSjrL6+f6GuMoicsqRi+PKhjxZUZcbonSKYCz0OD/r
2qf2CCm0TBLL+dx2T3H9oVarlWHdOPcX5hbhmV/H1pSOeX6WjYKW+FETm65sf0fjgHiocOoHzQ7W
VLtv7Hls8vAm748O1FK12xSN4isTNmPl99SlO0MvPWM6R38NwsSDwOytc64IFiC+Xzo1388kPW3y
cxB5bezsFBR1P9N4kvNylXlO3l+5N476hQ/FHP/g26bgbS8qDH5ux5BsZ8U5TqfgSYv0aOu3iTip
TT5s5Mlu9n0gD5s2oHRUl6q+q2pV9SzJhB85SIadTsLUKwxEHmpJa3YQ7mt0p+qON8SleayGQZ65
bcON2puGG4dx8ShnjXJw/B4KoQCVgtxsu12Nv9pFzjBuy3JMjnVcxk9NFRmuALf8OVUmy/OZFABw
PU48CPMPCTrV+zpDY090VJikqt0Ekho+kE4tH1RSqq/NVEMjbXXd/v6UzS58OWMaldZZpp6H91JK
tFa5bfhlcR71LNtrvpLvJPRePMMirTlkqbITtVV/dtJubd9fJ4vZG8g7E4lTOZ8dyaU7DCdHazKd
F1BHr7OueEJR9/Z07KPzYOyTOt5U8nzdlTuRdcf7o761/2miIEzGLtXmhelSsie7auPi3Ns2jRtf
RFSerdknr9wtt1zJezuLC1Q1OrVAWbA4+9VOSz7nr7IuuZb/1Z55McWPdo0ac/7u5Wq+t7fY/y2t
pwGIi+JcR//a4kMPVanzkKRku9g996fwxlVDEgUE3Uxmy0/z5f0u9ioQDQVC4uTnSo30o7Ajsv02
KmJ92v6+b+nmJELvRrYGvsgrzQxfZEWaZwxKF0/FYHg21VEzDqFJ+klq9R+gQs1a9u2NiXc5kaSA
6b0g5oMLdLFwkiMIPIWEgww3SonceOja9fdI/9SrnWuk8TbIDraR7OzCK/xw0xNwx65x4FXqJtJD
0HlE2Wq0aZ2nUU4fTIFChQGmwP7091NDvoLon6WYi0+Xi2B1kx35RlKc89b2ysncNWWymUj6S3a/
K/1qK1fhF7pgVrb1rW1GRwqkcQROZOsW28yuMiXU4rI424CzG5F5Yf4ncn6a6afY+XB/hLf80ztT
yxiwK4u8rlU8ulFrNf4ZZiUl7Z9tE4idNqn1lu5xROrS7G9ZSueb673hxbU8UGzIpabAMQ75x8ns
3FF5KqtyM0Rf0+TX/UHe2uF0QdszN4lC//BiPhMt7yZT1MU59CO3rF4LGjKTV9mOt6oTvfTps1z/
dXqZ4aGKSyl7hpYie3O5c3juqKXZJeV5UqwG0p/qkBtZ5ipapXspsqGPjjBQfE0maR8O03Bow7DY
VU4OD4A2QblmRr+m3uk2TaW3B1sR6SH3S3FQuWd9Jcw29yfolr+GPIT8PdVpLqtl5OzIPvkxrgp/
cAQ9OFl2tFPaAoNCCtwhrNegpbdePhz7OcsPKyhJlcXBmtIUrVs/K8+a3eyU/mOSfUuNo+/DJfFK
wb8rvgs72JQ2kPaV5OBb58bS9aBVgVgFsGTk1hbvka7MnZF9Xp7bqdz6ySPv+4+t5nh6ZG8rtfvY
Jb9gfDCHh6H+UKWd65ym9HE0Uo8nJVFx/xjKeylB66F/EGkKH+ZDELuZtEbbcHuK5nQreXSS6ct+
3lAfGseRB75TBGIf1gNP1ZSOAiQCJi+u1fQhxFu7gzpUh9Ywxhc1HrN9pHXOhsKJutJdfDOasDg9
tDrM2dUl/EDvKqVLpLI862WwrZRDg/h6cMyth1zypg+aNaI28pL8vL8vr6tLHCM0RWSVWg0N+UsH
TF5nbCc7L89ypOzAABc0WQe/0rB07cD4XZdD5lWD/W+S75IczV87eO773uvLiTtL+hrAwKNXwaGU
/jRa4tqr5Ae3HAvNm1SneaMpwMsvT3kJeb4pD1157sv+X+Irx5Ma2q11O2uPakkrv5bYAGmEpG+l
rmh292fn7ZZcbmVWgtw9HC8zA+il+dbucsnOqxISugl2uGrIyJTFdtB9c4jSn/rK9Gfg/YQSDLv7
IEQFL44jtObYxrFauqMVlI+y3gT/lHlHQZQNJZ4GVS/7uXoCi2imJd9Wvnn261ffPONl8TYgy5d9
x2YsB1Wpy+wjdXwoDATYK9+Nc4K1PthmHzXzMfS9qdY9+FBWrtWbe5grFUF22I7xz4t7oE2GxIod
tTyb2R/Lfw7tmV75Q1p+m2rbowK7dUxXsZsXZy1uvA7m2L0zQelMuTBrTl4uVJU2VW5lbOMIQBVc
Dlb4K1sFQq8ZWdyo9pA6ZEPxqeo5mApXfGr856C3XVGXmzg+ZOln7ZtlPCWkCYHCbIqSN9DKtTff
apeLy1sDoAIVfiD0ePfFOI3K19uxL8+Dnu60THwS8ho7y43ECO8KqHvJKKFMwaG7tAGjqCyGOqvO
yhh6CdD5FOFb0OjHKHsKAziWrNGr5C+FvzK2W9NL6mdGp4G/pHn70m5WaDaKlXl1bgyHADnsfE8y
tIqur2AVhznvh+U8GtxReA/e9WhZXNqqB6mDPLCuzjn6QlGrP5coFlq05EoB3r0qD2UsPao+xH5O
flo5oPNdf2UbR8/1zMODVNCl7cqfxmqg7ePsgMOjcZVb0pJDE1BT7Dr0Qg3VWGwaEwrDuGnSbT5E
tWePfXMsmhreRvTl3PtfdB2isuBzNEUOnHL98h3r4xyMsZers5arH4HdfTBFzvxbPwtjRIE4P1jD
mqOY13I5B3PaBqMwHLKnL+fAUAWt0H1RnUUTb60Q5mSzPI79mVypWo3IYwYu2XYvgeswH1Gp8aeV
Md/abDSHzLm4uRtFX3yA1oEEp8TAZjM7wqLUdMPU5KJF/2NtrNexH13K70zNn/LuoRm3WTElCmzb
opj+HYaYm/VP0Kd/glJ5mKzaq7X+KTIdT9ZHd0iyx0boXhBaXPfyfjQOQ7kGKbk1dqoBiGgSrstX
tFhdUjlVYqXVmc58V05lFDthRshXZvjWsGHLm1N0wJ6IeS+HnegpvMo86M+mL/ZNqbqN7Pwu9fJA
T+72/ga+5bJIxICNmRdU15dkO3ola9HQOfXZ9qVtJZeeLOxz2tbukJGCmYT0qSgkKDSr5NkMd/eN
33DJgFpnbVogUMRui6uH1HJhQcxVA6L5VJg/R2vlQr8xjzzkadFASZhWsaW7KFU5H+Spq890Lkoq
BfDpWU2fgzV8x41NAVIHnM5bQoSi5eVy1c2odVM31ecU/LucbkdYVVEruD9XN40QSpFTpc4H9OLS
SCNbUVqCtztPeu1VIezwFEL7tW6SmzP2HyvL/LccidbUO2YszsTOSiVP1v5U6nc7/G9W5p2dZTwQ
yFGV9tiZ2qPtQ64R1K4T78tkzVndqNrilymPqjA34zCXSU4p7+I+LlT2d0qdGIIDTZBpzRCaBfbg
OhBBQg6Y74msws9C2Pv7q3Z7Pv9jfbE10ihP+goxoTMM8J6m1S6IP2J92lrhubxvag4QF/fCzLJP
yzc9BDPc43KD5IMe+UWTNmwQU95plZTuJVVA+klhPu2VEv4sVZ51CbNnExDN9r71W9tTgy+DWj13
EpoJl9bBmBRKAWT/PNYfQMLvUhG701isWLnx8Jy7kICRvBH6g4y/NCMpedOpZtmcq0ihO6gSu0JT
d8gqPBpqt3MC6anMDtBYHB2z28STtjMM6XB/pDcgJvM3UJV8o4en0nD5DaoF5Yhi180ZetJvpf1s
gLpFSnM7OqmLnk3Hk7vMJVQbVFe1mtytlOpJmrRDWAc7YXxSwrXn+GzwauUJ3on7IHO54p8KCqR7
4expzpI07UeE4u3xRau/28EHRabbfmUNbq70O2tzjPbuTrbDWJVSIDxnqS1pLOoSdzTPmVqs7edb
R2d+kvzvqJZhRipLMbFmc259V88/OfbkturXfNVDXCc0WU6KmOSzNUjvlvGskEs97GgaPBOcQ7Wv
boPwCHGH2yj6djRWJu/2oP5jbLF3oqwwMiPAGOrvjvMtsD9TetNIvt3fo7d8wVxxo7Mc6Bzq1pdr
NFQFl+IwtueK+F/OfwrjqwDv1A97OfmkBo9J8fW+weuDOcOt5nezw3sfKaLFVR5pYlKNQCqISisv
6vNNY1RuBWIZZKojH5KnuKv2RhK5BnCBv23j+x/OzmxHbmPp1k9EgPNwS9bQs8SWWrZ1Q0i2xHkm
k8PTn4/6D7a7WEQRMmDYBgQoKpORkZERK9aCCHHpqi9jMkBg1PVwnT2FYZyWlDoy542EJWk6txXq
7+4pEHcoa5lPIV2CJ2z16cJuMuTZNHkn96/jfXjfmycrOCvSo5YJVIR30HJXp2xlbfnC705Zlkp9
OslGBdjIV4LeG/TYrdU9fOU1PnAxQ4a9gI35es7KUazCCZLAsSsfFfplTsCsvcyqH8ZQllzeGPrH
QUtAH/OQusvtojyrkiod7azXTs3UPXKR1S6VheEQLS3D2y51dS6XnwYkZnnVAipaF8anLEGYI0E2
to15zVTFSSOaZYY7tPKzFu4Yuy6/XFpbJz59bYRN32Itq5isgitUTzoP3QovLe1nuRRuQymoSyKX
s1tbyt3ttV4lwivrq88gdcOcdbNV+YYUwPVlzoEXW9VeR3Lx0It7AiugQ6hsExgMeEQufcomO7BF
wBrt/DxXd4lxJyQGgu5zGhvWzmnZtEUhbSFEVKDWWd0S8pyYZZRIlLOsCQGx2huDZ1s8tbJ8V5fJ
ZxC/e4+mzU/IfD9SECYZAjWty+Vp1ZT0zpjWvsFAOCOU/1jNp3pQjlWKktKhsZRjOw3d0sM4Mobt
3/6C1++oZXMRHOAWgUiQ3vKl9WKCuSVv+ISRDrt5+RNI9KHUu8+RUfpjIj0LC6XgIXw15z22tKs7
5ZflZWCA4TvqW6vUay7LXDHSsPa7Wj530LNI35rWOUMzdH97jVsxCaSAgtYGAigw6F0uMYkaeDUa
Hv5yhhZhWNuaF9kNvV+6Mzvn8fpAcJrBysNftNCWr4vXop+EbpdK7WdzNnujVZtkGd2eTtqGy1Au
+0X8xLuKps/qREhZZnIfWbUffW77xC1H2x2yM8yzU6R5ZnAa65Odv2TSl9sb+Ytl7fIkYhdHAa3P
ncJUwOVOjh36tUob8yxoVBr0ERmkMZLgxHIlnaEVUOm+mQnzrelwGBiUZ6gM3QLHZqpaFtkbaEGI
sMKmetX0aDw2hfx5ho3zbkLqyhvkIT/lUn2qA5ksRpdfSz2MntPJ0qDzyAY4CXRxihtbcSVLanY+
3FXmAcUGoz1Lw448/aphP8+1sLUs4kmvNcekiY5g008lzKsfqUf1qNK5ai+Ot7dzy1loDTomzHJ0
pNYJuQHmObXzivf37IB0lRmI7Wa53uky/aI8X3806GSB7tP5JvlfxRepaErILcrGV43HMMr+GKfW
A5y5cOZSZjh3VXIwJQdKneEgo0kXhvNLNDOng7yDHf+tmTlfkemS0quoC6bZh2pgGJZ+XVX/eXs/
rgOCBhKXCSuoqMlq13dZquUVHcy88fP00zw+hm8BAy/Kzrzn9fWMEe526txoalzxTtA3HWfHpnaj
Bh/rbn5KYuH1kf5AbfLgRDvDvdeRB2MMTABIZToeRu/L81IEDrP/aUMhx5I9Na3v5CQgSdkjnt40
Q/+FCcCler8uo0cdR0dt5cbvoLo4zKUdU7HX5DvGe/c4Jje3j8faIlEAvf/6IdtokIWMutL4rfoQ
OzLULHcImLtZ+EfY7Wze1pGkN8DgOvOTlOxXQS6O6zpMYGTx+1j6J18IniM3QkS+oYOtUFOVqz/k
eg9btmmUNgEzCQApmcS4/GLlXIYgnil8WP05CODwE7ELwU/paeQbuXVO+39uO/3WhnIl/X+DQDgv
DQaD2VX5LLGhUiB9Mpz6W6R0h6qpc9fKh4I5a83eaUdsmoTTmnIE4YDU6tJkY9VhkSyFgDq9148Z
Aa5TgEmfw3x3jmf5q9axByY2aCZhQFgc5tIUZOgKTR6e+NP4NSY59RL9pKbmQTHuI9s41fKr0+yR
2m+FVbBFPKvIGeEuXy3PjtROU8q69enu0tTvDsrvssvROWc+cxnsXUqa9F0vV4V+Z1noytiSM70m
xdexvctADjvRkYnDYxQWnh7tVS+u81JMQsXya5yYK3j5pu/eVbaUJvrUaK0fh8aD9WdS9mflNYPy
EWqAL7xFdq7DPXPLn78z14ZZbwWB3vpyO7kBDOuihvwiLb412rOiPlY8kG8fg02D9KTomwBhvkJm
ZGFpSX2ltJTzjfkU2qlNemGnZ+R08ztnGLtj2dFQCBCb2QkzW8GTVGapANCU4tV2uVS70RLInkx2
tu2XzClqT6GV5Icy7LLD7UVueeYykrAMgtMDWz8uRFSPUxPEnZ9NZX3sBrVwrZAgetvK1jX63sry
K959O02ZlVR2ks43s8CNE+OoR69h+KbDb/MfDHHnLBgSmPnWbQqzE4bTBX3nN3LtqVJ00MRbrPzR
OXuGNvYNVTRnGacAKQp45XJFceU0aWdFAm32ZD7KaV+8WEGY/m4zmlGtZSjHQHtqgQmuYpXIgiEK
BXTNhNw3MA3+HCHoZETn27u24W9Ue5YRESgRmNtcvTDzrHAarbI6X8SFSz/SZdc0ZY/aYyPGA85j
Dg2xEpxhPWAlZD2YnDjv/chEFlPqi8SrhvanAFR1yhnReaoGs90JGpsroyJDMkPdA0aty8+UJrmq
1FKEzfh7F33Q8hcp3nmBbPg2DyyaYjBtMV9ur0zA5teONsAav5VpfmSDoR6kCtRYjyLPoQX6suPi
G56n0R3n3UiXDNa/lU8Ah3AmNTJ6v2id+jR15gxvBcx0t11i62NxhmCEhEeJht/KJYxgtgIzHXoK
HNCuBM1TORue9qrU1cnOitfbxrYej4xQENJ+ocCYpbj8TG0l5CiMjcF30KR9ibrcODhSo/rMKhl3
Eg8vL6odyNJqST1lcqw+CNUUpyaFG+X2L9laNkB25v/IQxY2jssfUusJ/UcrGXylM4uzLgFYbZTx
YHbFZ9VMP0y4946HbpR7gQxRRmIQkokLeAYvTTpt1baOLgnfnGPuTpBwh0aJ45NTpR39rap86btC
PpBbSC/cN9VjHjq8rWUg1bIl7Ql0biSbF79mdfVIVCVGMZjCHzu5OmgIdh+F6UgedB7FYUy1+KGv
NKZc+rZ/UES4B8nYuHOBY5BMgLJcONBW5p26i8s8zwe/4KK1Gvur1T53uenN3c+5nu+iQN5TPt1c
8DuLq0DOmJKDbiMWswiJCvFX/ZYGzd0yZwDVkvU0RX/c9rCNcEHFkNlEykt099YXbgkUuAjMcvRn
GA4Lf3BGN5goUuxphG5EPp1iD0N/jLReT6RoljAMaKtHP4Extq+hnEjnh0L58/ZqNqzQvkNFGugq
Rab1M88GsNRk6jD5iKg8IWE7HkI9O0pdu8fJsBH1uG3RhQMTxrjcujInD104w9cz+4kwpQdouNtD
Xan1TuJ1bWVpbqOCSwTQ+O/qLNbmMNXw7wlfiksAZ42r7+FwrjcMCzTJeMuBGedpf3na6yiUwjDA
3dqpPjo1eGjLSjyE7/bCyvJIu3zmLIbIgWglk9utlVtT0lKhjN3gy9OzpEVPdQlV1py8Lh0k1a3m
v4roRzD8jRDzzv20tcIFgW9S3mQvjdWB0kIRKcyDjX4z1egxdkzflV5n/7zteBtfCiwupXeoAWCb
XKs9tEJCfRIhTF8OP1RV4vbz99sGriMRXwnoOH875PK8AC4/lCJE0phFKPuNVQ7HKpF1Xvvm+BHE
0qHIF70gtDOO42DkO5fhlmGb+hsPK5BE3AmXhq3WULJ0jmXQvjb0NCdzRD9E8kbZiwX96GyPKXTj
e9Hz40sxyEVNbt0ciu0gHXQRzX499q483JmpcMfpfHs3l4Oz8kYGAKhucYaX+YzVwUoppnBc89kv
p7u8/R5pOgLAH5aysFHumLoOsEzG87Cnmobm2RV73VQV46A5zQxY2z6NmXidB/MwoK9jSfP97VVt
OKGOdhSFUjYQ5s5VtkDlsrFjWci+yDPHs3o5OjRNXe0c5Y0PRA+G+T6oDXhvr+loAiuD5N0ZZT/M
B6/I/DmsPWuPuGVx59UHAmwLPSI+Dw/NWg0xjRupCyRN9uv8OM2oWSPGHmaoYZ41Dcq7PDiq8rfb
u7fxocB6wbYLLw1EG2uaQfCtQZoakuz3o4GQQptDvpgMs5ua9X2XOvLOx9pwQRp1UPpATwN7+3rS
OlBqXa/NWvHzl8YovNqyToHyaAMvGYu9EfUtW7BIqAYhkGf8GghR9qpTtYGp+NSM43g8tGPsxWn0
oVIfh0+3d/Ga2oNJdaZ0oU7WEZqld3UZL7RJ6ZMma1W/kvRzMD5HUgjlU+OasJpV8vepdWH8hdlA
OelF+ZyJ4ChHxXEeqvs+Ul6qUJzkwPnj9o/aiGHvf9Oa/6w3GDgrx0r10yo+zvFhDE6S+dDp59x+
6/Vu54BsNAyXyheFL1CkfN31XNMY2TOtu1T2JfMuC3M30D7HTXaAjsfKX1LpjUYe002n22vcOPxc
D8iBLGJn19KOcdnoQ2cVit/lU+QOlhgZMwu0nWi24UkXVpZD9K5yYuW6sOY2UfxlXaXB8IbSQZE/
e6E6uVqyA5XYsrZoRRIIeJQwlHNpLacaFaW1UPwWPWF4x9XgmVG6sTvk7Y6HbBz+5cmzaChTYDbW
lQ3VSCs5CHXFjxvraCQihV05EVDSgigssr2i74Y/UtVQiTYo8Gpcdpfrqo2hGIwpUHxnaA+BGb4w
aJ4YnxXxVZFQpxn8266x8aYjtWN8AWYq+nbUhy7tDY2VZkVGZ1yl1lWLz3P5Uys6r1Cme8M4jqV0
sgOYPdMnJ3WeRDDuOM016x3xbelToKG0JLPrKyOxusy0w5rzl/8zJeEfE2xfUL3fS535UFmaOwE9
SRvtTOZ0ShT5WztOXmiK+7r0Ybh6i0/RU/XKlObtbbke81p+lkG859wsOfAqVPUZYha1xbu+7JqD
lmFT/9jYvjKcMvuvJImOEcVWWirpj95xkfAWDajZ7E1A/9nKP2CjfUoYZwmcvR+2FUD4YWAugZM5
MIusvldWQHcPTIj94l0xoUWRhNMhiSvXsvpj2NvupMNMkE3ndlelZSOMWKQqlGAXWXfIvC5dRamH
TO/sQfX7Hs04IYkaoLC0p1iyddwYMoHNBJaCZY7s0sowGEoBKEb19frLOCQHo52pMminoNij+dkI
IcvfD04XxNF1LG6TWItQ2Vb9YtYOaR4eQDTAURG6MawRlX287VLb1siSbZWUmXfo5brycNQY1OfD
5YltnWojdo4h03CnEQ46d6Sa8FMaouL3MwkE2GCgoY30Cwh9aTQ2zTSyrEmlMf/FKKwDaNVjLz0P
XX82i72CzAaujNuF1yLp8/LeWc/Q603Ud4i+qr4izccSAage8gMz1I6zPB0YPvYCs7oz45cw/uZU
yUM//FMpd4PG7Pw07BzgLS+iZsE0L09j5txWuz2ag1LP6qz69nTvtH8M4nNifZr2qLo3rehUEywg
T9w4qyihiMmxxg5GUTnJPipifNaavDwbdvc9cMw9wMM1BJmYtExrwBVFy+BqDGUyk7xMiVh+3lKU
bs5OegIFfDLa9GGU209h/FqIvyvn2PW6OzvyUc26Q5Zb/L91sOo9PuSNtXNC9eU1IfNqX4vxzMUw
FkmR6X6Zn51xgN0id43xMwQst8/NNZYfLNB7Q6tNDgNDK7IxxZD+KA1gKcL0MPWooTrjk1aknyb7
FS6ARrkvVKQ35uxL3ko7OjIb7xqmNEk0uJd53awfnokl5grwmu7PRRAe464Ud0HSyF6pg+6+vdyN
IPve1BrGgRJnLNfJqPt5KT9JY/Y5hf7rtomtL7eMCoDpAhTIu3MVFGAbrvJY13256IzXVqX7mg+l
dD8ic3rS9wv0W/b4hBR5eBUyM7eyV6AOYwycHl9MxbExuoNpvVWGfgi7nR7U1t69N7T8kHcZqNLL
aUI8YO9qWBWK2B1s//bWbTkCRx08HBEO4PjyC95ZsPsmE6PaGj59mhr9Tguo7A7EZuuYU5v/18Zq
uxC0qCw5bwwMjMep8qL23pHSRyVoT5N8X6kgVOfqxckO/fjRMcRD33yo+rdBPjXMINxe7taXe/9T
VhsqLwy2ORgDbsjsWKqtt2xqDH+9s3frb24slxSJPFTUILouN3Yy2ok3IxubZZDYFChsvanJTsl0
K9elxkxWRxN5GU9fGXHMumbW2DL8IO+yzE2VljyzMqg6Wo04lIEWPqmKeBV6bmUgnON7LWAMoeyt
6snWoz1o+ebmcjEz7Qe1JgjzyyXDhhRMNRRafqnqrjU/BtHHLEi8/7a17+ysqnRxD1BLFo7hN2nl
5slXHRYuIe0kGltHj67i/xazOhhlHxZh1GCEhbT634O9B/Td2i12Cn0pyEGZXFzdAoEDakR2GtOP
nL8bZQbw99es9bz2fv62y9Mb+BUWYUqjpHr5VQKIWUSsF9iJoElpkUw4ovLUHMs0rp8Zs9lb11ZR
ZKky0l5hYg2s1urzWFXbNYkcm/4g/6W2MPhbL9bwWLTFSxaFngn7YTqZH2PznJhublh3dncv3vQU
4o9jscfqubHJSOf932WLxt66tNbr5ZwU8Av5Aa+evHyVmuBgNS/OtIe833CXC0Mr3++b3q7ALOAu
ZujSTIS/9fevbByFYscym08muCp4pvSk5TlYvqM6ulVCObr1jeD1trNsRC2chDci9RwgMOvOBWSV
nR1UvQl9w5mesBtHr9DI7gThjZazQceZvFqmh2BecZeJqouMide7X2fJ9DQYwZsEic1B1CCLrKyQ
oTN2IqhQdaO6V4Rtn9M5hfcVAFB6+v31UgYBG0HwXEB+l4dDAyk5lSKzfMV5swyEM81T/V+6MoA7
GOuBs2Fh5Vjff/EwDrXVWRSR7yEx0dTHoN3B8G35+XsT63X0YZUqJSYcjZpRpHzrqz/7DMS+sgMf
3jO0PArf5QuREo2MANSWrzV/pZF9mMVb2Pui3+s57tlZ32xSYMp232OnvZ8H41MeTi9VHP8Q8k6K
teXx73duFYaNws5EE5QWHs+A3ui2kQ1j/8//4Gb/esA6B46HIQuUsrL8RKaviVCViB/y4HDbyLIl
l20Eqnl0G0npaUrgzpefxuq7wMwmh0Ib+mZHIpLqmemkHZtydrwYLHsUh9FdZHd7Fb7rLVxm/EFB
wvpCMrqueM1al/WoS2g+6npelHywaHIiXPj7q2MgD2ZM0m4o21bhT0tGzQr0RvPt4ZsFGGugth4/
pcF9NxxFuQeau65t8Pjh7mICGbp+MqvLvZTbphaWOmo+3UBGyJL4qPZZe9Rj61BBhD13Yqf6e+3v
GCTe8s/yOlxrBjrj2NCAUTR/GI9J7zfA7IvsIXT2FDWv76nFDu0RWuBUo9Z8yFoIuWJJp8tvQNt4
PAFtVwuVPdj09mr+tbI6VFU8GADpVQ02D+Ea7XkpnI8hPDLTTjjacj36mnShIa+irLm6drM2r5ME
YiBfl2QvL3s3Lg03MHesbC/nXyurjCYc69rIO5ZDO+g0pC+NhtCA0ri1uZPQ7y1n5eRSxJu9ZGjc
x/vcvniN6i+29fX2QdryAHMhHOfxz423zgfnaY6NTuMgIQ2tPyZ5LD4sTB07faGtYMRLnAFznsmk
CKsPUzr9kKlzp/u988kOPxjMHr460JlUqvgUSlrtxuo47qTsW4cWJrPl7UEsktc4Fa2u+kSgKuDD
t3i0mx8QT8059KFiOiBoebq9jVs+8d7YKkLYwdhmSSXhE+pzFf+lV/cRyuXGjkNsLQmu/uUFCVEO
VbnLOCSJrpuRm9N9dUi+GONxdlBPe1LM6K6jjXB7RVu2fhXgEZRhNmj9ybSsjntikM4UWSy+mmXu
hto/eSeOSbWzdxsuiOuBEyDPlCGLX47BuyRC1cNJt8fE9MNgbu6HDNmQJEub31/PEuUYGAG1RKhb
ndqG0bCmD1PSrqIH5CUMXyiNV5oQQEpB8t2Iwz9vb+CGSwB8hqBl6QZT7V99LGPWUxPUq+VXnD6Y
WnLDs2rjMaPV7hmTfPcfrAFi+0XvSh1v5YBdOkDt2WJt6gzok0RIp/KAiMHYe6M6299NIBF7+hzL
ClYpxkIliZAShEkctFVc7/tYm/SZW0qqGV7WvDl3peI+KeyXMkg+NOFen3cjHqpEESC+jGjB07ha
Y40Iu5O3huYHynAwy295NHrzuAdU3vxu76ysvluhdXNdl8QNdb7ThOIWfcjUuID4Y+ce2VvOavsS
eUyNhAkcX9Hn/pQr5TdzyGh0BfWeMtnGIxxsB58KKgFivCKvd04borJPQh1a3fGsz740xR/rUDwW
1Eqy7sXRPHUq3Tot7hpbwL35QUOqMfTQqprzzDPqWtt59C1ru3IdxlWY6FvYT9djh4WaN3JQBRrY
y+fOCX5OmerFL5F5ngO/aql3p0P4H04I8IClWQShC/xml2EG+ghmi/KKEpymupZcnET6KZ9+RJCZ
3D6KG9+VAg6kUwuDJsWWJd69i2fov1pyJ1HKmaQXW/LpGAhz5/W/4aMXJpaf8M5EMk9V0modr/95
js92Yd5T+BOHIIFKgGhT7qxoI0IvyNUFqwPBOLf4pblQDPCj2AH3ThmHjw7ldVcrgj0enK19UxXK
9hZ0L8ST1Xmw0XyJO5EaftglZPMJTWfoIXY59TcuNlodZNUL+mBRmLlcTGuSxE+ioMatHxPm57MC
Pg+ppJn3Jo/N+bYvbPj5AttnHBpYEE2t1c7lAGUzPaPCHDjizNCQN4hD13wvprc2i04yGuvpl/9g
8RcF/CJjAang5fIqZwiFXmJxCtU3LYrShz7X3tqmszymI7iDsji6F5MkMQoKh+xt41t+CWsJ9X02
GH2ZlfGa5CWQpY4zhuBrrn4d+8jNgtZLHf+2oc2PyMwPils8y5jKvlylydCXqc9U8qQuO3byj077
ZjWvXT+chmFnQzcgCSbnmMo9LgMy01wdts62kkxJKbXZYjolQ/0Wmi1Saj/KIveoXXmtNJ7bMPhI
v33n3G1tJ5102rzokDNSuxpW7MFPhqUzw0RkFohlo+WoDoFndM4HW4l/3t7Raw1WFJfeG1t9uw5N
SebtoT0y4bmM0UAxZfmYG1n1ZAnF+VsBvHkXa7H50UnFg8jn6llq+/TrhK7aKVLsuXcDUtfQa1N1
D8S2uQ+0YlX6w0BK1z6dRIMyjHaGFktd/j11X9Wwhykg/5oHu93YZZWri4maBUgoqJcRU1yPrSVB
Xf9fZC0nhA3mg6QcgsK66zq4IBU3KmoXWuEf3ZifVOXb7S+wFf+IfjJodxMA/1oOprPndgJzY/l2
+RJG0ICrD//luadBKAREj1YlJfBVIpAZWUdFlfpWkD+WgBH7vbnszdNC1GFCDlEgkAPLt3x3NU1K
kdujQDdHlsIzWOP7zEGzxJa8FPL3OvSaUb6Pm8FLYLu8vX9bXsLsFzk31Gh8ulVgp6jGC3M5LWVw
ZN7ioLSW2+kPUDPsRLklaK995J2hX1vwbolOJqRUwNjmmxEsCcJTjCdJoXIiwYSHZrKj7VSDthwD
PARALWjAF2jp5Zb2WjPZSuWYflUZruyUTMAGbtr8h8IdlGH/M7Oe/Fa6WRuSGTNRY9kf8lYZ7sZh
/Bumop1LcSudgDubGUDSebAPq0gjwRhTUyW0/M4K3bxLvKHJTr/vC8ycgj3nqQyDjXq5ZdOsMUw7
h5wlCezk0HpAZXIV3opC+v0YjbvRvWBEjY+zBqxN1RhJpHumb8lfBhKjuXkMFHcu9qSANm68Czsr
Jwi6ce7zhBVlzb1lv9qwNvVWfrBUf7L6nXLNhsP9a4txotW94ww9+j+Lw8md5qrjnWSjCK7f/fYn
gsljwaXxoGPCYrWgeYqEA+PFr0ABq5BWwKQezY2nNAClG9XaYzXe8DqgTAruRv+T+YdVKuZ0ih3Y
Ki/kuvu7VEwgoJ9uL2hz194ZWC0oCedZDuitI6v3V5q9tFrEJXV/28ZGjGMR9PepK8Awu67qp3Bf
t9VUWL7R3SvGz2p+QlehTZ2dCLf81FWEuzCzCuK60BSp6VlKZsbB0WjK9OzkFG+LUom9tp2+9WVv
3Ndm6XyKsmon3G00BIHRMHtIwZBVXinRa04fBXMx2r6RtJ4qprtCuPr8xtPAtbXmLoo+qfm33gDI
sKcBtAGhuDS9Ck1qLdVzbGFaw6aidQ9NM5+VKD0wGjb8XeiZFwbjMdT0u8JBpifIdip822tH7ovO
IBw0UKlcBq4hTWS1FqkNlr089WP4MGXRA6/VY0drVA8eVTN6TJYxq8QuX8v0z9vutXVGuGTIfaiZ
LlPNl9brTE9RRJxsXxXIBWeZmnqxLO8lWRv3Jz0bZ5GHge4bzO2lFSYEsjKvgRsvHARj81dSZqcB
sowEnqf4NPQ/by9qK7OlAgyZIrkVMwLrF5+RmKk0BjLwZjCw46fUPpQlEoJ34N7vYFc9dGZzmO3P
khjfqtptkEMTzl4FfCt8g+sA+sOjzOEqv1xzaiAHG04UOaXBPA6OuAvJrvvwWJnmfbg3O70VJcBS
8gDDIo3mVSSy+tpM24GOejZWw8ku6OhkrWbc52plnlQ737ubtiIf7z0gHlQBl5nKy8VNkxRKyP/y
TnHAOshGpblURRGeS9SddsXmylCH5TW0oB6M1c1kiww9WMHKJtHdda0FFnwoFbcOn6LY3LmgNkDy
uOc7Y6uzaHQAm1pSTX9UYiNxhykz7yqjtFMX4Eh5mOVZQH2itwctjMujMuZHQ01KV+vQqQ1K2S1m
4KuDBsXCEFjKR7ut6uOY1doDaX5xJ01JgqJfu5MFbx3hZWvoDcmwh61J5iJaXnKTm6ApyulN1tR7
dmsnQG+bIONx4PVY5m4uP3ca1cVEt9T048z8USn110me9lg9ts7L0kcGZr1QZa4HidQwbceuM9h7
Y/Bol59p/z+OduCFSnPu1Gin77/lV1QFl9cDLQikji+XBBVWHpeQwPhzPijPhpbR7pic4ayr0fQ9
G0fh345Jm/agd1ukoLnjnFU4cPqpNYVD1hhppmtM8yluS7ctn1unON22tPWxOC9M9bEwcq2VE+cS
VE+gX8lPhRWfwNkIzzTrPUbyzfWQbWsLWJzR8FUEqFpjKs1qyX2K4Zyq5X0nVG+ueB5lzk4KtLmg
d6ZWeZxtxLEymjRyIBgVhxjGHNfOzT2KlK2QRpbIg8gALWes33jq0rAOoxgITQCzkGQiBxJZszjZ
TrD3VtkztfpCoEEEfakl2y7N85CbttvHyMlk47yToG69zZnbZxiSLgBUAWs29aDqxtTUE15FxcdE
/JQssMrZORtPsZW6iLUenfhjuAdE2XQNKqB0LMlb0YJeHS3FqRMnwahRlQ95v8wZlR/1SH80zPb1
P/g61/zCr7vI4axcI6qDYRIZcCRZz160iKaKXO5cClur4dlKVgpWjWHP1dXaZaHZOPlo+aLu7gen
OSVB+KWK5Cc06b7fXs1WCHxnylxtXDbYaT3bmEr19sEwf8TaH2pfnxwGT5J8x9bWsmDWgm6ahx/z
q8ufvytpMKyrVEpOlFD7/CmOH9SQ0bSx9iQQIbdXtWGJUvgyUkL6R/63shQiVArhPRl2Vc2Fxwvi
T4XJVLuDLtx26r2X7MYeknVRiaIkxVdbl06A1WqT1kSOP7bxuZgdbm04YL1JKr0x7X/kWpDtOMhG
eELReSGj0qgi6uuLqwBDVPdj6fiGmf2o4zz28lFyvNubuBEyGGnkbqSNxf34K+N997lyhcvRjnvH
V8DKu3Kihm5rxp8r3TjfNrS1fxRq4H8B+wzn4coHAyeq50hrnEVXuS0enEY6mRjLSkSGtT9u29pc
lEMReiF5598rzyCzrCanmRw/7F9BuxTKc9rvZC5bzsc74H8mluW+27c0iWJG+wX75uge5d8TWsWQ
SRSHeNjjrNvaOXL6JQ2nbkemeGlKHeO8HmpWI6zvItEeyrcma9y5+kau8x+OFA1rGk2Q1FP8XH2k
AXVvSFhlx7fip6Z9VOun8Q9T/uf219koCcB9BlM8sQAcxbqixsCm1NoMMfjD8LWNvyj6W+4chha1
kfCDqqcwEu18q80NfGdwlSIJYzDsUJ0d8BPodprZUVb+TOePjA2Jut05tFuuB2UYCSCAu2uyqVLI
ymQEhuObut8On0X5caj3ZuO3fI80bPFsGQj6Wsp+NqHWzeGR84U6ePANGSXKovpPVf12+0NtrYXR
6gXy6fAEXJO7FXHWdkqrOH4QdekB6FUFjaacPxdqcb5taXNFjKiTVkLQwlzkpYuHHTXoWQ/wO+2L
rCtuGb/mDhntjiNszFCDCqcjQs1Lpfl8Fe3yDolcWQ7gKDaSE0tv722la71Gh7iuq6PiScmSPyDU
a45UG2ZvsAbpoSit4tznivQhmRRx0OdoPueRJh81kQIz0CDjUdH4dDtDMY+392VJM1bVs1/dT0Yz
mYY11sifWremsWOqwmcw5Tlowo+F9FQEnzIhzgbF+8n567a9rbzuvcE1yYMssRDFCAI/MtR/nECx
3IWjsuFtSaPWjVOF5C6A1yN1G33v5bTlboAclr4EhaMrd7PnLJ1SzXb8ePgGo5Mrdd/tau81uOVp
cBUuYGbSSLqAl55mDZmtxV0S+PlkZQvBf3pWUu2vDq1el9p7tRNQN0IPLKMLcyXswjB3LT/n3TWh
DNBHdBFH1TBe1fhn3aODGr+aEXxDyY6vbIRV8tWlqYmfwPq4it1ONYM8qzLJZ+j9oJfJOconTxFP
k2BoJPH0FG3Ocu/C2PhmpK4skSYdg+7rEFE3EuT9ky75yaCeBeDioFBPTrqztGsrC1SEkhc30i8R
zstdDJXaGMeKj6Y6Lfozuqs5wlX1nYrQdb51aWX1eqr0QHFoSwe+WQxeoJeHaG8w+dr5Fgt0k2Bi
p6S2zlgDeYGlDEWAgBzT3H9CBHqQuudcfLx9ire3618zi1O+c7p+kPNAi0t8vJCax9jR5wclKO7K
gvHm25au3ZvSMn0X3oFwj+Phl5byuOWyE6qzgOfzwPZk+WTRuE/axE21nZt1o6BtQVuJLUZqGERY
s3c12tjlSlXxfbpT3n+QJ+EZ+tM05J6Uncz0Y6Z+DgfplDnlTiFs49pYLC9Mlr+oLtZwQVLJqq0M
vlvZfleSt0ZzC2t2q/xUmWdVe52jU1sD5IjtD8HHojnJ0lGyGLr+IEfpn3pgf27yvTmC68POL2Iz
ZKiM2f71eG0UCEOLqR0Ct/9aiNGNTU+UD4Ts8U3tIy/c+c4bR4Muzi9hPZC8nMHL70zRounI5gI/
zAgljYCEF9aOPe3UDb9dUkJ4RBhpgcR7+fN3fjtIcjgPQ8s2o4gcpEfSD4SRv9x22Y2dAyBMRCaP
MEBILEt9Z6S04nSQJMLkXI8np/Uy8SUCP8V9U02Hafo7t/65bXDjTkV0ibqZRSsKlqp1rUTRBr0r
ukbyrbIdm2MtKYsaLCBmZK3nbvyOvH2iuiBx888SBe/eqwFWIdHUds7vdy4XB4avbSnpo2q0WrzR
ihrVaUPyldygG1fX30b01HeelBs8BFhZQjVvFRolV6+ISYzOVGos2M5cVc3vdas4MLDqapPtOd0p
K45t92xr6QfApKf+/5H2pT1y8sDWvwiJffkK9Dpbhp6ZLF9QJpOAjQGzGvj172H0XqXbzW2U5ypK
MlKkFLbL5VpOnVKApBeb25u+pEpglQTmFQh8MCZKC+X1mFmx5yjPCv/WuF+MsQA94j87rQgv0SFi
IxWKGSxyXDaJThOTlicRTcAfbocZf/AmGnTZilO2tJZzOZKRdTBHtmltlkQpBTRkrI7V3IbAV8zr
gim/WI30aJCpahLLzrAaOiFLeZyZGyzbLzCOr1/buUUNcWYWbJhxpNfkdtBqQEsFpnUn0VR+Z8aG
mSHV3D2m9H2xzEPKWUjrLxar/OEZpAuHbqjWECoLL7EF5lE4m8h5YD6HZNCEYullPJlJNIfvigFm
NePRYelutfNmydxgPBdwWEBLzy7Mpbnx8sJ1UlKnUftlJMeG/B7qu5ZjBlzyE3QEsUrWyr6zm3cZ
MoBh969A2Q0sJqs2a7VNo8K2MX73d6XQTTEvMMa4WvW+1DB+iUSc0WbF1b2OVSAYyR2MtUHkC//6
cqVz4t7pJgjOar7NXAvv4VeBOsRoIin84GJ+0O0rvnSE5/KkmLFscxhIp0kjr9P8ZnyestjHWNlx
FbW5dDPw9iE0hfnGD9LCKks3hqYQaaRne2v8ypu71P4l3NKvnXuACeDzlMmD3sx9Vdr0YyhOjQJi
rn5HqhWDs2QIzj9EWrFDUhVoVT2N6v6OJT8a/S0dVtRnWQQmZs0juhxdn//97HVkHh2mVDfSiENP
2lgP1Kz0234tdbukK0gQg8ICcQo6TaSVDJ1uUM8GD0+bhlr5Y+DVm5bvadQ67c/Mffl3RTkXJt11
TIWqM9G6Kfw0F/6EeZdpX9AFrjdrrKtLGnkuSHp0qlxD6bpx0oiQLOTjbw2cd2ajIa5cY3KX9w8g
cLw7M+4S8bCH47o8JqfFbTZiUJpXxcaj6rbRQl5tAUgJ02njxStPw5XnLYuT3oZOMymQ7pl4NmGp
kfTWi1BL3yfnV2JHuq2F7vgxkq1FVkqp8sVD0RkN9PAHP9sFMLX3cpU6t4hlxYb6PNXVlikm9U1X
RPWg5EHZZIeWqH9ua8qSQLjVCKHn0gWg2pcCc62uezvLNWCiPL8qQDypvjlt5scWCXqSrBiwJWnw
qpGDmElg8cJfStNF6YCYgGvPQ0aKwGqc97hQt3Htfuv6EQNYzDXvT36LHFzruZcEBOII1gFjuRSI
GWBlwwFufZ7ULACX+H1hTG+qUh7RrhtgFMsXo4o3bbU2B2g+pvMXSRIrV59G4iT2mEEsspl/vDQL
PLV5u31wayIkE03Rdop4Io2fRaYfc9ZuUWrY3BYhW8a5fgaIIRKDuEZox5NOq+ZJyjuHJJGX5NvJ
8cChq+1J/fW2lOsjupQy68yZ/QW9POljBp9SHcDujrmBheEFuXZiLDukCD5b7wElgNNtoWtLm63N
mVBG8ljvWwg1OrSVJIASlaAx11Zu87xBl2qApc1sncARARvhSPmpMTMnPliQYhaNb9TgO25EILoj
o2t1/cX1gL0efH5I8QG6e7keYRXd0PAiiSzQFRYemp6rcPWlvArroBDI4syFW1wopCwlKZXCVdcc
jCQSgwMoY6L4jYPOHPal2RZZ+tkQlGk2C9FQ+Xz7vK61HZKhXnAokZAA/9Xl+kClajZF52EnUz2H
24GpEQM1ne1tKQu7iEAR/hy8ALRmyqk9uzAT0B3H8K/04oAGQ7/VkkNmr5B4LWjFhRTpWiVKqmcp
ioOR5roYpPvK7WPa8q1SrfS5XYUc83EhM4qQA9E/Iv95uWdKPhicGmYOl8OIf2ZdvnVBMmIVz3z4
U9WPefOjUzV/tA5iABS23zX5v3YNf8pH+g8gHWwqWgsu5QPACIxTUhC8X1qYWiQshtfxBFTkml+8
dG4z6nLGQ4LwQabg1pPcbbwUPj6Np13ROw9qr+wd88tt7Vg6N3RmuMj8okSNDNTlcgbAQlyWDiTS
LIK2Zwe0wk+NCmgbX0m+LQpyVYQVaLVDB5NknDCypXY6dySR5e4aZh8GdZOqPHCGeCVtsXSrMOQU
iUxwgcykPdKKkirJil4lUWykP+Ikz3xNBYHi7W27cqVmGnbrs7qB3YMWSi8VOvgKpSh4FuXdaz4+
gzEtnLT2wMytm5Vbt06CCQSUCC7WgNifKY9L+ztD7PALU3g/b/Tl+vRuVN3EMGg0D3K3wBw3uTvV
RvvZ06BM+8ohO4cHHbkznWartlVYs281NdfWf32cAOrPcTcKcJ+ac/kVhSm4Qp2ERUkOJOnBKw9Z
HA1dd0/6bA8qzgxIDvLoZHznpjuvGJ68dF+C4xZGYeW8r+/JPJoHJIuYpQEtljlYa5OgObwf82hk
vwz+4fWbSqwYHdnDw2GjvXwGjADjg8FOks1JU2aVel3mUWxZvlLdcV/DmDvrgSLbeFuvlhYD7itU
7TFmHjVUKcYZadzmnajySHTDQcR7uwQrmrnGXbdwePNK4KqiUAvkl/Tw1FNbgyxZy6MUI6RNJGl1
9q7G1Zd8/Li9nIXHFeS/2LA56kaAKCcTHMLVZIz1PAILfkAw6ab71hbo482OZdcE2kgD24SDFK9h
La44JecjOxcsRaZTYrujQiHY5lEqKr8vX4l55IO5YzkPsl4JOf7KAnAtGzDd3fgHbpnd7Fovur0F
coj3+SFIFs/cS8B+GNKJgvMACLfJzqOq7/yEJn4iXkpxsHF5TQf8evmKBi3K+/RtAfAEdktauJMy
10HAj+ugja8mb83aZ7yog7wa7IMwNIquxYJtaWn2+9srXbolCLi8meICj7SMtWNlrwxo1AYrjdkd
bQYv1wldNSSu+XVQhhVhS2YQVBMenpI5nQMyg0sDVDGrrmrMHcJNyfHco+L8ZFJOwo7HIVUED/KW
tFsrNzGyy0uVXek67D6uRH3QyjzdJ+2Yhe5QsBVowtL2o8I0ExbjUcWUn8vPEmjXKMaKF1HtFfdm
bL3mNjsYLD6MPH6siqeaKmtV1UVdd9AZgu5qhDYoq13KtLQmHTpiF5GjPQ7fUrHrDVjfodqhelUl
u75K/bL/YjtHXWv8uT6evbEjXyO8md9V6V1CLQLI7HmKB3AOkqKXIEt3k7goozoB2n8yKnej9XT8
D9Yek2PseeAURi9+tuucuX+GhVHikwopKZ5Yon9gNo65coSfqiOtBCmLeXTqjNcDUutyPxvR6gKJ
hSKaVM9HPttUvmHEivhl7twRAx54aMZ7PVV9jNut7SNjP0GQIe5icJvlf8byW/GIls9p2Ih2JxBR
WPq2U/1/LdjDrGADMFgEIDx0BZnSNW+VjhaDho4fm467sW0+uAnCqbRey/Bd9T99Cvokb8NPoAuR
FHrKrU4rzL5AUGlixjB3Q0LVACjATWcd1XdO3jgKcNwKsjhUVuujCy8Vym3o0AExyCx9/vez48Y8
7EkUKTKyKsgK3MdJPCraMSM/b1uuhVcX6Gd48x6ycfMgpEspxPayEZAgXNpYgSOf+W2VhTRd8+g/
03mSYiFJOgeZaEJFs5PkNKqFFytKiouaTPuGp76SPPXIOjceGMuzjaAPNd/RSSBCKwPPjQqybZKf
4MDALPDcJ+6RvhLylAzbdgg03vnMG3aFe48JkEdFrLjrC7cZnj/ykmg9h3slE0uRVjgZjG4RsRKE
BpaLdo6OZ8OKG7l0vACCoLUe03TRazF/xdnxcm+Yht42i6gSPxMMlyeg6ysnEHn+uX3A1+kYQFpm
jicAtMH4Ivfwq5ja5WYtK6PKOXmAiJHmD0ZrBSNQKN67YM8itlee4YXH8EKiZJPp0DKaIukeuSAT
qYqwokXIsz96lYe9sjbWbfGSgqAAYEXgCIFQkhRYS43cmExRRuMY0FLgqN5K54vXNJh51QYJsd+y
7lD3JmJy87kiK7H/UjCE934mKID1BxZUthEMcBukGeBpldwHTb6vkvQhdvtt5ShfBB9/FCWmHHX9
Sz40fjw108qjsKSsuFXIv6ICCAdEMtjpSOI+HRmPCjVWtk1bFV/HRlFXQuUFKTMdGahvEWzgqZNu
r2enjLIq49FQNc5GuNNwyGmtrTg2C6qKqB+uDSJXFy6ctJeNYlee05s86sxvLHkkhbKLVW2vEQ1T
R53AEagd9/+ImIJtBRIHkCbghfHk2dI1rKvSrjutrKI8a10wMJdG0PfmGufUwpWAAGgHuu+RjPoc
pnF22dmUFomiNFWEpusXlW1I0u+dRATE/p1XK+ZrwaJfyJLeDW5StyoR/UbWiMLXZN6lzXi0PLGi
+deHBaVXkRIC9B4IHhk3ZWHYIGmqoo5Uc9t1g7E39crc1gM9UsofdVL/aFtV3zpuutZ1cu1nQjIY
z2ZHCEhYGbTAcBFGjG6oozE/lhQBjPeITIdCs9DwIjVea4O+3s9ZHGrfc68Qsr6yhvQ6wC2OXUe5
HTb9nVI+AmawYjIXNhNfDHwMonnUUeSOsRqyNY8VbaSJ6g4Ymye3+ZGRO0KRT7HdHyXZGKvuzfWd
9j6HXMFtRryI5ozLB0jUQq+chrbYMm5tR0Hn4dfAgN1+fhZ2Dw2E83Qf9PbNiYRLKb1dF0xjdhfV
zi8FswWsErT0327LWNo9IMlB9T+T7+HNvpThiawiDre6iBpaqBJMC0H2+tg3LDhiiNmfjGPynNns
bgtdyMaCuRqjwgD0RXiP35dSS1HYTZa1bWTlxlPZegBEGQevT3yUHarUup8I8bOMfuuyNLRjEvb0
kbJmxTAvZBnmr5inEs9FRsQel1+RT4zQuCvbCLS4oT1s8FD6Hds043fTeNQU1S/LPqgA1l1Z/cK5
Xsidz+TMomEQYyUEJhlF3R/hhq7pZ0rEQQQwhdZj+uZsxnQzoC5i+F4ROGthysKre7Fqmbs+TyYL
jy6kq0T9WfcfQuySxPQHrdnAio/NHgQd6KsPTTy6txd+bcnnOglmDAEBi3BTZl8agMVxaF9DcvFh
WQddHDKOWlrnT02zuS3qM3136TNfytIv9xi0VlmGCAAaNvM87Hj81JpvhUAHJhiQQQs4VorP378b
4qloEuQb7nPvF8pftdgMK2q2tmopwDVHVJSbpG8jPe0PmAeGGT07Zv3Mdfd+NMmKsIVYYV43Ur0w
S9hPOQgFA68D4qS8jbjN9A/XEOoR2Rxv9KdSrf90UyfqgIxxO20y9KV2vhtTVTtkdV2UW7MX3WaK
ac6/VC1KMElume9NQTnzycCcU5kXOkdPaSaszWTr5Nmktd6E4CfNlJ2mMp7v0tLq1MPQ2NS4c5Ui
fSKGKNboQhfNBxIlyNSBRhspE8loEWCBMe9zaqP2G6bdmX7yrG/y7G4Yfk3qnlad7xzqKsy0FX/x
OuzA3kLaDFtDyV4e4+tyQbMuHXFvSccCbsex3+lFvh+cuP/q5HESrSixCiW9UuIzgbLqZEVZeyAo
iOhQ+Tmp9joAGI5+yJwybJGSy4e33JwCZa1tYeF5Q3oesGL8ifSjTPuAa8JcrultRHLdCLIkE77V
T2sTnJbMIDCxsL/g0UR4JT0CitXWreqwLqryu5Z8j/Xf+j/PCALKEFmAvzIkE+/EiaMm4JGPbOub
2kcVO/b1RmzK6l6gcbO5AwKiebX97k5vHurqZ0LYbuUMZ12Uz/D8CyRjX+hiSjqRdXCSj2nSPdQN
ZujVv9MMHXab9s412rtadC9tttaxunSISIBAXec2RTAsXFpAnja6p9RVFymTq55KCu8B2N/49fb6
FqUgokeaeh6Y7EnLQ3d7ginQdRdZVqkemF5XBwt9aSu4NH3WdHkX0TSKxm8w+WA4s7SY1OjbjhO9
iwRB05ZFhgzMbEP3wxR2Gk6cdve8VqYn9Lw4QWpoxZ1hx8iLaC5m5hEHA2unpA0R46uP6M6jqFjm
7oENBQblppPYNgo6uUw9rt6qzGOPpTp1e5GQNdT+tcMBqPCMeEWuG5XgK2LSEaGA2RC3j3KFpx9G
xdKgELX2pRSJdj81GJ4M+iqG7k4Q16KXnk/tUQNj26/bR3Z17/AVCDuQpgRBIJj7pCCnM5y+GSkT
kZkZB4J26TpNDm27RnxwpRmzGOgFclYGhjbJpU4lHQGZ0TuBq2exb4nb2kPASwG09O3lXFnlTzlI
t4KLcE7WSEbSUIosEWMtogosuiEz8j9FD9Ydk42g7CdleFva4uaBn+Z/pM2rPvPddOpaRQIHIrK9
Ig48mymbiYG/s0biYPtfRKEoMrfDIWUtvXJFVtVDXDUiQoLcr/T4yPI+dMi0UqVcPqe/YiRPqQLI
gxqgwIhS13pBc2R81HsvXYl4F7cN/Z0g69NnmyyZCaJ2gpO0x7bReldow8au6qNwtc3tLVvUhb9i
ZFBO55mZ26PHKmr1321/FN4Y9PRU6cOKnJXlGNLRONnELcXC0bhoqXOQ3afoX7bbtclns1W7sHrI
q+AOIT0HNAf6faQXknuZTrJ4EJFKq/R76cRgDUvruPeFiqmZJtC6YUz0McSchbWoemGFYL5ALQqd
xoCryAaXcfDTOjkbok5pApchMLLrDSYrr4QESysESRkshTq3ncsoo1Qj2DWtHJDc2XAz0pvRJ2zQ
gjrF0joXgN38X7H/AOJjFDbsBCCBKPXKFUCdN6AD0qcBEAQj96u6K31Hpb9JWgIlP7Tj/p9V8kKc
9HK5tWH01BZDJITYes7U+C0aXX0e50Noxe7KQ7lwmcFZAoVBtgBtcldwmVavCyNVh6hg+d5U+x2K
Pf8K5Jv370yEdJXNThegftGHyGZfzUaEjfKQmT/jeI0rfFED/8r5fEzPLG1Rd8DH6sYQZewruKA3
WoYJb97474YJ9hWeBYZTAGggM5J7HXWdpnWggODUNtoPrXmNpxU/fmkl5zKkHeNdOoiiVIZoaMYg
rbKgq5Epjd9uK9psDGRjAU7KT1gNkuqysSgUDpBtnY4Rgjv1lLYg5oZLRvcV1/KNUhP90Y5HsZIC
Xrq/aPxFWhYlMCDO5qWfHVLltV2HTrABdVXTFiEKVTnubFqN43YiZv3Lcoj5tSwHvhWpEjeH20te
cqiAVQA4DBBlFQ7o/B6ci1emSckV7KxA3tSd9opxbzHkbfpD30++0GnUWXtPBLfFLu00yiVI5n/m
2uW8kW2BrYAKOkZmF5kKBkWjj7f7IeyjSF9uS1p4z9AmgRTqzAdro5Xtcn0kQ9Uk9dIhcjz4im5c
b+Mys32nzNXAiM216vDSaTpzO5QHN3VOzF2Kc/JsFIVijNGYGE3kNWIgvkVru9966ThhvFjtGoM/
JiPYq2O7TNYKMksbixcHnCCA3+NUpWfVZFOmFb0+RROv70VFQjf39mj7/c2U4Tvs6JqJuZKHQN60
wBxsAgKBYri0vb1qolEHAJsoxezDEXMJwaAV1P27kv4qip//eJSzLKQaMfcAlQw4xZd7qxkTsEyK
i0iUiG0BGEU6YOhInxx0fUU9r28FRKEwg/EHGP8JUIm0rDITvdMYdR/ZdrexxQPUdWfGw7aLP5jD
/aRDEiclL529RmE8r+HCBJlIw885A+BYkE++gm3leO0ygSYNxpNgIO9uekTTUsDwhn/vY2vX/bO/
h14zPBHodwO4A/waku/PQAg2lQVRo1q75yDQjlP+rA90W7K1pvqrm/gpCZTnoMLEiCt5aS6a+Oqs
pCpoHL6Cx60adzTRfb7qEC1sIXhqgVrXEbGjOCpdgUQjw4CJtyra6JxHrrcbO6dIxPmVU/steB75
QN/LfMVrWFrcuVApBNASAJLRkKlGSQMoe3pQkw/c/9F4/+crgJ5LFNhmLgyE8ZIrRIs27UBkpEbp
h6p2vk7fbL0KRmPlVbiyYjBgAPlgQhiGjcKBlh4FDmZjoWWNFvE0/a6Ppt+WYW5qj2ba32d60KVr
NC3XKXUABNA1hCF7iEXhR0gLS3otUY3BNCPcxu3UjoFRWjuXeUGhM58qOvgmh0Dt+KlSkaUkv25v
6zWQC5Th86xJ7OpMAykHV5gzqZSWPblR23S7Nn0swLJc1ECH5JtSPXnkDx++0+m52FXGnpJsY9s/
lC/uv05dwXOBuqIL+4aOH3yLdBe9scAoF2bHEVNqEFbbhXInkIfAXmhrab1ruz23XmO/0XwNj+cz
CX727BN3nOtienrKVZCB3HvKE2pvY8KDOHtd2dv5qy9NGnYVmgSFxQN8FYQLdCjkztiRk9Ew65gk
1TchiPaYjSA6sQol/+oxXQtH1WBBw9TpUGn2U4MZWsesaJGEUtZ4a2fbffE9AMUiGwC8BmJCwCUl
225xA+U6Dd/Tu09N/yIKsckcY7uy6qvE8wy9BR4TwEAAecDxcflYcV2L4Xn35DSAo7abXpz8hEHu
YIrbZPqfktcbXe99zAC9LfYqeJmlYgLYZ9cJXi9Jg1Q9cUqdYW1ZlWys0Qxaqwj/byIk22BaSlYq
XUtOIK7xY+ODpGtTiK908xO1jEceHiLq0fJAKoJpuXamQwKF5Z7xVmHqgAS2at0IAxB+5Hqykr+5
Mt6SQEkjGEsBT0uwa5gs7udecqT6e21/s3m/ImhJ9fCuA4KGPBued+l4GlKzTLcGciJoCA17O1Z8
Bg8jEK76z3DNzzX9FTVrytkFBxpZV/ISokZ2GhUXsypiH97pSvLh2m7PYuBqIm09myz5UbfzJBsm
PcZlUn8npbaz0/a5yY0HgvIr4wfjpwD9AMhCHjNnrRZ6XcOSZEtvLouNWge3FzmZTjCxgLgh32pd
UMfvlfJQYbBYdkh6f7B8uMG378CCwoDDDw1VM04I5TPpHJPaIrbW43KrDtovqjHyzMHzWaE9owFw
Dby4oDQAZgAWCyMCZKAsDDBAJRMEJ1kbLAkQXUSKxYpd7xorq1q4d0iuz0gGpDLnVpdLlSmEy/Ah
OEvtyepOlbnBECVSb/JpRc7iggAYQBcE6lbYv0s5zHJSoyAKOcGD2yveKwY0UFdbyUpceYFwZkHd
D58MqBmgdCT975KuTrua0RPm10/0nmDKvKJFVAMcPfMH3obGWm/HssSZGQahCaIUSSkaalUgNczp
qe+O3lfOngFURluyWW10a6d83NbANWHS8op6VFqKjrwTTb0Nj+FHJ27gDKGjnHIPPXgunLQkuC1z
6bJjT/+uULKTvVXTjlGsMImBdDRfKtUf0KdvgBXcGDZZ/DsR2xpRr7XWBnQNs/w8zb+SpUeH2cxQ
hxGnqf3C8MRDD2y48lol44m29/2QwJQ6gdungUcfu6Zf8YbnvZQchotlz/fmzJSarK/UvMZeg6at
2DDeTxtSgjdgZXcXPAa4vjAraAhEUUn2GOqcY+A9LegJHIqm7evOjpUHomPu+abGpOvpTqwY70Ud
OhMoHSdPWyvPFAis44cZdGidBFx9DUE1qDrKF0rJ9vYSl8wmcGbAYIPPFW1JkkBF60uQEEB/BH8c
xFYr/rAfdbkiZP5Prk7rTIikKpWR0DEpG3qKKz3fdpP9nuq1BsQGAAC3l7P0AOHE5vFTSBfMUPlL
xSjQcdJUuBSnFgVRzTmO2/hg3HfNq2UfE/qrqvfjS51hPsigrlzFz8rV9Sr/ipZW6TS6VRi8pSd3
eIrZ78a+M9qgqdBslPijetfoYV39sl+6n7QLzOYtMVM//sX46DfVs+V9Nd0t5WvDNpeP9+83Sfck
z0HUiqETMA9UiUOrykD6japcqHjmSZnWCKpWt0B6RpCjwZwAp4QJbNJtbQrYedYDmv+eWP2XtiUw
h2iGCjg/Dn9Sqh2Eux+0Lc32mPDKS0D7J5jnZ8M4dCwNb2vGosX4qxhyf7mFbLhll/OnWTWaosea
hI2JEudtKdcIrdkqgn1pzhfNPPLzBT8zTEraKW3Sojxn5xvVe4xHtiv7l9Ko/VHfVt4rO9D6FQO3
7viH29yNHShADmBT0b7f/o7lk/j7HbLlQhPH0KkmrhwIP8opsLZdgcm2D8wecSuecvvRpmHLG1+3
QgyS8IcSM8D6ZGM691nzrMT7TvmJbjwzWvmsqyzG5fbI/gztJ24wG9vT9+l3TEYsmv2Y7ln1BCex
YeWz2VXBZPNjzfeZ90un3zFViWgRElOjAcqnzvTTeM/HbVGFzCJAZjwkOUjLa+fOED5zx01O1tJ/
i8brbCclH4IZI1Dcro6Ca5xM27FxB9+s4jpoHbE2vuqKkxGlhtlozeVJmC+MGLrUHpbXqBs6MCGF
kfi0zAOSJwcgfAwv5Oq+TSfkW16MaWu3weT2fpy/jMncfmvmQQPPxmn9PFnRpOu8q/RNkgkBPsVS
eFvBa3OVXTN9N8FUQygJS2XaGu2vjLk+738g9bW9rSuLpvx8MyRjIgx9MqsWKpwmd2VxMkrqG+TJ
qTA45qkkWyS146PgIXfuyVrb/JLbfS5ausVcVIZDJ4jmqvIVR6HQ5D7nGHD5zdXXuueXDNOZLLki
aPPaoy1+nWpM6jFV4g9rGrz0CJxLkIII06Roiuxwgrk+7tmoH3IwhE/gqFeddKXVYFlbwOMBaue5
MVFuSZwmp62rXtBTAyppBiqUsHf4Hd/Eeu1n3V6Zvo322sCs6/bXWUXPhEpXVLFRhmhQkD7pfe6P
HCNg97Ue1C8YBDsey4T4iDGAmarKZ0d5a/IVRV0yEOfS5wM+M/nF0DBHb4bZu3HLXYJoLfQGE5Yd
s43Wnpc5fpZ9jHNZknuTonm5KNP5PS/v7CnI1QdNRadjDio6Xxnue0GCpH5Cj4C64ljNGn9LsGSZ
tMEZpmyE4NTZD8afCiGUFwx+1sY74nw4L7fv/tIzcb5MyeZkimfVHJ73iRSPNaa70U4EifEj7nmQ
JhP8qvC2vOXVAS+PWB6WV54K1Q+KrqAJGnb3YFUHYOd6M+Bil7ehezLqtSzJ4o1HpI3UK7qDkXO6
VBigkru8jl16Qiu25xuCTP5kIaS4vabPFqKrIzsTI9lPnRSA4RA8XJQ9pYavTVuneuq6I66Lbw6+
sH6b8dZQNnbhl2PqG5hZsTaI/TqJP9/Ms2+QDOnAPTZZFN8gMCx5Z9xpmq9iMnTAm6/1h/GFh3b2
yLQXlx8bpUBJY40A4JOy5X/fBPDUXO51kvZEYZ2G10tF8vqYvPaFb7mvHfrd813Ft2a2b7MoE/fu
c/kVBB2eciQMXCUgY+h1ussd4jf6F1J9F25E83H3fzojwIUuP69gXVfFHj4vV3eMbvvuMW13Xfs+
ZVswQ9Tudoqfley+VfuDqkwhnXrfrdYQ4ItJBPAuoR8USjkTM1x+BdMxOEdNdHLy7jKKrJ0+bkzy
kTv3RfuD1h06KLWwdjdW//328pceJgOALLA9A5SNR+NSLm/HNK+KBglRi6Jv+0nNX8HXGoDUaMV6
Ld24c0HSVSBsagEuqpC+HoTPiQgs9+32UpYs1rkESdHjvrKctsFSMgsTdQF7nsR9xp4Efa+KrdWv
wVAXxYFIA+P3ELSjQ/Jy53KNmIolRnJqtSoAw0IYZ8zPmzGMHYsGJfhMQoPWKw/d0nGh/1yFXBAr
AMtwKVQjeSFsgWQkZXFg93cYuN4mz7a3YvwXfQhzbq4DjAEjkOUOWlSmzH40kJOws06Fq6cMIdFJ
+VqT+l4HddIziJBHP68q797QWPvFzCx6uH2c8/7JZuP8E+atOHvTvcY1lLyj9ORooVm3ftod+mL0
C/dOMf+DbgJhgGqciXQ9uM8vRXVqOxRqhcA0cSv3mPPa8hEaKysv3GJg6sAtw8E5GFQjt9A4TV/i
QYAT6IynPjmK6g1KaUx/qt8FIBXms9ZlPvmYrC19j9VQePuYb8ST+357X5cu4vlXSNekHDUgLxs4
1kmi2ju7xPzNQmVr+MvF3CRwIiilAtgANmRpT6fO7uOGwiVj6cZwlGDo9Y2loFPzS4zwzXKDyn3A
oJz2Y1DXHKXPurSsOueyJdVpp0E4tTdnAIanArPC4lY5dmV+yMFirx571Q54RtGl8V3nv0jPglHb
ZhhooSCvf+ib99FCX+De0g5NCf7/Lkzinwqnh0yje5PkQZIrB4o+AdLvbp/M/7Jn8KKBrgEmS94z
22ZF3Y7wgUS+Sdr3Un2YJmuvgJgn9qe3NDuQHrxafOu83RY8n8X1fgHZaaKLfJ4/fan/7eR5jYq3
9tSkZuNz5qHHykir3agY9va2qEXtmwce/H9R+qUomwmko8RETwMQfhuwb017rmkr5mtW4VvrkYKR
HmO0Ha9VEYxwbY/umHoM7CTz0yQ+xcnPWLgbJ3HXfL15k24JnVd+Zq964N11NcfhueAzTGIrsEDs
4BgIQjoSJgbGfgC9YE/36H5U6Rje3talE3RNtMzD0UP9T/aemQ14mxDwZ81h6DZ6aRVbJUuVMKN2
8R/sMjwUkAmByBYvn7ROBXjr0mu9OSeQg8K5O5I+BGPlRu3tTVI8/4d1of0HhhkdvUj/X24qMkuV
PdI0Oxlx2vgoo44BEQ1YlYppLSRY3MIzUZJdNIsRBcQ8z05Vy+xdhiBnk2UJ2aq5O668N4sGCsW3
/1mWTF2rdpkS69RmJ5XX4Klv3bplfuI1TretST9VD/GkiXw8KhaSBoEqDJP7gghQIWIygLXJUEog
G45OSWNv0DjTDvnkJN1d6+mDHuqE4ufEKIwq6ISj5M9OUpL6j6amFRI2tj7sRvQqlb5V1PZ45wod
hC+JPTTVvlZ5U4NrQcWEjGlMy3msAnhjnJX1L72EcGLgawOtBXyT3LBbTRnDDWzZqXY/NLs+giJ/
E5tgXRsy9aSUvxuMD08VJN3YdN+NxYMgGzN7KUSMYcW/B+UUWx8eaT5u69qCQ2cg4kXLAIAp1hWf
RuEJ1g48yU/mzOKNLu1CLbY2Gzce32Lwh8/F99sCFzQOFS04c8BtYvCUPGylTDG/Xu9JfmpBlRuk
rvM75elPS8vXruzifp9Lmr/kzDZZIo4xpBGSxqPI9l25Q6oyHl+NsgwxZbxUHoqNgoDD2sT/j7Qv
23EcV7b9IgGiZr1q8JDOyWlnVVa9CDVqpESJ1Pj1ZzEv7t62rGOh+6CBQqOykCFOwWDEirXA6/PF
Ub+a/S7rgoy93x/x//IhQB+iWQKiwvObhjolsxmt6WlongYtzAe/UIfQhaj6u/bRvNV1WB4hdpih
K1UdvSJ9KzUvGSBK9nb/QxaCS1lM/M93zK6hxq6nrFYqekJHs+eOAakPKHxMgx+vEWMslQEkzEv2
5kmlxTk+VxQGmgwtgbmPXpu95Tyz1h8CFbo+rdd8azqf9L/El3h4KNGep4dV+1p3HtnazWb6Xq7B
lJYyEviaT5pfKTs61/ij5dQVWo2vaR+GgvlT9K1TDtRBGndkO6EcUAhKzG+G9TK0UEPquFco6YOZ
rFCaLSWW0eoGvnCgwdHyNi9CiCkfFKJ39ASZxh9TiQ5Sp/HsLixMMFEEGjRCyMlQvqH/o9fXvI+8
oGYXteTnw00JkjrACmf5CDXpmpIZEz0xJ0cpih8oaNXub6+lSA4XMfqAcGeBfG7OE2YWI4cgkIpF
nx4s5oOGlSMz+JhYvvmleXehgWCHjbmSmrx1YMB14GqWOBXkfueZDI3XdmYYY3MqwLahq7nnJhtk
zlvsM5p6IIAPV0Z5W5sHuRHSzLrkRwFT2SxuNHvDocB9ipOT7hPUP1pwOj/2veHZAwuUfI+G+dFc
QbDI2P169WATxEryBSz5vmexHQeZR11VlTgZmXkgGXDobvK76fRNp7G/98d3u1HAIgUSKTyCEa1q
n87swmtGAzVSx2TiFHP1EdyWiD/SlZD/1g9dm5gFHU7Wl8waa3Gy0ZdbcIZ8566uwVFJUFFbOXQr
w5nTl5djbrVmCluDMN7iIt/o0RoiZc3EbEOozMoq0srhgJ/NjE0vi7/eX5PbPY7FR4CLnj78iQbg
65ss4VFVd2aBNWFj5GmkDTgItye045pFFWZ1/9dVmxUU+5rN2WWBcqCB7lUqTjTKfN2q9yP6Zkv6
KgDUbzuUAo3d/UEuTSNagNCeIyXYIAd8PchMz+zSKDGN5jRa4WhnptdY6sd9I0tb779G0OZ0bYT0
+JWxwEEyuREq08l0O1wHJ9r57ZoA29KZvTQ1W7Q+ZyjuTjhIDv/FQC3Pi827skq8vGzFRskfQhQ4
szPPQIw64WkKK9OgBJRtU6JvGj37Kdo1Eso1S3L9LhyD6ybZUGlCnKrSLb1Ii99SMAOgxvdFqauV
rsjbIFE26AIXiB5CaPPNscumEEOemaM4jXUclAkq3+TnhAvk/mZYuLCkGSwD+BYkdGK25frenBiZ
YCZpnmLILBKtCRW33DMn9ewk1Oz4OYl0v4r1D5NN4RAP/zgYxgfIdjTg4dFlONdCTGOKPqpSFaci
/1a5GGbxGCdrCJTFybwwIk/6xcJZLYjlaEIwSlfZJH1yKJT+lSqrYlnSbV9fUmDmw92PVhHsQ6T7
ru1Esau0thFhg9A/Ed4yAAv7KMWqwFE3GfhuqVdMfyDUgvQfBbQszDoathVSUlX2YuaVr6WjX6dn
NiUrnuXTyd/7stkMoPBVp21jw38i5AyUJojeGmCh/kZTSJ/tXU8AiAnsd/vZ7DbWb+fkRNwzjVO7
sqtvnQ8mCDUHRMSg60Iu+3qCWmGUTjR0wNPmrp9or4NGDgV9APW3aa3mXaV/no8ZbGegEUFbCHLa
szErimKO3GCtBOJMqTfSfZP/qNzQ/B7XPxARe0BVKPQPGj5XRnnrx1HORNvjp/Q5mH3mtzsb0Mdl
AzWc2N9N69DkP1dO7W0ABgOyhcRARhedAbObqQGTd1UYWXcSvO/Auc9ylTx1OSohj7R13HSL/3d/
EsVp9cCgzmR7Vl7bO01BATa4/y23RwsdFpJFFoEnANlzhgQ1n+LciZLhhDwFSQM0SoExabRUFoBI
d60l6NYBwxj0Q8Bnjd5qAL1m20ehJNbqcjgpRbE36Mh9RuAzhmwYvaFciwMXhwahVjSQoPYCN3lt
LRqmqnU4G06oyqkPoxVZz4Oh6nuQ12Sv/2IW0TgKISWgkBDozkyllpqD3RgDG9FdDDh4sdPMSj/o
EVDM900tziGanaTil4ykZ0ewcVIQcUfacMqqlHuxtktyZgKVN4BIeZzC+8YW8CGy9RcPfpTKJBZy
NocovvQIDdl4UgfFfXVji0Ox2ozRfIyeT3fyY3tk+SuSjgVooeJmY1NhNw9pbRc/WdsB72tXUTFA
H5d0Z9HTgn65/4G3RxXfh+cg2j3BVohH2/XEN21bTSWwxqcIQJ0DtY1Sgn/X9NVu5xwtM1LFEC80
2bE4C1HsKbaVWlfGUw3M7wGNL+ODBQZmkAzz9Kwa/ao6za2fhUELfYsoUqJ14ZP+6OLCM2mmt7lu
jMA5PBbiUPAt+ZpZ34dmOwBb6BhvA/gPhKfuWZb4SEZ6/XBskt+1sdYbsvDiv/6S2ZGdmGXGbNCB
TY9DvT1YPyz2pOF9XP/INpDhVEvTK7Zu+/Lj/rouVDKv7c62OVi8lAkJuPHUuh8M6iP5jk8bGm2Q
k/8a/1pj5VpaYCC4JawECp/gQbreRnoHAXXKy+mU5hqqDFU6AhkUvbhpHXmdVjUrL/4F2AAiQtws
CDGgoww5h2t7KRfFiDtgOrW6Fljpnzz16nO0/zaRXds5Pkhtnc39CV04KCiRotcWoQ06JN3ZZTq6
hKd6r06IfS2+ydSMbUZbrKEF5G+5vrLR0XphZTaPdeEmoKfpppPTVH5Dom3Ftu1TrgOvfXDcbOWB
t3RKoNYC0lU8tnCJza7RQhRlRpg7nVwnps8qgmGvEHa9JwrXt9yoTl2WVft/MY8XNmcr15Gm7+GJ
YFPtMhRD2bCldeXs/o0VlBqQwgC65AaDjIAS2pcpkuqaIZ4KZ/roUZNdMbK06SXJgYvXKoKcuVcb
cigwtCoy95oY4qeY2Bst0t8K2ymDMYXw7v0h3d7G2BpoZQfZk6zYz28SJJyUKmJUPU3w417vtOIX
prl8hjpbvXZr3cZX0hZYvJG2BZPDnJgx7ozJ4JEznSZwgO0HyHOgQsErHxLYo1/mavylE8hT2z0D
AXFTjA9271orIcHi7KIkAf0oaAQiYr4+4hJWSeweD/QJma6HLHeEl+rtCK4/E6Hz5Py+P72L59sB
FEdehbA225dTrlHQTqK92+4GvpkoUT2nYcqK41qyAtydLSUx8V7XZ17EpIpWm30C+kC7P5Z5XoMw
un375yO5tDGbuNptFTstsPdzqhAv7UTsd+4qzmHJUyECB2mLDmoKhG7Xy2PndunodICVDsxj6G/g
B9sZ3X00SD5PFYJsucPdsIlttEIaDXA08Wh5JIrHsJ76PDRTxd30vG88Uo9T0CpWeo6ZUfhJAWHn
+zOydHTQW4jsMPDt0CSb3YUovdSlSzUVOJcoCkD2iQZVgUbiNivy078xBepnFG5BuDLn74HUURnz
3FUhWtyOvlYk3XvFwUhsjiiw3Te1uJcgNwOqJdl1a81Ct8E007TgOvaS2sbPE3TGQ0MT6r/ZTRdW
ZneEaKhup/DYJ81pjU3SsmpvFa2xvT+WxRWS+uUojcqcz2zPOloxdLkVkxOh0FHJQE4ZsknLnpF3
sVaO4EIpCCiT/9oypfO7iA2ZgdpmpjjqieLZjJy905TdIxnGqt/F+qS2j92Y6qOn8KlrwOJe03Gn
py4KVwRkY6hiFWaLPBCY3yGvYPLYE42J1pbKyFTh/ZtZsUEBo4K2HAzz11/aqlWrCBKpgHfn7IEI
2/wY1Z4fwbHtriTJ5QTPAw/QgAKwgCAdSLDZEUHp32bCzQlQHNr7MJk/m1p7S8xTTADKRPQsa5Fi
JaRaWnQ0Mcs7xgWFyVy1ukmMqR44bPaNFGEx69ZnSpJsUE9co8ZdinRASiZFei3Qacyv6hHhQEcq
Rk5JVnrpQVjBEIUd3zT9SkywdCgvDcmfX2yuKIpyUFpWciOXrzRJ/SKmK9mVhYsR1xNqmUjqgNZm
TrLUG/I9KXdFzOOHUvBthi5Hz+ypb1fv9zfgUpwNcgy4TPSh6jZ2x/Vwxq5J3KHDcFRwrvla3AWW
SCBAPzTDs2M0ii/Sqn8UjWH4kek8WVCW/EoVna3M6gKYGzkBoIMRq2KvQKf1+jtYgWaceMgI6paW
F1fF02Cg90r70jiFBzCnXz8YAu2xsRb0DM/Y0XrmRRu2RfdCq2qvlPGwcjQXzsvVB82uP9ZUrtJr
8rwkkM5LN1pRHSLMQjv2Xt6P4DN6NNbATgt7S9YAMXq4A7yxZq7YGZihJimHzZgGRvaqgjD1/nov
j+q/FvTraR7w5HKhSYgadJNEmwI1GHc4tX363nQNXuwp5F2jx9pdYyNeypJcjWy2zSbkLlnRCHIa
y99W/lV5jl2kSabxnKnGtspSrxIQgE99V69D9IM8Q0skdVeY9xZKAZhc0LyD7h1htjsnayunEjG1
Ah8BoIIegVFS6f3cNsEoTICBKSkybNFDZolNRAbLKzP9UR/W+Lfktpm54atvmG0rm+NGcUfcgw0Y
rn+oioqXX9l17dehQ6Q0gXTssc87LZhoyVe88aJbuRj+7Aq2eqckqRy+DdSl4vxC9Oob9s+p+OcZ
UznPUGlH0UNH9DLbxk2UgrgWgj0nSzwa+knhG2NcYVZZcPdXJmb7uOu0ohj7Gu7C+lVEHugkNPoj
7h3cL/v7J2Z51v47mNnOFbQ3e8vCzqWT3010ZzrUq6zqBZoE9w0tQIiup212QyMIHFms4my2yArW
+b6hG4sbvm780VAdU5I+IMRXMv11yulmcLas61+QzmqMcTN21leD6n/MVP19/6sWHcbFWsrpubju
CB5LhJqYaId8S9IA6i2eMT306XeuvJTkRU9O9+0tpbVQL0NezwJhE1oBZgbLNkszJA1wkXdeE3lo
1xjZD+s31TxH8xr2xtdwTMtu4cLi7Oqh1aSOg5x3nkQhq2vPntwty4/pGG8N5UeVP/attmWVWnm8
+2KKlRzNotO/MD/zCC2tx8SKWgkLcptt4pDM43GdhffndfHAoA6J7AJoUnDTXq+jUMDBpTjYxgZo
PkcQpreOFirkG2VJIKaP+8bkL7txchfGZmsYt4Klk4sZZRX7ztui9J2MEI8WRf5v7rMLS7O16+3R
7scBliZThNQ85k7Y6DtuPYLHmrHJR65mxeKiP7iwOFsul/Y0621YtLty60S7sfvgFNj5bnN/DuXv
uTeHM29tNBopzM8Fa6iXnPpsqwrodhixl6d1QOg/Fp4ClT7C9P+/QeYJtWgwslyYGBfUazmoE40I
gtfqSmS7sjHmuCpKqjQaU+xCrXdDoDFyd/Ii9f3+zC2sEGqwuiYzPXhrzsNn2rt6G4Hn8FQ1jfno
AiH6FlWm+jMZmiyIe9f853ksWRQH5hnRuqvPkTtGpjsiqWGvs7ejeRjQaq1o5WZU7N39gS35xitL
s4u1d9WqQcKMoEM3hNpt7RKvLJ+ywKi/8eIFYBpkXv95GIycmW2CTFe+4OZtdNCvIEMFBbQTK6d+
rzaseAPKsNy4eIeFolWnN9DdFuiYMoxhFw/GGjXlwo6R0jzoXgIlFohLZ65E6QphVUiQnHjKgGds
wkJATnIU4crUrtmZORLq2hXTK9hBuTkwk/ilrZ0gdqaHWn9ggvg56CFMaioeWlleWO/unTx/UJN8
m+NJQsa1jpmFa/dq2DMvQ6HIESe9iWHH0zk2Hkg1PaWg8x6JfkgLw+elGirZmgbU4sm5mOyZz8ny
FKWPClb7ot0IK95E6DfPwdsounFlwlfm+3OrX8QVg1Jlrt0TgibD1OuN6cPmz5MBAoaVdZWB4MyN
Xk7k5/v3wk7XZT30FTAklf6l9kfXFA/gbfUmUoHUCWFWoewS+FXUKzYV2u+Q2PWtnK0MdmU1PyOQ
i48wedVVSLmTk0KZl/bmgzM0z0ZmHUzRgTin3UPBJBT62hwvPe4xeJSmpdQuqqSzw1NnnVWj4oBJ
Thwwm+DFkwKHDSDcAE12HCp/miCQZ9r+oKs+d9f4n5YScWDMg46hIbFPN5hs181NUXcOOZVtD9GH
7KlH67Oqd88Tt5Cy7reox+NBbR349Gjw/DRmhjelO0uZvHaNAXVxDS6+RW6UizVoBiIGkmEj6MWm
VzOfg/oqsMcwA9UWeDHyf3MpSDQvym/gSZw/5dVYqQtuKXjwDt9q3e+nDTG8sl2JHTXp8W+294WZ
2ag4cXjZgwP0VBYcuHqaQvWWNSIB2UfWKWiuhiiXn/Xog0FjZORTc2AeF6wPdadyA+5M+QPoJaIt
qIWGsNPGb6k9QBPS5dEDbakRTtokQKxYTUHKje45pmgXvH9CF8JfmU6T7J+glCTmzOf0SARYhhFr
pzyqX0RTneLWWSMpWXI2oHSTeBCJJ5o3Z6RO1nY2yTBL1jjuUj229w6H9DPKQWsIyiU4ADKoAPCC
7AF5yHljVwVONU5Spp3sXP+OLjU02mx77VnTM890T3mqBYX6I6mRN8x5aA5V7JdAbN2f05tgH0SV
yIIin4cbUyKJrvc6QOpTlNqcn1WTeSr6QI00CiL9L7PiINbe7hu7CVQdQJaQvUa7A8qJELq4Nqak
ymgQpePnLmcnpdaO6VBtYiZaj4HdV5kY9r3aq9v7Vm99izSLFnXJvSjpfWdJ/rhW+onqAz/zadw4
otuy4rHJjzhoyOtvxPjRFI9MPcci7Ei37TmYN7aGuUbu8cnGeXUA8RnA6gM8JfWG0KF4PfqcZ0k/
Oi4/T+n79ALhPggAFN3Wbr3I9Ixw3MZKaJeP7V8IM4/skFobSsL2yFiYmA+QTlF7r35MyBbcm23+
CEkQQoN2OJDCa5UXflojcF3YGejUQSkJsRQSvvOCA22nOnYBRj0DyTZYld9qX23InJEKvgJeY2WN
bi5fWY+DICvYSEyC5ZpNTs3HPgLMl5+zju3ssjmX+Te0+aIHUWxFHD9WOboBiInu0f6vUP60zte+
IMHKR9y4SPkRBlAr6ERz8N9sf2aR0DqFWfycAwcOmOxer7NjfDSrIDM0fxQgm4JYlNuFUd3bHnCG
HysfsHBAJHIG/TiofoHEfRZaRino9p0yFWcj+xr1wuurP2DC3+u09Fpb9Wz2wvJkP3zhzb5nT6yI
d00Ccj89MOOPlOQ+04yVVpPbdCzmBDUnHd2ueLeAMfV61yKxbbY11cVZBz9coz8Cv6PE2wFxEUie
Kxe8be3fdNha2WutDp5DWZjr2spbUM777OTo0LNVAWiXZ2iu8m31oBsCUU17jquaeJk76h46Ngd/
ZfblUG7MoA9RlwyUOtTOroeK+saoqqRrz2C85LFP8zB3vqT6s12DROkcVYFaBW37e8Xq7aZzP3nl
sezYepCMm1l1szZXM5TXILEy0c34PA6+MXSeaR6gLIq70LO8YdhNq3H1zQGXOtkO3kogIseJm7de
goVBaEPauaekOjvaU62ATr/5lrKnAkn2+4O8WUBI5iDBK1s8oc6HRsDrMU4kmfTWrJWTrSVenf2k
a6LHt2PBoUXPF0jysXKAnV0bMGuUK5qmS8+6YJ5ucs9hG8d1fXg4n8Rr6o9L1lCCBWsS+s2RCZkF
y4aC7gC8FWDNARgLBbfqm/bVAI/iGm/QoiG5GwGlw86f++DCGLuqFHp61pxaKg7QM8NTs97V6cox
vwl5IeMNj4NCIjJ+eLrPTnmLh7tpK2l2tk+gHfcSowirSHi14hcor6haONQrp21paBZqOZLpAfiX
z0v7Isi2MsCXLbWARW9Ectj2DbQ7s0PenO5vvRuXipHZ0n8BHgjfMd8Z3Bgtq8xFdjbxoHLKxOM+
yt6eTY79vli7MxeNYaOjpRI0z44tz/rFoIZeYJ+nRnbuWtfLnJ1op0DUZAduK8kmRNcAGTevcAwO
VXqgzRGvgg5/Zk9zcpcqXZ2fK27tSzCdV9HeUuxHZe31cPs+nFmS9/fFyJq2xn05wBKgXvomrjd1
u4nsQ1FvjUBBwPKhroED18Y2O9JJ4zJdKRnG1k5elry2w3OXDt5aTv22nIzbHuk4FYuGWBgdGdcj
S2lekipXsrNmB017oMU57gOEo4mee3qXgs1a88bp0Cm7fpufkHJnf7gb3N+kt2PFN8jeI5xAuGRL
vkouZled+sQkSpqfrXHX2C9ReojqJ438vG/l9sjB/WJjAvaEQBQ1k2srRRH3EBkY8nOibKIn45nn
uzGSsvD/FD8iCf9Rn0ekDwp3PDmv7TDWpQ34d8uzgh7cyTnqxZM5vhit7zbvkhE8W5m9mzfbzN5s
9pjS2YNpwJ4aPWtdEej1IV2V75IffRUc4H4BFAYQFWQ7EKTOjlpqxaNuN2py5s1PlXxla9HHwiDQ
Ig3/BL0E3MVz/qWudKsOYOrkbNq/B/GqlNs0Wkvc3wZzcLhAbjiAHAKphwL+9cogmCuViFXZmcRv
1VB4TvZKiid13Fbmb0fbVGcjPhiP5g+3oz5yPve333wGcbgQ4OP9g75ztOncsOBPfcqha1adY7AM
5SYwI2u8lPM5/H8WQBuE4cHK/LrMq6Fmw5hV52oqgkE8Fgmu5+7L/WEsGYHPBUUGktyyYeJ6Dms3
x16w1OpsmylKH79ra5/l239sA9xHkJeGcBpe5/OANy6VvK4UpTmjlSkrXE9F1SheI+1fGIgMLVDG
QQYAfbazzZDrBSUdlKzPKdlnaIDIky0wzN79kdwuOm4mGfchrEaD/Hy2zMJtaiAukV+wQVybFZYC
WriiCP9vVmZDUVul7CsVVowEKO/Kq9ADdd/CTRIB04SBSLQggmZA5GfO06ycNOMRTLTkYTIAx3A3
luZb1uTFryBPHzfC7yofCjGK7tXlvixXYAyLEyn7KEHZAb86j9ZJbuWmHlN+HjrhetSuKZQuR7I2
zGUzKO6hgAO1q3muBFw70TjGSNE0JFBNEFD6oO2G+JvGPaS9tQ81/95N31seJF1A1sgb5tegnGNk
aiQYGg07SEZfHy3ITSI9HCFDwsZmZ6pfIysLR+0Lz9Z25e3WvzYkZ+HiviVIg46yNHsWJd55BvE6
9mquHeKlqZT9eRKehQazeV9KMlUmpYSJM2gwkje0DbrBNCV8d39j3qSVPicNNUqwUID1AsH79Vim
ng69Co3pM2Q+KvHT/jrwh8j+EMnG/poZPkng5vkmrz1OtqUygV3BDfVALX+Peo0EwyMI9yy7ekxz
JYA2go9eE3SfUhd/O7218bYa/pgjRJGh7Vbt3DUZ7qU5gufB+0aydmHtrz+eteANrhW1Pavtjw56
LKRfa7pa2lNIqJgSIwJWN0v+/GKpQRFu2EOWt+eEZ8XDIKpy35ROAwZz10XTAqmDlfWQgcBloCDX
A5GklKFERRnZs2uDasMn021pi1jOy51DZiNT9KYmGxeRs+IpSJQf6fu0tdgZLIftR5l7FR4HXm8H
NUjoA4OH4l3PDuSvAPme9tMNNDAfPEZjkKzFTZ/P7nufOpsbbehURYuq9tzT7ZhvUdyo1J/IfMSN
L+V3jtx8cOmR9i81mzy9P0C2KVV/MkgnQLMa4THADLryMTl+/mQ3gWsFo/vWoWaShwaQI8ZDr21o
7yv9X7Zveo+UHlG2Tf5S5SFUaNw8JOCZhd5H9Jpxr2fcj9AVgH9YcK/7k9Nt++iwcLI2+j79lcXp
wQGyFSxdQ7Tm9OaJHyyZBFEiKoFvBynX/PXbNBQNHyN8q70vVPVXarVPxtfsh63sLHdTNuLstF+y
f0xk+mnW0JC3wH0Cny691MXW1Ku0iCQa+dybQNrwqf5uZO6HmsVPbjqpK/vyBhEgrUE6FGSmYPaS
L/2ZtaxJy9aCc9X0AqjYMzd5wFQjsBGRWx+Z/gKNA75O6ivdz2yPgblBhrQy2LiRbOvtlBlKh9wd
WCdTz3U2WhYH4h3tn2A6A2KLhIhvXgy2EkEtOBY8dD71fSHxhB7p69GCg5AajRq3Z8V8qrQY7Mlr
uZmb8o2c0EsTs9OjJLWjTUMkzjXZMkxiUqK9Mdl28SZXHphfQQjW639227j/ct/FfBaBb+ZUBp/I
yKKKMu+3AREbGNOMpD0zPbQLP9ry4pnucvVAobunedGLWodq/3vFqgyibq1CgEg200JdZHbROIoa
lTqHYyO/hr0F6EPsGd/V0NA3abzP/Uh9JeMjCODbk1GcW+4pgeaLfOVtuXBzyyLOfz5i5l17Dgnq
xMJ2coq2DxN0hfl9qld+Z7Gv98e7uINk/xdyhA46h2eW3HhwtYqZqH+ApqJ6Uhvh3zdww4qGDSRj
Hdk2Bfz+jcB2VqLkXYKk+SzqJ9zHidVszey9Md6betqJIayqM6s9t0AaDi396g6QcgjQewlqMdVD
QyN035W7qtxANOX+ly1t7asvk5mEC8/U9o1OoBmDTHi20+qDiYR/95po38o8MKbnSNnU38TT9FBk
P+8bvtliBEU6pFUl8hD+eJ4UbJykF22t10cUv9x8wyxfM+K3dnyF0klI+ghwnrXU9G1gj8Sg7KLE
CgC8ihW5Hmsac2MwLMaPifISj8fIVYLBeCmF7aGXbfwKujLdeqzajd5DKTFAR5La/rk/6pvSvINP
wJPfQG8j6OiQBLr+hIo5SZK6gh9bGxgHTxH+qH4voE+cVOqGmIpv2biUn9NxX9R7Owlq+qopf6cR
mPiufnGhR/s7Vjwdym7KyoLME5qfX4aiD/imULrUb4JLU7QNitT8qPMk6IzHWvkr+LkfP4Tl7vRo
rZPi5nTLibAMqJQje4ps/uwiBvG+ArAeuppAVesbycEdUt/ir/en+3Z3z6zICO5id1fAZRcjuD6P
Pf1ri84Twg7crg6gFWIpEIfON5m2KyPq1+2unN6HNF05X8sLfjHOmStFA41pxsBaHMFsmiXl1lYE
eLtK31bGPZ+qgKS+kTOoE3o0//ZtqB+N/LsQ7wBdhlESRNWDAc1MN3tFuY/E5cqLYnERpPQPapAm
CGdnB6ICA1FqZRM/TkjQtPFuiLhfrCnnLRlBVI46G7qyQeU+M9I6TtoIO+LHzlF+grC+2eX2VKDb
z13Ddd0+kLDc0GlH4kseLtQBrpeb620iIB0gjp0qvltpFMbD05TyQBhbLYbelIFY9kD0XUkDrr91
7Zs+PJjtLn2tD1k0bhkVj1NxSiAqj8LI99TPwh7FdzAadPW+6raV7fUA/YH/vl7LZy3uE3nZysQw
lFTnFEHVkFvO5NrimCvkkPdmqPSQBk7GtzS2PKMyfOq8KvxvhIVK0H1I7Z+INT2evvYpKg608PJi
o320ceAKFhSGGijY1fdP04LLlg2UUB1HShlkCDPfJUgWm1bTi2Pid/SpReJQGd708dhZPil/9Kvl
UrkxrqIQrKbM2KMegfzYDcdOCmeFZ0LcHtu/QgAVA8afNxq9ja/90HiIAnap+Q87huEDkcMm6IcE
Ia5MmF3vn0FH2rw0QQqC18MEUrU+Cd1Yy32+rlskQ8bZ4KSntfEUAbwJ4eu1KbVym4SM03AEQCJg
GkTS3Niv6l0brzQ4LRy/K0Py5xcukHRa3DChDsdObO2CeSJ7aMc1QPBNBCUn7mI0swDZ4Rz3Hcdo
+vxrnP1k0UocfDtbQBPJo62iIdaCpetBGFpb5Dbolo5VlVbbxGT5QfTqGDjTWKGUo8XB/a1+exki
QQH0AV5rwCGA8vna3gTC6C7XmuEYp/ZOvBQA2EcRDynYwsDl2nhxtoZIuZ1BpIAhXYP+cchA4JBd
W+wMwKk7VRuOhePGIVgfAOkH/c/KuD6p2K63nUYIXjNINUtdhrmHHNHFnDipiYnsanvfFNTZIBOs
+b3K8qCF/OhuUJR8VzQW9/hY/u2cdgzTwe68mA5xCGxz7HVN3m2Q2Y9DJx+KrR6jI+f+9MvB3nyl
7HSVj0nweMy2U9qZqVvryXh0We+5buqrFMRxvRM4/SZbZQNcmnq4mP9Ym009hxyAqY0ICLu6CmJu
7gxerhTdlwYE6jdQANugjwUb9PXqjngZt72Rj0cdxYToPTWxjZ4s/YtK3u7P3CfF0XzqQIAEahcw
TQBgNHNheRGBg4S24zFh1SYpvqvNxlGYlwl/eGle7XjYuM7XxOmDeiB+Mn5PszcabzPo8JAA8gFF
98v8Vqa250hk3LASY976IqDhPnOk6MhGImY2Db1tU3es+/FY5/FjaiKZ7tZomk3KYuWqWlpSFCQd
vLhAm4ojfD3fVtXaWq+I8Tg54jk2mp1Gk/f7M71oAlAJTDOSSTB0bcJWjJYbPcaSkASxfElMDEad
VgZymwCQAEKU0HBDSMzLvD11rCxSN5Y5HqsI1H0R/MI2tokIGjTm+4lsvDZT3u1KJWl8Oo48tAaT
Poim4T4VmbbiP5YWEA8XW4OsCwA4c4aYougr1mRkPJrcfjGxcYqWvgBkvL0/twvuHk9CQNOBUQdO
el4UKwobe8NSx2MKEeISCL18KsOm+TGuYfCXzqVklMLlAlUoax4AQwTN0mo9n468y/40uRuU+MND
kjDQJvcMLci13NxtDIXH7oXB2QkQQot1p49hsBXbnmQ+Yb+M8lyo+5R5mvNL78L7U7m4gUBXhF1k
odQMp3+9Tyc0IlGKUs+RZg8ExIgaeYigS+J1wovx3oyN3yMYPsYpfgG/356X8e7+ByydEzCioPUH
2Ugw0MsZuYg/+ozUOnqupqNtF5Pf6DHbKpq+pj13w/QJeDWxUbGTnFY2nhqz4zg2iULr1Mar3s53
hAXdGDSpp4kgopaXnXR7i24mYOG3TEEfZ1sH+qQdgK/lSG6n+ffe2mW0fmiEfro//NtkrPwwQCPQ
ckaA+7tpPNO4aEoTHzYoLxZ7Q37CT5RQgwDtu842qfm9X0tnLR1STATKRACtSRaR6xnXDJAg5IY+
4fTEoRLpG1RF9mWxxkuwdEgl3grNXqBmAK3pzIxWukOhTtNxGLoCOLKMIC9RN6ANB4y5T37fn8eF
iAyRMBDVSN1gI8+JgUXCcncQsXoklVC3VZq/O4VigmNWF4+0zOiWNsQOOwjCrHjghdmEYXS6GUAA
ghRrFh1QleqEZTD8P6Rd147jSJD8IgL05rWKRpRrSa02My9EW5qi9+TXX7CBu21Rgojdw5rBYma7
WC4rTWSEAaGKQlFtqPvZwaAd/v38kG2dmgQmWNDPNf51TQbQKslelg3HktmG+oWiJS35IwOSjdfP
1VIf6Q0zBAKn6YBIYDG76gXwg5zvIqMcjhofW1rgoxAI/TbdHNDHzvOnNEc+2zv/+xnCgZ8KvxPZ
9xxWI5Yj2iwhCHssoa4rHwcO7RaWkqLFyW6jBRjxLXOA5gNgKqD1N8FsZocTtCBaohfycBwMzdKa
7CHrUlPpI9uLVJfF24izSlSiuoMSdk461s8cgljv01D3vEJDZF+Pg/7ZjB/3l+DGlbn4qplfCxGI
juNCPOa9D6Cb3rpi1JkdEPfgvF5woW/dl98LMDu2no5DyzeIzn1RjkmVNkQU/U8k0YmBMxV1WPxy
Ycgbj+nE/ouWLgnNOVev9pD60HIcQ9idmj96vpN7vGUEbhu/K6p1fyFvXcqpaUeE6YEFmgtAecLI
2lLKxiOKvM2q8/TB5mQENJE0Fu79oW5kjVHax5ygeYh5gar20s5lg1oF/JiPRwYBH/E5YV+x9lE/
6JEZjvu6fI65lzTf1ImJanu3qSPn/vi3pornExVzAO1Q4JpZc17nqg7kaFhVuWcOCEA+9HD0rbGC
/uL9kW4ZBeTOYOOmoAt5+cuJioFWGIOAd6PraXKSHrPhQdqMYghcq+0HSwf05rx+jTY7oGU/5j6X
qeNRKTpSo0t61EOraPyFyEu8decQwaNHE0V6JK1m/kc9wM30wYp6lFsTbB0g9DLyo2H8Scsc+pUh
GXMrUlYtV9Iu+iwr00OMzw6eRCK2Liq3ECMSbX2Ix4jjXunPYa6D6UfbqUtaNbcuLLJr0N0A6hDh
+Wyfvb6Qe13xxiPQJDyRSunQoPeetqwUqBFAdaxCozPN9Po/5DqANULeAak2UKr+LOCvl6cYqrzS
0I1y1F4ZOvzFytR9wFeg2d2bycv9I3Zj0+ErgDYTHhFwMnM4PeMaf0AIwx/BaGFYQpCAY6fOQqts
4iXyqJ+YehYJo4qhyLASP/I304L/mlcUGV2nap1w1DX/rMZ8YmYe/L+4F0Q6DiUPfUYgSPuSi+xx
VBNrVEbBbko+WfkwZKcy7NMtU0Pw7zQq2+jw4WytbTtbCkOflLHR7CJRTk09FsptzjLdSssmj8mo
esKr1EKXDglMyULxMjnEAx+c+sDXCR+3mRk3frBgpW6cckCap7AMmTjUVWanPG/qIgqaVDpmzTap
y10yHHToTiBEXogAb5nD3yPN7RHIzbICqkrSMdHssUwBJBnho5RWkGYrIdxrMXpL2pCyANx4vh39
HbxNAyFTref+3D9LNwKLqaMRkQ0PKlak+y/3t0FppzQMfAgvpGYlI2e7hCy4AozjTlwMMR3nX0eo
5pKxN1ImHZmyUbO9VmaEgy8xMb9oPaQN9xpvCkgNxsO2VsH7WJI4mkTovej0X+YKpx4uDR69ObZS
YBWrarWQjgrPbSWupRoLFwKV28v5f0PM91VsgXqMEwwRtg1VoKAEUNL9SdwIhSQAg42p8AuJsKtD
KvVlPuopJx+r3u3V70p+qYk8fDWenXwUIJ6x7493bWwwHJCcSLBPRmDOElHV4lgGSqoccVDsMH3o
kxUfL/FnXS8bZKR5TQI0AzlE4Cgvjwj0PSqVoU3t2AVqTYa0RsM16gbm/alM1/fSlgHDDVs2VQvw
rznpJ1clEDXkVOVY22pRk3bcchS8bKXy+iRES60tN9YNvVuTNDCgH+BBmL3MMWvBZRr6ylEtkm0B
6AVnplK70KR+ozSLRkNkJJDrBhDrKvVS9hrfSVqFKXl5aVdCXYI0pEabIz+wbdoHoaXKo24XrBNW
Xa4lNG60YK9JdeYUInTrOoVFCwdmmth8lQGGRZYCbzBeqNmLUY4R+kPaXDlWlq69QhKxkD86ZaVw
zv3dvDbWgL3iZKiADKIV66qXpx5VdJtXwnEMTIWXSPah9rYyLIH+rvcRahyIKeEkA0eMFOXl0Qym
JpQhUQWEWkXsoAMrI2IpGRaSNOXq/oxuxFvTWNO9llDpAbDhciwDLxqvVIpwFMaXsDJepD6yIHLC
GJSdK6vVQtpoFQGSuNZHgFycUBVXTCZgaQw5wGHOpWwyoB3az/vfdUWfhmoK0PU4yNNKw6udtuKX
BS9UdPSHKIgcO7Qy1R6pmu6QF69VMb63IHApkAiLW3Rj+jyVogdoQ6Ca9FAWLxnfncG+StRU/JRG
fSEOvL7OQJ/IWChYQ6SP50ZDaLuuBIu3eBS4tZZkpBsyklZULwM7G597juTD68JC3DoMcLzAcYil
mF61y4XoOz8VIvzOMTkNLTSpCs+MsjgiPs8oV+MZ5yOdtPvCgGaK9BB0Fg9Zd6/VXL9sFq7ZT8rx
8p5BdQINsBMWGC2i8/OvFxlruyGQj13pGRBbAnNdAXbFVTsU1TGTc57kGecBmyO3xNMzdcXJfgp4
eNd+L6zKZJ2vvgTXXVDgOQH4NYvtWFklqs+F8lEToNIdWBr3p0ZjRKVDEopZdbyvKb8pIjvXrPsj
X58ALMGvgadn5de55GumSZWMJWAGZCnNAa32dYLAkibGmmOHKlgIg26kgRU0lU63ASksXIjpfPwa
0NM5AZCTUj0G2yw4g68UHe4Od4yQUOM6ktYpqGRJZUg2ny8U1W/YBgwNcwcuj6nRYI4mZFLicX7b
qEdQSpMwkYgh/+28EmyGvAlmUxrGHBHtMrckCLN8wExkpZXHK8PLV4O8CyPX92PL0PuF77q29tNn
wdijh0ifxHUuVwQCsXUayZ165BRxJVVu7qPnexTMNFNsyEDd3+8bzx0ESME0gg4ZGUdt3hfdBoLc
ScqgHZuYeMW2RJ/tlHaLBjuKHoeAJA9lt8tkN4iGjSYs+HY3HFlwWuP2I5GB/Qek83KuTZci7260
2rGWrA6dsaoHkYdt1DzG7WdcnLTn3qpJ2kfOOMGzX4CTGfqFrpbptZldtYtPmDlKfACWhT7stCME
QgXOFtkzkH7IMu70ehOhCf7+el+bu8sJzy62pAtjynGjdkQ0qtIuBzuWlg/obNGzpfj55tai6gA/
EF4mMpyzxe3SegzqRNaOfZDTIX8OUM9RN8JI2o2c1S6SBRGq+ZoZezvWHO7P89qVwDx/jT1bVdA2
RTVfS9rR0JwwP2QepC633YLx+Lmhs70DXEDCNUHrKhpQZsYDdXElrWIpOskcjxNSxB4oRn3Na9Ge
lFZRYRqRgOpkXUgACoQ1Y9muqIT+Jcz9vABbJ1d7q56vwrcCXEQvnGGAMAiZ+3QfJT2arNpsAA2V
gT8MzT8+Bq65DYPUW9Us4kHeOsajDh4UICfN1u+0r6Ztwpyi2zxLaNgL5ZMOFuxXORhAyzlOwTlu
wag5kZTgdVe6UVPXrPG5xpblHFk7IQQCi3KpPP3Qmotpx+r4rR4r0E6hES9d95IHBqy4VATUMlj/
0vGN15lpqLbonpCEhIIEGEJ2WV1oKWVqkr1GWt94ZqxkHOT1OlEkFapuCh3Aa6gf+hK++5dQZWAP
gO4pEgrA2w7vZdJVKekTT0n3I2zdSwNOzJHIgD1vmRDHBc1LLzHVLOqYqTQ65KC6oua2Iy/5jHRI
eFWmirVhJsQMu3dVDSpo0iYtql6NKGaGw42K7L8lBqjrCd8oWWGHmYwu5yHJWukJEnHxdvCAQVpI
vd+4eZMqAaibJoZ3YHYuTQ1eoCoQIVtyQtP/IUJOz2dvnNYvOHaTcZ6dSCT18fNBMqQCvTi7c4mS
oDvTN6ITpygvnFfv9S5UF2zIjbuFWswkb4SWIlzt6fd/P5mS0PpyzyEVlES0Bb94t9aN3izb87++
w+gIAyXbZKENdG5cjsNJXo3m95id6gj5KD+w9XAje4D/hgtbc3PRfg00OSW/JtT38AGhz4gepfrd
S5/G8un+RBZ+vjzzMdswR5PkkLGTobF3g+eIoTb/Gs0GyaJ/pjB32HyVa1WcXHbq0enGQ+GH1GFj
9wYIae7P5cYxxkATCBDZtEn0+XKt/FCGv8kV7NTI+XYYi1WeiAVhjefeH+fGs4hMO9wjhNqY15yJ
xity1Es9TT/C7B1GkREvV8Bzp66H+lgnf0D1szCxW5uEguYUfsANgTL95cTQJZd6SEAaR6l7FPQ1
+LL/ywCYCE4zMIHSPNIQ+RagCr9FT5mxlfWH0Y8WBri1ZBOZDaIYdaLSmR3jRqn7uNQ875jVIvWE
B24cSFgldiOBsu9JLvilVMUNT3EqvCA/jo56SI7PBhTAciqJRcBNvlsygOxTNpvwueye83Zwwbnb
F2bTPBqZrQ/PPBKickI8w1aKnEZL0gzXxxJZmSlNPzUmo1Awu2JZ1rIMne/cEZALKpU9IIlotYoW
Wm+mCV1aVxCr/tQhdJRN+B+P55eh0OQhlQMlDk9qjbgcVMPF6KSH+DsIBdtP7ZBf2NEbmUENtg+1
w5+kiDQ35xrHQ22K4dEAOQ2tgsSRjRfjQ0F6RKCNEK9HLdiNCBPu371bw4JBAGEJvBoRIKCZhY80
KctU6C2eKvANmABgJ3YCL9nypLI7AQ+SuprR9fBMusAFwbLwZLB0SWHuekcnZRIkKAGQAbR1zsfD
tQnyN9UYnvJw0NFkqeEw1xnn5oq31LB6va0TLd6kIgF2EAh8zR5N8DJ5cdpG6UkTIAILol6C/BtJ
9eM4xhswjKGl0Lq/wrdGnIIddBcg7oCNuzQ2rR8mesjH6akUUVUio0FSaesbZtbQVobCvLawo0vj
Tb//6+BKSipITMF4sm4m/AiaIUtULPBZwozq8Vk83Z/ejWIIOCr/md9P6PtrPC/Ox5CFGI8TqF6/
qZCBbzYBwGp1vkrQqubRNnTrIsNVlWlwrEMK1rT733AjvAa4SEFPGeTSkNmZd3smVcy3AEenpykz
rGzLYd9yb56/E5pzkm2a/KPK3w2oX373AsrlKFNlAq3CmEh9uGEZHF0/WY/lUrv3jZ3AV+EB1ZQp
MT5PPkZ1LBSaGmUnAfxINZS+YKmcPsf7xrZFvNMWostrXw2LMMnjoIAJ9Nc8wE2bJlJLkAidAqDp
2EnU8WYnT36+1Ol/A0ANp9NAJIs+c/CCzIkDq6qshwiyL6eufpNloCm8TWfiZCfWn+/CMr5DD7qD
50rZamEGrP2mWPDhrpNnIuwEWh9AGDJ1MM/xZIre9wWSuvIJrMykrR7DIiQQ6MkFDb8cNKhEqNGD
MaREbb2Fo3ZtL6ex0ZsCSk+EgshfXV6vDvjWgPMxtirs5PxNFtcSlxGJd5Eil7JTrdiIbxau9NXj
i8YhPHYTswhUXVFiuRyTAYzK/JgZJxHk8K0bc5tCpuick5YACTcHAmIY6Mzp0ZsvLBtiYLO82DgN
wbd3RCt775cEPRNBad+/sddWY5rSr5Fmz07SlH4FBSzjlEOQPHsBGaiyKlTSnEp+28vUGJ7F4G+g
yFjZVZOgD2CJ++PqtkwtqPjL0IGZxJrOzKSasTQcOcagJcVI/5m1jwP4m4ZFrs8rX1NG4QHVAGTX
Jqp2Sbzcu6AHtLbzWfeoc0H00KANzhQL1Ezvr+fVxkGIEEBE1BOnsZDkmo3C11zRBakM5UOzVSwF
Bm9TZ4dRPt4f5+qlnsZBSXjCYsMHm7cJy8oQxxHXyCDx3Qo1wmyOhvqf+2Ncdwr/DII2eiBBsGo/
Z+fXi5Kixg8ax1F+rO2e/ZX/pi2BITekj8Q7MOYqeU9itukSCuAyEY4AdZFyIgk1FKIicb1dJNy5
ubpIkv3vB80OK5ILQjTEgvxYPCeDlYG/IpK3XSzakAS/P/er04LUmYp7JyAPj+a9eRwss7pH2UhW
oR8PepD8BZms+wNcBQ4KEHGo6yEJiw5XgMsvDwqYylDXBof+uUKV5FxmMJJl14NrOdAiWwepJEXX
gnxqjWBJ4Pfqwk0j4y5AOhNPFKrFlyMHUui3Ixpozlrm6s2KL3bG4T80zP2MgkcJrwI86fl18zzg
OqMI81OKADAVC6LnpEZZKXLkanRVjZmxI9S+8+9XdZJiAJYLsRGQRJdzk5C8qIHS8M9IytBRBZmd
RPMUjLGBI0QfEnJa98e7uoYgT0XOEw2eqIWDW2wWwHJiWA9VDebFVNlW0WFQPr3hXwfJGAOvDe44
UIYoDcwO/WDUvgSVzfisArrSSy1hSxo112fxcoTp2v2653ETRUUklvG51Rk4oPeJnlLwvnITE+EJ
Re6FRbsuhGJG2qSpi74boCKM2S5FohY1lSKzcyUd+4bWHGI6y+9OnLSVU8FS4Ex4Ce9mgLaUih1V
A0nlxszKY59v1QC8NZn977cRNwLIanwXuEhn21iKSdOJ8KTOqgdNVthTNFxCCsgCsPPt/khXXHjI
EcAtRuMg2qFw7+dcnTmL6rwOi+SMTPIAdufMz7/krgk52gRc9qXVQAubgVaPW0nTqtdB7AcVCo5e
t1OFGnoQOmdEuE0VF3+gz7EpFi7QdQFh9n2zpUAL9uD7RZ2cWbbp0wHqNBwJRtn1+dAU489MsIHh
Tsngo2vhKejhcXULT9u16cUKqQCEI12DBuR5zkbhQ65LxnginQURUN9Cnk1eIv6+MQbA+8g8AXgO
OZG5I5ejC8WHsldy1vk8d+BE+xREiMbCsbq12fADtEm7UkDcOQ+HDK/X0qHM07OHWv+DwZXiK6AV
5ZHLm4YG0/cRgW9VnYi9lmNl80oIiIjgHiztKsynU+sJ1E8riE8iuxQYVbDwhddPPHjdAOJBtQhJ
B2T9JgP36+rXnjb4ua61Zz6nOnzMoAw7WozHwv+qI7vLbNE4da0bieEjFxikaAJzqM5+E1Aoyvie
KXEWxIxIjiriktzczyZcZH6mb8PzC/9QxOLNU138yBcg7iu7MwfqYV+wc+8derRgrTpBeYZ642pI
K4spBRrQ7ZALXa+NHbD9pUlBuIwmr73xihoFXNcstlXFCpJVHHw3EHPRHyAkbOFPN+UOgh4hChEG
gIOQF1WHmmS5xWkWx8M/zF852a6UXZFXEJb7SPnMCvbhV9KCT+pdjV4NlKmRYLtvIq6tMRDWE34F
GJEJmDqzjjAFddQKSndOii4lqdqqFt/EvC1H4XclF5MKhv7ZNhxbiKh+HpLZeiNMBh/J9HLC4Zs9
A0LoqUDL691Z6V88BbA43s58N0tPQ3biw4OkkdB7NvrnkJMo3PPcEKz8QXpXXZFbJ1v+MdLMSIeY
x76HtJlPFeEhqBBuu/JG1m1FNYXdEGqm0B8hapJb4UE0bC2qSV6SfpepDoCahfRkfImGeX9Br7MS
eGmQ18I11NF1Bk7ry0OeKlWneSXXnXkGugDwm5bygyFDhI1qshOMu6YAuCY0taNCoXjjP6rarih7
okWOvk8CErClZJ80vdnzpf79RbOgpy+Bnx8Crzu3YEwQ7K4AU96BGeB/r2lugBZN3Q6+KSN/u1Vd
NXhrn72AlNxB4dFJ+cq1ppZRT1/hMO6GwBo1U0x2qYzHwYRoiOStWFzg5EA7YAPWq2Chznvl9CBD
iEYy0OWgsIfeyFnkzUQtlPO0Y+fI4xS3BwqYlmOvmx3QPgt34cpOT0MBnQJnErAp9Dxc7lylQx8d
GT0GaQSk6fAqNlTU64jePyA/zujFdmAYXLSprWIK3+ZuHEje80QTqwwsuz23Sn05E2nOhx5zhELN
FJoNGnLpcS2Xzhg3TUljOQ51FGsHoNTbAuBBwo2hntMUvbkDTb0BKgVeoHWt2edhFTlR07Rg0uGg
LU16pMzRniZ54mORSwY2EuRSLU3UoYpJ3oxDStHa3sEmAZEU2sBydm+xwUWe3YxpIFGACdq/YRaB
JZ0vB41bMAPXHsBkdFHGBBQFVgC/Xq55M5Qsl/xgcob2td1VNtIqXUcau2qtOn2WN9UngDLA0Szs
9Q9F4WwXAClG6h0JCeQP53TUPjwmvleRM0sCGn+WZmhWudWaZeAkli+vmnKTFbQFNmUNDWhQAvRm
K1HeAleoT/o/WUK0SVh7BNP6d7LWrGIt2YAZ6iVJdvpOXAPi538VjJSgt3kvJaB9SfTabVMoznig
ugCp4C5ODCKs+DdPdyBLIL/ojAb9G56MsDzXo9OmVhS7tUpafwH/c2vRUT+eMHhYfTCbTBfh1zus
cGgeC4oaHfmAeylda0vS1yAfDWD6U94swWRYmmq76mrHaN6KvF2IRid7M1v6yTZOXd3gzL3qu8Ax
7DMe8uRnSXeq6jlvDnrtKE98/MQ3drJUYrk5GuisYT7A8QQE0uVkB+R7UiOVcd0gy7fyQcVIvOah
q1Z+t19qWfqBTl1ODcYD9X8AHAHyA1/95WApS+rQ8BUwcVL1VAHilz0d41Ntx2CK235um5VOh81W
eq4Vqu0CaDCixSZaPNs3NvjiM+aRaScao9aB8eJcENc0iNub3Dsjn8zKaLXiiFvarWkDyFEQGWWu
/c4MiOJylhvYG3egvoncivT+oOxf65Q24ubcm6S1s1Vi7RTCg03d8nNrNa4a57VyHnTekj7Uo4Bw
wZH9tecYWwlREwl0ElLd7NeFs0MRYiecApoQHzQ+h9hFQbE+qN9gpTVdXCb8AWhqbXoC4TVSOPH2
5RsKUb2p70tTeKxSMzq0nlvsT+k2r63sWbMzWuNzuQ/9TYkI5NMIhO47R7KHU1/RbOutNZI4ghPY
u0OmOwH92vFubTu5/WUQxcyIi1NO+XVh7cB5RkO26s2oASCRelR5561x0z8UpH180K2AmqltGVSl
gZnbAIu+ugWBKigBFy24JSDlZiOH6NqKAwJaA6TiBPBaAv2Wt62zws0+AaBkWRpSnWxnHP1NnhKf
HPV1YjHyt7Nz0lI0CiIkA5+oCW4K40vbiK6MkkZCcmd/CMysJ64aomYFjwHMz0dgM0+dZ34qtCM6
KTq6fePfE2f9Umz2hak8P4it1ZJH38KNTs4plVzOPHrr/Ek7QwHL6shnZ+P9trijZzkdATcwBFj2
bWdCgMlym/VTBvUSqjiBSfXGDd3Q1vYxoVYNKBkNAOiCXgbBGYlA1TKaLfVcK189dkRyeZJ+f3am
+LD6fOpeFImQYG2ipO/qp97y1zIJVqT8UjvirFUikhHgzx0l0HX3oY1BpQ94S2dNInZpe070pVHD
jfYyyB6J9YgWE6swmbnN7JZK9KUFHyLV1sz8bgTI1q1K4q6lHR2P+9DmiXAqnwISk3OC/RVou9+7
+J/tjoDUviMEKQd8i+lTrP5K/dwrJCdUxw/FSnD0NTDT99GxVbJP8Z+CtUmIDbfnhYut1adnZe+d
jWwkSYhMOjPMLSO29qsXGn/JzkO22TcUMy1iqtHYdMLK0s65YxwEYQMZK5M9fbkguMLJ33pbWq/z
3aezQjtITj75FQBUq1Gz1068zsjJ+PRTEnyH5vDq2U/a4S2z86cmM9N1VpPIxEXjSW/1dFgRyVm7
XGpC6kCngdXQdLcXiUOVzzdGT2jdOgGwRdaNWVWUrGKCpf2wgX929zHS3w/VJrZKRsjKtcDxZRqm
pVHfEg/otTDZQ05WA/WwNt9fAWEO3OzN0+dr8vAM3e1jsIvezLS3xxWPy9DEu7WK+d93mX7s1dys
TvXGiTVxIkOaPVgDiDaEStLbs4A69WBmmiV69I/v8pVlPA+eqU1n7/6YV4ERXgr0CSAnICJ5pM1J
wmN0noieDOTbQKunpnmGF+DnphpYrfd9f6SfUGc2O2AM0cmF7lM01MxjsDRoxTwO/O6s92YYvoQS
TinUhrXOztpVoDoNGiUkM4Q7qJBIeAgHMio0AKUET+PE8iLsMmB7oAiJAjMa12V+rAqHzx8XPnNy
xeafOUkbIBUEJhs4yJdvW8tQLC9ZhogNnaBSZUkg80P3WZJLpOXfet1WOQOKCiCIh3xKtvfiPwm3
GrS3KACsMV9n6BeT0rYlKtrlAt/U+aVTMn3AvQ+cxTlqlLYS0grdWXrkHop1XOEOVaDfhb/svaqq
ux93RkrBYNdi+WqTX4qlr8HGOjoa0HmJv1GTAX3b5QqpYcySrBKho+XUn2iTC/ai5laZjb8KK1jF
u/5JcUZrIN0SGvbWDUHRBB01IDrBP/PClsRUsFdpiDqhEoWbrDdcO6I5kY0PaqLIiBuazKhNBB6D
hKC0CAtSx6WArtdBb1TLa8T6GwgM4eP+mZGunS+sCDwvkOYoELQUZ1vCj4zLhI7151gELTgVGuQY
17FE+gYF5AC4IQg/gqqJmVMbQqSfovEDXO2FdIQCbB6/QqUjxqOkFO8xKj4pEYcXY8ysqtxl0jdg
aRTdyaH4jnYVhtaJHgVDCoLZoXIjBNTqgtt6wyJgLkjgocoAr3k+l0yJeK2Tov6cxzRSv9rHNAuI
9MYepaf7q3Z7M/8ZaW57Ck3wS1HESJFryBQp8cB/H/o1EymP3fsbBk400rxbsHjSrfsDBNJUYwfr
xxVhjY6SNoPb2KNWQxj4U4g6WINVgvL5MVyP294grQu1Z5kqr2LgxoHj5fDnFBKjItivEEpUVATr
PtC+fbfjG3A7YJNHAMNd3Xe4NYLMVt3HutnkK2MJGnedJsChnxqLBPQLQutt5njXHMuToZW7s9x6
MVLaMEV9WMeUGxHR3N+eW2f691AzO9gNHkT8GmSueEd6BYyo0EwNPhCXgBrbHuWF0a4TZTAqqPlM
Uq1of0U3yaVRKYuukjgJM4tBOznWVJADMwZnR+A0I+DdZp7GVvzZJzswBNKmMWurG18j4EM7dojS
tSTvDFBteDFJ12HlKr5PgLBGa5MHraK/jXGOs42nIj/5UQevVb4zgs+RraR0NTA7YAfZh0JyR0pP
2XbyA1/to37lxQs4w2vutmmOqDYB1jEVRa6EgWKlLHgdGarhSQpIzbnqmguhLEDRHqHyr9kB0mzh
n/q5/i4G9I4gRLaN8wj6+j14+lNaLnE0Xyfxfj4I7OOQXUJGeP7WlaqaGCCTx103OcXyNB5ReEt6
0RU0eLiPfbBKC5KvIQ4ATsQCPjgEckJarv3I1pbqRbeiOawO+MBBoo10xTyjqI4Nr8kFPqYvTf2t
bzblAaCqoqS1pZ6zo2JDB0MW24WDd3vYqWyL9Bv0c37Mxa8sAXhZpbZiOOeMrSr/qNWP0WfiS46U
WCka6fitEqDISWUld5eqMrdM7SQn8r9Dz3Koep6GpTzgPHTGnmtQxyX9YBrKZshNYalZ9BrbM+01
UBrw86B5BLN7ecFYAyjkOCVs8XBLEe0ZrR/kwamT9TBstewJ8L37BuSWnQWwHmogcCzB0SddDjgE
PPPaKR9bK5/gaXjK/6YjbZ+Mulhw2W4ZRTAr4cQAMQXt7dkydkJdSfLAhnPNt5LFeK802xA0om3e
GQtzEiYXfO58qTKeebBaw0ucEz0q6oDu1zzpz022kce/sYdnwRyg5W7pnsn4gwqCZeZOMBiTl537
C3prbNR2UVNFcQlVzrmXUQpSgz3EbQ1O0kTniJfy/gjT8zGfHar8eFoALsBqzp4XP2O5HPVQlEg7
9EQ2HVUQdfvqCswXCwt5I4WEAhk0elUQBYjAEM42TeiqUvLQpnhWHYUn3hoNoACPPo4m7ppBjHeI
0IKhnubb1EBIQuo3/yMFFKYicrFrn6OlZsEbzsjl98wWl6vHmo9HOCMZM5QWsVdhuEKjQPCEzxG0
VoKGumwpFMXZGFp9P/W2o6e2a8SQeDIU8kgnJ2D0v78fNy4tmhNQp0O7jTEpa87ukDLwQGq35XBG
2bNfp7kEyBArZNQG0a9SRmi79vQksFs+KR05z+WV17Elisobr8TlR0zn8peFBLNq2PqF3iPgiAw3
TimI1luZtnajoCfK9v5oA0WvVUzz58SExgGzFR2lPaosMY0L1z7J5ZdMluDXlzQA4KBUoMF1K0xu
K/c0kxwtW8mMqibfr3cRSqjDXvPdsN7EVHR4Orxr0tKLcW22L79idnSh9dAVTDCwHiKBky8KOela
K3QrjQ7IliSMyONBMF4a4zNqbTU8QQUa8POiPiZKs9C693PpL68sPgYoXETW8McQkF0uCdcNrEHD
PpYECUINaU9jpT1q6d/aAL0rGH9tJbbb1uHshKEbHjQ3tqSTUnyShDUXESl5gZsRVDaqrvy40XKk
Jetdzdy8pP6Cmb6xbIB+IaIAmBmcyz/I21+bxwRpUMqhH86NeEy5isTGXi4F0tQoDkEdOV/oJLpx
Vi6Gm+1SUfkIBSMMJ2FhOF0jcnpsplKqkCF9+eIZDc3D5/v39dpCg7/jnynOnViALBMjZt1wDvwS
YI/ALIdg9f8bYhZ8y+D2HsQYQyRNSNPyHcWT/zAA4gs4hMAiYrsuD5ShZZXfTNukM+RiESNV2cIF
un6vsUq/Rpgd2VjSGwlIwOEcin85kZmIdUmIdOj9eVy7H5ejzGxFxTW5r00LpUClVG8QVXtweVKD
GvGHUi1cw6UpzYIljxP7LAqF4cyPkF6SPrpWQbest/A83zxevxZudqSrWEnVIuaHM5whxKM+0rOq
+H5/2W6OMUGkJwwerMps++UwaVDRwkw8RMS69Bk0S5Xhm2v1a4TZ9qMMWyiRhlkY5atSvKSptagh
ftPU4POnRhiIncw9QgiHKpBDD8ezKA4fYhSajdFTv6/+h7Pz2m0cC9b1ExFgDrekouVsyW33DeHu
6WbOmU9/PnpjY1uUYKLPYBJmAC2uXKvqD/81hVivpYg3vNsNC7NztV9AalDvQQMAxeHzjaMWCLzB
FhmPZXHnRvdl/SgJSxKMS23MVkCT1VKQVfF4DM1fWdPalnwjLPLvlhqZhUKqFbuxaIXjMQYxqyj7
NpfWBYTo7xfa1TmaVKLAGvAIms+ROQpC34jleGzzJ9V76dLiVsxPrgajp+VWcJeoSlcXNvVYEj6T
Q9NcDqJWO89PhpT25D+Z8Fyqx+/7s/T706h+ud68oFOFvM2YmuRnZJ50YYEYcu33MUngRYV2oGjN
s65lKMO4r/XxaOjZm+KXb1b2z1K48C2h18ABATAACH4WbXZRO44FWphHMqe2Newb7TUbVt8P07VA
G0kDnoRYroEgmocBohEmctZwwHQh3GunsxA1xxLXIv+ndmrhQrWpAtdJlLGRDvpgWSiESAZ11L5V
XRtlgHhTxNm4RJm4vC4gtFKqp6gNfJYE8/n0ISFWx42c4sPUOLH7Xtvl8ECiy1cWqJdX8g1TQ/Sc
+g4s2vkrbsitQMnFjDAoWYmw8xCm1nZxfxtbL0qxUu8KdZvWwMNsalgLQ3+5sWkapo0CIRJXrjkk
twvjTog4Co9hDM0TJ70WLT9tK7d7lVKidBOsFP3g1m8nYXxEtbczF0KLS3IVdNOvHzAb5DHBSwJ5
w/6oBntTBKUVOc1W/l2+NoBOAA0Wdr+9kf/rD+Na89/QW1sYgGkBnwfLZ+3PU0y8aGMsjHnJlKvG
WA2oGD6DVivddUua69W6q3y72WVLJ8/lSUerBmBQMi8oj82XVtzzNOzkeDjiBhZr6yJbazwcwn2Y
H5IlJ7pry9gAZgguY0KeqtMp8uUUYuKFzO3U4Vgo26DeCu562Is/rHohlXklDwLVYUKr4aOM2ucc
QG+EkVdCVBOP7tPA+yeZKrLu32RFZtDPPjrX9sYV7wuQeNbNoC6E9lc6qSNvrZPFmtg68zSF0AgN
6EMaj4eNZcfdve5+iAfjnzWccEKCgIfyOWEQ5PDZWFIoSMoiNsRjyetWWg/PQf9Uyx/ehBHbWksM
x0sE/9QcPBwGlJoaU3g+dUUuymWH2uixcTpcrHb5Y544eQFy1lr5yaEf1y0Zasz0VmxROWdalXCd
LZXYrixWxGnRK5g4p0ztbIsatSQOPcv1WDY33TaQNzVitVszujWNBUz6lZvAQFSRMivQ/U8C2XmH
MyGpssQd5aNWr8XyNQq3Rm/7glMCWgX+iB/mSl7l/fH7Q+Ayx4UaGNc/kMSpwjWPAzw1HSCil8rR
khCWX2fAQjrxpVgCyF5J3QD5JZGNGC7cIEpN573DpcPy3HYUj4NbjeuYo+/di+rct8NctOxuDOTb
zLSGXWDhboQLiHxfVUO5cNtcnvh8BBEp9GyUFAizzj+ijLEtEQRZPGKKGMZTZXptZj++H9BpG5wf
qiYXGQcc+xExjbnghIEIjphVhXzsoyPidHbQqAsX19UWQMWCG6AucME1jjI50NIml/GEh0XJLalV
S6DYKwNF5RbOEVnAqTIzi3k9U/bUppSVo6ICQ2h3LfCqxZfPlRVPfDHhYqfq41TDPp+OUBPrcRAT
9aiU+9DaNZ3uiLdR5YTPIGf022ZwGsOWlyLty+MSETRehPhBTaG2ODtYpEbtxRi5iePQrlJ/FcSH
/qDuA20h+TEN0WwdnDUzW2thrSZeg28f5dxmXFsNcAkUmT/qfsKaLWziK2kveKDo0ONVAwxBnWcp
hAqyTta51lFZKXa6TW+TfjVuR8c7CQ/1vv2hbatTiG6xZhvaHQ6UerqB4uU1TrMfn/OfsV3WOOod
PW3r/vl+O1weoKh8I/pJbDep06qzORbr3ksy33ePYwGi9rY2kn2mAoFFK6CJ442hr75v73Jz0B75
cyo6kGHYhOdrKgERGo2l5R5VsNKhzpN64Qy5nFekJDjBgO2oogh56LwB1UXsuq1E9RjZwBNTKh+O
Ztjoa0f6g75Em7tcqzQ2KXWIaIWYFOTOGysHBb0fQCfHyH+Sk9u2WQ2Cown2wlq9ZNmzJb62M43q
lzgpqbNMbl1NPdbYAeUP5t82OSEpZ/fpujoOh8a8WRRBubx4zpuc3ayWObRpRfR7DP6+VfFrJtw0
5sKVemUtEDhws0FjBaD7ef586ZUnFjneRop2VHW0YDXkcrrd96vtyuqGpA+3fHq+QO6bnZMi+vQ1
LnLaEdaAWdwn7s344cdba7Uk7nwlwrS4uTgtubgAxM1FRHnsabILL+44gMr7SPKNfGx3ou94yYcK
Bk+3s9B+GYqtEmy/7+IVfNN5y7O1YYadp8e+ph3z36g4lkdV3uvcnQ2eASmgz3fz3bIc0T0ggW4B
YHzpFp4pnziA85MU92LKcBacW16in3CjL9NYZYbZW10lHE0MyHvgl8bR/FUK2zJ41DLblfKbTnnP
RsOmPJVkm6h5wmYksHo7EHM7l8Gy32lhaYcMU3xTqbsovAWVkqQPrem0/R6DGxgfx1K498c13u3x
H/TPFsZw2qffdEGdnUpDng11rpfCEVjzX6Xey7j6JfvGuiOvkz8Je3KjbXNcaHT60e8anR0esZ8Y
fmzRaNpw4L9EsbjyHnXlmXp6VpR2LjzL6RLJ4MqG+DpX85xJgSUSvg65cNRkp6g2rumAELeaP+0B
Mtta+VOU++a3a/82NHtU7WhVYKO00O3pRjnrNuuEGJOaNKQekvazA1oTs17XXdk9Fq9WYJtIPrS/
RKf+VSSr0noRxMZeVs6/GOppbUJkIVbC3pTw8vz8HNB6F9yGJVrFO63+0YvoNR66F0+ywaR1t8L+
+z5eXAs8iii28zLRqUggrn3eXCKiomzpgstTgRrba54eBJPb/N5aWkJXxtIiOUhowd+QnJgyCF+2
XmYWmAmlkXAscOW9D60b3V3LTm/i5/27dtACy7t/fkpPfZueflDduSHmqCBJyqKmLTThGHvrJn/N
9IPoPeS17VubxtqasaP398E7Ceyu3VZLdNqLG2NqnL9AlCHfBPTqvL9piEoIZorCMZMeWgkhySxd
OAouy8f8PEqOEGAgC5K/nC0VKXe9fmga/ySb91x/ThLulegpF950FUuFdCM4yRoLb8f1XlPl3Two
o0Nnh/xGkw9auEY7c+GAvwwepw5rLF1CcUL+zzLzl0nGsr7MAtfwT6Pw5Nf7vnhSu1Pf/6i4VKDs
Zo5cvMqwVpXqrZXBGuM7Ntrja9h9GIbTggNE8BN/OTuP/widE+BfOmabTr+j1Nx2PF8X81YXocP0
wZODKY85jA7mwl6ekbuQ41rvhNebu5I28ZtqOIaNqPPYYB7tmArmJNvCcwaOHOxIvL/fb7/PZPzs
iMFkCwbZBH2hwDkLao26Q4aq0PwTcrB2/oiLWL3yIdLuuw8U5LqPsYbYUr2O+Z1UvNd5bgPdI/T+
lWVQ62yUEFbaJlHtdGPWDjhvCDDqOhM+xufilFgOkGlRfyZIDtZIJIjaGvIxEFBp695apmMhlLLX
f+SjM94H+8ZFeAIz5VV24+sbN94E/7ncbcf6DnYFj+vEVgSyxCv/o/NWofvf9wNxiUBAwI3xl4Eg
I3UNre58vySyrxreoLKYxzvyXgEA1ccG3JxWersCZMpdAHwxtrMXE/6CsNPcF0iv7XOtO80SHOgS
QjN9CzAd4HsWQdIcDDpQC07HIQxONc+KfD9Iq/iDoSz+aOFmiHo7j46l58gS2L6b6VSGWB1OnuN2
7gVrOd4IiMo4abSW2h/dUrXiyq6H6cgfLFqObGLF2UDlYQGIPglO/l54Q/befazCnfgXa3Pv3iXb
yosI+K3we/yTRD9D8Q6orPAEM2Th8XIZzDFIE6CUuvwkbDzXhMn6Xi/rrgxO8fBovbBOtdvkRBjZ
DE/CxFsfNxB1CO7GlWhuixejXTjeL2kPfAAepxOXQJyEbGcDEeAxU0q+EJ5wwu1bpxqdzHCyP5X7
I1sLw6ErUlR9Wrts7rk8hfK5zzaFt+5MO/vlPUTanStw420qzAue69LRHr9f0BePu9nXzc7/sver
UZm+jvILlIEQTFPGWQeFIHt2gYPWq+/buywBwGzBj1CB5aKTkpgb9xXl2AzoaSenUL7N/ZX+Ibrr
JlwV4iG7c90Nezk4iuVOUmz/lIXOWOBgsBAwTX06P8wmm3vetHgHk5G/WJp6XvduGKWnVPxrcczz
vFzo5BRoXrZA3ni6zlElmY2q5AZhpHtlemrNffPUH5RNfbBuCMm9cpet1IPQLKyy6Q6dN4jqBjU7
gLzQrmfnMxIrtaAofnZyy7/AZPv6tc3+lReALB6+nJ+iz5TWrVmfXCvx5LqtsxNXDp7h8min4VGt
1tKrsATduMyTzdqahQx5W4SxNlbZyfjdoWQAXe3g+7dR+CrUD/pb1TgYZsbZ+vtZ+3yTzAeREg1Z
b3Q7JPQizo+ssCmU1AqM/ORDuhu5ZzBMS/etsMlbx1du22qVRGvxUflboHlEGF9HiHbshCfPuhW0
n4EUAgWzC2Q2M1tHmDxEQMCJ051hIJnx2lT7EduZat8GEChvBi4w3MIGwonQyZoXd8nb6nJFkCzl
6J0WIVHX3BYvx9HHD7quOPnBStN+ZumduuTzcXl20AScMfK+QDgvzN7itHIF1xqLk1fVdt+/lDAd
g2cRR51hnz7pz99Pz2V9BPUO9q0+KdhMKn6zRQEdQhlEsSpOigvPx0bjvd375dZv7mGprspn6Vlb
57YVRYQl/+nFVljYANe6a00BGHuA6tp8A+RV6ypSVxcnbVzlrt315jbqlVVs4Sr9EdSOVi1RvbTL
VxZdplDL2weJDXL45ysytpTaLZqhOLUrpd9kvO5TtAIleW3+LV4bEqswcdep4LjiKk7XUrBpkBVQ
nfE5lnE9PqByNEk/fRShXa9loOUhbM7IKU3c25wydkbPqR77P2nu9GjNNfs8/wVTqRnvAP6XyU7/
JVdOK+woQeWEc4/ZQi7pkolD7A2ulYckRTxy4lP3v8ThUi8H5thqUFgVW4TFEpc/wsTxik0ZDY7S
IciwFVFH8TfR+6A99+pK7V6UPwZ5D23VhU5q2dUInHFtJbsQB5HKtNVyTyl3lFci0bvshMYOQXff
ODTSKrM2/EetXrpNPpHK58fGeS9mZ69UxDmSmnp5QmAgsFbG+KIYd0hVW+Nt9Xf8RRaaR7i7Tf9k
se29j+Y+DDeSsXUHxzB3VYj3+Y0sbofVoK/CetelW2t8jMVbVUCMb1O6jv+sKQ/Zo/EzeFaQeFF+
eJ1PoGCHw9p7UH/X7trIbmNcB370wqHcIi2uW08GcfCfItzidC4Er5G1raKHSNqMws6NNrLmlPcZ
z5T8fghzFLkKBzWocUvW0+dX/BsBBqbuYF9d3lYFtbmN1DpD9+j/QqqosGReovz52JFj9JdUOi8z
sywKOAPTBT2ZCM2zGUOZKVElGOVJhAieVn9xLbL1l/RZ2/KNkHUWHoNXAsSz9uYsNCUV9YR1WJ7k
p+jVO7Ta8/iu3nWmU1UoLr6Pw55zPVvhFpppvC/kl++Ptc+az3z56BMMisrvhIWapTa0WE67JKG/
1qH40J8qpz+kq3LcyDox4QHdJQicKCvs4co2f8UfOSShVcFD/b7+Twwd67exS5LE1pAfyNo1XnGu
DbbWKhyIWhaWGIxZ9IDck7TtxlvXqVdoaN57st38Cp9aFgTMcndJpfmy9jnNIZIvWK2BqUGyd7ax
uyG2EiOoTtgQ+T2X4l89sxwzjXeNfCuKhYPQyn1p/HMsS6vcDUT6+LET8Z+3aoptogWaW54kdQ0R
rHnte1j8P/2D177oS1jMy/z01EdzUn00CWUv3CMKVSbJKYTVyefNVf3xa3mj13dl9oNUq5rvxvC3
1iLPCAzDu4ElmMZLZI2LzOPsA6ac2ZfTEztQvxOzqDqp0T6WJh0KpB8ifJ8Pi6ph/NLFEv3S1dkS
pViiDIlKV8VoLyF8HaLs3S9c71cejNxwPKsJJaj9XOwDPdVFV6+9zzUTVu+Fdoy1nfaQRFREjZM+
HIpmK+QbY7ABYPD6LlAV89d1/95TzBu2YrAA6b3yUpk+yCAa5HNIz81up8L04qHVGV+DA6/x7/sN
VgoSdwz0hxifltwRkI4yAaCUMK8fY/jp8U2qOd+fD9dmmaCUUiLSqcQds6C0cWs9L7SaWVapSBcb
138ds99udUPC458tnFhR1NwMsEqkdNX5w6jIowhLXb8+hUh6/+bYF0ih8EgmwUVq5ft+XYnxaYys
IFUq3ILJC54vX9+o2j4bi/qkdAdTejP/Cq0M3nwjkSX3toqGrqm3LqroRo4WHkvXIsmzpmc7R9Lz
JA9QNT2Vv6VfkaI4yrBSUaSqTRsbbqeyG3WVvejatr+vVFD2QYRl2cFcCtGvHiFfh2C2r1oVRyRR
quqTi0JLt4rku0IgbROSYnuqcXBvHGTtRckx2p1xtNqFlXX1prWQ4f0UG+fInM2ApYxuJtRNfWpw
g03yQ66u1cJx+7u81talFTqVZA+Ivbj6cWHuL/OZJF2/tDybgCGFslJRSTyFFSJYk1+ZkTgJeqUi
qd8/UbUa64+0+J0ML1VzkK29N/wAKde/L3zG1Mz8XOOlKankARRAH7Nryo+CRikyzrU2+jnctYgX
bHpzelgM3U26Hj+E7BCpe8N3gjfpwcRRL1+KgKcr6eILKNzzpgD9xcY73wSyHgWKXCXVSXoDFfjY
8Z6uZVSyxLUYHMJ1qm7dakuhr+o3w8G1y60bo0wT/qkJ0G7K0hZXwZuw7e+wmtN6xwi21Hzaf6ap
cixM6IL//cjpiPpy0eRuIVuhxjBhjzzAUIYalByKnGS45yyqS1xdGuiITpLwLJG5SkhjpJGvAe84
YQ7mZMSdvnufhqvQWIi7rp2rQO2AO6NhPrkXnncqTuPWyJu2Opk30kPnxcjtrVMnbB7iJWDfdEJf
zPGXlmZhiTR2uRX7tFSn4H26VNA2XlX8WFjL01r9rpXZWvaUUGpVcBonXqUn4Zf+Nyx2abeRlVs9
tcVs799V7ur7Nq+kGMAQo2sJv0zDtHp2fjRd4KlGqwG0qf11yAaN8ndN+fd5YoomFWHEoCeD0/N5
skot6ZJQqE5x9yMw0BtqnxAZRcNPIT7v2v7/p09fmptNVhf4cTEKbnUq0j8NVoKZ+SuPgoWT9+rA
gSfl7uOpAxfuvE/EQOFY6/SpsZwI1CxiAHH0z2B+tiyeUxxrIhhL7vPzRnKpb4QhDJuT56L0p9l9
DUZqSY/i2lVKvtEiBTTBZC9qz0Y0Wk2qps3JkJ4D3cnig9DdYJmygszuqQhnQVIRqk2CHK/S3Yxv
8lZ3gs2rPiwkZ65sMhDBsCKwnAXuOE8ru0phtpGYNaeedPEo3dWwdb9f7Vcui0mXYKrEQY0CtXo+
nsOoVnkyNs1JQTSMS7LOD26zi6tH1d1839L8aCIjgsQHmTUAgrwv5hq9bdy4OPfKzRH1OLlLbvJO
vPNDCxn7+inEkCpawtrMB+9/GgTiNRVKsN2aLRU9EOWwLs3mKMi8tFvj2KrVwr662sQEFpioBxS6
50teHOM0soIWeQ+yo7IPTOEfN9VnJxCWmmSJpkT1LJjSLV9Ik6BEPGvUN4L1WCiRjer2Qj8+s4xf
z9mpGcQMMJsmaYVOyawZaTSrkXulPZIGCXa6ujILGw0+YR1JB1/cibdytm9+ZYdqvRgxz48Nmsb9
YkoVQJ+ZHN7OV2AjxqFZWqgM6WRGgvVwl4lOFt43z5H6olVHtdm38p0uP2pIat6XKJ59vyznG+Cz
eYqf6B5wZIFenTVv5X4RZkV/DALfKeAyNOaJXFGlQnxeiMwUhd+ajTIAPcha5gQNR43gvC0TLlXn
eQ1tUVstXRzQntQWSxrbwjd6KlCRmzLaZIW+PLHjNlFRu6r/c6u1rpT2UP7wq5sof+0QfAMzphwi
aZulSIjZee3o0g24ghepvtEzqIAyMDZ14TC6iKz/Z6j+7/NnM6WVbieUBkNVG3t5IKK0ycd5z5H1
N45sS4H67MQLnIhrC5MhAyWA1ihI6fmpEfiqG/l+2x8jc1VXO4TLmkN+aG9kdZ3/yKSXIXYaa99G
99p7QxX2+7VxvXWguMSx3ARgBc4nLCz72hDHGl2M8lnFf6CsDv7gosRu2C7lZUWy5XyXTrqx+V4I
18inZd2rZC65Ol4eM7iG8l4nI4OYMmiF88+AZmgRN/Yi0uuR4OQyQuJxNKQLh8A8RqWSS9UQBABZ
ay6EecqwyGRh6DUT/gneDkp8NwybTnyUwvX3g3pxD3w2M/mnY0k1PZHPO9MarQjQxBKP2q3X3wXd
Og/eW0mxtU/gwbjQ2kUi9LNX0LOAaOO+QaX6vLmh0XtiH5qT8mMh7YxiV0HNVRIH/nyAtkE95jtf
HZ0qye/CpvkIiuoDVLkTDttF9sTVEaY+jCTRVM+cJ0WVMcLFbPqWHoUAr4+3Y3iHVHekLPZ6GsSz
k4ZBpg4M3R0ZBY7X2SCPWqGSAg6ko1at1eEpPaqpYwrPybM8Zb99IqZyWHnNw6QvTblrFUXJQjri
2jRP3vTEtzxD1E8AwZfnlW66uYGBtXSMu7+jta3jJ7mhSTFeqzFOL0vGbdeGlmFF9xFKE1tl1uFE
qWTLwyfhGPf3TfVaHgqAPAgxf792L2iO02pie0wcMeSu+Nfz1ZR21Pn7qJKORrWuTgko1lgvHYWU
QoimlIxLvMxV/dSO74mR3liPC81fm1aDciHnIChlbq3z5hFJ8+DDlNJR8ZEtBTlR7ko/poD0ZLU/
+y6xec72WAfWGgZZ0UpBUTCZGALff8YUDMwX1wRll9lQWMrNC1wG0LrIV3vpKOubDF3XjtT0R/4q
R5u2OwXcX98395lXn7cHyoV9A7OJhOEsOCkbzazySJKOenYfSbvJ7x05O7e9H/1V3QGuGbWdggex
u7HcVZWfwlcCUVuPtr1+hOCte7e65vRpYIfjGvl0eBNJ+YtiW7zP+rsRO+shWefZwiBdnNnk63nv
W2w/UukcQOdTVXRGqeTFqHLutLkzQQkd2GL50g01zfhsbDDhhfkNARya0hyHU1boM4ymMR7zqrC1
4UdYvwzhtlC17Y8+DhxxUolMlxbARSWEpUeOkxMMZz3+ac5mJFbrvJWLVjyG2l/vA5Gv1twa4ybu
/xv+q93KMfyl4bxIrBJfs9wmaAv3H1TQWagdJW1sKCMrOh8pCsbKxhpfK59zjNS1lzp5W77wbK5U
NPJPvrzwdrnS4fPWZx3O66Lpi1ZCNrBdjSRuCojEbhbYubrPa9XRjV0ZyQdgPd8v/Yts/Wev0d8E
CQ3rRpyTNbt4aMzBzAi5hk3c3ghGZY/ZuJOob6rRvT/8La1N6AFB6w+aVlHFNJ55t25rrALa/+pm
YSdenwQQm1P9awKbzgJY1fNkI7JKZHl+Ix47lk/FuMuEn+1fvaXg+4KIZ7Prlw69y5uEsf/S6LTT
vtwkgQqEQFIJOwVULkypWiPb1fa3hQHHJdwNw5tQA9bZm1n3K1sN4UMngSFFgXBMPwb1rk5PC3My
z25+zsmX75ntbLFou4DV309UqCE9GJFkW9laTymcPHnS42DLYbZajAEvcJH/0+zEwuLlAEh9NvZj
3GWF1Hb9UbzBg8hQn42q33oylLD8Z2i+K8am0JP7EGMI4cUit99nd3m1j8a90t6hPpYUj73U2bV/
VIatrj6YQbFw4l1eTtM8/d8Hzuap9UG6VCKvm7BT3nJL8LdB4x+EVB4XduNFUW0+FLMZMDBEEcBe
90cPfq37YuDdIMk1VeMo3wj60SDxP6wUQkqGILkpC0d274TqOZSeyvhFwgPQe19YE/LFMaxNelVT
2pCLipTy+RrVgjE3FU/qjxZuH/06TXJoeWqkfliDOW5SrfhTk4V5KLXCXYtSfxCQirHhe350sZks
vNMub57pW6a0O8uEx8vspAwtoU/DCkG9OEqZbS1VkXDV44Wz4Nqu/NrK7EQknx0HSkyPtbew27b4
yUq2qPBo/xC6t4XRvbayvrQ1r1nqYakkAjohx0i4FZJ3M/kzuj/1n3J6GyiOR+HSj3bhfda/yMM9
qvTaQlevBCCMKBQUiXgWTsE8mm75n3qlyf3RFN9j86EWCztL23UW7mCldOHB0FGFloKHJqpXZfau
1x8D9k9juhcJPEzKLf4fNKT1ZKP2hzqnwjs+j+k2qrR7U3B3ldk5ufBY1QWGIdJNp3bYTHw/ghdJ
Di5PIjZyDgBjUSmfPYLywdIiTRYQIQWsoa7yrAjXJoBvkMJ5HQKVGLA2GodyYeDkq9viS7vT//9y
dPeFV+tqpPfHCucDt10F5O61XHFU99GInUhF01/4IeVbr73jFd95+D0Dl8cLuNNWvv6WRBkSxXAR
2L7pYUmw6zKfMY0KVDTyCqSfLqzdYpMNOLbo7pUqLhTBf3F+r8WrmKRuuMem1OgEu7xxEdz9fjLk
axfIJB1KWg9yNp9wPiqxoHZa6DEbmt9uQh1Ajm4edHewcxMTAATYPS9GMBIR50MJ2Ve6y/NjWK0k
ZCdG6tbJqBwMb5Pqj0NGFnUxpLzyeWRqVdRzp4Qt+fzzz2v1LgV5S9607O+pUth58Cz7Tk/JOGqx
oxiOHsqAw622/35YrqxRHA8pVwJA4dCap2tjo0hjsxLa4yi+VlK2HfVtlRWbPk3WSrcwBdPhdB41
wyxAlIKUI6RSOKXnXbSsxOw8FUsCtUcS27fb7pX0sy7ftuYBOKH6/H3XroWPvF4mvCrlC+Ll2d3d
qkKKIa3SHpE1zF763pPXOe1uWCWobpA5Uuj+U8BkvsheZ9zEaboUQF85r00UN5Gt5SPwqp11OVfj
WC4Dqz0+m0j6N41qi9k2E/6LRzyqlqx0Pp1h5wOsIw+BC8NEJ5mjSmPqJ+StdeSH9SG9H1VNeI6N
GumUIvKoFuIUetM3rHgln/IQNZZlKQyOdLCadTCM8q0wmsUfQVcGZ3CbhKwnoMHGCE2nIRI/NIF5
imRfWRkyYNDRiPRd6+a4AyCNuKJqVK+V0vzAdSLfCo0vbYQuDkiD1KrdkALeqOKgFXbVKJw3mlKM
/37YIjILEwDBKYhF6mx7975YeEESdcc2Tn9ocv2kCr+M7qkt7ivltLCwrhywJq/iSYCbZM/FworN
GlCan3VH1V1b6j7M3L1FFjL1Ycx2f9s4W1VJ8mOoOicxBHsYY3vhAy7zLiQmoegTkrGNIISc76S8
bbzRwMj6WKgbF+xwg4evzP2YQyXrxkM57tPgJhHAQqi/xeYlayBLFTqK0G9p6C28FK4tcfy6yTVp
yAkCKzr/Fi0dtVbVcmCB7s+i+T1YD3gLlLptZPdZutDxaycIZXbeZSp8D4qR520NBgVcP226o1yH
v0aEvCJDt6UxeNB/t0KODavTyEvQrauT/aXN2VgjTSTn8PsRunaF39hvhe42y7lCvZssrrbCCNi2
6TcBZgxuOq5kvL4XJvtKHEaHGWLWNWoGn7nWL9f5mNd1E0s1fpMYNYb7ornV4ruoeRDvpHodoFuL
cVSZH6SQI3RcpXfjEoXi6gx/+YDZ1iqbpFCHabVB7llrcWL3WrpxH9FX2zZBdG+k6kLoudTj6YO+
9JgrXA9DnWkOB+m+l6p9kVi3WqMv8bmu3blfR3YWTQvgJzIrZGQHodpJETLbBRevvg9ATqUGpMFh
tM3W34SanWjb76f1+qAir8DtS6pqrqYjuKUptBV9NJL3QtzV0Utq2MLwrABSXwgIr4VcqPGRyFCm
1nihnI9n4Hug48WyO3bpny64033DcSffbTgot3FlZ+7mb1b//b5/17IWkwQgth/0b+KTnzfaZnUq
1i37BiWawezWykZTtzHmUY0jYIuh7cym3iPY6//5vuHPHPfFLfil4dm1nxeWGWdax34Z95L/HLj9
aRQje2KSlhxNvp7jDxLaYoBshneI4Z12oNTMnUW81eFdOQb5PlSPfvFYiC8ybqS9vAU717vkWWTc
vdWd2b5+/81Xz/MvnzwLE6qiq/smY6z0lvyoCSvK63a1sFTWvjY0VCUmtimk9Mlh/nxO/L7LmlGp
SBZYd9rGX6NtoFQorr262hbiYoxNhscGSJ7iX9XJKo8Cgqog++zMch9l4Y63np7dwZ25Ke/15rEf
t52y63kJfj8aV7YGvHyKGBzwaLLNJdmgpvlSLkyjsU3Gm9590pR9EeBqoz4U2pJ4/PXGAC4CC+IC
E2dnjRuMfSQkGvsQCnK68xS8z7B2i36LeHik7ZKYxUJznzHrl6Mt7DUtHwuRhGpcOYWor4f0w7vx
thrU5hhbye9H8lomc5I4+N/ezQMFNVfqKG1VLszwxcX6SzaqLTap+xQwQ6nWq6p+wIjPqPcmi83t
ReD1lDmN8qF0yxs5qO9wUF2Y3WthOd+Euy71ZUAP80KGlrYy3t58ky5mj5bh5mRUY8xx21o2HBMN
cgqTGkagnnEDUBDlYA1U50LQcuXZwwuEFfYJghDndGfQso3lK8x6Xjz58rPodC72kx6WevLCA+va
OXjW1Oz2DIs+s0pFZ4EVxkOR7uq3YlIiCqpbUbgJfpfaKgR9DddiqbI8HRqzc3B6ZZE2ni5MTv/z
za5ErluWEiYdqFCYtmB1qm314ZJI5GxBo0tFUdnEfIGilEkoPGsFfSqjtvxOvjUeUnaQbxORdG9Z
voIM/v1inh2SFy3NDq9eGqljKq2MDNYDBjL7Nl65iyC0i0Y0yIAT6WMiyVFGml2Vw+iVYiRDYZfl
p2S4acsJ6CBqC2XaK61MDfAowj6dhOHs0GH1mZHoa/6t9Kb3Hwj+qwWq/s//OF6858FQwDBUiB9R
/zmf/6xX9RA5Gf9WMXA12AaOZBziJZDEbCOhDYrwBcxkaaqDUZea9cTEMLlgPQe3+UqV71J5XQg7
c/hTSQu5g9liph0VOx3edtiyTKXYWTudPyRx7hX+rTXcNuJKWlIWmYWc0++jmzI5H5j8DYjj+WAp
MS4MiuEHt2G9HnT4dkRkCwfftSagKcBlwtzNAilw3oRUuNA7gyq4BVmEdOKwWaqRXBkjNIdhu001
8gn1fN6AJQW5Tx0quE3bLbzM/t/nGtQsDz2M+iZLl/neiGMrasqhDm6pAPfRxzE1V0V17P9RPnGa
Ck4TmbsfoAqvylk3atWMR1PIw1tgYap3J5r/j7Qr23EcV7I/NAK0L6/abSude1ZmvQiZlVXa911f
P4e+M7dtWmOi7qC7C91oQGGSwWAsJ058MtmLN46CIBZwEngEVITx1E7NqSHlUpUGHaq13FuDvlWd
UQ+4vhjw62XS9YPOQzgylLWq0rEqO5CVBLO+K8f9NO9zMHwd0969fcs3l4KkoQSwKmwKvVuqOA75
3BZpoJkZ8jjGMKD5gZFbYcmg1tLzcqqqHWRI4V6fPgUAV+q/v9+ShEF0ZGCpQOArlydSZUk2a3DL
ARpwE83UeUast7WE8+9TQYGE+jUuB74/tMcFXb6qPXGs7MSWDJmkUYG9wZtoUDKKMEt5LpvSIOaP
85NQ2AiV//6wke3hRYJlQk8V5Ut0xhrWadpmgbwXQqv8+Zf0q6erBxZxJA9RVMTDQb1+7chVvRIZ
aVAW921y38XOX/9+cOWiWgl0N9xSuk8rXCa9idIQv3957f1ceUlfbwug26DICvCzNdgnYtEBlqD0
aC7iKVKaPMjMAdPeWu933VmLCGSduTxrNYj37D/hJ0Po1XMOsSiHAxyE9Bex7pdC8zKKs0XTUGZ6
l/fTHYcpxslr9JrdyQ/pkdu3GA7dfS1Pt6VuCAVFBxK9gA8CaU3TdNRFh9tUSusB1IyFs4ZO76Us
8pErjUapBA8JkKCA1ODYKH0o0q4E7HlYD9Oef1y+Q4Y604kJeD5AtCAxAX5C0ql54iw4i4amdgCq
shzXg7zX3pu3OSGsThjdjG61aseaRnK9GCTgsVskF4FMJQ0rXaNGV1MVk4nC6jhxf0C3yOTMJAd9
5nJjPShT4tukuwkCaCvWD8DSZlEChhHOIlOIkfXG9KMjEAPq4+3TZ0miHkk5GxJhGSEp5fa/UYWP
JEtZnJrzbou5cinIgkDzK6O/BC8MXUKZ+LJHLdFYD2Aj81vGZb3W4MuPU2soZLGLVh0f77l9Vj3V
8d0KkonRub2Eq4eYLAGuKeksEkhl4PJyihEXz3USroey9UPQzXIHcA2k8Osn97agreXAX0FZUwAd
EbqYLgWVRtw3TVzzh6R0lBHUdIe0dMrs7bYUKgV+UjE89ogckLBAiYe6kpGRSQC6t/wh8nPhiIKp
urijE3J26TH7ardWZKBZGRkdKDRggJcrwjDYHMUMnj9gAvGC8Y68FQ6AlzCeZjohQJYEwkk0ixDy
MVmmfW9+6TpjVsPxUH2Ou9x+Wr3F/cCszI/bO3e9GvBmkTgYPZqE+Zt6POMaCTZJLabDT3n3ID3c
/vi1liFjBb8bDT2I62BoLreqrNNSqap5OkyzA74OdCzNircozshywq8vPhGE1g0S1KPRlCqBhLke
FgiEp0MCHIRV/cJDs0N5+vZqrpUMQsAhAfrK0wtAeTKlXKx1FUNIvsNYYtXS7zsg7TEOt2N4lhtn
fymJGO2zF2DocrXQ9HU6SO+FN/wOPwpL+iP7iW52LHZVKtsPNbsURfTjTFQurj0CAohKH9oHiTc5
Z3ALW3UxgrY0Nfv2Dm4o28UOUsq2wq7V2gxhi1U8yak93U8sshgaFn21IMrtSDH2LNRasnf38cPY
m/3X+GOw4z3vDjsQSA0/bi9p47W+3ECiNWcbiF7atqtKyOvdNnHBtuhJHh+AP2YHVH+4MnSQbgek
l0fzRCbj0BsJL0wHtK41iVX4SC6hwrYeRIwv3sPYAebm6S5v2troxD9Zmkl0/PItx2pJhAjMwgnZ
dblaIy2KhONwB6LDKtnV776y5wqi3HFyDfRILw1ueewsGC/h397oa0flUjJ1rhonopaXQbKcOXrq
xYqnrwtrdzcVFO8UcL3AeIMb53J5dTFEaT+KsIblTvYQ2h1AKaRa6T3I7NXBrDCFlke75aPcWrdX
d8pz0BsLSPG/iCiQCKFesFRM4r7FUPhDGiiqr8eWmx/iI6rTPncnParP5rSTvNsyt4wmslRwzoGG
JPC8y8VqyBo2g5HPh/AVjFZ+bxrHeR+zTDNN6HnSWGBbSNsScC5Arl2KEeupKFcRYvJAdSo/cjqM
0Tw2d8resFp/3M977SH5Wl3Vi+6l3e0lbp3nuWzqPLWi1JV1LeeD6o2gx8Y4t736elvEdXAFC4rE
DADvGJiADD4lo8gB05M7yGhtwVx9fZd4vZ95mlV78hOmgro6wzUgr+aVqpwJpN6hgs/kua8hcLLA
ZcG4AuLmlp19ndKKuQ2XcB7xde7ZbZ7ql86JPitz3Y2mvlv9ZN/Y2V7dNbvZy33xPT1qH+FxOXQP
rIdpy9Ig5UXYYVCqQUL9Um10de1qiazScJPX/lne607mj34StMduN/xtTehfWnomjjIvUqpmVVXW
86H70/nGcw9dldzEEQ61Pz1M7/Ex/3wunlkEbTQqkRZ7el3OXo9lJeyZWjUfxgYsU7bu1Tu1Mc3S
1m3VFvbds2yixyB7wFArS3oc98Je/w/s6qnVDogwpE9ojpJ4ha9Tdf18aFZPHy34zAvvMK4IuQJX
Gkva+f5HBrW5VVKP6aJDRvEIhp/yQ8F0rvKuHJ8wyPi3ypuYjZuwBjnSyOz/2dp/hFIPs6pFqpD3
HYSqJubyfK3B8ql7rc+ZALvd8b/weqi/Un8vfeDV5GqzYr2Vt1eNgP5Sg+V+mDOja/EDlnsAK/ed
pX6jwbab4AWbwIV/DjXj0pC7+X/v8zUSqGtHPgH3KrIfjs55SeJ0PcP4bPo7UEnAFTUNunk1nyJs
pi7smvmQvYHDZQeI1a72Q7+2Wi9zGXpD7vjVevBEAT+OHOhVJx3GOsW8CnD9ASTh99KIfhNTep+O
6w8jMtVA20/f6mCFvwh3nFlGrCd50wKdSSeW8uxuRiHqBuhywZNcWBroDf8Q7v9d9DsTTTG39Ofm
G/1aLOgp3ST6L7U9k0qpbZUgY7oKI/Y3dDCISYApaqzdeGgPU2oChFz6QV3YyYvBeCq337F/BNOe
5cAZSQzcz3zgH8M7QpOnOYZVO5Otm40971uTxRy96X+cCaReGlg9oB/zCbMI3T6zjGPo6j7IghuG
h042jFYihQxTAVc25rbQXPRTOyG9JYiYyJSZOuY/lQ5XO2qza1CvqSzMhrqttFuvMwoOwK4jRYhQ
kdKatO6EQaggDm3YVsmwpFsX/Pzj1KM4x0qKjkd8PPPBHvrOMeL1TS/0/PuUoSZ+MWYO4vviXWE+
zvezDWxS85h+Co/RS2/9wX+w7vhGAIphqBoGBYDOEMgWyn1qFLkGelcSD0PpLZ3bePFb92GsZgIC
2G/1i3k+WwHihUBy7c+udd/zwiCGEIhQ0YwKR/jiMjP/VJ8xjVv6jB4iySYU+Kx1blgT8MgDlqqA
7A4lPMoNlutME9pREw9T+DACUnSf3anBKLsYHiIcFc94Gx5aFhf4huoDSoe6LVr2QDcnUjdMaqtY
71tOOAjdfnnDMAOCdvihBmq/Tzrvtt5vJC1I8R4YKgMlRGDnKd1cW1UxVvz/w4DJCc/j4gq8NUq7
afTRtlDUdpv+/QMLnUFqmcxcAyU3jSMfOUEd+lpXDnNkR0+gPkCnUw1ymsjsF7MprPbnHzDJ3F7m
9fU+EZOAnwOkboRE9VJ7lCRZhqlY9AMvgzftbWGxpV4bRRnoAegJ8kwIlug1zcPUylzP64eZW83w
e3wc7qXV62vgBBnJmGvlgKRTSh7xPEgWKIUsi0wpwGCELoPqIyzBI2QNkZ0vjlVikoHy154J6jHI
L8IwAuGEpvXLbUONYW17sYM7nTzV6h5NcErK8kyIP3Vp6JGSwOU6MWYTaOelDHHiAfBH5gHvSRus
4G+U/Dg3veyFj03WeNaNY0IzNaqNp8KgTM/WFupBbeIWslrBRsv27KKgJn83CAFVRkC2cUznkuiK
VjRPU9aNkKSYOjDW3qA5x361hu8pZ+Bvrh4X0AiQ8in62wE1QMH2cv+WoRTGBr0MQcLv4sSJ0LSv
v//l7aFEkNt1Znu5xuDLbFriQN2Xbvt0++PXvx91ZuKSImwEeI0eYRTHfYXANUkCIw5qRTPVzmtW
xqUhr/eFjukyyqiAR5/yJleIGwGDsyduyKugACYZwLz3qWsxJIxxW7akgJUDM2rhtcDRJjpxtk1C
FnZC1lZV0JkYjJTzZhz72ri7vV3EHl8u5QSCkyT0xiA1QwfYahiS/t60CIzZjfi7xcK8Bgyk5llA
a1oOCk0gDiORHwkaMG7ucjGTpAzTAgrogIz18eG5z+DbbM2JGUvT9x8ANbRCA4mD4yHjLygbs6pN
zYlcWASqZsuYcmNx94ODzCSoneMHfT/upKcKSOXR7HK3ro5rZjYswMbVI0j/BuoO1VLXJm3EFUFv
v09ObGWOObz3R9ZaT7p8fni0HOoZStqe44reKILGGRzBHYN+JzvCi+FW+wJ/ZY/Jfj2Mh97XnAcU
+V3OU30w+e/R33j/xy+eQW5u6v7oYYaOU7iJy8r00xP2UOw50RQBnwb4jYLhV9Spq31jNKWOsaFP
4NXe3UdgSnhTK+t3awpWaeomJnU7ItJXPz4iq7UyWzQVqwZzHQby4d8z27BDJ3RuqzxttclASjCw
oQ4JUCb6Helda/SuDPmpCqZHrd83Vo2RcbEVvmcxw2hf6/ylIErndbEpU22BIAy/lAebq71RdZUX
npU2ph+H04JO+wu6GTLJ4HKX06Hl5FCfq2DRrAjJ4tEFSTVm26CPzZn/lnkCZ4pVqaB7gQuLYIqm
oywiY+TCyYDxOyYH8J+jNeM1exieMU93ZUUiWztISJLQzMXDf9Wpi8Svch1KHHj3p/09ZjCY5B8Q
bZjvlemKmLawrz+Td1aoeJX8JCuEbqAzEZOQZTiVl/spZIaqtlrSBERY5Pe7yI/8djfhikWdiRED
u3qn76NDv8t80HuA8eYuygPenp0piFmQv1N3/OUlR3ck2kTQ0YZ7hBT65a8xIq2XObVugoNGduCt
D0ZbwYDyylfw3z+/kG42YzsCqe6//sqs36O1WostOBgPbykWIKHW7Cy4Txgxzjgh+o3CVqHLThVw
RsAPAFR0+eNSbRLrcVw7oAVN0UMFqgDzGOMaXd1XTLdCwQCk5YBaAAJHqXcod8MM8vs4iNGVoTjo
V9EMN3Tl/GfEIgq+0jdKFPkpZ09uJQ7FgBxCDJioGaH19T36Dse9/pcUf2RiFyabwCQCRo0EGo2x
HLu+1RROiINKs6vORRh/p3EPHMN/IOblQnEgBRhO+PU66q3YucvF6DgbMe/WJEjM0GZNirx+46iv
UycPLz8u1ZF8vTXXH5go5//S3dxRTf+2taabBE6bhX5SYKHIk44rebmMVZQbpY4A3Y0fOFw5GXwi
z/lhseHbCRg/ao6sxuRTGEJvHC4aKNEIsytQi5cSs7bs2qbjk0B8VNFDeeDBFP0aOQAtOdmh+Kk8
ym5uogPvU9unkblrUpfVfndl0bG5mOFOhgwTdr0rsFSYCWqYGkmA0QYcTFDkrIH+AOqs3Lq9u1f5
caKKmMWOmgfeDpLOvVwrpxt5NyPpFyzO/Cy/lY86inDDU/Q4Pak72dX81cvtLBgfW5DTfzFJqa5K
H7R86nQTMEUZnAT5oExBOGgrv+aH2QYNxCMSFclPwVsPhsM5aDgawyMqy4dyl/us6t3WtYdugS+F
tITAnl1ugpFMqFpnaRos+8RPnwcRm86sKpOV0FqFkWxgTSURPf64FFLVURt2LWYEL2RWY/ZYpXb5
nL6vvTl500Mbuck9aNk/qmfug/uYWP73Vcb+tNEqjzQQCMav6b80cUCTiAKgsvo47xJMI3nDBKfm
PXwIzaZ8/76tVpv6S7L12E34CjTrt9aJKNoZIyDFn5o/vGZWdQ80eXdgOZibVogM3/pfQdRTrYoD
V4HDI4Wn/WeWrZfQHoL1OB4nlsm+eujIPQG0DJh7sH1hqOnl6ZXcOoU1ATC785fkAVT4dXvH6LD1
dDz/fF+ntGMUZiCbC+yY5GbBXmW4vNvX7Ozz1FtQlUmKcg1+/uguTvjZuzI88F33xr0bKDdGe6RI
EGAuv8IP7acsmAgE3Vwxxca7vcqr8sJpmahmEiA7PAd6mVwaQwvJea12tP/Q/MVSDv2PxAKxyGPy
3Dgs3odttT8TSCmIwrWjIelLGtiraGIsZ/Eoe2ttN4GWWUr90DLHDJN37+qanwmk3kU0z6W8HGGF
YDhwlkfDjfZd8L1aiHidbhcy7PfmRTuTRoUYlaSOuH0naXUgWjKwAOMfxfpz+9g2lf9MCvUgSgNm
sertnAaFrz9ghseBFcle1btovaAsMIjGyzKWIGH4RFnDHO5QL3VqJ7Ul1BN7b7Bnb3nKWF0Jp2TA
rcOibvValJiaFkM7ZA8jELKfGJ1rd3ZnZnCds73hoAG4eVns2P7BebwvfYCQ2at8/gBHwAchkBla
i8tKKm7+KNDQolECDV0EZHVpauCY1HKWoNNAc0cOjwNw85g6NX7nXh7Mz9GhDAz4Hx1gM11Qe/2f
6r3zihfJ6Z1hN9j1MfpVeyyHZNMLO/9RRBHPPGMpFJMon/GjuPvWBVmM3Vk95gjHnyRel93b+nZV
nSHqcCaNZv5dxKQG+jEk5kq2EitB4PerNAukDHJvMTn7tjiaBvvkYp6Lo6zjKi44iwKLG5zSnvz5
/VtwYyhCfD99Sve803+tP1qn2Cue4If3NYxjegeGadGc/MjrX3WCz/IKRGSM37XlwZ//Lsp4JTkG
p4Q8fpfN33H33E62pJ2EJiZMYgIY5yXxMxR0JL/85Bxhr4KDydQeYweYo9/g9ezgRL1EvySLf+AD
gBCPrCLFpjE//3mUqevWQuGqDKckIRB9a8jfmvWxwi3f/84YZ8RSQLqZVo/qvJFTCOP3YOQyJc99
F0zZTJ1Ppqe2Ze7O10UZo4HjUznTifbBFMT3nDkiTxa7ixvZM3JUkpl6b39uH/WmATyXSV16TG5P
jW6BTOM5Q3i/OJI/OIWHEdcWZ40O8Djv5b5mbSrxKmj7dy6VutUDBpfG0woF473kafUHK3mU7cJt
7P7n7fVtvVNngmhoPijcQ5UfsLzJUQL0tJiGlzqTGT/eFrPhRRHKfFIGBFgMvuellRKA09CEakoC
ebJ79TMLv0LWpdyIFdDrQchmECyAPYDc2TNDKMRtx3G5nARCb/HxHUigUF9wwbV8eyUb0QKKi4DM
a4hBZeAjLsWoVSdOTa8ivBZ2AH3xVgNWkhWFd+YEW5Ykas84WV2kDgN5A4xdFKLXNjIxzCZ1lv5Q
Mry/za07WxNlznQMM6gGQT9JykqnS/Z6aYXZ6/SXE3OIPUeLIeHkBYseUnjUsw5irSlRhQwoQeMu
y3634t82f50EoNUXRFcSEgR0LNd2zdKPapMEmTRb2DG2hA3Tj8IPivXoYkMbOYXDua1LG/uOIQ9A
VSCNikzdCU1+prJSZPRFLkGXOM5OVkc5NONLIdkxy0Zv2M1zOXTUx6NfQZkGLQnANTthQFZoh+G+
YdXeWVIofe00rS6WGFpUmHz48J5pb6HEeHi3RZzaPHHAV0WxJtbibMxxJdBuO2MGSGBkTsPqUdiw
VeQ8AFgg7FW45dQNR1vhkrcJTGJtdfVD9zGxOj63JQDDjpIA0tl072WsN9lag4wZA+Anu45Hm4sY
Kcat+BuLQFsXmOVECd3c1CKGXEsrHkkNdV8YTo6hqIoVysdhAH0Ht5NY+JnNW3EmjhzcmSZXa6ob
sYZETfxgDoyu9M1DP/s2ZTTQM9uLIboLggrZL/m+3a8ft68hSwD12Ja5JIG2G3sV5nt03+qzl3R3
vPj6/5JCt3IO1cALhYRlhK/DUX9IXmYGQGDjvTg/csoy/ZfGjVXeIFsGZ1lITAzj1iM//pp6x0jf
bi9l0279cyIG/V5osSSuBSQJuQvQ56A7MLWgiOVZaf/Ni4K+buB5UBREt+2lWnVcVFYlOIoDmfdy
Hc4lxig0rBzM5r4hqoNzAv70KxiW0YRhUVVIwHWFkyYOqnQVBnkV1hI7NSsLsXlPzmRRC0qmcUq5
AbIAhwKgLWZc+639EtH1CEgeAlS0213uV6p0pKxRoRd+/U6jl5lVXNjaKmSjBbQMYjw1DuTy+7Gg
F7XGEzfudcjAvWvq3/xHmN5nrKzehlsKaqt/BFFvyTxKChhaFrzjf9oPiMpm82nlHDW0WYn2rS2D
P0eqtKBsvgI46klHtlJIgvv2edhNDBDc9dcJBTuOREGfBHDS1HmvQJt2dYrsYfGm5qhmm5Lo3b6L
5AuXkQLppgck6ER9f+VDcIU4qevapUFqvArKXYZ+JIcJ3thaBiGJgNODHPXVdKMqkvSwI7mzEtnA
3Csxx4Oluletc3CD0Iyq6qfSLoCIVNCq5vXUtF2fBtnbb2Dx962tBF/hR+zWb8a+cbm9+lA8ay+R
fXv/NhKRl3LJlT17uppmERYFtCdB9Bah91m2ZNkE7R6/q8U9xgggt1WyWHU2gkrIJPUMoO4IYRPZ
7zOZatuPayFgrZXJVeb9qHqxLT80rzNvjqrZPzU6ZpGAq9ycfixft9e7pS+QCh4ztJShI5taLqZy
rXE6iIhn77HK8l4qHRZS7drIoUEJrjGK4+CTwYlerq5BH27G9UkWaD8EZLP/vuyMqikInMjkYFK2
oWyDolagrUjw+eGPhHrNbC6TiUk+yEPe3qktpT+XQ71yfKdlyaLHWSA6H7zJyA9v5GjAsYNp03h3
CB8VPa6vjdRaTaSZ0IqYwCUiZWIZP4QX7Uf2m/9VfAuajX7/7m8n0yMCg1icP2TjiMBLdXk2+pjK
DSdLWbCgXBtoX5Hgir/GT94cMImiM2/v4LWfAGGYpwjSX0yxu+r77pZOKet2gCKYX8h/W/ucYfy2
d/FMAnVGy9AOaIaDhOINHezFY++vVu1LzneMuQ6crSMzdHtJ1y/g5ZIo3c6jQVlmsqQJOXDdLncg
KQPtJmPjTlMUaat+vnOUgQBzbRGmHcTMpG1RAbYFpAleYkY/YR5Mtwv2k53YPyIHswWQdm120f3o
vP5emZisrUuAkUNofYV/hDobtd6lLUoDL3EeCN3jXO9lfWd0jBTUhgiQsYHSCqBgjPu8anTt1jxv
qglAHUf5gbZa1iDYDS0EtwH6aEEoCAr9U1fFmbGFdR/qpJpzAGc9zPce/Wa8w90SWcwwm+tA7wL8
BdJKSwOc48jg+HxQ82ASPKW7m1JHY9FBsERQpi/Sc31uU4iYW6cr9xDBsTJ1G/lcEa4d2mUJgBrI
LkrGmqk9lw9wiEJPOYRu6oLDH3DAxf9+Zb2D0sZjdCGLevOTaCi5hsgC7bfxSwcU8hAdx4B/XV0F
Cdb88CX4vQ2OIidxB3t4Tq3cb+zqdfBKWzosruy3zkjKECjhPS9uzbyH13nYy82g1L9U2xrjbvED
3wSbd2Y02mLqKZLpqtlaof2jeuCRjHszTBbp1GlaJWUALnaGKPWZ0s6JXskYBIBspj2YzXHYC66+
Uy0Jz0RlxVa6E/zsWLurrR1Uu7GE489u3+5i5KQ9yUZF3+Zt2a1cINGf+coU3fxRAPYs9tFViR8r
AcGZoPeZlYMl20H/aiSyMIVYg0uK+3z5q2sjXBpRjuHXADXqLyx499ZNFgXQiOExAXcnndRYujbl
RAnRU/0w4xwiK5v8TDL7+vO2kd9SS5D4EUocdIjBSbtchsTNzZJh8kZQZ0Gs7AABAxpZZyE/tjaL
EDUAs46EOByaSynZUmRh1GioZgTGF4b13l7D1tdBl0yyrIDOwKxefl3JM0GsGh5ZLDhIz5N/++tb
J4EmOqAuCIkYKCcuvz4WxbiIWYOXfXGz9lOTgzKykbKzmQ1hWybvXBJ1A6cRQGFOxEGInbmLYxOg
rttL2TpsGYENojxUDxD/Xy5FzTl+4IcqC+rOCTOnivZa6a0jIzmzJQUdvwbaocBLhhmtl1KytQpR
V1ayoI0deb4zQsuQHzPRub2Wrc06k3KV/hbqGkA9SJnGQGg8TAsV1IfbIrb0CslqpBWRHRVB6HS5
kBYTcGZMVUe2xNEcVoVvw7tCfRnOBvrhgH6j2QjjRFUnNcWV0EuPB/iEMyXBMTo3XSzMcry9kK0T
QYEA3WnoS0BMSy0kBWN5qws496Y1h8kOwUen7Hthd1vK1nZhIDtocxEL8biJl9sVz12JxDguypqY
hjW83P76lv8LewjrAewY4E+0RVx7LlyVlSjv6sKjf9fvFnOMLHH12wSTf58Uny9Six885ZUhmVgn
2tRrKiwxnilEeVe4K34CIXU0YmGGKYxHjFhp9m3pqNx+UL3+3TcYS91SbeQGDNTcAIfEUi83Etyn
VY/IJQt6kNvHHvIcLDrdLYVAHAaVOI2toEuhWZ2QoquWBbqwbz7z8CDkDit82JRBWAnBTIbkv0LZ
zWrAeKk+K+Dr/kS+ZjgCGZDJrGHUW1uFaToqIIW47HgCLrdKxtjJtDAQWqIfDcnspr3Tkrfbx79x
UcHoCU5CkjFDdYF6XaaKl/Ih4nD61QcyGKCNUJA75608t//clrSxGBBTQAJyFnDfVbKjZ45QxFdN
kZV9HqAlBLwJ4KSNR0YAsnEoJKMAARri8SsA6Iy+WG5eEBP3g1V+1/0hMvyIVdLfWocApLQOiCly
FzRMQklR/47yKg8K7VB/gaCb1T2zYWlwF/8RQH7A2UapU73ImBqdBxIAu5I5sUa5bu2SAK4XdL4B
l3zFSaiqoRDLRnmKPdZhr1T7Mt+j/vb3xw10NRmaLKHCTusup8lpG63gQoWIcHrkIGJ6vC1ieyH/
FkFjmDLN4CJeb0G3WpIHv5istXEN1gCaLSnwVbFVoDMnPdeXx1GPvV4puZQHsoOaUoZUuWQlGmMp
W0pF6LPRTYftAvvdpZBcqNo+QjNBsEJ5x7eORw6HkcHeqCQiF2uAAxzNofBQ6FafONISUS7znHh4
YbRfAP17VF5V0VyAAVvsdmI4ruQ3Uw8LeDtJshkRKPpLqBezWeQyHnSsaXxX/+TPJVxvHzx+Xfvj
P3hSCFcgsm/gcUTjByVpntp6NKKyQMEsbKyvVrdvK9rW6Zx/n7qRdTlyelvkRcBrh6EK4FZGI8Mb
2xKhogkDdh49lQqdau0TRcEoNCyBGzyt2oPqcpz/uqaEYz8TQRT93K40UhrNfFGQDBASDnlyp80M
V4y1Cuo1UfM4NFodIrAK+N9YhVz9J6tAPATgCZ4snk7O1HmiporWoPuU/4lVANzyn61C1zAWCRUf
dCBTgUQeIou2FEpB7EovZiZsl8bKlW29u5oM5DBeKRgXukiSlKuhdZx0ksGJptyY8bP+MsZ3E4us
aKsughgYOSBSKAA9EmXAJlHJZSgcRP0By94adCIIdR/AcryEZv5TZdGEkzOmrj0CMJEAIuC2AGV7
qWZg9WuqWJBO/SYtd2h2GKnyu04ZxuVU3qDFoCsOhHpoQkeBkVI1Ic1rMSoA7mgc2RsDzkd/HEZp
7uqHypq8MgUXFdqXSO7JLNC3lzkfrz9aS9q/jo7iRw9IyQNcutO80sqQAsp2mf2GApGVevlu/H3b
fGxVidBX9e/fSsN2wimLSnlANkV81N61xBxWs/sJCsfsVb8fP8P3/nM+NqCUfIR5ZIjeOg2cPIZQ
auDwADPK5WmodRIJnIC6ZbVaE/idTDyS3V1kJhiz+tL/MWZb+JmaS2QuL92Lbt2WvvEC4DFDwAQC
D7Be0/AYFPkVfRCjLDBEW+/d9bPPzWi0kl865DGet40LRfrJkOYk41MEOtvZZdNaRD1QGbPiiPNj
3DjSZxUHg24OrNrL1p6ei6LsQ6qKWZ2CCh8NCNWbEOTPNRxN1sFthGUX66FurVzFa4ZuGGDURfvn
MJl1gbpLumJQLQB9TFjnloqiZQTFAYSgiJ3omURTlNSLosD7qNWnxEysys5esh1vhvdVUFujq+w5
sKKzYAgbO3khlbrE6zynXMFD6oJUqGb+1jwWYm7jRQLrHk9mCqDR8HoOEadmU5QiJKgls/sYG6tP
ndtKvikBg14JJhblOBpHOjQ15qnWiDZBvjxWhISn/vuwBn7UPxKoO6xLddShQRnx7GJ9Gb0bHgqW
SrMWQal0uA7NEMVYRCh+YJBoO36u/9FJnK2CUuhxXcq4aCFirdH2qBiO4d8+iC1lAlZUJB2/hIyU
qoiq9RIbS4JoOQJidKjNsLnLwt2kP37flkO8SerlkUkeFoVxkI9h3O2lSdVDxai0WUQGULA1UKlJ
b7e/v9GeAn4Ygk1F6ITWPp16Qetwrapa1HHed+BvCXhfv5Ps3lUOoy/aymOGtif1Obnr79cvpLVt
oBzQi855kYuRNcCWax5GyNXe7R+1laA6/1H0Q4JiQR92MpSQuy98DjWLYh+6wo/Q5wMxSL1hlzzf
lrhh0GX0cANejJgeTfCUShYEfszF2IV5fBYbK6kc3K/Mj3Z1/3Rb0pbiIG5AQzXpBZLpZCVyo30/
q0Dvxjt9p6CcYrWPzAFiW1pzLoTcwDPve41H+GaqkgQuq3/7RC9GK+T5pynHfqgBcKjJpxcntwsz
O0heiu6Un7LdB/zv7rF8WA/Cu+SmaG8pLJRc0NshzK890OECwxhuNPqIGMX1z15Sl8PgWxhbA7/F
AGPCIf6OLeVdQe1xxmOZO+FeCgS3KDBpA0QO/WH2MIk7e5APxcfsVPfhr+K+P2Yu5l2+GnAVGGHc
yam+tVFE5c7OYIxXPowjHDS010GeE1rlREjcOQsYviNT39cfRm8CnmhYyy7Zzdxx+kbFEm0Ivrb7
/+kcdcc1NEQlK9G5Ag9r/pbY6S7++0rF2VFc8aJyfN3HALIlAYj27sA0f8fYztsafcWCmiiYzqBw
OGrecVikoLevJJIHlydVyuFUKeSk1NUC7+gKig1WXHQiyvu/teFq0qcA2tVo1CHDxkwW0foDzs+P
1M6OovMSHabXpDF/gxNYdLMH8bCAmtTL3sfX3GcNl9uKzy7OidLKVeCjthnQ7yIjfiEFXeGt97K7
4Z6bTMw1ZBjyrZf+nwsK0pfLnZ0wTFFqc7QQlGi0/jGwBlYzPk97Q5Iad21EFtN/L0fOmp8zL4fn
tZiiVT9PuZn4bX2cqruFFXZuerBnCztt89nlFuO2WoQGC6vM2jbwR4Bm5MgXPzqwaE+ecSxVcwqY
A+PIft3QolOj5ZnYRpvB019CbGsjU/A++tkusgSLhSPYFIMRHwS8g2odDdjNtcGopRU9GS3sKvil
ClNyALDBoPdDyIiktoAjhJPn37IoT02TlynkQ1yM8C63VzBU8K4U6AHsYgKWL1bOaPOqn0kjZuZs
A/VFmlV0gsFMAfeF4HunoZVCc2+bW9b2UXesytWU78iSij+YTe/VIBznXmUeHfq35Ww5LYAZgOcN
8a6OXp3LxcQjoiu4UTgm0OfMeFHa2nQi8WGeGII2dw3lZ1DPCGhuoasQVYIKqz4D7OpqKK7Onig6
qWxGrLz0KU1PqzfS90gQIUWE4IY6nWSIq3Eh0/fExzlYfHUfe9Nd9HN60iZzeCweMa/cTL7Q/rWC
wb18XNwKvujw3AwmBo/ZmEJj3t7gK+pc4B5BBvnPD6L8qH5K9SwiP2ixNNdwMjTjVl57SN3sVXaz
e+kjfVyZWRRybLd2gfKw4nyRJjQXkNbY2EsfvkK7dThvtYTgV/HAstBbR3u+QvL/zy6E1vaF1nKn
LS/d32BwM1n0xhtkFZebSF2HtZNBsDpBRG1XRwNYjKPRWYFsZwfxoX1qwDI+gDgic4V9+BHt2v2w
438wznEDkHVxjuTGnq0yLwA9UEkDRb5TbNnL9r0J6jq8rizLufUinW0n/S50RbKKU5gjA+YAlS1Z
rMGnp7mHN5TjZE7PVjJGa6urJVYi3TdoKZ4RqoVW/SHvMX6jOso7UAvtZ096VqzJXezEy0tTdsqv
1F2Piz0f4wDYcBB/g4zvK/ZLi8l0vpFJOt/pU2R39vvmLlL/1Rbz36R9147sxrLsFxGgN69F02bY
Zvxa80LMcvTe8+tvVOvuo+lqoguSJG1sGaCT5bKyMiMiZXu0RZLYBtjBppPvZGK691d1zf19nWvm
cC7FUOd5hanoXW3XnHH/Q9t85rg+ngu4RAJfBhSqnTKItOvoYfp1TncTacngDlja3yiQ76xTzglq
eKNiDuQgdXMdR7DXObprAb9Ix8UjK1IXcm8XMUdSFSsztgYYWSQiHJd9Chv3F2dFierq1LMK7doQ
SxgGSFiowOO5U53w7Cn3sqs72lt1EtHtwx4OxXF6K+He+l+fBs+Prr0YQFQwUBtA3RzyhtdnHlKa
9dROBaDyMgqcaKVcOpwhrljQLq2a0fsWoDYWioce0VKXagA1UZIOGm9+DzYBml5s0br5uXoJkXrf
mI9S5AoWEWsbouta5IriuQhye1uQ8DtP7X/F+dCWjBKVpAK5h70+lcICfaKPAGsnkOcEnofjRm+V
FKFd+9UAc+JCRRilqQSHQgdcNP+EJuVG+pZvDS/62Ylk81IiZ+zOvraJnjRbUUjtpsdklyI9cMo4
lbm1uPHqW5hzMi2DUABbkPoHykn4dlgaZ17cInbGc9empI3oX/cXfC0tBZuQPKfFLSqKfr2lykZQ
9DSiHBI78iaos6DFgYRQ0oshNGZB46ENSDzHHLNry4pSKuhzUCkWITJ4bVUAbHyIUwpuiJGY94rp
Q+04BWH6E4w/QMkZssQGJJDlGzC9Zo5qbZSAy3TlY02mwJESCNmXPqX/chS96bowptAXHPWpC3ES
MpDXoxnLtqgjqcr9pnaQZkuh1voudnugpjiLteJIqZQYvBA6RAB/wiSy40wNhiZAebhNtkVM5D/V
OUCSKrJNNKp5CrF478tm+qPH0KjdZokzceZ0xcdCqxGlADR81ICzYA5LqqNP4hDMuf9RlraVkzAh
GU/ufWUyr2wwPk4vUHGrJ9gACRVVyBy4lMJGL2ORR87iGWIuDLEd5jwoYQi1dhA6KHEXnaNKJEo5
55pniNnsgazXwqjC0DhvFhEdEquPcXb0hXOmVhaHNjAFQAEgGLT6YsZTCY0+1ZKV+2GdEGCdy3bf
NwduHnbNDPDBEnB7UBex2HCwCqWqSKCd59fSoRwfFcPBPudKfqz5QoADZapiQnVlWbio0UVaZJqo
bMFDyImjfwpQ40Z7JJGYYEhACE4gRbapIbF5/4ytHLEru8z2m7slCMVATP02Qhkc+SsdFIJ2x8P2
rNyzV2bonvkSgkGSMEuiUELRa+/xcCrrvw0FRTCT0XiCLX+U1tQCYz2nPhiBss/DCl2AAYy3w6f/
38+z9P2y1QcpyFC+yXbzq7rJf+d7y86eobZ8atx9Kdiza+06mwdKXYNfXdmVr6cst9qsyXLYbQmY
Ds5EqPKQSjKXR4ReuTmw44DoBXIFaQhWm0UoxE4KU2DHg0NbOAJtB522Duio5pFnanWp/jbFltxC
ORJwBoDlBVMq7TbCaN/fzWtJPUAXIGSIWwNa2KxTQNvcNigClG8Nxbb8p+oh3Quu8aPctOSnUoNg
K25VL3buW1253a+MMg7PLNB6YDBgtIHo81PHGdOKA6K9bYG5RSJIRyHxeh8ERiRJUQLErQECVDyR
HzVOqZp798dwawXNGWSFQosQd2IGr62ocqz3ZoEIZZAsKHmja6mSOLwKw+3yI1lM8c8alCbRd4C5
z81GrtDPrwFRLv5l5odg5izErTPD76NZBvR5ALi/ASUs6ljmaEsGJOxA4nAHZyk9tU5n1+Pv+7N1
e8VdG2Lc2ZAI6BukgbnYTL8H1dZ9NM9ue5LhwfDfDDGLn+Tz1C8dRpSADx/N4LbGzsJzNWtrDyQp
SCoGJE0BUb5ee7NEz3ErB/CydQVI+kk27x23Ol1fDNB98cX7D0gnpBNFq1Y7yUGSHQKCIicJfQHv
XrtpLMkXG0ysJohGNpUKbJR7nbyqEIsEUWx/ttxqi94GmR2QnrRuY/8q4Als27RR4KxddG8WOF9y
OSr3voTZHGlVNklb4ksaX55J+1A/pJ/RT+VPO4Gt2LiVN9gaeiI9Cc8mOI28ispKRfV6Ipgt06dm
lEto7IqcigHNZGgbk3wP8ae8sqnMmwASY+nlPoKL5K1yGxJjS4FrfIo9aVN8Lm/yj/yH5ErI9vD8
5OrxNLDNLNqj6YY70OepkvQCkNHQcHQ0BO2+tNV3Rry9f2ZWbk7aJwcCkbhKgIliEYX0sRW0kQHA
+s/+A++7clPVoHBKT8sbF5e5dna+2GJp9WWXqHEqmxfub1FTcLwm7USNU5pdqflhSBgPaNJg3qCZ
0vUJKoEqXwYpzZGAFWeS+dGLDNWA4UeIrsejM/Dor7c3GjUHyg0uUUwi+/CRzVotQwr9zbMtnj4z
hd/cX6Q1Cwg50LUCpRy0V2Z8TlVkwHorUu7P6b5USSPu4n9xo321wDidri861Irk3I/aQ5m6Q2Pn
wa7g6W2tuDY8gLHHFAhegxlD98cX1xZm2qQpAl4hwP72jT0PBxN14doveF0nVjYayF5Ae8MGfY0w
/k2W51xIAgGvKmkD8kJS7gfT+RdsReXKCjMco9JSqV1gJZf2WkGQEpLRZpC3vVYmDb32APHE8lMy
IeMhw0ltIqtCEqbM9uJEBOWTwruMc8+5PVfmDBg+YOxAX4AxkTk1obrEplo1qf+tszZjfaz0bzMv
Xb4S0wBDChcAfBeleDLuthArrZN1BH/zptpyQr+1eQLbEqdDh2zLTSsATRrapQvwBOjaPV7tkLu1
Hhrz4c/9o7g2SxqSG8BMIQuKXMv1FlamJg/qIYVMwhN4VrNK5GbPK6qsjURTwbICqBhZI1ZaT0ir
Rp4D2JC+GeaP+snoX+vQB0H9/lBWzFiQLqBkFSiiAfV/PZQis4Z26gMkjAsHLSIUSHk5ufWPo0y0
GqRMJSwNxBJ05mEmZPKyyA12lbyJ0f45hCq2ZGe/74/k9lEGI1SGED1WaPaJ2VZ5kE1iEkZgEQFr
stDkk/CZCC5VJ3tReUkAjjGWPZw3ZmkCQJz5AcQXFrIg3TCSILOR72qAjg85q3Tr+yHKAe473jRo
ggLQ4vUqqWGuo/9lXfiO0G5/SOnu/tSt/jxydqgcIIEOXY7rnx+sEWhONA2njGsIY4F98y9IJRgB
JWPAtSDOYF9LegYAbxtKhT+XrqVSE0PxeX8Ut34FXfPwIrPA46fK/Iy/7yWhWsJeL3yJfOdlY25P
/PVv0//+5dKK9XxRo8oofJx3QT0g29jmByiL3B/ByjrIAGNCLhVN/ygc4NrKIrSp3otJ4U/dZngW
pP3j/d9fGQXQLUj4QLwP7ost67Vyv5Q6pcR48h/123fOr699PUgYkC0GCQq98pg7KtehX1R3KeZo
0Ej7OxF7NDDl7NTVESDvgjgLpLcbJrrV9UoOil3hV6HTjZtYPS7Nq/nz/jStD+QvI5T1zhyHBEze
GXzBglbxOsuLx+cu4Zi4Nw5qgrlBRD0BYyXHOBAEIbVcqIcKHADeieANhHEbWiIoxjhSK/IjvJQl
7ZfFvT9Xt/cHsix0LSCQdmkvcr1lszBBH0wLczWJvgQlKbCBIPX0oQYv9+2sTRjtnYVKFCQGcY1c
21HGcjGquin8xdxWySl76BcvTTlGVuYLYHOE19hY0G24KM18OeWNri+1MSIvGg8dkXcBaCAJh2mw
agJhAzoMI+MG4UZmHHPfo30I7tuWGIGjIja170/UigEEvHiAIGUEdBTLQRXDqTL70ELyK9pYyUlv
d0Xwdt/EylrABDJeqAiCdsRWs9Jebop+jHHTihs9B8n8s3sVeRLJK978yggTM2RtGRVjmdAUy3AW
/vy3ETCrIBadFRUCru8FHUPlw7IdoAKhcKo6qyuB/CDqfoiwUAi5Xmo9RI1+lrESTiEepeFc8lo+
rU4R5ZuinANSMyv5GsmlMGQ68pypuE1tvd/cn6T1n6ePDYRToIEyK9BH/WSlUogoF67j0D//t19n
fFOP1tBLNmET1YDucPIZazMPZjwV75MQM7HaSlLUjVGutYidgZaLj/lLyqN6r80NqtMocULcHux7
ZgMV6awGVYMkhjjayEnxoLYrXhXPLxSnUV6APqTBTL2oIZaN1bD0I+u1CciS7xK0xhi3Ci/PuDJT
tL8e7XoIZvdN6+wpwXtTVlL0511s3KdGTqyRg+1Z8RYacAO0AQCCfyRLr49BFeaJnhdNCTDKfpb3
+UcLMU3OeV4ZBnomAKiJ4B+0nhuPpAVJURpJ4yuIYI3ldRheG8G9v2F5NpjjDGa33CpJ2qDLm2Jv
arAnpJTjMW53FSpKaGN3KStBOoKJoNrE0LtZGUqIXEkz6XiLzft5+qj5cr2ptR6HUY+fH93W7jmR
2UrCDXGZhYwyNG7Qk5YtilXTmE867mm/GWwTT3u013kdashdQ482Lg7SP+36DLbrJfcOKj9VbmfV
WaXBLIIwMAY/BdQh88bKGzV7CQ+CzrlR6bRcZafRIQFiiLjt0CaUPsaZaYtaIO6hHuFnmafV2485
3QTbVrFH1Y155b6bTYZSDHRtcHcjDIFyNHNYxEIvk6ldFN/SXH2022Az8nzLzS5AVQxyujjuWC9s
N2YXzHEc9UpdyL63gNZ2/4zc+C3627TdA1UJ07EXrqeqX8I8KMZORvDhVoKToK/uOcoeXu9boZPw
dUGwELpGhVJNILCpKvC1lSoRA0hSFfpD+GZUroeORu5wGL7fN8IOBUaQzZXg/XB3A0hH3dqXwyIY
ad/LpWE+pGjWFDoHoXnadjzlk5uRgLOO9xIS+0juUzGEayO5ok6LlmgCmnG19euATu9bUbKFZBPw
9GVvUvwg8Gu4SOCKLy0i2Xx41QKaYyIypHLqnVcfa1L8mBtnn5948j03JWWYohLxeIEjiMZzn9lh
KvAseTxCOCAKiKTupBCM8Z2okvxs7SV0BvpsfwWB4wWPxW8pPd9fNvaw/mUbKQA4UdoZm7GtF0HU
SipI3X3uCIHdlv7yWErESjbTSGpe4Yq+BK92ImQl4ISo9opxEXq/Xj8ziEM5MUCCB30b/Jv6kJHa
jnTQY3gBx417xfZQ4PEwPmQEIcvB7McESeZmbMIYznvyg71uP+kqNLcEVKJ4cm+XUgI7LDzrTCwi
1AUQ3lwPS0/mNi6LFs1jN/WT8k10k4iQxvAe6x8Zks9nHsD7dtFoDPK3Peqyvpy1VJvbRGhhD51d
YtfLNfR9bh6t3yqnPcYNZohOIq5VyABB2w97lDFUozNmZeSAABsn6aS/mb90B9w3cdvYIf68vxNv
QNTUGJLD9CrEH7e09VETw6JdKKjZfEzO+j5EXfEpfxpeJL+GJGoJvfR52/P2JI1D2MVDBgYSRJCb
RLWAyV4YCW1sQIk4YIXqM1gj4zkDMbTdKS6PR7E6n19tMTFRtSSTlAmwNdoWbeTdkne8/kEz6Gxe
Bo69tuhsfjXF7Mm2EeWuo1zC1tXQdev+WrHXLn5cxXWI9CQaTiDFwIxj1roK0baIKmFmK65ccCXM
VxwFLnUqNEc7wGNZrnd42WY9ukEAuGumpPhVm47+2/xeoTThRKX7j3WJMRwqckh5Aki3g99+bS3L
+2ZeRgnDoXoovtUTcVOczOJTdvpfQ0pmHrT+9h67Nsh43UpMGnVIqcEXGQxp4RWgZFfZ3V+klSsM
3SFo/3j6mKC9oK6HlSRmWesDquGmTnLXLJ5SDx0Mjbfld5jaEFjhmKNrwhykK3OMs1jKUIo0QaX6
ag+LkW2njxCgtdHt0PIktYf0IU68tnL6ep96903fxB5Yv68DZcKoCkpp+WQBkKAfqsiHYPMvQGXM
H//NCHOhgFSzxKGB2ZzazUfymX4HsjV4um9jJRRAGIhbC9ckklFIEV4vWQQa2YL/5aCMKmiDuTg/
8v1EfoNJEtqFq6ETIa8R5g1eHZv/yiSzS5Y0nFN1jHNcXoMn7kdXdNE9piNnSFXuJqgRac79QdKJ
ut4neO/ogF0b0HaBagVjUO2trBP6EnpZsy11rtEfl+qo9xwI+a2vxQMEyXW80vHApek9ZirNUirQ
SGLwh5+q/KjaO8kg4a54KgcCXW+oLXGO282ZvtjDNsSbFHUVthhh5qWe1qY0YH/Y5W/ICZPSqXpn
Ecj96bu9JxlDzEZUejWRAwuGysyp33Jb3cW/LRdkNTe2X/+ITupx3g83x4sxyETdYRhH9SDC4GH5
eY4cac+7+m92BDWAjhWopiGiuEFAi7oatmMtD/7ys4yhJV7KjsuZtJvrkDHBXChiiddJrSmDH8VP
SevEzVlVSbf1g4FUGRnewvcJbYe1X4L3Hw0zXrHS6nDJQhjWTrKF3i+g3EW1/T56irjV9t+bT9Bx
OSZvLk9mrMx6lQh985xOZxqhI1/uWJGtfqvQ4djpnqxiE8icHUlP0tWBhj0F+VSUElHbwKG7Pmlt
BOBfEsajL6MH4E5/4KG6bl0UY4C5LiNFEtpajUY/mHZVtSsnt46Oyuf4AizMUXx4jU9Q73+8P4ur
g0JmBmgVPM5VtvBQxYWcZwUGFUy2TBDiNLx4d21LgvsB+BgtDdzU5qIiC+QBSXt/lj5EmsHwJLsh
EfmTATuofmBIHIt0mm7W6X8GaRXtep2iIZ26xqAG7QotgmPb+NEZZAG5fUFRnuPl19zh/40Oxpib
TNT7dDSTcsRNNv+xCJn+fHI8/IoFAMgQJBpARuHZwBzprEzGOFbKCY+T4aUFe0Fyq9pu0bcn57j2
20jKAo7MQhyK2BB0IbYvkBDh5tfiYfI7dGSFukhQbkRhO+lkAWNiV/J6lHPtMU6jmabRmpVu8uXm
KKEtnW1Y9nAU80PUEgGdgXlvoBUPfzU+ehi+PCjHQNLHUesnMJIHr7WTU/lqHGsnANNboi17ya8c
UO1/Ko9Fi6BUERualiLSa2w2Z6mbNOuLEbPq1IeKfO55G/72YX5t4ZIk+DKuOYRyZqVi3QA/9RTg
cbsfvrafv3Xo9R7Y5ft9l3Eje/TXgC5EDqASoLlwPY1do3a5OmIaRzs6j5thhyONftXapkXSTXUg
7fPQbhq39I/LhH0kPGi73Cm9X/c/Y+VcYFr/9xUAkFx/xZyJTRoO+IpsV72MbvC99yuwEu4bWXGP
V0aYwxcg01hrQML7L2ebB6pb2Y34baD3aVEZ2iJMgIMq6jB3FvZFL27ayYFsa2uRDorKPG0oniH6
379sj0ZPzKYaZ2wPbxTIbt9vedi9tavraix0sb6YECZ5GNNoontcthNsB8kDZ8CJPocMkono+p1w
nPxt4ovueaCfgRqCc8TfXVtU5khull6afO1Z2L4ECOPB5D/XjrWLOft9fXBfTDGRvJzHWVRPMAVm
oeS9BA5425ujC7e4yY4+T4V8zStejYzZc0UdFwli78kXJNB4bWlxdF/4I+RO9VjYvE73t6cIpTeA
NJBEwRMa/ul6Gsu2mpSwlGb/W+Z1rg1tEU7UtGoAoCIEvqCr4MVwbSCYRSCuQ2X2lW/gFk6Jjbz5
uT8lvG4tNxpjYHpD9PZvQ8yGkMVOFecZhnB5yXb3I4Ta2nZ+U9D9K94b0LCLd633u3ENndQIcxzr
PP541v/xZU0/wtSALgYcD2qo16O1IC8/aQ2mU9bxlG1s9UFwAs7Wv5EpvIwUEGZaSsEPqsw1JkhZ
XHWiMfsTBNtMt/M6quNBxr1pz0ey2JoLEDD0Hxq3AEchheiOTvYF2Tfgoxj4nH+xxLTEh9QiMJxg
2zN7aJZyVanaGvlnKPq+BOD2PgRoMmyd7/viGwIhql8AIAOGAxgcaA9swwxjlBcjLdIF8owCORW7
zhPd0l3gbQT3d+8pkT37EpfVt3K7XpllSyRhqgtj0eWL3/00X0fdTsqtYHjbzm6o8uNEYgHdQjin
5jZDQseK5zwt9SNmsZjLYckWuZq7bIE0Yul2kVNG2wpxsxs8R0/WPrCf++fiMfqd8nzd7Rv1wpsF
YBY0UCQtGEdeGUpeGlW5oHQxeLp7aE4pSEb4c6eSgPxCJxSuOuCth7g2yWwfs1eglDJWiy/a0oPq
GHv0iyK8VO6N8s5l82Ai///A2J4FjRGmkCGEld4tTrL9spDIXranpx8D+R46kl1sFDvblODwKDYn
UrnR/6C2USGmVWL09RJZoHPRaAE4qLA9eXijvi3biVTbbps5hncqiLKX0A1N94q9BpH+d56HX3GM
19aZ+2QM+3YQEljX90j92zWkKCMvPjRbA5mUycYH2IHdOOohOQg79QFK1YQXeNMlvH6S4RNQnMK1
hS4I0Ae5dos51CnKsK1xhDxQ406TZ7qhpzmtW+3A7JIc1LTxREP4I6NiTwpkHF2O71jbZMC4opgk
AWCHh/z1F6SaMrdDNCx++YYeJelT81Kc5U9jcIrj+C4/dLZiD3CXxcN44vJO6W/fjv5v28wzx9Ay
s1DFfoFiek3mjbxpINEz7YI/g98+4npXnQrCoKH9+b2y3zS46N7+NZPEfd0cX19NaEJb9lNGPkP7
++YFLbzQmRzks9Z2P/0QWjX+sTnKnmZ3m+fX8UF/4nn3NY/wdeaY26ZfMkMuc8xcDp5Z95D7GY+R
Q1f/en4AOgAVB62w6AOX9XUZOq0GaqSZfqfaZwiK+MWep9mwcneg+Eu76WIHIM659FH8EqDGcqtm
xpgEvvlav4luBLm01s68yRY9eQdRBeJGYISPHHe6cvJhFqAEoM0AqkCy+3rbaZE4FK3cBL5XRe7y
ntdkN/xQX+DKs9beVGTeqe9zR8TAgXaacObpbqx4PdgHNwD8BzQHhR78tX0hD5Wxz7vAf7AydISW
34Rj+lH8Ar9/Z31Yh9EpX+pzt0m27RYqNWfxyKPEXoR/mMUFyBHaibTgiXlnLhSpqySr1IwAj0X0
WT3FnxDN86yTvBldzYufWpJ56UYHK38hMXl50p2QnI/vOnk/SnZ+HncQfHJkb4C0ckIWV8bp4HiG
2ycesiu0HQ9IgZA7Zh8SsVhlQTcJlq9uBE/71m7K18oFRukdGLtj+VxspHPEC1ZXYvxro0ycCCmW
ABT0MPDbp+5h2WBvuLQfQmHzUBdrO9ACIQmrb2BwIG9d74Cg7MYOzHfBz2cSHKLzsFMeILpwqESi
7sRdsI2OUCl6VR/CU3AUfB4WgvX8SInhaQH9AGoebwDG705zWDWQaAsPzcvJTJz4oO9S7HQM9gdn
HdctoXxPi9y0tcf1QCswGIoqEjAEJLp9qJ56mZM4zQPCX6if4oYFZ5iAsHuyzu2WY5v1YJdRglOK
FCd2EhzZte1Mmhq0gMAoIemH4PQU7PtD+gruj7oDN89Pjtmx31WHWCTcnBZ7sVHTgNdZtBsHpecx
VyswrQVkrqrwoBGpOSQ/q/fge3VCLxsb+Jr9oniQfhJ85XX2hB0PEXLRDfp6uFnj7OEe6342Kxiv
3d7NXbSZPeWfqIPa6SH2tQgtQD7nh8EVn4/CeRAIF7TG3k2wD5YBAD0KEpd4FjFrrhQjlGd7NTy0
f4b9YnNwlzdUePrzCrLilJuGLh5s/T8C7wBhG3rDJDtzU3nmfnHyfXvQtgfB1X+BDYsOgXvLWQ7V
Y4KGDQFCx+0WbyA8yLKDhVTE/W12E8nhe2jnPnAjgW0ELIEZbpNHRh2WU3yI0DDOht7WewesCMAc
EYlVwIGRx6xc9TS5iOT+zA+ig7ba5UPQ2pz9ftlUV+uO5zzy0ag3QqwW085sOkmT6yrN6umQkxLR
SGtD7AaCNzIw+bq9fMO//vhx/j47KT5yIe8NajIRwB+TC8F8PFB18luwB/K+oAiGFOW2J5Yzwr/b
jggn+BA6FaJSaBERrt+99L5ivxwRqAjOGRrfA/NzfVL7ThgzK4rmw2x/HB4GZ2t/a5zlZ++GW8Tm
so0u6+8x+YCYO/mmuuTkFc5G32lg/59eTujTSMju42X3cyCR8z6gFvn8+KgQZ+8P9vc/OdmPnkp0
cs7tDhdYZm9pRuUobfC3jfNnsD//9G5KNKgojPYf/QSGqKfgH39RnNh+tBvv2SSTbZJ0l5EjQkHt
hOfIxlc276PzvSCvfkbc3r6/qy7g0TtTwr5vhaEce9UI58PD4eMg2lBTfivJ7vDrY7d5OjiH065x
8Zfv7vefG/93s/m25VzBFzGZe1/AREl5PCX5KOEL9I/OaXzd3n2cvN+ed3YdFHwr8uwOZKOTDXG3
7tG337a+S8iZ7Mnm0zG56YwbZ47N/WWLsFQZfVbV0FjwNSlE+74ZkHG6P+EXyPO94TIRdTEEAdoS
wYD3VmBrHb6dShRMH1JysLDPXlBEsm2M+5vnPXU40v7GPe83/vM71DYeXh+xD37xYvwLU5T5JOAH
gHaibZ2o8N31sTAEIxk1YckO3wQyOE63Cx+gYHTMTpNTmETbQp7drh1p02zNHT6p25ghCXBInAbp
gNr7kxy612LiJEFurjYgei7AfRG9XyGUx8QOtWGhIG8l7UFPAap/sUCohcqaSXSeeuUN1gBwVBAF
NHScB+UZwTIz/FovjGqyqu6AJ+kMLxC6qW06gZMf8h0uVTv0eL58zSTKyPCisCoZaNR3PeNatUSy
IZT9If9ExqzqkF3RXARl8y/tMHoBEbdWQiLJiyzOrLLbG3l64A8QH4GXB/LFJTT98hKS0LGvEwY5
OQ240zq36Umvb5ts2/Wcfc4zxCyfFqXZBNA3WHmq3fYnBdS22W1kT2846YWbGBe1USR+8dIBrwfo
RrZTZD5HUlMMw3JuflrQWvi+/JKexb2F7hfg0u3k3RAScSTWJyTuXvoXSPZ590/0jVLN5QMAi6Xz
qVHU4PViqsISzao5LedxHz6pSGPhOhaOGl4zy6Z6O8bnHNGXtWu3ySHXOOt5WbCvZxdJOlQWQXcA
sQmAcRaRU/XWlIupIJ1LXFr1ftyUo5uc0PErqb2MC8uhoeyNNRTydXB3gIVgUznKLEVKtQTSWWqc
UfcSx/jACyLzRH94nXjW2JiethgFOhKEB2jQoHUt4ynRKLuJlsIKHyuINoS4c8F1750cwMXKUbnB
AfsSBGsRCTogm1AQuTBurldRs+JANNM+eSzfou9lTcxz/bt+ndx+l+3NbfcaUKV3zs65mU6kxVD+
AzAdXewR1DGRlDhjQWtFXw693bsjRGSRTN5JEBM65ZxTcjOXsESR27R5OmDHBjOXuVbmRjyE4kEh
kzPthGNsm5645aFY2JAcBJUrM0yMOlsGBJsFAQPaT066TaHCyIk+b+pxf5mwKKoOzcWQ3LheJys2
clFQY/HQ7XDGkTAwSev8DM/2HiLU/q/7K7Q+nv8zxkZHkaXESblg2tJt5Fi27PM6F9y4ycuE/W2A
uXuyIJmUWbysy+hCkdWXHZ7Qxk3Fnpkx9rKpRWtpxzESD8ZzV5K8tmlDkKfJx/S9Bye0icfIRic+
Rw/RcfxpPQYAOKGRo2dA3ff+dLJ3OvslzKXQaaFc52MiHloIelOz1j52uDkdOmdXToqZU8Yfj5lm
tjnd650zIueqeaaj/iQyiE288ayfqr9XjzlVZRjk/ZBgPLMdPiQQKDce5a2ADO79abt18syImGMl
ZK1aNAVWELxnZ3EipPHlXfE5bHjb8UK8vDd3jEcCXnustAGWgkfroqqfbiUSPqav1YN1lHeKXXvy
eyDiycajPfFOAvM2C6s2imMZlmU0JaweFPBYuPPI23+M71igz1PnE9Zr8Swvn7bKj+Cc2gX03Cgq
rbH1o3VWW9vqnZA7vhvMwmXz0+c70t00YmHSRHUBjTMtyui2RMPkfebIu9oxNiaENLnLSOPHm2X8
YotxK7IczG1hpiLgTL07u+nW2AZOsY22ils6PIHp25sTTv+LMfoxX2LKAqoGS5tgYLun7SNn5/MG
wniMRk3bWgnx2wOuk9jNse9HZ3KBVgwdLtRj7TpGvGEgXYqMOfQYrgdiKUMuCEUtHtBUCPU5SBI9
pOfqENhc/ArPEuOiVGFA0KjAEr0lWxI4wCnuC1R2eadq3XV8GRPjoqQkV8Sajml0h11LAM869JCY
aDblv4kwvhhifFQViHIWzhX1UZOj2vS6NPbdf5861kMV/VyaGgY0OMNu2iUO4Ht/bLSkfuJsPd4a
MQ7JmgZLgmQ1doNXkhqJLuuIpJutbnkIvtVb5MvMMV6pz/SsCFKMqMetmOHhiRjQ7h5FzoBWnd/f
ZlgOWFAJPfpeYjyTQy9feYenkM3zPCteXMI7yNRBvzZ0pE+vj1BlDui1bl02dmQnMDL7+fs/X5gr
G8zCLImqhb152dItSRxkJAjtkcu7LVbm68oMsyyVlWro3NHQZWnB4BRx+Y1briegJ53x1F+tsAip
UMzmeIlb8VBT2LzdoXYhoXJRbGN7lpEHoDhpzvxRN3bPJHM59GkDTZ0eA1NO+iP1q4JdbLOM9I7o
7P/w/MLavQc1bAuvG5R4kaxn5lEKujApB4Pee0C2g+A24RQZn7GTceOx21wACI5fbLGlmNFKUqPq
Lrby4zDY4ROYsU6LtyOgUL78HJwku/yFtgd78SF44jrb1cX8e6hsJinP28ZSwot56tYzpz38dZpr
bzg0doR3HmctV2JdWl7TKLGacriZs4CKn5Qlg4nJjYmKsAkVACQQFYDPMpv3hryBJSGCoa9VAMTx
NIeIJnM/SlEdp7GeSLhLZDtz0Nvvh1yR8TvtH1XZJgqIwBv/EEXOIG8KTaxd5rZcJk0olBF2KXzE
sgDfi5H5XfzxiEvNl99oG9HN2KMFWnDqPinMreUUg25zPHToFL9NsfgIDZhNPEgyeqnMaF7Q77VT
FTnRS/wUP1EXZ7gtdIDnksQoCzwVR1ru4HmJ1X39xTzru4U2C6MuTaVDBIpN5xwaX913frz1POm4
mezoU7KlPwvWncvmXdvSqK2hgI+Sk4L/v3bokjaWsji3WPNHdJfatocIF26wpWdYJjKqNbwtfVN3
u6z2F4vMVIv6MIdK3KFPRGTrcL6jbTyPGxpPFNsWbQLwqkO2RCLKw4QGk/QVGWwh7aiT4GfwE4mv
2uM/Tm6gFMxHsZL7iRBHnbBgGqytdjIfkf167PeLJwNHEjmZCN2E9ufsDJsK5a0Br+maK49/kzNm
P4Fx22MQJ32p4hMmJ3MihAnlITjLu8WG1MlBwIEQXni3+Q2/kLXJhPZ4K7W6MPfY9i4EetKtcnnl
ts7saKBBPfPIEmvRKm3a9L/dxnoYo1G0UTEb6fChPEQIiiktqbJRTN1y/ObKu+LKEONSugXdFTMR
A1NwnMpjawso2qGBeUbAFOJGRWtJqytzTBTe9LkVLHRcI0rlE9YuQS15wPDycwB/AQji7j8OkAnH
8cgx0KuNrhwOC30DAsBuG0/FdnbQ/JkXwnI3ChP3WcYUqEKAzQnZCyc/Wt5fqzeCXiPseYoyN3Vc
dlsyTmnqlFnoDbiIHhfRsEtMYnmL0zkCCV1I9G0DOAHhUUN8W9kGNk/oZEg0ceeYeiI2kPq6WxlP
ZYZyHDY6VrXfd5ekTIBC2XCizkp1hINkt2fqByxH4GbSbmp2zBSwcaMOVoKV05NpPgb7+ghX6CpE
P4bvHVhAFWb9hBzbCVWXrWWDpzvsszcdtW67c+uBGPveyQBLCe3qXybgvu52FjmR16NpaQM2Q+m+
tZCVCpzzRnukPRA5m3wt+qGkQgnqSOjZxQLcKrSPSEDBkw46WLvGxWMM+wGggmTLzaLybDE7vBH6
UW/jgQYhgyM9Tx7lPg0O9f/FNjx3xAAfhF6LCQ60wU0f0S19u9f+Hiqz5Y2l7OM4hPl+bwFygawt
Lr3knwrk/7Wr/rbC7OhEV4K4KDCho42w2S5O8SN1i1A5OP2rZ8iXxWOvVPh6aSqgSIFsC01qDi+B
M9DbE8snE/XfvbTQGwpautCcg54xc39mSobszv8j7Tp7nbeZ7C8SoF6+UpLlct196xfhVvXe9ev3
0LvI2rTXQvbFkwQJAnhEcjiccubMIPz3bQ3RRjCiOcSzcXiLFvdBn02xdd/12uAygi4P3FqQyZxZ
0mmgc+04AQii4a+3xBepXpxoIb144gY7yMk8X2czf50hyuMcZcpnvaexeEuB0UGFEBlHJuHYDK5h
JLkvrg3cDB0aSgkWAjw28NInkj93H+5LWczmFo3Ox7UK2szBQbi8Nswe6AUgeaeDEHrP2ItwKYlx
ScQg6Ss5xKpA1zOrPtuTBnyCi7mW9V/5mW6KGWaRYIXDRPbkrvt1KZcJfmBnwqJpscLScvfZpoVP
qqwwkfhPA1WA9MuTGlCB/4d9A+EY7cZVwRXKGnnXdYWoVBoR7xyQGdts6QEZIjljT/jVVPB6z8Bc
ymJOUFCzOijGGtoyp5XI4LdatM5UffDei3kphDm8VkF7VFRgQfTOU9MJt95R4OA93rgpMcxZKWXV
uV523rcIie922VkicW3VfizmbmrjcjmMF1kOuaglaSuiqtpuq7208uwMaaLWkV+DCcbMqSUxHmQt
dqI2xh0VBf8fsw0xXq6Htk+d0OSaGMcxwBunK0Bu4E2l/r5nU7PcY/CPsC7+P5m8y/1j3tQo4YpM
8LCo0uqtbhPYPnL7/hzO23+oEIwlztKxQlsTFgVitCeaEKJ2H4uaMoP0FG6M08WFZd7PDLQU4PnA
gpolfdOiufw5bGiQWqNI3SBsGjPH+JnQwjuJasBf/rESLNGp1LpCXfkQSuudPBIziTkuB6tEY89j
Sff8buBOMRwMnAQggtOZ89KSsfFjeRBRo+s20RxIgifJ+q5RggdC0SWfz7hodnE8etZ+P7W1d+zT
lWzmCCsOszB5ZRTXq7d8J9rRCnwOAJgCegnsFHiDQjuZxc7U3lJLwRzolVTmQGutkHKxx4rRv2OK
EeIMF+dYPSW7fqPCyZROj7f4Xo7tUiCb6alqvRUV9P+tNbIWLG+Vz7aLnZ1vqt3z/GdiT+/YlCtZ
jMkPRx0zVUMsrrFlZLICpEhDgv7wict3zw+6ksNYfaPvg1ousaa3guTvvMmhJj8uFr8Ul//+Ls4y
60w94gL+O7Gbd1wgTB0AMxjaYADzY/lgAyBiBPR+0fvYI0IDkHGdr+oNrV9Pwg7kO6pyKYux0EoV
SamQU1nmOT+KZoAQKKIa0+ZaB9VKy+CmIyBqjVn9BLEE2m/RFgv6deala5ImSoRQFtey0yL8Rd0N
GanFIUKcJ86QoLN4vHsTm3rvJl7KpBtxUe9VIjmVYQbEtbB198mhAY6VtyXr1JJz1/FLDHLteiPZ
3XxC8D19vRTMmB8XI0TRiiuIwCm7y2j1Fdmeza+pvWsJRsBZneXP+43fATowqUlTi2bMTys2PAai
SeK52SHaoJEGI0W4DXi2MFG0pyMF1ZmEwXi4PlMmYUo0Y4NkIRfTWqOW72v9JVm0Ucpxdkg0984R
LftTRv7enbnY5fNtvjheUHxlcp5ilwdTdUDOVpDtR2wt0OoMY6vC0pc0Plt15Oc/3eRzIeBCtF9L
Witg2hjaWQYU3TgyLrYnZ0ej6s/MUpAM3E+FoRM6dU78XoiUS1HrUQujFgIM2CREQ2CD7O2UR3rT
gojIWgSLJAWqUvpUnbG1WskFRZYqVH/ijITosN7OtgH5BSdBaasCbfD8m7gu1Kze2IYLkYzZlWpB
CgMPu4nCG2rl2bJA2qBelgd1npuTFZJ75u9ygYwl6oWhbvwCC/R9ZDhn65N3vhriG/+tLDlrqrXt
7kN5KY8xt0YL5sfM/R9dkU3wbtuZid2k+hmDvPWvAePu4x29exEBtDUETCkDiJqxPxwC6qLmVHGd
vnkYY95a+SsQjoVkq1M8k3e18kISY22iJusMqYAkSSAJWmYURLgBjPl38xNMETHdfUIuZDHmhVfL
shRTXVwHaDt+OnQ5mpn+o31jHdSq8kZZDbCavDF7kQwRkX90g86Bz6dMyMTGsf2cSuDFiuZrNHoJ
ElKtMYQrH4jkmcNcnDqk8+N6c8FAe4HGZXS3g7H7+iFUqy41Ej2U1lWBaqRakMQzi4DwMx1/kCjc
dq9TKngv0Y65DAbPa+hKA/kNc80UvotzIfKldTfYybyDPZbx7FbfBTgSRcRoxvuUyLtbKhuYWEJp
C9Fod73KKixKuQkjaW0Ulh4TXrZShQQ/wyl87qemEdyLPsGsj74IdJGB05Vll8qCSgddVi6tmz/v
kMzbObeRNv1LdIpmsjbhHd5d2D+yAP++XljXNqPSGSm2Et2TGRFOqkS8k/eTWf+WVvVs/C8kMcaf
80C9r3WQpOumAvKx7/4vL0gszh7fs3s5qovdA0D/ekWRXKpiROVwhF8HH/A/VdyxBBXJaDfMy+fq
S1t0IJR/fix3aiMZh9AHuVDuxhCblcQtAc+faaiC78JDueR2/5ko5srxgYHGwxD6wR2jQ4R8mJuS
7ATu4sz+zwRRq3nhF7gcyEC9OjuvSX8RXl2OBAHh9oJnClOptzslbzoykoJ8KcckiJKuhUkAANVg
70SfsD04g5nYBJU6K5x5jmcLFmdXlm6hOElKJ4FLj35PR52B6HL2LPzoExxGd4wamBphYDAEGh2u
YNy5/hZZaz01rrR4wzvKd+OM4CcI7T6dS+vRNhSzwRCs3B6m7uId/wi2jPYl0XmTsKjMfmtVlHe6
r+ab4HOcpbsvzux2MtojbR0rFlfwq+NnzZo65TsZjWuxzENb914tg1o533Bz3pTQMxQ9i4vA6VeG
HcVmHcJjGpH78tE9TltSQSgNeItuZ69yNWGN7kBMrj+FsbPjkHsDn2MHwsWIWQyYzYa3H5iH1uTf
jHXxFM7/5qnJ7XRMlX6s63ey9+ilAJsael9QSbtBt4wSnwDpFhQbkLWjhgkaP7Sbeltxorx0T88v
5bDJDU+VMOcshJx2Fp/q04h8gEDCLWcXVgvyH86Gwq994PVdcHN8DsQ7+rY+T2ap03x5R2Mx1bp1
9u6vX3CwdUHd0cyso72aJdMyMBFaKIsaM20XmNQAOupoztuyrax6AnoVdT7a8SE3nzvgtJ/jSXqG
O/b6WjzjUMpKl5RNCfHiMj1xbwGw9hzKpJYDmOkTgOEhyd4ncj53oAiQKdKOdo3imCTGgiqeUuh1
1BcbYy4uw++hIO67apV2BfYsd6V+eVbyNaFedBk3u3whkrnbgM3IQVYNxcZfKN/SG5b7Am6Gr3QV
LIaAGMvwQItvQHlMRc63mVFKxkbJ9UESCIIEdq1p5esRHJgNONLQnz7bxYial1P9s3dtFy4OVSAM
YsbAgGuTGWNWLicNmIyMCrwD5PiMswEJ8jFp5ElCObhZST+UX/QvnOqQu2esURr6R/L5Yl+8UmWS
DphSD8kKenVLxOjKIV7J29H8NKxmpU3s5805KhLIk3BRMGwExSieUVchkKNQ7oZyM7zImAtslrtC
thtjwou5lYKSJVDCgBAoqHlpjDeRp7xahU0OxvQZ2pWklHiI7VAT9ifk3ERzMEWXchjlAF2JUsk1
5OgDLD9v66ETJk47En2qRfWOJDzt6LulHEe3PEBV4Xkj4IXtJrVmNGMdEnni1b7xwMAHeCmBebQb
tTBCX4EEeLKzAhQcwUKf7af8lFsgJiwkj/mRVAEwT5f1zlugMPk8aQdc5FQk0lt0CE/NC3g/d5WZ
gMcnJt4u2Oko642YLSKSn8mK252tRGCAyTqY5Y04iE3odnWq8nVVjpsBcwN6sNnkRwr56QG5S+1h
NZBgh0RK6IzHxzaMKsOVCcPKL+UyyhIkQZPyXDFu3qzdRMLtNuZhfpsxj7IYok+6xG8bRHa+2lWN
jKJi7iPwOz5exA2FCIjnr1bBXOCh1DiMzoKkwfxKnBAIQn0hL9L56FRvlfVZzQewIKkbPLdgGEGd
287mj7/g9vVBb815OBvaAygrHmMqOTktOjUJlU3fOtqye9qAzpA8f26OP9ZjSRrdtesTA2uAQjuj
FQTnyL1dG2Utl1Qt6iR5U5+intjARR8M8+ngkdmHQWbfTkCQRl7gP7UNZ5m2/bR8tX/J59Pn87FZ
gajkxyfL+dF2nt7n8/18/nb62x9BjWGtLG/ztkKrzmo/TJ3PrXZffzOjZZ7L53nda/Jm9ZaBKAuR
AJoCRisjohODFrEgqHvZPdGBZt95RKyX1RPURLOUyXz3eeoRu30Y84gGZEEAayKb2xgMLwVhRKxu
ZosFZy7AmPirWjL51mzN/HWt310ASggQp4GmgBzn2iJ+ewFFHBkOP1PR5dkJe/QpjNZWqucPqYZP
SciwTMjbm0G+tl/oxyHl09vX7LTQrd/EBCUFoMC77+4tBZtCTmBngR6dfVLqmWi2X2V2s3ppJgd9
nFsKmK/DtaJjPmQJJonNIjS56zdCwqubfpYQVO008hI6LwAI27RrCOlBc+uRX812Drvd+063DmSY
peQJ8GnL7JBJn/9NM92cg7SbjwIbLp2LDBojjdmyWuLLJgCN0KZaDktg8Bp0kdT4PgUMvw2IAsq3
FahTlm8S6IqgaqffDEU5fDwm5xDEAJl5+F2AdTBaqIjAAlNG7l8zXR9QMBm0N9EifME8M/LamtWM
8AQVw/2krbp1A8BnAJoKgY4NpCNbr++vF+tKWQSJtnmj6esS6v8SIC0fo6MMQTDqXDHQjUDFgG5J
B0b8TQQkHOwS80SxH1sSmabU2M3EWEkQ/SNAgkPJbGbZNXnFhZK2acx21uOPAus4gNAO9xJBA5D/
h3TRWxiTigPf4rR7EoF/q7Upw1FMdp7z69nkKTArkfhAYy73+8Y0JsaYSdSe3XwlaOzomHXkItnc
jz/GeTwkhgYXQCPxIgKTizCjVRTwy3hzwaLFhpZ8x+QpW+So2FOcXQefXzF9gu+Z2LPb9xIMvRKY
I8F9j+iK3TOwamGgSoqvKbEvGXlDDsrSoH4JkQgODEkOA9GWauKrDu6TZ/9+6+T7m9InFdg4cFHz
31TDBjAc7yMrBc0PmiqmSra34R+mH2J+GI+Rjhijh/foWscAu8pd1ct03F2QCYMY1Tf7OYfRQD3Z
6eQ1xRfQdg5w520QjFpTDTU3XEDoNAW3DS+DkwX9pmihvZavci3mFVehvsnpxL5FuOBBP1OBDNED
dxwHk3YysHm+iM3LyIj67peHeS7q0w7jWing4vnTJcni6Rm1uNgEPTjuIjJw4JV6/nl8nuK920j5
ORFq8LoOnozrL+3KLsXrpCobWnzVUUzHnKF5vpNmSE+RDxlt9irqZ0iikhOlDG7JqTJHzeJrO51q
N77jL1G6Hoz4xCxw5KhYwpdOCo064TNtE7/VvPU1ekRyEboC0nnwXuKPxyu/BVrjzuuURxMpafB6
s3aIDmhLmtrVNus3hVgjjKjogJxLI28f66/Q+sqg1W/4p0dgLk16s2T8cdTYbJ8nPoWavOsrjjWj
DQnteWi/umENUpW8LoO0MjZo9jqcfFOAof7WTBXZQc6kHJpIl9se+RgJ/hOn4JQHa1hRdrUU9Q8z
0iciqFsXC98DYCI67kQ6OJFR36D0FSEsOWMz9LaC6QWJ4/vTgM+bIB4EyhdSWBirPA5yNOaQMrqm
i5mCsuNJZvT8rYH8o9kN2sSi7jjJkKdrgJVDLI10rlVd0UI+FobE3USEO/KwU/4J2F1cyxPi6xpn
q4GNDGZUW25a+K2Pz/g2kDNQ+wChDxrtcMgGc89crDSLytKFRUCHV449JeNgugI62pRmwhmnv8Wq
Ewba4i9w4YFhh5GF8XwpRrmH7ib2MZXXmqKevk1owqDBtAJtjaw2LhDz+6LeFZXKC9wmfKJJ3R5t
1BwR5hWKZCZ6qR19EdhcYovdLDWL+ZRxvU2uQTy2ESkLOngWiYvrc0wCV/TKPDc2rVWA7ruCbQqI
Zuf2+3MOj5CfTz16tyVpwNlRyMGLB5YtAI4YRwGFucprpNjfJn8y2CK5bbzQl4kdrfsDyCLdowdP
FfWYybLPzdOPXAxN6iGhQUMdNmWfDkNRxwPkZjZobOfdHlN2F361kRx1aqCTceMMUVmaiKFRUFTE
B8waPU7RMbik9bertw+QdtvbrUBAjfgzA05tBuMIVAM52AcEVuRwCK3ZL3AAGbwk3zr92rvTB+h9
f2sgA57woi435vvG3o3mxrd//vYvxmK/Gsy5Bhd1CQf5fX7c/yC02JvHvWkvrcc37eZFYxbCGK84
y5EUpgvxNvIOg+Xm4NCcys/deEFnGQZGRYOYFqQf7A0oUrWNuNLf8kvBSj8nUrk35heXB1kYKDe6
+pEoY7wXNcNIQ8HVoW4HsqPgmMcbdJ5hfmUf6O8jiOBlDMZFlZuqwkVysUMGORZcw9+O33hayEm3
Tl9b8KVEgJiBKZD6uS2pl69P73Zv2j+6uSSfc6l3Hn/GbcUbgFMZ1hAAN2RYQV91/RnRqGlcbTTx
thtIMcCDlDEGawMy7RCYoOpVnOzbuCHBAUm4CNOBVQMHhUkezAsgCCXXNrqXbIEg0K3aBShZMmu8
7bSZ7fjz85dsu0kqalYfkQ/BtEiJ1thBYKycU70Xuy2MQ6N6mluvwWDsgrUIw7BJoi4ebyZVuMsj
RfpRAtEZ2OIwLAWuBFWpSyGN17bRGHpgsiD/FkmFriG8W8BBnFnWEQ9f//aQy5Hm5Zq3yZ/E0V73
AD0njvKs47YLE2/0jW03ULLByGtMlUNyH/VSxrZzZVAnWqtHSGQZs2yJyRGL4hfdyZR8GG4zxl8K
/rKYLFKyDhgVC5QlrjISS1BLJnulxWI2JEoUU9eA8HZqbQ/fOYjJUaGaCKBuUq1nUZgho4K8HTLZ
AMp35bFR1CzepIuCtrlbnIDACe2jh3Trb8V3b93tansEHiMgEbIdaW8WyYQFEFjXi34EnDu040Iv
UQ1mLkLFl8EQqgkAnQA/S6iKJm+JSBK0V/6gB8WbZOJkvR/IQzXuPM0XRHUAWl2rUJLFvq4WRbYJ
EuvVsFsasSLVtXl+tQfkJl4aFGHVqUWyryeEwslDLKFRn+sWUZNzvpSAf2WTxrO0xXgGA7yRVlbN
MVchsQQwAU7tK2u4MYYEMR9dH6iR8JQyhrsyWpDxFTwGwmLssrevw30ZmGU3UW29iZOoGES1CJQQ
WkpgY7neTQFdYWD6EPJN+RRFfw2I9DFaOvquMDYYdAHPE9HJ2UBd2xaER6AJUOE665h1xIiLlNjN
XF8rNlFJVA1dxxmJv5WApD5ZZB1xGxJU1jg1K+fGbKLxE08U6rciuLERSV8vUgxiDM1MIDUZVCQ8
QBDVYXmSNeEtsC859lIAUauMR5xSzLP8D0GruehND8uNMbwo8Tz4dqfKUfckwLRgRjfOio5LuF6I
yiUuZjW05UZ3WgwC32rt17+1/TTNgaF5mAGuY9YnIwDAuLyrJKHcjLWT5Y4kvT/+/TtajSoUhqVD
3aAHLHtWpWmhlBVxswnICJreYBNnnxOnwIjAdBAka1D2AdwOs77h9VzvUS81faCN5bjuxNkA7id/
3ZYfU+8Ye2/OUpBVEAzKOixirva1lFhuyr7SxnGdipb06p5kK0GmW7R0YoZTU4EZ9YUshF9IlanI
P+H2sA9ZgLFmiR8P6joM7A5h/GYjDq9Zbv+ro6FScPYKCI7BbYonk9k3TZbTpEG6dS0YIHHotbW2
1P2JBCSjv/8tA84oJQqBqLMbd+FaFHmrJH0tq2sfCEiDN3ulJd444fIy/sv/CEFNBzAVpELYede5
oHK+lyjqWoVlHueTLx6rYAK0i8fILbwEgkbrHtdHLymeGsWggVlL/qcfP3O+qQS++fgwmEcOk/AQ
mGJaBN6cMyyBeeRAxxkZBZqZNkE5U4VlBYxX0C3D1EntjJ943Fj1ElDhxhsDWchc0SD/ej1VmfFK
iNdh03wWEYBbxF31MpkKtW9WxEhhdi2QkwQ4c0jh97zZ7prnNsSwMuO3ECa2jtUxdjlUPS50TOjF
Wk5GCJIyIlv+S/z7+GhYgBJqXTKFniKWxn7hpJiX2eh9N8r5aEDOYLDzd70gPfBniF9l0sgkUkET
AjL6d5QIX0uHW8YfoMKsnWDmY6bXb/+b7/MlzVU//qozQevFy0q/CqRLqHrDqMqqwhK4KlzSBLzY
ofj8tg7IbI1iFvlA5hxxd3KuMYESZqAxNhIrnr2IwF+OfyH+7OuL8tYJNKFs7w6vT6fsDfMFWpum
jn0k10UgCrNZjgk0yIiQAE2ye0yw4NAbdbTJwXl6Wv7tVwCu/Pw9XtEZZPRoRYzGlIbea+CkHVGs
yJAyWK3amQiOkhA9wcYMqO1VPQ+3hu0+qZbxUT3VjqKYwbbem/MO+B2U+ecSmTAtbNRHdxn93SKs
Cp53+BOMcrm1zkeukvEYRpyhPI5qjgEoVoAKzuszqog82ciHiW24MTeMSKrvF/qcBHI7dgZEytK7
alLOSUpDk5gn1EsK8hHg6EAu9SY5yWJj/ukbaeEDhKjaDW3smgkxyPCJCI7l2XtXTygd6/sDLYXw
F4ORgGdC/RBs39ffVowgHGrGCHcNrVUv7l+57RFuW77oFDrmCj/eiZuNgDAJmo3wntZBePr/LzZC
7bwQAPTA3WiiFRkWUoSJv9KnkOx31wQ0AJ51ZCZRymOOuIRb0cUaxIyoy+7HeY0BBgn4k1Asi03v
+HhNLNaB7iAsPQXmIOTWgGq9XlQdxnKEfllu4z6XO+EkCzMd+Nlf1CuGYbZUD0prC0CqKBN7yaYh
4d3SQXtghMMABQwcZDeT17tOq3Ix2ypHjTI25VZNM279n2T2uOWLDCMcZsJUxErzZVdXGlKR/kQE
p6FtVGI7LwTOV1RQ3OZbEVNGX8LaFDRSFmaKsYpTunnz3lBTCBo20NDBKb8h3I/hAYZurOXb6C9f
5LsIc1CtAjxHJ3+SoZ0aImZVcMnhnuHxBMEeG0NFmdfWXoRVVRhdgxlOhZmjOvgUEPXHPaUDyfRF
iGrAFBj4zmaiwoWyCs4QFPjsZqLBko+Rfsu3CgDgp1heSGATjOYh2DWa2WM1vXlTgfNGLgPRIPwe
xInMnfC4DEMTBa3CXMZQf467p3wqZ3zjhKDHFjYVFPcwJKgKs5akd/vRD4V6W/x5+0reaP7suQXf
5ON13JgQKgWOFfaMvpVs/NRlVW9wiVxvZUeytEPzFD4/FnCrddcCmIQxfDkDHCAQIKJ6raL4pmI6
D0aGTpwHG0fj+iIZgVAAEF3M1cVgRMZsDLzayZ7YbP0FcmmL9ptflifPqZcRKE7ct9Z5vKxbo8jI
Yx4hPnE5UGILzRajhBfeUjzJi9yWbGVRdxNHdHdpAI5idgTyWsB2MEtrRi3u/EputvlMQr3QqnWS
g103mzXAx8ZWgA4HgD3eq/njJZ7n1l7fYsBJVdgkA88MhnoxcpOmGIKIw5ZK8+CjQhP6z5ePapCN
Oc0yurZg/lftPIaRRG/Mm+iRap7/Zl9Iqal4jTGWVSeYZR/+BlOG7P6GaAgIMB77DHW5PmthHA0t
k7AhIVpqwS5Aeh9Ql2+xnzUt8tvRQpxwOe7cEgxJ+V+B9P9fPLSB1AhpoELgsIwXQD2YnTTx/NxK
QBYYuTQMqNYNCnq9liBEqeJryjhu43qJNEOSrwWM1nStx0d6E6RjoiztRUOIpmlIPKvsQrI2aXKt
5LcpaDdNAx0yDWbpila6rNfpxxTj3Dl6vdYgFLt45GFBeoFE/RlteLFvhl6LGkaVcltxj/w896bU
ZOHWpndKl2B2XXOzx8tji9B0wpsMinhYfgy0gfPF7GJV135cVUKw64BNbueGHYMwR7AklPpj0FZx
cPE5c9ZBN9/F72TXCKaSmt3U23AbDwGBhaQE7ZFQELTzTKw6DEGvpVmW7VqIjZ7Lo/IV7TE8CM0a
dDRt5qhm8pTN+FUC6tXhCb0rduyMO/4gHgannimLqeTMzWtFYb94STDM9Jxsou/15TlUBfCr2Qjk
CQhpcBAf03eStfN4B2moDKowJN4x0ZExFsWYoGoM/vzdIM/CbfAsvqunYN0u3af0D3MVl4DKAQWH
yWCL2FuGk+Uu+hpeahoKhegiAEEejfow9IYRjwyFxilJKO3UpWqm4FHclaC0DWbFhFG8UWkqiJLG
YMg4+hOB67neSsnowJwnpdJOQqyR2AVKlOHsW1q6K8znPD7WZ/rRV4uiOozsHfKamBSAUte1LL0I
uY4zdH+/tSeWMfXL4vUv85yB8Zsogu4BLTCnQkJW25DNQh0QtgyMpMC5sIXA2tcNPzSSbJ9bXgUo
rqiSrDT5COE0vwBkOidZQ3x0PJJmYsPuScZzhVwdhsDTUt31slp9zOORS/J9PwO4fYoZ7kbHsC5M
Qz53jsDVYInphNirsqgX873wFq1iQJZ0cMOFWMbjU2cdP3hi56QjMilQMfx9vQggp7pckJJir6qr
sVz2giMbTqiZ0lTb8O1u4bpQnCsCVhrxMIJ8uWlyRWjKffkmWfKuOT1ex62O4ecpjwwKw3RUE2MF
i8bThaHp8fOWTCb26N6n004sBWlHkASyvBC+q+pZ7zXVPojJiGpJG/vEHycO/EYIHmME8qJME/+o
/TKuq1HoVeS3br7HAPropxxP8Gv+5RYhH4/mFrgWKMPAODN2OUs5pa0Dtdj3ooVW2aKwHv8+/cIr
A4Lfp688uo8QiN1MypLczhji0Sv33GvyHH0YKAUmljLpoN7YfohBQxWQfhR7DPQGo7Ejn4lcqpZ7
EaN1Ys7C1EV5NqDXtgW6PAOoriQYmudIR316SP2NltGSBmh86JxkkGud/fSLpy33Kmhh4Fd7RbCy
j+I5ex6ew60LHKgGfMXwJiIv1y4ebyvrrOGwEGDSZAiCJhUtv9frlYNYlN246vf9d4B6K/JPjSVM
tQ3dEYKMmgprRvtLEdNcC1HQYp9h7KWy7xsnbVZthYnTnb5/vJJbFUfR6UIIo4BI6CZBVEKImjhi
Pw/8QxtNNFndWQfSUyBdoFaNhpjMOupAr3yvUPel+DRoT1qy6kB8Jk0cya2mg8gJJyFQ6D5a++hC
L9QgHSIPTN8ZFiLPFPdTQkqQb+ZdswzrCSfzxjzjmsJCwxwgXWOA2/1aklEJkhapiboXSLRGVgrh
zhTtza1OYwYIYi/4GaC/uZmhLAfpoOaBq+67yHbizn585rcHcv3rzNuvuAonqDF+3aMpNScy49GJ
n/+9DNSC4BQifkR6mDGdwdB7mlAU2r70baU1B6CehXXQTKjWrfbi1zXE+vD6KfCUOfRBdbOoGnqo
lur48PWOk/fjzmHDrcRLowK8B8gB3csLtcqrppWbOjH2a6+eufy8LU2ds+LY+tfbBbQIDRZQd4Lj
xNz1uM9bd6x1bd9ltsevmsQ0WjvmnP9MCuMdjQLfhcDNaHsB9PDjIQd5pGvm2cT9uH0M0KoGJCeg
IRTRwD7NVVIqSdfVxr5sTDEm5QKi3MoekT/4mCzR3hMGiDklpIPbjwDg+nziMlONthWMfRuQQDP9
wt6ES2CnuqM3VU+6iZ3RuEXnzv4ji37LhS4MkV56Q8kbewH8vMvxS6iJcQgWGGBhc5GtT03yvaPc
yI0hXEc6GolGgzmtXK7BZsSX7r4EtwAy4KhaaafHCnFHu1EWw80BdAIYChY45Ia+l7UZ5+673jYq
24W1qbxPb6qAcGcl8AoQlJ99KZzU9ca5qQ6Yba65+3oEqVBEfM6bJJm6XQpwbcBPqGh/xopuQPVg
N0bdJXX3WkoU1FssxTGcvv/X91RDVA9fCmYH8d85MXWhAkqqqR4CBG7fgQSgfHUbR69MZSqYvX3L
IAWZTIANKWaDhWA3XF0KpRd5B685BLHjaN1zmFnDMVMnHNybmgfmw6JNDOhGAJoo1yRjQNXE9+BA
1d7hJUDfEJgciNpZyb5ZBRrxIyTtcaPM0jWfzKSYkH3nwGgALVNWN/gg59t2sZWFGOu+27beAQk8
FzXMyqnBT9g4/TBh9W61D2tEExpSa9hT/Mu19o2cKOicKnmHuNzmua03jt+9P75H7IsK1CaPPCQl
K0fYi0HR1yJcY0i5aEi9Q80tcYl63u4zJ1ImFkKvyaUzD/wR0p30OUKtDzEu8xaVgYthZIEbHbJ9
epji9GB3CT9OSycaogVBp5j46yUE4ii0BrjeD+Vb0WyFtTz19bd7BEsDA4oOZnhnyGJfC6gFORGx
T9lBd0KzeYnR5TThDbDgT5R8zi0LCNooVgvJmWsRVWMgOleG+qAAZZo5PYrhEh3huOTtfAEiIpF0
jaOujtkXmOeUhaVNYHluckP0A1QKLqdpm1swmlu2oZtHUnMYTGEmf+rI82UYvZi/AAe9SSerbKyd
gJUAJplOsMLAKvqP6/VGQiIL/tAERwlNdn/atrW+sOa/wOzeM5APYbYUiW0M8ghJv3OnEIQ3z+FZ
OqrcgLnjcsHJu5YuSn3aDj6kt289iulgiTXsICPtX07y58mtpWd3pfx0rRfSGEvFBXEqtnwdHDHZ
CKO6ObRvYdyoKTQWGpp0+/F9ZoHSMLxUGnx8FPFU4H8YTZJcI2m8rg2OFckX0crbI8pbNiEwILxV
rrs5d6otJZ9IBtxUviGVEoSgewpPC8I+Zo2R5IvekPrhMfvrctNH/2dq6e+/4o+AbjUiGkSdV1Og
2ludPQsFhh5hMq6mwphHIR3RQoDx08dRMpO/bJOgLbFzxoVq5tEiaU19IjvIemznRWowZIDsIyBk
3cMEPnBl8JCnmuM89AEaUUmUkuH15/EZ3loDurALQczCChewVFGAoOBl+MuP2kr/TT4bj3R2vBUS
2tIrLd+fRHSI9mZ6oNDexx9wf2cvPoCJrSte7sOhjnGc6II9DD0BZd6Mn2HK1al2tIU1IY5qB3ND
rtbL3Me0Q/Wo7SEOlM2y+SH+7uQtKpLozXWejJ0V/k4RVN8/SYBcAITEw8p6j5Vc6iV6K8Mjn6xE
ZN37ZAEu42dvx09lRP+PrfxHFJvXzWTD1/MOogzjWdTs6KlFg7GEXJb+Gi7934mdpAdzs5PwFdCb
CRYMTEu/tmxdLMdRKvbhUX7OPuJjtC/WidPb3Ul+9ffRkZvK9NwzpcACIp2ApDJeSPZt9AIVIxF4
LK9K7REFVu5TM3MMRevX7XqKLeP/EKaCGwDZK1hvRi09KaqSTm+xl/ET/CFvLRw0UxmICuyWbAXH
Yao0f+eZglcB7xx9JyjM8cx2jm4vt52ohsfBMXwrQYfv/hhPofbpj7BnJgG/oyJdApZZhQkExy4C
nLMbgqMbvTT+X3LacCpZ8jXxhh8OZFJf+wklufFnYF4o96CMqB2GRmSiwVDgtJwTjOCIevw3d8x6
C71HuwSp6HlhRT8Shi235nzcTYi98w5eimVTj1Gfj/xYQGxjxqCh2Hof0oGfjR/8KzfVhnfvPULT
0znzDUVBmHh9D4whiYNClCLIKuyvEWThvxihRL49E7R+ZjRlwKi7whwhUngId+BFU3PC+Led2uXV
wAXJEYgKgaRWy5nkV/ocn5tj4pOJfbwnjOJVz/BeZNqYWxA2iYbwGsLKRXtMnKYg7Uu8NJNtuCwm
XjxqeNl14aFDlh/ZaWT7GVFqnqod4IrJMZ0F+2yKh5jtF6a+Cn1H//l5xu5rXjAMqVskx2AwtcwK
SyeMTmFMhlX6W3xlGGL2O4Y4L/51mKfP+qYDt703sZ33Hlu4SWiWOfeW3VBc9YVblLreJ0cQ2x9k
G/RI41fhBEBgavvWfjac2uS/DLj82bxaNRMbfFNvp1tAYZAIYJGfAcLrWlGVSgIZMz8mxxzl/g4N
ZkFE4hkwTaY7oN2ysaIdt5Ts90W9VZ76k5Me2g0Y7+fKH8JqIh+Cr8faxXLvnM/k8oMYa+SjZlXp
GT5IIeKy+sxnX3TAQPiDccWAJmGQvYIhkJ3p/hbzfbYCfoWUK+7wXWEsqucYzzoKJ8GinnvrmLxL
du2gnSof0UHfnMLJIYRnZ5bVz8uPZa55nRW1J7b42BhufEySfaCa8bH+L9K+rLdxXen2FwnQLOtV
o+cktjO+COl0R/M869ffxXwXpy3Kx8Q+GwH6pQEvkSwWi8VVq0zOEl9t4aTY7do78q/tpjHX9+dp
GUGQrr+orkDSETGETq1bIcVZV1ZFc149A7jbfOGKVr2kzC5wN+IHVFdBh0IlhWPIFVNAvV/JSSkA
CMTu5wlV1fEeyRtj2qJQwRoYPnp53s3BqMUPmywH2T5rzqM5QlntU/9oRiiTvdyfu2W4N0ehVi3V
KwzTA8rgBJfghUWHXTotSOLATPH4QApfqRvQP/3U+W/R91Q+FaEXI49n9Un6BXGk1/s/fyOimf8+
iQ2uUkmqGPgeF+L3xcCMP+JdcN7otRFDM+A5hRoT69n8Fh4e/5BmwGOWSrL2c7yyKiNf83PhLJwT
NE2M0NBi0ozopbz0D/IvZji6XGlUhyHhg3w6boe4o83htHzAnSlrhbO6MsXnjQwkQobei+idliA+
NPkTY0LJhM09wgyRDoBFLhijvmqEM/9Uf2ZW6Z6839X6KzqWsemxwJYnMXlIJS9FyA8hHUiGf7V6
oh9EDdHDOKcv0e+yNoaLcuzf0kd+j5wJK6l+wxMQNBSLo/BRh2FTaH4Zy5wWcsK5eB8aAyn8zpjM
bedmTxDV743u/f5U/oSBs6kkOQQwOnDdJfqxdPYRhZ1SHZdefSk22q/0T2h3KDJJ7Qn91Zod/1jZ
EsDrdeU0Tr9u95WdnvtdY00P/HFcR/b9r1nGCtTXUKEIl8sxtwr1+iKi32Bp1yg39aF6E4GgQfSa
v/6MUNr49i2Gn18QNjUwcpFeRJUw6oSW2kNcNID7WIqrs8Wtnc2vEHp8mHzTVHcMJFp3CK/ycyRq
sySi0ihCBaTRLfbVJrMG408GovsE4VXZbFDw4wgo8WmgDx2sOzt0V5YKkXDBDq1gm4KS5zvTI+um
TMsCLr6KsrpckVqSClkhkh7RIjT6vdpmmwzdTIiSs7QTIH6bgCjxx4CiBmTLe/zx6IzDuaKjuWj9
YCRujIKjhJGDX5y/1GRREfeUSDxyMZis3gR5AoQJIt1F6pgYZrc4ESkc6vgV6lzP8+gHJ38h2kAk
vIfCydfrJxHeqvceSFS/74MuwxoCCsoLrhQ/hdWUJeg816dKpqzOk0PaskprZT2tQ1PYRscRpakV
FPEeIIRnbTGv7n3sG/MKj41+b0hEIx6lez/0UqcGVVRwCMmNvDQH3vCRvysMpJ1QG8+z3tfEhb9G
gwk0tcBbK6IoIgUwd6GrOM6LKPajSwPpuvbwS96O5jfaZj2kKMPy8cKP2jXealzkFFC0xmIrLKjw
YBKjgoVoAIDmi5df8nlXHnwlN3wzSEl0UZ/R0QMq5MW6dsyWccyLZJPMXCkFQzmvXiijKkKm8pIa
nqtAP2yEflpg4mIqbirEzbIRHFsowoVQO5QMIlfkQ+Lz/sqKi2s/9RHUVCdgbWh1iI8o3vw1Bz0L
dNLGBSM3kbdBceUAXR5UoqEbulG4KwPmnZjKAxrdm/e/4yfGoCcDSgTIUKGrDuF0z+e8bNsw7706
utSfsY2UiqND6c6Dxr4ILTzNSW18lVNA3HFAQ8VfpwZitWgSbIZuvlfMCn0w0VrxXTXaDbTvXN7F
eWB+41aPJrC42aPP20D6gjN5yD/FW4vPXqFSjTxrYmNSnx1EUVfFohxdOkeCeP0GJZZEuOhpQiGj
COmD0eTRFLzYlC7aODydWqd3QB7d8I4EeRfjMwVRfRiMc2hxj0zhreXSgtfFgyyHwjOwyOl0xyAO
uVrxcXwZHP1Bei/t9Lt4jCwRlaGa26wrG6ohECdl3BYWb7B447+CBVVyvpI9uPN+PgK22beu/JQ/
oeWlo9vTtkWyuNhqFtb2Qfx1334WtR1ARSzJI74nL3Iq/XrDh0iMFD6fXKZ9/fRGRHLhj0M7ciZc
Rk/u437/6v55/PPHe+sf4geuMDpWGE2c/twUSMiHegQ8mUH8gE4fp6ke4dm2zC7eR+Zwn4IdM3fr
Mt7BKMHWQp4HkQemmbokjYVQel01ZJdxK7+0H1Ct+ghIB+I1dxp/N3Z/9l5hUocYjVAKi9kWnDik
xQghHUD4tSJKkal7T9VLTVoGUnYp0PFTtqed774KeJTL4A4QuLNCH2Io9+AoNyyMcZfEqCZEqJmu
06dBMFOT3+jHaqduUIawlqzyWTnWTmMjHeOG5+xZv3g2BN1eNXRcPHLvyTPLXd4I/LAAV1NA+Wxe
DyOu0Mk3WXiEhXJp6QaOgm5jopU7HiSz75v1DZvCCUSK5mBQpCR5vpcGJdUHWc2jywMIzfZJNGpG
T65FuTP2zRXCYrcqQ56K4ggE+cMvzf4l/oOmnLvkV2/5B0Naj5Etb0KUVz6DSsFqbH3DQWFcoGsg
zUUug5SnkLNMaiVcPi9pavQ4+tbVE5ORvNgy6FMA3h5QkM0jRQ7UAZe1ntb4qZ9fsn3/zX0B7KV8
ET/TbXDGw7KlbGPPmL6hbfTYX3iGCS9uZ/8HDq4d4XKJSA7N16+r+ipfjRHAL9Cofw3M4KzuE5t7
zNwwMFgblA5LCRqkWdHrDwk7MCuowyjq9KlsZT6Hca5Up3yOU3OYkDftGfnJRYBEA1HDKvsmTYty
yi8SqC6mv8ufk52wLY6rNcsJMKHIDrmKxdSJL1Yi+NgXbucdik3ygN4w++CEtOE/fXH5GRSex6Ar
A/cN4sgcCZoiUuwJQn7pt7IdIM38q3jVnyPScOhRiZhqGYusC/CQIECCGYE1nqRlahIrXLIK4lAv
0gOShf2pflo9xJdgJ32HD6yddsMyZljULDYT1/oBl5SXeBduG8NDb+32laXqTzsrekCUswrU1QBB
BYAEm+RRWvMP4EczNtTNcSClgjoMxK0QJZuvUeh1sRgXZXmZvvpP6Rj8kipDfPU+73vdRfYfI8ET
BNIckP8g+VzKMYnQdkMRcF5ekjc8N+9OruMMOwPn3NEzXs2nNWmPfB/yxtz9kAdQ1gUdXRQfzAeW
ogqr9fm6vKQnH/r+Dw0YzCzOyeLWjowbqB+k+Ap6RhAYpEA4RcjVIFfrC9Et/gWBjeGX/yerTRW9
H2SMjof2R+GutR5NByrrSTS2gdEaikXuJqRz8Zmoxt8f9+Kq9/NNK9BBSU34MveoTeMUrFZcg0vQ
CgJ+6clCNWrmCDt0GHCRyUrW6g7ZAqjk6xuGGxOJ678OMGhsKp5pyw5lLDqwoUj7CvGUCK2dqo26
7R5qB+G5k28+cye1Xnhr5SQ2S+N3cf+j4SmHk3SFJLS+314mB5oQLqr8EbXybrHxEgMXHkcB40sz
exAsipO4H47ZlpUvueFdEc4gV0kqTPFISXecU/pIDcK2ay9+YYbFvvZtldtx6/o1O+h7lo3f8HhE
M22Fpy2U0oHiRQ24HmMt4ZK0xfmkGIforBzW6BG//r5vUj9S3PSyXsNQMRqqy7WMiwAzutFe3Cpn
5UvYOQ76qKuP1drbu8qH4UKXtjNOG92OPm1u8/SERk0fTy0yU+cCXT++/+k1m6z19TdRW69K6yZr
6qS9iPGu7g5SYa6B4kMwUif9H3po2XyP6KERoYF95ZriyXpKWHKZP7cDamIglYHbNaoYEVHSN7Na
r7tgUtv68vbx8Au5Is5oNqWRPUJQPjRq3PfJnR+3JQ7NRXyo8JA/VDv9SLxyyKUdj1t7yxvbz2T9
LNnoUAaPgdZsAXKNI64A//fXk+50m6f7a3prq5ICaMQ0YNfyi0CqlEq+EkmiV3940Y3iUUbfzDMa
Pz6rVo+UomSjkYbBbXhLQEzHbepd5pbrgBEi3DgX0N4D9y7QskFnQzJs7qXVIhJ1UIzbC4qwnQrt
zpHd/2mngC4FqJhCf+oKFuRb6GFmsTphLO7VMKEZOHW8irKfTW0QtBf5IG+7c4GOWLa/hWY3SoNt
8Q3p/sEtnVFjeWj6GkbjUnfOHpKH/orzmkttV0iiBET0ApnHeK8g1y6lODc8I3cy9GfQL5ohMkiw
C9IGBU+fxXrq+V0uAZ7bFXvuqB310/CqHbXD4La/9MfgwJIx+y+rTJqOIXAHwZpa5QqPx6o/RO3F
G4z0JT4V58CZ1rqZf0HXXg0McGK4d+lyrm3eB2XLO7LomssoBytN6vDgkImMD+UsdKlotUjjm8uw
h8TAWokNFM4+q6yZvbmwVzBUACpMVQaKkYDGSN/SF/cW/8FD/V4+lw9Zzsju3bgHzUdETek0ZsUU
SoCaoFn1MWEODwlkypCu3vH74aD3RvN+32PQ3fhI6xO8zeAflRTQgU8y36saPwlpmcJuoNRTvXsb
9T3dKsq2t9BGGHoJ6IqXvvqZobI0exYpAgqYrnOUa54jHRebi4yjvNqrrv6m78qDMBrcd+qEj0ye
ETk2Z24dKVOUPEAlgMiHILSbj1Qex6hMlb55KnsrEJAYyTN0mUk8G6TC8qz9RrZtZJxny6Mcev4g
2CJqgE6evlR59gQ1jPxpQJWqIWjrrjWD0UGiFl1LVAudxbqXjmGuZL3moyRdlVAmQASEUIRNjRIh
+0oe64B/Es4ilHB6V+zNCTIf30LLMJ1bSIiPkcfDgyqSeVRYKKfJpIPzMD6tDolZQSLs5ZQrJoin
TF3GxUYnnEzUliEsJ2QOuot34q9WXqILI/QSwSTCjXMVGOIuZ8S5NxZLxHbATkfxDQIAmdoKUdXy
QtMU0tNoZpKVqG5q5ompudU2ruzSs5I3xt5bBNawCSRjIVqAN2mi0Dm3yEIZczwmpWjNbKwOFV4m
8SfsAkftkcAb0EzKLGWECQzUhT+jUKnw0iuVhJO4PD6pH2ia9sd7lDfxvt17r9M/NhAyPPQ+AF1C
BseVGh6pmGiQhkXbwwSPE2ivLfZGBUH6feaCmcYYFXH2c7ufg1Gj6gIli6YIYMXqIf3sj6g1q0sr
0dGbV9k2oNRm7mhYzFidBMlzWDQkQsoK1agI1PEUN1/ChCu10ssi/7T7NZ6iN0XdTq4y2Pkm/JLR
0bQA6P2BLm7AhK0PPVQUCIO7v9Dc1Lqx7wQ+yk7a2a8NZ0A72JpVz3IDA7sA9fzgnRAOEHWwtlUS
hytZz07QjeX8vbrap+/Cp2QGmsGjszCKESpXOfSb2hH3zC4Qy7gCEvXYg5CpBrqEYc6ndGwlPlTB
oj+VdrHPj8lGflKfUHcHta3VZnrSP4JTf1Fcz5HxmKtvWE0zF099RCL/Gp/yoFXhZwNWQD6JZrYp
nHibus0uW0NjE9kN1Mq7/kZ1orX/oGzEJ+kxdnJHXKPloMt6312GA6SnjQ7xc+howO3R5cGlWhRD
GZbKCXTC7yLH43l68Pfp3n9EKPnAer1e+j+U0eMmj4ZocEVgiFO2zI8rtW5FTj29IX34IUOaFfrx
D8VhNRlTxCzbWkYeaGgJXgpuK8T1AXi+znVX1lWbJ/qpW0NQ7DU7lwfx3XP6/WodP0RubQf77A+z
cfjiLIE3wh0eNyQIWpLSwDmqV/CRNkqDd2oVI4TeIxog+O5Rfb6/SxfeiEKhvJGQeEXaQxP0lBrO
6z924NSPE590letdtTnH8yN+vD2OSFE9XPpHkBoLA8Qw9/4wlkEagYKcKYpecQJDi24OVSaROHC9
5J2gVVwZ3JfuZGfvnd9IihGFpveqPzKZ7mR7zTwqqu1RfYVSOqL9jA4Sc0hv5H25VQT/zK39XdhZ
aC6v2wM4Oud2zf+qDqtj/opcGytSW5yKgIU9QE0ChR9EfGkOq/SlMgVyEJxT2Uk4ozahFibhwRxk
e7t0akasccMKIZsFSSlsbrSTolOMIE3rZZ+FwTnD46+GZx0JT1Ye+pd+/NMFJDURUJFEu014Umzu
+bCq3FNLvw6Ssw/hIlf9UyGB8xq8cvAoewgx/1F+D4ynssXQKERqIgfR89FkwU/OwleG5+NXNOSq
9xlEA1nyM4tTigKiDEXuh9LnfQwtJL11lBOCalFa35+/xT6mMCgfNYodmvrEGEz3qNtIHdz/9eX2
on6eOmghAA+tLwk/H1zyI4jilnaM1XX7Bp6SgqxTBKIiy3mQL55tLwqSOt06T/L8egJkb//qnxMR
BZXKk71q0KL395MnMRzI4o5AoZE1vHJVOt9NWkUGCBnAFXLFj1HrgOw9HfRHmdWK7hYW5L9wdKOk
mdRRzrEEsdVLoRaxVug1CnojRKG/RrRyXXNoP8QsvyAbZz6POJsRHMEx4rBELdAcLU0nuSz7QT6/
xZ8YXHgKnOQ1e1G/us/49b6ZLJP/KDYCjYCoUIAsC22NOZZUTG3Nx4p83vUm2vn6a9RqTqigDKC3
PZjv9eXzE1lRPDuwKtSWe3kOTN2IoN6TxU0gySDqxyrYlNGnvwkYW2wZ5cxGh1fu+eh4OUPPqkkE
yKE4F5tf3iZ29S23gfiZzapJ+3Gsi2X7z1SCKjgHQzlCEAoBprKr1nxudg/aSfKR5m624V5FP/bu
qHrWP6/0Q7R8tYLgVs5hk3zSJz7CRMYv0kUEIzW0hSftwB1A97TvW8vi/KSgKLeoF2UiRDDas1U+
bboXjnU5YP0+5RI1YWjjxhPks/iEPkeRaAWPY2q1k+mjXWCNVlKo49iqX9NoyyHLX97YdNje0H7F
awzpn0XZYyFx/eBngXKu9pyh7bx9Y3sPsBO33rHkI5bRMEkt/sWiWRcRKrdKVfHkM+8O+8gyvtA0
rrLzPatsZEEtgW3MgCiTrINwkrlQk8/aubo4EuTGd/y7/JjtQAiDbqhkVs8gb4Kg+1iz6rduHEBz
bMouu3KQRjnV5TP0mvyd9/hoTC73obgT1M/9wGAC3nAos7FSxlkGuh9Dd0xGgdSEJsKQanVJy+D7
O2CZC6dmlDLRtEDfsXLgZPCbo032WB7wVuxZFSZUMrvnYNu+sjSTl7HIfB6p0wBEuwq1eDDMlZsb
+8Fm7Omlj1RwFwfXAhI3ggKhfGqdQj1JSaisnYs3/ltzUHui2VyN3ugJYh8w6AJWaLIYEHKvP9KE
RJAG5EhqoRpJCippFAMw6Hg8n/gbwf7n9BiCgTsF7ps6JIJo+ZSUG0I97GSUMW3k7bAfwFer91CR
tVl0iOWbEIVETZ8nlaMWy0pwqRxuza3R+3hbHqo1lG5sby08hRuww7cVMydFfnZ22FCw1CTGfBS2
/QTYfhs8hmvZzB6Fp3eU02xWDrdhGP3iAkOBUUafBe3EcSAuXOLjxY8N+TxBjDE6lGsWf+WGMc7X
jTL2UuR9D70/ggu3Xrma42+934qtbAVwCgOmtvNNQ7wyEipe7dOVFCQZhhUeH4TXDEwD1ngWcePP
xBHxeA1kTehjz8/mTNITJeal4AJ5b1vd+uthLbneA64sjBVaOD8AEUIoob4ibKTtHTmeXI3VKrzk
NnjPYMwnlrLrdqoVbyaTKMoSefwenJkXBvDSNEhPQnD1USIPMSE6Mm5z9O7yCjH6MX//pCCHlXxr
rrxj8aeWRAlljkStljxAwCrpgNRYHUjeKAmwXyW73uUsh0iseb615kDEbK4uFkGfh95EhgRlfP/4
0T1+OStLOYxOcPLfkRZkRT2sKSRre4VXjNHEFQ3wRngqojHaOq2FpITwz7cxBoa3DsjzkjJMWtAg
TFK5RI+qCDzMllSsCsfVg2AHeKFi9dNZEmvIYl1BUYafh6CAIKsdXUq72idOaSbWR4emxOk6tId1
Xxjjo/iweig3ismjsfB4Gr5+l3jGNu+bJ+s7VOoCEKWg9pYNvqOHyr6AndHsV09Id/LmaGcOXu/d
cNM77Vu8SV6io+6S7rKxo22YRrUIbecTolKRWLAqVwgd8CHoAWPhia42uVPz+vUeGdWhQt8qz/Zs
Fhl1mQYFKKjq8D9oewzBSWrLxKmYd0oPy+octTKkfWBOO/RuX1n8Q7lvPrdm9FQcyleBJTu0dKxz
XGoHpRBWAvkNuP6nDEaZKCCbzqooXbrWOQa1a4YiCAnNjuwaDqyZX6rlnVPnH8v/I5OLVl8QFoL8
OKjLtAZ94QlF1Y6oLuFdeeu5/BYN4vBaUDshniha13Nrt1oL2wlUOdXJwUDv1ywd2uV1Ad+AkmAS
oYGeh++ZO4h+Wq1ytS/SS/tdH0HQM/f+pvwSnqOD8Hh/vyzDWyKh9CMWBXFqUk4zh8JLIopOpzS7
VJA9mCwBB9Zqo6ILa2boW2SF10wKBPl4yttCzl2GEioysxD9ok78DIpjkNPLskttlLi6+rZuPtqf
hAP5yDpCbjh2QEExBrc80sCaCmMUrSuLxsuzS2w+sq7Gy0WCjDukycGKJexRPEDOZy7u42KYxCEG
s9OC+OCIxiGWfUaVPvgx9xdpYfkECalzKBwgsEBlwhyp9FZdUk5TfIkNSxudzkTGtSKaE/dhlrYA
HMiL4KGfaMJBWWuOw8tV1qe6kKB4CSS1o2TVKLRAe1w7On7K6wQiGKwoZmELFCJlfWrXdlPniwmK
Dov9IZS2aW9CDdUsJ4doR3gn5jPY4uwlrZBwFOLxH2VvUKqdj1EoVt4ohGkKZpVmyNsD2EWbxh4v
1v25XDhECoYaWKIFY9q0CXawmT6/n79Z+eplcEQBUB631osg8QsAeK62a4z9UbIjw/znLxkUDOV0
ea2biqIm40CdZATTWxnHANlBxrG9zB1QOFT4oISTV+splqVxBgdDchzfkDcrwze1bQR+3/3VubV3
0RAL5EZSX4sXWmpHdRW/qkKJwEHqpdmIf2oL2j1onsxSkFuE6WRcV0CUuQXDFI19EaaXt9JA7Ra4
pqnDMLXlFYpgQOAXD1y4DMCq5yYNigsupGMODOcB07bZx/vzEzOWvLFVZyjiHCValSUYBECBpqBg
OMIatFXkOZ9RIvv9dH95bk0aEll4YYLrBqOFMoZBWKEWIPSzCxcYb/kA1kzkG+v1fZAbTpVo96Gr
ASk+gZTDfDx5pUulLLU4GwzvQ3rIoDvHN65ZM8rjb27Uaxwyr1fBPojeHMdlwHmbPEM/GP6lSYzt
mSn1fGvSrnEok84TaZD0EDjekwidIPUBl0CbYWrEa82ObljaNQZlzXIZoNuH2mSXnUe6hya/B1bx
3c2deQ1B+TWu1vJOb2tMV7IRXd7kbO5DMs+MJ9NbR91sJGQ2r1aFnxpJCQWMJELtgVPtFSNbbbTq
JGdgVz+zbuu3ToPrQVEGLQhQFx9rDCo14s84NEwW151M/J2FofmPiZwJagWRsEuzka1oy1j2m975
6vvpItQikwnPHj+vbr3CUGzVOFbm+veIEvny9f62ZBkA/XauVarfVQFKekezNTUj3XJmaaV7ARUC
zOD3VjBwPS5qb+oD33V5V5F1QSDgiJERO6HDWQxrY2xNOgyNenXgqgnGhg57546QAM3Q8lmLxLIB
anPmyTD2Y4yJK78jR9780XcbHVoRdnwe1+JO3PnWy/2lYg2LinH6iFP8YgSgFZ7+pPvtmjUkxrah
FbdyL+E9iQfAmwz6u/wFSYbN/SGwECg30Bcl1048NubqsJucwQD1hbX3GecMfZgFsj+hohqL34O3
WLqVjQKvwGCcmDdjgL+WDJLX3J+NbcKJWt0RSx7Nbl8a4+/e2a5XKAv5fX/KGM4Apa9zqMqf5LSS
sGlQlhDpT3v7GVqtvSG/1gEKUljkFsb5iYYQc7hWqn2B54hrcyxlhYfqAgoOybYwWVN4K8C5nkLK
GfiiL3h+8eMMFEi6rMzKmSxlXe1k9Ms0zcRkzCOZp//us0HemQ/Mr1dyXklk+8TGB3oFQ0No/xw/
sDbR/TN70dSm8cqob0bMH7pbyJsaWh1rxkDue1FwqucD4Xt+EMMKtof7YnNePQY70zZXrJoYpiGQ
vXx1ZGdF3fScgIHw3wZ6c0+mSfqos7zofY+AjmNzlC6TBDTOQRjVm0j/rEw8Rz8EZoi2g91nBjkU
7bvdc25msy50t3HJyxxSCuiCRU1i7FeDz3EBvDcqfg41KXh5ub9Otx3RXwRq/lIl7Hk+T7KLcM5P
aHa+lZDAitz7IKxhUNMnlEpf8R5AYNP6qXfW0uO/A6BCKV4dQiQvAJBORoI6qNVX9Hwf4b8Y2n8m
ik4ho9Xw1I8jIA49hL3M6WhLmb1F/yHGLZTMxdIB/MWhHKkXdIirsjhDjoB/gQD9w3NiM/YmY83p
6k/Y2kouG1hVD8EsVP68Dva2ODBA/kvI9ncglOeMik4ZKy2Ci0FJbYrHeM6I3dqKjsmatT2Jt783
Z5TTTPoqldIGV8Nov4MCqrOSIEj0Ph0yc81KTt12nH9HRcVTQtl0faSEyFNu39B0/MwYyvKl4ucy
9ff3qR2f6XUoVC3WRqi3miGIlqAYwpE71hZvpE5lQCoosE6n+E9oaoMhIrpiOITbhg7Ba1RT4LmA
pyVvRaVTiqAl6VEoUA0bwdDWeCBBXYXJOuuIBSyW7QqJcgsgk7ZJoSDLLP4pofyMlE4AfajdcEBN
LiPYvn21u8KiPISWZkkadhjVCA6Wb/b7T9NO1tvvFwlRisiw/ZtB918wmlWP3Fg/ZRzAgk1wNkvn
viu66U2vfp3yEKtSzz04iOzyQur3TunX+f7v33QPSIWSqgB0v6I7rJVgMihQGcbJPVhWukbTw9RA
ZHUfhKztYu2vQKj1KAqo8woD4pyVi4PUfQYB6d8hSFTwW3HgwwU+QuzgDRKNMK3G5deM8PDmQv8d
Bd2PFuWh/z/qPblPDIu9ucpXP01FuOIY4u25xgSJL5CV2qId+ZqxziwECUt0FToVTaHH4M7CleE9
sLHP3ulfDoFyyx5e5lacDoDksUMxuM28Qt/2VVeTRHljFE71Y6DBVFs7Pf3KzUeoW+4rkzEOhq3+
SM9dTVSiVxKQgDI+vf3SPxFh/v5Xm4F2uQGUL4RWBEBwQTm3iwbelXsf4eaxdTVRlKsdxybNFbzk
XJKN/wx1EWa6+ea95QqA2s+rvODKhNyTZPelsqQd6ifhM0IoefyrgdCuVZP7KYpLbIvy6BvxBZ2x
/3n8BQ40ZN9lCZWsGv3clZYeLhSNlCNswc08N0fHyHyWRd0KjmYo1DFfgLGu458cD06S80swNvFm
wFPNyArvb+zxGQ75/yvTFfIyG3gyGtz/N2TCRpbt3rAsVB+jxTA0enBFoZk/sSxlAYTactzEHagn
QeSvZCz5klENnuA1BDVZE1qYrAQOEN4HejS9PBRO/VygX5LwYsa/A4Ox228cfzM0asr0IhemplDz
y5t3cPjSlFE40yH6qf7ct2QWDrUloSTcN0lNcMCLQQufo+kdWRcvFga1K3GGcIraYeZGU3XRJREn
Ovg+KEa/3B/LjXPwes7oTHPcaL0WExyr6oy8YyYTbngXCDDgAgz2AwgCPDVXetMLAjdhrsKXHlIf
q024QY+lCJkl1va/lciaQVFT5nG9GuUioBRQsjVcWpwAaoewgMAeDf6VlfC5uUJ/R/Zzwl1t0DqS
2jgiI1MM3eHMzjzGzjfjeLntba5AqIgRgiVD2w4AiY1osxvt6Yg8yTMjFmKiUBHLqDS6FvBAKW3Z
PcS70vSfhe/n8ZUBxJoyKm5Bn5oYbIWfKWs/hbV6trOP7/v2LN7IXqEelqiYgv8CaTgqdMl7oa96
TSZXZO8QH4vNuE2PnnvxrPAQHsBI2L8PL+M+t0BHsO9j34g20DYbmmeo+gbfh95LXZahar8ScAMU
rGI3KcZzaFn/DoKyh07D9U7Se5IXFk1H3X+eWYSpW5HZbBSUMUicqI5iw2eXvDLeSmgHS76RKcgH
P7EqiG7t2BkUZQ9tI+crtcJoajvaFIn5hhruyiwTk7w9aBuWKs0NXzeDo0xDD0Sh81PA7fg/fWgI
7/fX5tY2mv0+wb/yCBDdSJoJpZuX6QEv3VplQp8lM9Yv+Vo83Ye6ERzMkKhztcTrveQLQBpd0TzU
7upr/e8AqKNUjpUqktSJPKTw5i9ofjEGcMMTzAZAHQsD5N+zLMJWQXp0I9tVYnyuvxnhAGs7km+4
Wo6yD8W+jWHIIbiyztjao7Rm5VzuLwRUEeYYVexVaq4Bo/0+5K5sFS/eP9VsISVA/3EqaPo8R4gl
9AD3eKyE9wx1k0uvG2ZumYxzhjUMas97pdoJqxLD2HVIVj/3/7TslxoDtc8ToR4gPoYXhdw4hEZk
nXQ7ZnXvYg2B2tytXGT+UI/IffB4mEus0uoYtL0b8fJsJajt7XHo2SUkxH2EW92EvgWz7yZZSyq1
MkOgtvUQh7XoeUDgdvz2QF4OUK06OM9QQ2Nw1u/vDXQXnVsVjzz1VGtYkbI0Vobp4zW+XDP9+42z
eDYeapcXOZpZxw3W5A33C9Hkbc0s99rLlhFW3PfrkDCfDwZtCHIpkzGYy6YxWIE4Y6boMA87U9aj
BD/OdxaE0NGu5dCUzIQqY6Z+jpYrX5WnqVz3Afxhb0rOB+FDq0b4GLGufPfdLtQq5zPlyVqgeDkM
TDEchz+bv3Ob4XRvIqD3AATsofomL+J9dYW6pk7CJtHAKMonQ3ky+t+MKEgi37nYKFco1IrXmTSF
vi5io6w1w6qTdYkbuNNABAVyNDnE9Bqzc3nwW3MEFvFRddcNSmja12/7k3/YsnKJN13P36+hTQR6
MKHE8RhzbOQfpfWOQh3GrN40wisE6hDIxTz3Sw8ITWPoJve467Fd75/4N73bFQRlGnFXFZmYAeIF
y6YCJfeM+wisQVCnQIQHEk5uYONJZTmhsdoH6C9vMkyDYX8/rwlXGylpg1Lse4AoRtAZtd1Z+oMT
aVZ+uT8YFg51GMjtqg7LBtM1mh/V5OhmNZm28nwfhDVj1HlQDauwVrEql121d8DPs6qXyrwPwbJd
6iAIu36I8x4Q2oPT7aI1y7OxzIoM8Wo9alXL9bLGejQ52o400NU53x8AC4ByBXo24W0X/v8ynd8U
NAdhcotvuua/G+Pnwnk1AjkagjgNcKGEstVGN97i42DgaS/Z+s79kTCW4kf76gqoHaSiwQ7JLtlX
bjxgp4e/GXt8KeRPArGrsVCbvObaVm0FrHZpN5Bf5U0FbyvQmsVja4hKka4ytSe7Ms6/WYRwhiWL
1N5X5KCF8hJWKTUEq46M121vKL/vzx9jS9KaUeNUFmNRAiPa9Pbq5UtwoX7959/5l59X4KtFGlat
XkDykxzUSo5CayjWvlfHfwlC7XvJK8cE5ZLY9+ULHNgx3UAV12RRVG69rM6sgdr7MJRm7IjBWYPu
ti1SWJvmUr7FjvxrJ69ZcD9rfOfQpl8no9rr+q6G8b11e0G1w/3hMtrFYzygZmjYSi+mOQwWxinE
9jeXm/9jZuPK+ilXEbV+oogRPgD0UH/tb+Xzyjhr1up/ubH9haGfL+Vu6LOAHNZvvLsbf4gao2/l
v+5b++08zRUMFRNMgZYVpYfVG3A0gAv2+9MzM5exp25l8K9t5CcSu7J3NPbKRi3AnIFP2dtKYHkr
C6k0PK4E4gHdNOE9WDWfzJFRziL0Qi0fyR6zmszII+MTebTQWUNa8F9OoTw/nII+Kkc5xBTiVpo+
h+7rZ2Zqj6yMGsP30e9SCc95WiooP7RXCIFvOptVSsmcMcphoMxsSJUBEId07TjR7wy91liKpDeH
AZ1awi5Bb5QfqZIrS0CLyHJAJxZECtBNes8h+qCuw//F8V1hUDu0iEOVExJgVKIVQ75I2Mpv446V
RL15UPxFWZzoJfpWtKJKYrfoXXoCF50QXjXGWG6nA69gqA2qrvp00hC/XazRDB51NJtEf8ttc2Qc
6ou2XSgghMDIfxbmRyHqamEgWrjymxw4ceGi48MH2s9CLcAwbYiabLbH+rKLNpyz2tYGuqphx6Jm
iU1YJnty4dyvPoLasznEW9QiJIMV853/1OpgWOEMeQ0Mzk0t1lly2+Cv4KidOwVeMXAjDGV3ECuw
e4WOEEVEl5FZYOJQYX6Y5n2a1xq52qWYvrfO8rfT9/d9P8TYWbT4dJV2SejzAEEpVvmyE3sDNyMU
ZNxHIT7g3gpRp3046IEHNS3QUkj/8x6Kof9TrH+1KGScV4Y4Zmkwlv+PtCvtbRzp0X9oBeg+vpYO
33YSO+kkX4Skk+iWJevWr9+nsthpuaJ17dszA8w00IApslgki8fDliqijrWHYsTLXvA4YKxDJNcY
8enw+z3mIfY5t7RPo98bEmIdt2zWw5BokNB3qdJ7D9xoZb/F/OWYPEKMZQg7GVkxAYzQ2r5sH0a6
Fyd/uHB74DmaxXrvttf9sx+Ao4wAictuSHj/1GBQVjiEdwBWFxctKqMYXTFOt3WNY2FZnE7B7HJa
iqWvcOsoHNqTiRUTesjbITzLHkACaL8bGq3ZJi7MYF1gXy0Yneap3iSrx4S/p3b2+TehQc9yqtRd
lAhdBxobfZFvxbWE7cGDYr/93TvTxAwrcGaAEcBOhctGnERBFJ1xVk9YweiJT1i+qAHdg2c8Z9+Z
E0KMTdPbrKlKEQvVYNEAZYoJOV6r7dz4CvBk/vDCxCNBLo1SOia0FUdCdDpgq/Rnb8OXOyHhZZln
dW1Ci7Frfd0PgEKG3NrE3gONAy+ICLtDeN58Xg/+sMQYN2s0x8KIQeZ5dMbtnX5otvdclPlZw2CJ
wLe2oM2qzli4qh2HNBZyWu5vvfNb94a4FHtZhzNRPRkLYm7f0vkI5Q85g/I80e0qBqqzIBZY12aP
3vAEdBFyh53fz5LL8XDzfnRCibF4pZVbbayBkggY+0PoqIAkzsAQTxlmdXtCh7mtfZ83glKXaGcB
FqYAPyf8xfyvZaBLASCidEybLfI3ndomXXaBugEFRrdp3EHTzfxu7jlvNyXEiCz3/V7H7g16TZN9
BLDoFqtjtu89KR35NzSi2pan2v6bg5pSZQQoCrWvjgMEqJDxOcO7sgbqX4ucEI/QnKpPCTEBYy+1
Qj9kzflkIC+Yvqh2RR5yMrqXfbE+cvScR4uJFtNYDPK6xJnVHiK4wZXorfIqLGSGrfBuE5szR1O+
GOuqDQ2UUMextRTlCivlX84O8BN55oinHfTvJ1fXqBSr0EOQwRLVb7Qw4BEdAB0KlW/t2gUAdwAz
yAV74ZFljC36RCWjtipqoEZsbwKajaO+qS76d2s33fev0pPOX0oxd6mnImVMb5KihTepv2/CeCbN
0+AanuFZz91baAcolBmmLWpudscdt5n1Y1PKjD2OWqU3tQvYvUDKGOKyiw3QTID5VCy4gAxUCdno
8w+tH1C3SpbqcqpSxfFkini49aStbmeaS4YjT3vmnNmUFmNb8MyOhRqjIlDS9EN2A/K7c5qVv7m/
fRdmHcyUDmNNuq7oaj0FnSol75kbep+1m+9loHr+xwvn6St4SoqxJ9aYFEF3BqnRU1H+7zFNhq3K
6PzjBjfzwlNVDfCX2CrMlptTI4ouYTXQxj8DNRlsFSZugRc3bxnLvNr/Q+fbp06uOCJeTQiabzrV
a+dJbr74ix5GC7vsZPgxYA9i2cK1FRFMVahTo6d6gPk7KjNhp73xAfSpPrG6bQL+A7VyLGzF/sxr
OkFnCVWgQLdr3CMvx+ncaYvHxPvg6NucoZ/SYfjRpGoIWwN0gD/5uyItiVaDZy0kFH8Dh9twOqcI
E2rsAfWRqma+DGpYRULe+83v8WnNQ+z5rlrcEB3bGTD63aUMqVnogMKeEWwZO7SOjg15eGIfHkbH
w+vxLlipqtt/xcu1teLB186WCaZsMpc4jUQ5a0V8wdiutfPmcXMf7BusLdx3K4Q9pn37DOc8zJQa
c4/9sUkMYQQ1DZPvSCQ0z/XbbQpz92pKgRriyb3q1aGHksKoB2/obWtD21jdJvBzSwxs0ZQCEwMY
8iDWWgUeLo5MgVVGJ0cvskG0VUaed8E9NouRzrtTA6d/dJ23dW5/8azU3NN4+glMfNAIhjUGGg15
MPOeIJEqky8eJiKPBhMMGFGGbRk01GmeVoVbu2+Bw2NjtkV0ygdjOcoqrwdT+1YHA4s3ThGJXN9p
0e3xKG6su9sHx2OIMR9hKkrnjJoP5eBRMr09oPBwmwb9jRv3mU0+18HZr4YafgqJGPlNJRmw7IFJ
yvHwHB1na8nyMMpRH4FKB7XroYGhvf/6d4wwZiFX+8oUBAjLiRBsksQe7QQdS7y+vll7gCUopg4U
O1Vjn8RWXEjnc4vl5a+KN66SO3V5m42fGJv0sv4hwD6CCyHJpYguYnfy0PX0tW73ACLAQrIzucCr
7/OLzcWPpybmhxJMaDLxV6ykQWyU8LsJjNyZ6BgYptGl7rS26Nnl4d/yyJyVXJ6LS5JBiIifVVvA
lgj5MfUSWz+19luI5b0iHbJsFxwt/PaAP/mksx+4w1jRTj3oxNS2HdYzlzr2wSPT6MQvlR2K5Hxa
xz3hRZqzvhh7AP+XEiNRQYUxGhRQ0rBBkdQeliP3Z2dcNDJ3pIVHihFmZ+jnXgpl6qG82El22zXd
3MutgtKfuSU7xhFiYWRkZgrOrEqWSNdi7ZBK1N+Sa3ejx9MPHi3GJSKgzYs4BUuj1wLHMw4Ba6bY
1eE+wpgEL0czW1M2J2fFuMeq0/IMaI4YNwEKkOJmW+uCh3i9oK8CtOxtzkuUq+xwwbnoVAV+CpQi
1xtYzqJ/R1oTZUwKQxTEREHG4bDy0IDW7bY9+qn+poaJdOQ/ZBjuRFUpAHin0ryNRRqVSJviVX/n
3SweM4x/T2pApEoBmEGXW0nCZzoiuPWJ8QTMu9tym3VYE34YL9+ItTBWFp4hopu5nynZ0kcVL+qb
fSlOpUZd8+RwLlbRBCU9HCfd7nIHSLLwvYrLU/R5b/LncFgP7xuqoIcgk985Xu80bvVYrsRj/9aR
2L44zV/0bU64YitKQlqfjbOPe/U85qTYF+h3zLnIQ99W9Idiq1icBWhKutuIsbKSAEjKsITGUYA1
yXuOHPupiexkqSxDTz6hV33VPqSuz1PCWc2Y0GVsLhoCVL1IQfeCHP9r+XhX3t3f1j166rc4Y0xt
gb6+WKtAYePvMJJmw9JyTojHA2P5tPwSDKUICoqXOtKDSPLFPW8ujN74ay407FjDNC921gGamU0Z
q2pQp2dLbU7OiueM6Ofd+unrI7gt7J8x4/VnMsLWxmYIg1FpgH1Redmu82xeWZAnCMaldQDr7QIV
gnh/uON1T/J+mzlIva8zvTHw25nNRaGfeYVci4a16YElNJKGH1ech8oBsIq7DeCijh/Hp9tnMNPZ
fk2JsesFrJPQUhElZAV82Y5scImPukM8+/iQLzavDu6A67gYkHM5fWvf5dJbysRYeh9zf8mlhQLs
vNfuMXo03cz+BEzwzmkPD6EjAMrZXkZH126c43KPre124Fmrj9sS4J0j4wiwzSYW2ws+wntABo/j
y36a/2vpMua/ac0Bm0zx4z355N3ymWTx9Md/zIKZjaZVQaA1p6fEFfbZonhPCUCv40dH4OHz3772
7FDYvxH4jzWesuSPF02mAr/jHCXvK5nrXgqV70cldPlf/zKlPIkW2rFRLJ+aKqD88gLv2wqos8v7
BkHMom7AV2uEEM7Y1c9tfea1jjBXrJP8wTCpdmP7lK2QBNs0vC3Nu1YkX5be8+NAFkv3618eBHOn
BsPIW0EESz2xOT+t8A6ZuVJ9gcbARMdv49GQlCS5Py/W7mE7kAfbuW/Idvlmfxybjb1wKP7VWomd
khfVcT6BycPevg3fmZH/2wj+2FwfhRLa/Ufws3ltCCqgsePt/NWFyMT9BFL6bWq8L7++If/utyit
yZ3olbMctwU+3HngRM0/Y6Qrpf1+z01+OQwq6WJE+GV085DE1fYaME87wtu1JPPoML4P6A1noUpB
59kDFgUhu4Ngv+5OgauilLMETv3TxhXJ8WnJg6bhXPnvFNGEwSCpSimj5gQ5GJ454V0Qtm/WMPui
E6g9edq0nhc6pxjlj5z8Oq2wov2BLN2Vtlg/hcQGyubHYK8Dh1fl+W4duqXTzB31VTkt6x78PTvO
7uHjcFiW5OVUEm9zJpmL2rvnAfz1bGPhlO8ApR/QGQFxRuT07K/FfW+7R3etbo7pbk3uIufhKybL
1fpz+bkXycL+pZDdLsRCnqXp3tZo+XZEqrPpI8FqK8z5waNK3sF3dqud0+FTXz1tWcGaoMc58xSy
xZaO84GXeObcTDaBGo9ShY0TOLXMdnnq9g11dOM82I5dvQvzvqQ2xjkFZLeikl7Y7vsJlZyQoHE3
x3JH5yOCixgQZGF4jWiO/btBqRsWlfMA+kZAvfUx1zbov5RCT4VExscAstZZPT/8Cu7V1fNi56xK
27yribtc2OSI/6PhEtlw3XXxgfZieYwXJqYrlzxt5VxGNk0jhIapt/TQAUbDia5n43gLb2Ss1ZbR
yqUyvMrhEGR1ZrTIzewuEpZpds/mEtMFglNx953NWbMpLcYeayHKoWKvt7CaEZZZ/vbJkZ7l7Ssy
kzfRlCkVKs2J6Rr8KEt6XQMwgL1LHt4zO31DExwXPHNmcuyaDmObrdSszpYGOga6rTv3VXm/AE0Z
QGE5MB8FdHKFyJa7j18X7zaDPCkyAVNTxUhMpt9SxK7JVwO+52h0f4Hqfc0eEyGFsTWMUQH2nNQn
Skb83xmUIsUNvM3ObACI/k4F+zqt77011+elhUZy9nuzPT3vJPT8wh9clgLQiEPUtC7LGk1xATZQ
Gav0kw7mlZzLPmdQp9QZ/ZcKpRiiklJvHh6qVe5+3GZv9g1EJxFEusJQM1hnJ45+IgwWLtjOwoS5
vo7xaqzd0bXzx39JifFpgqEojRKDFcd/ikenctaJkzjNkm6j4+41pnJhbeSELdYRAQkxv7QR2Coc
jXRYnSMRfyWi2RRIpAYGywmHuZ8lBqqO/4iR9T6J2o9BJoG59GVcavuFLSNzGK6D4206M80F13SY
lI/kh5WvRlZ7CjbFeak6SusJbrFBNl7eZNgzkO58+Hi7IGssXiX6vjQI74LP1Iiuv4HRyRAg1lVI
D3JAH1vi1ktzK7nH8v1fC5UxyH4sCBgwwiEOgAJHCyAQwb1Hc/8Xw1jXDDEmOZbl0mqHb4YoEEmG
WbnOw5KABZcjapVuqSVjlCOs9BzSHhzRtUcW0A9aTBihAXpPG6CxjhDmKyEReuK5lHkKypjlXBQu
2EZM77kH9KE73REWAShKd7cVdN76/7kHjFmO1TAXwiDo4K+bp2SRAjruLeIWpGYmU69PjLEljWJa
QI7Hian3XWhjCgeqsdgh+1YgyLRs34uAFrVofftlne6EVXColryS8AynAA7TVVlGaAL0MEagWTcU
l7OAT2i95wroCxe0lB153keiCsEozBUVRp56Y41jgPVzpyeLhHbSkx5QWAGpHBm1ltSNvOA4vHOp
zljPK6qMeNUsVdRMhbK03nfUhdec5BLb9NZcWN+ZGzEh9aOJsvLlKCjpjciIiKEDzZWdI6+3QuER
uU66/xcW0JdBAPQcdM1Zm/wl96J1vVTd8t56GO9Tk86GoJBpF3Dl5+XX5V5ebmFTc7J+LBYYTEBv
v4OxYEdcWtzuqbk47UoArEU/Z0Oe0xOGrEXTLm0LJaF3f3v3WWx+FSjtEn05EGE1+Eg/3b6sc5Zc
k1Dlt1R0RRrYxHYd2+SaGCRxjNs62Giy9rfbt4IbQH2PDv1Q4QkRxl1kXdyh0A8ipZvtrb16aB6D
tb4qF5ob3ScYlqCeap+7y03vdeSrQV3vK78XHPxpQAcd73k/F4BfMc14FSvR+rIy8D0Xbye7okoW
vdvua9T5eHM7XPkyjiUTjKLRK5By/AVNtQFc7vFovfDeFLOmaCJhxquIaKRItRBkdu/B+s6EynSE
t21z9gpNaDDmTm5KsVQH0Cju/O3FVb17vHI5wS6PD8bYJboUB2Ltw0fFd5H7W1hc8Ej5G094df6M
cUN/phxfRHBSupV7dhsX3TVwuhl/W9tccD0lxXYqpYHUa3CHHWDUMMu7UTaBa7j7s1c/FjseX3Np
gStijJGzRjS5qAKkJx2kZxGGZLcyiLmQHA9d3K/qetgF69TRYU+cl2Zl52/a8mwL9tZVVALT5hO7
XK3DnYLWGBljHb63Xy/bl9sWZ+41dfWRjDGI8Yl6XQstxor8tfYr2PQ10TKycMUNIM2W2KAJyu8f
JUY4I++JQ3xeh3VDQVsatt+ajIR6XR+0cwgJDXb39hyuMeVcOzQKi9bdLjUxGDTaxUjc6KQe4BIa
/G1Cuo3l8JagzuWsAUOGhnDED6b8Y8mNKAtKIGAfDOLAuEWOViLlIneyz3J11y8jNH++IDd/jIm6
Qd+ww2sDnTeBaM4zVEUF8JfImMBcufhW2OIVoTR28ol1QdkK2s8bWpi9zhMqjPULkkKX8gDiFu3L
h2AnL0gI85C85k3shAhj+1IMsctmDCJw0U862hojPH66k0jubyvPzENcAybyPyJj7F8jluJFLUAH
KGkP8lHBg2d5m8K8tZiQYMzfeMnMrKbqCW/RHj5f0uXZ+eLQmHkGXLHBGD9FwzDEJQeNwU4/pGWx
adfVhx0veMits1ftDy/fxzbJcgVhC8iGbw2Ddvcr4UH3WqRHbnMz9xqecvOt5xMqehgbghCBm95T
PO8MaO/XaE+HjVKnzoh50D265s9a2ZK7jnDbOckTLn0mfpLGSrmkKu7R06uU2dImOp0QWgp248GA
3p1XBertyp2FGdp8xzFmvDv8nTmd8p6FsZiboF0O5PVkAaEzsn2CDkCeWtIb9CN+mxwlYyxEMTAA
dQiT/exE7m4nr5V9+YxYScOK+f/HQ5Ua4VvkWKth1umoX3CmRUF+vUhPMdlI3pLfFEp/5ycdBStz
kVnWf2aWizaUWx++2SKYpMlFr3Q0wESe74DjEAPvvLzjbgj4P4zVH5qMKJMybrLABE0Ub/IQpgq7
eyPvq+Mc2VwZBvfCUFTsVoZz+a5wTXQjUsUob4qkQyYbU8L+k5XYyuZs13jHmV66tF/os1wmgqMi
WaQ9XRYfzu2bOf+qmXwBc4oqdmPXoxJ2p+c+JwAFCtbtxnLL7wb9mIibfGfugSiFPYL5gvt8pdfu
59H+YZ/xCYOlqEKfgHjfYNxrlRN/65LWdY+3mZxr/UGPmKFrKtZ4YQk9w2QUh40SapcOvkddA+s3
gq3DWKzd59gssouW6rok2ujUv5qYVCfsxNkUJdy5GAP2Sf+VHPHfZcGr78963clHMcyj+maMetoi
UMcGgjSx1dMjoHurX7d5n1dlU1LQmCupisSitgeamUcpoMBPw3pEce/FfuTWfmZvqInwSBR1dEmy
izt9wBv3od9TTvJn/XWj3qcHfdU/9BnJsXnu9Z7XbDSXVtIwXKfgOJHLVQ3mQM+YhNMEP+1O0Vfy
RLeo0WR/ZG+9X7/3KKwFxNhJ96ONdcjhooh5r3Ea+7JqC3gwFLtMGTvD2dU0w1k897GYdQgxBvSF
Xk6JC/SprYhVZP3iyJt5mpkS08DsH3JMuBGdpSIyk7LD4DhQnsu91wOM1yeDYwsLjQdsMhvxyrIu
6pph4LqwLZVBfunK3IS+XJzei091ZgeGrYNaunTt7cvLiNfH+UXEbBXHSc80r4PPCWUm6q/90T9H
bdX9D8Ctv4i3NJWGhW4fsieTEoleTqg4dwOnBJmoIBgU/yw0YDX0yU7ZpkRLiejVnOBnni/kbhTD
oMeoM+dXyedIKaiyQlMNL1kHJNh9+phtfQlscZmWf4OPBUnixouWrluabjDBYxgJijHEYEwDrtL2
wUJbYW/vBW6yev4e/iFk0ih24r/M7jKMNZXgExBI0ar8nBDVtbz8KAFjc61iya2zf5M3hd3kJF5b
d/WOlzKcfahOeGXfikort4lY4hM2FHezXXWf5a74lW/GRbZ6w7QFVpEu3dhdxgt/z8vL0ZP7YQhU
XcfMg2TIP4DbxtSX07QYkKEoaRIydBtuA83MEBXOckKDOUvVTLGK9wwau/ouT2yamlrDLS8ekeYl
6NkRHF4GaV5h/5Bka3K+VBbd0I0dKt/aJsPbe5nsLPcOwKLhTnCkVfnO2y79HQTfkCRblvP9pBj8
GC7Eoes3qntsVwQ2BkZyoDX8oelZA64pWGil6aqlmoxMxTFtgaatwmGtvEi0cwdj+vqh29av8Xrg
5Mpm43+UHv6XGGtQ/SbDnHEFYk8GUlcoRktYMyBjgD7lxTnzUpyQYgya1aSD3mUyshWeQQ6x7ALq
Ft0R6X2NTgwt5jb9zgYXU96ooCf3P8vLLAG4Nc2bxRLSprAywOQgAt4CnDBmLsaQNZ1uf1FMQ9aZ
aCnBc3jILI3GGJi7RRMVDVN7+7fsLEOX300wzxlGjRFlYLoeA/zXnFFjHhhm3KNbXEJXFOpGir2u
uZnnuWwF3RGGgr6FZUQG4xviXhlFAZXGU4StPeO+uuOmkOZibKiEIiqqhDYSjdUJpROTrMBlvjjZ
164VbH1VAJvYtYvPdidygT/nTOKUHKMRY652F0HtqArS2Gh3yjG+b7i/aKrbdL+OSNdxnxFzQpzS
ZF5rg6/1FV6+HfbsIYN1wOT+GVjI+irDoN02cc4O/M9S443Pzjq/KVkmCM2LJovGEWTPwH3DpNgB
w1UKoB7UDg5edah1FpcdurjKzXlzceLd2UXhivOAm4th6LMGjS+6gXVzjCk7a42fmZVI67jvqWO4
o/2WLngY07OvxAmV79syued5jDApKJUOt6Ek7weBICtuY61FTepjso03RslL2cw6oSlJ5gKeaznF
ODcYG1z1czw53qvTblUnuGsX6jL5HbocAzPnE6b0mHvSC7mI9jXQ2xXAIo8K+3PcJ1gMhxw7DdE+
eIm32SyiBtQO1QAemYmS/rWFCWo98kMVfsGBF6oezmvfQVb7Qd/E3N6hOeM5JcVYmaYdBAkbmmn5
kK4vHkriO6irIveVu051FFYol/LkSc+H9ehTmoxiiuXYR2h+pDGoaDf7wP3dOCOKxjm3cDnr9miQ
ZCqyaRoQ57Uktaoxz1bsIwRENSUgzT5El7PsBXboXu77xddtTZlrO6Z29B9yjKbU4ijmeglyHR0w
78lOT0mG3hBXsaUncevKL/sLNklciL01bPeR5o2wpjpxUCO9/SXfPV8/ZDz5EsbYns/nXOsGATpr
Gs6r+ZncW17vkwej2NiPX/XbsLX/H3W5WRM/ocqYWytt6jYrQNUJHryMVEuKJyK7YU7aL6LEttxi
1C/cGZwJj1lLNyHLRABIIYdJVYEsoFpyshA9EzmZggdVqtKvvyVT5lpW2H9XtReQaZ1ktPOVuDYa
EuyR3nxrXQroqB061Hoe6EUaiWEbr9Ei28nPe9FbvFhvmLdeoEJnt1+i1zn7F9FT7HsedM1sdAId
RE5A1hEV6czB+2mWJLkY0OikRYoSYF1ui3d5wAVc4VJiDjvygdJbDKA0ek6PBvuUJHe1nXi8+G7W
XEw4YpypoWIjhx9H/am5kNd2VWxUUkUEnYfLvwAXgugmpBhFUoaqKbQULOnYYtjsm924txZo4IDf
JLcv6GwyBZQQ/NPUtcnaeCvHFIxsQJmK7c4cAQ9RPUgoGO7ujIGcvS9ziSpqtYo3l1235AQGs7dU
12V0i5qqiFwAYxQDxLV9C9K116xHJ61Jucqcj9sM8ogwlle1fGCEXmAK5bW/sDYpQR0g4zBCj+PH
hZwwwuj6aF0wVd6ARukWH8pashWeq5qrteES/SMqRsfr0ZIvaQ0KGnHKB3TyQMt7t18k3m1pzcc0
E0KMkvuFUqmpAkLmQpPRuz7kSIzYLzKaQBun+UUjZF6qdDZ7iHcTbAQKDXjrMt4qAxxEAsRL6q0A
L+9/aREJXxL3Ln3Li03m/N0jdEqQkWZoqUqSt2F/en4PegL8QtVBhbRbVsv+7rY8Z+P+CWuMOK0c
iX0ztuCItF8RdlM9+Hb1n4OSwlRMaLDGAgPsak0trfiVPIbYgwVU52YTOALnJs2mCaaEGL+TxRe5
HgeILfp6ztzcW5VA90WeYMO5TvMW3QAUsiRSfTAYjgZ0Bfu5f+7xkk72wfJg2L+yEwYbbp/NvOmb
kGH4aZVArWMTZBqNmKGtpcjSnxf66VfyUbvZcyUQfbvFrtB2Iay/rJCUm/98vyOObvIF1HhNHi3t
eJGDi4YviBGmIY9cedLCJIDSus3p/MlN6DCRLvryitosCyrQ0I49/8501NVLet8t/6Jpd8oRa9MB
fhIrfgVKZzfYh/aDv0wwP8kLK2cDrT/8sBnV8ZzGcXMBFeUYnnSkrEpH9LjQ/POGaUKGMUxi6MfY
Wgwy/qdyAPjoIvu0XKxA8YT71C12yDZyzok6ih+OZEKQcSTnrKgCPQPBlmbHzrt6GSyU9R4tpasN
D3OUJ0PGCIqJ2ElNAFrWMgGWak80d6s+ixyWeFQYA6hF2NNs0Kss74QGNc2AiEdjZwJbiyO6OT+v
q5qsAXsHVbfv+dLJVcq1sU3FMOtR8Qo27V1xsAonRgXDWEguttn5REd1ZmP6dvj6V+HahDaL9GKY
GqYFU9D20kN48MO71m1+ifTF6nOTZfRYWBWZ0mJ0svaNPLUqpOPOX/5u4+h2t0AtEZiCvVuj+9S6
58h1LraZ0mNUchCx/xJN3D0ttgXuc+QKtrjS7vNN6uM9ifrQ19m3edPAs2GITuunKF6KIqLTa8NY
mn7UxCk1zQ87Dyt8VfsBOzFbGx3dxy+Bpztz0dWUGuNvIiVLJCA29qfUGfYF+ogXAV5I63Hgueq5
+z0lxHicyzmIE13P+5OjjM7FlQl6UZZfvqsDU5NzblQPfujJRIKMa8FimIsUVeDpOd8aABFX35QM
Cb/W5SkIjyfGtyR6FHYSFd4GMJftL2MTrerXJUZXG24yf86YTMT3PVo7veNBIA3FAFLBU1ACA11w
uPXC2TzilAbzXhiqMI3SDjSeOvt5k+xfFTS9OtEjMKYLYh/xun66fVLfuZ8bJ6UyN3oMTKAkt7Ae
m0NlJ+77e0lWAGFRQvekOvHgNltb3BwDZ2n3OxsA2/fa6oOboKYX6tZHMNfcD7NE8SV6irvCSwI7
WPUDsZfLwPtYtrxmu9l4ZCpkxvdcyotyaUawPNjPgFE+6I6OmlOMMjOv+MpTGcaQaH5ai2UJSglx
oj2Ss5hw/+AVWWe2MCECN2hxBH1SeMsyBsTsijQtLxLutfpWH1LZbV7ad53IW7yXHhQ00C+dY3U4
2t0GT2tvQKEBcuXlJ2aPcPIRjHGp+4t0NkJ8xJOzu2zDO8nzmreStKuHXxlaJHhQd7M5zSnTjIVJ
zu2lMmLQK5wnIOuXdvl7b9v3PL5mHbupAD0LsyWaxso2G4ZKKbDgDIsKT4bbrQCWwBt6mHc3ExqM
6IokjoZzSmlkb5mBgW3L1Z2t9LjGxP3uHNu8Z+FsCg87Uv5hipGdVVuXXoxAUHx9NYi8TgLUCx8e
HkZS2sE6WxxWp9ApA6dYl8ev5f35/R41RPvRBs5z6wZokLKP97B9PEWmfP6wApPPYmx5mpilnpYq
nIa+6DfD6ralm60nTLhmazRpeNaMrMDPyxcSLNTjGtuY7+853nz2xv/h4dv2TJxE1hpSeTFBxMlK
W3UuwGGCVnI4mRMUppwNybA0VQGk5HV8gm4900yxxOL0vHkVdfvcEcW17y3nq7DTT4c7IDjrI6b0
mIPxReVctYoPpp4HTCBbCGifMGfgrB5WD4Z95/56QbrO1ux0ua4XA8lysgwOwOT4uM33dyTLKoiB
CS/MJ8uKZqjMd5wTv9RzsxtOz89opRmBfw9Y5nGJgaQe8ClkS9y3GDND7eKIxPfiK0AxEShmHOnz
voLFPGzlsql0lBUwpKToi4gYGJ3/fMjs0LNc9W4BOI2j+Ovr8pr8ti/YePfVYWX22Lq8ztTZ3tiJ
NDQmVmjqsG3Ktoc0nB22t5FDsgZEtUrwKYJoAx4F23QBJ4x/v9JdR/rW5YlC+hme6+jukwEsaKh0
hJTx212sh63q191JCEm6ldftNnNVrKjYRNvatfAgqBcyZv54Obufl+yaLOPAff3Sjp0GshrxcQDm
amuSlL8r7ec1AxlT10SkpnUduALX1ywzYtkXDVQ8aV+hAPyh9UUkyl4+oGnrK7cf290RNetft5X8
p8O5JsqIVFSUVvcNCRnjRflYef7hiLBkeZvGnPxUWZUt9A+b5g/UTixk6AS9NKj8BjdxQ0dbYGYJ
k6O3ycwEWmhHn9BhNDTN6qgqC9Bp7NqL0N13+SVho3CBpUW85MV3i/K1bbimxRyWlAxGbJ1Bq1vn
25OVkUOJ6qPhhImrrJ5xMdbANMTubLvZmHbt6GsZS6Dc88NqEYRO/DZiEBBr1KOt5ca+Y9x3gBHT
ML4Oa7JzuE92qqC3PpY55KZP1HRoUG9WSLoq3R2W1BmuvNLJulj4NucY5jRqegrMbbmIo5aiOYKe
NrWZO2ya5TL08713LX0m0PXjZrQEFdKn59xh/DkAmoJhCzsBOC3/ef7tmhgT75bGUIZd9y09uq18
43tYclRxAto50zaVGjUOE0cOT3NG8xOIlDtpgbIhr0Q5fwdRjMfQvWzgl65/Pw26uhuy72rtIfh0
376qzdPt68ejwIipqbCmNOlBAV3YbuwUS5NCvDi8qG0mEqfH8YcTRlJDoxsXAfCqJ807PKc2XLNn
vrRPmccNlKm9+Hlt/lBi4p7Ax4xCn35zdIgWMfAtEGlg2pnfVDp/Qf9QorKdnH4lirFilaBUuTHQ
yhAYd0Q96sAjwYhZ4JQb3iDlTNXhSopsFm8os0KLLUjxqbov0Vtj77ND4Ni3VWImBr6mwljkOFST
1tJRrdGwROs9dMQXHzuI0YJhOAnHkXE5YiwyNvKGok9PCwgaLpZaDB+0w3r5d5LDy5cC/4iqLDLG
VBeFoNKwcwIvwdfgHv65wHSQ4CQi4XVYzLzUIL4JKcaUdnlvlIn0TQqZA8zphb98J/aEfYAx5EVW
oeWLc2CzKj+hyJiJSg/koMhR9YpXvfOe7Pr1iJaVwAMa221Ks9ZiQoixFoZf5ZWaINNaus+9QbAn
K7V5XczUEvy4vxMarKUQ2ksUW0mPUutzituUrjni4jHBGAjtLF8Mv0CGc5PSBXgkWaF6wevcmgHh
uNYCxjhIyqg1QgNR5c8XNHG+hsddZaMbBtEGsD/Woi1h2c4F0HkFGmDkD/WFzoeonum5L3qDP2Cr
5l2yWmurLuAcIuXvhoDZJ24j6eG5LKEtO3U94pGLHTJcSMcZrMwr9tknrtXXTZ2pIPLU5mT36tsp
YhbMUDo7885XMUghktDdrx8IBjkXInabfKYL7qXnnPS3oZsYaICC+mlifRsyi4g7YH4B+qBYvmSr
/aN9XgEs8IEXmc+QRAYI4GkoCRvYWcYol5X2FbY5NpgEHAGmadcYFjsfOVHHnIWhJST8oymSKbJ8
GX2QRj7tgMjQVi05hddu4AswyJS6IfnyeTN2MwlnlFcwDEaRBBTM0DMOoUxyVRhy6PKmwsY/PKZ2
6A1uHQSkQYRNR5KdOfnCfMhqwgOrUmdM2xVpxj8Ich5puQpjWn61joDUU781Y4d+wXO4gy3HIgYi
7EvA+9uhY9idJ9+px95+S479Xt1gwHWLlWNU8wIvXRh3nOhppnfwWjKMW5G19qJltPREESgkPB0S
fI3mdsBc847m3t37e23FK4vOdAVQqhraURBSYWqG8TC5Vl3KPIIFU0CR7stO9pgBD1y0DRrA6jPW
x47ka8HRgMo2cHuKZ8KeK+r/Tdp39bitLN3+IgEMYnptRokKI2mCZl4IewJFUkxiEvnr72p95+zh
tGn1xT4wDNgvLFV1dXXFVcxro6Sidr0EyFcLruQCU0b04MXb12VBtLfMzV94OClT/ggebtpqAS94
bqhME1YSFG0TzMGuQi4L0WpcxA1EWc6A8hs6vLhBom8YYx7nqki3G0sGbJjCGO7Lubm2iYYyA0Iu
zXcwai9h/VG8vfgAPN3M3MK2vR1aM4ltvgJW8onrKlP53fkBLLtwKvNTTescNWJPEZ4DoNr9ZI0E
3maZlUQG2s2G25tO7xFLVBPQC0n3Pwgimye6Dmp6KmQd2Ttp2duAF0DKavOACmP4ft+FmChEqPMx
JeZGV4omxBHNEybeFf0KZzyBg1MiNSdTNIvwMUNv5GACEceevcVY4CeFBCjXpqc9ivy5jgln48eP
YRyaSy0lDaZx8RaCaQv7rWyyouvbWlP18VjteFn1qedhzDzj3GTpZR7rmUbPNsfj+/LaIhVqcSTM
Y4rR4ERAtf+c0bPEOq11SobGBFBEvFhni3hx+aCoPIVmRQvNbayMvCquZNl6anInxKQ/i9Y4auSe
AbolSKLCAm7NgloIlCjsMdh4fNPXb6hSGhis2FgEvg71dyhKxX3mJyb9ftJkLHIRxJg/iEFT2ClQ
G/FAJ9NtQKY+nNCt32EOAX3lAbd9flLmiqDo6K3GwBOLj1cJKtKsZdRjTwsWmJnGcsMLbHkUGM9i
KCok87tT/5h6sWWY541pfNyX3ZTl00Y8MHojCk1vCBfKA5F/m1eXdzaTyv/P99E0ARs0cseCWMil
ugcHFt2BW2xr8moGv+/zcHv7GEOGJTYYopc0pJrFm+80InIuKViALvWP1VJy57YCSvtkZZifKhps
2h3XWk8cyw96jAUZ5jXmYWagZxxoAhMJxQrNXuoidDtsdtXQYS+gmvvI4XLCXCu08xDNJ5jW0G8e
24jLEFvrTijn9ghn8+fGbdYpXM33aiVjRJEXyky8RwqWdQEvD/VNDVN8P49Nn0XYKBz0/WOI1sOT
1XFObGISRP3xfUaCZxFTiUMq9o++v77VKJBKeTy/P+YmWZD3VWuvkhV5xRiAmdnLw2WdAdP5A6kI
juWQJ2U64pNR/9iIsMwY+1fQX7B2un0EMI2QGJsriQ/7vVzhcVphapgcooyk28OXvv/yjccPn4e0
OZUSGclDZ6+JNquT9pqiZCPsTg/XRbpvt6KXfoTIWOQcnqceYwCUiaiVwdOhdvrn2SqxHqlpD9lf
HLoIdr0dFo+Z83j1ESa5rr3qrAINQDW8nYOx+Pp45qjxhCsJSBEDGAmCgh3PtyMZqfGgFUMjDvlw
yzT5ujsDNNgMeKYZmbk5QLt5+Ysp504RNfjNWH+D90hlfNcuGXq68GCAiVu3cHUM0q4uj9Lz722+
c0hprbQLeb3s04cL6ReHzOQBeE0LfPQDGGWfK9e6TM/V8OgfrxEJMS/x0Nvr34XjpOY+MkvLbqyi
BFydvZSAOATUnC0Sl7wWvVvimLWSYzlQqzYSfDUfQlWuyuHx+XldrN4q8rvPzZC4M9NFc3b4gB3o
LfYd0jUaMd4Bzrlzj4G5alfBCLCCGOR9lBt6+21rOL+r9ZUsPiPTtWPETRczPxwAi7njXvNJc/Z9
AixKodIkTSoZlLZ/1N23+ONt/jTAsi0Ay9fanfW6/HVYdt7XEsDSr4DReYoJN4CfejSwbRSoEhiE
0qRb78VI/MPcqOJYGSB+xVFN4YzO6svh8SWVMJlZ2x0gUA5NSjTOqzGB8oAK5RwQCyIKsRhZYE49
UrtLhryuiOs2k8wT6kpOuU7X2OsQb2dPyAPFZGksMXy19LzGe/Y4t33CwAIRRcasDqatBJUFDJD1
KE1DbK5Ah8B6bkbL0oJB/9pxlGuqoDgmw0IFlHpy0ZUBXAKBlaDQkL5d7PCVn/6fcGd+0GGyIoFy
PvVpBzozD5Zzvf19xcygObg2tJccdh7v0k65NshfI7dMTZgBAPmfl1YOw7JvS0V81DLY6tN24eK2
ADDHXpr3T+rPDKEG7UCfMqahDeEPwET9rEpl1CRw1JyK9K8rc+Ci//wZGvwkwRjiQO+za3c545Fb
Dj6xV8vNoec8bhOK8JMGY2vDMhpmpQY2KKhKaS7IqrdsjqgmkhM/iTB3Sopgz081GPFnZP66QV7z
tleKZ7YmvIKfdBj3fyagcppXoPO8ltHIlu15Iy28Q2dsctDXedFc6KFXu/54UPfW/6RUNwZHNs/A
qpFhyPH9Ci5VRrBP93CfwESN8YeI2JxzJLdIU7agoADxKHYi8+R53gfvJDhyYpOvYTGkZavgIJJf
xi+MJfOawyayuz/ZYK75KZ6l9YBWBfihwKx1IaoltKonO95w4wSg409K1D0bHYkS54j45qA0bNfH
xjwe306mt83N39u1U6Db74p27C2e4R3noP58CH7SZS6/UISXSqGXXzy+PbTYYmfbMXni3Mw/zTMl
gqYjAzESrCVzYbJYraPgkqMDCxliGGZ4dGR4vc/JBHrFTyLMpRmMUppVYnazlE/7Ld2d5e334bqp
rf1qlwyWUQACL6SwMRzKHPbmTDB9Al5TcJFA+bRq9kjEryqAZziRi/0UEKm4X5EXO1+gf/8JxW/t
9Ssc0IypmzL3PkxkeX7I4JbCH2lRMZM04yJA0M/60zP2LRBnQR40E7DZL/bG5CntXwzhP+fK9qJX
emWEpwzkSiwJw3bszt9Z/8pUfZNgbuB1rqL1lUbXFlDMc/MFYOnxnHOAE0WVn2JjLp9RAxavq3GA
a8txnE/pwX1Y2bQPNDafeTAZ3DNibtxVO2laX0BoiG0HZ+uIOCT34mXeClkRLEnCqixe/92ffvZP
/pjXtxXOl65QIMTBbxzTeLyv/3+xkt9nxLy7SpvJWZ9W4OiYbNYYS3hERpGcvGKD1QYcWvSn/oyW
frLCmJIEBb9YyiE9a33FxFbsoBPLJPYhQtnLsHgPwETP5k9yjFHJ43kVCHNohu+nxFrjuBaLh9Z0
P2tvD+9yiQkEA11nvIftL/7SPyJle1Z7oZqn2QxspqGpvC2hijqqV5XHKV9OP6DfZBi/OcduBgVz
HMg55ERYqFvL67gp8D/Lhj9EyOI19WkfXYwT1Xfr6FQmSuwIbrGlGMvhDoWLlm5e0MFjijEZSn/q
kr4s+0f1SUE05yywmnhuueg5BVaoyRMh96gY4yGrYq3lClQkA2aYFa6r4xLjN7sd56gm6ps/5cjY
DfEkF1gZDDpQQ9gM5MNQrnexYc8zAHfDHTTivacKYzRirRwMAWCAj8/YgPd2e0seP8k7MlGIqUws
leZhL/CeE4WxIwbAgyI1BMWEYH3junLwpmw57wnP1iuMAYkD5L6aAtpxtFBYeyQLZNfQ84/hAl+3
efd4Irvy89AY+1ElldSJOljyQe4N9E7OHvukHdfOULTEvf7afXwInO3ck+ZeknTk8wBgO78FryMv
AJ2dFfx7aIrWkPwI8Jb7NliavNGj7zOaCCzFLFBa3GiZPKOt6u1tu0DGButMGowMmhgD491oemP/
MPojgowqXjHGJIoRCFJgQ4z308DedHSbtySCXtV7dBgFPCuSoLQNBKdgwVn3cl9sE+Uw6MKIC0bz
CvWSarPzTWyW/guTBytxCQw+z3gAPjxP8yaN4IgYo3iN1ldqO0tRKTgjbYBkOS8xMW2Pvinc/JyR
loVNOMu1GOwUyCFtYdY/qTlC8gAzhzzbN5miGNFi3qlW7oEEGOBgDCfeFh6y/sDO/eA5F5x7c8vZ
jTiqz/89fvkQuYp7//gn0s0/jv9mb0dfDyuhbc7UWX7GKl1aZn9LPOexdBcuMq2rwewse7NJrdTx
EOXxWJvIN/6kzrxSmt7XtWRAgj46KYbFWcTQxwWzJkAHNqvfwBnxPrzDk+Bz+xQ5inizkCO2jWyW
JSEQlx61rb5QkM3k6Ma0Pz3SDebSXsRhltQ55cxCEhne5xYxT40McmeZy977Fwnjn5JkrvGlBU4V
wKpoKgtwkI7zf8bPshVzae3u68x0RmvEG3OLFSOba5mOWwzDZ2um6L6ay92ufuWQ4Vwvtpf5osy1
IqEijK5EeK1RaQiwCcuUNF6gxTHkLLBdZ5T1uaGRsm8JtuIFy215fGrf0PPIs3+8R4qtZ10jMRfT
kpJKyXNJ6pWjrPDaa0jTYjLbTo5Lbjg8mUv5Pi02KdwDcgnAOzgtZIuIVWFj3uVgrIWWVLy+0Wkv
ZkSKuc5VKTWpEuNWISqhQcknYAjgVNim9+XveONH08mpETXmwRf0eJCUAIxZyOGvndRGQXixryz3
dWkve3LwEDb4H/eVctr/RLYIk4NzHbDfjM2X2qtaFyKiShlAINvi8LhA3CAtCLYdmh5mCL6+ulsm
jkN2+hH4JksPeWSvipM8K3TpRvZ43GJYE/B/NpxtE7tV4WybX0ZHCnQKCR7KJTOOMZuoK1Dj8k2d
iV2iptHO0qXu0XFdr+LHt/WCXE3Qf9xseGP1f7kh37QYHYrlpA6VAbT8Z0CN03p/hC3zLtZ3r2A7
bTjE90X7F6X9JsioURnOscqIBrU0EoTZBK6QarnIS+3UDYcWV3sYl1FOjUpVNfraCu4RDcBr6qQG
zotrb37Z8FJty+NwR7/4p/P4zR3zDrV6G8dX6hXjhSUpVAY1bPfXxeXi/f3lLf+mxLxAZSpURTGD
aXuu3zUi43Ys3Mwb4IG/AKBzwK5azHtz2PvLM/tNlHmKtFP1nyRnZdeWf0KpXl8RF43xjWl+KItd
aH08c3EmqAr+XaboJPp5Gev6NG8N6mNeLAub5daat0UHUWVd3YbD31+88//ypwmsuTlpaZrSGOPN
2AbWgsyRCzdvkS6v1UKmorrHFWNi6qjDXNSJBoWWY22p67xPXSfy35B8RGYE/K1Wtiea5sGzAJDg
Rdbu/MRLbU1n7f4xNRo7hgOTrqUX7fYWo8nmMSLIk5BhibieK1squ3sMM5amnWnY33ChCosxJnRl
Zx4CX33DeTFUHhnGvuhyKHeXDmT0hBgntKoee1N+T7FM7xzhf7RPHm53RRaZjp+xeHfd1etyiXjl
YNtkcXIC6/39Bf2QR3Q5Gbt8ZX4ECGaXSxthbZPzwujpxNHoABgTNVODKg5o1tkCHkaxwEjEDG7D
jmOWpn27b71mzFKElu1rQJMBOfrzzdmb4Jg7jzfbTi3OvQNmLJImZrke0tB2WJRWQChI0X02phMp
I2Ex5qcNpVqqrmAjIUjq7Y7o1aCgF3v0CZMaV3Vjm9EDMGEOO58LLzXttf4jQrZcGhdKYAg0cluD
amUatvBuLsOa4xxzzLp205eR55HoVRJfaa4IiCzUx4K36rYUJMG+mAdMkPFKKxyTrrHl07y/IiKN
kQrz30o6twEHa/8ANH0ika8lMDwPMScG5qn8rWw8YrEpridhuNXo1GXQEXEHO6B0iDes++rCJcRY
nPokFH1Nw93cDV7x3AOu0ztwFeO+r6ixDa6xcE10+QrFePYLDEwaG+E1OpzN3c03vM/RRJvY2DPE
qMnPp7CdSWGkzKh2PK/XIp78FCB8LraneKjZHkxPxnJfjhQ57xTbo5QoeicaGYTon7AqFKtvwscd
zzzd95oA7fuTrRDQjDXWOdDSW4SlkJdtevwqXwDiipCCi1t1W2R1x07dPNSR/p1qucvEDBp/daw3
H2346+3jYh+tPx/P2z16hnqZfH4SYlZosgTsgLHyD8mh9zyeZDmusMYmz+IK0WlGr97F8o9vW+fx
oU1xjkj9aIuzyXGGebfhFgmM2O7laDiXlO2Z5xQnEniAn6GgUpzD5LwCbP5MieJQARgrjdhULKZb
6wUZzpbA0cq/JB7/McdsIi1ugv8UQhzsMUGB2zD3xPy1RG0dd4/ngnLuwC00HoluCP9rSPw1KtDB
A9Al7l9snuN5u/gjCm2NLE+l4pb1roWE0nYRO7X/DqtPW315Ta8ci8Vm467nQhn0KzQhWn6WfMxf
ngYwzoZSpHJY0tq2hT5W+pygj9a16cmgIvb8PwqOMR2n67nDawleMLb09oh8JtbI38oPfvqbl07i
MMZmyLI2EYVWBC2/+5JeL5svztWZGNL9Yd7ZzFjTROc4o75r+muN3tvEdBfOeu460Id96KI2SzY2
ut2xph7dRxwV5BJnApJiht7YSwXucvuIXP7jm2P587VYWp05FHbQ7PSt2b9YO+/rcF7HOWyH/z+a
KDZ3VjexOuhoI4DtsABpBlcVvRBn/OHwOl1k/HYkbyMQo+t2yWQRy3XoSUa/0GOlmdIRLV0cKjx1
YSIRhFZxfqXBZJmbhaeS/LHvOSQ4hklm/IH+pOmRkKCnA6FxtNRcj2cqOLkojd0KKWZGrIQVKBzX
6UYw30iBxBDg9NzZgnOTOVaJ7Q9r5HndqC0odSZwY1chSdy9+7C57FHW5pAS70cqt9h8dPxh0iRd
B5v+aFmdSgY0WJNfSCeeOJ4uRwHmTOLiPCubOhrAESK6HEBUiBjmnCovJ8UFQK+frpM8Ewr93CNT
2ZkYRbW22FcSkk8EtQQDOhsstEeNvgIGPw9icTpukAG/b2C9paTfFGckQykUAy2k77zhPTuJ/aha
n8iW2Chp05RFg8Hr+4c26SOO6DG3KbjOTlWc4cwU4l894yn5ff/705HXiABzl2qsuTxjhguajhkI
5+03Ii+U5M6EvG5QsNr5/04LRwSZdzKTtURvAipBsli4gYOWIhLY/f4+X5PXakSFeSD1Is2ueUR9
68ECsgPPZE9mFkafpxZqpAan8Hw+GSW9Suoucs/klpfnWDmerrGOMvBY/+OxH33M1dPO8U/ExCvz
YnoHpGd4PE2G+t88sZ5yN8j6qaMp6tPqN45GwxYkX8V8rmGJrxWvHDZpwkfEpJ8CVAQjk6T/I2at
z47w7lk8fibN3YgEU084q4lhRLdU49wU9y9ItSNK5PnIE7CCcF5GVOY/GWnObZVGMqR2tt4Ahv15
xcA6saMF+lvCwr6v1FxijDUow67vZR3ErOPxskqJ35lztE0681dB35YLr2ocDkX68/+IGkfsseah
zCQAX4AiXRaXuwQpWoKqhacseNrOOy7GLgCwHv4s7XZFJRtTLOgXchXUfVeoWCA2NBYdxvCe73PH
U0LGSMzQWZHlNb3F8wuZJRjM4NZ9ePJjDIUcGUVrUCXMFtH66hvmFc21X9S5i/GXo/LTiZLv02Jd
9Wa4qqVhgNrzGsl1iBCoT9YeOAL4g/IPHV4FxGVDsCqSI8rpOumINPMiJ1Iyi3sDioLVlEg4Y9MW
kpWdaRyKbUj6h/fOaZfDUl6HCVxoz7t/kNPNAiPqrDlJyrxNaTOn/5Z+Vo4CDd3p9jN3zJqjpKyr
Ph/6UMoHCFgmAUAoN1ioK62W3iHiZUSnsyQjjhi7Ekm10cVzqptr2jsH7McEd2GJ4hbAajnSm/TY
RrQYszJP5VQRTvABLtaxsVFrwsNcE8CiYoYMdRgONc6t+8N7z0OsFaKm30Jf4O8Qjttij2oE6vdY
AMe1z5yXmvXkFVUJZnUPao25Lkloiy7goTn3brqeNBIgY0g0MNSUNH3dLM8rAJV+yb6SkhDbejdA
oP7i+lA8phircm0CQYg00LvNjp4t4232cP+UeH4h68UPiUyZAglnm9rINLXkHf2vOtkg37rz5Mf7
5Dg6wfrzug6sZDmgDAGqWdxkRN3zPGneIbETG03U9VJNhYYWNLL/pH36NsIEe3fhPJr0utx5M1mk
4Vw1Kk0rQGiNvUiLaHtfVLyvM4ahiGVJ1mnW2FeBQFQt7n+dZ0lv2LUjz/YsGUVWSfh8Y3ZL60p3
zb0Py3Jh+jwXfdrqqIik5gbdZsbY7EhBm1IZI4bTPxsLa7SBvsrbV0J9hj9P4psE4wIGM1XK9Qwk
HNGXHs5E4poXHhPMaVQDhmHTAF4L+oHX6+YttuTCll56bM3EHgO0JCFfxDmh6TfomynGWut60l3k
HiSltzOWU60e7Nel6d0nMh17zAWBAlAB6oodwhAH/SS2RUP9vhQbQdfwx9C0UhMMB2FIDs8Qx3+Y
NAAjeoz7IHZyWtM5wMfhHZuPTXkJu3mfpekXdUSC0Tf50kZla7T0qDDUjl6uLQYJFsg2It+GhzXh
lQSmvTEgcsuGbAAezWAIKlU/zweKstSYKYkqMngU3IB6ZW8nS4/84H15wABD5GRrOfZ3vC6ySdUc
kWeUv1eDrG1OIL8Nd3BRADF/X6DTSZgRAUb3ZydVb8UAqFUyOa3WJ3PrxFbztCB74QPteFf3gMmk
8xMvBTOdxRyRZfQfwtbCflCvj1drIOlT5KLZtarh1XL4m1TJER31Z2SXGdeZkOrYPPH8rOHUdKvf
li/3RcjlhQl6aJ9frZXgxbeC5SxEDwpqz8rrB4cMPYk/7OCIFaoqI6OO7UaX05xu7Sj3EeCV97dG
QtSNDj2PIarT9yhRoY4ooWbUnbUUDMUtgGvqyiRO8hm6obLghVa3es3fSUlsg5Sk6KdSHaB+Pjoz
1c9EAkLdPHIvIbLn+YkAa5ni8p0cYfNh7bQYg8u+wlGRaZ/iH8FKbOdUFtVV1Yt0HYp1LghBl11G
sv3hwAXI5miKJDDGpEjaITECLOvwi9ZH+SqF7fC0xe5/0pQ/MRfk+jRkMRXqWjCL1yranIGN0WtI
0QW2VvDCxskHeiQ/5o4ZnRao3RwYcelXlJDoYRnyXrJpsz8iwVyxEJu/tCrGEWHmFBgviY+XjAB1
WVv+ku2DxR3Y4bHE3LVEyUJBO1MJWt0vLKii2eHOutoX4pmcey3xaDG3rQ2B8qxHoPVsUWDS3AZY
sZVv1m/NYOoHki9Wq8JuHHWrXDDYjv3LnDeVQ/+mtKPbHl3UVGkqKGVm1b83NqzwfXXkMcj2BTVp
WXRGQm3w8RgsF5EN8+VIC9StaIRv5Z7vLVXHMy1upE817451YRuErsDvi3KDLsdZFx+LK3lsPkPi
FF4wN4EW6CmP9zmd9ru/1ZRtD8I2UHS5XG/0ctLZJwC5JivVyZAl4lC6/65JbAmjiBQs/WmgNNQt
6U3sL1oV3vuZ0K7Pza8c29MsjnM33YQxYo55svNczYt5hGue28/zr3pZnMmSO+dz39+RbsnTkTKe
jahq5gP8HUxHz97n5nWZtlgqdl96k9HXiBPGmlxbfShierud/df9L3M1gLnMejnLs7bG7z+d4GwQ
F3YDjUBIMPEmKDiqzdYVGvlyvSZUUMmv+DD8+t9sAltGkDM1koUeEloHrqM5KcfmcU6ZbbTRtaSM
5lRKaAJLUGB+BULV/YPgHDHbY6P0MzEscjAQLDAKUHE2W3KiAiAJ//SQxLZpe62janpcd0vamluv
ssipziZg1tB3uDuYpv262buFwrv5k5Hjt/Ky7TYAsJYMpaY3f3nUd/DYi8764A0sToeOIypU/Ub3
cF60mAVKwSCAFEXnjU6hu8BNRBofSMkmt52MyuuOob49ISNywHeIuiih8jxbl5qYEoEckbVEgYzr
7vEESJVzREuchRjKmcGONReCvV7pofDi5yE4nHixB89iskt6k5laXxpqZy5OtQ4QdF9cPlrAZBrx
+6TYcoEk5kEoNxBdD4jul3JdtsTEmjme9edcWba/J7tWkt5IiAm65Vo19YfEbFFHwnBPb0FyvvzA
bXbk+eXsBJyQyMI5nYOk5iFzaRO0tnsmNkny2oemwZ5GImSCbEMRYizExTl1ipVjAdPm8KF8oLBD
61U835xjmNj2HaWThaGsoX0JCivRc4t9Dq3VAoS+BxDXhej10hac+7bw5gzcuV0y83InUZKHwRk0
5QYID/szea+BpwN8GM6rweONMRp5I0vzWQw4bqMmUUAqnlGfbjVU0M0AdFHdmLMjH2XUtplkUBBo
jA1mzmyfrF9NbAxYHiLH4oLkTafPR+QYK99oud5g6x1NaNPxsl3iP+qL+XuEJReG5S1j4h28Hedp
/MthffPIHFZTCKKRUmzmYes7C2dmDnss+PviWniq1H8qxTcd5rCqPm3ldkZl6QNBcbsILPQPU9ig
C3D+AXbGJUiD23sEGa+rBt5gcQpA8IK2PDoMhWk9inJIXVa8K3hWMFttcVR/Orj55pIx9gIGVBpZ
h0o++yDprLsOW1oegoNkCeQcmrvS5+2c+YvV/ybJuIClUNanTsABAgWkIvrDiuKRAYmJw9n0k/kP
GTZsOwH2bLjQCOD5vFr35uAgb5Gv+4guqOLOBnKU5cbz6M00qpmsSDEWgMoHx3nLHue/koQEzq+8
sTl88S4dG7OFiVBncwqjjyGS0FccB3PI3oIsUfM+PG2ahQzPgNdmQnX9jmqycdusEIO5nkNLUs0K
sLjsFHG44lkuNl7TAiwt01pqSrClRyLHuYsK43Onu6qDtK7FeWV4usHYkNxIwg5FIBhiH3Nf0ct9
1bu99ffExZiONpDDLFFuJso6SkvsX8N6mt8UF+mK8YPIrDFrvEoX6DE5AyPJOrvcLclceTLGpKjn
RZRcwWGxSje/Mws2pFqtXlZ4Djxee+dkrK1hBSymO7Aih3X2SyzokYoiRp9iBZCpzE6x0ppCKN6X
6mQTs6JiuykwBrFVgcWTxqh4eVJ7Os5swW60v3MTuE+wycbmU7Ue0LoaOo0fOurmIwRSpG5zSlJT
d2BMnjnUTCl11EBAHhtxcnTtnD45/E3ZkDEB5sjEIOqH8oTqkL92fjuf6qL2aLMnyl4ZFOTjeebc
JziZbR0TZGy/qKWZ2qWoFQHgxZ/bhRc9eLydh/Qb7FUY02CM/fVazw0hAo3j0bGuAPaJS04kO5lS
GJFgQaaT+tLFMj0Y7Ko/xC/lO2r3YWV+cFdcTb2VY0I0cBoZ+bYRWz2i8/RoYQ+WgfWA5pEzWVE/
0VPt5/unw1E3dtetfm2ucnQFscrGPK3Ns+iTwQN2XSoSUsOofbIZDDFsROD1CrQErmFkVqyJDsSq
C3jZzQpsZeWlx6YUYUyPej9j4Ulo8e0i0JMjEr+cyWmXAVDyvswmi3VjIvSKjYiE4qW7thKIXJyj
Dw+qsd+y18iWXiuDRItaQUa8A29fXiBgbWTJndy/pd9YdR//APrwjH5AF9aRqswGGIkEOY/179Il
CM1Elwy254mc9hXuGTLPWNXNFGT9wS6I2WsLoNjqI02o9eCSY/0m3W5tLqHuKKqaLOk0zB5xJkvi
bCg7en5g7Cj+xwjGG9K/8GzGLST/Q4ojWsxF69F8ngYVaD37WOr4VjxoXry9hqSyLsC5sg6BjQax
g6k6AFjDQ8NNsk4LdvQDGGVNEow4dSJ+gHV8CwAgB6/fg4eq8fyQqUs+Fiqjr2qY5nJagI4PcI7i
JTzcvw+Td27EBqONeTK7BtcLPn9G7CIsGsv2Llxw3Kn8ypgHRgmbU54D7UCErNAJ9LYgkduac2v1
kmHc0WyIuOg4zttkOmJMkUp1pIpDmOdlkIMiTREcHWdmVw45HLjzMTzOmAf5Gs07CbsTKAYPBnIN
UDGX8/39I5p8vcbMMI/wXOuv4hm5ZOrVYKYO6wXnRHrhGMZJd3BMhXmGu0IcQhSXQaVA5+oAdcCq
Xt+1n5Ze6PBMBb0df1xf+GhoqNF1jJAwxNQ8wwyOIoNYTbcP2CKqgh4MIkdyVLHukGETe0ZgxHNB
nIMM7XU5Xi1tMyfoPEbh6l+J75sjNrlXXc9KoA8a5chZZ9bVHy7mg0lOcHM/rv8fPdvT1nZEkDFA
4UlKJCWU6OgPxouOv2Vrbp3RlfjFY22ypVkbUWJMUHoWsAA2gRRxlZABOD1UGDsf0F7gPwgo68K+
RgfBB90P1eZdZI6isLm+XC8qHXu9gU1uBQ+DuzosvS9loZu846PvxT1NYUwUoLuNZGhBx++Wxm1J
8LATzZ2Cdrb7OjntgIykyZimKJKSqjQgzecEuXM0XzlXzLoZpuu6G9y1r53Hg37mqgpjpQq1zq9l
AlWxLpZya/q6OrIlLbJnyVryJDlpEkf8MdZKPkmhfqpxEayWDprLm/w4U2Dluc2/vMvN2JD5oJZZ
rMPGC0gEtIvZ5uxX75uvDvnEkrtehHdsc8a5aWdiEadXyLB8k18wEzSXSW2TJxsLKM/4F5pQ9Lm7
Q/IbpqbkZm0nn+lvobJ9wcU1nkfiBdSfKxsrBMONs25cOSVlRIbdq/Cye+Z1pU6/OiOSjH0JgNmY
CSI10cccRnP/Cqv5Bfz8Z+5Bcu442yd8TjFHWFYKRGtTXMyiJjN7/uJ93L94k44UmmyxjE7GvlaB
uXfwWHV9kHS0i7rDxuPP801z8f195pIltSCprYrvl7YFRFwK/984vYXhwft8THueI0aYCxZhfL8N
DBBCZ7JpJftwGa4HwVQbclnvUCbfKI9XTq/1XyzIN3PMXdPayzkWZdBUACdMBBv77VCxfdfJ8lSS
jw/uKPhUHK2pMvRLECE3nRHmPOn6NqAqgQ3Vs9/ZNn1S0AxfI29ZPxXYQtq98OfkKA9/PAGqoeto
w0ai6gYtNfIZJfSS10YQDXQCHojGM6J4J9GUFtcLVn70JHG83dmUBJNznHMOWeaenS5Da0RSPMCF
hPKLsfnyZHqN78lci6nQh/oeh8xDLtfYLiLFIGWpbzmRnczCOgVnj872l09UIx/sl1e6PjogT8vl
Em2CRxpzwLdAqejjAyhY5uYVQc4OFoDzKE7r10j2VEgj2YfIjid6jl+2lj0FpmaDnV/AOOCtaubS
YZ75RgBAlUDPGKyt87Ukk3BhFuaX/JD7qs052ckHasQUY3G6eauW0hlMwSU8Yo8LovyNCAGeTV4v
8CScHJZQ/aO7zH0JhlOrqz0lBfwQ3T3KQNkPEztYeRQTxfNMwILWRO0wnY35bOqwYVUOevIbH4Ey
N3E0aWpHv4a1UNopVM5CAilbb4MvN45h3t7l09M8JNwxk5sPeE+tGeNUz7RalGSQoyXNwTo5i/3i
tNUzE+mqKLY8GMXA1CWvAJQA1PiwpDt0ds88V3Xyjf7mmk0yCp18EpMIuoUj6Ow37B11gpXsYiQa
xUC6mejj38U3I5LUqx1dm6GK9f7cg/MgIU65FGIyg3Pg2hH2D3jKa8MtvXNOlk05hsEJMxIzEPTn
LrwCMUWBYin4EXbqAGTgg5fmmY7jRwwyFmseX2JpaCk99DbHh37reYBB5FgfjuHXGOOTFNE1VzQQ
QbUxBfgiaprcxDDH9GqM4UEOXYqbOqSbLn3HcBTBtPGQATGTB2TAM3EaY3WaGd7OWQVunuEoYkvE
lYRAFqeTyhyx3fK/d+6dxhidtNNa9KQGtMzemfFKwzAJrA5SqeJGAOhxtfjaocYSmKrNdRk5j6bG
WBglaCphdoE4E6wfsKKdvKfDcpgZMLMZ+d/MuMaYl3iuhrjYlNaF+Me1lJnCR4F6NJYyEsX6d8Ha
t8qzWdQiy2otS+gj/Va5yVO4BnTdAZg7HZmteGmYaTfrn2dDZ+xHlJ3SosthstawWc7vDKFo5gMd
Mjp4/r/0kEecMZ4OBin7ZAZIFNrxd9oOiHUhQd60D0//dcZkXK+GpOchNcNWsrtqKFigm9BCIM/D
0+dSYuxG00m61Fyg/5iLueX/AFqzQhbf59r5ydhiJDnGemhJmMjx/DSg0oNGE+AJUfhi+C28BhOe
vdUZ4yFlxXkWy9B1/1itW5J5BQGIjMQdQp1sURg5LKyDH8zzLEtbyK53TzmBMxbZM1szzGCV1aTo
reJCVFKt4C19+KdoY7Tm/Vt963y7Y7x0xoLMNCMP4h5qgiwM5vpUU/ZngCKwIhvYV4ugNAPAxDod
uiilyA5N3cOLGsKXoPEOH96Gq0uMkWlEKU3UEre+XzpOaRo9tg0DlXa2QOkCe+LuMz+d6/3WJ3Yn
azJgy7MsQJ+QOVxjBc4C2Ljr/YtOsI3JWHxwqFGlYUWtz7FAQJV1CUvgGe0tG0lpB+0Md1C28rWM
6S7Xi7aZ+RGvPxDmcKhN3ZUxNUaFB2TX8tYANcyCkMyKzJce3gk3Qp1KGI7JMI/fcM5btHCkN6dh
RhIg6Xn9b17xZ1ItxlQYLc1OWZR1ys3/QTd8BOAtwHqjzMStXE92K48pMQrYl7GYtAH4uaBuVw9Y
YoVhZJN2BSJ++ELMYmCBIu+spiKkEdHbjxr5r2clC/qTQs/qaLUCXel+ouB2CJA+eErII8U8dYo+
ZMDFACmadT1aBtIXHamO8xTUnj/Ox/9NC9n2fE1E9uJCDy5wTwd5IGqKgistA8Q80IXJVqKxEJkH
7wL86FCvwFnvlhh88h2Mg+rYGYDGwJAohlWi5fz/sfZdy40j2bZfhAh485pwNIIokZR9QZRKLXgS
AOG//q7kOdOCstDMEz2352EeKkKbO7G9WdsWt5S8sTYwjxteq7FcUJDFeHD+Qxh/mMVyFzdU85zA
aRoC6ji8jP++UDNAZfTzmROALk6nmKppIbvTcLebBY6NC0FLhBLX2xWsvUJa/wOPw/mW9Hf/ab++
yTCqEVlNK5jdCfYLG0nYkgbG2RPts/CiMQ4dVhtUaZIak6og8pDoMcKhlwQIdQQPd5uhRec7e7fr
h5ypnRGjUx8pYAh+16PwOMNqAII2qnnU56AssOUVXxe3D+ckqdWekSw1XAAyc5DEFDDwR94DxSs2
WtCuRbTIEvhV5zaPiyOkc4KMVihdJ5h9T3nMdxUAaFePo88hwfte9N9nPPWjOuVtW4Kn1+kuq4j1
mCJaokOWzifv/oq07ET/FkJ2ZyVX9UwUO8j68ytMlqOjVQ9MmhXW5TlcUWm+Ie3XdeMZV5opRrqc
VDR/dER7F9vnitQr9Whsvg7GG710+X+4dcnjjvGmgibrAN8B0Wn3DCR8WmJOnXKb3WVHgGHw5gQX
4YPnwsG41ag5J6dcotL46nWHNHQQ5uHYEZq1L59fX1zI8+WQ5PvbMQZEvERoDasgR0EkXh3EmivD
7o9cA7IYk5iKDCxpC/GWyAjkeCkGvVZNlJIBOdU/aq62sVPZy31u/r3I0YwSE9K1cqZGJpjCA2ov
KbaNsGkkrLFczjFVS10oDeOikmpg/szE8b2fOibHxakJGxVqrPrH8sPa9291hXmebfRxW+6XGnw/
KDEBwlDrgnAyNVDavu68j2Pzsrfcv34TZPqA/87tnmjcyHhB17AzI4mSaem0ucJ8sFCMz9U5sqaj
jlrNs0DOdtXbJhBQ3cp5OpRB6f/v4uMnz3gtxXvogUmAmzEUVcSE38+HTcaxkDL1LNIZ8XBzpAd7
ydvo3P/C/QQuINsVD4wxKj+oMeY/Kk+4Lz604rVEe8YxJ2j4L8u7kI+IpN4e4CP59Vrb26/63vSw
H1faAM1YbZFq3f7MS6mPLoNxGdABkqFfxWBm3pJOK9tTH4vonm0D2a1UdKgRVYuguPqy1vSEDYci
NSYM7z8oMh+5EcdkGHD04Jg/oGNrGADJRDkYw0jjyyPi6md+oWUh1v1BkdHOsRPSaApTkbYiA8UJ
jxSuCuUW7rnWpUjiByVq12evecqLCcisGaSoQ312N02O/PmystuVdfyEH5QpKpyNMU6el1IXHIYu
S7IFlBPg8kCEfxKuz7KCNC+HQGlk8DoI8XQHDBQXx7sNAg+Z2rQ7iqoMxuor33wz0a7/yF8s304H
u9+ucCYEOMZ2/Fzu7WJ3cDpe2XBpFv3HL2Q+QhcXfY1jQviF7QaNCYD8B5C3qfYbFwBveBqb2OZd
oRKNXik0PwCj1/EG0pfM548fwXyfKlOzIhbxTMAg1gg2XdGT8EyScsMt+t5/CPnsezAOPE0j61xb
J3CLrLs7yG/F0X36qj546f1Sp+sHR4zr7qcJoV0MjtqN46ysBmjR6NaGj8FWIwqJsQVYellgYdwf
Ea2Po7QBLjxAIIRnI1vZ3K7xUtLz4/cwvl3O4In1jn5mx/lQ36YP3TkRCRCFDemwH0hrRtvQ4hRw
lnK+OVV2GkW4hPIllyjVbTDeJ49yBSy32HlQ1350N6BMgJtGsTsSQO5jru6y/Yyccdt+8EzboqH5
/ursWEpqRPFgmfgZI5qIqILghn3oDbhPiTPsnxwzSgP2GxLGwqT10Tm39LwS4Z+h7mHqdPsVChPc
rbBlmzZjiskc5DZWa6G9EvJQFs8VIkUoiw+2gD0LbFrYYC46ca80XR/rFoOMScuAoCOeuxIMnsno
ZpuzPa0i8rHz4pJomIm5z3NydhCklv5hM/j2PYB27DYBhhG1sDSpR8vetLOXf9O8+iFtjCkrL+fJ
inXoHOzpK7pXWIjCVTK+31qIKn/QYYzIubTUTgzxAigHibaQeOqnmmCAcjp7PMnl+A+VMSPYj8tP
kkEf26FHD90Iy+V3NKFqV7HPM1rLZlhRdNEyJVkzRIYxY5BCsAWRevacMCUoIIiYd6Wf7N8oyYwQ
w1avDL0VX2rKFvV92ab13mIYyttkliZCETl988MYPRTTGi0MQaa1G8cb75VtCLC6O/J7DaN7Iqsm
uCb1ecCtIyyKyDdldmUzVc2o61pQHnBr6QVX1KPPlEyDnUM3ubedFp3ajBgTI7c6MBUki1oC2b3Y
CUx6CA3ERZYDt9G9kLrNX/QqQbNAKi+7GOciwJdCgq2E4WvNfat9Xm7Pez3GtGlGqGlqCSrCDoHH
G7ZqMQqCyQSOe1qq9vzghjVlVg1ESyrvumE78l+hA3xgtcS2a7sWnNUnnQJJdo+Pt6VyaTDuB1XG
TJnyqcr7hL5hZ+c786715Nfm3imfvgTnM/a5N3GXqvM/CDLRVWEWUl0aIIjldsm5BG1LDl/tB4wI
95axtGiwZrLImJDL5SSahUZp4dLNe0W8dURygHcduKWzJUC5H2wxRkScUgzOFyBVOo1HTycmlY0F
VYvoduYK+yLZTnb9+DU9rQ4n/8ugUzUc80wp/OEKZ8wy9gVXU2LLovJDU7Szrf9+5g1nLeW/cyav
/z5TOBNoDkXVgERrX8+KIhEVJqxIf62AB2h/8iBTlqMKlGRMJJ2iJJmMShSZJlx67Fcc9U1dkj44
/5UFxdPveLVpMufQ7pAObmmvj/OSy0oxo8soxWC0qVQ2oBvfbV/rI2o1ygY5vn3AfB1HAReqGbo8
I8WogxgNdXIRQCoj+VG6Ryf88MlR8UWLPCPBaEEWRnVpmiBROsGuezFcrHcdVrnPK6UtZ28zQowO
mJWYa606ImmvV6jZFST7QsMEu2Z0vE52a5NI+9ptnezouiV2mT3hsUcGTJ54475LqqBIumgokBnc
WmEKYIkRi6GmT7ROU2a2UhGHG53QR2O1TZFlJCoS/k9locEvWRZdxMak2ubtw84NMe9a+/bXY4/5
DKytcr4hjxzztIp2TsfxDHIZcd7fJ7Lzgaabk/unFXeYZjE7m7PGGBJhFODEL5Q1pIfB6+7oAb7X
D1cqkDJQV+bGX4tf6/sp2bwsR03U1PL/eUrdHgoEQ0hCj5E/uJsEGFMxr8xwTXtufDw2BcuVcEqz
yIB+J0T5yKaNILkJDkBvzO3G9bGS9he5C8n9hlC0Gl3fPDqocn3qe8Br/YqAcuFwvu6SEZi9OJum
yWYtVBJ9cbFw68vW9/cx8Eh/v9kjpgS/7Eb2/tXiqT6nyYQ1wqikWn7BG2xfX2PUT8nL/UZehdyD
4ktB2pwOY0sNRY8ijINBF48RoaeWXCu1175PMK8sIKy3079gVSsuAsuS71dkTE9IEq1c6gx/HRpn
uEwQIn0QgN1KXgEnhp2580CGykYfgfcJl6LEOTlqhGeusejgLy4XkENY090NqZ2u7McQy1Dr27Ky
rCzfbDHPGRrnc3ehomLsD5imw97h7b+/6PvmjDAOSQ7zBFBKAhhxBtmOD5Kvv27UD5y3XkU77orQ
YtQ7J8c4p6iR9dSkyo/bl7njlOpq9CLbHb23ar1p3lfcJeQlDD0I/vcLMqa0SHsT8/xgEF3Vk4MD
I7hyQsEA/QeKTm7TVm5PTLclust722Vd+CbNWNZRziLZzGPp+Dz6cJA4D5f1ROeJPkdE2Jnq+mxe
lHOJJ20OvQOIA3TDOTnRYi47e0ODMjqT9urSl+OEQxIIKSgIISCUbbqStzfvAEGA61+/DrjI+sn9
dksN6vm3Y0eplS4ZB1zMxgM6rSvgy6HE5PMC6aVO5w8qjOk4TbJWdydIyLPznqcE51ijB5E8iQSN
/sih93d4ASf9i386pL8Fg+1pDeZQKrWF92xrIpFwPRV0sADlbjQIvzgfb7GwogCZH00AFWMgLOBL
OtV6NWiFdGxH2xGfJNpcuT8/2KbHA2ZbGo3U56QYY9I1jdzpVi5RJ+OI0TrB6p3b7jaj5HLnohYt
8IwtxpKYct4Aof8E2Xh1MrdeKbYDRCpOuL4Yh82IMMZD74devrQg4pgVEX/rq0PxwjHA1FP8IQsz
EoyR6NRyyrMan6eHLKwi93ghlW2ujXfJ3jQ6F0DkGqneoMfq8ukEOHwFhb3j9uJiU7nsoM504bWN
yHPoYxKenD72e7QcndTTgA6kH5NXbBqtN2611s+kXSPg5U5uLFrK70dgFV0vTmWrjal0LE2S9atp
slF1GcmXXnD8KU9EDUbZrUqDjAoQ0ZPsxBaWD1fx42rztKlKwoUzo5/u1lMzQYKWt0aRjHhqWiII
gnUK/KiO+Hd3b5sNF/huadJrrnzs+kQiTAWqmqAWDAnBGbvUVl/DFx4q12KSrmiGgjQd0AS6zKpE
GzVKm54hr3Z0rziVH66V/Wk17FV6T7NGfoeuCqrsymdG9KfbyrLsiGbEGWVJ0k4P1VMlIXwAYmyw
0+0dwsx9gzJP7Q427eGuHHX/r+z1N1kWI6HMparBoRvpqJWr0+reHiJb3aL5Tu8G/Ks24eyBr32t
mbMdQqlRQtw9RyfhOei8M8FlHatzUArfcrGrFiVUV1FvAeQYRjuY99QUYAeEY00Ntie7uo3cb4+b
2pf15vAF7MnbX2/ZE31TY58xkcOyLcaLhDoLbd1Em+GDLjJmpYNuM4fWouWe0WJCFquwyklTwFkQ
pJGj964qY9Sy8p6a90OGiw8+z1UsTk1ga/o/b8niyKZ1eNKmGtwppPNOsn23AWKoO7iyhT6G8zkd
bnPI+XTXcZKZmKR1GZ4npZeOXu+fVqp3EDmHc7mfizFfSZFNQt6DQi0440MDyM4MxzHWW95u2bJN
nr0ck+Sc4lRV2hNezkHFKnHRSsSyHGaq+XjT1Dj9YZFnlJgApblgw127DBLqKq8OTRGPEjlWT2d7
bd75v2w7260OuXtA2Mebxli2mzPSbLzSan0m9w2Y3L4H795xrAiOpBE7X8VEvJ4rX/HMFk8HGFM9
ZUUZqg24xbtqki1WJHk6bemO+GFsyCHdtB/nj9tSuViDn2sBY1FiyYiV0gJN0UdqjCGm3k0Cq7YF
376Um9zm15MWA8Hvh2XrSa3Sn4xYg5g+A3sltjFVPfnV+vJh8vK5q0rdkB62jpTW/3lP7QzsAhT7
PWqdn7s3zK4EJ8/aa/u/9kccjGufhpUQY4zkvNZ7NHJ4iSUV01s/hD7JTPflc6PWg0RlCbv/9S73
TkBke71+VIoaiY4/56ty9IaFnzCiuj7nKTS0wXy3996sLXJBBXvbI9LwNvoHGlYciosp0uyrMsYn
r9vEUoaWaqq0w+3a8TqopB5xipyX3iq852Tsj3yJLdGcQKtya4/i7L+e7kbbBNztmWDVSvKBwfU2
uO6LrwIRBhsYuHWJLojlOFveQ/OEmTFQmqzqehxBfU53VMY+Lra+q6Gw3FSN8nRLhBhzJGFQuggt
8AxscNUH6h1As9KXEj7y5Nr/rbwyhqgJJQm3vEEsze1g631Uml2WvnnvYHYxtZN/A1qsz4yQyhih
M4Xe00WI6xbRIRKqhFg2POQqRJnntpxew90b78gevysvo6qdE+pRnp3zJt5dUuwGrde7E45wCxpp
fBtB4ja34wCAiXnwyZ2dvB4tuPULmEgnKsJU19sRbtoLtjikEewu9kdCss2a4my7+WpTEtl7ezpw
d5M4IYjGmKGoGMxTF8EMBQ6mNi8vPAe2BMYx/47Xf5/ZubCTcJVR6vAdOy/ARJPild75qbdcy8V8
DbK2Q/9xsu3O32BQ0P/d2Q/7h8JvMbf4FAPpBTgO/uSLu/vOxTHj3F49D70/PNyWgMWSJi4s6jQb
wri3yKhscmkMoRpFaqmEFdZc8/XgXDJHSzwhJ/3aet7UuKS8feQVdhbbs3PCjAoPXWw1UnQlLD5q
5JQQrAW8BuKIFf1N+yZWARawecZyMSqcU2V0uYpyS6oASXNESe51FxT7LLKlAjNXKke1FsPCOSVG
i4uk0YGnQylZmIZW7VNjd3jLjeJKgfF2+ysuTgvOiLFDM4BFbtVzBmJbLKpElZe9xzv9WMROu7bP
BnxO5a5w7qhw7t17xd6c3BUUWzcIz+/RXiWrzfPfwWizGCPxPteU6Tp2hH0+ErvcUKyb2/wuZtJz
OozuStGpGgprAr9YNtrtKnuPQ0K+YbtkA99Gt3hTm9dFXbIXc5pM7aVtzl1cTeBtaO0PL0UVHmO9
m6Kxb/PGE9HrTMrMbFRq9r8ium0Oiv8GxLhH0+Z5ahqA3PpQTNBQpFOk42PhAa1dEGTY2MVcZ2zR
4cdPfvuOfo5b1Bgjk3bnSo9DUAtxfT61N5vO/1VuHjnStxTmzT8QY1GspGtOTSRJRzlbC3u0ZqfY
DgXeXvDSGok+J8OYEK215O5kUtl7xpTODlM66z15eMEJcSzTHrZ8PGHet2IsyTRI6SXN6bfaNo6j
AR7gCVO4u8qLNUxpcqsqS7HrjD92HmHo8xx7wiAHrB3LO20xSI8THpgT4Mj5Ugyn69iN0TVVljQ2
9pAmLZYUANAdz9PKoGXc1J4++th52qCbnSL24FZwliLlOUXGOjXSWYjPkoKocVuHJBLQu0cyiUrY
46Nwd5u7RVmcMccaqDKe2ranQoJXVE+2hkd8vk1i0R7NSDD2qNY7AWDxsnQUWlIF2gtwWVo78TC4
fJvOsiebEaLyOTNIp0nM06QDL73t5A9nu64J3bbccrG7eBLBGKUmio0uTPB9tl1IEGVv7nG4Nds9
HijGDLcFsyjnM7YYoyQoQpMOggpfZfwu3yTg+ReSk4kOiidcdD2e5DGmKY67RjWu4rD13ncTqSAO
aN1iCZ6bPfDYYsxTJZ4trMHjEUsHWDaTc/aNJ2EDM8HrzFFt+cOoz96PMUsi8H3PZqPRimHQHaX9
RnaeqOe9LX2LlaeZ0urMeNS5TGozOYEMCsqq/xq8v+/WGNbHGcc7F63AJ3sb+7dJLk4VzEkydqLL
hFMnZpAM4AQGNVJZ2Y1rL73flilBMvRfPqTO2IrerFvFEkHu+VUg6hptfYxK3GaJY47Y+ZLYqIZG
SkEiTkn/l4hxBbuTeRKx7BnRqjXo5q2hWYxFisailzMAtiKjCn34xrW3/ushsX04RkD02LjxyK+f
LUacM5qMccJRPLWJIx1ajCWh9+5uvBeA0M6L/a5B15/C/s0aY5qGZpDj6kLJ0IvqvTuR0msVTNBh
bIY31UKNwS1ajGEq6r4zC2QPR2CpS/uQbLhJ37I4fHPDmKNErjUprgxq+pCbvAaVGwwxMFmVQH0t
dqX/teJHMcvG/ZsmY5dwNqYG/Di4QrnxtZZJExPDzX9FJTmgXs3xjcv29psYY5smudHjJgeDlFiQ
rG9r02KZWP9b6HT2IPfQ9mmaKeDF8D4wVbzfr08rWg3HCNwZJ7NsDrnF8HlGjrFHpan24aSBnIBo
4rV3y0O+rZ+B+OFwCC2ZdAPNUQqhq2KOkZELsY9P+YgxCCx7OuHbQ+EAqgXbbRwqSx5qToWRhAED
9VnRggpaCRaK+ipxFRcnxjjcLI6GzukwQpDmVa+MFehcz4AAkuK4xmgotkJ//cKRaN5c5OKc5owc
66gyeQKKegFyQGhxvAjxxNHbGaTF8EgwPmJYwSA7OtVP9pe38aHUyIM73tW4Q4nF0dUpeKxegIpz
+6kXiyzz38RIToEru1V8oR90cIIj9rAJLmxiWgcWGZCVn9YdR+/UJds1J8j4Mm0wMgU9dhnRh+xn
I1HfER0UX+gw9G6wI0mwP9u5d1zv90BDH+z0GTU+zQbAdmFhptOVXPdE7m30znhYbksWYf7DGN9U
aoMg12f8sOcaYyAWH5Vuyb7NCTCOaDy153Yo6VN7wcXORaL4/4N/J73xvNFi+WNOi/FGnTWcLiLV
U0yLYrkNFZCTsz4CFlV8+52+6DiHXmIp+7kKebNfvFek/z5LBdSmH7SOyriCe9rWfe7eltfFauSc
McYAyUUeX8brV9q+vse4p7s33DtIa4or2vyyxPInsyzZwjUxLJkz3HRi24wn7Gwct8CHe38/OUAk
cS2/cLB1yjF6Sx7XML5JMYwBNjYetBNIif5z8KEeM49j7RYHaOYUGKs6aQ1WhnNQKA+di9F3CgbA
+TrLhvubCcagWhRc3YhAwqHajMuUa4zN8EdCF0P+GSvsTOgwlaqSWh2VMs8bg2O8+4v8pnNHWKr8
Gler1Od9nn8wlH+zxs6VTcBvGcSpha94DTzg5cFC+Q8IXOlmGa8Osdh1mfPHGMlQNjt9kMAfQA2O
58eIRJs8xqw5QYfOxw07+1BW5Aug1cIDHe795MjiYoVxTp+xhXQNJZ1k0B99zBHAVGF2E7E5zyNS
cWDj2DkZxiIaWmOEUwNxwWLGhURBQ7sYHJn8B1P4/eEYU5ibQApIK/CC4gTOA5OsBSBgSgrPKf3G
3nxhz+vxKwGyO0cXlmKyOXOM7SgRQdftGXQhLrC85lu3Ej8uHzwyvDdk7MY4/Mcgbh3z8dUiQfur
WakNZsVSfDWgxvp0poXD21JONeeNMSWFNMS5nIA3ANYHuKB2JvEvHmO892Nsia6HWVlSF3Ym+YOK
vsR1s4onHcvhyN/SwULtanWdtaYCEYSca976I9tgiH66QxBm2VDveH+/sdutupW3WBngvCKHQxZ6
Vz9pAiw+TMrWk7bRxrIrL/G2gMnj0Fn2yd88MtYEDVy5lSa85Bb9xaEhvUBHGxxUmAB/+FE06FHz
j9wtLibMZIQF4Z2sQRStFtxRxCtMBF1B5nBQCtsJvx/8uzc3dq+7CRdu+sBRCXbPUiy1EQ1j+q7D
5HhrDPwBMeEgPNBxd6ANc3vkvO/IWJisn0bjrOB9MTCBo5zKCgenLzaG3t8ozn7kYd4Kx3Zvf1Se
P2JhenPZKFFzAJNYXgWEH3zt8S8fcCd3LnbGeU+6SM2URFNTVAl5pq4yYZ2VFkKYURaDyUPhBjMA
pHJeNH8DDjEMSzjcLT3pnN4fT9qYak7TEqCYbVDSu5AjBradUSGafS96GxubdBbGU3iVlaUoDOu5
hqwpNOLTmHRIzsu4G3G8FkLrte8GxsZLntovSeecBKONWlolknKRIJ2Os/vovQPHOC8GR3MCrPOe
rEjWchBAJYqG/hiWQFaLdSAXKxi4RcOht2RB5+QY0RDOXdUICZ7MrEkXYQL8Lw6BxcnTOQVGGFot
HrANAQro5aKf9kEKGgEBAO620HHpMB4bUFJd2Hagg3z7FaiHsX30jUeEPliw55CiP5mNfOYsMV47
TsYcxacrSw4MY+5JPhDPoEq8OtdiwjSnxLjqtq5iHOucqHHCDJ90Aby22lDLH5MNUFkdPlL5UnAw
p8g4btPozjVKHfhcFVGPCOj4Ho2jpmwl5dyUcab1INHSsTnEjojGUUd+weTC49fz7W/FkW/2JtCp
rJTUSAY84OjGiWdK3Cu7HIvA1t7P9WidesoNcB1SYPtsVjYPEn+x1DX7KKwBz09FXUHAaUHg9VW3
VftIYBPu3OR4j5uzXLFbrPTP6TE6q7ZZZnbUKjiv0qv4dSb1eodBzsJXe3vC9s1qc5bIUxWTx8Mn
V+aXvcffVpxN27XLpE79SIk7PQ7gUNg7ngIvxVRz/lgFHqoxl0WoFTYLLvsLTrWfSPFwv8KhTAwB
c0SQZ5l0Rom7MRzlPKYS8hoMwLfzjqaz98ngP31y4orFKsGcMUZ7L+UJNzkViDsgspXV5bf29nlb
nxYDwxkFNnmfOuDO43IumAngAJVVQrC0etjTxQx09THY5h96nJLc8hqfHJvLZvAnbZgmKcUjJv4j
d1aQZ2fZFS9J6bJKbPHXnx3t9zZeo5yLZl13VDU7z4EZhnoLt+n0D2HZ34LObnvFeWhqQnQ17ihQ
4S4E0DQ/IvcN6B6/XPuy5rlIji1kFzsV4DcPRkpDi/oheTjwQHl5Vord8coko84xx0Ll/AxHn7nF
6kICkkREiYjaAXS7zeCNedrMfUfG85dZNigAD6AiiRu+0yp26FniXzilunrEYMt/qc7s1RyxGwp9
KqEBCDQCT3KOFa6pariDvIap+uSZKo6zZA/lhFqvVal81TfNC97jz+gxe8iO5zVs1f8HRWAMSKnL
UVENlJyDaO01eBb9V8tLJTs6k3CPflGC0323TQpP+dgs3qjDCTibV2uMEoi32/vq0Xc3m+v+GhcT
jONe2Ly9MhNlPBngsMfMyWsQhOjCnt2VlbqPvCMCnNDAZJKFqmiaSVWu3y58ON8hT+e1PRYb1zNz
zObpnXlGR57mI4DcRtYKWOo3tH4OqKbzfMtiWXNOikkVsqIqR/UENcPIEyCskCSjjhrhkuSDeUfI
3RuOTeDkCQ6e0OsqPNAZnnExmZAEw7ZxJEtgFEAFXu7UK9+3XQwQIZWggwecbOIKP3sjxGcT9E5L
Oy0bQa61UTFGjRr3bweCDcQHn7zcnX4h7jqML4f8saTw5tyFrEVwgfljMxFKXhj6YBign5ETBlRU
J0zIF6JxDp+8gIG9ogM0lEQQFGo70Xou3Bij6Lw6MVdGGZsy6oKBUzVURhHrTyvFf8JghcN14rzQ
hD2KI6HmmEgV6NTeK2YrkAAeczRqQ2e/bojqEPQebddeZYLNqwrwxMViKg8dUCOnTAHpVzqm4n2s
cUkKXmFY0fOc/vAYer5OBhyeuLPvsRdALlvh7jPvCbf0stTDmcmNxZgcoJdldd5d5QaFpW6NLZ31
kVZ7gKvwdq9hVYeKK8eAc3JGdjBIUKTSks8gGq8bx0k29dcGyN+3iXBCdouxPoOpq6lCFcJ5f1nd
/tOLDZP5ozG2RWqMJAtpzcULhvUuwogWpplCl0OGZ8IsJk7pBDm8WBrIPAcaaju7AUnc74c7gA9h
ANfhvBevkGQxFqQJp7o26EfZIonz3oN+v1vvsdQp+PeNPfhABOKIAVf/mDxnNDM9q66lKyyv1uvJ
QYsXIxmkXLkYxe1cxX7C/j1Fr+J8P6pdN4y1xRiYSRXHTKypbHRO9zJByHFDnMfdbSIGOxQU6v/h
bpvfwQN6R2g3QBP2D79fRs+2hTeuw12MVLCyDTtvom7LDg6al6EFPIoAo9Kgk3ghuz3QgXwkWiWh
N36BBPbMmw5fltEZTab82I79KQzTUD6e1uLk3493b4AtcM/OZUfDscMBuDO8Qefl/HhGU/1Znk7y
flCsFjSdeB2UnT0R9VPanIELSy+2UUxFjrws2qsZQUbfw77Fo08WDQEjlcjoAIe4ZWbfprKYsM6I
MNqeRgqwnWQQUW3xIdz/qyxk9ucZ9TbO+ik1dfx5inrkZJPbHYePMb2jWIpPdv1EDxPcZmgRisic
kWT0W+kLIWkUkMTqaU7a6fW3bZ8CYw2IErsuvUeuNFIe/tDrGUFGrzOrrWM5iRScu/5cfT3/q4H0
GUNsLcOYxloVEwjeFuHCBWcZz7b/Jjuo5a4cnjgsh8/fzLAFjDqLRFzRgzZnpLdxLQRTPTsUPnXM
0D4gLvn1C2Q39FgUbxKep9NscSMW4osiSKC8fcWYGB27WT+QO5O8RdhB5AFWLWfjMz4ZC4JVtcug
ifhowCsFPCQOyuKS2YN+9Btsi+EaZPTBfdpF0zwjyRiQulYARCfqYHCLnfddd8idix87ckokZKyA
78hoJ8/BXAnPKXCUnC151OZZydFwkwGi8xwE8UOQrTyEnBiccfw7w7+zcX8ehyBXvLIARzMMxrhE
WaafswKq+HGkBbgmuK3q3I/IWBc1aer8RF1PgMlCzwNqgP9AaA8Kt+B4kcpy+DX7fIxdMcwiiU49
JGb7fnm07PMDzj3yVvb/QQkQJQJlzFLF61LAbLRtSlIpVaRMAUfvyB8nCOX6Ab50k+JwzCMO3PFC
8eW0R/2myHwj6QJwi5FS3Obr926NLSEEXl1A20S8MsBysDejxXyvOmmxlt+AFrYonHfUpLw9LMtv
AFvmLnarHz8/bwvIIlAX1gD+fk7mm4WqdIoqPYVpdj7aPVZeitaJgA1WDbhjsSbymtyRwf2FO+ar
A/rnXzHJH2nqsZoeMgIfxcljKbk/PcX3z2E8hdWXqpRdwL+TrcaeFOvi4PCqOf8gp38TuSrNTISa
6hRi4hY8n7NV+aLVHllhe/MZQwm3H5fDzFWUZ3Rwk9hopjOY0T5wPY0eGdA4dmtx52v2+a7yNCNR
qnVUREWsoN6901O66LpxerLqUDa6zctyIeNbUK6tphmlIj/FU3nCo6H5j/9hvB05ltQ7Di86WY6W
v7+O+jOK7HB2O41LENoKh/gQtkBBXkWHx0QkPKz/f3Dl36SY+LEccjlLUir8wXXue7TBFkpiovte
POXb6IiqUI91gfweMyQpzzZTRm7IuszYlb41i1C8JFT1Xr13bw1MF5pJEky+bygyHYUM5cnLsp/7
5pixL50RXSaD0mztZ31zwUDXBuGK8LD95G6S/IPv+abFmJbz2FZpVkI2t3Ru1xMwJLr2gUznIoEE
Wj6HNZ6yMZajr/pqTC1Qc+KQSI/N8+qLF4DxDAcLLaZJZitHWJ4/bulADIZrcayt3OZAM1F5toNL
i6lEaWdxGgaJanbg6Xad4qZq5AlHXg7F86csoNjYhHqpX78Srm/rfvD+QY5Yk3576x1AVfG+Epct
Jqq0xlMR6xkVegkhnoncEENEdDrhtrlaxCuZGcZroW9mrlorzk/i1ZG8BuX6/UMgyPER0GGZycdi
BVpzAO8o7RHjtLya82JMp5k4IyhqIuALGRY1BfZYUc8KEoSLO2G2g+NWqCT/YTdmf58xkLoyKMVl
zBGYW8hAAMnREPFz5K3lLFeUZ2QY46jCBocaZeMZwbARoFCO5Pr2V1rc4DRnNBgT2JlJeMkssILj
Fh7tnWKCrtuaCdD80yD2S4e7UrdoAGcUGQM4ZFGIY+En+nFkv3HQp7IyFHSvu5w8T0Y/xK0PxRjA
pG2MNLMKBXXs2qFfarirc5yTXAGlhfeS9KVu0WLMnzlFRa+qeMkWdBwvdnS0TpGm8XwmR/iuUjPT
K3p1YlJxIvaYls7leMDsKO/+J0/wrpHIjIRWnoy+LEDiGa306qkj+WhXpse15pzPczVVMzpyVvVm
GoHO6G9fdf+92AgDOWF4pOI92nLw9C111zBuRsoy6+Icavg6wInEgUsXUUVP6LQvt+63WBKbUaJM
zyjloVAVrQlKlfvq7K742dclbBcRrr195nVhl93HjB5jJaZLOEldiUdUrhd1A+ya7A37ocEliTes
EeAKGq/otxgfzigyNiOrpqHByRjlmDzrAnbTMDj1aB2Ll4z8O984I8UYi3OOKwMXBY+Z0YjXwB0v
jHBilwZdGGzm0ZvPHHu4GMTMCDIWozqHySjoICj6+vs22HloeE33l9+4iPp/mBH48yVN4HnIqoWT
JrKssnlQF1qhhrVshDNFtpo8g6iPceV08qYpHPOFw9qfhuMnMSae6etO7aSsglYDtntwUNjBvQbr
ET0T/MfxkAuV6J/EKOczLbCEripw+QrEKLredFfHJHbWmGy6tLQlxCP3p/H9SY7x+NVFrbupB7lL
fdc4oy1vKnpB2DGCu8TG9PRAL7k4nAf9M8z4SZTRvPiUFPkAkCzM9iFl6S2cRbuMHjCjcDtvErjx
6J+G5Sc5Ru2kVLCkvq0hLAD/0snpl4iJvtVtnngywujbqe6SqD+1MF694wFlU30QcdfOtm9TWSjo
/GSF0bKxBty/aoAVbACLdnZyzxE2Isad2tqthEiAJx708//0zT/pMb7ZMNNGFy6g5yi7oD5mApkC
FKq45oMjhmx6Mk4A76nl6ycq/qqfeAL3p3H6wQYLGV3C9096ha+DfWGs34nQLIQ0vwEHp7pFvDc4
9DjyzSYmAjZpppK+WvCc/Iq9/uHEs7ac73JFYp1ZiS7KLlLZgiGsfW/To9o7uuDlzyUyfh4S2kKk
+/PxGL8saIlRTCZoPQeOgGG6cN1h/e16/Ivzbgvx009SjGEwYqAqmCEeTrAIroy1DzHo8Mo0C4XD
n1QYexAXZ7U5m6DyHLy2z++ja5Gp3LROrdOM7uDaOnnD2Y574W0bbIVdsHXsakexRVbOvwgJfv4W
xm7oybnHbDgV/EQnrf9XtlZyAiQ9Xptgodz2kxBjOTIxN9tphMekF62dPl0btmXYJ5043FEUji28
nl+eCWcrpdGliToUD8nWKTti3o2/M96WCs9Rqv+PtC9bbl3Jsf0iRXAeXjmKGm1ZsmW/MOztbc6k
OA9f3yvdN+6WUmxlRXedOqdOxY4QmJkAEgksLBCvfyVlqnlJ7Huilmj+tDRXx0jD/dFw3VgBBviV
4XjvH18320dTG+eVjwnlHM7pPAS2bFQbcC4GAF7Z8nMXbtkFCWJUDxwvPQKrFtACERbYQ0Ccw3K1
QZlTNS3+SUcDGsPqZjL3t2ujYgCuFGouJTuJS8X/AAgLFMZgQDq4GFDibQDaYd6WrHtMonyK2vpN
UPZYngV3vN8a2bb3TGZMyvDDEuVOgrrU/GaCFMxxX2WjgWxUkxnG4iS78JSoALDcMiPSkCjPUo+j
nnYitGTav2rPJWpILTNHM/Miuz0uymVUYdH4fV+TSPtsTUhFDeBC2iah/VjlWZtHOYwpF4Km14mX
BM3hOmf8OsvV0xTE2SWsuK7DKrLXQjG0VXQxa83DqObC0d/15eO1sKTRTIA55mLrcvW7Z53FveqO
8N0KhrCs2RO8GJZLdwBiepeqiyJEkaHQqIM53LZ2ynfcZKxs3Uxn+o0m0PzC7VhFMuj6xaOCYv5Z
qcC0pBt7lJ9qwwtW3EuV24NbwnzBtsSIDFlOg6YeLnOlFscL7hMR9YcthmMAaBXhqZJtVRBctIDa
C8bJbEFdlW8Zzphxv8iU8xDypE0ycpWljS1N5nFhppolT8xnCuskKffB+whJ2wpyCInBFFp4F6UO
kokIsRgr4oljeODuZcpx8PU0ZiKGXgFK87rV0TV6kHfTB7JgAWpizEwYKxigWZiEbsAzkzzAgFbY
Xr4044VIYZafWauiXIimSlnGyRDTm69nde9Ygt23NqpEk20vG5n1OCI/92gTqcdKJRRjopC37KvM
I75fTxeDc0HaMGC6VrU0wWewXKrM+aAsf0z3EgaplHWjQDYz7IyLb4JCJLF+0BphPXZi8w4ZnHei
AN4sjkb/JcUQV30yIjhuCfnP4lmqTYZV/w9r+SeDSnV0Ot+OYdMT57Ue3mzkHgx269u8/f4TQqU4
Si2rhsmHkDOBZ9aml5lAA+0ABVrlmMLL8v3ETO/V4p84KrxRk17k6hFRwHqLEYNbs7bIuF/W1rGk
UE5JUXJRmUAHdny9cIaPWWGPD3+m+kR8/b9VUM6oawQt4Sv8foKpR6LF79DqBlAPQ8xv5fbRZlGO
qCy6wR+GXwWoP3VnQnsR/gP0Z/Otm/mujIx+Y44YyULG4/3EJ8Yq5wOof6ukYptRzXypaiHe2WPK
rovhyMy0L+ugKKcU5SCKlmSywjMuaCCE90ewtj0FYNd7x56+rDC34odlV7PvdcwC42QB5qvQPmKR
SH3TqBOeRKERb5Jd+s79lfatl9sJmppe4iULWCjOLBOQB03gQbgvCYB5wiqunkeaDLi6UFYCQlH0
GKUeUsAfQWXuUxSsgt3e49eHhYnBSJs3BXPJLkYaYAhCu6k3O/vUuS+sDZi5CmRO4jieU2XMWZSp
XU8zmVODJkC40JjnyYpDQwfJ5QXD7DD3GtPe+uUQW8rOZ90JMxsv89h1XRJkDCmhsR/N0KVBWeg4
7X350b35m8Vq9SPGhvzE8M5zd+qNJMoBoJ08mC4hJFUORnzHR91OQPYLbsPW0MzKeWwoc6EfYPqy
zmNH0XOkUnddkZYSLgNocYJOp22Z251gTAEewSKgCofOlAB3r6fdYjsoRueeUGdg9u3M3EeADXAg
ccRYB0mUqU8Yg2GoJH+B8Ggl7L6GZRMZ0RLBmMq5mQeaaEybnPY9y5uTG4hyUFi0JnAiuGE4/reT
70qvuT7JFqrP60dkI+1uLXilFxrC2zPLgGamt2s6j6Fv2FyOg+OlXFG2iJV8KEUIskYMBi0/OVJt
rV5TY6+gt2YyFkb22eHfxC0fmm9xhKy5uOIIB4OmGvwTy3HNYJ9vP4gyoZjX8yZdCPqxtoPdNnWi
VW1+BMuFoe7S1Oh2sV2gG56F0yK/erffV9tAnbLfh74ccNiGNDL0Q7KBRr+wznTGOVxttcJRUYfW
6nXNB7J+XMdea4+62fWOvpOM+gjextwiE+tXccFyDY9XptBghzxIZKm8KOSAhVX/KVp9bcROZsoK
Rp2Lpq2cC4uZSGIJpbxE2KeLeMqwVKvyFpjIuCOcQo99w314pXNAaWiSIkmwFJq8YEB/ZFOUiX88
c/bxGJpIKJ5ZeOdfuodbtbgVQlmHAoiUfqkg5PW8/+s4a80k3XtoReY7I1sW7tZBZzJgu3sPPWDB
Mtw/YaYnevs+d7uduMqeECQ/Y5SwsVpFDqY1YJA86031m2V/9InkKK48RRBhAIUv4xMtIFK/vkhb
b4eu0XOPruKju1sBZDCtVrw52ejQXgWgeHp8DjMhG/ZI1jRdg6OWwVZ9+wFTFMhCVfk+kvST03WG
vJyW/ftlNNJlsV+8s2q+M4/IG3k00UhQik3Rd7qPGyj3otoAzRJnl6vS1M1wF7xfjOG1MgWG8c5E
jDqng1FTFWWMrcdab1cZlRdtyItcIk1eZCSXZIKPBjSwIAd53+C0TygAs852BqCHSwC3OsC/gCoh
Mr4VGtSpH9dRLx0R1vAW8FGoNpeWv9999kZht7aKW/Hl8/F5znRY3gqlYmMlD30e/KQSHAaUGvPA
MIfxr295zva8BpnU93extPpuWWLy0mqFsUvPSmboF+P59fF3zJ3zzeIp29MWfLdoSnyHRAhMi1Vq
Rc/Bs//kGeM5t5U36WtxfCzy3mvdrpwyJQG8XmNcttIRM5Q+LhhN71WBwwoRiaJQ9nqzLMpcglio
00KGEEvffyh/D1MKfhKknp8fr+U+bLlZCw0dCOtcHSqhk46aG+4PT+Jq8f1YAEs5afD0GF1Un9Mh
YdpzHw2eT6IFgCzgsZK1GVb9OQUNRc9wNjOAYCwLY9pVQdMFTqWZNZIxKxZTOmL30PkISC4ZlL09
GgvS+7I+YHCRa8rmC7cGfUKOAYiix1j07LZeyacsciGBvj6TB2IcGeHrI+35pQlC6GzrJebTG2kZ
3J1ewlVoI9fEONMZ/obb1VOmmQVtHsUJVt+do09lBcscloNxgM+1n942hbdD33HIKt7Nub6bPacM
EQ8a/DHZc9JPZTl7eXn0lAWg0OAUJlztq5/xi+w4mB+Zud9Za7nab8okxbFW8hZsCKSIGSCB/pq+
eMb0bNvZ06e0ITQ4pv6/qSLe7jNlo5Koduqk4pRr28mtI5wfCGUN+11l6fNMeQ+SVI6XEMgg10V3
jCl6FOeBxuNEYT5f/NpzMY4DfbVg8VxG1miwavYzhFO3AslL8ipcKKJAbfgJAkE7ArpADzp0AEmS
YoHPHbns3M1NPOWYOdJZ13q1TiogLFDkA1YVYlGV3V4cXvLSnbD5Vo/r5/SDYPhZacS5uOhmZylL
VaesUDGAVkJVDCzyybJ0u+XwVpj64S9q7qCANOzP06naJthl3XuW96qn2akt7RgOf958rpZOGa3Q
hJgRkeFDEtSJt07nDRiZBD8ZbTYbEUMZV4WFejz3H1Qv5q/QK9GU5ZaxkvFyAtGl/QoUCGDChVuN
iEc58PWw/MRMauBWtSirETAIqLhcOCx0Mrscrol7eV/VwOs8k/Q+I/xnrY3mspFDMDr5/gRF3iIg
14wOqWJgxgliHD3pDM87g6K8WRvNZaNVGLohVvBD2rZcgUfAMFzg1dEuQVhTczuyVMZNM1PLu5VI
BZxFmCRR0kCijEzoh+Mm3vLxXcbyPTSjTT01mZb2kHCxHHkZGPyODLTFAwHBCCuTM391/VNFjXIA
kShXopzjuDpLW9WGYFrH3yv7CeMGF266zJyFtbBYPKXz8cKVWMoLhHoWC3wCsYSBmTB/IURxPM0y
jD/GprfwOMKUQ+d7yYJ7s6yeprVJRVVLxwKCX89ksoDj8DD64rQAN/mfjY132OplYeVmasYmS1fv
k4G3mkNZfdykdS/1EA266SfF5AmtKfz7BngfG3RnL0ifPGusKfHEi92FtVcbTV3U2ajFSNRBKEdA
+zjbIyiMPRd0LDsB8ACG6rKWSLmaOExSXWrhatZrpTdBhrQkJRUm0c3c2/b6EqGJbhq50pJQE6Rj
+B6+CN8KigGLd8xPYBLq/uJ4HuwfzWsz6JhxyyUi9CXcyPtkh+69bftabXjrywPtWWMcDriyNjsB
zZ47xUCEvbFV9903qoj0lidf/7cdpult4qDnp5bYq2DzIJ8ywLIDzmTRDG3p8FjUTI39Rl9pUpsG
M8kUMDQTTw52AO7T8QbDMCIT6noCdSPU9YdlIvcFmFuRlDfqAFxIuVzGM+LipHu52XEeCnNLMEzp
Vr8GGTwq0vr7YlNnxuPF/kJ+Hp0z5ZDiOJCrtMFiE0wwVw3ObBbWwTmKVuuWvgGgGgB4JNkNuBfs
aG2tX5Yv5vv7G6KFyXzHRBeWKRGBjz6ICk9CqazCC4dbQMH0qq8FHhMe73YY2LD8aY3vx6tnBWV0
tlnjLnU41tj3BFSnrY0UlQO2FS9y+cwQ/ryThhh1g/wCRux+Im0IR/n4A1iLpbyUEiZtPsYSLtWv
PwlzviPP2ErKK9ViIfaY6iEdY5itAQYg0KbZjxfAiN8xn/02fh+mJsJ8DXg+OVg7mNIwgfU/NIGP
XqAmsjD61sW7qDlg9nWpLzkjPzFMh+zQnbronKpwqLqBepzswdX7gfPbIIp1Hcaab+Qv6Q94SRgS
5iO7KxHUE2XR+WooTlASzlRMznaf3t54kO2ROY8WM2idfdBfCaPUvwrj2uczTUJ7zJlQhZAe38MJ
E7OZdLusnaOuZW5oAqUesax1lFvTWrImzbKYcRZrPZSG55gbmIa8SgKeM2DfA6aofQ02Wogj66df
6iB8eNXMxzo5H0jqKp7piohxZ781pmudiHU4UymUAZ+30j1MGa70p18jDF9+M+txJO69V8D/L4zG
0Fdytyj6JJYRF1tbK9WQbtIME/29TEmzl8S/ZdFw+lIDK2EQRPIvWglA2OLM5LqafzNdySCrvdq6
sdIlEOz7v+/ijw6za1zdJezzCyt1XxnHxNo5yq6KqeG10Ycsfbm1RFToHcEb7Ox917La6cTZaPBq
WdT9ioptXnLCgrx5rS0pR3zst6198azadI4HzCzTMfR7g+kW7WaHTt/Vzw9YlJiQ3/k31NVnUJft
oPth4FdQTIxfJp12vue0nrBm4Tlm+NgQTlzJoZxIEkltG/sBDGDdWSVcMRKT6GTO10gyoCAB6szc
fH62WGQkMz0Lt3Ipl8L3XeqLI9b3et6eVafdTs+7E1Efkxnfz3kvUoVXNIWTBIFu1+7arhT9PpWP
9QolsMJQRjzwF6+RJ50RKiBc+mYNUSS3JW3oIgaKKQJKLiKnU4cn54FfqByRaFx4A/P9Pvm/HCMc
m71Or4VQJ9e1YbrQukL+HS/9UX8mO/BRr7Of7TkCyACpBGvc/AcEfnOmeC2WOjhJKhT/MhGx28YK
I9K6CJJX2z82Rm25oLOwMXIJKsOIv2Zf4ddyqdtBKtpp0Y8ZcWmqAXoeQvcAVqyNfQIzD/NunYu2
/km7i1WaWu58QSCrPAPLJb4lm1V3Aq0RS9BsduZaEBWUdFkihy0RRGbogJrQQWYTtIEY5mEA7iOz
SRLID/7Puglsyq3bjiWtkVqyj5h/khKUmvnzzW5vnbXv63VRHrvSL11a450CMZV11lwVhUcViIjL
OjwEsWFZrJ38bVp5tDDKcU9x0MqiAInImp63MpKG58WSK41Jt5Q/prV8JSR44wp/u8/oFDqdVvZk
vuUpQGUm+uZZ3zN7P17vAOUERLEculHE9yD/72R24Q4HDOUTe4N1Oc6dqIQGOZnk4lHqpU60AtFM
O2Q9BC1yY6ufBfDUOQEytS8sG5yL0K4lUYcqdQtNj1tIml4Qcy5SE6ODnQ4OANAmeDmSvzSgTIzL
f85/X0ulDlYXxkwdykE+xroxJlbmcg0yJhPm4j0Tmg0BSb9vVuab/CatTJJCpuABycsLdDdR16L/
pRplGVy9PHgcCmCHDN4IHVm3LsuysnwDI0sxisRsl5kPIrLRfbzoWe9+/QHUVsfVsFgMKT4gr63y
FRUr7l03N5sWeT/ckobqvpkcgD7h8xSz9nvulFUCF8PKeZWnRw5weg65U6giCQfKjP32tTgEz2Fq
nE79W4gyC0OrZuhUdET1/+RR55tlAGW2KuSt4wsiu5A3FasDI3NhXt6AU0Pub3Q2q97QNzJ4wQo7
dEfgt5fi/wKejjGgoiBJGAulCyr9xA96LiHUOOoxBfiYk4xQfe4dedWQvPK47L+en6XJIEOpGGc9
o+A3cqmrLavU0AdEXcVDDqyP6Hw9Y1Axf/yaoHAHyZOOf3Lw6q2mj1WzXS68Hww3f/wFM8i125VT
z38MSAZ5joAvCJbyG3qJvtCY8vx6llbndb36DpxxyTj0uZcygXyqMsAheJL/Zr+vXw8XNMdmQK0c
++QpOgoWktnjOnPIS/m5Xoeu/P54ib8Nt5RF3wikljimeRSk3QJaBqwgn2H0036woiXX2YtT5n2u
Xvzdy8o2wtff3DpqmKhgNqCDTAAOffwpc3e+JEDldQUNFgJqh7dX8DgpfK9l5eK44KwKF6ETfy94
W15PuJsc09D2Jr/ljicOJeJnJgZpJrK5EU5Z25QudLyGIVwUzFgw/x72JM9+sYeFDXA/6HuXjNWS
6+dm47FMRRQ1HtheHkhnKu2jtRq34KrBPwaa6WyL3eVFsmNHVY0Uye+dbXY2KsZmtmfs8n1ampJL
7XJ10WI5FCC35r3mrVpjxCo4N2tTXOJNZR23HLLDqWO4teMec8txAzdGUBCH3ktq6wrAQbmbmuLT
4924f9f9fhWmz2Ej0DJPJxy0rvHzUBKBeVP/iGv9WTZXJ1br132u8lbIXaKhAO2RxkEI3q7ZEh5F
Nc7ri9WFtvKUuEDGak+qb8ujwaFx2oF7Q/b4B412wsS6S+60jXwJUI6Cwssij/9zq+p6OXapkCtY
ruijkrT/2pMZ6HFt5T7gsKtwYJz6fUKHEkiZOVfKVZh1sn8cqmXTAFjXfbdbdTvZ1W6XHScbAzjx
aBeWDLn3l9itXJomOO8uuY8d94/r5Gd9TnaFgUEJuZF8+M5bEhFgBMpXJD7Sn54xEeKF5cFnrezf
RquUtmtpkWLmoOYfC9ngaqPhjMZePGdPuDLgRR4r8T3ymixWkVSJB28tr9IVwjZo9YaTwsVxLbn+
c/yUb3x7NGIbxXJTWoHhEJgi8PkG7gSM8HvWkcIPgNcvP4+/4/4Sob6DeovyQL8XBb/w0XDlJqVR
qLawMRMrsiLnJ7YbDFBes2aM3LdtUDIpjdbCBQaMaMHiaKUFyLCGjZP+OTpRggF1W6P/kETjU3GW
wno1vj0vl6mtfn6O1ucJIQQrbCCqTDtWVZYAJRN5EqxRnlwPyqD2x3qBDnTnNcDrfzp2+/Cc7SQz
WWluv+15Y5XaNYJVaamvmo8Ys1dWJW9YLAg6T0RRn6KD5QeBGvkWgExvzfyi9Q2YzGF1ZKjmDn7N
HsCZi9RtiDwqK3SYWbeOxArPY4CniNVTwpoobqtSjRckjZod2o8uQf5B2cs/n4KV2t1piYyVymxL
un/P6WBK/yeWRm10iVo0VZYskICwEqxRio1N6SgOIgcWi/qcgemCDOZ3Ef8QcGne7mcy9HoRF5DV
keLac7d0xGV/Sj6OxK4MVFPB7m+/SG/FHulW1DW/oF79ujVZmKv7RzVZ9NWHUDqWXEZumBJ8yOsa
Y+ku347z8bFdr9fLC0gq6n0O1VPM/fj3WJdGe7KzI0/eCeU77pScnbsgtnWnZvA8eMejiIMek9tt
wQQRKWzbHranGv42B4w5MoPY6h0BLFbfBWHBZZH6ze6ALuqShpqRLuv0oyCsW1/mfCU8LWIz3JdG
fBZMbRWaqeWA1M1McYfaKPjmxtNestJlYtmXwypxPtXPperJVuPoyz5gxpD35X0dzTUiadbi8Ezl
aQ3x8yrmOjHJT62L2T/ak/+O4oVk9Zi81XrpiQsYN/n91hN5EqwOiHlFphE3Q5bzaqDn+Qkd7AGm
dfz0X/8B1u6uboFVibqmgjAMuVNAZW8PuIjIjIcyLE4X79wIBhevlePC5dbViPcf4/IQ75RJQ65E
AkRdwSv/ruMvjrM+46OhPAVkBg/63QKEpShu9Ua39WtTf2qXF8l6LPS+K0y/FUpd0+rQcygwQOh2
OAqnL+crfkknK13z7mSuGlTPHdtUXfRevMieGXdLhniSE741ICDx0WWnyuhPFnh6WkjU1KJSaVJ1
Elaxt12c962blUbamEiqWJOdhoYSGZwx/b2AExxlFjt3KxcTURnR0i/FAv0dCipuUGBA0/nfaOrq
9Vd2ixAtRVp1Evf9j/qn2JW7xgsdHrDc4JhtHEzahFcxJyfZBYa6ld14B4pmXKKn1Hgz0QEJzjMO
JIeAmnDmK8jCT0vZFZxoHzPyMPcvYx1jVa6+lLpsyssgilWAL+X3lVMjyiEU1ROA05oVOr7nO/xO
2qcgK29ZZzWjn9eS6Rpenyh+iSxFddKXghkF5oArAAmCM4bsCUbkIJK0RK9Y56b87pv1qrCLteiR
9+pjnZlxgNgBUM3C/4mqAvT6rU0qU16FohbXJ261Xezj4+Rwn3sAxxUzWzak5gzf1xCEmPnWAsid
eTBYIzVzs7E/L0bp/KTeEmwTMrBOgcNE587tkkaSNnhiqNBr6uuKvC9AJVs3J/C5esf4RQ6M+l11
XzQ89/aqJRwe78Y9Kg/6oENtRQWWzIm/ebsrzU34cJBTtW1OIzTzCR2xkiXkZrkdY0M/XT5+tN2z
DLcfObx5kr1srdmx3Rr1UvYEBsf3fYqdfIouaEhScjqPuVa3ByPzGXj66qo+jWZ+bBUDw5QKc3Jb
azwnx9ELbd0qGDHnfRWGkkmO42r5VRsXIJ39lakDAXTZtChbiBZuBBspO9LjsxEJ6bKdg5P+8db/
vlopp4GmUonnFV6XBV6iov3WH7QImMj61K9GU7Lbv6XBycbFapel3VjpU7AWvwYjNXiTczozwj9F
s/c6m/MGlKWGXfLCSqbMfhJiEeRIMWFb0Ogxn4tKkRaiXLenykq9weIt6W+IPoMJBY8KCXhb8yIz
87R94vWgXjmg0Q8QZlPcI5SwpSWmfhiMJ9FM5Ig0C+40DkAWdDvTnlXvfU0vi6I98blRuuWJ/+Iw
dMHWzdpp4DVV82LkKGVJHFAVlrxZI5upOpK57pBtHYxynbK09D5axweJOlK8uGMVtJjfaszAD5XW
dVV7WmeTMQED6HV7jKA8jPsR5a0pwEWTGd3Guqz4bcV6qBITuFYZHf3syLTxaEBDxIh/uRUedbym
tlLQn4Leas6jzcW26BZ/6xzA5y3y6OMmAI5FM3tryTPz6HQwg3tWQpoHQSPp71fpB8M0FNJ0Scvu
WMTeeYI2NF/+Hr1n/aZ4eWwad5BdIgphoIwTRy6Vo3GIrdLy3RRVHXp7FLfaaK620lb9q7YKlryV
WwtbtSP0YZceb+pu4V12rRcuBUy90VkBzt2Oo9JOcvnoDBFEOErqvpTRTZlE+OPjsNdfisqoV4NX
m6UpHf2NtjCqwOhW2Wbz3nvjOlxFPMNJ3PlnoApwa6oanghoTFFosHZbjHky+CoHEBHKNgYIYQmC
Y4/5hh2A05u31ppgAi8hMjHMkeh3Kcdf4ZqM5l6el4A1IOHXlXds4yzqGzXnj1tIBSZLcs8CKp+8
4WBoFPo2XDcBstg78kZiTwYwJCfRxn8/SaZ3NH6YNcg7//TfHwTdQFkQ+CZ6IGKn+nFaKj6HoXeA
4hbm8WP7AT63xJzM1und0kp3lbtevrzsduAMTd4eq+VdWoCIJ621nMZJPJwAFc6PQ1OoWoX90Coj
PE/ryB120pJH3fUFnMMM1aNTjRCmgroCzwfciAhtqUgAAW+SLuQacLgznkIApP59vBrakdG/T2n2
pARlLkYNANXfGugpkF/xurUmu4y4j9xiNy7rdhl07lZvxTLuRizjg1+H1mi1jENhbBMdVmbqGJTl
Ar/PW76lb/n3x7t0R1BEbdNvbvrKBhp5xJStDr9PoDYq/u530qrzjDAyC4Ys+jVDi6KCEV3sL+pF
hyh/+xXZ8jZmXB+sraKurkvky+JIfl/4CR1NNwRW5wFLAPnzq72KxqRtZaJShANcBZe0hqmvVrtB
rpTMJMNfr4zTYSjxL/rtSuLkh3nPqVhSbdfowgYZHYah46/A+IOXlT06w44924RY3iOVpgK3eFLF
KsuwTHSyKObic6kdvhnrIkdNiYCPwX2LGENUJJoqIlkodTKQ5tYtt81feLNYdSCnjdHkve4ZMfCM
gd6IorQijqJBlXKgzvP3ZK3aIEQU1izMGksGpRh6p2oYNwMZXAn6LSPctawNuwtOQDyB0qtKch8i
HjKU7YSpyjWLlCeqh/ekideSC7TfaLDkzMQDN3Ko3UJbiCAtFADLA7yXpE8v8EQ3eaoMf8fKzJNf
ulOBqxVRe7ZILn6VR1gRoPk+4xE8ex5Xv01d7NE0yZihjt/OagOZkn7DpKJg7RNlI1IhV5ea9Dse
s8E6oGVFckQ0ZOcH1nt+xgPcHAh1TSp5zldTCEHr4OB8JaaIwV6MIGzG3m9EkE+4cjKBjKxavADQ
X1ltg7VvdXbvcYxrcsb3X8v4DcWuZMTAzCkYQSsdo0Prpq+6xaLNmBWAuAmlWgROKl3QU+NA8Dkw
dx1Fg7cCpMEeeyzWzxN9uPp+NDBeCinDz9c/8VPhTiNIoB5LmIu+NO5qBVT0pfm80PhwACRbTjho
D4fB+LvSXcKt91gUazGUM1HHIu8GsN0cLXl0+tYsjo9/fy6oAEpE1iUJuQ6gCYg3u9qtNMnCDvN4
obSEEi4y/taWwOy7nrmNb4RQR9LkY9mlPYSE1sXWN//HJVCnwamlXI4tfr3Aw0QwHZRIZXSssqLg
u8IAgqKbVVBnEcRRl9Q5oPJAO74+v+ae7PBLzNJjTYOZ9SNXR0I59n4SezgtrIfELhkot44X12Ls
2azbvZJBuXScB1dEMdby+qpCBmciXgH/UwMmvM3zfzCNc9ZxXckjen6lZroSNeBWxJqipbdVD4CF
omFyfd5Zm9PP46WxJFHuvpguVR8l6EUSnlNH8jYTMDCs3Chr98g3XK1GCpMi1hqsJvZqI9qsWK2I
TKuk/PxYTS1obnA823Wwy73jEX2eUmE8P96qeUXTAVgBVgrMjJSUKdHyqpFlwhyS+0bxtw2tU8FC
Kc0JAVxABhsUKmpoErjdq65o1Vgr0I4wmpo72jxeRgGAlhUjjphzlNdiaKO5tCOcAJpLNDda+o7u
BvvHmzWnV9cCKIvx60BdNBMEIEf6U56E8594NbLMci5WuRZCmYlf9M04cBDCpUb8VBvic+Epe34V
WPWSRarH2jHKUOISdXdlgCzB5Tf+svBY4fy8AFCYqMhTImtKeX3U4IH1HdAqNWHIRGRIXjwhJnp8
Kndpc+KUQfOJ6ileKKjqU6tolC5OKl8ks+jOolW95WvZHMwLZqi9PotwMe3/5qEHalHA7kQkopD5
pBRh4oKxKTCc6Qi+9q0RrIrBHVbdzlxyGaEg/F44rTnsWad11070u9ArsZRqjIUf+4tYA8nu2ZI5
I37BAMELEEnWzzMwOT8/KWgDUrNeaiiKyMChsKLb+0wo2emrD6B2Gsx6YacW+ADs9OTgCnx9bawE
lOfG09PhwO9efkI7tH9YeNa7TvDfhZM8N0rKpFZGWXbe+X3GXWJyHUJynJnZSQGI9AKs8mpn2jyO
2z/GOxkt+K3BXPXca+43y/7/pFOnLXdCFDcCpL9iFsB57fCJ6XsgwXTfVyiavpSkhzJ3WeWP2Vjj
Wix12mhB4hulhlgfEBXtO1+BvYQ0wz22njnffC2FOtIhukhcUEEKp1h7guLEJNvAA6XnYzF3AB/6
CKn7Uq2bdpF2kFNjzjEGEG37Q7uVUwt1kedvhg/9LVbRr9XrRVG3WtIkzUJOIUzCZAAkyVJDXPpP
+uELAJuP3o7ffAvhOkEmDFhxt86Up4InoOSLGV3QD9tgsG7+F7DNwHr5WZ0+T8gfMy5emVx6d98I
6lgMjUM+XabpCjHEQpETrf/vEO/8S1GsIk2luQTDOSzJUYCYWXoaedQ+Mewqs40/fxKg90HTUy0v
doNiXG3Ftgb1Xy2/Ae3ujQCssz8X9+fnm+nz5p0PiiAiGG8lGTf57SUuCkFajBmSQLUtPF82A/oK
j4UbOuFb5Tm1WxuB5//JXdFcRXtg4qzCAuraY2gRMbW7Tbv6CEqL4iErkinFR4j7dCMC2pC+ZNvk
pG9LSAuccF0+LVgy5y5kkRc5REfouQVo7Hbhl14rNK4r0R57rs3cm7xeMsbKWl16m6ETd3gIYiTX
oiiTF/qFqGRqIR1RTZs8+S33QpMvXf3jRwVbKEImH7lLzQlAFf14Y+cim2vB1OF2GuCt4nQBfd0m
smEX6AuJVyxXMyMEWAJRAC4bBSTo0e1G5oM0xl3Tcce1Ltu16//xcX3uGUwOM45GlkiUiRNDDwCw
BLdSwkgrxSmXB1DMCgY/WVlnG3plyF68HQ1Jc14f79zM3XQrj76blFyNeFkajpKbNi/yZHXLcXRg
hIQyDZj/5fiFv5cR2jxG9JekrsXKzd1hFXT8vooSjCYBQYeMCqWhfqMobRuqAD2FJmf6Lvmr8kSH
/G9oDpUzCG64YjjZmfsJwC4RARdq4SSTQ6UN/EFQQRLV9scmdbaKgsZtPTS1sz2dXuolQxhR/Fu7
R88QVAZYDEJJTUNgFT7ns6KV+qOO2VO+66gj4xokp/RAwO9r7Oo5Vy4uvVSPELCWjY519917LXy9
SJ6+GnJGHH0+9ZBf4lHz+yM3LrVodLp6XZjDpTLa96B1q3bfrjXwdQBeMWIMW/7JJPO+t7zbD6D8
SnPh4yqVw+EIHIXTHdsEWZ7Ebt3abJ72siM6H5hsaJEJt6O169JlYw4uacxSChb96F0LAXQVYZQk
Kb80IUig3Zpn4I9ZO6oJdBWokcZMa8Svo7EAxKM6x7GrxLFRS4fy3NSNIU6mP+309tCYrf/OsNvZ
E7/6EOppUiZFMWVRMRzlfYd6MvafP9QAXaGdgXczJIdTnMhBjc0uAAdNv5mSA185zWTWSWs1pTMh
vt6HfGACtvn402bVBRatSqSLiVcoc67jGPAoFEKOYleg3bz8Hpt1mH0+FkI8+p3Cy4jmYbkEeUqp
hCY2o8zHOId84BdGkUem5nORpaA3rfCbjR6zmkdm9xsQFQ1QMoD4OfLnVxaWD0nXZ208YERoHq/E
eko+xzDOGe5/du+upFB7N+iin6p8ib1LWmnj91Kwvohh6BRyo7883kHpPoKDKquyqHOICoBbo2Rp
LZdXUYMtVDqrczAGfSW4/8XZde04jizZLyJAb14zScqXpCqxTL8Q5Zpk0nvz9XtYwN4pUVxx5wKD
7sY8KJgu7IkT4opfuQ5nYwT6K26L3X2abMNvgW3sj+nK27+Em942/tS2t8ms2hZWrZ389d8VjZb1
Bn821lNgj+Rv9791Jpt0/a2T45bkTpLVDBqAiT5JwdEgqKRzD152DkWR6Pna9R6rwxKF101D1s9r
/7VFE7/CzZkUqGAmunDZIeD/pO5TI2305KiAsT8+ZQK0zP2Fzp7/L4ETHyMNdQHEbFF30ZqgR1ze
FVZaN8VG1QNlwWT8PJGbJ6QBug4uChXvdLK4Qkyq2AuK7pJa7bayxVVyEkzuU30aTzf5m+5VO1mV
6/sLnH23v4ROFthwnYp23wT6k2vdHXOlgGZFKu+L0leIn0oeCUM0jd8XOmfrcdX/WeokoIrTpNQT
H0sV29Tq1kqF+Q/dsVi3qV0kCOMs0SVNa3HxktaYP8//CJ4WioS6UxRXgpbmleooYkpLn1o61y4o
w//jefwjZmoMgG2J6irrLrpx6tNTaOi04beBS0Tty3trEp9owhO35BiI48/e3CAMp1HRsQjkvzF5
lbErhkLtQWzAr73YoFolkypYiXlgQhlvlG6glWvXPJyExDOBHzZl4VQmb0b5nmsb7t3j/ordTk45
qspL3vqcVwn86z8fN7neQsE1SSjhKcWu5bFVWZ8rdtFls283saXVVA/t1FTCHat1UmGOjfGvoQBQ
Wb/kT246FxhJW3E4+izx0IMUp/tQs6qsoFq2xNA27vPtOQDmC1QbCp8/mv6XbeKkpGnkAlbDlV/F
fq3WbyoXEX91/xX9H8f9j5iJCXRVLwFDWwklzNmy/IJ+GwQkT1V8LBVMKmCmApcH6PNONyPcNQUX
QpcB/Yb/EWtrPj12HAYVBTshbKgYCAtvfGkPJtYs4ORcF5uquzSIIuTQp4lrK1x6rrulhNq84sQ0
l//d7sm178Df0wh8DasQpjYL9qHxkOfsLTNOBlsnXrYb+DdpeIz5LavWbl2bjCu3nL7PDe6/WLQM
2m4FoEJe1aYjJAPdrzol7aFetLx7l4NmlCN3Zpepwr6JY0zSu38Hxks7vWm/BY4+xa+bVlaGzPwc
0an3UKonia9IiNnlgR2k21iMFoTN2QqAZNHDhKhbuOnl0zEkUuxSFy/43Us/Sn/Dtzqpc23Vftxf
1ZwghJ9jcA9wtCZPDtTllFYXs7a/dHluIo1AKq52UIRbD2lw1OUlbX2bkMU8Ih0TN1CAlwFFnWiG
Powq2W2k/jKk2iqsnbaL7XhoqF5vJWNnZMJWCv4aSWndX+WcLfotdmIEPaGSwCek9ZdAPGvlNshf
w9C+L2LuevwSMR3UOigdqv2c2l+a8rVtjkUB2LtvB5FM9PBShEvWde7cACEVgB4Y6yfK5M1zgZuD
m5vrL5UPGHGIsE87i/Vab+u1XyxVtm6FqUAtw1cW4CyL2hS7iDafjvk+j0QJMiGF3Yjv0p9UJFq4
YDduFdm1nOkT08F0GHiQw6EtV/szaK9ZSvvH+wd1G81cC5mo8qqJlKhnInx/WcypKLv8lkt7fuE6
zACuIQaTzngNmNuRYeNaXRih0PMNkxCkdihy6B/wfjogyztr4EyvJNzQbNJXMfji+udY2Wn9V48M
QuZzpuKhO0hma7/69INv2R2b/BI9W4vyRkxND5amrVuaL23L7f29/t7J3qdtEChaO0DjpKd+OFfr
0mxUkoqm6v3rjOW1pMkBxJ7Slm0OSYW28fVNqORW6L2gBEl5xtuJuoAwmUnzQR4MBNL1Gm7wtDsW
i+L8sDOwsjA6SI2/LjOraJ46CX0dbf2U8KtEt9uSJy2oVw3068s89TwkWtxVxW/qhgrJO0vefakl
MdqV/IXS9K1uQs8u0oDo4cHEJePHgf9lV9pG19WuFPtL3QuupRc5WHwyNNU2Ifu+f/NnioCjtsBY
uLFLCC3iEzUopYJeaqACvMgFTHRHhc72UkvrnwzlcVCtLD82qk9C7qnwFIqJOUp6zrgzGk7V4C9T
dsxnn7H+pYlnOXlT61dVolzt2Wm1cEFm1MDvz5w2iHgCRmz3rixeGjkUbUEdrErLg62h6OHJ76vA
vL8tP5jOa8sO+wcgPjoueRil6SSAAlYpDjUZpHboieBAyAbql4+PD5l+nPYvLy9vb28PD+9bZ5yQ
h1pNRL/uy585FshHHkcY3wWU+rgfv25A5qtqawiDcvH3MUBD6qqzFbuk8cFbBatqJ4FyXXqMV8Na
3QhWelQtfoWiQrRlTr2+/ykzUb+OCWxjyR8qiwcA9vpTAsPT1ciIVHAIZKC5qnLL9azE4t7K9WLu
+9YX0CW0rCEGF9EGBKDBtSzBZ1pQ1Jp64bf+Gya2rlESf8AYqHWxkFmYgRlAEtrR0AuoyejanBjL
npeYhLFvKjBm6J6twSb1ioLpt4zJW5j1BTqGRUD5TB0TIiVsIB40/Ldp14VWa22WAYsJ/tBDcboc
MdkI1La0p0ZAPuzN2KJPLjaBWnksT+v1mq63lrUiDIvHyJ0FuzoTEF5/zeTh+0ObcHyaqReNBFba
mKUDlobgwtaU5uCdj5BN2i62CN8qtiuhU3AibrRgdB22AAHnM/3Tf+SRJb1I++EhQeX2uQLC+sl7
un+BZzJ710In6QA+YAjB/Rz7DirhP4ejfTyCxOjoU26cKvcxbjqQcrpE0k3xYGLfn0Cy9C6imrU+
K6ea/OuBb4YwfhCabxClGBhrOLl7RRKpXt+VKpox6seDXeyjwN6/iLZhrQYgjIVvIAPCv/1WyxZC
iPFMp1rtt+CJVvGBRRI4EYIHwRRpejCeimaVh4j/7Up6vb/tM1kmrBI0sqDFACsgPw0jOqPO04Cv
8MJitGs0htMOxFVPnXdwX7SAskd/F/bP94XeeqWomoGza4Rc4b9pS6fWMa4NOk+/ZOPsS8vJVkuw
nbl3cyVidJp+aeYkMLqkdV0NIzDkrYG3w+zA4mhDXl48Kq9BH7NgixYlTl7qwIe1FHmgY+tAetpS
TEl9KHahIzyKZmrjgq6Tw1ID8Y/6m9wU2QAuALVAJFFQE7xepSrkPSACJVYJIGmz86lh5fTDN31z
5PHISGynYB54RNvsNl+VhxbTnsY9iFce4e1HDPFbMxO0RsqqADMCA/kkA5Jn/Poa/8pWaHvGNLeX
3vRou1M20YHbVGh5d6m/yS0Qq3GLPAqzN+PXgiZXX42LOOC0QhtnQXhnJz0uAbtv2I7wqkeGPqAv
QZCO3u+Jt6yhqlmBmVC7VKZMpZ174h4zGxyNaCkd1uEf3xzW3rZcCS+lXRB9lwLf4JNqVa1CHKL7
KGIfeFAjuA/tsl0dZU+OcwSDo80S+bCRqvL6OJneBIkeBToQ+j16mf4UG80e9qJFPIzCpe7L/Vc4
kxrDVvwSN3kjEBdHQ8L0S201+xJVa1uzkAcihvWeot+frfyRA2tx7NkMjP9a7uSleG7py4WEZaro
6q026UMAWFBDCusl3zSr5sG17i90Rp+OCBqEEIglkMCYuEZDEeglizr94q6YKa2rHQ7W5tf5ggu2
JGZiwCQ9F5A1hRi4getu450N8O9lVHu7v5qZai6wS7+WM4lPIx1xQt62+uU1QQuwb4dnd2M8egd1
P1IlJESDiURS822xEXL84en1lAzUXUAVYRjIJV5fTxWufBopvX6p9vlWxczDyCws2dRW/VP4qZzu
L3O8fFNhYBpH9kIG5FObNrrzzM1Bqe4bFym3AplAQ6GI5iVkWKTNmfFmR07z/0ia7KdXSX46eMy4
GJgTSRXfo5hJL5lh/aRarUDFBZduVGG3C1NBvSSN9O365PaX4BurhjgxLsmePalPojn8Vzv3HwHT
an+V9kLvjgLUA7cWbO7R2/O2vHDZ5+INRUagAQSTYkCJTPSo6nmG1qi5Abgf/55vxa/iL3tMLPFx
sad07nzgJQCLoukI8qbsvXXsyrVWtRiajVm/j+xTqwiy5BFpfTK8awubN6ucfkub5DiqUG0Cxa0N
pOeIwBMxJykm3YLJYac98CEt/kiMiDFZivBnDN/oCv1nkRNLzmpOd0UBYo1jdWRP8pfwXS8R7M8p
qN8yJsbVSDNNCMLGgEPrN6R9Vx70Y/E3taslhoy5K44h1D8AdFAWTGEHQuCiQzNOwJEZlhiJ0zob
8dSbGAZb7gULUMXIua8rZhJFwCei7g3WMFBBIRa/1kwR3yScXkEgvwUtOwCSw1rZ1bCfPqrCgEeD
eD4GBkACKWtG6137sdQ7NBeoXn3BZG+TqvK6HoyZ4KtIiXcmmuXb0ke5UjcvD6IZY4BV5LBV/q91
CXAQY/EMmBLwtUx7Bnu9iIVBA0uhxg+2K27yQtgOf7mqte9v8O2BGuOgX+ytDgoz1Gyu97dQ87Ks
MxAz8ka2hR/6mQ+eto4T4PwyseMXXOnx1640JJg/DAFZDEQIAm7RxA3qpVAN+CwULxEHJRy2RWKm
rlJYolRL9P7C5Js3gTS8CkUmIdCHFz0tRmGAcM36QVIu3PAg5Fs+2+lskxlEw8hil3tx3a8gWBvs
wANm4j0N3UkBm7XowEujmrTqvnjvvV5r7lMW0cERUMHG39/Fe5quDf2pLSifnwNv13cBqV3b9cy6
NCvMPgGSviitKCb1SxiRqrHUHI55jBqY04U7yVtA6NwYU6wSJhR+Jfj7pRubI9dFFSdjRJn4umvl
ZY/JKBrSiCyrOSsKWL72xcyz8rp3F27OnGSwdQBAiHaRkdrv+ubISicpLliFLmh5EVZiF4JESBKz
Tdlhk0GrEq+0MkzOitEvFfrnjlYZAYBw+wzQNE9BqS1X5B5DVgzwG+AkBMK5LuHDrZI4EuihD7Fv
1+nWA7qbHQZvy/RjYoQ0B1F1S3lh7XN08InyYfS7YbDLgnjqSah9qmZ/RG8d6pbUBJhKwKXP0d8g
P8SVS5F2rqM3L6aNQuqQ6jvxNdkq8pnXh5Gj123tQt9L+Nf9O3zrx//cYHDOYTq9rIDU7HqPVTlQ
4FIgHcd48YT4qQBUM8IQuzzz1llZ9WYBymIzLCRQpijluYpU3gz7/MlT49oUBVeniuGabZz8jccV
yl6a0kqKNfAASLFEckORSYMR5pv7330LABmxdgaQafBnR5T3xJ+UfLFVB0+PHND8RhtDFOIHkVM3
fhTlmBhe06YDZb7kdraR4a3BJc5sJWblwvbdejLA8SqgnEUwOGaSp8qtSaUyY8XgXjIWp6QS0jPD
k5WLlmCCLslxkqFanXzteZHb5zb5AtE6IneMm5bBcjT1BWVXlXK+4D0nTlduCyLvVrAbftVWZuC0
1RZwTMX9lsWFusUtXHsUizULYFsDvnfKYa2GqcSjpdZzWG3oFs+hXNS6PBiP08ZflQHIZvKmLNcD
SPy3os81tuprpGZDZuqS71pGm1dL7uRNbCGjbxsYdTBqizKy6ZM7LDdVEqis9JwilJFpYyXFBE6F
Kpqh2IWU9nYNSKEZVrm+Mjx+oIyViQ3iXLbRe4wHuX8zb5ME+BoDdxK2ByRfGERy/aI8xgdZDfiP
IzzpPo3DQ/+XLzHfj/LpiiHOAi1payWBJblHQbZKzwY0J5VzwsfHKP0U96JE5WwdMytCPyGqY199
s1LYNlUsTdgpkmkYz5rjyVTjlvZxdE+vbSe+HLO7MesB+Q3kOa6/PFaUxkvjFjfq2VWJ7yHelfbx
udYectkgZfWatt/9jg2rWF2iRv8h2rmRjegTFSr8CZbda9m91IqNN2SeI+oPUB6u6T32HKBxxM+2
NTopmnUonyrF5l0TRHHv0Zl/bJ9lq+9Mhe0ECuYRkUgn5RLrZguOBW4krV+CZd86auPR/vrIqUGq
c0Xz89RzOuiVI1euOsmStK13UFA3rI6CJe/il+FV8tbamYPWL0yw7ykLx/RTGJpsFZoG8ApHEOuI
37jeKinBTNda0T2nbEMrPff5c5JbnbdyU6q63xW3b7JVXr8lmIUiyXu//yx4UxVWGnBBnUKEZIUc
A0go2D5HOMJnVtSYMrca+q3CHqLIYu4pBeFGYXHhujaIEFnKWfpChdR9Mh4rtinKEJg3yrhvWT2j
q5rUwqHeDtWbZpDOo16wCZ7CviZ8skWj8sLrUmfu6NXiJ3pf5uJGjgPZc9RDqdo9l5Oyewy8g9GA
5jtgL3lOknUcvrRpDaNNsuAtObF0HSrm4O+9ylaVF7Ez+y/V23jcowxkeLrVwCsFjW2UR9VF51nx
CG1Dks7xRAvNXLlMg/akqbYkE+2PK2+0xonCTZ4cgTL0oe76vQrSwOGQZLsIuNKANNwG0x0yFI7T
56QwM83Kux2YY7Vz9urlCw7vjAVHoUkFQB8uGnIrytTjRaeex3Oq51ShreYU2Pjc24B/szEB1oqI
GKz0ivaHtFoJodWCs4UmZuRtVZ2q/UEuFz5nzixdfc7o1P1KnkeJkXpt6XpOf4hlEmp2GZotiug+
T1L/uQJXpWzJfGjqYrEg+tYdv96IifqqI7EbYpnzHAx+imN0XhYZNUqNKKpdJqRIQKwYJQsyb0N+
+Mbw/qHs0eQyslBfL7f2BkkuCs93Kv6Bg+VhQ3fwPZ2UGfAUCemkzArLnoAWbivAaW50PEe/3xj6
EiX1LUgPXyL94LfFMb82Hegas0zM5VrynVRXWiKiivGg1GK3yhtNoG1fJvtSi/RLKrQnr+KrXWJ4
nZnGfUdUXxBfU7U2aM9HoSnmQvqVce4S1Hv2C9E5CeZskQdZjDa5Gq3ra0Fc+oFTu9K6CJhpaAUF
lL3UVllp+3VjldwmYY3pp4+Me46KvVHYoQa48sd9G31bb0Gxe2xPHrspAN9SJ4pczWSpV9Ga6Kir
EJAm4UWz+wOUVShT0d2IyhoZw7fwiB40577kW4DQKNmAcFhYQBiVia/SAIshloYfOWr+kBh24e00
dZ2GmEDiSOon0w7gVHLRbsE/VKpV6uNoEP41Ey9dlpp+IlD4MwCavragNO8jl+pZsIWohHAVlZQv
X195jb8QAN6klyafLF9fcUGOZA5+V+iIaiw5HdSQzdqyBIonEq24YAmVu9RfcPDHE5gYOdT54Img
cRVJ3Gl2gkuA8Q34InIKQCL2Zbrwbserdu/nJ2YkENsCOHX8vNA/aP1z+6VJ2+yh0elSYn/GX0YW
Av06ACONXGzTrjutiN1Uwph7p4+GrccOcr8VCu3g1vvcyQfZatO3rF83FL6Fycnu5f59mwlQEDsD
/ID5m2NuX5/4VTFmt9au7/pOIYz9lQxDyXsStXYTHUCaT+JixS/1rtzel2uRk8cV9TrnCo3hO4Of
0VCsSSQJaMB6A23YN4ck0/0Vjgu4PklAzkF1KWs82vUwceP6dqLBuEN1WgscyW8j06+HkvApT7lW
C+l9ST9HdSMKkd4PZwVShZO9TPPS6wSNMSdNdr169pqBdjJ6zcRvZHSU96axogQjdcCd2+5V/WhU
9nDoYHbqkiTiLlyq4M64oyNJBxK/UPdg850OVtWqjDGRi5hTcYe2o2km0ph7VM6uzQ0kSzbxUUdJ
siflSXIM9VSgST1Dmq8jWrKwNbd1JWQRQV6H1CyQvsibTN5TxndxkWYVcwr5K8suTXEuuZMUK7T3
LS8gqlttauYonSmhVixvXQPeWbgWa5GIqXX/mOau36gwgL9E7QfG5vpChGnetQLfAiaFoZO0MWqw
9kusAi43HdZMyyMTTsJS/DInFES/YFUeYfKg+r0WqoSlDwLyIHQiX9fXclPym7Z+E6pmBxTSgBCP
GQue8EwGBKCxEQgBIDePpU6eWZ+7AQbeYFcH+VPuN70G7soY8YZckvipgzNeBpZQW/oSLHjuwSkK
RkWgGDpmxyZultjWGUMQzhxNbYaDEB3CMEavS1UMC7prtCvT56YJo0sDFwt/TxYo1S3fa7ofIsHh
E14KoLwWjMycchZ/ixiP9Zez6kI3c7HCQscvBSLomPwKPuT2C8zk3DOfvPUSwXTWMtwztNgvwB3n
bsxv0RNnSPUkA+5QHjp6pmgPWtJxlEUCIEmZhnAXpC00YnG8+vdvA3Oqxt4lUALDHFyvd/B9YeCN
MnSqnqFh9uJKuelLHmVdhvcYL13RWyuLlD9adFD4BU7ohoLCTZvQH1KsEe2qgp2i54BUGPexHYTh
kQsKjtS1FpoefNW1UGdAhjG06mKoTWBWXIHOcX1IrBAYe7su1S+N9dKuDrgA1OmiuHQTRgV1c9lQ
bkKiGx1UaJG/3pkKRAhZPAg4jnhXK0i7olWP6NJDmaKreYvWVL5chUucZLP3D1sEropxDAnSaddS
+VTpJblXQseIS9Pry7WRP3EDjZMLct1SYdeI0Dt9V/Imen55b8kLGp/qdNHooRtrowaPSQLitfiK
d8VsEDMMyEmb4MClOlqo9Sg6Mdl3Qjfgj8mQDitFd2PaZ+3bv76LyF+g7gaEJghKfnz0X29Pkbww
67IqcuogRLftTlLMNrdkjM/I/tyX9EM3NFnnlaiJJuG6xHBDqYwc8YCey82rFtmVa73UrwGVgViJ
bDRhbrOQaiDCj48sJP3aO6qL1ehRzPQzxrEIsJQ/kxsmr69xY2kIgyh2kJ4uzVQUSD+EJNL+vQEE
nPkfMeOp/9rYXE+jmLVh7MQDQ5fyVh5MX9wNmAa1lOuciaOAYf5H1NS5FXPP52sdoqQncTWA4fpF
f8PMEd3kNAw8QQossDuw3DwNTwsnOt7Mm62E14NGbg3EBD9JkV9r9CWONUWQxQ7gZhYS7u+9Ux6Y
/c2OGBjOTB3gktYsT+rOQ+5jB/ux5HzNGCeApf/5gMnTUXo1AIYwiZ2CTzCIWTUiywv7xL6/zpls
Cjb4l5iJX+HJKZD7WRpjoIvqnurWzEkmWnpCMt3mxHV5EYutmqwXpM7YpiupE2Wo6mWhyAYWpx2/
ik/Qx6/q0JRfO4pM8Kag0pZa/cf5vtAZWwGZmMMpAJWP+agTmbwneuAwqGKHCxFRdrn3AaORrNx6
HGjXBNyqbsWOykm6BCidST2P4TgwNQC0IadqTJ4lKjgeCkV15ER17h9Z1WUCTLEn19TLOAFgLCUf
9Kcx9/bs8WFfkS5KC2WfpWmVUrCWx8++x5qvkDPK5gvxXtkjFd3UHCg5DL3w0T6Sgxa7EOSsMHmm
asPBUwbwiARFmakoRrTGJyfBV7a7MAVhpB+DbUeIOv9D6gIvMOuOFeGhKaMuoWmiwiLISpW05v3t
n33KgEqNLNjjjL0p0E1MG0XJszxykEmouMbUSyJ4oEdwz5pB272CgrVOMbsz8luK/l50tt7/gJtZ
LYjepN8fMAkhgBdKWATaE6dn61rhASGtA5XE4bb0iCTRMCfapy7anY15AxlKI7ZfEmXH1aDuqf4W
3Kv/jF2OqkfwocZKQIz4KVcPqLb8F58JqLOCoiMcffA/XWvXFo2vfcaGyBn47+CdX7M958skEAs7
qM2mtdWCNDpBkERzr6aF8sq5DzGQ2A01ioh2cM7DjetaKFOGIi3CTdNtCozFwXwaDRPeLgtfO/eS
ZZTPgfEFWhOR2fXX1kiQc0MnRE7ar3N1V+cYqoa57S0qAwDsSt91G1gVcvsNE0gTvvaY0epuA7HD
xxEVBcx8o0vPRk/VFt1sLz177AFviM0i50i7VHSf0wCIoRDII54fQ7frb+X8Imh7ZkQOqvqN6dVq
ZuZx7xIDW26hnKqSKIrTdVFwS2RCMyHNiBQETmVsyAHdzbXkqEjdPFRl7JLKe+uyk0COJvXDgxLn
2YJxnvMBUHjUUC8Gaz1M57WoTMs9pRgCKHRJkEH1VPcWM9JnlHm2fJgvlUtm7QecWhGIPqSAQE5z
LY6DfxnU4HFx+BhtToJhs5pUJXWri9qDF9EKXsLB7P0ls3UDu8Nb/i12Yh1d3Q9cltexk6tEzU+a
cqj5nW7jgXLhLutW/RKB+C2Ka5Q42g4Ax1SAwCdH2Cl5Kfj+EDt9gxwEkEXELT9EgNVLUosvKIbo
Jx/eELO43mxKqtk8LClA/QbbiMNfod+68kKsNeNc44tQLVc1QGdQob7eej4XuKDmOPhGvtFs2x5Q
BaFSnkSuVA6gXvV3Qpp7lOfigNZA7C6El3PpAUyEBcuNinQVEhOTwkSouX6oiBiJyZU5Udmr1qO6
J685bStJq6SrVpF3LvTSCqolRT4ubOqbQShIo8YJTJh0fr1wWYiBImoguVVIl59LPjGNASABZoVN
TAs+paX60lR79PITL7YVFeMlx1gws9BmPwgo5Pl2ZBzz5KELnvXI5F2q/WsCCUzHwHUZszWIvpBg
uP5Grq8UJsRC4lRuRDlp45UNODEOxhK+ZqY+BEGIuI0xPakCJHItKM9rVc9CKXGiffHEbTAmlo6U
nSBfffwsiFjS+wp/Lid4JW9y69ohaSpMKEwcMHb6tvx3bNp4/B4eTuFeJS8ZkahTsv+H9Z558Vdy
J4YGcxRKfWBi4jSfiANCeZf474m2UtIMlBnBSi504ioHcHTx3VPJ7Vx8TmZGodWhdajepZmVLs1a
m3l/V180auJfIQI3yKqLsDNxUCQfuwQw8Z2Pces7IvjfZbdIFjIrD1A1XsHMrXHq1rW8vo8Crcwg
r+/QPrkeGUE34Nt86nDmQNZTntAM08cZsZqc0nVLzK9455bk+f4NuOX9HK/2r++YPL+4Qcuxb+AG
7EBDAnZ9CQVhUmIgJXof67dVae4TQFox3sR5aj/O56X061wq+Er+xIyXSSPlQj7uOwGc1fVpsUfU
kjIwLqculg/2XTswz97H/XXPVTp+y50yDwV9DZaJAOuuaa8QNNkjyKaRa/nDCqNB7wsbz3Ki4q5k
Tc2q3AaR7mONurZrhJCw6uT2z533vQiMmUsRXYmamNJYD+W0l7As6YiRgQYyMegMbnZli9CWFPID
+9MConhwlzLa85rrn3s0LawongenwseL7oV1innWKeUP/DM/bMNvIHOG0ORAu5Ja+ZOoLuRrZnyk
qyVPdBiuT9tGA3aXl86qACgds7uOiovO8azOGlPZIKkEcGLKplG0KierHjCdCrcbMY+KHQtodhAx
goDDsD5trO2EdvEuvvBKTXndNtgD8pMxioRGsYSrG6/M7ZX652Mm6iqphcjvBJwzyw6Nb3WIazga
cjba4CPgdnaxyS3lxeZv8T8iJxprDHpBLoN9lpS9wOyqD4n8ClyxsEglMuPa40T/kTTRSaI4FMxI
cJfsxERbIzhPj3Rw1/cf5Vx9DjSVqIiMnPKAkk22sOWjTAgzOXGe7ZSwo2+Wh6AjVUzodlQ7I59r
u36iLTBQC2Z3BoQDpftL9GQrDU7zvEgbla5p19+ouqFrNLEHojebZJ0MlP6NDulHm4HzOCypeX/h
80b/l/TJ9qp124ZJhYUXn6WVYbaqAqN6odIzb26N2irsc0vOSLSbSzSv80oCNXrgQJG9Qbv9tdEL
JM7HlEeEMxHInZGrllJTBb86w+yA4FHXn0vwKlYRGqM20FJFBAZVtvBwZhAVOkJG8BcABYsC+xQO
p8lR2yd8ETtdQ5i+AtimKg+eBewWni/tv+PQ7pnJh6tB3hir8FAcixw8v7Kt6ptkL3wPsYVEWrVj
wTpZakSb02RgH0BeCYoURYXJtWiZ14htyMeOIVToEk2Rv8j7BKJZBqaPagmgOBPHyuD1xTuTwcTG
T2EtPXJMuWooyPx2/XqIo4QAm3RGk/rq/oX7mdAwVVbYdTxpyAKMdvLSpB6ZqkatEkdFj+JHk5GU
O8UeMVB+fBbe3Jzw32XW0bIlWbYNN4VvA1g+BLT67LoVn5kaM2GZh9iM5K2H4o+4DV/EPWhkxRPo
9Fwo+79ebMHG+O35/qfP2tPfnz45EreVwqr2a5hu1QQPFc1bqqZARBz4At09HNskOUnX7XFpWPQt
3wf8Mn28DBqmNkNXTKxaEPaa62nQga5Ktb0hENR4zKAxTymVqQKOz1VFkNLKv4JV6biM9I0lAsNN
P6OSlPtA3tTKwjHOBc1XnzRx2uHD+n7T4ZMq2+wtoGm/7Y16WiVoqP3M/sprdKDGNsaxrmoqPt4/
B2lc7s0V+rUdkyuEWQmA0goD7N1GPYfvr/LfY/Co7dRNvA9osQOBYWX9paVJtzEYVpXNg0C9I5Uo
/r8tmsGCFpkLl2XoL2OcHYw+iJ/s5K9ogQcZVNXncerIfh/mG6bVYPSrXCl+bUB991wFY9+LFPR5
QV0xSJ7qIeaf+0qPX1PJiLwFezKnN0AeoYASXQF85+fgfn1NDxCBgngqderKx4T5Mk1oKMefZcUr
T03Bd+T+YYx3fnIWKOajDigjX4F21onLbnQaq5VSSx1N0uSNHgiID5C/MDXOUKiU6/H/kHZdva0j
TfYXEWAOr82kLCvQkv1CODLnzF+/h17sXoniisC3mBkYuBfjYqfq6qpT55AwD+fyI4/k+YDrgKR/
UAwHLgpe6P7uYDsmYNKqTCw21ESB5JBGELU8WXDHHF2aJtMdeS3b5uKaYxZSSoIcsZk8M9FTrxUo
2gH2DkgiKM7GrcJc53askFaJRS1EZsvmpAE/zCZDw34HkmW10uhlweuxrLOV0ack/ZJmnhJTOw9O
lJWAeUc5C9D7+2ngXYeVXCFLrM/PAAwM0XtyLtXM8D6fr/EE+lKGHQWiCMh8SA+XQxqzXE+7GClg
bwQDLfpz5makxG7KkIrmMxKJ6GAR1MBBMiZ31L7XhddAqdRM8OamfeKmAjUX0uegXpIE5mHQolSj
whJj7UG6nKys1YnSVgCrEwQp368znY5TPh9EIQDJgNtIlHA73k9xXrtgDBG6BE9SBCYIAdZ5RMRY
FXaZDQEaKUasTeaCsonXBXqq0JeDSBT9lePXBTJgFFPRdGI1dArBuayTCFsx/CIVbPCnJ3FHpJpz
dACGzo3i2GZfzyLx/shQRgcbhwuLjdBDhuj16LKrmcy3cfLxDbZNX1BOor7jFuglLWZtFJKYPHEV
ggAKPP1N46VESUAVtrMDQXHNzK6DQAOAIwZWqw2dHuxzVeVvFM4DpJvuAvYSpxx/kVpojKu0WzQF
4SGtgDtDSpiN04S0QhS2cV/tlBVe87ioCyOSKN7i6jiV9efbe+ouA4Bi0HdiGUBrxxyTIURGcltJ
UytxVV/UmRTT22sJehXSWKWyT/YNn0OtWBAcvDTQna8YVfxsrpkhAkULgLQPCi6wez7/qqn4GG1S
+B6UNBAG8iPPOiDSc+gCOZbCp6akQ+oc1GY7UTJbVy1XzrLRGskGb73eczMJ4L980/3aQ+QBTZMI
zsFMj3LD/abPKoeXgzb2LO363unxcttr5RJ8SGA7w0SQ/aBDP6igu5oMKogvQtQTdKkO6somjbbZ
DDRZNYhg3pCrgrrgAWI7p1OsnlLIDMQQ61qtVupp7j3xeO/hwAyyUSjG4NvH9x4YnaOMU2z7zGRv
ceOg52gZuC9uOxP4PN5392a4+6lx7USQURqzzxUt6E64K4CEBXupGvVrLppTuZtIyN1bG3kfJ8lw
8QSw5jRap6ZLCSw5xW+62W63UORRlz9fKKq1q1Ylm/43eBFmALITJ+Pe/ijKY5AQbujBviaapUe2
xueQg0Z2kn95udDIBIoIqNDwolakmvHzj27+3vQoyJPZQJaCwbRkG3z6ywT7QBBnbDwGkvc2Rvvc
cVIngluxzwDVZxW6P+eICSduTlhAOzCq00O5QBgtINW0NgQ+E+ocQZTqB3nMerVDu9D3FmJ1gjZX
jHzMlQzWEBkPxXD0J4zmjM5Ep+byijqD74G05RKsoKSjdlL2WYqXRpgJfCdXaOhUxDU1dNSOog+b
zfme6mpYE0C3UJiR9Mp1yZwbfExuKfTQID90qODnmBSu6xtg0GKKAvN+oEemvJHJClpdABTMWJpy
IJgXXpAGrgE8tO5Ptpg1slS0NnVuUVlqQW9XcKQothn65p979ikXcmtoNG9cAblXL4UhkJ7j7caR
mqcJ14Jpj/4Kw9lk7Jy5kccqioov7FyhBrmb4NhA0YvCCcb7+otRwdSorsT1zEN56lghJAUgBvES
wImjmcy5jAt7HgMMFTAMUGhnx7v9+RxO7D0EgMxQr4AGAspx94uVhkVZsV7kWKGYX3Iv32RoViCu
F+nP7UycKLRDAauM4eDJ8Vckv3lNyZLf+HWP/uC4SFasw+xtIbgqsffJgXU1i2oDfL4zx2oiKzW0
YP2zOVqwlm9dl5PRKro1QDrpaw7BDyhO/yyJuSS4bKEBZ+9CvGlPM9HuX2vM6OK/Mz1yV0yOimrZ
wPT1Squvov7aqB1I8gSiGcZS0fEJn+fB/yPfkDskXvOaSCpNLU1kCYvFOtW035nM7MTuvfuiYSPc
LIBEcYovlJljeZ6yEHtbrwV6k7WMFuWlWhRzPeqT5uBkhlcVkJZj0IPPpODDiRzHCpDEZ3WvElRR
XgTlGkC6GTcwdbmCaIQBbgXoJRS9R0NjIS9dtjyacatVJquFgwnlSCyTdunvy5dYE2y1sEkZ4oJ1
UIiD0J4NPlL+o8lykryh/Pd8q08APoAWvPme0e0BFD6TZRTrWFqlM9etz6u+wW3bX1AfOKo9E2MO
0et4p90aGxbiZl1bJxeCulDQidyb2bHe0Mz6Q0AiSdh26UwUM4FPw8BY9DAJaMEehD3vbVFtSUdZ
ELpDWXPbE4bRu+/v9WuI3NR3s+DmoK1TUdudvVFO3bddoaY92Gv8ZV2uGckK1m5toDcdqluevUB+
wOsBYA+10OU0jl/X3p6hr5GyZMt1o9MAsFErKdYlgdLaeBPY0kzc8/eAfJj9mxkZvS06N+xtkI27
FsgIM6IYKHqAX4YgvPx2VuqOeWd9rSSl/nPe743jhjLDnXo6aNftenHiP709RFDVha1/S9ogRbnI
Ls+34vTR+Pd9Y278mJPSHrLbrsWCRBrI/0uBjk9obwPzKK18YZmsoCeFTMSS1cJDJ26zM5ow2o/y
SMVqh15p9+X5B00knO62kDC6b5Ab8bymwJIK8ra03xgKgpfKgrNTrSkVS0iMpCANh9wTnWs5cIep
xmmS8pPLW7l2SGjPtuxO3LFAhCBhjzc6OijHHOV0J7ZZTEcu5ELlFbggzP7CvngqfW3A+mTb0Aam
Z07s1FV4a3F0LXUxq0Slm7iWlC/QLN4VRqjF3TtS86Cu+0+mG4UIbqA5l5DOvD+xFTK8tdBhujPe
4CKVjTT+lO9cgB0VvdmFJNYkd4/WBsk3ex2sg2GvKueZbxjCsIczAq1W4O0HqM9fUv7GQ1WdmEdK
UmHJS7MXwWlAcyvf+WgcNWOR3439JQrsJmtLJKQLVZgrSU4k9/7A29AcQ3yDq2jktYRarOMwhv3O
FEj2mwCJRRIA8VQ1MGbu/UkPiclGrgctaIPC2f18173rYDt1rhVRkeEUr0GvR7YL1MuB9da+yOO2
Vz0ODFRvWUocSqMlUKS8zkz4VEx3+xGjuLhPFdpto961KukE3g5FXjD+Rm6JnGjdIXAPXVdoTOJp
PKpySxZPfBFdqc+/YaIYCzrigZtGxHUx6CHdT0SQ9kzYl/gGlEKNKNSYkrxxaryLd5ZlRUYATl13
4HSf1UqcHPyQSUY7HsDk46blthBkcDGI8HgqFJfQh0Cp9sKsdf1DUL+Tzzl13ck7CkHO/9obrbgH
Wv+sFWCvWmntJj/HL4FebqRFshU19yNfcLt+RZk7sB+kagjC8+rTARv53JJPnTF0EEGwAO9VNHqN
znnu5BUbhYVnUfUppDXvIOU6kxDWWUnKLgo2zje14ubg4pNR7q3V0e3nuYLf5jWsupxqXN+37tcg
j4nuj+EevOJlHi87VQIXrujpL0Chkg7KBurO2slo7s+Jdeou6zkJrinvCqy1IPAIOgfZ3PuNp6RB
qUQAXlpearrlOa/WMfsmcWu3TeZgXhM57YHmDpl8qE6CBGvc/BtAdqkPORrpvUb3IGnfbT0Cog91
B4UWQWX+k7sTjgWcxwOsE+wNo6HlUZZzAeVZSeXoAv/lSIRj9RR4dkUxKvEFqE6v0Knkt8x+sk3k
ay7ELEReRYN5qMw9vgdjI6+O2RWQ60UXNl76o3lGGSzLPActqEppiuGCoQ8N6HmFmQts8M0PVjhk
YmCAEcB+dz/kFvIBXNhxvlWXK4pTS9C66p37Ivffz/3V8HtGdgBXQZ8kINPQyh0X01ke8N9SoEIr
qFKtBdsfEj58tfS2ObfwWDQ/8L723OLE/IHCGuIXILQGVJAe+w0Ggh9BC6Q9q+7LVWfMqcpMbc47
AyMPnBd+Z8cVDCS7fh1r7A+ocXKCeI8omnKep9CcHtDASwY1DSTbR0uVxQgBSh72eLQyFBc01Mb9
Cuotz6dtopyCxDRYHODbQUKE/q77HcFEUc4WmR9Zr4UOgFipScQHoXG9yQizwZu6J8caqPKXGDoD
cayXr1B6X50Wz79iMDLeLrcfMXpxugA4OXWFjwDZi873LfTmPp9bmJjNgU4IGwOx6dCTcz/Mhq0k
pinQtsu0uLj7peeBMDc7ODO7cGIgA30dYhWQY0AjYfiMm9gsj+0w7RIMJK+jV4kuZYPJ87l+i6kI
7M7KaDC1wvAuXw4IJWVf1ytuY3uQa42uIbPtkivXm4ACk2IuFnss/qGd6WZsozuxyvnc7VMXfRdq
IEFk/LfoDz4YX5wzU+A9tJxtZZ9wIohwIY+MtAfyEOPQI088BeqP6MQE6L6CyIYfHLv2LYegLVuR
1D3Mvccf9ggcIgyhg2WgYQQf/v3i1RIbZomYxJbX+VAUCsH04ZjosfHUMGBnNsqDIx7ZGi0hD6ba
FtLHscUUkubXCrikjKioTc9utYr+er75H3YljCGIHtKSCpo2lJErSWKpKyQP+KAazsqpP+u8+H5u
4bEoOJgYgA9owUeuf1yqTJnQrxmmBk4RwAoXNaH6emVs1RcM54Vdr6m5zfgQlgLhgOMFiAV4lQFP
H60Vl2a+F4R8ivI3HNay1ijgwYEGF4lk9mqjIRh+PsLHp//I4mjFUIcX24DiUgvNPutPh3hmrXrq
j2/UpO909VCR74UafGmz4POJ1RuSfrjUwIoy8GLeb8vEs73Ad7zMwutGe1fWNgW+b+Kw2kdpKr72
PVdveDh2GCjAFDISywDD4bFxb8/xElG22yazeDNBsRvEzYKroqk7/WlnMsoPseXI0ujl7kcK0owS
LFXedyhqp4omp26O22NuOMP03rhkwafYuB6MRITv1JhfiAqxZFs7PN8fc2bGV5hIBWxuMyBA0qGV
6vhIRCt6AM70N+HsecZzY4/ByDBz6LdDkUGGw/q71W8GhThRCHA8Mmx/8V1+N6J3pdhVy4/aPEHX
q9b/A3MD1TwNiRAe5LSjwYmQZixT4C4t4F4lsvY+ssQoeO0Ckq6To4mgf5+JUx/zWhggLMGfsAgk
4VjuV422+bTwnCa3UF3rCFjn0tCgQeC5l5C1QqMsf4auW6JJNhimTyV1DH/6uYjyMe88+obRzqm9
qMcTsMwtMCxUzhYasGlESldVUwAFWkF7PslTHu12xKM5TiWptjOlza3ccBbhOpxbwyk3cvv7Rx6T
LlyZS8QitzJviXNNtK0hZ4Qu3tpAW3Av0jmf26RDyH0X1Y3mb+QxhSII2MSpcitWtoJo1leKxe7x
o0Nmr5QCsFkylwqc3TajGMWXUiEoOWwbLtkylNZHgJ9e0DoZGf5XyhK+3idRRSLIZcYABhKGClTu
DVAZYfbIPERLGDzAxOjBQNIGkfXozi2bAAhEKiosxjlGrRaC30ACGb2tls3Cbw69Pldjf0TM4xak
B+IIgLJx9v9yaTc+ATF8B9oRu7Da/AoSddYKLwJSktEAU/d3MpG28bppSL+SDQ6Joue7dyKeQXMs
/BF4snh0h47OCk3XnB8qSmGl1dUHF4gm1qcoJTI/Y2fiyhBpEIJCiQ4RzQPbD8B+kcwkUWn5/rHn
FmANzrfYSODibGeqM39kU6Pt+8e7D4AhqjPy+N5FTiSrKOTOLVoH25nxCZyRZDgrzzpvfSjmkI8V
i+yLCr5ZEpvOPlZV/XjKf9bXjGgBaWYGPhV/4HOQi6KBp4THH53fPusUwW7EEpQOqhsZlBFlerzx
1lL7i5VdhKQye2UdlEuhX7AQAkS+ndL4nfwbXvNgxpk8piOx124/ZnS0nd7z6yaXS1yqYIlYfzZ6
DZgr6Q1QdBFUPAi0N0GVrUsEPV3aei51M+HLoLWIPYBAE72u9ChEYYpUrKm0q6xcpKAeoHDgF0r5
2VEOl8x4BwDpiFfxgDREgHd/CeVNxNkVNZjpc8IsKBb8nUvPVGpSRLoPhuYFdEMkiTi9zjdmBjA1
6BvQMlJ/yM3FBd0Sv65AhO2+PT9rj+weoGlAfxc7aH0OP0dXBR7zfiVFbAsCRCIebUrvzDrXua9A
kxYh+tgcE/QNXao22aZntSbRGW4fghiRXkix1gRrgMErs2O0tPi2wcKkgwnbT3S7/w7YfuYi/yMq
v5/D+28dzWEUBknAOHRrFWjexTkttXdUDQbkQI/+TU8/x+t0J6inUEUk8f18oh75N0YTNdqmyDJ6
cpL1LZ6s76G67XTkLMEYrX0OydPzViHvF4+8fQgmo1rq7vIxY/8RiQ37aBdHVg+FdDy/RkkpSuHb
WM6EFmFaE5IAimoR4IdBjt5Zx3A0AfqdNv6ZMTtM6XjKb62OTkfEKaXMC0prle2uExCfhWBmUhYR
mjqfzy/3eA7vxzeK0lih53mvwPiMiBh77b1TwWum92gVKwG/0NUNstSfLDLYkamoOQHLOXqG1yq8
NZnLUz/2oozmevjWm+sP1D6tmDF2C6b3eMNdePCt94tjCFMu/FGmlthwzje64bUDygaaPsuK+njj
30/G6FRCI5SDYhE+wMm+GXARQyaP3wQVD97it8BPB+Bn6Mzd+pPnCz3/cITAnoMRdfiqm2FTnpOw
NENh2IT5MtzTy/uS+iqXviGS9OODk4CGtff2jiOhCX5dCvi053vgERU0zDv4nJCOHCQLxntccDyF
7WWns2C+C8kWgrDnYOWQ4w//bR6X4clEr6Cgsp/87nvxq+bqXFH+sXNr+AJAk8BIMZDYjHkyKNCF
8nYUddbr+rrfeutPzsh2e5SqPHJM16Zp7vRTR1arj2K5s1Yh5I8A+j3M6aMOy/tw6m6+YrT8TFiy
ic2GmAdWrfMLCF9IUnkzJ27qwGE5wfIwqAADF36/2oAepBIoljrL63W7kPSQUfTn6/kYYA219H8W
Rkc6L+xEdPMM3GMR+HEgK8ZxOLiB6TCSJkC7QOzmBOeEx9jx3uTo5DKd3ypgh+xACPa63aJYkJB1
d7het++uuj9n2zOueA080ceWLHuytJcOOXPrZaSahOi6lTDEcle47Yjysjj5ZKXHOzTHWr+x+q09
n5wpz8px6PFASybaQ8cZQp4aCrQRDlsDSutGOPj9e8rrXiTPLPOkHfAX4u0AuCz0ze+X2bf73o+G
M5UiFz6kPmUEV7QIAEX5+3xEU7t2KKyjhQZAL3CF3VtKbS6tOyXo0C+tNEQQ0DAosg2pkQH9fxka
k8oXDeYuHA6pEr3Z7LqkQR1zfW5ictb+jWVM2IscT5FWvN9ZUgAdSGcT4WHABBcnnavVzUzaGGBc
V4Kj4DbtrIpv8cCKcQ7jpEfLkbt8PqKp436zOg8UvNAupDoJhuwGbyoFdf5kjsF+aizQpEOIC9c5
dBTdb4BKZvmEDvPOqsFTyoQAjzo7yI88H8cfGHrsHG+tjAKhRmobNothBakiSMPjcXLd7ml9b7yk
i5oc2/XxWKtvtf72wbPkgyYa+jOef8JkLHj7CSPXCexEbfM5NmCqXcEbBTJh0MkYxv6Iq8oEmQx3
iMnmQ0+00wI4ilCdcR1TS4n0u4I2HlYGvmF0pDsWnYN/+79qARJPYiIHMxQT0yv5z8Lg2W8iAYg2
iY7fYoBFAMyCq4nOa8rMIfT+j5X8Z2XsMISIlYoQVjx/EZHXbTKgE/bLIygyPevYvHzxBIRxBGIs
2g7R3jCX6MGY8Y8zQ/3jTbkZqtT4Ck3L+Ihy8I/Kj2CFjvF8v0yZQBEPb7//ZlMenQumbrNKcjqc
C3RvF7Fg2Jm8zJQ5vPjESxrFQmB6QO6NtAYahe5XLQx8nqvYugfepQS3TAKULZrPtWWwJfqGhdJ0
vpI+UnUx11w2kd28Mzyurg10OqJQwjBHctcUP7xgXbzTL1kNfhszgyD4S/L5fEqnQgsEifTQrYlL
7S+SvFk1msn9kkuK3ooAYupinQcowK+OeCe/B/5M9maYtrHDgR308qMFlcYj+X5a4y6Ls6Jhe0sG
/18Vniom1VKO0FfKPyhcuoqyuZ6dycfercnRSvplnCRRwfV47K07ULgCLgTV83dOOxuORaIKFJOE
m8MM/W31h4GiNiQiQ4GehnEuoGHjAMLVcm/1gaGERtbSBJybWsRdPPAZ0puqgpzTHEprov7AIGT4
Z3W4im+W0qkgJ69kdm/VYCYSSVzrABFLvFpXv4yqRC/eCwMKgOhqs4vne2hyXW8Mj9xoHtYZzaYw
zCov3ophSRi80cmby5n5CoSTz41NBaa3oxxtokSyQXsYD8acQ0M5RPhJEzNsD3PYEm4Iqh8XcVCG
HSRkhHG1I0BjrRNxQm9tt4W6NpBFWtTnzKJ0E12MqmfQmsWoX52hfxwiuIhqkZq/vl6tDzOX1OSA
wbYx6O/hoI57a5nM5rxGUXoLmXpONsoF56qxOltZmVzEGzPjeS2Silc6mInBC7TvMtLAEcREUWXl
tWTnjsjkExk8kfQgdY9cjDRczTebtagYD8gyl7YYslxS+tHRz/vPdwiXvu8/l8vjEuQqhkPN4pIf
b3wJYDaUzJCjQxlVHr2ksqqKqwq0sxbdsxYlpKrAzXm5R2E+bECk21F8Rz1wUCG6H1oClaYsr/zG
QkSDm1hUlU9mjZuYxPvlT7z4ukAgHPi5QTnxtLBs4i4+VqBpO0iac3l+VibyL/efMpplIAxSKXSC
xnrlCLcH+QdhDDzgACGKTCCll/TSvLyhR25X7E+HbA6n+ohjGs3EcJ/fLLJMSVHcBTAvW9fuF73/
6p4hIEEHXSY5ipuvC78XydtuB+5s4r7/olr/fPzTq/1vJUYesQ/4QgxKrETaXaJyn0kztfKJXXw/
vyPPV4I/THJ4DDDVcq02rgav9kP3VemQFx3qYMvNSl0svmVdmXG5E87+3vLouMoV3Uh5EjYILAtQ
T9F4kWqKo0WQhw1B5CKB4j80XWafCy9hvI7S2W7jR/d4/wGjm7UvZbpvAswtR67B7h3FGFc7c4vl
kvCaqdPGKl2d4BHnosyJ2OzO7kOY6fZtwAx21zVCM/B8hcb55+hfdJusVFdfUC8LNMs+30cTyf17
o6OnUkRJfsQmMNqoQkW0Vnvfftanc3A4J6vl0hT0S4jkdUxo4w3BIamYoQQP5sW5yHTiUrr/kNGD
qROaOPH+fEumD8e50d/fy7NCoPOLl5Oonn3taMZrEm02b1Dy3MGHE6AP8HYyv2e24Nzp/tuiN6eb
VaosSWJsfmrxegXfRYbYSlSNpa2Va1c7/kj6RpfQ5Q/dM2t1ULTDzOme/YDh+N98QNXWXRS5WBV2
W2pgIkN0h/sDk+CRZUvMdPECeYCLrq8wA+H24JozL+jHm/l+MUburetkIaop2HfRXmg3azm1GFCb
2LHqZzPvyEfOuXtX+tc7fjNWX1aqVhlcaaZHKOlteX2/1Nnli86sdiqLi0Sb2/Sz0ztybuCrTyuo
pTQWUAmCwWhL9+SQeogL8K48Au602UQaHPcKHf2Xb2h3ise5vv6JNPL9FI/cnBTYlOexw2kHqcF6
ACoArUCv8g0WOljD164HNY2Xy6XSZFBI6FxHBj1b6KLvUwKIOpZ+sZhZ9j8GrfvI8P6jRq4viKPM
yevho7aNvkeuEXc70p9H84vA8Xkv8PkOdvscGejfs+GJ3b89crMHesWlomCwC/7EbUS0crM1JPTa
2trx2B43hDpgKwBlh3fpzFGb2el/TvnGsg1mHTugYZkDUzvyVUaXJmuvhKBP0BtJzerP/e0EbOJu
hsdwtzwvEjdKYS/XrtnHltsgHiRmY6BE94IhnhxDm1nUiTfbvclx1AYKUioIYTLV7K1tCoa3shf8
3l53c37zMYtxb2nktsLof26woVdru603IDLe72MtUh1ib8wXpNxikew4/YRttJ7TAppbypHTKpW2
SJThRImRWRamjY77KFfDfkkFc7fVRBnqfqSj+CuQ7TTNFdjqTM33yBVXVEYMlJ8w0OXxRVK/5NNb
Aj+mWb8H0BusZ7YtN7iHhxMDRmwOskOiAMqx+xtC7sLC92NESfx2fa2Q2sxU4xhsj/LZa1TTRUbn
sHSNcs0dUbWA8CUog9X4MFxWC7kfMHuzQM4JyAjm5OaTRqufOZ6clz4+qTvw0AFTt3DlZCn1wI/a
xhfZIUV3UvEWmJmKyWW/MTtadrQGRlnEYSlAT6WJaiq/RV6q2pkJKbfnh/cPRfVs0kernkC2L6wV
3BsC6Q41ZF1QJkHwz6qfMbpAsfT4j1mfc+yCJU71bsdqKP5COwd1ItbIXzcXDjBeGmRBNfnJS3Jk
l5fKePN3wkoHSZB2QJsAu6U2Yjc3ScPcP/vy0Y3Hhi7b8nzUQDiW3VUBbVEMN1efn36TYSsOgHao
0IwrIpkdZ54iD2ETMlLSELEgG2Xj9Et6vwMiDV0dOnpYFjGKZ2vnc5HNto897gUI+dGKKEFAEH1W
4/pSn7FFDVFHlEroUPPLclnZVK7SdrSDBhOJaSnUnm8JZoiP7yf2zuK40JTFNdP4btxZGsWS4Mf3
VR8a5gdKw2acMfXoXe9NjUL1DjxVAQRBO4TqtCns12tZXW/BhYWYxdWymVM1bOWHcaEuCw8z5L/G
CDumTsq8bjEu0I97GUG/qzZzmibQkxgPnNcAE1VAYzjKeXsFuv26HoVY0GsMTffv784CtAQ9uXR7
uSI79dDPqUFN+Cgg5wetNnC7QmZ3XH9SULNr/dLpMYeV3gAw9rk/9gtRKwzgfJMlUS1fb8ivr87F
exO3MND0PBojQBOEtoVxH7Md4EVBVUJn+dWqa/RUEkFNtCtKQLrA+yqVXyBsIHE6l1R8vCfuzY7C
zJplXdbLYBaZUx2/nUKQufGhPrR8vjsfuRSEe0Oj0NHPcql20a1uvSLJFmt75EOC9Rk8eej5U9aF
+lmYe08vVAbZxhC80vvlRmfXK0+zQDdsWokhLmpztarNXWacShX/rhLjRBOadOi9nQOyTG1vUBwh
XTZ0GYN85P76FEvoD6WC20O9+BSvs8xSPCNo3JktPvHQwKTcmBnc8k10yfBFpuQNthu7qg4ZRI7M
r5CYur4bClW/p1BXF6WxOC0+Ai00ny/IlCtEPhCumIcUGPb7vWk2S6M04uLecmxHLZW9zQGP5q8p
LkI7pDxjbOLhANUGFmrgEAEDSaIwer0rto8qZIK6QLyh1ilI8rAFKDwejpL6iRrdRcYq2oTaInuS
m3NYqGFrjX3VrfHRYrJ2kedViASvEy7E11REsCMhy8v+FnBbeYYApJwlnpjy+7c2RysLcWaldiIM
mNm0aOFNF5KkehT4j3OOdKiGXjLp8HxBpzwIGpCgRTOQmuEpMgp0mCYOay5kaku6wOWD0jgxMl7j
lW1t2dESd/pzexOzemduFOxUeURlTkvXFr/yNfTEgXOTiVSqeHFc0y5nWDUmduudseHvbw4KH/ZC
GRYYG69KlNHFWpZfs33pzNTpJucQkcGA5EXJFo3J93aUuhR9OSkbq6Wh0ikKwVZuIM3g2p2gV1lO
LRs/YggPBuuochVT4Dtq7hofdsZot+KgQDEB/GoDonZ0jQOhKkKJSaktr4WYnSmkA5MltYou7DH5
zD65hkSfz1dSnIgc7kyORh15IpPWNkzytJnmb9UnxXzynpp6azomTKZ5AfGYpdu+0VjmVhPSbRYf
UvDYxmarbEP7Ner2JeCUAjhvfwKlBN/rSm7Vttsm9pHH/w3tRuib0Vg84dC9g7pAbA231yIIFWWq
J5thbFYpaU79ikNVsvz2wZq7imk1Ky9u+CUKX3FzFCuVa5ZCAbV6G9I2eistvVXm1+A4KVUQu4rd
5vm0PLISCqAaYOGs0NSE3j5h5DfqtkKNJEfJhE/X/algVMqo+H3QDS1VibuqWhA565wMbvaXGC3Y
FwhxPv+Cicv57gNGTgSJhy7kYg9pj0bjOxL9du4vStRRbVbizM6f6C/AYHl04qM5BEHX3x65OWEc
nZZsicvIYjNDIOmm1tINpxn+vjZyIzbD5Vp2Vdfo15FlGz1kbLecahsRnrAn6b1Vcwg6mztq5t6Y
igHvvmrkZMK0pWqmw1eB3vIq2GQL2OwAn6X0KwWivsJbV66pptaML51wN+DUgZ4f6Mqh4/yXpbmZ
jEhMRdAJh60V9yK2KK3GFYIjpJQztO351+erPHHgOYjLAzIro/cdMgb3PgcFWDlMmqy1pJLyXmu8
TgkvtvbMbp4oH8gcA0VqcNYC/A1wx70ZQUlc1pYB05fCZNDKNEJbU1pXA1VTWpNcsnqUV1Glh4pY
E2ke1MC7Rg0bSeW7k5ivigLcdTm1SF2d4YznMzB10tBXpwCMhLOGDpeRA/Jlh+mCXmotH11QrZFH
G15IySFzf1hwYaBYCUZhvKULzabULDMdeuagTTxNIYd48wHjox75HhwyoOPRKxi+jPdGv2rOZ0AO
vwtUVhbgdYWSHPtW0yTq1viTuRzcxEkHC8AAmAYWC0xOo/uNzWros+d4TuXAriNbZDfaNlgY+57Q
e3HfbLyXYumvFs+nfQKEhlHfWB1tibLpwefEAri0Lo0QiAkS7DLCGXvjfIzMn5JsGmPzJamAtTbL
Vbu11JkPmHod333A6FGAuUB4yg+vY9wDjAFKn1prP1gHEK3TzL06NcMofEMrHbA3iPWNrtUuoSnR
6WhEoOg/E1CoaF/j/txHi05ZSvLcYZu4USHJDsUWvB7QHzV+HosIFeKiZXrLjVTuWn0EgFEg+fZC
RO3rctnVOtpjQZ34c8oDjHRuWuesD39/474kl8rkRoL1MtuCgxN+k0PjD1EgYdVxIJvXKxC7BAvJ
Vdmzm+1c/fm+mijRgpkJsG1I1kiDQOPo3gqDQAzSsgO0SjKyrcsQ2fkFEGDt4iUb2htH2Pf1wilJ
R89YnljkO8PjgeeNBL6mFu8pf8EyK0ckrLyR+JokrOomM6+3iTciOmmgNQJQqgAdyNHdpGRpRck5
nhUlt6k/eeU3b8/KnNT4BBwdL6MhLSBLUMSF+N39WmZ4ITKlgtuBI6+d2ujC1f8Wf9sNY4DtXhWM
jLz3Rq3Rar+RzeaDMbZnE9CGXk0/cEtnm1rfvKHNYaWbm43+0S0ZnYds0/LSq5u31er3MOPJplaA
l0DGD7lnMAeNNc2kuKYbP2E7K0wPoKtUMk0J0GlTQnAGQfPzfTZRFoKUyI2x0T7L0dRKSx6Mrbd7
8SPUQLduEelYLr5MU0dXNAgkKXCus5dm1mFPvH7uTI92Wq1wFSCYTGexZoawyCOfxvr7dTuoAIav
yn+Rdl09kWtd9hdZcg6vx6kiUBQGmhcL6MY5p+Pz62eZ0XxdZTxlTc9Fump1S2yfvMPaa7m7d26r
rNxgS7fllc3ZhhuaMvdbBTYzUj1r5DXeHoW78jleuT6WgnUZCGzIvoMyCUClmZ1UbhuO9ZjWAgmw
3CpMFTEHKKX5LQLYBv6X77S2/ppZ1T231R5+K0+gvXhak/NZKIVhdS8+Y/Ym9n7sj+GAzwBhvAAe
37sWkyvu2Kst33Ne/4FeS4rmPXC+bs8C+gmVle017Z5ZIAYIOn5UtFiAbmC2xLLfFJgFnLyx+NPE
d43+eHv7foNpfxpAcCGiO/snApXFDMVU2lAPcI63fitZ7CA/6ztg91XACVIL5QK3tpNtVVua651R
GjGsr0kkAORq3EOPBsYW6kEjUidrp3h56H+/bPYuIwSu+Iy21Is0vtkngaLfKXp6vj3+af5uDP8b
233xSrWD0UpCWcOIL/4SxaB7rnJ4l+hayo+3LS0OB+1ugLpPktDz3GowonGhqzDRYRyeKx299tLa
g79mYroXLwYjKY3Sx35HveduNDMIQGBJ70vnGxN0yLZoP1Ql89fujBr17bEtnlblYnDztRIpx4Rv
y6/i7uhI6DMr3MfIheNuVZb9S8T+2HwZ2xRVlbXM2uIS/rU9T5eruaT3VddTr1eVzQDtSuODV5l9
e4RL7+zFALWZ58a3HAU/ETZjUPxpfUujL0LkxGFm/YMZtJwgCY+d8kNJjjYg8OklSr2yDEy9/Qgk
py/PDULv23aWgh34C38NzbZKxhLwqIgj9XShsbMc3dqKXxPsoILkaNwOARxOIiTTYvFLijWzBPNe
36M85SuyU2l0G4jys0GzlR08Wf1xGi++araNJAVgeIPHUjIUMZ/ERk+cMK0BlGyBPwnDKjmNvfxR
c7q0AiVciLUxHah6oIcQfZvKdLIuTk4GaRBf4dAV3ZTtaRAju6pOI3tWcnEPDe8Vn20BFo/qDloN
RETAaA+dJ6JpziHqr5CX9RuAZSJLrUluADFOGojosd9yi9a+XfrSgskFdB30S81MJoH5cCWfufiW
T8QYU/0Mb+z85ChKb0C4Bijg6isLXn1BtlLJLvpjLL1rshNTiOhAVYcZryubb3IX58s8kZhNRTVd
Rv3uerbDUOx5vw94gD14s0Ca+MjdlSR78F/ClRzKUi4VNJbIm0HFFkXCOUVEPtI+yMWMeZbwIoDU
5MPtUOzOSfPSrdyBC84YXlAI8aBIqMBPnjksUqKy2s9Ry4i3bWdSqwECjo4kfVyLbEAc/XP+gJ5G
x6sCFgYZifbr+euSRm6TEk6/AcWSo0GZr9pNi2SwA3pjQSdp1YqhWTFfpk4qatxHRWX/dSxoz7m8
nlOVBFNgSJIQR8IspFABjWyvcsUfKoVt8tTlEDZEj4QuB4QPAH43Cxka84+aGjQAHdUV8hBRWpTp
QW+1SLXVUjYKu8iQvf2dpInPO1CT43QkWPUiMnVZ4Uerlns+v6dhpkySY+hYtqeW0tzJOyBZiSi1
IF0wIAohkSAZx8iiQxCr24ENxknK+lS6L7SCpnt5LMTgWIdRzVlqyPkSyQSx5F1WoI6yB7GCGN9n
eavUr1qh9cVDH0e1saUt0JJu3aRSiaddjYARZUMqOwZNJQGy5ONY78RM9acaguirR1HgKzSnDL4k
OHnaBE+4A0N6zsYobY6hooSaWU+M0KRWKhDOFnUUI8ozZJCeG6octQ9JNpSxw4AY69ysMPTaklk5
ojVjzKB+F/lcAiYeMeU7W/FFKdwItU4j0DpVfOIVctrnn4qSAclOQoYs2UcmliK0zBK/4MI71Afk
8qRmgyFvNApi/pNWdSF6ysZa4ojYilVhp42Wjpj6mkbM1IesyN5yMFapdoSEQfPZ6mJQf8pNlwVg
r2INl2+6QjaGXcBxSvwMRpswtkN0waZPRRKLSUXqBp10UDTIYvWu7zUl8iC/EKCNDTUgNNEbCS1R
76l7A0n5IOi0SZZbzYXHoBg6ZqX4c9WSSunw/9LIoRpuQMPXHsqgD/ZNjcTIVxoIUTrsmj5Vwjuu
61TlF35NCXhEpg39Wyu1bQv5utx4Slk6joRCzFC0qy5LC8uvQMhsi5hpfJERa/SurbkwtLsxFlU3
KNIoPnSiEUInTJT9RDkgQcNFe7/2+fzIpUiIubhAdPxSdJjvJSZ3HMn6vqD2GBV5YPOF31SZ2dSF
kph6hX5g0F81+Vg/BVA3lGIopxhDfi7LUmOHXKsgOJKKNOVMmUN71EbKE1GyVQ2TJJASyYrBwre0
wbaFvmoOtu48F+yOq6VsXxV8jskLh1aBWiq8GgGtb22iU4JmSYMjfTNk1TbLBqF6AANBqgHeO1bj
uPEjruHPik4BmWGGWutvwaBp8Qcr6lJxg5FTGxQ+1Ki3ez81RlMUoz50BDVIJCyVROU7poIlCWej
q3ZCOKogrSjFjnfTpk5zMLZUgvHJ5RkEEfigCxSLQe/tj4EUT+hAxTII78O6DLk7oc6FxE6zoGpt
To9o4QiRyJc16XkuZVaAZhT9a8hzzgZdC3uhoPYJoHo00D+3H5mFrkyo8U40I2jjFXGfzLKpaRVl
BW3RqYRET0d839Z3QPql5/TQb9grV7nNs75VLWGf6aZ6bKCh4VJqaSguBa7e7Fp0mJf2c+ggpItP
a4/FgqMDwArIeiAap+mCMv37hb8RFBQwn6jnPb9Sa3PoK2SXhQT8FJhCIlIfOpgM1H8R5aoVR3ap
mgGBSPC9KuCKBK24eG3aYFWSD8LAIw4h4onpj7RBf/H4oe3qxDUEJ5JN+kXdoTSRim/voqcwWvE7
lp6vSSgPSSswTP/gEJLFqk4SBHVeqqSDxfpsJGKFttzS79e6xYWFkAgSMahowANQRLQEXY+WV3A1
AnLJf4e3SFMBhvjWvJZkV7q399sC2nIScv1raRr1xZI2HVhAJT7jkRjpQWMDqgsy/amzqRVsVBcC
jCZqiQTlrKgnOwDNFBdcGN3TaH3d/pLFFb78kpknEqVarrYKvgQ5/Okjjmjych/Q9dRYh12M7rWV
dNtSkuRq6LMkSdnisOfSfxuc2JKtvifIg03j6+3ANE3oH67kRX7KIGBFLwc5O0FxE4hS0GFhAS/7
+DDu3F1gmSDLXE2yTffEzFm9MjSLSaJB6zqKaxkdL47F9qUjb83M6o/Wmqu6tFVR5zNEnEvwXMw7
HpU4K/Ue2FWvIEFkvoW1Xb+wxwR1ap9MHVqd9TteuSSXriFVAFBDRokFZY7ZwqWxX4h1Q3nPUThT
eOSYuTuJa6pma0ZmK6XC2VeqFEbSLQQQDwZOhYmSvmGtbPuFGA6EO38HM1uoVOMaKgq4UyFEUryk
vyBx/Bwbp/AeyEDQUewhyIGXNY3tVrdDjchrp2Bpo6gaXhuk4w3UbWcXwFAYeMDHQfDQDNP6JIG0
JijHUkd/vfPMZK0dYWm36EiOggwUAYAyJylXq0rXB18ePa4QtkWzFzLeuT2hS5lttOH/NTEbUKWp
mcI4afTY2U/AEvb+5qB/cFvvQe/7CCEXYhwh5JaTOxQnT3ACf6/Yn16i+cm7tD+7x4qE0yHqhiHq
nlKj78Z6e4rswtWtyE2G3dTwhctlw+Fu8W3l91qr29oEz84GL9AhS3VgBcuU3ulqsek4ROu3hziN
4NYIZ0ejKXEsh1pDAj9wwCcLOamtXlZO41dP/2AIJSIVFIVoYp4L1Cp1qMhMioEEC6fyttF+FcyR
5e1tK9LSiiGwR6YaCI6pHf76DYzSiGaF7gNfKRG8A8LraL7Wr9YrcJZgLMpMAZ1Lw6/ItO2SQGB2
3J+95sFcu7KnfTmf1cuvmK1clWhZXMccSG/KU6gcOXU/rFH3LC3cpYnZwqWRADw/OMQBVipIoo1A
BY2k7sAtKK0li6bM4o/RoOoGFDIIrwEGuZ7TNpLEAvq+U15Bec02wh6Y/Pgj24JKNAVY82NlCRdy
M1AZ+Y+5HzmhatBDaLmC5AOhFLDbAGdQC32e28JENvcADhPb++Xfv3zCYYPizfnUkVU5p7VvmCVb
hywKMpmFqKCOx0oDcVF54nUrQE1iQG+n0rxHnc0lq2rlSw8Iwl8eWSIIIgCecj3TMusT5O0K5kUt
7pnY2PexhxOpRR5QjcRQjjR/6/WnKvkAgp9UYfRFaWkZ/p8ogzKE8XV7JRZTV99cuRI4nwGRnR2m
OmM5oOkTODZwuJZA5lpwAUDRiaBYeuXetrawoYHDxbsFlBlGP6dVyg3B56DUwHu5qmeOxOnPih45
Od/FVsyPmXPb2sLdiiQZhG/hL8Mrnku0SfWUsu9BezLGSmXlbRTYQNr/um1kyfdHUhOAI0DoQe74
3Z504ZFLbafHfAjCk5QDJRUKeF15J3SYvhZwHuVJYWjdbglKNa2dBiDhM2qr0HVLXWW0Wcq2o4QJ
xw4PNcR3510EAMoGSSIg4Zvdqc/BhDLpdlq9L5yYbcFAgD5hbjCNQ1KTcQ0EvFSamah0cHuggq+i
xHe9q7U0TdW46nivD96peC7Sl6iV8QIQmb1nEfTShoewSXZhIp/bqN/GnO9WEzPzawdoW9aaerSp
0B/TvldhYSnBl8KAB1rrr114OOCAAhMmCUidoqHj+iMZU1MxkYGZkI/HV0Az3/bwOOgndRAJp/CC
C/CD3gH8BPVy9HY+r2yUhfvm0vo8nzoGkO9DNod5tNl1j4NGMu2F5xwqnaIGLbb1murkAtEQpF2w
JApy08hP/MhKF3rf94KKAgAloxabNDBsP/LtMbnjkeORwyNQgTv+KRNtEVj4leEuvI9g4ABWBLHG
ROY0u1hilY+6sOUmfqXGfqWOVYxuytmgbQZOoUcjoH3b4FJDy5XB2YPMxpxRXQl4j1ZAdQJd2w5m
0eMqSyz60SWM6KlZA9lY9p9B4JblHSfcc5KlInJW3UF268hGYk+mhhms1WIW7nwVnT1IQYOpe1L9
vt54kDbhWi4D9R7S4W86aATem2SlqLVoAhgC+NJAIkE27NpE3fqxUfc4gBnhDMI2hkefU29liheC
LOQN/xqZrSkUU7tWRboOXX+1JYLhNNplLp5s1bQc5pSHfKscnEE1oZGBDdW6uAKqc7jj9/kxctay
W8v7G1rg6LCDVgHYwq6HjIp6LwZayXuBJn/GXWSLzbYeEptLvyCMqw5OzP3pIgf6QyRfRagsxGEq
7jsRLNAorf2ATGhFTmOJVbw3UI7Q7jUifMebvEqSFHBpRpB0ImEuOEXICFc+p/HD7bVYKu+pMuhI
0b2FIiqeuevRdynL9DzEWvjxuVNfSyTr3e5ZD8wwhEiDfJZQFpIbHrKcbhNCyMFqu3sJXEq3P2O6
Mmd+I5CcCEahk8Kjg2i6ci9ePzg6pRqlKu+JKpH4h+q5Nqxo24SWDNnTcQW5Pe3hn8aQyZTkicxv
zmOm6Q2TB2TwPUEHTB/nSJKRIF+JsKc9fMvI7JEYq0qkcQ8jRuNS9RmM8wLe9f719rwt+V2YuP+M
Zf5gJn3ViDLHYf+MmqkZv9r+OYv3YXjSlWNK7R4+mLC9bXNx+iYfT4J6KEr/s5EVVBOQHA8FD2J7
xl0frPz6bzGSHzP39/fPh9QmFfoI+EL0pCBQR9LwcnTiea0UnYBX05xEActHksc5exeGOjtzkFKQ
CWozeWXFyBCg+mAgf0/kANLezjCWqR0rPog+BwOZHTvvEuNAwWOHFywW4Bv7bYdYmUGpVSG8XkEr
u/TBNmlnA5f8plnavYWoxQ+E1gwvApKVLCA6zfT3dhwZ4F7BmMQkagYhdwWlH1qzRPgKLn0OKRYz
LzPlnu/hm9iZlMrPhZDrsjWCNBak2krUFm45stCJVQaqXl+puNd6qCl1bi/Z8ja5mNPZHdf0RWag
5Ip0T9sgsaVtwOmEfCczxxDiB7eNLaVikL7+zwb5DrwvDjM/SGPF9bHg1QfBchqISaRb5kQb/Y8j
mu09e4Tw8t140EGLFu67pxidEStfsOQjXX7BdOtefEHHy+jtraYtyj/oHBR2UYq6V6RDldole0D1
jZYbPdettHb46lVWDatXc0v2T2PoJC04FfQHI13r5l569S4/aoozLj4qLBQUO1XcCGlj4+LhmZn6
L+IqwmjpBb80M3vBx6ZF8baEGXCVx9JBC+3ecCXkMLNm5aQueuuArcpTyw3o4OZxmMEmJWEBC60Q
BWJaqBfs0Y4BbYIMF2oMKC1/kDchETfpLj4NHxB8raZaxmp6fSHrgA339ztmM5uUYV6gJV3wst5q
H1ooVu71Q86IjZryy+2ttZTKn9CNKJ1MxJQ/9Bb5MKXdWOSCx0PG1UV/pNCjGmYZp+B153829yWk
LM6bFaNLEcel0dma+qzKxlEtBC/cwitrSK5OU1wDjGLp971Xl066Jp6x+H5JUOfQJiD1D6y2GIQ+
lINLAflUcVfkVtfYYrjy6i+eiAsbM98jCMomKwXYgJQpf1Jzm8+9AmEtGdc60xbfLMj54LVCvIZG
peuzhzXLlQZdoJ6eun76oah7vljxKqZn78ezpUuTACyc5x8Y4LZgg0QRLnpFYVeQLUDvU3AoVcI/
KHQbrTF4rlmbTd0YBl0qFbBW+y4Frv3enxJsCdq8y5Wc3uJ9cjGuaREvri2etUkg9rCkp1YLFzh8
qGK77z/QcXh7ly/tBsD4NLjDE1BojjkV6zEIW7hNXvSVBOBCbCMg+n4VPEjA1X95Dy9tzQZVIOc6
5F0teuyehzNhRIQTPiW0bhmFWdzXu3ItX7e0AS8NTut5MYtqFynaaMBggt6KON9Iymv65/b8LW2J
CxPzZKjOQDEh+TDRgbnVZoe3fp8/64IVruQ/FgOmS0MzZ6IcQKamBDCkVKACCnQzZM8+SOfrd4Y1
A/84lc/duQo7QiN1e3uQi57MpfFZpKDTIujTIhe90IAal4XFg5S4gPrKCdiUNUXR1aHOHAkfDEhN
L2KoTe2krVmk26B84JpdeYiKR8ZTM22dqNs0qxKxy/tlYrYAqQZ0IqZ/v9gvciNXmZg2opdBu3HK
7lg6OD/lTV3e06fUUXLAxAJbLy2gkFSHrUJul5KemgQ6EWinfwsAXdsXm4LzcUaRiGvNuj3nIIyw
qKnYUrETYpdXD428pbJlPBjRSuC0VJcB3cxf07Ojwolj3bYIWD3l00k2isO2OJ71AbpI4G90IF+f
m5WZgJBoq53kDbiA0p24F3ki4odzOVc+MBO4yda9vfOWHsS/nwUc6vWMxAoENVD2gO4BxPeQ2Edz
wW0DS+cXHSTAUQNrOgFOrg0EXFVSf6gFb0Bm1S1DaygJGtmDJyRdVxzkpX4ztJqhWXDKwqBNanb/
jQXIAQKZwhe1hA/fAqvqDrXJ0yRm9H8fFB4P1H3BmqFqc+JHOtZpEgyC4AHTNCT9xjcKi4qNPfSJ
VdcVAfwQtCErRheT6WiFUSTUXHnhh85H6Wt8P5Y6gm9w3DOgEEe7eVCefcB27eS8L/Zrvv0SOllF
eQCy96ino5Y47Z6L89pLUs9G4AQn8vD6cBzcVCOVYwaW/Hh7QhcdUBSaQRaMWJZH7v/aUkXrBOBy
X4DK8dvA/eG07RD8VpttbpduHZtiaPG8Xddm9Cse9pWw8kgvbdJL67NxcnIzGn4xWVf3XeHK71Xw
kujbOrhXkBVe7TJeuIbQGYe0ELq8kf2dk9zTqME/jZEIVriEmSI00QxSsVcpt9HAAQQ68kR2fcyT
TfbZVPZZTm3w3AIIvlG2kI+kwVceTATYv26vwcJXTaLFaIxBMQTI39kD2DDQPBVTK5uBKJ5VEYjb
1wr6Syf0ysbsnevGrFfFHDa4RnYGLnNkTj6ojTd0G1of4+BIOSusdbMsBqeo7oX6//0Fs7cPah9i
xxIgKooRBa/erRki9Ua2Kbwzgdu3frDvK6Du/ZY0A3VkI9tWzQr6bnGmQbEAVgFNRiwy227g4Wlo
R/nRG6X+jfqaycXxymIuEDNDgvrCxsyV1rWi1CqGmR7d0Y0P4TbcNvYbBO7w47aEPiK5tP1mn96d
O7KWAV6qN8A8ypiAxXyfrOvzDGAwpMopoBvQS/oI0LDHmWBb3CSmC8iINxE1gUZgE7qnNeWvhQft
0vC8zje2QACpBhArHQTn1Tutex/y11RdKSisWZmdFb1gxdDX2EVtFmWmUXUPTaZvWIyUG99xzu2D
+b9MJmDrggGsEQTbriezDP9nMjuztY7H+9xp3Mhm5JFgNsFe3m3BhXX6vcZeubRNEfgB74bu+0nR
+dpsTHllBFMXECvqLgkeRegq3x7Y90U3iy4RE/3Hwty5FyQa18hqoShLhtHUj5DjRQ/k/RM2J+SU
n42jcaRmSz4zk2Lfgj/eEm26BX07yip/Xgi3a13FFExk101OIsNa/n6JGOHq+2bLzKWtEuQRvg8w
TuQXkfVLndgp3OLoP/iT1Jd9ByK4xKndzEltpG/RW8c5uQmn4/ZMLb3EV18y2wKZPhgA1DA00QQb
2QQpxxsaco/sboz/ZbNdrsnsglS1WkCvOerAGYbcTJOOIevb0OoJ4F5g9wafNrzEYQ8ymBUP59sZ
vLUfph154W8kuE0yQ/22/fbEYBv8SiTcZgRuB8GiU/Lw2Tml3ZN28+fwAtYugk7K3EyPgdXsV/Fn
i88VCjiCMBXuQT44+x5ZbiTJD9nUaV2jDWNTnHRrqO9k6ZwJggVwRqeTBByW25XVXsj0QmPtr92Z
NwQJnE5vU9gVXQgovjZ/fIOgxXdj/T/tTNfcxXz30SANQQI7CWkdfmcpDMyGA/m9YmbpttTAWQBC
Qw11/DkjWQ/9DrFSBx5mlM97iOe5EMvjY4s9ow0Mos/+3Uq0tXhcLi3OBsbQMSUJAyxW5UOuoO1F
NocU6UQ04/eH8Ggod/4aHm0phtfh0aHRQUS/OsqO15PJ8bJayRQg22NvIfX3FkGecGuopEO/ir0y
o0sb5NLWLNKJkBfWxWRE2NaR4+ugozlfY0fLXlUMXyD+R7SBEYk6ToEAb+V6VHo4+kY1CEDv87rZ
uZV2MHAKhV22dcnjJJfrNI75lR91UHq4p7309CzfPRtW0eAqXFvV6bjNrwcI0YBGBZxsAAXNg9WG
sVyQMepj/BqcNFPYma07yfd+4fCvbFppIUOIgf81Nrv7By31h6CelnPPnI83561zB1ffOdi6j4+G
2ZN0//D0x36x3yvzpXapl5qb1Das4Lweby7B+3V8Cz+pW+uKMsdIDFRPUoNDLaDt5Xw/JplVG6mO
NWdoO0TPxk4Ru9AyGC3ueS6YKF5GbZ/kavEcqTm/VVCac2OeaXd9EU3tZuXgosVKu2/wH4m6wFi5
wRZdFl0HcQ96bBX4LbMbjGNRWDLOn/IKlu9qPJEhKsxb8cbC22hsT8XHF2dBp2LbEd1cQ7ssLZ1u
APaACg7QHnMYP+gD9HAokIFvmM2ED0l4GjknJKUyrjxYa4amDXtxf+pxJoU+kv1er3lvcleaUX8q
MaHlGqX0ojt/OaTZfMaqVGBISKNoOYFSIPyRDqVfu/4V6kRBEx9EMknyoO9Lk+PI783zyn2zdPIm
7t2pZgIe1PlyZugqDNIM5ss6MFPtqEh/5Bjk3VGE/rqvb/JkdNr1FSqOpCl3QmAnMnu6/RGLewr5
gantFph7tIlfz3abl36qJ63g5YE7SR8Y7y+N47ZQmgFVavDrbrc7ab9w6whrWk3CwgMG/nTQRgGT
iutw7gnrGSdprAZ4sNslBILdzWCzEfMNPp3NSXroyIq7t7Tc0IXSkHaZJh3tuddDpYmeytE033sJ
vdKUvNRfk2YSFB0ISiG5aVjVPjel7fNmc3uSJ59+dsUaSNIh0JhI79CudW24orh/pFoECHVwjPyt
Cj7b4ZBCXAedG1JsgQdlJQaYRnLL4OwIKWKOhkkk2rz4UyiOmlBbqr4G9ls4pgi0BR6EmWhoxoV0
PahMBOdXUcFG1h/H3mZmxIB4XeEvWMIcXVmZbU9ZLZoyjGCFNWawu49OyYa3wWP3KRoBJIHUDd7E
TTY886W9sl2WMoNTJgEpOuCmRTwT1wOM1FCOjB63rZ5DiEM/G8KhyOwMTaA5qWhn1VxF6B9QSY+c
mTbemoTiwtBxOYDraeqcgtc6526ISlnIetaKwI6KJ+1zgmIktitod/yrH5ENUAiN7dvs4fZeXZCE
uTY7W1cmh1wOllbRy+uTOgaWmANUdzQcfdjUPdHBkl9qjmHhE7LwXXnkkedQLPnQPxsJiGNXvJOf
dwQ+RkRbOsaPQvpcWK0PhiZBLCvC/dtGJNyvFGIXYpHr3z87KEihS0PaQbQNcEmials5Ck2kFk2F
7fP6LKuQimuORmxV47Zgx7Zf22M/D+q1/dlkIwlB+2wanziS4oU+NMqTn1h+9pj47+w9Ue+1wdR+
F2CZAX719kIvuNbXtmdHq9TGXqoUjD1N0QHu9E1JuOKBvlTNpgZO2pabtVLC5EBfX0uwKAOhh8oF
MIzztrxObMdEAbGXJyVtCrQm32ca0boUrbnaoMrnxBf5c9dEvVX1jCnmkIcK1OxrcLoQueIBLewz
RRodWunRnmVJWYLueaAfCRvG94LP2O9CC6rMvj1RPy+666+ehQUM5AiioQIhVMshaDLVjQTcdhLu
FdqYsZ6uWFvYEWiHmXC7E9bzB4eIILSlXqANz4uUF7na6vFT1jm3B/TzOYKQINQRgZWemEPmLXZd
qg9SPvYTBgbyVk1qjlWz5cLE0spnKbWGNDOLYi0F8tPZQboL4NWJpBwNP3OVVs3ojK6TZYBEkjoG
D0/6TvuQW3EdF3wKWBFRUwEzCuj8vuOPC98xH+Qs8KNQ9NQG8P5019Qkko9dCHmI1Hf6vopJUzNL
75woe61Tt8tOGajzlPhzjb1pofiCT5EkBRSNyEijHeT6+QiapFOTPhM9/1g+gTzPUmxwKpf7xrJ1
wuxcJtKKL7dQgobJCfGNfjg8GvOUABfqY8crKNWNp4KAyhlijLIl3FHzLrGUf/DfkIVGq//EsS+A
92d2LhA0aVo0pAARQFLABoyx/M2/i2Zmgp9DgLIw6V5V/OXj8BK7tzfwQuSGaiRmFogj0LuhAf16
bqNR5XwOzocXFgR1LFARbvxtu9fAYgeZutbe/am2gN17CB23t00vXGGXludiWWj4zdJALCVP6BOT
K10e7H0DoJs2A6XcGiPO2jjFmQvCiWwoOA7j5L9Kq7qTrG2wy0z0Gfv3tS2j8dBHArF1k5BUa/W0
xaN0McffgcPFUWp1Jmd+AtvlA21J5+ZWsJfQzWnyoW1yoGXZY37N7OUfUj5Xizv3llt48F2iwbBW
Wsm7bKb3Cj0oJv8EByNdk6tfegWRV4JsDlKDaEPUZlspb5Fc0w0KhArd097sDfI7UJzSsICNHsJ3
1qxBYpYu+AuDc85RkQkG9Ol7PLsA8IOZRQR1i6UeQJ6g7IbDu/+ySxGDrEXva1ZnOwmJbtpWFFbB
bcbnZtOB5fyfRgZCEhXhHATO51c8N4hdm8QS8Dbic8vJW0lgVgvySEX0Kono3Dbj9Tch/2p8sDc5
Yrzh/M3QrDwB03rNfAwFLY6AeOIVFcDIfX01pGFSlHyUS95g0m360W0DB/O55jtNlYEbVuaLWIKy
Ca2msDIp5slv1Opc4a16LbYo468l8BfiVrz3CFwnAgXwK89D9LHFM5OCDhBDsrINWNTE3KQQG/sc
PvVPTySGQNS9eGT3aCUPHQkM54/5WrS3cO9dfcPkJF3cBrRhSlIo+IYE7TeGGUUP0s6HUOjHKvPv
Qtx1PdzZuxKlfKx103BB0K3+dgOXvBBp91VA7bZZK0YtHIuJFVz+ntopHXs9LK4e/ZhOto6K/Xt1
lyz/dsRwqjoBFb9B0ReT1olqUBhSIYF4PH8STSfbgDqysXjHLn5hm1i3n6alYAaD+Wtu+pwLc3Wi
6QDiTmtEaqf5GlwAq/Ec8vfd4dxt+vifDoE84bmBn+EBmL22p+hCVSZ5J0EBJSbDrpdsUT/GH9EJ
5EBEfujrR54dmnxVi2txL0JFCm2VaGoG7ei13Q5yN8KQDKJngZSTIVSJzbuQUG84I3F0WsPrLIDM
phwVXgFIpYPaXJ7FiK2edGPYlgCWZHbJW4lh+l1kpXyKHsbEDlLdQoMx5uBQlhEZyoKE0knQ4ICF
g92PnpDuQ7ZLQZLdFJsWIJDykIjQ1TgPginXpvomQUBstPj+d4o6ypoS0QJpDr4eVQZjKnMjyz2b
rLAEanpQOtF7BjEb6TfbxOw3PC5HRHjgvs0fxb3VaMgXg6rp9n5cYA66Nj07yPFQKUkW4M0ZTyLE
7GurtfxTbxlEiYj0wte2/Qu5N1OOyK9f7l1/hDbdGmXCkks8BQIiKmTom0NocL1XaICmLkPE8y4R
SEUGhekLIPZFP+hp+IdY/srUbKZVPwJOmMHUs2W9yrsqIAlHhCMPB22zkVfQLgsalJhcZBWNSUkN
8dTMGrJvWlAneFqV1+adf9b21OqfpLvEftJM9yCAnAgke6faO58lz6uhQ/mSbw5QRd+dT5A5vb3S
C1maq2+ZLbRGRylHaz3g2Gg0BdmXo8hYbnktY7F07kFjChIHYOegHjarVPVKpSWjziSvVR5jg2S5
G9gUrmFuR4l3e0RLnjcIL//amj0MI0dFH+x9uLotNMcYZyiwf0QeZ4/OIX+HtP1uU5pf5orVpdzb
ldXZjdqj2tHEgyh5UwkALLUHf6fu+icIGzzYh0MNHct3xsxwo5jN79sDXnqqwJSErIAKsgRAaq/P
SeS3OesSFZGGbvZ9QIZzPPy6bWJpl4DwAQlNEdAX5TtgvnyeWATGvAaDS0eAcg2w8naHONuFKynD
hZ6yKWwBTQvy0lOWabYbxTbQtYzDUAa0k43PwQtahx8aUH30GwIF809sUITEn1AB5ewPqSHh6Aor
s6kuTeflN8y80EaRQ9A+6pJXKKC2JGLS/Bd1X7YbOa6m+SqFc69qbaSkQZ8DjKTYvG+RaftGsJ1O
SRQpaqGo5Z3mKfrF+pOzqsshexxTDcxF4xQO0gg7KFJcfv7/t3CyKZ0p+B7UWb1XhRwhsUi8V5oE
tItll4At7hqZdz6kE7iAQa2VWKl+hIBizevRCUmBECOkVWE+28IFMEdqFJXCujZaEjkpVCHBI0lK
8G4txpGnSkn5wqkr+Jomwls1Rvc8gXJyMWZdBbftZuoegMfvdpM1dHUsAoPsPbuld1DG5Ve2bDRS
Fsqu6ghSs7WMnJI66aoFoinFv7PxgUmvQa7Uqqqt4QoEZsoLADjPmH9eEIdvK+5N26yi6Q+boOYb
dS6Ben+pSiuchFYnfmkbO15BFDLkVuXpqLJ5V4Iuz81+VTagYYaQEgB0usyaJ5P3jRnSvu+SCETd
4llgqNpw9mrT/52o5q9XBzOTw5XQ5xrETjhv7Nld7QPkTG4DqHLaMjR22WmyCtJ1mh1JyH0a8r5v
c7nb+LQdS5Rc99kZjbLbSxan19bGgi4EX/ENObIQP6n5YYWgggwCNVb7B8aA3/MyYGWC2bnKzmK9
PocdTg1gkgzvySW09Z5kBUXSmPIoMuQmPnJafN5bitwmaiqzfMdicRA3T0Y6CHfv6lgb15O8Lr65
IAo1obnDnPIcSGG1591wMR7Dxs3fvLy2OX+1vDxBUmmLaiK5uw/u7SoqQqfZ2PJM6k2rr46EA5/u
AIgtoASNPZUsIR7ghELndihdXLjvg/G80wANHKlefL7TvWvDPZyqohrtnJhoo1mfn0JcBGpUWXzz
mqzTMw1joZPt7c+tt/vmH73/fto5QCZdC5hq3J3mz99t5YYzGaOVTu7+NEczXx8Tc+Dy4R29++5F
xNYhdew583eP+9XJPgMA8Ovv/zQknPGefz78InLyyMAghYMGfLZNNhmAhfdSo6TnopznVeHkXMuO
hoE869WRoO0t2vyqb4ujqYY0rKhqNC1X5+ePl2ugtcK+Bt4HOpZnZ/Xu4uLEDuNbj4WwaP+6259G
4++7vVh1Q8oqlmamO9MOzsefj7iPhO4KBKHdDT/dVD+/P4i7i5M9ECTXW+QQ/luL/q9RX6JSDasy
nZ6h6/reOrucLwBJDIPS8fJWAf24YUdm0aebDC5siPtxPQXIfjHUA4SzLSvHlloA7XgO2wgSq9V4
dwKdnR/JMaXQzyLT940txjYYepZOI0EawV0VJ17Eb7bWw9fv7xP0HaJRYDQgKwW9VehoHq65Uhep
SjruIlWxrk7NdbS9/rE95pT8aa4JV3rkK2DnRWxzGYFiXfjEww6ZN1Hyc/1ch2WCc+E5OL3cPehV
dgPJ74sIWsx7vS/i26/7+FmECKDfLKAFJ1s8wWEXudcJB2Zt7p7R53p8GuWdMJ5Ge/V1K58AYjGS
75pZ9NFwnJLT1sHudT/vmlmkrxgQU3X4fAc3b6wHNwzPjGs/7M8iFdECsqg5nGAMOMRAFa5DxeHr
B/p09gAbAnSqBUTF8jysMrs27dFz9+ajccn7De120o7BoKBHavufN0RhnBbg2ojXezi+ng2ta+ln
ZK9in66dZzPZluVKF9vqmMib43yyi0PWAcrbs+8ePOEOmzLS1KiEQFNy1cLoyLid1pMT8d3jOeyc
qluQdl/TOTnFQ+ua/1zBleMOIq3iCqzkPIZo5P7rIf6smoF6M3SQPAepYWizHT5PIozASjNMrfi8
j86bMxmirB813/mpOCMnGYXn+LEV+4kBNWbxuzYXx7NPksxQHG0i0ED2A/Jb4SPOmNs1plm4eQnP
VqqOVttZ3Pc6/nakw5+9AJCOAF8B2gnw2cV20Sp3VjrAfmvcVjxYO/zez24cyAQN5Qq6Z2yoIPi+
QfhlYHYfS8J/esa+b31xxrq5nqTrj3PXz+PmKvjumaD+hj6LfkJXcXukr/NkWh6riArojBNGfnyZ
oZv8ZLCMnLp7ATqM2sHDsonKzIsLpsEL9+OBxSp7+brRT8/y940uYqAuH8u2QniLmP3bfXIOKFd4
ftmGu9f+6urquzw7c6KLaLuNvh3bLj4JkKAZAHwA4nforNHFKi5qljDaCrK3f0KkpEeaN4ZWzXDM
HnZ+/sWgHjSzWDHSTXmh4H6AbMtUbSbmY0yNnEVjggrE12P5WbYF0G5EspARhNLx8sqewtGQTLom
e+Qiw1mL92ZztYmaMJv9G0+PLI152R10DIcbWsO6gIEKDpnFKVNMZt1zkvb70udpnHXoWNdn3ZFT
5mPidW4GFnkwlZiP0yUfrUcmnjSpr/fDZXFhxc5WnCMt/gq5rk0ekfPvauXGbRzo6yPdCz6shkXD
i7VHcsJKKNr0+5ReJM2pcat2jtjl2RqoVq2ePPuHGKMsomcg3ch1ka2fgyfuruAXzYMHu4V4ZCxu
4Et9Xu/Hblfk36FPwe2In2WbJglbDXZGG7cIm1fpnbyUPNJnwd5i330RZTFMKBt+OVQbUkdtDjmw
bXVL66vGUmEDgpoRsm35BN/C6zZYpzbuue62As33JAcIlJ0JK+7tWEQFapSwDkpD4q96B3AUW8E+
dZjZ++c1ESGIQSi2K+M71EyQF3BX2bn7zNqj1PZ5KX2YKu/e4XygvrvnBEmOYrTv6T0Bof8bbFQd
BaHtMwtifngY75oYqzZbHfOu+3BMv71A1KQsFMIh77k8N4ps1N78Aq11dukhV5XAs/XInnmsjcXu
pSWK+/C16Pen7gbst+rUPramP5+Gf/VicQBBQnb06xTLDDYIcXkJczH9rcAUCevT5OnI/vFhr1qM
2GLK92NdEm3NbYUgCxK5dfiKXF8kYRVaUb3uT63oNvjbpl5zo4DA4A6M4A1a+oeTQ4y0bpVZoFHV
dusu4TwcrWJYyX7XCCCOBgUX3Mw8plj1ERf61i7iV3BcAU11FwMrJBNwAsWrY+zRnMBXs8GGuShz
a8YTt2boQHFy2NAfuX1WvZqXjR/DsCJ0u6uvB/1DLmXxGIsxB25yLM2S9XO1v1wbKIM36HKyylHP
qS+Fd8zH+q1a+mExoojzZ78Xi5ERObmDwni79VplIQngRZGzXePG6kWS0JtgTSEh+RbRK1jHi13h
beWL9arhsIYr9sr8YQFFKL9/PQpH38bi6tdmeSc9GPxg6km+LbobYkXZc1rdBZGAr9Cuu+/zswJD
Am8uGhfGaT7efP0IH2/2eBMe1BkQ6sESBsXVw4kIGzAYHlWk37f0NKfIEV+VV4ETKTiRVw8kKcNh
S8qQ72oC1w5QRlgY3Fj598FZj/DUAvkT5BeCXG4fOmzj9OfU3ZGjOJvPttL5HJwFLBGEL7P/I6pj
rl1SPGQT0hM24AXS69LdUbVJhw3PTwry2AZXxLn9enQ+JgLQKCQQZqUMx4Ml3OIFObhVtgaFw2GG
jTu/aachmgYIm9f5FXMeB2pC0ueksdcWvNkNOGjR4LHpjiBfl1cBkBzhfOGDqwevUxPX28XcLYzE
a0kHktW9u7nHDPFZ6D/gYrmRG7HJuwhItXFbrEEDOU9ugKyK6XkJKAl5+9/XAzJvD++W0YdHWYyH
AUgZ0PyTuTcBa3eKPizMC4C5E3Gkz8s7wLIha7E/OpBg0IWBhhooHObWjyG58usqhLbdijRkrUQk
Tp0O5ujqcezK9de9XOxOHxpfBHlpPmlXtqa5V/JOPiXidjJPcr3NrdhSa2ocSa4tTtMPrS1Ccss0
fGWMeL0Fijn0Lu97GDJ1sWguBTzGvu7Z0XFdLHe4XJmDJKBhljtzlbbr2tyWMOaD4A6LFHb/LVkN
R+U13t7WctoAbwFhBYtCK+Xtwv8uFLLyZvQmG28T5VDtb2D8s2aQ04YPCdCX1vMxhZtPezlLGmGr
gKUTYJ6Hm1rHTIiiAoq/Z+6K8IioLdsFzrYerxBEZvxnG2wanLhW8nJkeD97l8gxm0gbQo0G+N3D
hqei9uCNDPqZ02XJN9qN/WawUVGDX5odOiIbH8dci2/w6mQ7y/TGrTBG0PC4fBBT87OwRL9pPVde
c2DhLidpA7dkkqdqZHL79ZN+tpBRCAeTybGpGyyxzoMwM8kTPGjerjuchpm1kbHjl9HXzSzTZW+T
e440gCChM1ZqEY5qnbQ9yhkQBG1i1IkidgWVzitxTVfsR79RMFAwVmR15q3zHdn0sdiZ6xqlMoib
XhdxsIMdBuL1fG0cCzDnJbycke+fazlDpGUnjoPn8uxXKvhWr1WbrwakddL00etxjXHKiPxq9d9e
hv+VvsqrX9/f/uvf8fML/BGbHEJyix//9b+7VjVPPH8qfwu75vWp+03+/O1WPam8VflL++/zl/3X
Hx9+1b82ryAs4Tef+G/xk3r6bfUjV8s/OPh7NP7Hw82/f/DDCgYCarzuXpvx5rXtuHprC92Yf/P/
9cPfXt++5W6sXv/5jxfZlWr+thT2f//446Pdj3/+w6YY/X97//1/fHjxJPB3D6/i9ePvvz616p//
IO7vsx0qxTy1UXSx58t//zp/4lq/+9BXhD4WDkT834y+K2Wjsn/+Y/6lVnZv/7R/t/AxQPSwQILr
gf2PPx/j4G399fZ+KztxJfNStfNzH15LkP3Df8D5+fjOAOfxkvxQKT3ghgxLOhkYmbFxGOz9rqbC
zfK4SlWQgoLMB2GgAlO3Rn5mk1SQDfHEdOlNHk931BsLWOi5Npz2bKesO8SgE3REuS1sK/ZEKR5G
WzteVGfp+L0AkvnBl8WUR0ZSyO++YzBYLPZ9aVUhq6UBfk+XSuU/Ku1IOBAkje9qJCYbUtZpHMAy
FF+SJVpDLySViBB4nTmgxMLY1/hZ8M4VDSiiGfbQ0ByyHK5ahcFs62Q0gLUAwDi1DD/qnUoWZ37C
Omddt2V2pqCn0p/zPi+zeOKm3a9hq8lESJzJb6+IiVzaLh2zzCnDcWrIeFKNdSGffGX6APdngALA
2dfL/WxleUbBw8YDEikaC8kze8N60Sdn0G1XCD0TEwdHTPqOPCUSXOy7JMjJYEZF40yODnOSG2V2
ChUOKb7B8LrWjyNM25t9U/SDFcHAXKAI3JczwjDIYIIaB4HMkBHwRuqMFxOv7ew6mJLgcRBiqHbJ
IHV2PuSSUjB5UVFnTewQY0zIOkUXmB0xfJmVRqk/VcLdCD+v2zhJK5GuG8eubQEwRu9jZkAqBbRc
geK/BasmvBjPk5MJa8EJBpH6p5kbiJlXwTR2gG9b8FbP9kafCFojVZapQMepAyMdHWqiBked8VoW
+EmWdVK82JprxOQVK22w6JRyxZZRv8l/1p1r2Lepm5abKZ/xFcQIin1iVuoJkAQWkYybZRyUKjFC
M2H8tOZdxXZS8Uace1lvFhCM9Mg9+D+Ns02huludlL2w0m2b2WMS4QZVRFMX8Os+GdtYuUF9XXUd
A2wrk3kWtj21rh3DUTtl635V+6Lb21Uf3CtTVM+Msku7qeAhkcKFKKSF415LpxEvtp/6NYAZnStD
2+yaewTXeXM5MJffV+Zg3tapHuJSV8HDlMLmNk1trwQjxSJwJyGBbELsS+s+N26dSk+hriU/BeuK
wstjJOqxJ0N1zbPefbTdhg3QLXPhQ1Z2eRpbfHLATATfRBk9AkpYXIOhD4+L1jCBU6nKXZINZli2
dQ4hbscMsZp/Tm4jV0rbJG4n805zBZFlYHXPqGL4CtdublK/vNGtk4Y2d4efsmLN6QiD3pUsEzfC
4ihWLjO74rYVrZRRMBAkmk0bonxhUjBBwRAtTHrqSQ6ryQI+CcVJTXIvOM1zVCZiv+mVv9ZB0hYX
HH5cbOXQKhP3mAes/2EjoYi7Y9snJhxpBQc4h6QGfUhZO+L1jgPM3jrJCYl0NiVlXE5cGBfTkLRT
ZOBA8y4DQ3l0Zau+RtQyFdnPAip0OjQSWt1oqoOrYcibZ98qlBdmBfWyyB+UDXPuKZf7wPAbumG2
ofEQjdKYTIFAlagxtQUr2gKS0fDVcJl91fYqQ1qMWQqckNS073tLN1Bbs5y6Ce2+ckesclZ468zF
bv0k2qxoTgq3lwD+V1NqrTj1ErEWU5Y6MhyCPtPfHdiHD5u00IDLOl3KsrMadDgzSoamnZBChK0o
f/X60mZXblVX1RrG6k1jbqe6GadbyJMoA9ip2uanTakERqf1Hfj3OloH8kgcPoc9f4Ufc/oY6TmA
ahEngvuEk+kwTswAKi2I1yVhw5SRRaXHTBlXVaOOBKSftgPw6hxzw+51WbkivTVMnqMTwKas+hkp
u/HZajJ9JMqbszXL3kA1zwccCOlqQEoPezOlg+a0R3530IiyHcGgVCd5edPSYggB827PxwSL4l2Q
8Mfp/P40Xlwqfo0hAEAUcTIKkm+hwfv8Ku/LwMcbSkJblNB7NwYAD4SZIjXuTWzVuSzfwNHKQGKn
Dmq4FVcO2Mem6337+jkO04e/HsODICcQg2Cm0mUCJeDSY04LxFlapt99E2LMOGph/uyPze7rlj6+
TGR1XfTYDiDiESxLvT72zVxakxGqFIbPZEqs9dSO1hEhtY/9QQ0MVBHomrnIOixdK0r4xOmplQly
GVgPbWC3cZaWydmIes7fXgU2lFN8lK1B+UE61F7Mm5GwlFBgBEiTyFN/tH5kPUz/vh61T/qDqyBy
rEjizKbH803o3d2TowymMh+Q3xrG6FWUukkSqcRXV3bB1TF80CevCJ50mItAQeB69ZZPetcYazOq
U3jAhAgY7g1TJ/GUFvmRefBZjxCHWnAmAxgWfiqHPapI7Ri528M2x2GQpTU7MKdOC11OiKtkW+v4
6wH8rE/QMweoA4RN+AItsiF0RB4bixAZU4pUtd0oCHAa0zHq8vzQ7/cQONNYBHfEeUdEI0sFTi/o
g94tXdxEicxRKMqKU9phcTeG7qALb/74ulOfNIdrAQyYgBSB35OPK8P7WeEp38mrlnohZwaymbXr
nBo8sE+bLpAXzjgeM0L9uEUClWJCaMsKsBsDvnjYXjr1zKzbEYz1IKMhV+mTDQPwkGqAaikY87YW
R9JKH2cJWrTAIUZR20Ryd5FBS/PUyXWJFmsblbrJqwf4z/hB1JhF/bf3fzQ1bxoQcQZYYCk2QdwS
BvUM8vCIvod1UfT9GtX27s7zG7lOLZbvvbZ3jlnoftZBTH6sAigagfztHA5pQ/kMm+pAP7EsvTGq
HM4BVQGj0Iq3m69ny8clYIEyNJ/YsCYDhXcxll6KDRBBbxJaOu1Oc8Ob48xW/62czK+TZOY/onKO
mApX2sMOlcpvi8ETmPNcZ89FUxiwHhflSo1cXwpiJOuve7VcA3MQgqQ/ZL9hBzhvwIftsSTlo8/q
JAw8NsaZC6vzLnfHe41tBc5iXiqODOPHRYDYANbuwVx5wjY5v9F3u2PeTYaGpADMGvtSh0joI/S2
M6+4c+2hP2mCoC8iFMb6Y3TkT9vFrmLO/QTve9FRNWirGWHHE9a9cO94NVpRyQN5XTZEvUCIS98a
Esn7r0f345yBThCBbAFwHggLlnEB5F9GmC8HQajyBlIJLTedZ7uvy/jrZj6uAjBNYJBkIR0BXMeS
o8QRe1kEMOmQGpkDWbH0B/YguWHBkBzp0Kct4ZUg4YLGQJ47fHuamc1YNxaQ3qbVPuA63YAsOrXu
FtXT7hhx7uPcRGyMRAjAFiBYUmfxygaaNp1FWzSW8I3NJxoZrffSp067QQrjCN7z46sC33aWsQKq
zSFI8hz2jHmySSajDJBb0TBFGxIZG0QGR8ZvQbGc1/fcDBQsUNCZwWSLAcyyauBZ6cF2JJn6JO5o
H1RhN9rdGFNDllCwG32MKdNedm9oH1ITkC0pu9ABX6Faj1geJLKTDPSoLi3NY0nzTwdhDimgxU/g
QbV4OoKbZtI66LVX0TqiSWeuRworxq+n68elSOZyGog10C4Etn2xk/pVn2R+J/wQ9prGmZxGCZsk
p4gtv61uR0/V9zlIRkeqSR+7NlvIe2CVUx/H6htu9d2+0xte0ump8MMWw7rJyCjiNuDZkd1t3p7f
RzCoNZhoZLaVQ8kBSnuHs8jjlVEYQ0vDZiybF5KPYPDlvEAmKrdFXcdNYhPjIquZcM8IyR16ZGg/
LBkAlWfDIORJZ9PD5fTypjYXilZovxLNWZdCMBxldWvYDuWIQhI8M46J23zYEdAelihEDt6wZEuY
YBckVZ5hmw9rL3PLvQvB9inE2ZG6YAax/hhU78NrRP2T4uID/hdUSsAEOxxgCGco8HkpCS0FoE+Q
wAREyuFvH1JzK9hREcQDfmr5i1OYN732q8whIS+Kdu2U0tqQwm0jS9oWsMui+lEn5ChxaJ4ch5MH
+wEIthB5m0l8SxBbOamk0W4KeFSQpmFpDfc5tb6VgXfhZ+0dEfrZTbLI9fRdJulRCfY5+jxsnc5h
N5JDCFFne8rDkVVqUr01chIOBkzlDdecdlnKuqiYyHBFa6TRvFqx67rt+o3R2i2g46Sv3R9f7w2L
9zsz6J03ndaZlzoHQodPwSxZloEziYh5pR9WChZ3yIUPR4LVz1qBxyw2AthFgAC+6CtsIsapygMR
kaEeYSaWVbE/Fcf8CxabARyFcavAm/QJQlTvg8FwXto9NqK+iYIJQo3rMqHBEypM8HQ1bKcZnxJK
erZus5o4q74b+fT09VgulubcPnxs55AH4TjuivM+/G7LI3YKxc2pUpHDUuMGJ4e2Q+nQwV4bTYcU
7d9tDWebiTgSRh8oui4vABQpsrQcqIpUijJEgaHPkOFlnQip1/ss/rq1BXVpHk0XRR+sFriYoMr6
QYvRmpImh51qZDq+AfSOpYOyD2nTev1GmxArOekYYFdxazV0vKsDPNCKlsjMb2jAjfrCbYKJ9XGH
ygh9aszE8mJXt6qOPTu17jSVImtCL/eq4roo+8GFe6HVeTEUMM3HkduNuWKFVQUgR1oTwEQKkbO8
T5jpsl9v8Y+a3NWvJbioEC5+/Nd5/tLIVv78UOk7KBReVq/lrWpeX9X5U/U/oCYI3c53L/2tmvmr
lvirJrh9ytV//J/3RcS3P/hVFDQ863eIKgKr7SOigjX2nzVBw3N/xwGAK8aMmkWyZ64E/lEUtM3f
Z2UZODvPNzikaLAH/lkk9H9HTOAhJsEFb07ikb9TJZwzB3/tpdjDA6RBAfsEbgg3ObiKHK68yW8c
o/czb1Vq3fdhLnO5yQs/2Mkxd5EltAOIamptvA5toS7p0KTH1sfh2v/zCebwCg8DdOFi7dsM5bam
brxVWqLo19SOEwHPbyH/nhxR2DzcS3+1NKMH5mwh2loSv0ndGIkwe7qC+Hodm6BHxlnJxZH1/nFE
MaYQBHFA+4Yg2pJ5kvkcLq2Qf1sZugAkUY5mG9VSpm3ITGW6a1twta3r0rigQ0e+60Ha+frd7Ptj
Hb5PNh+GrXNH56gVSn3YS5ELW8IYAq8EsIPZ7mps6nZV0Zaec8hwxwNvxWagBMqvZmJsv24U7KwP
cwkUYlyUUd028T6XOg2BLZKamw2BYSH4d6HM8szcGS4HknjK7CpYBYPVpDvVWD2Y/QGox6iZkjEP
g6qQlyl0lPbVZPYA3RScnJUVxRFvalo/FTmq1SGXaZqHrAkcGPhMDbg1bCqgKjWViOlwEg/ASGYJ
7l7jWKYBilQQGNw0fubemb4UwwbFWNtD/Zbl7g+WtUYd+ZUBmdrE6pN95uTsHi+L3XjccZ/9oi70
ekRKQm0Fs1we0TqgN+kY5I+TNwDPp1CgFHu3GDicr8hYs63fzaUrAtLAhcODrIOp3cg3rmSTXvtl
YdkR7OKdNjSV0N+9PstRQBrcoLoA1Q2VUOqVbTTmHttPdOqsTeBy1wURPAt4KBuXQkfPTronWjN4
8qXEjE0qeudU6nxALW4IqI4m11Q0qlG+AqnZ0t653yHlvkJ82qSQjsmS2YAUlhQhtBx5FQlMCmdd
MgOw9KoqDKgvq6ETsa3Ahg+FRFEtVrJKd2Uz+fWKCgHYFQJDQFx8uDzEbjdOQH8lHUHYlw93aZUi
zWuJaQrCgU/+mdcLcOsaqAO8CJi5FBEId42I7Nxy4ymYHdPyAiIlI53GIaJYKJBI59WrAcLc7YQr
O7x4BwTmkd0K8bMOcohSpiMqeiGGU1+VjX6WLB9rZEWl24WNTzII5fpD/ZKoRMAgrrW2jdFrbwUe
Rw6UkpedBS0N7ptUZ699k4sWt1UzUKEHqY177uh6U7VcbTzX8E9FMXr6lBmB+1BXBoQCakdWcDS2
3ZOyC5BT8wbHPh+GwEe9Ckpn1xrAIqgP5wOkAC2osazTQuYilrYH8Vo11hQin6Y7Rdp3+4vByjrU
kcVQwiVVQgcb0mFG9q0qdHZd8YIbABdXQbdNE5/m0NzlsLVj/sC+CY1BK8M09wp60nVZU4fVVLvl
yeCyZDoLioGJuLJFcIMqbN1FmREIFsm2gJ3NgPR0ZI8+qRFNlNC/nDpjmuIWQbrczubfz64eqQs6
AmdVaCeVTyOlZ5/5QLKXypMAtTtqMiEORLSSkS2o4Vwyp1dJNJbA26yKoZUXzC3VEOUimW5GuMI+
+GqyX1Ilc0TsKGtcj5L5l1nBPBpapEr3dedhjrPeal896QPQmyN8i1Lesusxt2DoxxKTN7GdC9au
fWKQb65hisfGHsqfAAgYfggLa/3Yghz1bKXmUGNzsTKY0fUlrcPWLYS5rUAwSi41b0ZY4gVmDmtV
L+26iHE5WCH2cqjhm+bQg9MhC6wTy2PBFdUkgwSZLq3viUicIrLKLsUcFEQKUD5K+8JUDARR6iur
i4tuVPh3bZhDnNkdXgygwZa9zlHMc2NE2J4b6TyYHmoD2a8QxfjyiaQS7Ao7UxAhLUU3gIztIORe
S20byLaAiWTH0NbIsjjpmhF6EmUbGKgyTDy9dCCg0s53PO3HFKkKsem0U2Wh0ZtlHeHuxs3NVA0N
DxXWzgTEfp21UFArM2wDZm5jc9H+8DR0jQH+mPQqc2UOFXoGETZjChE3pOmqZo3Tx4PuzezETfKC
RFXPnDLuCx/iMKkrribM3ixM6sx2QqeR0yUdjdKKuK+TlwCQDXeN5dY98NQw72qD8AQrAhZu4UC8
loUNrh0salllQX7ZNWHdZZej48VB0xRB3LcluQMLQHnbUs4AFyRhtTzpO4WZORQN3XdIFUP+0ixB
yUloW1hHTrXDNAVB9ustVQlYJgUJDfWCw/jIl9iBupKTlVF35Jq319JKyAmbeHXjehirr8/Qz1qb
s6Mg+CEgQ1R42BpMoSZJW0ZWOZfGVW+LKe57AwAKmKSfZ0y9ft3cQoRn7h3iR/A5AKQ3TYQqi/aa
BlU4bCHuSk9pd535AEmhotXhFmvi0gG5a1Y6TdRnjPUr1HNhRGwr30hipTHxVyqoWx7XLq3GWNWt
e252ZUtCmTppEhmo5vTnTpBKGtfcaEeo/KS5ei1x8nlHckmL4vrcDxOZV9QyoYSD8uxS286ifpcr
aLyseNcbaeS2qME/u5lGRnaYigCSgQEukzsks8w2HiwTwPxxsg2yrrFbd78CwP8f1yD92ijAKn/D
Laj9bd2VPwCXlOX/gAuRPRfo/u8gyXNZ4k2+po18fyl6+6NflyLcb5C6nsn9uBRD0WtmEfxCSlr+
7y7mowfpbHyGDBk++eNS5Dq/IxOCjBr0fpH6Bcnhvy5FM74S3GsoD1rIYEBEPfg7lyL8/kEoC4AE
wJc+9aC5i0B2Lm8dLkSDGDbpHF5ECApMFHhlY6qow1EIDaVsGEBtVtXwiKhC2atOjzYwlAyoEjCO
USzdcstmdFUB3rfSorLNVZn69KxtFfxEELCoHEjE0UQdac7kCNp4PwoHBl0RwpyAnxHAmaBMTYSI
ge5BkIAb+6vnDvawcY3AW4tRkdj3kqaOuiTjE7yFe32JajTO7GFMRBm6Fhv3CLjMMMnrKQm7up6y
jd+5Pg6WCeApt4esrxCGhuZB3g1QnJ0mxsJxaB5HSDyeu07qA1DVeu3ecXF4YEXJxoi8xEW45lbS
YBEXE7zqiCU6mESTqgorbPBbBkQdgHKu+0prbGGRBfzZiVvPZFoDsDsRT37uP6hBwbgpcJRUYcI8
iN+WPZSVgGIk1RnqRsWJb1ZVd8FHZfsbr5bZ1mm4GMJgwh62hYh8egc0XHqSm1ChQ7GKe0XkFY64
KOhEmyjDcD/M5mvf29YBn3KOQk69CQbNYdUhCRupgFX1qgrkyurtaoxqNiL5VJmCSoyNra9Mv6qx
k7m13uO05nYIhOsI50OSoG4MNBuuN53noxOAfhU/i4645wMZistUu84zgVBktxHCh3GUL7uAQvRK
BM35mArrxM41oJ1Q4re2/0ndee1GjqRt+oo4oDen6aRkSqXyNV0nRHd1Fz0Z9Obq/yc0s1glk0hC
P7AHe9IDdE1XZATDfOY1Xq5lB/qP46fS7N3uWMxjftZTIE+7fohs6vFK3XwsyvFUISmu8Z0joK2K
Gf+oqOd8t/VWtY5doBq+03WEbVnsKcwlg5+xyy3vs5Mq2Xc2OIj+rqc5cnSVtM+OSiDppk1gofzb
1mldf0jHov44t/V80cXsjgcvLvvuYLL53LPiCO07pssa29/ClyUbBjs8hlaF33kYNCEYFSX8U6UD
kxyUZtC+mbbS/xljfEtgObaUDbMqHMHq9ia5CQ7ZjrUTkwfqOBJO/Yeqzji0z203Poep0mDsy4tD
Ua5M289SBeR5SCaVMTwzLvaFG6FArWNBdM4LO8PN1UHfZhd185zvFKSUPzZe4cD2d8ai2bGHSnPv
zhEaM61em+N+CEsFprWCLvrOUrhKdrlu2x/cQnGSo1aZ7YuZ9KVyFCPmjIdqVON/In2OyvOsiv7Z
U5rQt7iBHh1dkTjSsi0I79Opzv3SNMS5KZ28Olm5lmCwUoRA8mnWgoGeOwNI2aAeWkRjPiV0LM3d
kAR4k1Jjya19HjXqpzxW1eIsDGV8Is2iFBsVqhXv9crTzK9t7rTU+HSn/28b5v/FY/X/Wc0O9Nm9
J+oUZ7EAi9lcvVDyv/nPC6Xp9r+oEeFaSYMBGx0pvfrfF0qz/yXBFdRZbJzEbFnw/T9lO+1fslZH
7EYxC9CTfNb+W7Yz/8XDRNebAiCPi4ZF8XteqOtSFneCocPCxU6N1izSYirjvC2YA0Fvprov1Kc6
SpUT+6LjSHrvhPDJcrXsaVPIcmgE8+5ej6IluTDFmJNV9hT+p7iC6M4JfHiz7ivVqtu5EFnL8ifo
DtloXoTYU9+6mdd701PhBuV+bpV57zbWViPlVevg/1Y65ZLRiONNpxAvl26pUOyC9i1tR4xPxgBb
7hB5TkNRxIzsb4rm1S+zZQ+/1caqvmaV5pDHBaELJ9HOtOQQK6m+xW1bmTWxjNSBoHfERloUXjuz
CalHRcxa7dFJjobKpxqzpYW+NmuqgJRVCWcwpl9SQu0qH5UoFMMT8XFKwp/GXbXTZli0e4OOi7YP
B0NHf5DAhQZF4+bf55nH5GBQlY0OpaIPH+9/7etyr/wMxGmy/yILzjh1LyKrwq1qWqFN/xTP5V9O
YaYnrS7/7pW52iiCXudSrwPBwCWxgSwMCHUJ0Yvov4pYr/qnKYzKX2HYx0eAGfmxCo3xQ+mW3sZ4
K0uNwAZa7A4icfJWkOXRN02sMOuaJFaZWe/0Yl9GWXFIoHb8YZVl80NBODnZKXnv/A7sqflb00T0
O4ttvJu9aYg2EqKbzWVy10D74Qqitk+n4PqnNBQVJjEK55JwfyBU0U77liO4ka3ejsKZpXOILMR/
aurXo2iJ8OI08qwLLVj9IRT2b61U7Y0EfGUQ0BCAwU3622BR5Wd+s6quUZCuuUI8VVZZU5rQqm+x
U2o/7u9KeV9eXQ4IgdEQg7AMIIGkY3EH1V0nygrwzpOhwac9RXmRVMfOqXv3OFfIwwq3gWI0ozlu
bnyqBfuTfSo1yHSGxJyWhuRShFMNIqHNfVM+ObVAjFIJk7Q41JVrXOBvRcPOmp3mM/WGWn+0Igc2
tW0jcr2ryelnyZqKPklGbvv53Qvi2rIljHoYgLBl3SPr85q6l1M/Je7coYlaCYRZRa0Wv7MkqVy6
GLP5u0raZsua9ObYmgZKNZjlmih5Izix+N4RnDY0a+LsyQM79BA7VnHIOzc4NKraPlWpuQW4vt1f
cjzstlQabgDfFm9cbjd1WOlF9pSHg74fRn04ek5pHO4vp9w/1/sLNh7fWHM4LWySxa1nem0iuqLK
nsoG14gPqerMETIOZjsi7xKW7qX3qvErJajkn8Zpiy3t/5VJEo9IMJcBsJBzdH2IyiIboU2V6H9S
1tm7KZ4mvcQV3p/ka7NwMUteMiDKAKLpZi5nqdpOHpaVWzzps5KTzikZ5ENzLpSfUZIJcUb2dvzV
2xDKdmFTVt96z8l/eHaVdvtwcprvuS1cXt5GwbGwSoN62EMxKqOtn7myGnSoXu38wOrB07xejZQ6
vpVmevGkaJH+bWin6EGv5/wgezIPjlf032lkzN/0MU4e7EY4oBLm9AzONv6htkWAKZbg5JGAbFxC
y6qDSx3EQKYWuVoAZ4Yt+8Fv77pp6Ol2FMl0yZQ2+tCloCCAvxSCBpkW+7lrz5dwUtvHwU7sR3Om
kxlNcfr3/a94szqvPwJQD9uFEs2St1HV4aCRdYyXMHIARVtB7qsJ6d/9UW6vPYYB8E1PhJ3p3YCU
x8hVU60ZxkswxCEY896AhwgqsQj3A2yBr0mUZX90amF8EelkBgchWYJ7XU2oYaRzgjjhOGZb5+Qm
OKEqTiwKnhB6EPHS4vIhGy4nfRzHizJaxj5qvOY8WVBGDYr6GwuwMhQcLWgKKF0Ct31dnzfvmp4b
gjJ21V0SC1eEUZ805FLm8dK7sf37/lqvfFGQ07zSAOahJy+HsthTFGfy7uJ1s+EbFjIyXhNveSDc
XNwkSXhymAbkLZAOy32jzomaG6jWXLq07R6zXsbQQplO3WCKT1VtBBsw2NXxcFWX1T6w/IZxfVjU
os/02WA8VVfaAxpM6dGYWupMgYn4izanG2nKTYjgWDamSWQogBaBZspVfvPB2sEOhip0qks4qjPi
A+JTN2vfW8P9MirDx6DQ7XfvEHgqbBEbJgsfbWnvo9UpfTiCnsuUE80RfDTBH5Pblo8dtM9P97fI
69e5urrJJHU0cwEuAJjm6b+eXVhPYRBYxXxRIEKOOzPWSmdn5mWKTFldqdO+HCYKfj1d2/jsjGOn
0+nSoMISkRjoAQ1z+1Wf2kHZR13idRiAcNnvuS4LxNiKhqJ8agWadRAZba+9ahW29lSrYVHvRVPZ
7p4QFXuTpB+VdJ8o7jwdJpAR0LRprec4TOsTFZ5CQ12dso75x/3Z3x4QJm/zaIFkdDDMXbzOA77X
TaN46iXRG/GYh3P20JTNuyMNmawDAeK8879UDq6X2IzcoShCU7t4ZTX+k8+duY/QLv92fy639wqj
SAtRDoYKtmhxhZlTWSjCnLVLU+fw3gNvPIRd3h+DjJ7s/aHWlk2y7riV6ciTClxPaA7trAzySb3Y
0xjtDXjQe8OOt4D8K68iMyKPkwUV8uXl9ZWTrwWqpqiX2GitfQVprNi1tjWZ9HAi6+gMU/YHP6X7
0CqJuW8FeHin6YoNQeu1yeJfb5FKc0ioi1xPFmxeShRQahcnHZASpFVHkdIdNpZ05VmU8k06KhAw
U6Vy/fUwejTPalYW2sVwW3Ee3LHrcd5sppfArpN6h0+Bqu+GAPyyJCnqe3NWVEryCdX2vY06m/3J
yJJu611cnbxEoZIR0F571WF8c/eBZSbpaAPtIqKZ2ubg2WAEgnfSEQl/pHkkqisQ6kxYbvIGfjPK
ZNWGyFpdu7hhjTSj5wQvw2wYG0yzlblwm8o+Est863UcdF7YmaOLhaKdFj8U6gT+IIqts3HzOmHE
QyhMdPmqdbxUrLGV3G0QXZkuJv6pf6pAlH5K+NseaJ3zuR268r2vEw6goMwJGiV8liN5vXZJ3INz
Ua0BXmCsEJ0GTv01nrPi33FnIAFsoIjQ1nG1cShutytsNYRKOBKyfgfw7XpYNIGQjAxb7ZLH83BB
hKBSad1Tzq6zqTupjQaKQQDk+YSH9ejXmtF91/S+BSkQ5uJRnVHrvH8n3d4WEpZNO1eKsOAft3Tq
6vWMxmGWGRcImrbYFb3ZHPK8Mj85Te34FaCpZzupwueWSPo8V3Xu7QYMhk73f8ZNvvcKDidIILxl
cZbBUJMDv9PcEppmHqm7ksaZt59FL05BiJpnpenzDgKU9ZeKVMp7CyZyaKkoDsmQA7s00jS8IvWC
sDcuTmGnP4NxjLAQiTfKAzeHCEIM55SgBD6Fyhtw/d0BPaEJbLc61sRFVu/CQFX3pVFaf91fxpVh
KKW5XIW8zQjrLF6YkvxgplCmX3oUQP7Iylg58xgpx3ePAtuG/cLDKQX0FvfO6DRN1IPmuQC9yL4n
dZWfwGkN71RRkBo8EufLiQHsCyx88YLoSorfTCX0SxKk5gFyGPoyXZwd3j8ZWwNoTGUOw9ilsHzs
FlrTFIl+qdyg36NyFR+VrJw33qmVDyOLVjJJpBNPMHP9/fEsLfXWqRglMV2fTLE9gBFUNw7zTcjN
isFMAtIhK1EoP16PYhdjm+d5Z1y6JBCfE8ubfua6ah3UhAKG3ufhc4Zx/UYofHtzS6YFORmSaFDf
ljlg7YxzrCtZftGiuLp0OEV957JSHtuimR5CR9Gz3f0vtnKJGlQ2QYJTswX3s+ReGim4xR6u3QVA
FJKVdlU+Z2YIslLr9UfPFVDB2im2/HY2zYvnVs1LDpDvMdHS6pyHXt5u/aDbdecHUQmlAIA0ACWd
63UfM1yP3KLKL5WNKsvOxenvM7Rv+6ns1P4fVx/sF1hxWXG0O1i5ByO0W6hAvdr8WSsiDA9KPFbx
EbWLSDykYMDwSSZ0+zI0Y6LtFLMotviXK7c+bxC4EJA+QIAIIq5/cR0E09wEdn7JxqoB6RsHT3rd
h1/o3FiXUMR9emyacfjtahOehnmvaIcOTZetOEkWaK6yKH4EGaksU0O+vlGiT6n02oAkxcUasObe
qbnrnFpPSvPYfeLuEtvIin3pqfUz3LO4kp3rTTXumwSAaxJAlATJSDrNkpvVhZraVfTr/Mp2ujNa
pB7K2+DtkOQMNs7n7S0g7zPJS5JdFtos16s+Th7qP57QfSULmrMeZNquJCT6X4xC+wqCEExsOdL1
KGmDA1YDx81nvzsPVdRX5yAJt6B3a8smXwCYFRThYGBejzJEalwCNTD8uHY+qJr3S+lNRLiDatwI
DVYGQrJEVknQ3NDA518PpBsEhFqdB75ZhJ0/FK21A1OXI9kZ/r5/sax8HoOCM30TZObNV0rK23ja
Qz8NbkDm+S5irw9aNxb7OMLU7H8zCqoGpJsUfV/dG99G7QQXKMfxCkS9XT9aDdiSNqd7cn+UlVUj
qsH0gIuZW2kZT5fgTTIELF0/bjR9V1WxeIwLD4CRG7gbE1ofSqK/uAF5SRcxLZ2NulYmz/VLFFh+
IZr2FyoANkUIc9xiMa8NRcTO+wkBFmoK6IO3XwjUb9so+Mj5HR38X2ZlOifDNhHvTWEV3F/A24j0
FauAgje6GTD95NX15jPlmiocE8C/n9f1tMu8tMD2EIXk0sC95ECTrb20qDsfBrBN1eH+2K+qNdf3
IoM75EI845Lru3hQlNJIAeeXgT9UcRruuYTLdD/Ouvdn2vZDfNby2PzTa8v85yRMExvRLlX+KUtP
nOMEkaK9wqb4omJlhcuoHmegnvu+6E9Jk1Z/2bUejwDURoAJah6G7U6D0fzUOrp0WUuA6lAtMGb+
dagPf9cJxIgdwV2Q7RqXg7Fzc8/71s45bKBpdulLl53r7nkiooc07Rzcdi2CwYOovOZzhWao2PeB
E37g/x91EBq4JY5VK9TPCA7p0xEehfVnBezsBxSTKr2UoYLQzVSJYIugf/tIU0ky2KTo3NDlXQZ6
lZTsm0Xg+rDgv2Wi/OrFU73rCuVjngQflah92PiIbJDlN0QOBhQL6Al20eIbGiO9XhVWh28LAkvI
/4OPrn68UdVdubNkJknxHcdXIj/552+2qaWqk5PJcz6kcYrbsGvtkzp33qcaRSgOKAK4CUdPMrSd
xSj6aBVh2zOXAAFvKErG8BH8pLoD8rZ17tY+06tEFTVjlm6psSTqWthDP7h+Dm35YJtj8YEih9rt
0IuIHymKWidkVP9Xy0jojIaABAg5i4vFTcI6QCGICaZu+ZDGAP/reOw3PtZtuCOxJfJhlpodqAlc
f6w5mSNj7lTXd/Fw2KeN152mSXRnMdT9x3AuNU6NMfh66OqPbZdMGxf1StRHR5QcH1VhROGhu12P
XxfWUNZj4fltXzSHntoyth0hPKtepj7zJPzSM0FhDBBWuiZ+8QyE3Tbu1bUNiyU4v4PHgnxlEZ20
XYnJl5p6PnFfiUBMUw8/U2vY8s1ceSmgH8h+Gc1qOhCL05e1JaIQk8kwc+XtlF7kgCSd2HhyFNPb
qJCtfVaUn15zEeTkl9IpVqYHRTwbnq+XSvBHprXDp56+8T/dmI6PhgEoEyHNvyKR6S9KONu/3n3P
0AKl2kvuIXugi4+KUmiYmYOi+GPfALwtBRDrcEysrfbKyodDBY8wjFNJ9r+smBmhXllG6ih+Lerp
g9ohUUIQZX1+/2xohkOusKjK04C73qKx3vLXe17g64kQF7vNugOsz/fXfEAigl8hCuNSoyN2PcoY
FbmHEETgd1ruHjp9hinTI5N+fy5yjy1egFdEEWAcFP5vVB9AOqu51dmOX8RE47NTaP/Etet9rIom
+toYYrOluLLp6VhSAmBuTG7JnC/U3OnCtCW0HGVLhtIW1B+Bk46tbPWjV3aDpMIQxb7WzZYeir0W
RFGiV67fG635SFvFPZPPblVpVyYkNbkoAEnJmpuTFYX6pOeT5fqFNbvnqhL2h6qNEEsty/Tb/Y+1
8u5IeQyuZmoZxHuLYzT1HfQ2hON8d5ZuxJWrHpKknj6mQnEe+z7WvhpBV23UHo3VCbpALGFgMMdl
rybradNT8nR8b5KURIyPnyWI6XfZ6NpT6lbOcO5bJ/3idKgp76206T1iz2C8qLR1cI4bdfvftPdB
WyoTwKRd0wzzH7AF0KGmORto+7bL1O/QrlGjc0XXhocsDVreVeoCLSIc1ljvaju07AeSA/cJRWMo
eaLv8ArR0sL+wxgL8dGNivG7Ytjpv3WuUXOn9miHWWZZwTweQ3U63P8SK5E3T6QsDKAZyBGVa/Ym
pInGqQtqY3L9VunyB8RPy3Nn6vkZt2flQU89DTuoFghEDkHyfVJCMs5haGI1D5yZ1Pq5HhrWc1ZV
peb6UzGr6N6krj9mQ3u6P8G1jw6OFaCwdHVEL+p6lNThWU0rJmhYudjrKPbukhFzmtYctqKptaHk
FUcXzkNZZylMiD13IdJCcAV14/wYaml31ARkTqt2rI0YceVGIJkFPCq5SJDoFzd3l5eqWwSd47tZ
4Lz0FSTzsXLE+6NqpsGaScQEMe8i2TRR0kpSkhw/7Mb6sa4T72i6zc/3fyBQ52wAiRUnp118oMaL
HWxbHb9E+egYaIl1ttD/fkhHXduont6iYNlyoN+RsKcnTFFoUd7geiYkHEdugDaa9gVKioAGqqfY
hikSjY0Og7uEZGsWj7neHeZ5usA5/X5/vqs/Ak4gwS/6LjKduJ4wEueNIgaCblDyZBFVkhxNjOeh
zAfZgcqZd4CV87OC7P7Mh1XOVhCmD4HbN1tafmv7FSgwXQVK5Zy/xWq4Jim2Msck+MhVP1h9nz0i
R2/tkZCbN66ZlddZCj4g4EfMhu7Dcs5a4IHnJhg32K97Gqzhl2jIvUeVaOBiZvaWruva+ZDXPGwG
QjUGvV7jou1zOy7YubNjtSdEGcXB00A13v+U66PgTYKMDid+KdplqbXTIrvr+CSfzqOAguTjPlBv
3GBro8grkkCDs07j9nousWX0UUnDy0dyDQXu1IzJIXC8uz+XtScZUy9OO8EMKcuiaYZZAQxYVTF9
x620B11HYL0x8QkNZ1Kj2hpQeMiLZkP05HYHSgFEWuvsCV6hJTUWrLAWl1Nk+06jdfsepX2cG9IG
qSNt63Je+ECyfqBnNG4ynC54C5AHu15GpR0cxUUq3I9EjyQzWvmefkL9CDcAPaN+sBOll36t095O
Idh3gJtzI2ieLDhszk5H3xOpBzXKH0JzUA0YGBUkPTctkNrvm6Kdd7Oq9BbvfqVtZDy3Z8chVqJk
L5u10Ifl/njzRCsIM0VA900fJSp6pvkkngcznx+H1LZ2aW0pW42C2w3HgBQzaJ/J8uxS7jaLOwGm
qzL9SUIA284Iz2NouRvbeiVBhktGvqijbgAnaSk6mwzz4BYUvf3WDYGPh5VV7zy70w/2VJMX62l0
Hm3FO1pu7vhZmA6/vbjONn7F2lypolL/+A9Fe7G4XpAUgZcYpm/krvowVtavqRm2gqy1QSSxSlJ3
pTbS4jbqVRWOJFmi32eOu8d+Yz605hwd7p/gtX1CLMVbTfBJ53sxSgDsR+lDzfbDISS+aWzrxA2J
kgoh+Il0cqtlvHZ4XZzdkYGUKdCy9RFprdYYJoIDs4cNRDOmlT/kivsC9CHbCN1XFpDGNCVaSnuc
4+UVaFZ2NyLg4vh0l7oeyYihurTQv7ak5tbHkbk9Fww53eKZCvS6wvMzsP2cPsxzYwILSZT08/3v
dHvT8pdDIqAXSF3KulGFnzL004rW9g3ROFhZdDQmAtV+arPAOLSWHvl4vZgbodxt2YQNQc7Feea8
QeW4vkQcoXiDaleeD+RihgDUq933ua6olGA0gJsKf/yiDM0UHcw68n5mk67XH+/Pe21xJU2GvhJT
v1HDt90grr1m9vxh6s0vVaR5L1a3+Y6t7Ep5qRASExvTdZWr/+a2JI0sPa3zqEUN5hcXuZIXtRrD
o9pO5eHd84G0x2FDupPodcmNoRVjNblZBH5FWLmHqKkdwsLZsn9eWTVGYdkkT4wXbLElhV62eYU6
kp+Qjn7MYYoh86PlG5Hx2ihA+0BlIrVBKWiRT2SxOZNJsD1srwwQbfekynJSbmQtt8kmKG8Apg4x
OBiTJb1OMxGrSnrb9TOnqh7NNGweuG1Rp/cSand9NT4Ntaqf9F6Y5/d/K4DKUuqOtvMrX/btrhhm
d6ZmmFLpEq72oTMECl31EKM8dX+clbPNBWxD15J8GrL+690X03HOs2wWFzeOy4uBqJW+89JKT3cq
AOFDGqUNru+dHb5/L7ITVUTj0fwG1bcYFx8tHHFCnB+yQtOPEXYJ+wTa6sY1/CqSdl1ko24CooYb
WO4UaUb2dhlts52UfgySSzZPs/JQF7HCzqfEH+0yVxMPLaJfuPyEhv67VlzzszoaSS9ttuaLsGC4
7qe+yOJDpEylu6O/pRt7W61EDN2+b9PHMJuj9DAl0/xTMdM2RFJUqMap77Jh3Kep7X4FJ2GoRw1m
SbAfXYSCdq0RtNqpdXORICum6tFx6CL9+xzM+A0FkV0aiCF45m8FqEp2QB7OUnZ57MQqXyRKh4/4
QUXGIclwGjmP8N6THQF2gF5rbLtfslJtxa6qsy78EcPVH/Z55QX5wYs09Wc6WZp6oDuudo+qgkrc
uZ2GElMgHikw+HbUt0eQ3blzFC3kg70xVt10dMYGOy59juOfodWhsVC6bdXu4iAcf06tcHomavba
3hmH8kvQW2V7cANHfbGElcBEGRvjMU5n4Oix3XBlt2qPQ0aB7XcT10O2T6hPUxZHE6E/8jbbw4vp
FNa/EyfvzecwCCNsmTG1j5/MrEmNvVLk4nekuZ8cEGZuYcCmSz1Fm3jO4yx7LG2ck3Ytgg5obZGq
eScX/bYHEdYejVKUPZydhd/ybwO5jgsGZcF4ADuC7L4zx8GP+0frNc5dbD6J6AL9gPIKIKhFAO8O
Yd5Fid1deuyNPoMPCp7dwjS+JF2j5rsQo7OzjRbpo6Mo/ckeFRSHEb37YLS1q+ysLAx2hki8L5qa
bYr+rlyf9OJ4XulMwI9aprdaV6JMPxTjpcmt9OM0d/pFrfpZ2Ssl1E0Q0F3Q/K7BCUxnFS1XoqU8
bcuXIOtSdrOTFX+V+IL8HeQaHlyG1zfK/v7i3f5ASZ2QLz/pHfAO+edvXkVj4BUrIZJe0jxQ631H
lf8DeiZYntwf5/b1ZRyE+g0wfjBjl5VqtROhhwRXd+kQUDw3haJ90oSunygj2d/vD/WK4L/eD4yF
ZwX4O3hK/ON6TojyNqWaqM3FibTUOGh23H/1epTZdnOZiezoTV4dH/uoRSJA1+mHD01vPWGZ533T
3VLapaLKWB0yty6wtO9Ke4dCfIB6DnlwcZjcCbZ9b3njcWrcyJ/DBGFcwNvxi6EJzaQ1n3swAXGV
MPcj3yzdp0U6/hw6G3kAum1h7bvNjHtXlvW1tbHOt+8MFkkSA+fIJir8m+u52/PYJfaYdZeBC+Gg
52nxW8Rt/DDMEwZukFb2Dmq7x/srvvZxSaMlbEfy5JdETUOv44TwobtMaaH7SC3GT+B6xlMSh1tG
viv7FUAVRVRoBsDmloUBs4i5LbWoubCl630z68FZ9Hr/7qiAahSoKrzMkbyAXXe9ijMkPQjuWg3p
RSsPg9DEITCTLXrtyrJBVuZhkbEP1JdFZaUztTJO8O29pChH7/EJ6fZdWw5HjP62Es3VoSDSMh1k
6tgh1xPKnBCzvqqoL0pphzs1VVGyU2EmIuhab9woK2VMclkpGUJARY1t2VtGw6KKbRnqQB80kNRM
3KM1hsZeKH30eRRW+4mmRvMEYzNOdqBSMBQUIM+PoSjE6f7GvE1upPeuLI4AriQfXawwz63SJl5V
A7BUKt9KLPeDAjM1ooKDpRhF3ao+iXxC+4r74qh2rbLxNq39AIjospjLnXdT3tT7EqKBp1WXetCG
U9E49nhoUn0qDihedX8q0uVGaI13KjhXpwjY/wbY4fa8yPKQ7KMQAtJhWmQJirDHuYQbdnGFme0Q
a5yPg2LkG+u8MorsdKLsIg04QIZdb69kTFAn0oFv616nAdyw6sfCVrcU0NdGYWfB6KFui6/F4lR6
rtfrEwnopVQ75WhT996r3uYNujIKaDXaAEC46XkukajwL9Iowbz0kphtKZGo3ZF3ZEt3eHUUbjL6
qWBRSeKuV4xomsJ3lJqXqIrbM+7rw+eEyG7r2V0bRorU0KLh6DvL4m3Weq1VewGqDEXavNR9FD7P
Y+JsVGvXRqGJzw7n4+OCtQjAnFI4aRcqxmXKFPpNVla8dMqofbl/mF/frut3HdlvCUaWlkq3kNoM
i0Fywdi8IJyZdEdTHZRPuhV5h9hpVdB2jfdxGvGHdYd8PDZTL/42lQFbybyKy2OYZvmp63LtaCSi
J6PAESZGzfVYF5hnEl4qe7MfyiPyxdEJn0VxpBI3POtDNSBVCyhIU6voIW/z8IBEbLxxad7ez3S8
yeFRVSdMxODkejv0jkGU7qT6hW7CBIPVQVYvdpvdQL3ocH8ZV4aSyukyQJBukkt6QlfGPdeQBu9p
8NyfXmIHe8E1/k0P4y0H8NtghKlQm6Z+TznwhhaIMFyKmNo0sPui4kjIq70IWGtf02qMqJxb4e/C
y4eNt3ttfiAiKChw3cHAkFfym4g2yAZnKmOXQcWUPc59ZT1bENny3dRr6kbdYrHxqVihCCT7E5RI
4HJLvf23Y80R5YNEhMklKNzulPTV/GRr2LW+64vJUWiQ8ZBKFCqc30VyHVtRU2hlpfue8MIjhIH6
1AaAYC3hvNPf5nUoVg0/C1IpGsmLB9NLcGFr6sbwmyg0f+XOpH5oLdHjJR3kl0mxh+/3p7bM3V4H
lDEWwQKslZurIylDWCHoVvqGERSPVVERZpOmnFVRtDsr98qT3mjVQ9WVxgcltqfPnlUEB3L66UUL
zCbdgV/7mnRkRxs/TJ64N5cNP4yQgesGmRVSSl6b608bWJlRjEaVXMbE0KgaBLZ2nIYcyUiU1o1s
3w1obB7jOUF8ltzTPDpO7+KSqyndRnn0VUBj8VN0h7ubPh8hFcXL65+SW6qLtWARXgykl5hxFEzf
ZTn8t9WO+a8cQ+QfJXYuz8FUm/0OUyAs3hx1AJniqJ3xV2NQvt15YIofg96Zf2WYwOT0GfSpO/R5
hxxFoWpQYZxg7p1f95fx9oBAaUSul/wXTDq1r+ufDn1yBpwyB35aUO8pKDQfVCUzNg7IyigsjwlQ
AJw9ec/iWzlizqfcoeDqInh9zPLglwrYamMQ+ZcsvoJMrSgRIoMHQGVxCt0pVvB+gjHgRvROhBG8
dE2HulLs/ciKcqO1t2RXsf3ouRLR0BiSl8zy4QZfo6lJ0wTnKS8zWTypkUOv8/wlCbvk92SCVoFL
GRxL21XOLRCiQ9NZ6ovuSZwCvvGYUrzzS0JRk4Vg1GXpF/AGX39JO6lR65866xxlY3mszdkhpsVW
9r2j0AgD+yuBB8AOlxDnTokw8emCzM9jSxzrPkdfpFeyjU95s19YVXjUOrh+6r7Qr67nMlQinFtW
0wcCND3hyRbug0HrNh6HxetHAMkwUpYLogQCFcuHFiW3UO1cETKXVsciwEUXRzFDpKrz6hCHU3aM
C7PZwE69bsOrbSpHBerIfUqYTFv7em5jpCMCrNeozFbipLfjt2j09uYgPgaR5ree+YBd/FOZDA/Z
KP7uVeqJYXrA4OEDrK4PtWXuZyM9tx0i05F1rpuQdBSPNUU4x/tfWr4ki9/JBUsqz0/kpy5BXl7u
WLVV94lv9AqkM6PorZ9itLO/yL21k6FW2c8WEdhmJ4w63likRYjwny+DiRmRsURJLS1Vgjrk9odG
cdbAbJ0A/2EXT115X5d68On+NG9uDT6H7CzgVEVozBG6/hyNFYp0hm/o95GXn5zEsU46CpXPvWbG
32OMOIaNdV3bdYDKgbegPgGW3rgeMKBVKbwgjfwuQ+8gYKvs1Ek92dmQ7rI593O6DBtXw9pyvh1y
seXsMvHaIWLIOM7/Xef0GaZUDxANAB54fzVvDy7t5FcdRqk9hA3R9eQmr2NjFCOrOWvzOQuCn30j
uo1sZukhKbcHFUo+F415crNlr6ar6gEdyCr1E2Ao2EiYkVoiJ+9WXK9a90+gedlwHJsqsnd6GycD
7qO5aewmJQMoFmuBCHeDPdrPKrmEONxfgZW1BvIBcB/ilQwFFmvdUqTWEe1OfNiiNC95DZ9DzQp8
rbWzf+4PtbLYEmbOMlPYk6n9YrFNVYkzY078osi1w2xmzrGtki2s2eooUP1oLTqyBr34pFpaGpx4
J/GtJp0O5jAWL6HdahuSD2ujgJJCLQf9dRhyi1EGYWtBbhWJn4rQPBpO0+/hKlsb74r8WxZ32ivk
i5iRkj8QiOsV457HlkCxUz8y7eo5iOjdq2OoPI76PKm7SDWHjSdmbUCZESD7JaFmy85Hk49uoaop
Ss6K2Z71XrW4qXFugkzXnYwx6U/v3hK0G+gjEpKgCrxkbzVGY6KyDRCBtkayj6Xq9pSkWwqdK7NC
So5qJTc0/1gWKwX+6vkUy4dz0OITXojn1KR9F5TVpz4J2sP9Ob32YBZfTVpKAACDoAL4YpEwRr3S
20aS5eC/9Cx6DOuhehFtEnwPo7n3566pgEGoofbLqhU6RFPdDH/HSRgJKZeNzp8Cn1jHpw4l90sx
S+Gn/+HsPHbcRtq2fUQEmMOWVGhJ3W6323lDeOx5WcxkMfPo/4v9AT8sSpDQsxgPZhYuVbHCE+6A
jxQmPozUvCg2KmboBiIfGKT1XJ9AUyJIHKZVZ/uDpWLdUoZOEm2wYRn3nTqq2akzY9UKRI/bH4q2
Y70xrKi1qWiAPvNFEuY/ewx2P1l6lk13Xo/LpYdmSbyCwyAttYvTWNVZ3CZOqEFk6xB5dbCicIpe
+OSEwkfS8x6E8S3UOl988GSMZdI6IMddN8jmWLQVjvTzMS4RgAra3s5/xnVYl0EVGcPo685QWXjK
lr22iQ0TSxq1SLGa6VoUcQI8EJ0ycEe9/qiDtQh3qepGL46edJ95j6r83c8PP3ZJZoApwOtd9zni
tKtITvmxMhvdx85NnpoiHN9XseX1YRCeU7Bn1IEuEAm63rZGBP/yiDFosrGNnJSuu+vQefmOUFBe
CrYAb9C/e8Pg/V0l0UuAlbWlg+LvzE2ai+rBG6P+OXcXbfrbJ+zy8gXjtsyE6uASda9iIETZcOme
OvM4OLHnx5aNWZd1V7voyrONtDmQdCSzoZtd6D+4NryMciqbI+F2kCtduk+AjfZpccQRyq9SsUOc
0+8ai+5w9DhHzSFeDtfs5d2dd+DKhN98QHgGOEdkGOfvQKVoBmVdrz4in68FHgZz9HUxYnr3skKp
W+4s0jLypdWyErOn2tTp8qjNtvtNEgkFY5QkX94/ClfBosu1FLjWxP/cHSdbprY84nzs7SKE9raA
1KP3b3o4P0tFkvLuIqh+vmKaowssHcP6aOPquCtcrTiUNTWJ23NZI0uXs4VeIC8YpR0Tst7y4f7a
9R6WVVauFPLY4olxKPOhfNJbYWNXnWUflLyJ99rY2YmPyUS0m0mHn5RhDB9u/4orRw8e1UIWJkgg
yFztDqfH4t1Q6EeNoQOmXhf5AaZ4+IjEVHKnFrruxb1NeDkO0AnICQjjzidcGzq2VcKpj5E1bdQR
5weA5CBOwuRDFI2KnxRJtpWKtnBezWyjeWOFx8TQvnsTkevRDET5f5FO9ZYl+WvdiZXrvJwMeZSu
Ee0z2dUbRbvbebx8vJAQonQNsRwRE87E+ShOHefo1fCQWzJSghE23M4Q+NhgCi6eIqy73x0Ncc+A
aiAaZ41BP52PZ8SDokb9kJPbxfGmwNQAyzHzntrC5WVC+5BWlEfXgy+5BmimnUrVSUFqA+2aEGOQ
SglkC+v7vZsSEKHtLgcdGCakm/O5aL3i4OuiF0era4rnGDGhbWJP1laMsXEnv7qy/xeYjkru/UYt
W32mOHO7zJ5VbpRxNBTfjGIrcNsh3FIHcO/JFF2WGbgjyRjpv5oL7WM12Gy4vYVHYHtU47D/WFSd
FljuED7aZc0+6VvjcxXWVu170rU/3l7Syw+39J0pbSx6bsvSni9pWDiTXoi6Y3v0xjaPy/wF/xdr
f3uUa6vJMQfUSrQGind1tAYiqLjM7A7mktc+VSMGNqaLl6jvmPW9/GYtlb1cJxhfoTW8yGfiwLu6
Tig6ZabV5/0xVSp9k3XIW3YpAApcTlXniUKIcaCK7Ppz2nc02fOkyH3HG5UvANHEv6Bg0mAAkoi2
BaXMYmdOSXnnUbyyHEvt9P8YCkQDqxt+AnCj6WnfH2U7TqcQF8V9j9Andj9q9un2yl/5vnTVqfDR
WiUYXFdaoGaVuFup3THR9GKLBVGFI6e8V8+5vNSotlKt5ONygVKQOt9FnZjLWY+4OqHzv4R29ZwU
Ddad0thlef3uQjqiCJS36WnxXPA8rgYzK7dzbVHK4zyZ5nOrhO6+Evk9hMi1haOMTGDEO7jM7nxK
WR07E1BwYFDzNH2a7bLfGGb3Tn7nslcX/hCZDBzPS8QZwOW5LayGUZAFD1Jn/NZMc7KRzvR6ex9c
bjmg8w4gk4WJQzy9mo7Gy9CaspZHPc2zAxjVfo88mbobo9q5c0tfbga2NKEt+AeUDmjrn6+cQh+y
c8Uoj9EYFTsrUkbfNlK5ibUZWFsn7slEXJva3+Pp5+NZVSbH2WQN0YyVX021BjNbJ+Hn3ka07PYq
rlF7TGdhFCGUBXwNsMqaXJRQIkHFPGmOwKJU+TON3fEDymO1d5CQBIsHl+mmvtc2hCgpBnJ/Cswx
TLy/5zDdpyTVAm9NrEf9Dp9VhCqrULRBHWpp8uiUHvAeNr7hBgb0fHMnWnP6GlFToS08dN6LNiik
unNuTd/1uhDHDOOGzJ9te/gRxoXK6w716RvSNvqIwJ0u3knkXya/IIz5B0eNBSZ5vtBYnGYzfb38
yGd390Umho3g2trcXuPL2jAQWUod1NnorrjqaqfWA2y1QlTFMdcm43Wi7PbR7uIp8kPsDfadq2a/
qyJKv94e9cqmXWwqiMtI9Jd/nc9NJnDk4dcXR1rLqu/1XbOZbWPfE5tiUXhPBuRKyIvUDz0kSmIL
3WNdUIwyvfLq0i7IbKPskWyxCzz8jj9anpLtu6wv/Viqto/qsrFtW9Ed8bieqI2XiNz9h4mT0CxG
UWQcaxQhr0PRkswXtCVrNVrg48YnctRi22UC9JkoFfVOaLWEFOfVFEINblUaaFzhUOfOl1oB/4w2
j5FSTWFxcVz+gX72C4ozQRV2P5rGA3bhmbvBmN9fs6NesaCllk71UsA4HzlU21i3ZpEdbasX+2L2
qP8rWrHpLDvZIsB0j09xGdeR9i5OD9wUS5C1uplIzehsTEm2EESLJJB0O/aDMtk/Q+rIJZbHqUDr
HRrOp1Gbsjs7+vIBY3AeSLI40gwu4/PJjtABBjov2dHQ6uhbZKflo5Zj+357+1wbBUoqnRwO7cLf
Ox8Fe79ZmDLJj0qvxxspy+pJmsN0p4R8dRQSJmTcsM24AJdUbpm5w9hnR7hD3Ra1bOMxFuY9iY1r
dwDsOWjtbFCQdasVixbP5r5JqIxHprNXTSwjMYzUdgl15gevxTT59tpdebjYGDyS8OnBIy4GeX8n
nK3RAK5L3eSIDWbtd3afYQ3vNO5mCiP78+2xrs3NwWiZ/MkDSb+2I0aUjccMa8hjXSu4nlSgRHZR
HhZYfJbWdMA7yZ7fvzXABCx6LhQhCSZWy+lRvUCXS8fjRIbexjUabyMqUb1/FAJOqjJ0SHmT1wWm
2EO1KXFieUxxJPMLC1JMbwjrTunnyqP0FqDBeGEiqA6df6rImdUBbp48qkaTPwtDUw4dpLynWRb5
B72GkaLW9j3B7Sv7g81BrZbLGQb1GkYeZwPPYF/WR2AW/QOxO960Y4X+UGi+P90lkgaKxqNOvw5s
w/n8GifGGle1SjR61BDqfPF7LpESN0txj3d4bVJvRBNw1Tx+62sp0ZHAHWRUHfMkzrd9kYz7zDWz
fZ60/fb2nr/20dh+iENQ1lmk1M8nNRZCTN5oVkdDYPsbt07/7NQKwOoRD9TIR/6630HKuVdYvTas
CRoLAdAFD7VGxWhepOdm2GLOy5nfKDKDCebIj/i10mTz1GmnamW0vz3VKxck5f6Fx8nI0NtWZ60c
o3FS06k8lnr6kgHkxytkcu/cV1fuEB4zgPk0DmEzr102rKnNhillPZVB5gcZT3SBXEV9dIY4+zeN
8VW6PakrlVD62mBAeUFpfZHOn39AfABIo0tZHe2hyCYsjHTtxYh79TkaXcSRlWpS0PmTQxMUXGj6
AYOfxQ63Qyzv9i+5trwLmooIGBzIBRanHx1rjAe7Ona1oT2aXuc8zoJ47L+MwvUC+YgFXufqOiK5
Sp9pFee98R5qoysebNne8628tj3Rkfn/oyxz/avMOZWVESMsXB2dKbInpDvzZmurCTWQIjMPYuqS
YGh1eCu3J3ft3BNzoZewSElzoZ0P29P6D3VwlMdoSS38vHVHHARocVfmKO71wK7tVHTnF11IAKIX
GhCqosRqrNJ1gLqSgNWckZoQQ+WLWh02NYH9ncld2R8cB/phIHW4QdeZkTSj2k3ScjgWo2cyt6mG
WRnfawJfmRW1OrIUVhHy1FqhSTckEiN91R8JlORDIgB12jXSO4mq5EE53wUTXvlkdFSosy7ii8DQ
VsfPas0Cbz3Z0+ImUO8xuH5ozDjfuS3iDLd3x8UCLg8dJjS8QsitktKe7w7X7ZPWyBXzkNlF82ZW
Zu0EHkb3VB/ujbPa/Mh2IjUvXfZ5jYKsnQMLCJM2vPPwXMT9zAYZ6iVLBjlG/fh8NoVRlH1NEHlQ
nSK3HqvUVl9ae2wQVtMgFfVma4AbjqT8MllNcmcvXhv8TQkHbIIBsG8VVRqzlvdzn5oHN1KL7xaC
Uf2plpjtbrqk97yHHvuMh7Efve4hl3lXvb7/S7Jj0Kijk7JkBudzV2Vb9GpqGAfRiXAj1Qn2qhH9
l+8IJY2YhbyDqvJqa9buZIJytY0D+Z4IzDi1tjp4+zsX8sVVudgtvildADNgZ66WUoUS7HiVEx6s
ShX7KYKTYrj4MRW5dHZu14mgxxHo0+0FvDh1y6BLUR7hJ9iha8yhHulGSCE4xBVRjK9KydmmwSMO
HVXt/e2hLoHtXMcEKhRZwI4TO68m2Egjk+j2OYferoxf3hD3e5A66RetsJQnJYryD6FMxRNWPOUe
m1Rlnwjb3mdeXu1ST1W+9r0Wd/sBMvedE3R5Tvlh7CB+H+WqC0OPsJtipydiO1QuKr6ZSKqP82Qn
719q8DRLw38B81IgPd+rg242ndvHzkFQEfohZq197Cj//zunnX4nlnm7nM+qHm8vH6YueAgtHILV
jjV6x53bSmcsMWrPdpZwzbUAR9pgqKJwxNGz0FsfpXzlZxmp8tkaB3MMZkTYLaTeQgQbByXBlWOa
636DSL/4yjD5M35alQiSyYt/Y5vZ1BDdnaILZkXGpe8VGG36Wk3FsIHxZKQJ5DpphkHBa2H5PNXh
N6o8keELvECkL7SQOlACqQDWfOfcKwxfxnOswYLWQ6+cuPyC1TNYHjslNezDrHQttzy1kS9dO1WJ
31lGu3O9NH/gVTOfNDGM/8x4Zc6bQdffKTeBfB5mW4u8N/ALUD1ru3II3kkR56kHSlxIJADaZFPF
wz1Bo0uoB8MsfVf4v4wHKP18d40oUQ0RHL7DjB71lmqU0fllXkskjeJiJ7Jm/BxqbgGcqPKeRxzQ
piBCW/qxmHXd10n0jqB8xJ/bR/7awSJuRlduSfjQPD7/UVmWqNqQVe5Bj0Gs66XUt3J4f0meqbtc
XeSSiHMCnDofpc8yEXvW5B4KgLCBMdeFP9RuGySddy9ovrqpeOqgpNHxW8hi52NN1gzHpojcg8QY
s0Hq02wol094uqBcdYjwgg+0fipg57ie36WuSSLROc3D7XW9cmvDHoGwRmlzKfWtfoUCorKqw4I+
gFOb3x3y9k/O5CWlDxos/nZ7rIs4cCH7sLj8SahEM3w14yzsMW+zXIIl2e602dW2KKiYqS9aw8K2
LsNl8vaI12ZHQ2dhQEFKAGJzPqKhDxGGrQBqKjcTfmTV3UObht9b4Gz/YR1RBAAy5JAdI+x4PpIK
89ut21I5DEjTar7Ack1QjjeUDbrZ2n8ZbMlFaH8DorbW2xQ6G86biFQu8vLPbVgM28LozZd01O8J
FF5bweWF4WEH8o5y1vm8zNwWSm160XFUe/OEsjhqBySx2zBsm827PxaoHe5Xqg887etSHzrYiprn
WXRMjH7yR0WMGz11m40su/r9+2IplaLcA+KQCtUy679ySQNpnKmHInxUJ616mNzZfHTF7D25AEjv
hLXLAq3eT8p7S0jkvgkhrjZG7FqY3dlRfOz6EaK4FM5egHbX/UpVhtdWLctfwEFFH4T4On4RwrtX
YlkC14sfANsHuQ46Nlxr53PFxd6K59COj9PchjsHEdtAmDOuEJ65mRSGI8IICGjs7e3PeeW0Q4Sl
RQxnGSnyNacJOwW16JQSCYmsSX7hPmA+KomWfUCoyf2IMLpxJ1K5slNRSeKwk4wtxsbreWp9p4Rt
pxygwP3U4zo+UZoTxKDJPXGw5QFcrygZwkKrpP90ocdEFhTBUuvio9a4s7cxjdarH2bPy1Grzgz9
c+nJGfYfL+OP20v61s27GBlw3bKeS8Nv9TQL2TrhQOx6HO1U32Cm3m1nrct8o+zDTZbov7MufOH+
fnTqCcGUeeu4yjajGhUQiRe72YoL3y6ifhfpvXb0Ci++8xGu7XaKo9rCzWKrvT16fx0s0sfSNAaD
C9eTGvKRwvxVDEb2ze56dR+h+uu7hcQCEdWslyrO70kCXdlzi3wJGRQVFBohq8A45xgYas2eaxq1
QiLLyz65CP8+poaefiutXHy9/UGujOe8ka9dCn1sutXtmLtd2RCyhYdczVDgSkS51TGBfU7w9d3f
HupKAPT3UGtgYyMwcURGPjwMGUJLbjUhcZbp9vvvYEYhDSezoqa+VhLyypELOGEUR2ujlzFX3c2s
KCXU/167cz9cotOpyeK2CgmIb0YAstrM6HXERasX4SGZleqgj2H5LxQ6F6+oum7BPyXZJpySeU+J
vyTBkPVDmbvzPorKtvVHbHgOcarrp7BKTT8BffzViaT3cnvVr1yewCYWk2FCQp6M1YZShY02njKG
B37OzixBNAxl+YKWxBHX+YZ+b/hctuJO0+baTQZvD74OsQtosNWu6lirqDZI3yehwYU2CvtTDCzi
0Umk+V+Got4CypmEgs9x/jg0lMk8qCzKgZ7rF9tKIVoB5du1enjvGboW73JlLSgrBA+o+a+ClnlQ
+7ZcDOcUTNq38ZDPT1oBJLFAezigEtk+q27ZPoQCezV3SKaHZoDPd/tzXjtEaNWoYPIRhKDjcD7d
0YuqqnbT8IDuPVG9HYUbyPf3YJHXbgUYbiQrcNxAZ6xeIrXMoF/i6nvInAngC93u6qGhybnFc3fs
Nxa9sTufcZ2lL4xertwlF6Oe6+LKfD4xo9KVPJP2cIJrYP8pXHueD10a6k0wADkNt5aSRpjKFQWZ
dmgPyK6kruJs43o24w1R+XzCTIdns9Xs5NR4RfbIG6alPv59cvANvRFzgPNG+L9WpLW2IdquT16a
KqpfWTCKtoOaoZNXFToOusmE+J3f6Z3uBXFbG+0ml20UB8XQSC9QrN7Qd70cpk/v+rbLElB2WlCv
hB2IMq4CrVZFVdhJlfHEyYk/4p4xowF2V7l4dTbfqNN8U+4CQKdg3Vc7KFQgjhcgp05WbWo7yKbR
U43B4660zXtt1DXYZhmLzhjRNwhzsDbrnEI4aut5RNwnE26/T3O32WiZFu/j2tTjwO6q4aMqh/6Q
5ImxVayu8IWsyqBk59/ZX2vG/NtPoT9HlogxDv+12l8ipmFMTSY51arTvFAN0TXfwSXtlDtgwHyh
uFGxL4vG+i1dbfzilqZHUWiu1F/jNKMRmbe0+P3bH/zKpwD1QOOCIiBIpHUtFXQR9mOuk56kNkXb
rO31XTYWyTZFCvIOfm51b7xNH7MMBPYWjRyk08+PV9xPHV0ml6EoUfsJVb4AhFN85/G9MgoIRNAv
rDTVnbUEE17ADrpVVnqKAI/BS8rSoHHy+d67uxRH/woil8lQYOc4U9+gWbcW38D/A1xCPSUn5IuS
eKv3RvfUNm0C/NDlE/uhl81OAAIo+uEN0KSCNHKV31M6Va94LE7m++7kt5/DGwd1ich9oVqer20K
D9HwFCU9TTVOF9XQ5vuxre8pMV9b2+XDLfVwBMPW4C0Sy0ZxCRVOIXVIau7lcKiH8p4qwermX+ay
ICyB+YJXXYRhV3PxlNAc9bA+4T8YbzxUD7d4HDYH6gBFUFilfmfHXDkCgBoBv1GWRFhmrQAyxYYq
Z9upT6qYtEPY9uMWTGnxwVT06k7N4coCLmk5ZVDie8qhq880UPp0h1nF/lh3Sh9kTHnMhrm9c4lf
u/OWWjPmWP/HAlzd4voA5ruNu/qkVJ2HPW5j5l+i1J6yDWlN9Ef3ymxvtkryx9Empwbqjmyn38Gs
kYE5pFp8545ZDvbqrLBjCFagrSOAsg7FypL2b52N+anFqGTbY1/sBlNatvta8/IYNOyQYhBhmPe6
ztfG5YUBHMRLQ+K+WgbXbfGPA1N5UpvKOcDrSTfK0KlB1c2YZYJIrh81BcW2O/vprei4nu9iW8ez
Qx+D9P18A4dz2tR6lxWnSJcqz7/TU8zKQk17ZVfT7ibobT/2aL8qX6NagGgNyyrzByjZv5W8LrKt
lRbFSSvsGXNUWXVtYAAn/sks0p9z1nUvaTdXeyhDoxO0iPNj99C37tIjiLUfGCHGv2Sjl4OPEDo4
iRL29YNd5zittlU559sSDDNqO2YxzBukqNLfTe6iYlG7RqZv+lqxvvRFEar8TDxFfZga7jPVyBDB
o0G7V9i5ciDoZVNywLqL6s6aEJVp0aTLYShOZmmFAQW5bls65r0NuEqouVGohPDsgARCXJ2k4PyD
UBLFw0AvklMM6+N3jG3qFxw14temzM1618JoFr5Sp/OfNDfhPLei/nr7lV1lQG8/gB1BnWORKQC5
cv4DPNlIrVDc5JTggwFX264jCpvxUPxxLZg/eSq8o2hacM408u9dOpfHgNuGeA7W2SJAtCa3akaJ
I+ycJSc3kpk/iuTBRLFqN3cL47+f2D2NfLd58WJTxFhUB99oP8uC/FXCyLSaR9fieUzT1v5oJCWG
sLkIxbfb67oWnloWFjomY2AuRKrw1uP8a5zStueqS4U81W3sbd1EekWgRH33JzSdsN7I0W2WuF0N
q8Dtl/OkNpORB6IYlH/qskEmSSkBXG6zGqswH+zg/BvxJNHteCgKqOydnUn+typ/9SZOMnduisuX
hxQKIRc6FyTvF8iR0EP8T6+QhY7ZF7vQa/54sfGJmEi/Ex5cHYiIhbo6Yo4XOq5GO6IP6Unkb5Ws
7FC5ciowmUV4yivXvYPwvjzSOjDdheXMhiPAWT3fVlWZItf79iR6Vz0NmVAPWqy270T5sGA6gGBK
9/jMQhRYX7KDjEMPVGl+EonSwXgYLdMPlTHZVjleVHGiGPcYEFcWcdHHplmMX+UlilYmWVfJ0cpP
aaLMm96zenSaR307W+q9lsuVNTwbatWaH+beqqYSBotq1RJhE/yZYadHd3bFvVFW+cgk2gIauJOf
cpLQQJ3dbuMoyEXcPqNXl42LD1oFxT1YledXgakmg+1OLBuV5C+5N49BnWomEpXhvL890tX5wFFB
kwNrpoveB2ZjxHgmI4F8rw+OksutCmFsc3uUy7ucjffXKKtvY05d1lFwyk9O56i7xCvtXVnV0aam
qvCS6l6ygeHdHPBbfbfTBVEUQk3c4UyQIHL1isQJprh575Unx2usbaZl9kafxI/b07vyufhSC1Sc
pJnoaTU9uHSp0ThsPaf31GDKZPLQTGm+KVU92d4e6sr3okNFdEZxcKlhrvZfjlrJWBmVPMH6af7J
CPRPg0vt4f2j0E6k303N6lLbYeCaR06LUSY6KbGPy8USW5XO5/cPs4B2FsQ25GFz9eI5OV7JIoww
nQIThm6KM2yauMoOt0e58nVoi6L7S5MUEMMaSJlbwq0ATHcnGOriq0b7bZt70/RauuX7E+mlEUSm
zk6gJLRO143aUhpLIYkoQ1ffd60rt6GXvxPWuFzjsIGYEfkpdJV1/aEiHBKZYVWnoSysb53bVbsp
1p3HMc2SVyfv2p+3F/DKnlvaovR+oCYA6V3tuV66lTp5dnXqo858tHN9Cpy8TN5HWXmbFdt6EeZc
upbrirAolKTN9Kk6KYZe7USDgZWrDt2dm+gysFv0F5dLdXFvACl9frNmtpvPciT4cZs8fkmHGel/
kN9Bkjntc8Oy7nulK+40p64klzSwAZku7Ca6zGtmx2RFY2nPHj4x7J2jrQ9J7Yd5FW20zupRxoqi
g4bb35PWq/U+gpr05Ax18zmpw3fqXb6tMqVK4Cw8L8s1cj5/Zwo1RW3C6tTAoXx1SlPs66SLf+ad
KXf4Ubj3Yo4rFTy+JdgLxqQ2TbH4fEQsgZeodyxPalbRx28BHjpTvJlGu9qmCnYMvjm6yrMAbbLN
U2P0jaFK9iryP10w5tGd+/MCZLQgTE1o+xq/CprNuupja7WijzKyTvWg6f7omCHdlBJPmIbe4GM9
Z23gyNx7TaLRfLUHI9+kddcHAuLq54VR49OuV94X/lEOoy+x7Py3fUll7HyJEt0a+Py9ddJUcpw0
xhW30TvlTuiyugffRqGTpHrwAlAcXmOMqhw4gKQbcMooK/otyJ4d9NRyE7aGdufKfXPD/iudX8YC
ycQ9SCsP3u+a5ZYDmmrnKTRPtN/F89AVOmkaga8MRG3Gn+O2IVm2Ifb+0y+krk1tSiPxE7uvo2Ds
5ng3uK2IA0UZ3cGXTl7/LgsV+Haflw349HZwP0+9XsigCFtPbKjcNEfFktm/k66onyOpWVkwtQJr
v3QqrCgg2Z2cXeOUuRq0vHpDUFe6d3CdUajIcetIGOidG84+QKV8CAjAqDNXXY6weNEYGsq7plv+
zGdXPhpDOM7HIZuLYZOms4b2l5Avutk1NsxTox6oPyAkdicivOhiUZEnB2FvsEos7Lq3kyPhZE55
pVOTH0v8pfLMe5KLaqBP7jBse6eIDnY11cE4cbrE5BblbkYs8uvtt+Dq7wDiS9P5TVFg3RugwBlB
mPa0UyF1fHgAa+mhP2hlpexKiiddgPGS1/kqrrrI6MLWN3wIjwCsnNJ6r/7fsiaLBA0bGtggmobn
5yZydVHGSNqdxDSYH1PkmT52lT3c6UGsnr+lF8IopExAw9FqXisBYGLRtomiYlAwutXO0UH1jmqZ
3AnE1/fk2zB8VjbfImtyoaZT4LPVGzl9ZWWYxnjvJYNm7fvBaH7b2Sy/uW6jgX5XNemjCC1+4Qgt
MZ+ahvgb92fxSl6Mot3tj02XhRVcnWM4WYQbC4dCgxN2vsIi9UJ0XfDzavq++anwEf4gipK8DrRu
PapdYTP6pheOWxtR6By6tRvlfq5YRbEPixyRMxUEEqAtgZoztbbG6Hepgt4/NQWBVVcWUW4MUPZQ
aLTXs0qDTzHB9tpmPXNVGM7o7DWZDclGtcb0YE3O/HXu8jj0e73NHhyEVl9sxDQQz0kHswosLDGf
q1yt0yDW1bgKUvZqFzjxiHj2ILxYAN5Mwg9QRbI+kEbTPAsp5p+2HCNt15tJjLVJU/fRK36vSrcZ
57lLNlMXgcdsy1p5nWb+Wj/NTHpeg1G7/4YWNZutlBHU76bR3N+lN7SWn4e5/iKZNrKUcuFYJZMd
JoFRe9WwkUvnbcOXTL7lUre+52PERQWSD12VcqyGCbtZM/nuunW3GBo5rUKW7jZPuYoJ0nZQbGpe
leV1nxW6qrpP7tHuciQ5kC4USmFs405mTRCHef5qDA6iA7kmWeAaPYsuMLgVpQ81sy83pS2XAxu3
1LIsNaT3mnnahwZExC+tLP8dGl0HGBbTYB1KIT6oSI7vEHSod/lIm8FHQqF/NdEo/1Cnsv8cYgfw
rbZb19jH/aAdui6X7A47jB+k3XT/G1AMKHe2Nbem73kZjd3Ua+VzFKECvykSw62DzHXJnUwlbbSj
OyYl6AdLT/ZFDvDYH4Z6GhH10vvfsBmkDEaUF7+p/ew9CDQM/9jRPOq+7KsZ66+2kL8sd0IsMA+7
4jWTfXsIdaP5I2RCB972MuhUtTWrv4tZU55khcJAUI5yemrpIf5otaTe0xvlhqP0XlqbxV5PBAKM
zz+9plJbUOLaOVFPHto9Rmnqx8xQVGuTW177Qy3r5J86mubnpKvmX0Br3U8TJO3ZbxIT87eZBfat
SRTSj/K438axXRwqM9U+13HTlr6CJekXl3Mw+22jgvu2Q9066dM0uMEw9NlTHtnlq9caiBuLvO4T
xGwpIQXtOFfPQ5qoid90pvMKrVHvtlC7QoVQuozMhzazxFdPK4bPda6Gv3JFuK/5gAfprvecdN4k
rq58a9tOnfyikuUQ6EpvlAEbWR9eJno7n3IgzFFQhnFaBTNTSvduY3TjUyTQXt4U5dA95ak0v81I
FSD63xQmAQ32Hv+OdoRpR1VbRvMQpVLLXzMz19onmFL6PyFEis8WFj7xRptqvfYdLUJbQcuFkB/7
1lRfge23iweI4n1vaJ9ZUO5yVwv0fpThA5pdswgmBEGKD2neaBXP+JAVvpWMU/00CbP9KJKc39f1
ObfUmLYON0pRKk9TBlYwUAtPIdgY4tz2W6vCfJPnVQa4qA5b1Uq8eZ/Smqz9eZjll2guqQnK1Hqd
bMX+DdUjVXnyDedz2kfln7RGom4Tj12s+FqGMpVPKN/Gx7aM4z9pHw7Rp6iptM/q6Jrx1oqwnvVT
bYZJrDUjHhB5W+dPkDxqIk2ZqL0/tW4qAlqMbRwMSjT/oxuDO/lcffovwL9z9BJbWp5uw75sPeSK
oWhsnTjPHkcN66WPQD9Cda/lDSaHsgH6tOiYpv8DkOGFsBisUWzTMnH/BZw11OzKHvxLR3IZqHYx
h0HERfY/rR+6ceeAc8RnBVfZ8vcYWvKR9sPwI9WUJIYpZdXQJ5gYiY0eVr9aSB04eaFMsMlL1fs3
RdawD3IjBgUaVuMw+GFrNZbv1QLjx1aTtFoW0IoNSbUQvV+NJe+AESthHxhlUT2YTt1Kn03Jfsw7
1XgwLFlBCssK97uYmzHQgfbJYFAj5Zi5Rf8dh3PnS6MO81fQKIr7YdI95Qf6L2myG0f0AXcGFjFt
oCS1N/uFLrsZ85Kaiz4a0/DbPJseRi1dzs3chil2bxPW5V9Cygw/k7qdn7Jo5k1phoQHQsR9RAo5
tmH12Z6mPHuoxaAVT0UMDGWjJ+n4oZMjrpldqSTfsQMNv8bALE9mZDUYhEYaerGIqms/dNQYj9CG
eIYUOcefUoUvvo3xODlpQ60aQde1o7kxPSuP56Cviyo+dUJUw4Pi1pp84ny3467XxGg9pk03eT5O
54kMWsnp81FrcX8AdnfHoDTnmrB5Dt2HIkZctS0MKZ9xdSjLrZ2CYwnEWEU9XxQcdtAqkQ1uGH9T
TnAkC3cDkqBgZ6e57e3dLlHazYhMX7VVmqKJP7iaAAQTeUX3/zg7r964dTQM/yIB6uVWmmLPxHaK
U2+IJCdRl6gu6tfvo1xl5IEHWWCxC5yzMIcUy1feku175mTyIWU+Rz6ouvexg6ckMX1nZ1GS6WYd
uWmv3hSJBRwrx2Es21m5p2VhCRX192ASz4aZVqXY7TaLQeAOmzLgbAr5efHytjmqSWjVATsuXvqy
bWIvsqxquQsELd3HCh+GIqz9zLA+2KLSGqINpKruA9nodyVV6UODNlYC4LsQU1j0tOqP3ew1Oqij
bvyvNprsIe4HkUM/xOIzGgBD9eSpMft1zKe8i4waHV8g/oEzRVprm59be24Can9yebDxI6t4jILF
PTqpqB/Lbmzr90lHOWo3xWYP1UK0APZHPlMXYtUBKopmQP6UBBMWHt5oaSQ6Y/oNdmT2hGm65Ub6
OGD4jbirW0QjWiIfcMVs9R3NliTgVxqLRqF4NHwsQ83xrkKIt4loaVu/UWHv7f3gZeN8nGsl/TD2
7Pquc2qWGO8V901lDNXngNJ5GTqVvXDeYs99CHI74y9L8uJd6zfJD0tz7d+2p9Ht4UbT9Pcjn2pm
PVJN7S0iMYKtpcqaSKpcoEPExRSE9biuYi3qwIrwOR1/QSkafwvHbnEDWFvz0JuciU6vi/50qrfd
u9nP0jyk/F18k7YWz/syRWk/zOtgVnelsOpPilxxBmkmnOSbcLtqevBguBvhHBScNjE0khoKyWAY
+7n9vIhUiJ0+eTqqxyUP3B6A3FzuaGEl76Y8yH8oKm9YRibjm9rWp+95jMmtxsK2Yb+k2XuxOHDH
qnSy6JsAm6+RWJLOl8TOAVgIp9fMUCt6482QDnEbap1Sctf1qW6GU66Ge6oj7bjLsPGwDksSs2sa
QpYutKsxB1GgG7Gzc5dCfiq6IO/vVVWpn8RGebYf8zo5VVkMNztbERlhgJT1U+x4A4BUWVh5iJH5
ZISOXqtfi4rTNNRo69a7dFAFgRqdhj6sOjf+kJUyyXZZFmvHwUX2eE8p0Tk7VceTOs7OjNps1s/3
hQ4RlScg1/JoaJJ2P05uVkV4srb1ThdieszjQOV7/tr0acJxu3kXZChahnU/xHz9TGM7231ZGKFf
z4LgrRhXHKDm1Hj1+eJrYgdmGmLmu/ShSGP7XTcE45t4lmkXYmdMUYYntbORUzJymvBjmf2CtV62
u6w1jVMyAFjaicISHBfVEzBomjRGqGn6+A3cSm+TzuvVW9Me+ftTZ0k9bKqcg1al5pR+sEpamhEq
SpOGCLjXmiG6qVN5Jws/GcI2SP1vrpU6XqgqVy37alLpd8PV6g4gQBPY8Bj03AiR8aFc4Vlj2Z2d
0h7f5jOU1zDnKaG+Aib4Q9EsS3soSPvafTqP1X+YD7n2zppQYbmPHbf9rIyslrsiMUvrh+qX2j5a
XcIjGjd+IaM2cQn/gtkvp7BaRcdXrxFa0NVMeh7y5Dom129X/Sqtanjn2PRl9wWaMc8O8Y88lsWo
zR96Iw++V30Q/wLfn381nJITp2YFGj6OvY9JNomfbjsGxyzAWHUPSYRsvZz5IA/zmCuXf6KlGBw2
LkwweGrccyCdhI4wW7fgvlqxyHiNjJOzj7GyBY1Ata/ZS1fQ4RkLhbrhYFLKjMgHxweqnmmO8Jqr
PtqKKPJezNhIv1mmcXwaJ2+F+DQWR9jlpXvr+J03hbPSjBiwQZuIX7afM/NMX+ZHhOMayKAEnkZo
ZYgNhBLfuI/c4PSsOQ25sRuNAuK4Oxvuf4MwyiNRv5h2sVLaJ2+y/OwNSjJKREXTDU+mmLgGNcpW
782k84JjB10ouZN2bX4M+sx+tNrA6X55YLnMXa51ukfSklYfK61jdyU4KFv7KcF2hhBJyF9aVVPa
nNoav9ga+Up+Er5m7l5rwejej4Xn1ru+lYn1tvBK92tDcoO0A9GwCEl//M+qYNnDmGLmJ6/uvGcn
izN01ipffU5ifzGiJKexMAVzTrFFW4j5tUa0ZYheW/MdDI3+RvrId+0WZejfva5qfsopb6sQWTTn
0WldvLgDU61O9sRzImo8t/rhkzo8gvEhSERAaIyhbDQivlvwtrzretPvotpc+t+zmkZy2bQU2b3W
CyveW0tR6TtH7+web+2qt25UbTf9w7U2AvILkQDAiSsmY9Mf16B/i6GV1nnh/3eq5CjX+rmiHAOa
O5/3gV00DtFaH6RsnBSF29cLIS9KpzQQKe5i9kIpG0WtTRmEAkzpDDVgZddtZZQJS0ZlrPf/TYss
bjH1r42FAgcvzYoohqF5WXKJu7JaJrfWz3rrWBijmU4E4cS940wlNyrC67JdVHeQOPWh85HIUgdB
h+NyqHytyhSAm8+9tN625ly9oXaR7gFvGt+GoLpR5b462qoCDhzAoU64aT3YQK87GTsGxAnzCan9
BuwSdVJJ7eXYSnUL5vJyONQxVk1wqtA0/uxN36FvereZ+3Q+l7Nm5jtnKGPtMDdjfsBaXs92Wh/H
tKG1riCY8NyhjTTu3M9JYVtfDMLYKRyEW+gPrZ/EoPCaZfqCTMsCxbKKxS1PxZcfHQDIuseQK4GH
uNWWL301i8ocFz56Wp8VSVs0i5kS9KiZ/9Zn4yxBsqHMTzkPYAF9sMuPDqTWStaG1Ln3cmM/a3O9
c/zBevv6idn02f6MgvSnyy5eFVi2ll8J7he10lp1djHnPimAck+jXdfIkJvtM7qjxq7vpn+1JFin
tuqNQUkA3gTe4HJqUAiMDi8/de4UCv3CGBGJpOxxo4X4sh4MaoqhYDbSzaNXeTmKjyvkQqlZnVEo
qAkhA/uuTJZ/gxT8WT+4UBwWbr2VGX45yOCA4rLTTp15DPTzYgXJfoQ08Rl/m1taTVf2Hq05EyAh
nQWHltjlUI3Su6wkyzrbKk/unHqZnn23hPpt0R28UVG+NhZdUGuV7ECwYqtVugwNZhGZtZx7Ms6d
yWsLwHKp9gyVHV7fgVfOP3wfLjgcN1Zjpc20RO0ZQ+z2xrmhTID9BvXebnwjNENQHbKNG5vi2n4H
AwIAm5PFh9tsipant/KqhrZII1Q46fOih2B0xaPUM6rjC+IVIpnHG7vk2lb8e9TNW6H7mUeqXRpn
L26c58psnoMubn68vpDXvhm9FTYhTwTdlM1FSs9L9ITwxjnw1XRnOk15FJ0mvql5GX6/PtTV+cB5
4wKE4vpCxUR1qVVRUTHOpmYgHz05TiTEuNy4Aa/tDPAZoIx19L25oC43PHjuvFKIVUOq0Mv90jvx
fUblO41wvaXg1pjqJjPrxcTo8NJzBeSCLhRd0c2HMnNBbBLb9tlIy+5Y9JQrg7Yxbly6V0f5Q80n
RKIxtsEhdQiDAaIO6LoWZXJA1qiJCOD/1aFk7Vavn4hzTPAA/+ty+YwkrWok4+zzlHTqmBiyDcs2
uyUKeG0uWFIBHOBlBPC5Hri/UKp+7PceDHL73Blzsy8Kqe8GwqL7f9xwlMoQYMeQCnwG+KDNXBzi
+BwBKO+MdqS3c/O8RKEouOVMucV/rO1w4MSgjwB36sAONm+ujd9KQNPIO4+VY7632tKhygODG0H2
+uj4Mj0hCN/dV5Nt7oMi9Y9NK8RRobry/R/ny8ULrh8ELZ1k+qabHzKVWdt3i6Sc6NYyavrxk+l1
Yvd/DLKGyjz+f8gLl58uF2XdIMjEzTs7VUQ5VAsTL69ujHL1WmI61mq4YnOaL0dRVV3QBjGMs9bo
ZNA0FnZEnfHeTZ36xlNy7XL32IiriRZeHVt8n2lTPgWuwg2IEMcOlJR7rwtLnXCOmp6YqU9lt4Rh
eeOxXO+hy/B89ZHha2EZhf7PlvJn1lz93VQh3pAb7p0j2ulIdTQgxWoLMYQOKpKfKnOpzKgySJFu
jH5l0kB2CXRg06+cjPUW/esAVo2epAI659mIs+4bynKdfTDnIT7ooCjSqG2hnqNF6N6SyPgTb2ym
bRM6wqikJwY1a7NHZWu00jW68WwmS/GctkkvwlSKNN3PhtXoxwrvtq/l1I0zmRiGYKEWDPU726lq
N9LUagwOvxZKHsT18k7XG4fOPR5jXkiLVH3J8jSgdOsbfbLrbLv7UABH/ZalpvsjC9ZemqpUnYVt
NsbioakTM6d4SHtxZw96IUL0DdQnU2uK05BR5tgtcFhVZJXC/qHHkzM9gI3AGg6LaYoleEm3nynh
aumu0MfpKzB6ElTqw6a9a2NFWWxB0AHiWw4uNdJb1b8p6xlfC33xkq/C0ykNOX6SWlE1Wu2dYzeU
EhGqD+YdPa34q2cUfXEQS9u2VOoz62MyIlmCSBHcu3CcJuensuzuWzfayZ1froSZFF3tkynxKNot
NMEfCjaOdlb+YOYPzagFP2dNWA+ykIUXdUIbP+YYh7uHdCGKhsbmyBMBcWbQZpqc9EEO0v4SNCm1
IHPIjc+WWZYYFtKkE9FUGfJdmftlFupSBD/yzvLKo1HbFLF8PUGHX0pj+shL5b9v47LPHnxVSYNy
ejk9oZoqjT2yLLAq6ZBbVtjTIlQ3MDUvnhhEl2CVkZFC5MTIehMhpn1Bm9TCUz5jSxzSbmqfJ9Wx
BV6/Dq8dJNYy4OYnHwLlf3mQ/FgTg8v9cJbzSHkOEsCxDeLibVmP7YMODTwc5+pWlvdC5IAEhf2M
RPUK+AJ9vTm+VmHQXU3G+VzAz71XU1AcZNY2P63JlPtu6PIIco2+91tLPdDt9A8BrbO7wKqcd1VX
Tm5YSDneIS0j97a/1DvbHbX/Xl+YF8Yz628MQDJT6ADfjXbH5cp4eiwLO2/mM+gs+VXXlPmoVBz/
0My+jZYx/ZlZsxYJmh5ntl68R+FteMR4LbgfximlzeO79Nj0Chmw2jy+/uOuBIlQTKg4EdAj9L+1
gepSj0c7JYEFPGI85ZM038e6OYVy0fsviRXIL/883gplQjiJgGdVwrxci2kGuYb9DqG8LIJoMavA
AreBpxEd9LEGfxbHN0DeVx5QimkE9quDWPACo8eN4nQky8YZ7eX/kFWvgK8VzQ7L9eyfKz8mG3H1
1AJBtXKmL+emm2XHZzbsszkYPjShnBSsnudTiWY2BvWJd2O8lyBPgmwKP2t1i4wWsNrlgM4Qk9TS
Pjg7JjAHqVnldylRso01qj6h3WnGQRpo1tMGyjyswuPipEur+oEERPsZ0FxNZ0K7Satf5Rc2Dxt4
SAhtqzoD6ft6Ufz1ok46kBFn9OwzRR0WO+nzvSvb+HeQdfNXy5PGpxm0JB3pqnyylr4/WXTIgYvU
VnXvT1b72Igly/89jOLrAy0EcwYm2NksFcI5rYPLinPOR1LWtqKM7hnpHNJCvkUAv7LhOOVgXNkJ
7Lwt9JaZWwNvnH1uhPVTdwr3bgicz3Y3dzei+itn1+MUUeZiasiYb+aE5SXiwrhEnJd0Mb9kUlUP
ppnvU9C1+6UwxI2je2Vef/D4a+mONG/rCCKNtMbuPB7P/kzdLinpvpV9udDJxLT39Vvi2lDsHnbQ
Cr/EiPJyC8XCLiGYVtN5UPTcy2526FmNyb4zxK36ycvX0SLaJVWwqBKv2P/LodJhXTeENs/FAFq6
pR2xS5uhvXHNrn/l8kzwlXQyScpcUE23iuXz6GRWUafqDDwjeKtTJ3mOYdl+gkhrf00wWXiW/ki7
9fVlvDoqmE6ENdmM9Dou52YsVWLFujedC8td8C1b9O7TIDvvm4M9wbcMNcK7BRcz48awV5bUcKHo
g3dnwrx7l8NOQ5043TQOlKQ7f2/0Moi6sr2FV325+4Hn8uavcgMrc97cjOJP6G6jknf2IIzvGxrg
tFRpFT9zm9jvJyGKw+ur+XJTWiYRBqPZ8IXJfi4HjEdD8ZCgmoyufXms+xnN5HjoDsFc1l9fH+rK
CpocMgrX+vqcbG+rwBkcW2vN/twtpX50DEH3f3btu9dHubKCQKxXmg2CQTAW1l/x10U91yAl8dxZ
zkvSGe8dew4OhTmmx8zWsExfJFD1fx/QAt6wMjIoE2zZ/qqGkZLVvjoXiY3CKqUP/SjsVuw0Vbj3
MgER8fqAV9YRNTfq5JTZ1v9sDkDq9Qa+jBoxaTnFz0Y2qtOYInL6+ihXwOIUX/G2gt8FfIk6y3Yh
nYEGsKVoME3w5MmK3ukDXLIgqYwoxoTsaKaJeaAY6JxiE+ZXp4tm//qPuLI7V3A4JQ96aZjebw7d
OBcQkjUkEEeug3uFXf1OlZ52TICu//uqki8EHmcB2V4q9JfTtYLY8CZQqWfMLLT31Th+IDBtb7w2
5vpXNlcmDBZUVKgOrA3CzXFDdDomVXPVOcYZ+ah0mX4oAE+cOt/P3zotoL1lRh3A82cNtLNwdnMt
TWRViuFupvs8hgn6uycJsjbKYiv4Ysp8upssvX0nJJ187JdQXpG5D5rbjG9Qya5EZqhO4ddLrItn
A/TWyyUqZbqongGhusx076uineoI0HD2HwxyWOZwiEBj1JnQp6exBYN2hBZm/DbaGMFaSj6iO8sp
Azpi+pM7fnh9q1w596toK7K0NHsJxjfbFf+7QM8WW0GGdVGnctPmaI2AnlKvaQ+Z8MwbEfiVBGht
uNAOXTcnQ24GrKwBbqJVqHPZgE9DcAgVJZDsdN49Oct3ZtYBuG7zoHmr/NSLoSJN9dES+VS/6RJh
/NBAmvyiAw+cUs1T8KX3JkoB/74oRFMw4bkQ8XPfXBVAqWzerECddcyvQ3OMEcie1bMa8nZvJsYt
q88r32DtaKCOSqOdd3J793asfQLy6WwudnOqkX85NrFIHyzM/t4blTlFr0/vyvUAhxItBBtcEHf9
+u//uuvjqR2AR2XqbMxzGZnerHZVnNYRKMX0xnV4ZaiVdgiFktYDwe5mal6m2XOXKPtcy14SiHoN
gOl2vNeq6RaB/Mr9Tkufi31V8YDttZnVpAtTYpBsn/0m/94tSCXQeQ3MH6+v3dVR/vCeqXCjULXZ
vnC4XJHYpFmGNIc7i1LGQ9+21vPro7xcNv60vzaSVwws8vuXXwhKQJkBg7XOthnkwFViOFgrVtkS
hX+jM/RyQrj6gTWB7LI+x9uYV5c99g9pbJ6rOoXFQBM2NJe2uUEHDV5c4LQj14O/ClmsZLzLCbkK
ReNh9g3Y/fKznyQPMGoftTjsqA0i8FUoT6J0f4ukfmVuRBYUB3nt1/hz8zg51aLNeOXQoSxEvWvn
Tu0mDCJ3r3+s9bdfPk5Y51EzAYcDUY1X8HJuNmistDJoWYvZzqglyFPqWhPqWmZBRcfYZ/5NM+jt
xOhzcXcCLOFJ5OLeAmamjKDBzFGnl2kwPVD1HXYlcoI37ontR1tHCahfACoBN8GHu5xYDEQdR+DF
vy/nfAFv6WbtdxNi4lNlmh21ZW1xn2ozq+5t4JcULftbnMoXTye/gO3vrfUDpBpw57j8BU2a21Wl
FUik1m42gM2y4KXGqrTvMXsD+drF89GHN/XQD1P1bMxLkVNCNdxPYH2naJoG76mF73PjgxMXbz75
n99FdIeeKneOvw3/a1dLJ7qp4l7IQfvgwPfqw5GcT4SZsQxW5KGk0p680kaAqUgzdFaNLrf/+IE0
UMYqA4pn0cV9vAP6aye7vrdTdK7mQea88r3TY/Nslu4OF7T0ex4kwQctm+bguODtdTIKhy7nAD5c
hllCZwBuUqA9JCv6JXKAWzYh7A4dbsbgfi8cwy1Cv0x9F5qiPYg74gkk7wNUAw967GWYS+YAF+6E
5WkPcxcL4LUe4RNoWlV/bKciMMMhWwQgYD2B5DKiSrXTZw1LFWyxlyLKhe/tDCvr6p2lBQ68NF1J
477MnOIubazkfdsMxjtpy+HRxC79+zTbuR91tcx/SYOKFVX7pc3CtED8Zy+kVti7IsBwkJpV60Cw
SIcAXIFM8w/SFkAbF6Tfg7A0U25HmDPDWuPtp5OXp05+VJ0xCLQxpac/u7jHjW/8JbXSyOzs6WOS
Nk4eldI2VZjGMv2qdemQhl5hGt99p6serBimCxB/c9Sj0S9bg1y1cWeI82r55cSF9VAluUQ2psjq
3w3EATDjtTM+NOaCeGztyurcFVqVA7MVTRD1Wb/cTWbu+FFQqewL0En5cXGU+IaJaQJ1L9aKgwnh
QhwKST4Sic6qkp2PQIkV5j7EN2nHxhCubRNjJ+1CffUWy/nPxleM61KMsx25xQQ6OfXM+RCMlRhx
oecWhqeUFO9wrqjCvLeCt12Oc+l+dkztR62LYAzhuVgQQcak+Nj1kL1DC4+NLprr2OhCH0hcvjMg
Pz21yPf/NwOH+IKhGVw9S0yts6tnPenCPtAGcegXGwFFf+ibMTIGffmG/A3imeC72x8G1Mg6JACe
P5YAwdA4WztgOzF7yzeFLF2GrHJXlERYhM6hLwMqlU0ymtOBhNPC+2TR4rfEigt9TsPW6n1bl0US
DVZePwx+Xj/P9uzAdRRqgSQhtHSMtKTqvsfDDPmvw4zqbaPaBdZmayT/OfVgOHvQ4ZaIrHZq/yuQ
TzF23mRbv8CZ1/PRMLTqnGgZpco06NpfeVnGv7s411FMsCRmKUamGZ8zW9TfHBmUHype5yTqqsJ8
nMtq+gJTrH/GUkIK2ItZvtL1wCBxM+SZJMB3ZohvLWeCkzOXLY7PE6r0AA/eZAAocBlRHXxWqTwN
MXG+xBghqJ1ZB6NrtCW05hrgpQZL4JOdpsXvKbfnAQnsVH9sglJVUefb9ZdYNFUTUiDz23sMC/wf
fuP5j7ZdiA90ASHdUPay4H3OM+7FltXkQxTLecpCxGnymJYHMK83aZV1WhSDRH7U9WnWdroMzCct
Nbnm0qT1vnpCU+O+1Iz8acDUetnXozXmJwvrTowERgOKvYbVzIOgR/R1Ga2fEwhyyZJV4ZJjxo14
msy+U3Oas0iZVdyF3dwYb1O9jD+Sno9AzPXa1MIFwkF80IDPV2+cJk7fwjiIYRwMomxCwMpUrRtk
WL+0hW7+Gscga/etqOMPKl25PriFDTHcJhV/hpxAPqNq3GvCxNY0OxyGgO1SGn72pCUaYoap28cf
HZk6uHJbqQ3wt2jxxLWT7q2Rs2kwlwh81FWDofgyiDS477mA+/1YcqmFhgvtsnZnDyKKlso6LJyi
+fh6nLFNEzgDRNHUFdZcgcLrJgluoXmVyaygifrLGxUU7qcOi/tDYpnDfWUk3o2K0Das+TMcPnWr
QuqqnbB5e+dhMq1YwEo1QPw+pXUt3hT4Aj3nZOg7ZF9t6O2pdat08TKyYXpwgYOV9Q/UZhP5Zoaa
yMgt4+ThtHRqoHgdBoi+NxK8a6OgjUPstNZoaIVexhVzU9edrhXGaTVX309ZxX4w8uJGaL2N4tcV
BP7krgk2cr5/6O9/5VlZYfsoOMx8MODN5yQwl4j7FPxkD+blX/cGhxnVXJAhpNXY3FxOKEkQZFzV
P+7d1lH4RyfDtz4tq58NBfnHNsmz36+P93Jz0CKkV0ggBNuTbtrleFNpD1CbDeQk4JT+KL2+O0JB
qB8wya7QNe9bxBknEMU30oiX3w2o4YoaXktOWHyYl8MG5rQgjdkH907G7WBp2fwtyVV6I8d7+d0Y
BfQkdzOZCl/xcpRSwK6a9Qwpy9xFFhXgepiMcCX1LLuV+l+d0F9DbdaR9m9Z5hSv7916UbtixfEY
FvYGr3+tF2CsNV5FjmYVNKCoQcv1ckaxzI0ynTtx7xbAV0Id5NfDzMINIXffqrkodSeNUIyfm7Cw
W54JP4cqFAWBsp9Ai8vyRmpxZd6r+Qxng4osoKxNzsQbr9d+EAf3KQzue1/5xruirrRb876yTWkr
0xLgQllhsZvbhKKhITUPi7hg6cGziNFU6aFQKa4OaWOku9lxp3e4EUJMcUqc0fZEkdaTpQNmpS6S
xz9q0KYi0m0nUVGH6iI6KQ1qBACRYMPcG4U9//sOX40ZV3ujtdy5dbmAZGwlcdH591pT2jtjUt5O
9TAAX98QL5efljRpHToiZKxs88v9kFIO5fGVzv1Sp1NU5QBBU2mKGx/5RS18vQB5OBCUhGoBBHDz
hCBDIBy/zc1TAWn70dK19NwAbPuYS4/UOI3jUxw4EK+Ive/MeGzwcfG7G43xl4eZoisIJPLy1SRl
24DK3Xlp1/Lnaahg0GSBEv91aRlHk6OVN8rUV9JVkAw8lSTLa6thq2GY6xmyrErpJyfXOUNZJdSj
My12OGF8cBr6UdxpMs0OpuGVpxzt7zeza1YROifVU9Dk9aNn1f6v1z/1erT/rk6w+nQzA4M1gCbw
IlWt5inREq/VT2YzzPd6UwAy8tpgFwhJLdqEn/r6eFfWG5olNT/uTq4dZ3OyXdQHBw0mN0K1JRr6
QWmHvVqyPRfdrTLtC8APc4OXQzOTUpnDQ7u5PT1TDHbaBvPJ0Nr8HDQNImrCDI7mzE5bvZgipbJy
D0BDPbgjKC+hyQnZiW56jiUy1+3ikFNPcfZcD50dQUwMbh2BdYtvlp/bB34GxU/KhltJ3z5LtAI+
SH8i34SrOtv7URYftMH4raEX4ufdk9POH+sEzqPWGw9aX94ikr0867gn0PfFqQkLJUDSl2cdq0Sn
6hNnOkmcuXeeB+NvFiAqX//sV7bZn1olmq4URV+QAcC64k5oNfNpscXw1rYW+Y7o2IjauU4PuVrm
G7HVtVmtlSEXT5v1Gdl8eoB1MThHaz7VWa49mzAPYdrm/6pStl5d3I5AmGmDUH7avB+LkUnpzDbV
BXcZ7nunGQ+t7IYPr6/dlbkgGEsbmeQX5Nr2Cw0oCJkziqcnJ6icHdxKL6rhHu//n1FWdAM49rVw
eLkPdKs3l0zwhcraHSI37+WhM+p/xdYg0E2lbtVbXs8kcNbLUerO0bIxiYdTg7rODg0e/eildhUN
1Exu3DQvlw1o0coTWrtq/NdmY5dFna2yEeZJDHF1UrBPw3Jwkhsb7eV9BoALZC5tDOrk9lbWDfWY
Kc29wTpJ4tGH0Wji42w3w7HRpHv81y/EUAbXJghBukHbIB5/xi5AnsQ6mWPi7kazriIkwG8hMl6e
VEYxTQrxK3wBcbzLL2TZs/BHxShFa7gz4kFz+pR6RhWlyO+HQ1unD69P68qzyIge4tvI/a1txs3O
s81GdULxoTyqcE/N1BXnKqnVfVwDv1I1qn9ovGj4YuTpU4Pe+K+xVFQMIf1/06chPztTkb2/8ZvW
COfyXmaZEcJAFRPJ9xfPYqa4EZXqzFNXJc7bis7em0Rv+6MTr+UxT/ruvm2aGWvZ1n2HZ4+M7MrM
kl1hWWhD6b0xPUqtlV/iMTEf08rKP1jW7IVI7mKiqBe32LhXfy6wPmftgrOSm4DN0/JgnpFsPOVO
HO+G3mq/8tr5b+FXukczc9yo01Zsulbfgkxe2y5gEYhFgSpRCFhP4V9JbGc7U92jT3oiPvb8kGgv
O2WF2YYoctgPRTPW717/NNcHROaXrjTM420ELP0F0Hnqm6cpnvT7QtO0UOeh/5xTOTtYSMZ9fH28
a9cIDSJKHMRHOAxsJtioUoMLOponhYLi0ygC42AH6a1DcOUa4ZYi/iTc5i3e5pRIAyKX5JbWCd86
H6xcmxzAQlFKnoJ/fk3Wqwqowfo/4Ds2QbeLnUWJUK95QoOoOBUahfMyG2/hTa+s2konYxiI1DBE
NhvSkaXshY4uhdO45SFJ6+wUoDR19/q3ubIXKCKAFaCFzAXygpAR1Imo6KGdKDfZZ1JYbOoc6d5V
qM+hnNb0N3QPr3yli/E2r9fUVEvs9JTY6rLv91lsq8jQ0DEYBiwyXp/atQVcqXj4WpACI9Z8ea7Q
Ns+alHrkiQLjHCW+OUaQAW6ZOlybEOGxjo4jZFfspC5HmSmaElKWxmkuyxQc+TgSm/XjscrkvzZb
efnxMoHITV5PjLENxjOkOVQKcek09X270xEuCbMapbHXl+0POGFzcXOGVhI3GwJKl3U5oxaOe+53
un7Cg952dzpS9N8p9HVdxEXfHNy+aYuoRdrka9nI3KGu52oob6mmNSOK2/ojFT9nVaqZYhWaRqEQ
l4QRMEdI8Pn3Q1w0za5P/fKnvZTaz5UbhdyIkCtEeLL4Q07maDsSGroBpVkst1w1r2yLNWoiioI5
R962/vu/rttJDgkUacc/5fbg73o1YqWspluCC1fOFSdm3XZrZkJh6HIU25bWoudWcNI0haojfSiu
96CJlHTQVZQiuxECXNmGMAFJwLkRaGVsUWJurdkS8Ld3mrlUDnqnjcfJTfRo6tx/NocGjblixYjb
AQ0TTV9OLaW/Pzl26p+StrMOE+2M0KbLdxBO+fv1rXhlUnwnGLvAu4HTbDHQcAbmceoD64QOF9Sh
AVFe3mTtzWL4w/2/D4Vy99oGp/hJenU5KS/OlAzo/Z30qeq/VZ0ehAJi1LesTr1/j6r/CHFAI1i1
DLakjFijOq8lhXcauiKjn2oG+540+QYM7Mo2h+lKMgLfzoRxsjnFY49xYBs3+qnqKu/gol2J0CTq
d/+8bGujxFujXNr0W/mNvpvcxdY7/ZQD6TrZhpbvi1Tax1gu/f71oa6cKJ88hHiFogcOtetm+evc
BgV8OGjK+qkvyvwuoKe4D5BI2FfGiKh77n5/fbj1Ibq8BTHARZCG8ikSBtA+LofrzdLUaq+rKStU
I/buQ34/mXq8rzWd5i+X9IwsF5WQ10d9ueMhzgCjAWYFpgbezuWo+Wr6kNFfPFW2W++FbjefqtIq
P3tIld0Y6uUGWY1bSLuYJR3QbX4fTGZHW1CWp56klYBX0gztENp9fUIvRlmrY5THVpYr8PE/uNO/
vppjLk43KHc5SbEM0MGK/ux07a2S2MtRCPnoNKGdwZz87emd86aivdmIk/AgOkLzr1BBU/aNHbje
ARdbYlWzATBGcIlzAZO6/DiWmfV0i9vg1NRQCNNAtWnoZ66zg/hf7Fs0PvGu1qvywU0t90aS/GL3
MzawO/JkMGRkKZsMT6yKhU5dipNK0Wsr46ANXaP9bJrO89wb71//aC924Z+BIO54iF0w0U2Aq+au
GZQ1+ycPFaknHWGxt6itZ4f/cXZmy23j3Bp9IlZxHm5JSbZFJ46dxBluWImTcJ4BguTTn8Wcm7ak
sip/VVduujsQSBDA3vvb64OgOFw5ty68OQh1XDLgdpDRPeVA4PSK+ye9a8cE5XQ45JqIbFrirry5
SxPiIkiBkOL7xgh5/eYAP7MVJ05wLMtkvhvY6e9Bag47hXvtlQvu35P9ZJXQ3WKjBdpe2FlVV62F
qyYg9EdjyebbPgUEKhejuhemm/4BuO7eQmqooCmY7j1osg3zGgRPXiaLyDfL+iERgXPXOGV2pLy4
OiHALTiEAK4zBA7NcPjnV00tkyTPlkum2niyrtAMNYGted5R87Xl1jH67mjxe776g1r/h6Go0jqs
YHcrvZwcsfM4QOsbel4Cbfy7tFbeLaId/A797FonAl0AZ9/q5n21ZR/IW1v+6brCWSRDI2GzIyhv
agCktbpA6bwqWJL6pj1oZicxiHBQgx84R+koVt0weJD7WvNlLgf1xZ2nygo7d2mKmyJJsiYSGBYG
4arlzlNSjDUVLFq5VaihG/qSgYm7p6/earhTLklyNDKtRFGeZInYgd521sgRHNfAZTPv80xL3KM7
Y8q1NS22D+xrC4Dvua8/msIned60WR7OCOjfa1lqIGLSOxfJlFkPXFfBfvxBiNd9TbohH3YkfxxE
XnNqvjeyqXmwV03c23VQfhPSMMrQAHkCNrnpnXSn5en07CpSAHANhfpC/ah7dDWv+d75g12zq6Xe
nzyt+2KvqOuYn7rAaJsdvcV6G1XFIm6p9Y+/m8AXAZrmQMPnC2FLdTc3iy2OWx3kQbXO6O0qWA5p
WGOF0UVj30kGtKdGD+kZyNLbGV0MPVK4K/zxckujdaAqZsSxbU6GbKHpIWzV5E8HV1+GW9stRxM8
8mhZUZ7P2uNqotcPTVtzduhac3Wweul8sfRKfsooU6ETTa0vFkS1HIXTIOqDW+RGv0sHB1KzX5hi
oXU90N/VCF8oCjeBwH8e44MxDES7+ru0cMCNuk1aPoF+Tca9LfkggeFZI9hyfcT/WfaYvkR4yyTr
vddb5TdXrOgAtXJtP7mFnX8uCOd+K5teLBRjjfnLA/PV7zINb0DaoF3v4Fm9eN/iCLjpFXvXPwqr
6xEBTlbQ79PG7YI9ql1Lf9ScaqNdqEx/mU2NBRc4CbjxkjuCddM3QLEjr7Fp6nQqi6YMKzOa6Z83
UBIrAJYILTaNzGnS2QFRStuc0cRwq0HVuiz7Kiw7H7M808L44+1N6byajuaBWz8NYHTQc+E7uQbN
yAjJ5ddDvIrO/KQvqzED40gSL9S4UP8y0Yr9NlcOwZ2/8sBRdDULXZjl4CNXamtYDNd+0Pl+sjUu
gqahi5oz8fRIRDKAKH0BpDz4pePuJJXIZScT3/3ZBm7ZRv6sa7EmK9p/ltLVkjuyvp5+b6fwE8Ge
G9YUmvXUzHvKgwTH3lhBMdE5ZIuD5efmj3zGwxhMRJP9GLCLGW7MzJfPyEnlz7JSFg3rS1tmezMf
qp/9JArIjOmYfgAnCk4LcH7pPzUtFPRxBWbNOboa9XFCVPqlJ+BM4ipN9IIIyul/13bQo1dFeKHd
5HprFXvwoXq5n5SPNqEcahgTvVa2/tEqyuKDhzvhFJJMdG/qaRyLXZWkwYtOvisN5eq1X3vXqCX9
xL0hd6Xj9R9yo+m/V9lC96NF//8NNN6liyosTwCfe1YV7FcLymy4VNVYhlaja8mNi409YMsiGOZb
PAtseqV7mKGh4df+/dgmmDX4YrFuAM+ibcvapADpWRJvRNwrRXEHvLd57uSMyTTXMBCvMqvgXTdY
PHsofUfZRsD2YUyT+dU+DEbtprvOV+28a5fWzyIyRfbLRAYxBS8/w6Lg92vNbTpzvoSjUw1B2CdF
374jEsWeux40JKduEczlTQBE5MO8WVlFs+E39GBbvfZ5nrGs3AVC878I3uR3zA2yLErdfB157cXw
KV08tm5iJXkkcyr7d2k6TBSv07THnsHSf5bBpJZjkCepuGn8ppNbY5Vo7iZDW1HBluSlb99e5Wch
D9lTMhXcMSHQwb4/ud+KHIK+cto2HkVqI5hNx2cubPbtgJ43mnE4ONT80Vz5ts5vgIyKK7CPkxUV
k9Pa3CzGbioDp8WiJJ8ODevjCZ5wd2UDO78/b6NscRy3AQ9VxusbIOUHK2mcsaVNfsOEkEvQH+bc
kweUMdO9NMQ1RdCFDQNrSq5WBOCW7pz6kleNnHtXz/oYmNoSowWu49Rag4exlPqV93ZxqI04RWy8
aSPM13Oz9Bl0BOzxWE2ORwoOk4C10KlECyxG314iF4eiUrtZg1Pgck6GGuoOrIu79jGtfNgiOW20
6i0OugtKgLdHurAskBvQO0VJi7KWtS3W/wSOq0XvezXnXdw7znRXu6uHPZKr/Wvah4NmK0pscf5f
U97XowDynT2a5VgWBcjbgexlaODGsitp173y6C5NaCuFASmwXPT+J9dfw9SHZEr8Ll6koR3n3Pbf
tbr79e2n9jet8zr6oBVyU2xwDaOYdMoeE21F8c8es7hJtLEOm7be7gWWsX50M2wSkPmTzAnn1Sni
vhwT0L3WkH0qLWF0FOoapd/OQdBAZmntSd9jpEYfhYk3Drot1VXHHltsoN/YRVlcv9zipUpc9d1J
9fSY1eQnKTaaWOa8PakL366Dom4rUFDmPKOmDOAtRlMtWYxTjXix9MwKvbWqnyx0zXdLjqjs7fEu
vClQZpsFFJhasuAni3xeg3F1JyeD9FCIUChpfA3qILiSYLo0CpzPgPQI4TwR0eul5+NZtvWF5HFT
aNl+URXWWjqM6rfncmFPh9iDzI3dDzux0zy0IYQ+lZlgFMxDjqvBtcB0SxvC9jJ1B5Oy9DMlhWsY
tQtz27qm0ERSUmJHOkk+YrmaazMZwdjwGh/bJGuluyInrXdlZfyFvLxe7tThNnLglhdhzZ/sEtJe
7GTwRRrjZ9DboTGJdL21k16qKDWcLN05ZV7YH5Vrpl8TNaZW6IM2g/69DvK5darpS4oRFGYbUq3v
wMkPfpSrdLbDBqjUchsYFXelpve7T6JakgCTD+pyoZxcHKQAqIdSrzdZ+jrPLwAnZBb5avW/gfS2
vhbEV1NkZrb6SImveOfSBvi7NYhGQwkL6RNGodhyGxRi51CUmkDyGOBhGxplp7r7NBtXsWtEWnxf
08kddw7x3sRVZA7q92nn5GrX9hLfE7vx3TRyE/KG0eylotoVbTn9bGW9ujs8Esz3g9n7H5esH/2d
vsjl06yX9ALOXGpA/s9GWkc2Xd5YuCQlHlgW3TJi3yODbnY1+ffgnfT6KufyFxiPbarlX5RTGx90
NQXuAfeA4lbHlO2+7NIuuA3wSPFCIXInDyddVta+CZpVRFbQMhtpG9WLPmJqTyuJ7wxxvmDxFnKl
axQOeDJ9INZsf8ql1eiCCHLTCDFLwCp9sSuX/abJ1yx020HKTVu4fHDnKn3vzMJ+z08aMbjqAhr9
m6aw2aMyHj/2KSXIlLe/qLPdiJwaexHJRhckKxWk199tT/kAI+W5OGp2UNzkmdWFqjFtrACW5Gaq
rkmlzyWeG3F6qwIjcjM3Nd7r8bK2b/URUt3RL1Yvtrtg+IK2YnpJehqOaqsy99bQllgWJJpWhryB
9AeJ6/pKWuvsiwZ+RL2MTlYwMfyWk9NLJlMBuqrX7ljAww7RPdLGTJP/muX8Owp5Ouq2QMZOexPw
n2iW1am1O5W05cGd/PJe96bybq77/CNGjtq/3pwYj5ZpLhgu+yMx58mzhUFbdPC67gjO1de0zKeb
tlnNR8Xpd/P2sjm7OTEUB/N2rXaIak+lR3nfDr7metpdby/tvduVzVcPfcwOOcS1oS69K1i39ANT
90aVfTKrkRQcCa0yPZZN7h5lho0ljkbXcmwXRwGvFhgwqznETs4vhHTArYo2PSrUaFErrexHk8zl
p7cf29n59VcwwhCI6knonYrD9IYQE9WDe2c33no/akGw93Bcpkzc2upRVEQmrW3V1ZWP/OxtUdDi
NLEhSjP2maQz6UVW2vXMFkWgu5v71LottM7fN279j2bp6Pis7YILlADGB/ebk7dFpaFI2kzDPLia
PYgE7Mp9p9SVL+t8G9mK+ZDr2UionRGXvF7qriK1jpfYECeVYdAexqnSRUtm9jl6yLrajHY66z3d
XwWOJ+lk+gfLHtNdY/van398pfySzSR401mRJT/d0ATJ6IBuQH6J62DFjPJ0Ro5plN5DgQflfGMV
XlBi/YSDUvT2yNuSfHVbAMoIKxEtEjoNFPOnSxZkyZyAZYqzOSepkWMURebCU8bex2X0dvTH5ODo
tfvHLkcNZ9fat/+1KkuF+a8Pp07JA3HA9lH9J6rpcFFMBrvdjM+74MVdHPtjiUvMlW3tr2r29UTZ
ZRC8cr1EloKy7PUwsFysLu3nJrZaMXzAisPaD7rqv3i8j9CtsyK4SdNlwqS485Ifi+tPEaosJJGL
9MTBlW2DwF4b7mlwru/yvvKuPIYLq5F7G+UGi/2Q5q1T0balKmPUnbSNswlFY+TRCb2bVsyju4xf
4Rjd9G3yHO/9TLH8fsEQ8QZCQHNlSz7bwTxCc2LzvxETGqHtpP/Pyyh9uqL9rGtjMYr1wSmlf5RD
7lz58i6P8leyvRWT/7oa/2eUjuJguwjRxoUGm2MYtfrdkFnF7u2lfZ4y3SZDJEtrxN+C/Mk1IZeE
KSpTbVw6xvLkZwXehVOuHbtW8Smv7XRTTWP64OA5uO9tW32qU6lup6CT//5U0RtwUeEIRz3unmw0
ojPMepmcMu7SxCXpT2biu+F04svbE77wWKHx8TjRu1CmP+We0HsDXCiZq9irhIxWF3c0XbvaYHN+
DiDkhRizYULwAz5NiRWJT5I7b6q4bGgZCkdDGriM4HQRtk01X+EYXRqMNA4vcmskYIN4vR6rUhfO
sjZt3Cym97k0TO0dt7HgVnXrdOUDvPT02BkoJUPtMHz3ZCdM9MVUnQraOKCKZC2ijzR/+GfFxl+K
C/mEbTmAjTnZhSa/KaFK1NjCo2Z7sVPXOIi5mf8U65rudJsl+faS+BvtnWx7SIW4ZNGMQ5LlVCC3
wFRGA5VVgF1Vq90VS2Dgx0pA0EblYpVNSPhFhsfOG+++o42FluRqRddWKzVSIMtwaEIiiPNBSrdV
TYhcDVaE2tNMo0GVzq+lmGQXZqIPvvYe1eR+UM7tNCgckQyjH4g/08QrQ7ufk6Mli35zcFLFg/Tl
nEVQ2GD/Le1q/Sjaye9ANjdJd7tUeg+2QdfL3WqXARUOrc7T3UAiBNcvSIb2LhWyvetVL/AnAqhG
KC3QcO9a1c8f3dEy0xtLYaRsbRFPmFku9QVdKr+k9S/T1Z0E0+uEFenIjsrRoGToT3qHn12f5ZCf
E7U5amFd95O28KR+HKXXZXdX3gwr9+TFUDuiX2tj1W9eS69Xto0bj4nZfRd3HFqUOWnd8vB5DDPj
anh24SMinWfDFt9y0+SxXw+lEVxkylNdrMvC2wcdMZEj9Lu2tvPD25M6z7XhrUWMstWEuG1zt3g9
VF87GIGODOWgYtvhXtHfAoZz98kg9SMlKv8IVSB98WUG7y9IIFu1tv0EPwDrQX80IljN5gi4okhv
SXWWD4bw66gpag9LT1FxuV2z+0bP5XElnbu3vdL6ZdHy/OHtaZzFs8yCYItLAoJFEofbVvGf88ml
YytotrxkqjkW1wKj3C2dINefJBAFiurr28Ndej+bXIwspUe6+jQNOlQaoC9XZ5MzsTqdrWoK297X
Dxoejlcu8X97pE+WHawFen7ALrrYeZ2E6hZR6+oMw0jUzD009FPglbtRNMFTuq7GuPdhZrVQcAPy
5B2GeDd6gONhSHSq70ww7fiHV0npRcKTyVMACORlpFzU3QEjGfbSKfpr3JsL74KcNy0w3NEpuHon
J0Cb1N7UQbuK4TbOf0h7Wi7ojoV22NbQ13dpg8Xw26/j/EqMHcb2RaIbRXB2ms1YWV/j0jd6nM6D
sU/MgTK3mpbptwGpBFj0our7CizRXb546mi4CTCct3+Bx/o6eUkoIYmJtwAZQ4uTOSfoPqdaVnrs
CA9exqgffIAQhV3+cZqqPACLvabNpS3zfEyOIwQvG1kXmO/p8WeroWnw4YqzrEJQgZUyrU1s+uZ6
n+IZ2+86ly6rGxwSaK5qsoSFmvpOQp3DQnldo5DWwxWbSb7ecVYO5H8NjF1FP+QvEtnlXd3gKo5L
eZa819xiLm50LB+/rGgKceyZB/vYu8hASKMAEwoXvW4e2dJxsS1r+URhUFqkCIvis+XkONwj0aAh
xlSeBk1D+eMn26mXFr3H9tMrU02P7hRMvzorxcCv0vT0o5PRtRL2a6u+VmZVfPewNFiflAsxhVMn
KT82SMy/Lsre7Nd9/1M/muKnm9pdEUFRLN41uDOAeZQQ9teyc4GiT2lK0ayZp99D6uFiVleN+bSU
9fwR19bko6UlI0VtZ7V/pvRKcsTqhhbrRZ78yHSJo+uULdUSGklaU4Uu1IRfdoUfWYjvrvO5C/Ku
3gGtnj5ZmaQAjF1ZFco84+FQi+8wTsiNxQopvepbsnVArbEa2A+GfR1AfvL7ZjajfBjWB1F78jdx
rteHzdCIB0/X0mTvOq2SN6VKsvEgsbnEtBpHb15bOwYqnGyjFTsP9OEN5yrp3Hr2ehqZC8s5in5U
a1Twg1SUr2A4w2Sc1C+tnkwXcjzOpe9w2y7nB+ro7XCTSGrakdSLisM3AXEfEVvr4FQ0nO9usolk
a+j2fcqqohxUR4u+VN99RVEttErDe1+VSrrhUEvmb8zuSLl59fN94ZTGd64nNRhBu3BFxCkuWiQo
Xd5F8B2xXKsnv+h3szU5dSRUU9+PUIhb3Ey3FSZMof0hsGeyI77tLoni1sSNGZzai6+Gug41PKiT
+2xVmo/978odAWPX8WezBvhJdLLA8t1onMrEVrVo3JCcnPbO2/gGhxzD3eQAtSf96ZjCFaFWYCYa
8fJIj+tWwl8+uTgx3Cz+0oOsSO0JDrPTq0hy22XBGhNKiLylCBwm3YL7Y2m54omiSPW99L3y17Qq
Zwq5WMlq//bOc+ESTCaAu0Jg0rrBEfj65OtNe5Q6RKUYYdEa9UFW3GPwdW2HvXDgIffeEAAuPPwz
uTwCFxUsk73GJH/aPXHvuqvA4e86zxivbKUXh0KPTZKH6Adp/usJtZa1LhvDOPY5u97VLcqzoByX
W1hk7ZUA4sIOSgqH2MshpWTRJvx6qIJdceQGv8amWffHSiJ7S3x92idNNf30Sr+NjMXpr5TMLsyP
blRStagu4GufDtq1E+osNre40PXusdGyqQtJYbVf0gWT0rcXx3lPJcRdqIZEsbTmMcGTh+lxRoh6
1HGwg/qF7zAnBlscUhIA/2s9LBGW59rDajg5VR9/TVf8ZPz2DwIlYwknDtWPgi3gj12NjXblPZ8v
3M2iiCsbKqi/eMLXD7/GZHJcuVtyaPftVwjc8zG3S/eaVdD2Dl+fzBu7n8mzoignuye39sX3qhRC
roxHupoj28ZbCiBbE3a8312XsYm//cgvTIvxuEfT3cz6PUWW6OUAIpuUXKwnHDF9ZmX7AtH//u1R
SOxfmpe/0ZSJ6rdrx+vHR50LXqpjDXGnrHSJTLxljqTiEYUaWlG1+4VDHSW3wkLhXWlm6VF4c+GH
q5s4cucMSY6fF8XNbhc4Yp4PzmyYsQ16rDgETuZ9auza/Dy2Q+3t9Kob19ApMHcNh1FAbUvLQEcQ
NrbeZ88eOmpsmFMH4Vwas75L9T7pohyP7Rc37TEAnhQQtn3fatlPLOvI0o0WpUjTWxIz0kCGLYfe
8zQcPYXEZNula2WMylnz572gw/O7LFNcyak2mjig564cEIFOiAAEErQnrzLUU0OIS5i5SMs6NOA7
C2ZZWu9rjtoZedc8dvgpyuqHn+bj9woLY+iPK+q/cCpsH5GbjQPZTlCoWSLBLaUJndl3n3o0mmUk
6lyJOAVyh20m/mNlOPHL8NIdabR5KIN1MD/y0EeQcqUrfs3gm7SbMcv6l6UW+Y+0G/BCdwe4YqE/
14I7WNIjlx6wcAsrb4vbqb6mClWv1bbRZHvNI81dmh5REpEbNbFxksiXnRZnhr181oTe/lSGo27t
Dj+YkNNIfpu5L5mHTCJzl40AFhjkDq8gG9ZxOGhK1+UdjxmEobGKQN9nLCjvJleTcCI31Yw1nsty
Cx5ABXo71db9S1KZuI17+looMq3VeKtbUg67jH7sX40z5FNYuYJgROZ29cS5Koe9PrXLpy53rR+s
qt7c+aDFzShrtbJBzQM9I4Sr7vJnOQXJXtMmbkRvfxNbpHr6pW9dViiktvThaY5S2rMhjCBT8ZBh
yp2RNrkjmipwDJ/SdpdVyfpBJUNOE8f/kIQFkINIwEDiwYsJTmK0wauUgbBOxQqjS0AmXRrpvSii
tyd4YSvDjJi7/raVnee7JsrAQQn3M25wd7+n+3F4tLYcSFEDKZlyT1w5Hi9sZWTwttZT2muQgJ3M
Sl99hYdmLmOE5c77VSmtDnNMxP85t0xqATURmAaAIEzt9U6mlek0YRwg4xV3SQxdBWhRe26v7Jh/
CcUny2Orv1EN2857Vz/ZMHvfG8axzWQcECVj8S2L6T1dvvYQGtUIVjHPbBCemhy+620zcOucTS4A
fAE1Dute5X4bKy/56jSpLUN7s1yPpiWzn42aK220Ok05hysRSRPZeotNeNauxYuZDNl4Z9Mv8B0L
0iLfIyVZq50SGtEwsAPikUZJBQ+W4n+xS0bTa0iPyUHuK08hiRBFv75U2pQ+pHbtPyi9FC+yWpM/
tuxLGtD1fgzhMeTLIZuQNoVpntMt7us9glpTrqjaOOIk/u9ksdlTTEOiCtGmqrvy7Z3fpBxeH01Y
GFfx+Z0K3XqUpGOV6SLO+mBEnyK1EfVVXtyNmWnu6Y6t/zT24H98+4M4v0oxKiAU7jdkxOhefr1y
hr4BLDBYfBAYJ33KFm+8pzkamzsIOlduKxcnuCGSKKZSETituiHaK13YKyImzHRBMxHaPwLjNR9r
cqikOIN2i2quZecuTZAGEAjfPNdzeVVRWhjlJpqIO9I0c5iADH23mlb1WUuda7Zel24UBGykAOlg
Ir61T7/DdMNjFpx2vgXNJpr9xA5xJjIi6dZa1KcNNFnNkiOou7Q/cHzoH8Qyl+8kN+jILPTgkPRT
f1tCjf9OOksjF1HVD0qV8y2s3OAnNgvpux7N+aPnZvU934Zx7Du7vvKmLjwzckBcffiHa9GpHMJy
p9yXq5hiGzlUTFxa3hKSzcehTbPbt9ffhUURYKFuYmzEBZt84Ov1pw+0OShT4sdodOMzSYiq2hEO
kh0Avxq7JWbotW2k1+A5F84B0j0I+QOYB/iUbP/+P8nOLHDFUgg1xVL3tb0zkArwk7HGUFyfPuOA
4F+ZprWV3U62zgBWz9/tGcbRaUZPUH3I/cqe4hQe5k84Iit7nQZrG09CZd9jcRv8yG0xPlXduuJv
WNxMS+m/bAkHkhytzNaQXpbmW2kH02egqGO6F1Mnnwd36t7Tr0wrZe+m+XOdJbLbz4nbH9VqtA8i
17RPgxiT98LIxHNtldVL7nrYYBiD9uzmZAqIeI26PSwN8tArx+358ceeuBXOENYSqJzK8nxvxvF+
xZCj1QKPnqImo75sXlMZnr9MNCH0bFsIKHBBPq3fpq4UulX7ZVzV04HafncUkxqfU+GYdy1liCuT
Ol+ytJii2/3brWiiNny9dtKm6pxgsopYYrrN8TIfCj3pQqutqrBIjM8IB67JUC4EoVwj6OLe8pTI
yU8LJykEhrF1vSruJrzNIldmc7EdulmyW9SylgeTmPhHn6r6d09QSCe+netf/ZW7bmQ2SgkUcIUm
9xRL5D8LmqH/oqenp5JK/KZRe/08/HJVeIkKgXAfh5dK2dTa1qu4q/On/nqUk7q2UaEc1Be2Vg5x
/0bW2lIQg6UlRq6BeadVcjqoQNY3b29PFxQUnFTU0pFs8dLZK15PjnbLfBrcXMRSutCtubM/GoO7
7iatre98iu33rp01NKwV6s4SnnHb+/nyRYeFEU2TLm5GXTpxFZTBh6TLqyu/7nyf3n4ccTmCqI1j
ebKLBcx39rxMxCU6pYMnTSckjSVxeR7cK7eT8y+ZobauWa5z6Arsk0y5p831unidiFsuRohnxUya
V17rQjW27f71NskwlIiRBuEwdlb6bhrLHNOG+7lN4LkjG5l8gf1sPOTT3Ea5V9BbA1FvT1UEipA1
FXvoIvPnYXTLG7Ru/f/wfFGv8+7J/pAo2J7/f06JEaILsaxB8JqtGu7qzfSBLoHhMJe6f3h7oV16
vqihWGM8ZcSkJ+fgMBD9pwtd8dpoiZD/aoy8dr5GpjvfKTHkgklGoXK7751WeUy/GOrE4GAn353f
EubL0CKftRtQJe77cR2vrJpr4518tK0BRF4Sm8SLU4nnGVjyzl4kvXMdDgh0713ZmS+IX1g6MEnI
V3EinDkYTrTGjZ0XyJhOtnqPdD/FZCAz69tu7LLnBDgAqY9s9m5G5Tb3cvaauDStIdKFlNdYBBc+
TmglVNRooiI7d5o3xN8hN7zWIWtG6ScE/LLe26bT7DsJNuftxfOXnHXy2TAWDYlISx0LLevrhSqG
YGqFn4g40XrvE/5a1GpG8ApYLgzCpbBV5MtHv6bLNtLkUj9rnj89D/kCIL+0SCtFMzyzer8Q86At
J9l/DSC6bZNnP5BtilQbSXDMnl7/wKb2ZkuupBBdOv7uzWopnLAHjHusrc3NoDKGG3rSh8iZjPXj
2w/nwpflb0Oya5FMBJnwemh7KF2DE3GKtZrIMk1q68bsxbXg5uIolBBgqVOvhT3xehS3rZfSGJMp
zsZl2FUD5mnOnJT7t+dyYU2hhqZMu2kj8Zs7ec9Iy6sm2b4np5LiYKXFN3sZPGy8u/LKkrowH0Yi
hIFhCT/6lI6UeKmhbApoMUQ+L25AxQP5pyv57fmcH+owozdtGH/oLgKE109t4YfrfsOux/bHLjTb
xg5iU7fHN3qNKKSIm3zVrnXkXRoU+OOmt3WxOz3NNAlS9EVXEIdqqJ8OUEkypKaYoefzoo6Wqt2n
ATLBFd38+ZtDO0bPMBoR9iXOlNczRWTXFzS50QaozR9hrNBCZbZfaQTOrwy0/UWvvjQ2PwahXZrZ
0Zl3uuVCRV6q2nSOqhymb4norJvKrz0jNKtR+5TTPV0eurry3hfekN1no9bv3n6nZzOlOXpLJCBB
RLhwVi3oNRKohSX7eOyx+YNjs+4Gc7Siggv1leVztkgZytxkEuB+OKNPcR6JrgVS89I+FgBlsHz0
jGhVtB//84TQIwBaBitDw/cpukZRsFQBHkCxpwv3kE5AOmgZ3oss/fT2QOc6FUqDvDOyB1s1kmaw
14tkqs20SOwijc0S1RA9Q5nXRUM7myJs5wVIKc0yFenzdSnTw2L5y0Ow9MtzJhRgUWuaKnqO2xYP
6r726nDUZIoVy7QgHWhaz4ZSUdnO7du/+exj2pY1FUuENXzDAFpe/2SAO3RMp752XFAk/GiqZdRo
zXHzOLOFehCdyN2o0/vpCi7mfJFtvfecJqQ8iatPQaduoCzbatMcj12nCZtpkFGXN/2eJtTqw9sz
/H/D3v9+UpsiBn4WaR323k3o9XqOc5LOmbJhgg1+Uf3IabV4XJuZiNxMHRqUg8qoittlXdJj4rf0
eqGvXeuv47T2T8Y4mNqj5Tej/UHmaX5X5lrdhbq5uM3OsWtH3cHV6y1SpYEWRAUMB7FbybyKMCn1
8Tc+08mDcgrUAHqN+1hYaMuCRLFWOZWpciwc6j9eSrdaWRf6bu2mzr0XQWtsuoWBSMxL7K48Cict
H9PB85qonNoETIFbWANU4rLYaUa7Trs5Vb0TB8u4PAfcpo2d1rvJn3Eylye6SOkpMwRhzigWeBhB
YszTsR7s9XvTTZp+l9Wm3fJBFPYQeXnqVOFkyFxGmelWTkSnc3urEj3JozIF+Zel1s/aLmoRkVga
7hOzSs0orYDhRcCUodQDDDfTw7TMIPnGFX9MlBiTf1SoT35SigmcQ+qqLiekrTD6qMbFSW7LVUOr
kZMqet94OcU27hv9uOud1X1wkn4Vt4G9CtgrNoqCvYsB9Re/LTtACVrt6gfAPF0XAZwWzZONOfW4
RwSXPmu6RJ041LrHlEpd6jvdohbGMx/w05urzPmZBCrhAytEtuBvZYMM8Me2hZ+K0vGlopMAPgk+
Q0ZYa6s9hUkt1LeqrsdsN0GwzbDWdLQvVl36B3Mdja99ZTXqgDGv9aAPWq0dqryuPq7GOh6W3PEB
fNd6tlO9nn7gSdvfjRyybi97784MVLCfpDE8Bko1n4mS7UMwFvVjI2ZE9Z73eVm7hp835eJ5cc1p
jAbquug86ln7DCXrdz3UbDT6Kr550zh97zwkyAO9euWBVmCSka3ZyG+N6WbrQfMVDcFdlmdf6kwU
LyTOZ+wMCza4HZZgw+0ayI48xbJOiIQyH+rjYg6ZHQZFjUK7dwK/3ZnN6Nc3FdiJMSyVOfzutxTV
qHfiT8cHTqywlu23FRPDL5RgW/7nkmajvdUmSR5qdGp/GINh2s/UwL9RUzV/2EFSfuOBpSWl+dX5
aBW53+xLs1XoYSv4adCGysKNst6w42kt0iDKE9O8MRZMqeDgDHPDy1JLgiMajFWaY3JRPHYkWLhC
l7Yuws6nX6sfl+7W9Tq92teJXf6og2577W1bzv9H2ZksR45k6/lVrvUeLcyD7HYvgJg4z0kyN7Ak
k4kZcHe4Y3p6fVFqSVXVMpWu1SqLyUAC4XA/5z//gIJBmTgNa0vyXQ9Q8LEWivv1IkclB+fH2OqH
Fcr2lawsPexo+OhQVgvA8+j1cXvf6qpVqVxh0GRSkQmUiq3GYKh2lvPzXrSpL3oYeUTu9nHxWTWV
o/fbVm5FRr0zvThsJqi97Xy6LSy/fw+MVP0BXVTxVFVbH2cFbMXkVsAOvk0KSRBq5zlzWsJXcrHg
SJYw7Una0mkc1OuyDxBzX9FKTgujlqK5mamMNqLEZubikz/A6ZH+1HwrF8x8MuKYdHNJFztWNcV9
gB1MsHr+XvASmkw7rblo3DGsUVAt7qOKZZ1nunX155qYwKSRV7pRivlFvxxGbik5JpaWy56eqdU7
R0TlEy8ipgkbo+rbMaw69sSiMdhhmc7c+2u+zruOm8KoY1wJGZBrHqdLXc7TQdAdlWkg61julzoo
jkB4PPgBLfuyj7S3SeTdSx2lZY5DPC4nZgn3K7ujfTR6jH1UsqUzQX2qBa+BYfdN40RBBFygcj3P
om7ctDbQY0hHZoPN7K2Lh33RebCOyzr2L7qycfwsscLgo/Dr+ElyCuQ301RPnzNL6AGrpq29jAJm
oFnu1eq2EatD3KOqlltbRcTf9doLnxoxabkLi5gwsTi02vXoKlizu2iNcnMjWlzxbnS9Qiq3coeT
FxK8uE16p3+bHYEOuK6EeNeWCw0dHGAzNP5dQr7c1E2oazZLIKDIR6TDubMSl0yEqGaer5CbYptR
7jX7867AcIdkODeBEx/Vbfc2xQ4MXmsJwMLEeYIWkrnWHru2sh9DttUrD90wbligpbfw630ij/Gd
Cy6H1bUb9htfvoX5NlxUvO0M2MmWwT4J13JsodqelENIY7zvxi3yOz8uXTu1dWQf7ZWyIyvn1eFF
G2fvYegHvpayFaXeuapowxSunX7EmtYzB+psTJ14+4Ivjm9xD4a7+SeHvQe3GUfMP6Eb1epgcqDS
O98kwk/DpCY1Mmlz3mcVRxuxpvY4/mL4HvJDa4nFbvNGKAGV2dqZ4xZi7HVsIqblQYCQewcZf4iP
dR218ADWxfpFeh7/26357xCsGheoHvm5YWzaVuV9WVdzeJhzx52Oa+9sRPYxlvhy8CCtD9IkQ5Bh
R6iDE9oxjiNCXOxoH3pYwREI2o7fVWA3j5Xx51+OBa3ksMHMWDNMQGAkRNoa7mWxiB/YKw+fCC/q
ktAUy4IDIt3mgMdl4PHsCi/cI5dfe0JEhrra1c7ZiSqRvuWRdOlqmK9iWe58u6jwT3Oj3Dl5icnp
QFupjhL3HbZIZhUynbRX+CmWYMO142zNnRV6hsmO10WfJAYnqOK95jsBzDLcOYyh+oNGlvBMCDSk
qQ6vMUxK5YwUsi7aPWZA20EQe1elDVG9a4r/2NxAS+lyK7MEnio7RrfdPfLM2iXtBp6tO8rVz0yp
vDGbYQyWWSg8kj/aQHlBSvJZ9IZrhH8LR6euHxT8mGYnqQLrbPatbdl1gcwhBISYN+9QZzS3SEI4
2pY8YisUwpFwPUpGuRkpWR4jfcm+Hswxmv5ylMm97VXkZRPb+BK0Y0BKoDU6xEbSX+DX5ITil1FW
+GqPMcZyJBDM11Xg8HCXUVu3kmjHIm2T1frhNK5953idM++8xayEKbpQTUK1NU/u6iYE8xkPPmyi
xebuGEkWv5pJOc+bsZsPy67iBEk4xsSpjtXwKwRS9dKBhrBNVdTYK94GhbCysp28rwqSTstuVq1V
2udGFllchOIKjuna7a08jgnlC+hMstngS8qsAwf3dGrZincjriBLphhN0pmsbvPWT87wZK3KkC2I
2xNLdXCsj65oIeO0Ux6exjwaP7o6jN5XDhnW/2iYk/pAAIStqoDgwKpclUj9vggRKIJ8gYiCtX+V
E7GUp5kR2i9EJGQ0aqwV3JOqEht21ZpoiAhQXJ+sDns/TNv4DKw0epGRYQITIJn7AX0rAZnodMTg
U+y0qrpLkBwwPpuLBs4XTgfbJfKXqk+BSLtrLJicNywRsbDbtim4sFepoww003rubVh36ajn9pMg
s4aDwU664ajohB4DPdpeJtqeQzDXETShue5aImHlaB5845Jca8amfAv0MOsU6zOhsFFT1iWT0vqz
N1sZ7ap47t/rMp6uVHCOuAw2YL00QoxKjMI0tz1YuAiatLCZFsej1z0sEHmtdMFTRmejW0grGyPK
83pdrW4XJEvhnFZTW1kduIu/8+Oxdo+hvfQfQyRWd2/QSXxvTEtZxPGbX3XTEDYPMvfZA842FDhW
oRP8voA/PK9lZ+LvbViNv4a+11Xm5F6Ol1YEwSZbW4WcI2J14iZhV8E3NSXRu6ujVp5KjBgJAPJ0
sO39thlvxxrrpX1oc3LCpdrGDyQRXZNFOimRa8Euu4/W2ILqNQlCaue+KZ/doqotWMJ1/dgSLomb
zVRjirEBEjwDsns/TRgm4iDdqAj2UbkiCwcQT8K/AAb+DXY9N4aYsOLxjw+xzQz7j41hYwHR25wv
lxWmfEcbh65vMfONG1+p9n7uhgQzST+SIqVU33a9Ecspb7X4Efk1JrtRHjwopqZMDftg/Qvi0W+o
xJ+bVugOUHPpkcG5/tS0DhjQb1U4kWOBBDgrpsB01I+c8LluqOUDpwgOKo/HWwTu8ig1JPlWOMWh
2dYks7E+ezhbUWRjKbx9MDobFZ2eLzE0VMfCdqC62jS86SbVcpDgA/vfmu7/9rn89+JruP+f/9Dx
n//Jnz8HgUFuUeo//fGfN9WnGsbhl/7P86/977/2x1/655346p+0+vrSNz/En//mH36Rz//X9Xc/
9I8//GHPCtXrg/lS6+PXaFr920X4l57/5v/vD//j67dPeV7F1z/+9jkAc50/raiG/m//+tHFz3/8
DevE3+EP58//1w9vf3T83vOPqv3R/6x+/NvvfP0Y9T/+hhvR389IC0kqTONgsfG9zl/nnyTR38E8
zkGRqOkJ6QEy6QelSy5p/x0YDhCXVYocEsTkb/8xDub8Iz6MuSEE57MtEPgj3N7/det/+JL+z5f2
H73p7oeq1yO/zXr/3ZrDlpsj0gbftKHT06r/ac0FYytxB6nH09RZ+qZ2nc5Nmy0M0toru7/Cjs8f
9qeLxUDAZ2bPmdrzZ71Q1ZOS6zqePMEe0+dRoTxZ1VLs6PKLE6c4ldnvvoh/3e3v7+7/dkEMA5Kz
IQS6tegMhf1uGlg7ZvBifFZPbgJmwoyusm4JAoU9Zrf9/RLO3l9c8Lx9/OkOYSAyeHT5XuFZnuHP
311wcIYS53v2THQgNe9aE0ZXdhn39+MEXXnIy+LASSJ+FkEz/deQVYRYLAbYFNDfUM5BBf3jpZPS
ynvHljzSGuynDgv30EKz/4ur/Nt64SrcGE8TGgUk7D890c7bfBzIuIpcJn0J0BN864hjPyhJD/8X
D/NPQOVvdwT6cM5igM7Prv3HO8oJqcOBaJaneR72pl3OXc/4ZDzwmbLJH+c+/6/FIf52QSxDGFsx
0sVz+k+HgzcrC31zJ08R6d1pXpblyV5m67hGwef/e2GSTXT+Pv6wVDhXSLMI8MDCh4VL/vHu6O01
tRJK6iaepxu3aa13ZK/9ltHLbw+yqzmPpzzy9oO/EK0scMTSdRzhdlv71k/cVKzv/Tqpn6rezjhL
2wAoWCqJrANwZ6UyDPbNfAhQOOWpxbC8PCsbpqfSHSuGh06L/77vSOepkONy6+KcN6QGSuUbSmII
5LiLtsTJD57z0Mjz0BlWkvdk68oPUkgt3piuBYc1WnoHcJRKtJe7iH1o2jUJ4ujrpnTG4tTWXlTQ
WIzEPNYz7jxOCcYGPBeFENNo5lvNv8utLJ94g2rq4vISjy+rwt2Kf2ufdQxg3lyZD/PJsmW0HPA5
0s2rW7oNtDyk9vDJEQCVU7tjRDsQlFCPmyrvZGQldMMl2BM+yXMogyDdvCafMQusEuRKOo/Lbjf5
cHx3xEcl1c4DFn+Po6oCnKGfO8e5S3RFkGMor977ukVXlwaTkKB6vTIYSKP2ja5n2x+tOxxl7el6
8BJUanTdUXVpXNd6lm3uY9ohOvJxJwTs/gEqubl3eZbVDhuXQu/jGJhjH9RClJeBqNV3mdsBAAmG
k8PQ80zASw8VZjl4ZCVj313hetxhmmzXWwVwC0PysAbCGa8oZ7s5w4pFT6laWrTnNspFQW/oyhCA
oiP7oLILZT/ZvRfVUJrXmAo8KVwvrSe7MW/u4lQvQzJG5luBk5I4RKWHaq4QK3RbhdKRSSnC6fjG
dHBij00p+2rXK0tbadLN2EN3YVmoQ1QU9vrhl40kvH7trbC65IP9+8kqymrX2R22zUNXAbkgWF22
B2DFPHhZC8W8si+rdgL9Q0155QSwV/axAapH+5bMUfIdebhr6VQqb0quy5mWbRcXJSD0FpxT5yYZ
lcmlnSeIzsolyYvbsfNi2r7cg/fC/wL0omPOVb+rS2ehxy9dcsuyHrPput0lRewiv5fIOjLXYmKT
htTKyUNDKJW5RuI429/6wDFEbkk3uTXYyrF2rXVTjy0Tj/Gexi5yAcyD/kUJJgdZJztPHEw1zx6q
DmFevQay9M7pybDD/a1R5Wtc+s2NWH7Ltm/zqD/5EnHUIxa99rZbeD3AdHAE8C/8zvNuyrZUoKmd
QspbQQyD9LxAhH5mtScvhaZjTwVWFC9DRcG3t8oNv7whCZYZFi2JEQgRaqZZ0bFN7PKnxOTBZDjK
uc7tyKAB7wU/wm8B0H3ekInKoH8I6cHnFEHL6Oz04sCZYwDrg606nnCWkzdhBc99Rg1oA6zYcedO
nd8efNoSdzcV/npLcF0tdrWLODUjTHjuUhSRVn3KQaDcXb0FDc1N16EV6gMUoCBY42xuvXa1fdQ3
kONWjbEQaJeFxodpzkdvy2IjaSBSOWLKLqcSjixzjwZVDIdqrPRn74X5hw13Lt4t8bC2me12BcaT
UV/VuzGKodpv9YJYHmzTPAirHgN6Icf6CnArFkfssLZXUdaduURKTIhRyWCg3xXOWl2uzUyHyjhm
hjq/1UD8wEbxQ9wtpZvlbEpN1vq9uR8tjaytAaSI9p69zUhHykLEKRZpzcz8I/cuILvi2Yc/NFKR
BVVqiddiDp0efwTXu4l6orwzjYD5xTZ6eRKK8NYjblOqPZip7K3bvmosmPpTou7KRMfUNFWS4Jhg
lmTOBBOVV88MRZghF3U+Q1OoH9Om5uJgD2ukDhgtyydDyXRmO5fnVhlJcI8tPF3YTTHqcr+4XYOn
oIWWK4sm0NlUxr64qILWNsdyGzF6GtctZISyhd5FhNq+z2A0GiQ/OvJ/SDsuG5ZD75aZN9p4vtdI
XvFsEnAxyNYlL1K5c8/ojaCo634L+wh2rbW8VFbdfW310H7AC60Pva+X9yRcxJGzr3sLhnF7c8YE
4uaYLHXOAAdcge9s5tDqGK4tF94Qtn6mPTMTCWBho5ki3CwPE0qu6ST1bP1agHHuqL2LEYLaUr2T
zhG/t55Sz9pBD5U2g6xVNlhVbgOiNx70k2rVn3Nn5RhBY0CNLX5X1Q+V1eY1j3LwmHehdPhynR5M
CG91w5MbRvENC+gA94IyDp7OdhPfV2JovIoxghE63m9TTs6Ww1zvA8vr5ppB86GBS4IAakBGN3ci
fhG9bJ4ttMBX3bxAu+nfxbgcXN1Wu7xDzVVr13vvKmm92ioJX4kjusa3xdxYoh6j1J+b8VqPAUre
uF52xm1Glal+Q9eNh0h5rcn83SvLdI+SMcFV5283rjuYXTe6ww361yQA0nS3+0qG+hQAHjGdZOhJ
CFYENmZ5r27n7MmRehSxiO67eE3ivdcuwS/mIfWdzvEstQdnCbIuIS8BSBYryS3pdtAQhqyzmxcW
hVOkIVzgZ691kN2twUOXzIZAosn3CW7Et34Ir7iF4tKD/sSOu0Xv1obeYfChqqW66/1LYsxLQaJa
iceLag1jqSV2PzFV9L9c4zr5IVqnmPNsea3m6BceLtOln2ze/di39gnjhn7nc4J8BWtpz7t5xH0m
CxeFvaYbKVTq8L8YRfQh9ivk3yXpRBrxq8iFfVsLvAACFWhCODZTpBUeosXeaMc6tUk0YpfOuDmt
Ant9JlluK48lb+JX1ZqhOcZNEj5EPJfbgQStR6ygPxkIB2wsfqGv8HUrbgRwyHavhEqufci0B7eN
IaFXUrt92rard0svvwWcR0V1mdhNsYfAlvcnBn2ek+IxusWMSd0hTxWKaXzUjUZwhFIH3ZvxUSke
9Vy3lB8iELzBMZjRXBp3P2/99iDQVvlZW82dc2hBjRzatHUtM2VW5KracQuVNYNunDTHtwbDdFzg
EMk1XUaJFbwJMtxBbfthusZy2LyJph7jd4ogxRR3mPunpmucj06LQZ3GZpnnA4OlRdyWTsGsG1B0
eihCiaa927a2votkpLbjhs1OdWH5k5neHYV46yehDKN3sQpveVNN1A1vA6Opy0U6sDH7xXJA3xob
NxBmd9uSianAjwERqT4IoiSeMKFhfmXVlUonz22i4xkfIvPN7qq32BHTkjVuABEm8Kxk2eWam8rc
perec+GpLZ0pTnbdhKl/JgdX/kLdO93UpeddUuuIRw8w23m0gkRSbnl++ws0D0eB2Cu9fp+wSUZZ
P9TdvT2uyZvbJISXegTPv+Z5N+xHGZYgjiTdvaiAXjxzfWzsU3SiyFKaacFqBhwSh9UwT4jciFlc
iLBgEfOq53X1CYnePMixn05Jcz5c1kGT8ya77gq9FUQEerysz/OG17+T07fGr9fPcY4jPF3aqL22
LZPfbcJt2AH9hK8ar4J8uerinJIQpkBe/wjxd9C7KlAh3qWMQ+/iuraeQ7UWUOxjrDjSZYVsctfm
XaOP1uQVb7yxVLvMrM3rgr8+8kS3+SFzCEFIXVV+P+Qk4IEMY4OBdyTeEca7lsnkoL6xZPIIhxjB
bRPl4mWNjURz2E/9ocl9c6VDlWSOr8WY+c08n9bBmY+VVy4YeiTdw0bXzisdFpedDhbsxkCYqyrM
kavUr7gW0EC59frtzBxnlmGaa4PnYjpYbpmq4tyJzRAmXiycDdI1pLqIGC5RBBkK7KUEL5/cOfym
uuQBdwmUqLM77hmpy19Lr0KeA/3PyRB2xpIUhKQwM2cGL8oXb2uP2OzKC6If3m0nv/JGv7+LO/eC
+Rnq5KhjH++b1Er0taA53IVhc1Xkjv8Lx7ELxoXUs8g6EUsdsMOaUiuuCel17pDbse0kHKlRX7xi
gIbLpz578uJQQwq8fYCElAblEN1aejzkCwTd1Iedf4bctyUyx9DtvlGp+5DmHcBDrzwU8TpmRZwf
7Nq+3wwbUFCQ9YCzRv0DNQpRNVF3FTT+s2Oi8qWcICY7xBCQsOO0xyKh+qfokheVG9+vNvs1litk
vW6xhY+53yffzLQGaV9QXeebuCuJrOecGFNZjSQxuciTmZ5FNz0g2t4Fe03N7Oms5eEAlC7zY6Md
BBOyPKk8Ci4sFcxHyzRPkrIr7fryMlYl34upTTbNs3vyx5kRjye/eb17iGt+N29xCpgjRu8aYkS6
Nt7TWPJi14YqD7cSZ3tPInnr+Lhuzu1cfPLx6x49B5SAkvkMivAv4n+vljE39yicE814v7lWUXLo
sGjP4A6ClrcjGUoJ1yTvgOHRUH6E2+ReRIEM0srGk6Nv59zlS632+CoGO1uMD3Y/PxWVBYc9im7W
2NE3GqObJ90uy5hZCW5pvnDzvVGN/dyCani7umXwwzpGprS3jHdhm4JEi1VZsAQQqlGNMsIVx7Ii
RajqNuKpyniEFqJWcshHGCZpnni3zazbZ6+PJpSbzlTxedtH7DRftt85QA3jWFz0MPCheIy79WyC
Hef5YZwwKFdjLL+bJGhuFtrq3VZNmLd4zb6WeXBoddLUWWOtOz/5hhDljT0KbWm1JHu/cgUT65Um
DqZd1il5t/WdlRpS3W6i1uquGbW6OwXCsJfWbH15HA7pDLPodou6X7xq15B6H2usMzNquhunp4x1
5IUOowvAwSe672dpt9F1MnQvhBhNqfHEdGg0DkCFCRxaEFBBYb3qsdy3tTHfOmMP9R53bUHY8kwb
LbzX2mAqxG72qzg78w5xcqDHcFOzxMkdZO7hyZnd9rLpEkJQV96TAjPttOwnXJFzhlZeox5D6fId
OHM+pU43Dz8hoYb3kZmo5ArrdfJLYl+gDTxHTWAfyJI+Vc3IxijV1GZ54fcP8At9Ri+xmwZR8dSM
w5MsG++blZQvSVjFOwZ63mUkl6vAcFgThwytAurOQ1TCMAEx6j8ZylwUuRK3rdRsMA6rbsjxkrKK
R8ZJ34cNd4DWGXB20TlHbmSc707eJW+DW8NMtbyl/c41LlTfYEE3GvtzxA32MFP0zqlyxHpixY7H
ptoWWiSnOXAio86d7Hx+afCduegd0380dtB52KubRe1ZrnkCPpDHBFCVjN+8cHMODQAWTneudPaN
fZ7c0z/httaMDz40rmYnQsV8JI6770HNRy1GBqemUM2DwfX6hro/zrRunwyEEb4E3II+nMoOb51E
hzzUun9uh8SE2SxUe8yxBYDaQ8F/J+YRI3IFNl7SVbjc0wIVYA8m7xyKZB5POvSWT1ygJ4pqPFrS
Pgove1epE8OX4Vi19objQ63Hy7WdyPNocU56naRyl5Q6LbiXge6XzJiyu2d680RyDJvPGnbXpqGQ
yDAiKbbDjOEa3H5MBY+rKcodQ/6kyng9cbFY18SN9rYayBDruxKb0Mp+0MMCuBYWdfcCzha8d442
t0W32TKDZbn+ctZ5243bap6AWGZ8EMJecrIngcEFqJX9ntMJWSWqLmlOhXZt5KRCIlKjG3jvbL32
2YSi7MHzCS5k/W4M/XTD+oZnltfWjvSF8joaCqMIW2803lGrtB8n9Pt55oPmbpfBGXZFWssAdG8z
Xn0iyNKfUxN5xI6F4ZIMmbWFBP8E2+i7bNgxBDxYxCTxTRSvkGR62AXQTnqfeLDcjQ6BANWHDTVC
IKQRg9XFIKC+3nJMwvabX5J1tpJ8k1xhrd2e34muu5jH0Z8OQRBB5vNFpX4tOsElZKmI3D32wURb
MRazSw+7OElmhYNzJ5YeUsA6THOfwZsb39xRld9l4VBPOvXat8TFdQvgLM0XDpmr2z1Ww0T8mjvN
DUZVXoGfpY4BqmAdMR5PpS0tmAUix7skREPl7gJ7TN6HrlY4Prrz8mrloWlPvq62B6QwwuPATRig
j8GksRl0A0tdTH1QJ2lp1WV4aOI2YLpABsB28CrThLtwsltE+qqlShlNOdx7frd9OiIkL3QVZdxe
VLPw7YMdlM2xjRa4Bkvc1Dcr6mtnr2UZfA/KerYyaKhbewGMy+C7KpWLQ5dEJZeynuw2C+I6mvax
PXkeP43EB5l24sZHuDNkBU8ahhUEHzY+3FuGtB2F/iCtACyKOK7qZVsFLA0/NFQ3iz3156dBghtV
ACgOFpfsFekisNTcMZ3dXBoP4qozLeX0EHRdPFN5SzAa/hH1lkVzG90NDjjpvpeEbJElNSDdttAr
Wy9Aieph9oxDRHUDYs3SrcR6iIirPuaA6AIMGACC0b5nXlHYhwsL2l70ufwYtsOgscLMKlJUJpzI
rLE6xcwGXsgYhCmVNE29pcPYbW+DZK2kdPHemSjcBJ9bjKR232J9difAA7546Rj5YwXSSgB2t7xs
jFJE/sAy27K48zXR1hgYPVu5718O7uRcd9EYc3JbXtlCaRDxq1QQvCAow+hIxmG+EGE3fE/A/7Jc
jK/zOVglbSQpwtkMLhKluSvW93AOxKkINTMh+FCls1P5AOVq5ZsTOwpu8KZ6qszt5kPIuMWyYiNq
Yj5DUr0pwmBP1QZEGxCW4af2VIXuDuOs7QOJb3kDHpb/RLHlQkYsBggiLumZRHFBQWavWlbgfXdq
1/cg9qYPaL4zdI6FaKyzgk3ypW7nuUKzLZWdLTisqhRm8gY5xbbinDd/wWVymhfH2YukjT6pEHEr
s3XUPcDDaFAYjlIMadMn8yP+lAH8VV9OIVttOB0mL5qGE9ybkUUJ76+FJwM3NXUK3w7vw/Oedcyb
um2zsmpolWXZwXL0lhlK5JQsHSCEMzgctAvZ6vvRtupXo2q3uwzBCN9aYN1HGeK/t/Nl4N4FYMyw
2wpI1llh446XinZTVKp5UiaHqjQ2jCgTnZk7qx4/E2/B4JRINK7b8nzTKCZCkUT2CC6dK6xqOCE4
75194k3bkI15WF1zpFNFGqwwfBpszheSC7vtawwiDTuQ1Hb6wyocxGmeaucCs0z3FypQH56sMxvz
hSFmGFyocsF6Kk+q6GQ1c7LtWPUBrXy9mF+qHaU5TL2Ac7igVJ7T1rPlvVLSfgMJNh+82cjN4hVf
XYh+jMpMpIiEXMO1Ku5oq6qbeokhJCUcQGxbjdM/x701vJXsI06K7RyavkLY3U/g7HzNAtRvDkXe
2Fw1xLOh+DINhRLYC3xRjDNZIJiZD3dDG3vtzrUE4EZuIvJHe1ssH2G0BJgxVWLaUs2kXWSF72yP
ODQy3HHbBX9IQmQjCcZrY2Pn0JT+InJFfyvzQr00sd9V7MYlLPbOLcPnoco5FCte81dF9OSQDXNY
VWnhEneb6QkoL42EKN5bN+Kc86waCEEuwnePGnHBXVAXrDyhakyOMBEypFIpcmXQhvmfqAb6epd4
/TZnQw8clXKKQ2FV24rMsk2m0Tvicxp2h8DPZ5o0v/gBcS5Qh36znWsyo1R+RFEbX3BD+IuKwJu+
MGSXT0Uzs+Bm5ttf1HSTnbnE7XXpsMbxD7D9hMzcucf+qx8SmH/TstrQswK7P1GIFID6ooBwE8tE
Htp4do7RHFP+zI6FFyVGA5KZy2Bbrxt0PYe86RYKE6Gasj+6bUA3QeJOyCRhMuvZJTkm0SQE0fd2
lja8uLC5xjOdsj3zU3HbJJfJw4L7ZZt99Tb5RfDJ6urXbHW0eu3pZR77XHLSzNWw8fLFYr5a7GrB
iClipriHKr6El4GEWIfRbdHdKR2z4TSBdjYwyRjAaSk0KyyZO7u9J6PnjKuQLvQpdCnfphmtBeoE
l5Dc0JE0zaoc4NQF3qJf/TqywS0cmr77gmnw/KMRsvgGLMiDQMG/rnt408ln0dIWPI3+GNecrAOQ
8axce94TtBMzXBod5R4GhBbjsagjH503lo7eQU65rDLsL6m1lT9xsA69V3iHWI3+O+3hYu36Zp3C
m1ISxDilSbVU414x3hSHrokgAvVOu1JphCCUFN01N6laObdXK/bWmGxOdEd3iXTGj8kp2+CQIAd4
Y5wgh4PSkBH3BZMzCfTEWXZO31oj1jlhxpf0xX0AGsNlaRY4Q5h2eFu316yO77J0xbbTcPDoWcaC
EaV0R8qnSrrzTVQGOIJTEhdOupWArZTLgTvcr6HhDqrZyTWk6qV9nqUTvXUaf5/D3GH2c54HM53g
acr+ZPxYvyYdLh7XjYtx2r53z3qYVQw9AoAAgnkKpDkFu61mI72gE3VzPLcxONwRPOGwKEjAHO5y
6Hc/Naqq+bELrS05jKgiqgPaJus9dMt4ORD7R6kG5oqdKsDNah1CltZH2Q7+q8NBaFFDqrB4ZADA
ez7WQ5Q8w6COqfIXlzqhssvtrrNXZC5xnEdoDFgZJu10Tp7eFABJ73wNGTMLbeVfxD6TYMxFIci6
rO7LvEy2j8J1tbdjOBK8KAj14tCLblXIURTQEM0hEYdG4yydymBu4eNSQnMcFWSaKVGO9R2PN3Ay
j7Ss+3lgKprOseN872RJWhcaJ/CIYVHeD4pPm/Fop8+PurAGmIDY3N3LOQAhJAeUxhl+asFMO/bJ
+Pwf7J1Xk9zGlq3/y33HufDmtRza0TaNqBeERFLw3uPX3y+bOmcaWTWFKM3bxA1RjJAY7ES6ndus
vRaa1gEGhTrrPT5Au+zRlHBB/74IzRmhnel7PCId7WtVmQ7MqHoqMqV2OYxJ+hzyhjgwco0kZqgW
a+6uJlGunRpPC3xCA8/eRXNsfzS8KnTpwMiazwNko8GhXlr9exiRfCHaX4rTdZTFGfwHWAVhEA2j
iKYAIpTAKpamWHZflURr/Wh9s9V+/prSR/y1cYkn8lgFHHt9QKmTE7CKDgmCpRFQ09FNFXyN6cgp
WDWOonTomGk9/LldF1G7hm6uOigNqKgniACnmLUl9PHjwiBLU/QZLUPXP+MMpMNnCL4mHZIVMF0y
Q5QhgG4U2/s7tdKGT5xy5VD19FGQxys2uvrEjFYolhcKKo+h6B51HblVO28MW3BMdHeOWdATFHZB
8oHcX3Z3fUbnO2loArRJfpywzJGFZ2yUgZVRU7u7AQz1qaaNDIiyJ+Rzg8of4jh6e3288xVkPBrz
AesJbjaZMAYzi+TbFHd3agfXAqVX/XMbQyJqA639cn0oTcCY5CXUca7gmAXppMtzS63acWIdee7U
Sy26p2fVH6e2PdUAuhhxhDiQDFrx6MzWTBreWg66NrQPDQIwz9c/5dIq6yayUAbfg/crVuUVei2r
gApQBe7v8jy5V63yZ1SO3+B/DE+V+g/ODYK9cC0YgLtg0ZCGIuAKaYLs7ugRSe4EKvpOyS3tNpI9
7qOhgZ2ku9lGFtKSSfYaE4+sS5qOZBTwKW5a/+gUWrMxl0vL5rwg7yxHsCZJyxYlCY5PH3V38wSi
2m9ST2nfA23PpkeoE2BhVKyRau/1vZJPKKhNWEFEG68t1GM9Ce5nVyoxaDWpPjFN95dj2XYEXGCK
0mM1K8G364PJZEYkJAQGD5wqbEYQvctkEG4PMt9128mn6pf/UbQtZJgAUJJjB2X4vacC3p/gHP6s
t631vQpHvLncNu6CIk2OhTFVTzr+48eNj5IvzstH4aZibOljpv9wfYZcFbwj+ZjJD2fX3rdZ0zzT
cUKaX1/mPZFEdaThY3hnlgBBoEy1Tl1RB6d+jreu8IW9MOC/xNRicak6yu8MvTmORQcr/BFt6Gtx
UP5Fj8r4geZze6O1Wba3zFmwGoP8FfpmTH0952l2ihGM2+K7lDj2Zdvr9xmI8g1GgksTYqPpEMcA
qo4rHa6xo0RjLt7kx7ZKOnKAXA7fK/fm0J+JD6INoOel4cRgmHd0Z4BDryeV6gt4RG2Y/SWIAerN
IUA2Y3mD6MMWPdCF5bPhKsK+AZcF+Syu8isLR8d2oTgLJE+6OwBoMVTyAFq+xSxyYT7w1HEpeatQ
xTYk45Zr+P6Eo51vdtn4V2Mn7p0XqtMPu6R+eP0SXJoQRGpgqbECjuNK58EYR6pkJvVV1VQXZEmW
34y83GQRZVVev1AcOqjMBE0iJtSyZCAuzN0FLozX+vVS/UziwjvOZnej+JQwMehn8MM5cAZHTvhW
r7bG6vQZPKDT+otClrMwzeihyLxmw5G4sF7g2RwHTwWINvd1PYpLigg6eiQiAcclh4Xe4AeN5Mjp
+q5cOAAu+AYo4w24m6ilr0eh2batlCaa/RZR5Q+xljeQ++i28pQAHriR61ssnGtA7Qp/pQ4voiUt
nFF0Kl07zeTjzQ/kkQAhooGCENX0EPbz8JzSTzxuPHkXlpHghVeHSwS/nUxZwulOG7AnE72S9vxW
i/LRT2bTvZFW/GVqyERoUKbRnGDKWnNLXOZkfqnlDoL09UNFBco+Da1aqDciv8Ua8q+OfBfPG00a
6w0rc4/shReMvmNPw++janU/NMLD7/HgLBttPudnQ7MsiIU5GQbCBTKtDBluMoFkRP3cRbTHMFBc
GIqu8suKFNX1Y3i+S0QiUNjgJ8AKClfnela1F0wDFTHaskc7yXYqENqMFq2f10c5n5COPBT5bNoB
kPgW7S2vL27sgTKpnVlDQkNN/Lwspke9tm0awfL26z8ZCiMhCEgJcSTD2k09oiaBpfmmUvUHL84p
Eo/pcHCM1NpYO3FF1zaPWcEh4tKXA72daqxnRfaij1S4IfwSgpFdP2j9dPCcTP+jiQCiHyHv+lQs
gBcCihUb1uN82wgCuM1Q8fDKY9nXQwOgtxNo9DS/QTPq2VuCmfyVqt9sCcFY8hB6Im4jWSaZDcqe
KvT3oePnZILuEGsNnnT4HjaW8cJchEGnzehlHHkUc7KBTmQRo1jBcNDTtDuqdBLc7BXx/IHVMnEE
8VBV6fqCL2W7JtVhxeIAvO9ow+IwRMl8a/uLYyEfzaW1cB14EmXeUkC9WUtZVvWj1ksODdQqB3My
ICFI0+Lm/eHhIHGh27AL8SxK3S/VWA5OYc6WqP0iKofy3UntaQG+fqPO9wf1dYynMBCOrss3ivJ7
BSdfY/mmKE2GcweyIzL0m08B7VCCKl7wyvJkSPujIbWe6F5n+b2WjBBAVj+CCO6b61M5t0NkXAQ3
GWzxosFMenSVVEheoG3sg1rt3sG86z4hXt4TidCHevuymZSdCYgwe1xRaXPgJqioyDimDzd1BbIM
zyU+NIYx3Hyw6Uj3BIcssoiIWcq2dYDdIIGf1UeYc0bv1gLIBdB0Y3vET1nbOhw7MCaCA4xynS29
E0aY96RDKmYzu9ZjayohuepI3VPQK+5KdbqRBIyXVmh/wi1oC3eSyG1t4IymMWlUUU1f4ZWkS8dd
7qjiBxt7dD4reBWRtyaFDM2+LgcxmDXePy8B1NkUZXw/oqlT7EHgBOoeuP08HIGewn5y/RCKT18v
Jek2mMA4Y9gIZrqeWq73g0sF3vL1CV6fj2m79CTy+97J70z4fMljh01b+llg0NPmklQ33+covG6x
eIodkz8DB01HZNQS7YjSjvaZ7QLZqSw/t5v2AbyW9s5SyuA0p9P0wdSG6V1tQKV/fe7ntoREBF0n
XHIUAslorecOdxx11TSz/IQ2xL0FHn2vQfR/vD7KC5X5em4u7IPcC24GobAsx74UrZLUsdr6cTMC
3Gwcq4J+Jp1Ei0/hBm8hc0rdvRKbgXmIY4pIPiCH9PuMiLt2bzsDGBq7gHJ6b0XW0BxKtaznQ4VQ
jHk/51P3peviadovqWmHR8sQTTNeOBb6vnEQRdsN0FMN9xoJ2H7jvJ7vGR2BPF78Ip9KJLxevrRr
aysZzI6GwLY50FvwGOZ41JMzq/eE3u6+D+d4wxk9vyOMiU4QnrxoWDX19ZhzLKRF6eT0vTxZPuLL
K/tCnb0/tNwdfrhNb2zEDRfGw0lk28iTkJE7Gw95iEifldbvifkPPe1hJ8jNlOMMvd6DC4by+fph
OX8TeAiYIZMjM0eBdD2/eDLzNMvM1m+bJL8HMQ4TCfhkcJXBVkLufGq0GfP+4No7qLXLnIO49LSJ
KhnHsm66v7IiVGHuKMK3Af7RIQ5t82b/gOQmXhUPnWab5DPWU+udgSJwoDZ+XKr2Az0vtm9bYbiV
mzm/1B5UjUi983qrFDWkS43IbrbE8dj4VjdlXyeaavapGyYbZvNsFFsnfIAllSwayueyXhUMQFOq
A9z21bYMH3FZyJg0mn1/42lgFFxe0gxQl5pUSNZLRkeOKP626GnPWXZHk1x057kxSJpssP3rQ12a
EOUK7ADBq03/w3qobAkbW4vgBZoCS/+c5o56D81Xebh9FEQfgGdDoo8vL5+BFpgsXZ6DH6hgvNx+
ML9Mdd7cSBePiYBqwNJJbsJIRpZBct9AtCAsrLi9DwzIPE5hTF/IFBQ3JutfRiH0JlMlSAI0yRbB
BN2jcZUNvh2W5GqR1Ti4HSiH25fMIUgwGUeHIFLeGODhiW16PaD5MnwGrh/CIzYnf94+CscYoRbs
uCjFrbd/NmfQkuDHSQZHNaCtptXfhfGUnW4eRrzwlvBwhE8lTuGrnFmwwAptTjHsUzBFlQ9FkdvT
Uxg7eXX7QCI9B98vJ5pUjHRzyi5YNJCJvb8YbvhGAcBzSiZn2vB2hYe+etnJ4lN2IzsHxFSwJa+n
Y6g0Crl52ftQW2nJKTQiLTlGeVEVb6aw1N9noTo4b8Z2UO29nlpVePulFdE+eSbaQSxT1lMuBrqR
RtrI/b6pyrew2A1k2Dc1mV7S2fI0gZ7ZGi/Sy7u7niY91NNkz0yzzIzkQQ/N+EtaKFp/WqIm+hDp
MPWFlhv9VsIecWyawDtaaextrLVYS+kjyN3bJIdIM+HdS3d6GNCnyO149C2I3ODKassTwLngXp9o
RALcUI/vHZpexo1Q4+xBplJMSgqflPwNj6R0MZh3wM30Br8ohvAppcnqoFqD8qajdekfDAWvCeEt
mwoWRIoyLARmaSpSBz+yqF+BdBnb7zN9rE8txFZbvu+l5RTCDuwnJwdFk/WeFnNaUWLSBr/23ORu
4SF+KpoZkgK906pTFddsdKtmP26+/xwjUmEiTaTxfq5HdcF1UgMdBtKWufYhCfrxWKCAeLthFkG1
pxFYq2SmpIV00nAy0O0Y/S4dwR1VavsY0SS9sV1i5+UDyXXgicFDFGZzPRfuQh+nTYP5n+r5Dk/B
TejTanSooipQ4ocCPue/bl8+0DvoDlDjR8hBmthkzDW9RMvgI96YfqZiqR/oNLB/+yej4GUzALG1
TEKDAjm0m/A6QSMyxffeYtaHMMvCjbBILI+8fBSb/jOKlP2I8wZ9PI3CRhWgWFni5uz7UfcOt87F
UCEysoTpouggH4UJSBIYzLj3qbaWx6WCLSzVen1jlHMjQRGVo4CzgQofifL1UciErExTG4PfeCGE
uJV7mJGc36VhenMehzKgSd1WJTNFvVNGPFRp3tVqOrE3XZTSUtt39yq4iA1X/fxdMzTYqFHgo47G
XZWMQ9bMVusEKVQv02KbQDwbstc0xEIzRotj8ZsbqO8DtJhp0MjK8WaHx8AFfSEUIyzh0Vkvppsj
xhVE+AhOS/d0qMDU0MOmuHH8zlAssAGthpEMezLrFAetcPDhujMpRCYzTWVkd/ocKuMwTKxjnnow
dzZdvovgiqWDBmDxAnvGt5uPqCbwTxgs1PHwjtbzjZuQwxsHiIbDNrej79z84KHa9fn6KOf2nuCL
tjPiIpxJih/rUdxq8hoV8VWffM6YvtVLBYaDuXbHb7wu02MyK4N7bCzAyxvv9vk9J+FIngDedqpv
nKn1wG1T5J1r9J0/jGH9zu5QWzOM1Nk4sWKR1tYE/DD1PWYHJgl7vB5ljJIgV8tWeEJT6ScRfTnZ
lBc++NZm4+RcGoqKBhg9MmcUkKShumwxxyHF7sNgRb+C0sFe2YL9bwbNvTXbQd6IeiVoI5YQfJ50
DwOvGXpyboMPofmbOAVor0zazxJXE+oxfWNeFzaK5L2QoYa2G5ST+PNXvvkIZJLUjd77U1pWpyyo
6Ieq+6j9cv0gXrAt1CvxpEScQZpYunc0c8G3ahKbzYsOE0AStUcQtPbBHBTzazSHhIWVMzwg8RBv
1EwvTNCykRIgY0xyhTLteoJk2u3Co6XAh6yjOg55MX8zkgRap+sTvHA+iAkBb7KMlNrkUCrLFnBw
MLn59PjP8b2ugKg+6nRe14eSvp7fr48mlks6+NT6wKVhOl7u9npSVo4uT0aLjN+GRr5vm6Wp945T
z5CNviDl4VsNnI0Zno9JElzU4bBZ1INlLFyht4niUdD0hwa4KMmexg8U90c5teODibz0hqN1vm/4
wwAg4HHTAJAJ1sHXBxO6Zbepa/KMkVWRrVqcEl7n2TlcX8gLUY5FHE2pDBUv5qVKw0D3OTWqQ5Tj
uakP29kf6tQke0gOfoahfTTH+E90EWlHJOQTreg3h3JidDKp4uSAwZFGtxQlHPFRsM/0QP7VeHr7
BAvT/PX6JC8tJcVoBMeIaSgNilfi1R2HzImWC5S+gUEg620jLHhsTRDvt4+CGBImi0wc6XzprSna
rmzRY2EuihE+Qirh3aG8vGEbxYKsDz6XGT8Imj0ymJRN1lMZGy9OuiJvfBAD0b5OSutHm2TTKUjM
5MP1+Vw47wxF1IL/yPbI6aS4UzPLSfrGh0s7bvdVOuWfEGlTjTtLH5yPed1Uf1wf8eLkUAERjIXI
5lrSaYhbdSopCcODWjnJsxfD1kFzQT+jIATvfLdx9C+MhvmgruWSxSc7K42m0cK75Grb+o1pNcdJ
RV3KTkpYhVsjufmdpmqLV0f5ll84POtdqyCsQOybiSVdb4LW05LPYEKn+y5AtuP6Gp57PIDZeKEd
qqvcK7mG26NtUCgTqfuBEgoaNzlkqu+hu+7jEx1HdfKumHT1x6gG2bIBxr5gSkgLUgRFyJosPg7k
epZ1jcx4iAqdrzlV815V6/5pREpS+RIPabinCco+wNVU7et2ONCHHN4c/zK8ywIztHAsxRP86pbr
kaY32QLrFXSi0XFuA9WPo2Tj4Tk/NGIQ1G1Jg1MFkhHnHbX5qLV7qDciqoSoI0EjlHj0VNdbddFz
o8VI5EVgfuV3uGTX09EQB4Yia4HEC7qsU9iSa6/h+9141C7NB8eRGI67TsrwzDTCbp1WuD+zrolG
StGmmLTe3kuGZMN0XZgQCGBqIaSNXQJs8eev9qcxlFavHd5PgFXp73HcW/dwbefHl/P/N7/w+1+2
UCI0lv7zfyu/sYBK/N9/kwif8Rs//5y/Rz+z7Ge7IjgWf+kXwbFl/0vn2JK2IblH1tRlA34RHJv8
CQdNlMU0/BqClv8wHCvGvzCSIuED6A4QHyHbfyiOFU3l7wl8IYU7rh1/+59zHOMa864R+pK9FgXx
Mxe5mPtGR8M42PWZqZxoUKT7NBiNAzre3k2+1d9DUW8E6cIvntL1USzMkXBbp2fZDeboAAsp/b9O
tuUwrg+8GMUxuFg8ngzjIMK2HoWO93mgcU/ZJS4COVT4zWOhhK7/apf/Pu+vyZMvjILOtshp4p6y
C1J2rFeZA51a4Z51Wu7yAKnptqOd7vooLz0Y/+V4vEzGEZhsYeDB28lBGSA/a1wyZKZdZ/6BZa9p
epmgdxBcPYkOJmlxHiq4hSFZofU5OPS5ekAJhrq9IOuEQr58r9Oe4izR8/UvWz944sMI7El6Ev2i
00t1ar3KXQRtHtD6EHpKLdjXXf5chi+yBtFIK4k5H4KWvuDrY74ckPVqoFONYRbJC4a0pAMEs+NI
C1VA73SRuPdTqZT3naq39NCDjLbcvDqMdj0eoWmgUc+j0Zcq6dsisiffNoroPrKReggtmuyuf9dL
UCB9F50tpMjINIPykPPbzajT0NIW0I8UyJkdSm8+mY2mKwccuRLdFm1AyQWKTO3jkk3P9kTadom9
8quL+tke7AE6K0nQ+IsDHxMML+FPJQ5DiF6MMAZdWZXh7/1iKY88wMvHQR+mAnpwUFsJMI5j0Cp6
vgfap9+GL37ZYgGaxzJRDBTZovUWj7bTje2kwo7mwA5nGHHm42iMh+uLt/Z3/x4Fbm7CWI06nYyB
XFJjti24yPaKpS7HrBTEErBIHip4I6ljJc6GEVo/vb/G42ACPoKpmx2TDi464nVFTzw3Ksqc/VjT
1armMwRQpP02zuu5jQCAgEcNv71JKkBOgzXZnKoVGmBwxizFjlQSlEqJXmydPmFqpNOHT4SqKVKi
bJUsZa3BlglekBVcTK94G4/q9A4a1+aYxq7pd5UDh4kWGydgVlBsZa7zLkg0/bTYY7Qb3wzBMRoc
SDLS5w76XDpRu/x9lHvTPm4VC3aP5HfXgAG6DJX+RK50OZLvaB+tYlIhgTJg4Yb/dg/1on3vesFW
CVd4W/LUKE8JPwn3lrmtj6A6pNBlQE2MrpaRQkfqtntdcC9BDKnvexCBB8Xs36RpG2+ckgtbR+pS
hMYqGRwAJOuBdTo32xDG5H00G+Agajh/lT7ZQihcMKI8u8RChChkoeXC8Tg5WVPo0KYOJOV4r+bJ
XyYjgKAKgi93nKNTgEHbuHCX1hTCeDI43DaAk5LvWVmdOvA8opgVmRDgTEn6pJCFeM4GFAeaWIu/
9sacnVwIge+vX/ULi8q7LArlIr9CN8F6UVPuyAL9Sryf+7nf02yECptTb0HgLlxwsDh0t4tHAidK
uuAuxVJK9CrGmIIDFJX6dOfUsExVxD5bz7NsvPDfaJ4k3gNohysvp9/0OcIB6Spzlzba71WcHSKA
8LaiJD6UB7AFlO1z6EAiqLhV/H5uik9RDl838Y3uF7Gb+VVt9PeTnnkAV4vkxuX+9XEiIiRlZ2Ad
1svtoXPjGgBXd0tvRR/QPc7fBC0NFdc39QVG8fqOysNIu1qSf7WXTjV3ReTB+Tf3aF0NFTqelC/g
MAui+9YK2icV4VY434Fglb2FZFof9R/iabYOXRN8n4CVQ31iQpnmUepX5vwbT4Z7dNwx/DB4yQjf
SZIfjTGNTzmE2Eet935uzON8L6lUcM+w1Vx9mijWy4VhRuanhou/c92jSxrkB+zh3hcubgxEzen/
7IIixt+B9ROlPQel0rHVoArpZ/ysqo2yb1WnhNre5PJqvPZOeEyBNs2wgxjaM8JRCD/DWqihCeV1
JuSpMJ/3e4qScQh9Y5yZB91sAyiqwyHc10uabLxGUpsq68Uz7unAJ3kpsNky+rZeAvjIERcl0U7T
RhnTvsy0suMUQwyP11FCvuIOe6r4zVFX3fFjbEEp5xX2MYBVFeYKc8MSXVhxEqxIiph0qOI9GesV
Jy4NvdScYWByy+lLZhl/KbWlUChawqNtZvPGcFIV7mUBKIzTpUvRASS8bNTzLjXbgsu8GyGLRunw
KbVhZuknSNb7nuReikO5W6AR2sM9kR7LNDd3hjdtXMuXDN76woj+R51/ePJBBEsHbXbTRkQULlxs
eXUcYSb+1PU2jJgc/ac+KqC21xbrDRp45aOydNl+hNtw3+Wle4QLP4ccKNH+qHRIEqoqTx/iBgaa
TDG9T0M6IEdrmT/JbmxkeWSjShhKOxaYME0g0w25m1izSqNaAsQMYLC1T16hfM9CdDbTokw3duni
SKTFCWxJ5541U3d1XTVDPcIBphR/QZRT+5VVjHsvUpWNkcQ6r/aBRK4IFXWeC5PCl/iSV5mRuTJn
zaKIDvhFs+5+v5+ogJ/KfBwPk6B6uW5ezs46bZWkYDh+wpOma2E9mLZEfe2NJZ5Mu+i+GUE6TPGV
vraji0bqxmDnMwNARBOnUIWn7vwCEn81M6+C4TsdMVaBvYB3cIeyOWplUO/ILTcf4MJbHrUIntHr
U5QykdwvLAyJCeJhh84PVVaImUx6hzsF0lnYNA+u2n9CifdNSStx0niPqEE+pI5JuXR8wq/buFRn
p4brRN0SfJpLQgMIxHp5s9nqZ29cYNOPBuNoBMhewKiN6po9bu3k2eIyFEpV4AoZktSJlFVOqFXW
jo4Xk4UFMg4NsgLRVDlHiJyUQwrH/m6EFvK0sbbCa1kdVtDFXEEWmDYkAWlcT3DQG3rE+g4nmKDM
r/ssQcyyCB/qcQz9MkUmsvCQLzWqd1XYmU/ko7t3Wth7902Yft74FjHDs28BqSZ6AAXmVTrLbgy4
GjZC9rmDlUl3WsSHPGQed3Y/VpC5ORU4m0F9V9mnHL2OPcjFHW24G2j58/cM5VRq8NgkGv6pxUuf
oY7UfFtktvcK3vV7TEn1xtaRuWgItw6GF/5ILRjBogY6PT2ZtHc21E1+N2rzgcyB9X3KDf9lYf5/
EvT/vJzy/z4Jel/8KIuf7Vrk7eXv/C3yZmr/ohla1MK5nJAYeP/OgXoWf0AQgmV8yWSKs/S3ypv1
L/pkdGBhBCpgq18wb3+rvCkaP08AoAQUlT5yl/fo3xna979O6q/k9GWZN0Z/dZ6hBcBDFulZAVgx
MVvSjbYa1wwsGJlPed7BL2lzb4SSggd32FhpVX5qlUhF61cb4/yujlS8IbfL0FnZuFfCSP3Xvfr1
HaD3PVF/ABUtc91EUIZMVdCbsDJmju5HKUoAb2FphGQSd1T9ay6QstjVQZd9X/BL3kIoFZcHNau3
knvrx4oPoZMTrBwADQqroE6EMXr1fkx66LX11JonyNG+K1ik75Dajd+UotOOvZdMGxM/W3+G47Vn
4jbv1VlbWKC7Stelk3mKOkd/S8rHfIwATMW7UY2MtwrUXN4+RYHjT+hprDvbDNwP11felBdefICI
Fk3TFEQRknFt9Siza3M0T2abeScPYdePZtjmv8zDSgLyv08Z/1pVjhpgW6iMAFGIr3i1qo5R9O48
aqwq8MCv9KRAOZd1yYZZFFZvdYhovhVONaVjVvOsrb3k8IbhWBuncmzbhxH5hH2vZvZ+moDY3Lps
5PBFuYyefaIxRzomNPnOS0nG9gQXevpoNa39GCdq/On6KOcTYq1e0BjgaTTy+utlK5Cz9oZGGU6j
k3RHu1Sdhw6RC0gu0+zb9aHOzgEpA2IkwnlydkQI0lB1GKaIybTKKZ1zB1Zo5DpUnvaNZTubED1D
OBAki2m0IK8lBczG4s2WVTrQwc+xUh5pmUcIemldnMM5drUft85JFJDI31JGwG+QuyDCJHa9wUbl
BRZDk0xTHZbj3hi77vPt4xDQOAI/pmrcp/U2DdCeUqBtglPlRfkHV4X03TFT9ev/bBRp7WhnJAVd
tRAVKXV/X6bWfKK6vpX5lneId4BiC3kAjBGAddmRraMEOse0GE/0isxvQuKqfb+YxZeQDOn99Qld
GIoGVBwUAFxQj8iAzKQI8zRpuvHUBoiLTiFM48jJ9epvYOfQIbo+mCFbWiZGI7Og82CLBEnEepPy
HCkgiPcmKFMNUsJtVCISFTlW8JgaQ198Me1GTaiZqYn5ALt7oD+abWUNb/sxa+AnjXoNcsZ2GdUd
6k/9tINsqfpqmkM/7JEWL/ovcVuW9TOeN/RzTpc6sD9qaT3vTGuslqPhZNUHyOrg4G9Mr+ru8aTj
b5petKNvdoTt+74BUwkH5qIVj3FVecE9WBHbXyKLpqTKGTX4yW2YUwk9B7WpYS5Oiy+6OjRPttbA
ypp1hjJtVNDl1/AFcU/QS72PMi4teOtF02hbLMtIGU8zclq7aZneJjM9+vnylxOpNwIdqEyQcKac
aGPoCDGkW4RitZ6EuTpC3poYMOeiV4GmhnuaEgQnrx8G8aNePxQvQ8EWSO83NVkGXE9rVtyoCHVz
PKW1pjzCX277AY79qUC18L1auSQfoBT4eH3Q8+Oui1594PEi0XbWx0BwXKPr0c4nO1XUYxz2CNmo
8EHe0Y+NmsDtgxHWE26T9KIQo69n2IZtEbHE04nO5R5x8XG6F+uwM/rEPdw8FDK6AOWFVRePuzRU
SjNPWIfzaUZlwk/Iy3yzxwlt96w1No6IOG7SvlH2ZxABiYElQHqkUOUejKGappOCAuDBmzPvoRqd
5S4ucv0JIrnpK8IAfQmpaqLcbKxoEYVEiXZKob0sO6gJrOyOmxfTqUGLKz0YJQpfe7et52U/oHI5
HG9dVEFcwuPPfMFQyMPVLupqZT+oJxiA9KMR2R+g+zUOeQqD/fWR5Icf4BtMCLTVUb0ViBzpittu
HKdIRS0nvQfZ11nBqVPmdMOOnJ99BmEimHvqPWfHEYff7ry5VE9lXMGN2yAa55EFhwm9d250aF/m
82oo6W6XrV2F8Zyrp2rQzN3kRpU/EUrffByYEJ6MYD/3KH5IbjM+ABAAZBtOy5zDzmvBepZFSCsF
kV1urN2FDRI9qaTOBKcIZ1C6X+hQLhq8BidQMcax6FFWrKCU37jF55YeUiFQNxRS4ac4Q1t4yLWq
LfbypCcJxOgDEtj6rqjU+M9Gm9ujMS9I014/eRcOBTgKUCTcZfCrAh30Oijg5bLVvLbVk9vqn0P4
vx+dLPqdnEpz+2YR4uJxQlEJhk7GTlj53IZp0asnu4jnT8Mc9g/D0kX0XUXzxm26MCecGfB6BI/E
c3KdDzxDki6LDggiTALvLoycSvcnq2tQZTOMYLq7voQXzgYxI3gi2ndo+Lckg5j3rlLm6KfgE1K2
rpv6WzeW9kaMeuForAaRcgQJr2lsuAsWAp1dJN3KWjvU0bRX+nn5ZDRpsXEuJKwLsAsSEdREAA7A
o8OmSSapaKulbhz0jRujRcguQPtqPAbWgMQhkALqFkZeWO5+znoUR+ApsqErNyMkVgHkZ8+BpqaP
ZtyX45H2ATv4fTab6tut645HJhq2RDQLhlEcg1fx7Aw6xa1w7E7I90R+3Fa/2cZkbKz7+eby00UW
QmBrBQ3CepBGQbg2sVLIyV21/j0PnOAT/2ur3P9S+lk/qtgWfAHQwgKlJ5eGtNmsUUIMx1NTuOFw
LGO9RygiT8rl7aT3JgI7UV6OFFzaHNEJVFnKpwltwzeN2ij6+7BMq+xt7qAx2u17xWiGxxCZ1AZB
nsBr9xPcJCgPNZaZH3uYg220H+iRuk/YwfkOwYOJKihU6zoMXVb1nKpm904lNaDle6WKvE8p5DG6
uotGJLUeEiRvUA1T03j4oTc2zAO7HBLD7wQYqODEWLdhhyOSfKSQmG617ZzfbNHNxSphsgQhimSG
w3buEUA0cXNcMzsasBPv+9j09kA4toY633h8MVowMPeCSVFOLlS1o2Dwa4Qe4Mzz5xnJ5NqCAPX6
GZZqFuKagSsRBQuG8ATx4Pp86aWZhFVvDKfWSf7Mx2X6oY9tfrJDT9nH81I9hf1cPtFksOwVfdLf
FWqx+RHnq0qbMqlHVhSSD4CL628YHaNPw6oeTtmE9EmYeP1XMDnGrrODeAMtfr6qpDmxLAL5IaYr
2crU9pB4QlPuZJt9v0OnwQVt5W1VWi9MiLdMAFTpIwPAKjnepoFOSVIzIaKZYpdYi/4RFmBjpyf1
rWS87B9DgXAQ0FUBxlyvnaqkLRodKC4EyZB9DDOol0Uk+02l5XDDJF+cFVUPLIRgIpLhq/C7j4pg
rj3Vbdz6pT3n6Lha1ls71PJ041yeB2dMy6Z7BjYnOrsMsY+vbKs6JS5K7T1jed4RTM6pT91nrwuQ
0AE86GSbfGCXJicMnwNCDhsh1ycXx6GAZosBSzVEka3MjoVqTncFAdbN60h+jWyhwFWpoI6lp7SO
zXouNH04dRGarW6GAGyOwtIxr6bldP16eyzT2qy7AAuBLbCa7I+M0vUap48ohuontV0chS61pq6P
9Ot39U7t61rZ8eaUIK/0OX47a4ur73XXXOYbU7KQEMELAp8bsCuaF+S+8KUzTUV3+QqjXtBzDhTk
Jdy56+4jZxw2FlccDHnGZLOBrwhsMo7e+uDYUxZ2Y6EaJ6djNjmy0TtVgff8+rqenxbB4EvJhmwF
yypXAIs2y1olrtCgm5tPHtJhd1FBbgR/5lbWEbF2HkrDrBueJPduPZ/ZQru6mTr9BAl2/z6zUaMP
M3cLZ31h1ejSpAWd2jXlIFN617QC6R0rbhQkUAwUlipL90Wm+OaoTJCgC/gEag20NEpvTeyUxqKM
kKBT6MlRAeP91+k5L8et/r7z7RGthZx8HlBRd5NumJVXXhpZYeS3cPs92I2ZHHt+ewQNsMUYdG6o
GIq44gUJTi+C+JRXhspMayOYlSX00TLVzX0193gHSpuRu+ziTvvSj+gh+7OJkKd//Qye75ko/olX
G2oxyh3SU6ZMaQCwKI79BJ8tgd2ujhFjq+Zyw4acjQPbLGk/DqDoQiU7sJ5hGvHEpUuOZlGrTMd5
UZG4CsBJ3TgbHmQysjrqEvhKJOTWowz6EMROSwaimGxUOU0QSiMx90YYfWYPKcris4NVB62okQJe
j4JL6dFApcII2KbdsFe0DjUaW+3UYj/mCagMEo6e8rNDCMjeV5nea7vJ8pZoC4t2dmr4DjiZ8A4g
HKM5Rp5tBegPMQK+w8yfKPNah9Gy32Se9n4ssv5go9u38aCe7yL3lZwVfa/wz+BrrWc+EPF3s00C
wUB8zR8g6j91k3FrMxwtVo5GGyXpOXElHGkUG2XZQnCO+X1eqwf4DbgR47il3CNWZ2XjBTER9EQA
l+CExz6u54J0ZtXlHjSaNGkiwR0jVj7qzY8iK7cgUpdGEnx9Au9Cxk/mGhnzWqNznVq0k+s/YOoP
vpZOW+6RJ9liHxArI88J+w5Kit+IKCULXCsoZ3oIgflRaaq7bCrjw2Q51N/yZH7OkSp6NNS5fpqq
8uZsBatJI4BIYpFYAqW1Xs2qb5NhKkvD11s7I7AJ3bthzotDn3TB4folF5M4myREi/hzYooy793k
6ouBZjKTHLX0DYAldV9SU/ocKXX2YC9D+v36eGeHnqCPnCY4N7TNGE96B7plLMwEMTjfNZTuYA8t
ENoJLa7ro7wkt6VpYYDJMFA7pYovc/i04TQEukGOB74NutjtCvra4+zWcI4ORQ6RBPJ6Ed4XEjrZ
SQ1r6+1izfVXZC3L/N7Jc93dYWGXGA1C3f1ejnUe7mdTLcvdBJFZ/87K2mELc3DhZAsXBnNIvI9t
l0IUywgG6KN556Fr64ArZdER6ffw0WpN91bTwy5ADCRuqygqy0HzjHquA/Bdh7egR38F9aQ7W0Gh
/vouXJoQ6UNy2BgFkE+Sc+Ho6f/j7Mx2I7ehdf1EBDQPt5LKVbLdbbd7SnIj9BTN80Tp6c+nzsHe
XaqCC95BAgQJEhYpcnFxrX/oAce18Jx7wItjXLpeZVI4Sqf0rbxqohwHhvDGqdEQndhFuZ4XcZkC
LD+6k1bBUkJ4qEp1cZzd+a3PVUbimGx1MBLoCyBjMnWdjLTSOMILWu9bA23FvFDLG3nZtaUDgPRb
7mETJdwtXZaXiKBpQj8aC36N+Qw011SSKHCTQty4gHegNeoN24ygsLHzNtOlffdm6cd+dvsMHGRt
DXfzbLmHYV3UgxGraJNg+/ogcr1+tPo1+4Q53vLUJHMNV5KwJ3Rzc3EGKP76zrkSlSjecxGzxqQ4
e9lZR+BcE5FmHeuqT58MU1p/Y14nT1wzsY+M/3ADS3x9PPCpnAnC7Z5XVmmF2uZxah7V3IWit1bv
R1sEI26iQZamP1+f3LUQiDQE34+KPmCVXQh0R3cUk4jNY0JPjCZ7or8MmRvdmNK1HYQTB5kKIE3C
ye5EpPlcrfD7OHxmV76fVrMPGqq2JzHFb3XtYgNBWiPLQAMUKaf95Y+G+9QsE0PZxWAdS1Gwdyr9
lkLrRYK2jcItBRANsW42xfmliGNvYQpJNKlyGxVoe5YHI0nLTysGOmGdGM1DZtW3+n1XcoCtD7I1
2UmAeSWdD2pm8GDrLrcQBVqzJsjGsfk+8lN6T5ll14VZ4eT4XS9a9E2xs/Xv13fKlW/Ik8zlwkTH
k4fFLg+oTelkGBqTu2kDlXZMxT/ik2kc8X5uD68Ptf2vdhcmfgwbVgaEOydvl+zIultBPzBRvqZj
Hvp2xasDH/ZYe0CJAwNUPOEN6WGkPD47BiTMY9sg5nD3+q+4utwOu5UXB+8bZ7dpk7qqh3pRraO1
NHnuYR46FkFerMk7RY3m2uvgZr2QpDeBLSv9xuDXVpvPiXX71smmwnX+rQExthmWzvZxGrRNgLqZ
T4qwrDuhr9mN1b4SAtw/h9rt5X6aBmp1vX0cq87ylRUjejU2bnH5ro2C6N/GBINBRMQ5n1A6r5Ne
0Zg52lG2nAy1cEMNW4cbudbVUcgh+AMnHt6Ku1Hcueqdgm/mlsYSIpny11a2euvLmsNPyv8/g+ym
Muur3S2NtI5moht3GKF8VFbnliTjtQiDnge3wG9lhL1iir6AMQW/bR3zeXgkfkce1tOPVMWQ4ZvT
b8aYjze23LW1w0QNBW3aVSAKdqdOy5y06yoeZ+CA06/U9vPHmQ7WLX7AtZ0NXW0D0NLAuyixA3hP
9SxFcFxJbYkPOkA4qFfiLlFq7caMLof6TePkVoPWBU9896HiSodfprDnqpRkYkP0BiV1Kw+q38/X
Y8XVkchXaMaQjlFUOt93MhmkLHOBA6c2twerwjR1UVs7GPCmDl4favsM58GRScGTASvOPuRBeD5U
oatrJrnJj8ts9Z8lZ81PVhVpgxHWcmQNt1ipV6fGSARC5JUv0N9F3TkrVynBOFeGl61DiGagNr+f
QAQfXp/a5Q783clSwAhtXO19X8TmWVkWZc3WyIrkpLQ4a7tFfcvq5eoo6GtA8QNVjRPP+QLaa6N0
/cqEsjhfTqNSTu9giRT3r8/l8g6jxoHeAZz9DY6077pnMM6xMjato4rbuucktuIPMwqXFUSfu2Ke
dB+ftw6RuFk7zSrFpteHv7ZLaMX8h5ygArctwh91R3sQVGrtmRiF2pdfASf0lH5s30UY1B+dJY9u
JO6XlyXyehQCN7+mzVRgd1nWHcaBPIZMZCY6IDwSYwysstM4/9lN1K0C4A7OB1B60fuersOtmHIZ
LLfRAbEBM4DdtO+Cq3ixOO4wc/xcc5nC3LW6OZRza5THqEvMIhhG1/ppLz1PsdfX+cpm2tru8LY3
eSf+7nyd86JH8ZaXx1HTKidwrSYKFJnf6r9fOYPIiGwOybzCOP27M4/5C8SLIjGPPVNl44Dj0CpD
9bUBV5rXJ3RtqM1aDm0njgZcrvMJTUmNiTjczKOWzXbj2XVRITvsrh+TpSmO/4exthSPCuaGYNiN
lUL/dd2utI5JpK9+gQnTYzpz5TWpvEUeuTotAIHAbkATs0PPp1WJZsNGN9ax7RQZ1GjFeXlLemVT
37ixJa4dBfRPqfZslD90BM+HwunF7TW9I9MZ7OWdFs9aoEWx7k+zY3w2jKo5taW+emlzM+Zc24xU
i8kGqEfyBtqt56JEkTYt5M2rkZqHrm7LY2Yp7Y35XRuFbBh4I+VidAt3S1k0dpkudDqO6rTOh3bu
nWCe87cKjVEFQFyZwhDSTxtoaXej8qoYMT8wzWPRZelTZxjlO6FO+sfXd+C1uSBNw7XDTmdf7OYy
O4lhEKqNYyxiKBoKXDgrV7obwfHK5tssKdgOtI5J6nZBohobvMQUMztqOZIZvGBS3wZ5yxZY37xs
XGmkH+gpk/8CMNttAdqoKd3lPju6dRF5Llq8d3olbxVqL5aNURBSQX2LZIfQuxuFFF/jQrOTI0Gp
Pc32kgUudqg3qlsXy8Yov1mkJB9gvPY0q7jXlKqzl+RI4jUVniyi4cfcxk5QpApifW/cCdtgMOV4
dHJpX1RdpjnvoVkB1GqjtP5RjluVfUrkrc7OZYELZASrRj8QNjCP6V2WXUfW5OZDnh7lVhX+3DqZ
rTbekrZL9kXAyuyCUgxZ+2/TxLbpqUstKx9LOr09tGj/yJO5RorAP2Oy0qcFTmf71+vrsFMBoAJH
u5r0kvjBPUMvaLdZlbkcCtGzWVs0mw+lns3VL32xOx0HS0QBOj9pzUn5vHKkurumEUv2camUVH/B
QHya/Um1quGWvP8l2g+NPiLBJsIJCoM84jymtlnm4siQpUegsyneT0OLJKBRR9HyQsHQsV5Sp59+
dBEu8F8LkU3tX41pN4Yfa6mdPgLpzOKDSNTIul9T8sIH1a6bW8Dzi4yP38gvw6uQyi8p0C6vFK0z
JrWppMcYZ7j6kEaxOvmOOTXSr4BuVM9qVZqmR6EinYD2s1qBncyKe2MjX0K2eFxTriXMAHPYtPXO
10qD8tF25ZRDe66HLqhgRCeeo0dR8XcUj9L+pCKwNSNfraVZUnhapZvFt7pW2u9tBVJTPby+oS4y
UX4O1VzCAbrjBNndsuSpIvTcqfOjZi4lfWhXrfx1jdQnNY2Xd8OA9ObrA14GJ5q3281LRkHre1+o
AvQxOo3D3ecKM34qB7X4wU5/cz1jaxHDUANdxSmhO3a+yqAh6T8nRUnhVBs8zS0rv8mUm7z27WOd
vfboRYNyMjbiLUU/ZzdMna2GPVRY45IDUlUsrHRTTBmnclk9I+20+GQu9uz4ZhGp5gOlsKYIMb9I
f4xVs1ZPstT09VQ7m+hqbNsoCmVaMpaBNuhTe8iEavDp50xByWPSB7u7lStcngm6vawRgA7Kv7yw
z1dpscfIMpuuRF02rtHvVHGh8+IyMhU/chq4JhRR7ekgtCJuDxCJNMtXdWmIG1vi8ibh3QqyiM4P
pTwa/Oc/w6X0bCzktcfRXLrT3PU/WhcbMohat14iV3Y7YKatY4qyPxaOu/A+KBMmdU2TH3EFKz/D
9kyCRinzz7mGhto6Yln35s3uaPSEefUgkHkBW1/zEj2QNc6xTUyS52GJzPVgZepavP0UUxvauvZQ
P+El7eZF/zmL58wsjyY4ksOCQVHiZVm+PMpsWP+ZivxWVfLyk/GpTE4XmdP2fN5O+R8PWDHoKH8Z
a42Wg1q8l/oiDmZBywCLmuHNu4OeILxy+GQ02OkZnA+F0QmbFB3642ilycHCxhS+aW1C9Juy6q2p
IMgE0BVUH3SkTow9k6aNuyl2yrQ+rk7Ve4s1pofBhNk48JC8cRFcW8E/h9rO5h8rWAoUpswuZwXX
yvbxQJGePWsNR0655Xd9ueuZFbwJTjgJOyJK50NJyXOhtrr6mJsF+k1mcZ+rUwfDUahentvLjQ92
GeG34ZBKgIJCDrUX+zD6khpO2+AtMWTrQ9aD8OeF2t9IP69cpOfD7KLGuJJT4FdXww3qkqCfs+ib
I5cpWI249Qqacr5OxjZ7sZUt9y4+7P/MZeHcmOu1r0gfhMcxVYZNS/R8aRccctDvwEcDAMD4VCyg
4BehTKfOUG/ZsFwbCgDf5gtCag/2aDdUUgM2jPLt0Zg9Q3jtjmoHzHqSjnsjal3bL4AWNbS24Ejw
WjkfqUUYdaZoVhzX1mq9xolQXlz7e6EA6Vei5ufrMfLavEBb84JAvIARd0voDjSRrKYsj2IytUBJ
F/WkVGN5GiYtObw+1LWd+edQuy2TD7EdWXWy3XcjoX8BhloGUz8V1o04cm0FgbFiv07ZyUHa/HwF
bRVXgtKJyyNcX/SxcAX6d0Ce404TvXxQs8m68cUu8xCsyZBN2GDJtFf3a7iKLIbywRo2hVIHAph8
aFdR99y7SvyLFG990sdpum/SwbxRSL26pHQkAG6w/YBZnc9U6mkmR8Gu7NzRftQxzy7v5MxA/4dP
t6msQBsFc03f/XyctRKbpa9eHJek133DjsChDtlyYx23DXCez7HhQWRurz+YFfvjjDUgBdjSZhSS
5kDvTevTwsl/UdVOpfTQqw9l44y3BK+urSHQI7JUcqDNxvR8brqJ/lM9WcVRFUAoOxqZh44n9KfX
N/+1c0ZDgkY/KF6S1d05K3IDXYCcuVXZ1H/D7UsW35IYoNIz1fb0lhDatRMAdJdK1ybjRbQ4nxMn
QGnTBJHI2dKKz6hSFKfcNbs7rDn7r1qZacfXZ3c+Hr0W9gZqTr/F+Kh97TEM01g0qjKuebgmrfZJ
W6UBm19rvjsIn36EDfs2zPXv8ahC0CKDTQHYYM/caKK20yMxFOHcCx3QmO18bKqq+vb6rM6/2f8f
hf4AMZjaKOLR56toVVG9SkUUYapEQx70C3ZAnj5gqYv7FSwV7/XhzjfiNhxFKfoiVNoQz8Hd6Hw4
2Uq3FlGRhnqEwvMhccfuHwejauPGOJfTojBFSoceCpDFiyKG0eCmpcPCDocKolKMWUHgaEV+KLub
tfnLfUH8pTqxwSJofewRNDjmDYM6zFkoyroNctxhP6lq2wcUaPQvketEb0oIfi8hpJdN5Rs2Fg/9
3VmmV28MazxmodXh2Fis4Ge9yKqUxwExsb/f+Lk2S3ZEMQi+m0u0stsdsd6Rm4txDUcjhSmJrmFg
G6VxY0YXm4JR/sPQUk7GiXL7mH8kqskcWanKFRJOWil+NFG+/KUZ0XhLV+Y89LJwJuIeW3K6vaPB
s+4CvCkrmrMUaMJoLi0vG9w2HAsJjqSs8tXLkqyIvTmN119vXcMNNbM1TiEyw3PZ3dRubraOlcJX
Xga3u9uuHr9pivTDm0fhfiTmbn0iLsndGvINdTTv5o7oVDTHXi75oRe5euNYXX4pWguAfzbwAz38
PaW1SvPVyHm4hDB2xmAZB9tXjagPXp/L5YdiFHQwOFBQscGmnO+HsmiRCy7aPlQ6aftZx2U15w+I
Dz047qz7RWfEN3bgxRnGgWyTLmFQOHJsk/MRrdRoGghIfSiycXkpUQw9ujE2xagQ6SHFvDl8fYaX
60idld7Gb+g4yIRdc8Nd5KBSQJ3CrEdf0xZ67eUjwP7XR7lcR4IEdEaq5xv5e585sXg6qrT2EAK2
iv+1U72cKfq1MS+0ibzy1Eea+0GtamO+sU3Ok8XtpFH02cIFSQ5Mhj06buojsg1ZzCHv9+VfBTmO
w4Bu64OyqOUJOXsVAV+UIL8gGCeOr8/5cmW3oTeYHM9sXhjbmvwRS4a6zLK1T+dQcWccAqpxAWak
3+r6Xlwv2wSph2zAaARU9ujoJAeNjxXgHKadanmrbriPetsoBxdY6o21vDYUanO0fjflqAtJIhXX
hmVuxRxqjW54ipQd0PHU9rvIuZXjbxnT/+am/302mBlbj2ojOu5z0zZC0UtpMhlqapH9nZsm/n9l
Zgnpj1ZjVccInM6Tao/mNxojU+Er8XBLx+LyIKK2s2FoTLYutkn7z4ctZoYE+hLiHp3IO1Sm5vhb
oSzlN7uEoPI0o3bXvumB8d+0N9UnQg3Fezh751tGH1JtGDV9Ch1I7vfK2KcnDA/tNx95ms6oolIb
3JCN+0RrkZSzxoJRRBPLQ113TaAVw8fXd//vPsj+E3LXUDXjJsARcBc67RwAnFMzCv3TdfAqXoNk
xOYyr++p8xvITemD+mxmzaISWBVahItlVU1Q2LHo79R56rEPpOOaeEndzIM3yA5yZKtINbsBCb52
UBEuIIVBT5A63/bv/zioKIW0Rr6tBxt5fklUq/9V1NMt8NKVLb2xZQBSEo+4hnffdu3b3Erqdg6d
wqysJ7Z0DJJUkWUa6BHF9FNrrMuPWYuw8XRQ6INwAtSuf/u3h9AISJ9SOBFjjwXCgEzaQyrnMIoq
5y6nJf9QNPMtL9TLcE8lBawb8Yj3OdCw8xWFF59GJd2xkHyj3GqLSqr6sis010uw15Xvkgjl/Xc2
6c7bCnK/jxBPI+ZICkyZff8Wy8EdrEuUy9B2u+GhyosPblZ2bz+nZDck2gDRULjZU3crnaLRnDG/
ol/aOydRy0OLrPeNfXkZb2kQcTkTAreX197gLJKLXsT1sobZQDIYOBGyip7dqZF5sJ0F/YrXT+zF
cNtrCJgYzMaNsrbnOxjlpMucp2eoVlPVwPaO8kO6aMZ9NGTpDZ71bxLfWXRgMPqnPGTZIvRTd2cu
r6KptGPdDrPWaf5NW2iMx3Gg731SJoJ9EK2NsF+GWs2/6KXe6X6iZGrhl0PcNkEbm/nfiTCxTs2X
OCmfuA7s5nmZ8uaz0Ixu8NsyT17SpnOlt0SV0aIKMkDFe9CGPK/8dNTjv0GMIG6nmaL82Q5DUYaF
WxRfdSBajTfHWKoErqTdFZj6MtdhtylfHbQIMY9PhimM9H0k5qq66yzpxn+tqZn/MhCA135EwiqL
cKyWePoADov7vhWdOgaixgLoZS1NThydKNQjZo309TCuEV0EQ511SXnTnrQbX/XiKLLQW6sJNzPM
mHCROD+K5TgCvEh1M0Qw6bPOi4lwOh1Fjq5VRJnEt5u3yRdxAhmRSArak8+LTNcWCP8Ipyh/OOs0
tFZYd8miotaRRzTaumxKfX2NpzenWXCnSRER4t063hzL8+FSY8a9Bxn+sDCd5ZBi7YEAf/Tj9bNx
kQwwCFmkQcnlN1ZzlwxwMeCluzRKKOrE9sdK7VOvbbTh0ciT9pmumnXj7F/cSQxIj3pzRaOqCnjy
fFYSKnXjJBMvRBfWjRHNrt9HjvbW22Abhc4gtjZbQWnvRzQnOfI2s6uEDsKZz7J2lc/LHBc38sZr
c6HkjYzaptZF8/V8Lv0aJ7We52qY6PjWZEoFN4qay42Nfhm+Nj3i7XkBhI+7bTeK5sYz+y0xQ0Sr
tYOIksovVLjt2MHcut4uJwTejH47NUx0Ii5ayXapqBx+zQw7uZq+Life7E19i6x5OSGYoKBfeAiS
D15UV3hTqLE2rE5oRIjNfFLcPEs9U82a/OesZsbL6zv8ck4Ef7rEHFhagtA8zj/SBNwF5k7rhCAj
rK9jWqZfinxR3rwVGIUX9eb9zl977ZJqbPumiWYnHFVn/NJOyfigilR+eX0uv8/8+e3CViPLohTL
n5SvzyejkZsbebS4oduBWvKnuBrSO4CCVutHZqPr97a+OL8Gqeb/RKKdsmMSK8N35IKG7M6OkTQN
rA3FcPf6z7ryQfVN4JJCFfUy/jr/VXTkYqeNSie0ctgnzxIeSn8qzTJfPy/1EP96fbQrHxTlTuRq
f9fAMcQ4Hy3v46lpZ8loVmrirqCbSCW9UWlnC/Z8SxK8jQi2aX/sRkEUsVbyqHfDOUpGT1UyJZSI
WZ3KZHybCup/Q1EWoQrNRcarbLd8W75gFCsf1TSy8uiQgHlr4yq4qgCdgDeo/NLTm4fwyioC3uEN
uonhozu+q9TVDaB/p2qjcIwBxjdKQVdwnG+1Oy+vl98K7uBBuKI3pNT5t0qGahpUYFFhsjjN+xqJ
yx8zprke4Jr5AXyIvHGdXSYFjEcHa0uSAULt32bNLCPDTEUUDvhOeAKA/EGhdfxJoeYYuGoHuW2e
uvXth9/AJRvq5aagTMnpfJaK2U9JROs6rApuaseZlaOLdv+NU3bti6HCt4FsoJHS3TofZXG1DWHT
R6G+Fj/GEYJg0jpvfkLjZUFzlcuGK+DSH7VUOjsnNxchHWmNLrwm7orCym9kyVcCBhkUvCtKApt3
wm7BkrakINYlIpSGlvqdZpZ3pbUWAC+r768Hi2sb4s+RdoumoNXdxBEjuY2OZ99qVQ+xYnKEx9op
7+yxLxeviER/eH3YqxNkx2OlQD2Cguf5t9Kqqm0SlWUspjT6TrFA7f15xNrLt+a2+/bmwbYONVV9
CpBAX3cJAlmwIUfK8aFBCvKsq3XvqdVSBmOvmDda4lf2IJBxMgtqZRtkaPfhAHauVjnaUZhKZNYL
WKNBL60meH1C10ahOEaOoEMMvagopC543R6EWiiqxgxSJVsDxRpvaXZe+UYuM0EOYePIXbCHBpHX
FlC5+D7S+8I36SodyrrTH2saFs+vT+gyDNL5I8bygABqxb4/3w7jiF2NYa1LOMrkH0NGv9xMf1kV
0HpxkR9fH+tyWr8ZoEAzQe6QLm6L+8crRUNJW4mneQk3UU+/AUZ30IVwfInWx5u/E0Nh+wmCGTzz
BQtjSa3UyU2NSmJhzX5n9EaQroN+I7peToj+MyxwahIk2eSN5xNCfJPMapmNsEQrCB548mNY8aY0
Rvk2gZ7tIqaqQ0nU5g+qZXtmq5hr2dAx4KavlPXZWNP8Pnd7eaPGcmU+YHXByVAfoOm8BwrkdpQm
ySK0MBoS467pWwPyj1N5hboab34GgZCkBwyLnvyCb3W+dKo9VXbZST1ECin1qwk3KlXmb7SzZdls
lBt4m7B0ZBMXbElrmiw5WlY40AsJptH5hpfJuzUzbpHzL+MCue/mtkQxE/zUXuzZ1adVx/XQDvtE
/Xcw4/Rk5Fi2vH5+Lm8MBtmmgZ4pqfy+TxXFc1PkTW+HC7IQKDk2onqwc2v9yjNZjJ4z0jmjs7lU
t3RAr8yO63DDtCI4yqtoV1eeAfLlXTfpoez69pTY44syNtGN2V0Ogv8bGTpFPmoK6F6d74jIKSBt
NwOpSsOboZMy8kSrjDdi0JVReLBSOaJgSW9xnzwTmZKS8lIUom9TBZNZI2iHRuaNwECZgl97/hza
tK4I4aizUEncm8wpWt+0SZNGYTFI2w0gJdjqqZ/U5HvWyOFL3ErjZ2UgSH+nJ8PopF5ZN61Tez16
o/j5mMh2+nY+acU7LaVw9NIVjZg+bc16gZhnNOrvNDq+1QHATRV94LHqWIdZidThLobuKQKnUPTx
HViBxrxz6IElx9pEZS5E0RGyVlzl/fywZtW8HHGuHF0fhXo3P6zQToxAGToz2ywwx/5+0ONCfQRB
NFiFl9VNnx+UDofa41hoWLtbk4pRD/pABuQ2IeYv6YwVm6da0yI/NA0x5lTpAtdzu4vm1lcWvSwg
cMjJWk/FqhZmqEuKLr7Zlx2trSVp+5dlLWM9iMq2/7crYcm+q+uMnqHWDfHnWQyJG0xKtMZPw6yL
1C/trO2ClUi8eolVWWVgt535iXPfxCdLFxpl/ySr/ZycEq9726jNJ2lr1YdeY8bv4Ofp+Z1lx1Z7
Gm0DSpubFjI/ocNiuOFkZLWeBbVQi8WrK2ENgZphK+XZ5TB+ntJp+Sdrhl56Yh0L058y1SxepE6T
Z/M1hXjRScuKe+CiZV+GUk1reZoMnYuImwvQiJ2upTt6rTW15t0C06r8YBpL4r5LgEeWdCNUId9T
ukzsn0srlOJb30iZPKhDI+Oj0ViL8pdmr3ruDQJ0xv0CqbP1cDlxKP/NkZklaOikszzR8W3vW+qj
X82+7rP7qjVVsks9FiWYFUOiczvMWMtm1cjyzktXyKNqIJHslbDwqvsMceb23q6XLAlMtA9avx7l
IE4QDXU7wHyyqI5ZQbJ3L1Dp4QY0+CyPPL2XXyPgM+29LVW79ASolm+dYnYO9QHT6k5rgy3Jwa76
2KI2mzWTzzt+/ZBGETJ/Vt8m6XtjouDwaK69Ot6Tk4/Z0cp62QYJSBgHSLOCS67XTbCVPDwrKzuY
FiGbMI/avH+QJTqI/lIaQ+sntbZiBT9GIvZGtCFkIK3M7L3BFMPkrW2vcOUBbC98WBRjcd9HYpKQ
9HK9O+kd6Kkgt5ahP3CnFBDHbTDIPkn7MPESnrJ4erFdyeeNgX/LzarIkQ9uZy1YiytrbLzLlnEe
DnMywQKvYxxDsQSGKTo9uzSEqpOcIXYdUJNs7L8ifBz6R3fKnb+SIVM+DnXlun6K6Er1GE92XHlK
kXSRN0DE7/x87dhPQlii9B1rEpG3xlLDy6hOcNMVvNoiisCWzPyUasjiW8U05SQrBoKQXdy7gycp
yjxVi8g+amojPmrmmGXPseo26uduXksJdak161Ob2/1yb7W5tL0qb/vyb4yt+jGYgKqJwJgLt/Zb
K3aQTh5Ns1g6TEVSzkpaanI8Jvrs/GXaSKccU2m0uqdmdLy/Y6tejD6s/77rqBvOxksxJMU/o9mo
zXHq8NpGCEmZvshBz/KXxQYD92RXazGfeooe3SdDLnz/tHfrL+2mJxQsmYO7TqzOWMK0VRI/wVBY
lTtXE5wecymid2pc2Mkh4xzL78ukzi0QII77w4T6KeIn4Mv7x3HYnJqB66j1ZppZTEe457Z1GHoT
Y1dOCUsoajdx/yYMR/lR1zv03IZCRdF/sSNjOEWJ7fbomWGe4be2FRf/0tloEK+cx1g7IiQzRXdi
dlVx11EIXB/tAc+zD2lrFWVQL3OnfbDEHK9HDI8xvNFzrf+6RvYwP8WKkbWHVGmKJpj4lL2HxYja
HcqpwXwnzZEdPyIxrQMMy+OhVwK8oIQRjLOo7MNodrXxyFUbVZ7E7yi9S8w5l/cwsTd+keyHOSxt
4Yond2xyw+uS2dYe83FGkbXHVa8PnTXSlkeSblP/EWkmzsRSn/QXs21d+3PeOKL6GlHTVD6qRTLm
YTEqae8liLivxxIro/cZEqEoiKNH7X4W1dKbrT+0iykCK5qWmTtfRrr1zDZZcCDOKmfi1omHJlC0
KikPc+x04qUwlzG+qxqjx/C6jfLZl70YtPfJ0uNB4MxNU/tDE2OjDlUAB1CnGa08iIult/4iYg31
91Vpe2H7tVJUy0vXRGh+0xUbPtliMbCEA5Nu3/eCdgHhIV6TkAOufrBW/NUOo+wG7eR2qi2+dSAm
uzsMsRQsKmBTqbo35yJOntPFZOcrU2MWNJoMsd5Jk5f2QafRFr9P43j9OzEzw+09bYlEHpgdcdOL
06pun1z6t/29RSR8Qlygqb4rsoujoK4jHrYpecQv2lc8m4bcWesTgLAWo4UhHR2vWGVl/jTSmOYb
Ght1FxTEZlqmhpKYPeu86sUvbp92eucKlM28pSt7vObLTE39GqqZeOizzOI/XuivHMwaDV5PrUnK
EM03TYoivROTYppitX23XrRPjVl2zymC2KbH0jv2+xjRmixc7DXLDmthiCnoS6VvDsgXDcrRQkyt
8bNaMXqMmhuQVWLNddPnP3KKZ6HF63LnSEqagdUm7tOirEnDSZLqCANuFl+6NBuNZxtaBG7h6ar/
NcTxkH7IhNNyLFeBbpQnRav331qhammC4q1RTR/XSdjuRzdW19hr6B7q2Ap3NCtglE/U9y3Uuo5o
ajVfKxqG5TONxCbiuk+gP5RzDD3NWxZRoeNRFfJznfYAcIi/62PPr1HCpclSEQyRk/Y/0zmtY9/t
puqbSkM+AbJj69+lLsX32UYG7bBiCpZ5sz1qxOO4m9jws9bld6kSmz/xHUnlQWvI7F7MxE2rxzIu
W43kcGoQNi/mfFiC7fHXeFa11OmXTGZ596WSmZpQq5oGZEEpB3Ywv/X5mV5jhk75IlfxcbG02q29
hHvss1mtdfsiefC3QUmPNsOkqFveQ04fisOYL339bp6meHxnwzSRp2RalUfLKeuMzH/ICpZZdC+9
Mhp0iDOxYLDb95HtY32UK368Vk7pkV3yiwoE+z7EJrDLD4rRRtbRMaT5IzYrdtvYJ1XyFCW1FPem
gKHxSClsgs4DV7Y7NZGWyveFg3gxklTZYh8xVFNHLC6b8rlcB1NBvwEDmmO9qun0rE9D+a/TO70a
dsagfhGTa4w/3ChqtUPVM7mPDv+o9eYui5evSykSjcVs0iOUVxGq0m1MpM0VcyZ3y4iVzdiM8m4o
Vzc69Jgsgchvh6ZTOq/B02O41xvw+r5sV2xFQEtHXLZ6VKeHHrLrp9ih6ncnoUEDHVhbo8N9rcod
2yuFsSnOwM8kZLuiHnzdiYfkbz2ZHf2jk5hD86Uf2Axht1RSQV9qdkQQ9/mqw+AFR1c+Wl1RNo99
nJXUJtms5ofYGG31fc2Gaz85caONhzaq0GWriPbAMKzFvONVqEeBmldx9FCVje36ZMHp9JAbXe48
tixgfVIlkfIXPp9RcegHR1js52LIDxMmRuKhUFJkQK1IAr2sLID9Xj+ieHIHstfWnjTRiuhQpRji
TbA7O2V8bNDGVHJPKnE5H1dYVOLfAprPcFcOOMT5E3q2+V1Wj47hz3m6cnpipaGlR4sJbnxLSKt9
mcno/di0xse47aXqmV0q+3cizSsrjIURlVhDifJrw+4pvaJDYgHwv5GqGBPpSn2c8YqVT0US2+Xq
RVT0Zi+bcDD9YNpSn0tvsGTEua6ScXp0y7xbPyymhZ4K8VKbvpZK1YISjqo28aM4W11PS8tc8era
/n+kndeS3Fayrp8IEfDmFmVQ3U02TZMUyRsERWngvcfTn2+19t7TQCEKUTqjCd0wxKyF5XJl/qYr
XSgijnmh/Rj8KofBh6KvmcCH/dkJj+iDiYNVaUm7uNzMPQEoUZ9dPiwdCvo8X3lb8l5e9979PIOH
6TsOFUgtQPEmKc9ja2rvJ81+CIa8/lRUYeNqEo5Gruzr9fF2DeK6RETR06KmQjGFToYi6olvanhB
2/Zw52v/AchI5ha2hDXA0BYPdoRw7e1Qr7XH1VCRb6ZhQocZxcE1lVuy48GqJFwO6753Yoy6xvbP
ABrGS2FHsuW2apn8KpJwHtyMO+azkwSyc5gTKdpp3Wx8cmpir9rghmi4rcaclpBYAAZKD0aSobpr
JdWZSW/P41TUZyktuwdMPQMeQ014TLr58+3PIP721VcAnUwly0A9WOjjL794Dp+fizUNHtlhc3Vu
69kK3ICU5o+57LsY5IWTO3v1i3VMnjNgogWUF4TCFSYfe5BR59z1H5pg4sVn+dV5tlv9WZ+K/tDK
yrRTlbmCDBMPDAGgJFhRsIdXTQmF5z+7nVWVR3QmFKPUf7cpB2o8js3RhDPyngS9/xGb7Z6RztV6
FpERexekLEzN1taECEtIDQUT6jRxkRySUJo+4FIXU/2e+h+3J/KqfCdC0aOgjUojkIbcciIbML5D
PtABBJE5fU9SKzv3tVmdM9zGvLDl+QZATNqjpG99WmZQEDspDnEuLaOi6CC39kibKVCSP1KH/lIc
whHsut9awWM2piWTmMWeQ8vGZ4V2Q0VcCIqgrCf+/M0x0WCqLPGykh4qC1dsVB7IA1NrdH1V36u1
bYaih0RdlPFRiV+GGmK1nUpjkB6s0rdPSIO27tRjnTKowZ7t2FVRD1EUNiEoaRAbHL+rUZmSpaeS
1EkPatWX57DvppM2y/nOZtiKQjGZyrig4lIUXQ5IKuQMmXyZGaMkcswhgR3AIu11FDZWIyqPNC0o
+EO7WesMj0MTj+gFBY9RLsVfW/SoPo98Se2x1itY4gOyKi7XSadebu+CjfUoaCo0TZCaRHV4NV3K
XKK7niO/IPcWVbkUbfe4G9UnDBEit8vb+BSMyvA5CdtqZ/9dLxRqywLXg6IqJeZ1hxDcgllP1EEe
MdodD3USjl873t4HCkZ7IK9rNAx7nI4Q3SHgneJoW86hL01tFo1J/qhVTpN4tZ8n469gbILoGYGp
lqpr2yrGYwjO3bgo1Iq/TDx4mnNl+2128E1tSlwWotx+u/31N76BarExWVXsTAAxy99laqJTNfbx
46uJMV2tPnAbWpG8c0kbz7eDXS8xDjrQDnSsBO7hars0gybTT09Q2tDUP5Wmrx23G832aYSQKLmB
JofZcxln/rSzxq53EFpb5CY0/pDjuVJzCnku1/UgJY95WUmHWRp5F5C17FyS199SKHpRskTjHXmW
tSyfhjN1odpx+qintfQ1ySP/hAdmdwIIsXfwXG8ageNj0yNHTNt+zTJsytQug4CipFGU8mOco5Be
pk3LCTFXSCNH0ZFs3TlQwrj7LCIwJUKIw3SdrrSYm1RtfNnO0kc1lrqT0oSDW6aTf2/f0SIKas/A
SUk7MDFdrkqrF2raeZ8+Tqia/oWINpVMba6++3a3J6++tTQgt4CQB/pABqsuQ8m8W9i4hPKdWiWp
odNg28lftxf+VcrGePj75VeFINEAWgaxwzmuhW7qo5Gk9sdh7NT5CHCBsnCSAMnFPRr5t9sht8bF
YwBwjLAuJ0ldhmwaxWymIU0fs3HOfgxdOj9ZaHcdb0fZGhg4DtGDpIUP23sZhYaWUhV5lD6WvWyd
S95iB2ea+FdD5q33yZ5Y60Y81gRoTKpYgIvWl9RUI+WURWH2GEXyiG5U+q2h1+m2Sf/gKPF/bg9u
Y5MBOJNZ61yKcChWS8PozK6VcYx+9O1jZqG5UejpixryzCk11T/1djlRVdvTSNqYOEDbAFtpPwHj
fjWlf5MpTU7Q5glO0Y+JlNnfy57DkFU57qWBG4eV8IKiEEmhmk716kKqlCZGi2vOHrUEDmxPLf8c
5lry1FjzLqFXXCKLF4uFZAkJJ1IHPFLtNYkCeS+0RCa/fKx6A25tNoZm6yKAOCZU+C2zdgfaDF/k
Om0+gsGsfw3ot48PWHfXncvJHTdHKCDTS574Q+RGQ+Bol6lztPSpThpNvdjGLKUuhwltzpyuR3ey
ojYZjt1MW+GRe7Sk2TOyxc4JD2jsKuTKnGeP20hS3zt917Z/hujFxg9Vy4QcErAi2EdECVLUiVYV
wWORI+RxoD2Yxd4QKTgA+zo2Hmh9a1aB/JbkJxcJ5IlyMGD22mA8ZxIKxanq4gkicLHzDt5YIZhR
Qhtj18EjWitz+3ajs0bi/NGgT/PdCOzxkzaGzun26n99Ta9mjf4+fXeBOLoWw1RYeXbatfnjUGla
+ST1vu38EUsx3dlkptTuyipmQI80BGnTtWE1tO8w/Q2yI3z3KToWZq/9LddZPXi2X5cV9dlpDE9z
UGZ/SjBpjYcqBtL/o+3lEBtYCrDBw+0RbCxx6P6wd8QtAsBttX+zHkkSam/5oyQl0veUNdiDaZOV
02RKxrjzuZaHhdBJpCxBYUJIzAF6XkMelazLpDqIUw9/Pzl7qbKpKP+QYidG4y6t54ySrQRopunn
PPzVljEVxtujXa6K//kBrCZh0cqzZC1qhkAWhZqpS70CXtKjHDfls54Xe7IXW1E4f9nGHPokAaub
OUikRI/iOfNwmvgFWY4nK0338/1DEca55ImCRbb2mKK3RapbqCj00GwtDxqki0cuOb/YmbPlAvnn
k/HCB+EvtMVIa5a3F1hHXw0x2/MSGVjdqE7qUxLBj2uiKtlZi5vfTbcRaRD6fQBOlqGoA0tW2AyZ
F1gaNkNxUYzdoQqCIrj8i28H5R9RHoEKWj9qxikvbT1GdaUpKv8kBXnwvqCQ/un+KFhZC1glMga8
H5bDgb2QThiQocKDvQqbPy7PuWbtlTa3PprwmeS+F+SiNTQVaFqTazIqQ1Gfhc9GgHciVk3D0Ozk
Ssus4p91QAWGFzb4eZ4lq4OiwtpUiSXe7SgxN8eM3kR/jHS9DA/BWKJsh8SGtMcJ2xob3AAgnRzh
DG71BfWmsoekRE2skVQZz2sENZIo2UOIbUYBgY2AF3U00GjLeRqNCBwhsoae3KP9KalIyw2i23J7
NWyIxIIDgyOJngYoNKjTyzAATgq62G3u4SD7brKy6QATE4Ok4UUN2i9S2zx1vf5YaMZlnqbkUGvx
XoFyc6CU7Fj5oGJgTy5/QdyMjZbFc07jPWtP/YzuXBtK5c7m2joweCIAXLYMEpp1Hp/NdifDUMy9
lAGf6Qo1z/A7qlNhxnuuYVsDYmuhRk2VUIi7LAdkqGPMnVwDoxlK0+1q03LHMLhb3p1bi8I9AiHc
kGzlVfGlVrspnvqKld8ktnEINT9qnwsa5f6TBB7u79vrZHNMVBoMjlzC2aucc0rkBO3dHKE+9Lrc
so/qd2Wu7dWONyfpv1HWyl3kS2Wj6MgBVnrRn2dFHU+pMUYHYNl7d+6yoPHPwUE5XIheUz+CU76c
JC3LQRTqaeGpdOGfs6hqR5fUxncbSo9uga7yC9tiT7x+KyqQdooMPL0oDK7WejppCS1fKfdKDSvt
Uzu2cfOl6NP5mwl67OcEm7F2x05Wqn9x6qPSJ1x/gZ2SZCyHS5hEYtKYvxiMToRtRg+yx2r3XHK3
1gmQY9pagnzprGfQCZMZkCTAoLqKpmOaBM0Jc9Xu35xaHBcA99nJ8OTFQnrz0oI2kEiW1heeFGfK
x05P8pOfadWBCp35RcqARo3RID8AtBx+6CHalcXcT15rI3Nze19sTuibH7JeRiFVsdBA3DSb+u9B
QDMSwM3nRKr/4BlTuuMuOW/rA4Pup+WgkmVhIrocOYdBH7OACiCDFR3KRu5dA3D38fawNqOgkEae
CDmY3GcZBex4ZZYK65Qq1og/bvJDTp3Iux1ka7fDB/6/IOJHvJlEE7MtM86DwjNU6m0DrKODgqze
pbaU+5RB/tntXHGWqOLgpLI2Xe0AWESmwsGimZLzFTnQxKUOEP99e0Cvn+W/767rMGK1vBlRADKi
VFJ2Wd8Nv5TZPOS2+uLI0U9LbpA4CN61TfchHFt6J+1zqg10BP5TmHs6i5vfVSRDlD+4HtZXnSmB
HZWUgvwEENZT7PRAheH2P3Z9a+5U+8TyXg+Y0jPrkfIptY/VVSd3hSHBSMm8VGuFPJDkxnKPAsL4
La7CeGevbQYTlXi0ApEFWisCKeZo5yFYH2+2qiZ2gWhK1cMgWXMOWjdS+0uckJf9i7yB/FKwehFh
gSq/nFKr7u22LiehAzrPBwttqQNsruAUDPKwsx+2Np24zSGVy/BJ1xUyIDtqqfdIbGdj2eAiOxdd
fTCsfAjPt9fp1gKhYyCyLcpIVHiWY5pMTIBTI849QJ3tp0YftFPawv2cNICet0NtjumV8wKhS+QO
y1B+Zakh/d7ca1ta3VoeSGdjTvcIY1sDEswQnXYQ2phr4Z86dNp+VJvcS3oS5h5c9SHqu/rUZNIe
C3M7FD1DwQyG7b1Ku+Jiops9lzl2TFWuu0GFf+Eh6CsA4uqow7W6+/vx0YQUp1Ay4UMuv5+cVGGo
2V3uQcjmzJ/U6WAP+rzzxN0YFC9CGISCCMfjcHWLKcM8WFRxYrTHTQcUXTcU5UPTFZp6kOsx2dvI
4kevTg0qzpgSAxOgSLBugYx9aGTRDG98ToJUeo84sx24IRDg8gBqSUufi9IxUwFSBleu+aHd7Oy0
rfEKX3Ys8hChueJCBwZ24rGqxZ6cTd3Htp7Ghwh09UUl8/p29wTyEHitVIBNoLe0nMBcGSVVwmTU
A6afhQ9VbhR/cHaEey6DG0OicS4q7Oh/IhaxurEHYBealSip104YpVqgXj27NrVDjNrezpt7Y08T
itcvW422mb0aUqpMZhqleuqNqsGIwOtfCme8r131epcarEcSPBJlSGyrl32mmoU+1kSJ0zI79AJa
it1Ye7x/ehw48TSv8Z6hEbKcHuh9tdDiJwo2XL/xAM7gaPrWf25H2Zoc0b7k3cTriYtkGSWmHSG3
Eqq9fuYgMTsiaeqmat09pGAudzJ98fVXm4ukjdyQOBgJrH0LJvK5DqZI6vVGU74L85o3bsFMniun
9090qjGB0RyUPe4eIh0PdCupLAm33tWHBFpOMkLh3ZsRrzw0cRkfcnDrh1Ib9wihKzDZ69JAeUXM
GCL1tKRXx1Wl5XnTx37KI0P5U1JA/86l+avP6+/2kFkANd30WTnod7GS/ycq9EZqMgi+UKhYTqLT
VSCWp5HyXN5b59mU1JMJmeT+jIqmFYbHmHKhvrGuBTthR626r1MvsubElecidwdnfogGCmha5v+L
vSyUeYQmN80kACTLQVmd1YN4UBNPDu3io5WZuqBh6c5ejX3jzEAFgoq+SMBpJa3uMRShelvH0hvJ
+6BzMZ0qHjAKaXfO9b0oqyoFsiVj4GBE6slloV1s30+eNDMZ7hIX+mchiFoZSQCq71Rql98sC5sS
Nc6coxZy0SFp6GJGRrennbpxZoiT/P+irL4YpDd+upJyZnQ+zY+oMA/xOGQngPX3NZzFgISUGJpv
XP2i9Ly6O/opB4OZmhpW7SOV+6CyvuXaaP++fUJcTw4vMLJbIZpIe20tbFv2bRhMQ6N6QcYSiGet
OUVxtHcObRwOQOsAKwu1QNQTrdVggDkNySBFihfI0LKk6aOZ5ueprVsXno2XqPF7S08ujZl52HYd
bg9RHDzLsxeaP2VvoT3FAbHW7oItUmClJ2leKtlWd05aTeivQUQ44MuTP/pZEhh3X2BALGW6BQwV
buoaYaaCGZezgJB257SXLEvGUzaH7U6C+HoPLkdGzQp1IwaG+OHVmredGKkTNao8p4pxC3NEVnZI
gw5AFF31HGApkj+1N4IKjb027rr6qCWdX7vGoKUA+MpAmlw5HNP2sYBaI0FFQKLU1Vs1qS/6MJEP
RUPTOG4EU7Z+iiO5+hUVU/GfXpnK7BhII/99pit+45L/1hOkjTwM3YzSRXLIfDWFn5XHNVrJaGX9
Lg2k8D7cnttXQMTqE/DQNZhbQeAnKVlu+47UraN8R6mHbl0MB9EsggepMqBZjS3klWOCUdhwqBDG
+9BqJZyAYZjnL35CD/9IWhDgEgaVLT7GWp60x6bqOo0mehooT35fWBFdaq3da+BfnyLIr3KZiGyA
NvoaS6JLhRYFvkNFdZKtJzA/kZv3fXiWlS7ZWfzX+1uIFFNuYCx05dalP6PF0C5vtcKzUNA9pt3c
Her+Tu1IcVaJKPQqBHQKIMnqWEyLQSrHWio8M21Lj95G+xz65X1CW/8TRUPYDSSTgMev5trpex5z
kV14aZA57yZo4WecK/y7BGr+N4ojuPjgNpmj5YrS4lJ26pmx5AkVywKW0oEeMygLanw7x8R1Vshn
wx2AA57nDu2HZajUrvKqg1ntRW1av+9HWXlp6rg7BQa0cTQxtUMUNflOKir+0qsdQx2D7hX3CjpX
y6BlVk0qDhmQP4dRfTG5nC9NUwTPSFE5LoyP5twV9CAdSzIuO5tV5C3r0KKZRKndMIBviMX6phIH
gbGRfAyMPdVP0/KSNEUSHGh/U0sZ2qr5rhu+8SNDUc+4DL3cRgfYpLF5GiETWoeGFoR5uv2Lrq8G
3vAGPgkK8jmC9rH8Qa1uQX3TWFFKPYJOyRwf30Mlb79SKEvPqEGMP///Aq4yO1mBwxPnLC7ZSj51
fW58CPyh/ywbyfQc+Hs+opvDE1ZY4E1YZ6o4h95871L1jbruGF6Y5O1nbBW7T7qcm196uUNSYOh2
5nfrrFHJIxW2Da/EK8jGrId5HnKs2X3h/9FgnSPIR/1OxrJ1eJIU6UCsANvT/V8OSo4h4vgyx4xC
l/AEBlh6SUateT+NUvD9/tlC5kYm4UO3ngfpMpQflTqUTZtQdTn85dR2fpFC2XH54LYHtDvbASJt
DY1enom3MHQUtucynlNhU4p+fOGVmZm+L31LPeRpoZ3gaxo7ucPW0hDYGoqnJGU4yi9DSZHfS4ZN
7T2kq9Gh9jU7o9dhGD26pQMF/lEuJCfeua23FsgrFg9NRiFiv8oCEUhWkzajvZdpfdO4dWbV5dMg
y1P+5f6JI8ngSNUMpCzXqmxws4apS7LSsyVobIkZBF+MUE6PErKrJ7Qm5p2BbX1NAJRc5/Zrk201
cfE8Vz6a/zTYqKUeMrpE1SFXzAL6Z2oCuu2nPd3664jc5qxL2B/A/JHSXM5fOM2IOuViaeZt4/qV
M7m4Uv/uzOlrh1/sThaxFU3wlFic4NeuvD3qsQpbbWgqr5/VPD5Y9Wgce2ey/jKkxP46xpL58fYE
Xu8EgfjmW4JSkaGdrIZX+kXJl4xrT2sk/aQ3sM+acqiP4RD0X2+H2hobpBOU4+EMAalcnSem1ugc
yUbplaCjXvx0bBPX92W9cFVuxAcLFHq2U5a53gdwXcG2CYNiMAlrGcsKhpkcoRHtmVISnYxRT47z
ON8HnxeJDFGEliUCv8zZ+vQnk8dCOh5LLzBMDXnkYZx+ZZVkz0df0+KdCdsakqglYOwlav3rrZ0b
GaoXdD+9MIeqLGjHx9pJwp06zF6U1T6zzLCvY6moPK1tw2OuR9oR0Ouetu91WgagTIfColB8YVGs
Ft8IAbyuxpHVrlXxQzKpyh+dEumnAW2HT5Ok1AOgH3/cOUM2xwbriVIMVMwroFk4mJaQeam8oCiq
ylV6w+wORoDt8fH2gt/aW8Lq9n8DrY7+Qgu0RG+zysugID8WjSGduqjovzktei+3Q13nmnxJXgRk
WCCjrzQ5rS5BIrE3S8+YFMQliqSE1a2gFZcjNhy6ut3Z5y7VE8/qs3knG9mcRdTCePzzf4ocyxPS
7HGX04K48pDAfcg0+e+glOC4Tq1X1fE5CoZft8e6OX9v4q0ut66znDmqiGf6ZXfU7WhyExXm+r+I
Ql0BqDION9RUlqPq84J/LCav76HuU0dGCybQ7lP1/efoAMXAhIGVorO73mfRrGqwcksvz7vgQreQ
oypQ+pea6tvL/QN6G0qs1jc5aoc5z5SZLJEuC2KEp0FuoCpS6f6XfxEHvVGyYTIs0KnLOIpRW+CY
uspLeZj/AGCZmAcJgd89vuvWdULqgc4ZUDBag6snhYT0VpzpHFFyUU2/pQ59HSlAG9aVzcrypBr/
g51NtrWfySjoMqFnrWGrsBxZoJhDirVXRbEpCi9aXhsXvQjGJ7VRjc+3P+LG4Oi463xCS4h3r6sJ
VuRr+IeONcyNskWFTO6bd2WnzPGRPnP7uyp8SFK3Q25sKwyHhL4uaoZgpMQR83Z9yFFKjwjcXpaN
5i/ENrrAtXUpD3e+4kaJknQKxJ7IGXkKrR/jltxxEuljjo9A53xWSjM61ZDun3S58t+BNbC/JU0V
n/XRtD1gd843Y5KiPRO1jbmkFMDbmAoH76j14ybQtAl8K7BLMwXSGXZScZ76IIxcybfGu18bDPi/
sda83tw3Y6uIFL4sxI3D5CQmeWRbHOYak+vbk7g5rNfOiUAdAzZfTqKWZzgmhE3hTSn10Npomwc1
iPyvfljGO6PaWi8CHyXeNgK9vzogtQKhOARNcJuOoBKpll98HksnvLvbAMPtTZTV5RJhdG5FWSfs
s2PzMlrF+D2Xentnu22OhbVIK0jwU17tiN6s/XG2Eg1JE7BYVj+4UFe1U2eVw84O21r5UAMB07Do
kc5e8yx1fEWaUmXR6X33BaWo+pNKc5feQ+h25vBY1cN5QCfPhVN6mLW63bmoN0ZJeLBKpPkg09eX
TY0yIbJvrEMJxeQGQbjBOeopwiQ749w4vMjoBNmNfyDsr87JARa7aTcg28B/hZ5jz9UpbWQbdS9b
e/Dr9H7HWywRecJokLWg863xG0NPkRnPpBzctpL8GmNH/ixPs3W8vbW2vt7bKKt7DVtRq65NP/fC
3i9PyLjDHcrq/9wfBE0UdA2p7NBnXW0qfBwlowis3FMrX32Xy715YjGk92f3pBxo1tKohnSzbshX
2dDHac5Rr4BEeerRqXtnQGfeSTg2clKg5kwJjy+KyVfM8Xk2IwqKYOshSvyZxHH/XVFT52ePDU/9
2So0qT7Ec2I/kdkOjnf7Q26tQUQ/gHjRsRAi/MuD0Nd7yxjijBK2oz3lsx8cynx8VtXue4HS2U6w
raUBSRs3JyJhm7A6pCwDThsdGfQAs6R8ygJTf8wbJd4TOtg43Klek1qRF1BJXTe7YE71ZdjHFFHz
cPo51JJ+qOQ0QbUycu5/I1E2YurAx9FhWwOvHMiFSSOz2Is5yH5C/1EeMsPccy7YGpANhga4H6Pi
5bKcJCkz0ixONdZhq0rv/KE2jgNGUs9ZZwc7Z9LWFFEyomMNnIyyofjzNyd8VSqUETVC6VWRHbMh
m4/ote1liKKEsay7U22j/gtBVQB31j4ooV8Meeg7uFHp9nAcnQg5LcstG/+DadV/86qOXbq/aKZO
6f1QBhEarQBSK1E7Wn1LB6KnEiL/55XIhB1qpVd/Sl2Q7ezpzc/4JsrqMwazFM4oVMEjGdFkdatI
j54w1Ah2qveb35H0EJimOJ7WntF5NQEMKBOKpnk5AC+QJ6i2aRmco7AbP+pSGD6bdGweU6cnb9TN
zj7dPj42zi5Rzqe6zhfVqEkvl0trdsqEpAVd8iRy3heBEp96WZI/TfVgvoc2Hp5sq7A8/mPnPhWY
1ychmBQK25geoYz4mkS8WalhZKVhIwFPbR2rflYhjX3PlNH4WUTmfRLS/4TCyU8UKERvdw1lqyWj
qlopAjOKmtEp6tTiWY5V8+vtb7mxZjiD/xtl9bBogiTUlAQQLBq52N/KVWBcTKesg/O/iMPhy3kF
pQsU13LOHAwAmqRiNNlgtK4G6aN2kwlTlJ0HzMapxdMMgWrY9RQV14LYZSkXyBAlwnKuOKVI9Z7s
If6jrIr7UUO0eUk5BGII2Mja91ZRkQS0UgJFYe48hU31wUcJfCfB3hoNbG9NJyvk+bcGD9ukAVE3
Q1nV8JbT27L7gDhoeMy6ePrr9vyIBGl1OOJxj+iHKALz+FvNT9FPvVo0CpGq/oAtto+abyFrpwQe
e4fEIvL8QNzL8eF22K3lR21W4Bgd+ADrGrCpyh1nSZR5sTmarq2UyVFXM/v++wU7L0jntHnIeddv
vHR2kkyyQK8bcRYfKvSMz5G1mwFsjYVtC55WxZaPUsRyiSNBSxZctRgYBZbvWlVXfBy0INkpsG2c
vpRTqI0i3YTe33os6KOXKLuLKE7av0MASDZOBuTg70HSFZjQV/ZXyQiSgxGiuu3aVazsfMyNNUlh
WwhJ0AOhGiH+/M0RKNWzwoscQPs8wzXIOjhwidaPT1PVDTubeeOLLkKt8sTCwCUkxkLJg/tnHe3a
+qVxg/+rIGCUVK4zcRIux9Nlepm2dIu8SE0rsOzNrx7HpPtfdxwSlKVAKqkULVdro1QaFYlX7sxc
DgEqDdwWCln+6fZu2poadLaQQaJpJK6p5VCw08zsIOZ7NWmQF64TtdKhN9L2XVRLw9fbsbbm5h/e
OZsK0t7qMRRplY76Ks/ltq3oKzqCXiYH5cu/iCKkYAQ8BGGWVfJeSVNdAsZgsQ0x2qaKXqUe3nXz
n7fDbGwqgH+8voEAQt5Z02LlVh9R1+3JdfG1+DhPodlVbp0MEFb1wqwbN5PDbjo6XVNVpyTE267v
UA0Zd7bW1jflJBQCgdQVybyX81c25RwWg58JLdM/pzhSnm0lynbel1tjpWPKMQhjE7Tc6pNmDW5C
msbF5XQIvuZjbx8Cq/9mGO2nUNXeaXH/vm/V1k2UeQelvLU8ucnYaIwP1M0q1xggUfdKlrGdS8M6
CqHTE+beYMCrJN3ZCZuDfAV803MBF70aJAT/uVRM+Fi+0f5V4QVRNFZ9thz/+2zNZ3wJP2id9iPT
051dsZGavvYkaBjwvqUUvZzBtvODKkkgnfl5U2WHClXvH1qlNi/oidfWS9jKsXmOIOnUJ4oJ07xz
OWx+Ya5RUNDUW4C6L8MjBiJFwvnTg11iukAvpf4gK2l/MkCgqO7tTSPGskoZ+LAgPEVvi+RkddpE
epFUlkYurESycTTlXKvhHPWaG+g87S2s3feq01v7Q2wPUTjgqb2Ga0y+riLJz9IdCyHXMElGf8x8
WdvzI9yMw2MNnSZxoa8/IxS0TprQ+/V6xclfMrOfEQqLgvtrtBYYMF5AvLLxal1Nlt6VGsMB7FtE
0PfwPC7fBfGo7OyErbGIPUcyzH1NtrpcEvrc4EjRsiQKSU6OaVSiU68n1ufba2Fr4b2NIn7Fm6Qg
MRva7L2WeU7jxH8VJeITjhMEP1MfK8DboTYHxOX26qCLp9gqlJFJXUkdl8npGkxEqjI4zgB273+v
gDxnG+MPyf/W5EAZn6AiN/hsdHSTv8wy812zsLW/b49lawsJizxKHwI3aqwmh6pHOHO5Zh7AmZ8Q
LD8rfeMc0PnDjmDcQ0JspPgMiVKYIZKqK9UOGAGynaJn4U198xzapf9eyszpExei+QJTAJCH1u9c
aFvLgroH2ieI+1LBXy3xbCgtybSomNLRqg7ICBkuroDzQSCOd06jrdG9Sk3SWWGU645HqCR9hYY+
l0vUdS+RUucp0s1GcMKQ2P+jRa3shJrI3buLdB+6j8PTAhwefJ/lup/jfsS6oskvlt2UH7Qkw+wh
te5zJeYIIgqvZkeog7xiZJdRKCnV8tTp2aWztTF9VsuhnT9app/eZ0z8TyAQM8hg84KBD7ZK6qQe
DHgTpekFEl0NT1UP3TZCEzZOmr3b42obY4gqRC5gqQii3vq11ESSOsTYMVxwmXIQTyMtOdejpt67
wyiSvrLNEWO1eC2JZfPmYKKbBN69CpMLiX/4mA+G/2OM2+aAPYCBqY2ya914teTpt9FeIRQJJefQ
6hOGXTMaY1fFFyMM68+OJA+//WroHmA/ODsY7WuBHJrPwJoUVgU5K8/25eByY2r7MK7jizLC9NVG
Y3jqY3X60E9y96MuNBs/jM55cvqhecrLNrkUTR59DIApHW+fY9eTyVEJ40go5TCX68dAnxmNb2QZ
gx6y9lFuk+IcxbGyE+Vqi1PB5xUgKCUw9oAvLIfbh5ibtKUdXWpZxUHXGO3Pg9NPhyCauz/rUZ4+
FsOMH8D9Y2NrAzQEgieKV8uoNlIk1A6m6CJ3U/3SafL4uabKfC9yjLExOoVKElL0V/UXCfNcO0Wb
+FIhhnZIqha7LooWO1/w6r4RUUTShkyuiLY6rmwzK5VgMKJLMljZx1oLbR97qFBPgbxXw9+GDkT0
9td7tYxcZImERJ6YNw2rlKWx2oBR1ndI3ZfxZVYTJfrmSHXSu6ZSa9oHicrxfLHnUssOGnYD86Gz
evvXqJu1f6SfIvsnuUzq9kml7y95GlOsH2os0RJ39nvsITpORbWjYB8X2Qe5s2MZ8w11yqUXX3da
/1kZnGF4Sn2/MB+VFsX+U+xHff1we4jXO54MjhaJ+J6UAtcnGc/xepa1UPIkMxyKA+oyyS+nygMg
t1bc/Lgd7OqBIfIeNph4C5ucm6ukOxy0MuBpE6NEUpZna27LJ6xQ6g920fTv9NSX/5oAglEzdnrv
duTrPY5TMfcqek5gyUC+LPeBiZpm3JhydFGk1D6ZTQ4ABOOUnd12vcd5mr7anPIlBZ11GcVI7MpU
GpM9Hjhz+8QjUU3OsJuaygXcr/hHcBVdcsG/CiTdnQPkzURbgz3I/mN3rD5tpgX83di2XRzJ9HF+
6SX1mA5ctvcmRdiRgrEVGRj0bphryyFGoxSZRj1HFw3rtY+Ui8qcW9ZWz23fgiG6PairHU8wKgmC
2gFxF07CMlgl1PxKrYsuqFP/niUs3PRJeR5w3pqlemdtXm0EYtlcAIjy0Jch2jJW7cxdIRVmeClU
vz61qW9eOJqrJx/04/n2sK6WCaVPgEFCtJdODBD+ZSi/QGk+a1MOsilW4vfNEBnG5yFR7V+51Ye4
FHVSMLt5a2U7vdeNMVK/gHvF0xDA8DowiGU1G/UwuvRNrxzMmnO6b3GVxTVkT4riasMxRmEHxLyB
37/S0q3HIaT1wFawY6TvmqSsXV8Z/J1VvzUg1j0veNq8ogK2/JKozen2HCTxBW5qeEoDibFoMq5a
SbGH1r8eEB8NGVHebiR+NGKXoQZpngtn0oNLmY39aZ5s5XPq1HsQx+sBkf1bQCc4pqhLrjtAmVkF
c22HqoexUPInxnjBs6OV8degpuN77yokFNIJQq6DlvJapzonzyuxmVO5mowvWR08ll30Oc+Vn9WU
Pzd1eff+QkgYKwUOYBXs4Ro2IUdUd2E1KF4ZtvYF36H5EBtq+Zj6xd0Mb4dQQotQ6OnT8VydUTXA
vxD4v+LJufVltpP5Aax54ir4ou5cKxvTBd+Atox4BXAsrhZFBzMLXrKieOmUaYdJL7uDWZqyBzFc
2pmu67OQBwcrEC1dpgwq2HL95fWUDqaNeG0R9GgDQ4JR0uS3HUvHmi7ATrCNxS70FYVgEgAofV3L
NbVAlRsAZV5DX+CDHPXxu1YuptPtFbgZhQc6lF9en/IaCK2Aoy3h9Che25jTc4RGzkkO471X7uYc
gYAmdRSqNGvASQl/u6eUrHhODn/IhbNLqa9y/Oh3VZnNXmd1O5oQRANixX2ymqbQDiB/lZaC0uJg
HZRBqc+z4ZTntLxfS44nKDkbiQ3CtlSKV8u80XTczYCleHZYG09RlceXfKrvVjcWUcTDCMFU4eGw
ekE0kWMnTmzw+bABfWhyvTv7c1XvvCCur0SWGfhgSK2ABXh9Lld36FejHYSJCjtJiBzKmZw159ky
sneqP+b4lWWwzlxftuJpZ6lfT5hBZws4NIgIod+8Gh8aSFIU1zoihnHgPGWINLjt6NiP4VzeLf7H
HQXkROC4QH9wQS4HKWHXbXWYsXp1TX9fsVvjoNjTfTbrlEH+H2fn1eO4EW3rX0SAObxSEtViT/Ik
e/xC2Mce5pz56+9X7QPcISmI0IGNsQHDvbuKVbt2WHstrIDXQQ2L+gSUOJutBPIpU8d25mseZqML
7XvlZvk8H8Qw+7uLADnpGJ9KlQGjbKxUUb4gWhwtjPFE44kEXz1XnX1UO9olDAyAA7eA8JV6i0j9
NjtWSbbTZtPEqISuvdpBYf7Ue6W6FHYZ/2gQ0zy3kVP8kZVPal6JXcRjMKcO1JR4ifxobVmWR4aY
mXu5tuHUvORDuBCWWfUlr5KnEUHCFG8VHgqeEDKktaksaKwxYhT+2tqMxDKba9gu/fHsNrct8slx
b3nil8lPHRqWfzzrgkHIEaUTjPIXf69t62q5wP0WmzxgSvAPosPLKVS7+p+nrQh+AcGPDn8H5Ctr
K5acWENQ9AaUU5EJI5mdD9+6pEKF6rGd/V0GKyAmikVpCbTaJobPECOIaoTRr0UbyRemX4dzM8/5
OQbbc3lsanP+eR0FGg+ktfAe4mVZL0nqyzmU9QieRCsKFnfWhhDdR3k+KkLftWNafBlWxHTe5gOl
Da63BEx102ZbOilRpF8ipigOnODG/f63GoeZF8qMiHvsKGTKZZmiBCtNkfT/w1yXlV6TIByas5yr
888ht1PtFs+2kR8Yvru8XwxvLnjI8wImyKxuFWxuX9CXy792NJEPzsU9K+gcsTgWSJ1PnJtf6qhl
x/T1ZBT1rbBI5grUAF+iRpr/ev5I/GplsxbJqquyzfP6Zuj98j4qbedTAoXGkRiK+DG/1KTevhUY
MWooALhwUBsz6hiUSzen9S2JhndmN34pWNnJ6PvFnSr4/p5fFC8jbWgiXCAzG2t2mAVL0uUdWjKO
Pp3Bo1UZesyLfDRQe+8IEt3iCbFFFWNzd8FvdSiHpB0kpy1AqkKCN4K2XznNv0V9PRTv5SAKq4tW
qPqRFNadHTWAcAEqoP0C/GnjgEtEeXSqcP2t7YAnnQYZaIhnTTn0yk0XaMbfaZ6NILwe7+ydBXMY
mZmAXYg29JbJvzSVejF4UlBVDBM3NczgahEhxC6RonwKlDp5tSW9rQ7M3rkLQLBQs6N3KyQRNoWi
BZ3sdMwWzKqoKrtd6cSvebSonx+v7q4ZMIaivcQnlTdmnL6oUieOmpsRtEHvLi0xybconsMjLpS7
hgCRUsCHsppyw/puQ/xU6ENscrcHK3Yn5F1P0jA9KbsgLh2tMtFjEtwYvNdrK81cqRRl0uamqeW7
SbL6F0NZguvjPdtEOxhhPF94EG4B5frtzU57Sw3qua1vk9Glr1bV/t3XNfXm0M5f7Uxdqk9BGBjR
OStUhKYf297fAUB5JOhUNpgR4Z1eL7B0VPTSKc7ekmpsP1dVVrSupIwzlH8WWuJMMbflk13Pt/UK
vKaAfBDdbfN0w8xla9RYr14SiJxqivmfq5zRl0uVjfNNt4buTO+z+/v5pdK/I0QGzMbw8ia0a9CB
Z6REbW4KjevmKk8zyNFcJwyD8CGLVRQWS30+uA/72w6ghRSH50eUXLZrZXBUsUO4v29zMjUfKqfv
ld8KiAmy95IDvxWqSroUI5e8OM3vj5e7vyCiZAvWURxfKlebCwIexZzaIS9vYRfkr4GU53Qwqicn
pcS3pFYLZog2NtmHI9b/yxPLeGBjzuNY3vp6Sq+SWtefxq4+atXdOaViPJbnwYLwDOWptRVwxnaR
ZFl5k+ELezXzwvmZM/d+Jq0scsBCefV0fMKygDegKggKgPuxNmjrGbh8VS1vTTimcKP18TVCkv78
+BNt4tb/No/gBMcCRw0P7doKgymGjl5beSvNuTyVodm7agBkTyuDozLS3dPAuIpAmONltn65kQNF
YzCGHRyN3rP7sbhp2XQUNdxdEK0a5oxBFO9OOw9qpACeKG9BQjwUxs1yHvRh/Dw2ces93ru7R4Lv
I8bcKcVtS1V1YlgtIzHlTY1GoXIdIFk4VBPEC8psWO+UoFKfq6L/97WoalPIhHgRrP76a6lhSZyK
GNNt0lLrTwMSbreUrfhz7ljpwcG497Xwj5wLRup44DZBESoPCFfJMwdDVYYLTFfmOQLQ5T7ewntf
i2kARviJvoQCwnpBrRgWQba+usGb2n9Lssb8PIRO64e1fDR9fs8UuHguFFcVCKe2NjVInVk3GaYi
Uu5T2KZIgXaFcZ77Ijp40e7t3a+mxH//xSORmy01Lb/y5mhJXZ6pdJvJuSIQPHhO7tkBAcKV4gWl
GLL5RkqhLMqkhOXNzLXJSyPDvDY6bK/PfyPQEkCN6KmIYuZ6NWUNkLmuExQHiqoK3jFTXOgnhQGH
4HUsbPQX/w/mIAKm0c4ht7b0zYk8dnZhLRy8ua/OeuhEL4la5+6sptnBBb63f8SI/00fit7iemVM
bkDm0eLT2bXlXGr54jZVV5+fXpDoivIMirIOXM1rK13ZOdipubSdNBqomPTdd8h71eE9FR0lPLB2
57UHgkSATe0ULh1bOK1fzl6SGGGhFg6+NbDklySHfjNUZ3cObTfNpPaU6mF6cNx3fpCGLNPXvO8C
ew1gYW0ylpiYgBiuuFm5JH8ykw9VdarkpTuPEKVfHm/mXVu0p3hHaFRRylzbGnS1khqbI28vEVGT
lPVN5ZVFw1drw0T71EjWeOB0d6eEJILEkPBU6H/u6nFVZkR6QAPnJqOZ+D6jMnzKEP347fHCdu6J
QEG0c2gnUgjBznphUjDpmd1lWCmN8KQ2nf6hLOfiJXHq+cBt3DMlRtmZqwJjwnTF2lQ8lnJhFzDX
T1NYuhS/G68Srr1L4vA56DrHgqo6jz0iRdxn3si1KbkY1CJb2vBW55nxEkiy80Htrexd05nys8Gm
MMWrL3o6tH23G6hVclRasxHewsSKzrNUfy/S+UgLcXf8hJIHoSxQfNCt1O7W68mKLLDidrBeVGP5
kCuKHwej7SJd8nWQgif7A/h0mkM0qMiVIVqnE7I2FoD3KDRUPG4J4f3F7IIoc+0gCc41/9uTM0Nv
xoQkBTH0f7ijtTFd6UKhLVPcEiNRz0W0OO6iFUdAybfi/KqERIYJxJ72FC8wAefmMWGOeSwd8K03
W+2Cwc2Kvq1OUR/n+ktm2G3pd/CXTK8AfLNzU/G6ucUYRx/qSOmMAxz57luKZBeHpQIkBjSzHdQ2
FqFHY9ts71w49akPHPkF3J/xw06a6X0Lccx88LTtLeKUqdqKiFEwmW5egkq2gq6ou+wWd2bzR2sp
wTvmf/PUt/vUys/AZ2LlwOTOeUFWxFynKD860MVtp2GdrrONptKzW8MEtZvHuXKyJ/1oUHDnUaBP
ZgYdNBd4W5BOm5MatRziKTCG2zjTjSFS6V1IOZpTuRhHlMRvr8n6BJGzwytFFibSou2K7IzbELZ1
d4v6cHqvKzM6PnXUhliUk3dOhgCgrRi9q6Emeq3UonhH3mb9NYaG5caBHj85XMHFoZYGgzZEV+Ar
dxO6DHMAIK3z5lYUXfMDHKHqNk6XHhzW/Xckhwac8RZGqACg1tdTbpVgmZywvfWD3keXydQkvx+g
M3g22BNpNLmZILSl/74NKZcgRhg1QrvelpTuY14amTdrbfoD0Vz1/PjF2y+JFh74KqqBLIxu8npJ
jAWM2SgNxa1MIEt2zUUyPreqPH19bGZ/NolcwRPQQkafeYfNnrNaI9BbMNOZ+okIBo76ngw3XiAH
fmxqd78pDbASQcgMvpjEfb2iebFr5iDL5VaHY+1G1RC6aaKlZ5qVjY9m14/H5nYrAy0Gmpd3j84J
SLVNLNTqNSAuR+tv6YKucVZ1CgyX0O7wuB9BiO+YIsBjpEN4bQjBN8ev7kPZno15uJV9OJ8tVvqh
z5X6tayCp4tGAg1N/5hKPLzjJLvrTYzawoQML1FvfQ4jAfRuFVNYZn4QmIhfeOVF6GsxCEUPzQS5
uINmLGblVLWSqWSDXehFY2AhhprGfw060mNGUanv8hqPenC7xBfZWaUQR1NZ0DJtcxtt0hxpdib1
Jg9acGmiprksnR17Tp2NH5SlG16tQs8/NGYW/AOvx1HBYnfjKPCAjBPs5HT0UCxfb61eVglDF858
kxpTPkPoP0Ey2D6dwGGF/IM2NjgozswmpweRaWepwi1oi6k4z4P502hr9TyaylFNbrsewiMSRUGD
T5wpQLbr9QQM9mfp1Mo+kznSx5F77leaftTC2x6VNytUFqEVEsxC2wdnIqzNndhe/EC2KwFv/dro
428q8Aa3i4w/QTF7j+/11o0Ig0TnFGsJmnlPN58JSYZktqDe97PcnNzQiswzWu2Wq2vZ97aIvjy2
dmcTxdCFSv6GgteOcrCpjcq00nrye0b7z3ojBacu7uoD1yg+xa8nn3AHeh8a8RRoccbb/rgkImrg
d6MfpkX5j1Eq+rmcluE61UH2EtSt9keWJIXXlYch+z3LCGhRSRItDk7/+pB0WlDnhpWMvq4k9Xlq
l/as1m175teZPTu3yk/tBJ9NUDfOt8c7u3WaYs3ERTRu4IoSg+Vry002VYs2joOfdoV8AYovnRBu
kN0iWJ71z2hq0VZD8or3i3R1G1lOMTAUtS86v68W8ytUB0x+10r0tbKmowm/t5+1/pSUnCiACwp+
kUBuHLTTZXIUD0rvT5qZyOihLnnkJ1JrDt94HLP4HOljnny1xyYMX+ZBixa3nfLE/qAMTqScHBmU
kE9QFUqXOZOn8GzoaBQdeNr93mtUmQVCjUdrP+Iz6vo4qtPU+8xRgftAOrD6OCR26Tl9dgQVumeL
vBCYBIeYPu5mQ4yhjJMWRVw/zs3y1FNKezfmY8RdqqZvj4/U/rJykIGkIyfP27+j0EzDSCmYOOdI
pVX7xbE79ducJU/qtNEuAr6KvAjsLGIAZQtakIO8bO3QbP2hd4JTnJnZKTT17uAT7XLBNzMgnEj6
sEJddn0/1EINABgjH7PoWvmXjJ7pzymEQrPrku6SVub8GqEI4tGPli91Z0c3Ixrtl8cbeufbMeb2
xhREa4zp/vXvkAfGMiW23PppIhcfjKBK3jdqN1HKyqcDAoE7poSQCjENK4bobNNBis08qexydvxs
WFJfTYDS1IbUX83uaWwLMxIcfRogQlaYDRbH6JcioLrkXTsEue3LWaW4YdMmXhhWwcE7tY1mhBWe
dzycaFDj5DZWLB1gEGG8H1l96KHTbANJSsoXSLUDr22H9JtOwOM7eR571Wym18efbu/YKaky2CZy
QfL0bV9zyYsB6bvA8mvwgO/n3nxXE3HfyG0Wj2ih9pZBUT5qzDmcHxvev898PDHeKwigGM7dnBk1
6FrDWBLb163sj6iGIx0O2xRyy2x221A+ij/2d57LDr08Xky0/7dPJwQ/TUr2aflSnELhGfaj3/Lg
XB4v6k3rbu3WqQ5wagQzHiWDbVWQ2n4NkEdSfVVDnQ60YWQMPnGq3J8tUMw4bmeK/m1NrVSgPq7t
8mNhd1pzy/OmjEFJ8vLQMu9U5WOaN1Z8A6Ee/D7GdA/c2Z566aVtyuD9kpVwQbtMSRihm4ELCF0G
Xtojouv92QA1TCwDDTtPFTnt+mhSkZzJggzFp+PDlMkcdLKGYNeUjR8VKi6jV0itAcCglig52eZc
KQczpvszQo5O84LziUoPOe76FxiDpYPuOlT9TEGm2kWCtbO/hYU9/25PlrWcIvalP3Awu4OCLaEL
xSSYKdCcG38qERgw1dolfrNk0zV1othrAUG8PD4o96yQ3QpMJSnujrBx1oPSoAOU+nolRcFND+q+
OkGVMGcH78MdQ0wEM1vD4Wc5WwQuA2Cdki5j6md2xfScXHSXOmyir08vRxD/AILitIgp//WHauKm
k6YoznxwGYzEGnN9SmJ4Dh9b2fl+an4MI1Ey5seAOxFr/cUhV01s6NMYxH45wshkJpX6vlShx9DU
7EkpQ2IQYYrCmMB3MZi0aWq1WYoKuZkkPmii5SzVU3BChMZ6sq74ZkXgOsBbUFjc0ri1RROVdGli
H2M1qYmSlfUpnaLyyPvtsi+WwwstELxUOfhO650r7CErnLyI/WFs7N+6dNEvWVIb10mXw/ejJdVX
WqPKk9UBsTra0kC7BNkvCcvaKBXwekoQffMjNF7/Yoxj/iuzh+hdZA3Jl1ozx0+JCdnm4zMizsDK
AZN+ieoRH01APrZFVNkYZl1J9cTPVSn3gjqWQfXiPZ+3wvgfA4AgAMEgaeulOYtNUVaPU99KYu2i
h3BdBop+BK69c94554SR4Lvp426fyCiK0n7OrdSv1XFMrkiE6YunpW0UnnInP4Sv3TNHdY/aOoI2
vF2b62VBB2Jr0lj5dRMG/jjx5NutEnmAjYoDJ7t7WSjz4mT5SkBgSc43Trach6rt6qr2A0cbq7MD
ECP7yECEmZ/ALqtI1cZOpRJuLf1wDbUKAsDHH3C/VoRFAK5RsxJR3rbBO1Sq0dvMwfjaYCxndvof
maf7FA3L0R3fXz0ssaFv5JN0LjauMQybAv7CrvYhVwneV5KkI8ZuWb8Ri2vndDKcF8Na4ueoG0UK
hQIg7zajlbBBbEtk0QCS2Yi7ksRtma4MPLanegILONRpcXDh7uwkyGEYjpngpGOmb255kMqBowRm
6dcK4uHUWNQlOY3q2LYXpZMD6SBevbOddFwJlRmM4t5tDykIAdTrHOINU4tGTwm6+R0Am/mTxdTj
J3PJlE9oPh3pne1idDJSvJlQJiBQpwG0vu5I5w5pEbSJb5ESfICtTbtYw1TeGLFTQreooj75suS1
E36oMslor12eWwfbvPdrJJFojjCzLRqZ219hZuRdGwdbusGZFiNebtkuj8dRZ/GOFZ48XLUj9O4p
1q0XWs8qTZe4CW5LHUafmK77zhxr8uXx3btnRHSeRC2cR1beGEnVpTNqIwtuRZxnXjFn3UlLIWd9
bGV/LjUmIYCICsQBic3mm6W4lEjVi9CfFTgtFlgr/TJnqjMypCNuo70pnCZlI5HukzBuoe8OUzGF
oY2lnzMSNp1MdIsgcjYkI4aPZ4SG+/HK9qeRFIajj5wUTO3gYdYfScrqYTYbO/OrNFPPeaZpfpYu
QOvDaXofIxznKVZknas2HC9jOD5Jzc1FIFvliWD6G4dMJWVtPs/Euyv1i49eViadS10DNqJT7Rhc
hCfmIzK9/WnBHMUa5iOFZOU2P86Yb487q1z8PJv1l6hy7DPSI/Hl8Z7uPyEjQLSBgIpSEyKIXS+q
I2YYszla/DAw6Zc0mtW6TpfTBwrg+Dqq/t21ZlHCYgepee2K+92E4rdkzb4i1+3VMAdUfmpOaYtG
0/fHC9tvH28c+mYIIIOLoVO/XpgTFyNE+tNAGVyrQ+rgScJ8kA4i/LGd/ZLEW6o7hM08N/BEbewU
YPTI1AZfCwbZRUSxfMngJ/C6Xj5Slbq3JFI0MtO3+v6Wicdp0XhawI/4ltTnL7JT9F4oQXr7eEFi
Y9aBpPj5JIC6UDHZvWvVJE0a0yuKb8mA6WEO0wpEuiKUueE2H6fBI1iXn5w+5m4JUDSxMsgOkqlt
h9AqImUK7ErxU5Aa5wSx7FPYxNapd9Intc3fTNHTFQTSAh+6nT5u8nyRlzxWfG2ijzsPWe5FyHIf
3Kv9txL+kND1bU1gsdfHwlCrGS5gTfYHKqWXJlTg9KrmIzm1u1aAIMKHLYK5bXEnihWoekJb9q00
6L25NhZX65ojLqZ9cUdsleDYETgN+o6bxczLAgfMMMn+YjXh5HG+9fjnlOVq8VpMaqddLSoy+qdO
mof61DQGHDmDBOXPBdcTjR8zua+jl6qoevslTA1wmZERRJLkynndGsxt5pn9XZmLNL/I0K7zPwwF
WiVJGxGZGm3lHGkS3Ns2MTatIMUFn/KWVCeZ1KYhNJwpuSfTd5U5+1eBzz+6SXvXwAQR1TeAWDwa
VG/XZyAkSM26uZ99K5AKTy4c0TZK7ZMW1k+SvHKoxbASgQsgaIa0t9kfnyWIEePEseolWPJqZPgM
1ilXq5v202P/cGfzqENz1kQbBzzvxrHqlRpbeZvMvkwQeJrnWnWtwQ7Pj63c2TvQAtQTUdxmfm97
f+JsDuF6mSe/K5v6ZW4gLImrPDqVc3ck4LA3BUsA+0d3kchpR61t6JLTl0lQ+7gG9UOWycqfiTNp
r8zaSAc4nHumKDUTv8CgcydgmuPJsSat8VvC9hfUWMpTNxiwUlf2ASB0ny5A98L0I7Zo9xBCrM8e
0heRmvRN7asq0Co3DXPJdKVmkGoXFGKZe8OkRKUH5Dhxnn4RheInuRGNRLDlW07Isitto+fK+3U5
Kzfwid2llRTLy2PaQY9Pyf6tQmMUvJGoRDCqt50JDBFj06PKbPymkPKX1sqcl04pilPe58Np6GXz
IH3fn336TLz3RH9UZemarneVSq8x9qWe+9Ho5Dew3/ollIavjxe1PyQY4ZvRW6RVyiu8NjKmea7X
xZL7xSxHP5xwtM4zkyo36gnj5XlTJCSidQ/95A5gC/45lsmtcp+mVX+KstpwsyYIz0UZRf8HU2C8
mXYki6Xit1lVKnjkxmDM/d40/tWWRn1hqiw8h1WnHyRA+0NBMAbIm1Y2vfMd+ZYzq2WGHnHtj3RC
/84tvSh9JDz62ZOVNonoUFApPHBX92xy4MkdBeIChO/6mwF806sETQU/XKL+K0xr7TnJtdgLkyr+
EzVm58DenTMiMgOOPf0BSGg2ZdrQKGV5kYrKnxw9k9xcrazF1Wu5Tsm85Orn42NyZ3VwtFM24m96
4tsYd5hGuuU0B3yyfFiudTVza1v5HkzSbVqmynts7c7aQOcL78XC9jg4Mx71SoPUjD4VUlle1RdK
c0EuoAlfgGF2R3qjd+40EELacWTLVBq2jVW7bxenymKwJXY2fZVDUtixaoovjxd1ZwtpiENu8qZf
uUtHxlmHpqULerqdpeMpZhwRBFXGtQPDfEvRH336lQaMI0irwGKiU7/t5uhFTHWoDwcfcIHthpox
+0YVtgfv2Z29ExS5wKcY3AC+uDn21liUmsqQpj8lAzi43GlvCc2ql8d7t3/LGDXgp+OgRBy1xeAk
NArUWEoHXwLF+l1e5uGsL6l57QKrPCPm3r6XZk151tVzJsRIM9uIC4FTan2jCzlOzBh6R39sFO1L
rGrRp6a2fjxe2W7/MMLotxBlIw7le62NhLMdd0UkDX44g02YkyQ/FWlUHTiLe1bIg4l3qSQQJW6a
ILmqzY5EbO7baZmdu1wfXN1Zjkpou2srLhE8afTyDf6xxWPApmP1JaxidOxn6yO6ocgAWHXycSzy
8PlvQz0EhDHlUPH6i1/ll35YEkl9nafN6Euj1Kq+7OTddI7QNXp2rAH3Q75DeZfvTzFmWxbsdGnk
yxejzzXTv1jSULsaKrvfnj4Fb6M7REvkCpRi1sthogGJ+4ajZkzh3FGw7vtbZ5pGfJDZ786B0Nik
7QqOmVYY1OdrO30fDB1PyeTHnO0zyeP0Lo+q5ln3jRW83BuKmbarvVkNs8zOQGdf9pU5i0/L2EZu
OTjZpeoOqQ13R06Y4pIStIPp5wKtF5SEWj/PSib7JvRhuZvbwUCQywci4I0owlwef6dd/dFgloZ2
FH8S3lL3XJubFtSvjZiVgXJMPLntpT+Hsde/dnkceRFBCbBOZTprWvBvAxXu7bH1O4slvqAOLhT7
SCbF1/3l0FOXKSZwKbIfR4r+apaWg3BYEZ9iLa4PHo+dw2WhBt1LQU4Blms7eZ+YRtJbTAf4MpXB
01z0H0dbv0hqOl4sK3+35OURRfL+aIphQy60mOMFmrZJlWOtzLUZNITfNP1Uu6ak/A9jes6z4GIh
H+oASdME5yGDjtuzOWtJwjWQfUmrQBoOFje7lIeLUlntwaO1/1xQU4lBHcBaooW5ScASmBJSVJ0V
Xy6K4N+xm8ZLUVnlSat6+aDffMcUSbJgJGf3BEZgfTKcYlik3G4CP5jKuHZjeTIuMgPrbhA687M0
LGyhyMhpxAh0DDW7tTHEHHH/ThKQmEvxT7PQcl9T6ydl+Oj+8t5zp4EugROjrrq20mQMNOZBavlp
PBaXvlIF+XRTHmQK+3POmACACoHh45Rv1cttUKdRIKemL9Vx6aVxmHauOab2hYmS+Bb043SiYPB0
GRfFUhr0zEIQbvLvm7NehGGX8uxYvlZpo8vpKa+SXs0Ha9sFnLwjdIGEAWqqbOh6BwddAS8dqJqv
1Zp6MbU6+i2J6J2EmmS9s0OtfPZNFpV2QNoCDEmysKWziUQfkqigfdVqhMuZnSwhJQmy3590gryP
AqkMap43hgGu9aqCoBglVDaxkobBn92sF66TN+O7qV/Ggw1cuyTuE64PhBI5lmCb3QHnaDcG8Ckp
vVfZU44ZkHSaOymjdDQVur6+/xkihH7TNRQzOZsvNRYB2cEyDl7jKIUXTgNYgKGO3yFYdNRMvW+K
LIRWhUDrby6vFiYRvYx58MZOu0ya1n4slW743C9HAOp7m8cLCcJbwKhpjay/U9gy45G2NmvqqOKP
TtK5+awdkZyI9/3/tyr+2zlSA+YwiQV5ljfLiZDyQXYJK22nh6/hpBueFGvtCVCYecqAHfxmltL0
2sn9QTa3jgTeDJMP81BxPIAHbo9hjXZQoqJB4oWKJl1BVEcEhl0lX2Vzas5JUssvYAYVDwFa52xm
+pGI0Z3vKAJg0UHjQdt1F2qEPZNlwX5XSIUrj2l6auNi9vOiSg7Cjg1g/3/XSteV1qdoWm95VCtJ
b7Q4q0ZvLmAoCQLVuUpFM1w1PWzPJnzxbq8s86vQGBdildYlVlBQmO3Ocg1lKl/6HOqUYkmtr49d
wZ0jxswoBUbR5xZ54fqIRWnDeMSQsAddoVyW0C7dYSiC82Mrby2UzRnDDKUPSjuQW20/tRKlZmoX
/ejpDWigAtjHB51ZcWS62+CcjlrqhllrXiej7U5Si8JY6KjJJbGa7vPj32Tt0P/7DngHKlpAWwQa
Yr3eKZW6NsyL0bOCyHQzx5ZeayalwOgFnTdU0nPz4//ZMyF0J1eA3RZ+yrW9EJ7BdKRg7ZlxAlIp
pBHXK2VFS644omXYH2cxWkbwRwneBoSxucftsigQ5WsszRiXj1qWOt/yMksvCeRe/UESdN8WjUZm
XaiMb5uokFLOSTTZo5foNblWC+ODCwoDFTCrG749/mSbaWOxhyxMaAlDfUolftsrGWkCK2HGpJDZ
LkH1mg1N2H+YGccdvSiyOu33ObXNT/ISOLFrjECNjUIx6lMoOUt10qIQujRXTUvilINd2F8ewGQE
BhDQ27zWW+SGDiKk0mZr9AIjS3+zM8TqIsd5jvviv+WDAANfACaRJvzmu2Z6LjWdg5WlyHtfMwvV
rWSnO7iid9dCEUC8AsB6t3yEqRUOJoD6yVtm5yc0z9nJ0afkIBp4Q/Ku/QBvJhQHYi5RzEltrl/D
m1JJSj17zpj0FYyVQVSfdHjPOnfSWkc6QXvHvF3ZjnZ10eUgza9ZpYXNNYBTrH1V5lnNz70cpfon
YtF6PqXITDe31qQE787K0B7Vlu4cdKh9xJTB23DeNswclkWNmgpmn3yyf58XeNf1aPwBbPNIWePO
/hO0QNPGcCMh4LZfoY3gBHQ7mAhdSsmt8jY95cF0ZGXv/oSiFCVviGmYldoiJ0elnsw2bWZvFPek
WYD4yfmrFsJha3TaAf5ehCebj034BzyTgFZAXbe+D7GJamaEyMulLD9Zva0Wbmtry8Uw5uQ1ReDM
S9sh/vHYXbzl1Wuz5FXkI1BH0LpgunjtcofESbueLr5Xd2XwM2C4uL3qejIkbunUivODx2f8DmFO
Zr2W8diHLvTEqeI5rRI7l9gM9X8kYOj6qc/mQmhXZFrwIWksO0GRSm+7i9IuZugqQkn4X7tXl3c0
mLLv3VKnna+XSQhftFGgdVHLuf2q5iiuu1UjaeU1DlTz+5IEUutO4xipH/OqWlra+wtTAkKGqHpR
+9lEtTGoRtPvp2oOlYs2pfm/MvRpwTXItaridhjx3BzczP3xs0GEUap4a6gSUK03LVGXwWQkUmNq
ZyleIuCIJ5Lh5+DVwpWRCDAphNwNSa+57eVHeppMljpbnpLL6YeS2SG/lKuj6Yh9QEvQzNCVStcP
SJEu1vpLjaerGyWzOsvySqnKP+n5JHmjFM4fIkTbz00zRD8CpnjOOvMyB1W7O5aZaacMSbYt8qpN
ZaSE5KK0B9P2dGV4MSc9dudK+xuBsRuEXR+mwKzcIHiyIomUOxMuAkguVHmo7W+1IZTCVqfCbAxv
zBr1vIzT7MW1Ih88dltPiBUx8CjG56jfMbC/3tUQ1xXS5zQ8BTpUVwpj+++uzx0a0kb0VBb8tiAk
PEwda+IPc5P3zFVTJgP1F09OkdSAoHD4Y07s5c/HjmLrC1kQxR5K7IQwMM9s46WwR/RVzCB4SdsY
5qlfluZrUI7p6Nbt5PxlG5V8ROd9Zw+F9A8kItRKKGptXNOYMe05m5lJwABZYR83iTfiZi4AXI6g
U/dMMa7G8CiFXdBgm/rIYBaNYs2YGiytd5NFHU6JzKRXlCxHiNJ7GymOHpSIYkB/G1OjEwx6Z+lM
L5qm7GSHqfpnWLUIKZhT8GlcSuv09IejB44HEZKwVGXE7/PL/V6KzKgUgYVI9TE8hTVE8qaSzlfo
XNuzRrb4f7BH4EVTmrCaIuTGnsosQxYAHfPqJLbeYaXw5nyprqbVz5dckYqvj9d359ORjkPLIohF
BHh1vT49MQnZhT3y1uL3ss6gplaK+UdjI0X32NQuL+USCJYPwYQLKhg19LUtBUrOoauzwLOmofkD
RaWgLOD87fPuj96uMvtzp9uNAeVVUKovkdJCBlUxPzveDCWcX0uejAGeuSySz2qR6I2omzblwS+5
fZuog5GhcoZojDlUgTf+XKdwVNW6ZHmxsWRnvZ+7cz62/z7eiXtGaE8x+ECARBq1eQDh1KNFBuGm
pyfoBjAhKbmz2R3VWsRP+TU2EUsRtRYaLqJgurUyh1WWwPfqeNk8trcxa9FLjHr5Mhn98Gkug/Cm
L5Z8sXo1/GINSnt5dpG8idSm3pSRBL59/bXTpKqGrE/CazKSg6ahpnhmlf792MidM8XpFC8vzQ/8
z/b9rZbMLktnCq8xStTEOgwhMWdKtzM+N/3i/KUEjaxfh7FzlM+BvshBQjpsdPOZIXB4p8PSlqhH
jInTvZtqtf/X6rXxOYEy8cQgqCAw1OAwGQXZ+iykxoOk18Po2k6jedWS3Lj2TV49RVv4v1bYCUbY
uKuUJdf7XQd6qcVLFl2jLq5PcptFlMKj8umvyloYnyHiYFiT8vDaCg382ZrLMrpqdqm55pQUp5G6
4YEX3F8QEMWE84IsCj6zLbg4B+BeQQUTXXMK4vxR26dJ64qDLszOCrUSJnNMRg35Ljv6pmFyglAv
G6woTnxpwf+eErR/nl0LPxk8KeLOYMREG2u9Y7YWRFWSSNFVyswA5jdH+rPu5vKvxxdhox/K538z
Q6uMSjtZl7x5OBZJM6e+RchAHnLz5+JMxvJNtaLKcAk4wk914GSNLw3SIr9LKt3+V57T1hyJRJCd
drMuHuNz9/9IO6/exo39778iAuzllqQs25LtTbIlOTfEbjZh7+SwvPr/Z3zwACtKEOHzALlbOKMp
nPmVb5lBUv4QNWaID7Gn5X80mQnNTZSOeInjeR2ejaSaMn+1Vis5CjDYabA0Wdz7qlGhZKeq8fhb
746woO9P7uqRYm6ooUnOLvTuK+FlWZm0I1Im5tYiEGia9SmvsvVZqfM9uuStoWi5S0NivKqB2V3u
lppnWLpBhzlahY0/QomlUUobxc+8dI+HsE1ZpdoadgXy6ZW6P9unpsoce5p6Dy59Wz4O0q3GEtYP
ruPfl8r+NGIG8eFVfK+9StF9ady0mZqCpmLjmn12tDK79Ve8sRE9jDAAom37cH+oG18WAacE/hB7
EoVuhso8NEazvM2OTa4XR0/tptDKjY/5MbwfeRl10kfAAFIKJ13uVWeaZMT6kB0VaLQBuvBV6Gh9
tHP4bs6FfIcyBpw2am+XoxjzsAglozyVkv0dpkmbgsxGR/X+im2zOQ6DbE0QiZGxUhbbxEYWkoJt
mmrZUThcQ61ZmaeuKDWoPabSD75u9eKfRbOKJxP5+7/uj31rhoxL5YlaDQKLm6ujLqc4dzrGJvtp
Q2/Sl1BBBfpDyLP/7hYZEAkJmR2DyRX4JZKu26luVcXBaQXh6rBO4AauK65T/8NcpDIlaBuaDNt0
riiMeBWlmh3z0lIDZ3XgLKyq99FXkCiWNhJEEIrFBFmbOz3vxkFoSZEf9VVJHr1yJAPviy/3pyKX
/SJ+g9JDM53/wO3TQNgMMqWmsYi1LY5DO6IBu1KNGQyrXHxQQemD03Taz/sDXt99VGWQdsYvjt4J
3arLHXJKEUEIoXhkJYN4W8fFCBsla3/aebFzFV1NjSCIggkgOlqNILbkifzlLEyoC01qp+dHbVZ6
9WROo5b5VYzo/KOp0y8+z5WAZ3J/ercGpYFAfERLBunqzfTiUYWRl3ApuW08h4s6TUcXO0jozVAh
/YFd+Pv+gFfrySxBIxIsgS+WKevlLI26cKIIwu2xmPXGO0SJA/KoThz3OJiVsecae2t6xL+cR94u
LpDN9Ahk49RRF0ZD6MxHxH/40vSR+4Mr2niJFPuDDhl80EzvvVPM5Utsu+0VDDbslRiRtWPZze2L
Emnabwow9O9NR1KuxeWepfCtCUKLIAunaSCVvi6Xc6CCnK/ggY7VsmQt3FVFGOEwxNljOTnRb3M7
FU8f3UBKQ+QWRKJ8EKAJL0eMo6JQNHSVjlG10hVGzPc5d9P0TVmW+uH+UNeTYygPoioCK5TKt43x
PobGVcxGdXTYKCgYavPVclLaFrmIo+pRW5rmo2VYaBGSmUi3i9IXrI/t7Kg8pWY5APocl5jaifcF
uFy/k5VcfwOU5UEDufL5ZF7y33/50nO30+eUPtJx1kiofaWJ0k+Cx+7zasbrv/fX8OodY0JgdOAf
cWlem/xACmqLJS3rI40dM+hyLu+waz1lT0fgXbT64maWA0mYNjhtTuN25UwlETqnrznGXpH9Mdlp
3wfR6qbzI+EwYnDL5OV+7aZt/1y5aR+/ctXFXxondRfAL237Ntq5Mf4QdkZ9NipiC7dxFSqTXxeW
Fb01WQVPq0i6+SuoHKsOIHHG6zOUvNV4XkB222j8i846jK2m/ad2xzGpfAoAs9f4jjnVH62ky4NC
0odvLjGdNAe83EOvWtel6N3yqMx0zUQeaS9Nlq5f7u/eVQS0GUV+Ib+cFKBOul7lRsnueRmSs5Yb
1OWIw0pZ5gc3GwrWNWk+V21THO+PLC+O7XZyUYMagiUnywiXIzdAKfq4kOhnXG4f4YjPh0gf20Cb
G/t3dEWWx1aL088unOGXWGgc4/9hfAhzBIA4SV4JHzVmPClo01bSS7JEa6vM/pMo+RyUjVK8Nr2e
BBaucS+DIryvKc/+R9NgChTwang4IK1Tmt48HCMIEnutcj7RKHefbEOsb2NOmHF/khtKqnwuAOBI
Gj7gIols3+xv7xU04LADwrHaa4YndS0Gy0/TpTeeaLQ2i2/nuiL+TkZDiX21dtbyiay01Z4bvbdV
v9YmF4apYicNqk25kuFsoc9l0FQQYf3ecWZ05YtWTYOpMGE+91612E/o7VXZaTTyzt45rvLQXx4a
+cryrnO7kddve6isEJYKoGyoBIvaX4rCCQpl/IwszXq4v3LXT4Msdsv7jAtHR/Lr8nh2+dSZiLrX
R7SKLc330kU515VZHdsmanxj1IqPufS8bxVlBJCcfAvUQLfhGQID7jojk3Bc6rg4rFn62esUL/D0
ZA9vcX1lE+LywlJ7hg5tOJtEcYYyNZK81ccYUv5BTKb6oDZiD6t8fbVQRCI2AgDmcvq27SR9bdx1
TIzmOHjRX7z0IjCFduAeVQOErfRAr5VPS2vuRA839k0edaQgINFRSd7sW97HTTOhCXtczSU9mhly
Y10r6sBcy/ggVqP5ev+c3FjLi/E21xguyQng4ak55k6vPq2GwMuavDa4P8qNc48cODERdASC6O1p
HF0CoGxapAxE66Vh3xXOgrWjaoToNTg7N/ONJaSDy6WE7KJUJ5U/5pc3oU6qejDKujnWtQFqbZ7+
nY34a1pV/6xD9OP+xG4sH5c/zSuuQuh+2/gZVVAlyiuirKpRuyDGDzQsTW8vdrgeBaIctREJg3M5
3Zs8H+Ma08V/YjwWntNLndxB8SNb1B+FC7Fe0rEEwCiwKaKVTbYtsjJ3nYZxhN5rfmuv2qMdF0Z4
f82uDwMVkXdgrxRtu1Ig7JPIxrxpHY6pvuhxEM08mwdh6Zl5tNfS3SMDXB8HGr+yesXZo121RZQM
Y5eNvTmPRyeBo+S7ndtXj8QMRfqK+W1ef2p6rfsY41ZehrK5TwuMeSKzuO1jKKpT2L2mYnKu2VXo
dqkSFKuhUfse997I6+WU2C6p/UknmgLkJsOhf9aoraaox2gQU5BEaRo2pds/DRCydmS3rs4hwRwV
bzI4Ez2gK7Z5zmGvZqrix7hr53CI2/ZBYiZ3Hv13yNLFK8n/nnQGhMS7gORW06XTojHHJQHv9qnq
vmk2F/xRq+K0D5J8is3DWJndn0tk6kMaRFk3Ledaq/vl0cjBr8Y7v+Z6zjRGiG9IemhcXNlTmmU7
KcYYm0dvRPQ/Ghz1OLnYNdz/Jt7JX5dzBnTG4eSMmlz7W+0NZ0lqWwW+dRSlla+HfnDi7jUz17QK
6VEprp/aSTH445TNygk8qGcSzjdafu4puq1kfLM2al/UtKts9bguTivghgyL8m0YVejyLkVb84/K
BqRwQFxm8k5JU0OQKVrw9U1b9zPJQB0Pa5g7eqv/x0tX52sHWrRI/W4sGidIVq1cThTQEUAucTH5
WroZBGFhT03jN5XdO4emaVrtsVVBMp5GNdPygxCNPb6WXgOyvq1FFiNmbOYiXNtEb37WZT98NYre
7H0RW0l3bLNeE77bKjDGm0YDExB4NAKfsdQa+jCmfFfBTDIb99F1lqj4bY2TwSbMjxb7EGldNHwZ
UeZxQjKpdHrpQR54DxBqcIhYLWfoDlVVZF44O5OyUsqZl+lRmDoaO1GR6F8Mb11Vvhop19/iDvlv
UwPp/rNUkYL9HhlRoZ4Lt8uKQxeNVfTz/v5fnzLJbSOaJ9AAF7ZFX8+NNvcZbcBj7/VNaA9aHGBS
0zx+bBTOFjcE1UfSXQp223ZPqVUtAplmdlaBFJIrKkU4rfFHuyHvo8imCz1qFDm31VR6qpCyYis7
IwM1HyiSrMEITwX2S9vtfJzbu08OhWmRXLb3l3HzMBpJveiFWefnpHC0/Hm2nUgEtp2txmPVRjj1
3V+/7VMihyP4oQApcQ9XWPSxdKJVUbr8XPU2j+/aQ3VQOst4jXs6ylAfxj2zmO25+O+IvMs0K6Sr
3CbUpYeR5Hk75WeWuXvoK285ZNGwZ0V5axkdGF//b5RN0BmRQ6lCG/Kzluue3+p2GtaiHfymTffk
zvaG0jfBmdLWXZqsTMhqhrOLQMSb0Y79JxrE404V6ebaof0kxYxwQd3SviqnKdPOYKg5HtE3zyYy
PmXYU7C5eSbQT5HPIQd+e3ErQHKyelDzs8hUxc9S7zgP2Lqm9svY7aIzbq6eZOZJeBHthM1br1CL
yPrGyM9T6qSBV4rlEEVj+uxm095G3ZwXtGsuJfnUb4HQ9VzPJQ3W/JwaK2o5WWjM1fOYaFbQiWiv
AbPNteQx51Lg6ZMK/+T5l6diFCAwqjrPz8jOJt+cvl8NX++nSPMzrZ8MX1RLWfjeLMY5XAun+5jC
IWVGOT5BPHOVJjFb5QtgA7lmlEV+7lrF4NzbQ0elwJ2GAARofLh/i9w4l4C1yMrh/MF/3Kp+D10t
ii7jmx5MI39tYq8+Nmm1Z9Z+cxSsiyikvrN6Nh+anbjEmgWnnzqgF6a1mT7Og/iYoNv7wpEgu+8k
KcoMW9oMZF5aqRphSFIXY5hGzvqsomB6KEEI7OSQ74H6ryESm4TOBZVnukxkQ1s4ZIIgTxEXS3EW
7eLpB8y04x/0SvrVX4RXz8HY1B1qyI5deQ9tEuX/Vh1OGIFWOqjTZ7a2vtSKtf47dpX3Wmeup/h2
HavmDqb81roTLFL6pBEHiUd+V79kn+uoaqNSRPk5X3rruzW4Le1fZfxx/wzd+DpRtpMOoMhXwCqU
F8UvoxAEtiloyfy8KPaX3Egf3VE1wzW3sM7R9zb51pRknZXjSp+PXt/lYG2SlGvdVcU50fFGaUec
TPx2WZKPCRf89zCB8qOfwRUnxUYux7E5qFrutsW5VaIiTKJF+ImTmuH9pbtxh9KGfV82KfewBZK3
ydSkw9gU57QxXmdTUY6x0q2+WOI9hOutdUPen+Ilqwfkf7NutUUBbBJmcVbWfAqx316AZSbzw/35
3B6FRBNMiIwSNm9CgTwvHV63OCM8V4blUoizFPL5/j+MwvPC5Uj2Z28/dF5QIxlduzgva10/wM1A
q2cElPz/NcoWE4xwutrosVKcAQlSkxU4F4I83kswb60YODTwslT3qI/Kf//l43FipphQJj8PbRoF
tQAPZNftRxloXFfAVd/JV6Sy8AouR5msSjHHOl+elzLu6rDoiE1fVHoVn5cZRYudU3DjVJM7yvhD
IgaB+F+O5iRpaqI2tDz3UyP9eivTDiINEkGfmupf93fp1likxNS7WEBCn01QmqBtnEWiWZ711h2O
TTLnhY/jcvGXViRip5gnf/fm0semgHwEXWq64dvIoFGnpRINNmfoUilrYNpDPpyFCxnpkOOEah5y
9ILVwC28fC8ouT4mEnwHuAXKGay27bW3FmttisbV4cxMyzdraqYws4z66f5iXo9C4YZyCmeFEwOK
4nLj8m7uWM8ietZje33Qo6V+UjXR7FRurreMUd61tri+ITxtDqOiVd0amyNQwnI1PgHFbJ5GpdEe
Oso5O9/w9Y5BBJSy1PA8LCnNdjmh2F2nZXbS6LktSgcdDLv8oSut+QaY1Q21BckPWxh7ma38/ZfH
hEFR4pACPVQvt904XevLZc6Zn1G46erbozeGUKREE4jUtAJHCLFn6XpznkAZKO8xUbL2y3m6TbRM
GgZKz0Y6qX48O8lDU9Z1CAi+fZiSePEz2/784cNCbIGACugXSYeXv+mXm6scI0vvJlt5Tmd7OivT
ML7xEKcf7O2hGCDxSVRSYJeY6OtfjsKexjhbqYySKPOhtFP90YjU9nh/Lu/XxGbPcDtBU595UCzd
ys94blqpsZLHJ1kBmv7IEwMdYhQ6uv5zGVtu+kTEoKFyim2d8KPOmMYpWDNTT3yrVePMJzIvo4BO
q/wzHE3UVy+1FuukJq0D2deruuKAG+LQ4V+5eNYDKIJyDFKKZnvP1o2vixeWyBQnLbpS2yd4dfu4
Nh1m0rdGRgFiiM1/rd5pe8h5K4jnnYW7cWXITAnMHyhGREY2ZXqP+pOXWFVyWq3ZVg+j5dTto4ek
nXuUiFftLKaaHyM0c/S+xlNbxU/8wpIKDLYTyaOrZVX1shqW0gYGcrxm6VvRssYP3OHTZ310RiVw
FyOqXtKx04fXIY9At3e9Oqv/wZ+sjJ5ss62nzndxyvk6DTW6uvdneL2epICE+GTUvJwUlC8PoLV0
a6v2an7Km5I8esDusfLi4rVHFudwf6jri4NHE+kvarwQ1K4sXu2qMgBqdsVpgE3sF8pKfa9zVV9T
OD1RvXY7t+ONqdmIK0gqC7E7XebLqbmNh6GEvhYnEXVdGa5WVLjhAA/qd13PAB/en907ZvbyG4ND
iwOatFAmQNwydeDzuVobMVxpoktY+evYGuOfLtAQJ8RO3Kgqf6hSzwmT1tRwve6z3oqDCdWo5pOR
lKZ2yrQx/W50dt085gbc54c8Qw3jnMxtqflWGXvVVy9FJSNsYkf/B0B5VL71AnPchxoNmuRgD1lT
fSl0krEHxVjH1J8TUvtXqxLeP9SbWqjv/B7vBHRQ7Y+FQGdwZ4+vvhdEhlSJlKCxiiDa9j4TpVdl
S01LX8yD6S+OkoW5Vxg7a33VtoDfCNyFG0A2flDR2HyWfTOsuWFm86mj3n1YOq0/qVYFe6+LSgrc
ie4bhd0c9coSp7woYXYsa/pBvKwHpE7C3cgNqVJCyr88XkmPdllsqe0JH1z9SZui/g8tSfo/7h+r
q0MMng5ZZBr9mMFRuDEuRxk9hLsmzetOgx41aIAsTZCVcC4gX+wZ2VzvHW8rmwbTEkQdTfHLoWjh
9uW62t2pKfTvA5CWsF6NvRaa/J9cfCXMh6yTUjSyawjZbKKjHHk8N17X7sSnkJuHBsaPHuICbxnI
bvST9aRSObAPE6WOnwYufjj49Yay94pcFcH4FUB53jEbpMHbeJN+R9869tKfyrauX61UZMc5Kyc4
E62VBO3oxMdqdot/8slWP8g05dhI2ifNQ9Q36XJtFmChhmp20dqfQJ5+E7k5vkVj/9VqXeNZzZI9
zzZ5x22WWyot8WKShUlw9+WeTkiqmEqaDiel7uzHSDUw92iyuoj8tC6jPlimSpAvd+66dx9e3fa4
HRDWECISbyCwIg/2L/ETvWBLVaZInMoua2OMKHOm2+qYQIlWNMVzF9Xtx0yNiVHkmLIdQkTs8cxs
P5aybbIhi+ZTvwqilgJpK/Wl6iIEVMNebd3+BQT1Ur81TZJ/ret+XR4++rUSJ5CxE7dJ9PRWZK0y
7EWbZlucskazvuWFpz6Z6hqfbYMfdX+o668VNQOuWnTjiVJpmF6uLzej3sRRPp0KPZ0+m2O2vC1R
uef+dP2hSAs+2jAwsSi5b5FG9LCUTi24Re0lt5QgQt5m8BUoSeWhqsXSnSx7ANvbkSTi2UKltdy5
Za+PEYEXAjacYBBI+JdfTnMcNRNR8GU5OeA/ZCEkt/ugju0yfZHSGZgjOEMiPryNMskgtYExIvVd
Nzch5uITwLZ+PcW5qMN4nDzfU6MljK09TND19c7tQxHc4k6ghLkFL8TrPM7UvVWuQ8t+XNamPxiA
GY9aM+/Bna6vAgDhtO44oHyRV8o5UuilypdWOzmFFYXeMOq9r4hF/53QMP3d0ET1Oinax0TK5SfJ
qKRtEE0lN2wrwGGNBfHu4Kknb+rdRy8i68ahuu1+S2qxp9p4fVhxHWA5ofLLq2575ThZTHTZWvpp
LSmk+9iNJqT5SdsMDy2dgCGIccEb3/C9n/6Kp1rb6yDe2EwyE1QzSMrB3WyLqk6koz2kqfHJnFvx
ZC6RFkbYYWBOZUQ7RQbtOqWTjyhXAO8YmTExxuWHAX1gqdZ4Lk9NhUjXW62IbPTj3gI84AP6oVMV
d2LNwljT+v6J61J1Ar1PTOVLUaVZ/LkdFaM8mQj9fhaY2GtNMNmrWtb+ZFZZHw5Y2qUHx0uT/CH1
MlF8tXFm80tR+H1Fgppwir6SVnYYiA0Vplix6fijqeQPVVKXzzmPu/uQz23/xxTjs57bbcofx/9x
zUT4eWqAX8VfqoAtSHiIX6VoR3TWLXAXSNKUdVBOthP29vKzza36hVamk3/SzFQzTnUlstdqcOZH
zyrMp36woiyMGvXBQeOpP1hLno0Qi4be82sujt63u4hqrdoY+M3z4zv3U1c0osP4sI2nxDfmunaD
XvGcZ8tYeP01jOBKQ5+WYBwX5d8OPwmUBeC3fZ/aLoqCOdW8V7x2H9LJPsVTjLoBIMnij24wyO/c
Fehg4PCg+jHYiyPwOAfdCgoBtt8P9fcq0gzILGoOrGyyDi4h4+yvTaUu4Vy7s79ExvpE+NKEKbiU
3xCYnCaEQuw5mOZsGYOhth+MpfD83qxU4E5RrQSWK8r0WGV6Ev098gffzaVtELDrFikx5ul5FRhZ
kmQHiFH9iL9uBbN0KUbgJCJfPeex0Ieo823ct4GKxWvZhUZutM1hqNpYe6TKFP1pqnPShWzOyBdc
jePMT03WtfST3oI/3puqMjyNWlxhCoAiQr9Tu7v6tkAdwwWmBIokEpg2+Rz+Ek6so4UCjmLOp6V3
E1pP4A7+0LM+M/3JUfvPH3xb39nTdCjB5UHU3oI3vKTR9MkczZNC1fKAdO+3AizxziNzFQmjauJI
BhwZBBOyN5l3bC+Zyp643McpSkISnBMHq7n2TAnW/G/q4tZR4JqiY68bJa8+4U6g7hkzX72v8lfg
HcEPwNIX557Lda1hiSs0L93TbLp0uGOVnp/X9S9Wk9nPi5fs+Std7yMBLtBlWHOysrbVmJimcUiV
dHQpmfStGzrxnP6dVJHXhBTa298+uo9SLU6SZ1QaptAaLyentkOrJlRwTgLmQuBAqw3nqv6Yfi9P
HOIGDCG1ZxnnCmRJLdmKYy6MU19nHldZG/fJwZmi6mM2MO8D0bMH0w4OGxDKu9bCL98AfDURgfq2
Tkqhdchxmnn8VQij+2ew5vTT/aW72icJDiCBR+JEhtRba77FqgUMUNc4dXrfrgGid739tGSFroVO
VIElvT/c+1ZcJCpApCh1gMwimiVc2HwNyiTrRuVISTFuxEhJUXiRr+blOL15UTLX4ZKV3u9ATNL0
EdQcNW9rdUsE3ktLDGE3tcJ+qWNitmeUm+t05+ddxU78Ovp9qMnLrJWFuTxIbhfnHQ+/dXIpBh8a
vMdeuk6dq8BSago+s9O8lJ0Ba/v+qlx9nDLvl8RmqRhB5XuzKDgbIVior/ZpmRMHGh84tT/juS2c
I9osoj6Qy68f7akTt8hqBiasyB1fHeY2TzEnHeOaexYiEao6jvJM33/XgPsqViM8cigWufTV8Qjd
Ak9Hs0pcEWXLqUTT+JAORutnk/jpNbn32cFdIbTqyPwtrqa9XuFV3oRsDwEp1XB6uFLu5nIrjSzP
nSltlJMYTPvUIy3yXCrth2uPVGrwZDToyUi24LZANVqpC7Y2806IZ+icY2v46oxt9Lp6wx5i/fps
wvpCUhkcKg5iXKmXE4Lc3A+V03okgnnx+zhCX02qwX1o3akPHXxz/7Fz6++PHkwANTJjQWkE3OGW
iTwOQ9osdIhOmNgYr2RLhUbEpjkFNs+LshwTpSv3DHquTgzVVZri3EsyuefkXM6zollRmRZwWkvT
mm/DOjuPRtqVAfCbGH37uCge27zIfzTVoO0EHzfODEPTBkJlHLT+tmYDLplCrDC9U5RH+iElYj14
+Wz8L6PQUaPax4qa2/6rtjppr/aWdyopXPuTEpmQpOwPP8AsI/sGvwvbIcrjm/M/q2JA91bxTrMe
1YGYNDfsmqk72zU18vun5NaySQFRMHS4NgKiudwxp5k9sdqpe+rLTPtBbbF5qaoy+ff+KLfOBQQ5
rmb4GgjcbyIYB+viYfXk+acGvn53imh4M9a+mr7jwur2geIQ/z6Yfak4fq1o5ff7w9+aJPcsn4GM
pLhaLie5NPWo1mPs8VBGadCX03xQ13HeeYDkJC6fR9kVl+ZljCH1oi5HQW4HKT/FdE8FLGgztBMH
0YkmxxrLHwvVy0Com9oPoxnalV4loh+gBPJpD2Vz41eASjEJ3ai6a8z48lcQg9e1Qpp16kfhWgd9
nKs3TFkX1U/MyTsb/Zh4foF+JD7odp3o38wyUfZccW4sOOB9ID5kTBwta4O205Sa22HsvZO3pNXB
jKIGgehq2Fnw66eXrhiVBDA4ED6u6tRK5EyN3rl8jK6o/Cxq/qojLfU1o/5LA/L/4Ydejsb9jRIg
N/k2UF1QA80WVKpOdiLUV1ig8SMg3eHV6AqUJMxoT4L8OrqjfQcQ4t36BMip/PdfIkkcThPKbll0
EhVtmjxxrXM2pZ7vdPa6U8B7r+hvju57YIwUDD4DwFsvx4pnNUMaKk3O/eyufZjzZja+WSEi58d5
Zfw247RaPNhrov8LzSpu3mwvcVNf6bXiG2QBIYLEsPs4FNrUiG91lfctjlU5kXYyJUWJZ7oLD0GN
vdh6a1je+U2ryyqG1efM3wnrrPJYimrMQhFXtXpGzc6tw3xBLMCfoX2P4Wj3rXgsBaoTvjHBVA11
wbfsi7YbXqdBic0Ay4pM83NvjLNP5lg54GKszk6P+Gc2c6BlijOEAsykGxZlZKBCA8nj78LJzPK4
xp0h+EhNmIWeoll/YkRgV/7kDWYbqlhTgbxT6gxHTli+td+irDn6nHouZy1f5+V5qpwxRQuZyGzn
jF/fnGSfAJhkfiQpCpvIQXTqCBS9sE9urJ4nR+gBIikGRR6tH4OsASougTkvNLHrnfLVjZgF9C+F
MsT8HOQ2NxcJwS4g0Yavq4nIOvExmipak2r+Mo7peMjRBf6kQXb+KMGIBi04BpoueIXImtnm2OdT
C9A4GZST2nlp91W1sJ7040lXyp0o+nplgWxxcUjGumwIb1a2bZsp0ToRnxM3an8vWxGloTUNS/E4
dJGbJ75Oz3Lwrcptnd+E607tR7sDqB/AB6FWAiiZWW8uSUwEHOFAODrZ45h9rRfVPBi1sHe28cZV
DO2El0k28sBXb6Y557bdmXzKJ+w24kOazGlgmv2HmyrMRUoS8fqhAEvZ4PIC8byWhKXXolOP2ubk
606xPmLWOMeB0lbpDpPh+mTyhDMfFIqkbvRWrxCVAXNqa+h8fTyPZ1G6dihmziSe58kTBaj6z0LF
guGjMQS0cfQNaJsTJ9G2uJxht85eUeP4e9bIJwNv6GICs/bDaFxOIm0cSj3042y6yZej5HQY0Du2
43OKefaTCXHxi0dvw0/0ibLr/RndWEYiMprJOLBJtbbNjCg8xyCNjPhs5mtQ28PfFuqPAfCiJ5sq
VugqOx/c9YPG3GjaAP7kCb2yoUrdQkuiKE/O3uSqeNMXaRHQJTS/eugu7sztOjTgKaNrDEVIwvC3
pz6Gc7e2XRufrQGKsLLOf2at9jOyVeHDwhI7o73DSS/fTypf8ISBUZOX09q43LbZiTO76SLlNLmt
hjqmTJtPtiVilcciVVQ0zAU3ZzJFSR7EwJVSfwJUhhxBNGMg0ieFZh613LKGw0DP5a+I9rMWDpNe
T6GoB1cJbHOpm5/3D8CNDYHhTAGJpSJX2/Zi7DLPHKNv7ZNjRNOJDvvPDPDUc6oXO/H39VVLxYjL
jtvcIDK9KlR5PI/Cy+0TKlG57Tf0lX4nSEAtP1Fc4010+Xiay9b+1JpJ//f9SW5PueXI2InNIcmh
F7ON/Tsy+gQ6sH1cpqT5Jy3t6px1dnMYEzDva2Joh7xqs8P9Qbcr+z4oQbikCqHWsY3dMi9ZlKY2
ESod3ehxsmvtWOJCGYgFhNH9obb3+/tQst7IBvJKb+P9xDQpksQwZSl4iXOFfv2zIVT1f5iQhP+i
TU0V/AppuTRF0qZ5ZB89EUsXbbs4lNjxPFT9In7/+ISIr0lJuSOI/TbX0pwPvdZUrn10sr54bY2p
eY4sbw8BfLVskHRAbNM7oFZBsWKTkbZqV4xKPSlHURQ6/klKFDqoVH902Wg0khEC7yDx5BnWL++F
xF2xaqLmciSedb6hWxqFaWt5D7PZ7hGcro4cQ3EMwKsQJiJCuAnhVdFTm/RqFzL6FP3Qo3LJ6Php
6XM+4NO8c+iuB4MgxtTA1qPrdVWgcJu1FPOieMcKT6ijsBX371LnWUyG2tgTLLjeKcaipkRYiKoX
LabLNezsWLH71PaOnP4G25Eeuai69fasTm4PQwEXyjmWse+OSL+mW42b4TBheMeynDDVtLPa72Oo
W/cP982FA9eOcYN0EtzC21PFg3StRd5xMgcV2V/0D8JMDGPY5G239yzdmBIICRDgHG8YN9svCfux
VEW9jinRX/exEqF9q+d7XP2bo1BjRBVQwgq3OqWJkYMBrOPoKGozysO4ruK/EWBb97L966Vja6Rm
ClApTtwWhlHMdjsuZWYfoyw1/UzHiKoyh+FxVvM90tqNoWT7ktowNC/N3mLZVXQTzAjhkmMPMfEA
bmoJtDSyA08d9yjb16sH9AJ0IlggeghUTy9Pt3CmHqpV7x2bfvB8lQJmEGu7CvzbohCtCcqyrkw1
cMGjhXg5Suu4Y9c6kCrd3o2jP7O+dtW3xjSIT6JoGjU/XUVThoOS5j8TRUplro6u7KkrXi8r6Q4W
pFyI0r7Bk2vxyydmLbVCf3/2jurMddukowknx/CCMdu14721rKhzoD9PFczmC7gcqrKqLAct4B21
sleHQzLlavk0G7Wx9/zemBPdNwYC6EWguZVTiTor7hy1jo7WWPZB4SIpVTYlop/2MocfvTsgpAOf
YzMlsnZrVtJzsdPvVpWjXq+UIlr9r0kF11AivP7xkaS+GBo+nEt2arNRVOg7EMtt/NiPxfCgeY1z
aPPKeZgy5cPKMFxLmILyRTOe61lyfX85EyISbTVqevyYm/1fuYuZx0x34iD/6nh/+W4cCSlchSoM
w2ERtfnSEqXC2yVd4sfY7Pqgs9YxML1pj828TTzYHOAIBBZUL0DlbZ/hbE7RXJm0+LGBF6jQt/W9
xP4JZQNlEpKqD08J31GZBNOKkAfjcvEsoxrwaxqTxyQaXR9zDaT2RrDj90e5YhpLQT/uJsn8ciQR
YbNHig58BGyqcjQV0DOTL7w5zd8W1a7Fp1U3I8Ufs07YgTKtoHdqO1N/zzpvrPy8d9GnQyW7Ko51
YjdNoA7R0Hwfi8rR8Mig8rITPF59jjwQRCQy5Kdrh4H95YpoAJmqhk7/o+FO3xoJkoqr8q+qBJpz
f1GuThMLL9EYCIGD00PV6P84O68euXGsDf8iAcrhVipV6ORObocbwVFUoiQq69d/j/zdTFcbLvQO
sIPd9WBYoijy8D1veD1QUo+EvBWNPM5BIXZe3blx0Fv1hRf8ZjVto9DQonvIygXFeT2KWoxV1g4B
T9Zkqjkiv7nuw3UUG8EzWcfyauVHXro7v51DSiBOWu7OnE24YLwedHDhlrtG5nNjypGdusGEMZkB
u2ndZ3afXkpOf5M1CfrGrrYBHghONjLn6/GC2QiEdFfvYNvVeptVcwrx2Kh+68vo+TFpetkQBv0Y
yGNeS+EdgyCrp8jSNNHtrZYEr+O/X+2bw5LDiSsbOx9lIOKys4KzSjIfj0Wf58+Sb/2yIlHQrqCP
fEln7AOU+8lqPchnl6xk3wgmqAa5YSFHpMlAI+l8XL+zZFCnacA8NIYRQtOyQj9L/GjodONY0be5
NoIuuy5rc34wBs38nNiV8/zvh39zXd5+BB6Wf7iuG7Xk9cvgZm7bc8oZ7XdNpu+hcfgqDqrKco5V
mVBG+qLu7gsB9++9HvGM7G20Vza0LfD97ItaCQz0zGUJDoXRNmiwGm/B2HV1xv9lHDZLLsybWOxc
coSxVG3mQx8cnF5539NiHR50VBUXwK63+wOI+da/2chNkN3P9kxMUDOjY20d6sbzbnDbrU+YRy0X
9oe/jgI7jaYURQ7w5Ou3RaFa+ghlg8NKzWbFkyyMaVcb83TJXvXtnsBNj0jUTTxFLamfLYvZSXEQ
nCnyuTVnEThfg6RmaHd5CQPx3yvwb8/EPQ9RJ1Aa1cfZOW0HhTZkZZFgwaiyzy7BigenqM39/zAK
nHkgms2t5vy6JzuVSMcRycEaiyXOrFw/Dlp+ScPydv9m2v4zytm0NZh6o4Wk7p68TH6Qq1NfNcI2
9/DrzFvAZu/C3P3t68WJevPV3/Jr7bPxfNwq0HSxhUBjH07u6n8r2nGOsKRGubNc5fXwXmIdmxbn
E1QIDtwNRjnbLAn6IWzaqJJDKpbu4Osq34k5WB/+/bb+svzoQjEQxA5cds4l9mWbQOrLm+SgJV16
YP8LjlMl9JjV4VzqhfLJ/BfK/fNAuD4C1qD2ZZt//UlN/UTZYA3JwSucj4ucsY/zckXNI8sL58xf
Fvqm1+CWAp+E9sgZcwweNs0pY04Oc6ercDA1K9YxkXj/QifHeSsPcfdgfz07zUvlukuaS+0QlEOL
CYKbJje2tcWAvfsVQZBmAdD5pqt2/kFxxE8ykCI9IkqrPmgota5zrQmiZejkO+VZvCJg9o3chDwM
a7bzNVc2KxOK7dcgTf26Txb/JDWte/RLt//qeEpdaqFtn83Zmthq4D/Px8XrfJErzkl91QpxNEpz
bsKptXyxM5WgST67mvpBNZv4+3pyhPxoFb2nQrSbnfqJdljJGPtaHVlnA8P9A1Rea7ofsF6CDoW9
ixNKRWMVmx6vT8PVb0b7++gOybdEm0UP87yewdfSpW92XW6il9KL1fW/u62XbFGnhi7ukslkgzGa
bugPaV9qPwLyh30ONiXrvdH1IojzAmVVZKckaBFuOdp6WGDCU0RWP/MLJhrqQwRJPv8slZrlbgn0
rDz4WklWy78XyV+WPFYzEHG2BhAF5vbn/7ntKfI37Nm1iPuYRP2otzLfQxT5H07FrTTHCZxbIkXz
2Yc1jF6NHf8iuIMJJwZdqaJ2Ber4H57lP6Oc7bVkpLkWV1dxTIz8mw3ZfteAY+z+PchfNr5NiY0D
AQqSTaLzesKqxVMCcJ+lXoxTTPJsg2dqZcSiXi+RLv861CZxgMBkgxOdDaWkscCOKLOj0RTlEfF1
H45Nbhw2d84LU/d2KJirm8CJv4GenV8oJczPMnPN7JiLFAELXLeYPti8t1bCS947gWic6dZubQsm
8jw5rCTh1cUNJTtmeWdFc+s5cZB6zkNv25cIyG8X9+ZbQoeEuo+QnnMnpTwpO6t1iNIQWISGnNBt
aAzBpdicv80dxzi9JUpYWu7bn//nE2r7fJRWRrBkIjNsQfNgiMwl+6RPxXs9dKDEgmVszlDA/JvQ
7vVIaPZRuGd6fcQ/gqYm7Lqlj4Q0pnGnV4F+6UZ9/mC8n+18J1MLzRQF4Nn3hJNtId0ySA6Vjxot
9E24sscsLTHkXPRBrBfgoPNSaRtus5Dk86JvCwXk9dM5jdnqngJNI/YZC/Mqa66N0Sp3XZ0NB0hl
I2rUUr9Qx5zXg38G5WP+M694jp59YxpYHc14Szt0iyGeNG/s4sVR9qkhpeiWKvdSSPz2EP89uBhv
awli7gQOyqOe7YR0mzGyWH08vYys5nPufknTeCk7dT/5JbHVRrOv8gmeQXHhkvWXl7nJ1DenhQ1F
P5cUJi1+xGm9pkdhWuig8KarHhdSWbp4Wt3m0lb8l2lltE0HAenwLYm1HewEqg6EPCOdcvyIJRU9
ep2rOi3m/TQGy3xhAzv/1Ld5xfGUdYP588YKeb14XE/AnpYMmLbIwQJfNQjjqvzC5v/3Ubag183N
jJvE61FQzspqDuz0aC8ijWAMq52tp++NdOJZmDTqT9AyLnjnVlmGxb0O95TsuEnLCOmzpbpWooYX
BS3Phf/nOO+fPYegNC4OaMHp55yVpPri0HK3O0bs++pDbxTDVZEZ3vP7dv4/z4Xmmn2SnYxq4PXs
lVkw+0veZEetLOpYF6lzt2imeTCH4hLo+5e9hAYlV0n2Srob5ymEmjJwgCt0zrO2aR8F9gnHhg0y
toRKyhDjQ8JKnda5QIN6+3Hz5ohTpi26FcLnH7ezrIFZ62t+XHy9Hg9ZP5rjNU7DRrafOv66mtyh
/NEnGX4ChaEGbzdDJLxEUHy7SFkyEHpsin6Wz7kZ/5RprtGLqjj2TlY/TcJfnoahbx7f+zL/zCtN
Z1x06JadbZyt1hLDjrb0qLfdcE2A5hoRfGzeZYn0LlQMf3kgKiD81ulvg8uc16idGPS+Nj38QeX8
s671dreZblw4ff42CBsy6BMFEB/39uf/OcV1p881lfI8vloRDXqaicuqXL/9e9be7oubHINwZHZi
QPFz01oAltYGRSXcq3Gye71MvRfNaQy4V8IwToGZrheW5N8GBDylwY0/CeDaWclgKxfJxbQUlAwY
Xptlaly1IrevSszI99Jb2tO/H/Av08j2CIlti2jeGF+vpzFd8J5Jtb48Oo1Ue3MaxMnMjOnCNP51
FJofW+IdjbfzNkuuz4ZV2TxV4+OgluVVLkJ9UsXnCw/zBgnHL4uOJZ7n7PU6POyz43owZ8tuLcCU
YpZS3a0OYsJ9oGXN+NwYuvylAZtp131b56c5UWZwbHnu9ZSv5JJy2+5TK9Z6UqVups5GqFkN2IGr
kJIV8W8GD9SNBaxyLJkZpomXPMMmOZnH4MfIOh8jUzZTG5IA5rcHs1PKjvRxzcQO96xWftaTHlVD
6iar+5Q4E+deao6tt+txIF5OqWWO6sZYMUIKk2EV4tGGP1x8T2XS5GE62IaG60+lmd21aa2eeIFx
AyWGcG1/OeSdr/VPxHYZ1s5p9WaAzN/2+tfETJclVua0dLGoMq/Ect6u5qgg3OthDIyMGFFTG7Ad
x7yei3me4DsmaDjNg0ncJxrAJRSlmrKjrL3W/5WnjTXuZmi/xg1516sTdY07yt0EcbS7xa580Q9F
WVc6ku7CUjsZzPp0LaQelIeCPdbbjZvEaRdoTmU9F25QB6HL+rYjOkGpCKd+XOYB16ihSu/AUi39
xiGjicT1wFyKaCom+R0xfzV8KMbGN8Np1msn6qVqfs0YPjtXxqot1YPyfYLqaSJq1ZWG5SNOEPlM
vGLlEmu1m4t59eLezzP2XDvp5G2rVd6w1zRXM4/co6bqaUnpG50SXFXKk8IGd9pN6L2bp5kIZPOG
tIFy3pddURhf6rVHahc2kLuWO0ZRSMPJKVI/NHqO7jcLBxpKD2j5MsZKN5Ohk5t1GS/doAmBBTWb
dRqOnjFMd75Diy9uiGsX9xTyaQu2wWErYJ44bn5v9IulY0Tn9iTWd4j++7AkBKTfTZ3Rebf5QgoO
aWxpY+6AW4rpvnTqNPhFOmgaPLRtYzQPgTXibaB7owWLcK20rjoWrmZ7Pzrh9m08+1avfirNqbFE
SrCWzY0IRwGtfuq9PuAF+E0/zVd1P1jdVZn3i3GjyOyqD6UWZGmcNEOeiFNB5Wq+QAI2zZ/TbOXe
HcoG3To20jCHj7MJPr1XWl4me1HOxvR5IQWhP5X0rjO+NX2Y8xiuh9+c8tSaRbTWLWqbsE8FH1M4
irymmWaqev4NjDaZu5Y6qXuqtcS39vQKpHjQNmR8X3WkOcQCdkEepcFkcc2bFiPf19hWv6jGUHXc
B4NwI9bMqEI9CdiVkrXhrYxd3RX7oh0s+ZU4GZezxZ497WRqZf+wunLwitAuVz+BqO13Y/BhrTvp
P8rBdNJ7vZ1MgkQDOek4R6rVdwE/yc+iaM9G6dzpI+3fY+2KyXypnHJadmY9BkFoD+X2b+qRse+M
LBf91Sz1LNs3du/oIZZunX8YrcwLYgDCRD5hhJmYYddZ2VfkWb3VRg4iSWuPa4/4DnIgs3g1uiI5
rsY6NPHYpPP0WXN6HBJ8vbQd2G1qsPuoEuNUxQZOKR4hyVPR7AXcqvyDbeJdLkLajWm7wzPKzfEb
8/vp+4QZ0nwyqwLLM9uTChxAjqYydlmW1UY8JWRF7jOnqNTLOARG+c1f9GyOxlUEyRrCVvB+GZUa
KpjElT9h6ZD1RjRa3cnBjyDM/XbxY8vp2nsrp8qIZO+26a523THY5YVI8XMqpq59yCuZXYMDIgAz
CzGMV1Xp5tlNgtlfFq6aV+QQw4Khf8BAVAOkq+SoEV+XpF83IBcCsasmtUYcjEn3O9fy5HkwVDZf
rXJIygGqEpqocudllbDxnvBHX4UpHfMen49lpsYPhzHrqyJkL8v1WyMr7eVk2GXa3bmLmekfVdLM
LICkKsd158pC0yT/bN6itDLsQnfvmVlzPdUBYbdPxF870/e5Hdx+J0ef/JSw7wQewv6Ij8VBBZVr
RXLoJ0monLtaXhmp1iqLnVVnXX6Tr8ncEDLcqG37NqVLMh303OI+K0lHCL1Wlt/riRTPgoBb1Sts
N/omP61Ow2/rxqoZc2KgWte4bhNNDKfVLl1msemU1JHdYSjlh0jiTP9KX83auAqKqn4OIHeNV8JY
OhlmwSquqnbWtWPOrGKOOQ+tG045w+wQQBmfu8AuhmhuSkUz2hZDtkNA2Lq3BYeudpelrIg5bHXC
HW99WznmVdv2Iw5lWCJ53/Miyde7ZTbHjhOrNVV3xCfEb6xwHil2HzC/StQHgtXMx6AuAI/kavef
fFJCfiQyKdJQcjLhM1HOE5qHofpMDSHu0eDjZaIaenBHLdPdz45uji+tlPMcgdKv9o3AZNu5ons4
ZmE2z+PvvF2dX8k0UxLa+dAWR7mMzCGM7E4HIAic2ervCs+elxdljESRQa5L/T0uuSlfkSVW12Oa
3GR4LJ3Fyq793siWNmw5j6sPk2xm9xbG4Vj8LMeOnkRYd5aqXozZ8ioSe9Ti1WGRStccQ764tTo0
kDurR6ELvw+LPlntwyBLx1zv2+1/vJR1jilNqJWNPQjWLcX6Hh/TYYx0f0h/SDdxZFSNZOWE2Iz0
Gh40Vn9vdKD0V5qXtelWDjlFiLmZOVBZSNxY8Fx0vmtzn8mOeIrc+WEndVVEY1CK5lFLnKYMHRe+
5O2QiKwzd06Wu7+NKTee+Z605EWOqsrixTCz/HfBBWzG5yQQ7+23UgkiWkCzuqE2OCadoXxUEDoH
4iKPJqfirnFw16OTBGmutNzdhbKTGvk1RvR6qLMa2rAyxJKWLo8Vk3c7i1J+1f3pEvL/9orMDRzX
gq1FiMWUe/ZAWj3nzbyM1TFDWH2qnIGGiLE6j4sv25fM7fVdPhf2w3sfjd4rF3Nah/ST6U69vh40
g65GD3fXozLmXOw6E8NgSj79krz/Ldq1GdCAyoInQoI9hxraMdPNqrbFca7s8utYpqoLG3329d2y
6tr/cBUmNdOnUtsChc6F7qbVt9a6JBjXkjWu8VlZ6XNNTb1EDfSrS+zrN4+20VKhK7vANMQCnzNH
5dpQ9hpNfcQ/A6MqzS+/81Va4ZBV69O/39abyyOrAwE6/izYfm/s6Ndvq2hs+jWEbh2HhFPS1vQi
yoLpRVlZd7Ctd2s0cClC9/TH6BL9HRjK6+HcJlPzFJgMh2V6JOa1O5Kb7oalAx/230/2ZhKBhFgW
wGtghSY19uuh9KXbTGIdKAbF4sXcTtznYCqzq3op+1/vHoryEJYeQhukB+dLPiBWzBtWhuoDVkQx
oNIdyiI71HkzvbPjS87UhhlCMcdIkbb82VNpcz0Oou2No2EnejgbHOfZlmw2Olmw//dT+UzQqz2K
oTbxItQkYgoY7PUEGgYKK0lD4DgstqFO8IjNb1LvvCY00zR/sYSZPIiUB40Rw2ZV/O/R39z/t9Fp
EsAJgI6Cre3r0Ssj7TNLMHrK7XfPFdzjSHIv0c7+Ngp0ZTotjLEpDF+Pwh2kcbgymke9pBmgq3pA
euyrC1vi+UcGHgpS4gBl0HrbYhlfj8KW2GxBlv5xlIZ/qq12PZX28Gsge3ePavrS1J2vfEQpW5uF
xchgmBqePVTv5K43yyo5QoOp9/XqLzvdUuogAoRw73tLDAVF9U9rGd8DhIavnyybB/hCC9ArtYET
lTBST4NS7/XiYhTL5BWB82ImAU/k9SiBwj9Km13/OAv3Sy+Mm67Cco+r4wPWfJccl86XBG7zQJ3M
2qaEgmp69rIyOeoz7tjWEWYBcQv9glAuqrMy//bvqXvzlrB+xNkJ6qzJpf5NtSF4lgDb0PykFpVS
FuV1FW2ch2cxCufpvWMBRbI38UltWSPW9sz/QT4df6jcqrHLE0m71lXHwXVHQjXKSYjTF1bEOUAO
VLxRgdlvwVoAI8+6NNjcT4UMtPLU9lVmxGORme73rE1ANFYz8e7xVCn0D+aYFPnNSGLTo94343h8
9/MyNu2BbbvEAOVsWa4bvyw1COK2ukbExFYOL0YPOybMHWG+c6PigSEuYTfLI/8xnH09t1zRIJqL
VJ4avHX3c+c6O2/O3AubsXley23DYNgORRSfGlr4Zx91wk9wzcqsTvXERXUna3bm3VLpYx4BtPjP
fYBf1AnIImtDjPHn5cYn0HL9kJQLXoDcMVf9uC6++9FA6E+Mc2FhDtEj7sp2eI/m81WvOr99SbR8
0pFipRhV7gLMLOdnQuy8NnbaeamPzaz38/NqD+30jE+BM95gLRkksa1q78u/3+H/I6//PYBggiEc
oKtPKw559vkRYPYlF5HAT084t1P67Ln7TXp+0p0q26CopfXHT47dDOszTmyz/XluTIkVCf9PZuEV
UhbOznVIzbzLcGczb4ksEHPkJDPvytaxA72vRF4WxwGYCBwraIIhrnNbw2YQ5qf8MZYQeyIEAHr3
gUxTMZ9qQeM2Nry8zaLRJN9rB8AktOfebPwqks1SFzE2ldoY11w0cjcMSn36PdA5wTK8NCuu2UXr
O8dxGpHh4k1vTLhxDF1+u86Yj97UDdkNBzKbqI38YrVE1Cww4hDLFk1656WNb8fOkEwqzErdWq6d
EulPGfkZnfoPXuf51QfRVZZ7z4fWVjc4bCRVZExLih7A5+Z/LSrZao+LE2T21ebJV1/beZ5W4WpZ
yzdu740ei9GT852xcD08wQOAfBUaiqDWo0PKtPqN8wYwBpCoHcSZ9BIVJUVRVHvcBO18t3ItM2LM
yawCDNj3fvON8tRTgqPGSc+rdtivpEMF0YjNyXdRlpXkguuS5bX4mlOG0+Iu4z4bzMk/dIlpfONI
kBWLHT/Vo746A26Inq5x+e3KXn+c6sV9Jt5qKe/7MnG0OEuK+lvT+PrvrDfTR4wk1RIOWMKDTGtB
q1856J+70MJr8WMGlhrsPNdtH3Nvne9VrQ0IOZ1Zu+mX3pn2shW9CLOM8i40R4xDI6+SxMeWTuqJ
qDLHMrgpSs/5oVcg3DENitL4BEpjLzdpEyTfC7PMk51B6l0fBUUgVhG6hbf6UTE63bN0GywGpkko
FemYgrU7w5gmcF0kmdl4mBusHw+uLvTmWejBIq89N5nSXZou1XiYWhSu1yKxra+Tstfyu5sKvzoC
yzXa0bEXq3wkjm71Q1hwphZ2rRfcK3cdrTUaDU0YHxFHm89Vtdj5vjRmcPSwpmxIvpIb4+e/QGOr
j3km8uGg18XkfFhSWqk73W5gbcg155Us61p7j1LlXRpVmiNwzMpmY+VmpNcEnmuNRvvVLHv/VgpZ
DITdafpXEvmUOJqi9kkoKa3UG+6DWXnNj4l0hBe7cIv0wzjL9mnyF8N4kkQvKxr9xQJMlc+re/JV
2xC0ontT+eIExeLsli4wkqsEDPf3TEt6DBdzmOYo1UZLx5ta0+ebGour9qbwxuzZ0lY9g/jByg+t
fEnc53mqgv53Zibwquel1EVItKR8meys6e/SfjTcvasPun7w28J1ruoWPvYN1FtpP+R1om4tu3Hy
g+USyntbJ6LLdkaHOhMwqQW7s+hArPcNuuDimeYAX2MJMm2ELC/hUSlxJbt1Ur/54GD977A39djv
CivBpsrQu7KKS60gzjiZlnrdAWXXpykd2iom8sCtYk9H1RpltqwwzrX0vMVVWYDwE1jn/9DJGSyu
AfWEs18oPkXUV4H5MC2idHarqPqSNHCzb0PA4x4wCrteFVnTxqMEsvE/zHZJ98P1FneMYKk1aCMG
nFKizOzoLdmD1o2h01dgTE3qKmvnQ4rXIs/zi/w0mW3lbxIki5A+1+2Pnp/gO0GUjynDAb+N5tB7
Zi4iRcvkpzkpowwVqcm0zEHr8sjJ0/UJE+FVxJal9A+pQSMwtoysvUPaz+yORa9Oc6G1P9wOrm1s
W5l9T0hyXYSZvlZltMz6+qNdBY16Z238k2mNSRWLPvCBnigMQm3BNjf28qaJ62RdP6VDWprX1mIm
1gHjdL4BnPpUlI716LAXW4m708TsfZrh+bfRwrFkhGVd9Ldcg6ovQ2N6016Y+QiEa7YPBq20nyob
1++9HMVns6c3EKlAtFbUeb3LzBmkb+wmk+MBkMYDXM1050ehsvRLXvhTEPU9Uv2o6M1xwkkDnfKO
1rUvrifO819snhZWUZYzGWFtzwbdN3SdZF+OevPJGVY/2BfduqKXkeKT72lJtctmgufjfPBz2K9j
mU1Y6FW0p4XdPthtFXybLFWb0ew01XVHt3FFBSPaqywwB2M3l32LbUhprl1oBMmUxUGuzO9GybEV
ARJsZseBlmIElQfBEjoK0BTCLkSTw0R3IOHC6FlTbKrMDyJKlBWGi+mOza5EQnGdLDlK9mkdgamy
fAyZVdRdC+ZHP8tMr+xT4RpDEfVuDVu35orxAT8LD9+eEilmlGWe/9MzG/OjZy+k36YsYZpwJljX
sFYdCUE4ZbEBt5kG3zZIHIeI0Gnswr4XkxMiUW2+JgNEHSBnvfgV9JP5JZmcJY/LrieZYVQ0YMfG
Cz6W6eI9eXIoxV6Ma3mTECST7vx2GFSE3QAlFNEndIU0WExfOtz1+K9TrcSOjGaR7jCMnm8RVPfl
bqA8PWLXxsyg8OT89T3FbyRSXma7IXU4MICwOoPzrJ79kBWiP7S22/zsUs5u2EG5WUWJ5PCJW19b
Hnhz06e+k44WGrlqnsy1LdpQeWC4oVKpdZsTDTbHQdvlcqdD2hrCGu74sq/QYn6qLTsdMRlFg7xt
rbR0abq0bAxj3pQxTFJxp6Y+JfVWKPGo23kvDtwbnJPJ4W4h0vZaJyQo1xV7jGrlU9kor8J1o6Rz
gL+wIO6m7Nlo5hy87FFVVRVDmCFds/Sl89R6dBRDik+rjOZpcR6zTpvkzpumzt+v+Arhnp6U1mdy
o3SHRx+aLPI7vX4pF3L4Yl9LjJ/1UvsqQpSPQS727IhyjIEO7rXqluqbxk3H4WMxAr7bxM/0ePE6
ixnW5uWbVelGEuLJVycxHOlCP9DGxC5knk16ekUmVBGWYuFYbhu7Gsind9ciMlrZXNFlWIpQTaWQ
UTKC4EZ4JHWPxGgsNLehq9+2gnULsO20frhZXhe7bm39LGoGz+kO68CcxcVq5yoKMHCvolnrl9+2
XTsfVTppnyvax/fSDsaOXtmo+lAFmxHaFi/BaTsW7S9g3eGXDn5GYLbsrBeysqfyStelbh7ESICf
1a3Q19EPcmquyqaNhFl9Rg+4kdUThVfzsSpk98VJTGRvllGOD0kiW7kHzfKeynYyPpFdmnnhOAET
hghrKHPzatGePOgGj6Oc8fkJVIGFhzHrghQlYc1aDH5q3ayZ7XW7ylmnPKzHVfb0s1YmSamW5kXi
uMm89UPbq4L6ePiQGaRrheBTxWOu97jqOnNl4rBel1O1I2xjbvk8OPsia3TNn+bCFrhr1Dp9cQOV
PG9uhTV7OjVV2K9mVke2jYgtNDqjNQ/cUCZNRO7sLNUxt/w+Owya5GuEA5gNx2Z0iunHYGOXd0sB
bmu73BKj8ZwQIegfeFqVHNu2GIhMkFZZHeYqdXmhnsNBgDZcJV+gd4jlA4VDXn+yHU1psfRnW0VD
oPL5poEv1z2gfcZl29VHbmmtaZMYH9ppx+YdDnXe+3Gtm1kVCdWJ9NPc5C3NdM6TH24SrMkLWvuJ
lo1MNBn3uj6h9xkL1SOS5Bi5hdaHZV5qKs9/SQTX0b3VmL2MK79vi6shdbnzTthqrHuXmHX/xqbB
139zer/TYvJ7zWBfd1Pn/kBQNzAFhrZAVpLNUMaSQU5JjlziiyP9ZL4L0lRbT+uyTCQ7ec7ySbF+
1EfbW40mDQukThg+I55172CF2M/AUKYWM0m5K4gnTORAVv2YB6chGYPu2u1abjoTb3M4qcmQxTVB
G6Ufdsha/BvlBNKMyGN13H1GJu92XNeUm6g/0jzS86GZjxQR3gRA2TRyZ3C1mr67pqNZL7ZJCkSc
crH1bzwK0I9tjU5l63JKDsva4PaR27Xk0qYJr/2cUrunz4OWjKjUNa4v5CwQg1O/OKiojYgGS8sZ
l2Yrx5Ot9wNW1/Oo1d+WakCSahRLg+Mvt1WLlPJRKw/NYoqZrpwttbvcLBtKYqOzTZa8wIUriOes
nsuTZLsc74y5ovSztHbyr7O0mIJ151eQwD9O1lwsu9bAVjc0Ewd7c/g0mdrj9+2sR+REjjxIMCr5
szKzVjwMpTGsYeqMiREhdbGrPcFyWb7zJ66wT6XddAu+NIvn3hVF4w27de6taWMyrMuvpiW8wQ5n
ufgVZgDSFjEMSN+/kuOctzEZ1epRdVptHehGNtxk/KIr9atGQEUkJiow+KGrVAHxaksuplAn8Ky5
cmUdXHI5fQubbTgIVHwAF+zvzpt0GORkEh+c6pQNcohlSu4EH+5HgND3JitsiIuHsADADEkY6Nlr
YMfKcFMFj6xOk1GLW5wuv2BEDOChlk//Rjr+9khYFSGcAe0myvwMaM9svyYcpZEn2qdTlCS6H0vw
jEggq7oAI71FkXzsLE2ea3PlBU16/UzzXFAly7I+BTJwbpGbBFFRdi9B088ndhQrhuTx+99P9xZP
hY/ONNJHsOlXvGFdUlDhWG5VJ0xPCPyz0oGdY7zkEf12Drkr0Xek6KVfQI/u9YMVuoYVSO7J09qW
WUZ8V19eCZCyZWdhTXAB43w7ixuQj7pvA3+wnNh+zH/g1NRBa5JKbmMblunvNLfGCUIZQ3dM1y7l
2qcco8QAKFiqCyP/ZTJpJuBLgBgFHPBcr2ErHqyYh/rksZ/lYaUApsO+9S/mrb+Zz63TyTeGp9X2
pb2RpBs2oTcwZE5LsiyhnUDj8JNARhrAbfzvBfKmOwJuimKMMxqglm/tDHAnaRNYxNWX0zLX5u95
rtyoGmr380BsJDtiM17oxrx5NJpJSF3wd+A/sOHPvgHIi+5iyKy+gnA/HPs5x6HTs5p9WXTa6d+P
9uZ10avj6oA480+w33m3zus2S/TRI/ZHW10rBrMdLI6fahIXvus3c7hJMjE2YTA6rJiDvV6RXh7k
hp+RHrcO202iKUva4JllhUUCNS9sfKO78NbezqIFuQAvVT45voZziL3mSqiKxS2v6un/ODuT5cht
pl1fESM4D1vWJJZK6rmlrzcM221zHsCZvPr/gc6mi1Uhho6jwwvbYRTABJDIfIdE23EjVzu9QKkJ
eqi2EfTyx1/VgZkUVDz5h02H18T15CgGFk1ozsVZExjw6PNTWZc7wFUApSTMDepJIcs+4UYD+d6a
oiSIuhvWDza49Othc9A5EciP4hwlWerHg7tP7BzJY2G+DIsb7T8cKiirSo0chGPpF65Gw4bYTsvE
Lc7YNMT7gifjoxnnW3S5O18NcRE5hFQ4xmLhek4LyZdGvlmfOSzBG+pqdUoHh0oZn3Pjq92JfdkW
gYvE/uaYXN1q/RBR8lb6+jwU0/QZDGL0EGabhpV3PhLkVv7v0AfgNLryV/xxFLu0eRQzKepzWx87
bWDRynT0zSlR9oayERB3ZoQ2C31iFo8lXCcEU9y2WsWz6hzpY3kUaIMc4zmfv70fCDeXC40c7PUg
0KASCiJpFe2jgdpLiLLpeZiR9wHvlxkIT+ftobcqkK2Ao+tdBj5t2fhed0KDPgvQDFdiT+hIXq8k
VtE9gjBafW7yRj1OZF9Y6yrenibyFrLgzkLSzYEAhR6k9KRc9fbRfYh6tw2rc5yOC0Ar0e3BOJof
nxD7lowKfRuA/WsR0iUGvrA0en1ecOneFbDGvhX64p2MHgen97/ZnbWDiQP4EtamS5N2tXkHCq5g
TWpxponRHjqS+F0hUnM3a0Dp3x/qztrR1aSZawBrMWmMXX8myZ/p06ESZ4MnrHksbE/xDrMhEOz+
+EBcjjKdAoVxQ+ieJsxfaVCJM4j/dOcoo35QFGWLlXxvOhhfyXuLXAoC+fV08nw2B6/jrUDlT/0U
Kwv+hMo8eFuYiNtzAsEucnh4ffJMWuOcqragUDfp/dkL0wiDlGmmsp+oXTQekNTkJZXMyIJ/+Pon
HeUGocv/ppyw+lbQNdrQmav+3LZefh7IFeipVVWSbYxzG36SiQOAS/ps3cqQNi7ls2JS+zMNEHEE
3ND7umG0EPDr7MNRwVDgIzEqRzqOTvT192p1ux9LOG5n24rT42Do07FylGVjlLsTQnYEMxYSTSBI
16OYWeh0Sx0N51wbiyfFwdSaCqNl0HlWqLm+H+i3B67UwpNQO9ACKm/L68EGw0rbBhOF82C3ZbZH
Sc5zjkarxPPBcnLpF4lFuHea8yL6/PGRMe1zuEs8WsprPbPFtIEdiUV5yIRR2ruSemN5MivPnHfz
rEX5penA/e51exrK4/tD3+ZU3MmSNm+wszX8wq8nrZld7LpJ1gQ0EhvfKY3lhxbjbK8tavSwiMGm
X2g0O0r54cZy3+54bk6Tpy74EIi8N7oehmjFVGRt0CvCPKV1y82mJ1t019v9zppycskrjct0/X6Z
Jq3uFEqsAQzRb0NawFMq6lekPf61rTZ8eH8xb8MVEiqaU1JCS2q4rQ4xLUHcHyz4EKRNQqtlieZj
xrvCLxVt2rhptNsPJ8cC0aiB5gEHsrqmowThEdOM4Y9jp+fsRWyVy54uQK/upzoxs7NTzUZIpXlx
lz3AewwsPDCD3yTeG7qHnQ/4K5jxZIRwJaauo2FizfkxUUYsTofIkFyJUQzjjrZU9Nf76/QmS3ud
yVN74PoCaIeaLH+uo26M9HREaKwO0BNeYoq0TWF8No2hrA95Xrp14qMQlcdI9Fa5cw7tDAkEBB6G
FgXnKaMBn2IGsF9qPNiO8A6j6JB1KJ7k/hQVmvtYqw392C8FnQb9BVXzXj+hypL+bfF1FtxcOD1B
tkAQQkILMqa/pGlqPaOIBWx/rNMi/6IDLBj20Tg1EUSERU0BekR5/fr+OtyLF5J8iw8JspHn4fUy
tANGsWZjZsFkCv2gzvkL2YLlO3X98RzIATgHMJVDH0jbut5DjTQxxqXPg8GBUtSN5nCCUIbe5xAt
h/cndbuvwUG94cy5zyXq9npSovU87rawDCou4ic0dIp9jiXFh08PUjqX3BhZFt5L5uqw5rHS1o4L
z66f1FyK9YcPel1op/fncucDSe9psitJPdXWIv2FUgydFfciwPU+f200Hb9genaIoukVivLvD3Zn
4ajnANekoiNhjqtoGBatNFCmEJSu3NcpNOwAfsoWFeD2PESHTN4xPCkomq491PpBryy0E5oA2Nz4
QCFzWWjLtF0SqFFmYtKg9FtWK7eL6PLElKU/KqkUi1enIibsFP5rrpg4T+PvU2OOrm8oHgLEGZnl
uPHJ7kxQ3ipUhCHn8yJcPZuMUQhyR4rAeJ2NOClbtmi+eXiQVkcYy7F5stO5Hjai8d4UEU4hc2WO
FG9Xg+rK7IkOKFJQl3X92c3V4WteueKSgtfYyBVuo8SlDAGHESonyaSzWs3cLGqwHEsXmBAjNb8p
MncOxgYn4+NHwxHUvDSWeaOxUyi+3seKBqi3gKsTTFqn+ZORtTvoVluCg7efi1FQi4COK3UMrNVN
4BYRXTfL7ALgQX9FlkAzenoe687bc5NtuYjdrp3Mi0nCqXiQuq4PDQE9SrVibJg7o8tfkaLA8cOK
xm/vL9xtMDAKyuUIlEgz+XViI32d4KSIPhjLqXxU8fnw3chGoaqvt97qdyZEeZY5kYezm9cSlI4K
0Is6wRiMdabs2tyB1Im3wocPJpoS3NKcg5y0WExfR8KklFTBzQHeZt4Bk4Eb8knRlmUjebqZC5sW
GQ+puCuB/mvBlRQ4mTPE3RhU9ICfO5y/6JVV7oae8k28Sb0hkg+iGkIBCej1XEyUSRKQYWOQGQ71
k15TD2BKQawoeXIaIR9vvGDujid7OlQ3qMeu82tVTT283N0xAG7qfa1shMSqcap/D3qcnRQtjOyN
AW/yQiYIVFYq8sgEcX0UNUpOR9ozxsASs3lIInhRS/I6jdqJJ+gnLdQvSwFn/v2Qvz8oO0snFOXg
16tKfxHhgMXm26nqq+csuxLyqN/WgIDiGN6607WfxmJLGuJGsoGMRoVzIN+gdCjIBK6HBSSbtpLN
HTSRenQHTd0vQ1/7baFnj2GnKChh18N35BySCC5tY361hWn+nkLrx/vTv3k58jt4Nf6/Cj9lM3ki
/FF8zFP04CvPnoKoNO29Ayq6+KKAiY92XaiV0F/HUvkSxzOvj/cHvhddsqvmgYumSLi259CmnvKQ
7k1B3w8zyEv7b/yJTw1sAr+rog3lx5tzjVlK6TNqTpyfPNyuZ0nN3R77JJmDmDL8px4kwUMYK/Zr
GFq/35/WnZF4ixrkKZY8d9ai1GPYgXFf+jmY6NOfwU5NJ63X8mAadPvw/lC3pw4joZ3K3eMAIl7b
rS9pP+fYhM6BZ07WiwM7/6+sEVsyT3cmJGXHmM4bBW0dILGmA+QoUzWAHpN+LuvceSwKJfysD22x
kR/cDoU9LkNxwcH2v7Fb5eGZG2WrToGbOuMhDZtxj4tj68dJNXx47RiKrjintrzA1684ytOaM+kW
ePhBDN/wlR1eSPWSjYTudnNxmfKNqM3Qz6Xgfh12NVIIicgiCPKLmHc6uOQfUWJM/jAYylHrE/uh
xutr4zK6t4oOpxk3EdB52DbXg9qqcCHqF3OQRJ2GuHyNkTyr7itVtPz4aAQCsYPhQOdT2p2siz9R
NjetBuk7SJIue8i7CoKz2X3Uv4JQkHU6Ov60SOjjrlZR67GVIm+dAzNzv89zFB+Eh1CAAjJk//H5
wDHmlKABiQidXNo/DkMMzBwnno05yCYkEiIPm3qjGz/clOMuVRGQBptBjs/j4nqUBcbQZHvo7yBA
+63q6qCj8+mXs/ivVvQtUf7bY5bB2LpSspxprbuqTa5Vbji3S+D17uzuJmdxvpsh5ZLPeJ+6Z49k
T9+o79wdkqtU5ipvbOPr+RWV3drlMC7B5DodUEEbBwKBeGEgPL0962k5b1wltxGP3j5vasA8XKmo
Fl8PGCLTMM9isAI3LJsAZ1XziH4mINPGmzckfe8OhV0R3WKdHtf6Ihlb+DbuMlsw0Y35xMvlP4Dj
04ET6qMGP7zG2FUGaHP8q2QT43pSbTWHoSsMIKqOkhyTsjeDDgmEjeznznwkfEDWCbiF8Ym5HiWZ
y0HrzcrlgQvKbSga5S+zgAwFscF6eX9z3YYFi8brD8iJS9fMXT00s7xvraJc3AClnwl55wIQfG4Y
0UEDJQgTwVN+vD/g7f2IrqoEf0iFL1rOqzpLY6BzB1jDDhYldZ6iBQxDt5jjRrTfGwVSvexII5TG
97peQatRwPBWvRMYnVtyymLU9UvNUML98GQolsqgk2tHX/V6mKTBWRb/UjeYcySHlB5z5IJe9MZO
ujMZedCSlzlUjEBHXI+Sll4HYyELAy2BrJwVwjv0pHAbQXdvFFJIWn8U0Bln9WGqUoslBtrl6TfH
v61icT8hF5JtbNX7oxDciCu6XBurDSTSuNGwjYSsHM/dk5NXHp4uerjx+e9sIJlCgB+RfGW+zfWK
RVPaOWjRuIFaUbLRVKE91UkOmWXK9I1lu+VP4nUkr0HKDkhvwvC5Hssu01qJsBcL0OJaovYSzzHA
KQcICShuoEY/c+efUC98FS7UkFZ71mU3mFhXoSKDcta3GDSzMv+c3e8oCyCAhCyQoPtafI+Vl1Ck
Dw4SYHthTL8a5ff70Xu79wE2yEOTCgLP1/Ut1ONz2ueCuKpi9H+NvE7OY61HO6M2tV0aDlvotttv
z3jE1ls1je2/WimeqcowpynjGe4ExK2s9nSmtkA9Mk6vWgGUSGRhkLqClB5ev1chb3ZKWy5h0Lf1
EJCR0XFIpsLxxWJ4n5eozs5G14gLAOjyhVfWuOEVcmdVGZnNSulValSvItyDQmDrXRGd6S7EwRwN
ENOA2u/J1xKupLQJ3v+KN04znHP8ham3lGClmLIKdrVNdCdU2uicufE8/ae50M8uUYkT3c4CWN+f
MolYeFi4aZT9nE/5b8sqJLAlNvMtR8Q7k0eXWNaBeT1y968mn/SpoqEoF59hv6j7wRz1M17taC9B
/QH3vmVtJiNm9a05Euk00n+n8bxG3DUOoOF0iJug5QA+dBriy9M06o+eSMVD1hrpg2sv48/3F/x2
jlLEB+FInVqmRVn4esMDKnfSzva6AMZJw7ZPlCr2yaoSJwBGORf7rFrarcY1J/HNXHmDSS8jYhtl
lbWDexgj62LQRQ2itsdCOOk6pAibBoD9QQcka1yGoVp+oHQgnF0x4lHwunhdbx9sJ48+dQN1a9+F
b5jty9jT1IzzKA6zghMImAvFK7yodlnSj/FOg6pl/UBnNqz8PiLhedb0wWh8u0d7KkCx1cy+NHNe
Ka+lQuuCXvZkvfEtK1C4EFmb/WglffVPPvWRQzMgxtg7qOq+qPZxWGTNt1mH1wkrRqEe6+Qofh3U
0Y17aERu2R6tRS1/KGPnNq9WEmeIgDgROnO26FX3ZE+uFyM6lqIMiK5RchRQJqzHLByGlJ/pmBEI
cc/p/BmpPND3hvYC3Bx4fIJOy9ckG/seYHrVwpIa0lzLduB7luqkJ5Af/qeY2qg8aPWytP5SK/Xw
Uzd5KWZ+GOWeeqjbMNNe0tFzp+dY8I74DYUvWyI6f/OU/TcaYRNf9BZVscdo6WGn5BpqlTs9sduX
JUFH6GeapbF2yoqliJH/EsCTqOTYmfoYq5VLxxQZsXRi7CxzYGBNWAwZRydznDroB2eKv6FaGSFM
6ZF22LsMGkzjL4LkyQd7p42fPC/X2QrelIndNCQRyudUc/WTl9aO88C00ZswOjWpP4dLl+nfgSGW
7UsvECs5Tuh01Q95Oob/CqVbipeSSvq/dpZDlUySuome6lpzw3pnlOEEn7rNM3WX95WV71oKVVBx
+qoV/pBAij4gVDlAQqw6w9wrVauqP1qS3O47cJJI+zZTW06+dojNDIFhzS26ZWOUwzftK2H4cYr8
5SEBGyo+D3k2/FoMqCdP3GGDh159G0X7VM09xAzDMS0P0KPCZo9aIWDbFp/I5ASxop8e56Ki8Uml
ea6PfGpiDMpsPj0YS9XY+yab7PicOWk2HlXW3oHdiezmL1rZXvSvmLQ+3Wuj5YmD1uZNtoPBV1Sf
RJvE1X5xR1E8iNppswssav1/0Jnt7LnR4eIFVTcJKKttDPOyjwG3PotY4DoTY0zc7apQ0b4OJhqT
lyTNue3zUR+sZ53PThuwg9Nwgb1qP9l2BMtQQNpoLxG9T+24ePbgfJ1NUcc/Eui++afEA+QC584Q
3auAu/2c0AbrvhcsVHeqHORGz/GQmg26g7mt/Szdxv2VDfCW9nYxWNWzogKTOMY0RuZT1sCOx4TV
DXXVxy+nGA+Gye2pBT1EEuNH0zdx8n20lFn7ZIV1McMubGBJ7Gr0xhLFd0L4rXBPpqk54vxAS5yy
lAjPk9Pk025J0jp7qpRRvCTUqELDD40ifaozrb1MYzXAbyvgZJ2cpjMgGrqTNr7Syg+naue1uYdG
qNktHHn73qnj6CsPsCiB85VktbdHL9hpjy1smraSDBWFWStRFh4NUGbq85xzOmOKWvRhMFMbh2Wb
uckpzT3rJ4n2ABE2zEbDx2xbt3dJpeCSSmC63n6iXglxW9GpPSuc8zPbMcMVJHe8Ci9hZzYnX4Pn
BAHQRd1y34nRCVxoWd7jqGJNbsSE+WMWw1T5S6C+4QaKAfvm1Zqz9Lcem0n6mmVD2Dy22jT8I4rK
hSdXdoPnj2qtujvFjQZzv1jRjNAml75yTqZ0aZ9VlG6NIBZ826/WgLDlSUmlHl+pRSJ+iSaLyhwc
j2baN8UCNxKB0s4MkB4KDaB2Tlk8qVyYsz/bowU52+gSNBfjqht3Yx3Vy97pJ9f8FC/J+A8YyuFl
GLtWfR4KN3MPQIecwS8TZAb/e/9KvZPDII8nS8sELaChNfhQpIQ5LihG4MWpekAHbtori1k+IQMT
o7UymafIpb+rRkPzNJiiP4ED2epPviGhr7MJfIik4RGHC7WgdSYPiq4RVWwaATKQcAWmJcqKA/lM
8b9xHOCTzXxO+1H0LcTaseAF9d3QhFP/1Apl/sxhVIp9mSy9gzbp0kABhkGawb4UulOmEM7dLjcc
jACVsj+7bovs5w4kTPtbz9ir41S6/TFs20E5gKSZIF7aXM1HIsD7OQuj4VJ3UsBc/tS3XbWrezFH
KNdmkvmOmEZXN74+mTA7fTsaHGjPWrh8MmnNb3m83qQ/eIRRA+F4oUCLQ8MqxVMyR8dfuEzOZaVm
xk7h+m8QT9VjLBa7GiZob0+5upHk3jwdGBQROcC2Og9h2jPXOVcEvG6ZzTk5t5E2HFDIng8VYqWn
98Pw7iig5lx0DUGMrhHSop7LZXGM5Ozk8Xhx0arbZ1ZrbczlJmkFjcFrUfYGgFrxVLiey4jCLVXI
yiSR0y0yAJGGUAP1/GKlSnsmafUCYj3ZGPV2bnJUCQhEEoqm6+qVMHjUJbypNQMBA7nywaFQrIBo
sWX8cm920DYoc9OipAMi//0f1drMoGQUKpC4AYL0w4H7tE++DjDdjJ1ew6cOeiPvhsdBGMqWP8pt
ZOK0Sb+Qzh3dayCr10NbonBkNNpBtCT/9MV4aZrhby9z/ovjcEsE8P5YsiyDNpl908IW5WzVPc3n
oNFqpfLjMGxPyaJ6flob88GgUv360dhkcqZ0jaI+hs/GqgjkQZ61dLTKgrHoalQHOI9w8BHHjVHu
hInkVGiycIbN3Fpla2wSR1oxeEFlozdyGELkAv1SB1i2Q8VZrXdziyrHo6WGS75HGnjhTs+x9kQK
q1IeRZLo8UObWJG5j/PYSnQ/82CgHqxFTMM+dJpyfjRtkYQ+1b/BDSxqP72908NiiQMlb93kZ8fW
tFH/p6k6zONY7Gh7tsuObMVof2hponQ/vESaV9a0iHtIxEOEWnOVoW0wVLaTQQ1v0Ovuefglz/PQ
idJXUbhQd0CuCoRpvVyZz6iVDskun4RSP1hhki4Htc7Dl9pW8gHNfCyRP1rDA+8lgSKABQDAgFy6
js00jk2owKoXDDmSJTt05im0om+gbcARbr8f41B7kOVCwKlrNE80aXovsCUINLtNA6+z8sfcVKqt
MOHXXt2UcjaAASh7kgcZa9VSgycABATPC9qimR7yGO0BE+2j/fvBeFPFk6NgXivruBTY1i9egd4f
b35iEURS+SLiwjqYSdh9qQwv/vDpKPMOdMEoFb8BSa8/D/rQeteEyEbXRpn/0LFCmI5OEnf94f0p
yc98vXCIh6L9R8sMVAMb7Xqc2Rx7vRqV9LzQpcl3pO9KuSdtrGdwNuYy+w1cN4TlHaVHuzQrug0/
zNtjC14PwUGGRXDQJrwe37Bgd5YNJT8PLNFuVLpyD8fkwTX6H24+bN2ntx8QUjAVEqisFpWSdXk8
r4e27MsmDFD9+EtTc6SvYAn5C86KH765yQQNUhLa7gAC10U/bDDRkxYuWX6eUGorin8txB82Sr23
e4v2N5gMG5ycpIiv7hfHrhKUZhSFoh4S8sswkUCL4cP0Nn7/WzUZdxKbQtrqpOhTxxVOPkfnqJzy
v4ETVOfJyj8sLsgooF1ICWzACuzi60BIwVnwYHeis5rl1KmRkPKCuLXFRwvxdMkkBJW6r4TWrIeJ
5qZvs7mIzwpyLV8s5OACfHKnszsk+odPCxpyErZDSvUGjFjNqMv7pWzd+Jwj0bJTabEfW69Ln10X
vbP3d/Fb4F5vYxfkGtg1NjLEqDcc0R9JTmO0SRhrsGLHtDKHfe+Z9eA3Zc2Ri+AwxW3gyk3+Fy6M
qWb7mpZmpMh5B3HQiufaeV0sN84v6NBO+SNmlol2tJcSQbxSUSs9wEVgiDeq0ndil5/LbpQkb943
q7QMoHHVdbWWnnuTGuKDRl3aeOiXhmfn+2tzO5DMUgA4oCJMbvBGM/hjaWxc35smi/Jz47YVb4Qi
+4wq4Ec94lxPLj8dN54hNF7W74EsM72UFDo/97kaPVeTYqBF3w7qHpkPw/bnJhQbJ/e9eYFLQYsZ
nCzNktXmN0u3QhIkhrTbL0qx66MhQUUpNT9+yKDY84YzJohBu682ZpMmeoexRnm2qM+fqf4F0ArE
xjVwezDTF4G+IlNKXeWKvd4rjScc5AP76oxHUTvtGndKWz/r9f6LCn622Vg6+aC53i1S6YIzhtTV
ob2lX4+GNOHcJx3cYLeazecaNsJCpbxXiiOq3ViqaaCp879jTDGQMYnRlecJizbMxlF05wPKBxfi
BuipSkjT9a9ArEw6uFOwd1o78q0lVy6jayjfPxz+3ESgA8BLySxarvwf4T9ViShCxEEDEWXaE6ST
zjfmsNj4fnK3/rmisteo0/GAG8RTh7LJ9SihW6tFOMIgFzGFgJMHr2p+iNBszXw3aZfxIXadsvYr
C8/IjY+5Ch0aWkD9kUl5UxXhibB6vdY9kgSW048X7C9V37GoynYjftRq0WydsnJL/THLt6G40SVZ
GX4+UKbrWdoNpTC7T6ZLKOrJ2odz/SXN/6fnrtX7ZZ1Or04fTe3OSzqXyjNgA05XYW4s9Ruk4/ZX
ELsQtIlhb/Ur1BAVlWKIpwvYuizh/YCaa23H3pOlF9YlibRf1NinwUd5J3lNMxHEqvvdjsw48zO3
PXp6Ye7qyOzqE6ExbCHQV3vrbY1IKMkV+DvguVUk9HMa4eyKGGURYvhz5lGKrKDImQvS9/Oi+4nV
fNdFCPXfVHK8ofIijuaNrXXvR5B7vaGLyCt14/pDJZZTeYPSTReCh8qj7XYl9lYCwEK62DvXo+8g
IvW/hnLwL4rU6N69v+lWWe3bIhCRGBtIFAvvkevxS3pFQkUz8JL0dWAO+fSM41+IkmptUqjfymnk
QbEOCNKatxYvJ+ga9F/UqC85aTpfGkQxA1WEdb6j+JrYvjlHzy6dT7DBVXtB5yp0Nm7Xtx75anCq
Gw7JO7esPAaup8pTNabNVM4XTp/iiOmXtVtsd6Z1pNSfFVx+6PBYlbsTwkQcLkJg65untkp2xFoY
/5PKFNXFWMb2FOWITemN/VdZLRVdHaTW3v8ocl+sfykoTu4ZnXITVafrX+oqY6vjCzZfkMfNjz05
k99hrrZxSNwJPU50eR6xP8Hfr8oiBk0KfCaS+TJXZfys6HpzFGWEsiSmO4d+zOZDV1ni69Bnzd+5
k/Qv709ynQnK0POkGD4XNczJG7Bl4Rizh/AR40f9dFpGNzroKDf7EslzaHAu/2ZEXvY94kjduRZM
CjdS0EHME/OYTMhtO7Nj+OgoA7jI2ungNu0WlUgG//o7QAUEOsmzD8vN1YHd0kVqwnmZL1pmL5ht
zss3XOXC3o8NJBxPiIe1r3mubXhHanLP3wxL/gfgg5cScK/rz9+Ijm7GMM+XESuEndWjdzjE4/SJ
34nUo+buu7oqD3i708RxWnqJtTp8F7U1nQdSPj8unS1U3Z19S/4hE0f62zQaVkdlO2bKHCbxglkg
UpO+Og4CIW2l15D2w67mJBpaSejwSeEXJfvxfqDc+wrgFAyU4wkS1Mevl0NVjb7Rkd6+tKo2/Dsb
/bRzjH7ctcJz/Dr34qc8z7z/n49AiQQQChglSdO7HlURS26kbIKL6/TqZXbpAe/6VqA6nJW6mvia
xe2BuGKixkeOzfiHAjG4DLJRS6w9NTWcb1BSdH9W8bhFVb1zZnu8DGVOaPGYXvOoEfIPnRhbpEuE
RuWMSwHMUfpwDm6EC93myZi6duPwvHciyboLhX1wTyTZ16thhKVa4jk3X5bWNR6VKbe/Lki5biDc
3hZ1Hfk40MjDGaclyhHXw3QJcyvxzL5UaAWG+5AH6EG+t9DbHStZlHOE/qUUtfmfLWL7P8XpKzo5
idIY/tDr2hal4+5OBKONWAliUWRnqwNgsswBPGSzXBojtacDWuy26dcjqIxdW07ZUc34wm7iZf94
ZpF2x6LX1V+jMxVPdt9ENHnNLPp7TJxmC7Z7L7Wi/CDR1ugj0FRabYrOGw0ljLvlEo6G+bPqcQny
uUuWw4Bi7bS3tLm4UIzFhrKI+78zsz4tg6IFiRc5wu95Gr4slq36VrM4fkttb6OWuqbEc7hLnq7E
XRq8NMlvrr9ko065h0y8etEBzvTn3guVbwM1Xjy8hQkKYsny7LnkHNX8BNPJbxbMoN9VrlhPAsvI
z003j9/zrvGmA6rQKf992+W/sSs1Hx0FDp5f5H3Yb+Rit0F+/Zvlv//zAeINtt0A6Lvoc5sf6J/T
d+lzL3j/OLt9BTAKrEdSTtlVWnd5aAKYJda26sUYwzK9QLh0x4Nb1kb+SV1qI929P9ybVNvVnuJy
ByZPXQzpKBx1VzEcc4ygrkIMK4sDIAcAHzrVlOGGs7W42bHraAt37fhZQRWFZEgb23LfqMr4DZO9
tEKvegq3KvpyyNVPAp3NZSK5Fpwqq+BAxnxJQwxPLnNbjCgclGV+GEWPw11bKPGj4uDdtGuMMlPp
SORJ/10z4/qvjXW5+Q5SNYrl50JBk4J6/PXXbgBRUa9o1UtVJ460OITc7kdGccxia8rQ8FaGi2Jh
5dChGbPLdEeqm0/uwYm78BGPvRRnrjn/Mc1JvY/hp2xkZzfByM/TJbWYo4cj8e0A+CMY6eX3GAh2
6gXxUq3wDWwxUCMYemOLjXJzt8uBLLa4REAiK7iKD1dVsgU+Eusw5jmJRvFPNE0vCOb+K6xqb+fp
0Va3lE7WoAUe3khA8AKX6moSObBKKOwwnyJnXLQL0BKE47pe6X9YVRNG+3kIhbILpx4fSIw/cDXo
UiTrFyw0UJRr0IvYbwSC/NCraIRJQkVHmslJcZLrQJiNuCw0Z1Yvjdl54hMWFKVzxqpxesbOMfKO
Be++dN/b5hQebMOowa2UOIySCvae4TtGaL68/4vufHoyYtmJVcH7UmK+/kFR1et4UQoslYxOPIae
2n9Jrdnbep3LXbaeN91XuiUezXSeRdfDaH3bI+5o6hdahfZvuyvV5hiXChLwZRZZxQ6xHZFQ5Mb1
cy94lYe7xWj7Xwj2zx5QijnWDT8tdZwHkrbsvC3DvTf5g6vfZ3OD0P6Qf4c8uxavcPA1JgsYsqcU
qTXrUI/arHzW0yIJzT1q1CiCA66c5s8l/8xUfI/+ZnKkT+q0jxW43eygOsosDggr09cAi6g2DwIL
awFsD9ThvqiLfPyZYE47HnVrVJRveegO4l8XnYD2yQsTB4RBiopv9Q/kVo97EliCZbX7qFPpudJi
Go0SBH6LEpc9L9n0N7JfRvQsGk6sS9llxRaZ4fYo58aXLWZ5XpGUrP3Xk9qedMwukifsN3TnOBix
+huHDuN/05KOzg5QltB8s7WQK1ZNwE2vczpHqKAaUVrs9U6Li2+hCVJw46iSgXL9objmXdn/c8AS
Q5G6DiQI3iEiO3n81Djx+AlEWferDgV7WbOV0fsUO5MK2MXx4vrh/Y1yc3RR34JBTbJhaCRB68q8
OlNbggIRP/Vx2ogHAQ7LPUlEXHWwTZE/qaPXPSWWiBC6j7Vuq6Jws0+RYJXMKUnigwywlozJx4pT
1bbjJ5F7I/rpIFW/60611fi8XV4pR8WBCfsW9z1zdVY6FdfMZKnlUwkZwd0ZPepQX9Rsasd/Zjcu
/wNOYPwFJgeS/vvLe3NDckWj4khjiNOBMoSc/x9XUN7YtV4lSfVUT3BbMENXThWqfifTqj4oykor
TWYDOmm/NJeiZ309lAewB7mkvnqahT0/4Au0nGJ1jDeO+tsPhuob7RWGoeCFwMv1KAqcsAoMWoWp
YG4h5Tw5+8po6o3c9+Z5BnlBzoGSOdvips7UDUvoZdiLPPWmV50Ud+pPyKEivI5h+EHXFNLu97/T
TTrFgFzdFHOQUeBFsLovaB1WfW704olcX8cMiFcqABMDZvhxthI7/EQimlRfIyWrp0Nnc/H+ar0m
buaNVPM2XmiOA+3nnWQ5NJhWj8Rh8QzhTU79RGW3elCFPofHxXCxqekdTdlyBr6zzBrEMfpltsUb
fa2eY+nlSJk2Fk8KIXUom6J5KN3Ze0AvS0+lXEWnbYTPnfnBfYaaIT3QpHzTdfikWWXOdWuJJ0hS
9qkuUnzs6KW1r5ajTP+9/03vhCr5CLUNlbYZjcfVWDRC1WRWVYEhOTBlICIRTgWqjg/7RvDcW0b4
NrTNaJlTPVrl4im23+hQ6eLJqhN1ZzhxdaE0JZ71HgjskI3TB8mtbzaEVHO40N+2+1qtUG0HRO6Q
M3uqRh7sGvAo7F+L5Wy7pJrvL+LdD2bxJpcHI0n0KsNxoB5gASvE0xh6drFbZtWo943lRTTsO2d8
fX80iuYEwNVFKNUX2X/sfwKTVPI6QPQQZ4xSJPYTWPjEibydMLTqE9yK4mL28NdQNcxfXFu5KOr4
V4q88aFYvPKIYoUJu0gyG5ZseJ56L6sBhpfD3+Yi7H/HucQ7KXN2cZRrQdzniNgZYgQCr2F7buhJ
5gMP1HBQy+OTAFI2+F3pJS+xNl9EZzjPXo9ubGsqil+VqfvogON6oqQ9PYJpdD9hLN8cyHaHz0s+
XIa6i1vgt/n8NGe9OKixDUIJ+Eh1+T/Kzms3bmRbw09EgDnckp3ULckKlmT7hnBkDsUqxqffH32A
g1FLUMOYwXgwA6jEYnHVCn9Y5vQlmw2c16xc9lvoFECX+n7Djxp2Zq99Rb/41o3r6dBixxCNWYyB
eyY8zObA6nY3bWwYMBDAcj/UltOdRsgap2KKdRwTuplIocfhPPuf6tgvt/xW042PAdauxSu47dMr
6RZT8oJTefoYa+X0A+HpuNi0c1BgPep7SYTxgXRvPY3c/MGLs8U9tu7CZgV5OgRPTjeQxXfGzOuh
NLE/jzCFB/yiSrM9BBiy/8AFGX+ZDjH+CUqGiIvdXLm0qMO0MkveCF4KZcZ+27W4Yb5oLMExA0Nf
Pzez8H769piDBpqGAuk7VQ1jBx2Rq3n+7OoYRR4aQNnxS+JXmXSjHqf02on03lDjwfGK9s8A/Fxs
fRxIcXYfSMz3ylhSGekZNNndgoUXuZtKXCpiPq1uG2u2y4GaJUQeNaZi2VreNJ20WVXfzb5rzVDH
GfFxWDo32aXGaE6R8lSfRaOaJ3Oj57rfRE5Xg8UP0JNCfEkfJebFLWjtgyplWp+mAL7pwVEZiHIq
hKr+PJa5giFRoLc8hnFJJ/y+t10ShLy19WuEiR1jX9aIOg5hm7emGcW+lsgXhQet9tmCLvBH2Z3l
PNWEI1lFNhM3jHsaXSLaDNh02DspGIhwQJI9CWfLhxVD1u/hOTTmQ701xgIzRzX2/lfTrjxxDUsW
M5+udVv4DqtP9nZwRPDQ1mK1zO4YHoeajDNcXYJkxAFkLNr+yVblvMA8kXP2IKDhfBuGlJxDiGzO
N+BQpBt6jdNW97H0Kr0JM6zAMF1LO5pp9pxTADg51KUuzIs+N6PeSMyUilCW5TerTWuB00A3WD3+
PEwUIrxA+0dYiL59ROOqfB6nEjXHoeSh71qcoq0ypPo0FcvEffvZktWcfUqQ0I6PiYxxv3Fk62HU
4uEVo47KqXp5s9gNHVGpvGLBassdx900wiq7jfM47Z80v9H/kKZjcpUCJo35gJKi3iLcPxcbnNuG
7n6y5k49AvFpURMrLQwxb0SQCRhEcWwPYUU1s6BZmYNZXTCOaSJX+G7H5LjvAxmHuW4OxZW/YMi0
8YdSc1s6iotF+1lVrnYq5iz376GsQuTY4lddehsSsqH5ZWvFGDyluWpTnEnc1o00pc86rXQkczbV
5I2nekqSaj8Xjj/+io2qKW+1nEWfAPAmYjeORvlo2rHPBZ8JkTMiztM8f046mVc7O7eHIRSGQqAy
bmT9ks6J6EIHMGL/yTSXGTTrDI3tZFhBDfmDXFvbUCE4czgWve3du7MFk08Gg+2FuqdssZ15byoM
gOXkR7vwqh75xArXJW6tgsTbKZtkW7r2sOxnASj8Ok6UGcBOtkyBk6BjjjdzZgqcx51Kp0XfZpMT
rjS/GGrf2smAKaibdw6o/yTK4ipZjlDS4Lnp+txWV3TcpyzqF1oPoZuX3fOKLrBCV0utcq+Vut3f
gYjEU9Hk+w5g/ASyuq5rz9IeVuei7p5fRGpfMFYj5fWMeEq3NQfcPXhtaS0beinK3PCqATItXbG8
OEnrQlzMMaDDmdCj9R150p6dyBvNauQbiGPTiQAHSmdTVcbcbTj0Y7/1xhyqTTtP2KhBTGyzOzyU
cVpseiB4IdQdf9wLuzRl2FGEqrBWeG7dzQauWqExxYkW1kIS6yQ/rDnMKgPBD/zLqU68u6k8LF1F
B3gM2uo5mUhl+agEh7Vou+65z/Og2jR6LRxomYH8JiA+fkl8L9a3nnKMZlcUsEROaB7KIUwTk5if
TYEmNr7WptU+nfFcC6mBJPIATV0qHM0HFwEYx04HPm4YZMcZeWg9VGjbftVFZ6Ph7JSOOuhymuzN
SJjUH5q4ZV5RTA0M9qxkcBPio2bCOKmyctlOs9s594Wv5vxKFr2aYHoMmjUxW501YUY2rp54YUFh
KrBA6m1502oBNl4ErViEfpv6audYjXXddIjdLmE+w82D7VX3wz6b4kXbybaylx9G7hftzp1i7+vQ
OI3cgP+m2WuiiTKFQtlxDXYcE7z96ObYrxpCrxve2+JmoYQB87DUS13tHH7Dx8U1Gvm1XQwFOFxr
Cip4QkfZ7PSyyV5WQ0eoXGpZ6rsEJ7O1S1f01YYppUz22mAUADdGTMi3ObuwfkGIBoXa1HZBlGOD
TgN6UNPXDqTMqlXtrN69DbhyWIpjYD5Cjeir+8HOY6g5zWotHGE322v4aQF1vm6czvqyjI4N70N4
822FXy5i4WhvDM8w/yaJLMZQ9F+UO6d2uCT4YkJmD7w6zIwJdEfnO6ncIpRZlHsT9+IM9VrhFiHj
xx4Rm1Ii0jbXOkY/ktFqFsU9/o036LT2UB592fkbxOmC+dax2uDJs7HiOsStYcrHiQ4miPzWibtD
52VdFbUN1sPIJ5b+cJ+kY17uCs1ftBOXCQ5XZmEamwD8fblzaZL8pI2UpxvJZjPOdnojPmApIBpY
jl7tfaX8I0WwlAcvycVUtr8xR1yYoXdlhK1FNkLbTqCUof26VpPcgGKoBpyRx9w79M6ol1EzJba5
y3OdVHAKhmHZLmQq63SZmVbkV60DQXiy7GVvI2ZQfjItFJBozyeDvApkNxvHAD58HI61McRIEk8B
U4VZFHKX6k7tQqks2mFfqoX0ReRm8jz5HIsjp993Qwiic7PNPaucT3kiB/iORrXYeI82afEQW1Z2
g3Wp0UZuPOSEDYiR5QkJ/75hc0aBpmy3zt249ax0Y1YQQuEVevXdiLZztcvsxaz2tkEStkv6AH33
VpDdbkt8pLVHKF2Wv7GlTDXcSH19INFrDCwVl2g003L+ngQyD7IQc+lkxk+naESUlwL7NMzcGrHT
upaRaucvOcZjSiToeBmxpj3bS5z8SHJlmo9aKroXA9oatpK6M0/yAM8dSqODlM58zDBk+dJpNriv
uKdbFwYSs70dSXg7fwoqu+Gn13X3oFBVCK6SYBXqI8GT7RaNebfetXGS4jBtOWXAxdX2zw59P/QB
Yje/ijF1zbYdO1Lsp5KTHw76iNRYWTvVT2PUa2eDqMdkHxrgl086CZgXcnSdadMvhl/j3ZZb2o02
6VW2s0Sjjo2Vl/Gu1PENi6YKMetN22qg8UpMKCwcavEmjRJHnzBvJRwHR9OQeBlCre3rK5dzr8LF
6KaZTLWo7jRzxpnPDkh/b0ZIf9ampNqbsV0eE4d/NpMbDVIxYpllGnjHhE69HWpaaT7C2UGGALna
VYZmJvqc2mXGV9FuO8xIJaqR3p431aPG3ojBODUVjjQnhYIAYsq+lVZYGoqVV+stGUemRheWfZ9E
dUSTq22uSDigA+Z2HM+hEavxd7GY3rg3FjtNdvEqxxy6k3K7XSGqzNqOODyk93wL+bDHaIQBUFEI
2qtM85bmGhbphL8U83pupswZqwKgqxrurcwo8h+xQA1xY0jkYqeoaoW4a5JCfJvT3DYIPFncCgKB
pfxTA7A9CWmiahCpqSXzeDfaci0OYQzpKff4PGS3hR70jJ9HZqPH2aTo2tMLCeJPAQmVtYNHHCR4
p6YLsmJAx/BEnjLYZU8pOJJ8q8+anh5UUwkXFAfKSNbGgZiY3gzw0MUmrxTMXTefSFT5zxXM2a4u
seAdmnI4kTP62RF/4/x5FetgcotTt/1oF2Ksb9x8FNMWHraWfkHbWNgzswHNDX7nTNLUjZWljp5s
xh6mATVIlTgUenmiwYIEQYFPJBEhkH5ouNlQ/AQZuIj7j2v0s44xdQU6hkjPA7nz0AY+R+/qNL8K
kBK4nHi5n0cQppE9MEysVCPT4wtL4QsY4Zj1+OgZSN5sP17+rKuzLr+m+kx9YWPioXDWkJj8cZjx
Wm2Oqmq0SJm4Ypv6nFyAUZw1jNdVGBTg6wZid5VSXH+L//Rt4ScmRSCX5ljORvuVxLyuI3KugdsB
JtlcdkY055n79eNne7u1gLhW+UY6SaC9z9vU06zN9EbqjrOR/867uX0wqmra6qsQT7x4+R59tjFS
0vUfP1747abShncdWtTMHiA8nW3qqFtJyVyzO2ZWMF/1YtFuhWrMC+Oys94Om7qiMy0H9gJdeGiL
rze11abFq/FrPOp+ra5SH22UXhnjDivJMZptK9//61MxloZsAMQH+MQbMmhfqrimQVgfpY7CgaMG
RIthxF94qrcvzeaYoJgCA4gnO9fHoufm+4BuBcWmivHidECeRYSFqdl4mGwO+iFb5q676nq9uzCA
/0s0+E+3jB1lWAChdrV8Q73OXH+3/xzTFpP2Hg+27ohvrZkAT+h+UCwmO5sKn9kR0rjZJpZi5dd3
NcWDWwRze8hxPXaP+dIq3LsT3zBD1LDGlILNgoPGnG7xgYxwU+8Cd+7LGzzckzkJsdAYUvA5mm/f
Glk7/1nUbP+kazg0aCj4+RAmSTzlV51VOl6kOxpc+kw4nQSJaBWUtjidx/t4Er197TABfFJUt+gb
tFVMYmE6agrrKW/GSNP9OMG0MwbCMMZMrU9zXAbxDZc09zigduop6Ywz/qEefbRDn1OlYAVbmzSx
sd7pPk8y84LbIPYQq84AFH3VVJf9sazJS3831qKWZ0ujYjgg3dcK9FKc1sKUPB0e28rq6uOkzdLd
VEkb2KexmfR4YwlsXq900L0q9OUshmvUIKynKQ7Yt6aiSNgAD7YQk9DKgmSndZ0v4KVrecR1dPhi
S6v9ZQodXFuXd/izFnKe51OKVbQf5vQZrGNNA9s8fPwBvHM0AWczQ6EnjcreOR2A5CdIjFhA+C8D
TFJJkiNXKuNJLEq/Woa4uRMdKlYhqgPxv/WNOZmMU5grgLFbcWjnfePCawjf/dwdYRblPnvWzd9N
ukxMV8dg5lb6tx783/UY9CPHxDSTEHYGRVE+XQk3FvIoRFMzWRg1pwNqXLl0sYRwHzHL7dW/DWvW
NfF2ApPPJcizniuKJcjV2RO9hSM1shal6Ahjkg5hrrCWevPxm3wbOlkKGAOzPSbXaKu+/tBpi88k
6vgTlQ73wypJwqx2ntKXpg249CUg9wsv8J0VAwayDkdnZeqdY3sqHEaWBbmDY6qjBRkJWiV25KRd
bW3jxJbwLszGuWTDdDZtWHd0hbNAsYaHp/vngw1yOddMpTccc1+zA2pNPd7qSuFiWeBzcIGU9vYJ
gZpwGXFckOlDCvX1njp16sOkm0asus2SaTAu3hni03vsCMa7vsgvZS7vrAd5ZWVJ2OAyQW29Xi8u
pmWJaaIdB9sUSZhVjqGFvS7FFC5pNaDbIav4kmTo2x11uf8MYFoGuCSE9V8vipCLZvj+oB9Hx21u
y6ku97WbpN87ovSFT/C9pYA3gydgT4H7nu2nKU1lz/piHmlOZN8aTU4V1WAxHDun7i8kLG/XAicB
YxomsWEQWM/WSoUx9NBkreNijf0VaY1xSgfX3o5e968OHCuIiDPCA3FIHHCsr3fQFmDkzSx1caYr
Y5hb/Xxdd2bxsJgq3VZTqi5kLW+PCWKeRDJkRuD7IIj5ej3aXxmzFc09jomfh1qK11lVmDtmAQ9I
ickLMewcEMMnt+YO0NKYXHJQ/v7//6QQdDVSQ0Ml7JgPXYlLOIJAZVTCKtEe4qGMge1lMQB5Ny3Q
JpiMJGXmZdsNLSrdnfrndNKbaQf93vvxccRbt/V1akNZvuKGYQqvNg1nBxcWdGH0NcZPk8qGE47A
9s7UvOQC0ADo9dt1UEZAl4T5JmLw57AJTK4kd5VKObUpAnMNOCr34BYMWR572uPUVZ1yh/p7rRZf
7ecY3buNxO1gRmjCFe33kW7Msi3atvc2+FdZ+r1SPhOotPbHz81S+uZT4RelteFsMfej5Jic3eiW
Pko7iERoERIebntq+zpGVXrKavFNMUZqb0orjZk7oTTU0LRT/l2WLHmwjbPJFk8uYkDXCPMQO8yg
0vRTYSflfA10q7GZTGn5eCoC8DtA38bm2KCmh6QPib8WBVPjP1XeyPRPMSnYzC2KSpvC9Ec7BFWe
uRHyWAmgvN6ck303Wc4vSQvVPyBeWiFfVy9jczCSDgeQzi+1ZZNadBp+lXjC27+KZFj6qyG1iniD
NpFlHysGuulu6VNiuN7n1fIbrKhwP2EigbpragJP3FnIWYkfskyrbN/rFYw1JyY4H+ssXqpIoYmQ
ceWhjz5cldjt0FPIgcyNSQiCpFQHeJV2u8mNyv7EwKVXn8YscF8sr2YiyrgaLaWCRoS2c6aAaUqK
nJaPW1QbIwPjenG86awqvQdEWwcnBNS0ZSfgSkyhtJKJ+mvxnmGElG1UkurILcWnV115cSHpsIix
Edu4Hw39WpWMKLdYzKD+l2IChri2JyofrwhpefM2FkBedzUzu9vCUbqxRT1QM3YDgvk/AdZqYyTI
aAE0I5GbhGjlKCus5awNG93XlmWrpUiVbPxEpT+cURhir5uleJ6DZg6OFVTwL0Fa2PS5s9xM91YV
lMbWLeOie1omlN8vfDR/S5qzbxNKzUp0J3zgEbSGsP/EjMQA9GgslDx5ZmHqV5lZ8z0zYhlcOXnX
/Jr8lj5qEpvDTzPNh5OV8XpF3VbuBq6RC/7KKRp/N/R68GAXIOvo95IWR3ZpG89er6EI0MZ06a/8
euRjwS1QxftAGvO/um4R+5BzImUESg6o6ZzH7c1qSRynaY5WVlXoxdXdJ9fNhwsF4jsRxkWwE5Au
Au/c/GepqQEGuXC7pD0qGyFWd+nSLb2qbm/VpN4fB833luKB1iJ+7Y2cV9hl5aWeQ4l3dOaxvncX
b7pbCsP4FTCpu9AheSc+w0tAZpUEcWVXn8VnkdOQBsUkjl0w2jfYwhk7OTbehQrm7SpQNEwwNdwF
JC/nrCni2NDVqhRHGzDH9QQXdp+Rq/7ztq2r8HrId4EdnBvfVxog9tnKxRGU3vwpSTotXESJjGNh
+5uP39B7DwTdBNY7i4GCOtu2KlG08dK0O7a9UW39ypUbUsJLqdi7q1Dy0YdGXJka8PUHGmg09Atj
EkfGCB63NnIXQ8xE8uNneZuprLh6n0zMAvkEwPL1KhoccLuTGV0jtGOuVV3M+9nAu2LuzOGUQqvf
f7zee0/FdwoZBmEH/jxbL3YQtmIU2h1zt7aAnSTWFtped+Gp3l3FhPIN6onU8vxgq7mse0Zr6xvK
8q3oK4Q2W++SDNvbLxW8JmIYUAGB8COJ9nrvuEpQD67yjru5Z+rj9cGhDgzGpUsTX3igt12AlfW3
CtMgSoblw1m0thSwLjcbeU1I5kWQyV/8IYcsalihvugTKUltRXljPHz8tt57Qlyw6U+tLkoQVV8/
oSrdoo5ds6MvlucRPvN6qJca6JnEv3QQ31sK+PCKH16zWfNsM7V+GRiGmeLoaE4TlvmVQKFj41XT
uPn4md478WtcXSsqjIic9Rf5z8XnBqlmT2PVHRlw3HjYiQLiz3p8zKuKiBFfKofP+b3crjCXSS9W
66CVW2G+Xq9SuZZJtA2oBYr82shUCbDF6w9aoGs7e66DTdmTZmpUzS8jysi3Y9o0kWDs+wUcRbXr
kZaKEovhTyCKPnQAClwI0H/Z9a9zARRDkNlZ83QAied6gpOczFLLpTzGlWqWXQAGCzwUw5Usokys
0QvWOwYwTJH8MvRFl2qbDvzgUyrH+TtgPXcMU83rnDAf7Wbc0v52J6A6AYExA4HD+JAHcUNpLMAn
JlyJFBMlZ7nPFBXshsmswxAJ9dp/BDr/3XpIHbCGzLV5fK4qQHoYKx0906MAPR/5KSANVWnFvx8o
yAiMnVeHdc7UWU8gS32YWsAMjnNsqo1VpwCqcEOMctE1X3Gap4T+5xOMjBRiKNDW0U87x6qO4EYc
OfnymOh+hcJrm9zm7WTfm5pR/GYYGl/IFd98mrAKkAoAhkssJWqfxWxBVYkq3AxTzsd7KLTMltC9
dHaWRC5U68ePn+4v6enVaWSVtaGDPfJfhYSzD7RpZOyKhXZqlxqdfitQABqRcxZVsNVbG5mBMB1n
048yLH08gNzCqX5MgdU0JyueXeOKmdfknWbl58ZWpHnhfhkafHTDuREws5k4d00BPsqLl02j4iE4
LikMW0Ep4GYmQlYm3mmnQZbwnCxl+NmN0Wkj9UwyGtMh7dM+2Lfgfvor8mLFAHYGBAFOD6VW/W6a
2lj+TDVKxl/Q+abgqbYaiiFb1+zs2kzdor8fO+X9coyk/kZLfp1/oVSM4W9WFv3XnHtTbgZhFQHq
G+Ucb3O39G4nMYjy0crs/AcqzP5ne9VlvwvmxXGu+0WV03U70Xb81+gPJBf5MAD8vH2+o7OQPCEh
jvTaYBwF0OxtEChwohlyiv1CZL7w0gmCr985SwXQEtYshNzKeh0k0a333QRDjiMQp/yzqDW5oYWH
0HPPEP5C1vvmAlhb6WSIsDp8ct9zEncyzS0gA2Uctcl2/gSjQmelV779iM10uq+N1r50ot88HJcN
msAOI7PVof7s4TRbaQgcLtYxI3wIYFCLzLbLIvM7mVbGtP3XrYSEY+PkQFGHxsd576nOOBqikc6x
yBJ9E6AVDph3SENLn358vNL/USpevzbW8nTmctxwDuIVr18bON0g6MpuOZJBaul3UwGnuXf1eVy2
NMWQxY5n2FmRNJSQj51ovZfFEnI4VhkS7dHIAUeCmq5WhJhxFlzLGgxhFdW+bLtbE7G8wA+lVg/L
nYGk+BImuLLV9x0C3E1UT8K9FvTvCwSRIaRtFkAvbqgBDMAzYylQqy5GNRlXSYZzVdjaSTuBFSuT
fAeXAgyoZFNqMMHdbD4sc5N6G9+YfR8or2gx0CqUY4EpqsAHAwbOvEjxhclr/q0ud5PmTtM9MR/k
zNA7yLPropPx19Ty02+YQzO+StLFyXcxlB59bwalcr9VehZY6HEFjfYABwZ1D82tkWB2nAX10HwJ
CpDyTOwD9PuRArpuSt/9Xg19FUcjGKMizJcJZWiHQvuPrhjrESdq5e5VltXjJsiczLgyrGRQqDnN
OTlEBWHe2OReBfqbbHjVC81aU4t/ozNt2MgNOZO7kTU2o7vKyrMMYOucfs5aImaGxUDwR4yLttyU
TVvethi7P5DFgFUEtlKm27LXvG8D3T8cGOKkADzqDFQnvVonVFma+T+LRQdr6vX5koVwDlpzJzn6
aVjHWvoTzjywZAE5ogZwmGXG10QDWbIFhtS7+7zrFz8KFKoSUeOXJX44MwTZMJ5c/YX0QwWfSiiJ
0804g5vaQZno8ysfi8Zyp6cG7zXkgsDVwBwM6X5yUjNVW1urgzKywb4JzDbmHGXujz+HM/7RquKy
MlT4axUQYsTz+mOgQWu2uECAt+9bkH5hjU5RCWPZ18EAlLXLoIfaZ97OrjKz/WSVpR4NYu4uyT/+
rT/Pvkq8xdAtoNcHCeP8F8F8gKlS4vpHEMWWf18vZRocCoQODIgKlt4CnUo84+S3Q9aQfHYBh8pp
nOETwvdJvlV5PQ2fMhn4FXCaOq72AqBMHa2ugN2GIRzwuMFsW1xNgxq6A5hPi6bnUAQ7oOXZEJW+
ql6yfhheuJxVFXm9rOzNUAfFBGYV3YJ70bQoWKiqsL67ibDqnTanEAGash3Vga8WEJzdcv0A20H/
B9BpXfcI3zaGyC/kNm9fGkNVqHAGm4Wi6XkuBTQQo8iu1I5olXhFODt14T0GDB3jK3C88HGsgon3
Jqvgh4eQxRSb1feVo758fHjWu/T1OyNU88bWBgZs3/Mcq0WFKMkgXh8nQ7MjRZ+LiS64oY9XWTO1
81X8v3Y3WBqjhn42l5gCYGyN1ILjUAzmvEPBU27dRS8ThrtOcW2tkgzbZADyf2Hht9tMCUnCSlrH
LcFc8PW3UTP8n7paL06dGMC4J7A1DJC9paGuWHQBeY7cQqNne6dVLx8/87ngFd/lujY9MzJ0nyHa
WREbpJPfo+9YnPQ+Huj4moP4qfl68eDmCS5bSabLp7zRshfwBO1wmPw0bSNNw+7rSo8b53pmavoV
2aygjlCtHwH7o6gqt3idT+NN2usq2338G789CwwxTAqWFRq1ahK83ixQYWVO87w8NVPVb3VNTPuC
/vyFcPX2LFCvIOYEZZn+3xtlH3oW9pJoojotUounY4CVxJNBzynbuZm+FXGzDSZo5R8/2tvci54z
JT6Al5VOa5y9C7dVejuadXHSNHJ3QI/mF8+qNeKgyJ9tCCz/akfOy2cgbeHJsDpDWG+QboVjZSMO
MScDt8AWzGSmvhSldsnS4J1XtkoCIWlCAUjUXf//f5oKFMIoqvljcWoBhF7NPZKKTTJdAiu8fWV0
uekg0EfAIIvk9fUqQTn7yQJGYe3GzwejTeZPg/Tau1n28r4os+GHo6vp6V9fGRvIMJi+E2BBeNCv
F2UQYPdmnFQnvyy6fdYmxouP9ehPyAPGphla40J6/nYr8QnWGdWu4nRIPjuv14M5wuMwTD+B+GrD
bKH5SZpZRR8/1fpTXkfC16usB/U/L6wwgPPgeVOd9MxOP7nIDMP0UcVWgvm6oKFlvbOWARGOA4Jy
FI0W8/VaYE1VsbjAuMdKdn/cvA+4UlPVOszXlr44dJafxDu3ZUK1XXI7FVvXlZn2SGOp8KO4NjlI
dQY/LSzKynBxi/KGJ8dt22+ZCsrfhHQLBy9w6D8sactuW+u9mAGx4dp0S/9sBEozGFoXzaWAUKak
XZVRVccJ2nFIHvqbxtCktU30oPmutf0i7/thzJOfSdoPcQjJsH9yk2XKb2nam5cwP2/2hsYi2haM
cGxKTcbzr/cmM0YbCFmaHjtSkg3qm14k0Tnbtq17SQLo/aUQ0KAJRy/jXL6V2W9lw9JIj9LNPIzu
YY2KOP1ekT/vPz5ca9nz6nCtD8VlDmqKURjd4dcPBe45h/OOZrXU8H5HTjV9cb3EOdg5RIdJzD16
3ON4gqbdXYivbz6evyvTxqdbQxbhnhVk1ZLn/tiynZOj/ANfmL5X4Hwv3ObvrcLAwCKHQBSOH/L6
+ayixfUDXZIrPxHqtoXteRM3ufev1yDPQnPd55hzG/L361UW8I8a6GPtqtKm7FY0U3sqFSj8j9/V
O8/iMCEgzqy3IIC316ugYk96XPSYLa4M8H3WiPbOBM/jHj5e503sBpgLv48RlcFIDVHa1+tI1xox
RcuTI8IHw7e8b/2v1lCrLOz6afYex6aSw35xivjSPf/OsQdlw5ogsvjjHF9KRbrqqscaHgjdCjPL
UvgcSQUPOOyCILsQ7N7bTpOmJLklHzPF6tljFtSxEyjTo1ReMOwYlZkNOoAuIefj/XxvIZobOOai
RKATQV4v1MZFWpVxzEKBCTDYXOSBUXP+9O+r0Dz+KxO+tlPOHgfHjVghU5wce0/7HQgz3xZmfEkM
/p1wwczy/xfxzz4n4jvyl6BzCRfu/BXoP402J+6HA2Tg9LvIlBUJwy0IkTaV/L8/4AqyIqFAM+PN
tFlnMjH0fgNkuIV+7HEjhjAYugtV1nuHn4CBojVGkgj1nQXEBHe1QaRdekRgSu6aoek3on1wxK1d
tTYUG/dSvfHOoXcxgV5dP+AjosL3+nQwXupV7ejZ0Yxt+3tgdXANp8ldTMRcl9n493hPPkvbesWp
049fz+p/koluSpZGBfBB5ozO17jgvtb7ZbsZyoD5jZ4bh5i27XMOSzf59/dH0LJw2KSM5Us4C/hJ
rQlpFNilQnIYDxhpUbo4TXLhq35nO9F0IOFk5g174XyEL3DCVnmG9j8CPdBynemnBXBs23aZ/+/P
A1QPCdeAt4fx9lmYFKnRj/3s5UdkxcRt0db6N/BI+YVg/PcXPruhV5lnpnJrOo2X+Os3Nili5dzk
OYLynjaQV1numG6ls042Jt9DPpQYzuBrSSzNSaJBIb9I5gTsndnnpE0o5CE9selNl9bbko44n1u5
T2PJRNhZ33R2G0DEalOlNjFEV7ybwf08N35Q/+krMUC5CTL7aQEcZd+gCpDBzxz8dumiZMgd9xE7
IbLAqhgcc4fKTKcObmWV4q4uFuslTXRg/R+HgTd1GRcsHAQg0AwYLESOXu8HsH5u4mSsj9rgIXlW
yXkju5i2oabfZn11yeLh7Xki9UBijuTBRmvuXCqrTZmY5IVRHWUNV0DPsQaMGXTAn58u4ULe3hMs
heEtU0XElag5Xz8ZXhKxQBqhArFreLvOKZM9ssG/Pt6+t/GN4UWAqRY4R87uuYZ0ZzdI+WkY0c+V
n23tYJRfR9Mvr5uqMTYIbIy3RTpcMt8233lpgUt7b0UGcBGe+7wou5gFfQ24DrIo4bAVIzITt+YK
T7nSslrmaVjYYxDcGpOZVneYlLY2UENHYmJV63qcfh4WYMXPWm4Wy9e6GbQb+O+1ifxFYGQR7e7u
s20PyNBO2DtAlvIhXSeyrmU4tjFiLfgrYrigN7L4AnsV9xHZut2wTxOtulT6vr0jERFbnZzojoEk
Om8ctN1Ikuh23dEZPKQHU79Rp9lM9XvYhfOzPrT9Xql8GU9VOkvrQrh4C7AlE+XTQMuGnoVhnudQ
hlnMyCAPjHht/HA3o2dLxkXWorkPLbLoxVOfla28FujgNg9s/ZxcGX1R/wbQnVovrpCzuUqYLM7D
x+fu7eEGvQVfaVW+ont5np4EZKyB8mV17C36Nei1Lp8MrLX+fLzK268VVlkAcpqBM5Oz4CwJyrwh
A7+FnYY3A+EPWyCjWTQlFLUHHEAW98IV8PZY/4+z8+qR2/b+/isSoF5uNW1X9nq9LnG5ERI7Ua+U
qPLq/x/tAzzwaIQR9pcEuUlgDiny8PCcb1mwGTo3DSghmHur2IxsCJqoIYcJsnBdnkxXod1jAZ9F
hiO2x29WZli/7s9wc0g+q83mIiqtMXdunbej10Vl0KazitKpap8a4cpzVdbuqcGSYScf2hxvcYkE
O8SluiYJ2miSFTiyEpTGIazP6RCHf+lZWbzQ+OWKSVraKG9fVWo3CATqRAsQRKsks2pVjXdOUgcg
pMWDErftQTfa+KGycPjN8D3cyc83Ng2eEhZeiiAUiL6rr4idQS0aN64Dc8ras6ahpDRkrfNO4CW8
dzyXl+D1bb6QWQnuHAWSy7WFBZ05c1TtHoShHoEwSXtrcmAVuDaCKVDVglTU7sfOHKqPwPLpeWQF
2/ZgdZ0JY94wsLm2HNFNvkkdrzzd31q3VwNrQGcIxBHlAGh+q/tH4LBAqbUM3Kboo4NhnESRNv9S
4CoOY0sx5tgPYk97b2vx/xx0lZBaRSHmLoQFp5rA2KFNe0etRBSSR1v1P3xnkk+XciQq/SDuruc3
1QpoTJX5WcjBnkvui0BXUYhpsQTeAeGuddFtj2I4OT3FXOoq0B3W06LZBbpFK4MwmcrEd1QF5+7I
CIcPnF8Wt8VYpvJ1VLb/m2TlYrgyT9EP6pdmi05TnkY7c98IvzQzFmFpYhUtmVWyqsSD12ihUwY1
dt2+0lFFmxFvP9/fQRujgBJaPIUx6wGrucpgOsUY4qLxymAWmXeZLFMA1nSanTfMxpYhhVCX5SWB
IQpef0d7MGdlUBpw1JFQHtQymgl85Rz0IXH37RNaKkc8KQiApJ3XQ9EVnmWMrEOARJEBTAEVLbPO
rbfJmC+bhVO31HWwGl4QjNejQI4SYm5bPKOGxn2Mldr40M+ZON6fCyw6/pxV8KE4TksL5Art7nV9
vPCkg2RRNwQd9DMUtYC4zz8N6A7ivVFEZV4dZoXr+3suMqWg45ugyHFy5azLQzkhGPtZnTWjPo1g
5uTJRoVOodPaiPyxHZRJ/6/IauMvQABVeqHalpsHPc1UDflT9FwP6KQYX1Qz59UiQJK4TzzmUwuG
6Nho7qm1GsBE3TxZ9kNcjlr7rrV42/sUTEp0TlTSlWcbWX/ETaxUQ6nPFw1wz9QXZarEl8nRsUHJ
kV+sjpUrzQoiS5nP/qKIhES2K7pO/lQrOS26Kl1RBgliTAnyuyKuEUcdJCEW6e4eMl6MVMYkIzAQ
YQ5ktZa6Fn+SZeFUp45E0vMNTVjRB427qT+UOOPkn6IIiFbpyzHRk0Vqa5TnpK9seYi80CwfyiZ3
7F9lrU89rDF3qh9T2CLmpwK/V9DSNHqdXykqC3bgpJVanOBhJOFvZttaB0O4oQ1eJDRUKvCltN9H
Se/h2jrbWX6u+VpP+PCI6Lvb2PWPcJgFRemswQe+pWzeXPRKHX5OlHbro4WooOmjOybNg5OYSvMQ
m0qfvDhTAvwA/c8qb30j4u69aKOnf4vkCMsapYs6nXqEEKdO/w2NmKiFNW6BhafMnS99P3vWUUFF
xziULRZ1WVJGw2e36J0KbQZbtOoZ7cW8eJo73uyXECFmZIyqeWzORqg2yjHr0W3+a0QbqPUH2xDz
C9jPxmGlNPRvQHNO2o/GoIrrS9NKfs5GUuqQg6SJUlGXu863SS/7T7maS+OhQzJqfvLUWOSXDvu1
8VTlDjclyI4W7rQ/Nl3aPaZRpXQPo1ZLD5U2j0gF3ZNN59fACZBnJJcbzn09678Hw56jv+6fwo0Q
uYgRUFZdWlQ3XXyTbVuUmVJzMaBV7otZqqc6qhpvJ4naCJKMA5Z0QXtT11/FFK9H2yWTkAzyMYMR
nXAC0HxCdnlGV4qq+E5w2ZgWXUteyLD6AJWsHz0QTgbdyqwmgKqG7GnchF91GDk7HNpX48FVBKMq
R1mHBJEO5hotb9ahPcY2zuHANbzwBXxM9wN4ufYpB1jb/R3RkZufyWSL+WGqy0wcqtRDFB9FpN61
HvFqsLInFCvT5uDVNJSDltsQtazO0b/hpKyLD7hYTOkhaiNqYnZiFg2PoTD8N4lQ0vL7RjHSL1aH
qsszO97ontJ5tvvHNgGw6Y+WhIiqKh229AgFuMmxgqNQPN7fP8sLZrUCVCNgLHuIS/OSXyXHaOV5
rW1OgM9NJCPDCPg52YJLS9ACiK5kqr/Q0MEfqVh1+Kal2L/v/4DXT7n+BdQPYEXw6gH7utpZFsSI
yRNqFSDrYKNUNHv1c4hOTuHn2AGIQx9nnnqYENV679pKOr/ry7luj4acdM2vsoLmoOMqrcHjOypR
Yle6sD8VZorK5qxbTXzpwzb52Tfj/FwAN98zaNy4BG0DAwNuddSeAdRcX7a52rjTgH4W8BWs9ZpK
Hiuk2w/onb4n27V2cpWNnJpmDRf8Ii7NuKtcJesdmIKVizmoM6NsyK5GADU7zbRuzHl+x0H6eP/z
LI+V9dchwwP7DMSLotUy/T8KvLwOYoTXMuJLNqmonvYlXEWBGt2MTKjWJ2owoR8IMq6zd3bmRgiw
kQgm7wPRuaggX4+sSDvCLzivmSr1xhxD62MTdnt8mc24BlmGVhut2FvEWGmMao/3W2BUpTwoYjJP
yLwqCOel404I3ZqQSyGHVB6igb5WdBa9GVH/Z6jIDVGLN9JQu5SZKXe+2MaG5C2IcAlKQwYFuVXN
YoSKi2muVQd9HD5B0Ci/96b7r4H26KM5ZtHx/v64nRTkGIoHOt+IJ/a6ZOGmdYoJsiN4z7f5Yw5W
9WnUxZ6w+O2cli4D5XFQTDTY1syVBsecUaK6EuC5FP7jtakHhMbO6w9aaIaIVode//P+vG7j4nK6
OGZwHyl9reuaUisnOWRjH6iyQNGqN5t+eChbWZgnmeVR5IMXcJqHynEIkZZwjf6QKX0Yfrn/M27P
O2V65syzBFgUKufXh6BV9UmN1LYLZJkOjxWSnx9AF+sHanGvBsHJjzhErPL+oFurvXjccs1TOEbv
4XrQyNNlGPVaB3kEYc+gwYkGnJqXKpFvy2GIHkCQ1vXp/qCvGcR1pFnY8gtl3qFezX10PWoDjKnP
INEE3KSx8slL+lb5iiBF33+ESCSjLxXagxMQtJIaFYxkVJZnrVfUDnoLmMxFDLufqTIU9U+Az176
PdFRLTu3hWlGH4e+s90Lz0nzp4qKcgJrh6Lw18SUine0hhrbSyWcknanPrNxOkDf2Saa5yjKUQ25
nhNGNt4sKxQQsXtpH+0hnz8uHg47Z/A2Ri+lJtD1gKPYKa/V8j9idAdFW5Rz3wcNT69jScbQHFCc
dqWvCiP5ZhVjfo4QenrXx0729jYqg/MIdCx6DVQtlyX4Y3BpD10/KqIPZoDwl5Kij287aEjd3x0b
C0n3FEgE8BXenOtraMbhTUGxuQ/sXDEDY9SKb2rdmzv54O1lsJTSDYInwioLu/p6Lu7oRThhWixk
mU5/GbYcn3gd6g9GNb3VQ57KNUNxvF7hMjzYr4eKiRWDLsw+kPBNkTWAcNYYuX7+H5aNEuRS+oRH
uy5FChTt4sKIZUAaKo9RbQz+DAx2Z/9tfhywlOB4wX5Tr7mei87m09O4lsHQUgJaDAUQcI7nH/fn
svVxliady80GwOgG9tBqbRp3rgzmohUvndQT7mwHbdDaUnYKKLdDUW6C0UY/EPwfrMzrCYV95QgM
dQj+vVY+Fqab/QqFDmWC9t3Obb05FOhgC8gIZSFnFSFgl0bSE+CieBb8dmgB+7HVUBuQSvjm9APO
J6W01x0HxHb1lQBOTV1lJotgEMock1LlvodGyen+V7q9O/4f8gtAOQnxjShBpI9hOnrIEvW93s/H
gsbKBZ5Fpb4kEZ+Wd1Jjpjv77/aSJKOGUb10cBeo8+q+Am8P6QCzusAVwv442XLy+7JRfNSqs8A2
7OSMJPre0dqYKKgpFIMwjiOjW/fRJfIkLRZLQ6AaHXDGWB0OOVZ3L7FrN+/DCjnu+wu7sVF4DuNd
QykUD5v1Q812Jggd0h0CTFfRzLUTVD5DzC/TVnpvvrV4efPu5sFP+Z4wdb39M1RHID8VYyBcvXqA
wzA+wiDdw/5sLSBUDaqVSMTSE189nCxTwn/I4jFoqs6ufPSXLfwpej1BLFd3+q/FnOtvx1gs3Dcq
mdDtSCbX3fdS0u6102YM3AyEbQibEtGaLDez/+FjAb7hWKPzxORWO3I0q9QWaTcGoVG1QRbZ+gXH
i/wdikHNzubfWEayJsok5iJaRcPp+mPZEw2PsPbUQNSa9RBjl3aMhVsfkHtdDMLKfme8jX1IHYjQ
CL4cxPe6gddblWq3CH0GalXq/6F6D5quCq3yHQ8Aa+c+3pobElm0PkCsUJpffssfuYWoRNSwK7Rg
bCoFi0w0jQszL56r2YsfmzBsdoLXbSChAUCFC0QYrD59DfbJ47xrlIK2mZ65FqK3RXnUyDe+l1lR
PYaATj/lE/pB9w/27e25NEMdOkUL6pNIdj3JagT7ZpfEZZJu9aShze1HYbVnuLgxCg/4BfZKHk2u
uLpnoL+kc1aYQ2A2czs90B1CegLBkEa++ZoBDYICGGMACKEYez2dzsbypGg51i12NFS37fDjrCjt
TkPsdhdS8US+cGE2MNC6bd3m2FDjADsGtUtOwwvePIaZM/tVZepv3vCUPLmaqUEgBMEddT0halJa
DM94DDrg6z6syNJvMy0/YMqxZzd8+5GW6qrmEn7BJVrrbm5eUYEeO3UMZtjlfh8qGVoQzt51ubV2
VCB4jgAEc3H9vJ5QKVRtFpMzBmx3BQnxQfOVRI4Xuw3nnQO1NRRsfejs5B4UqFe7bsC13XTqZg5q
x6XrS+YR9z7kjSG7SPCPv++fpI3RkF/Ejo/HlkbgXY3m6VjosFwqtSoPqbHJLo5iGNyzArh+Z2Ib
XwpYlePyoVCutdYEcVFnDZ7ogxpgA+8hRk/hEXWrameUjQkBXH41kyLk0mq+/lIdYtFjncwqEMey
PtBnRxu3COeLkSl78o43E6KXy/tgqeTwWrihoesGpJA4VZ3ApUz9zzgm3RH/huzT/S90OwosEELr
4g3Hg3iNp4kGM4vrFoXMdhTthbr//OR2NezD+8PcrJvB64pQuljDLRSe1UZAXtzNB7xmgnrBsxSJ
1x0yA4ck1cIO9P5QN1cUB9bh5U0jfDm66yymN4qxlZYngz4V4Rcb14ljl8/aZVLz7oztyh6Y/nZq
HF3kRWm+g3tCM+Z6S8DtR34i14aABrPyYEwY4Qx9HZ9HTeycpq2Z8R7hWbLoanOurkeasHHJM0sd
grSjWUlLizZhMlbnWqvqb2Zc7b2IXysFVwUgFvDV+n2henEhrqbm9OocYXMxBGEXR4cYNvg7p0Co
rq/CCqcnUfzI+sl6h6adB6ta9y50QofLDGQuSHFYwy+qNN8bKh4T9z/xTVbAKps8OUE58K0tZ1WY
ihOnr3pDGYPcwR97NnHOGauu+hDXxXBoUVz77GTdHjv3ljpFJYwb1AA/hP8mvZnr5R9rbOsgg+lB
T23e+xSm/VR8yQ2ouZ+rCgrUj8idzRwvj9jUn6hbTCi8dI0r3g0x+s8nEXZWiEVtS1Lttab27CFG
Zx7AW5kz3ewiHP1Br6PwV0e51fWpcubKv7aCID+uAuqoQqUv0qI9YKmWeA9dkrnNqXeQAHjf6/zi
b1NY1emRHBjjCp57ufJPjXQ13jcNp+2Iwk8c+VWKTok8NlSnwkNFkbR9a0mA1QGvAT5vOQk3FCpq
7IUknTECFwlQFfCAznsoadLvo1GmYieo3G4DBgMJDmGL1zrPlusPEuaOMLLZWbSuPftvnBqa6FPT
DmZ51CPLKC+taYV5QNdy2iPqLGH++mDwEiOQLfp7dCnWKriNVXpRipNNkLau6RteJh5yvQXK1vft
k+jRwDxYTS1OVWaHbw7YTBScLU9rOF1M/XrSCAEXo2vWRlAhGXKANSsfC7uadoiPt6GGUVCL8sDQ
v/JarkfR63nM9TAxA+yZJqxRKjtrv1DxrD1Gg6eOdA32Uzsp5Mb3BLYF6Nd5RdWuS4qWgh7pNDAo
T8GpP8w2ml80G5US5yJ9VLpDjphNBGqP+PN4P6Lczpfojds6pSXgnizs9XxrwCyzNZhmAF7LNo5t
lVYTHU58BU5xGRehb7YYlx3vD3p7cwAJWhiHFIkd6harT+m5PcAMaODgmjz3UWAMhxC3lz6mhbun
THm7YZeuOu8ZXtomKP1VJDdwLWsbuhkobErvYOjhc5PXX4cZDX9Txl+FkvWHSpo7u+g2uaDMvqg/
kADyjDNXt/4i4TGk2KQGkw3UIxWIF8g+ETsA1ttlZGrwBegLLSJBaz5/VpCfT5ROgsFxxWGsjejS
mRjZ1EiV7nyxW/4+ryjSGJP3zZLUrmHuwtRBv9WtG2AeVzT/dRPvg0MG5ArICr1u5wL4OQzPRVQk
zjFsI0ND45x2BJosVmFdxjTq6yfbCPX2u9VTZXkojZBMlSguqhxplXqc/Q4PyGyPerDspeuItVR2
iJdUkIAxr7tnI+6WedGUXgDOS4xBpg6LnTzs0OyYD7aWvCsxBW4P1WzYCDAotUhPoi+jr/d3/O2G
IGIijIoC0cLXXH+qAYEjB0pXGKRq1f8VZTUafjBSvtwf5RYivyATAUHSQ2bLc1lfn2bNHcIFoh0G
yMpyqICOtdnBsnKB0Y+kHPqAfwSCuJm1wD+G0jGNj25voN4zgfCSj0rfyke9zXCku//DNqbvUu61
uR8B58GVuP5dVYHvx4y8Q1BMEYgE3sxe7Q9NMbwZrLNwMBZpA5DIS7l8ddy7qUqi2tH5qjqVNG0U
/QVTuz1q8U3Q5AzAW1qQFpRmqDBcTwcrvAqrkprCAq3gZ6+JxUMNgfmD5hTdO6WW3R5B+yaKMSDS
XyCr6ATxnlhNizxXmUuFcqQ59N4TfsGufUG1CvfHKelQu66cMvvPbOcJHSA2106cufl6tNSBrHPj
8/0WRt/1dFEUzkIF28GgxVTwlJV0ZdFo8bJyJ63ZWFZuIvLaRQoGodrlv/9RY6vKIqO7mlPP62J8
BHPcNYWvp7J6Qm8uNrAdjMe9++EWzmxSsuTRRPhcunnrOix6oVVHR0oNxiEd5aEt0yY7lTL2Xlxt
dDTfdfvov7yMkYHBc8o5AousXd9wu/RbTD8+fOtJ4efwiS0iLP0rc+3rnYk6dgoyzcCwBRwES8aP
YWzVD/fP483NwShosi5IY2Kwu1ZLHBUJD1OUWiBCkT10NeIfbRJ6AXbS3s7m2di6FNUX1gqoXO6Q
1dEPy1lgQDxowTCq8oiHmIOYioUktTLiuotB6DHU1OkZa+A9gvzWJEEJwgaF3cHQqywjtQcj8toW
iTlklZ6A/U7PCwvtV2kP8q33PYQoAE2kM4BdFsWY651bdBP+k5OmBS0Y1gfwA86Dnpf5DgF04xzS
WadLRPl5IbKvsgoFyZSGZwznI63rS9Lq/1giNHY24Mb3YtcRZ5b6Cw261fdKRORUicJjL7KlfoqE
Xr8D2Qr2zehs4U+Z7nzOcQw6lZEYL/d35ebQpMCLBsBiVLA6/9jOFEpoRPoC8Mo/1gWS7nZWaF/n
3pbfVNyRMDfyQpDD9p7y4Ubkwf9p0YwBeUUFfPllf0SesMVZeghnLSjxHH6KEhGfZdclPxBJHA/D
3DQ7Cf/G1uQZD9KCKjhUxbWfECAwTVt061Hmd7SXQmn6ozo3aeVnEqzg/VXd2jVLFZwdQ0cSuYjr
uTVdpFJ6xU0kwrQEQ70sPlcx2c/9UV4VYa7yLI6A7hrUV+EHcsuvrigxhTZQZlMPsO19NyKiktfK
oxEr71U1+loo1kmVzr+NYX7sY+9vrXV9DDJOvWVAby11/OTtPXzi1rzBgVFHpFNJC3j9g7QRd7Qy
1enYdOXB7sLsXQGV9+H+vLe+JGoyFEZ4iVPmW6UCSp3G/Vw3yEqmRfEZW+0siNLEOs0txpr3h9ra
pAsVD9Q8C33jwqaqTd+kDkOpsPj/oUIlAyOe7a9hHKaPWeh1b30a0skDxkMySfwk5KyOYx4qqjm7
mRmIoi+eKdBnRw8FwkOlqOFZtRvn7UF0KW5R1kJnFPr5Kl5raatFWNvpQQvI+TEHUXhMVPPNAjTM
CoAIKCUahrx9Vx+stfs5gfNAocZRBMqmWnrErdX20XTaE7ne2IGI04NTV/lnOe/XJ6/WjRCaGd46
sSibT4MTRQ+1O1Q7UVNbLpfVyaOpAaKLmMn77KazIZvBzCPVCKK58y70I0LIk2X4PBWTxNzZbDrc
WoUR+0oFfyOTfXgadHw43rw7OQDkE9y4RK+1qt3cUjOtKrQ185GnEJVSEQYKLA5gPoOX+xoGyjsj
bi0virgmMQfN8ptu2DgZrVYhMQoqMJyOVurqh7Lu5vP9eS3J7Xp1waosRW7ebjfq69JpayzUIzOw
rOG3XStfmsnCwbR74br/7CbTy/3hXt+jq/FeURw8ZAA785i73jROUejGFNUWWATkKi8ITsnkkffT
PBw7ihnxMZ9TtOadMasfeblF6mWI8O07ZHNbl7+sOC3sR8Xt25c6kpb5GcBd4h4xkE2Ug1Yrhntx
lMF57uA8LVlsMuI2Udq5HnSKmus/ZZ4iVESy3CdPYkoyD89Fw/ti2fNUH+o4J3MSXkuoCWddzS5T
LCzoAYp0iwd4/7Lzoa4n8rvRTCb+N0Ji7qxo4Vwd41GY3+shz93TqKudezRwIAY2CaMJNizi4+5R
b3ka+KmCSqxvOjGO5cXohH/x5btfWpGPuMg2RRqfjDBFnZHEFjWtoaZudc5B3OT+FGbFZ8zW9d8T
NejhIHVzKo4jBjU8HdRQ+W7X0FOfLbWO9KcqLkSgR05dHvrGbP+KpzCsD0as9i6WuZGRPzS8U37U
ikpFwu4KM/Yn4iT8J03JfueqlNllSEb9lwzhjB1gDLUegWtAfbUovOxnlHuwPBu9KFTc3c3eefvm
t8H4L2xPWiI3dS16tljbFMgZdxJkaVk7AH8Ge9651TeOGPFioZsj4HebDFYl1X1vYPNHio6n/QQt
WjGnPZ2YrVG4qcm8eLPzMFmFZAl8wpmBEgWt6OOjIUfnNIZyz9tgaxRwhzyqyC4XEZXrgzVws3iu
EjIXS5VfZjUbvuM3Hp3un99XrdL1+V3YI9gM8llu4sVIebHFY4jaZmkirzwtzbGnilcKhWuETPQj
nmcAY4SN4/dh7lGxPKZ4Hf7GQFMYRy11cvHVqfX+t0qNJt37dRt3BfxIoiZ4CHjGa4x8PFVAqkJw
qzbatN9Kq9U+TaniOKiNWAZ+pqlQ8fo2tH+mdsjO9OSmgFbD3kN/61MgAQeOftEVu6EQd3ZBLoPY
baC3hfYB8n38E60Baydf2kjN6E2iaIdWBIWLNYp7dk2FkgkJIGHn15SG0UVy9g95L/udZd2YDwIq
VJzghiyouFXmAukAgEkT6kE8DhDSrNI9FIojdm6irVFcTiLnBHIPh+V6A0vLykoCrh4kvQaOsID7
NlSEq/sbeOO+A9b6/0e5BfcNKP+2gx4U1SCf6qywP8Mw0/0Cb/t3WiPqL7ms9h6dm1MzoV6RL3lk
EKs3Sh9lcxGLgqlVbu8rwhsfmtKxdhZwY0MABAUqtmQMFD1WcSZS4s7Uq9EI0tDSj0PkfVfVyTgm
VRbvLOLGS9ZDqAR2tc1Lnd13/alwaUvtFuAabHHAmEqT29Opm9xMnKUos2e7UT5jiN6+S9vQ/Hb/
+20sJUMzO3Y8e2S9SwyXx2xOFzBoeUCfckL4CbuEvYLkLVVuKQ4wOYQ6yMCoSV7PsFGmdKy83Azy
qP0YWtp/snAVaHL92VWsf7wkOabKN6dRPhAMP8+0Q1Gy0V9c0CI+SdaRBmzlR/3wKRHTS9fa80Gb
987/1kpwQYKGQKlgYfVd/0SDVoijT6wE7Sy8iafZPUcpfmr313urgEg9nz/KWgSzmMX1MOSMtJ+8
3gxC6PSABcyqQb9YzuZzMmAMfUbWM+rfF/ZQ5k/6nFE71XSEbM4mvUaNZChz9h5uWxPn+QQRgkgP
RH31cANbj0wyLM6g6DF+xsWjOKmpuycGtDnKIj9JFRF/wDXcZKQS1TE/M2issTtXujTPiWza/2E7
U8gHDInIJe/eJVz9UZlJ5mGKUY0wKc/m8tSodnmxMXffOa+3kQEyx4KwB6rDfNZP3UE29JCq2gzM
Xo3O0oVX6yVad66r7u3LtgwF8pdSKK2KNaNpQiY/N0TFDaxGFqT6Nhm+O/EuF2ZrRqBzwGpR3V5I
mtfrJmXeJ4pBrDMsM0WlI6UiE2WWR/4aVjtvlq2xIBLSIgAzo1H7uR4Lkin4c5v9hpJ39H5sDHEw
B1cJprbydk7b7e1Enkj+5tKJNCmTrw5b36PaPyqWFVQD/utWZFbPpdmVFwBK7j8JKGq/kZ26swdf
Kw/XOR2jQsNADYmaAZ3k6wkmRVdqjlAtUkdeZs8zJfp/08Qra/tYxTUu5A0Ph5j3mV6/6Ig0zKcw
b8X3AZiwPExCl62v4pzzEqIOkYLyHgYUATB3gKUoF0Yzj6i+Plt11X8Mvbj6O22Rjjj0ppnPhwyW
0OwbhRe9tFWVvFixpX2liNq2vi7S8Evd4+3p64pMlctOZFsWcz1tfBT4rvBBllb2atpIUySW8OwA
3nfo08c1Hlri/iELiShmp/EgS+1PQqbGQx5i54NnBdYYY5IU7zHOq473f85tvOFXkCEslxuw4XU6
p+B9afflaONO00ZH/EkdmGWTu/Ou2tpg5IxQDmica966jKn3OIZkrW4HZqKMP8ZBFwecMYqHUCRJ
MEMt9qWsvR2G58bU6K7RGIYSALpl3amQmt4bVp8glySiHxo2IC+tLO3v99dv48omWEMsBu+4JKlr
KKIlpOnOQoZBGUVW+0N1FB2avYf8fOrnDrYA8ygRsIuixNUvXNlmFLQ5hrc+ori5EIem0LPE9yJ6
zF+wUa8+ulWjZ49OGuYDpHzbSoMkmcsoSPsyd3zkFwtjZ0tuRBquAKoi8FC5ctYohHEcSv6KHCQL
h+qI9ByeJB0cpQodjbdfCSzXYrW1tONuWgLzXM4Zp9Ah287tcxN64qgUlXLJ6r7bGWrj84NTZ1IA
74lTa/uLRuYSK4SJWYH6Qn2mpblbOXsp29YoVJSW+hzzIS24Ps2dKj09Gks3UGYLJIyB54vU53An
QG+MQuWK25IHEb2q12LlH/e1Xoi87uIFP0Wj6tzZyXgBt7XHitsaha6JDoGdThGNzOu5TLVnJmkC
aql0e3xtkSl9qKtxzwLiNotf4Jbc1HwWrtG13+NkZhR3ObiU2QsKqWr21YynB8eYIZPFyTEJ7RN9
6v/uH9MlqK6CLsgo+jTgCBE6WEPia8dGTt7LrMAhsnM8lfgl4yx/d9tSQ1ci5rPdH3BjLckPwPbA
24EmsaZMSlmAT0qlEqCWnhxq00iPibCLnZN7OwqStQt6AOo8mIk1zgxCCYjufnYCA4mSsxf1BdRZ
CmdvnQv0CIvqBlkIzYv1F2st4XQk114QUTx9CatRPyeQJt4+Ck16EqeFcQc9bXUvylaO+hRS73OW
+mQP/vFvO6M5+ua5wJPlywC4AOy7BgUmKZpmAgRKABwgehl7Zzznc5Z9/R9GwRZ+AVUuM1pFhaG1
JvSe0jDoRF8/zC62QjEP1Te3dui6ENkoHPMgI5W/Pq9kBFGNjHYYzFCr/XEGtzxE5Z7NyO3RAWMA
lxkQCSw0eCvXo9hT13lN73gQLRMzCdShNT7WUWQ8TaBrtLM5ed7nN68eqIblgU+ViXfw6hWMZAZW
alRiA3Br7mOoZvJoN8berr699QCo0BqDSQBKVF2jp7CI6mWSF2EQz5VCyjilZznVWTDo6Z7L5MYx
JcviCQSDemENrrsPntFUrpmFQYi922/ajcmHumrcnfb35ig0iaGpsbN53F1/KC/0qnlwmhCRwqbD
+SJuHlTkir7c/ziby0atbKlb0+Jed/pSN8YVtGYUnOzCk6pH8dlK5vxpWOqvbx8KAAHou+UoERau
JxTrXlEZXRfySRpx0HTpHsrQwVq5y/egCltrR1jg4fhaBFyXlqxODF2t0lwr8az/4M5Dcp71ZE9L
ZWvt6HlRKuck8e/VPsgarYsHhVwxDp36Iao87p7YxqhsKPvH+2u3NSFiAwAFUi10bVebQVq6Akl2
CoMMcT4A7Il1dnLZvz1mY9bDdb3QzXFgWEUgNcKS0U0MepLxnP2VleNX0M36Toq9FYCQr1puH5aN
18r1NpCKWSR5k4RBUxvKhT5d9kGr4sRPpFp8dtS5fHj70lF44QZjf9MvXJb2j2QrRnSwFoDzgs5O
q8/SiY0nwsSeS8/WB4LfA7IUjvkCLL0exQbLK1NcUAPKGeNpxrEnMM3Z+3R/Lls7zqE3Q7MctUgA
W9ej4OFNX1IMYWBILTlGOFw/RSYimA3Gs+f7Q21OCBmUpWn82rC+HspsK5RwPYYCGK7/XVXt9C4B
17S3bpsz+mOYVVBosalKi24mKFSd/qQm1rNSefGlVrCSvj+hrX3HAVoageQl7PHrCUVaiOyR0MOg
F91XaTjpJVLGwW8r2Z0QY839+8NtTQzJUA4RTUFUMFYbYprwULEKk9s8M50vos+abxUcn/wY4oi1
M7Vlka7T4cVG1SL5hi2sgnC4nlqH4Bo0Mxm9mx2rPU1UNH8Jqw//KdKxNJcZ8jAdpYMM5/05buwR
hLEgVBLSgaOsEX1ymKEfSYlyJWqDp5Lg9bEbHePXm0ehis6dAbIWyvUa8WopXZFrIKKDOJ7xRaMg
cUq6Sn/7XJZiGYTeRR+Y2uP1Gg5NG1KZYS4aOlVLMBqeokZNdoCeGysG+MQBBYaVD6VN43oUZ4xq
V2DZE4RzKrE9HdWT3Trd288u9jkgFIkR6CesxR+tqW6yitpAgBLi+M6NscMIUTbdUV3ZmgtdImCW
UCv4e7ViyZxGSac1TlDMpvSrwQ1PnbWL6r49R4i98Y7gwLJg6vpN5CH3aGtYY4PWn/FjLCvvif6s
e8rjTn3zJcufD8cadBCZKt/p+uPg8JLnilpji+qMxlEVSHZw+1c7y7Y1IZiyRFYULbgFV+mwqHUr
9wxGwWXX9WPUUA6exDm0wqx6Z0/fxgWmsiR1HJxXwcPrCSmjMuh6zJ6eevdbnymBjJvfkdM/FRMn
qZjEToluc2qL+BkdSuo0692tdBiRzCNTi0tVP4zuID+7jW69z43OOd4PCntDLZvzj1u91tAVy7Ll
ICnq9GXUB4zXC7e8iDxOdmZ1e3GwubFfgTIB4O4G2a81zVwUmWOj8m+9WE77G93p75FwhQ+Y6Pf9
ad2eqWUsEB4LC5pLfhUfCjt3vHap3SWK1/ggitpTL+a9uL2xePSJliwCNA7J62oL9v3oKZ45OkEF
CX4+oBdsHeQwVvqRKqa7c6q2BiMmkyWQUeK3tcpZEBR2UxHZThBFY+4rgJv8PJ9/4VRtvDns0Udm
w/Od2O/UNq73BHrKXjvEuhtMlKQPau7Ic0vveudQbXwiUMLLylGA4pW+ihJtg3VRE89uAGrfO0xo
uR2Vtvr3zfuAhhSX0SL4wKN2tQ+47Ick16kFaG2n+F3VFQ95pe85H7xywq8TB159iyI4XRuquOuE
f8C5XBkwJwtwiZ7boBxk+qkFwv5lwCTP9ht9QgnHc/r0g5Jxso7ZnI/xoUZAH5qw0dg6h67gf9Fy
jL2/m8Nc64fWCWfh20OnOwE7sH7RvH6e/46Iu+GvHLE7pfPVxFCq0Me7MU6+x1WriQPIcuSm7q/i
srXuTW+VgyGJtAh5uTyhycWLYJSiOiXGKB+HyZ5fsiL8CsFupCyfZM9CJPk/94f/P87Oqzduo/3b
n4gAeznlNklc2ZJbbJ8Qdgp7GXby07/X6D34e7mLJfQEQRIgQWaH0+7yKzd2PpQkCsmyMgomeXVH
maUb9qbV4tjsQd9rRJ0eYwS5gyi3/37/SLLxBs4N8h457+XOH9zQmGOZuKkmLpnuoCoHqtYOlVFo
3feHurH9CcRoLCI1AAxlHSeFbtqZalIqT0pURIcQ87AT3+DdMq+UI0DIo2Mgvx/YussJhY2+KHWZ
KE9G3cxHt6/hqYnoh9mpW2KMt+bDW0W11aazTSR7OdJgFEVezLbyRLXV3Q9oaFgghiDfb3y3W5uB
hZFqqBAPKfBejkNHJq67Ko4Cx6mq/VK05TfHjaqHZXHG0/0luoG2YMvRkyTZJWCm9H85liGUhZps
g1gMiojcvZ8ao/o61zpmqjl8bduJVd8uy09K2Z1Q1PwaT/NWbeT2b2CeNKI4AKSRl7+BiEM0GtiW
JyO32/+ssBM/+lld9i7KsMc8tD1fC9vwlBWNsx9dvXl1+07bpdzgG/n/W89zdQvQrJScFYoN8lm9
/CVOZ6UqUvYiWBD+yHcmmgDeV+ibaXycJzU1f6n5FP6uzVlZHrs2QhukJsLBelJLSyXcExQiXIWl
sI5K5zzkypc2mRVkZWMYOPsF6oj2BDhT+Qotxus+4lwrks+j3Sv93u5MKOKZUCuxy7vCaS3fmR3R
AwBu1KcauIH+AYo9d6kaJs3B8hIv/z6a9fQ1bYwm3XUuRgq+1k2h2Bthgje0TRprHJVJfWtM2c7y
qPbNpHyB7UodwBeKaJYzhqpx8SUp6nJ4qcclei2HLrKetCK0491clN6XOM0nbRfqUeYFBr5b9bd8
ntVyB5RJGf3ciL268FuSzuyrBZupPA3EDNWexCXGLyXM6m4XVrEHDlWbxv5YuV2pPBujk+cnt27t
7Gl2rG7yJ6vQNN9SdLIC0+1xzEVswZj9kd6J8wCZootcnxpg80+qaoV3pHXYeYRV2hTy6yZtSstd
5RZ0S3O1bOcXZ84z8ao3VVl+U6ZmMhB06Jz578xMo/yQa3qjfZwgPjl+CpK+1vZz6oTlAYhHXPlu
lDjTqbUKvCn3dh1ZZoD+VpE/u4mX1PtIXywS2cXOtS0t/htXDDbpFPYJTCjuryOgqCwwnQi18Ena
GgcYz0RAFaJ+I/p528erfQ7WFHoWFTwEN9eCARBblTxuawV8oK4Fem52X9NYG3dJKCHeoCWGR2Qq
tddkXryPS632XzCDzF7u3z235orjNxBC+eihzXp52OrJEJgGeuGTgyTbTqMsfkh1MW5cprdGIVsH
i4wYvlSZvhzF1IStLR4vq53G7ueoCGPatKLaaMjcuLIlBIl6APAOSuT65SiGXiKirGdRUIQhxAKv
0j/L7vZzrEXqFm/pxoxAbdAjoefsABdbXZdl1xTLEirKU6hyRe/0cPiCT0OzZWf4FgOvNgmAa2Q7
yKeBiKwlqlKny2bXYJxkWJ7RpdkpdpT6aRmfuR0f28l7SFV3T8Zznsbkw2xEj62LoWTbRx9zO983
wFg6bT4h6Hssi+Jnl4sjpmOHrIAEESnVblanvdXOlZ8Y5sazdiObBa4pWU+AGvhCq5camdpsQlA7
CoBrfu+58n2qyMreaJvnwuDvlf1+ViAHVjbqqeJRO17jNwuYXfiJN1FgWHHnm4U2PxJpDRsFgVtP
JQPIh9qSifO68eeJxJ7CqYwC1cWtJizSU5znkMfAClr2BzscRmxl3N9NW+JsaL+MvbPxRN7afHxT
HkjKEqCzV182ryOjSOI5CuCYaP8kWtZrvmiAcr37bgADK5sYlEPB3K1OLfVxrNYWFjBGo2afZo2G
H0S0peV5czIcIxIbdKmuWiXzoIzaUoVRkI9mRF2qgnbi6/jd7u/P5no7UsHhD0RlJfVvDbWqEJS3
B9VMAlUMdn6g/lJihLpkKAFGeu+kL/noxZ+MEnGTje94fS+hZgL5H419KmPUdy7vJQClOcT4Kgt0
y3gkRMhOSHw6xK7vln9DkYkUl8xCOjtcec+6ZpHZ01i7QTECpk87KGth6W09j1fTYRRZq5QJjJSF
Wl2zSxcPg3BVN0gSx6Y0pY6x7yn5+D0Zp/Cv+4t2tTnkWNzndGkgpF49TwLdIrUfbCeYp7k8RBiE
PtWGO288xTdHAaYPTskGx7FWIBOU3UU5xW5Q92m/q+ex3KW1uUXtu6pLMRc+GaAo8FcwOFZPbWvo
S952rhNUyfhTEcvrVIfUx9W+9aGWvRt/xWj0MmARst2R9Vgd3hjjCAs2rRvoqPU99FVqHPCf2pLn
u7UXUFmXMFKi9WulpQFsFIG2G0CAnb7OVr13nZxCwTD3/93fCdfhkpwQMC/0jpB1R2Pp8hR5eKVT
/dDdwAy7tvYNFfeBPapL3WNpOX0E9w7yUzXodeYDokmrI8WyNtmp2C+7h/u/5dZ+4WfIghK5NXnv
5U8ZK5Sk8n5xg1hRtEPkRfMO0zl345a/9W1B3mM8BdgePfv1fmlihPESmwkP6eArVGhOeVj2PqzJ
dKPmd2truqSfhLywfYg2LieUhsZU10bpBWVpNF8LV+0CfTD7vzJ+n4+2t/d6/wNe3cWsJWRlCgZo
PxBjr66QXp9HK89rL5jDbhl9uxJYfSxUlSq8HT9nNqZucV93p/uj3vqg7BuJsyQ4ANh9Ocuk1SoN
tKUb2G5aHJywV55HfJQPKIpHf90f6tYOgfhHEAq4Ba7haoJj2IPbDjl9CzIhuLV1+Lwttbt//yhS
bpuNCECMvs7lhEQS4Q/esA/RBEK4vMziQxOnWwLKtzYHKiCwsEmIyBFWKIOIHC6qkakLarKRwwgV
9iWJq/J5ctTyAU+o+t/7s7q1TNSDgXRyddHeWVVeal14g4g46CmP+cMcadaXWe3I/mJzqwJ97dbO
CFJ8U0YEpEBrPYUYXk8dLipZtTUZ0Z6fk7/0Xmdo/rKMZrcrHKcvPjQ012N0tAzEGHXaCyhIV0r6
oqsYKHaDjeTMnGX5F89K82+Rac3fa1qK30vwxC8mOfOP1OxSdVe1yl+Sb3AswhSxz9ZD8n0MIZo8
mF2dF4ca851i12P16Bw4C9p3M3c7FVZR2rkAaAukfTUkpje6JdcIaomPpMFFsR/kKffr5SZyIslT
JdslA41dmhjwjtUeCgeKJEclTi0tQe3fm6Jfrp7bxs8Yxj9EZ8x9FcwGEcEM1G7pMe42kGr8NCI/
hgfbMEcPWlvUKd1S3MSOYQuq/7FUuzZ+MXMl33gbrncMtQdZ3QQrQOVkXX1vVAe54D6qzjVmBF/Q
HAx9N1uW85hl3calLO+Ii3yMr0XNFnAKwQ8A51Xep8eIUqURl/KEngPaqaiRkcqO00MDeBy2QDK6
j/00DwdNJ6b175+M61sFnTGINnS7OfOg5i6XSlVMZ6nryQvcKll8L3Whm5Uwbu+Pcn3eiU8oTEjg
ErHyWlw/y6xG1mqy85RhFufzBDiNb+t9V+zTMqlfhNnn73ZfAIFDZAxYU/KuqIZezsxximYppyg/
l22f7FBxSk5phcXEVJdbSeKN6Rmy1IFMMswLdc1VUpUyKrB4Ks6piXyEJsVcuzTsH11IlPsKn4uN
A3a9aCSKlN+BerB21KwvpxZFlBnbWX7OHBvWeFa9fUO3//DuRYOQh24xHtU4ea0XrdJmNZurOD9b
WTL7WmOe5jwJd1MRYs4xbZHbb3xDlFKJ+WSFDMbCarlG4uTK06v8PJB7Ug1t0qNear1fauKnjTPj
8f7k3gC7l6cOWDIFKvqSpKNXmWg2AY4VyVicMXHU09PgRkt7UIBBtQ+h6RbpOW8rJBcmMy7wTF2q
yNiPM8pBu1jWi1sJiDmMatXmBzq0YeM7zdx8GIewqQ91lo6/KxUfiR3IpsTxR6+Yit8zgUKzd8e+
/WXS2Ij9VOudL5bGy7QvIIkmX+Mld5cXgpi52YtqzNSDnsU4DFRK1H/qG1sTvhhnvUHwgdtpZ2CQ
SC8fRV30ITr3xYagPvmFLoYvvWnOA81jxNpOiL8W8bvDBJmlScSjrGjS2b3cgRPCV4vZ28UZGdx4
pxkSl1EV79aiB5IKLVjW7SlUQRy/HEUTalz3lijPEVS2L7oyud/CMay+d2YybWz2G0eKmhjizTTe
ZUwi//0fYALdQ8NOF315ViMUHDDdSQ9Wpy4bt+2tVwWHYC4jzCD5aquDm6Cil4PFKs84kDpHWibJ
oexN5Vj0mwnFraGkEDjzkeD4tW+1otiJM/RNeY4T5OcVzVEC0xHZqYba+T98OwtgDoheqpdXBcW4
9AolVozyXKXwmhvbDY9m12wp/t2c0B+jrDaDqGlIV8VUnhU9nH7349D77eBoJzgG6cb9emuoN/CU
xHJqdOsuN0ObYLgweAhnq233qZ3T/uB1UbybpmELhnFr2/0ZZqyC+gyO4xwvhBlRpGcBzcNklwPM
2KgW3RyFfU3rkdQP+PDlfCJYl0LRsupsYMZKa9NV8VxN3NPGlcr/ZXWjcntzgOg6UsBeh0xiGFKk
8IzqnOd2eFCgcR2artzyxLqxNuTq0joZhD+Zl3xH/jiolAziRJRaeS48RaNPpYwPhdt8EqGSvxeo
B+QQOCB5HfIbsn1/OVKsUR/qepfDSr8SBnKoRY9R1rsbi3N7Qv83zGoLhLHbuVarlmdKiP+ga6I/
kASMvmNk1uH+At0aCcQ1VS9kTYwrk3kVb/Rm7pXynPYJHP9loYeH+rL1AuYJkYx3D4bWFkkeNx07
fI3EoUeVpHlj12fdzYdTkpTesUJF+0ctHH1jKBkarDbem/0K2QZqiORclwvl0LDF4zkW5zrp+t1U
TdrHrpvtQMyZttOLBPSZ25hbAcSNQd9gWnTzsB1ah5dVBYcbISdxNmZ0nWDwRWGPjZM3fL7/HeW1
tpocAFsiI3biW0nscnI5WZHezHZJ5jG9TK0I7Eb9ldVVkALpTCsj8aN5/lyo7rf74964M2R1DCIk
/S+UNFfb0m2VeUrDtjpTtSr+EnOfvBhJvuU9Z8rk5nJ6xBFo2cHOJi0HIXY5vcRexjzmRJ8TFHr1
T3q5oA1Rm1z01BbLujm5Kj4Kr2NtxOZzT/N+9DtsyLqdx1sznat4SuMP+kJx/qkr9Ml7LodoaF4p
vyfV8xLqiuov0xK3ACz74RvgAPG356Vp9FSZS1QENkVa52TADW/8obBqwpiIB/XgCdSQ/XQkcwvU
Ml20nTq2pEVjr4Y/49FECE915+hfZ5gcRNvqoRKfR6deXnWryIfjkpvKp5xSVYK4V5r854k6hvIU
pvp3re7GeN84wAM28sjr482nlCIjlB+klvoqj1RQOKbjklfnOQdY7PR2t+utODtmWLRunLjrzXE5
1OrExfnSdFDHqnNsONmhG8LuIPANfPcRYxSp8UkJg1d4XUkR09R1tkdPtw4j5aSlhrGrazv8H0ah
qs3LJQldVz6lvdnHiR0XgktiXpyHAfHkeq/Ns73V37VvbHWuPfmokJCSDV9u9YmtFloNWz2ENrRr
3KkFTTFWiW8qTf9YhiMyJ/fP8K0dwQ3soANAaZkmweWIrZsnQ0fSezZx4fzHclLxzcAGBfdjWhEb
n/Gt97o+yWSLVPVkkAZm63Iwx4szQ+kacR5GYTWYlmZt/Tq5dTwfSZ+a770W9vUXd06oW/WZrZX7
tjPn6WRBoftLAFXBtx5JkBJ4kEg9f1zsZcJavol/5K1VeTtX8PbusqbXDZTiPGvYZd2Sj19sU3b3
uqGz3GO8jEvu9105e5+ARGfzyUwSoe+iPur0k0VNbAaFkljmqYvspsfuREv7/VjWi7KLas2ZfeQF
9GpfFi63u+9SoegfVWdaIFyVcZq9++kHTaOyx+Emkd/Yqx3BRyBHtRbWJ0nqA0VK5ZB5KW68tj1s
BDM3Nh9MaaC+1HroqqwzjyqOW7urTXFu5mEK8naoHprWGOhMLeppyaPk5d1bD3QsIrcWV680N1/t
hkiP6R1O4mylZfYbXIotXcTqJvIjBWfgjfrSjfuIqRGqSzNb2UG8HC0RbmfXCF8gorvAK2TT72DR
bvGZr+MMFLJBzSEXRP8aXOflKB6FliYjlD5PNGs+sUmrb1kvgIV0duYjor08N7GX//v+D0mejd47
/T2KI6sH0hiXTEsSBrXySfcHNce1vHH/MYtxS8Twxm0BQ5edCLeYytLbU/1HZF16YgrRSRPnqJtR
ylXSRlgfE8zLqgMetJ62sflvrZnsJ3K701lGz/bya1KvSlNVV8R5UccQscpGfNS8xdrYGbfWjAYU
rH1udvguqyDekygwq6ibsyfUxfrbCjXMB/M2aXM/rd3KOzv8OvegEIFtiSVdR25v4FW5+2kEkIWv
JqgtdtuNTnMe9KH8mfE+T3jQp8AHfSWqtMyPyxYqrEjTDOGayFGQn82M2N54q28tq1RswptKJ59d
c24bHWrl0ObN2dIq81g3ZvUajib6nrh/P97fq7eWlAaLJEjI921tItMlVY207dScReYN4SmyYt0+
TmGB8sj9gW7dZkiWSWQC/Cawbpeftum1Juwti1VNYoSkgZRnu0gM4snT5+Wb7WThe21N8XqWSgnU
hhxU39e5ra0sCxakrTinztBi1Jr89uIyA1CI0gtyPu9Fnb05S1NJlt4ZPAKr6VlhNAK54F2oFEO8
xpnoD0nbuq+9OW0FjTeWTL4HNPugGjDi6tWu0wJDupHrJRuFh/mYmvtTOZjvXy8Uxnl+QF0QZK37
b0WeaCN9RV4fXvHP1DoWOkBgFD9Y42R/rdVxON7fINc9FWpf/zfguvu8gIlA2g1b567SUM+14tcq
zz8vU/lxTsrnYUn/E5610YG+9SlJZchk6DpIeNPlpuzhPwg+NJNcFJxyZjCWxc5Dhur9JRAuE25M
qKUIKlxphGjggEtsoJpz41X1Lqyhh4RCK3fjLLbqvDeuT4YyAZHLLUld/nJO6IIqTTgVzbmvDXrp
rjrOZy/MUFquZyC+qd4dCvX9pr4MRuZJrQL4DBDP1aZ0QsvBkjxuz+XsRA991mrHyBy7Y6+b/dkc
WvFgj8VWxHJrquD/31SyJQRu9VKMRRZ5Zh4255IOx2MjlsHX+9B87JW62Scl7y4ikVudo2vgH1MF
zQighluTKsnqkdBmI0UxtWrPwyJEc8Q/tn6kt9q+hsXSozBdtWVg2Xm5b1SpLzu6dnY2YrCOlDVE
8v6nAvAE/CyqUZBo12yVNFK0giebH1PaADXEtO+AxmKT6m3ham98bMQZQNkDrcT+ff02hsOSN+Oo
teexHfNfiaFGP8csrJ9KiKovnqE0BCFVdLp/Kdw4oPTN6LBKe288bFYrbAoYvaFZdWfFXLIPS1k6
uFDG5cYob3n2ZSJEGcHGKU5+RtANqyXVvbHgBuUr2qJuDhCQcnzpGtsvrU45ohuQ7lr0wvZ5lnRP
NCjnfdHl8x4flP7YFb2r+nkJ9P7+1FdBAIBSqc1Eg1m2silnrhoP7WKPdto5PfhSKitGWJePKY7c
gTUu/cZQq68shwLoSLaOV6xM2ldDJXXijW6TTAGSf4oPCDTy+a/tjQv+1ijgLjmv3LWk76uLKYcz
YTiTmPBnz9VdbKnNkdBni1W/RjIwGQJTNg3tTykcsC4t6sj1dQ1qbYHRUgU+514dN6exmR3uQtoE
sa9rOMY+1GZpFAe7HKdfidLaCLu70CX8iBbeP3aeLuVriQVFXPhd0tk/MmvojIOBqc+5HBYNqygQ
5s2hjVRH/P3edQck+gZgB5AvXeku72/6qa5Wz9YcIAhI5R8r34jf0IPKKox8Y+O/6Tn9sfHlx+JM
A93jWWLnry2MPCqhptqlRlDbWtVHVMiafDjP0VixD+jz20Fhtnn6kFI00/1coz58FImrCpRg0gpW
SZVa/0A5gbUwFrWdfIwQCsr2piix2TGVaDl58wy2NtOU/lunjyIj7crtBtHlrnaNQ5t0TfZt0BZ8
2UwLLtHRiDPXZuw53XKTuDpQZNME1Jwm6gjGFYKpDm1KzD3ZyzC4zd5AcNPvnOlHu+hbotk3RpJd
FZiZVHBoeayWsOgs0DGF3p4pHQleYPWnKRpaRZGyv79XVneyXD48YGTFgZobNmqre8vurSSt88wM
DA+iiN/nabdfFDXaYfRpvQ5GUvxdWc2WeubV9N5AzIxMz5/oaV1nHvtkcJRaNwIyMM32pQQEoory
rJhtuvXsXN8a8spAoxRcLg48a1tWy2hbL0sXMwhNxeBWjpc9WPjmfbUWPiT3P+R+rgs2B+fh8tDh
46gLfHfNYE7L8hH7zOizkZvus5VoywNWB+OGTJQMhy7PHQ1eqi06gBDZGluFS0nuTRhzVBbo6RDG
bttXKFgk6aPRR+ANyqb9fH+jrILrt/m5KI0g3U/NCrm6y/mFELSqyKqtgF8U/8CCfjzWtKseK6wh
/CpetA/055dj2ytbiirrcOn/D+1S5XG4YAB8yj38R42irXQXxfjBCoSSND7HMj514fRvW1YwepO4
ODealexrUrITTj/lPpw9wx9mvvv9T3C9a8GFyX43MpGq1Ne4/B1dmeHTTA0xCDNULyk8TLswtqO9
UldbLeJVGeFtypLkhHg2GopoHl4ONbSeWi0isoKGiM0v8krdJ0VV7ouxUh/0pg/6noHnrmiPY1xF
G1WaG2tN+xPmGlgZGADa6jUv0DvKrU63gr5abGQC9OHEEeLDWmnnu0sdH7AucHZ61s+H+594jc6W
E78YerXN+rppbYzc7KARYjx02hwfnEy1PiII7hwXEPa7kGV/GpDa2rWij05m9E6g1dtP4I7HZRBg
FyyL1TKb+GxktZvaAa5ViJtqWr+LW7ElJ3BjV9P8QtqG1wR0CN2+yyUOCegrq6zVQGj25ByHJqTI
0Ine9g5DEquV7+TYXvh6m2gfzVYM037o6JztGg8jTWyQC28LTX297Abnml6FzC9pHKx+Ua63FXh0
Qw3auA4WntbpyWidZ+LnEgCr9SFtly2m/vXdTCGCfS6/MxSh9fMDxnpuwT/yEQorPyhqrPlq3Ez+
/V11fZq4IglQJdxSKsOtTtOS5YLWXmgEc2+Nu77uh8cWDNK+zMPoWAGI3oXaUv+aKpeCfDyYj/eH
vzFJ+b5KPJNBWLnOp8W8ULpKCjOotMry29pLzg6Aho2jc3MUGuHcO6TQV7aVpWYVTa6MZiC5bU98
9exLGmXOhs3iG7j98t158wyRYTGtTG1dWazNOtQGLHUCFYeDIRBJpkWJXwhgbQdCibb8oOMTbD33
6dxFz/DWvMk34zL6110QQ35p6xoVeQi6ZpZ3vtNW3RLvTHWq/i1nZF8fFNPkEfCLJnS+xGCA591g
lcn3RHXj5SgsS4AhVbJCdV6Elrejn8wUnnbQpdO/VSMe9EfT6bsw2SmVPb1TDJaLQRJsQVdBPpXp
wepusrA5HaYoNYNJuOUHgXuRPwgn+3F/t1xHZLxgdGxopCCbyUG8vBcopZp1bLKOZRROn4ts6T5H
bpccnUEYBxrPiJsoxbC/P+iNo48/i8SXkllJObvLQU3Mnlp9mZ2g1rr6QUdv7ojps/FAXGHuzNhL
Do3npru4E9mWgOeNfSstEpD4pj96zenVcxTE82hxgrb0hn0MUnyf9UW+uz/B26PwnkEQpLi/vmjU
jn0KFt0JpgF/TjpTeAxU9laJeu0xLbcIxSRJ0JOqN2BuLr9jojUKbrwwwFLHSxCaU8Bjjlp1qqem
PQo7zX4seAy9TKOafPZY2l+8dfF+aNrhV0Imu9GPu7GVZKpMbZ7iPHXldb4s8jjLWsUJEiCrT3RF
nls4u6Ob5NBiwumDpxjp8f53llfp5fVAPQt9a142yIOEw5cfIIqi2nIGxw0GNBSeu94zD8lotg+l
Oakbt/r1krKapEesJhVRmJ+XQyW9FUEHj5UgB/Fg+3Pv1AgZOXaqb4T213NiOW3wMFCbOPXrgEBz
w4nmWKsESjNNPwpy/cx3RKN/DWF6btzi1wdRbh0eCtm5opC0Ooj06NTSW1zGCtPSQcxoMEu/yFCT
3wOEiltfNZuk3Q2mh8BR06a6udH0uP6qCM9S+iC1gPsOCujyqyI+u7SRVkbn2sM+qaaivp8m8f29
u4RBDKmrDUwVmvUqxIoxjejMaIzOTlvjZGc63RfooMuu7GN7Yz63Fg/wxRs4kct7TUvRNNasctvo
XFWF/tBoc34UXYFHRhxpG8ft5lD4OxI9QaomDbz8dAYERlKiLjprffnaJGb9QCn56+LkYqNVdGuN
8JyQPGcLYNL6iai9Lo2j1ovOXasqz4jXF7+02Cz39xfp+vbgrQN+Jn3hsF5YlzR7BCuzemiKM57b
1kPR9OX3pmvF79qz2g9TG3UvYrGijeW6npp8ZbmuQDXBTVnLDBVz1ZSZnQBXdMEywRjiH2HZOb/v
z+3GMFAuOV5E+Exy3QGb4Dnwcnf1Oa5a+hq5mXzoeZJP7x8FUTfeA84Rcb78wn8krjEhToqrNuCf
vO92NVDMXY5b5cY9eLXtCJ4JisCxozZC3rU6TIqoJKFHac96NoS73ObtjLQ821vje5HL4LwJLyna
cG7BRJApXE4IHFxTZwDygm7ous/GYtU/h9p4J7DjbRTCdXSpqdp4VzRqct9hJuP3AjNKxs/lUtnH
JbG7jUj2agswF5BZiKbYkmG5NjNpCWi4h1zmMmnVfqjjaO8tzpaxxPXikEhTd+IPeltXsuulPjfe
LKBaVTE1+kOy2NnJKzxj3Ou1uZXn3BqMzhm9HGSPJIT5cnlsU9HG1gi9IBmX2H4sXX2ikloWc+jr
MHM3LnG52BdPPb7RRKl8Qg4SaLPVdVcrS11h7R4Glils30ag2q+s+IB1/fd4LrdkF26Nppsyg+LM
0m1dnaVpUHqytSUMQLLoP6caTUEvw0W7I7OLfAtZn8P9w3s9oOTWU9um/kFLY53oqH2vegoQzjMW
HWIv8qbDkbuc26OjdHV5Ip7U3psnUgcgzACohSwC1fTV6UpwpuvGLqzOyThY/4ZZrLw01IE/35/X
9b6XZwreMvcsZKi3usQflxJmNqVGK0qci9DQv3h1KP6CXiQe/pdRpI+lISs662cX29fRjmogBh5s
+wPKlhToxFjt7o9y9URRH2ZxZP2EvIXI6XLDi7zIy9Hu+rNXLs7HTE3EYcAo4MlI+3GX2eOM0br2
ToAl1xNZIM1xohcUJWA+XA6am42lIIvVn2OnLY64LKd7tekLrCHKbn9/fjLauzxil0Ot5tdbtLwQ
COrPeuEunw07NfdzLNHfmoHFSj5lL94c548YB44bu/86k+GQyZ4OKSG5GTXIy1ku/WSV6qz3Z9QT
48csBl1n2nm1790sQrQR99ahXXyMrJ2TaJVB80v4QC18XzCTfu62xcYPur7bCBjpZhGHYGkDDujy
9/AR6qWZ+vGsuaP1CHZT+egkbnmY8rLYiPdv7CpwfkCQZT9XdsYvh0pqRRidGU/noU3zE1xJG68C
xHi0qcl9Czb2YRCxsXFgbg4qDQXInVxwf6v7jd7CmCvKMp0xCi+fImBix6w2hzOFfvHiLEXzO3U3
XczkTFb7S4oc6bwZ1P2ugEAkMlHRVNlwtmO1SD+morQQHR3/DRMvfliict7lkT37PYAh7TRYTrcV
Y95YVYJLkiuaGaqsq19+aqtKhrbuovE8WGF/nJw52YshIsvpo2njdr0uuHLydbgiwDklJXlNIho8
agv4oo/neIra0i+jBlfdqE/yVy2T6jZGOoW/Sma5+L2mx8o+78xihmUpqDCFTRptSVCuXhikzQmh
WFh5jWBZscbup4SHKgzsIkgQ2QOVq2oNDTC6SC8ONKTOLwfcvE/3b5RbY5JZQq4E2UPcuNpmS6i2
YI+jMqhRS3qdcwqTu97sECQQpNEfpaDr6/0RV++NnCU3JqpM9DEpva7tqJzUNXDxLBME8LT+R2gL
9THTqLy+LwpmGK5jZHMZh9fmClaNhKLWDYldBsUyeodxGWzUab3pVKn1ltrD9YwgOYFyBhKMcCgK
E5ebtkwzQ5trhhJeGFaPs5aE02nssmLj9l8dDjkl+KIghSQ4l7B7dQ+lZZPhDaSjDRfNim9YdXIA
2NbvZ13fcge6nhLASu5VysYoeDvrLj4mxoq2NFoTDFjR/56d2Tu5GB9tUUhW9w2sIbIgJHEp9kk7
izVku55FhyXkPAaashT9nmTZNZ5FrI8ZQJmo+rHAkE6fF0qrw6kfmzD+iNQ25Op37kjwOVIDir4L
PDXMyy7XL7V6es0YAAd5mmgalvSd5vroDarvtsmjSC6H4ITzmFIyvhzIGRSvjtCvC9SsHvf9lM6f
234RQbzoyl/353R1rjH+5KWSzDspQ7KWrDO9RSDQZAwBLKXoryb3hsh34Lir+97qkWgmtN7KNq72
jPQaJUkjf6bWcSVdCF6v6kqhD0Gjp/WHJFtKP1Pr6X1pmpRHknhx4mF42vx1BYsN3WUSdmMOwYBZ
R/2g5kvxKbFG893qNIxDEsP9RD+duvvqUIssyjV1McbANFqsBpShM09xk4NoSTu34yGMt/L2VXD3
NjMWC1wazxJk09VVPNZFDQdIjii8/t9ca8uHYdCmU25F4X4wtPhH2drOLtHnYatXdHWzyMmCliIN
oHLKn5cbUzgVeFKk8QIrFMoDXMPkWwO282Q1Ito4bLeH4ubnTuYeW6uTqovT2XM8jEEf2k3NI1cB
mlryXD1rJMN/3z8FN7YkGAFZEgNoSLi4+qRREnG0RTsGWWUbv/QStZ8eXc39/VFuTQnPZWo6CLGh
uCf//R8ZFErGNmrByhgUhZ42fhyjWbELTaiAYLeVIf/+/uF4PNFUprDuXYFlcn2q48kM0Q+P0HOd
nE4c63D8Pi6b0diNS4RKuqwhyZofSmyXE4uMPCqSNANfB33yNzJf9a8hmrXxoYurPDnqdVpuJVM3
hwR+xD5ED4cdeTkkDja08mG5BBFq+A80nyVm0kutn109F7kvqojA+3/4niaxApAnejTrSkKuJWpq
O+kU2OVQ/LZh/R3Bn9X+OEbt1gtw/eCBs8fXEd01SFHoa11Oj1EcQUg1BZ3ep7tU4Y72laaMH3rg
ta9T6Qwf8q5sdm5qVKeqrrccYW7dMYhBUBCiUHMty6tZSzEQ0PN5RzEcljIsTl1RZY/N/Nvs8Qjx
WxdPFckQ2lK9WCM55PXG0aCuRn7O27eeej0WlVPObNtJiKl7cuHsil1lIPu0g64b/hepEQR7M2rK
l6hth1dNMf0aXd9yo0Zw47RSCuM3ENlAFFsnjrOAY9kO9sgjnNZHMSz93lCSv2XCsZHC3fjYMvx0
JK4N9s+aS5XEOm7TDiDYJi7mRyUxjR+xaKtj0UzahzIceiyyFf1ArLdlxnrj3oOPTgb1/zg7sya5
jSRb/5UxvaMH+3Jtuh+QSy3J4iZSlPgCoygK+xbY8evvF9W60wUkLHFLbW1tTcuq8ozNw8P9nOPY
pkC19null6gGYucjL4mqP41Gm5y7NBA7ufmtmSSXQ7tf8qVoLqyuSCH6nOJeOV7qqq1OhVYW70AX
g9KJqnjn1t/YPSTmSWcD/ESHmVf/8uAoSR2aKCzRxUjY4/hRR5jH8WGUJU9jnirDoQkiUfhGNMGf
NUYUzw6KQSfycxbSQGVnB12vK94X7yS1k+HlrL9LlcDGc6OQnayK3wuv+6Vz7YdmGL8IFGN8NNz9
wOw+33ZS1yu6tCk/f3HHJEUDvoe8ykXpOaAV7f/ua6eOd3bs9Yo+M0roFiARDTzQllYoi8V9l8vL
2cmdX6q6Mb6aaQLFIKDm+eP2iDZtQRGmZIvSF0nxpS0tJJcZ9DW2UnM4qOYwQsBrlcMQea/38AwL
6JoEYqrc0quY0YidrAh1hpUFrXIP+Ti7t9W8OI+uu7c3NtYJ6LvUASYzjb7xap8S109jHg28aCCl
nRvkvB+zrAxfl5HClzIg1HZkloQW2OvEvjtNDYj3cbi00LnPWVH6XvSOelLqjyhdHszC2mvauT0u
7i4OITnOdfEPDF6rqyS9Lu3AzRQbrvKm7OtkB8S6uSfg8kGGgTbMIVvuCTaCnhfokF5EF1unXglR
soIEdyiM4pXgnecpZJ+D/SDeBp+72hNhAILIJDdwaTvR+ZNFB7aahiyn25v8Opwh+2DS6JSXGM/c
9dMy53lWFaU2XGqzp0WVBVwSxPqhmXiO5R0vpL9hDgkrgG2yLfa6YqAVg4EeF3dbPCTuU9dqw/tm
1J0/e1VT7kkvTTv2tnaFK7uKkSFAIG5danRKEMZ5Cpc8qOmi41f5bKR+7HbN66eRvy9LwPhc5NFX
vsKgaGZUlTJdjMrRnTdu43nmMXProcHaMMePUYOy0cPtydwYnHwWkXahZEHqW27WFy6XPjAkV9Ie
+GM60sozqH+N4Y2dbxvZ2PHERQD2geQQaa9Pch005NQdoV7MSkseMjuyP+g8vx7M2kVw+Lat6+CT
ruXgnQgIWDQqMcsBzfFMo49Q9DTwtLPzaCdYSN14PpVkZI+ZEDG6KtbQHZJYiX+bhNXvfIGtwb78
AnLGX8wo5CYtKKKuvzR1b56dREl8o1fG94pW7mV3txbvpanV4pV9HsIAbvsLUSeNZbzI8I003YMc
bUQCstsm0TRMJ0oz6xlFwG3QEFO4pK47Hip2jD8AefLzZsoO0Ni+JR0qFk37SuKTdF4Lu6uJpIvO
HIhh6C+aldDNw6jTJ0S99jrmylP1ohrwbIW+S5KbB1WOXMhyuQyFW9+MSOjAk0iOBLnRMbC1gDbh
ZfhDUfvA70S9pz28NaXcn887lGTZOpkazYY39S6JKw9G3K9T1hUXM+nb9wlNa85c8hCv7SZ8T4+M
VzdklEx9NJxgL1FOIiZZDld1+zIQGcNVyBY/hGH/q9tX4j4GW7sTQGob1wKlJMAM3KfPqlVLU4Od
JwVyH8MlQR7jTn8WBaAIqz4aueeiPoTUUF8YzWXIzOYuLpHNMt3Iu0tC0gvG2LQnLfTQK2gnlbC7
dc4oF+0BFZ6j2KvVB3BDa0tiDMQLlt+xmhJ6WJvRcFGI7n1Xy/OnyiTV4Kb10WsRNXa5o4/lHFbn
rOTBPkyB/ujOpu6PSqucADZUn277ry33QbmGrAA5OUn8WH4jhH8tTXRqf0kqK7xT3CT6rM/a9DgL
ONa3TW1ufeoi2ILjhYDJ0tSElFYOcHO4ODMpzHM85nlJM6EwE75rtcaTaivBcICeXO9EQFt+iyuO
txucGkk3XBqujSoxnSnldTrYTX2yRBglvjVas7nD6dg0RKJFJoiRVlonrWylUWd4NMPFdUV/SMCV
+YJM2c4durXRJaxK9kDgLl1nvBGFCuPJMwd6E9gwl0dzJqJrWvSO8JtRfbKF2ux1L9/aJpxguWzM
IjXi5RRawhg8Vyb9pkHzPveAhzhm8fRGIzDaub03hwfiVJIjKCCst0lS5FoBDKW/FF6hvjWSwSqR
XrVzX+0j9Ukfo70S0OaqgSSmICyj5HUpuuptRcvKRCYv5ji466c5S/2+S0v9/vYB2BqZhAjjh6XQ
zTouoTV7oKlDyxuXBlG6b4HqH/0OcuevVWKY1blUmmonnbBpkriEwJ+32lXr9GyexkqJeTp5EYwu
MXTFp7imHUgfecbHhnrQzgnYtEegjEQ54jBElct9InrkkqORF0AuzKNaJ9O5ytXwQbEh+Jvu8PPf
mFC0xImWeUKRLVla0ysL5EtE10cjj7wPRqbPn8FJNHTLtqf7uZnVHXtbO4VCiXxEIYhIumtpL5wL
6H+uxwKiT6j51VCQo4Bm8bfMcG2S2ZNUgdUzqujQxfNiKniiadOPqdaM7xpCur+zVBTqcSGwWUBF
LAczRXY/VwOlEU1pw69KZCMA7zrxb9kwlL+ixr5XPN6cPNkFkpcueMO1tIwWCHPo8SOXZpjS5KzQ
GWQ8NIPa/HJ7U2y5Kuk85DsebtO67pLqpTdEWTTSr0JHi79Iq/PgZe3jHOl7Gkibu/0/ptbv3SjT
rdlCX+7iGCihU+2pQA11b1TELeoWOYLbA9u6P5k/Xk085Nkcq+Bh9gJdVDW7rwG9e4+2Guq5jRc9
9BUEgAndqZA+BfqetunWGHlDUa/GJmfaWG4Tveho0JxwxtwQ9tjQtOGxGYT+Zo7AVfht0hTn28Pc
elFxwoAoc5GiaiO/0IsHTWWVgdLPrF8KQiQ/KAWH3y97LfvSBnX280B77VOWTsqH3MpN4SNm6f64
/Q02hyzBZ9S3uILWKsWRayljlVG8cNVoCJCv9FTlgK7kcBms1nX8UgRoh9+2ubVrQQfgXUgwAwqT
n78YtVKAd6OX83jphlCfDkGa2h8IkJK3ZcY1ubOTto4iilVw3uEi4WFWQV8a5N4YqFQs1D7TPgnO
iHJQFWfYi/g27VBSBsbMvce1sBwUZUkS8rYgmZ2ByKYRXnnqol7sOLKt142UwmMouOYrBHgiIqMG
Qz9enHDq37vzVJ67ehoJh+pkPmqtUT4Mc0F8mdvBTgp9Y9VQkYIzJ/lqJtI6ywFWqerMBPFUIwBC
cDg862CZeejPymuxefLhaKN1JtOgkjO8BqooIswMhyrPhWkIvzhGPuV+puTOKSn0VzffwZYObp87
HNS7uQ5UrKlFtlaLifGCGeKhg9xGeVYydY4eda0Xe0mhDccGeh8JMNhMUpFBeoQXez8c3AlglJgQ
DxCaewiIoH4nWNB0v1PN7g8r8uz5znYzx3z9w4DjjbQ61xGcx3XRQVX7ytVCDroy6ul9bbrWU1iU
2U68vnEKAKfIzlDQGkFyrBwaRSWhzC2bBGxF/pC2eniYinjecZsbW9Hh0gPyAwcX0aPVViycHN0d
lHsvpbDsL5NeNE8NGIQvSlNg8Laz2nCQPBklNFeCKtClWS5YajahUCCdklJ22gNyO6Z18ALLzOg+
Czj16NbWnqjhxiHHHtU3cjQ0zVtvf9cb49k0eHZQp28CP64ze36jGxndpzpgI7/1vH1i8LFVlMNe
j9q9Fm1b08uh43C5Ujx0rVej0cW6VsQ0XeKsyj8OJdyaY1R3VUQDlHasd/zKxokgh/7cjZOqBPKU
ywkm/ZC4E611L6nw+uoURo3SHZxyQjFSS/WpfqjKpAKbW2nhzjba2KzyJYTHJo8PUH4VZOTk5EBU
TiqttI382KpO8s5pbGuHXLUxm5K5yRX0nAhY37BJMkQU5y0VvKKoLrlqtmcrojVrqvbujqk1JFU6
Th5ckmHFypEeWs1lbzbCgAWqXWKLBJ8/R2RIwZGEB2GDRXqjyLvilA9Jbh5IAKm/VUVQKMd0zloa
ifQaepa3D8/WDONYZVxPUwyEFpdrmyCAHJGRUi8CSVxgv2p/0pU2O77WCvQNYIYSUic7GK5GLYQ1
5lnSqZdhHIq3ndK693SqUHbGcu0IIMbJPn8k93hDrNfRi2qQz2RoL5MHsmD0tPx7XU7j18pW2rcq
pds/Xj0qOJMy/6CRIqYauJy7so6Aahqw/KepnP7sZ3OajgiRRHuB/bW34doju0L62aLZ1rrTctzo
U44LLSD1xsZTb3fhG7tQoocsCesPSRZYpySy9DtDWNWrz58UNnNBGbJqEtyxHGHfOVpdmIW45EmQ
nBxrpgJvzp736bUTKfGZ0NGlVBypqtXLOTWsyTKLuLl0dp2cgYwOT7Ph7D3FrkN5ROhg/rEJJRBu
TUHVbCE8dejqi6XY7THPUHQXk/UzQCyT7EdxckRP++O6+MAyfL89wA1wA7Z5JEm0LQXxNW3FEonZ
VZNaX1xlAOcdyX7MiE8LyB0xzY/Ktjsj6e4cycN7RyvTyk+o8OevX0159YM24YDgT1en0BhIBM2V
0nApz/Hoi1jt0oM9N0l1f3u41wdRRk8yZONtTfZ7dTBiB/RYkystdTXd+UIXwHY62uHkeoexMqfu
mIR6Pb+/bfPaifPCJn4i504OgbT7cqtWqTkqZl3RdZ1iyXuwVqXzTUxJWh3HnNLvjh+/tkb4C12V
JxLBGk3Ql9aoCqGsppnPlYvyzmhn/X2Hq6Ypa7Gbp9+wJfMikq3BtuUNuLRl1QhWhnFaXtwhie5t
O8kOeZFn98qsazs3vVyYZUWASBt6NmQUXpz0oViainFnAzNcXkq1bo5WNcLS7rLm4+2lut4eWIHN
DDdAkjG91fZQ9boIwlotLzQJFceitJU3oeX2F3eOlY+5aLQdLMWGPZ7NOBZuHjR+rJW9NJqDqdPj
6mKI1ux8JTbQh1d6iDAHQAJpckDlqtiTpt00SlNUD/iQDBRX2bkoNurcSO2KywEVPMp53WMLvOIU
VF3zJqW/wc7+v146ZCikh5HKbpKssFy6LI06UsVU1UJV/TUx0KAMYaGebq/c9U1EKQzUC+l+kjBX
BXO7GPWhNUClqEmjHaJgdj9WXj/dFeH0m6NFWYh8QOGeqDj/ctvw9RkgcuBFy0tP9p9aL2ERmnSD
UsgRBIhuzm89Hkafk1qb+ndgZY1XnwIcNLceGsYSw7k+cKMzxKWq8qCY6jC9GFMcHWpS5Xe3h3S9
YFJqEukMZhOc5hWpsE7hSKFxc0FOMhyPUHKQWzHtYPTOtw1d70RY4iAcQNQDvOFhudwZcYDk6lx2
+iUZx/xN7kb9oXGi+n1atsOR/ld7OlfXawXaATw9RWWp1b8umShWmNjI3xmX3FZ0D1lGo6gOI8Lv
3r1ZmvaH26PbskZDTfI6kkaHBstydJYAhJ1wri+OaPTDXLXlObTG6G2bqcrORG7c4oRChMpgPTnU
QH6WtsTQ6hn0y/ZS9EF27yYI+vrwJL+3eh0Ex2yI+2PZOspRgtHepV0Vo6KF8Laxcwo3dg4IY1qu
SiENsjArf6Z4SaTwSQfyIS1pS5ClyhPUW1fsuJTrqUWqDHQpAZnUtlm/MmMdQZLaSvuL0TomRSid
MiIoeOUhagdt5064HhP4KZIF5JKgz1xpQQOp0HJaoo4XYw69o2yNdUoJT3ZeCNcvWWiP4M5kLUMS
01YL2KdhovcKaKZ6LJWvtPcep3ct6cC7tBnCz0DeEhSXI2tSdlbs+ghK5Wd8FzxPGnLZqxUz7Fpz
RFmNl3motbum6oa7ubfSU1Om6TtFpHuNWDdWDoAnM6kRvSJDsBpn66SiIcTDg0VT/k1F4vNcNI15
jOHR7IS2VwsnZS4kWR7SsHzYru65vhitARaPwZSa2qnXBufc9HG6M4GbVnh/wCMj7OISX568yMpt
AWbJoLmh+qfm1q6v99WrbzeGQoJDQlKk61qLd5BPqVs3Rr82G8qo/lzljsjDQ+JEeXynTaX9I+/Q
6nobpm1a3KeVkbk7gcrGKOE6AwMmNSCfsHJZX6Qeaxorpj3i/BePmuG5VRX3YOiRtpNnvNqMqMUR
sz63iUC45qpuyNGAZuipl57y0FNsjnDhNKVpnkxRx6fJHsJhJ0N3tR0ZCmhWolcS79RH5Td6Ma44
6KtWj03t0mph9NuUjO6HXE3dt3mpp19vXwcbU8gbWS4h25JsyyoZ2Fo8BKrA1S6dCCZ0QVuQnxB1
du7ujSlEs4F4Cy6cCfpzFWzFZh4QIzjWJW3s8VMUqxr96Er4w+NAe/jByM63R3U9gchrUe3isUFQ
zmN8OYFBG03eMDXWxTVD1CJTo9LIurkVqH9tdvrk4ba560nk+gbQQVKIpyLJjaU5T4UN3yaadfGI
GMpjJPTK9WEr1b/9DTv4Q2q+oDBpEbO0o8ZjY3Uwri6dlvTv8lgQRVZls3ONXS8WiTYgBxQqeWvg
PpZWghqma1Vl9oWD9yDUvD3Suv1Sa65yTJJX6lyRYJJ6YQhzsT1Ab697camBi9R1iXKtGuTx0fDQ
xoUoWhzjoN5jGm1sChQbSMvif7la1mi2MGhdr7dR8MsUAEXfc8MpHF9Uahid44601E6gtTGNFAKl
8At3GY5yNY1dHzmplQTOxSaf/UjxC11GzWuzOztUgae3QtkrVWwMkEkkqpP6eqzeahsiR1bFtl25
F7vshnOrJN05yFL0b3vxakSRrGZJigIMbChia0RRa2dWpU4DpuJ2KI+e0xn9ya7CVPPLMlN3/PzW
wIDdSVgK6WvsLndkHkdFP3W2d9EDZ7xDXvzn2Imz+0bXdw7yhiEGhrgMC0dudB2wIk4Y2knfB5cc
isJljN3eOrWiEb+YbagYx9unedMYtGf+A8AS1ONyVHDLkK9Fw+wSjXZl+nHgdl+VJgPNAX7799fb
AgBAloK0PY/CVYAz0C47IhwPLolu0T6OhkT3wgEiqwh7Z1RXISNPGFJmyG2TwiY8WG17wPxIvNVa
QEPOMkHw37Xe6F6unYp6nI5N0s53VYh0xu3hyala5GGkUYTneYcSgfPf5VTORWYn6ojRXDH0c4rq
DEqr7h7j4/pE4z+QXlNViY266m2qx3invre4xeb8aznMX4BTu+QmheNP8StbFEjNEZKPMj9PJhsi
wWrPJ6FbKyhv2JdQq4OTVlvFAwnh6t6Yk2gHZnY9e9KURIeAfCSvvJo9q/fabhoUC5p1PKungB9O
TsYoA+7XLhO0+2eBXyZPlhyWy1SFZkSDqsyBQW5O91lkWfc4mHwn2LjegdRRSZTJzByvlrWfFxSn
xtHNHZmJyPy+NB4Lr/p91NUHq/XeQxr7cntUayEguVSUhyU7hzoVcf0qpM+V2o7jekBEVOvfdok4
JtX0qIBSrfs3ntqdY7M5pTnp6XL23jrFEB5qx9gjusj9sDwCfAniVLpxyZqOtTrhUMRwWdBUL7ZT
0911zOrsoJOdRJYwmhu/1PPxSJ+LyQ/of/7x9gxcezJsE5HAvublywtqua5JqpgWqlyO3KvCBwOj
3EOrLw6WSF/ZF+F5rllUqRohsT1rdRa9FFGiOLNzSUDDP7p6apNCowRYDIG248k2jgUn6pnVCOLt
ymcmVeHo5Egc0v+p+COH7/OncOo9iZstK3gTbhzgUkzeau54HLV2GcbuJR2j9H3pDNFbkXTKTjBy
bQUbtAklMODkAbpcrlAWVHNmpVPyBp0xA7YVI1JRLS6H8N+T9t/fx/8T/ijf/3vHNf/6H/79vawm
EYdRu/rnv57i76Jsyj/b/5G/9r8/tvylf72rfhQ/t+LHj/bpW7X+ycUv8vf/sn/81n5b/ONU0Bpm
+tD9ENPHH02Xtc9G+KbyJ/9/P/yvH89/5dNU/fjnT9/LrmjlXwthEfz010cPf/zzJ0nw+++Xf/6v
z95+y/k1X3xr4mz98z++Ne0/f1J09x8UJHn3cHfwtHuG/ww/nj9yjH9IQDGAQGTSEO+Q0IiiFG30
z5+sfyBoQ7sgoixyaHAa2RpN2cmPFMP4h8O7BpQ6uGC0YuAz/7+vtlij/6zZfwH1e1/SAa3hLy98
B5UnWcjGPkwPxLxg5i13h6GERaKHYvJrC3X7w0zAKu66rjDLx3Cmo8H5xcz8Zf62OaCI4HVQJpZC
IustXylO0KUt2o5a2kzWH2OWarSnLYJYMX8OTU/M32/bW25+OTzZeldysnHSyEmtjpgaF6mYsnr0
cYzFx5aS0ac6tvd0o5ZWuBOZOKqElNOBPQJelZ+/eLT38+yFalc0tMdVehpPVDSbNsx25wpdxiB/
WSG+gjgAmJSs+9JKGTS81o288YMi8U5Bp0BSKMbsazjO9TFOPWUn+XE9KtDgBDwE39Ql2YlLexnP
ZcsbXby68Mwz1MLxHGVo2b1mheSoSC4idiypz+Rp13K9WueCPEI6FUJJpH9BpDB/aKtxr5Pr9dzJ
FOYzDRQtN3Kny7GIOlOj1vGEP6Zm5Bwibyw7PxWWRcdjbyI3rdVD9On2yJZH63lkZHLorANriLbd
60I2iam6yvtJ+GVd6I+qwv3RN2nypMKQP77aFC6GAyUzLfIuWQ5PB6tf5l2Kqayv/B7Bx3OF2sGh
SfJsB7S5MZNSGRPAGtMoCaFLUxbSXq5S5DSHj5vkoYsT+97GT7wxS8N7N4jSub89tI1d+NKes8pS
TW2JxG2PPVFoc3Wfa0GlnJLefh3b/3m10MEgg090L1GaqykM0JCc4tKqfS+rKfskyZxMRxqDzV+N
sN8TAN2aRDiSLi/b5zBDfv7CYXi1sN0mmWo/nPT02PVCfxvZdgAG1aX8P7rm4fYkbmxFcgIkBmT+
SIrqLe31ZhfQJUGvfUi8IDi8RD/Fre74YTyHO+d5y5SE1BLkExgTHC9NaYplpcqo1v4k1OxIFch+
2ySz7nt5KHYOmHTe/4l7/71kL01xS7+cxX52KirgjMqay3dR5IR3bjrVv0hRszeDmda/CLf79fZE
bu3GlyavJjJWxiHVmEg0IQ+mCKxzLJH1f8MK2VLUW3maXSHfGtlTb1YiMPKx11F8rJKD4havq93+
NX1SHZaAGgUad3WyAisw68hD1BkASuwbI0rScV/ad7fHsrXV5ctPauqimLqWKBOeE9Omza5R9kHh
8uB6WfqIDHfwZ1410Se6pFTtjsfY3IGyjqsh3iVF2JbbIlGiTMS2Ufstgdld1ne/gTf6Xa9153R7
aFubwUH+lar0c/guv8iLUwyqDt0Tuq74UaA4hyFv3KOZaXsA1hUOUq6TTJTC3/aoUnGRrDxupLhx
l1mF8GtDGH5TGMPBmqPkVFVVeFcMpYEykHUXwDy4M9BIVnh7Fp0/q2a040WuxyuL4uRYeGjKryU/
fzFeL87Vvu+5ZTQ6IdkfioaWCw+R0eXNzgqu6Lb/HjJZJO5MSTe9EtNBP9+NtLFEPkx2s1bhIZ/J
LRmfyl48hTaMKtFU5QnKmuYb2D+MUxodWINWa72HblL2iKjXngZIDEl3Am5dSmOtjv0wER9RC639
SnUHA1q7l9NEsR1C4ziooV75sejtj00HWHzHnV7POZbRrid5B/PwKjyadGPMO/T4/dEo3QN5tfQw
G92eDNTm+F5YWW2xCSbSDMyo9odI649dmOmHoQ6Uuxxq0uT9BseyPr727DAuFpiJo/SKMNRyLyEV
UBhElLVvTK44KPT1OfRmu5cZuXY+WCEbSS5NKrquVW2LUg/Sxmlrn07G9scSusLJSJvkTqWV4+9t
LPaw/FvzyJalQRG2KDOsPEKQlnOcWdxIdjKY1bGnnkLimoaRrps3T3o/ee1xDIkCd3bJnt1VPAHM
FR2x0qz9LAeBmgxl+VBF3fxENkFcOpICB7Bbr1Onk4cUNDTRphSFBFy+RsCNlZsj/F4wubFm/doq
qH6fdK9P7obCQy00KpT2y+1Nc+3ZQfVK+UmeQFyL61iwM0Lk8Jqw9vugKY52XdNnNE96XynG14ed
hNJEMDLTBD56nVNLzXlOBxvhu2noshMEYwSYW+v1wTQANI2AhEAQUe11ywgE80vkRmAfKk413Bmp
mftp4nxQ69TyM6Geb0/fhi9ZWJO76IX/hp9mN6ONt1IlofmAElRqH+AmztPOxShj5WVg5sE6pIDN
7gCKua7Bco5j2Um08rNebR4jV8nvyiJXH8vcQq7LsftP46AoqZ9PQ7Qnb7VxFKjFkhYhvuZBvkYm
OOnozmnL7T8rrfdzVlv6O0p03aHSrfqhFPac+FUEDvz21G7sTOAjssJNPUe2aFlOLW8SuzW0gVBU
Czq/MrzMR8Im8mO1V3Zu4a0BPr+V4V3xTFljxtyqmRozrAioorK/2F3dPeRGaz3GyCzetwGAYj+r
m70e1htLSopDkli5ia6LtcgT6HPbYhVNJVpKZHHsHqnrN49WaXRvR7NM/ML1Gvpholt4e26vtq28
dIGHAjeBUgM7eDm3VgBjtq7xKGHi0vJRLYwzuZh+pxJytYJY4XqF5YzAB5HqKmoUwWiIYWbPznGr
lX7TQUHkiZvdo7JU7ECit0aEd5FkHcoVGzSs2IytCiGR1CvGyq87Zf7aK3q2J62yOSYYKyyZrLSv
nVg8J5U7qF3FrkypwFWTeVGzLn+ox67Z8S1bpqhWmRSS5EXrrCKIljaY9JDKMVWHjU/aQzlW8/Rb
VKrTTnC4NXnEQhwBmToH7L3cDjWozHjUq8oXpkrnPYVYNxpQz3j1ppPXDFcjk4f88OoZ24RO5NVx
jAuzUOlQ7SZCbjXf6/C5MWsE1DKfhw30f1dWJi2s9KRBSXyweoJLHNWpHN3kQ1CH82+3B7RpCnfx
DHnmrll5KEfP60gJU2D3dRec27RtDqnRJwdSIjsl+40Fkgzw/7UkP39xzRQlqqLzlFS+Z/e/gP43
ToUe7NFtriI7MM5SrAL/J7loay0VDepeXmpK6Wt2qb6h9W39c24M5YNHrxs6bwzjeHd7/lalPsId
aVFqn8kqJlZXO3yusyQbaiyaoccE1lp0HIsiPQRer2d+ZAXRfTH24WmKLe+uUGv9T2VSHhu62J4j
Y0g/3v46W5NMvAB4C66RRu5+OclhkeWdi8C+73j9TJNlJTmRIvjxeiPoKlOxJXlEpLLaM3YNGqGB
1++PsdDjwzQksIEa1av2eO1bq0m5VwpTgwqi9LEcTWCmhWpMbM4iKcZDEhm2rw7KWbP6+6JVpp0b
dGvuJN4aVX8E6DnmS2vdCBIt78vKd1oruKS9pGXiRY+vnzxAMki3UJmV7SSWVpzMEcYU4hGTJhdv
yi7KT6NlxDvp2I2xyP4zUnaNJASHe2klLUol9WJaIU+DE73NBs88aLEVvQrm/7z3sSKBwMh/kLOU
6/fiSLtzj4qV3PtpbORP+TTqxyqAvXB7xq4zHdSzQI7wmqCWwstNDvaFmdyeS0vNHcSl6K/3Rplc
46zV2WM5WJ5vq/1bmtt8rBQ1ONWREyCVKh5tr9pjZF3FV3wJSViiTEC2Beby8kvMtdp5bZgRCNi9
rp3aMWqK9+Zoqf0bmgUMxmFElSR+ED3CBjsbc+MY8Bqg6Ec1XzZkXi2mUkaW2uVe6U95Qqk2Uu3p
OFTxG8MMzUPXBPzv7Rnf2j2yFMeSIqAEXG05VgCFYz6reBEzipBdaAxxho6+dxLk1148B5AEkVJl
cM4lAXz9HCDnHI7CYVntKA4PmevQFoSWVA9msNsh9HoGJRoTTTTe3nQvXD+o8JW2KixmsEytWDlO
ZQb+GfkD7bPXGNYf0ZAPwc45l3O0Hp0UKSPTiPuC6bOcwyitrTGsjdKvaPJ0NL3a+qXuhvn3unOy
o6YV+u+kQUbo70YJIENvdlC819uVrroEBrx0iCTxakvzeVEjFT50pa9mIjxmtvNHJpyvVkGCqvaK
3O/MvajyetNIizxa0eiRbJnVKW2QCoh1rS79QtF5tNZdd89RKXacwdWDAzAtAlHccOxP7p6V+9ST
Fihn2Za+SBQxH9wijn+t5yk3j6IKzPd12s8xgp0ROSMny5q9O2Jjz0reFk9YhBLwrKtVFXPlpAjQ
l76SBfXZCtOpRSlBiz6VsNL3BII2HB+lEp7KYAHJo/AmWC6ioSuo/ba0tZ/s5j1+Mf2kBV567E2R
aUeziayfU5SyBn8M0PE560EQOD4w9PpzJMxiDyy7MfPUYwEDSIUIiU5YfhnUxFsx047OT2FtH8if
t78PNvF8oY6en01B+tS4v2h1GL36KmMSKKOTOQMYALNyaVfNvcyClVr61mRm5aENA2O+83qNjr63
vd7W2sruvbglnpNXjXbyokgCIA6lHzZd8LmfEsM5TZoXXNrY7Jy71xvzSFuRgYQNdaWR0iK7HClt
WvozmfXHSiu7t0MB8am3y+HTbVMbzk/qgXmyleZzo+3lBGqBaU1OwbicxAn+SFpt+uy2Tn+XFll2
T0Ez+nLb3sY8kqMH3kK7J9mZbXVTZqYS591U4tdLxz0iRBYchAipqPM7r18yoKvULuXQyBav9kZs
51XYtAnS3pMpQt8cuy6g7FcYDxqCKXuN1zZ8KtxQBoaXg563hsEnY2FnYacUPhJBySEooybxlZrC
3yFwG/2PdhK9eldz1+y8nLbskm6UjMBnMMnq5HVwxTJkkrA7FGRwxi423+oThUZB66fPQ2mWb9w+
UnaCu41lBKBACCBFJ/g/8vMXUVfv9GbeKiGuriVLEBSc8iqty4ODfshOKmdjh0p5cZqnkDOWsrZL
U3QQ6pye3hd+0MzzIetm/W6ye/ceBkpyHIpQ2Um0bA2NZ7Usn5Av5rG4tAcwM6xH1ysocZr2gw4N
HD1Zq/w4yy7vtw+D3IGrMADgKSQh5pCBrRMGJjzONpyCwlfDOHtrCtJHiWlF579hhXsXMizVQLQm
lgNS8yrNbQtvUidZfarRbb9ESjS8OhcGiNYmIyFFQ0HR6ksrTUTpzZ4qrGTW6BxAtmXTvZlQVztO
YGHrHRe5tSvIUMl3DEHFFetWVWcbiXv8ltK2P/ft/CEv68G3iad8p072mhJsWSPHJyFUpIl51y0H
VxVNYhuIz6FoUYePRSyMc5OGzoM6jhWkw7nbGd3GxsAjk4n2UNOgdLrykqmjV8MI+swf+qqiLhup
en8MSy3YiyI2NjsmZGKMHC08hpWPRC9Ci9qYczz2vZMfc7ADRyct3diP40D8fHsjbswik0hpEpAC
kn9rY8GojUUbuoVve5FVHPk69fdCmBbtPhQSuWT+zej13pEbm2yplFAk3F4d5rl08zEa9QJxnzg4
pEp4hOkek6m1lJMZiNEfR2043h7m1pwSVEOmlJRUkpvLzUJjV6XKFZMYs8kedaqJpyw3Qj819b0E
+54leTe88MJ2BSwMVFDhV10b9w+46jY7FVPaV4c4hd+zM7CNqwa6Om95GZtIob+lubwVbkafgMJv
x7m9mydLeT/bgXesLYSWldGbHmmoEny5PZubRqV8lDwOvJZWRkXuDVrsgn9vBiYxBgryOZ/sz5Fd
iLNq18Z5aCJzx+bG8wzHT1RNyxzZk09+pxfz2rhz2SQGYjy8lDSf1rGPHu2xv0xBlHwvcyP/auWq
OFqKKh70YdwTUryOpWVVCBdKRA3Ad334VbN0RoMeV37njNqHTi8mP4tE+E0J6u5pdpXg1AR186RU
zc7Nd+115HblpBBHk1BYX0c0d/MQUqdRSKADHKKkEZ4SI9E/3F7Qay/AqxPJbFCv3H2EZ8vJ7Z2i
i2M9ImETdNHXcI766Ei71LI4m8FYfm07K/x22+L1hMp3Lik1KAew+td+J2pppKwKIoi8jfPBr+PC
eu/R1y70RWrGZ8ugSa9ThGrvB1WQ7KEWtqw/R/EaSmsyzl6NVynVWDMJQ9WqirKjo3Awyd2X0XCA
hBFrflwE83CsRrVK70kWaz9uj/7aSfxfzr6jOW6c7fYXoQrM5JZkdyvakizLkjcoR5IgwIRAAL/+
Oz33Lsaya1R+F66axdhoIj7hhLO/CADhaEucdahfHaAcHQmEybgk4F2fXOLPl3EBYzfuy/L41yOh
RIrKEFo5/xTYf/1S5A5xFQReyYlVxdROodw9POXR0z/mNvP9G9fR76cU5COkEYgLsaYoK/w6nOJk
5E7DeDiPxfodD0g77nxso5GhAqen+dRJv74sELA4cZ+kT//9sb8fljP1CfwnBN8FKMOv4h1t8nw0
CqMDOcavoyWndQZ1zr8+kudRztp56PYAYvoqEMAJKYHS3hEh7qS64j59Z0tHLv+HT4HtLk490J4Q
V301kcD6EaDSMJF7WO4ASmceTWgosL8R7v7h5KO4DS3JswgngutXURT6p5ncIXhdd5AhaKsVmHqI
yHWXwPu5q7LU5K9DUuBNIOqEPhkoC78hwhS0def1vESE8OQgbCneZah7HWTn0rv/nsI/7UUgL0H6
PxcsgUv/dQolHyjyLY83v9jVJeVr2qCYINvY7+JyURu9Auc7u4dQ2fLSF/3yxlH4wx2DMA5TiqoT
APGvbYsyAV2DjSL4Zq4jcb2ioniXQkMVdUxXbI9xTGBFk6XD+pgOnX9LyOT3JxoRFrgSaPagAg5a
168fP5OwQMlToK8WZvqCxRhgORnjMDam74QC1HEcHzrisv/hwsHAwBdgkXHtvK7962FQa2eRBPho
VQ3BL7y0Zeifo8KMb8Sur447Th6UMoEqRAKAOxyR3a/fyGw/ySqFmzrdVdZGpVCnaLb8jRv0dVHv
/w8DN3FUEXHoX+dqIB5JOiTJAE7gcqEreFPbLpDDTDlp1lzRd+gnTldjQu6YY+64ott5z4z+y+38
2894dSOkC4UWTxoP7bDBQd1lxXZCYLif5kIm7VjB8ChPdI3TjMIbwIyH/z5Mr16sf0Y/a6sAU4FK
6m9c1m2GECMvzNCWXWeusjX3B9oZe4S3/Vtthj8t67+HOp/rf0V6OXQQfSbt0JqqGg4amiNt7OAw
+d8f9Ori++eDqnNhuEQ0h8Tn1QEhth+zfuBw/xm2Yr+iQMGyRvll3C4Tzyv6oVg0+8to7jwokPQ4
jSAzQWH9tT1g4tN1y+aqa3fWd7fwXFnbc+Xq7+70f0ZBPe8s7AI+DkRIf51AA7IIIygwtZXzpbw2
kUjGC53IIr4AL0yBA1QsuPH/ez5fXTj/b1CEGuhfYGwkI78OOrOC9YNPh1Y6yhkawIsZQlMEBV3g
enSFqxoNHa791JkV3fb/Hvy3LYN+PvY+0AoA2+OuffUkbxZqTYRNaZOturug0EFpcgBf3xjl1Y0O
LV6AhuEIhw4q0h4oQvz6iUYMILDMcdTA/qWzjYd85Xu+uupAckcOyuO1ltMyHZM4dG+8Zb8dPwxd
ovkMPBw0AID0/3Xois+UjVwmTUTnPrqLs8WuT4PWMVRfgXFR+o1u1J/Gw7nAm49YDnD1V2ewD6mI
GVnixo+prcUeyhb8QtHAVX5r/3vt/jAUaveQzYT4IqD+r9sFCxhd2whITcOQdRzYOoUW3q4ZrrR1
e2MBX0UE5wUECgItdvwBTZ6+2qN8zNfImR1fpSDF2LNpORG42TYxKboHbdHjZ/vZwVi65GZPsv2N
RfztyjkPj9YIgjqwSLFTf13EmFQVYuA+brBJyxMkyeM6hcZTwyhJEB/M9P6/Z/b3U5EgwsK0YvMg
XoxeLeLSuZFxhmstFmMKp8TJHtah129M6u9f9csor31IR6jHkXVMWIOOftF0ZT43wgF5F8ERxtok
e+Oe+dNwqM6ewdkgUuD7fp3EbELtdCjzrsUlRid+XNLtrFbYZyIRpi6nFLLBB6/FkB7/fjYBHEIZ
4Ky/gQLWrwP3KDUCwx+TJinn/KUf0cac1V/CgbBIZ8X/CEV1oJVRAjx//b/ePjF70Z8NgxuPz3mp
6Dy16GIsb1Tgft8YIEDAlvFMy4Au8Otn6CyP0u284m0co+uTlcN8IMMQXf7thGGUc40ILVEUpl6X
ptSc7P0Cfbl2SWNEZqC8Hgeq3toPv18fOa5EpLigaKLj+toBAqV65pO15C2xfoZNPcXztkf8Av4a
7o1p++2JOyOaEFNB0wPypqhC/bo423xm2Q7D2K6gin0Lo5GPWdatx5VDkEWVM7mCLMr/8n1AQkBZ
CeVZjH/+/n/tiC1ggrsVs8iHfkXLGFB2FUP1yJHo7zTLzlrz0GaAhC+E75EbIB/8dahM9HYA9Qsd
nJDo90s/y2a2ZfSSAmD414fpzN4DBgkV9XNZ79U+p2Ed/GIg77LsYT5VSvzckvwt6MHv64X9gHYE
cP/nZ/P1fauSCBR1MFuxAQv/0cwhtIGk/Q14r+qW9ou4nQLUc964oH4/XL+O+uqeYLmfQdliUMKK
bLiwy6BPs7JvWZn9HougqYkKGp5NUNDR33y1Vs4P40qQlBA4Ft7J0YTaFw7im+kSX0c9Z7IedpZc
pL1mX/72XGPos6YG4ONnT8tXH+iCWghxDvlQnrs2N/F4M2r6ViXpT9MI1B3Qp1BxxdZMXn0gN4Db
smxoi9jaY7LMIzBk0Vt13d9vD+Q0uAhhwYMSSPa6zDIXcMyOdM9bagIzp3lfVHwM0CSUF6uMtX7j
Sjxv6381F/EZGA6EFCg1IItCNvnrR9luStc1pLxlYU1P3biG+ykbRMu3c62qMra6+O+1+sMRQNUP
EJxz3Rzh8au16nWaElvsvC0LRBtaR+hZFWQuL5Co6KMFrvzGFuovvXLOywXQFpj6sKzC4cP0/vqd
mpyDr9XytsPjc8xgp3bJBoOS7oxk/i3S/B8mFcF/jpYcDh6yqleTCpNCX1TdyluldTeDfobQrwH6
oMzhqlqp/mJM50G+ccr/sHGQxqGMhQcOehSv5RDTYt+VMka2E5qhDWpL7DHfdXIRktl+++81/MNJ
QOPqbEqF8c4t8FeTaQp0AXorW+Doi8ZGNmtEqL7/L4PgBUCdA1Sw1+kwjZYOeD4tWwCg90M/UdpO
exXeeEF/mzWUT/CMoe+Hms0Z6Prrpzgkb2gu8rkFt3y9Fyi7t1Rt+6n3Uf7pvz/otwsS+x3SZQg9
cL5T5Gu/DjVt03YGV68tn7PkkQGZxS6H4EFybeGIS2E50K172TfpvqzjZ76bKnlji6CF+tvSIX86
S7dCiRqRKlh2v/4IpHMjSJ/jevAZHcEDJwEeieLOiqA6+BDIVMlQ54MMoqrBn1Rc1LSUNB+bCK07
th4q6GzK6EOApHL/ZRiBxUgvd1Eu5KmH9OGiPzFY+U38oiBWke+T5LA3bshAGTxWhtFOIz/QvaMs
aXo/2ZW22qLdy0+64lvyaN1SkbnJ+34///99WJOXFdqv+mekIUf8KcQhT95tZ1HY7+uYatPExg/R
gZN5WHnNI83llVn4cAWbmpyjOcatf3b9pNEgn0y38eIYp8NkGh+Ndq9qdNjK7ZaKs1oCT3pRPqG8
E6fXObiU9HulwH36OCIhTHg9gxYVTQ1mRhatFVBCnPDjZ8eulo1L3aBzO+0fIk9y0CVnzaFGLdEk
HxvudbV9dGmy8ffbnJHkQlQVQ4EQ3zJnL6vwJgltsu6uyC62NXQhOWjL4e/bCCoglnixwe1nP2kJ
qFWtEPO7/hD5oQSZVlZrJWvvF0bbuWeJf5hNiKbvYpnyeDhpSNJ8WqHMhFtWQPyYvANedmbv9FAF
gJ1NpAYkKlbhp+ZAljxHpqMgtSYwjgoflnwBprXqIB1xcIquujFFJvi9OuvQyJYkxFSfMuYL9Xkx
m+hNgyLTZD6omaPoWtuJi61HKsuq6KJPYu0e8sHpEVlEF2CxUwtOScprEW8mfMpdIbqPAywIVnKE
gsBuxaUw1vT3RW8Wa2vQZsr0ft+LWcA/XXQ7zIHOXVnE2IPP3fxpg1AhRd41LZV+Cj7ZmasHmwVy
X6qkE99SvNjwvZKElJ1qw77xuETHn2bmwwzL0OxHHELajShKq7WnTd/ZgvcN5Bq3SDXerBBYarsK
6lYYHge5euTMw61ZmiUvw8l32TS9lNlI+VgDL9F7vC3CFPtn3JU2prU26RjuVlMCBnkiqvIqgSz7
tGVdM3Y6MVs9lCFmP9Q2xRm2MssVaAvE+4g+l6kPCpz11AXIf3ecrP5l6asQXe3xkoaPMLww3Yek
Ynp6BLvViTarGNkb0CJCUZdUs6m18+DprSw7BsI/ivHhSRCgR3Q7mxyDb/ta3HjP8/RJ89KEY8lm
3EANYHeqpy2oRBEU2FY4hWddPa2w2XmZUomDepTUQ6ahLkYaABGZOJk2CpeHWC5Vc26BV7TtNemV
PdC+RBmwDvGIXsC1IWByVk1kpQlwdCPoYrWsV0AB1dHs6ZweARGa4CipIhJ8VHMapv0FCEvCuxqs
cjbdxHFHgFKFzg9gybWfy278kq2bW4am6GigD3m/QDwBrB3PKl4HDYiMgdXTkplvksN6u69J3FVQ
Mj3jIZS6KiKxpvrdONNMbJebFv1iTpsDNVg1FklBkbdLkrPsZkp4LqHCV0JGtL/UuK05MNKQYl3q
BBo2WROnhCxjM5i9XOLLkEhcXx+ZyLwxD9MIK/nqoKaq2KOPG5uR+yC6K7OEn3uSpLh1OkA4vARo
SMWHpQvpXu+VN9FBKQ9ZoLYiO9/uJF/9erFCz2PgQBTqeeQ1vK/26nspY/Q8jpr7/KdeBsgIRnRU
9HMxxGp+lAUY+UD9AawE4CGIpPP3OMGdXMcW0UKzu8Haa5ovBXv0SJDNE9XzJk5CdHl8rUroUTW4
vujXQksIHA3GL5cbC+K0ZyyCSMS+dlGdd3t3m7O4fw+1QnmEZv/4Hn21Bf0eWVQqeyyHTI4HlJs2
F9does/9+3yxO8i7S7Km5DlOUPv+hm8akmedc4WygCGkOuFnoeUQ9aPxDXAIIjkBbk3FtfITy9p8
R5jejLyK1+fExCVUC4mU63JDsrESD/E4iPUmwgvM7tZ0cP4G993yHNLI90/dVK3sWxGGUt5DfrAs
7vVKQ/UMLNA6H9VMhqLtowVWG4hVYSBk3QTQ6GElkv2YKxVtd4CtDvLousFVX7FlZ+w5FgHucr/l
sI76XrGU5yAWbpiHwxzslvwYUovqdE3mLcauxh6h7j5LJNpTZPI6/zD5sIYrGJSloPanDtK7T6wr
NZ0u0l3lqjhSeJe76MIhUWCuCXvJt5+29Dv9Ycd0nfa611FqSKM0SeOv8eacScCgn1weWjA0rBIN
lJA62E5XVT9k4GrM/RmVerbQdKrJ/bROPwojKRX1DL9vsGXhuKWrL2vK6fJUQIZ7QMQwY6P3NZBh
IY+bcfZJBmRKZKSecJGWbjuVpRXgoKPvsd4OBHL1kATvIRlUzg73OaAHyrxI4EK3Ghwq2DHFPBqj
ZgQOBBjLaCZoJLl5AKyIjkNaPrkOjdMnthP5vZsWXqJaKeyIavASPUUEFTN470YkaYq12+Q3ZWCS
AoAXXuxK0t7d5/D7uOhwvtjN2Cf91OD2WZ/h/Gh3PLB2fFEA9TwIP/Pv+ZBpebHMLrlf9j2/B/G0
0/88Cy9dGW0OPEeVX0372psPiBRKlKT7rJKnNUDc4gRBE6YPtGCpa5K52jKYUFPAWgD3lU9zVGCx
fCCX2+Zp1KI22tO6X6B40ACIBzmCbBWCH3mesRtkN/D3XKQIXwaC9/tygeNFelh6tQOCrbU8bGs0
HuHUF6XHlE7dCckHVEMWPy4UoDa29u0ip5k2FqDxdkP3wpx2PG8vCbCYolkZ3pgGThNYlMELKANZ
oFp142ERPl6qwRa+Tm0J7BjU4iqYzAxut+3giXJXHWQvfM35VFyMctMOkjV7GbWU4Bmqo/NQjYHM
PDAfkWFps0WwG2oTF7sIILuuf8B1F39SyTzZOvaV+pjyovuYdY797NHZuY82yJ9gRgihx36Y0Uei
xUZxHmZe7XVVKgSrEI5Z8puFSTfez3OY1ClOYap16WZwdI4m0bH7OIJpvrbpWpCh5pna0QaasTVz
Vcn0wHxJ54bj77w/rwMq4X6cbaMZi+MGMcrZGCwgFgEu0Us8IryQts4nE3+p9kxed8kcXAtk84Bv
oE4np4EEyI3HYeCfZyzN0Ay7IMcEzO8Mv3YCpCiD5RFgf3KMGyQ78shTgf9EGRYxeDeWU18nPOqe
tpFzdpF2bI/rApEKIBi8rOamisTyfhR52R+LmEPTplIm18dkVhQt/SqMVT0HNfumt0D21iSL+hRH
X9LsEIxcHvZCyeyDhB9H1Ow54bqWrljObiqrc7dZ0S2gWndJ1TVTtxdRO2M9l3droPHF3HGZXc6J
cAx/iaSILgsThToBM8jWutC4zGB+kYrjJC15HwNaNX+N5hGWTyXuzHrNnenavlvxzyZjUY0HW1lE
fHkxZB2Q4lNxXQlepCfEuCUxtaim8ccY4Hr0I4fwyrMUC94T3g9D0k6qqrajDh3Ft0RqahAtwXd0
2gH3uGJuy57izKvyamLgATR9YruHUHQThU80vHOdZQgu7b4jyLNhqeI2n9PONRCeqiC72Lvhzq9x
/FmlVX8ziFmmtaZJp3EZVnxoJmZxMe4hSj9uMfWfyTyyCr5W6RA9xEZDsiADxEE+j9tqURsblTbT
OxxLHyC26PDy5Wyg5K5HXAuXLwJpFzrHw/UcZaZqZkhMIuAf57Fru64vkwssVWaPwfS7wladqgcL
ugk/MDdoVnfoUfcXww7p4OMIqA7cYkBjKo5MM5SDA2Gyh7C0i57THRawyPKynh9RhFSHKrFAgzLX
s1OILYUOUdZ18kQQTy+fep7s9VIW49CozuDuQmejGGW9gyIpLzbwXe9Qe4tFi/6RjS7XQkdgiBHk
LDhf+UDsCUqajl9MaQlnT8QqyNpGLAuHvF+Ff4dyk6lWuRR0eBBY+k9o68sfcRS67/0y798h/9J/
2btR3EwZsHnw6CPLXeBmfJwYEa6l2FDPJpmoOtExmR6hD0xxZ8ooJMfCQVS+zSmrSJshoEhOeeSi
8TIRUj2iz551oUG+j+wt6Cl52MCx89DF7pa2ZzzHW0DwajWA8UIfi4m0HBAMTkhQrUjyO3TlIU4R
QGaqjsDo0+1Iiq1wH/lUleOlTkeEw9rS4hCExTtUq2FK9GGBXt1Q54T0L7CO7EkN0BqVjxxq2aq1
cmXJCVfxfAsQBazseBJy0G5MlcPzkUMrAECK6ifdYveTalL9VGmGzNZytvrGUJOhaVkqvGcA2IkB
eYiMDyxDeg7cy1kw0kVy/bLvO5guXZ/IsVZVSL6hWYIcSFfRiBCZbB9LVsxf5QS72asE7PQTfDHK
oUE5e1uhxYEq8BHMlXFpeMaAPen7NXqyM7M4LnPoPufTsr/LQ8q+VBqe7CaJzX1Fqn08LYh4AJ/U
GVjFhUTTCYLqfD3uqVTDoYpcyereDP52X4WjR5Hu7msBSdKxzojX33gCnQQovcCWpWUuLk6Cbpai
cNOFL4qmFlT5pZzchR1V8nXfQbgCp8fPXxZcHuFQwEv9NuYx/Rkbub+DAdGCrbSq/IvtBH/sM6hk
gNIo1JXJO4RIGZoptvbA+NgLARCub9d9kD/dSsnXSTke437z/sMwa8iyqDmI/j0f1hRtU2mnH5FQ
m292X43jwZNUCCA3hbkm0i0bEgS//uzylH32ydLdwzFY3eWi1y+9zkpZW8zat2LV27WTsDxrqwlr
XkODxUUNXKYQBwrRn2m7qQJsgaZeQPS27827akMaXnM3amRVvj+nCWU23EWxdNNxoTC7BQQKikZH
q7w1NV+HrDihcxm95HrMcuiTKPI+3TIc9xi0ywKFKuTwrQOtfavTwhXISoEkKNFtIr467IkDhWN0
br4K6Pmmxz1GYn+IV422p061PhUcc11XWuq8mU1sutqoApuM2TR9D0uQ/gnIC/G4xwZ1ICR+RtXJ
Uq20ZlBgyGuZl+5hFF32w86VuN3VoLor15MkPVQlgpjj5mQJs2lz7qhQFnWX0VoIfXQO5qh40+eh
tdkwXXMwvPXlNov882wTcus4CdkxKvv+U4eA1VwV3VY99BXzDtzHERwD1Fgy1vh+XQ9l5AoYgcNm
EhaF6ZJ+L9fEAQQ0MXGdhi08pbtZdLNlKp8geeTJXnuszEmiFbkfre3DM+ucdze4LTJ5rOIxPsi0
1HuzAjKBcBYC9jvCQXqeHV/5ZyTdyWM2Jt2HcQPRtx70msV1RxADtPHo6U8xcHkNut/5Ckf1Kj9u
dliKBiwafVdobyHeC20HTEDY8yaAlvUeum6Ja/ol5FNtS5Kvhw5he9YQkUK/3u74zAokCGhByr0o
apzn9Bs6fOwjXVL1KQWc/jPaBP66E4a7Rvei+lTudv6OSqC428wiv/IsJJczPnNr0CVH+uvQJYJa
BjD/wMHtFbtMJiVKjGs8dhRhej8wmti4jlK2YmZxZ6AOEmfqQUDcA8l+DFQEbs9ivbPIUvcaQr48
ul48yT5bmPDcFjnfvohhTD8lBVpotUqF/joqKE9Bph71z0bJOZe49riI682o8gs6zAiSTV91NyFb
3VZ7TOItVKPpAGqVMzeL6RCk0MhErWeFmEHrWklee+QdLwTQrJdyyFP87ngBJQTAjfmULpyNtbeb
QwoEWimS/zDM64lJst/CAAkK1Dlasbpe+xj20qqfS3NA1OSnJlWBPwOmz+5ik++2lsiPQiO7c9S2
pna+mHJoEtZ2yYu56RIQ9q/KzW9fYuvTxzxU8IJTJEz386TLT1mXRP6yGrvxEXZEM7zwqnAL+YjZ
H4d8qFw9QwXjmToUUusYLzDI/8MaPQg74QlgPaQzccXmxb2baPHJJAtSOaCI06feWjwd++zB+sm3
0QnYZ/LkWigkyYh9k9m0yRSRZ7jtQJoOOQNDQlqmEHNSiFpu4D+vVb2kYrU1jnj+lZBddId+3SF+
xJERN6KD99qUIJ9AHQg95ZNYGb/ZAoQSToxU0WWpxuJHJ9PpCvh1RDHwyoguI126R1SWi7UFDJnt
jStJ2bdltgBAL1AQg1wmePO3cKFPv+1CV/Dx0nN8zHKLiH7SPAxNvG3qha57dZcD3Aes/QRJknrM
pNiaCvqP12hlzlmNxtvwoZOjXppFT7GAKKtF7FVCOCqpddLJD6Yixd7IfUlCo9PI3aRl5ys8hXp4
KKHEW9Ry0UNxTEoTHbHGS0DkBqqzjBV5AbgIdHeQ3mM4vYpM3Qiw4/aLEV2ix4LsW38F5Ug8jj3C
6r7GXUQuqp46e6LdUhTtlpVgqWcdLpkUxbIrFonwXmmxVocA5f9rP/ktQwKW+aSuiFfvhz3HqzYV
HdqYwmzTxVCgUXQIQB4+Z9Dz/7JWjq4t1nC8MU7HUVvtCptbjEx+0mRcvlZSpF2TI0L5hiaDv+XF
rvsWOfP0TjtPxB2FFIPuHqoFRWCYwiQaEvDMDNtLlHiJsGMwqXmXsrjL23IqV/91DISqeho1TgEp
NVaBIlRHZqiSMTmdAQCgOA9b9S3Phm06rHDV2192ZqIPJRqHF97SHgcnWPM8y736Bn840R/LaJqe
IJ6efjIz4VuzJ0S+0AGvbk2RcX8MhFcQXsqr+RhtOXYpTMt3cSDKVOXBGbYMFxtq3aqOpzQKN52o
ELMEpMUf8lShvBi5GMoACQrYoh2WsXQ15EpndyhLPo8ocyTyw+ggnAD59DCR2m29e9EpRxgKn5Gp
OEiBH9POdsXQrlwL1dLg3S2C5xW5rBd+bSQqesMB7HwpUVNb1i/E27zsvolwLil4uq73JSdleYgh
14NgY1/93oQhm1CZKoymDfEuzHhUlm1pZvS0f8a+oJD+xToM8UVW7cvnlRkonbLCrEmDGjPSGl8k
BpUeks/LlUpjWGfBTT1BdQjieqgSb0svmymE7M7wfbyxlOxT6/SOVKgLgO01vdsgJN9vetmPcYwY
AwiYDjBguchtRIPGTQ98MzHF/27nd1HCEbd5Hqg8BlR90yafhvweviZAlThvFlTcRlm8gyxdUtR6
yc13EOKdqVEMoUubY5mXVm5nX5Rtqbo76yGMU6NQMtKTBWp3bzMHhU7Uoatyw9aJ01vBmHpAU0Ui
t/fzFJ2vb/FlcKnBNQ2pJvx1+IQhUWWRfYxDWr1fpNPuBLg+v1NTF8VtBo2Ie11BwBGa3hqq71O+
x2hXRXCJaTaq4ogcTYWS0ZPseQeMB+9s1MzzNITbMR2RqmV4BmVdapO5wxIIxDuJCLu4HrYyutiW
Rdt6Qf//sceu0kDWiLJHrSKdO1zGcGirB2BlutoB7oVENM+6k+mSMrQQJ17QymRcd3UJ4XHW5Ia5
L+kkND31yFIvUVNN3sMQJP/ZwzXZ4N7qtG8UNlBRZ0IEehxDN4Z2Y7F93DMiSR1Fg1fQxkhFgSbM
UMhmkQsA3x7aWK4E6CIJO8q8wMOO73ZoqGUN+rT7imh/L2/RJNo+MkDkKBr+KIVAz3YPqPpFGo2A
YV8DaTxTwI9GA94mEaXiK+mHgKJkWo2PDB365SALUvmGID+4qxxH5AR20dbXlKqAOrMX4yVLYvB6
tUNbps6gzDC1BSLXrTHo8UmsZJiRALg025qML+mHaouQV0cgXT6g5ROhhLFGBoGQgdepHkv0pHyh
lzszIORtock9XsqxR4xhO2LX1u69/RozTwXivX254bDhiS5jzcjjFtLkHtjfIGt411SosNJp2w4S
3b7bMMPfHrXTTH/8p8lQV7ZafsRmc+/JxPQTYfMqDtW28h9ZMuI5XawLX3dPtveJn/of6wwJDyQH
CXu/+CnHFcTm+MmKFJq9FtWniyKe42/M4MrDp2KPoS8aTGvctH0uJoLCfAgWilum7AUoyZBygV4b
zw5459L36KCpB6SqYWmSLvPPAEmTzxM6E3jIqt6pWpiI8FsolqKf1OnVflh82Xvg/QOsD5a42H5s
FJotiNbzHwRCjrRBMlq+i+Odo9K7OfWROInIuteG3gp+vmlc37P7Cc+nbnYd2Ws0R8C+BZC5IDUb
VJTfuiykOVozUty7yCPexZATzKZJDmlDi/euhO2QqLcipw9rOfH1WrEidmgwSZu1XSFQpoSMdhlf
mDWFVFYGhZWs1dHkf2KGzpcVQs2xWVBOfYr2HsXS0SDbqrMUZY8O0iTZBR7BCHVtydAIj4Oc78ez
0sCxmmJ/g2svmZB+ILyv85LMPxmRadpMrl+RCttkfuCuUnuDfvmgjlU6QfQldkN0vyEEoU0OlM+d
Qvi/4TooezSfQB8xYMY7uiHI7hwU4JlcbD3irgM9yQ6Fv0zBCPxRZpyntYxMKhtsEv9sDSePXcS3
Aa3gbfsyjQzVWgvXkrE2zi53OeRJv214ed6j0hzdQbN3ju9WYOEZSnZyhP3GuUPs+BRtnxgqf/TE
E2/uJI2UvGa5DqFecbzyI8iI6P9xchY9PusNH6RSiOWTcqgGoHkUGRpAbPuv04jaLEiUGxJaeOuO
aBMtY38Xgw1rDpu226FjCi1+Bygf5tfHCCo2QfP7MRrHFVPdIVaYgQb9Skc0pg+TwlXcwLUUO7ac
afHz/zg7r6bIkW0L/yJFKOX1KlMGKIoCmgZeFLST916//n7q83CbaoKKnjMnZtoAWel2brPW2p0q
z/fa3A/tdWUZPDkznBvhmoM+vZEHNzW3BYS8NZC+jfaxBjx+febQxKyqUsX9K0PydsjQKIFLWnd5
TqZBvMxpZgl6LKfSNaT38qdhjiSeEXpGcDWhBPyVPmOD6WRyTg1fD816n7cSPzlvhhqXVjMz3a1T
S/9F3UOn2gGKYC0W53CuCq0lzEI4Xv5O7oS0eIFRG9yU8qFyMze5/IUOkrXiSzTHid0xzqw1jxxQ
jDcj8r8eWnLlfTqq87cJJNcLE6JLC8FGVvgm7BDD1eqh7bYj+ulXJHzk0Sk5Qg94S0XmhWogyW5p
LZK6nUWnvsh6ET+BUo1ee3KzL8h5imhLnTp/qpNY/9ksZTQ5OD0yOX9qc9+qstYOk23VY+Prgy2+
AxyvFofm1IgA0I1CS/dymo1fiyVs9CslKoLG60CDcJAhdv7iPk412cOaOnE8ZDMuHsib2jdSKar8
tom16xa1CcpNU6H9DNScTIAorcCjv6Axbsx4AU0Y97osETGUUhseQj3JmTOVAcmdOK/zpux7NXNz
9u6qEKVMLRlC5s+0GrtTVSw4tVLQBro7k65Wfb3Qp8St5EyVr5cgawIHYSL9RVImKkJFaCndJiGA
vTdT2pa6ti5J8z5uIuUROCzKALKI8A3MEg2XshNkZ8LVD3DCIKiOWaFWGcZ9LB6khvIYrzQdP5xF
VOZJbo0h3IxSl7+aFd6RGxckq51MCnXeMyWrHrt60n/AuSA/U6R9SS/RroB88ayhZCgO6jwry03a
aLHkqGlAtmkIdfMIVrdKPYt3eKHUbtUYJUnvodcNqENsQhq4ZNsgq83kWsF8kHmO6k74NEWKH5M0
nEn36KMU+yW4JI10nkJaueqMxVXmHvSwSJf0CV6XkTs5ehYh394snlEoS+fwRFLj6HlpfraI6Goe
FR9xZYx5kKJhaRtXRmpJEwn9cXqIWMqnalkgGU+JHZeulGL73CFSIiSHi7KuNqSEwrs2WvU5stEQ
T5Ic9V/he3D9ij4AgDLn1dR6kWa1mhtKFVAMLbCUfZtw/97ACWAgNbOg0KWoGNsUN4vLWShN5YiY
FAPiJoAj0U1sCWJjo+7oDZQLdZt16L7xGpiBr00EEY6WzvamGGh3eqPPY2A41iRPsRMOKBO5WUFC
dWfNhv6z0uvoa4FJiVgEs9+XApfIs8BAafdLmvU3syaX8Q3emXEzVrJZbPWhGGJX13NANXgOZGuE
GETj5YMikYBZQg5PpOvlC81JmUitxuEpJ+j6OhETQPGRSgQOFqsKvqRWSOc9sSym6ZL4pwxAqbe5
rirclE1OTj11M5qt9dBn1eZW9GP5XcokPb6eFEPfwb7uvxtDpvuyEvX1Lal7al4dpMgZo1Qbv+wh
j3/M1FZ/ZmRfn7TKADoRVCj6uGoa4r11Na65Fw+VduyAe4AQowaLjtIwT5QcBi11ZwUZckQ3x+bN
TGgP6vQR2XJeks5s3CSNW7ZiNDn6nVUVmlNErfZkAz16izIxPcm1afVOrhTTW4FItPCSaJBO+BML
CJWaD29a+RdN65undCpl28FWiwQOFLgTkGNag9Myh1WM5JFRLMRuS9s5MQIwpBpQkCfNVZkNTbf7
SXvTRad9ofVof9IkAlSntYb2uyKHBf4IQVDlBZQ19zkTxKULevU6xiU13Cwe2hLMCrrViH2qCNMO
FSALrn5ebXkLo2+mNuod8tLzoqLzVMeGp0m6GXsBCyhcYLkmdzXgHLixosbAltEMo35eAdhyVpsM
aYUN1pyGtlI3hUW6k4pcWj0hMJX9SKehKUHhL9mxyPA8/XkIK8palHdzz04GbdpMCWXtejLy2p3N
VGNmASxRf6FzdkZt3Jpeq1RO3wgI4HHHubQ8KmKWYa1I9fiohXNyr8yDIGkkRqpwPB9l5YLXoDKd
WV15HLqgvs01Rf3SFET6J9JOqubWIK9eZ5h1L2E55w+tkeJigwBPwITFgfoU6XMJA3+O1VuJMne0
K4uwfouGckUgEoOkzoiMW7ft5SKVnKG3eS+kmR6YDvdFejQMQC1JhMylM9ZF93OAcPFqEIKG+Bsq
91PFScCboMZl+6Uxxp1bt0v4RXQCMFFFRWftqhFRrtDLkXWOc+Snnb5XxGlSx+mU05ysInWpJW8g
6ghC5m74MYEszp2oXU9x22pxuVuqtHguKQhzoO1sil2JxIDsUDuIbIekE6moxUijQ9TR89FtNKXh
HR75pk0daX1Ee4+I5HgmS3O2o5U5wKE2nLpT2AZALJIVaO9o2hjN4NF66ZnYPDuqOqluVj6RjlXT
hXfQaRDPDUSh7RXRkQNuVogSF07XEYhMy97yTJJqTyQVqxc5HBXdN+WMvOzQxOIWzGRhuPBKSFwR
rxlUpRNhzi52FvAGrldxmntaxHhSrbLhUUcp2eMKwPIIQew9S5FaTZ4azfJulCi/Y8PD6c2q9OBR
x4thnQyp/ybUhSo/hPiYNjNCnwnUpTF6EkGsB1dIso7HokYxZsNVwLABzeOtLHWa7lGBHeoQz11t
yDfllcFTMZfNjaRhWxyzC7vU6zKtXhzJmIMjfIvhflCs7tugdVqzE2iGXBcZpXg8tzKgLKnpb+Tx
Rsyf2YS7UoVhTy42LrfyWIPsmTSpumaqLdAGU4kid4Zy9TPm/DACGu6bVs6NX5UWZYYvNUPxtpoH
ojRqHmh540nszWDKkTWkXvpSW6OA7xCpYcELJVmkZ8hR3GYN5ALgMUZwu5gZHf0WEnFgEaKlHDw7
KMMKl0iLrxa9IINdBeDUSWCA/tjU0pzepnbJ45nX+ahwfBr1il7gMbnWUS4zYigjvZe7Kfk+lov5
GoEHB5AZqfLXdqkJivQM1R1tikDbhIoMxzDs5QC33BjUr5zC5AYo/vcpaLPaVYsKb8+M8c/NxVJQ
hCwyeZcoFXimaaHIicFO6shPLFx2Z5CIRJ2Ech1gI3tU9oByIstH6Y7eTEYhqW8FYDislcoznBSD
vIvamitB4t++a5VKvavIQBdeMKrjS63wanL4tPGbUtBuyEnSxLgeWrBfTmGX8dM4Uy4jJzXqBzjY
IycccGXk9wD7GrShKo1o3kypYhiNkK/YuAasRjpJj6k9hQDZVgBiqdNxaDvUQ4zBDYqXBhLp86i2
5W0hx5O6S7JK3hTS1GlbjGudumZXdpEGaoKUIO2AyCdkw1VaUP8UayURTJ3lmDBKh91k6zn1hjw2
WiyQQrKXRikQHdDKp7w9qCn3iU0IGnBMnW5Q+BisQzrGdDRrVdLjB0hlZA+KKTVMess04HNJS5Ct
4N2IOn+ozEzd0CmIlHbSq81zmSjjz7HgDUKRi4qzl3Rz/WDaQspuAPrG1wnWInfNcY2qqDHzIYDL
xKFj4ns9o0MqXcNapIxtLmPypkXa+JMaH6M2aZvaHnmrzDo2Wk5CmA6HC/EA+rdUXQtLb77Cg6v0
60gv4y+ADroOh2uoeiAzsQRmZILKkrpNBQJrF5JSa2+g07aHAaB571qku5YdHRKrODpSa52URxAW
yzccrwE8/GRqQfvUhXTdbv0GCS5zL1HKf0Ple3yeQnXqt9TkLZrEExWDsegl1CGJr0luh+YivdhI
oiHbZRn2bdSndgQaLLJwrsvyoaWMD7BKjuVvEvCIwlviVA98wCE20ChC09zTWjBCVLrXC6D1M2KF
SmENtWvxphh42CZIMyp99mNX1tZp6dVRpli5ME0YyvUWpO14WIZ2If22YBk8CiP9fQhouqc+JNKa
nKaVPsXII6heX5YNqj+gAHEy03wmV9zqmJxGpAT9FsAQAWSs6zpwKVKUUmKQODbUb5FxTKvFDHY1
ueUYkSIcXLeUFUqGlOAKY4PsWIU2E1Jq1obMfcrbpCqU5jRg5GjGNQvhctEMCkUrmrU+4DyOgx+h
oHqFmIwgwyIXkkRw3HJ8x0lGVaFO8jlw0hnzTh2RhM8eVXCCaQAnJtiuJRFveqqk8IcLZDRRWx3S
ycvVQfsRLQU2UIrpRuNIak6O1k7AADs9xvq+oa30F4CJauUT1U9PQxjl0V7C8aa2EVfqyQwVFLYm
UXEiO6PoBFVDIQ4jzs1bnQzWA3LBNuAjuhUFfmYvUDoXVeluGytWXqNSMXUvSSZ5v+hhWR0bu2xO
41zoMtgNCwR7ubr2eaCmjavJPagwPHIJ5nVhtF+LKCPOTZAFxcgD4gw8MuPaCXNADQmOGZBctcgk
CfCb1N9hppbBVZMUjGOVoGg01r/fAa2zB6eUy+6AaaRODI4oeIaJke1mlFUnD8AD5UFgPvXLDD+u
9WoAb/UVfVPkX+FUWOpWlsjxuaQJBE+JbNBBEuMiWb4YVcJPhMe7H3motCMOdRo+obE7nOaoGXhh
KiN8q7t5/hWawOw2aWOn32we6cY3uFhUIurEqpGgSUxwoTMup8uJp9itRRL3BhYDjh+hd/qdHH3x
VlZmPDoCafgnqrjkaMa2mw9lOdpvaL+A5qFirNdUAZYEyLIqWT+yJF++xcRWzEpkYNr63Bw0N4kT
vVvLefrgyrGZvcZou9K4RyzQ7TUydVQ9aYCeOO1gAxYtyiUHfCLLbH5I2e6qHWelc2RTGXXugSZF
oIySsPGtygZ2zdtCSyUr1JbQpSBb39J5TJ49UzbkGz0saDYQizErt/iP6de6xCrjxAE96pUK0w/g
Mf8O3DS5g9fagTOMlVzyQYQHdx32KXJx8wVhWlz2DwpY8S8VtZtH3aCOoPE63uRlpt4nmaoVpzoZ
e6R27HiYd4o1TA9t1LbIoC6NigxQlXXBdi7V5L6v1JbM0zhDWpnlhWwjvguiqYtipZZPlCQZfqyV
hItTWxuNp3TcGj/s4gn7aI9NsS+0Semh446aZZNb1bEPutrx1xF0nu9VvFSSi9ZaiaJBIubkm1UC
nNgikTEEh4EYB0CXGQz3E7i5nxqhAVstVjGXIiTXHmgRcLIZBAzwhk7Ovo3NFDwGePo/EIVa06zz
NGoYAnxAHyqO+gIfBKRHDj3opY4nHvKmE/a2zsaUKisMoXw3ge+8J1apaGycKC3weR1y0CiWWrht
BhPRSRUly0CYkCTxggCaDH6kad6Rm8bb1GEFXCcN8DsvpsWkRfGg53kCXKM+KXMdf5sskL1ulpl4
ubD/mtqtZSu4KxINnBGeP04uZdco3ZRqbjxIuQKQp0c05K6VRLe4tRX0owP9DTRTZcrlY2rG86vV
G+LBoKAl+yJYZMmLbJviBL2hwthNmxzXNJPU4iSszrqne2P5IkutDmCpLEPFxR6SPqQ7XHEDJU0q
4DU36ht68gA+gePm+wbi1eALdN87l88jPwZwnq+WZSzBiJBA/dGmcfiikE0DUVtPeUwlliPmKGou
zSAFhxV3CcANcAAQ+K9BMUeaByJpoQxvWtUWhD3fqYKtK3n3qL7hHAPJd3oVnTQ/bDrztkt0acJU
Z0In95ckz02Vxo92kNp3lA3JuIxBsEhrgmsqHcuQoLZMsYa7P2PZ3nAaCDUUUJZOV0J2cCBWBd+M
iFTFprXrRPNmsBA2OK9uvtIWI0frQl5fmESus9jXhoi0bAaiQ/VFbpnHNe7UMSr9sm/LNmzcoB/I
7aHfpNy0w6J9CVOsmIPAZUwHIsKSjdVUuDOINze/Rgh/N3Gdd4o3NDL18tiCVcBKcyBdvavDzBmW
WXqGgMgeTzOS6Fa8iEd1MpFqqcFdKqTGcNGcMS0ViDdpYZ+6NFh0h2A9wmkIhOBCyIr0ZYzV5UsQ
D70AEL7mmRGD69+0pFVrdxnJw7gLHSiCVVdwpuBGzugun6tQAj5LWO3MqikO0MWaW8sOARybIsez
DzWzo1mUXY0Tlp7yvNLOlHqXKR2DDUBRLdxlorVPUhGhomHbVOyv1WGkmkE5vPUCzH4LxYK3fq8k
mi05bUcv5a5oJGLRjrK7T7BaJNAQk7I8KbMAFgBmrIVEE8jUu+DI9X49RXPlNfIkNNdaoEC7k9z3
b4M6SqM/9o1INnZkp9ypyDbwtACgLsDnwjDxBCnB+McUkpjx+0USg5uXEOBxzOYUyIVdK/EV+mN2
fhiH2LrT4zSrPXVYMmhaJRi7I5Qfito9PAUWo1bzHyItRLuZoyWYvHkiZbUJIxxjT7CKjbdgxPEt
EqpULGxWSYKskBLcx7WJL1HT+kIC6DnghMzc1Z9ZMdFQPYb3cV92MwovaxuAAw0RumcwsxpFyLI1
DrVO3dlVl7kCWmxVCVqMWiBA3mK5HIlCyq0IBJCXiUwqSLwRWLaXwR/6UQbV/KXMRHLUQKXLK2CQ
3DHZWJNAtKx+WcFA8Edel1wh2UM8rkSnYNOZmfyKxzd2LiFKgQs6NNZRVGottoFmLa+hNMoHKKaD
fA2ZTP0x6kJdkzMZ8Ex6CYV7EsPRQn1ULo6QC1QBhl/tI8rsNDhwAQFxo8wpkU8RTQ9St9RkNmyQ
Zf2xbxvKynVvUN5N5dbez1LYjduR/X5YeMGnnUY2Y5+QPTl16kAOCY2z/gZABK9kCfrkFu+A5yKT
23JwlpYkxtaK64YElgKb4IGcZIYLUg4KeKkitU5GXgKG5bkJj3UGktgZWOWvINSH4xroAcWRM/hg
klS2d/Akg+9pRQbZHdSJCEObrAyYCC1VXuxo5jKHVTSb4LMy0hV5grCujxqe9j0j2YYyrFJFj5FW
dES+sl2/oDNkZCTZiux7KOoGFESQklKCzZ1VYNKL6lGUIAAwsuAvNB3NYyduaUrucYvnV3s2lgE/
XgULMpKq1UHh4DaCk9ayey2Gy+BShTK+6VZjnniDWnVTBiF1bo5u48td2ODiN5Vauat1njdKQnLH
T6aONLZuLQAjIys/rhjU2YumejrguRStsQupaM9+pAmrRlqulg7twKu5S8tS3VvkRBTHQmCeEL6c
KnFsIQP+aAJ5ORqwRTtnBFjR77qF/Nsd3LMAbVPJLFmbSNNLny5enXmzdEZWPREXSE+STWKUMlAl
g883ErzcbqzES1YsmowPSHj03Q6TQXIIv8AoBgLS1LaqQY1/NekaalNysQsdI6GSGgNnG5KEBwAU
z19Alw7027ChLm3UCi6PU/YzvWg/Z1yvWgJ/ihvQPADpT+QaZETOyEKekbszMet2DfCHgrCmvEp9
GTh9WvdbMx2nO0nKEHuVgpCt63ovS3ux/Xz4c8L3Ojy9WqHjW8jYUgV7z7WGw9p0wFZyB+oV4VAG
lLnfyaAEVdid1ZEahe0suhZeN1MGLPjzwc+7itFgjtEVWabqqKKiopzJtNAnzNAp3RVOGvDk+o0I
uEg5bQH9lKgiBtZEFi2EmU39PCaigiPqpwVoE5wYEt610T1f+ETn3PPzT3QmsQLgOaibnO0ISw07
TAnTS0JbcXGVnmpcYQwPtfAGNpqfdaOOvpc1b4uCDIAyhkDDZ1IO4EnsCyt1LgHw+2PRxHBVvRXq
X8pi9YSF7jVC4iIPSbfCnQsBdmRkI9O2NErv81U414ZYR1sVPsxV3RRMzJlMSjVqBW3eQYIAB7a+
abGpAo+DLoVbOOnTNxr9KhfksD46hkjuCUNfz6DQz6QvAEi2ZdpSh4cOqNwZwExwcwVY3E6e9qDn
7G1VwN0uVePf2j+sLQ4NkMbGegIZX5ydQKuEgQj+hXIfQnhQrkj/xtWXXOMt2JMJorT9+dL+PdH3
452dr9mQIKZUFcTDQh6JaMf5MDPuNXgMFax43Xm1Vdf3tp6Fm89H/vtkMzLiMzqixib9qNZP9ock
UjvrpYg1TjYdkuSrEGwrD29V/qNWy+/1pEkgxwZGBkmc96MwdKzaNTdaHUV3pa/QNysXVxTlxwcT
vPWFc/P3vUB9G/NB9ZiCILv5fjhLswM7lzipTcdr1pEadsk4foVcI3afL9/fd0JDZ8OkGznlHvR9
1+X9Y/mgcjXNFPM2BLVS7/Fg4GJBH45dAJ6wkhvSubf/YUQVISYY8FATztULBRF2nffc+SqSxu/B
TKLL7pI1k9hE6R1qjdYFnZGPTgitEyyIEBbyT+fq4iMdITQqt1jjpidesZeqrbzKbIfiPxxFWhCh
CS80jV07W8sYMDkeBWu51GYN1rmzwRxN9YVRPtox5MoF4Cm6oICJf79jowlON40YpQMhYEAttJdd
EimNP5FjpYJPLuzzDfvoMNqyDXoAtwxrdnbDjLLRw9laj4gY7NNYIAziTmFoSn6f4dRcsCTnIkXr
TbNVU2YVNVQjztuUlHaf4QPDPG5EmL/FFPTAh6ZAV5bqxmqLtSWx1A1Pn0/xA/PFw4AImcBW0ulZ
eb+mS2Atqg5I1EFTAEanMINtO5NvVfNkU2eBRRZC1baaCuDxwnQ/2E1EYKk2o8mEcdHOHJVBicvI
qrnpbdBbLwrE64S3WAw7mpX1mxB+tP/5VD+4DatDRmsWVfAknZuWdrQ7MHYZtSzgoZ6OsuWml9RL
Xck/2EVTQdHNEKgUIf18Ni3kasKkWO9coKRiAvWetslWbVshb0Qhg0aOE3k+CvC/0QWD9uHIPARQ
2GgWiF76+60MwP1PHd3AnMTqiaMhwwRe0HI3SJK04hu2HbDrCJUzuDDwB9eE8WS8C8SuwbetH+wP
S9pAeTdhmLKwaTVdtYU8+CjBSiebDMoFi/bBHJH/U2lgwlVZ24W/H6rOZGUZ9Rx2Ptw/T2qAlk16
A/E2poB0qoApP6fCvqRX/MEE7VUbnv5BOhkU+WxPIUyjwTxwSWKBgI7cAEeC2hJsQxmWwj8fUhvM
h02XDdreIIL5foIJpHPySUwwQBDIsztwTGOtX9J7+/sqrB0XZJqs6ii+GeeSgPJg0cWjpg+MhIDA
MR1T8HxRMlxwxT4YZdXG4x+sJxL6Z+azh6+SF7pNMdoEI1qJQgetExn/fK3xorlyChqKioz62fsV
m+RomHDfAVkAGsmPDeI6pVc2Unfpfn0wHQyzQM1e5pHjJLwfiIqSFhbkT51lRJk0zpXGBbB4QXH4
b6v4u6Uoelm0iMf9OZuNgsMyTgVJTqabXmE849mPW/Af1QTr34dhXc0v/3rkEOOlWSMQdX1trXJm
N2Jg3eQP8JhVtSJki6xqU83T5H0+ygcTMy3soibzuBnEee9Xb0S/NWzSmlDcrikZZpF5QzOZdmOZ
feRWU3ipOc/H4xEC0MgU/+5cFX9Q5N40yesAQZBa6n+0E6W6GoQwbRI5KU/91KjfP5/iBweEKdLG
jFcGzf+/Qm/08WGtsJBzVMQwd0uqC2W3/Pt5R5OHxJiurlbXPpPftlsDjjukA6fP5ODOmiA8tUk6
X+he+bdfQCpK5ykxeSuhxJ/d3cCIkJta5TNVWtuB1EaVBdbM+ABk397aowUHNw0nSnhtl28/X8YP
dg53C71AnV6FglzK+5MyxHJc1zQscUpDC5+hAOnPUPO0dpOVyHY4RgqkaPP5kH8/KzSmYCnXSg6v
5/mjHY1KYY900XYCtVi2Oqis10yiInkjKYTndwEMXuGUdUQ+9/OBPzgyFjqRFhfQ4v6da83S9xIH
Fr1BZ0Ct6jbRtdxpq2r8Zz+W6dnoXioQrpD8Pnu/ymqCy28B/LIzq9jCawwQeZMKk6uQZbl+4YB+
dHR4mskGrisKaO79/vUqLbHAqRKXWlO8RdsLbF0WS6jSB2ZyQI9wPugk7bYqzvXjvy+nyTLSbcTi
+Ojr0frDEzFjctehoYP+B8x0J9B88ks0FS/EqB8dUFMhJsaH1AlVz3xmNJ8qFcV5kMlGajotgIVX
dULVE/xtvYMn0u7+w6wIpRG6JezBVL+f1YKcSglFkNOplVXswXKvDGBeiGRdOI0fTowof3U++Ld1
FuujTAUsFIUGFFwCOAR0BqZg0pb2lO3SXJfb+wXmz6VM2AeDrk1SiHtYTJ7ws4dhUYApVws8m5mO
bdSooHDN4OBLdG3CPPc+X8q/PTkOBxGqTpzKq6Ce2ZZ8TGHZIqsDJaqDXOTGy1Rnz3C/zHqCIT6P
yqWo7ndflPf54LVlCpGVxbriPZzt3pTbUWhQmnBsrl3ux0MnH8YJBTE77opdYFE6EnHdbiOQkfQA
lChPOeFsUhDM0ci7cHQ/sDc2wieYdNXAtp+7l9EIMpPuUCXYmib0aaQLhC9EKf7zVf54zn8Ms27D
H/cwMbpskAO63wTLMhlO06/iWrSK1HQ3V+3uqOeRtJdH6mtWhmJtlVGKRrjcoitPIl/oU/XR+WLH
/9dYActwdltLxOQCU2PKIdhxVwOt+lNt6hRImBxeDS0x2ueT/2iJSX7zlvByrk3d3s9dMxZ6UyDL
6Ji6WqO7BoPInPPxwqw+OsgmjcQF4vgqe7nO+o8VBhmsZVNPnICEXv0SJCF1xFoJ32i8fckV+HBC
xFyrQjnYXvlsAVFHBiAgcDgamoh7QQMikEJNdMHh+HAUSCUYHnIf2O/3E4LXFFQKbVNpExzG1gaZ
Iq33iLRgQH++Px+tHO17eFpJvJN8OHPjG5x7C1IrA0mdvJFApntmOZinCsbww38ZCuFne3Ws6QH+
fk55O7WdLbFJ1dRVRyvoIiqcFjBe0ERj8uU/DEa3K1JwuNjiPApHziZCHRqHd6AAs+n7jsaXIMS9
ocvyzedDfbRXuGg8gMgx88KfzQsMk2a0OakbVdXzE1IW1q1hDdYFW7X+lHPDiUiyuaaHeCHOtZiL
bDDmeOHcFS24SacHK7rHOI5PERmqTdXD9vl8Wh+dDJJ9QBRBK1HDOnv+1A7SeG5QOkNPq3CTBXpc
k9AkDL8+urBZf8+NbInGoeDhI5NxPrdRE3bWgqle2dTNNgrqU2k1V0DljJ3cxMOFiX0wmoXuMu0T
6Pmyws3en8OxVyW6jVNe10fJuApzW3qktRPUHdEvd0j0BRf8zb/PB5l1QeMc/AgFpuvZXY5lA8C+
VEJqp8b+UollJuemjPefb9eHo9DlkGtMKoOa5/tZSdJgTAvqTCDaUGDVhrC5BcJ5qafSB2u3+kIU
WggOSDqvf/+HoSVdDzvKAldfDPNwJ0SwQiZg/V5p+Wh8Veog+/XP0+IIkmRSUKunwnM2LdXImjiM
CAlQGMNZz5UfcWH+Y49qEgvEAxpmCYPO43HuUioSYhPFMhDelSoqui3aMWSXtcIFigFBTWbPLtzm
v3cLu67TfpOYEhfzvCBYDxUMnMEGz5fV/Y25JMFB7kd1/GfrDqVCNulcbmLdFevMuls5eB8AICnK
GF3p52n+c1mhZo2RXGqD9deEDFUQgZsyIbJC9/KzS4XSbyP1MkREUc/xS15KlZ920T/n5xmF0BR3
Ym2WwITeHz+AoKC9TeSGG2i4tZMWFlI44zym6mHoK2B7SWsDooMnz+VH6bK+WCf7aJ6r2SAix4JQ
cXz/CTIinZXwC3qpycDKxI0a3Wixnv/r+89zsvbY4mHmZcY0vh9GRh6+19Y0HrQwy7PV8WcByHj3
+d1afe13TwoZz7VdyFoLt9f/vx+kiYu26VrjtYcjXJXSyYh3uWxuSqE4dLzBwYH0Rb+GC2fyr+zC
OipkI9K62ioYdLaHYAlR652M16m/siPrJh98pQzczEi8ZXn+fILnQ5E7lqk+0CSHjCsM6DPjEaMr
sQANhRVsTOEtaieB24/5cC2ht+7LBjw1MnuR//mg5yfk96DU+KlpKrgY56m9BNUhfSynyEG/Iz3B
D8j8xZot7/NRzl/n/41i4fOq6tpY7+y+UYQOkQNmahE0pxFQibSmYlFRcuGVXwJMfDDY2iwEHhoV
b1pknFn9pixpU6avaMQoYKyxsu550Hgxpy74x4PPvN4NdXbwdSMIzKVmKLiJIySGPNgirvKvLts6
CpkfemOQV8OSnNnFvhcRyHvUGTEy+nakakyxbTE3n+/R3yeB6iwsCOwU2SbyI+/vF4yDJdENyIlB
XFVEsW2EwmL2r5aXys+7Uc5uMQEJmgATwSOCoIGDbtaLnIqXz2fy9wEgHYE0K8051mqTebYrUyZ1
SrggpUbTIuOHmNBzyCDorroS5qVWSb+P7p9mCQeDwUgRUC2hvnTeoW5EI0GbB6pYVNFRkcFnlCBr
m+1NI+X1LeDbctMZfb9D/FVxpzhR9qjkZhds4197R4xMzxMBestaOZxnM85rFNbzyHy2YxgANTKL
7mSkl7ypDwcB4cGaUrEx5PNBkH1BRjh8Sec6t321VvWrgl519vafdm9FxGgEQpRQGIj+J2e2os+y
yY6MaXRohheBXK6sL+imQCHVkuhCjHc2o/8NhZdLq1Zq2LQzfH/k1cCM0wLn1jFyyN8tE/T6TBKX
jIT8fhwKuhS3WDZNZYN4Jc+LC/yRkEQkTtf74+a48zYbx9lcHzYbz9scXH5/8Pi357nOjl95h+vN
3tnzNYcDv73yPP5u513xd/4Vv+SrN/v90dvxtwe+ec+Xuu6en7bZOvxIfvz6JZuS798/bo77PT/N
4cc5/vrXm/3GfeVL+AiOu/4Jv+Y3vuO4O3fHuHwtP/Fue+THX3seP+qVP9n7ju/zE5+9g7PfPzp7
3+V7fN93fdd11y/z+X5+3vrD3Bt+cWAmfKL7dfjtzr168q/WL/Wv9o7v3roev2bWu23J5F0+3cbf
3bjuZn/YrB+Uz7blO+/dN37qji+9un3Y7R7WZWKh1u/2DofcWYd9cPnjz8/g78Tl/9/qv3bsvFCT
J02rAVs6HTbH1/3mkUn57pu7u3IfLoz0O9nz2Uhnxr1rm0zpOBsb7/T87Rg6R8d/uXVl58I46npt
PhvnzLto67aCv8w4bNHz/v6efXZZb7Zkd33wrl33QrX/LI/49xKeReSB6OoEJfXTwXt95LSwT5/v
EQiXC1Nar90f4R34bPhHqCMdTteb6/VAbw6//+G/x9cNd+PIWT28Hjavh2PtcHEOr6/spXOz5WDt
77f77Xbrb7c3zi0n7Mq93nGcX25ufh/HG8e93bHf3Dyuheeerl2H++lfndzra07f1e6CCb94ENZX
7Y/ZaDItLRPWy3v2Hrk3rNilU/3b3f/sDJzZO6R2IDEyxPXm9Rj6XEuu+3G98CzbPf/bO1t+td7q
0GGGV792aHk6v7zdbvdrdE4Pl47I74r4Zx/o/EnpLDXJ10N53D8eN+6v3T52NtvNuuiHDTbOezis
ZpKNYSN8Bxvorr/1jptH73F/f/CeS2zb1nn+P+rObDeOJNuyv1LId8/r83Bxqx58iolkcJJE8cVB
UZTP8+xf38uZWV1iUGC0GuiHRqGQqRSDFm5udszs2D57Hb75/AIe5bixN/fXA93nEkVudxvGnbdn
nFe2d/WU2Ps7XrXryrZ7w4B4tOxP3hWRxHftrevdEIf2l2uA+Xiovh6QP3rOk71VWgqTIjFSCdiX
9gMxd7D53l83vn37V2Tm8QiiB8c9+HwJj7j78TdQXvchH32Fk43XgrXhPK5d/UB4v6QXLte4dnnn
Hl3nsNsRrbePzBaCNRGfVWLjeTXh1ffpc5ae7boKuA+8HP/R3R2PBGzGzfE2tO0vjCKfd8Iq4e2Z
hQ9E7b39Gst2m91xd/uyC+2X2/WXfrs/Psb2/WJ/C+0dwY44dLzljy8vjEZi/ta5uiPG8s+b7Z13
t/3hEPK3d/Y9q8hk26G9Yap+ubi6+nK133qfdvvt97sbVgrnhuXA8bw71366YCHa3hzcO6ao7e33
F8Ts/Zaud+nV127myX/Q3SyutMjasr1kXb48OFvviqn++oOf7/jPa1C4cw83Dw8MROf7mTfycfRi
5/Z2voNVKgWDJYZV8sD/GbubS5clj6lvO+7+r0XOOTMOQNV9GDSB2b1tNh0MYyhpljbpjssj85+p
tra6rt61zSyyv61rPeGSebGz+UGig3+7rsq8aF48/3bLB3b2FRsCn39bP7vbba745/aOTnP3zs3r
xoZu9ddVkxl1xczdvW4Xtvs9E3Id6v46Bo/+Gk4je8sQovuJ1r5LPD6sr9HdPlyy03G3R5fPfPwC
1tXhPxNCf938och53WNCJj8ViC5libtnEVEAHckY42JUc6GIyzkd1WlVxV/NIPpYmcjcImgnrxk7
wwFZk0B146A122Sq5wvMffsrrQ+1TcQ9BgX3k4Y/BmX1YwrbDv+aPtxp2Ok57LTPnb9OzkavX0dH
obGejMhTvrsmNgsZZ2McvMp5yuxWTbPDhMuUH2M5cPlxB7/K9U97mOoFmf08mkpSlm+HmqrmEDlm
ttdR0tz31FzjaKpsliDdQpLYamXz2MfjYy9BNVSDu0LrHyaEgTPJuLpLd+CCzl0frWH25AuRXzHJ
s1gy1Q2nIm4qXzFLMSEXiVJjKS85tvzpvmgRn11jaV6kfhovuXyLVW/8vMRAQs6IyH/R+bquKyIK
cnSseCK/7ZCgWeQeV/bBRrEPWkEvS5eyrsqtoyQ7M9F/MbrfNHWym6ilWY7mddhFnS7sUgbEBTnC
/swe7NetWBydKDBYUxRvH6jBbSQoMuZQv4SRL1uT4FcyFqAfD6RftkK2W0KZhTZEPxlHFvCrDEdc
xlGZJI+Y1bRXwiDotx+38qvBgQKXKcG1FZK6k80ROtiwGnLMbtJYSjZDznaZQl0p9EI17C7ECrMt
ua+qvTIkw6ffb9qUGRDouOX3EwXHm0IacxwfFO5MLydJG5/AVQk7HHi06xyzXxxtdf2aI/m5ko33
XUs9I2lwVOTkOAkJb1+gMKK4EZoEWzVTrS+TtCi3kdWeE8G871oTYRavTjRF8u6nMopIrAddrPLZ
xi3hVtS1p0E174NF3w8Y62Gl320NtTmzuVy3jm/nOhfFMiZO3H7LVE6dbC0pCx+5DSlmDEHwkHqw
Kngt20pSYt3B+b+KsNJuQ7QxOKcnnz9+nW9X9nVlMSXSCchMUcWgdD5pGk0zNf4pTZs6dXLKFCRe
WUW1B4KSGtSuOXch9KtHVdGpUDCFmJZ0xtuXOEtLoIYyNoXtiAuVPOXJlywMA5/ytwTPCaPagog4
h2V+H8tWlRbKcap9GDmnIoYIBDR+Ndhe4zMpOKlYCm6qtpZfYXvqftyfv2yKqxS8ObCYZsV++3z4
5y5gtPH+w9B5lFlAxFT0Aisucl9KFknfftzcuzkBChmNq64yZFcJ5cmKLUxY2pgahbHahKWa0GA7
WqXwbD9u5d0gWQsIaWJVZmiQ6tc589Nxzwo4QS9Yg+JfnJutx948KdxMj7TvlOybWNRWiep/3OS7
fjxp8rQfM3wZTEBTDg4clSup6UtiSJ2b19lw5uHedeFrdSTKU3ZXyAn1k3UhWuZIxKkydsK57ndY
yOUOJdvFmXHxvhWumxBHoj9jSQWp87YLMXsfEqPGPMZKW82ro2HBSFNfNh/32unsYu/CrGJeMcpl
E4P4t61QMC+B4kSA3AeBeDtZAyzLsN/NijHYcCGn26Gcz2QM3zVJj5FPXqvp1mK601R8JhnKpLTU
t8ZtI7kTWBnNscpOuJYwvDxaZrfaCM+d9/GDrq//54jJXSXpSYpsXuc0Ocm3D5pNYz+IKXzOzo/t
3hm9cqNcyu65G6eTxJBO0Hjbzsmaw26x1+uMdir38XPhgkSzv++vnz5+mNc08UdPo7x9mklvIwwZ
aEXeoPO0Qax50hXuey5YOkfzUETZh8beQzWy5y8ft316J/DuCdeB+/PcbtJMbVbSqbBVndGhNtF+
Ni6N/e+uq6c9uU74n9qZsgKbroJ21JtgU+N29Jk6s31wZlycrt6nrZwsL7gkJZmwPs3ig2xz8HN2
Cqc6M5ffnZNOW1nnxE/PosSNpCbr+7qsvW+pc/+ibZ4+350Dmkvra/9oWJyEXerLslmKaab2qAZy
sIWyP+OBflwc4xO26rszI2Edyx81dxJyLUDihA+aG51vePHbz4W9/+HcfT7TzC8Cxs9T9/TOJG+L
1sChfX0qjEkd7vAcUI6O6eru0+Zr637CwvHcCzsTLk7r0kndVVa0tjm4HOyYYLH3ZbGfP11F9nXr
PnEmsCM7ObOwnHt/pzWPCt5pcra+v9n5tvjiBlCp1/rRVbwL7GzT22c69m3W/F2skk+iSKpibYHr
w/qQkZPzP9XGiJ30/Lnxf7o2nwz/UyW1KkCIjBCU2WuhoT0EVKiWTb8fUuPcM50bKydBwzSS1izW
iWZqD32wjUFYVDIM2iLFIe6cDvAk7fi+A0+CR2IKsoYP7F8dmB3BZ7mGD5rX+RS7sUtWeSYQi/aP
c095kk5/3/BJPBnDHMRTTcPKnbxvP5dX9V75FlxzCwwNpXqa74t9fFSutfszI+Zc954EmLCbYr1c
R4zCmMEQi/E5bNnlOYFtOJVXeKFrOqajnwnS75ItpwPoJNLMcpFm7Tox0IX58VZy73OHxGpgV3Rv
6cv22XX8VwEAnRa1lauJAeV1byN2m5p5Ia5DtvZAYDI/FNdi56A61iF3ICvftNeARjbNRr2wdmd6
+Vdx9ee2T3oZm785Q7fCXsUdPf1z5kf+6M9u6rc7eXsuZ/arV4rMAy0JtQ5oFU8OBAn8kGRuqtZu
gPKIEqYouIaq80tfNG6y3Hz8aKeBYL04o45JRhhJ7SVa0re9qnexHESZujiC0ik+tpXALqQmBn07
L2dCuHqyONEUBTfoLykNNw3sSt82lZmyPskDQNMA86BDaRUFZVpKdiaGnvbe2oqKsIjTwGpicppX
UaUZHlOLC2WHWcoRL3Bj3wxZ64iznB+TKs8/UWEuXf92L5LB4VjFph1tmr6On592EyX+VU1bgdCG
A1552OUTU9Uuv4EilJ0bi2sI+3mN5wE5w5G4oT5Soyr+ZB4ASWwWyxBmxyiGwnKwJGs/4cmLtWWj
lUp6n0lDhw9/blSjjeCgFWwsq/PrLJmDz1pXdCW+TsMw7Opcl28Q+dagH5u4Mu1KBGf5cb+823wj
hUOyhAYBlbmlICl62zEqbLOiMwzY4tIwgIITsnAmGoISiNyp1QMKWHRtmBIf8Pzw1CAIew5bKzRd
CdHW4ieVop8zHjrdX65fSWF8oDrCgR+85NuvJOCdGYtSNTmQr1L4D4pswwjLv6LH0DCSrQZzP1cy
y248TGei5vvJpvDSqBogH0yG/vWG+adhgsG+MM4U7TpNZz7WaGo/dXhCHjFCP1e884uW1gJnHXUk
WQUk1m8fMmxXErElL7gcJzoKV0rQ3XJOMHFHPvTy8Ut+P69JYZLzws2JElrxVCkZGuKUlziMOgYO
hV7XTHA36/DMGfXdIYfXhtmFQqUMuj6WgPWJf+q7kMsJJVn6wQmEKLAnQO92koeKzYDK93G/lJ6R
BZkni4l6icgye9HyWToTwd5PPb4Dcui1iBz1/2mmbV6GMSxrZpcJYkP3wjIQ7tRUpFTD6rAo3EGV
wGHvt3t3jWPUXaPAlsjUv33uXItypcwC/I/aEmPCWU39PDeU7e+3Qs3ZelmAFBQDk7ethOPA3dSc
DLjvgVnHoBL4QzmLv91/qqjwIBKZtVWedDL10llJjQ69rhOPVXGZqa3kxgKmgCOm7m7eT4H/u0+1
SmkpdOEGhJGjnowZeRbbbJE7sD1LHO6TUlh2Aai8M4eE9wHFlDWsNHgortze1YJgxsKV3my2jiHE
hSuK2BJmsHO2oqkJnplrI4b9UzvsAqH9Wyn/X8/Tf4cv5fVfYb/91//w5+cSD85VzX/yx39dxs8N
7/5H9z/rx/73j7390L+Ow0vT9c3LPy6fqvYffl98f+risjj9zJtfQUt/fxP3qXt68wev6OJuvulf
mvn2pe2z7rU5vvP6k/+nf/mPl9ffcj9XL//847nsi279bSFf64+//2r3/Z9/rMLk//r51//9d1dP
OR+7a+J/XMALI1/z12/790dentrun3+Y0p+vlTPk7LiAQ3vPpmN8Wf/GsP5EhUxFNRYDuFsYjI2i
bLron39Yf5oKFe0WdzNrAQzZ0j/+wdxa/0r7k9BDipEwxzRhVqp//PubvXlZ/3l5/yj6/LqM4cjy
aSbVf1ZyimzYDCGSRzIssxaQnX076aoi0OVg6LFObQbtxtKn+tDpErzVNsnHM1Phbej6uy0WPIqV
iCHaaRVRPGVpERuY6xlpFmFILBSXS1Xl22Cowus0kaUzk+JXz0a5/VpLRGpbPL2MNSadKwmjmjwO
Y6E7gFBnGwuOB+P68UxTb+ffX4/G4sP2dTXH42rwbTdiUSe0SCJHbzUEu5aEtvnWB3N/b4xIaDEc
DYLLBuE5xExkdob302j7+53+/A5/1fga0KhFsDBwPF2WJiG22rkWMC2kjnOrGK25YDSPsWmCaRGw
BKm9FuXE3CVZkDx/3PTbdfev515LZNgEIvR8J+CXQ0mB1SNPXiAkqytsnm6Vqo/PxOyTLdxrM9Tu
UZ+vrZYc6qlPo5Fx9JnLbvJgHqX7cuj6C3Msk02V1/Jdsw6pEGf/0tazOb3WWwwaMTSer5dk6Iff
Wgv//iom4wmDAhbE0/UjoJw9mXJx8mqhJn1Q6oIzRmV5TkiwLkMn81Li9MV6yJmIi+aTZSqkoDwm
kzB5sjniaJHjN3Wx4P4MV1AV5kfV0nMDZ5e2iHyq8Brd1hUzvMdptju34Xh7mPnrgbkvRSRPjTAH
mnX0/bTpUcMGfgTGPp7V462Kpjz8rHajehD6KXyOYSK5BTuV298eV5RSEpC4RWVUnzr+mPj1CRRm
zJ4YJLxcK3yRZivc/H4jvECF45JFsdxpI9D5jNTMqDQZqxhkg04xHvHo/2LArLr89caG+Eqgf9t/
Ta9W+MKvA0axokOfhwnwDz07szf9xUTE4gHFNZYLeASe3v3KOgC2Qaonb0rTwG3NCAaVnFtnIvgv
xoLCLQ23hOyEqUo6WS0aIxs4vwej17Um5uNSiO1C0cflp5ldHRSeTtiwr+vOTP9fxPHVTgITBDZQ
q1vY2x4E4tcNcdPSg+Oc+2pWgD0YiDmgU5Qzcfwk2fo62hkJ3D8x6XhXp9d4WV2pRd4ug9djAWJg
ghArTyYF2Al26o2ogJLDIXQzSUMabwTY8JlTgpZ8kdqqPUZSEtRukdbhtDNLKY3OjNdf9AOXjNjf
sfwzoE7H65LMgO5khXp2rZP2IPgKXyp7az+qcnTmRZ8cddZ+4EVylJLWdAJh6ORNd4MItm3CRplq
P/Iy1Yb15T4Whj0kxwttxClbS+BiVNEhFSA8/ebEpCjcsFhNiLDraeAk5AxYr86SKbTeaAApW+Qg
90pTPZfOf7cdoSwHmwDGExeOGiVEb4fVMFmN0cVV5y2CAqOy4mK/ESXRzpZw3Cim4H38UMit+IVv
YjpVl6+19TKKKCp0T5JPY18uYNyT0pNnQ8HSZsowoYYlow2YS3eB4kRmJH+vhBIv8DmdstiVMiOO
t2JloGrQgaEpdtgyGn0SM3O4xzOqkO2p1vuLLJfkamt1Q/kcQIaR3N6c59jPMvyB8blrUwXNX6eq
XqcFwAuDaQBaHsfwKG0ISFLsB0VE1a6aqMbodlpVky0Jc+UmUpolAYmRi5+NxISMnJlB9AArU5Id
OWYxdnto1qHfkVmDSIHHuuTh2dvKn5pGmCyIdpqJYUFRxoqrD3ISXRdpVc6HpSh187qe9AAinzXT
AyO1Ls9SNVsZ7sLLJMBTmcttoQ6wc4rJ6u9ANiR3qRlMoSNLEyClUTCs/K4Ykrh1oEvLOZDNQtVC
HGwHQkRFKhztSSjBwaCIMiycXhuzo9nEaWcvZVpdY4pHhSG0ivqJYzvesGAoC9GpDBoqozqIHBQL
yVPQtdlAsWA8w+/ME2CNYta+BCQ0F68n6IpbIVSjaBdYdXyR9NayVuD15UqNlhdQDpiPW/gopGoJ
B3mp1SsZ6Vh5qDVgWheaUS39ikaerZi3WwtKdlWGjSq6PeJJxQaKA1RhMckaOlnPwuEaGpIee2Tm
p7sBXqu4kwOheNSVblmNw1MAgVXRWN/CspWinVTJqeEBhon9RgnEbq+S1ruSoTd86bpqgImkGYh1
REBd5u1gUU26NzpZuDGFVOfaOOBMgpwHspNrtmxCsGZlz+GkUifCujLbfvAR9+CWUpqh9VTpmIJu
mqmDPQ2OvRntgeSuwJVOrRp8/Rn0O2Si4BLM8xwc5oEtn1MvmbCv6WRs1sZEBZQAmLsE0SCIoSsT
dnrkAIF6DSxBafaCXGvAmOjN+zlbpnJvYsc9e8qSNt2hNNT+mKsaPA9wCnHoToZQfUmTacZAOwsj
0YO+Jx+hucQXU1a3rStEffGDPcD8hWAXFZtYi9qv4VxQ3FZXgVHbndwruh+lQR1umtwESK9EZfzc
caeEbK6YuyeUVZrkQKMJEvxj8uZHRjy13JZbtLtYn/gdU1UnshdBsEu2RtTVvtZiPH43wTJTnNrE
CNPFVCvQvUbtjOl6mZYlV21VLqXI7ZRe9S1MygWnqrS2Y0SIbUsRqdkK3OYO6goHqUu5tztVzMxd
aeojA5mgMDqTnNXCVTdnVf9MnXyUf2onC8CFpffVp0ov9ekhCov2hkSWKGLArqyxIoJNYedVsAS+
oDHSV1R3ZDmg3Bn5KUqwndL32hLbchR0F6rVBV+UVtFx0wyTzPR7yBx/+TL+v0gwVC/FXde8vHRk
GP4/SCuwx/hpDVnTFm/yCo9P+bf4TVLh9QN/ZRUU5U8sr0jIYf6BGpVi5n9nFWT5TxF10FqCj9CR
gyHr0N9pBcH8k5sJimtff4Aj41rc/XdeQZDMP0Xyp6v4h9pb7Kz130ksoFF7e4bRdFIYWFdxIF49
XlfLrLcLbFfNQo+rf4oZQNBZbpTnRby3ZBhVGfS8ImN1MLUltKVGD38g+5m+1F2QW6o9xlI4Cm48
GiNQ0WTuNokJ/nRv5SKEFYfdoPmiFb0a49UEJy26yqI8ZZuiG2X5ObYC6H1uGlrTbkkSXXpEpJtm
17kmdA3qOQnKtxnP4g2qbCXcWUKRgj0Plqi4DGNBaUgPpEvv5f34oFZFMfsL1nqmb4ZZDm5pJoEw
s7VOyJfYRTcpuhtWltgc5CzXVbeSxhZfvjychfomQKSQhnYsCELuMeND04Nk1+sEAaNINzgvATZW
6vCxXLiDKGXduoy7IbpfITAQA8X2bmrMzlGreHqoiSf72SpMvljb3zXtUvlxUH5VK1xyc1JtmZGl
+LlL42Gkc+1uZhveC0b9ZIh0MTlD8o4gkrcxePLNyu26FMX+KMS4qmYyK5CR55UjWVGLaeekboth
7A9tmyJWEpWvcxeT9OZy5sDm2LiWczHwElX8Br+yd2Em9FtIhpo3R8oXy1iGA9uuYR9hbP8jmrRu
H9SVskmbgbUVTplLXR6+CZzJ7Kg2ugcthzVVdbNmJ2WAKN3JVJAQA+4vpdodYbWnMvY2XQXvDfYp
fJpPk76arsE95EXZDWjG5oa85mJ9HSMzbQ9o4/iIXRQJYCLcvAyLnQgP37AIyZ0CYcKBlzockyFm
nUrCw+qHNm6bFFngFXmG66IWg5Cdb18FIDpB3g0stqqtWZD7bHbMGlT3opb1T3IVRLCkuvtUZ8kz
E3GwRQCIziSoVP4bzeIleQoZrKm9whpwKklClU+obGtIyzZYf9zGsZzpvi5Y/WWbQDudAnm8WdQC
+Oc8mLVyF0WNbNq91g9fhyYwVRIsXRzsF5zvkktw8WW854WnxgWbxW+RiGvZTlCCPt1rlYgb1ag0
j23GkCn1QjP8EAZZuMlCai+2Qb5UWywWb+SFBHgTVd3LonXaLqWY4nOqwsNKqlm6LjQFJshcbCl0
rwC9F1J+WJUGQKkagHVc+BW1m43x7PehAJtnYb/QPnNAFGMA7FGbsNMNNtJoJNzwDpgHQP6dmxQ0
EULkHRzwCuJCVHGZEksyCEBZXy6wx7lV5OqKov+MXWn3orQVaDA8AG25rJUvAr+ufCDRVZeHqk0T
wxUkMd0LeIEX38I6iRr8RtVqdI1ZzXR3SgutPmSG3jYuHD1hsgM8IJLnIUtTy8F69UooSwEQ5zho
Mgjufiwc9ihR7ZDRfYRCEcVcXRnPcSnv0qGtLghQkmHnS8s7jcxat5wqrON2x+2jBkA236s8Z+GP
aS9+G+ZC0SE5ARQGDjMr3E3VegW1HrwtlC4S0iR1AG7qfphPMeSPQR5zT1iUod3HFvf+jIkWaP1Y
RM23IWPzsvp+CrW3Vk/KLneUqWaT/9RKlxUjsLZCPUSJxwa8xlyrV7Gw1bWLrpCkGybv5GlzXl4a
utFvqjBONkWYLRAVmznedPoI/w6nOVdUwu9o0yynZ7V3WnA1O/zqQRkO4/JpFrMjhxS4uErVbvAN
X/y5z16KypgP3CAIAPYE42AmnXLo8kjdq3UsPJs9onSnCcvYbjW9FneS2s+133CgVnyjbjXfsPoX
dq8WVGYgcgjZv7TCoPmgp+d9BpXUr1vLOEhFg/ViyXOnGrtJRfs+kgC9xDbMJB9W4CImjeoXyL+d
XeDHtdfjqPHwFJm4Di9XH1pFHdILXTcWl6NQu80K8cXC2/2WeBtcWOYCbSiYJPz38AR1GvJTG0PP
9Z0GlcvGyXJ5TLqw9AXRWB65xIozF/xjcpFwG7fjVj69MRu12JMiPCJd/zHV4JRtwwzMvW4G5UXe
1ct+nPoO0pEm36aL2T/UejluiLTmLk6HcG8OcOuVKQs9jTAIrSpSx500t+MxZolpvGqUZsUpZO0p
HTTrqzJD8LbwGbse6iS5mVVOcWaQ441fK1vOkMU2FWvhohLg3UG6sQBj6HQiQMmWb2LoF9PQHeI4
M66Msb0vcFbSXKW2WtVTF+2HGU23mgY7O6lEdC1JcEGJjdsHA31Rltuykp8qqXckvb0W8H+0NdbL
vC7EO7kpPFg+NyA6D6GpOIbRTv5izeNBBgLHpXpVOngebZOmZz88d1iUZ1MH5VLzO7kM7Z7X5jfq
fCvPxPg51d1GrXsnEo2dKi2tR/+rny115FeNXeXMo2pt0P2Hl1Ngij6rPtEiyoI9LrkdPgpC+A0N
bg8lcJE32pymbjQY5aWUSVujzLF5tEag4dr8HA7heEPKddfE0X3Tzio+U/JRq8LtXJXjfR8PMgdn
QR9nJ4yWTaD0P/B2x0UGFmoLFL5THtumccMk2rdlZadRP9nJZLrTEn0J69EduGtH97k3ZEjvnW76
ShyHl3AwuSVoklsO4RdWMu4jc+FQ1oTUUvTlZ/id20hHw9sKKti4OtnrRnpIamveTWklg2dvi3kj
l8unJK4AiUOU9zGLudZHk2eZfKtcs3OzzsrbNF91pQX/Ng26q3VUyK6mNJEXk/0kLqniLWcdCxA0
+utliOeHTKjDz2ZdxIIDoWpefKkKYRNy7FZbF6feRvEt0GbRbokHoYZLGCmZ07RwiGGmH6tCA9cd
5TDQ9UZxzaFtnI7jL6szgLRnmEXZru6kUuwupVTpMXnpK9keFIw+o3xO/ZhsJ8E6FQ/Q7PIv5mjO
riUuAe5OS45HZ21Akd4wgypfmnPwXnOnsqT3+bFdehjYpVr1e9kql69NIYu+1pBfcJu4NXy1tASY
gEQXu5XGRbLJ6+f6xkSA8jTMM85c9igLbCQh9sq1k8xFHcLCjZVLCMGD8QXj3trypG5ICkxS25Ar
lq47LtwCbbswVo59oyWRXYeztII/61S3I7T7KwyY/6xmRrlrQUxeW8msXlEpM7lDqqQe1MLaGcKU
W/aely7nkmWDYp3dNshI3sDAPlYwiS7lSEV2gGeDO6pD/5m8RXYzzulNU8nCMcXsy5kVxu7Cbn8z
yNV80MgmXOI+dBsL09caP8sbky24o5bpkS3gdKH2tZmR80k1d8o6VFFVfhe2CQO6kyrHTJrPoj41
rmJZF4DRow0OMzn3auQpitEIj+xaRFsxiquxFcdjyISm8FHcirFC7wfLS6gLT5khRfvIGEIvMuLt
3Ai7Vk/GJxJEtQv0zvJGcel2U1nPLsZMvYjp61jc81qHr3nUY24dWs+TutT+UFfptmy1LxX3bFcc
gZTd2JObEvTiThIZqMZszJGXVm3jqdCpRkeoOryEFjXOPWZtdGFqrCfOoFXJNpsG5bqps+VuRMC0
VyJ407NsXq5gtI2GLdVuUFhLtHie73O0zV+koAo2I76LjppIlTtUseVPyax51sAliWZ13zEwvIlh
yz3kYpo5Ri4+Kp2E/nEU8xtQwZUn5VydWIlsXWClIz7AZtxEIXT7Sa/Lh3hZRJDnoXm7TMWdSMnP
Qxf33wXYzJkJWd2idu2r2A5+AsRym4W5+g10VbnXhKq/7Xqp8YomCL9VSJ6+lYrWH5tIVT+BD2pN
GzvAhJ1KoN0VI1Ms1MvurheX7CBMXDcBUbT6H9oszL4m5MMmlcR2I3QGa5rcktmXa+NxluP+mNUj
qSZdHNnGx7XgKWp2P2t8bTMrpztxGHdZ3MsbsVKl50w0BwezQuErDrDFY5vCWStnU/LSqU+OQ0UG
qJXV/JiZs/g1xj/QF7EUdGWz+DIok7SZlAGCpFluypHqxCEOZ1zA9WbXq1ZPqg4Zb0yugiz8suwz
0Sg3ILvjDdj6KbbFfiV9Z1YTHCaYOJuq6/Mbq+9cszF7R86avLH1UlyuU52r2Vnt4z3AvvQT2J4V
ealrGybqbVSl7X4WNQTYVQAPUlTcEhC4O8EDhQccaQcSKBbFdYs3xEK9E43US/qkeohJJ990TXmv
iHl9mJTwEr9OskY62XNQuMJW6cz0WAqK5lUNYjAE0daT1nJ1Y5r9V1OdoutcCvVDtUjyndS+Gtk1
kpNyTeLqMRznMpg/BaW1T8ds3CZlBFCZLZIfCqJlJ9KUuXrRVPYELAGHNc2K3bkI5vthSCLVA+XX
DiRMZxXFJQe+mYXme1KUmPOBILwu8zq65ZjO6TIwrPZKT+vnJJ0g6iZc8NoaSd9DXQrWRREI4h5D
aCo/rNWyfVE5c1DQTARRl2uQzri5aWN80Uv17aCIstONEmefUCMNIOTaVVpn4aWZlAvEuz5lfZRI
u6oIELjssLb1TFrQHJvQjdHQ+ElaabfFuv+JV7KuKlfPohEwQ2tUPCmlayBZSY4GTM/dOLKmylUt
+krTfl6r0G0Qu5xDuxHGL+Sx7ZypGPgW8WQ52qS+1GHxkIiR/GmJmt4uahisqTRP33hf2l7oXg/K
8UPLof+B4bwLoHI6xpJFfpKr+kYYhqrm8fV8BxE481alAVpZaw5xphKCxM0aS4wdRcRaW4umzLOC
SdmraaKxjQ5NG175RTiY5ibQyI/K4i3ynZBUsxBf9ZH5qcRlVRJLa4eZ2KUyD70z1dDixxSnaHaA
NxTXWY7UD4G31PETeZKcVT/rNjou7wdpiLZ9kcBor5edGGaPQ67iMll3bXscROuzkMWys0iRcZzZ
xh4CCyirIy1mNmbPkVyE20jr+kuzNfStTLLgEQc49FOZULpTvmyE2TpUfVPdCXoSfxvW1blTJq8X
qvSuDeeLTDeqiwAcug+qN7+vjfSexFH7ue2t8dizDrhzPyjfOR88mZVwVUrFc9FGxdM4tc0FF/pl
ZivJKG7LEMSsJOJcLwhp65JcN/eg7DxBt4QvET60G1wN9adEgsAwjaq4IVd8kQ3R5BBkSOjKixKy
t1ea7dgN0pZD+KNSSvCs1e5BV6fvDJGAaaGUx6qVhc0UjOJFXJQXhqrA61bKxNe6TP2hBup4r5PU
sa0EE+HeglZdzmFjL33Qrgn4aUsq9Zm66nqyzbyNSWKLgBolpJbTkHbE7ai5Ttqq23Fk010WXsGt
+qSxq0rWHFUKzX1GFsUTrLl0APF1vp6TYRZLSNqaWmurfDKxK0uqP9VI5hxhWgBqF+Nyw/Vztq9S
mROw+GOZjMjnLjH0S5H54FbJ/2LvPJIkR7I0fZfZowWcbEGMuZs5CR4biIdHhIIzBVQBXGuOMBeb
z6paRjKjW6qk95MitcmsTAuDAdD3fmrID8O2/6xymzLoLXTpAjCna2e0nJXhP8J9iVafDG+NYczk
sTfHKQ03tT7Ye2Qexbjf4CQf9RZ8YTxiKCfD+Tb0Q3uem8l9bOhNT/quIWghmPPge1eyAEdD8Xvd
OMubMBhTsum6R+QTQxbkEYUqfLkkHCD5C+9zQ6pwvEx7EQ/tXsXREgUcuk57rGW3viFrWG9y7Bsy
FKyWtu79K1TKfnC2JXhE9tjy0bb7yxC5kZit4b5AraGuvUtOLTG3176Qfuqw/l6Qg9kfoHn6g7RN
2oPN+17n7Ahil5CdcByM6TiWlKlHBu94uvWCjCSNl3HQ+Kcn045pOWlPW76PqJc742zNkZVMpf0b
BIp+da/6IO16jxvtubE5ouENim59UTWuRtDN37aqoodOOf6ptYP5ZFsVyYbTKLI2mp59u8JzudmY
tIiL4AyU7UUzP93wP5IpscnKpsQBuONMxaxOaUdnY9LzmPD8eIlcu+XFIC3/0FBhClw3RcCjjUyb
9c7c5TrK093ZglRJqr0Dr/nEAd0nhrHtGVn/Qezmg0wiHwpsKozvnHhGZg+aAuVA9Gdha+fQVt7T
1rXnoQirB0usw3HqqQMlEpLZkfcDu/0M37e5usvCOiwJ/wBZovLPOjqjXNPaHqxszkeZtZ781Iv1
8yZAFoEX7e+imX40vf9kt/mUtrunP89zJO/3FgYHq1yOgOBPKyR8SrTDL2Ju62TuizrTk18fBiOY
QXw2ZM2+Hi92PpePOemw2dBVwXPdUK3dC3WUYtXnXaxboqj9PtRu8baqPHcu7Oxz/kDxMEkZapRF
f6zRMqlHe/bXD9RJet6hXmDvnnMIeJfi5Nwk+VBRBhFL9PHbk3T26rF0TK4snKZJkEk1yhzcLFLF
55HeFCpm80LEW1RV3ddV1j4btLk6azz4bfhVU5oxJgMg7peGEvOPpeJ+I7h5MNbzYkNEkS0/oL2t
IlIS4rCwzPWe3icVh2VjCPbKUG/qELQDrzxpNmwpeqs+DKYU1i9jBq57CXytjUs1ERXKoec4dBjw
8bP9AtfPwl2NzrKnVpQvw9XRk21fRmuMWBuj2Soehs1zVOZZ1FGkvDSt/UIxg61SLbZmuriaZ4nC
BL9dH1vfXByKtnP7ibLI7beCFCcpUpl4ocmXB/0sgZafQf6jUyDL7eR34mO7L9VBbT5jWnvNl+BT
QzBsIhsAOKGb6bUT3oWM7h+5TcRA3VhzpiC1Y3MNfqrZ2j9zI+hP4LfV0Tch+xjqmu2LJbcmriug
DvIk1oNcaTjObJpB4qELh2tU0ajQJX25d/exPKT6FEFH9XnNx2l+seXScT9Ma3CKWoDkxMxV91oC
IFWZQPYB8Tzp4cEEEEpqCWwpJ9F+qZeQzA7yV5crTfTQEoV1sg1rTGRRq6SxdyPj6Ow/r0p9afr2
YzsG+dsEmfmK3MR7HaytSwgxeVxtRkR/9LtvM6YEZnDvwyoG1gJekgUvJbs9jsvQPbdzMZzryAiA
O4HMP+8yD87OEHqHsaJbzt6L7beTd+MxsEsSL5zB79BU51+bCs4U31YRO0pYZwAA76ytvPodTQuu
joI3RghnAIN8Dde7DchbtfVzReHIK2QfvO2t9bfWPrWlauyMUXz0ThCVhThy0xMugbKA/pdy7ld5
LpEjQGSLYZych9WuvDLDypaPiUvpOQuEDfHDiuz3gLida/PHjVVUZVHJCyHuVmQolKEHbUX7NfLd
j7XrTSuYWl1yqm4ZTptl3dJ53PZ9PCF96CRjkQi0fkRD9gYVlLexzW+DTC4qKFDJ92xf9i9r0T8D
TV/EZm5QmU4QB1s/nawdpLY1EUt2UEqs7ARJ73ozL3AUpUuyRMjU6XX66He+d3CoCANXcXVs63pP
FhFeI2VWN/iOWLOufBPT9NSg4E1GtbZHW7vigFWG0Px+NZ4mb+nTAVAyUVVIoC5vd8tLfEuN53wY
QszisrUfOnMfvu/3pFOh8uBxtNwys3ZHfy/GsLisQKQ9ECGo7D316XFu9/4gaE86heMqLgvtOMtB
D/M08PuUco8Xm9Oe7ojaSBtumaSeXKelTQ+BaGJ3phV7ef1KJPX3XeTWB4iBx9ayznorKLn01kL/
3qmhPVoTY7mZN3XCCN5lyqYKp5GzDJK2hGvn/ByelMejG++h4cYDSNUhULMDHu9u6BxsIJ8vu4TX
joUBjLsy3n7zR/lL9mDMzTT7j4Mz1Al3U5UypQgAQ7u/zus+/1BD+DRrFq5qKecDE3p0rsx1vdAI
OlBv39ovRe/c/GgyjtO8HUNV3sZanqbBjx4sP18mzqNqJFJAiasLO5BoGelkqqPJwsgxWAkpKdA+
M9naBkf0RyPIb7AdHIos0y9jwF1pAgK+Om519cfyoHbvUkLnTZj36MYpum+jQX10twVv3gBO7bqw
TEVUiVdrK/wTKEDx0gSogCLl2kfsaKC3BX/oKOqzzY7qHwMuDhmpt24Q9/MChNLxHR2DBuSzeGkH
c33nfdt+URNaHe76/IAa6Mk16HoUwRy2yT3dhnSvGhTJMS19WobJ+0Aqh2vFZt5WZ1tbzsmpVp1u
e21/BJX9pX3xicok6C+eu0dsK+spEBr1SrjPcdRGNz8PxDNpQQgQyvus0HjLREF1G57HFa5pkhza
zTjvca4Ivelnx7gtljelljW0D6sx6qxweT/zQIfGhybsxw9K1a9lyxCb9646oH/p4gKVa2oM9n4W
jTfFVtD2524JvnSVY8bmFg6JoXV7bQ2bJTCfjnROyh9imtlZF3EL7hd1sqYgY4GrUrN1thRrByJh
4+tEbvJJ5QvjW9V/LupWJnVIg2tl6Tdd0R4QGkzu6VYggfB5hTx0TtdexTz4qSv89y7wIGnQqn0k
0N5OnFpdfa9g17La/eyQO8MXBI72q39AZbfOrMGOu41eUW18D9zOiAdeWpdVeW1KiQWpyWNdFB9R
b0BX1lqp6baRvhqK2JO5/9CC9uffp0nlXjY367o80NuwxUpZLueuQxqH1mI9krD4YOqB1SMamHZH
V/sXP2/t8hPER1EldcQifKo33ZN4YprF+CPHbPAw5X7ug7TacvinCPX/KzX+F9kk/0qpcXkb/s//
/ptj5B//wj+VGpbn/Afp4k6AhvKfvg/+4X/Qx2ab6CJofbvL2f9ToOF6d0eIiTmV9hNm2Hv0yn/q
M2zzP+jZQHdr2jRCEKr8P/J9OPcP+asa8d6ugg4J0TB9P9jzrD9Utd0m1bKpunum3NV+CI0+j6s6
d2O/NNdDv/JMBCtuyWXWn8JI36Ar8u04faNdIW08/1zq/nEx3/xmpDZl+TWAV8dRQb6ef8HceDjs
zX5bHQC/mX+xfIns/MTmSOX8HRNF39emHG9rKkyPo6MMIMlbQMXAq96YeIw42I0y04ISGKKYLHZC
SBq5N8j1osJJGvJoyuYrmTt7ynD2U2xbm+Th5IOrPUkBoVX17zO7wqHdEDruBJ1lYvhgmyP97IWr
kpkwvDTS9he4knfXbt1TVAfFzWiKBlRbNV9kxfPvSGuBoZqP9XP17IfRaY7E494+CpfFuDbP0f6g
avFqNHt4DDSHfjdZTWrWq5HtQnwdTWuHMlxRVb1HPXoAfXEaRrHz5kZJ5Bwqxts9YhV335e6Gw5t
cd8ZpUbEDatHPAG1unkmxFnT2ZeSnOmhjOnjVftpPxqJb79XUYJfjuo0h24BlDJUcIMHjbK3Tp3V
wKcEs/ObjXZ6EvsSprnhuF9pIX5rHTdP2qCG5JOmlbS4c4+R0/6spMxjKXI7mycHYMndxdG+S27c
XE1JpwbjkO/9u1pgtNAwRtlYVvKC+aS5Y9doCFxPp0PoF7HZmeW11VJnqDi6NLImO8mVHD+yz1VP
C7vicV9dNkJDFY+lmnDbzvVXGDLJeNtAc5t0TxGOcpgVOky25uVAyV8DUBNZHM5We2M4tR+WYfze
oCXkuO2q1Brn7dHRK8LkvP+BkdxKli341jVCchlDCLQxsrPK6dYkoJT9YDfeB348BKZSiMvsKqSu
o8/RFwUvm4fOEQ1fno1ub8IVbP2HvA7Eca2jT5iq6oPbzn0CA2/FAt1pGmotL7su82dzzsODLDb3
oXO1+OZoL8jmbl/TEQ5+TiaK4DmdlvJt8UWQUa3NTY6+5IG4KD82G4hsp6PuaBFbf6lkF5xlmzdc
A+knxogCQo6toCdjcx/zqg3jfJ3WuLDNIS5pmSIRrR7i3lhEbIhAZWU1gphN06h+kx+mri2zBMzj
HtDOq/M+syBs4jA4lNbhoLQm4Kne89S21+LJ4IfMynoq0tAwBBN3WCT13lepzcZxkEbA82q5MkZX
0SXM2QWkmnJOTb6Hyexudcy6OH5tCuIDImtHS2DOyAUYoB4suU6Zj6AYLnVb7BRPnIYwmuoD18GM
O59ODoC7Oak8nGJh2SznwrYx0BvlCjOGOAcO3jmj4Ab+Usxsm9PmySZYzWtVCaoY1aduRaxSKuez
b7BKz1a0oX3lLTat/pd6tmEWeitIyqD8HbhCpjNbaQJoA469bE/g5kYCa1xm0dS6tyLgSXY79mzB
UItklQWFWgkLCbUfHrfeCFM19eO16RvnPMHppd6y8jRaa5vZKreyMEKhWVBocen6juck0Fjlhdgz
qvbqeBl5fvENqHgTzBl+W75pw0M0XAf9RfB149qYtkNoTt3Jzht1bpcdfiBEFuVGAhXoXqTGOtX8
oiDlyPKYgwYZnBhTfTZBu/g3+vw/DGf/ODpobvOpX8CPwKb+d2Gf0Q31iK6oew4i56GNFojkPjEH
enCM9lPuC8g/Ek7/cqD+Nya3P9KSIPE8Wj75zLs7w7lnuf79Q2s9IGRYV+vZ7SuI3yrJEXbX1c9Z
c2XuDSvyg+lkQHUOz5NT+P8zEwrmSHwQNN8i3efcJkvg7x+/ITbnpgjgCuvqu1FWX0cHgmCdnX9j
8vjDyHP/HEIjLIsyD+Z688/kz9zq8n4MxuiZRkqm/3ez+Dc15//l3P/7B/ypytzaqLdHmw+QzrWS
t8p9qVpEqP/P/vrf/Fb30eEvRof7d8Atxg0Cro5Z/s8WKE2JlzGXbvi8oEUu1IOLJH51X0z391D8
GwPif/02uJAiD9U6eYK0xdz/+V/caRW/174IVb2E0XxQINxRuX2bdPjjX3+jP6wbfCMqmHzksbzZ
yZL4sw4MaVJZtk5Rvtjzq7N/FmKOreW9oB/8X3/On1+HHFYks1irKLC6l7kwdf7162yeQWwI3OBz
QH6g3bwZ5Yfa/XdP0t91ubSoBnhvCc8KkIPx+/wjV+cv10y5k8gZWMVzV6FXXEDyzecqeimbx85U
lzZYktCrkir//K+/m4O4+W+3xb3cnFETfxVSVoTGf3y5EqH7xl5SPa+oEAmHVv2VLdXijRwMiW3m
iG5R3sdS9SaWvAhw3jed7/bCczYb/Vfb1E7cK69P7LHyXtquVefN9H+twiufyz5qkyCagyM9XEFm
we2z0/EilgXajor3lYjDkjEDsyRCqBr7GvBD/hQqayYnRe6QLLl36m1P/5sE5D9vHb41GaUIqglr
YOb/s6wb7KOlHoo/IpLbwvltLL/nFW0nYZv/+vJyQ94v4F+fO5cwX15TOPTI9kAw+Mc7qvKdyhTG
GDwFtb0kTddZiR3U5Wm2q/WEIAEqgGP5q13JIpl5do9aVhie7CLKuXaawnlL1CRXpIJi6mytVB7v
KioPQ1m8e4j8nzE3L5eiQfF28LX9zTSrMllWK0TTW5bueepV/hgwbrIdaPtmltWayOWulw71mBII
Ej6gzbwj9YtESQneoCn1tfRN0Sn+sYjK4bjRNSxQhgmkc0BmezeghgqcocD0ppjSq3A9THoxk1U7
dSqM6dO+TgrwrJWIihTHsU9u5K4v9e42B5ROAwdwMad+OHwbVrqk1GC3d0KQ/4K9RreS5Ay04lOZ
9KsPlQHpIeNa310NRduAt2/jkQrY4ko8BLuRo/qnEDjjNSD+NetACr779SLJHUEJ/OijR/3kjut4
LdzWvwQ+HP0iuyitkVscSkQ7P0p+1UuIeD31taqPHrzYT5nPmDVkYCIl12a2svUkKCRE5viheQ5D
ZgpDOPowhdt7W9YVvJ36FhS9m7r1MmdRY/sJTWPjcSqXMLZF8Wraw1dRdHXsyNUHO+uqRIfV+iCk
MMBKFSofLEDq0I8NVyp3h6spjS6bfTUmKyItgot6P0a8GV17gpluY6m6w4zwLF5aCBgxbeNpFMNw
XMpgZsS8c/5iWk69qovMGkjXKLpZIOcyerbC2QyuI7Hr57GxWQXCJnzBLMAHVMDBp72bP2MnmhK6
ngmzcsoxtg1zxAsVzmerhS6zmsV9tCboWMgdD/zf2y+cLtHRy4vy4KtmYKE0Q8bryKgOhhxC91e1
eFemQ9RtoLlxQ8jn6z0igFtmcX8FzJxuVoTT8kvCJHZhk59X7EoXWA73cc9lmTQq2l97Wtxw7Hb6
t1jCHwocOzHryT/IiJeNUwzrgQttPM3ztr/U2quTUPjFyeqiOgv71XkK/dXiNw2cJzYk/1wF0jkU
vY+umqLR2Bejk8Is1UmEpxpiRx026asEn3txwE7R/ia4244HhMpJuwQgaPkKQ8Ljdt6tqbkQ+uIm
ot2Gc9eD9uhqh/iYXe8gK1fd8evmdV3WtkwKVzovk1J+Yi7hnliG10JS0bXHHjFkDZrvA2nSRtzU
EjEcIrHEEvbb5Fpd1jlzySw/yNNibhN/37gLjqv2yLIufgUKMNTpHcygIahfUC/QA+X4hgovzDrP
fOn9vUMgLuZzIZb+ZtCCdoZ0U+g/Nu9U4zY/M0huj9NuMajiaztb0EH8n30ztfp5T/fJJ51pW1Ar
uPvWpJ2D7oqzSz9EI6THZsEbWWIi7m2CZCJy+uAOfZtUfmux4m3lZZQuFHu+XXIDpADa4hNLz43p
RCR5XvaPPqftY+0MbJtuB3TOL4iOXyZV9zHUXhq1ROys1X1E12WmnPonZ+eH2fFnVGZR7363Baq4
QKpP2t96LAe5dXaLnnA2GVZPe1mQNtiiJoGLkhevDozM11VxnoBeTm2fD8dmG+frsg170minT3UT
hia4s2ANoZQcPd/yvmFlS3U+h8jUFHumO+EzceYgLaXvXDdjrc6Uh5qx6yzViTIvhHSN6IF6gyIJ
u0mlje9FRbyW8O4gu97r2tdG3G7LdROmf55m3mSEhJlvhu/Jhz1cZTbwmj3SnA39RmNYUhHLc+Ik
KM69P7ZZ07TDwW5RQSOK6uJwqPtnS7NZt6XTnDqokatS3n4oxvHnTvsdilbDuDilyZJQUqnaW2iW
FmioxYu+b435TXd7n/j3/C+rKcuDp9BMdmv3bitzwf5LMpxGKXX06qb+sW6tPK1d279Yo1a/drOo
ieFbXBg6f1EfFV67B16L43mWeX0LBmt4Ej24iq6r8ojJ8tVagiEjW2DF02Z88LSlTp0QtGouXnlm
5TMTeUdfqHZHUbyTjGLgXj0szlbd9gkFP7bTIllGI/pWbh0arEq0Zyysw8lFLPgNZ2qQ+X2t45zi
g2ftG2FWDrBdzrZa8e6J5bZp1Sbr4JZbPNqFkYihgi4whuCjHnyRNH0uT9K+H4M577vECzUImdHO
X4mV89D6hobmdc/5EG/z+u74XLHGnCCVFqf+EPVV2MReg/m3tHLzso+reZubZxoK6gpAJtDvsg3M
j/XO2jZVo3sEt3kdzR4thQ2DbBUojK2COtMezkF3XXSZ7uqKFZDp6i5q4X02RgkpL4BoVfFriCpu
cR/pg5d3OGGLzk5bxIO0XBrl8xo4P3pcxj9thZ/Lkbl8wjjZ/yBH3SOnnYJPAjjX4RZUSNrAKZpj
i+vhvBWYidHxVw9raHLpFuaIpa/el9VtnWySluOldx3ESxH6G9dOV+JYq620Y07yMTXnpTy2yKee
NzgWbFrS3A+otOdbz6iQBR0KZXQKSOtxgB8bibLHbIt31vEtdtfRvlSG+0VPvXXte/EDktkhGEoC
SG0AUl1c5RPql6iTnJC5039wsfRAeTWc4WSQjImX+/NLF8DgTrNn3qxybh5CUxQZYUxbGMu9jWLT
XRBqB+0MoF8EIpU4VZ/73IerVCaOzAaaSkAj3gj4GI8hrqYUO5U4yMWUieNgiA96VX7VjLhnUuq4
e6eC/7RnfzfR0j+Yfh8mI6hhhkfMwvS23dmDQqejWqZMyep35ebTW+FZv/T9fxqmhhtnvhQ0wC/J
ZITRFfrurfJBddGFLeh37OaEmKP5BT6NKh0bekyAyTtq5rdeO8abohj9sLjhkhm1aX/c/BxtFHYA
3n3GPt2q2gCqzZVOm8gRJ5gPnOdziIwsKpC7lChPynAzsJrYfSZN1aDR7Bg3pNqel8Z8E32P4bYQ
0w/L2X9BwRrnYbEQ5roGag5TBOUD2dBQyy1ApfbVD6cJ+M6m5uUxFwbL1LxwZBpK3/xGeLFDlBs6
X7V2EE59eIyU/4SY4eYABc+mixX38yS+YmrOSitEgIrIGRGDuz5h7PJTRBK/jXb/NRnGDEAjRYzs
0E94nPUDk0d/aEkbYbXy7Xjr9ZLK2lTJ4Ack0PqTSnDNksUcVMa1YmNIx23sTszF9bXnzXMDEe8I
WQNSgVpsqPQ0c1Q6mz9+AxY0Ga08azouk9BHFeVlykIgUgQp2K8iW5ypmCQ3rTa/d1bdnLZqqZOl
9EmCRV5/NIY2uoyzb3JyCi4butzYKXE3Nqu3H10ckahFC0U1jv/uVDM+ObMrOQ8X/wFrnne0vLH4
ZESdigfnboWa6+VcI6dPTLDs2KfL97EwgtsUNTtSsN34LJrNzRaQ2M+l1UAVdFAS1EK7wF9Vh0di
CX0yNeoNjcMAh4tre0zG0Q1ftxAkznaM9Uo5pkhwAr538LKPFCO417Jx33yL8Qv+8K6x2xkSSqxF
pzJs0PMFuk/3wR3SeUGKiyrKOyG8nX9sMKi31Q5HTCyDTggMsF5xlVQxXnpEhXZxrtb+hTvOTQlQ
C5+qUNXPjWSO9df+01pM3DZyIp+xMqZzNzlf8Ky5WY67IZvy7ic2rznzI+zTBXDBkTAda4onWSxp
37obomkfeNmVDXXlpcoKnW9nixpimSBzsT9LF1sMFC27DDDtlEgImYfCxozJc7bIQ+0oxP44AJ/9
RumrEp648qLbTmpsjFPuVdPBHRWe2gnQ3BrKhfsXFTZv/Xy+orQQsQMFfibCEPcGKsoOvdccja9S
Ot5729UVYR5uwaYyLB/bzXQ5NUd1JMEz/Nhzr2ShpTiRXA/xb0e417mXppsYrEyXOcIjJSWPIeKE
+UIjys/OFn42dnA2vbALjpiCqE3liANTAkH0q2fQoYErCG48goQmv3afEHKXvYvpqUeb4zk8sf6S
qU3eKItMthxFtjdCt6Pj/VEDI8QV5sST6AUhi+F+jST3PjKg6Fzg4b9tq1cjNOpaTJjMkni+jAPa
ECRPtU1+xCDtFJQaPRb4/f5hLcvxKc/Jz8EME91NOq55WsZIvDv7Oh8cZyb/BINw4g05joHNUj/K
ztmvPsIpFEXmchqbbnsOnWL7XHUl0qldbalr3HWM1EFcjdzwzhPWLHRUKvra+GP1ycDkS73xDAtf
oGc92ixfR5izICsj59Urtp74AvjjeM+9+tWxhtPEiD4Al3hgADFrWI++wSwuXui0nytzZMSTXf5V
gWYfeH92R/IldNpJckWcrgRg0caGPpm247nY8sNg7h9Yx3w4K5y3XLmNvGZGPKSNkA17CTHeyc7P
FkfIJ+I6EElaW3UuLfZlKoLexRh9gKAx4hWNK+LC2j81TuVdVTBWrz730pnuKXF0JecXg2p1cz13
vY27h97cWb+VEuy/Y7rMisXejpE/DRn9xTpTFoUurYasYbFu49lr/IsuF5mSpSAzk+SU6zRbv6Ha
W2QpA0ocYw9THOPtYeKdmbKsv+DO1GfCVLB0NXp6QBNWH5S0IC4LZT8GMHoJm3Bx6zt/eunsxrlY
XYd92V+QX/XkXjSy6VCM8PuN1YqjqCgVkWr+st8dRyUW1z76NhTlL6M38RgNnndqDUzMtRF9n9sR
pZflfvFhHtGvd1Zs1pF8sJ2yYPmMPrNuQdEpJik1F1FmS+XysyBgR2DWJ3vuIFLbmdp9V3nnyjaG
xLUXXhIhWkEL/VHSuSXJHAQQQ3ZaZloUPuzi/tEobeYyj7Oagi19rSIFAia96KJaz//kktR19ITj
HctotxME9vqUL/6QVLWMjmtk38MrsKaEi+FRPtzaaVfuItHIvmANiRQhruexrZofW+4h/Kg3lTh7
vj7NhB0dzVr/WoIlum2DMaYVsYa8I/v1LNrOiYuJl31BBu9D7wQRstdJZ4LnOZFbMBzDvGKfKtzw
opbA/ao3J0jX0va+2dESnrc6b1+5cIJLvtbv42rcb4v2O6kwK+8r58Zz4j/2jV0fTMOcM3v2vLhx
HJJget9Jp579tBh6NyEop02XXs6HJWSRG+H12EtLdIRznZMmtTTQPrxibM0STYwV5E+wy2TNFxX7
av6V9xMw0bD4qTS5H9wQLz/69eUh14s4RVaH2V741aUXuj6EZUWIAEHDvSXP6B5txDYejgX3DM3n
PSHMaT8a4e4nwzx8RneUZy5an5jMDR8KvawOo43sbLFInUEhrjOyBd3zUFlfEdiBGDDCHSITz+8+
1Aqtb+Ena23q6+C6xMCt9td6mozMrFoJY+ToIxCwfQA8NWCge3s9AodFsdt3BReVbfmszfr+gjW6
o2MRhUDIjI2ii7edhY44BmSo74PqSMYKhhFLm96tlDMv8P6u+VQdk78tjHPQL78deTfJTNg4piaQ
mbR2k+Cb1k9r5davCPzQ0IyyOxYY4s7EEMuj7HV3atHmnvxRhQflRhNKaDVf+QpdNq5uc3ULbT2u
ZKa+VZX1DbJvTsJ1rjLP7bZU6Ba3J+a1ZCwC91iNpGxXudhOoFhs72UBCbeL9jGSxfCxF1X/RKXU
bwSspE6M9ZL4mETjWUNJ48vDKssfIGlrm0EFCDVTup9u9rB0sYcH5pkMsvpBu8uPgL94vYGgNHZZ
P7HHbJDjobiVCKoYiIzNPY84Mw6doaMTPrT+QczAznpGDFHkXO5GYuIM7Db4GgnTfpvRZWcTQp94
l+jO5OgEpwEvz7EqhnsITYCDNxe5SIbVA1XjxRy7g/qEgslOurFSqZxm+yTk1p4DrtITSDnPAa69
I1I362WYQ8juXZoMmHmJeQ2hFH55DOf5Eh3UjNaQMD6+zegOx2pflpMvGnVAxvdtdO352IGLPY9b
uaLKHJ3DanPvrhDoT4g51bHHLn0U1v2oYrc7BNhbMxjRiG3Xx5gw+l/VNPUnGwo9btldkrbbihfh
Wv3ZgWK+QpLLNHf0eN5RmML2quYQzivKgwLmMqeF7ozSEBSiComb2mzCfUTpn4QLidC3C3Y6DbLQ
za11QKa8HxD3Tj81QtkP6GK71OdGpWICKDsv7yAy6yKGQGyruBinQh//L2nntdw2k3brK0IVupEa
pyBISqQSrWDZJyhLspFzxtX/Dzx711i0S6p/74NxTfA3TaQO77vWsyKt8lnM4k3bsnz0OWyltjcv
oMLLq3TI6k3hCIoAuObYzYVFcUQnJ9FYiuc0qpHkJoHyKOL0XjwuyFnBoXlR1FPDlijabFq2GCbl
dHCQYu4DjkLbyiF3U6qOhJ7MLPZlW6eeZdrl9ZLpwLcccrcIbRR3EYqFizFkXV+04ucSpvklE22/
KwsKdrhf50NiptR0O4AATthlex5kcIF5lLOi1bp+tVjas5ENys8djU2pYU8HNArlIW41+YCofZVp
h+gYVKTvxrx9oXiuU4FZoLU7I0eEvIIcsqDY3SlqY5teS8W+x7GEhQulfyMz+AwxxlAgY/7MeWo7
T0ngabrpXIYAkb+Mc4O3FnUsdjBsb+ygPGHiLMqVO284RnbU+Di+Y7tWX/NFTmg+tQfboTzYOgGs
kHDUWR+QB4S6k7PPaClMLfWricnCo9XnYBitBUbipblba/wbt1Us09JBzhh1OeUnnf6WAXJ8Q+JH
eIFSOPNrs9a+Ar6wr2RDbRJyPVsGDvdArnRz11Cr+5Kkd3pxTBNTe1H5lHqa2bpbqGHcW1HZNxQy
I0pYPFzT0OZrNIvpThtUsm/d3rmccqd/QBqIuijW++MU6+a+JehkF0wI0dOmbrjybG0+dOixVVz5
riGx/LYOb4fdx8exdDR/yI0V9Gk3z3GKjKTJRHPf14XKORAr/ExZ2l+XltR8mYJA1LRSPtGGGbzY
YSPoFWUd0l4oMB0ZebwNckQEbumlXZbdTVr7tRnWLsC41Js0Kgee8NhcOS6FkwKn3VtaucNtIJDI
SlT1RyeX414t8VOyBN0RMU7jlVkB7YRqNDJXCBKO71DE3RaSrY7Zh+WjaRYSm5QOu6Yb3dCbAg1p
haLs1lmlfgPN7QcBfti2k1FQmMrYFuoNIJGJEDis2IsvmfD2iUyG3cjBfkPZVfdaDTu4oYr0akrk
a2RnpDa0loFtExUqMpclw7phu2F12/RF+K0ngPqmt9hlIRo20Co3i8eHE9wZHBk5KWfi1CZ2FW0a
h3oZRYTQD6OB/CBzso5dbI83KB/aHdTr5Sue1eW2I80x4pCoFAqj6ms9FCgtRFM9QM7wYAu8BpWw
6Vew2BhWnP0ABiMvRRCNtzYbLs8I0uEiiBYsXG0svitQRr84Jn6z0mC8of+mf3enJXlK7LIHfUet
9QAuCMiWdKIvNbW4vTbqDyZMM682OCNUjtoJtzVuePGe4Mip0Rdjnz/ofVV5JkLofdtDEWNvuuT7
rKZFCb8kq9R2qSogxD3vCiQ7ytqNY91yynxjQuxvAyMWm2LqvtBDjC4yVgKKu2wbcJmZ0DMoj0GZ
M7zZSmzf7RrNa+C1cSaGN1gvdorzRL7pY5wdOV7S3amD4bbRY86kdUW1r6WMGEQmrJ96fIF4bW8j
K4/2vSGGyqsyoV3NNB8AolST3/Km3CUjZYShtQbO0tQAUL6zp0oa4yrX5+GHWFiXUzO0Xhw7QMTv
wPgArWBr28qI5IFQTgocmYa6TaNm3VIYbTZ5xLyPYhx3XD6KTeTK7IvEHXQf11H9aJtWd22kWBrZ
VWC3bN3uW0ejWDrxNvuuiWm50JJuuIz02shxp2PBiZMA8B/n7JdOZOYlNebxDsczr6UaDffAjJRt
UqeJvrpxSo7q0nfHkfVxUydL6SeR0q7Lub+bWoEVDEC8r+h3bTmMwUqYtSTxrLKYQVNK41gNsFYq
oCqbytAz9v+ps8+LJsF1IOfJd7NxfuwF6mQaZxRoGwdnCOpPBIiqE3sAAQoDhdH5S9mon9o84Cos
g3WN5swl1z+KuNT2kFC4XoO+WZVW3wN86xdCJkC40uVAh/B5cpcnzLpv+OIoVWNMNVYjaoYziepI
+ah6974sJ73b86pme01DXDhOXTttdMoFT7UmzLeklnPsd6FUV0EaGWwfqF+VsZ2z6KfhVUseywm0
X05/q3YOyvbmsb+O4RXhJ1+0a37T4tVTgpJS5nW60RwV7Y0UxSPZnCNnIt4XGv5JaEB5TKd53/GI
9nYQDt+ixEiu5rqqb/DLZ7tCoMSKczvDGIhpgyrHUm1TewjxrtGF9FO3zOnZYS4F8oyzwW7NDfW4
eiPDstnFtJB3gyjoI0b64ptBF22VFkXHAKHQQY9CXLMBFZS+VzUnGtxqJcZnj0oLbyT9kJO5RMNF
Vc8cZJCBf+FAhm6tRgo/ufZ4YQl20WYgXThbprPLuwAfZ07cY4gFHqcbEcroxenNzeVykQ/4HNUo
2fWHGBqGUKUbJzUMr08BRg4jlaUJe97GeQvyU6J9A6Aws5JH1N4MWEnQT5pfseYu1cqngpyVSAxs
zbpfM6ADeTyNH2bd6G8UufWO/7+5uR8aUGR9j7kZf24HILEj/azLdW/So+a6CzIaUPMofU2Nxc5p
HevoTM60Me1Osv+jSj618RtnbemPS4Jwbd2k4RkCzxRSujDo0SAoo+ukd/MPJSKO2TmGVnqBbhgr
L0V8tun6+WUUkoyiRrcp9oT3rHvmU7Bqgam/pl+56+LVhQROtWR1SaRGzHktwTeIc9Jjan/Fmpze
GXSZtvmU2QjmRfZl7l3rOe3y6QlHRVf7w0QN1g0ziX21rUAjDsQ/dZSQndR+ttrS8JyC07Nrh5Ff
y0HCNtVSL4u1hNYNcJkNB6KBQo/DLj2pYh104xj80Oayxjleao70YWnijUun72PAB+4tSdlduq1N
blcxAm6d2ITc9Bi16HyzK5KCCqKwmx1k8O5CCzBoOEU/XORE7R5Qx5obGyD385wJSwf6arJZcZ3x
tq8rwD72HB3t0NC/a5nJjgm3QbmzCmz9vHOGPxmS6FLOLw8Ox6dNRKDYce4tFAcKv45LLCyH+3n2
Z9tExhromGt1utl9NCYHAkMljUfUswvt2g0WaELPTENsNewHe37NtAcHqHa2Huhfm6KmPK4H5gH8
SYUfRJgPcPzY7SfwRu0wDDkudy/B1PYIyguytSq98lEawsWr2mKXiC5HIBtHB20xeR6JZNPk0Lku
wcZCR/adas4etDlL3ugMqhdyMRP2ANPwq6pi/GRVP+7zSaT3BBK5F0Kv4xe42VTxG84zFNxGDpE5
YOCgSh8cOqVAcQB0sOlEC+y5pZCAUAf9Fmcm64AOhwMHcTyfqIfTqtVbbCZ9EMec6EeOBUODfr13
cnaJs9pbwHV3bm/oW0Xto98KzZiPlAYXfwCLsot7E/qGkd0YGBdvJ62y0Kobb7lT6OwUqV+PRtEd
jQUbz0JllzZUuYpvNOtV71dHZ+XolAWtlznVdGxd44KtPNd/Ruz7VyxDuDFk6eATLT0CArxoGDdD
bNnekIOQLjQs40itKP6UYZDcR7w4X9JsTN6ozPX4v6olvqOpiNKWz2U/9EAzdPANPji3HjCJkDh/
jAYcI009yvCLfplllMlFmbkX3O32VGBYzz3VyzuogjQoK/t2YNtzsji41ShwsmEf9Hyqi0QowiZY
30rdqC/LNGu2osFKaR3DGJtAOs58KFFezb5t6O12yTp4PZUjapTn9Czw7YPzBWGRH4w+KN9MhzL6
NGvG0QYv9y0i7Qm1cIbFLlt3b2xSYE3xzzZOqOMlctxDJzrTH2g1RXajrfrsGXtuw3RSuRVFwTDa
FH3wMw751M3SkLf0JuQ3TM2u5TdwBoACUkChz4F0ILNis9nYapyfqqpr8XybFB1sPQ720FYp2TdC
u0ljTPJs9pqt1rUWHSyk8mVpcS8CA/6l1XTZL+w/wXPQyuWUJLH95KYBVask1Kg7QrG2QZWMRmK2
0HqYLj8Rl/2tGUTLC3udL9akceGs2r4/NIO1boZ6Z4X1XezIa4eucD/FW6vPj1aN98woHrsw+A6i
gB3nsP147HNFrIlLBU6RUoikUQ6uyNI/h4Yao499JoNbfcquU3fwO23YfTzE7+TOP5Vzlm4jpnIE
MlL+4ALfj5H282yFdlPfSOgnFGY0e63HdeMRLyLac3v1iy3msoVggdmTtvlNoOupXxUcOLWkzX72
g1o48w2RfhjCHhgQQJ2LyQRZKfWwvyvRenxnRaWM7pRsAT55PKv2+a+f70JtJ1zGINXr7OdnUocf
4+T1DX04byhu23EfOyVbvyedN72UvI9R+4kg+j835f2oq5CUkzyibJ3ogfXB/fFO6FoYWpRKu5sQ
riIaf4eKI35MUC6xWsYXHZqol5lmtSkSWkfAv9c7hHrLY9WmbrWwBV4qd3qgdGNdxNS21wVofAoM
B99Ghdy/l2shFszVfUQFYqcJ0ut1y7JoCyRdfokcw96JWC5X+N1oD3VsgGgw9v6SCxo0wAMyjpl+
ITV3Q+v2aZA92Ug20CauVUO+0DgXpQbYEvCnwC1BrbxoiscAlCmbHFxHZRhJEyIHAh52Uswg+GP2
QbEgOiM4Z5v1UXd04q7cxU6e3nSGEPdz3zeQ9HhLi6V+SKegu43BKOEnRK2kLkUVoA2aQuJqEcVc
VNWk+dNYvbIcu3hz6/bJGTXEW+HU+bAHWW/1VF1K1RzYZbLxjeJyPGhm9pN3VZ2iNYHMtIflGkJ7
fekId3yOKehTxB1sZzfPouJt5Dg1m2x4vSHBYIG39xdpKtkGubPmj9LIdm1BKaa22va+XL1fE0yz
mwypxKmq4IHtpjxdLueGQ1qBvWFrTHZ+cOHagOFuRPyAScjamr0G5oauscS1frmsKqEZN9shDwSg
g6lwcDrBu/FS/s51lM1MUBwDWEXjyeLeZtklGIrkC8i83h8dMWyNskLql7fBT2VnEZCHW1GbWwUe
0wij4xxLOhdxju0ICNXdTInup7QLCroTvSmwezZVVBAdiIlbUEBoXearUMp6B96m8CrNpQqjueaG
FY8ahmKXe3Tt/g2Jt3FyE6e6bJ2FvbHQkhuxlNnlYkjHzzs333PsZTmf0xYbTqCT/SLb7JS0JRCT
tqanrOoZcclgBeZuVtQuPWHl/bGj8OeLLsDbgr/Izjzw/BTi7eV10PjvCt4/zOZjSmvBkZW5I0qO
LWVU4Ry2ZNQ/G6PN8uMs6b5L5/JoFd13ug/xY1gOFEpSVEKmI8ObGqKEnyRNfF07FuVzbdD9ZeyM
Awk1IHet1UarMr08Vdq3uf3abWIplz16TMwwTRQ9KqO605ryKub8MOSgGOKlR1sXZT5SuPKpiFrj
e5OE6X1Yt/V+ccPoshL5eOhFH924Y6WuWHypjvELANAFGSSZpnTsYzyTSGnSUP5aIup7LAw2EEt7
0YgRiGiZFGIbowin2+JMJ92hHxYWwbdmnl6D1qhetEYFG1BrdOOo9akbDVUGOkzLoG0WUnmg2QoH
VM8uKbaOB92JZjo/gK02bdEvex1bx76piZTwZOvDYQcuZieD/KoGxJm5ycIKb3BBVd64MQ1iV4Pu
u7iBsaMvIq+jgaAF6HVvlSvpL7TFzxCFDnR3lCH8hOAXSpRqN2khCQZaA1RsxqM4O/WveeDsZkcO
FeJwFXXCJrvIqsr1IcyOB8kKw6OObdRlQj4oyUl2tKcf+NPrN9GE8hCmToxtrjCvtchtjpo9F9vF
MOuroByHbdWOwOPajNOxWxO1beEiItEypXqOqSk3Kwqu3ZKEVx+vk+dLsUV8BcoVYa1/WrZxthSP
aM7ZyZby2lwGdRsvat5qZRp8/1+N4kpFIBnLGKAmgmH51/t1ZYqNOquaqL2PLdLXp3ojGnX8eIgz
nwU1VWkjnrVcLgW9/HmUCgh/28De2pycYaYJtB3QgzPrfDzImfKfQRhGsDqyZzG4XWd3a6rzINbl
WJ10a9x2dB0HHX3bU47K6+OBfjsn/liJGWlt4mGDcbCooOY8W4mLqpBtuqTGyc5a2GhSHBoLmT0w
Z9SWwDDXxjYHV4DeqM2X6WZxRwDP0ScZRGe2MHYewuGdsMD5oOgBtnX23ADx2nRyOc9Vta916ZFq
hI8+c4MZ8bJNy22oUbv4+NLPx1wfHns2XFk8SDanZzsfYO8gIpQh7qwlOHYASCyzP2SDs3ZzCq+h
zVuwcP/vxzSVrkuXJCQcWmfv59KMQRPanbiTUQRPGYnecqsHRXwfmpXz0im7fWwUOtcC20P8ydjv
v8DfLif8VCYmHnLBDKmfXS96sWU2hyhmqY77HTij+iaZh8+Ssd6/uUqs2b7Aiw0TrxibO+fMG96m
oq10vV7u6PGGfr/M6T6Nm2Kno04ggiNLP7mq9/vXdTwiOUkJw9+32vzOTW9iDC1FtyE/ldFXRODL
+Oy2lP7uZPsckGeZo6X8+BGe5Rv9NeK5Cw7lThKNEvKPK5tg05rJVeMCRZijt3RskQCsWH0axwet
bI951Z8+GX59TP/9YP/v8JihFFMDyXbr/PTH1hm2YYcQIaQaVzeHYKqhmSG2o981xHHsA/a22cIh
KJ8rkA598qBR4PnkJ/zrnrNtx09pOETKnqcjxmljiI5i0klqxs2kdddDltCrkcsvVS7PzPMb2wWP
NTXX5WT5VgMflDIoXankR6LZF02yikXEZsrVRsjmiDDnk+nznz9QcLCAqOUomAjv71E/hPg3UPSd
spyJbQESVLsuMSd0NgvExCA7/cbuXtFNfrI4/PPloFAGzc6QYp3R3o/cVq1IoZ/npxQZ9UqRauBm
c6Db5tZjZT0bw3cFjnb6ZPo8m8X/81L8OezZvDJTY4maipciIMW70C7q4WUav8/hyYpcnwwIOONe
1t7SMcMPEm0+fh9+5/idv5J/jn52u8k+KpGa5/lJS6lpYlOBlw9sMMpRNNv5y2BjnumIi/HGCA0j
PYJXiqw/s8G+tzJnA+1/Vy/OFbG91ImsS1OnWDuJCt1i/TpGZCL0kX5nscnfib4AYs4YIJzv1NpK
4VC0h+uwYbJXO9iWv8ocwbJVhNjk8ERwohMFEl3N3iYFTrBVTxxNK6B8eUZ8elQprT81AppGSJCX
0W7uCt8weGFCFp9RThd9QHoAsu/HLAgfANzdBWm1wTEG7G0qaCPOvqiKg6rF1pzr+9F2gWfS3ZkK
kjTH3E631QCVFQPXzsTOQyxUzhlAJD7BO3vQMj+H2vyB5hoLykg6W25sGnbpxAytDSjET2H4QDhA
v0laCZUsPDrqZ0qxnTPfk22uopoeNu3C5z4igIB4Juh7DldzaT5M2nhVJDXEXA6iA16rqg2/fPzg
xd+TPbor3K3st1zDkeffGfMARxwOJScyvO8o5UIHcKeKfqJ2mEK5j2a0yjk6Y3vZk359FFPwGMXj
BuodRyD5o+i1E0rTz2ZI+dcMieQE87BtYtnDMrrODn/MkEZJYTg2y+qU1m8WKwHPyaSPpInHOtm5
tDW0+Uc3PBjEy8zN/pNb8n5XsX6JtB8pcpGuQ3wN/+794Dpd7QFyKju3QSuOC03ZnaHJZht35oJg
ZNJ/NbQkXxa3Q4TpNBUpJcsLTY7osAhd32qZYR/60e1um3pGPB6H3cGkhLHTx7R/+/i3Gu8rc//n
t5omkaQ0g0260u9/q0IXiVLCKk+NexkPb3H5VS2YOF2Aae6dScco6a9D/TsaEq+sbwxHf2kAiVhL
cdVMtwG2WISvvqHIN6bTXvyaJl5MreHbxc6UUePD4hkaVxPs2klP4ZV/Yo9d59L30w71PcGWf33W
a+rQ+58fJ2FFZW6uyDzpjgHxrYDdYtyEpHF8fKP+Maubiu04TB2op5Y8L5KBTgFCQu/+VGSIpaj5
RG900DJorc7bVBDYELvmdJ3Y1OORhiH3iydz9/Fv+Md7pZjD8Pc7OILF7zLkHy+17cT5GPRtdYrr
p3kEZZwvdMNqD7mXm70S4PXJIv/3Esols36yg7Ooz6mzj4gEtVK3Um5uWLj2K2kJGb0v2BpwwiJI
qpN8zNOGSIxJoDzsaDH8P1yuQdXWJT8WU/LZs9X0nu49EMsTLTYcVZRIvbCEotjluTfM+qUZFn7v
2p98vedbZD5eJddwXmf9IozzmMVWj4CsL+tNjuAEQfDXnOl/v0N4N8bvj/KPBxk7QaUtQ1edQLiR
aOV1s7mprCfkRAjbYfm720LEl3NffPIC/eNrUVwTe3LT4Ch+vm+sDMh7IlDcUeE+DErQ9R0eF3rh
Hz848fc4nOJsk2hc3lL+OJsA6xiVkyyc5tQK67YNiketHNAsZRAWqRLSC8Xl/4Dv9bIzm105wuo0
G6hFOGXcvPoygnH7+Aet472fJd7/nvXD+uN+Z2OVz4tSDTuyW6tlduLNQfbkaW1DyM7Dx4P9vSCu
gzlUQll60IufvbaTpesL+nSk4XF8qZfozPruclH5Bbq3T84h/xhKYLSnlLIWVvTfyIQ/riuemf9m
OsqnPk7ubat0T6mo3F2YyF9hAKr34wv7x1NlNBZ7SATGys16fxfBb/UiGbp1NDZbVbvTnWILxvPj
Uf6e5CwBVGIFcug0bMyzUSKiVPoumtpTZTXbNu9/OBj5iBRmFgCM37VXSEU/+Sz+/uTXIQEerB89
h9bzeW4mmXgSDJkuo8TRKrSjXmvj148v7J+jQDTh0KTrf2fiGi7UMqw77cmoilMxmPeGEX1y786S
ztfV3OLoLQ36XWsorXX+4RmxiRx7aU8q/9XIclMT0BLWb5PiCFjRLpl8szgtSLcTN/rk7fjX5f05
9Nk3ZiCZDZVan1tbXdSio+tPrsEnL/w/XkFURysPAyu9pFL0/hUsKvTMSM2sO2cYakAIhn2Nayw/
LjG8uI8f19/fFjs33eLgyLto/3XG1pLBbWeQ9KfegqaedMirIgN6wUw13K8I+dt/PN7ZHEUn2nR5
amyldSn/njbSUNiiL4f5NAjITFqRV/ul18FsZXO1dekCcqhojU8qsn8NispHMlNZBl69la/y/n4G
mYS62ffOSQVtvwuEy4EnmtPjYI3ODu63QTiEln72lp7tKwAg6dRqqAPbWPSp6Z/NkEZN6SSbdI3k
uGC81BuR7roOS2ZfCgz+MKdvNScev3KghF/AVvmgwjYlTWtI0+fFSbFHSMJQN24/ZicSmMMjmHJ5
t4QxO5WpjA4lHYmPH87Zy8AvFrxtLvtkSsrrzuD9fQKbv6TuVGin0VX3elWV93aEpnkMI+1K10vj
kwnpr8fCZksyDlMF5yr1ey/6x7yup8NAxE/YnOg7EgaCHqRXG1N91eTaRfus/vvXxa2jKRMTwton
Ryv+/uIqtmCgHNrmNOXtHt8EjJ3NQDxeMJ8+votnX6+k/89A1GIswXnDFWcqAFQocyLapDkRve47
AxWh+jZ3rv//BlnnqT/uHaqYyYYC0ZzIONkhYr9PB8fHSPVJueVf12ICL+NMQE6qctdH+McwQdYF
ywDh9WT3V1r2PDU3nfhkm3i2Ev6+XaYE6ASxTFFIOvtMlJupEFA5J47JepBufaXp6ob2NcCZ8JDF
EUy59Vz78e3756C2TX+GXTDv/dmMsOSUYKQ58SUpy4OXv1cCsqeaPAuTYXphGfcfj3e2bPznIv87
nnWW8tpWjU1IB+Nl8OPz5X6uxScnt3+93qbrsKyTS8Xm92zNsEjtcpA+lScNe8IksZS81RbA7suP
L+SfN+6PYc6miKEOrcUBHHkiCx218j4kCELuZyMhMCHxQgb+eLx/zRGsTrpprQhYCrHvX8A6t0ur
yKLq1BZ3afCWEz4C39vws89Kvf96QqDRYKSxnDJznw00JbHbkLfDGwHmxI72g/zkFfjXA/rvAFQ4
3l+JiQFSEe3BAHblSbjpQGIJ8QFKn5uf3DRKsP+8b4h0+LBoOFnnh1pHn+w5yI3ypAv40C5O7Zss
yUkJr0fXIxEBXyjr002Ko/XYmvJHht9lKxyEBhYRe34FLIcqNv8A3Ct12dQCbWDerlK+jCCcC9Mg
jNCsTM3DZmYC2QgL9SsWhX1Rjs43bNu1H1fLz1TTnFOCaMhP5rq2/D5y6K3FhkUwPa3fiyLP+jtw
jOk2wjSwa0aYIuw5VjVtJHiNiQ8NrbEjnrYu8Ao9ZjSPZ3hcPla5ao/C8FV1TYThS5QbokW/Iwh4
GxEFb4mp6bZ5THY8gmQsH8to/0R6Q3VHpliG6RHuoUrPG5JIJciNJDot03wolvxibDt9o3AWa2iH
Mf3arVSbMirMzVj31UNPMpC8xkccA58hgd5DV45/OjYJZpXY+CVxrZ4ryHFwLOzUbPBcOA7gJVI5
BRe2lVR3ssxejTw0t2h3nW8OTrI9GPdyX9RRf0ssFRI+iRTEJA3IH/Ru9FuVy20bs03R0xS0QWwn
W83urC+tMbSkK+C8It+9vQJxQdABAFpPxrV5IQTRx04Xtntr7OutI7E7uSV6VwXJ/1CI3vWXLNO2
DQ4y3zHwlAbN8L0F5b0prF78Ckzc4rKxxse5tknXtWYY24uC/TKbDdvsZRWDNlWA+l2RyhcPfewv
NckbkzmPxNRok0UeDkQS1y26x7Ij+TnNiwAKFpSdq2yM5JUM81816TsoQ0t1OfRg+pFJ2rtmSeCf
FZhQEZ1Lr5n5ZMZYTd/jwYX5gYNxS4irvZ2L2LioTEw8KEab6zhV6pCPTXdhuTPCzYhkdhXZ4hiF
9QvvhbPL5Gx8CxcbDbtsUXT2oXNZo6rzQhLgt0kzv0myoWGJDsX8QO4E+JeIKnsVRcNNsGbaWUmQ
gFderIupn9/QfmpY3xTPQ5Hva2OwzvwoA49UIaPaO0IkW0UY1mVrI+4Yq+BWxFdDShSYB5EV9XdP
siI2NrlH/xheFO1oXgRlD4gHNzrS2MzAODGaKTD1/lcDJr2eLWpEjRPsA6eRN62Z0yZoK8IS49l5
BgIx216bgU63Y8DI6dQs+zZrHPSercDwFuKnjiPtrhhLdZRV2e06K5m8QiI87vt4Oo6QKdBtQbfq
ojq8bh3iglwdnarqrI2oMVYMGa5JM3W+TyKhqcXheFMg29xlWqATGCymSxHnE/trI75uiIi7bAMR
fAnCJb4k0Rro7lSXt+6MB85dwNrhN4KkVgBz1SS+WNMEnZBiNNrmWSwwxhnqhtxMqL3I4fcqsl5t
kHeYaxDfpLV6AXq2wltNc6NSificWJxTUVbNEZ8ou2Q9vB7xpl8WJJfQOBkbaqbRndKHyY9KVTyF
ue2A/x+mnWH2hDpCm9oNyeLg+CgX+hkaJpskwAChjXJXrSY5i7ALv+5Ja4ldvJSxXH1GE7r+PFsB
VDmVbNR94ZXNf9wQodl6UV/GMJKa6jXUsNBB7IGLZjoa1cy+njed5SCftYkKbFfwr1IR5OaQpKBO
FSj40gndLnl4roJ7rw1h6UedbiOa79qjvaZtoD0a2KHX/X1IRX3XrZa5vlrKNR212Q8Ffm27XGrs
sgutwLQOPP5GcCcWEBxEX38jIIKAiznE+d3GJj+ZuBHNgIKDybyD/iRY5iMYEIkLZht8r7stY7RD
C2igXa6lNX2ZwnzJg0nf1BgfNjH5hw3uLZJL0rexaH9WKPNpRiZvg6V9JRYPcNpkvJKhG8CL4kIH
VBgez+eVCN0auU9Awnrfw1o0ksRfQIqiKauie8pQKSl74CCKTntoUpLttNrO0DxFyJtyfUEmB3OH
HCu+m7zBgKUKY42ww1FMvjD4SjOkSQuspBhmdAf4j9tH/iJfYhZPmPLihkICM8Zj7LSI/q06eyLu
/dFGJfa177X8OOK1OZCqHB5DDlEkNgEh3fWrvs5ZDdL4SbRXM1Sunxd4j/AIIThzQ3RlroYPgfqg
LyLXPhSh89NUDdg27HdXreOCDBpbzePUrNM0ayfModSEwmZApGJXyZ5EFHM7JDlGd76THRZn+0vS
i3GPNKG9hlrU3VSVmRyanLl3PQFfcbRO/ZQgEvxo1i8mIRI4oWgz3UGUH+wOYWWqkl01uPMeJsO0
izjN8GqPPdVmLB5rGN3BMA2i89pkOcihJ0OjbeV9lUT2gESy7+GhwpvbxwhCEfeTZmMGLau6ZLf2
qlXQCDwIPbgxzIabqY/hKZlWnqYkUJfgGo76pfrhJkXnAbTDvE8i4g12GOKXCVm2PYkJCqafmV5B
AH52Wuub1fdPswXOoTGy+AtQuhQSBRsni+BwVJqz6wHHaI5Zr4V3VoxZ2MWZt+lagxreRLo8cpRp
ZWk0OR6CWJjGRZAlPIQ5tJpDUa3JdwiucG6E4a3kqdGcdKOdkxZw5tkX7roMz0CxYjeKjI+fwkzg
ZbShyWzuQRdEBRGa4MsPk2NOO9kYazpJnd8MqYk2ITRBSQbmz7ymPd7iJjroXddtR5GpZyI3YWXH
eXmRWbRP0Scb5HyQs4ScRz63UJBAlqBCQSy/WA8LWSP4W80E4Xsohi85YBHeeb24FiaC6VHLfuH+
hXSeIKppdbsBlKjFt0uJ1DO3hvSCViqBw8id+J+NNrwy7RGRKN6tI5FlCza1OfRZ8YL7lhi/fWi1
5r7TYfdkOEuxEfTVU1FT4e7zWmEdMMROQyKz7wqsT5tS6xqoqoN7i4mU93iu3VfVILFWjSZ8AEvu
HQBMtTX1EaHm1PG1ZmyeoK1GONSqJ1lo3Q8b2xCminTOgaUt5FBN+sJkv2bdmjtz1E+iroOHoA+B
BPT1tE8JOfFDd80RCenCu8XCrBwoQOoWYdv7pZvDBx0AwZdmwu0wGhUlBpemc5STAlURF0TSkV49
mKu3CuCt2nYaMxBEFWQEk5HskEGqfaz0xE/qAaOeS0Ms6dU9ASjgYgL2kNGoxpIshvqngfwffF42
nni9eSGE/VM36ZnXBVvatkEWQIhfSHbPkJYv4BWtHa1vQls0hLBxspD2MC/Nrd4N6B4TlwtGVVrm
xyQW3QPpQD/sVm/ZAvVvkHvC63kymuuhkWS96eROEb7iRxMFebuS+F5GBV8ebzpO/Dm6mCaO0HSw
UXAr5vaqjsRNRAfX+x+Ozqu5USSMor+IKhpowqsAZclytvxCeRzIOfPr97CvW7MzthDdX7j3XKXg
RLW7eNlWjWSliMFta8xieg6mmSSZiDcyyrLXEe0tXvmk84pamL5W7OJ8+12p0YuKqAtGKcM8dPDz
bqwB8I8YyDfqNPY7FKAo/JM5Zedrii2EpcmH4ZQhTg4y38K87ZptCErCpvg9zVLQNyRZdyRrvX6S
dZ7s68nUXQgy4wXobPfFhz3vtIGAXJw6ZPIl1v9jtbrl156yE9EFCfbENHjBE4pFFW/RrrAlfrLQ
hihJ7UEwnB41Jy0R/XtX2vAYcZ16DmlnFzS04VYu1Ex6ZXY30DY0ASpQ5M82oeHYps08Pla4zhuq
1KG+A+k/T5P8JHhz1H8SQx/Fi6y7WEcIpJPCGMNWCrZSbcpP7HHrl5GJF3JtXceUKge/NrsVZl8Q
Spr1E5RBw56G6a2FZ3IxR67lwTSsTY4n9yA73F655US3tDBM37FJZk2XmCx5odyztks3eU3E8lLn
+ldaC/oWO48IUl3tb24YF6uxJ1GpoohX3WALILA2g/TsZp2eHhguzmTFJdFNkL6NniRorOcodqDS
NcbzMKKfD8lmWsX/9s2MEf4HFnC/uqlxfID8tbq7kFo/b1iO2seKyu+gD0q8rbGEH5IMnY5CSe1l
elt55Nr9QBGQ7hwRtOW0KSQeA2ogc8kcTis1j2qmDta0Sj8klfXuoH3dqnbDbz82GOM4zTZFFNyz
oCOYOzU0KI9a4qXjeg5iBNtUZhLRMTHWoaOLLnlHbBeA5yC/5sBlEo8M2JSqnrCqYyUyahhIAxyX
MpkvsBvgLYlELhdbVDdCd+898KX9aGKi2vQ69iiFnGSMz2AzrEltvAgDsQ9lOt/Cn+NqAJGJk4lv
J/636I0ygEkzRMEfMnWnb4t0vBu50cmev2ACc9FFV6BqaGvDRQqIrdYQcCCI8qPLsZhpha0DKiFb
j4Q6faMEYHooOYYD4dLWQxo0vOTFSkobgHXD5Klzr2lnyBl24Dww6AZ6JNt7aFm/SsaGQqMDOZIV
rrwjLSb1a1bKL2cmjDVm7e0Zhl65UYdvnaDTDu9SoKCT0HF8cSC4UqmVPcYchuWoAzbkJZLNFITN
2RyRZKs6cRs206dNRVOvbZKSGg/umLIzxpFIDBMW001tJ3vDnFLzSbVTXRkStJunoMoIOWEurlsL
k18qOScqfp0QAkBVwvwVRWhsCio3LzbQySdRPHsRFgOvlorhlQ5Zk5qctcMSQ2qDszWTO0+IfDk5
FbP2ptkZsgrPTStxy+bShtgV9w9pLsnJ1InohXBsn8wpUa4j/imeVDxsc/jcHxHHzAlfceolUwrd
ka+TdqOoxTZfRgCrnLJ/BtH0O4xNc4i6wdmwQl/OWvTcZ1sidhKi0nCpVVoq7hSvA+cLNU+1priN
fYuopKssP+Lf87RQkxvRVbR8ONxSL46i1CPFy/kglB1PqcQU/W8JrC/cHONrqBXloZMKFG81n8v4
wA4UwIisBZhpO+rMvyiV0yFtJt0LJgKWMxVJSlUFCKwE1jSf0Kzy2nbaj6nryhE+1rTJlkFDCIyT
iPcqxmQ88N4vFSb4dDI/C5MAVj0rGZBYRKPhjlmTBnUkCUXCNh9L4Zujzu8WJgjqqhlKV0vasKNk
ys7qyc9Jc0aCY0G1inATlklKpHwDYpz3DioCjr0Wb/PyyOhiQAmNtgxtivmgDzh9YgtlQFID+45z
NdrHRhAS2Fc0T5FmW8/8UvrGtPhaxjYyw3b8hCWET8jAX6lSQG1Y+uDw74beH9PceO/jKvbnLtM/
u0jTrk6SavGmbkP7b+mIf+04TU8DSeYciS3MDzV4x7SCnCpSSLjhGPVIvoEVkjXanty50MM4/G9p
0sGHWYEN0yY2eUYxvk0cK8CJU/2bAPq8MlqCQUFeyZaNHpglg0c8z7PxVFjR65KMZDspKnAV3S6x
k865lyPsx63U/45kwLiVSKt91DcGBw9PTwUDdyhn2T7JoVBOwASsEwDU6GoZ2bLNUzv1F7ClDDkr
fg2xdvzK3SGV+SG1JqrUrmgY6hmMLcKA11J+c6v8AvgHW4NqyjVm3K6dMmF0GaXjmau2MIxji8sT
HHRtjuWDtWa3WwV26gLjPz+fGQG+12o/VJ0vlCb1VumLicZQtl/LwPQR0T1lVTtuNaPMr1SEw/tU
gLzRG0JOaRhLIGSy2QV5n65cARqCpTLTO9El4bYoBuFps8x9Whlo4+qMF7XqsmTflcCRQ0v7w6OP
HLdaFreqJQQqw/6rKrUGmJqlR85aeUFsWHhGN6KgDEO9eaqJwqR3zzqcQ40BrHIMISlhR3QVyLvb
CjcVSdr5P7ZWEa9t8xNNYCLwJgv9SFJ8ie1IfK9+3E2kVszmIMBSSgNu/00D/DFlK8VDjh/Xh33L
IM4YdK/vVgpgYp+tBZqnjtj/6NgcCky0ejIsUhtjOY505DKQeJRIecvmVn0cdBE9Nq1eXJzUtj6w
ZzGZoiPd8OGCa15wKMN6kHvDamcPr57uA3POfcMEyUZQJUGtYa8BtCnb/N51ZnACI9bsI4KG9oFo
oxuUtZbA7QWwHY+FyPpRO+kDjyY0Qw5xtZZ+OULEyYNk2ZWJo500fMsAuASeNh12s+OIcvd/CEAT
ttulWL6UiKBps60m89CNRrRFrA42hoptK1qs1W2ljHvW9gBx7IjHkY1EDsSGeRgnY29X8Utt4rKO
yrb3M6OjGVOj5ICOpr46cIyPGqPZ0wKxkCulEcYfy8PqbtrdR1Bl0UmA8SEGG5TJFCc/YTuN/PgM
fI1lzQ0Kuh6PXkxmpRqak4dKghFVXUGZtVL1AWI077fEpjyHjurnpd7teTn1LSkFBuYjrToqzVQ8
a0FifUyL/c8qJr4vKucN7rVuW1rwWyalsA+GrEvOkrp4aRW79TSDgkItSOkQqRLfB83qzoSBZa6M
FeimFH2uspB5lVQZPqhcqV6XuIOVzkQC6rPZBcEzD0PQ8WWVQwAXtmpLVJBUTbTCojXlfV7kcGTZ
2QMbmzRAro06ElJJNDcTXe2AAkx9iCqGEpRAw34erJW/xhUJFBZ5hAG6Ia+o+yWz9p8EKZy2YR5H
cR2FcBOKPsv/GLmiILUbTuS5n8yLTQbIExV44+kyNd8mQw5PCfwBEpYC4gWIiNsqnIk8eL7ZD82k
ZCRuTiVzi65x7WCeYO13g7z0JlO4RYNFRkjZB244ZERT/YvJa9wT0AEeYSKCHj0lZogtiwm4HWNV
bHWhRxetKUdAjxZIUwdGclNrxrs5Gx9s21UKtepTplGLFbqm5wc+0R2MGmW4QmicFgT9j547ImSK
i/sOyUPVHW0Hokyxktg6tWs+tFwDadHkrTfgAdWKj5XFNbbPWmlwNXSF/LM59M9WPt6ReFdHQjjg
ZzNjYnR5j8lpdqeQXA5GBqS2NmyAMzIefGCmnL/UvffEAnGj5bgq+85KngdBqK7JwGkDis3aBkkR
7cdKaKwdEI+RrJAfCWafR145GaGW7s0S5lHvnCpHVHe5VE0AMrnVtrMRv/ZORHuij/eoWvG9Bp+f
yw1gPNtMCYCf9lns4WpawNbmuQG3NdeDjZoET1U0jpeI3LDEZw5dt68x1ot+m3RN94q1qnfVNnZA
obRgy+tIV4/AB+3DBMPxPWjU1uO1RbJgtsEhnBkWa070xgZBdQs7JMVAYDAMcCrvaWyCA1Yr4ckk
JDWxJNaDcKLOVcI22yX9yOTOGcqVVym92q7+5WrxLy1z4cIOxAgsLSZrp4FGsvGzoL9lNhi53gZY
SwBDQrcUaX4Nr4WxbvqvFxyLQ5Vna0IiSxS1t4L3Wp1LiujJqfdw6X0n+WRuVgbnghRV/QJ8ds13
G7o43jVoRq4LrkIUkka8Q4NLtCK8DGLIGgZcuQD5bSrmz5JC7yxGvcN1XH4HWbhOI9+a9zw5mfVW
PK+/ABYJryy3pnky4B4B7QaPY0z4s7lFNgkL/LrGOl8G5DcIvRY7UwC17FgiwY6BtpsXFV5qg2Ni
rvruaOF9WcJB2cxJ+orRbB20NWKbZLZ8Im/m36yJ05ymLwsv/E5F/Uw8AbP4DC40GUAXY5wFmSIt
GH81/oWwivPNOlnDLce1JCHTMeTUcpOSPc+Cj4Vq7KLl7Hdca1aiv8oY+5fEtNtPAUnKc2ZM3bhO
xcL9bieGn+Td8Gip+nK0tfjT1tu3sFIBPGdY3TsxMP2yFLDNU9nwgIvYdcA0vuglrveNAWjqoa/U
8WSU4JYYCY+bMlbgkCoMoouYcURflCFT364hGpKmFIYK6xEdCJ8+ALLGjD5usoIgkEww0WdOlLHZ
4BSe+bRcYwQOM1RksitVH28h62BqaElTJhkxgrvIhIbIAG41w+pf2mmNoI0j65Ql853zXNtZrDpc
jj31AZ5y4gWo6dwC04LJi48plf6aHVNET/5lYM9kQaitcx/unk2WD+1vbtEk6ald+mVLrYbtmxCZ
MfydrCnyidJZCp/1xkfN+eOyWAFFE0xfkNXBhzEZYgmjUpJAdN1qikFLGFeT+iOUtj1VHUb8hOiM
TcjsZtMMpO4xeFoT76vyUZ/L7imJI+whgyr0J0vLC0rjparduRg/dY4pLwMV7AI1+SLjlH2rZtYz
M9regJibGF9aaIsL+5ryIjlK+EHkv5JW+JSE5gwiUhosTMh1jloRYSUUbGTzIKUzz+5qGNbQtxPn
yMj5Xxf1DHtte91QBljK0MkEs5d1Q/dcQ2sFbZM2AIrA0MUZ8Y3SCsn/rcL+ocibLwjWmm/UDlrl
hKuaOo5oO3CUA8BNq5lZvvTvRg7lHIpeflH6Jq9OuZbmF5UNkoUVpZvgcw7JNh2I4lFwSXO1R8V5
CKbgsWKGD4WroFZU++51FC1VeaJMgKarFf+uvZUGI71Zw1fcS5kcF8tJj6a6ltsNz4JFKr2zFtbb
Okwjr3G6btsMVrNnUUMMTl1EW2oOHPylo3HyFerGYazuBYn8EEX2hh7U5qVuI3+JA21PPI/cO5NG
/RZ0k71lRTk/DTqS0M4a9QPG/ckf2zY/l1MDt6+1Fw/V3QxeEAxTqocOKUcminnDnC7K4tgnK+T/
IKPws2wBpk2pYA+gauS9tg25DqSmuvS9nJmgLx8j0USNpwZm42waNQ0vDWxkdjKWRsq7CUy3DW4c
JgbxNoE4miJL90NnxPsV3klzQ5KYSBwaBCIE/HQCPYt5pnLHmQkWFBh03xKBAdYeEpnXRBsZ1XdD
iGITr+EwE1PcbRcyEx8SIM8OdcpmSKv8qFEYsd0IU3cSdXuasMSdVBlrXykxNvwR/C1jA44IomK5
t40hexTUZ7sw6R9Tou92iVmDrTcycemS1eVh6IMHIHE54bcwjqYpq4OhYI0q7YAkoiZuPqM4rnym
c5lrUIkSQptrXC/cAzDsU1It1OFZH1jIALJoT+DJEREFXevLYlmlMQIfiJDkN1VLx286E/ripMuy
d5zQ9IfBiHZjNrJiXt6Xemj2BAyUPq7+/onDemZdhNE6qftsr4sgPldaU50AVQCC04f6sZKJzVZr
7inyFraxdZg8tM34bFB47gm8ZijWKQa5YOt22lC/pNO0l9nAi1VYnXloZ21+roaeaRMFhmtR1BTg
jPQoyR+ayOS1cMafGGDCRzgWxNTOq63eTDkXqjH8yYfZ3KZ2HNA9jylLbZX/YVgpZsVoPNJQhF+d
1IsdyVTEpXQpS92QIMo0sYYrZgOo3Gqtcp8FNaLP0DmSReMcuZK1Q5gmFQaBHD5IlUIx51pe2nTe
kR/VeNT4NbGS1XgpRJ7uOUT6tUxUXCI+KJV7Zd4LpSqQNJjUx3MJCneco42ZyNes6p0dK57mWJnt
GglVq3S/A64tswP4FziQLMrAVeJxulZTWELsXZHBulOSMeL8KZn4buhJ2E9/S53kFdNWsvdRN9LH
YZ5HV23C3sd0bTwQFWj46cBqV5NhcUycVB4hRcW7JE9fE8PKaESFemqlNvEBdDAwihSYBRsb1k2I
YM0RDS7bq/mgySB8T8P5p+jqOx68yBVUAG5etkzMBkoBdoK0fkojNytrHEWLpT6EAR4Hx0rbbSkX
bUOOhebFnESXImujTTrPLMjN6XUoMwSQawx1ye70OpKGDkZXKG+E0ByQbl/nUsRbNgFXYvHs7TLI
z0HrIk/O3LS24CsOqyo6OzzVHX2auDogyB4Ru6euMUGvIQfS2QZ9Zv9QsAmAhFbJvigF3aLYzWFu
oXzos/yEzVLtEaQjJ3EC6LD9pG8KeuNtRBIgr4L+aScs+CrZ1DAo196sVj8WY4zPThEQsFfZWKBY
hscb/Gcjsi2mAzEmHVcYBV+XKtEfyXlKL6KCALhEOAqXKKp9EVeEvZWNeNDW1YFDhv3GQE67kSYR
adlg5I9maNq4uMf3mpLdgyfXIApYU1REK/dL4LB+NxXjLwAzsL4ICE2s5A2U4uAulvIjTdWCh1fd
nQmyRjT2/SXl5N4nCr9NqDMAqlrjDR1BtJoYl/1CxKNrLvmjPS7du8lP5jGc4oGrWnBSSG/z0i66
o+CB4mqgkBxiyxNhNL7YpWXxS4AelSmzJSA43aHqrGXbgkyxu+GtDNglJiO5LqLpYwAejuOx9ghc
uxly34lEd9D6rLv1atDt2jQuXkAz6R6xGJorQklcGryvwg3q0fyUmtruB3vWP0Ixd69KZYcw+kqy
0Nia2PhHM0lti1SqpbXy7YhZ4VyvFVFjApWuzP6x0YvlaRgGDInMoiCmrzhMkV50s26/iDUqzoyl
DFb8VvACq4ZXtx7h3YWFO9IysNtkC0bz2ajfaWvT8WC1/Ld0AdnJwl72U5RYWz3SmS6yeSwVwy0d
xFl1AVUv+e3K8T1Swheyg4Drr/qcKWMcCDPFRoNmjm92yL8AWa3065YFIu1R7xmE0D/IZGz+qV09
vAEoGtyEbneTlRN0NxWwjei4ZVtbUa80iyF8795y+3SEapnmo+dYvfBDB/HBFBQhoCRTexG9/qtK
J8EPRAznpOmJK0QdPDrYJDetLAVBs/ioO5MFBgB4Ejg0qh7E6nBZWVfshV6xzFeG5EEPRr5wCdVJ
mzdJvxlANX8gg9K28WC92q2pPelGpe3pvFDnmGnNAV9xs9gyIBK7XrbzmCeEPQTPMbjBE6vC/LWT
yCqK2c7OwjyiiiIQJVWSd8D+lluVFrmEJd2PYSMmY0GhPunpJ9J6xjmPIJwoB1witF2V4XMMFSZl
6T++JflWICdif3ipi+9BJNdgIYu4u5GkClpE1U6MaUgspW4Jf6BIc1Uy+s0gdK07fZvYt1eEjFtp
NnvDfCGagpghXkr5XImTlGereAijox3vob/GrJBU6JiOvZc1Vd4Z9n1AGoGTkwEdGZs8/jBIcNEV
Pt79ku3N/MexHmm7NrFK59CeGUSKhVZIPXWMPovejxsuFdgyPK2vwnos1Vednqp4iOJda1HEysNc
kuuR/ebjPmMI1Squ1rKgKs8zU6X4IKZbx5CpZ8OYDQR1I/lKudqa7g94ETXCb6t4cH6b/jzlPz2m
aS24LuG3yBvybEjCcFCrRM02LF9CMunrs6iSg2RRbRqPVu1sufXOZbCqa0q/4pMH7eqRJnhS++3U
/szML2SKjJG+Sh3fZiZTbeiPA/ICGiNQWwWT7Wzci+RozCc7YtdqZJ409mr2WFQvBa9OQ6N9sTsG
/ZD9hi7zKp34W9u1O9srh5/1qZnRH00msYGgEBbQ+b60H8rmXeW8DKv0mGq7UZyI8zjkGYxDmmhO
hl79TiJC4hChCoCrM+Sx8TkI8Tr2kD2nH06gTQ5hrmcWZ1THZuTegZudAkZRi7fSPJhMIoi828TB
uKn1Y4TSiG8M94jHT51G21rcFIIwjXtY3jJx6KKfFQqNG9EdJR/gRdFIhLk4+br9ujNjGa1Hh4ij
VhLs+22Il3l6wzO5Yc3RGpfA3lWssfDDKIhxul2CfiaXfid+MlSKObcqhOJ4UYgkupTBNTYIv0Gr
lV5s7nGT8BmjVettSbsLOBvtV14qDRvcwXiNBlkcmO5+aamWXmH7+dZCd5VeRoJebVK1KL66ZkIK
Zdxsqbi5TuxqRvYmhw4YZPMcaPUpgq4nsn1G0PxIohI8LBDsBHKAIUGcy3JpdSFMF52cGIMjz3kd
ak5eh71axiA12BjDK4hhD5aJW1MNJumOvHZ6KP5Wqsk5jPE9P08E9+QXk0yMiQZfth8JwN/o2LDf
tfVLClvFSWFJdQ9yelWdpzrYJQgwl+qP+eROad7U5UlzXhGLL9nfCDqeBVZZi5VTsVeHBDXabg0l
0CS46fke168x8WyDug/C6WCOqpsi3ahLLPYOdG2G9hQLbBAOM6obA/mbA3S8KZ5b8dbqlJfKntr2
UGorCR/qf/xr9A4b+xy6NzZeQv6qodjk5r8J6lqenBeeVh+jBWGkMwcucnPmScoNUZEHaG/CieA4
P6Rscf3eLPMH8Z8bRmCzLbhlDNwXbdcbfG4ctzM7+cOqgmQ3mUcXZxZUJByIfAdomjwlK/y4Vd4G
5GfwNzd28JjK2xSl+1T/1FCCzwX8UIavYfVZDtg6hheQbutVOK0jAAPVu4ISoNo4JEgkGRVpLpCm
vBAqqdIpgp8v5otBIJyOl2oK3qWDMiMKjgFUVCvYdDFEapIQdF9JTjW5P/bKCBxuAjLa0LAJZ2FE
ycq5X3tjuZwaInBmMs0i6YX6W1GSZMwnMtHwIAgoTZjRW5aePLAXM2yxR1+hixp4/UP7s9NWGep0
TefOy5XgXztUXhqxZCgu5nxQ8vd+/Jbqfs53IoF3B1LQ+SrlDXKAGwMDTXWwjOaxoU8s5K4g4mUk
ZicV4AIeuVdjCG/SzUbFnazvhTN3rL+b9MWSZ9qLjazuYX9HSuZLVAMoGJBcXpcEDft+VC72tAdF
0dm8D7eeUJ38QynvTK28yqDHtb6U9jnkTenibZ7vtOStHb6totrNSGwRG6BvezZIyajRFxZKT1hp
wpENQin/IincaqE4lgf2M+A/ntvqfbZPOUz2//EGxHLQ/vEXo2Ic/lXytsafOcpemk/Z9Mfyo2x/
0NfugQ3TP+cbVfvJZ7LenN1cn5Oay5NTvINlayFT1JPdkr/0zFHi5cGUN263LfW0Cwwl+KsZmfxB
IiUs9LdTdkX4lgyP6vyRoxIR3UmhyAotp9uvwmLkGTEnkglCNUG45BNV0x0zIld2PP0OqmNJgLNu
Rqdaz24jdkoefLSlfnHN8XEYUQ72zAjzq3CYQCaYV9/ikSQ/+W1Nvy0ClAQgsJxguC7hGvbi82Vw
5+RXYe9gk8jSoa0eI8NDQTpLZcdwkYCBdyRlvhksV0JDdstkPgTE67LX9kUK1AKVU2b291no2zY8
5PYH+wJa6Wyby/co+DWvnUOCar5vv+xD3T2YFf/hRK+8GfJdx0YOO9NhjA7mgMAQEmu0nFc9zzC/
6pyqac6ZsR4Qxk/OPRVMpBhGNyvHTEpOVPlkw9uvUh7ynUPMISqMkKkizTyT3FXOFltg11vuoXxu
+3Pi/MJHz4ZjOJ3JHNuY3WV909hI8xIdHCpu7RpXT4HGQl5aPtlJ/G2/ZebPVHnMSsb2n8NEjCUK
V0/jNiEI2/grSS8V2gM4KYvp93jl5FXTHmZxaFpaWXVvTNZ24NrQ7aNQ2Ee0WyO5muxIxuURcSq6
9OvcPM3jlyX4xtyz+FOJSIu2EdST9FEpl7722P77EAxddbiP1mkpb5D9ShaDVXQeYxLzvpj9KAVh
6dkhr19UHdXll2qdTOMpGF/JHinDwyK3TXTK8ydyAkARuEZ+dRjMluNDltwMlLZx95nFHV+Ck7Rf
B7mbuMXiEKPKq9RewuTWD2c1JGoalVT3kZhHGDL9YlOv+DGOdr6h4CufHI2kwseKqfogeR8/FvHg
9D6NnCe7b+4jdt2ezmVmBr+TSTBGcbaJNpUZhHQ18xtAlfT5RvcYpcAVNbiribER6tasscigiwq4
nNU1SeiSk6ITlofeekrU8Txon2Ef7DLNYVRN3FBzpaNxTauh7yFenQ3GpO5wIROxVvmU6RTMzK7p
ABRTJUSVtiS6EkqwsbiA7eIJRALi01eyczntkuME5Tprv2NU0zmR5HNxyMVvNFibWntPOAA0NcEw
nrjMpHMK+IltYjj+9nPkKfGM539+SNocbBBTXIZqOb++aN+Igmqr8dA7tzXpmwCO7ULA0kzFMVm+
BYGzMp81k/j1sX3qQ2jfi8EpE3pNcJ8kov3xNaguWSBdpSa+h1HVIv+GNveW6Hmsvkh1r6DVVwnn
QckIs1G8WH1oHXlbnPTcVUQaGtxYYb4JFITSfOgjCaKOhi7R5MTrtVeSv/2+zABRh9+GzsYq+a0H
otklkn3kNNyIBEj3xwEXLKttzlwY3QycC/7KAm1LQICnxfAoaZ6H4YN8JrN7gGiN+IITO9g2xY/O
gh12JSvPv9L2zd7YiSCAYpvQideHyOq3g/ip6wbkLLFiK9irz5tDxQhUxZcDzRg9r/KhJNOhLPoD
UhOmq1P41wQ7294L1G0KQSTzxEUWvcwaHNOy8Rn8nTt4BTtrkcjp/yqbDL7mrTP1Ny2tvxbVJHO9
dQ39p87/ImmdJIj7EFZPnn2MTUyHjt6NLSC75mUg++tWKVy80VvsvEaa8PsGTe/yb0IXErwU859T
kx+E20bcexCdPT9xtDeWQ4HPZaZLzMzPkDTGxksWdT9Yw7k3X8Z6a8bUKvCqEmUjWAnT8ajNDzl0
ff0l9ceaKF/WbdF0qsttJh56CyDrQVoCJr2HC8NHPeF21IhmEe96wvRGVH2a+tg1p944NazFzegn
16U7MULulIPGprRikJuIV8u6DIrYIfzcqPRSIGmA1fLkcaugDHDjtSNjcNO/TTq0+55oxexxsn/I
Cvq3AMY3cgOE57XUXxCqbuJyYu7zyxlvBNdGOQnrkCe7PiXsj5+Ntblcnhz515PWyhYga7Z59D5a
gbuMnEbYkI4K3yI2BuQVnNk/6/K3CCuUoi+sS2J0bhhXIDsl2Z86XdT6RaJVLc4i4cuZ8IVWr2aF
7GvfrKkH9qlq6X3kecj/dNP0QtIJGuZV8YvZs20CDF/Vt8B8TUfpDvO1qwPW/ZRl7wLl1wxIyGLQ
TtPHF6ANLhZ027J4zoc3pX62m6dx3g0YpgvbZfrLDP0oM/5AdWvau0YHYzinNlYPJdOMdKYCItUn
z95I1nyY4mulnHAEkq38lFmn3PxIwF4vc+daJrmNZPBEgGEJwloEe3nsdzrD1ZyWOqKuU5O/AS5+
1e/D6pKQeBeXtLnc3kXx48DHJ/l4F4sdeWi6Rs4zROBw9uqEVLaw2vfx2wAFH2cby+vvePxyOn5D
VAeK/lFo/+pm2EX67OnqAdQ7mi6+x4vdP/YKkaHwG80SwQZ4467BtA3VfCEDxKzxXxgk3aTjPwNh
36ymINn6M66uI+OGYIOV742sAHfhpEZLnR4Dh9m+Yl8xDLpLWpyzcmZfjsuReQ8pDvHsa0N7bGH9
8XlYiBvsdE3OaW46dKheKNjhaj8PQIHUhpuG6p/dIEnSJh828d0JMQ8xiy3IhR7yYoew4mh1874j
WEJddU0kA6GN7yBjp5qKSHr5FoH20KBDh8dMC+bs9LYjRXmNABi8ujD29czLbs3jwS7Dj34qPwxD
2TvL4Numei5LAhSrxWUctjHn7MY809eH6ciM/y4pEE1nOI568kj0mTeO8zauSB7WrBISnOnbgXro
bOWcp+Ep0pVtwfZ/wzbjt1HMbZ9PT+GssshnYTVq7iLbQ8tbEzvo5nP9jvKFWoKICm7jZhOnigve
69mwUIBF5qHQ688ptRGIlyBGnMw5Ci5c9N4uueubWtH9BaS0C4gXe9/fnD927bNpDJTIS7HRnLWb
yz5YD93GON2KCauANR+XJdyjhrtljuLGurMrGnLP0R+3or0UOeu9giV93+ynILhp8QCkCURjv7TX
fslPhTIQ11t4gUqICsNl8k5PNgf0JlyCG4rCywT5qwjlu1Z1m4FLs0s1nH7ocrTwhD3J6+fkVcDR
m7TltV1a3+HPqKgj+zl0nSnxDQ6OmiC2ZV4Q6BCwETroK5adIsW5LfO93vKeIqkcSaBsbMtndXmv
FXufluOlEZNb4q9sCbZiq0n2KsG6b6j592YzPTGOfB+H/mikgacv0D0FCZ8AlWh71r52LKntWsby
5HnYc4mE13hQ+58+kDtHU/Yx90mkShK09TXFilmRukXR/qhIrmCTt7ebl1OUUb2neOA6U9z+I+lM
liNFtiD6RZgxBAFskxyVqXmuDSapVIzBDBHw9e9kv01bW1tbl1qZBDf8uh/37Hkn/ytggfEphi3u
sjjL+mM3jBTOjIfJNhSO0ELFho9yylPgNltJ/M8rr88PPzsvZvzMvxHtVdoJbgZn3YJ2u5MNE9vs
6ucZEWkM2n1qocnZKD/GN9sKER5p6tdeoifKzdvYn+lBZob77Rs+71DtWp9XFBbbzsV05jFCUsFK
Ga9Ilp1vMJFWeD/0WJxKXW2jvjrZdk26szh0pv5kq1xRYpyl/N9Y+75nFXP1HLo1qHPKNraBNqBD
kz1rYyq4wXRkRQpqvKHuKOFtILmXujI/l6GmSSQ9JLOhsjiyMBV1u8q05yblLA/XV4HzdR4ZiDuw
6RRUsf6ar0WlEWqgbfdn/EWncoG8T5QviTIuJPRUN+sJ59DEtY4CTek9U4G1pWfmno6XCjz4elB9
+t7x5YVRDypreqy9AK6nUC2U/+LZG9/KmVveQI7ckSQD+XVyZHTtsz+Wn8Ui8QJSN+3XR6NSWP1M
VlPLWEcgFANkjelMbQ1LpcSpLj3bsHbkSGb64etR8P7opvZ+wTU5ZDwUTh2HuCAwsBLaxgK+cson
OS1FPAltx4DBBcfvs5s6GTdF0m7rht026QYqpbBEtnHf8CKChYjtGnG+3WV9eHQRWOG77orZ7Mox
2LildwDRv3X9+o4x84aULzcthuLRilNAe6FLdL2XZIVIWgaEIPMaPUzQDsiCALNB0dA8RSBr7G4i
Og2b650to8NUOcNRMPX2k/oHv596KW/9cDTrtnm5nbkZrsiybYDrOQRzjdM4HMH51pyYkuxQPZUo
ey4pP0DGt24U4rPtUFea88CFcGiq2LH0npPhdHWeL0O/dfHmRbp6a6fiZjKFHeOXvV+zhDImoZ4a
H5siLgpuhiTXClF/DI7AFUKAJvHwxBaOfdvNiOUhPyidFfwrI+tZRrJrO252IJa10wWb35VPEWGU
aNI2SUwMq3DvJcFmkiFuAgrVKkmEjNZOjTU8QJIvWw/NhDwqn+eCxSnXhd5g9OLDuXYwr8muhedX
rVrF0vLRNQq1lSST297mtUtoKAu3OLbi1Fzv613s1fXFDkkZO5wszVBjVnJp5pV/PaIl8VKKOBMY
AOwQ5zSvUptKr0oS1h+G34ZBvOXntVbNB9qejex3yWrvPOS91vFuHaT/jvbjTTqDGU5791yL9cUr
vCPu7gOlF88AgB/ZClPnSyLZyMNk7UzUoIkW+phRLJuO8kBQakuObJdExaM9MqqyhwxJBkLteQyU
9dlqPKIhmz/HXrlwEMOQGZvjaEuHZiyY4bLJeoo8rm+6Po1M7BTZUSLnG9jZVE8PPVFnNzhE5lvw
9pqpSRwIRw54dKn9ndV2lIQd+KcOXTz5yCgs0hXvu/hZoPphuP/iu8cBS3ZY4D4eg/GjwunoVcW9
RqAbDbWLS022Kz3nfXcgx8+KZ4ylKe+FaE7ORByumQ+uLJ7IfqOHsp1lcX+ypXtyRPSvkzmFnSXh
m6x+boARX1fsnh2hyfBQmGg8TazLVSIeGmfcEp/npxwUTYO4DT0OJD/4WCyE+HEI7pg9PjVWQroB
Z0QeTFnl9T9YuyyWoveyTS7rRDJNj7gqs/Qlqs3tWE0kBzH/+y2M8WnhV+TNzQGJmbVGTkyQ5sm8
YMXAy0EQTMR4fV2oWDtaxOkx1Q1FkMunW9BpG86YevwA3ibJbTfOq4kRerRvqFpgFZC0kBh8/Nw9
G9ZdNhrKgDCuJVxS3Wg9Xq2bSzDc0jR7gHZ2DqZlOrJi+xsab+/nxcWgMirh7tpUvtvpvJ+SXtxp
3SAfhkAsmog7TbgN2Cknks6VGYRu0IXb9Hp1VAt3eTKpNtcJ2Q93XZVwA3cuXpv/a7zwNwrX2x4k
cEudlRADc2F9o3toF6EHKJBaerparm4YZt7tEmJIu4pAaEoSIcZxezQTs248P6VtEAG+sXhj06A+
IlCm15ehRdom57oq+gXzEV25XZkxytGnVUhIGapLd5ga9saluLelMY61/X6uWLwOhMlr0zcnkYnY
habQGZ+hWyCvgEtYPTTxcT4EVY3HcsJyXtRC7SawKU/WQja/IE1317QS/HBRcjB79mPEA9pWqqe8
MryuiWb30QmbNtxTUjgeVJ4R55yr8KcYwm+7t6M72+/YQTgwC99WjzWW61+GoQj61wbfxzvInuqg
F94G2p+wRkvcQh4Y5GMS0AOy6ZqSomuvum8kNjD4BeCpD0mW1hcxwQ4lyWBx2/E/pll0Z1o7ftZy
mA5EDHMC47UkDdeXlJJlyX3oOEQ70zUzPEGZiyEPIc+FVGGHb23bux/OkoYPrlhUGU+mdw8CTTum
xz47ODWKQzknxc3s+jdtBA1D9ISpV1c7/1XbHcm5qNsODshhWAUZN2KXRzax464rAzxLA6Y9I4kU
j0QiMQ+RYSKcNtwq95eWGly2Bf0cXhi4X/QF4tqa8cSn7ciur0iTmyHnUq/KyRBDjVxWT4Son3Cm
ZaeiJ2OARpJ3qLFd8TKVU/+oBh8zP/Zac59H6MdO5IFwcYnrPBZgOELwJal+0G0e/EjlQylZJmTP
kJ5JyFL+veOLhCqYwcKLrZdnVv/7NKUsL1gCEA8DXTGj67HMLmatfkJnXfdTwadnV+A7SCd9TcbS
Kd6oAXFnBjZAjHJb0H3CWtEsNHXPS/YYrGPzr1xH7rh5U3MLFa6MMGIHgEbIC7vLS4lZYqcn+1kZ
/be1++Km9p1b5VeAObKAebCoy6dZX9+3Y0jI2Aeu8hDlbXDwnZF4ZK+dD9bP0QsOZfMG5YX6B6o5
eCiW+dwP/bxPaZY525GcXsfBZRUcqfXEPZJcD7asR74r4qGGQrBrbLf7a2OYPHSrmY81q1M4qjLn
WSkS1jt96jGia8/6G8i6OjklIdwp515BrOC/r30Nj4JjrSw6QsudzZ/X6p/ShoVyJbAdvcV7zsPO
hd2Cg4TZpS2tG8wqNuL0gGDtp4pDykEURg+s3sjQXs2fa+3vsczlF2wx7pb+lOmmrYGnsBYdzWl2
FbYPOU2vs5lJZkQhGqAdNa9UkjGezhZndEm0xd5UhSA7VxB6x8k4CCwh/nhormueVkfBd5T31e4a
AIMFMHckEktgyXJgLKta3yBkpEzUeRbGDo2JCLYcPzWYu2f+CI4nlw14Y6vpzgWmwwFqrrtomZKy
Q1g4DHP+C60+x96skYXqMiKs0LH/ymBBse5oaYGrGn4axxtCgNFUHlZq4ZU7QHpYMly3IXJoUUzL
vUXJVI6AfjPlmoIpuuVFDqC/CJgsgqg9tk354yXriyoNOZbbOZcPYQY1kkgmOI7ILDj9sNYc077h
KHfb54I5isqYjKNUhULf+4lfP5bGC3khUS/CjVQkJ/oOr0wJx3+1zISqSQvh3r/W2ZdJRDZkkMvD
GCjak5o5xLSLxLA1LnWjEVfYifn3o1ychqClO5/0K/SAbN7zo/enfFg7Hn/0VybCqdkqKpjolqzS
v16U/mE+WW8dUzcfFcKQWF7TqkXwpmYdqEYCz4BkeRoTOeWAU0nyr6eT8MmewuR3XKSTshRP8lOQ
hPcJ78BnrUV/Fha2QmXR5AQRMuI8uZ4X1ersjE8PfAL0i5FWhCRQq36YT/Dd2OyndA1vmXoKP7Yz
HTkA2ic57Ya+gmNA2LU9egSKYuDZSKxLurAhKTq7J4GL1FoYF68jwhW9Z2m252NNTxatwxT28GL2
Cocv4Go5/lmDc8D2xE3hUvUfqv/Ykx/Zaphkt53AS+wyn60hle+4zZGZpLEp9rYYmmW3flgr626h
LY/vhP9nMXxbRjffzSCUcMZyaYHuniDlW2ho2jDoge9nXdwMcdeL5DBYvUD4Kbr9tAyAQ7owYdzQ
jmLsxnM15g7JFVUx1pGfYEAn20cVgQ2vKkskOVzcPjz1drnHH8vzMymSROy5N72b8yKiEhNXNI2v
U2pzh1FMyKkVfK2kHraVPVECXFJXwwTHmFpGArVwTIa4zRf4RDbxiiQifIvProuHrE8xLsjHlNRI
GmctfompH4mKlHXR7OwqSfrtvLa3rR5/bTje85NkIsOCkBQPvfaq09ALlkQklQQqenaHwU1wn7Bc
/U/xGof05bnfVMn9RcKKdq1WXK2Y9Ms4Stj6Rel8MwfffijxFqgOpKNtuRbOWpjlvM3Ve9357iP5
humDxJEda0gJuA7cP+PYFN4ur7TD0DcCHEthmZ1YGIyncMVtI6A5P3RX02PhIlAF3Gt2wViqfZXy
BiaYRUBZDNFDV7kYGAfnXJVmuCcl0GKtzDsEG2mRsWmrj3CtYPKE7Re31glPUlq2PPZMJQHcEBFH
1cBpHBZZeQungPnDrrA4+GK5b1f5L5ny61zrmx+8vX/bBfOT6YL7SFrmNskSAr1OxC0psLt53AF/
Eyk4Bjnw3bg2w0QFor4x8rotjyz76DWF84UPnSo6mUKaXyL1QIbSv6gJXsNGRzpj/+ka/03hgd35
zlUAo73UunUzfI+hpjIXkhDrYdIScWGDK7g0UhbRY55G7KoFzXNLKhH46QZ/lvBYUhN9diN2TdgU
mLD9/D5F1e4mJ07dj2TkGoHIkjQZqwETub80Ej6BAnvqxIQ42M4PnrYudV92b0niF1geOgSBafZe
PBzXbECG+a9yB5udsXjVI6W1daDeqCPJbkWWTq8+9w/u8Aah1iOcTsHs49I2T0SrXqqQ/JQgM8nr
m1N0s3bd+wjt8k4VTH5CWmCMcog6pWj0Z+fhSv0hjvOyEhFU93ZbvXXpNSa2BKyzam05Ab536ptB
JKm4m1YWAyFvihBlYqPm8V9VKyAdRY0YhT1I+qygOwBUPCtFOs1x61kwGGy+psnByZNpR0GmwNDv
MWjrkfj0zDwad51VH2Q+/fGhlRzgZ0TnZUyv3SsR5gVRAGzrM4TDhdtRDKULZNrgucfJa7Dv53PU
OFtTKM9hxyocOjaK4R/VwGpXlTOMhhXDdbUGPzlK3L5u8s+2rUmULFx82spaNwVslnhagg7xYGXX
EUK82NVLpn5aZasv+GhXE3eJKrkTPRuzIA2w4UvRcl67lJxvvClon6gwd7jV21m3AlcrXpAzuHHy
9sKOMND0mTfZ3B0tHfnLfupLQe1iaJwTzXSapz9xcBn2SwJIJ8Ug/sbdQ576tgUsQek7w2tj6p0j
5+yAn9YGfEhR6IOT6umn4tEud1ZovetFfquSTS/QuHoPfh9UVDD7v7NXTU1cu/pez8P85jsRrmc5
4I+60kFVCZKZ6+Hwwvr2xSYjua0SKyCQ5I77rmKNz8idEXKw37yM7qIjxhFB8WL4O4e8HLjoBLtZ
cXPed8CYTp6/kgCuwkXdDwvaWxdEA/+Sz83JYy9Og1Zxm5XD49oT72OGcxnIyk48KhCBrFsXmz0p
M9OmrCcAAAQyWD/xmVCRp7b5MAboJ93rInX4aNFXtJ+zWZ0TObk7BpoOnZOuidCnVWMTiCzad0nU
/5ZXKBu2EwbFObAeJnhSfwFjmcsoxHz23KE/mSlADU7C+luKVWwtZY9cQezpwtPVxJXgawYOSx8l
fqTbOZLdKQ/z8FT1lF2GoiC4qscGtcwR7DdMfd9rThU1o6uhUHpXrZi4UQ+JBBXPwtd5PTPAO80f
8GuoBA8m/66p3e6ztIfhpuuj8nEwRXLrenPxbgd0hrrammJd5st+XkrWTaCsbgLWGMyDdKyTPumX
G+HbPyvmNAvq28ZuaFpQRWSdZqLmR5G6085HFIuLwGuPKCP4FFybkzzkR0syz73RdS6/Jhuy6uLn
euuCOdjaVvFa/t/RhTOQ0AK5Pdpxpp3JLaS1yEn2zuz8rtP4IRcC93ZhL39CFJuzZ0hus4BvbmjD
KJ9XGyudXRlzwcEtx5gkCuvmQb2sfj5ymiBNCgv3mCWL71ZQvC6YtTZDNIp/wejzODI9xxQZL08E
uNzYsJ/aEDJzNuzwkVbVTR4tV2KQ1campLG1wFvJub/qbDdMHLlU+fQ0ZJIbGtLW2Ycmcra2zUZ1
GpYWNgLSlY+dRfnjjgcfyEfSBuc+cNx/2iXcPJiJ69CYW+s+Z+z+W8JgelhA/m6brGPqh9pzmYzz
UNniF0gZdfHZyGKK0TZiXigliLUry8YEqWD70FnPbVD621Ia0jGJV1PWp10Zfsmpzd6YMaIPwoV/
cgo08FdrT7/3ShSHhgANKT9ixOg/XfOedePAgq4s4wEO6X6aHfkvl0+iKY+J9PVjVwGK3KuUpWAb
pbwl3KW/6TyrAApgWwQumbEhqVUfQndAIhqyEsiKS/5OndfCtYMgJK26E1XUK+oNtGb3LK0aDSXD
1cSUzRUbneSmtupPwHrllprSl2qw3p2I8iVM1PMFPlX/iud5uGMB7RE9TFGsnDI5R0T5CAx26Q+S
DU3UoJ5JsCf9T7fAEHEpwt1MXBY/m2a1Eaw0usra+xe+Xi1IC++36no/ZlZTx0yJ1T37btqMf01g
yXzXFOFwmYLUQV1383OPYesGCog+qFlqPExF/aJGQqRBRR1oXyzoS/bizsy4xJaSOOJq7R1rYLME
vFWJewNVZa72veJ83fnChHfpUGiEaMc7d4LI46KS5bjigH8WbEgx2g/VnkI0Wp2IGVyccmWJWchm
60aWQyFKBOUULvOuWltruwaBDtCTbEzu/dJ6myCUUJlK28deu4TvY47yXrpeWm5rb33zVo+FEcwo
D3k0SfF5LtiPWirkj6PjfJUZL6alXdg0DN2ysugs2v5jpfcb+7zbYBVQJnNjt51ANgWO9xA6/YzI
7oq7jN7Wx8QGvmRmLDFmYvcGwGvdqWzoD4VOr39C9BqM1fjtOuhrw0AMwMVjtmVBoOJxEtFOrWX1
l17T/lK2BcXhdVJpGQ8ee78+kM79KtqQMHfv79uxCHcV17Ub1WYjmz4WUIOsmQwyx7+jUit67Gx/
2kZypBbDQp/TmPOWHOipWav1Fcpuc1wb7Tw4niXjKCzGB7LZ9b51VxUvg2OOKP5l3EqRfFcz0wa6
JLPC6tkHsq+YNQaO+JyK81jX+OMSyIWHKmwcyhBQ0smM488KQ4dWL5+BbdBfuhja+6JW/g/gAGBt
PtK9Auq48iOz2VtNZx2yIchiybiwJbc/b6Vx1O3aLhgVvJKvE/xCaoNnkDIlvRb7enFywutpsh0D
mb56Bds3XhqW92b3liK4PlqXMGTy17waDkh0zcEMttrnpnYeeAqu2yZUTJWhgAI6o7BkVhGkoOkP
9fbhxiJpdkC+rXaOnWfvJljsG2VP/Yua+IbgsFDYKSV1xpbFTrQStoVbM2sBnkI3DsGaQJVlAVbW
/R8ny7u/elHmGe19okab3s0uVe1dPZsfW8r0jilC8b3CwRz1XUcoaq2PkWz1w9rW8kwSGEAeK8et
HH3QMl5akxYkEDeHHOttz36jmTu6dlN2cVGOxpWPtO5WzUAapwP4i4Vv1fiPYSPDHaZ1tl42CyiH
fTrwsDlI9Funtxkpy/T6BeYgWxa0i5FQzfpRppN4HTIGNTrigrieRwndMYz2lS/U0Uao2hT58s7Y
if7NRRgWh7TRKShR2gbCbV+NKXkzMaaw/IH8QoDeHASQxH8ZtjHiLDo52orkqK/w3M1wPRD9uc84
Ob0aQpYasTvK92zCvMOkMwZMPsr767m1CchYbmpet7uaPhWCxw1oqqn/s9g4cXM/uUskMfZkqYtt
D1gKp0r2L2dU3UjHfCwzZuK+T7xjpqtXpqQxDm3rufIY2DZKi+59khUWH0c7l6nsfwVVPDASiNff
Bi4B2XCx1J3rEfocc+PfB1RZfHRthSotPExxrcNqK8t/1RqyEKZL8q3lDbJ16ck52YuwTmkiuDqz
bd31tgCUFwTqBj4fppFsTd3re40Xlm9C+5urK+qRZ+FMMaPn7iy+H3EmGdg64chD2HAB1p4zv6VF
ndyFw9Rfmryed1yIcPFplT+zyCA53uMGzoEUZ5uVFNRm7fPvSOXNeW766owNgx8ddBJX/hRbdDON
zqUqW2SVcIQc5aXgChkJRPUMccw7TmvtPLL5wc891LjPZoIJOHSun0PqFEwf6+gPyKud98fXdn3H
dw7UQpb9ws7AqJZ74HwSDytE3tBnmeejtx08pFJEDuB6I0Eav7XcDaXyTOawo5NQeTtDAPswd5TM
pV3PXjVoENPdumMzdO0TnAYPDqPrnlcbR42X4TXGr4n1a2yIWGBH2hjgWQd3HZ8q5BPUEPVsJvFQ
TWm7s5tUH4B62l/B1UAO3iu6Pj3MjcLvMeT69q2crW+n0v0+H4TpgLq2/a4onPkG7IimKqP4ImCd
xErZOHfdkNRu2tn7KOqWc7YKZIUZVhFsuXnfTa7NbQsUbjBlX1Bt1D7FTgHcrDSXpm64WIwRBiaL
0X+biZY53sY5EUlXHfJ1CHbpUvXjHhsay+g1MrEnLS6NLn6tsDesLs14jkjELpdwqQF5JSLKrkd/
+ZCh8X+D0X9FoCLuNTA5ndumcWnSrEaw5axLMfNDBByOLhCzX2cYs8dchuFDkuEc7mlcu6c28Yqk
IkPP+6gsUMWLpWmwqePRJW1Eiia7GslHvB1/2RL7d0ltsnsnJAFYox8DMQHB5bbVr52xUUWsJsLH
HpuVeEqoUq3iraP98ZhBLDkQhCXVL1Mb3ggN0LoFfSrTlTsUk/nBckn/DA5SLV5ZuRVe+qW5ox/F
3OrHDDzStujJQVhTl8eaUzkuTSTPc01tXGDq95Qu5n0aEeuls12TDMrC3egs3kvfrMTgNMOVY43V
3l301XrJx6pE81mkISbg0OL7PPNIec7wl9ssS9TVJUNTrMRJIZQ8u/MY8Wzb1xACvnueDzhFepjJ
bDD2+AKxuEqAm6rRG0F5+EN08tHQcYmqAJZTyh7kxSMTP++GNV8+yHEMcTQQa4ajOG8SeaWUOwuz
Xh/iofBahhxdlcyOoy5uIs8ssain57pDcJoqJtZAW2x+4UQd3WAOL1qQAdiIpmP31jUDX5oidQ0L
7d6Wy1nlLojY2RQvSav+cgBDL6/ldQ3UFE/TkphnX00NpxLNKXEY4AiXmfuxAFy7CLOUDPZ4eyKm
dRiTWf5adwX8/RXvRhKYbJ/ZiPdCJjaejtVrDngPmOzD6DcN1NfI7ZJfipMf1s5pzq3paDXVAXNe
2wOSzaDe8erLMQOgMdqvKSAKrGpYem1A2Uila7r1jHTCTcFOYZt2a46GbHkjAmqnnNj2+JWNa+A+
E+R0njxVYPTw+O8U+R+0gohbtJq3FQXS9MmS9kEZSo4rEQI8vjjmTItiZyXsN4qZFa6dcGBXuXVU
U5/9qSzJlgB17Ohapr+JKJjZ4q/AN10DcbyplDPyWrVGw0fDSAuwsLzQ64sjZR78Pb8kilH96JeO
bozfXRqdK6/njs0zAzG8Xbly5xaibVT1vPYTWOBpQjAV5XpeztXcgc7Pm/TgcPHaL8uMXGnSKwPE
0AaXyKKDxZ0OO+ENzaEIC/9Ze7J6XvIUmELQFldGhbfxB4KVqWazMzGhBC43+6x3P2eqM+8X8LFg
sx0SxongveWJvRanxP3VqNRbe54ktD2ZOs+pyYY3JyxxYBLgQSsfRiSjgf+rwcLyYI9Tf9MLq3gR
ITOyO3oShWSadn2Nnczyiuo3sYrysRlTUJ28v7/CnIBqOXM1hA5uYpRxYllicMHnLrCsQ2x99Sy9
A9o/g3EPNRKoj2HXV5hHUNHOjSX98SvpfP+KFDP9w+zAArHCcoidqv2LtOD9zpPDcc62bSfdgjtz
CKhhtUrsGmQFSL4IuUk6LsfOlKkvWZXebtJm/KgnLhUASJixdfjjQHakRzfx9owQOFpCv0eWH8z0
mHVBfm4mVFIHa5rx5muExdMZp45TfoYs8Lmw400Yl8566LJQ3Veh7B5dBCwU1KsC7AgSPXLFdWkW
iRm+zClbgJRP7EMH9T70uPyxapsoqtDBNrPd9S7yGSVIB6LvpOBNGsFpNXWwGQBcTS7qXmF+cZPX
x9Aagz3h4eUAeLA/zh3dATZurK/K1XrFaC2GY8OJsRXrwHkqTHlZNJ6PxXbo5i7g0CcdNXxVhXbp
4ea45bYMpV6TuIFIxenXOL+MPgxpfnV9Dff9zWAxUKy0Te7ARFKo60CheCrqlLtd0GYPDrFyGPxg
2k6TV4SHKdCKuLrsDkm3juA2guWrpwViTyae8wIOIMc/0VW2A+NblS2gs4SSqP/XLAnjwdFhrfRi
RqzitrbXW9ON9AVTkHwA8goC2Ob1qx3XuqPGad5z9XKPuh+z7zZZh6PvTCpeG/M9+/Rwjo3K/9Vw
9vA3mmHvFLrda/qo9z4KF/yq1Ns7K+ZcJRhwFeD/vaB7AxcqHrSscQZxqBbkxSJ3DwYC92bxSGPP
qQ9ioUjG3eoNAX5SyjGacZYffauR5q6H7UKG7zR7VnITGjTvTW76P6Ulwj9i6dkcNrJtTrB++610
fT4PSAFp+qmmKzy5k/WOtUNyDAoyNgl1KLvabgpoEIF1LLO02OXpZHG4pvXOW7Ahd274bxQWAKgr
+gt1B1xPVkItcQre7GuHRghdg79FWmCzOVhPqd2I87UO/MntVLaDuF5uCJrgS5h855SU7Ou0dMNH
NjnUzoTyk8nCvcD9t84SlCBDCkyp2AOkvCUY/Ms27mqXoioszu0A1tLQ0NJRlhPMxzIqTpWPW7uC
mSajM0ZLgm1VUX0EtQV6sUla2v9I2mRAXs5W2bbv/gRmRhIw2018ne49RqCbgsx/3EscKFVRpLcB
G6iL5qvPS2rU+Bxw/9cljUlzAyow87/ZB3kPhMx/MPehx9F3fpi1HLdd6slDxPXvhrYJ5xy6y7Dn
/dseqpXDr+jriHyn0piURb7PyyH6ZPtmNtwj7Q2tYBhHJQUVFHcNcd4jmfAFjKGVoZcovJMtfJAN
K5fiG7EVBhKm/1tGxDLmNk7KzGI1aJoGj6U1I+SHtbhOcsELIACSEHCCQM1BPCTEkl1D6Et2yKSm
3LWgW62Q1g8v+VyAE+Ng0sUq9kUSpBdcrfj+VrRRTmOMtE4j9q6t3hG80l2HkBgvs2sxcFr5GeUu
2y1WwMCkWvvfmkWvPRGXV1lZPFIJgOnHYDL2LVnifh9VOTMV0TaC8x413UCKN2uAf482wnDbr5ho
MmX8Y+piJUkBJ/SQPAL2rXceuIR3J4UTza1kPrs23461WdttVqxQvDLSgbWdPsEdOa7UaJLQ6tjP
URrMDLZUiF/kFV2rrg6lIknNaEAmYLDs3VBB/80CW8eNXdsnBF4gFFXenu2AcyiOrr06nl6Ce8vG
ATSiCAH+IrBTNsFBm8G5A2wZblKV/aq2gvvD3u4Cb3uNcwedIJJ5c4xYYRzx1wI0cJhr9sqFEGDy
+m2o2Y9z8mYnD35igLN/YXpuIVpuTDgGW00nzc6ru/xd1AvNH6iGGDXR8G9Cy/fe8TX5++E6Xszz
3B5GF/UZSUycV/LjxwIQ114ZzLN5PsPZ0DiGjVDNW5kH9ZPlE7Tl7rxg1EL9Lqv2JVqMu+e4gAHH
5uU4lnbwWGVWs8e+Ebzh5ATgUYVsonAksOpsHPKqLGhMNUGRB7u8p1MPtdSwJ92G162QXCNvBeJa
4lmunQ5rxxAhOocjLwkcpNeCU9t6FaUCUlFl/aulDGgsdoR3AKL5XY+tegTfDoxDgI8c1nbYJr5u
AYDb6O9lX12Sql1fGiaxCwX1DxpIxbaop19OF+7KUToxGIKFT2gyASTCuOtj79lIJkYaMpCZYa8h
TtCUMVbzqYUQeEkU8k3fIU7yy8RpbDwH+/BoH0Bqf2Qh74dNPWWAjjF+JdXc2tvAL/8B/GwueRtO
zENlfxgGXLvgOJxHk+ov0iR/BrAWJ71my9uIWL5lHzvvlxRwXV6PEaNBJm/ZqDWHIZm5oxCPhqRA
P05K69F/Tixi0QDZIsSLGJZMtClLloqqlU3sDbKDMcy7qDcq/ClBP166MGd3ODPY2vaa3XK567im
YHZ7asNSHcI5EttkQSfSDoyPdvaKZ+x9Otacb0zNuHzmJjRgOdEzhzrHAt4kwcW4LQHZ8rJ2j4MN
5gRiv/3pt5P/nbtXdlZAFkjCWYkLUKe3TqKDWE7lsq/XRO5DO+rfCz2gKQRckWluhwfvZ+aCw9z5
4RQgZDrYhh1hbT6BpotbwI28UN10IJrD+rmqI3XBL6qYrhomkK61fjiKmbpAj5DKsKNDBgD9zIKv
3LnGg5bUp/CiEhSVokzyvdPlMz2tV9BlOeOAxuwGzdpD0prb6S3HzvVuM7jhuyVcGsyoVpsooXyo
aKfslV1wwmhelU+aFpHHCAQ9zvpl/MDW7e7BrXExkQKbDX8p3nTgiaOPI+LUTYiWcYlig/W9qvC/
5lXfXbqy7tBNOnXiyFpfXa+1/kfamfW2rWT7/qtc9PMlwKHIIh/OiyxZ8mxLsRPnhcjIeZ756e+P
OcDZFqUrIvs0NhqNnUaWqli1qmqt/3Cr07ffxkVDnuHGojVcnwDC8EQMJUQ7V/2GNs1nMAEvDdrt
SPhTZIqd17x7zSTFPY1KzlPRS/vOA2B+1dSA5+i6+iyVLPsRan28ibwowztdToxxnED3zpipN3rS
4J1AwXZr6FHwSZ8oYKrU/HuKZtGvxKAJrQIae1QzwKWl1vQbp+7jOx4c2fPYJ+Jawd3sGkEW/Ais
6C1QjCK7qnZhhpELOnEOtVqbEjsuKGvTQzl5l9gbA4CjuPGTB/iqCJE0Lq2RvNbhdIQUI2wUfiZJ
lPotaCdZDRtp07JLQJOA7aQVAHSvN4IRVf0y25BJgk2dAp+Ep2FesxYwj8WG9zotjRJsfeaOP9ws
FiyBCdCRBsWtV3kh0FYFZXaVf4cysngxx9GgKdtna0fUztY2+FxWiQKB6iLlha7PGzVm9RsuRubO
CrO924/ltSI04w9eDnL2iCiq1juYGkX9u93Z+QO8Jv8HR1z/ABQEoA5ioAm1SihUDc4Aa1xskmcK
w8PnNiMX0H3Ndl0sX4uiL1el5C9pNfeHMWp6gcMNbzz0pgEPiOHzwFt8ZRp98KLQl9mOho5sQVyz
Wthod2HDNCAHj8MKxJOG7SEQMZwsVShF5Xce+PlVYHHPcmp/06BInMKV5dLuT/8ChR3H765q+dxG
fvGaCeR30OL1vTunj8Qt4L18bQ0DbU/VGB6KMLE5wGv7UUupleHXF2+9xmHBtNIBBUTfnV4gPhuD
U94XVJ6faWoEyMGm3+GpeBu0or1nyy+0Xd+iFxfSPQRKpCe3tufBt030bNsaqMm5Tek99YX1A0X6
9FbLWsi8RmcjrO+Oq4Gn2yN2UqRl8OPkC17sWp+5e8sCEunJnMpKiphjRBuTWkhJ94h3z3Mv4RME
GvUHo0N0qA5z+7FsK45PR0z3NHgeYa9GVA75aoMKYSmKsE5gsSsbbBSDXWCDpuL5pk8Sz+muYTsi
b0uy6moHE+MA5glaGdXeHGycpjgsHxQPryWwiwrUG1QyebgGnKR2/t2bbtBpUbS/bL1tfiRW413H
2HshJof6iq+47ZYCZnpQ28HD/UXUNLjQmg1DoDnSUAdK1kgNuoBL7moJxxqHYXwkdMQExMAg9bK+
qyTcANMRw1slC50CoytugeHABbe0dxv9iDCk5ITAYW0i11b7aHT7ztYEKvGIZFcACQsMB1523RrT
rgbURU45LQY7rMCe1lwIZXacY6SQuj06T6j21E6sYoOoidscBP61ZbTOTZGM+VbRAM80o1Lu2Hjc
qiuK7XUog7WnJ/ZdDAB2zfWObFQ3X3JQhLsKwMy+sEfMPhu8EVFNCK+pR3c3aHyyXWXFvX1Q7VdX
U/cyNrt1mA3ifpTmF701UZCPOVXrlCYFAEt730Cgu4/qBOx2zfooTNDYsdL4O7orISINOGMMjoD+
WuTouyUFm4SqKXcuxUCylr7TA+5W/rqLDNg2aGzztoGBXQ3VQL6vsjvNgRlgNPBDEdJskHtI0x0a
WipI7yakLWoW37i4cssBfIr+SxQ3pECh1jdoarFw0QNSgCrxhk2+C1HSU22T9jp3yvyRdWXcYMg2
Ihw1SoiDfoUXX5b+5AoEI1bW+buMWpjCrdLIlcYLFYSiDrWkBPpBXY9XujQ0ciUQoz4q4R9FEGUU
8OZ7g81FCtTE2hphqbSihFYVuNXnsiyrF7XCw9Er7GjrDb22RlzNXAPI/Ubnn7YgOpv3GefOxqo9
hNbzCrUFGNlX4HnkLg4RDjAah2Q/6F+bXhb3Fa17SEW0gCoNpHIMgnvVYk607rTuG/5o6hZ2vX1t
J6L5hTGRdas5Id0jR/0hWyO5LpFa3Tud882XNmC2kgoCDbSf4Hm1Dd0bHqpBXFFLQtPNzjuwIKLB
Mqu1qP2p2dYUKEdp8L4RpjHdaznAABQ4da2Fp8CTd3Dfyno9Y8fnRrJrFMN71s062QvejYDE657C
PSXqWxbVj6KmT5EnGQ8I2+cgclt10+kqCNJKU1dSKum6h7S7EkOKHiHXt6t+hIQJEjDbNB4nX+3S
ccKNz4cOF/TbXvF1SD8UZKjmDDXWWIgeOqasb0NsLtZ8Cp7ivjps7Dj9rWOXuEbTKf5eDxS6Tdko
3woMvSg2GDWMQ7EvuFg+0mBDc0p1+6/c9t5Bl1kUXaHA4Gzar8uGwlHXglUIw+wng2NLZz20jslj
JAvpRtm5X932sRCrqizKF5+0s/NzRDHB+dGhoK+qp1DWgeDgokIjQ4f+Fpnho4lT/FpLIMyKgBeU
7HFKWenu4N7oGJpwwZIDKGLONHVEaqbB6QOQFEimSpbjreO06Bv7dvS5dqlc2zpNhyriaDDVDhdW
BBOv4iAE2UwZGAXdsgKX073jLUlpOYolYiIq0v2wRvo+29GmUa6iCLpjqxnDBui0DX0E4oTa4S80
pjAlHRye1nVbG1s9qmCjlwOGCPQa7+CaPIVRZL8CAwqvirSQW7AtSDmh4nFFud+HJtBw9IOrhyCj
gi+WSnVv1lZB0wGADW0CwfuiGXJvY7fyt+c0rUeHtO+n576CbBXsKBgz5jrrBkHx1wWZjAwuGnOh
NTS3Frh0jwug2dQlflYeWe7KsrlP0h7VPgM3+lzcYxNJXcrAtKdCDhzYgmO2tFpNNBeVqeIXOFX0
3jU1kqCWgr45goVg1Tzztso9KioANn5aXd/89ixUCgXavkqc/7IpzG7B3uRb/N6G6dclvystEevW
oJnv6+xuRCFQDpx0SlUS8FVgI9qd+Gj8qJ8KhDJXWUmH0o5Fty4sNdqWwHBvBJcq3BC5ta0qjls4
bjLalVg7IWGKoFlgw1FpHB1B4Mgq72lijW8WXggH/r+YFdS+skmaQNmIxh+g7QFAAoGo/lQakJcU
5IqfkWUEvBIiPAT6gqkxJq0D0cLatwybc17QDYQ7H32u8KUNOda9CS1cQV654WXawi0Iq5uood6D
lLy90enfIRZiSJRBQvNW16IAL9D+2ijgIOe0StGrb1tFf6OfDSdS6FQoLWndCpebJccFhCauh5s8
GcoH1MPNTTkmBcoQ2APIMoDPRs5LegNJIJO/xC2rAovPSfiDajUYtCC4EmWDZo1lguP0TGVra22w
BUpDRwGOO50fo32vhGg+6ehzoaZKmemlMECYZZgNXY25i+SywVosgwG4QFC+2XTFr6X75EBi4I43
WZKoIxDXQgFOgw4yvTsMXzYetDBQn1PbNG3EV4+7wpcipTs2trF63/mp+ewnVGYVsPZ7Nc9hp/WO
A7UeSCtgyJLivEmDlyY4nCsA39LUtDurgyqJSPn72ExwSR0dWjWARs5DstnUdfAuOBZXcUuxghq7
2LL4qcyJTqBAA2AtQAd8i5AdaAkVLbZJj1VRuIOEqkPfVYNvxF3OeTCxIAEb05dvvIK1bQsnHBa0
7bq3haaxb0Lc5lwt7Hc6BxhIWKV/lJS51V1fgEHGYiyS+UvWQ991wVSRjyiW6TrVHTuOUX3IbT5b
gnFP4JgI4Jtp8hk8+ZusLVJOm2BjHGAhbDmABRDpBfnE67dCPdaK1mMyICWGAfHKKWDEDj7ZXOnR
J6v5oVdhoZj7EYAUoLyg/Iw1jL6187g7RL5pcaqw7CqdhiqdtJGeMhIydqCLO10Hzc7ZrYFaMRpa
q5S0xCSGEFRpth1rw/6RhTXWmmj2rjwX5NRld/RT03LT0A1HNw3aNKauzkzfG3YUT+Ihe4Gf/Mkb
86tMG75eDnFqW04I0+EybeiWKdSZLzqFMNmERZu9aOP9YL9BXrMiyMNwEi/HOTUsZxCadHShkatx
m/7P/8l/fNsH3Nj/6z/a/w38cjSHxElf8vCJwoLIvbVJFm2C9wLu3+VY02/OEF3M0puf//UfW1fN
41iTyf2HWCWMo2DyLXwZ+vfU++0g5+3Qntaoj8cJwLA7IFyXI2rGaUihSmkZ7AIHxO/0JT+E9DCU
FNOV5CXrUA4AyN6MLzBCweb9AvJ61ShUUanddz8d59BHFA2rhTGf+Y5satuQgkcxLZLZd4x7CiE0
mtOX73H2tYVBljqcbuvLwzzzESHd6BRXNOCU+Coej5KOuJGgTZO+SCSxQf9FubPxeB3H2cF17i7H
Mk9n9CjWbO2HrqOPBs4VLzb1pA72m0BeQhu+XI6inw3jGI5lMncOW+B4SKAtZafWhOEIxwniBRmx
a+u3iWPC1adCfDINd9M2r755g60V7SDKmQLyypOTPZCwApcH1VOMJFd/g9fd5Z92svmlrkqVedYN
zZz+Of5lfVzUiuI7+t5sqy+l/goM9/flCNrJoplCgArRLc4Di1P6OESrgeLHrsjY83oBTYCUhO4i
EtKCL226H4oOPserXvQ+/qpRkO/N4kD14tkL4y2+TJRY8G1bcanaXv5ZJ9tXcrnQhKVJqWpATqZf
/WEvFZkf8puL6hDRTb/uU6oONkwyfB5G9dmJmkNVmagtwSrnzptwef778GwilYSrWcKerwjqUD6A
P73k1U9lsxxRs7OwxnzMdVk/hTnmguoYhLQcVPOmYj/cXw4/zflR8mL0gv9IDkyV7D/77CZU7YF+
fXnotbdyPBTIuOFDAwHPsZuN4t1cjnay/KdoiOlDLNU5A/7ktQ9zbdMxodxqlxgbwv6jZFOYv4w8
WZjSk7wxRbFNqeLcZ3ELnSenOgWrmpnlAeSt2wYYsf/qOkw0mw031MsDOt01lmOalDxtzjPHkLNz
hvpjUdhdXx4AMu5Ly7vtTOPhcohzc2ZizWqoOpAEbT5nZRr0ox2WOJlAgtsj96I/R1qNaEyIUPjl
UOcWg9R1hsM+1VQxS4IeLyk1NLL6QE8aD2LjC7iYXWdBqK7pW8ZSe0J6fHM5pnZuCiUpgZwghHNy
JQD82tCXJmhC2ZFbu3XtUyWIfyMKc+0Rv23az13YPHcApVoHDYxgh9vjdVHL/eVfcm6iP/wQbXbc
1EVX+tyT60ONToXVvgwZlMni8+Ug57LNxyCzKUYGpwIMXtaHBktM5Skabk1JEQ3SiXrAzq9SvlyO
d3Z2jWm/OeRdTUyD/rDjsDgyo3xgUCq197J+CV336n8XYZY/MXdtNQE6+0CXzeMWDaG0dxe22Z+5
n6cpVj+FetuW+BfO9pkjHbUT5lAdKuWZqnhGKT/Qnp3iXTPSnXB3yBeAYc8WEsnZj/Uh6rRfPkye
K6skxfi5OsQ9WIf2JhVvLqp2I+JQvNKbeFVQIL48m9q0AE5GahpSJUualjE/h11QD8g8+fUBm421
qt0keK+5z7m7RX4j8W/agA6W8gvsxMJYzy6UD3GnP/8wVi9AFir3AuL64onSyWcXe7mFsZ1cW0nM
nLJIj0tV2GhCHMeAUAbGie2OUHJLzQHxGOfFqp715l5z5JVW/c7kd817UtpXP39M/OvL4c9lN1vV
6OkKUjUp7jg6xdQojoAyH5qBW7OL1si6EB7yH1Krr5KpP+jHg39QRl6ulyOfm9uPkWfrSPjoZsQ2
WyRDs3nE8yHJFg7W06uV5TAwOGqGo6LZNzvytAHIZoJ81gEvAsd6syvObwRjf14ex+l+kCp6Rnw9
2i6c47NkgqcKt4XcZD8UX3hikazxnKBTHN8n1W4oHm1t6XSYvsnxbuBSpkKGEZpQbV6Ox98sDGkh
g+dhVaKTEiJW3kjeGaa+0hGPL8uly9iZ3XcUz5qdAT2Ibg84b33wvb3LhwqUWzX3kGJY1zaWVCVS
DHdFf9trC4f86fc7jqsfj7M1m5IWB2ma/NaH715475d7Fujl73e6DokyvYp1ZJsMw5odPlkmMhWC
bH1AMvLKzx7HamGBnB0GbQhbs1VeE/MLBD0SY6DPWR4kTMd0fCu5zXI72jTAHS8P5ezCAPZmO1xY
9JNzrbHVQgFdVB20joqP5V1rFryYUkcRtm7orcXj3x9BTJ7DsChw6Wyy2VKMath2oSXQBI4x6hAd
kskt4lNbQ95GEo+FSWsKULayEPfslPLG52pkqSZb4HhlSMrRyDjwPugidFpAQYv2MU3ebfPm8oSe
3n7Y1TzLHAMHVG4Ls+zoIVMxwDjjGRRxMxHuBtOVm6gXC2HOLUFd6pR+bOwpHH22BBXbbOiIGfXB
guaAok63jYPR+ReL42OQ2W7KgTnWCmZSh4JHTAN2mqZkVbxntN7KhdvPaSmGA+1jrNmZVsqCfnYo
iZU+++4nkNP0rK4n72tFPajynusq8v9DrMJ+d9dBspA4zs+nQ5lreoFY5uyzQZegGlhq9cGkaDpW
zQPIqvfLK+PcCgQDrqu2KQS5f/rzDzcDH78kUYmkOUjDv4pR91WKR9kg5L+9HOfcCqRSZ+uCE8Y+
eRzGhbRpOWXNAaEmDJM9gMZoDDbd9eUwp9cA4PKOQ+IgCULun32wtusNz4OjeMhEfmWBCx21mw4b
8uBRx0E0v70c7c/NdHaCaYzKcnSAekJVZ2sRiqGMlXYkHIpzhvcaglVLzb0SvQj5qHvXZuZPDPNV
HsorpNDXIJ+uBMVpSMLIzVOrvvx7znxMzRBielByCnClPv6Y4LQMGQbRcAjMO8tX0EelO+3ciqWn
5JmPSdGO1zfFO4NvOVuXas+jta318WBaqNz/GOCNhOFCzW76O+ZTa0pmF6KRyfN4NpaBdm/aB7l6
ENXklnnwcEoMw52Ut0HbL6yaMy8QqVkgx4XFWxW45Sz9l6CDM4+j4eAJmFHMXhppKvhDAwkBCOi4
mit69R20zu0YhguL6NxkcmM1OVn5aJSzjz8a8G2jBlQwIMUabiDRuqGCSeLfHzTcyP8JMpvNeNCR
XknL4eCwv7UcuKD+UpsI5hoLn+1MyiKQ7cAXdkxbzNsMBqbZRRe1Ay72cLv1Chft9V8vcq430qRa
wlX45KhGq7KXYHm6g6oj/JypDwb6SXFvbqjVLOTfc/lfZ0MJg1o8ZaD5+ZwgMg5yvegOvVvhWu4A
Dcsy2rwitSFO60lwhXohtlQK9L5C5M5LU/XFJ91Cla3nIgvuWu3bv9/kR79p9ikHEyNZTFE6zqTg
qk5+tsq+0B9t9dvlaT63J47izDY5tvJJoWpldzBohPXRixrC3gpWff5c2C+tsunqV4GYw0LUKWPO
tr3OMcE11uYhZ6rTbvlwHpkat9cSF9ZDhPYdEsaxXkJOXdMny/ut9OLVGNKDTj8hCVMa+UL0MzlH
NwAp6FDNVX7EbCsqTtw5ii2bg+Z8CxFAolAMBiHN7lxzYdNPH+lkmLR2eM6R30hzx8OsADJTpU/b
w6j/jkEmTUWiHHRNmC+UgM9kF51yKeQCitCn5640EBDP+r47NKh8cnhsRw2DGGPpiXp2p8Du4Nyh
NCspdx8PiD7sCFpraA5xedDMjdfeGOGrk29b/Z7u9abWtx4WN6ibdDS0Qvl2edmcOfanTcpyobFJ
ZWWWv3PPSDNE0YqDDqXbaUFhIvxa9IfeB/YD93CMNpcDnlkpnLF8OmiosMTmJSuLZjV/4OQHLQEh
4e6E/6CUoKyRnQDasLAsp18/WyxHwabRf9gThW244ITtHD8pAAPpbdtcK9WLF/+M/FcZQazpjavL
wzs3nx+HN5vPmG3YAIvMD24af8E3e9X4+nVdDbfYRANBQIlx7A6XQ57ZEYKkTpMEnQEV2brjQRqg
M3BE1/JDC8L1bZDoYG6d9PVykHMlgKMo833XObDzDKIMw66DvSGCzxWWJI3zu6Q0DR1e6bcu3g5o
U12OfGZGabyxXvCc03TWzPHwxrodlXqMi0MMTGlVKuI2wxE5hIeB8uG6BF0WKUt93DNn8VHM6c8/
rJvINh0HJn5xKBIomsp6EnS4PKqlCLNsnWjg0/WOUeUDYoEJFrfpQoRzxxCoAmtqwrDZ9HmfGG2R
AmE4lmJZ3dQVLBTlNQYO5ljPwn1KWsRBnk19af2fHRcXeg4Dy6YNP/taka4UcWMLFmNbfymM7N7N
w92/mLoPIWbHa5MhKpB6rMRcFD3tKw9jzzqsFhKjdib/A2D4ZySznZyZlN2NBEFSB+WUAE2ibkS9
A2vmtW4EOFDbbr4Zcd501ejGVpoVKr+f40DdwVSDXQcfFUXb98sj16atPMtnH36TNr8jjkUSqHHE
7Lrg7KFco5Xg5l6zjqqgW/l5PMKpM/cR07NBtQ0p7wB+S+PA+/Ro3m4Xfs30LU9/jRSkHYHOojnL
rk6ea6OdWEi2GuVeAloJBPgtYPtFpW2EDo5cONdtb952/AodoTVO0G1ZqC+Xf8eZ/Mek/PMzZh9q
VKORNw/rPGvuZQsTFYGkvgZBBFzhcqTzW+qfUPNUG7lRl7op50mRwa/SXq3ssUgeA/VB5NAstp33
ffCHhQPz/Dr8n+FZs1zk6Xadx+10hjn3RvWY2Bwlz5fHtTCD82Y7Zg4WYq6EAP69wcb6xbS8yXT3
uuzk9eVQ/58l/M9wpt/yIbWO+N70fWHmB99/rLFfFK9Svk0qBCrOiU7+o9VfneFrbG6Fs/T5zs4k
sjS0i22aZfPclOtJ2AN7zw9GuXPbFnLu1gNLdnmAZ+fyQ5DZ+KouQo1s2qJa9YKatPTfdW8rUVG6
HObMNco0TElZiGoCdYspU3yYRiDjNc177m025kjd7yjdmggf6PIrKPWFUOdH9E+oWUpvIcEEnekV
By/cDeJz3X5paLNVcuFivzSi6et9GJGO1HWUWlwMuxpmH5L4WDbANK5sjJb+TcawIKMLjf+cFHWT
LlewSpu2MZobnnFvpw9Z8WA1C7iBs+mCqpzJpYz3PP2F4yGhFe/EodvlPCHuo+R7k21jHFCCdl/L
F7MC6h+jRbkQ9NzX+hhzNo1JbYVlFVecjo57SGrIAUV5HWuQoqN0+Bd5Q1A0pI5HH4pL/fH4tELt
MVY2GJ9l3Zt5vkefdIuU9Aasy9Lj/dzF4kMsZzaXjRcg0Rpy6uOvsFKLbxXI2ctb6vzM/c9onNnM
NQnSxpY3jUbdKc2bFT2X+ffAf7oc5ey94uNAZqcmUipR67gMpIki3NugBEVvPuWBNL9TkmfRJ9dU
o1a2/C56PA8efOeXgcqG+W+SIQ8/Q/K4RS5w3vRSQaJBZirJ+UlLhWKysS6/u7m+kDzOfrYPYWaf
LQs0fbAMlmNVPpfBZ9dcqnssBZhlp2BAJNyPGUcHWl3Wv6zsy+UPdnZZALBQQTtrNDWmP/+Yl6A/
Ydg5co1G/qvXNp35npGbYrl0dV4KNLvXOm0aIEHIVMFeRID0k0g/teDqhu7t8oDOzhjbVQDQ5R9n
tmuHro7kGLLORwR84Sjx/FhCTZxf5PzdtiMooLDAjicNpeYhiaOC1yLM+QJwhtXdBdZj56N/Ejgr
JFww79zL+vto3kYuZCII2c49FYqF5Xdy5Nsc9/TVdGnSdpXzIx/PCr1rhyp7jXIl2PmZZ935nZQ3
+WA5C+lDm8Z0dB3+E8t0OI8lsIb5juojUAJxNmavSaVfhSFVzx5PqWqN/mhT3TfowWQA2eGTXWV1
tAevGsD70wLsVKIcKQ79qgoiStnqwhScnKv8LIsdzpvVmFpIsw1Sxs04KHlbvHoVLDWrxpj8U0ZV
SYMLYy/UzE6W8CzWtPQ+7JW4Le1CJmgv2/ZnHxFaKJtXfoh/DhyIy4v43If9OKpZsh5UKyqKoite
Lc9FjBdSY5dsusWq6tnJs6n+c2KBDpgDSOy+T8wmK4pXNf2lYgKTaE+B562GUcF9bQnYfbIxmT30
lVimFv/rpBJYSBepHGPIX4Hcvpl1cAc9eWGRLoWYpWNAjpZQZJe/unX2PYLQ2uDnePnLnN7wbYC7
sCWAIRg0SOcVPqTw4yCSEcMYn0wo9pBFke4iY5bVesxucMa6xmJ5bcT+toGdFZULvYcz32yqINpg
Y6hnghA9XoTYfmgmQkGTIqe7bUMdBYtuhC+q8DSsECzNqmjh6npmVh1LhVEhbCAQxrz0DmXTFCGa
W69N/RV3lE3rLMEQppw8yy1EcDRJpdg6RZCgQQqNLlOz1wC6hkAh0wp+pGZ1V8dY8qKeq9mbfgmV
f2YzH8WcrZWor40Y8AW5E85kLfaw3gKIS2a/vbxgzsbBpJf6niU5MqY//5A0EnQp6Ik22atBJaVD
cmDjhbm/6XLZIhS1+Jw5kzkc+lGWMAAHCKrux+H8qonjYoij1xGxbsuJNx1VlAKd38ujOrcmwB6Y
Gog6vtz8gaZDd28AYoeveVwi9W6K/BaToqW32elgTA5yeEm8Zi3Ko7PmAaRnXaEx47/WnY8cY4qm
m9iUWruQNk6PNosDjdaSAMsN2mc2Z6XRZ5aEXf0ao3aLQ+AQfZUYq5mYOF2n8ffLM3e6fy0OT6D/
dLAp+s6rEa1EY6fDfpQ6AMoo3VsW3yO6gM7wV9m9Xw51+pEIxeQBvYTgdVIR8Azk7Sqqla9h4mKN
pFioGyAr/9dBwEdNB7AKggjIw/GCqyjEIfI7+q+u2+mPZZ8mG9MO8oV3xelKsHmBcVLBWNAsc17t
DaJOhUNoJ6/pgG02mmTGgPazvhTmtA/APBFJkO2m6/D8zZc6Qnctu9MPSMNuhs68S9riCkmYZ+T9
Nxb4L0Vxr8WAAzy1ZlUR68uTeXqz/BPf5DZDW84Uc2RPWoxeaBeJfuiRf8hNbY0OezwM0HDxRUeH
wX9oh3uEoWEpbV0AJH2ws+o9NquXf8dJ0vrzMwCEoQ5B136eReLCJxuHrX6QGZ4zQN4qP17LpoWV
u7sc6fyMT3Q9G6sAeVKtMAulsm18fA4mCvd4Jq6ySek22OASm8G01ta5hQeLxCHjr9+I0yA/RJ7d
4t0RAYh4FPqhUm/L8aHz7uxgoRRzsmwn1CVHNeOikKVbUzL4kPyhERt+YKTioJTdDS5I94GBlEwx
Xl+exJPzcwoDo8dWIZgBl5/twaj01VpTS3Ews/dG3JjG75pKses8VbhrYumOtfnf5n/obDx9pOqQ
/nFSnEW0scKJMyPwPildujfr/jYCcfG/izHf8yltP6/qiDFQ6u+QYJbZwrydJH7eb7pk6WEfQivE
nJ3Nhh6kPvnGPuBz3+noLyfqldE81pOmHZJhXrlwFzjJ/cSbUEs8oKRhqfMGhzv2lTdiW3rQR1y7
B6TisJPFmdx9hHf910uPeyrPeu710KkZ4fHSw0MqRsupdg+xqf5E6WyHztxuiONfl5fe6QqfzmdO
TXBSYIvnz8I2A/Hj4TBwiL30MRLxvW40CI04C3fQ04R0HGZ26zVNH61f3RGHdMQqKUA2ESFID3OD
eqmDf3ZANEH4TjZXjvn5XNOHDbMQXV0vHL+rkfNQjTjRhksExDNhWAcG0H3gQ9opMiGLc12tA+vg
uf2NIl2YEcVKbxcW+GmNlheCDtFRTKArumMzaHumyXgcQd8eIDZuVCT20zu1eESpJNCiK2msVc4Q
O/v7j8WYNF5HE4KFYR4vvcFQFX8E93GQEdDUpnxA8mRTtQmS+/bC7eN0GtlKFLMBdVLuAf91HMqO
NA9p/jr/lDn5NxzYsDeaKg3i6+VVfpooIBVqXHGm2yGO1bN01ziJ7Y1qGH7qs082/gw1sofIEa5K
W26GPl11yl+Py+EaYrF3Qffq1FuOx1Xm6AebVqZ+6lRNuc1UlC5YizaHcV3WS0yV+ebSAKhKm/ck
iDYe6HMMgqUN3RjmxfjJxm7lqfZ7St1KXG2tQgXcHqMHsTC604AahwcVG3APU01gtkCQca7sAXer
fd32X4u8wg9WQd5dXieLPP35l6OL/DHUfAOAQwhKijbNvi87XAqUFdVa2DgVur2/teKmDryFU2ue
46eAE9eV4cFfOXmzDFZejY1Xhvvck+5Xze5Bb/n5JJUXu8NdHxbDbax18SIeYr4TiDtVJME6/Xe/
YrZElTy0HawXwj1+XOJJKwfLXY0OfsBW15X0s5zfeOg1SCJbxX3eZkiBpUqNfUKPyua1UjbIsbsh
huqRDRe6RF9m4Up5gonmB/K2h80geFaDpJstaScukjhEQG6PZHOBMXSMNpdVaxb2sh26ffpkxWKj
2hUXfbMrbCoBsaZB8ZDuuwEy6FcbjyB/FGx3UtdWV2GMQ1iH2Nevy1v9zDwe/Uz9eOdpPDIQweZn
VoP/2Ij0lyKQiW/lzV+HsaG+qjxwKazw7DwOg99Onk21272oqpu4ARnnwMIe5e5ymDM7DcaFCvmU
2g1U0Fn+D4tyqDPVLPepuRsDnBDLfWCWV074/XKcP82+jyUcvi4XeADmDvcAYEyzLZ0aLpJJWp3u
+TUYxdW4k2uphZFnFuvXvhI4V7nE+y5medyhuIC6ddwj5EKFIvzJ9bU8SL9/N1xUisYhCJ/AV3Sf
MGtCXa/17KcC29zrKmTbqojC6Ku+NOTSDjrz4UENTxUNHiMkxNlR0im4hnh2Gu/bprsRIKN3BSyV
Nd4yXy7P1blAPGNN0u4Ek59zERDvTaSDQda+ytP2eUxT9Q79reFl1PKlh8Hp56c1gM4AoOspO8wL
KAhnCWuocEox1Ud8VXY2uiu9RJC9bK4vD+o0z0J1gItC30UF6jlvReCHArqijdp9KH5lw3vl/8zL
77H6Nel/m9rSgXUuGDVkTiuL7M5T/Xjz9LmKpSZV1r2UGKEHu9Ipb9qxRCselnhwndnvlwd3+sUm
evx0yTX/vLBmu0i1CwTpNKeCHWg+lYq77vPhtUWU+3KY06NDpwjFuaE6rEOWxvGwxEhBQfHccq+W
95VvrbvhubHvrfypLuqFz3VuRLDLKNxxtzjFGae5cBtP16s9BV1jM4pMX/kTQXZSR1wY1Zk1aKsA
jSf05gQBnu0rDK4zoPlds++oR31JcdLdaP7nzO2MtV54S/3MM3PIjVCFHUh1jbmcRbM6KDWJxXmv
FFw7g1Wj3Nr6zsf8YInkM6+uaRxiE8+AmiGpFfLj8dfyQ+kLFLa5WXibuMZyBYncy+th+t7HOVUn
a6P0Y2m8T09PzBAdwUxJu33tJZDJopUM+0e1DXft4DxFMnuwDDQqVU/9+8Xxh+1L4uBRZcw50zqW
6iMQs3aPyNFKNl86xOK8QVsY3en88TTQeXTzxjInSaHj+Zve5HaeOsG+baO7QHp3uC0uoEVOV/lx
iNlZ3mSV7VZkBIr7YL0zBE4V+QBsZaEvqE/7//hDTa8cErquU+Xhcx0PpSl6MRhxFexj5ENBEcHt
GF3McOTYPEonuxHaF6+o1pWOiCB6IfcYIw3fvCBMv9tgFK6daBI67zSxLS3hTWU/NCiyVKyb1PYQ
2xd/S4qfhGdokVNkZGOifjPN24eyFHYynRhGL9gHYbL1RHlla9t0HG5au7+x9I1DL+nySj6pa/6J
yGMQmAHr6eRV3bRF7NBxCfcoe2tXAg5Fpt+v1vWkRq/m3QZHtg5hf8dYh7Y1rDLP+FEWoscJJWo3
HdocC0nppOz45wfZ1CukgGB1UjIbq4LrKkWEfRi+DihO8kItorsMU47uwcdBJ9bUTV1+d6y/5TBP
gblkIInAW9I6qZz5o96NhYyivUmzbsz7zxH38JXf2SX+8sZLaiyKS5yelgZ3QMHF7L8VXmZfW9fz
PAlTLdzbcAKG6m7MI/Tsdq1vrkX/ubGvhfLgVWj+6rcxLeZU+4LZGTbWk743zgJ68uXyYjizKzlM
gdU60HnoSswSZ5GGuMai0bivi5cImZmqKXCPXeodnUkvR1Fmh2kemU5E+TDae4G5yYtv2iL04KQV
zKecXnnIPTKaU127zsQAxFJEtA+G2w5bS6wWkWriv6XYpUm0jhBlb17E+KV3//6qYNA8mkpU5BvJ
lz3ewamp9yay09Fed+7N6DrA8FNyzKlPruP99WlAKJ7pXOzAvAMvPQ5FcynjYWGGe2yYMG17k/jH
dTeXl8TpHYHyPzaHdC15IEJ6P46RlnDHR61K96PzaiKoGHBP9fphNXlOXI50Qkjioznc7k1Q3RDn
kQA7DpUniRtI28v2YexXK9mJ99i3QXSggpqn/4+0K+2NFFa2vwgJm/0r0Ft2OpkkM19QZgPMZpvN
8OvfYaR3X5puNcp9GikaKVIKb+Vy1alzXkRX721kCXIj3VW89VsB3lyDbRonXqnjXzgFIP5F6IBW
gpm1avEdea5AMA1pmCMt+AOP41+51x5Kla1cgRdmFuGdiz2KkwYeiKWZ3oAqo0A6whP7Rm3a/h4i
RqGs7ZV5veBkPIDt8O9ig7WEVAE0CRk72u0dU+mhAhvhAOwp1JFIeXRXe58u2kNJHcVnRGD6slDW
9Cg5Q0GAHaFSBNo+88bJ36h6gtxOzA8UglzXt82l1QLpxIxbQa727BAkRO9L1RfsOJY8rNzbpoom
+nzdxqWlAqfRfD/qSJEsEyRNw02Z1rDBHXDoAwAa9y9IlYHtVlspM56PBj3p6AdHYgABOSr4p2cA
3OAe3COONIXOCa2+dZSgCejv9eGcO+BTI4uMwGhDnwISZ9gRtgoK48WE4Md1C2vDWFwksYq1xlSw
UPQDgISPngdtPL4SKVw0YqN/cK46W4jzT+eKjMnUQF6RHR1tO03EH5Ax9+j79ZFcnKtPRuipEQX1
SrydYGRg0AP6LeOVCPXyIHBjACs4UzQvLsOJmRbQzIh2NJoHEp2WLjDuWJ+VBTkrN4DNDdDa/9ix
FpNl0X7KQALOwMkKXtJZGFgc+vJOQ29u4uxqsi1Q4M3blYNzafZspOVRwwMOEk71dPZG2TpJW2vs
2A7gzowfSPrry8szv1DcOYDF1eEt3v9liXwthJyTY0Kg5JTeOpO9u27hfIHQGg8KFh3MCR5AlosF
EgCbM1HWxTNzP8Bx41vQOvKyNXjBuYeBFQdIGqQCcWe7i3GwvlC1U6TFc+46/e8R6NijKYAusBoe
b1BHWqPPOXfSc8O/ASoIkMygBG6cLowyLU2bkKd9tqDtAmcNEehdbf1pwBZXGe9yWuvTPt8IeNHo
gArBGPbB8vGfg6qTAWJcPEvtI2vQYdE+XV+m8+yCZyGBOb+bkMHD/04HNHEuzSoHz3MNMQdQrP/x
HHaDqlQILwRFJhZeNzev+um7cm4Fn4syYC9BcnUe76d3msXmvVjY/bGqI0NP5EFl8gH08H9Qif0L
jZmbzmzTGy/96nlCZnKuyhC0xFqgbFv41ZSCF58o0RwBoYQCWheOqTcGK0ObXdrJ2Ob8CUBXIAtB
DtRa4uJQYnUzKGxOR0iTTwdN53xLG1qEcdMn0BqFZkXauDvT7d5poQ2/BZ0YFNKHWTAuzyk5gk28
CkwzJ+YGFB0pqgouOqyahh1YCu5zTmX1kDZp9ptrpaf83NQHbUsHbwo7Z7Bv3Mnpt31Kqx3ONir/
Y138UJIWj1k1gAYjHaf2wVFeA80+B8Iz7oDGQ4M27Q0EfSFYIsLWGIUVQCTdLUOnglZg3EDXgY2J
FkFtwoBaL0l3QE0WIdcHtJtDCTzfpkmW/KQqHaJYWT+0BgLeFp6+PtP7btpAIxB5KgqlSyg97SdP
TgxqLozcoVVd81s5QesSHcLOWwp1h42ZZumtzFkLhfKiiXg9Tr8T0+hv63TA2wOCnYGbkTRwtUbf
yljyAFkQ8Vy6INmRkJUHMJ70W1aa0JIvKeS7gBzflrVtHpXBp8EniRUH41jbjzb0F39BclyxANLo
IsKe0ZPQgUyB5Wtx7D0NTLGtcJKfEGBBG8H1nXLmtGbXgcwK0JoO0qPLp04C2AE3cms6gqUlIHKb
aw8WjSq1Bmk8YyoGKA/xJMBOc0fTfNmfnjYFIcs0t1l8VGRKPqCxHEel60A7VTPeyj7Ng9yoKbow
EDT5ZadN2zn953uM3sYpFD2pHvRC+yMtwDtG9+WrkwAHgLfmXFyZeYzOIjalJURZ5nGy/hSu4c+K
nNAf81tn818YAiMMas/w12cPy94kjShiYR5z93lQOyP+No7vLmUri3p2382VUdzZLkF5YsYSnc61
3c+KtLiAjjUChVTeMKRcmPx2fSxn3no24gCyh4ZFFNGXO0fkgL1IqYzjpIxwgiJPrR6EeSDdN6ii
XTf1r5Jy6s7AOQ/UA5ojZqzqMgaBOlhGCEhRj12Bru3xby6GnQkivDS/8dzftLlh4m7Qk0CD7DuH
hGP7DelwX9hyM1VHUkEZ6KESkArbidWWrLNbBNPwjzwBu9ub6xinc63rHRhx8OVwYHrgzKqPtIDi
wAth+6JoAjoWodDuHXcLVZCwH7YFd9HG8idGzS6pf9Qg7Jb7VVLo81NNMVXA3aKKg8zC8qPSORhO
wLoHBvsavfrjc8s5GLnaHxJ9CNfX5pIp95+x+YWKLXc6/g4XXZx1tY1q8fAAhaNdI40UKivQFqbJ
ypY739dgVflka771Pt3Ysk4gmlXAVqe9GVhggArFWrh7yQZgPQh1sWgo+C/OTpWysoAmpxWlpkJf
MQhi4mGDBbs+axetzAcHoC6wKyxDHZuZTWy1E6x0BcA7epiz5qXT1MrinCdiwcyKoOo/dhar49De
RfpHt6LMnVWmkccqycYQzxAsk8Wm77sAym1+U74b7uuXRwiVAaC+Z5JkMOYtwhwtsQW09Xo98gxg
yvoNAz89NGOuGzkLgQkqyZ+MLAJ7tMdqrQ4hkiibQA4Y/4TSRuDYT0RsWbZv1oimLyzaZ2vLRZPS
6YleKz0aMvHoVPaHO0BlVqYrgzp3rCeD8hZrNkpkL4YRg5qgax/vsuaoZ/cU2r0uZIyvz99FUzPk
irh4gYFR5/RATVQjiQER28jO/47l20TLcFD9LkuO0DXfX7d1wVEAlolHMrIwKLgtU3JIiDcAfVR6
hNJzWEGrc/aR8BTk47+xg0vcAlweMc1i4zmlW3HdbvWoSHbEgRAT26Tms8F+XzdzcTOAIfh/zSy2
3miOtKNto0dQKgtKLWugXKn5A0lWhnNe/sIeR+YWr2NkM9F0sngVmYUtBe0EidqmuhXQw207BLGG
M7w7ot/bLooJU7WLVftWdk7IoF0H97bRMyhw2fkmN1sIM1YeWulUmBqIrJtslg9cSYFcWlyQCIFK
3AWy7qyLCSrGxSirhM6n/TCBhnq0d92ARpyhX3m1XTryqLagbIvaOvB0i+mgXWMZSaNjG43s4Hjl
hlQzd6wbDAREKqNCLcJd4zC+OLpPNhfHxCrRxgs1Xj0yiO1r3mGqbqkhfEf++fqe+jy2xf3GYrsc
CyhtRWP1inKtZf1IkjXyh7WxLO63njStGGPYQNxy3w3jfUdi0J7gMRhnK0t1Xg2Yt+6neTNP3UuZ
d0489qMe6SoDQ+djnd+BUi6zvdAdQYADJcbElqDnfK/VK9fhsJ+vz+elvWKh7w0R2j80y8IVmDVk
RrQM9of0PmePsr3X+pcmfUHhf6M3b9eNnUPwMNrP1hYegQkjBuUbrKEMc2NN3iYDkECZIoDb2xCd
H4TV7+uMh66Uge5OP5QqwlYke90gaPSdvifSDVrosq1813wiToPnk+9aOhCI67Up5Oj1yMlr3wMl
QHzInWgUaLEp9mnu+Tphm3hYoaS8tM8+zcbyakldmmWxwJmh5hjy1Hy1Bw2SmQ0a9NZgyhdd5Gdb
iz09QFBAGC5ijVjL7yHkvI3RjAXhyTsiY39MgMhKkOjPxqNVFdu2qJ4aZd+MIgfordyyRO4lJJ1Z
mocGqA4ZUzIQZbJfWYbZSZwtAzJ1cJPAOp89MoeMew3z5s1Y3NT13oFyIzEPnbwbJfOrMr6DvFxQ
Qux+ps+7bvviOZjRT/MTHMzKC/9lIzui4fLFOSz+ergSyxJMIqBtUO0PQ32k6Dq9bu/8TYTuRLAs
4u2JghVQUKfnPi1yNDWmpR5Je/wr3QlqjZCzcrOjG+voK+vLEOnKrdLG7XW7sz9ZTDHs4trHSURi
dNk3iTAbrO8m7KJvJiDirYvXGHrWLCx2Wqb30slLhrMEHAXq7ECSfJWsBO9JoHPwc6YemCuLp5NH
kyQpSlYgJmM07KdNxtY46y+ELrilgRXBz7lpdv79p2dU21tpl3vGFFXC/JEPRaj1+p9qNdF50czM
kIMXG57vy5cUkylrS9BFRJoHXewdNBT9CQWK60t+6Y7xAM5GqAcGU0D6F4NhutHguI1jxCjdxzoE
PfPusUNqsWfOBvoUz2hD2ZVN97c1mluHmUEvy6CFDub177jg7vAZSOogiEZDiLG46lJi9shQO2Nk
ImVdbLj5swE/eSlXmj8uPeiAfEd9ARV2Y67InK6dazcttT1thKvrg8Jhe2GUQe3c5oa2RaXGH8mD
HYO133rSnV9fHyLS/gQXOgRckFg6NU0LKOeOnWFG7vA4xR9291gQJE7ZWvbqHPmBTWOjUItMD56u
YAg6NZQNKUA8tW5GNS30XWN1kMWAxLaPSnx5ZyR9uomBMNoJu/6gzUB8BAA8aJAJ8b2071Y22IVd
DGk5bOG5Dwst2YuF7do2QUKDW1BV4R+Fmdy5Xg1IrLWyfy44ljlQQs0dt/05rZTN+tjusxST6w4h
xMrvqDMevr5+n00svLIzgPpQg3JoVKe1e4vG5gayaGi0bYAm8LlZrfF7XzoS/1oYUYHAftUXvhL5
rsbu9Ar2WjNE34NvQGkafSlhw1a6Hy6tEcr6OjYAXgRAEZ9uGA1AjwQlfTMyIJo7giqGEKTidten
78IligwX+j/m9+uMjDg1ApSJ2VYGMyMwrfRQVy1RSEysn9R45e5T3q2RH12cPXSxk/kZC766xSGo
mSs9YGbMCCgX1GRe7V4Ls4Gho2Rl581/aHFpYlz/Z2gxeVBptApBYWhE/e2mYeoRAsrA6KTFa4m7
PXSFsXbCL232f6KIwM7jzy8VtLopAVCTUhrlAM/4GTGmwGvFWofrpYHN8J9ZXwHQyGV9VM+4Yagm
oxFwV5tssg9e4YXGqMH9p3JrOF/uu8KxndW0sFpg0cbj9HSDUCm9aSQ5jZwxiV9BZWNsZC1nkfnR
1ALPGqz99R15adsDqA+AGqRfZ9DVqUGpe7xqS51GBSlDkT7F6R/C1qBHl/YhMsmzy9fRxLasJUin
owBJ2xgVt6BGbodGrG/N/NFoVt4plwwhcEN4DME6YKkWo2l62xvdDCmEridFAI21b3SgjU8JEocG
5PmCr0/ejI8Ew+1cl1qCKQi8em54Gon67t0ZfsTTVq6hwy6EwUh+Iu4GVxrALcsNwbkGGUgNG6IU
7XjQ7cJ6ZnrjhFZckoOlPMT6Qgx2iCCJ6ZDhVE54fYwXpxRghLmLA+CqZaAnXDePU7ekEUm6eyHz
n6qBurlq0Z7Wx//VhOLinl8YswzB/DGfosoih9BIqTMaIWjxG/pbVvvRe7k+oEs7HrwJ/7GxOGLl
yKbGAy1P1KDbO1DW9CaoAkVU3b/9/wwtnGIPYmBGbOwOJOZ2dgrtWq0PszWk2Lyll67383AWV4pI
FVNQ1iERTnjmy8bZgyB25VhdnDJANlA9m/8t0fOFVyVgD4ANWtxU8ffazHx9WGOkXjOySFzxlhak
NWIcJutRlx4omzZmZq+c2PPdjMckeu3RRgaRlTN8jYD+iWwVwkKDj8ldMpBvoN1CirGoj57MVnzr
+dIgSwMWAfhyC5CuJaYLumEeF8DBRKRU5IVn3vBDU6m5YuXC6wXRHkqoANXgJ9ICp4fGq9Bo07Yj
iTQF8XUEugDgfCjl4Hy+CssEsWK5k9lNox5H0KBN/HfRrcROF2YV5Bmoa/zjuTtThJ7qKUEmMCXR
SMZt0jQbBbp7KrVNHK9khM6nFHxaCG8BZ/6nZ7Y4vEkaFz2HcF9UsG9xyoKm/Xv90J4PBQbwsHXw
qAVSdsmr4nQWanaO1kdGUW+xJQJRh422LdyVgazZmX//ydNxq2xJDor0KIGnkxpYZPg2tvblavnu
/FjNA0LzDnIZiF+Wd29LoBqvatqjZFKFstV/9d1Mw7cGwFszMy/cp/HQXOWjxUgfVa25NWR+KHj9
0zWKj68vzwzvmpmGwKWy7LonFW7iiXddxFjkgF+orkufWWPYyK/XCGa5gRmJB/y3CVmq0wGhsNra
LRTRwEW9q6yn3tvbSeu7+cuQfIzs/fqwLs2ehQB6DiYAbVmSJEDgiBadyLsoZabP9eP8KHb55utG
Zs54MGLiwjhT9NVTrU/RKt1HBX9p8War9Edz7RV1aVu7yKLM0BHIqS9dHpMdRJEcZ0C2PL9xuPng
1daW9zLklnu4Ppx5AU4vPjyoHQv/5mDhLFQGxR9H1FSoyJ063ykPQ7YB/VVoDC9sVZ7r0vp8trW4
ymPptQOSkSoyBzQivAJEAFLRl+vjuTx18w6Yuc7Q0bHYcCRBB1CLqTOhZEGS/l+lzaEPevN03dAl
H4onE3Iic13lDG0yJJ2XSqNREd5L6IITfrHGzH9xuj5ZWEyXpbiXM0+qSBq/VH0TM5Qt1iQyLlx7
aGUHeQlIHgFpRor4dL6quJVuMVYwot7S8bWkN1Nug5SqQLae+V353pbvSV0FGr2R9E52Ynd9Gi+k
0fAB//RWZx4QoDBPP8BN3JT1Dh2ixubvvWPcoIXrOeficXKNjTHZwSiMW2sOy22UEyZbfv+vPsCd
maXgpM6eHxyYkH6g2DEu2APoX9L3oSy3Qjvo3ZvLNh3ft+TONFaCwUv7FG1N/7G6iNOg+Do2pQ2r
o8V90UeaCMfsZ7LGOLlmZpH5gTJvZ7HRHiLhvtvVd15veX6zKgdwyYmgGxQ4N+QvUNRYeHlZTnXC
xgFrKBkPdNWEyVTsNM/dZHryHcDSt+trNu/8pdNCKvCfAwZ0d/maMmLhjCl4zaIYKFkqDrMIUacO
ZACDBapoRb3i88/HN3fvzlykDpjmz5Rfp9KahtQYqih1Rr/MiJ/336EnQ7ywRtDx1bGB1BLvKrRO
IqMApMHpeZC95eRpP9SRnuUh6W6a6d1yOK7MbpNVW01f4wa7NLZP9oxFGpvZneKqaOpI0N4nhefX
VvZslh7xdV7uE1AffzmNixibAi6AGwyvoSX/BJjtPasy9SpieoZWJgYHyoKx8LbX5/Hce8IM7mjc
bHj4A+h9Oo9aP5ZuOWhV5FLX9wbnD6kArFbxsFaIuuBCZ0uIDYmNTYlRnVoyFC3SKWU1dn/ht/yg
iQOajH3dVhtD29v2oSlfpo7gI2qfqsfiqzLSBDWXz/aX94SZdV01wb6d8w9pkrsyZq2PbNU2kdWT
Wa1xlF2YWQeHYK7rzWaXdZ44Jk7SlYxHXpdubV1ucvuxX9uW59creCgwo7iYkIECfdjppBYDbwQC
ex6x5KMFgUqrVvoS1wzMv/8Uaut9Y/XUhQFqvwnzr0eer++/c897OoB5Fj/9fdb06WC1A4/GMvZ7
a6fi0APTKn+/bubC8QU3M9KOqCDO6hSLeaqHsq+BXqyjUpegyZQm2NWqNAJzzVvcu+9a0h6vG7y4
+i6S1Oiow4Zf+ieUo+qidUkdWT3UczwFcLZInFvNk1/lXsS+nuFWqCbM/RN4lJ/OoBfnRYkmeR4l
nPAbNZbqWHfpGg/epX3w2cq8jp/WqUrHHlh+7INa127ywbzn3Zo44LkJGyzWLgDtKIuArmMxENMo
nEEgext54AgyoBwONNVK7uB8VeYyJNpf5/YBUOAsfNCYpa1edgOJ3BYsHfaGOfq2stfgHed7GlZs
6ABgsyHdtqwWCCh1ubEmaCScwa+dgzZu+Bjpayx0F83AawM5Df3pM5420Ps7owel+qgm1V634Eun
pHhAFIMyrvv1cjFecyCMwsPeBNGJsVic3mtAHlYnJKqAyRnqFuUWaB3wMtDWYJcX1giYeXfmD5qT
CUsouGCdBeFnNkXgUunsJzP/odjrVw/nXPRAlIIqBMEELgbzTyFAqyWyf8wFF5oInPHGVCuh68Vx
4OTr4MJCnX3Zw5eakOqyCwYYJE38XEUKsg9O//JfjAQoAmxodOieUXdww+00JmM94uUjekHiHpTl
awm3iwPB4wOlL7x+AJA7Pfoda3BrWki42fQmyVvfmh4HutZucx6rwjmDW5XOfXpzRHdqJC0YuogK
gG3R9WqyV605eOXBGEECZwm/Wit0XHA18JSgO0Lt9cJrakhyD2SUgKzEvbVxBu9t7NaW/8KLDWXQ
uY4COMmMg11EVnGPZkBRSj2i+vhTDnTTlVaKJzDfF3jLpJbYu8rc2LW9oahOSagBfzmChDLunLqc
acyAPl08GQUaasAg5U2R1L5Z472RHor+cH37XZpHpF4QO85IWqzd6aq10P7UAKKdAP1x7oy+fYi9
/u26iQtebu4HmG83OFX0HpyaIDGxE1nMJsRPWqK7wQO/5mj5/0U2CdOFmjgSSSBjP6NgbbEKFhdA
sed6Pfm8ckxfH1VoZ0YWcK6+7oIAAPpHM49CBwAfp8NyswpXobD1qKmzwOqZX2TPcZaG1yfvPOyZ
YUb/Z2XxfHbrTLNApqFHpWbdl3Xnt1UHax9a1u5s/dt1Y+d+4t8thIQ2WtIQ1S38RCtlIjOVThHr
QH4iSUDMckO1lUjuohWKXPl870ENYHmsUrtyywK4JRJrCfAz09M0VAA518mK/z7vXkePPcKq/7W0
RC7VejZyVDphiVC/LJ9j580r/1rZSwNoiN6hFpoawcS/HDiiXgTC0NkJoqq8JCSJqa1Qk1TY75lE
smz0pXzy2K/rS3V+bk+NLM6t1YmGy3IE0q3TbyY53FmrPEPnJpAyR55ojkgJdDwWG9zos4HXeiuR
Xr7j462Y1piTLhlAI+gMBJn7oZc3Bk2RGkonSxzTMQ/B8eanzUq0eO56oJYAtMes3Iz6zPLNb3e8
FjpX5XE0brj7kWYvqBej6LW/vhjnOxpPxJnVd3Y70DicP+NTaF2wAUTgpqiOcz7ezTIgL2rol3/9
nQAziKpxav4BtuYb+JMZWfTOJFy9Osaejs7pYlOwNfXiC0dmtjHT+M4k8GftojqFjHjDSHV0dc0n
3d5y4zDhfxhjmxJy0ClC04HrPl9t6jt3dDPtC7AzaNhFhmEJ3UTzc5eUA6hl7NILSG38cJJ8N1nV
b1dQ30u+Dh2YwXXAfQDBBaDJcmeYLWvqponLY2/avsFrXxPoUvsyVSKBFTT8g2QGbfEIJE9XTCWF
xtAyUx278taKoTgrSr8ZHkCCv7u+Ay/MHu48bHYICYEW1FwktwZqVkgNjemxLdV7X5EQVSoQCWog
5O03anDerpu7EBrhMkc7MV7igDKdtVYn9QSD0uNHZv9MnKBUYEtoyyDvt62+Szz0zrNNXT3EUDO6
bvnCiT4xvDhq0naayTFiflTacN/aQ+go464u4wOgAMF1UxdAofMgwagzl4+B81tEtDqa8oXp6Pxo
AAqUsAeX3pv9PePfy87b2O6H7b0Y6K2I7Tbo1irX59H0HC2BlQLPG/jIJZkiqmIJkdD8PHLzdytv
PeMOohAbByIhYp8M09pQL7hiJGMRnSGLiFfI8qkjhad4ogZ+LKYnB/yBHBLIOqTfkhyszdYfO9mb
ApxZ0INPAdwUT56xqb3vK/N9YRMj1IHG0RzvGmjjPD0tGQeNnkkHeYSE+iMBn6mP51cYp9mWJsYL
xK23XWO8Q7AaNbzSLw1902vNNhnjp3JsS0RGVUgygN+kUX9c/7Sz1QDQeyZX9fC+wcNzeVNZFR3J
JO3+GUocefUMun1d7gYN9LG2X5krh+tsLSgA8jMyY1aJNvVlFkVrhqJHdAsF+ep7WzVBR8ztV4cz
l8DA7IyYHLnp5WrXFp80kqXyOfXulYJnt+8G87fh3I7TXmvWrq2zIwt3BDeBfAqS02jMXRwjDaTF
g1sz+Tyktk/KFh0nW8v5Fmsric6z7TPbARnRDK4DYH35lOGmB6KQuJPPeuuGqk4ehSgDQko0PlWg
elhjcDi79CEqBKlIAITQTz2LgJzu1sJrwFI0qeEZKS+fDH8SB/1GK2RvOO3nuwH95yhcIjEIbtoz
MJWQ3RQPsW08N6qFWkaCBiqVmWCLcGJ6RP67fowZWk9o7Bg7CfHS+jAgm+x7U6nKwFP6CHFHzxY7
ZZXFnWjbn43rQAbDiUFLWnjthpSJ8zGRNPs2gSdP+k5aFjIwjTg+mIPxyzZV9aRKYRzATuGAKctT
LGRS45uhq7SdJ211TFWnjtro2R8z5aDwuwLUWi3hBNCi5C8X6bZzWOZnGR5JQkBUEmlKGfSJgyDJ
U+SQxewn0/J0y1s07XhmXmwNkoo/uSLdnZJjeluBf9wXkmY/0iqVHdhcQC+/SVusdZGY20micBWI
1PohyxaSramTvUvR2rmvJfUzcYfXYmhqMEZM+VsJ1Zmwy8CUguEbW16CLKYn8bTP0ELkux3JNzzW
cA7a/Buq0sldM2r6xui0nxNaPqXftxNNfSdxy7/aqFK/A4Z+A0lM+4GP5Bsaw/NvEjDMPeGSBq7V
OUWQFJMNPjYbJfpN57O5SyhvvfcBIW+zcdHasyO8+8hF/0Y8SK6ReqS3rodJ9ysPDBOy5eo747WD
xamtSfhxWX4beT2r1GtefBgNowlKyswnJxvM2ndlVRZhVRluZHZ08FstLYNYlHjv5EQmT45Rj7/Q
VvQH+PVmC7WGHxVoS5HQMEBJ4pt6aoEttXdfB168qsZ9o9ME4i+kpfWohU6ij4wYwLLamIT6BHF5
v+wTIMlsT9Uy6DSt+m27eN0XSZwEfRNXxwwR0t705AuStz8soqKkYikNB7AXZo3+pyWD9OPaVo9e
Mw1t2LidVd83Wt3tBln9BbOtE29FSyQat3vrxc560QUxR/EwBAAQuMKkd6G6DV2G7Hmg43tlt1Vo
1Zqt/JEOx1xmP4hA8yFreeNrrHofCP+lUqGBbyU1g9hTKCdU3RDEZub4GU/dbcNtefC0zgaIO+PV
puDQOQh15M9v2ynNhM8N8c2cxZd9PYv7jW2zbFezKUH9o+UhQX3qL88VP+R5+a0YVeLrdW5uIMH5
1jWa8WpXtD6MY/Nb2G3T+zZPqhsQ8WhB11o/usSYnFBzoPS2L7OJ/O6tLPbzBvKsXZm1GwpsqIwg
Pw+wmQAupxwg7wsK2HpTZxkarRPcmWNrv5ZQUqF70Jwm6WEEcYr5GOug6Z0aOfnCausQZNB5oHrP
Dp0i+2szUYVOwyCLVrtW4VuQOCy2ruonbCWL+nTQ79ho6JUPckYhDs1Ymj7wbySwGZQJq0QAVlXU
5p1DinyvJzwJUFdpQ33MI5qifN2a6mdWGmJnF2USDLFpBR4VBt1CZZfoQTO6v41Ja8q7ARKbOVDs
99VQQYw1ruU3WpZ3I9Oiwqm5tpt6XpXovtF7YBazl1gV34nL4HiGDKyjoZUN7xwAnOEGEsjszuol
3FoH3mHia9x4bRTF1CGENB+5oQ9GkHv58K3Sy2Q4tJaW7AeLJ88jKuBaKEnHcZVYlZ9ribFzpzg5
iLassg3TnC7eYac+5lLftTEUsTuavzs6yq5ogYMcAj4gaBw+M8ZoXecnCQWlgqvSJwn22HDo+x6C
dNZwO+gCh6/KuA4iSqXcX7R13a1KY/1XLME6te1lnG9AOYH9n6nkUTFI2iGnYCd+1erug8xomYV5
bck3VxrjS5uKn0AS67dl2z9VBRZDgxr6O9IdLjigsiYNvNwRYKU2UXBMU/D1TgNkOSE9bN8lllts
oS+lPrpWxjujh0CfrqlvU8W+E9bzg0uFdUcLG0SgAtsDp1kLequPfeR5IJuq6VmId0rsZ6oat+Ce
H++0PNaqW8PuQY1VlNNPwFCYtjPw1qO/ReO4QBq2EOTIBzWEHZy9X6SmHVIkp8LOFiCzQ/540oPC
rj1/GEyIMbvFr14YQ1BoPXxrhRLKQfGUlPc5Yjf9rislVKi90mlCWWhmva8rK/U2dZmCXYmiGTSj
YOfWWhWJKYOScdzsjW78Xo+FG9olKrCcTuVtMoGyf0hBGAuSUJBHFz89N4WP5Olj60w0bHppbKBi
5X7TBzhWa+jBK2ty7Tvujb+jmWV60NZ1F7oUJAX+1AM56FedzjmGHmdk5+D6y8OpKFS+G8eqxDZN
k9o3p9aAElGXFX5aedFoQ6VVHwXnvjOzfhhtrEKliz1ztGAqUMcjVeVnCT5RN0BQPBSDsas1g26y
FNJMWeeye0PlpV90xY6DnzomWJe2x4fhpu6eURjQn6hMqgAFSJxRsxeAYDAg+31RtNVrZZFiy0ed
bqwsj7Fp4+bZVgrI0JiLaAA6bW8AUX6HzGuyK9QEwpB2+DtiKgNcuDxwkQR5skcoiM2PnbD0jGGT
9CzGedTa74KDAj+j8fBdFCTboif8qSYi3lQaa7/DHw7fi3wcQ7jq+qZ20+boosEaTsJBg3vsDPlD
S2OyAXqvawIgSKu2hiYaVOzutY4MP7rSpJBHkUaATC1OYUvi71KWv0hjW1sbngICTBkNekXjgGtd
frAhtbrznO63abRHfSCvlJsibDzNfXY5M7Zul9oyyFQhAkPE4NU27XhPDMgExzytIV6mZ4GJ3qa7
MbUZaAaq5gDfXPkVc+tNnknnBReceBiMvLuxcrDH5BRnpqM1lM9KxJm7ITe7XUzz4daDfJzvpsql
m1xvJzQyV+Lejon53ejZW0vd9HVoWe1byhW3BTyLTxlDIbRBNMUdgfOkEOI9uZPw+EbrleEnzKh+
N63uoDEevK0QqSlKf4z130nR5lXYc/3FbFWj9prd5+1jb4JzswGxnd8b8kZ6NGrNMrsT01iUB7Nj
ee4Tc+olSPjlnZ45RzDegwMScE7ftuT3xG2fOBP1XvPKLKB5ukMQ51oKiGK1ZWm8k03XH3JwbYdE
U/YBwLw2QK1D+FLvIZqW1cDESTIxwDRxjxtjCVqrCsXxziofkslINrGZyo3SQKwv9eZ/OPuuJTtx
QNsvokoIEfRK2KnT7mz7ReXQFiKKIAn4+rP23Funxm2Xu+a8+GXsYQNCYcWcy6+wMrSZQdRmgfEC
CVEU5EprmNd4su2xBv8MVv+b0w79Q7IDNQXQouZ7ViX5IMIfMuhIutUC3BhIbMRsqEs5Q4vzniqR
COdwE5GeUbB2oZuh9b4k3mMKdeXbOFbNbtE13L90eg3qQWUNjT5va6hO9RzeuYCWeZzon23fJbeV
JOYHOtXJNdKRzNOWCLH3G6RBhp6rnjuknhatIOtB6sjxYmUNqW7gCxlSZB7KKzLwDdryNbpKYtfz
nI4mnFNYN7ErqyFlKLhbAWwnWOnCzvRfgNShIihkbftJr1gGUzIE5SMj87JmnhqCr8bF42daT18g
Yf/qZHQJbEKIdmurz2XinsTaLw/DOGNDWGLquSbTbDWiXKKGoDHeIbQgwWL1Y0m2ZL8klf2K3cSY
47gXpi1TwH6qeRyKUnpDEYpmLXhNqytOy/GOto6cpzlSuyHSIV5FVNdZJdHtkGq1iud61hASCTo1
8fVs4p6mEuF8Wy5jj+48Sn6KcrZ3DaKOxyhqC0zJOEsQNRzQUSSarOv9BBXarURqaDdj8zpGI57O
xMt9j6kqc34Tf2He2F/hPAGz4+aVi7vuWDvQp0ZHXXeAwlrpXYRNb9ZYUe3qZkAGoyqfhjn40dfY
/vVhlQWhWTEXGhw0+PaTcztjeg8x48T49TVef9HWSf3aoOj+etO0KpYK7ApyXebHOdqwte8RkKZo
OD95zLsbRossN46waCtXk5HQ4FOoBI4+GrWWT3ibybz310pVaAXvrPSu6Np2JazXFqZa7FoBgMxm
GLCXRO+XdORS9uFFny1e0GfR8FDehDMQi3iS7kDU0rOjtv4tMEUL0asN+qxlhhyaKgxMUSYjzrVy
BeYDWojdDpFK8qpsvtMqxD4Xus5bnysHYbMrT1YCaE99HMBfPNPLowqEdLmmEM54XQSpHSjG/sRR
GNammPTL1yWSSerFDZ4DAPpdg38PbtMP+gJ0/Nco3GoClgt7Y7YkZz1PGg1H5ZDRaVNZLasn4q+I
zxi7x5bMzz2ohRPjGls/uc1Y+2EzFmXb3vWk7bJlE+NrF3XnTV/qY4iJM3iE8VUjdPPoU6iZlY8s
Gklnio85SHIQK90JWlkyPiDwj6YJE0N3I105tLfQ5TzMEfkCV+JkroWcWXIvCIEebiOmScXQfG9D
80SC5pkOY4jxyuxrSUL9nKBwSKceXbdXzcxya4fxOmlllGMRhZRT8+SLVdsrS751ZYesDO2Rg4xC
70vVVSRFxj7HWhkPtNyp2LUPAtK010ji17O+j7/ZzWAZZME9XC5hsa76pa+MyroK3wWihN4mi6rB
tu5fmVuQU4F+oLRchj6N0UoIV3vTZVMAIt0snDxhT/xcJky9wqMTfw3CsjxtqHzCMjrFTdosor8V
PV1M1jc43Dagd4vGNuu1gTyQ7BC1KR76pONdDu9Upw8bMw8TmsPctaovkucmwnmv5JBUGCfefLu+
1bO5sgMyJ6ao/brG22Mf0bbGWUqjYtKUyfdAdCxtB3gACyS8YVFCiaLp0ygBxZLE3YBtB8SJQJzn
Hi8c/iJ65HMfg5JnwzHsyTeyhN8YN1XWd5ggw5Z8oxNUMBRTUbopPAyE0reArpcSz2wQ88sGmiVb
E+QUxaaxPwe2oTcRHXrZOsYbYh7HUl7PnTUn1GSZIK2dvhab9DI1hWBKKmrR9FzL6HXRoAB9tZ6X
JopznPpxCnQIIongUxyJePW08tI4bNh+U2iEXrcAObEuKXd9JQx+mhruI9ehWJ7qC4UpqvEL9Ffo
U9iw++5qjQm7XPvbJQlwDw5amHprEDLvtuZrDavuJ2hxOnsATDTeVfEFMMDSYzMXs8dNVMnzAPft
IXajqjJakvoa6tTwWdcItU1thALBYYKFNMVeMviso4AdN4rep1z0Xjzsur6N9tYMu1B35BVnZZe3
4MBuLaTYxdT2E9+3gf+16dHiebCyFinOVTB5S8wUWAV5ymeCoKKEb3u9JJ/w6EWKXQlI2QSb2HUj
T33D3KFWAAZie8AhccfVzE9kjF1WNUiAvJ3nemTXvEfUrgkVPakpGTOg42PO3PwSA8g4RB79zEuU
kSw9fy4tbgzRs2lUhteiIo9OIDJ9q+X3eNKfsTGLi60M+NGNOBtykAtLXLtHLct5LsaRNNlI3Nhk
HiFdjugllY8JzjrzKr7Fxoos9Jo2C1hzaBt6oEN06L21HRF3SBHcFW3FgO0Vj5pDMH5KgsMcIYt4
Dd/oIsfdNGj/KigRYJOaULyFAEW+lvGMo3lHpEG33sWn0HR3OIa+0EkiZM0i0kboqdo5Hk9pbabm
mjn2qNaBfF49pa/aNo6RrSf0V97Nwclv7FSM5RbdCsbcvRulwHHTRDmJq6d23r5Xsg/3FlaiNZ2C
EudmApjHlhrG/GYKl6ek4c+dR5oStGAENK5RFoUym5fVs8+PQ+O1eQWpZJ8KLCzfBVaRZ7BH1j9s
VfVdY4twJZeA3CgZDfmCyL+UYJK52hJN72a/ZcBxWo+klgkYIBLvE6fuzJDPvx875oq+mtW1o3Bq
CIg7UmW6n0l5yebtkcCRVCimReiyxoY5TxT5JkQHcbywSy42FR9liFSB0wLb/gvbgIX5xuOfFjNG
dW4RgJVkofTnOzZWG/R3ocY+AIVJQFTbODW+1YdgqvSz6uQl7CN+tZza3DaJ/+BcoN+UGWybCsyc
W4odyieN5WA/Bzju7hYcD5FHRC+1iJHW36egpqmbhofRnykcHnCDoHS2dHPm0+6pq6PlhFUWiP/K
m+XaNireLVZ/W2SNySiyztybiQ6fBkjrIJMf20KOHr8tuwFZntI0eQW5UpyOol0AH/IvAAdQqTy3
0+sGAvQuWpDzkyWJ2HBb2KqcIjoogqA+Ee+cWF1GTAUvHk1e1mlUbxxI6BmS0dcICU+Hja5BBmR4
w+RRrqzYRPTqA8prNkyqEaxvUH2X9XczUpRe8mpCFhazlcrlZIIvfi+il3UFiKSEwwTIZfBlxiH0
ytuS4YcwlzdO2Bm/e8qXUaxzNgA4yyk3thDI2XoSKJVMfcsfqC1FZlkfpzTo8SF2rUsbpli2YMLZ
zayXXytBhoc2HuYHf5q2Hd3mGxu54AzCtzKpo+pyvPBqhpEULAumWJyOBzuiL0ttwEIqFyLvUAOo
Om1BtOwZadczRDjJDXMwY69tiIBxTBQP83iJHq9Il6QN9yz6pqQAvjJvyNgCjRVlgx/UH/A2vzMp
8BOgew9FNyDIf7PkDT32bGXZx/jKw5t6ycN2zwB/j9hJ/p0g+p3bgLIWypwkQEcChSLgV25jjvzA
tppjgmSbul7D7hGAS3injWUfXOkPtxTAkXcxMcIO8hs5JEsA8LROyKPvvwGYy9wigEkqiA0+agj7
w5XAql0I3Qth/ZsB0CmI9aB4QDDxSjGnDW60V2BNKOKoFI5SZSI+MM4FF23WL+4dCj3npUEOLk2I
FN/L98YgxlTYd8Gjz3ESkF7YZK1qElCp43SztZtcIErSCNIAsiRzb/FRUwq0O503f7ja/KQ+AudU
Dz6ojFRikd5jJxvf4vtYr4N2Jd5+jZCI5AMKvg2WL2t/rewcHWo/nHcNkegGHyFFUUSjWVWE1XRH
tlgWS0g8BEXV/kNVYXz/fdz84RnDJwiFCsJIQCS/9ytxuJVItI3BYwIwiTdPK0W167bHWeHv1/md
msejvcQ0AVYEMYv3+usAXWoEORnFgkeA42ngzgZKMmyd1wm7YMDtcrk2Zk/bI9YaHGY/0CD8TslB
ewxKHvEW0DSCafz14vFKXBMJrZ6G3t12fnsK/A+ozN+vgGpX5Cdcut6hdY8uI+tfSh/0SIllqrru
CQQkyjzXk2jMB6/qvdIHslYgAhCRQbR0GZzvaWbrMzRrwLv+NMcIA6QFen1PnnmJYY815rjxNQf4
h5Wp/EAs9Y904V+fxYUwxTeIlwdlFr7697H8aEoOfCmW4GldgC9AUVCzVOIQ/My3NdirDrjWKPoX
NYfuTbTUvLk+4ledduJny6MWkRIE+Ues37VU8NQLECGchhbwZODh1c/DJErslcrkoUTSZcYNLe+S
aXJtqvgMouxkgyx2uRskzqLLs5cgxrnTU8HVyPc4Ceu9bwIAlECljxMAC/hM6gX0Zcvr5hr0Q/ng
ePgERQLJ/z6og3dfz+XBgPqHyoAhiAyusXcinsApFWhkHz3BjAZRs6jrWxn7+tmfe3km4VCfvHCD
g6cXVS5ixBmEtQ5vsCeWYWpdjNb1wIQnTevooZ36eY8Jhf6MnLsRQO0OhLoEU6tX5UPl6SPfJn9f
oc/l4McGnLw/AcxLJr2zM3AdCyJ077NyyVYF9j7DeWNKdW3Ij2HAszDiUp60LsEVwJGPdNfvFp/L
YwAYDOEkio3QW/BeNKVnkfA2EcETaNyU4WiyLCeQSH9/2P90nrwbhYhbv0izEA6AsJp3H3G7xfNS
c8me4jXO+2Yvpk98bzH5si8A7MAYBX1ev13IMaTlrD8i/z6Kv1hUknj2I5nqRQX220+BxwjKLfjN
8Mn/+rVTPgnIRHv2RE1/Mw5N4Vh5Rnc0YCAYqcrtFvlHWYjKzKD3C9p/lM34h2F3UXj+7+XfTTZA
H4ypFC5vJ8CtNcjQs6evJPsoBvi9aAwGf6RiQdgD9yAyJqE3+vU+t8lwlAf77BZL8R2KrEF84lt3
ut4FzVAVrqrvhkR9WrzCn+ozYR+FA78Pbb0kDPw/ddwlTY1BWPXrD6gd4nIBqco7arAt7A33M+oR
oIq9fmoH0txAfdkfy6pml9WYHjF2ZqC5+ERqBAaE5GCSRmbS8p/bXIV5hQg4gIoLxGCjdQfQYh+V
6ry3XP7zi1EUDInJRZYJ6uzXX0xGWy/Qr5d30+yFhVr84UGNy5pb+OV3Fsv/7ar9DnkWXZxWZZTk
InA7DWicaPtDdab+YI56P1YuQSfY7+PZBX6AvtN3X01QkWZs2kbdO0m7o3b1fBP7KswaA8ICVWEf
WTDfLYT4IHA9GP5wReyhWPJubFZUr1tv+goK7h8c2B7/KOHn/WTz/gLvHvCIBq2pU7jAKMBaxs++
fRht8cFc8/4Dv1wkgBD5shskKMh499T6yS9HKDvkvXLrVa36W+YF+9gDII9skrsFHLgfilwocY59
0Ihd8vz3H/Cnm4TxJ6aoVLvMMe9ucp4TBZSAyPumNLlUwX6K7/T66e8X+dPQ+PdFLq/yX3uWGAqe
wIfo4J6uqIBVFUQ6QCy9e+Rf//1Cf7wbeIzgMkKeLHIKf72QCR0Hvs3LewDU30rV/4gi6Bi4/WCF
eKf5+2fo4Xu/pPnBaPibOt3vFterLijvK6Xa1JT2MBkgYMp/1I3D6Sv4OfgfzVB/uiYUGdg4I6Pk
ssX99dbwenpYYKvynkffeHio1FOrTih3TAeky7r4P1pCL7eYQFsKrwIclbAev3tlEtKXzkmLcdF0
e9BIX+Ox/m872f9/CYj/IoYGJnRU/3pHlgjbwrIp76N13QMtuxqhE/n7eECZ2eWH/nsFRT4mbgWn
YnhCcaX3JmqrAU+AUt3O3jar3YQ2bnDwbSxxNPdHoGP1mAnUerUgb2+3uhtyr2qavA/5nNXYlEFn
amy26GlJ50igt8tyqDgksKWtA4ELEAidpA2M2gcLHjttgs48ShMA/jDNeFAtTQrpJnbLVof4tsUE
+QwB1U2/JPbQ+PIl0JN7bVmw/KjDlh9CqbyXemU/vBgifmrH6iEq67aYloHlsZ0A0IcoPkSrxDew
YIA4ArLpNje96VCssLQCVWK63cHy3B8HtUQHyUabzibaciii2yuu1rUYCKQD8QSpCxsqBj1AgJCq
dglRQNYGYPLX4NCXWt+Yref7DWv2bmpMfBIWIKXfdxrEd8gyaCoJNJsEhd7D5UxnZ/BvVHhYOH25
PsSqUg8Ohuw7zgCsMyZ/9gkB2hmOzV2zhDOqMMooEwRBzLLuccgAo3LTBhBDwZjD8yUIXT4AyyzM
OH+tAlBqLGx94KqrnyPesE/7EjHlsYzIbUs78jC1DDFswVED8V27BayPaAuFvnXIJUZ5RObSCni1
vsE2xN/BXosZtkp+hGG75aqCbxwRQTJvKkWKioR4pK7yCm6m+hNowP56CTuC+RGH9JRFS+xfz0o9
wLcfQH6yCIRI8W9BX7vDWltt8egRDIh8yo4fPGZK6FTKz3wdQatDSP3J31TioAFh0mTjuH1G5Ho4
ZQhfa++8xEPgLjJ3vsElNLHcJZR/UYkkn+k8T4XnRq/KvDWOn+lKu28CBTpP4LT6azifYUKn/G0k
3fy6BdBb4NE8YmCshWjnN8SBeY+iFtt1K9f6S9L2LDkGCnxBGJslylmowCVOjkIo0Vc/S7tFD24C
/qgkB3qfrPLQdZHNoLGL9lgxyoeOVAnEpKARXjjy3L8prWxGvBJT/EjdVzHx9h5HDy8XbihlVsUl
9EBLE98Eg3uMEV93NSq7dXegvOQenNaGhzMpCDStPC5tO94qPbPCn6s1Ky+DZA2hzkSjwVmz3uI5
q+91sFZfOpmYuzJAv2SHh/FcYX8ZHUXftDtAsNHjKvDs04iW8j6GSuPW8zv51Az6C411+zpp+rkW
UYhGWSjaLdsAZzoIx0HafNq8JdzhJS13eLb8NVhnmnVJ7ecgheYcKEu/q4c2yfuafA43LwwhrZto
2iuD+OdQ448RB0toKPgLAx0KaLztciKDqYgXMqFLg6Gmj8etvGHDbHCjCZIzELe8rN/i6pulZSZF
B43Fm2zCDQRJjSgUh6j8gWr8xRCUYjTFFRqXqylLHLf5Fok+D2de7WaoA7IOYHTWEuXvAjsOx6Dn
DFhwGT9PrCInq6DBbOQqs24KWLZizKVuQ1Y3tP4k24ZpQMhLDH2HcR4olQh0GnhN0BwKBhVWB8Pr
ZJn3DfiuTTcGOLeNtc2oaryrqFRuvzVJm7UA6CGltCRTYdVmdDId2pcUmx7jBsJUKlSyh6S4z0YT
Lz8hJyFXI7LUvpleNUeII0IQQT3EFLSGNHwd5XrAxEMy+JVd3hDrv0C5MvUZb5y5btVQfgs9iMxT
NUqeBdW4XTTI9hRUQ7jXzosRzujbV2pqHGqXRPtImgcrL1eXHDTC+vKhryDjhzIqreqxfqLtrPaj
wnnPRra8ssBJ7hdhNKZxD2wNR8tL5Rtya+oq3DWeNz2AS0DyezOZ3MwJgLkOAbUmqfuz9ebo5PkJ
P8woEywg4ag/gWlvD9W6+kCooSKcGwKRver7UzQB9Rb1DLbFDFv/NkFUkkKDVuUeQYicD5a2Evxe
er7IaTX9aASMDcqhXI81zSu2kyi/kx4ARLhPcgu1xY540BF5vNtua4cCHi+BzKceBiwMIM1vpgGk
ODTmNqUNsh77GWLnkYmugGYT7qcSvOVpHOglE7aer201m52aa3OzUfB4pE/GItBxW0AVtmZs9fq8
DFd2kJL4O9FJXiwBb7NB+uYLVt+mWMtKFdvSNmnsacDzyqsKXWNM255Fx5GFgCIiBhTGgwSsXHx+
M1jTZNGI2qCJs58Nj7bHMZHjg650u58CXDY2Y7hDnUMHO1i9vHRzE+eDgzrqIvu7hSAE2kBTkWPN
xbzX3qSLErPeic/KFU1ro90IHgf9GyQ8jjXUtN5YR0cGbOfRIFECRX5o2sEmechjjbEz1TEt4tJG
+dYCC/FW9EtkTgM+WYJJ5nKG5hl6IXbdrIl3AITtHUIRgzQuQe/yHgbT1mHSWL16PEEb7RfQ19YP
qOOQ+wBs38PYN/rYjpt5HtBomPtrwu5HSAQKLGSoSfPs/LU2F911sg4p9wFiVuHs9h2amMa8wsNK
KZddETYgLWpYqo8NFUEObfdwpS+MeLByFK5hEOOTVvMjW5j6jgykKkedhD1QpItCXuMhDnEzP3qY
R1PAgFVKfQyzpe79K3yyAqkKPt1dpNb7GNRhus7JdgDig49MJDKvwCtmkKlvabA17Dh3nkWBEA7+
JxwEV5eWFYQzwRQ91pVErgm4YjD0BGM22sq8EX1faEOik5aB3Q1tGKeJpe0NaBeZRZOGBroPW+B+
2F2VMRCQYIGYVsjuc92RLRVsQ/MjvWjDkeCzcwlDuQxpknTtogmeJTiYVx3yQi/Qn3RD9D3Z7Pcx
XuLP1sIqJlDTk1WGkv1o+yqFPghFBkqLwzxqdoWmawkJeqn2EOv1L/XmiYyGZt7XTRdk7QSV0yBR
f0zaMt6FpB/3HTC2a+wKMAZX26eLgRRi7C0vgO5c+rp4mPoxhTYMqpC9Ej3gSjSzIgvtsthUMyIP
q4ubAJgUe1hYD5V17ZEx8zkIVmZVkyG1ysFqVi+FmCZ16KbSnDfQ4Id+MtNtuwGu8sY5usV3tEJm
JOVdP9Xkdux6tHNZ6u0q33P73gE8WAEAxmkLbVlOqa93VT2LOTcmNo8rlW9N2KPePbwbLmo0NAe7
1wi5MWvWb974JYjX6ewPpv7B9Fx/4lski7ACE+ZI+b32a4i2PAd7gNgCKCl4kE0WW1mK5pFDH1q+
g6yYFGgjKUG6XXKpt2QpIHddMtGOY2EhSt5VXjSn2+DYgftQozceaqwbhnAr3/af1x6BXeXC27uE
bVUedCVQXIbkFBnpJF0IDQrJeq8oIRAqolCWBGIvTcM9Q2OP3Y0OlrrOLiJlpXyVGytTOc8juH9d
hgVrYY8oWWWvQ8Cczani1UV5GzIP2szZ5BUbg1M48umWy/iHG2uX6h6DnkEAuoMJBptSJ5OD4A7L
Dnp1MoXmyGKt7HyMCTWPrvfLXYyUwc8BhbAN8P/8FM9ec5qmfjtHnlQRhP6op78a5RYi0roTQ1aB
xvQzWBGru2nBhFBS5FAbRIBiSQFq1qw1FPtNWJ8nwO6wUndQwgnd7EokYV53i02eocoUOqucNqcF
ZHKVzoI4mEvQovnW2M6cmRe3jw0EyVfzYGEtrqxUqUvqBbH1kUaVoov3op89JNyumB5C5CwPG5RS
G/XdoemH8tBzN+Wsjr/MGAs3Quv5pnKifVmGqLq2JVQBdSvCbFutei4rs+6WIIINB9GHaTAM5Cmh
Wp2p9KDuClWJ49Bg9sHaJQWVtn+2zYBO8w3aHq7ry6YHGi5pQ34q561DW7R+9aZxKroqaq87ZBdc
URXNNzjxSKz5wXAXNuPyGEeDPJKxwlABEY+Iyeon/lWVly5AuCnFtxkiImnPoVw64rg1nAc9YGc/
+gkwSuZEUdbSnlH36KWei6sioHMDmSOOGG0p3XMgQrqLxpDccXzYTzOJ+qIsRZt3lStzRVqLttrB
XiFTptutkV0fFGvnB1YjZDnYGNThzky7sRZZUiVHKHlfasG83FQAKSV1UEe2nb2lC85KE6bDjLBu
2lHasN2FXcyCibh9GVo/h6TlTdQjZDqRHU79qPzbnkIJ0EAnu0QEcr7NWcDJyXwNl9X8tenA1kM6
GdxARwcyO4Z7uHZDhKV6qU8lnCsQEZQ6rzeyLy9Bs7yDjm2j28mxKClmUQ0nyA/lLgih65Ybgrh4
YGkGkhAy5Hlsr4JEcJTQoqY6gbbp2tdVneuKcwCYCsv62E9PzO9+VGpO7kiAaS7iGtsWB4uO8oLm
uEqVfKWj3wI7Eyan8zjfRW3HrvyOz6fYkLco7jFBm9E/VUuwpBM8EimQ9ma3hcLuSmAPGUQwLA3H
fi0iA2UcQuqjwlsWfw/dNuR2TVL9ZNTQzAUSSsyork6qN+2uhowSdv6wLCYH2QWmcK+AFFHtVThB
CUBmbEKRdnVKeDJCvR7COAabWFrWOskRbAh1DC+bI1jK8Gq5GAjQH4oydCX153mo1gK56AKqKttm
G2m2E6dr/RWIf7RLRn+5Rq7Dz7Wqm2cWeHiWYf3iONKleyO+G0RYPI5Bpc9zI0CiLZSeexrbFNtR
WVhk0eyxEb80j/uodNLUQbvZByk8QfJoFITWNBq8k5EIBEuBnJBbwgMB/xEMWA3ai0vf+UeBioZC
8tW7YyiChM+H9Ved0P2NZZW7bxWMIRAqPW5zCwZRk5Y/Cs7uUMDqPXsc4ZH4VnuVDhUvz2XtIMMq
l5s+4H1WMfGTd7W5QublcqJ26I4MS1amoMJNe4DpSOVIXHPfUei+ezwcD5c3JD5GF1lpXVWQbHQI
4OwUSSCoGWUmVKivgsEne9uRJBt0YndtKepsCMIXGOaTA/R13c/awpm2rRB92QCN63WI3NxlHYc7
CFjgUKJ8C9Ne+9tDBKLiGBm/yrDjJXsoqX6OTc0PlkIGvEi0GSxqCq5QYo+Kdc+/LrVrs0Rqch4Q
ooNHiCqdmXs8V0H9tW1rtW9w+NpVY2MAKsB3BUfJxaMHKTNQ5zE8AT5dnvslQpHcRnCiXKr2U+15
46tYVHSCv2zezxrev37g9s7DfgqlU0LmyTAA3rKtf+id2G6xpA6pVW10PyiQGDi5iiv0vNOi1Yt3
YHMMeR0aLkrsLuJyR+QIdWjTzFCbtrzoJmwypRneEmia0gafOOT7GuJqqIzSeEE++6a1vseGeUs9
0BLpQDCiJA8dwtsX/yYxS3NdtqN6+Tu+9wdwDwnraFOJkVAE4cs7lFKMbvZGG5GzN9IvFKdvAAwf
5IT84RL/YPPIu0ChNq7yK0rZY5NS60mHZ0HaO+SwVilMKz//fhu/4+Ock4BCV4MsJzi8L//9X/i4
YT2rItKHZ4P5YaLxY9hY4JPNlxj13enfr/U7joxrIYYPF4wgVHiPI68AWYZNI4d8bpZD3drTJsw9
XMZP0A5+J6sBFPMRa/ubngAYLEQLDEgy0lYgynj3DEPNedNB/nHubAydLhUhwNTxFApASX0JAwxk
cGv3tARe4ToIV/9+x78zZXCXw80OvcRFssTfp9VUGx3JDIvweQOeK82+7c7d6NJYnzYNjSpUcB4S
nolge+Tg7dGBnbHl7e+/4bdRhJ/gg9xMLmWLF8P2r2949BYxeuvEznosc7RtY8vywTj9010iPJoG
iLW81Mi8jz8MrQQ8LPR2LhuTtziwVeUeZ4bUU6duWGECuVXroyOfZViM4iCGD9D83ylc8AVwu4NF
RcFpSN9/KBb24xFGoO3shxDH07y8bOqWqw0HTogn7sYxBzcqj//5uQZgYLBg+2B76PvUZdE5rE2M
LOeG/vADBcvQBy/uvZwIXyPBFS7VbyA28X1fKKd/fZtUQnspB7fgzaEcanbQaWVgG918521nmOA/
h1VUhAug3emjks7f2KzLpS8JI8klbQe01q+XRupsT9DQupwDw1/s2n2q1+gRIFn+358hxeE7iRDa
AmrpHWnWrn5ZI+VpPU8Dsbkwajw2dfORQPHyf/mFh8HNYFwwyKNwIWiwfr0ZxVH6aStvPf+jR5/7
K0beCLDdkAAcWh/+fku/zziXq6Hn/cKqxui/enc1fwR7x71wPRP+mDRQ7kfN3gyfte8ATqPYdAWH
Mu3I9EEXxx9vEoxWjN63Szbfu4nOwkRWQ7+ynkszYaGw0dMCHVgdAZwIzR4djB98dH+YVqC6hWiK
gEFGvtS7EVKTIcTRja/nGKBgXbbXWzD9Xy6BiFu01yCIFAqcX9+bxvkD5+dgPbtJ/yT/w9l57Uau
LFn0iwjQm1eWl1oqSmq1eyHa0nvPr5/FHswcFYsoQg1c4FygAUVlMjMyzI69S/cOSfPD7a919fxN
H+uNidkBFJlv82IIKpyo/i6lkp2k5z5lylXb37aztFsEdNAMKnCO0Ba8XIqPIwmZJRicv8UpT03s
nsLhyvu6dPTQwpz43XBKhCazb8JILjPwCRD1smKc0B4UUDtFz4xZGloVuuwI3DJHlcX3Qy8Hrxmz
U3to1X/cXurCQQQiNQmRghjjIsx+RCJApMB4Cq6DrNzQQ9uE7UEG2axI1aaN1vA7i+awIsEzBU38
HHMZVlTbpjEPBzqcnZKBoK/smKpy1XxWsxXR0QmJM3MkzMTxmGuwb1+/5kap6IaU9Z3T9+InWfP2
jPmVcBIwwk4yFzJvnW4DPf4pjWvUv4uWYdDiAacrLs6dSqcqeelKEpBSoFBdY8CxAcVBenKVD1L7
VEG1AjHw7vaHvArXQLiA7TE4s3C8EEHNzmyLRGcrmQw8yBl0C0PyqCf5xs+KbWbWuj0QwewSWV5D
RC+Z1dC1QuAJlCnH6NKsWlUMQpRW72godDHMg3wmI/wymZYEHd8hy1c+6sJTh4gWd5NuPd5gfl7p
cDCVCpm2k5KFmZYPfwGVxnotFFzwACoYyom4EHADmO7LZXFC6c/LVe+MqrHtR+0sReXp9gdbNoF7
ASavEwXNnQz8w0ZUtr0T5VnzNJiUHvWq915uW1n6Pgb5jgHqX+N5m1lJLLfUNCHrHU4MPbOjxshH
Ed/lTbNptGPffr1tbsFDQ8P4n7np57wJghjTagf003tH8un5979N+SOcPvtxjbpy2v/53TZkGTwS
iYl0JTHViLnle1raO9RCnjU3x0cO8Nuon4xKspFw31it8ZgAS9ncXt+i0+a4A7GFiGrC2V4uMGNK
EVhwODhBxhCTK1A6YDBZqyjt/Cqs14wExVN+qMrKYVk69vB7KxS5yf2uYmZBsLS6CqTe0cdX5k0p
Qv3JhV8ra5t8/WxTNaCjEERxWGBym61NFwMaXtBQOp541nCQchVA7H1uXJ1hZAbNYCNNj4xf+fIf
oTuBoLhtf+FCQJQ9+Uvo21jj9O9vzo7aZWWsBKLsFCnCIVQJvWANN76wjaiqylwF7hy53sxJBq1K
rT2QRscqSW2KoZFeC6AMUNlL2oqjWkpzQMZPQZcMyFH+++9vljNkVTpKmTg6NU1FKfiKKs4oBHs/
+6T6v2BVoLAP+TPoG3UlwVu48heG5ct9DLVI8XqtGZ0y9F4E3dj5yBt0Ti1X2zE4NvFK3Ld0JbCH
mA14XFjT5shEuJ8VQpdqdHLZ+6FH4o9czneU26mP+uiah+kBcoefqD7BDU1T/t2HBukLXAHC8PDE
WzO8e5tGweDDre0Q5VPY2tXmn38wQJhGYYCshKrA5W56VVCFZtcMTuIJn5oe7hd4u7SVWHD6I7Ob
B6Ly/43MmUTrVgxFqytIB1wMkMw9pxGzDIL1q/cpmoriV7gBmLAw14Ztli7EVGlQoWMBkDt/5zJ9
qKPa/xtRk9LFpv8tlqtHqVzTCV+xo80+kwlHkDpCxONoxGK9XD96dEdszX+n0NiUhCMbQdwFgA9u
wr+I/TeXzvJKwyvghXaYZbSn8WwtPNw+DwsvHG8OBRqVmHKarbk8DwK9rqwKdXIQHoC0YzaJ+Vc3
v+vk8h+O9lTqoyKkQt49f2qMVoBxv+pHKFjot4o1pDqm9vr+1ZBRgauc5HavwgMzdt3AkzzRgQxk
Z4XlMXSZjLWknRm+P6eaAPs8MGQ8Fi/35b6BBCJ0FQaoQUuzPUixnEBsYIgrcxBLX4fNkjSRCto1
tlxP6MS4ozY6gwJKxSs2sWHsmuyo1yvufelA/x0uMQlBrnn95SrVVL9ze4f+gd1G31PaiWlyvP11
VozMbw1gp0pp8slI5m3y4jNTq7a5FuouGuHJnQpX0EPOI8TIGqEBgVeHvL3cJMIfbNlF/XJ7JQtv
u8FGUfCbsuqrCpVMKhZSEewdE0TSXTXm8sH1mhVXvZBcXhiZHTGEzmDuRPjOSWDSiYuvKR2OXPnK
l7GyfzFFN2Ea/yGxmgcSndom1miAMQyZP7Nlsbz/q8mdjQ95qL+WAK7+Yf/QcSDnoSaMrOrl7cnj
Ui2jQqVMpSFvJp26XFnxNtLiOaClIKki8zW8pZcmEA2h466yJFR+Kp6Ch06HSC2uPiO8UN+7TUFD
jRoS6XqCVFLDnAoa7oqdQDd3aOAQzPyW6fFkbcZwKZphvg99deI1HK5y+bPaLJbgvqMWkyflj0QK
HrS88TeCUQebGoyVbSVieyjSZKUusnRg35qdnaXByzuiDX9wSq3bgE7YrZceF01MtWK+KFXGv3HV
m7fKsAJUMYHbsjKmvtOafnU6QCHSt5V+Lw5SdS+0gfUIAA7EZUCbrE+FZBcmUXEqrCKHbSYrNkKj
hl9vn7Wlg8BUEpVkRjuZ0JntOPRnLfzzHAQJpEgEXakrvGZVt3Leljw1I6OosTG4DUf1zEphAvdq
LXxb3EvbdKzvSLCrGlCksRJbrRmafUnPTNMaujhSxYH2n5jBVFmc+6RnwMRSP9/euqXDykwakQcR
P93uWZjTBd6In6MGmgrCg9wNEFwLBzVAL1CilBZ34WdRDL7dtrnUeOChnMSWEXlkRGJmVLSGUC4H
4oQIUr0MGG9FP9fqYeqKPhnxvZIR+nNPwrs2Fk95LW9v2186xnh2xMZ5QKhmzz5kEPVFoDcyPY5S
hoMIOjpzABxx28jSxvLOAvxT6K3K5sz/mWFgZKhcAXCCsfOgCML4QSk8d+MqNblGFBu7UO2ilwom
m5XlLVrmdSSeYOLPnNfylBjcOHtONlUdJ2aKksLGKH8MINS2dEcyVgKYhcvHqBCvMI0BlZRm9jHV
WoeGAh4+B3jdZix/gber/U+3N3Mh26C9SNSn4nkgn59+wxvHU4ttXLlqKztqHBnbBoklF8InoWvu
lV47llodbSZiCgDZ0ZfblhfuIoNCjHAaFsoQV104JXKl0Oh90YnFJrAZWD1B3OFufGt81ZXk/ZE6
dV844CmcqNOWXi5T7SwGM+kmO02lPzOe+jIhjW0hCc+DudZHWjglF7amf3+zpUIF8l3uI+Lo9lsc
f5NKhFu2VO3pxyWMXd3exes4Z5Ignij2NQqgVwwJkgwxjl+GxlkLwH94d571JQCfD4vmtg+d27YW
usUU6mmGTFNYpPfzXbTyQQcMDwkhqCe/ZKxmPDcevFsIyWqnHEJOvf4lTZBy4V4Cbyv1H2//gOsL
cWl/trMWQ82gCiEOEazXAsh3Gdw1ibSyo4tGqCtPlQSK6PMGamt1aTFGLFIKnosG1GpiR8bT7YX8
RQ9cJvlT4w3IGk0BeFfm6IJspKQY4kfP5K/FvmwTyH17T9Fe/CYIP7PLoIKz5NkaqvpTk8sK3iwP
fFuIJRee1pz5hNqq7nvZKB+7kAoaEM0w+NwIjXmAF7m5VwPfc5B2Sk4o5yUHzSujQ67QZxEH6mrg
5+UaidqmgpQhHfq7nnr+0SPwsiuqfqehrePvbRF4T4ms9FAzmtLnaOyFz96giXtIOXKn9RlabEq4
y1w99uHQG6HrDKVoYyTMv3dRI6UH7huMytmYP4ZAQEFtqMprH1ovdVb/CTpBtgVfjAESjkE97onY
/VM5DB7MueZ4Xw5mc4JDNqCi3xb6n56Gxu9YhkP59pdYuj+kICY9estC1WfmGLKM39E3nn4WxQ4e
n+NY/M4TRGDdOw9o421b16/jFN/9Z2t2fPuiVmOvxNbQwg9IJ1uXV57Ga5+q6IzEA9adCh/Xirqm
KuS+Z+lnCbbvJ2gamXbRCuHjGCvdo9aK8UrrWpbxZZfnWGWSesJv0Nyi1zR7i92m8doxLlNqxEXx
1OXDSTIBFO/gOx0Z9jOhH5PSr6aYR7tujKpHo2bkECIS30Y/XQTRmFV3lVlZLxlH19yZelzsh1JN
KTCbxkaBe+K7RjvjaZoU2GRwuL/bo6g6+Q1dwWkoV59/fmgDBRVsYng2xGIzUsKvdFhGtZVDdv3h
JyvEZTw/C046Lf1MDtEsOAvtvWT5m25cO8bXTgsLloHuEHWua4CW73lDjzR0dFZgfNMMMOyAULv+
z3sPMIxKtPOBURLeXe0W+S1cNf2YnOU0fjDA9oJTuG3h+u1kqNfijaHwj274/DwFqAUElgK3kCRX
4UMrmv5HUWj9u0jTyw+q23YnRRANu/e7NYjb9TeaLINY0HWZ8q42u5zQyjPeEJbVGT6SjV6fWst7
9/UniRSpipPoMGY+f1gUT1KR+Muq81A+CpDfKqtLmALCy9uoyTqBsYgEOsKs82BOgpom8kwPAjxs
7by00zZuybTZRowTwzp6YxN87AyapLqVqpBUM6u8seq2kEHwDwFccr0mfM9cq9zUoltuskF7Zcsl
1Bs8YPyprzd7gdLNU9TK5ha6U3NfWLEA2H2ALC5mXKxX5Bevq7VH09WEYwgZrmcz9j6+9hBlIdaS
yd6xAmWQMykLv4yIxsF9JxfdawIJqt3pcL/aaSVARl6V4rBNy9xY61AsnDA6S0z64ykpIcyhWWFS
M6acltK5FKPkTgxVwHxN2z4x9ybtWj1WGKCrEpT2tD4TjwA59bsQ4s59lXkygc2gfdBGq96XoaSQ
jg/ljsFC76OnG8E+L2rkSW9fiGuPTpwAsp1kQ1Qoms4yqjQcCq+F5vOsKe2wrZVCeZTVYDhwM9IP
CKUUyorBhXtATxNwEEGJCuJllhBERAKeN9KIyn3lSRrq51FIV16phXYYOc2UwEmkiQtD/KNeuwUs
0Gc/Z0o1FtX+J0Sr2qELEaOcAsx7DRK1I6AXJm1VhDk0JGu2FCaLtV9y/X5R2FCZFuIgMHg99zdF
3A1lLhnt2Ye3f18qbvGqxDUUyFaWR89K5Msfx1z/OQxutm8T0P1+jqYpcyGJYGeWu6aeurQzvKSU
xg0iBT7CbPfF2hBoIgvdOVSjZss4W7xLzZa6S8nwP+ERl0K2QIOavtW8gOGh51xXmu25PKzvPwj0
TuD0UngZ8fazpz1ES3FgJKk/D+njBAgS2h+3j/b1mzWhWv/fgDF9mzd5kj7w0+Uo7c+m+C0JHN0/
pNnzbRPX2e2Evwb4Y1jTF567XN+tR0tiqOJcwv6vMteYwH6QNGL6q9At76dewd9a5ta46aEEHyGH
Gt6fTUwUEtxeQFUTtHC2i8rY+X5QK7CydOBtLMbopIlzb6S1cnupC0cHIC8SKFPsNxXSZg8Yzfo6
G5WgPlvyJ2ncaf591b/KSGP5BzOqtoV+COq7OElW7F77i0uzswUKg94klYbZUNHGU+Lr2t2QQPh2
e3XXblCX4JQjIga0CPnh9O9vzkrilf1YMiN9HiKh2ES50G6CNk1ehSTq9pHLwOdtewurImDjqwE+
h+Dmb9z7xl5Q5l1V6dNLOrwk6mdV+37771+nHVNA+N/fn7n1upXCNFEF6dzFgeh0ZV09SDTD4AYR
W4WZCl8OYAIUi5Xw6vrKTRVJUPUmzQrc3sysGadCphTpeI5EeCLSODqlMlzjSCy83l7foiH4BikX
qIBM56jJSI4FK4yG8WyWOfNI8n3rMQgcDquS1gsbSRpB5gZ4ith3/j42GuGEW1asKOh35vhaUUKS
g/RBZTYKIq3bq7qOHWj3QhZAq5eMgXDx8hT6rl9108CRo4OU95Q/mvvU11/05hQwLgahybuv1oU5
Tb4018P3C/DTzRxBO3UmNMr9j9vruT7llwZmxyHUpaKWJbL5oQ0PVb1nFv7d95aYhegFADedpKtz
wCQaU15JFoA17kTYOHxG/JXO9nJj76qQ9797PRfWZi5QRc2mgrYicAIdghkzfPS11Sj++mSDvJqS
HwVhWXgVZwWDJgXlWMAk6IiGCEj2rsyRzlujRVs0MuVAOD1gznOWIxG+OkRz28AhawUOODxKmfBI
dbRY2bCFAz0hFyaQNqLGVxXmNBgqQLFSAETv0If3XnxCHQBtKsov23KtnL1mbIaW8ItWaYxK5KVX
v1LDE6HARxSD0pG4UbXfLkJSt0/D8ib+t7jZ9cmZIUa1jcVFkC648MnRkYSZZqVIv3CH2ELeXYXX
l6Rudh4S6FQ8fH3gxHoZvSJSU94Z6AW93l7LkhUI6yya8iIawHNA/ai4k0pYEDqJLD7Jydc6lj/d
tnDtSAFtgfyZCNBgM5w/DUYbFH3Ssltl/bFO7yELZRhZtnUkrQD2/sO5e2ts+nRvnldo2IwOitbA
cYWXHlWLsEcIMrWTPNyiHMmU7kqdaukoEFCDN6BhdP1KGEh2QVYT+84IR4BCXwjpCXtU1vBAS3tI
nEL8pQNwoFF0uaxu8Mi+W993QvNgWXeS+KxI3UGQYbUIf93+XAuXieSVyTSKfQvcl1nYd76rDJ6T
5prtu90epqE7sa9epRyxGUU8JVG5xlN8vYsTynpSoZ+gG0i4Xy5P7gNT0FWhcXJJRwmzL2B/bz96
crLyta6DPezQzwAiIony1TAE8kJ6R2W7dTJEiB7pzrZbUiZ0KvvMQJO07VbsLaAWJ4MkgrQVQb7N
WSG1UWzFsmcaP6Co5SJ94QN6qn8GaAXl59Lrd0I9bmrp3TEmIQRQeZF6BGi7eQ8gbhh3VRF6c1Jj
PJZZekauYXf7lCwkBZMNJqh4ghmgmiMWUYszgiHo4RlIW9tj/h3mIyk/ZhAooG+2aSB3CFDO6VGq
VBNhxQH/rZ5e1qMmcnn+R5JNh2o+h2CZal0gxF47TB089IG/jUpzK+npHuXWOx1yQttiYrhQlN2Q
wuPilU1t64mA/CnIyjz/nQfoeenitijaleuzdJShHSU7nIpBV+NrAmqT2agVNfBmRdgkWqjd+75J
+8Mt36nZTnGcTcAbMMhJ5HhV9gtNJa7op1VOqGwzP7IbJLekbbtGl3n9QkxmJtDWVFVhjOfycvpm
E0OKJFdOovcngDLPkhCvPHVTeDv/nJSheCBEHPSVIDJEUhKlM7lxXA1adP93j3bHGHzPVONQiE9S
7ECwtPJQLK3qrclZRAersoXCjNQ4Si6Bl5A+JkrzD9fwjQl91mXP3UZ19ZBVeenvRPmZy//y94Fs
ctLAaxEqXH6YmgNYqWLUOi38fWEcbdM1PtjrtwAk2NSEAT8E9/T82ZGq0lD9QmlIS4Jjoop2XTZE
dO2HJHZffSX8HknKdsWxXJeasQnsVWdoGC7TeWUl8FTdR10Nm9HB6r/E/iN4P8R4VOBJ3i6ov0ZF
eVTLw22zS9eWySIVKCz5Hs/DbC8n/jRl5DjI5Sc0W9C26e18WIFzLj4Hb63MAkfTVBppkETOuTnE
39H8VE+J62kfi6IUHrNRAoUNfaMdjP7XwKr8s4ye4MpvWHoCJ7fEKC8NYiY9LhdqaFEgCdbQOHBA
wre3S8zooMsnpVwBDC0dHVPRRYihJ3rYOUhJgW/if4+OaCZ3TRcfKtk66xF94nx49DT57Ddr/nD6
6TMvQm+C/iQwJYZnrkqcY+aWMYwsTmTApdQ+heWpQf9XbFzYUdfK5wsHZuJkpwpBIIGXne1jlcPM
iMho4ViZuuvy9iDK/Yc0V9/vpqjVAp2nPEBxZR5AFGbZuHkzFE4L3QOalWF/vH3wl84kgQLkC9bE
RnCF86h8b9I4ygtHCp9j8Mx0J9DkfESuHN3ah8KPESD4iu7ryj2XpxLA/GuhR4+zBws6RRGXB9GN
zEGJrbJygpaKt5zaOmC5wg13fv+5dO9H7yC5X1r9m4s0pojWMcRAUvhitq8jMokSCVdcGZtO/dPH
PeqlpZ0XD2q7gktZ+shvfuOcKcKPlSTXQUo6TfyZUoNShHYlvt7+AGs2Zj7BoCntl0pdMaz6JGff
EqVGs3DlpVi4jBQWGNwn8lUZMJn+/U1WJDCI2jZFWDnQwHWPSEUKZ0T3FNSVYEBDeU/ZIrfwOsCk
9y+n663l2VeWEeXS9DqoHCOBoUY9qvkj/EY7P5btSQa+3ke5M/pfbm/pgo+bmD1oMICZ16irXS63
Q9OOZ1fOHcgvN0HxrVJ0uxf2bfDrtp2lbSWdkIwJJcUAxezTCaB8ysrF4cCnb2vSs4nGNjQ95Sc/
OwVr33DJu701NluUOgSo3TUYk/InK/k6FEev+lXBHqBqK9HY9JdmNxPnSfqHQwB0OAdjQW4lGrBe
MaEXfC6gR0cI8va+SQvxngJRDsEe4AKTCOPyA5kSLMVJpZOHoWywD9TypXCrz4pfPPatsTGC1q6a
8oM7CDDpBfcoV/0ayJ+QRbJp+R7DyNogYXAXJOWvXNUdIEBPt3/g0g5A3j29IiSlZG6Xvw/6IbSj
EaJ1DOgHJ3ByHa1swcLXhMeDmQ7AQQyXzoNqFIdRXC6FllFLOPMGrXgxm+RYoJ9kwMi1Hap+e3tJ
C3diIg6hwgigb9IquFxSJYOssNqgc9ySUaKqGX90ZmFsgjI69VX35/3GGJYDcQ2x2oQZujSmKHlt
Juj4OfDJng0/eWpCUGhj/Nxna4no0rqIFQ2oDRgE4Cxdmgorwaz0MWmdUA2/oJO+rcP4o9mbUNsq
/+DMUEegq8uwPzHiXOPCYngUeqKuYyoLGjyx6R56sXiQFO9YAE068XLuWyl61EJUIeNk5UwuvBMM
z03k9EQbzGZMJ+qNDwcEIZZJN3ROBQVw5n8X1bMbrmAYljaT9wG0DyxwZJczh5aPTKFYwGKIgsMT
bGlQU0Tfu6j9aFFHu31ElgoIOGhOyUSVdU3SADetCMCrEJ3RKJIvnZW421g1vIMHwZ+NlHi6Iysb
7uox0rcdYyPbJC2Lp7K3pJWbsXDZJ40sWvQAaOgCzjY2hU0EBCzQcmkg/rZqOyl3K2tdeCguTMz8
nQ95mgH6eXRar9rUw2cxUfYGWJZJatTfM8EKIuYZRvj9RIRXKHDgVxs0rm1RO3htf0hjJxP1lR+1
8K0B0+PhEVQwQYrOlm2YaaYiucbFkbMPiZEda/1LAcV31cefbi9/YfW0qsFlQD8A7sOYPsCbkwsA
QA/7WMD1eHDm1kxLlRsleDCze3RptlG/0opceFxoHDO+BGOgpVHavjRXw6vHjALsAF4vCfD6KMYx
8lEWlkf4nQGmCKBdh8S790YoT8eo8Fcu0fVFBa7I48EQAaApsB+X9gVVq7ukzVoHrusPfct4Cycd
OQRzlcjs+uQCPoBsiqY8wCxp3iFoYbssG0upnRDaskF7yrWPcfVH674kw1GEZdirC5iQo00Ob2Yz
lNvBLXfx+6sQ9EipDdCm4Ppc1VQJ71Nh4pU4C0Vnm2ax0bWVUfOFDWXqm0EF/e8nned1cLlUfdPU
xlnOIWFtyl2ayc9anL7bD5Cm8hIzoExifNXwFbvGUvO4MM6Jpm2khKnOvl5xetc3AVokcLpkjgx6
MIx9eTTgykcyx/WtM8D6h0EVIkTJUWbQBf1nYDbH0hJOQPlWjC6ckgujs+tHKVjMqjKyzn0BJFoQ
0do+3L7g166EaUEKsfLU5QHyNHvuzUAQ3RTaxbOfpqWdeto2yVKnqpWJAnglOF20BcfiX2mnyWlf
bqGkB7GqVJ1w1qwfVfNVU15a+asQrBTuF/Zsokz6PyvzgX+ZuZiuSrAyIsaiw5Ut5qfbe7ZkgYER
WjkUu4iCp0P/xilWcZ1XSpu759jPkCIXH7xM+njbxOTBL+N4YIjAvUzg9bT29NmHh7i5kFPfss5F
RL8BSc1Noks7DRUVQ/ZgSK6SlbL80rcxwNJYHCkEluaeFzoIaEol1iQJ6qbqkDyHP1RJncJf+TyL
K/vP0N+axpvNG5M+btoeQ0LwLHdPflZtGdGC7dg6C+4aqHDBGP1roEH4BRpU84eycdESE6DHPivm
a1gcCwB6vv8lRANEy95/kSaQPW4IXVJAXfNDUZiCF/6duVEQ9kh+Jml2B9mSBfXt7aOxUPWZsNC0
pKy/fH7zUFY2aiU2804/99AcQcUb3kd+etfo+taP+h9914kMTSmvMqo3nZ7u/sH6VHwkSZ9IluYM
o1oHAZnpMltUyuku6g8aen6iIw53WZGjrp3bbXN01xAjC9+R8cH/jE7O+c2hIeXtBch0jXPfDBsx
ajY1r7KfI3ktqfz/lcu3cL8BmpPdwloF+dJVgqeXri9BuccRPevCtyJYQ1gsLQdwwDTnA4Mn3ZnL
5aRpb2Z01wRQebqdu6+a19ma1u+lON1HUbG//cmmvzbzJRzI/6xNV//N5kWha8KsbApnT5aYzvaQ
3vGi+9J6/9gElRQZ+hxa3TJ0KLOnJEnhJomBeJ/zcjw1efUhoKcexWsR+cLXAQQz9bfpz15jK8Sx
QAgpM80zyMZTmeW7JPFXopbrMBQCClABzDRM7Yz5DRslmIdbv3bPlipsLPU1158yfa9Yjht/c6vH
alzraC0cCOQq8fUIR9P7nWfCPLsINdeS5/Ql0g9NbdqF3x9RVxSUfGpojCsnfOFITOiUaWZj+u8c
ZTu4CdRX6AlALYbmgj7k28Btd2KtVivPysLsMRV2jgW0p+BHriJ6eUTWwahAP2S9t6+M/APT6ccG
LZLElD/EqYFYS6JtqdYjFUA07EsovACgXwXCTuHZ7BK8/R3zZwepikYZW9dz4NKvznDzawiDKPKT
ZUH2nqNssCOKze/VnsfCrLUvsafX9yNgZDsvB/mXWJgrjnTpjL3ZmL859ptbWUzDcQZC6w6QmL0I
tW0dfwTi7XkoFIB9QnapG1ee3oXa3dTuIGmDQRnk3bzxkRUqEp564juWWQsgJ77RY7INqXjpaRTb
at5WB6PL8o1kFt6+iazclrOAKeOmae2iTPqtWOXFNvCaYEvIom7DMIjvyVTKvaW+vxA8/VamYpAk
haNxHm/X6KANOThpJzO7Jy3unpkIPHtatLWsfCUuXbwNb0xNHufNp5BaT4+EOvSdwlDwjd99MnxY
3W974YUAi/kbJv8ngpuJg/HSiI4kkJiYknvu9PsqHpjIdDdR+BSraw35JV9C/xW4FEURODFmq0ld
tIxk03XPmvsgWKdOCrfoLDOrfXbVNXLHRVssiGIoSQT44ctFBUovpm2pCizKf7B8ar/5U14PDEqg
Ibw2pbO4gxMicSp7gPme7WBexKLFTRXO4Jx2eZjsctX97GfCr84rDv/wsXj6TZDR4LbmEX7QFqgg
qqJ7TmC4U7wPcjUgEvIhpu9y29DS0ZtI4QFQUbC+CjVyte5Uq+3c8yj4pzwJHximPVaDt1LXWKjY
wUX4xs7sQ3UNtUnXatyz0Vsf/Sj43gWUxhvZ2inJ+CAE8iZj9CqrlH0tiodaSb7cXufSQWE/DYY7
2dUr7ntPE+KUAQVe1AgSk7yzhRziU+E1Rrsyfblty7yGIbDYN8Zmi830vs7kQXfPXspwWoxgJB7e
+IVIY3OnuG1wKPJa3yhFIG4ERUJ8B1VHZNjKJEQOshpsua1RY6FAtDMGOfsV+MZnAV0Q09Vx1GP1
wdURg7eGWP6gSXW8Lcky9nUsoI8u0tvMqHdvBJ4PWxtra5vwrDBjknrPehS5p7wqrfsE+aiNhdSK
TdfP2qRR5R5L0W14C1X30Yfed+MOknVvecn3POrL+7Gp6+1Yj+Gh6xGLi/qoOxWpmj2i8VLt3BRB
QTPR3Ycyiv/0TbBvgqZBr75Lyo0Y6u2jUFf5powGw6aV78KQX9UnuSE1poSpDohlxffhaLXwLAzK
JnPhS/b00ENI00uOURt8GYTa3zLKyg/Wxx+8oCWafkh2uJBb7cdRtey26vyDOia5tFH67g/KL932
9me9uio0najMgTHEfV4XYBSXTWtqjJqC07XfQIIlzcrJmVzjRZAwmWD6bOoUTA/YzMPUIaN8iuUK
ZzHwG3tEYVIwyxUb0pUb+2tkmv2BnBRXNl2VN6/N6FYyBYSQSKRn7ogB93RPuuzemRD17Eev87+z
d7Ft1nW+yZJw2KeiXB4YQw03mpQHP8W8lrZKgJaGNkbRYAuFtcbjfnVbZz9xnm61qZyWVew5rVX8
pPdc74pmeDIE6WEsyg2K3ysP8PK+/7cls33Xxd4dpSjwHCPwd6rpb4Lu5+3Ds7gijdScrFm75qCR
c/S+cl8Qzrr+ebDETZ3ca5K3HfNncEq3TS0uBkKRqWE/DSbNFuN1apAgLOM5bji8xon6wuTe/raJ
xavwn4l5mRoqSEVrdNIFzf9gpZ8EfRMH/7Jhb0zMkjkoesuwy0SOgAnmu/rVIOptgBgNvgSq8d5H
cDpuhA/Q2hC3XKVbRq1D8lJXHtJGAEXSO3n4U7t/bm/Z4gF4Y2P6am9uXU57RFOyBv6LXtgmQ2tL
3Y+szO2qvUcf+F8WNHUZSXhwJPNMWDbiwDQYAXCYDN568rcukfeF6P6DFYnEiswRJI5sKpdLGmG/
VSeXdS4TRK9E9UcV9N/F3j/d3rmlw8YpZuJkmgsiILo00xIdy3lPsaLN23AzCM1R6tHwybW1XVty
jBDEQt6ECwYYOXOMeYckX9BwR9vBekQb5IiI/B3krVuxUzf/sCbGdHhQJoajeYKPlwAa5Oo4eumr
7v9yjSOqUf9ggtr61B+VVYZ2LretKCS1BxwknKs89E8Ds4oHHUnAQ1oVa6nF5I5nz5YMlJRXgteR
lG12EGKTMdI6o10vNcNLZCWa3WTelzENXvATv8uRuLw3pbW5qkWroOPpIIECucrsEbMTRy2qpTN0
eztPPIRpb2vFp9DdFeP9CKb59n4uXGCGI6GepiROE32eu2qm6wltZolnN/vjpYZdBq7dwSqoGPcF
uMvbxqYzfbWjgDumfhID4PMz74oDE6xhKp2jtHPvDYUsYAjaeF9KwMhUZGaH1JiUHPXAVkPEvm9b
X7hxFFenfIp9vS4lg6Auu8gLpXMr1RtR/lKWz64vrCzxuoxMPkA0zqtLhk2Va3ZAvTD3raCSpLMp
P/mjbDfdnZyJttfuQ2PruSjpHq3ox+2V/T31s40F5UlHmciHeRhlWvobN1y7xP5xXGhnNYuKHQPW
zIwogr8Lilo8JmKlbOFueo3GpGxtoxyrQ1vX6WYc6+q3WZr9Vg8y6dHK/dK2cqOxI1GvD3Lpl19b
papfUjTQbaUYooeuqD07UgX5WS6QQpQ84jlxSDioRR88lYP+tR+K5NgbvbwRxabdE7UnGwPcULzN
4iDb6aXo74URJdSqGBSoyCyo4nuyjrM7CqihlxBbFFK+1vdZOHj0Xia5D/A+MHjNnqm68EfG+1vz
HCMcT/YgKb9RqO6Lc55DeV58BaZ2+4tcF+igFnhrcfZFYlkQsipDFNGNLeSIzI0R0mhyg11tZbab
3MvDXiFnk6UffbJr9Pc/LsA3pukoYuFrbtm+MLxcFmLzXEzahYV+7wbVx84MVm7U0mFXIe8Cmg6o
GSjO7LD75YAYnUCnOypQ+UbetqggmsJhCZmt+9/l6C5VNRtIw+3dXbjJF2ZnnjkYAyFoxsI8J172
UxmiH20f7PrkHwIociIcLguEJXnuroyA5nQ+yMYZzI6dy89t8DE21+DMC88z3U7gJuDeFmgcRW6Z
4ff0YNRW2aUDkpSjvMmT71Wwu71p6qIlpoMAn/IQXzHKaZnSpKHoGWf6uPW+DyF9ysexfVUSC6yE
HpRfDDUQ9q4EGVfdB91eY5DzGKIEfBggePRsFgA0RxCUuy5IixM0v/mmUZBTzTU/ukMfMb3TEXmn
AKHKmxGk/ldNz/qNXuQIJdZcuKav9H1YmFpITt+lnp1pYflct6P+O0SK9r7XYhN1WS3aV4gJO8R6
Grg81/zgBwLsaWZQ7sPM6B+lMQxOg4XqZF81wWON8jHpnJTZeaULD+H/kHZeu5Ejwbb9IgL05pUs
K1uS2qlfiDYSvff8+rPYF3emxOIpoucAg37pQUclMzIyMmLH3mVjrjjcwqVMUP33001/fxZf1bEU
RkFgk4ruM4MWanVX6mCFq5t8fOqS3fWNWtwnuMtwOiCnlG8+GsuivtMJu/pjGzIxlhyS7AcLtDvp
+bqdKejNLg3ACVT8uIupkc3TaToYZRhWqv44IhrtS9+tv+erIAhOandUTfnvgvCtkwOOFrqWjwVz
fnr04AlrNG8L6QuDhIzqwjyPntc8uW1LlM+p1rqPTEc6edv+Jhges8q0FZ/bpczrlb1ZszdzhLpN
xKZCUPhRiJsHpVT3qdccPJkCEvTaWV2vtRamSDbfo/P1zV4JpWt5ilAO7qNb56Uz8jZ+cn3jDZVs
NGKH0toFZQxRsORlG9Eo31shfWUCwzuMxgBzJMyUn6/7zFLkNYj2RA+CIm7z0TdDMay0vqeFp1mP
nfDWNsC5/j7DB4P3r4nJbc/Omo8KnZGImKite0V6juvnzFyZ+Fny/KliOtUS6NnMvUYNA1O3isB9
DPrieyhAMGEaweH6l1oqSMG7BEiCiX++1Xwgk8Hvakx1y31soQZk4pNB14PDeLwPJ1+INnV2U8X4
ahDuXagc88E66kK9bQz3axyr++s/ZnHB1Gn+vGlBzM7cqEsVsVWymMqiL8H6FcZfK1R5r9tYco0J
2cwILF2wCxoXoS4LT01ljoY2wXER7iwatbdHJLj+gyGAQjzSqXjzPJs5SN3nJmrDOIiR3DeSspOi
+EEf/ZWjDvP2wuFj9vIfQ7PsxlBFyeuqkep6qwS3BQzzO9kM4n3cuV95u487kbJsKJTKPcKoxW4c
FPdYN22+HV1N36V+VW6h0UL9RWoLu8kjyWYG+ZdC5XkfQzV2k45Gs6ldqt6C7CZbcDDMTSV9tkfp
BLE0wPDYynXrVesyg6liK9n4VUbZmnxiHxtisM0H5PHKOi43hRxUTlxIDPbHlMJTq21v46APjlZt
9ZldmmphG26mb4xhLJ02GLRdmmfpTe0p1k4NRlTdiz4GS6ilttDHcLCBPdxHGRHbC6vuIPqhYdOE
Gz+bg8HFjejuvi8D7RBK0KQiTW7YXVWLz6pBNWOkvKpXEXPF4vAguh7DdNr4OeH/eqhaK92Oxjju
q0R9NfT45xipxk7uBR1KjPBOFRPklqN2KxRK8hikZrHvuj52lKJL7T5XGLgcvfYuGEIBuGo8OLHJ
HKTZeMOzWJB75LB+OmUeuhvdGPkLKiJbiF2aDXx92Wct9ctNgzrQptGzeF82merA0tM7QErqByFQ
9D0z9/q2MZmvArzeb4JSs9CJzD9ZkQk734jjb7O+TBAbrxv0mdyCNkSVU73xAu/eiPJgUwT9aPcA
R+xYGd+KwRidspHEbZfJBdCUsrbTiPSJRmPz0KaZuFV7OP2GSdRaTtT2tuoCCVxa0/Ij3e8oK8if
3bCVbqzS6CwHUqb2R516krZJEVjfaMydWnUEiycJ5o4p0fekbXsbtH7y7jXCD7kr0/sxJn2rrTR4
bgaBia2m6xx6mYaTqbXogE+OvqFw7Us3nfvSp6Z18gVE5Eatdvmtg3GLHHGz8VB4cTyLpskma0bt
LkqD5D7xxdFpm9xCXjWvN3Ka5J992ShOo4kW+eRK6bHn1Nhi14s8fAKSNCnMbQNBaLoeyA3vxEAE
qlBGr2pcvxtlmTyYTaM41LPkd7XwzJ2aeN4e6azuzgoVc9OUar7r1SzfxDWKVUDkq8e4qENOkZfv
0qJqbwLolhh2H6t0qyOUtzFIDW4rDX5BiogstE+CTSzGb13pNvu284MnIUS8DL4Z77Osd9JE295S
z/bgYjwaWTTsk7wsbGgl/RspFKyDLNaaY4y+z7SqZO6zSuo3mdS12yIvVRrQCAiPaecfA6XK9+34
3qJO7+O3FWXHjQKodqXssJSXUEWEyo5sh+GPWYAXu9bo9CxzHzM9m7g9msKuUh+mdPE9c+s7ZNl/
Xw/CS7FxaoMDKGcG42Iiqgf3UXqMej0WvXVQCgAnWV8dstIlKshrMJOl6wudK2A1wKlV0ryPEb8p
QzkNA5r8idps5VJ6qpi+XPmCCzb+0EyB2KaTiDLgRxuCKI15Yo7hKUgquzOohAyfrn+yhT2CH08D
AgWzB939We6UeyXq1wFDk7lm3QTWF1CF4dg7tUFNpv71H2zxqISyZGK8mHfae1MwTX3IwlMbG9Bt
7vgTOYQdefgmzVcuysV1ndmaXOUsYQtSRc87YvdJATIGs3b4bWxFuhu1HjtwDmp2Hqpfry9vIdeY
mOwpOUyJxkWhWRAHT6mHMDz5abAX3bshyG4C9/W6kQUXZ94HzAfHaqIsmV3/shUoIQlkyHwYLLgE
/1r8Jbnd1rVWBsPXDM1cz2wD04xzXE+Rfpvmt1RQbbf8pGUr7cCFffqwnpn/MSwkpUEq4uHj94wW
dg4vT8IshuY9VfKP//DtKJsDqaUFdQHA0IZET31GJk9oRAyA3pPQ/wQ7gv9cVAEcI0q+JrS84BEI
GOok2n8oRpTZZokNzMXw6IanTnaBTYUPoSkekd5aeTmsmZmiyJmvSyqLgg2eb8igUl7QUlXvKmvl
QC0VD1kM8RyA38RLNstwM4ixa5hLw9OQSzH3GtOeckAxLdbG4b7JlNbhGowArCdq4oRNIm7U3go3
iRdlK7n2os8g6kYkoZ5pztXDui4S5LBjvX31lET3cvPsRiclOEJ6vGJpIf4CDP3X0iyKlImgj15Z
h0hEMjHhqmrkRNzz191yuihmz2mM0AOYGJUsCnsft29ohcat4IM8JTFZV+/4ws+xcbcTkKvyWrtJ
fldr+msLHjN1BPh8037SafloEq7dWupiwT/prnoD0/JL3/He1Mq1nVq0A989o2sTC6sx+36yEjNJ
o8LtKlblpjLfapLktQmNNRuTt5x5fxK2RjrG3GB1X9pqC0FBkPOkXSl6TL90tkmU6qfAoVGtQa3k
oxXP8FUvdpXgpGkjHZP3qC52qFyUYG2ue8OSIZQnYE2izze1az4akkuDiig0rsTdn2l8kwW/ynZj
1Gtg3QXP/tPx4qbiqrq498Wm9BJ1hO2tk4eNa/l2lqwlSIsrgXV3mqEyqWjMbpBRiktRjwb/FICI
snUxP5hh+lkxhIOQ/zXNB0NAqIX/Y2t2jchDEUQl98YpbtEdsiY1oHwQ3I2sueP2+gYtBULG5yZ9
a/JMmLUmhzxzOCEOvVrzWx9ZQXNjkdAG2fhmVsKNnGYbzfff5Urc9tQ2bdewtq0rvkWq+/f1qA+/
YXaw0prSL7SQ/qmVWt0pU3NbBekTL5G1HH7RT84WOztdYzWGppuJRApTv4trnh9jZQorn3TRCJVs
iopczygkfPyiktWUouyV/ilhxh2gWnDXedYaGdmiO54ZmX7E2bY1jCVLXdf4J7E4KcoPX1f2spw4
kvxy3T+W4hGdmYkKkpGSi/oyj0E59waYGnM9tBNNYrRzm2TfrhtZuDNQ4fnXyCxKZGLMqD4ktNMV
qFUnMbgRhDshP0Txj6b4WbcrncO1Nc3eOnVUVF7oYS4TP7nwMxrSXlNWspiVJc0jbCKMqYliNkvS
pM0g9Ado6w6F2GzNuLmv1OS57NQdJZWVeDt9qXlgP/uSc6LnvACtUfURZoXvntLYoXuy5FOYdvu+
KmwwCNc3buVL/qHbOfNCqxsaXUTT6+QNwj4TRh8ovuxCstKsXFhrhmbu3jVuT2zCkJ79dv0n3aRq
skZKtGhjGoFjqJh7cd7BLo3Uq0Nd4BJRVTvon4rha+r+/QNhEif7x8b0G84+mAdhed2bLgy1Vuak
7duofaqanTjext779a1ZSCs/WJrFVMWovE7LPNLobluPMBWB8pWl1gkpIVX+uLtubSkcna9rdoLB
NWixJJjBqZfuQvenGX6B7BLx2F//wQwz2SSW0PiL+iy0Fk1jFsaIEpicWKfOz24zZD4KYXTCSP1x
3dTi92PGnY7kpOwwL1ZkbTLEdWMFp7JLRq5fub5rawrtCBnkt23pUW4DKrdyfJeuDkpLhqxQeb+s
wkRZrYYipfeT6Y9QQgxCZ6upsXKWFo0wL03qx7AY6uYffRDqqrQcIi04qcXPEO6FtP15/dMtHqQz
AzNnAAmd6WEJHW7gGYdp3i2y9BdkRbbXzSz63KQLxbgIIIw5EcGotUbGsAPPmfG3rA1OjxZTqX9N
R3HF0OJ6ID0A5wFVH2738YNZleLl3I3hib4/orCUVyPJ0bo1mPjSeug/gIOj3woYYnYt5U3fuVHS
BacK2iEKIQkw/lHbNJVsX/9w0tKCFEZfRLSqgevMtTCUMEfPvp9822/3vpt+EipwYq0QJvQ5qaxn
zOxHaN6m/r6LR2QUB7tIjPvI7fdMYu2NtYmppcuSShNoPJjtELiefu9ZVLR8XY8C1/ROo6g8Kk03
bHx3gCBe6W7yWt1YTX7y3Oa1abvD9S+xdMj/8O0Dm5chRpoZ7gQRASCJ+SmOyi7p+o2SybteNg6y
XL+U3Rrh/pq5mSONctKbeYo5H7BB3vW7SBc2uiI7WjI80nDbXF/dkkPBkQFtz8QpxRzjx88atTmz
kWPg8yoKXwslopEcUZ8UbK35axoLPhD0zTyNgCjxspz5bh1pCdz0PFuH4jaqvvnWl+tLWfJYytKk
oNP8BI/Jj0uBbDfxTC2ITmnBNab2t6r0nJtr/dWlyDhxkkPfBqiCN+tHK+wPWa4ZRSfN/Zl63/ph
f30VS9nZ+b8/23+vicKECm4ES8Vdxyh/Eb7FDMJ7zS1PyVxYm81d2v9zc7M4DB3IILn1tBy1ssPq
1UcQcaT1Ga1sztpnm22+bjR+GVQsy8zfyzEF3Pp6/btJKxbmM7CpOPV8sjiCZNM61O1tZN0K7lFw
P2fB71DsnTZ9rstfinVspJ0iCTft2s5d+t9E3T0NYFDHQN51tsRsCHmhGmN8yvPXdngulRtZ++tH
MHc+HFhT74KLZg67Dr2gswpBiE9BXNm1kDKYhG5TuvYEvvRBdK+BxCPgA9764kGne4U+RpofUzZ+
Stwt3cKnOHjqwZEn1Y1an67v3MJ3AzZEVIBzDoT8fOMMQxiDXA3zk9HclL5lN41vB8NKUr1oBBg5
fFY8U4l1H49tZgSBgCRhdjLQij5EQdy+qkHYfFa7wtpcX8/lkaJWQgkQnmDaFoypfjQVSRCnQOuf
nzIPql79OAynjI7vGt/MwopUUgCuJhHpowt6VCC8hlH0yFu3Av3fgkqwJpXlxhql+nh9QYuWNMjQ
yKImU7OMWhPDRFMg4zzJVHgipkThPnQ6sKXXzUzf5eO7FPW1MzPTAT+74V0jYIRdwUyUfynKnhaW
ZcvaoyveCsJJEWqnG1aeCpchA4tQZCL8No0tq7OFQbMhZsmopqeg/O0p46Y2364vacEVJh0xg3Rl
KjvPMYTML/aGXLfCo2y9qCGzl/rP2ijssdtet7OwkA92Zt4N4MRKmgo7qt7ZWfxa5CsGLrMSXjjM
6hNzoDO8qNGmHrIpHcLHVAoKNsZ0cqQBq0pyqADaSrlWEl5ANGOPTgd0adMrZx7o6qxSxUKeBH0l
JmlLkC3JTmLAu84/98Y3I4adLf3k5mvcf4vfkbrtdH4Js3/umDMXHOUmsQorYi4sgp9VnnAsf3+W
uCDofdAgg5li3ocgCEVhHDDWFCcifPWWf2S+pTpK6bDGKrNwajmsIMJZDE2s+dMHIbvMV6OQ57bX
vtZ1to0U65YvvhJYlz7ZuZlZAlEnnVqPLWYKQX5tA/VlaNZ2Zcn5ZFJHxsDA8rOYj4GhapQwyxTN
RzVimk+RN2VobcLsJvODo6S8XD9Ki5/tX2MXCvRilltpZlA0HaOt72lfmbC22059+3szEPvwgqOq
zkDE7MTKfZ2KWU+VWa2fLaPcA4V0wImthNSlL8csGWQ/5Pi0cmZfLhCDtq0yNseQwb+UjIW6yXMt
9sfQEra+EK4lDksfbxLe4Krg+F4gOrVmjNVGLvA5MwltvfEPspDfm9raTNhSXKV4MPVZpuA9x7+O
gRkag9njEaWwCTvXbtSnpvM3IIFWvuCyJYKewWTFJZPyqMbIyxqIzngdKaRo2QX17ayq9mb/5bpH
XLIY4Arw4xgmxLs87+d9sMzNhhoAlXcaiK0pz2ul3OnMaNnBDpbEahNQw8r+QxaBUaYrAHHqJH3T
jp5FPCkXGPLLmOe1rPsAudW0uPXNNUaoJbc4NzJz9lYc9DCuMTIWn1oDlV33aAxr6cOiEXQ60I6V
iHbK7GEG3aScWUzynxoleGz64dik3allkH5lm6Z/Z5amIGoJRRncWdyIc11GYZALExQ4dnKhgskS
2fTC3SlCdBq13hmG6aWhOlnbQLzNYIbbbfQ43F7/EUvn+vw3zIKur2qBVSr8BoSBwuxVUNOdMeob
xuhttDCu21r6rtyEkLoA9bssBMEaiQxHOCK7JCVPXa/fCxDbVXQorptZuke4dYmJzEtBPzj9jDNH
LEbuDYlSHU3todpF8By+y6UGyfd1MwtJpgaqfOK/0qcX/PRlz8wwFt8Dp+MuKVUCbibt0/xoIeri
AQj34ZTTspdGW5tgWgoi50Zn2yXUclLLKMmczAlpnPoUzV4L33V88b9sFi/QaYHKhDKaBfwqcVMv
8yvKOWZ27wu8Eq0scAKr+fvMmYz2HztzGkqAA2OjtLQWIQTYQGe78ddoixbDoaVNQAr4kdisi50S
eleuRv/Ui/ptPuYvbmI+po1gi613Ahn4iQkLKqz6KUI2WAiLlSO25PbUjKmzQyQmS/PXvGi2gytG
7rRn/gPP7RP0WnvXVNYIDxftGDCxUWXlBTwPJ2DOeirHHUxZ+eDU/Xtfvxn5mvjcghG8mkkmJhFB
b87zgCz0WhXVU1pKMmxGmnAcK0Taov54/XAt+DlmdKjQuJghe5ttmQdgOFFkvlnQG4we9MCydMcT
nrzm93VDi+sBywNsBAD3xSBFm/tdkNWgbCY6cK9V9rWkOXKlrzRoF80A/EJjGGb6ixEH2e/DWh5I
n9CNt42hZj7lVyv/tV4yCRpL+cfKDGiTdl3hBVFATV+ruBotW9DBoadrl/DSmwree+bAGDGnOjWf
EhVK8OE9L7lT2Hy1hHhXtK4Tq/kG+m+7ZVZEil4kuUAR+un6Zi1cVh/szi5mD1FKTat9gES0l/3M
B0//2c2O6Qg831+L7wvXCMVwcrUJi3BZZB7afhSKFn5cKhbf4yR1qqD7/PfrYZiO/i9/gkmZeXlT
I9Wnq6PwKNXfSkifxepxsH7SLtkI8Qpj+MKBQomZHWNECtbu+YEqjDIz27DwTqFHGmjC6uJuxyY4
FOPoXF/UgqtPUU636AIA31Rni1I9lfd9pgJIGaptNEqHhvqlVWjb62b+ENvNsqcPdmZXYarXTZ55
in8CrHTvCpoD896uF6t9UDyD/N4rUuyobuO0tJ+pzhwqM3f6bK27tZAFfPgVs2uyDiFMYbiB6wsq
aLXOnCSi5tjfRuNXy+0YvAeIOD5fX/q0sisr12Zo0rCSklEKyTwMvbKD5sFDN6hv6vumlPda1p30
euUlu3AUDNIAEfS5NiE6Z4vs0rCo09z0CfrKJsqrTbX2ZFmxMF8Swj1Kq9QW2UZwTxfR1uu3699s
0SspDDO/x0wbNbqP2VreWRBDKfD0uMPWU26N+EVd46pfiE7TI5wvRUmdks8s+hZCKcAnkpDe6oZ3
MAf3S96rn4NWre1uqNVjKHhrL5Ulk+S5Kgkoo7IXNaAO2Zjc6MliLC31HszB8jY+52IaFCucsB2t
ndVF2fvff0piliVKlFAuiW7KSpUr+BcwCqVOXv6k8PbT9Vbi1dJ+QYgPg8mEgOWPj/tVSXAtMEbl
gX79WVsComCfGURYSeGXvI6tgioNUDavuplfGxn9/ixMyczE17C88Yu1aealVUyEhRMZwDRyMDNQ
AwxtUhivHwsddOGQ0w0Fb37XdO7atMtSfD+zNC82ZaOv1F4GJdvUWx+rpzapHVja7Fhb6bEsfTOA
KmhxAlYBhDNf0iC6ejtwkEwvi1BFHcxbH1W/lZt+KcSdWZnHg0SLrSaZnoqGGb/KSvuQNdoBJacX
LzIP3KaOFf2+7tVLHxBMIA9xqATR9Zk5nD5mEZ0R6sRyM9qS+JBIRG+jsk1p+/eGpvKPOsF8LlmI
WiHuwj7DkKvlN27mubavCnvmAzZeNq6V0RZWRc2W3s7EdQDYY/r7s0eqB7VibbZooWf+ENs1vpHJ
qE957VtZ/bi+rqWskCbVlGTABEotcuYZyRhGjatX6FK37p1ZZm9a0Tg+I7BgLFCuH09tGd5Yubqt
s3Yt853+7dmVeG577v563Aeql2F7pLSl9HcJXZ9OvK2Fbptqr0UJO2m34qILZ5sZKVhW6TSx4vn0
V5V2Vm+5JSAEQ3OIvLbaaZvYWitQLpqhETzRORFy59UMBvb6QIxGHlyKfiM1ErLR7sFXrZXi+8KB
I0RNigbTE4XS10dHSYo2r9hTSk9R4mjF3m0PAHxb3bSzLAeKu4Y9W7i5TJ6PJIokFhJqIR/tKUlR
iVWqRORNmTOEESVeIIrywfC9Q2msHLlF19TVSUHGoEB5MV6W1W5ZhFYRncTMg1I1d/zYsv1WchCG
tGVGWK0GdoK3RFvLCf4gb+eOSbl3yrohW+WPj+vk+Wr4lZxGJ7pBxi3U/bHtl6V6W8d9D65fRHpD
yU0Kf1nmuLxEmQ9vIrvVuuHG1JM/gs93blCG6LP5RvgMMrACoaRb2yIz33xjyG+aToXmlx7U3z9Z
zanxDAk2MIELbq9UNhvNrPKIgBh9ytSBtowKV1S21pNZSuTPDc1jvR5lOQo+bE6hW72dicGxKoI7
I7oXM0jh2oOk5ndll26gHN/Ai7ETtPhYQRBzPXwtnTM8nzsU2l2OwuzZopSFEuOsyalJxpsSfTXA
ap68UuxaOmUQwcgq/W06NfNwHBSq4ueRm5zKvtg1cbNF7KxDhKd/p3x105ViYg+JsIbMWpi6gHia
NIyZGEhVLHV22Hq6x4UZWjGDj5mjwJrr6WCOozctSO3auIGKzmph/Ix3RvE76OsVR1rcYIZwmWPm
lcvAzPTpzy4hWoeoIYZeclKsylab9ACZ1dH1C/B/sXzsSFqjqbatmjej3H5NB/nW7MN7SCjfrm/x
0mVomlPjGX+beEc//o4aArUmiVK2uACipFplvhW8Ot8GYIps31Oyv3cpZLKmaUl6WMTVWUwVUoRO
KwuZoLpPHXp3TmA8S+2nv17UVPUxrYkujoAxq4lYYpr0Q0/grkKaV/QB7XpSwIGVD82llcr6gvti
Bsjk9Ai8ZBZXGogntR40T6g8B5K2dfO7On4v4vsm+Q63k3N9ZZc0/BOz4L/m5neE25Rl6bmYM+Un
ZM7K4ijBu+bH95oIpV1/HwwMhv7IzcYehpfaex76fpPCv9b9aN33VN8J1vv1X7Sy/j/n7NyRFTgQ
SiGKAXCidzE+1SYcFU9t9uy5X2Lx+3VjC7jZj8ufuY+RSlWrWwHWGMobxm+ld5sP30XhLTdvK7e2
Bfc2zirbhdQ6Cx/j+kiBx07VlTRn4dCwCcA1KOZQ8jWmb3K25sHQ4RSr4vgUaQ1MysJOE+NDZMmP
9DkP11e8EII/mJrdlQ2MHJqYYEqMb5OwgkryWNev120s5B1k99oUBSHIRszg43JoUeZBqhGLclSv
fP271Zmb4S52Km/F0NJi6HQRctHG4XE5+26xVY15lskRiC11E3v32XTzrxJyLVrhhqbnSs52Ad1S
myrUCrHjkvYSBohFJ27vVH3FBZbuj0kAD24exgSYrJx9NFGS2yH1jAg8onnXSMExE1t68QwqMEjP
g8aRCwEONU+ywyJ9KfXUgT19ZfhnyQ9BKqKCOnGbXyCsChXBja5LYhgCGnEHz4e2ZZ4f2vUEMo9a
b9fY8aWlw07lly46yc+ktv7RUyZgh2L1SXIKO+OuS3Tb9JKHOPK3qWrcTuBW0Y82KY8M3xhvlFw+
tikTi2r7Q6vD11qOH5og3+aKfq8X5krMX+po4VEAEME0MTEyH/qbHlqyOLjxCU2RX3pR19ykoOka
yChuvEhsmYVREd4Th2CfSuGdXhV75urWJIT/l5+BQ0ygNz7T7MD6RKFcKbT4pAzhvQCDmRhLe8Un
NoVpDquS/6D36nNpDI9Rkn7Wh/Z4/TAveT/tZE4yOs5gyWY5W5AlRVGrUYr9wlHqhxRUoRjs/m9G
Zge5UmHJEeMgPbXaz7Q+CO2vUV65V5eC0jR/w0Q5lfmLMl5RDZbheXpykqlOisXdIFiOqPcHIb4p
Sn1lPYu7dm5tljHUbdWrRWokJ8P/Ti0HSBIC24ZotwqYz9B3vJL5reRGVe/BHK7c6UuH6tz27E7L
CzUXExnbYQONqPrSWr7DcJCt465V+LmCqPj67i09/WjO//ttp3rW2f1lkGCLfmkmJ0jZdn3FOI34
IvXptmmeTOSVhmIrqaPNbOvKZ17yTU2HD5yjIV4qjLdl5hnxpC8c97pjKjdD/ENq1uAAS45DoQWf
4dXChTtbXJcbVT54xKhiLF9GDcWMVLqpIfu1vd44Bq66uf41lxY1dRj/vGAoSMzsxXpt1WNAg7HV
ntvsKFTPbrgS55c8hPA+xZM/hBmzJN3tAznzW0ykns84l7bJG+GJZB7sy3hSynabjMnz9VX9AfTM
HukMT/9rc3Yiwrg1gJrRBGYmcxenCDrqxt6bSMWqaBsxhuXxEm+SeAOAa5cVcKbqwYZnK49VMgcT
9cd4dJjP25k1OsO1fwdo+5hq+YbVOH7t/w7VaBvIzW3t5o6QFAgN1ZBaWreKaxwLVd+KybiyU4un
fFLkgRsbz7gQQ5cBgXktzeCTrpm2phyHcrC1Ot7pwlNsbKvqqRZ+lXFti+aa6cUdPLM820EFQgHw
JPS6G4FZ0MIujU9ef8qrk5vVzt9L2vJIOF/nbO8St9NlTwaQkNTtS42SXhtFa8X1xVT83MgsbOk9
LTB0aCht6tEhrXS7LTU70ks7CNSjnqiIzIzfKEt/VuViFybmU6wB2tIUx+8ZEen0L9cddjpmF/56
9oVnx7CNKAiZMT/HCO60uqZwtMYJsbaH+seoqddIHRkNXzXMWsdVPw2o/3jxcYjaXZT9Qovn/7ag
2UVeRbWWIyUWnITmVkk80siVx9RSHQ43of7HWM002DUt+Owa8KDo9Ef48k4e7Ixt+c0NP5Gbi+5D
Lz2l7YOpPQtjhfjX5zb/msSFHWdbFc43FS3vuN1n8Tcp+1n3kNGt1F0XWEUn//33h81yqGAwEq8Y
+GGR/tBmaJABnPDKkzgc5WrY5ArQhuzUyD/H/LeY/miLne++h9UxbVfeK/+Lj///H3LBUQRAOZWC
OA9O8Sg5haA/9DTg7EBKdxoaVGMtMiEJfYtaboS+3sM076j83CEKD5Ir3mhC9fu6T0wuduHkJj1A
EO6UvufJXTtAn5EPIHOrAfWC+gjg5NBBS1L9tfb2FEHODM1cY0T0a5R6cFOqPNykFIWrtLxtYJ64
vp6lI0U3EzwzhKpoxE9365kH9qHg+n7MxTb80d5+qvTOyTXIXWAP6gJvH7triONF3zo3OTvF4+B7
5VgSieOqdYJmZ5nfe2oJtfUUoenVi6B1In/TV9/6YAeoy5GFfqt3D1VGxmKtSbgtZmKQr05Ew/S/
mJb5+AEkC3bLfIKOpePXId9DcGUn3aHJHzVEatv8h1p/66OVbuXiRz+zOQssaVa50hhhU+tyFJNM
J81fLV2wx6reSOpL4+2vb/JSQkbqMkmlUPC8mNyrqybsjYFNLvNg3xb9pnM1ilTdvT5heyL5cN3c
Uj6GLqnJ8aATxaTqx0+aRgIvcJEzK4eVrbV7DaxwkO6uG1l2ozMrs9sPV1Cbhpr8KW9zOx6eVf02
TaI9gyB9+ZK2z2r46Mp3UOvBD/spz3iMVs99vUuSlefeYog6X+7Mg6pGlOHa4of4/g8hfmq138SE
IPgWDTn8nl8K7VQPez38Dsdsa+T2hPmFZ2rla0zpyzwuITbC76AJDtRj9jXGOh2FjMmbk5I+ifVn
caicsD6EoWZD5ulYLgwvhmrr+lPor+z2UiGdXH+CcIFjhRJsZtoc8zHwxglaFXfFtlYl87luh++h
lic2st5vul7EW9GX3J2mQ58qx+F7MMjlSxOkP7uwWntbLR4uXA88zURJOR+tMrreSKoJjleq5bbw
xJMfmBuBlDkoo11cRpumXUvVF2Zz0QY9sznzeCJLiaIJ0END1B7onG3bSN7GKcTM4rAT6najJuFj
lVQ/+tA9iFmwkVp3k9fBXavIKyn22vJnu6GbrZx2U+apwpUsGYCj9WMEz6gexNvOPIj51+uet3jY
z5Y+y/okoU2FVia2iFVwyIG266b/Phjxj+tm1pY1O2Rm63di2Ey5WHlIFWsTN1/ymrDiFo4noiKO
r103OGU4FwfqbF2zW0pLi3pIpvGywEtf3CL9nfT90XczOx1qGEly1WnSdkttcOU4LdqlaiUqAI25
kmfvFFNQurhmmvdU+829FFd3qZi/Mqy/TeLoVhTSYxCNaLn9BySmBQJYRrOIpxnO/DFmZ4aeCVIK
tFm2okMwZseCJnBNEyzX1pTCFj3mzNS01WcpR+ZLmav6HBYlHratJDxLY7Npw2SlwbeUqTFrNA2n
gmGF8vyjmaSvA7UQMROltV0Ft/9PA6dca99N/n3hJ2dmZn6SDo2cCxZmZLf+EQnqO9IhKytZdol/
VzLfG8Vzk24kojGYeu8r/p2cI/iMOh2KvSLQx7j8OkbDNhvg8bp+CJYWR58AKReI+CDcnwWTuhNC
qR0BsIDgfgi88gkPWbnHlxZ3bmK2TZ6eIRunNVzjtXtrudZEog3N3vCYDI0jqdEbIfxRgG39+sqW
vAN6q6mSzrTqhf5Z5sECmvoAWNyACsRYbxWl+aLG3gNIjZUVXpqSUUiE7pnK/MSiNDvRKfQTGq9/
CJsAOSlh8H0iEa9c4ynLTH0l+i8UWDDGJDMweDgO5HlTREC90gonNhd4AFDe+g3jvD0OkLtm+6r7
Kkq57Ra8nfVgGwprmf3iQpHl00lCrIkF5eOJM5p6lNVJl97Xu9zJAWU4Ypcre7KDUrL13MjXLF6G
ElZLK4SXEl1meT5D0yMB5OUyj6QCNWLYAmBdi3g4rxT/Ftc1cTdAdwpacs4P4HajW8B9wTTmAGNZ
o5XbWFJv4sa6k4c1bcPL48CKzmzNrlNdF0ZLK4nDkRHehJpwGyXyBknFXV66myBJtmJdPJVJuwJs
XVwicX/ymInxenYKx0jPdeYn0Gtv1E2Z9iB0vc62/oe0K9ttXFe2XyRAs8RXSbYTJ3Fip9PTi9Cj
5oHUSH79XcwZtk0LFnIP9ksDwVaZU7FYtWqtrN8XFGRPt8/e0qpB7cIFkbxMBKpvaBHPrdPUaBcz
298EzNA9Tjo4RG8buXZd4N3Fc+69NVi/AsKZLDZo2uGh7nAxI0lACxApr7HLLBkxJRhJkpZgDyqe
2TMHPtk9LuvGfwVsLHCqNST/0lydW1Auy2lyitiz4PsFusHqBgUlRB5ZbG1uz9ai3wBLEiAhLggJ
0I92eXbNzEl00CIjD9DkwUyijn2uGI9cyMYMUzCZx7g/8LkLDPvTbctyAJf3pwkEzj+GlSlER7VR
Cgvxam6xTVvZQap/S4FIbgW43XEVuJACvG1xeUr/sahMqdYbCRsdWGwz59NQsR2FbGCOttcVOwsv
1MuhybN+FuikXgdkD4ehqtrR5JOe1yFp7gzzb5r+ZGUR0fJhsj+jQTCwrX0FZgt7AOX2cO+lr7dH
vHS6z+ZY7WZsPIaOWgOVBA86cIE+OSezHvYFK7cDNe9v21pZT6JcAhmUNMhkyZQmORj8EblMApb+
GAkeV3zz1vDRa/uWmJdznHVjYjcO3gWCPBfZH91kgC5iw7a/BnBJxTXaXmqJ5vplrCFtV00rwVEG
KTfTnOSs0khvvszjNmv/TORl9HHdxt8s8QS6nsCdypWzurJ/1fKaAVBikWoYMgEN7Xhsjft5ON5e
RHnobhxKNSlGs/8cSoQsnwvbvAeV712eGsE8lNHgaSsnZdmN/vdEEsX5CDJbse1jJkfjL9hCAj5+
vT2epVv1/AAoTsZPNScnDNRsmuUGEBIHbtU3ojHr0RWTPnSafxjs/mUa/h8YFekC8LJCbgbjUyER
M2tyrZK07Jaf7gqIYgmj2nXjGE51E4p2W5j7Msmivtrm1oM/raTxF5cRnSRQ+EOge0VxLgwDMmoV
HBDRDzOkiuIibPirq33iAMXcnuHFYw+yAHRNS7S26mJsL9PnPEPOL0Ybk/G5bcZA6A00OR9N+6/X
nG5bW8jaYl7PzClehjpVXji15Nojr2UNeAK4zm2AOdq9bv3uvKcqv5voyjNs0Yue2VRcTdKAhqRB
lgMcQd6O+o8mdYKuf3LISiy2NpXytJxdG3aOxxg1YYfNbDO0JjRxvY03kogT7R6qN1HKUPf6HydU
OYI1tQc9q5DEdIR4riHhmtTOsbOyPZq1owqPl1bXd6hh3Rkzj27bXjyc6IBDCQyx/FUjfA2QuY4e
dxzOugu9+jFBxbp+KdJXyFFt/fhn83GuNGwe5Pyl+jU0ANVcKVBTZoq6OhhmE2PbVOTHVOURkhJ/
bo9r0ashMSrR6mBL05X7oTUaKI4m8NO9Vn2B2GZQucnP2yYWt8qZCWWr+FoOkdUaJhyHB1Z28oW/
S6AC1/RHI/9sz2shzeIROLMnr6azrZkXnkg6KCy/UBOpgE/ppAUT2a6zsy5dcXjDyhtBtrL4ylGD
etiQFtyHN0GzDhl8VDzbHXL6t2dvyT0C9y31mn0iAVuXoxFD6+V9rYHsWq8Dkw0bPn3Tki4QthUW
3UpctLQbzo0pV1CDF0pudjCG/okty541f9jcHs6iBTx5pM4qijwq9VZPW8JK38UtmpOgGtBmz1a8
xNJ2Q5c2JAyRygB2XtnRwh5dNnN0JmbVn7ZqwwliZuh2DgpsBQhCWPlKnWxxgaTeDl4kwKyqCQWI
PkyZN8Eex6rE9Htr2GHuf20MewcN8Nuzt7S10Qcgs1wg4QLB0+VmoLGllWWB96I7ORutnyNhe2C3
yUI6/b5taWkWweyAgADyFnihqpZQ+zAHHa7WHJ2wm3JoOz7VzUPLJpnKPqRpsbJs5qJFvITfSZ5A
ja90WpCmjOOqyYuXnA86wGUlihMJ1EJx/pDCnicRtRnaWJFh/2KAoPD7WKPlI3ViuinFhGdYMopw
cnpjB4meaaOhQTUADLxFzxKfnjPIcgUiKRFtE+O33fAGkN+2jUC/0QWdRmZUBCw9KrXB/za2sVjZ
I0u7HulvaNFB1xrcfYpLavN+cFzwS7xoKdi4dND1YQE/ngcFGQeCG1TIEeBcZbasmgwzZOsLtOG4
3V6nThuAhyFfKeItbUHbR1ukJM7zrpTAbM7sBHgCtBzp+V4vtaAa6w3Al4Fo1+TAlxwsZOAAwfJA
nAbew8vd7vmSGT918hfdbvnd7JYNCApiL9C9dk2h9v09oj4mUO8HPwtoOVwQSlzaskrPLUrNBka6
B7TREdg91exZz45dg0sq9Sc/8K16Rtk9HjbQQUWSYe78r5jqbzrv61Af7Sbq0At472mjHUzWKKAo
0kLuSyfsQGyfRZauoQGtZ9PXMmuKh4wxvgeongXImhdbuwYgjvhNuou5PsZoiWT2My37b/rI0wcy
j1WEZ4ANWYoM+Gl78J985BRDkfreSwWnHULi7iv6aeYT02sBnYzhK54rP7jOi5ORAHudoyb7wH23
2PQAN6ItEWETL37qnCa7XuSyWQw16poLPAfN+XVMWX43WoP5OHtODJrzzAlALHcAT4p7Bw1WJ+in
pgy8ssqCfiy/6YR/T9GjFaIUJbZp8bmaP/ni2LxAM7T3dmik5duCDSBPq0WQxvkUTSj1gsq0G9FO
yMMmccK4Acsf6NB3LfS3I9oBe201FnoAbDyRG6tsws7s/b3fU3g8pFS3edvQtWO0tOvAUo+8O2I9
tLQpu66bG30oR6DlSzd+SbzkyeXpZijXCkxL5wgpVJSyAHXAnatctUPeJMZAegDAJZClBj7ajtLG
2WrD3W1P/p7fU7f2uSXpeM/iIRfMsbEzDbDkJs/5MOnBoJn3MQg9HZ6FtplHhSQwhrCt5YnNRPpD
alpf3HQOLd7e9WUVaZMZTdOaJ1m6ONEVIcGqaBxHX9/l76otg0NHmJdgO/nRd68JeTbbbVycEjSY
3p6CxSU9s6TMQJnYWWrSqXxxbB6Q6r6fJVw6vG1keUExGukWAZZTPEgnoMdU1h1acPDAi+cx9Nok
yLx7JLZWLMkdeL2g/1iSt83ZgmquzrK4gSXAr/QQ3TIszDMBpus4z7axxSpwqoE2NWlxYHSOdN3t
gS7NJsHrGZsWSpBX7Z5DU4qhGPHaEmiUM2FN2F+aceXGXNoc50aUJWuG0uzKJIVgjamH4Kv+bJZk
IypwI07JFi5xZYcs4GMkrSlonE1AkBy0VV/OadljrH0Jyb3c7MegzuLphaRac99Atfyhgf8PjZTP
G08zyYMx6OlrR+E9wlafpyc0kLhbi+blfsbrdNcn5ZpI0eKUowcVBGVIlFzdhK4FEQhOaP4yExGW
ehNlOlDWxdvthV3aV9BrgdPDJQjlPPkrzvZVWcdQJ2V40IAxrJTKudMnRLe/Sl9ANLu33eekGsad
gUDm0XVrZ2VbLaw4sDlSsxdNWWjIUs5PFcctGFMk5z4oGwNzdB9FnN/HtXNHc4iF2GvqXws9kmgx
xYse7ZjoSEIL6OVwY4tkgozJjJoxqD6L+cFNv2jQYM67AypoGlTIu/QrJSzw6N/JnsJM37fsl2+9
IsILcDqhLpI9G/5aU7fcaZenG9EHyNve5esk1fflz4J8ipYmScwPtfFlLNqNS7/yzEK1+Y/o7H1L
TrcX/XraMd22jHuwtSQ5yaW5mbqFptlQI2+z01T9pNW3kmDtjSLSjR+3TV3vrwtTjhLhg+mFNS4X
/FBUMcp2W5JvCkBifO9tSF4oj9DYfdvgQvYbxWxQsyPng9fSVQG9bByKp7vGD8P8bPegjzPvNf6F
+Yei33b2S2X/Kacjd/oVb3J9FYAMRQoDSipZ64r1ecycMm1zoKmKnoU2fcgyCYfeaezzyvjegxFl
s1xYUtyW6/IBwWMOFCGkggILafetM+k/rYT5bxVoe4NCNO5X5nv5fVW29n1hu200oJv7ex0L9hPk
9WgycPDz9Nnrtr2Uduu5xbeV3n1G8O0cUL8UocgKdwOYkfeWxMnvYvCcIcyEE/8SROfgKZm7rV/S
4auVeZ/yoTHDtnPrXeLY46fKmPN5k+Qke2aNaf7NpmTs7lxcGw8AA9I3bWQ0bMHKsPWn2H/MqnY+
0apieLZp/TH1tc+pV5DjbGrVhpSNviv5jFdcUhfpYUpctkNG1ykCMCtZG69Ck2UIBeHxfuwKcLW4
qYaofUBFvzSTJBiBHdlZYwGs2aCBVCqxrW3bxcNDlc7tfW44LEjoKPbgb0/uoWLRhLno0x1kI22Q
AaHXpEN/z3YsqRklvRm/GPD+SC0BrGnaHN6x77rQtDIw5g+O7n+d6kp7TnPGaeBMzvhz8qdyr4ut
z4a/MWE/bCBhpky7E7kVQQu7OqW5yx46fTymWm/v6pkO97nbzBsoGdjgsJBiwR3l4djafeihi/M5
Hlt2GJCv/OaYmfa7Aaxwm835+GoTTXsQhIqQW733nbr5EGpZXz07jLNd4fIcK2wIHhrcSb+zwfCP
DaKKA/rJfgvHibedKPXQd+1sW7W025gk9bYic5qQePG0j8ceJK1WFd9NKWnxGsi8DapMqMU35hwa
RpHfA0Dp4ivTGLLZ/Dk0fo2OHS4i4fhphFizD7UaRZrwTc+MsNDm4qT3XvUmGuafCrPJn1K0zQYN
SOkfai8xnse49HdZzCqUX0D31xpJ+4VWw7DjfumFJTiIdl4ZO0+GlQBNCFgaiIjwXOMmlFIHsIij
e8brA8MpPSgH19YPnVvaX6NH9ElydBBBfdi+Z1UxbMZGr3fZoGOypwrkWf6UbwZf1zY+b/qtpxlj
ZDrdcO/GjbHXrIHtvKRsgPHDs0bjBg1pF4+hmefmzrUpQrHKd1bc2pp7UVy2HWutx1iRPwNmuzXJ
V5rtSDJDTvXXbffiLThs5LMMIC5AjSqZkC7vBo9lyVzUc/Y8W6n7gzoedKey2en2seUOOAN4+Q92
7G88vRd3iBVdiCqYJGpdyvaeUZBgrgot6sbvSHmEDrjInmaWV6E5fGttHezaXr8ZMjTgTKIXL2ml
Tz/9DjvGdLNt109mCLo0M0SPtv1cp26583tEYPkE8D90nruIsrJ56uPeOiGfSHeaKeLtGNs0mk0x
vWSDpkVtV37hpGN3mYMnpmbnXjRCnCpywQOzy6t2+Dn0Zb2tXPKL1yB8TSiKFp7ISNiQ2HriFO98
Rvyt6QzdSeeQjPCJT4FvKNzxFUJN5R2an90NK/q/VQdmf5uhccni+rAb3YrhktNYGlYlNsTs+A7q
JDoeV7EFkfsu6//2mWEHej5Ou7iDTG1agKKall32XBlDG9ZdSo9TzfWVOOsyFwU9ZHQ9IgsFSkKJ
hPZc5fVQtHo7GHGsQ2wS0Lwgz9YCmMvtCQNAhCJdjZYAD/khPNcvdw0tq9zTKdjTarYz+BhN9+1c
Rkh83d6dV+NAoGhLNhIX6SFErOalmdioEQhnBnmh1n6qt8RcSXRdf9/QkQbwERbBENpEL79vxiDF
7HKqvWhGUIvIWctuXQZecpqA6pPyiBB2BnZRJftsQXFmaKJojpYRVf2WpFs93VnIV6+xpqmGbBA3
SXgkxoB8LuTTLgeSWLFoJgZPl7ZPZfk8DlsPjjEOuzWOE3XGQAIMRlYsvoP1gJKLYiitp3YuXDt/
ochJ/6lXoXvy//8n2AG4E5sV6wGkETgMpAjd5UCKmGt+Sz0AmfQ7QvekORhrTS8LQ5BECS78PfKb
yKJemigbMLpPLsQ460dHC921p/P155HNBEgV5H9I1ILi/PLzXZXPKZno8DI1IvA/ec3HQApyii4N
KJsWyRatNKSBWQ8QEEJC9GOHDrQfOA+4EYCddGXz3eUARkJ19FFARACZR7YjazJ/1/ODhjIQLqFL
QwKi1VpKmhlUI84YPwOEgDwrX+OSVl2Tg/qthGGCwwSZCziNy59f9CI1OK/NJ8bSDc2R1Yz0LOLm
x0Sf8XJW7Cg39OCXjZbosNPWdZBCpOeXpgfasJa1UIaDRcD7woVID/KICMQdxQWCQyK2Ur2MX9Ey
C7pqEBBwb9ev6Rwoxw4tMyZ6VHBd6Oi8QyCg7KnaTrVYR/371JtRGUeOF/EPuiiYsMDzgro6WI91
OHVlW5kUBz6NZ3qKe7BrWej+Tvdsvsvxr8lZ6/xXNpk0hh4zUG+DlAedN6pGhUWH0vbboTmZ38Eg
xt4+dELk12XNDDy54HhFyKQ837UJXLwi1qtTpd9rm1r/2K2Hz4M8SkcwBo0SOFlfDu4sR+M4s60h
BNNO40SC7FjX8crb9Xq1JYsGMi0I15CYVfPSNJvK0Y4N57TlxWc9te5Rd16BKl8tAGgLoWCP7icY
wUlXVpvmlW2PZdYdfXScbfJi88EVUD6v7NeOQPdek5+3xq23S9eQ8te/3sNbD0Al1ImAm1Ar2EVr
O1VH5/GU3MXarv4YJBhpY2QN4KbBFoSEBdy5cskZGk37iTnjydTFD6d1vqb0YwHguwWgcxAVoEyO
yEbZoaXR0WQEReGp8Oa7bxrIUj42/8hRomyMmUHiA45DPcygH4ZsaY7Apm0CgIL8+IO/X/2+sr62
2YL/IcP3y/KIRF3c7m7//ssTgPqzhOpDPhISZAbYMdQuI12LC1/MMzlQPASnjV5u+7Uteum4pQmw
QKOwLsPKd275y1NcD1Vs8H4kB4E30m8morjbDOP29jjWjCiuQlRlY+OtQQ42D0saZUZkZaGTR/+b
FeUwQ7WozCGGTA7oGxHTITZD0wyKNVl5ZSxIeRsm8C+2rBahHKy2p7R6aQ6gO9WOIv1R8Ggo0D/7
UvAPhfw+yM3wfWgQYklkZ67aSVTomkWRw6JH3NSFjJFXfOul67j+vrIitCsrg+qEHun3vg3ttS6l
tc8rS9HOovEqDT/f5huv3DXxylKrTbRX8yNX6ezyMR3N0xMe0yMRL/5nYhyT8XHKUChHli0c7V3e
bDsS2F+Edrq9ydZGpsRtvWPPTTvY9Kg598YctcPKyNa+r4T9bVtNKZ41WBixgR6bvdYCtPZ9JR5E
zltousDK1OJg2yd9rVtg5ftqZt0jQ+81Pb6fDA26Hw6t9jGf+O+Vl1ENFOxAl6kMoEv6GUlajR59
/5U2u9neGd2v22usuF3VxHsu/2xz+XaX9hw5y6MAmq65gx4j+yAH05UJJV4GgoAgOQMTsRdCHsw0
Hoc1Bp/llfjvRKk4EiNniVETmHATyI8hAfT/ciH/fF/aP5ul2ADXSNHj+1Nxx6rN8Pq/LYLiQgzN
zowCXYdHUYL1IqrGYForjqzNkOJEpqIq0ebto0HskznDX0S3R7D4ecm2CSQ5etTUtIrfaZD5chk7
Eu9Zc2uAvlbCG+lr/slC/NuJI/OEzBa0nNBGeLkC4Dgeba5bOAo7Pw0nNwSF3r1Y0wq4uvDkVQRN
N8SyIDtGA+ilFWcE3r92MUu2AZLhB+uv6CP368enSuLuIV+MNBToay5tVCbYDxEgsKPmPY3+ti3X
MH1La3FuQHGrrtX3TLgwQLpwoN8zuob1XJolEMkjoYKkxDWIpnJYghkU7bH60U2bZt4ZEHtuVhoU
lkYhqRKB8QUHDZorL6cpbYeRJlrTHh3vV2CSn7cXYXEIZ19XFgEUdNZUjWV75H7kJvdxFhEn6oeV
J9eiFUBs0PYAslOU1y/HUEPnBuFBQo98k2bPfvrLLr4Kc8V5LE4UhJ+QQXOA7lVfRiD86Ie2Ndqj
W+zbreWuRGdLFwSgCf/9vOK9hd9BPEPT22OdDEFuHuGfQGd6ezXUno33K8LGw10mxuXJUxyg11fC
7Ie4OTLvrm93Kbl3/G2XBdkYoOxU/TTWMmqLozozqOyuDMU9WSpojr0ZjPlzqodVs+KxltYF6TRd
Ckei/dhS6u6eO07QT03bo/83ax4te6UVZGkEjo7QHDQ6EpesnHLdqSoD5PL4vLX13TuAuhNrZQSL
JoCwxzlB3gMFjMvt29ksHX1qNMdGhDT/hRCtWpXpXToi6Cn9jw31WSwrxjXOf3MUVmjbX7gdUXsT
W2tcTouLYfmA5+KlgaeMct59VpacZaQ5VhPwfpH75fYGvh6FA/1OD53LSBVBUESaP4sPbCCzCprN
9dGAWEgGvZADmsnE2iDkkl7egWDiwjMMl5PMA6tYncFoGXcyrT6iJ9SpgjnbdF85uSvNu1Ug+vV8
wZRkaQIazMCVrpyPJEbvywAxoGO19/TNVK/srIX5uvi8shzEajtmcSQT9PYxo6jG7bRk37oraLbr
/Xs5COWIoGiIpDfkpI602idQSLbvB3sFXKMyTcNzOajzoN8BnF34mgrkyROH250V18fihxf8GT1g
D1/8ct/lgHvu7eEwA6lBPt/ebXJ2lH0gLYJAhoCBV1fLJbXwbPAPYh+Y5HNXRWKKtJGAfMAMfbFy
T17tA8/UwU6BA2rBzwC1c7mxpSizpqXEPFnNsSYvf28PZO3rcgHPjs3IUKVLc3ydGf1mKiKNkM1t
C1cbTfn98u9nFljsGpAYgAXPeAReIMkAKXkoottGrochlZF0pCVxNmV54NJI0cQzUFBt+jqQL677
lq80F659XtnGtij6YjLxeeZu3Gq7Roq18HmozOKMg43NRGlUiaxpkbVWOjvxyRV3w7wDbujDsyNV
bAniXdlQoKa2s5olY6wZ8SnzAkg8+B99mnkQpQJGE+UxsCYjfL+cfLOmRuvpnXdi3RMDZnQl/Fma
HbQDImWOnSTj9cvPF7aVJwaf49OQ7PmWzR9fW8QGcLNIboPvQr1ijbZx2lwrk1fXakB/1gQfPmGI
PUAZBaQ3NHFQf7n8+VZqd3Opedop05IwaT7Rj1Wf8S7D9J8ZuFJqGVyD18zXTgkP8mRXNx8Nc/B9
lOxRn0TlRVLyXA5gTpA2tPomeSUAHVkQmwn4mjDn0hKjpgCSGJR3MFfy72c+AsiMHMSdnXbqkt/k
yVwllbj2QYjPoAEg+3eQT1URr47W9xpvnQxkvxFPtgUNLHH3QeDE+0JcWFHOgaFx1jPLyl6zetPz
kNYfP2cX31feMiUH3qob8f2e3ffZvTb9j99XVgG/HPFAZmev/LOXbkGIeNsLLSwCeFhAY4OQGXpC
vuJEM8ePezFb5WtTRwARlw+gZNGy8LaRq4sZWxQQagsauHgaw9DlTuqAjeIQzi1f9QGckv5bXD9m
kIFJtu2aEKR0OxchAJodDOjjoUsL3fuIAS4tVRkaVL186F4r/4C2nEILbLLyeFUGYyG4cCUmHyOR
DOpq8r+r8PJD13f2XFreUxOnNZgrzM/cAwSkLndJGh9vT94SbBhoGVxDsvQNYSDlIipmWtW17qXP
cOjNo5v18yPFbbuZnMHciNrJ9wmA5XgRNiZ5tnqXPAwi1fbo2Iw/OL3/GvvZT1EOUzE4ojdGN32W
7LNN1e0RsZ6ENa9cLsqm/LcZYEfQaOzB+yjOzRic3BsLJ33GyyLEezTo3DfK0TI5nW7PreLirgwp
u58WVOOVYafPiFByMJyXoHy4bUF+4WxDvltA7RQMD+9lbNVPE0GaLtexW4QGwKcvoJVQB0zTAnT/
RVDqCs01pboli1AUATM7yKIAflOPAEd6LetaTF7pew9gI/EehaOLjVFTckhb1y8CvezSV9Gbzspg
l6ZTelzIiQIOd4U0N7Km1JzRwE4VvIGsCog8a/7B6sL7jIKXFxBY/HQU7OWPOLuW4izXBLC76bM5
Psd2FtTV2ttFHih1zaBp6CBnhJsP/7i0UAOV06Sdlj5TSxxSnr6VwzTepfn0V2TTMU4dtGCaTyDZ
e+zS6U9L57fbe+Y9OFB+AHgWMEAEP++sX5c/AELAuT3kWXzwRMOzIHUrsutAr/3mmJUVUGiORm7f
lXdj7vCoGzz6yKqy20zt1L2MM82/gaDaePIsJ96UEKsPhdsmb43hVREZsTDMSOYtMJfkjsW+2AKe
/BeAPfpESdndJ33SMlBZGOW2cOh4qkvhHlMwDYZGV/LHKTXZK+JObN7MmyP0qKLjUpBi/saxKseY
j94RikzJ35j5zadEB47/9uQsucP31907WEb25lxOTsnHQvdjYR1Mg/JdPlnmW2U5+skzRXVPaAwY
B1q1oGXrttskx/ZLaUa2pjCSv7d/iSkzVcoyEQLVHlwDkiFapfzhuFMNXmXuofXKIgZdrOaBeT6D
UDAYZCePbjxI0eEx6vt8R7O+idBy2+61GGwTHUtOvpEEQCJZ22L0mmOuGfpmRAPXj4LW/BvNcAIC
k8qeSMNZI6VQDirSrkD7IfcK7A4S1lfAOb9G13RsD8ZhKOaoybtHwPG/3J4deUjOJkeacPBwAmwB
jS6I45Vl4lZjcMIr7+Cn5hCQXkuB34knwKnHYcXUwmgkJBYeD5VyPMoVU2Bn1SZs0xENAwmpgjK1
h5+ZhjaJD48IGw/Emw5AgcBSKbfSaKIPGEjv8TCAGK9qsnAYv6TGGiBaufvkvEnPiXTZu+CYGsFk
FC0ETs2BXZitTQkhiiHduPpjj1Lq7eEsGoJMJuD0iCmuZLEM1seTLvrpYBhDfd+2XNukDKoYnZ9+
M7Bxo9vmZIyn7AcCj4qGPvmog2e9PLbmUHsDQBXTYZxoYGfuzucoPk9Bnv/okKQlNgOjQ7HiLBY2
ISImvN6xKSwkoZT73QOX9FyzGUZnFszmi8soAH0fS6e9r5gnmxJAIQKCAFUgLvG8oZvSYjykHdla
nAccMaHt/rk9f0tDkYKjwCOaeNOrpQAGlupkdrLhkOZvZuJG5fi9Kr9+1IbsSkOkjv8A0lZZftpR
L/ycucOB9M2+7bsntzuhe/+2EbnQlxsBKZV3lSO4TBuw18uNYEy8GAbwGBxsEHqP7t8BTT6p2Mf2
uCntciWPsGgMb1hAhAEtu0pB+SnwiXpSzQdi1PcVfyKgNeB6Fui9E+jdysjUcg12Asg0kCmSqoTI
eV7lXIRVlwXT5gM6rl4sE4+dzm9DILxOoNyDGAojb3ZRvGpjsu+t6e32vF5vEKSjkdiVzwRsRzU1
TQH1jLVqmOCesrDWD8z+bos1tN71KUaOHZhYwA3BjILc1eXi+WCoH8q84Yecae0LOpHmkDOdgXnB
M6d9CkzUl8K2k5PlVvTBhkDzGuvWwihxJ6KfA00dsmqhPCXnkSX2YA3DYTDMz2WrfwIh0R+ri1cc
x/WVgp6Uf8yoRSrbZQJ8StNwmCrvr87BFo0H1u31uva/MIE8uazh4568yo4adOyh+TgcEvG9t/wt
pwSstV0Egt4V17toCa9WNI6gMgao8eWiJR1gCAYwxofC4g8eHZNwdGiYMtuKyrlbqU+/O3LlfMve
cADBUX3Dw1+u4Hl8TuKWWt7cHdpmarawNIV6RdlxMhLvgUzmvBlcPbSLZ9CT5AHz62Sfu06LrkVW
vHLovW9SMyNB27pi0wyuHcTj2N/fnvsFt3DxG+WMnf1GWzRGWY9jd2ClvilSaPOUU70X4GG2jfoL
r9rNbXtLKwCkIF5e4JiWeiKX9vBq9kc0O3aHhJrIZybanUnHDQjOnvpylc9aOlB1AVCbwMsB2WvE
p4qDZYNTAyDfdgfD/COmP5n21bPeRv5iQAynRivYXi+0e4fhHUB/z9ZKXnJpZs+NKw6CmZpG0oF2
h67u0HxmTj+oN73NhU5CUbt31rhGGadWmqTTNTwkrpAiQYeMrtb550Jq+Vpddyj1upNtfMYdYJNO
hJcPQ2F2yB/a0sqfBxPkphlzkpAwdNg7zBhC3IVrSdMl/4QngYTboyvoKszp0W9WjqnoD2wCTXPX
as/FWP6Z0zXWjaUddW5HiWzmTJKY6Gjgq+mTMeSRVmphXqZhX9cr3mPJFco8M6gG5XNYfQ37Sdn6
ccz6w5BqyU9wHXdBUeTp79snZHHekFAD/Qraqq6qLe7YidnlRn8AmuyF1/zOa+dN1qUrybtFM+h2
svFQAMeCen3ADXd+PCUYjFvfDR5/ZcQLJz9ek8JYXB4HXHxod0P0oTpBDW2dHuFDf6AkbZGZax7A
4LCt8Z4LdOatqI4uXMoyIIR6iykxImr9m+QFqcSc9wevciJ0YzyxqX5JZqMKYx/ZHrSWbfXa/202
a41FSwEPujaBg0DMg6BRnc7CiJ2em6Q72ORV1+7Qu48jVkexVkS8jlLtC5sSeJyVgFvJcL2feATz
INVD5QnvJMWbDgUtPaQ8u0NltBHaz0eQy0D0qtacBGVMsgPuON3N8Rol9NJBkDk1BMdAnl7llguS
i0mjMDvCsaSF+4oQ6eftU6ASv/xraFL8HaExmEDU+KpjvZWWpoUJFaPYkKkWG3S/IGnea1ZQu70f
Jeh5DxOrLT+NdVltuO0JlLmZAe6t1gmoaYC0vW77fTXoH+QUkj8OtQL02eOxiPYuNWIxUnvueVZ0
h9ozA2S+AyvZa+Z+dL7cnoWFiUa5wJePNnQmIEFxeVt2DjqdsxF2Rv3LXP0x2FrNZmnfXlgwLy1w
cIDmU1mBWmXetuDi85ohGLMKtFOvzADD2vQZT0cQj4nw9sgWbscLu8rVXFVoxAbACrdj+5naSeh3
YBi+64pTHn/+uCUJRMR7FP7nOuKI65p08h52ih/QP03nw1j/6aaDLk63DS0t1pkhFahE9C7N7RiG
ZrTj22RET/papmJxuc5tKMuFbHZVWZoMKtoDR2zoNXEIlv9t1X8WZh1hKcPCyLfcWxnbwm2Bm0IW
oHHzXevhmE6sDWCI6KBPVfHN0Nj9RrIMP6KJuV3ZGUumwHXtSB8ORJkao2doSieNAedCSPHopfZd
Gj8yZyU4WzOizGNdTYAFJFN3QM0PUrhfOu9HBsa/2xtiaY+fj0TZ467XEX30EVun/n0iywDunW2+
OdYn+4Pg6nd/dG5JDvcsih8toZmpLnAPxPxBT5yTV1g/bw9m4R6H4sY/yyL/fmZiLp0KLKcYjIuH
fFL/zCwjNMFZssavvHSKwF2G1I4Em1xVTsyeeiktscOLnDv7BN3a0ayJZnN7NEtLgy5/tFSCplRm
py9HUxUIdNxMPkPKipxGhuQyK/QGZBWWH/VZTff9KNiKN1+awnOjyqZLpzyd4xo72ygfUUJJLVQF
HrX67cNDQy+whygERRNgFZSYgKWFn/hgBDtkvBFHU9D5Ti8b/94Hi300+rw/5mRYIwlbentIFgDU
g0FyijlV9vqI/qOGG9geQju63Q/muQ8MTXpQmA5B3Laj7hg56VOc5k9x/H+kXdmOpLi2/SIkRgOv
QIwZkWRmVWUNL1aNgM1kMMbw9XdR0r0nkwhFqM49fVrqVku1w8betvdeg066+XB70Ff2M9wDUb8F
OgNJft0nbYYQuklMdo+9U0dj5sIs/NV27gS5smgQBP/HaQLU+brfAt9NU1Si6h5zKzwWGRRE2u40
gNGvymOr7h7Nq+bbsqkhSfBXIgsqYGh/vF+jbjHKimese+wq9uyV1Ixs1u1Uzr97fVYmDedFlCn3
U6W6qCN5rCvBtren9cpmXEpLi9QGLvAX+naqzGk3VaF4bEv2LRRfi3G4J+t55Qr7NsSaIoV3J7Tx
e188cmvfBvLMJgKv5A/2zKKWyBfXvfMRr60UkESWTwg4nrUWw3BKKJdmrisei7r9Tgb9SQEjYWhc
e25P3ZXNjr2HPx/XV9BW119v0J7dzZKIR4u5eHyfq+HjIJ9J8fV2mCvDAaB4Ac0tnssX3ksQF27N
CS3Px6r0jr3Rx/MAJ2N+D6J35SvhHg6QGLoW2OPrWYNIE69FmZloH+jfbe5+pTL8JYfgVFUGjSZU
uiIL/+nOVeAy6tIyg3InHlb+Jd6j8GU46XYyHz24kCXzMAeJsI2IZC6cQHkWTxRqtZCyufPp/o7m
fd1oiQtiIcpUgMVd3OTGGmdTW5qPMOApI7hqtfGUU5kMunzMGtTJKnc3jPKnXTRfcMv93nXztjVQ
V7LmOjbKniaz5W31FDzOgxGFuQ0zBPeJUWfPAv3cqhDrwO7P5SxUYjrDJxidfdRZFttZu2sCtbFs
8YHXrQkBXuiIZnpDUTqUkPByBvLawSIQ5QHQOxv5Wndkz0cvJoYTW9J64ErtcCrc6R2s+7tIRYuM
BV56qGYiC1y8q8F4YoSP5mPb5jydeTAcx6a3z7W21D7LbeulAABBRZ22mxTgqp+GIbsPU8ZDEpFh
R8l5/jbmQ1smRhHwc0hJnZA2+Nm1Hcq8cpg2t3cFdHqQHN9/QmIu3gm4HyCHXpDFfcGnfGp671wH
pIpFEWw8Nn3phzl2rHEDu9siskSWCEq2pHa2ELg8ep0DMxVRH2Dt8h0yZFGvJUvgpwYeVnDQLtvX
dXfAH5c0MGY1eRND8xn3hknaMbQlPtUBH5JJ49XUBVlqSsmPULKEh27p/ran4CFrbD+a7e5paLNT
VYbPoumyB9105yFvUIkuxIY00HRjxY450/AncwTUpijrk24omqj1axLVdNzpNvhcM8nQWtePua7H
iFv9xrDKB3s5+QpwpaMxd3k0hHN/EAW8xqvRBYslKMeNDgsnKThPbN/4E7Qs1pDOC4oaknpNnEtD
RL6CfjsE9YuIT4XcUtSgRUTz8qsOyEnV8nPhhclYBwe3Faln9WePscRx8hcp84Om5sGV4QMtvLhg
/RHeXZ8h6XzIXbKHth9cq4Zk7ueEj+UWiOlzpfs9a8RHn3bg6mWnOS+3Depds/zaNFYy9t5G+cYZ
LrzIbGO48cb2qc6mfTP5Hy1CX8pcqf0YdmbCZ3LKOjB4CzF+h2j358YZE9RgH0llb8QYQnyufKz5
mB8qQyWOCvTGzrESAhvMK+8HPLWPZiaHuA5ZFtdzmEV6KvNtYwERHhrF4+wwVDFH9lLoPnGk+8Oo
PX/rwqc5QcEpj8ax/uZkfncUBduRAabuKEKQFsp8zpRwSJvsvKw6uCCCJz3MbWJIKKI8FNDvrMi7
Y9mFVuILMwI3ZUygreVGkITM4yFrv2kJ0wdCvTvQsmAF2sCmJhauGECWLbooKPi9v18AotRSwKe8
M+n8GogvCAdBfeJD3YuNlTtxCLU1Jxx4MpvzuA2twt7aLdiOnWn8tPtp0zpDQnlebbIBCuRKofMV
kmXzH5TBX0Dx/DLoLoH+3niYdVligWb5iUkO7UMtxabtIdzIZ/FJN6NzIAaLO2p8NUX7PBom5FvH
l2p2no2phn+DeyrGkZ+1rSr4cU8vJKw3anB3NvbP0LpfKC+/hVX+ucwqL4J8nBVbXYekGOrvNVPf
PEuebLM9T66VFKo9+2V7yMY55nnoRAH0zydZfEOVFKna804F+i3bKcsaiFPaJ5lbEe/dj+bkIRWI
2FVObHbd1s0V3o5o1+fKeqCuvS/Y/MEqHS8aWXhCMeLD7Yx2effEx0KLGObcwH1dVJzyMkAps1Dk
7EmVIReINmqH6WWwi5fGNCJKyJ1D8G/FcpVBQdRFaREOJ6jA/S1FvHnw4Q1Uyl4P3tkMe/MRQ8xg
dzPanyejqacY4p/I/J6TWOaWoqMxJanq7INZMHPTVX8gs7Gr4fZlwL1N/xYikcgI52bo0U13BHms
zA7CiCSpnUltmkrMCWwp51fOrP7EYZ28uz17lxeJBXOIHpCHNhC0e1cvLw7gcKX4bJ3DuYaCcp4H
9DjVWn4YeSjA+SgoxO7zSZ7rfmru3KHJ8oe/n0jsVwKGAF6aV9AygY36oz/Q8ZzD++IknE588itZ
HQYpoM6AZ+4O2of5J/TMjCdYkZIfJXAURysfYJOTmc4Rho3d0TP64BU6q96pKyTfBrIt3cjzc8Dh
tCjaCMqJAEbXpd7wzPvRdHb2YZialsd222dPmpnqZSEqbbwygwQ5aqjmq9065s+eworFVRIpGZv6
yfJmYG3gc/KVmh7E7xo//BRQG9fXyajx3hfjyZ97enL7Vj2IIC/OhlGIBCUouZ8sqMqogUpII1vF
w9BrGF3Y3H/qFZ0+UkrGT6pusQBwaflt2T10bbHN4gK6pjQSOTEq6AuAns+o6jZgzDg7uHTdq8lc
3guARvAgIQcW6aLavXpUjargUpgWBhSOVSS4a0TWkH02Cfxfb6+5ywcAIqE3D+W9v2is1ZrD49xq
x2XqfKeIYCG/K52vcqkCeZ/+ORBAtd7SAlhkfdbGCK2lh1k2ljpzz1e/isqcdxwevWnBHHtjobp8
r6VzmYsCwDoWJhDe22B+LSN/kxlMb3anCrvnrHpiH+ahmHd124pfVR7qD440WezrEWjN28O8fIsu
LQfoIy2S0XA5WX7Vm6gO1XwQRqnOntuJTTeZ5lb50z8KauBQRBTAXYO/TRzg6N5H8ZxugFlMq84W
pBmfhJ44LvSZtZkG51478W93ZpUYUOVEFWopmwABsTqAuWllAERydc5nxR5V5UIjBKrf6UBED1HI
2fnJJzmffd/LHrt5Nr6znBd7+CiNgEhU9Vc5B8WRIhNsWprPcW8Ds131QfYSqhDXvcaieEnAP9Op
5zkilWcPcSarclPCcjDSZQ59ZC3hwCUasdWqDJKxm7MTksgQt6E0I2zGcZ/r/qdsXQWgkIE0MzRi
M2kojZgatxnVQhfTqeGhgr0fTURvuhx+AGPAC2Q2nUXAqMQt87Ktqz0UZko/PBSOxMabczuxBWRj
hhquooS55Wcgen9bWnq/Qz2TuG+l3EjXGo62NdJNkUuxY7XgqVkPaFIOKAT9nmlmnMtA2mXkWAwa
06Trx2fJ6FjfeYleSRuwYoMvNR6jkLtcL4u2yuzZBBbx7EqTnsem6b9xSHufLNlMdx5by1dfr4oF
XelAdw+SY2tw5dxRsO0UH8+9MdTbGYJeKaeQXhQGbNohQu9sqGzKk2+X9DdOyvy/GOmiQ7son0Iv
bF3k4j03AFrrxnNgTT+7AShrwmDnm5X3tHeu5Ee8sBezcbwuUTpczuw3+7mguQm4IDIxIW3c68e+
AAam/RBk+eZ24rgyobjgoiaJSItg1SpxcOaOqNAE6uz08ktnQ2DSU3EgnKTGLbfyxHYeQT2snOR2
2Ct3DvCwwQwE/2bBry9L6s34gt43gsIuxnMD+OBQ/GmKT7k8lDmQCSA8NN732+GuTefC9cfKCVGk
XI8SeuQiNEpHncf5GZVXePs81O5ny/h1O8y1UXnL4kRlGa70a8GhCVTEQPtUnUnjxzRzq6iaqi++
5j9N7spFdf11hvb0ndx/bXCLwGlAIGEBsNjqE+blCGQzU/NZ5uh3ZensfcssHs/VPWWUi0CA0+F6
6GP5o86Fe/b7jwa0Z0jEKFjqhidYglL5pUZzzf96exKvRYFgBrBhqNphFldLw6JAg3PiFalSXzQf
AYSwQAbz0bO+xze7GsnFcwGjAUxw/bkYb11U62iRMs85WmW+c1UTDWVzLEmwvz2oixSJqQuB78CF
B9hcQOzeT91ktzatAHlKO6PeCp9/nPDwJv18B7fyt3D6Lj8ucRYVuAX3ALT2avJ0aOLpqGGCGDpV
4rQw6EKl5EPBz3R4AZiayQ8tBOaNuoyYfoHu/Z2leHH5+RseqN0FQ3iJKQtkwytpyiIVo7+UaD60
2vg2mH3CaHucgeH+L2YV2el/wy23ojdZBGCWtsw9aI9z24NWPo8tKE/eAyJfXK1WY1pNqenqsfIm
VaT12Ee+cwz7Owv+ytpArnAgbQn9PoIv934UWY7ekDtiFCBzxGFlxZX7WjWH21N15cugZ+wCUQ38
OdCWqySBhWEKXG9Y2pp4iBioKj/Umau+hy0hCSt99hLCy+JOlr86MihGQhIU73MA7N+PbKyCbB4t
bDBwYGI7EPEUHvK8vHMoX9nGvgmsyQIiRWpf98SJJ4xWZzM+kJNHg/tc61fWL74id6bwIrvj+ECU
BdWCvy+47G6V22Xh+TyVf1EEgTa3sqVhYo7upwCZMRrhIBq7rPV2t7/dmssEaAsiA0wEfW8Tz+X1
tcMQAoAQxcrUEfkGcmc7dCO2MIv8pu3+oJr2d+d5Z07mxBX1yR7+3A5/uQFQBXMxAhT7Pfy1lMre
7LLaNiu3JUWTojbvvUgh6u+a2+reZ7wWBr/777MJwPF1T0gNYSnmrm5Tl0F5i41ul5jteA9ie2Uu
F51rGOwQVMBBBFq9YRxtM95ZXZuaZflITRvGC/mmCV8d9qlm7imYrSS3CHBpqOPK6s6GuBgjxFnR
JMf/gIK7JKVNIwlmwaw57XsVHnpm9Nuwhu/l7Q+2JIx3h8AqyvIr3nwwY3Hpq4LFbZruigldoJkl
1RRsRHVoyp07ywgnw+2QF3sQIfGQByIFlaRFaP19SAHzYq+yazP1laanGo+qtNKUJXY5wj7S6djz
fxEPehIovoHkibrf+3hhWPcz6+ic6q4q4rH1Nn5dncKW/RwAbrwd6yKLLWN7E2s1nWFTOw4NczOF
p04aOP1OdRpqH/fkxK+HQf6H5BVYq2s4m9FmaLFgE6elmOxo7mRc6qCORDfeOTWvfCvQ34AAheAx
upZrxRJXC/BuYUuQOvZpbj/z7tGR33uW35m2S9QD+EcmcjIU6wEkAUDq/TdyhOQCjUAjNRsIyDg6
mjmwivND7cFRvoL9n7LqpOu0d4JWe79XaH9sAmXcK2pdpO3lZyBrA50DIbkLIr6hpwbsU7gazYMV
mdkmazaqoGDjf6i5itp79l1XPiPC4ZgF2hya+mtKSCgKw3PpYOCgfTT4F5vs+n/u0v8d0X9CrIpn
QdFgwXeYWMWbCHgV0CbLyB5fby/7a/OG0xTQBjy4UQpZJUrXbCqjMgKaSudnHpSxFT6N8mAZD+EE
G4jsnrXosotWSWspLEGHHicNJF1WF5Sa5baThTZNx/lrAa860d3zsbCuLfy3IZYRv8mLk6HawWYI
0aJudyKV88pB5xgZFASMsq32/aTDiMum6yLPmZ/sMOORHqbvjvYSuBfFlDovTUFgYx4M7Z3dcm3Z
oFgIJbdgMYZZ07I6h7VuRilNy/mhARVfo5kT3qsqoKx+ZZaRLpcUDQ1NqF+9nwKVQyOkR/8htXVg
pVOJCl6tYIfWjujp9QFqRZVuf7bMD7cqcMYvDRHNpteOf1CoRCS4in+12AAjNZb96nFXSKwe1FYT
KJXYEyFLVOWpY4MQRxutpr0w7eGQ1cpAwUuhlCVtX+0Ms292VoX9kYGjPUSBOZDIBRn7AE83lqAH
UETTgtvhcEOAlWsrYtstzIh6xTdfEWujB1WjqOaRpEdTsCToZfZDYCRu4YI0EwsLqGPzZUTXJ5hU
E2edzqN2DuPKLOEWxjIjmrLGj2QHS2umRvvRgXdkxG2rj1rLaeHwrrvTyKzqZI/+uDfBotixkDSn
QoZVDDiVcTbq4ouo/d6PmkBXX3qlURLURdkkqIdOIPRNnbETcys3ymHeRvK8fYISkrMH5cT/XGW5
s0MnxkmmoZDHsaPFsW5ICYqGIY9GYLDIrIrpoYcyU5rnPlp2qgWiA4IXO7DHX/MCZp109Olmsv36
6M492/PQ63ZDZbabMAdAMMezOekdeHxCf6NMAYelcUG9Msb1DfNZEZnUBs4YypWz6YhTb0fwgbbS
N+DPHsBcTOtsPDUyd4+FgxpUNlh8r23ablBpRl0bytMRyMYhHPq0nUyhCxuPVutEg1cU5dqfTu3U
DfhAw3iiAYfcnjuSnTmbw8fAWGqlzKdp5zO6HfHgT3vfLyKvgC53iWI5iL/oRrqmEWxdjz46VJab
nnIguQAjgKepaX66neuuZQbUvnCPWHSSLmC1JVztlKQkSOFkEfs50DOjVSUA7byywf58O9a1vAoH
OFzk8U6/xHAWgdfiCM5oGuo6iLBJH9ySnw1bo7MeNMCM8sQqwzt0uyV7rrMr6niLzRF46RCGfb/v
0cgsw9nT8KipymPm5LtSsKQOvSfIVDRQ8iH724O8lmdwycabDGVSQB5X97PAH9msUItOw7n6DS/D
TceKO3SWa0NCXwfstaXeBjzg+yFNeMMOyhlpCt/bWLrmyW/glWn9Ep7c5Eb4r5honLlgwcOQCuch
ns+r4wnQVMqqxgphXwciBYhb3GPbcr6Hzbl2DLwNszqiGBsVlCvmMJ39tLBFZIwHnJl3qjTXVuCb
IH+xD2/OwXZgs1YBgjjDbvSfx+aFVLAtzJ1obv/03p2a1J0hrR9cM5FGV/QToqnwk2OwnSTTA0WG
ub3irm1hmBe7i2IhCvTrMCDhtm4wL9JGGY2VSSGpfAwaFgN+dTvQldcVumBQQUUtGb4Oa6IbhdpJ
3fow/jYAgBj/FDiZnOLY0U1Y4PQE/g0QhP9fxGXob74XTN3YQHNEDHuxbRtQxdtn7X2DEXs0Nvvc
ht8QJKRvx7y6Rt6McrXeyYjTv5sQU7hVzOsKB9IrCQGbaqttX4p41O6/lnGWHYaXMbiDi7TFmvA/
oc1lZnlOU5xZM5x8Mw+4IfqVFT9vj+zqQglRxliqGXDJW22xScmMoxQL4/aeJBoQNNF+y8J+S+Ud
DNFlqQEjAjAU7RXkV5TB1knXc0unU5qkoFCntXB3VUA+ilFjEr2Xnk0btJ/LaLFMhBxMvguZ8+v2
UK9sPdT10BBeXJFwn1ilSIOPmWcVFUmtCZIzlcqaeJoZIFTCmDe3Q13JxggF5DBwU4BMreuLnPfm
0OD5mhLj86z32YibESf7Ajaq/06PAlZlGdVCskNxdn2YlSQUfRF0BPJiXpzTIIHJ3s7w6UlRwBZK
fpercnUeMYvo6aMBgvr6+w1oWTLTcpYkZUUQlcb80TXMsw69P7fn8GqYpU2ARhXa7OsUZrYTQ4GM
ktR2hREZlv1lsB25a2yv3f8XkSCBi4YfwOsQ4H0/oNEUvG8mm6Q9k5FPnW04+dvxrtL9tQFBi2Rp
LUJoAq2p92Hg09W3TZAD+Db0aW/aKnIAL98qN892twdk/ZXiXN1wsNUceE8BLnDpA7+A8czCG720
C6BLPhn+EKPlb0VF1gFy+ugpFcOl2UDZMhfdRpACRfCwKSOja39Xpmo+A/epRWTLztqDEwf9LK/q
gLuz3GfBs/EBFzW9NURTJIRVY5yVYztHqOnL2HMbL8Gv+j1xC41pq1MfMtXoBCDb+jCKoT0UeUmi
PuzIjrhZeMoFRQUEbgkx8A/gR0KTWjxmRug82TQHyDKrphiyWVBYpLO3o7bMU9rAzmkaZbaBkm2X
eEOjNhlMHeIMwKUXSLGTgwByKOpMVyUtlL8i4jV1PLvDfM7Y+KOGfwXQfH52HIGii3ucx4DHmfBC
djU/gtThx621mNpmXbhrhemcperhbC3Ux2w09U43aAFnHgseAkASdjkUrmMA0/RDVnLZRnUG7BvL
9rO7ZejYNZZ48PCaLiJgJutNAWoUniuBf2xROd+jOap2DICBB6udzXTy3em56sbwI/TY7Yc+88yN
YZg11PK5GbnaMY8V0f7vmmJAvHPmYw6kQ1LCJvcIt+O/aLvwI+/glA5Qar8ra9puA0BAYl+11gH/
NEcOH7J4aCG+XzqyBmbRySIkjCxygh6g3gxy40wuLtXuYhfo4wruUzi6YPPUsdUwmVhAo/8ZtA/v
NFqQ2HSK4FiBSXtWwnOPEK4cH4kG3CCDpsVJdKAZU5cZe65G65XnpsTCcrSGIH9gfarLjt45aq5l
X1QNIcWDzHjZTh8ZHcqClB6K2s1XMtI5po2eIlqYr17X44LCsjvXrSv3AzRDIAkF4ADAd+su7egF
rVv1BHbe+bypy0/G8FtpWCBy8IrHH21/l/BzAchF0n8bcHUJcnLPNQxAr4CkTLvqq3Z+1PSxyPee
84yCWNSbc6zuoU2uvGIgQoVNuFS1AUFaXYIKNoDW5VF4stgyUcjJ/2rbBrYqYJd4TeDPQcHionfP
MxiBaKzuVDm/LAo3+BkKveQe3eav2OE6OXrEQr9jwft766+l7QG3FGBaUl57xhYO7M2+ayE8YQzN
Dz0M7gOMo53PpUtYPEHDLvZGs0vKjgFiw/02wQj6Z1bJ4N+fBriIgSOOihQaMuuueMu9stZ8+VnC
/wOIQ3aCdw3bOFCyvXO5dK+tV9wu0WgFFQhdg1WDIkNFi+fzHKQwFRFJPgK1DYeUz+ZQ2rFZ+L8A
ba0Salew/oNEEhAwjO9kzRa+N6RY5tDNHskA1wBUQiGUWDTFtrNm41TgeoeiMtRq1MTDbVVxGGgG
zIl80aGQx0iDQkqo46aorEPTgpqDmgl5yEhPdmGhsw3Ap/VrAVL+hhjGsHWzvVlJD7Rb1JqSoW7w
73jFoDjDNbBbgJWhpKNRGtHuBpkMKD8TxH4XeHmkHoX830PBLOjA87t9vt6ZvjURjWjbmUpqBak/
eiBS08+jgjkfsbMoIP6um1Rs1dB6vR302vVh0cmC6TRuRReoncZpiARpA0HVdJra5pUI8jFjkOK4
HefqNn8TZxn8m/dVmJlC1zOgZCOewVNRRC4cDm+HuPLogInvf4ayWn52WIJGgstdCka/XT70Hla5
+yHHFeB2nDtT9per9GYoPkDDtdthKJl4hbY4TsRPjXq6HePvte0im/xnMOtnhYCcZYn7TpC2DShA
Rf2xJEZku/3j0Be/eE0+YLQCPEV3z53izJgZeY1MJq+9c+pdHyySDxp04KGt31dGX094w/VBqowy
NkBsqEAHggTK5s54rx09gHUtUGVoDaNk9359eDqveWmMQWpymlDQn8vGi5Tl7t3J+dp57i/JQLqZ
x4M/F4fbsa8NEQruLhYP2LsX6l9218xVE7ZBSupHc6wwwpe6/3Y7xqWaCA4hnD+gReMgAup7tf49
I2y7QE6oOIlHZnytggHsrr3nn0z+GNDNgMLQGO7HAdrR3nloz5rLaBjvvFUv1RtWv2K1RUQFsLye
Ufcyq0dTs4jlQWy4G96AiBrEdf7bouD33nlyXdv6b4a+1t/n2gYWADk09asmHUvy2pfBnS15fWBA
s+GExQvlAtggqtxVds78lGmeCjE9BC3nsdu0KehzX7yi/I6HEnTh6U9mB3dm9W/jfb1Xl/ckpPCW
Oux6j+S+SXvPanCFGRxhxhIStLE/0/4QDO6wJ6ItYhJk9aeymGgKM0O+AV6+hpQoKHQ2zaBa3ho/
e5XhC3ClkiKj+d5Str+F2+yYlJNfbdrQ/j5NHUEvCAYkQ0gYtHRN81URD91WYCK3fAp0RGunq6LR
BvDt9vp1rm4SlNOBUkGfGeT+9/uzDnq01HPfT22ONDP8Ib1Rn9RI7L1vt9a2YRWPhwaEMTE3uF7J
DrZxld3gdTSFWM9G9QwZcWNX5YN6HkF6RBNi9kG34oW3Yf0A3vBEqzBCuZnuM1wuYuiSmketabez
8D6MgS80YnQMxRHPKvcUQus3YlACeKJ0aDatIZyT8NAMKckkXsPuzva9uoRRNoPczkKEt1ejB7+u
nzscimkBIQjHGzbkH42s/l5SUY74vwjLL3hzqBTSrSfPwjXYHIqk4n1iVOCz1XdaFFfHAQUVuDtD
kg6r9X0UL8+hPgin2zRoxUe7ao6zb98JcX0r/ifGuv3Zjpbd1YPnpw3shcqBoPpG5t8BNEwjzVXq
WmyjtXGsVb2Z83ts9Gt3ANgO/O8Aw1U1zpVuWDFsnVRD5DNzvvjkuUGFAcKGt/fDtYlc9GGA9MO1
+kLnC1rdQPDyJkitjoLdGkIszeB3jt6rMaB5jvW29F7W+G2jzbOcKMdHAcmOSAPqoaHse6SWa6/a
5Txaqn3LzX21IkxhgmfX5GGamfvQ/gGIDnzXj24373l2Z2VcSyFvQq35fDkYzRyF4TCdsrPl11E/
RNL58F98FxS2gZJattS6GiZCswmgXRymvjk9oUvxNEn/+XaIqzMGIx8A9oC5vGjz0dYaLVJRkCIE
iEa8DLG8xtJMrKox464b7J1vQ0ridtCrcwezMxSZUeMGdOP9xlWezGqnXJgYEBtQ3kOjHnRw55z+
e6dcn2PIDOgQYP5QsFythUxKDzzhHj2QGmUyEf7oJuvL7AEpK5sXX3KUZumzGcgUFblny+gADHOg
5jtnsAWaUZ1zvlQmP0iHqUi44pQHf3JVAAnt3Dvur+0MwKsWtXT0iHAevZ8N3KOmrnVkmLJmFj9C
IcutYIF9uD3n195jb6Ms3+RNSq7coAGuANPh5W40zD54ek/hvK9LKGoQiCrcWbpXEyfATIDjW8tl
Yn2NGHFDEUCi4R5KbYGDE9AUAuHEJPd8kJ45IPpB2fcPNUj1O8sWwQGz3X28PeZri/vtb1jy65sx
o8DVB4UagtSTKrbZnONLhovHApiK9nPpieR2vGvrGp0+wHEgaonqzHpdN1D3M9oySF3Rb2oGSXBK
kw5GTbfDXJ9b1K1x/4V3Lh6778clTRRIFEUcndWPmQcDd7NrHmTolJFy8qeh8b83jf4mqRe7fXVn
UpfluN5XwZvgq06AKUGcbMICyIc5OLOOHUJW3TmPrgEB0X0Cbw5SE+g4rBMEF65Rc4gepZ75FNZN
MtPjqCG+lPIGFedqYw/jhtphbJFsJ60svj2/145d3HzthQ6BjLie3jCQPd73iA5I0daZqz9+2G1n
D2zAUtx7GV97Kb6NtZpNTgB0bxSY/t2MujLKpzuZuR/tev4oJRQSMt0c2nbY+trczdLp76ykywUL
ZRbsT/igYZwXNS5UnFCZ0SNuN+2vWo7QPNp7xu9/nU3EwDXTB057wcus3opkshsIlyiSOrnxtbYl
pIqbk2H3D4K0d3Lc5X5fhGZMBzgodBQvOK1GP4Li7A5oKVbwS8Jun7/p1olU++AE9/b65TZ4H2s1
LNHMBVMZOnx2vTD5+8S7Z6V4mbHfR1gdYDk0O3VOMBrWP+d+UksZ93h9oAhLht93axbXxoNiBSSy
cBABvbnKKXPpy9zXjKSKWSdBw9083kkckPy/SB0gDEJKGfkJHe6Lskhm4FUn3Sl7Ig04JVseOPW+
stshkTgu+lh7g3fInGDeVPbYfRx9lScMwKdD2wMLrMJsftKG8A4mtJCf6rrNt1nA3c+sYBouY3La
YQuNn4Hr815wveB7ZdFy3zpERfMMMJswe5Z0BYB10HewvQ0Iw2LDUQD7AElpfEOauzuqIY8opFDQ
ei3VvqztMgkI6ElOnwebuvfZ1gGZNJpNnh85NPlzkLMHfoSt1NeuI398RH/ordJ8kqQD1c3m4QbY
rK+zMOWuK5lK8o63J2Nw562m3H0AAdhTERXKiaRqprTUJEu9qgcbD+iQWISus/Vy9kNPPbBKTW7F
WQulEFdQ4zGc6vHEw4JvUIxR6I3xdhuOppvATQiWuxAj/+CACRyJEgIpjR5oZBd5vgkpcyBpabcv
dMirGORY/5UapNlSJivwoT1j10AR7aEVjEDHRtsH4btfWhS10LgM3Ag6eNkzqgQqNjI0M60eKJag
s6oHaNj+yEYrT+reQKVymH+H91T6L1MzVhBgVQvvCXoD6/7KoIDTzDtIMDAqo8ZEPzXIYriXRfzf
KTSQTEQVzV9UDVEIWaPFQkgmTNqR2ZPNrH3I0NHM6UMbtAmaTpHBzKSvxueOuN+5rM60NP+50/E+
/OpgGLJhKDTq/U9kCr7Onv3q5XI3KvvOCXAtZYLjuiDiwOq98MP0JSlcFwr6T1R527DkDwDnA9gK
ftLU72pL/fOrCXCPhdgInjJKh+uDXfq95Y2Wlz35eb6twGykffbwP5ydV4/cyBKlfxEBevPKsm2r
KalbUr8QmpZE7z1//X7U7t6pYhFFaICLwQUEKSqZmZFhTpwTG2tYpKV3baKqArsPsusKwe/Vog5/
p+69qL3U2FnqP3KbTl2j72+/bUtOE4VDYJnktMyezpxmG/qJAmese8rM7EPVmMSvJXclGFqyMc1G
gjsirLyaOS1rOREbqxJO8kDNXGGqO15JzRfiSVBN/5r48+dncbLUJGo5aEwgtHquw3lttXaWREev
tl7lonH00tg21XCn93gfYY04aelKI+AzPdeQMl8VO6NwNLXAyN1Tb8T7MP6RU1GMhx/huPIdF+1Q
4EA6YhpJngfnqBsqjZiMTP6nA/38VxRb7Mb4pKbfbp+JBRAX2BURGgkDMW9KxbMsAIEoy6TnL5y4
WzKfFIqjVIDRmlE176lRIkjq0HqEIKeujmDqpW3a9eaRTn2wvf1L5IUIArIhCgeTQg34p9kvydSy
U3pGkU5DTbtQDvRxk2lWu9FS6CDDWIq/DR20/nD3om2mG/mmbN3wkAeihpN3/Z81r9y+jzzwg1UR
gvdo4oOSj9/N0gNCRfd5r0XRAHOe4O3ivPkdWNpD0Gq/mqhRn8ZKbrZtGCRUO5FYvL20hQvOyqbO
ioQ6F8NWlxmQWtA8DFFrOwlGDGhB2Xmx4Yhpdrxt5pqpjySAB2eSMWVYFHKvSzudl8ddLPjCyYUb
MUVJtlcpA2eK8ZKM2sasU3h5BLuEKxo6pINqNC+tZj4MND88Pb3TtWYj+OXB7LsnyawgOgyOEtNn
t3/kggtHOweRij/UUrA/XP7GuNS6IRcl4TQ0n1wRsEi8lcWCDrS2T4ZPt20tnShUlmj+MDlLVD/9
ljNPoUcqoP8g9l6C3LWz4kMw9a0fHZrgMAjyRl+TU1n8/mQOOpymk+jF/BEmfUcDV+6EU9drElIH
CLz4msKwZx4C9xnBPiS1JTsjZdFH1zBrZhWNeOvV7jdSBA+OS8XdJZNArO7G7kcfMxiRJ2prd4ZQ
75WiNR5gv/E+3/5IS4eTyZzpTYCPA9Lty49U8M7IXWzhAMxXDwYmhSEZ2Nh2t60s+DOJxA1WkWk4
9WrEtza1Qu/TlKG8CgZBQusEpmUGst0ykYAkwOV2297SMSMhwZeQK05v6+WqxtjriP4y4STQrsmp
pXTW7zh6rgtGqMWVY7Zsi9R/opnnYZgdM+gPE6vKWJswBagNcoZJs82gscklwYZR0b69tKVTDQj8
f+amPz871bGaybkWs7Qx1GxPOljM4xjWWy07QSkzQvL3Fxa3AsJ3Sr2n3PvSnAY9WclEpXtCCOoo
eMF76yqHTgh2ZRUc8nhcibmk6d+7rNgAJgbHQ3xCKGvMsTxGLSqVNI1WDJX6Uza2cPGNB63F0e+4
t35kw0O8ETp9JybWZzks3sWktTUpxnEbb33XPRZ5fnTFYKX2sfDVJ5AzJAb4cEYfp8Dn7KvrQy+L
QcbrNLr7FhHbuLgX2saOfP/Ye8kGuO7KNi+cqguD0709MygNYRsBXHRPpgDtVWTdpynrtnilhmE7
CtLKNi+gHjBHCemPYiX/8GyfgQK6aQQbzmlotYH2V/OkjOlerN51VLHtYqMM3UFx22M+qodITkIi
L33FSSx+Y6ZpFQRwCATmF2kQat9UkbWFKcK1VeG56Q9tvtfrk2V9jdMVv7d4zpinoMoJtuIqkitz
COIAf3GuxXSrxtrOlB69/meGlq4LND8xN66+EtSpi3s6KQgxNDQN6848hdSixNhkpXvy9U9ZD5RQ
h5SyZi5FlWyjdoz+Gxqpgurb/F3Y9Cy7BWiYw09fSdlGSKtN9GeQhYhwfIoMcWt5nU2H9jk09UPW
H+uy3ECcuak02e7do9DJm1BF6uwhEAccIHi4+pTFzDq4B1N7DonQve45CH5o7lGL7nT5h2B9HbS7
sbjzaX7f9lrS0uZyvGBiolLJB5idZzSCCdyYTD55/XvV7pLhlEJPZvijLY0f+pDajXSU9fZF0J7T
LgRd75OzDjvZ6kFcokIihtAarfHWyEs7Mv0kuJ7/cAbP3glXjQddSph70j0oRutt33y1TNcGY88k
obIbRoYppX0O1i1/V2QcLYS6avFdAI6paeNODf/xKohBwYaNvdMiTKOm0JdNrKK/3fDRytStW6xl
wQuAAH6vRlDDqZ2Q9LOrWruF0YShZtGRauw0zHc+R6bwfqfduJWle6F7S9Wa4PlrnT9lQP4iZdeS
7cn+QRH3iRqSOit2lbxremq77oMkxAcmR0fjS94eWvVUZU5lvXXqcezf2zq+09OfScHYZGAec/9u
5VjI1+5+SnwtwL2ULuAVvHRzpjmmtV+5Kl0PyW79Z6G6T6KHoXRAdRA4vdXFLzW4o2oZrZI0Tidu
9tKAqCdWm/RYUdqZnUi1ilpoqQvtFOrqk9X7B02naAF9xO0lLqTEE3AfGNdUnblSRzBAb1h5UWon
Uw6hQn2spb/WMea9PLcwe5t6rxnbqmqAR6uOp1V2qHy9vYSFu0sdS54QtigBIM1xuUlWMyitlxY6
FCnqk9o3QH3M17DPvzBtvh0M79hrVbLyIC3tDnkMLHQ6IOWrdNDo5E5qQ3anDSvccmWUn7MWRGna
qmsDg1emOHqgr6fkk7eH2sjl8kKdnCkomtiBcLVM3/R2PzYr05xrJqZrcPaay3omtG1exI6fDu0d
cy+UQRs/PmWyudYmuXJprAbE4JTyML93BSsYvSwNPWRUHLGD47yrD2IYGjbz3cynM4LVeOnh9um4
iu0ngxMun6oMFax5xCZ1hQaBSB45UfDV1yGv/VFWMVTcx9tmltbF8MbEPwcFNli+y0/oQcOYNI0V
OXShSuTak31uVoDNug+i4aNWG79v21vaMqZ7gG0THlz3hItR6TzX0iOnGvTaFv3oS+Wpp1xW/7Z2
yucDBELCiAukFzo7fTGgbMkax8iJmT8soV/JP4r66+21XF3gmY3Z8Qu9wFdDV4wcYvyfKNN+HRX9
nj4XrRqUDLzsmTnnNcaLZZtwazCvSjlw/kqN1OmGrFcjPHlgV/5nvcu3tfJO4U5tH8xqrdi+uF1Q
Pvw/c3Psk8BcMQMrSuR0rbdNRrh222LjrR2KpbNO6xFVV1Bv8PPMnqvOHFwJLovciSrD/6R6o/Y1
LHxInL8ELr7w9q4tGgPMRFt3or2bFwEHLfViMi/Gvcpym6nUOLPgbqIuho955ZFaMoVcMnU3eCtl
2vSXlytWcyVA1T13mgo30b0NGTMn4wdR5O0lLR0KOrgKNwqXe5UrJ1rWRIoiZA6CItJeiERvI4za
3gyln7ocfiageRRrtf77D4nnYFIPul3eeWv2QDZlr6RNWKYOkrCgOGpPeDSicrCtTBa23hDKK/b+
sCBfhBYTVHFqHuoT5d1V5UkbpEAXWj91kLkLaTj1obDp6Gls6OyZRv5S+sIuzDroha3XOhF2SEae
4mjQYJmooq54kTUqnXkghWjJyc2XbGQUrTEhbrDl1ss/c9ul0R7MWLnDTm/rOSw5eZuIj7miBdu8
0MVdngalrfNX7twUgXm9aoIHzw/dTV920UtV6PxbuRCmm1xAxJohjyJEN7b0wY5mG1RWtjH5vT4y
/USm0tpx3MeEu5519EVxfCxbT7ijXe1u+YbhCSWtVNorHXNnkht6NmUmF5mWInnvzEY6iYX0bmbu
9zwQhmrPpA199SASd51gMGJhmBVsKImhpgxymb8l1HHfFEGUbav3oEMhwP6i56gDxsyXOKLkW/E2
1BljcEe/vAslZbB9yZPuYbF3f1iRLIPjZopiI0SBvInVVLtPYnQV9Iq5WQk07HPSD8q2y6IOcaXE
4PN05cr+L/gi4C40qCBDo1CjT7fg7LVHViyeZDtSJyp/Jfm72z27+d979AsTM0dkRhJ8yjom8uCH
rgR3sXUw4eLvLdrR3r7x12AmCxcXjAl8WrQIJhKC2QviJ6OZykKQOgwj2PUISLgCFJm027I95f6H
EK4kBkufkJgT9ktee6pqs1ex9BBLQ/0mdLqu2JlN50hNAYDfONz2R0tmNPCdlGxJyak9XO6U31hy
b/kdj2875gczqyqKG6G7Y4RS/A+H4tzUbMcKNw61vhgihxW/GJ3PROXd2H66vZ7Jk80dj0ZDh2rd
9NX+VCDOTl7eQygHzVTkMOf2cxTgiXSlbuWbLbwVaEHSsYTgGCanOdBXq800iTQ1cTxIy4PxXYqe
gu6+5freXsvC3lCOYlMAjVFwm2cdYTc2pYsenxMPvY0eJFMcdPZWCsULRpjPA9AIqR/y2fPYv/Vr
JTGGJHGS0YN0KT0xXnR0e/n9r9eCGXpsANiZ4py3Injf4DtXg8TxlcahfGZ3nXzMtWF/28x0hmbb
T5o2Rf4TxdhVx9oDn5goolcyIN7ZsgVYvgt3qgTJ/ElnFN5tO9uNV1KbheMwoX5FTh0J4hXhRKE2
UhzGbu5Y8fC5zXdDENK8Fkz48Ha3V7dwuKkM4gsmcgv40WdBitoUiarDhupUQflbqXgX5XSlRLew
GN7OSWyFOEFlJunSH8D21fg1s+9O51d3kdC9EuuhvxMcCdNX9mphNeRNqgKNHs2pK3yREJSJDyQ7
c1Q9o9xJv0CwhrUZw8X1TKxPsNdD2j0PwhOjETLdzViPWuzGqnqvVHXf1MnOzZO/PwfQPyNRo3H4
ptbL5aeTESOI/Iz1FGkbPPeV/EsI3OCljjxkoRSYyW8fhoUHiRgLR8dHpKE0PwxZNbQ9bAuZ08Wp
9DTWhr+Ro9aCkrwxNlJT+wxrB+Z7rATyWgdmwWdgmsAOaUQ8xzxjK6n+WZYb5I5QfRP6emtkn2qG
7W+vb+l4nBuZHXZfGMEjaxjRFaYQ20/RaodhcRmyMYUo1qTcObNgoJ4ND92YOU2rP2pDfg+/NWC6
tUL74kadmZkWevYkRS2ROdwTGdUV1DLbw0gY3PcNJHXPqvQ98L//h+8GxR/jEjCdEYJdmkuhh85E
iVV1Qb0BxWHL1efbFhYXdGZh9t3cTCOLqMTMkVLzaEG8J0E0AuygN15UM7SD5Ntte4v7BGgHVA3l
c1hNLlcEY0ToiaiJOaMcMvI1/h66ApC6K6yEXNMFnT0ePLX/2pmFXEFfZLlWNJljyNmAAFar76Rq
KDZp3wBLNWoBVa4u+fv3l1dxKlRNAklXbQGtB3FSlySEITjI9hdyo8EaJ/Lius5MTD7y7ADmyZgI
cLTlTpah+6U5AVyGuv7Tj35K4fb2Vi2ZmkpFZOvQ4PN/Lk2lLlJQ0F+kTuNbGzmLn9wk2yK4UTFy
hyBDoqkrXmLpbBAmU5GAvQfPO9szJRXEWB2M1JEzCZ2UgKwSpbpobepjzczsUvX4Isk3WJcg/yRv
tZXiQ1sLkRa/3dlSZteKks1QlKqJDdi+Kli/tNgJ2sKuIbXV1/Tal97F8+82c0qCx9yxF7Mgi71R
yzcY8LetnPEsrgQUS24cyVlmEJgfYsBvFvWLcgKvCQSijpxqDwCrHhXfXzGxtDmAKhRYPBC5v6rd
GJ4+UODjDERWZivDaRTeGmslWFmzMf352R3SBl1NfUljcwKmx0ZIr9vWXmX+XdqVabhLRsAa2qY5
BKylNFXoep84Ui/TBz2Vdb5Vko9sbaR2yYPrkzDGFCaDy52O4tlqVL/3eiPPMkdAs9XPj834rhT3
rd9uDcXbqtXaW/4n9pm7VjZo0g+ilWHMFwYEKwZwHWdOH2rjgyFo4yYUSmUr9pJwCE2oBPS2fXVF
2GhzWRt2MPaEu7ZrRLvMUCeWCn3YDIpSgokWsk0gW9m9y/Diivda2mS4HwFfTPnwFUAU8tmuG2oL
Z5K+RXJuj/o3uVnx94uf/szG7JaPwMC9xOI+VFZ+b8gdzNnjayYr90WYb2VgQrYaRiuYksV1QbBB
wKYiajgvbkISxshoQWTKfPSmaO/89h+6MP/BE0+kZv/fyMyj9DDSG8NAsRb6xI0qBHahlXYVfrn9
wCwuxdJEEi4Gca7QOIYgTVIJOp8ve4Dl5TDKBLswQN22suSKeZBp109VLJKTy/sR5oXSdIOROVbL
OFPwxc0OiVXaQ/HFj3/eNrW0IO47kHXIWy06wJemjFSLjchVMqf24kfPlPdS590JvrkC35m+/vwC
kjJOiRachda8R2W46CTq7Zg6opoDLhCFF8E0/7m9lIXke8qymIqko8v/Zl7FykIBfQmBBlX+u3OP
tW5tLAGq3fQuyP0tGINiWDnYC/7ywuJ02c78WBQRL0Z8OKeHfCtSngoP4AqJpA7e4/baFraJ4b2J
F9QCxXd1heAPTsQgovlWC3Adh/sSXeDEXHnIFpcDbfDUcJsQbrNjpySJPxqIyDmy901L8gMEi2EF
OVnW7f7DakBxQxgBwho1ocvv1pSkqFljRI4qfDV0ECjmt7p4v21jaTFTwM7kx8TZN8+u9AzdabNU
p6Yy2FsoRRCe3IpRbjfDyrnTFw43XVEIYqj90Jr6wx14dgyEsG7Hsiljx1KD6qXQm/cicdMMzoYQ
nBbCTC/Q+56CONgLTghBoRBr+4zHauP6uXCsRwkRL0mMdlY9VnaRM0gTaWP6LXGH4NiNcvQ7Vvxi
b8E+iwpLqdy3rTcczFEod1quVVsD+rAjPH2941Z5apdd1x8iQQ237HLrMEfUPbUABhEP7uSfWVwL
DzrISGB9lWJ9iHmj9hs5NZut0jTydhyL7nethuVGyYfuVzmKwauXaOGHl2XWMXMD6V6DuX9rNnF7
AGv9GrYpAwDe6B0DQR8PYuar+xp+j00roIsoZ2heSS69szgK0l8IOU7EiAy7eroe7en+rmlIXm87
E2P8PapwtKjZ+sujpVOfStWKo+UO2a9Rk3Z1GX/tfOkxQQD89gm7HjwFpke9ZQLvkjtfHTFEssci
lprISSaN8MqveHRoW2/KDARDV997Wf/Ql+L74JqPcTQeGIX9JobRStq4tOKpSDuVfCZxg1kKIkZp
KSbM3TtgOp0+CI9iS0ytZdXRBFF+e8nX0cO04n9tyZdfV+szlwYXTd5mLJHnrrf6eBeN9T4vP5kl
A75rjuL6ZmGP5IqaoAwf69yld01pqE1O3zxp3X3uSY+trB9uL2nRBAkcxwaswVUBWopKqza1FvSE
yD3wflVo8t62sLRB4IMYv2aUhABl5lY9oZQzraWVAgPMKUaiUwoj1w6M8EtpGivv7KItSoDU68H6
cQkuN6gTZQtVZTd0QoZ175ISUtHSqPpta/Tp1reKfKUKuPT1JlJscgWioatGq94UepjBjO6ovWfs
PeYEd43sditB63U8hMYXbzcUZ8xoERtfriqLJTUKmpQuUSqDO37Tin/McS9RkfOAhtzerUVbBmxw
tHG419rMVlWXeq3VfkRBJGm/6CTFG42gOWOaynUPsI0Z/4yw2q9c4mlfLuMjVnhmdXaxLN4LyU1C
3ne/P06Of6MrjbQRTSVbWd+iJWZTQN4uEdl6aHJEVegBC8m+pz1gte6TrK+UohdscMyhczAZaGCu
aXYKxSETmfApQifvUB+vxa/5ED/JXrMSfi05YHpsnAlaolR25s6+H5JqlNHPcECVDY+xLHy2JC3Z
lzxYwEd5740++6cUNO1Jb7uWTnqdQtoe6485c8tr8pULV4FDA8KBGh5VwnmOmQpDYXa9Gjg9oIa2
R1m4c19vn80F9wsqmxrklCNel7eGrpSKQbACJ1bedN3fxqJ68KvHIrS2Epq++RqlzNI+Ek5bE3kE
2LJ5jd/P9bhNjQRv4pafEq18Rn7oCGfit9vLWnBazJKLvE8UaBaKaMzONjUAGKd0y6PXiu9+5t5Z
AHqDRv1+29TiJsEAhXASUEOqhJeepIgNaMpyviDMudl2EBSC9TC2Vu7YmpVpwWcBYVK3ZVaZRuCM
BjKZYv+iZd6Ko18yMXEGEr1SeLxKREkew7pH98VpR2HfQozG3NIKMO56NlEBKgQCAMfLWAJI/ctl
lHk1xMhf+o4vFdsssTZRJW0EiOWzuD/pvsAwX9P/gvH+yVP71zxfS+iW7jcdHsYDwCAsTLNyVeN6
aArP8SL5pLUvef1PKjQwXHaRXTPwHiraIa2lHQLUe92TPkfSf9jJ818wH3btNdEt1JRfUOnqi5i5
r21grbj+5VVO2pnEkgwOzscG9QDqIaYVPEdIrPS7bEB92g9SexTMWniEu9E7qBpRdGa4gJgsAncf
YhqQ8CCAIqUsd7dvyMKdJ5qlJjr19VA/mb1/XZ7JpdhrvlNLL3HyTSt+edlKnnk9QqyYzKuToYMW
pJM8Z/PPIETnEUoDhzvykxLch49UeVT/qotmD8HUA7rkr0okN7Zfw19+e30LFwfuMiaIEZsneZ+/
GWbUpHUltIEDb7m7iZQerfU4WesLrFmZ/vzMA9ShqqR5hxUY2WyVKnqzOoaw8BiwkGm4kpKzTuJ5
aQLWzswykCckwS0quL8HIfiMKk75MI5+dBxyaThZUAdvFaNfy3wWHDZAA7TbqOgQ+M3rt4U6hhbM
7oEjFM293tf3sTl+kbv21RvUvxXGmY7KmanpK5x9SLen1ZtWmKIB5tpt4+fPMlyoG1MM/b+P0zkV
DCPQDJvGhGcf1A2YXbaaMXAG5RBn/bOpPEpxsymqNSKApc93bmgW7CniqJaZiaEyfnVhxxaqT3Xa
AyFbq3sv3WWAzZST/68o6OzjURXJpXDIfafRJG9rjF7+2nta96iXAMhuX6tFLwYs15ogCPRB5kXe
fMirMEfs1BkqAd2vlAZcHyH+aLh1nwMslGwfEZJeD7aE8u1WC1EcyyNR/6V0zZoc1eK6p1cLsRBa
6/OrEaVhC6Gk6Tl6bz5IMYSbrbv145XMcXEbDca9ZcIJUgXr8mj6SZ76qFD5jpjVH2aYHYbR+hUV
VHTqaiXSXVwQ5HQMYoDzAed/aWqiCtM6M/QdCdD4riuG/NRoBeKCjA+v+McltzKlqhNUd0Jazx79
QYC3fAjYR9iE+lMV0xXQihet0oet10vyU+kV6lYpi2Et2phO/SwFYgISfNFUFJwKOJdrtFAJg1Ww
9+nRpC+5b0EQr9l1PNhDDnCdOldsoK5hQAK7QbMC1dly7w4oK9w+x0ubSpcIIjrg5TAPzZr9uVsa
rmzGidM3h6xjslVHTG64U7pw5cIsGoJLhe4HDhQiqsvlkkgOJaJEiRP77aEqvsGNa0v1G5RXtxe0
dHQQSJkIgiXupzbzAZ4cCUOLBp6jMOrnUpejvy/QTLhtZWk18HFw/9F/m4Z5ZqvpsxIZ2y5xUHWy
Sw12//5HCKlWKvy8bWhxOSaqoZNTm7SALw25VHRLvahip5EalEnL5DlT6vdGi1ZilCU72GDKgPyS
IGt2DcKgV6zeYCYpHStiL8UrbMXKDmNSvd5e0KLjPLc02yDKv21pSX3sSEqxR6/AhqrisROQCo21
uyDQt7on7pEW+Dzqmp3HwauaSZ9v/4alaGXKvjiNVMHMedXIq8KKIcQxdiBFeAec9wIr6v62iT/p
7/x6g12W//S0ppre5cZJUEKlQ5AmjlVoX9RihAMj2HYFy4uyDb4NuIFa2UbXPyr0HKLeuk+y8A4Y
2/b2D1ncWOKliYKHWtLca5vhKCcW2D8nk4t6WwkFvA8ms67+fyi0ULOkOjx11ngSZxc8SqIgaBou
eNdH4ZdUC7w9vBteYrsNE663FzWdxquPC0h3AsRRMZ3jXsqw0dtU9oAE5+NPI7+3ADMm6b0yaruu
qne3jS1+QZNqFaEZbCfzgrNkeXXPxFTKaTkBt7EREY2Ntemla9b4P/86bysPEbwOc0ZWxiUQbE+q
1KlVuHesbDxprnkwgxARi3avwmOW24ONUK4qb+VReILtDBkj/1ihCb3iqiefMv+6GuDkqf9GiWdO
SgivXt6B2QRVFAMnQnmz3vjKmO8lMzW3htEmkCwX8AOl1ivY2TV6qqW9nSakGUSCKPSqmJZAJuOl
UpE6ZlwfrUH6XmRwagzEdrseXROmGNfIQpY2mGoPCT/NWvUqRQrFro3cCuD3IDwmeYXy4DdV/vH3
hwictGURzqB9o08Pyllcj8Ch4MeI/znQuRyKOjl0ovQ8xmusRkvRDGPaiKrBIWZSN7s0E7gSEZNl
AS+XvltQtLveL7Fqbd/41uiJ3UhrfdolTwr/MkktpX5GWmfPU5KY0HOqZuQYBTM/iI3nxbhyGldM
zEsS1DrGyDNpc6d+ndwNfRE/y77XrVhZzNFh9adERgGGSz57ALlFQymWtJW0IDG+D24fHIVASGD1
a7tjH7nRoU186Q4CYpeGRqDu02aI11onSyfRIKfgzknAVOevsNcyFVzrLa+wMMKdmH6LEP9L435l
sUsXnDLnBFelcnulXxQrGUPOCH45rfpogtMH7rxpqbzjUnzh0QpRLJJW3sOlgOnc5Oz8e0Q4QWbR
M655Ecys3yTlnZxZttIeb1+0xYf33NJsI0e1pnGW1DTCA+OYltExVfVdk4T7JtDuO0aY7BjdNpNR
FUuov6apvk1N4UvjhisB/tK5pXhNqAN3IJUD5fIqGp6BQGRHRKX28KnFHQJn48pal0wAMaGGxnu7
oKRSQEyZJzRkQXv5X0w3cR9MA5Xl2190yaegJT+9tkC3AWxdLqTNoA8fTAaGe6SSfO9VDakTPGXa
Yw05pyF8um1tyf1P0iwqPLV0OOY4Bk8cvapP6LApOjKpeWsdk9i686P4yYuUBytu10L5pbIvOKB/
LU5f+cw1W0KlaXpIt20Iq6c2T/xNKpb3yAaDPEmaBzhW90Kr2wMziLZpqAjc1WtsJYsbyRisyUAL
5cF5iKG1CsN0UoEb9T7J8cfIgOTtr7rkWMAK/c/A7F3Q6qgWwpKvGiQQYqNleNeI8YeiroHvl645
QEDaiQgDTeNal98y7ikE+gJ9PU8UJFsbm08SkoJKFP9QA237H9ZE+wSaO67YVcpipr7RiFBhO6SB
T8agfgnUZGso6c/bZhYP5JmZ6XqcHY+oN4dEr/h0mu7aviejEQmqzxN2UZQiB7G/bW1xo86szR5U
SUyFXlNZ1MTV49e+nfswpesrYKHbVpAdvFxTgwdMYlgsHYHReOL08pQZKz3RRa/xv4Vo8wHOvEzK
GhUgfJPSPPa+hA5SsS0TzVEk92R43edKXkN0Lx4+eA+ZvGXS+4qUFmWexsp8iCHaXKa44LZ3nqgd
+wbwUJne3d6nxVNxZmvm3QvfpMebYMtwrdAu/H5bl+pjO5p3EV64Hca1SGtxcRptE4obGv+deeHE
rPNBLMHe+e19DEAkHzalIVB3+A+FgGk4ZwIUMu80Jx4zIh2Qj09EV1o/ROGTkn+04dvtb7fo7RhU
B90Hvwt1y8vTl3lK3HrTUurE+4WUxi4TtI/bJhZOH6k9xO3w7VP2nSeI4CZcUeBNn8Z47/gdMjpF
dWkXnfap6s0nIxXehhA1i9tWF+KqC6vTHp65ioz+nW54YA1oYD2DHbvnrG5UrYFDe/wt98IPAbb6
zF+DiyzcZgi66IwyFYms4/x7prnWtbEZMelrPpR5ZMMarNMxvL22hfOnkt7/mZAGAzafjgUqi6ZA
SLsfXhsCOI+RCf84BLyRxRoceNEUOAeJKp4+TeRefsYg6fNCRvzNMSaeqdTbVvJvsffsXl5jMlo6
JhNzpkn9lbh/TjboRmEppn4T0DDIHCXWj2LNyM5gMaORCzs5DA5hV62c/qXdYt9ZGqWn6+LTGCst
JYA8cOQwfukt+aGrytduWPMXS2ENWFDQmSSCKLzMkc6J2RUGwuS9I2h3kabtc/W5lzdVacIXed9a
X7zy2wjdqqKuPMsLnhFaGdJo+qlku/O4N0mtvAsjpQPDFtta9xErD4lw16XH3FvxwQu7Z8jwe+JG
SDKviKyNpFVS0fM6cPaO0DwMIQx347tcvhTDVzErNrcvwMK+YY2mBHPuuOB5gUZJ0HRrBaV1Est/
EkL9pUq116Bud7fNLDhHTgXwVWIoWInlWaTWF9qoCW3dOnHc2oP/Zq2hiBa+2oWBaZ1nTip0zcQz
xg6kbPZF7GDviGtO+rMuxjszfcjTNR6ChfNwYW/mFGu39jtN71vHEgx7kEm/eBv5BfuofmHC/vbX
W9gksF4Teg6EP3Qos8V5FuoAZpG1jtI9S3WyLcY3T16rSCz4J9jG6RfBHK1ct9vkhBkftZQbx9W3
bcb0harZU41zMNeoDxYGeSBXph8MXx3FlasB+yGKE0lK5Nox1RboGrJ/xbfU/ceV37r4NSrtN/9I
amK8+L8Ec+PrewArmne8/U2vl8tbDY/NRJJJfVKabWBeWT7lT792VH5DrN6F/m6s0dBZCRivto6n
E5ojlkozGvKh6dyenUud7n4iWzUyf2Um7pExyGz47dTHnPR6xXFc3TFMTQR5wCuZkIM6/tLU4MW+
6hW58BIYjb9rpDZ7iFNhjadsaUHEodA8AA2k+j57xtokipqO7NExm94B1vJgdMpBquK/PfIsxmSy
gLn+iYFhbiZAbTTpAtl9IXR7sdrumXqmbaXaivu7OgWTGXjbtQmRJ1/1THI5N4REEdwXpS9xFN1G
q4NngOmbMUxXDtzS9jBt9IfdjQjuis6mjFW3jSzPSdNU/ByLnvqqudbajOmiFeA405gzJb/526/S
VdYLqfSccOjNndUa+nb0Unf3l5eHz2ahG4NsjE67d/4aWlIwRLWheY4l/66GH0P+novvffrPX1uB
DgPMONgYWFLmWMwYfYKwNmMfgNE0frCpa1A4Wratw7XY7Or1mCLNM0vTVz27pU0wRr0IFsWp0IIB
juO08hDaWgtSTQv2oWx8TnL55+3VXbcMJ6MUn4DFTZTz855ubo5SJZeG59R9BMDH0iconJ7vKlXQ
PgeC3NnVkIebQEqZcxQRRs4mCu44hlG1iYMy/ttQePo5zHIyCAGx2BX0wwqjNPHFynMyC9xt+omp
TltRvyvW79vrXnAgwGZoM4OVA788T/mkepClHjlAR9JdiNKDRDrAseJt0jyo97dNXWUu05LOTM2c
bx2butXmg+eMA5S4w5BusjGGUQsMUlyOmxG91nFEoLYtV9r1i+fJpPDOgwobwPzkJmE+yJ0qCC+R
BtfwGOS/SXSmHOME6PwN+uJ3kx74ygYuflgK/dSp0N0i0708xH0Rpkmn5p4TKMUh6XIw9sXWRXv3
9kddcJmT9oAKmhQ+witoSZ4piVrovufEILc341BJz9GArFJTDAPUyoF5uG1vaROn0gdpIJBG6qeX
y8omJjN9xNegLgmtLYQVoESH7LltnoR+Fxa7VGIYsSj6tZr70veEifMP3R3MAHOQQsqgo+zHkuco
qXvwhyCyCx2yYtX7Dx906mFPQGY0BOaQGQIBagqR5zsF0seF91EZT5aGyNOX299x4WVgMf+amZVa
amI+oc8FvqMvoGQbRz9QtVp5Thc/2VR0nj4X5fsZPCA2xU5pTSBbtVnvRuOppHWdNGsQv8WVnFmZ
JRNFETfNQAPbUbJyeInGMr5LTVrYt7/X2lpm565ypTFvB5e1eFCKDujKthmhYk0+fdvQ8nJoa+J6
qYDNUzCVQUDSo2n/e8vpRO0g+dWKP1pay/8h7cqW5NSB5RcRAWITr0AvszOrx35R2GMbsQjEjvj6
m/jGPWeaJprwueHHiXC1kFRVqsrKxCwoujZAA4MnerGWKnPTqQFSNqLIeHyjKcSOD+rBHYm+cQLW
FoOeKXX+rAUvytPbCkUZysGiwKI85s8gmopUTDYcwupiMJ8xT3qhj79cDO/gDLS2ZJGolRc2lvo5
mCq+wQDYlijlmqtDkuvO2PyZ3XpxZbIZNU4kZ1HT5ODuJ7V9KCE9qeBcAyendCNcrS0MYR4dbvSd
EYUXu1SPeW92NTxrPe5bAWlI59jj9X/5tK0ZAW4HY0OQ0AHVySImKmTbQM7F8WOXFSQQrKl21uiM
vt0VdPf/M7UISK7SMpuVSfyow9G4OQDwv/Ty6rKNtfOGKDuLoUCiBCiv0/Mme9MWk3QwnOvpQdol
Qbml+rx2CD5bWBwCJ64NEo+I5VO2HwcjSCa5g8pDYI4bfmBtZ3A/wUswvxXPAuvQ2T1kq228RaQW
sonc5+1rmWxBctZSE8zNANGEpy+yvflXfE51sYQ2SQqkJoWE5gdU7JxD7EJfRymtwQK5OuRJPwDz
MFCx0TxeXSFeDSCCBlzyLKJmKaRfhzrTIuk6wGaWOrvO09I8ioblG3dpbddmQp+Zvwqpw5IRH/qN
sujlpEX2aIeD/m45fZhkX3Fc/v4+4RlMUbHDQxLDhouQRyZjxEwIqBYU5q61SQVsMh/K4eflYz4f
shPwEgjjP1tZhLwB4HldWZoLTJ/5JjyxLyETmHhlHsRiALf/sLGqVXugrUCvBIQSZwiYSgfgu3ZK
GjGb7b0OzOB95hczWh+S2VekRW3o8gJX7jHyOxDwgJUQwN3lMILtambBeU0jNx2+K0+Euqq+XDax
cvrg2TB4Os/ooKuwcK8V7ldLp9KNXHZH+DM4fvpqAw+19tkwRDuHJRRvz2r8DRsmlRapFzlamfpF
btxrHFMdnSW+2C7r8Z7aYnj9U6danozPJucP++k+N8SsQMuReNHQDQctbw6xXe64oPcDGkEGR5c/
pQeetm9d3zzo07gbZP7kKH6bkvzKBvcvJgs2coBz1BFOK8YbDSBEwO+HA7T4TSOfTLDTwJMN8bPU
ksdBZLu0F9ctm8Kxl78MMA2gBzKEJjc3bsqKfyM2Xl7wby4i3DJrH2GKYdzUi0yAjg6Ww9qgJbk8
8DrGVLOAELGEtiqmBbeoa85bE/Oq8T8DMwbr0BU5XXWaZ5Q6TPMiCC9ZtxPe6MexEfpdAtLS276y
U6jLZPwWPNrySYBRYNein3IFUM+vy+f8vLw6/xAoTeAcotgO73f6Q0bHTdqkzljkJGDNqLPG8uNJ
Qjc2VcYxcbP+m6jyzHcG1j3UDa9vixqzpwV4w15YQ0qIRYHQmsmxOhjYxtHntVbdYXwue7/8Q1e3
6tPvXFzIzpAAmyfMi1CP5mCQksovEctfW4WZLtk6/DA0uh16vNzaqzVX8PkLLS6NUYHevuoSFrUg
sab8OsdchJaFl5c3/ydnNxNbjtwEDLxAL55uQ+ZCXnPgsRfVprX3oCs+Jltv8fV1/GNiCUwZZNwV
yBZoNEzZm0D714DSwjBsJg1rdsCVhLweTKuoZ89//+RkioFqjtNyL+rjJ+DM/Wq09nH36++/Fzwz
Bq/RHT3XkkpJZ+WTAU9WQOjPzGYa7qfLFtYOHAjEcCvw2IJQziJWu15R2HXuUcyAuuD3kH7qfTO6
n8CS73DIAjfZXba3+tnwQgFOBNIDZ1OYqWcxlg66F+XUsncYw5bIEGrgvtw03/K582VZnjYg5v6x
tbj00KaMZW0MXjRa9JfNvVtMvN1ZnoJ2kURzw34cGnCcM+IPpX6c5QNVT6LRJX+fd82TFvA/BhQc
8Yw5PSk9b0BOrxQ2ESwxtW/lpv0BkQCgMGUmPiYj3RKA/xO2zxaOwXMkSM48g7NA/RRx0mYpWJWi
pnOHKyAj3iZJjABY1/yuz/JypzeZCuvKsV+hCGle5WCyxBQdUK495vyjhPfFrMrUH/kkuoMFkaF9
Y3azYqo3BF5rW/sh4yws+4rcwlmWPlpo/Hj5oKzlDXPbDdyG8+jUMvtJW0219eSyKDPTg+kcbfto
69UOGgMYettwSyuZMeLyv7bmS/LpLhsDRHrQ/WJRXLryiRo5O3Yq5j8pL9tA9tXWVMNanZu4oDGh
Mz5gFpo/NUib0QD+0GKRlsTq2Snb7Fa5oHgdEEwDs+bf+4k5d5qy3Yi6Bf2hNF2PfaEb/SNYC7am
Xtd8ANIzYIFAKIl25yLoTLRMW7viWsS18lvFoPIli11bgiwT7Dt+LeTvhG2BB1ZtotjtAOI0h51F
JHB7UrSyxScftFteh531RVYi0Hpk8t8r/a+ZLBH+MdGrowyMNxaoEk+/t0RlJ3YZDpM5RRP5SPvU
p+S/BDeKHqADvWNIOdNFBMXclkSsSVnER/M3TdwHVOE2Duqa9/xsYv77p4NaDUPKRAwTynjw7Ot4
OFhddPnebZmY7+UnE3FnJqnrxixC9+c6bti3qdDvXZ1uvHtXU0M6y61j/mR2josD0GHzQTkgWVQX
xT23pF+BZ64fx2dEqtavKIJdN4lf3TSGcdcEuTQ2It+ag/n0A5yFkxylrQEphh8gCrxL4upmLOzb
oTCf83gMIYK8VTxdy33mAVBwEQIrfsbQkXkALJQQfoJGi7vPgahWzpZC19qlAsIJD4yZcQcv1dO9
m0DiCekUChOJkyOjTc1XVNbIXndb4zrusvaI12Ya9hUgZJdPzbxby4iDgTDcMKQSwDYvLJu5mwpO
kT0WffqO8tCjlZqhHIHQycqdpwQJNHfyi2YLe7/muVFWRVkDc2je2VRr05qT6XYTaquZ6o+5ZsJp
IY5hHFvTg5o19X+I5cjDMLKBQoqDguHpFzZaeO40wTMuMV/i5Df37vP4pZavl7/m2tH0oIoCrBM6
HRCQOLXi9kaa5wOhEZqCOwOOeCgfhvI1rYRvGBsUVKsXEYMoyBIwgo0y2GLr6tE1EWrnDFCPr8rM
CEnSXgOu99qU2hP1hhvDEk9G1jth2ZJ3vdgaA1s7Op/tL7K0ujHzFueKRn0r/Zy+iung1a7f9/cS
osp8eBzUz8uf9w/Vx/K0YhJ7HinEixCp9en3ZdjApC1yGml6lUABuAa+Jy6n5Am6INZPjwj2YKQ9
3oMyYfyuddV0aGqWokSSdZCn5e+9GjKw0JnVg4On666X6fQgOMPURM6/lGBpOkAdoUaeOYwb4JnV
owGQ3wxKAphhWX/vKw9K3W5MI7ur9qiAHQYGmdfyYGGAD7B4//KXWvNZCGXA3YN2HATKi3jDS7My
+rygUeWZV6xuXjG/8HHZxNoN/mxi/vuneNMQaJBVbkIji0EsKv9AOhhY7KYdXy7bWYtrHnItyKQ4
zlzBO7UTdyAwB7MA7GhuGuSOrR3qtBh30tPyq8umVvcIGAYwNGCDAG85NZWafauhfEAjIps72Yk9
EqzrPudPk8qv+nGL6O98EArZDeYAMbwFjg9QTS3s2Vqt20lbw+13KvulUFULShdSUf6oD9rBaD1y
PeFNPKGTikmGqoWuZpGhEOxXKeYEeSOh12vm+oZjWf3gaHsCR2bjp9kLV5lrZeP0Dgp/E7H24MrY
OzKst4aI1rwXcPIY2kXdBcOkywaRLAvSGJOHPNkYH+yU/zQxG+Lk4AhNNJAKowXqimYH7qGnqjBv
y2kLZLlW2EPrADwZeKSD9XupJ0X6bKxk6aAM7VDfNe/MPA2a9hlT0miQ9vvKxkxt4Qa6uxFxV+7N
id2F25zIGEstB89i6aofXqnepUGPI4QD/dZMt7iFVvYSlTOANjClCxzFcmZyqh2FqQRU9GUsn20o
Oytbb/xGF8fLN2d1UXi3QthxZnZY5mSASoylclHTh1Sfc8VTVfsTn1houcObN6bOxkUlKwkTUDc6
5phmvoozvqa4Ip3buQJOAbjHF9vm8UNOOuPJFabxO5m8Npzp5L+0FSjRp5KQ2gdVVnKHIiO2t2+M
+kp2Cb2jiTmEaeLGVxXXu0BqzeDL2uqCuNJHv60zN+BNPdxyezIeR6uO/V60TeB6zHuvCqSCeNnl
+JyJsbv8Pdf2bRbJRP8A5MpnKFnPnGLhtBmNkh4KVxV+/S5z/96xQgcIk8FopqPZs7yBJQItqzAw
HlHo48TeuBfVg93QjUi04lNntSFgNeZC9hmbaa2zDuIkKcULrvYHbh1ZbN0DKrnnWaL5hqttnMRV
xzLj7GZ5BbRRl4F2oonVgNlxLoxp3/rEfHYSeTNm4lFNBKobgsOzM1+vtV2SWk+5V2wE+pXQC1WC
f+3PR/dTXMwKlukJuHGise2u+yy+aW13YwJo7bYBRDjT7wDqfkauMMTtVBs45RFrCnKteaR+HssO
U+tORq9MPlob33R1SUBhmoBJYjh+6UUS0veWwdGHMPR7OwOCL94SXF7JJZGZAzcCzMgKjyShE2nL
Crlkrt8L9kZAyAGCuQqao6p8H6Yf3dYnXHMgaNFh3h8d3BUiSc0r9VEgyBWp2ONhfks0cV0KOvpm
DSWANmP2TkO/5fK1XvuQn63Of/90Nry64KLRUEYfhfECXar3TqIId9nG6qcE8TfYiYE1tZd0eQWz
0kQAAxJZUxdkbID8UOpr01fRPnbWU9ekoRo3UsE1b0VAzQA6iFmyeFm6r9pmAKZUp1Gcpj+8zniu
dW/yOdviEl7zJQjVmLqHUgvorea/f/p8tkgsmaEZHw2J/DBteVX0GQ9c0/llpOiBMWnph8sfc/WY
zJx884zaXPQ6tSjxDMHZ7NE7dtkICHKrQo/RZGfyVAQ6iGR3MbKIUFms2ogAK3cc1BxQVsf4wvzW
WbzuABE3QTYQu1HfjwdQkPqjYe+KEQDbDWeysnkA6bvIxFDsRja28Fc1eqzDlBI7suwhqszsZdDq
lzbfGh44p08BhhvlE0ymoWNxHm40SG1IGQ9WZExCvx/Z5H2lRd74rVX1MzE5D93BqW9pgahnikIH
WNjwDlBoSg60o3AGtVkcKs8Zb71hcwRm7SMg7QeSA3ilGdl+us9oaVT65LZWFA/0Wav0ow12efDY
sy2Q/soRhsjMDFzDUNQ80X5qSOR6KplTWJEJCV0Y8W2gsWpEeSM5uGRLfWrtEIE/As171FjQxFgc
oimHfqBQwoqIFpG6CE1MBVLrdSLPf31N8FBAMRFsWzP0YXExKS0aCwrzdkS8Z+4Kn+h3k/6aWbel
dtNpXy8bW9srPEygEQaayXNgpuRZ6VRebkd2PPSBNiOD7aQDbVPl/gcEIN5m/5pa5OqU6Q7BELYd
peOzJZ8gr7vhrFePw0wYPRf+zj0aanI9HWrPioacArxGVRLmUldXqWtA7qe33dsZSLLh1FaNenMy
hplK+JbFGXRE3lGQieHG6yRkebzLrF1i0du2eOLpRmhYcaAgS0BMB4bbtAAiPz3vNl7SRdZQOypI
8dviMijc4qqvjTeLtt/VULywimwpE68dEKR+mDEDySSsL04jxCfU4AmcRgzyBpWIDHI03SK8fApX
QjlqaSiAIwQgvV2CQwsminiobAtDhveyT3xnSydsJY7DAMYZUWnHwPwZgZ2R1O6E+mnUgWtCCc3X
Ejfsm9+9e98X6DPFB298v7wmMpfOF/U1vDfwWJzxdPOk1+luyaRrOgEi1QjSyO3DNPb8OuGZc7AM
UCzaEgVNxwGIYkonPZh6p7mpadfc16UiAc/SX9KVY5RhGtjh+xI9aSSKzD3IoQHcXIDD0AeeGjPe
l3/06kbMHCtzYc04K3VZfVqgqQkfF1epnwqU0iwoeWwYWbsycw94rqchd1oOCREduvBu1VnRpH9R
BDfV9fy++kFq9N2NfuN+rq0IHX3QewF2hTmuxfltci5ijSR2pMnktYYqea5vgUbWAsNnE4ugz/mo
t1rDrCiryeR7vbbnDhwAEoFd3IuNq7JWagFGAWPvmBc3ASBZhCHT1HIW4xEfxU3sBKXKQ1Nrb3ha
7IbO/Kbl5l0iqh0pkrduKjb6VasrhStAooaQi5u6ONKT0Iyh1mG7bOuwrsdmp2HcKyotY9jbuao2
HN6a88ErV58rLhC8oIvNk7bVtrmcXJSoDcjOm4dBEWAzxo0zsgYVQMjAtCcqIKCdJAs7xgRJGSvF
N82FndtQLExFVE3KeYCytJXOBXDzUGl6B9Ef3XpvmJ6GniOYP7hcCypd5AcIGPO9m7lDkAH3GVog
WXt36jp9VN2I2lfJsutSQWInroCtNcHu/LXMObu6fHvXtgfINqREyLHA3Lxo5qVA9HEjb2jkVdoj
Z84zs+UxBuw0JVvdgy1Ti1PomkzjmZCAZYoSo2d2OFEJtXI8kNSP/7AopCZwFEhSzqo3qugrIBlR
WelS+7rCwJ/u7rrWvhtjbSN5XwuveOT9Y2le86cXEciLTX2EVlLUtN+LwvB774NaY4gZDN9sfqb5
7vLC1jzTZ3OLQ0cZL5PCQv8ldwhIumYHf7xsYfX6/LugJdstMJC9yzksSO91tL/pieW7+VZ3ZA3G
AbLIfz7bsvYrqprWjQIk2GxGRCr5alnTe0rr2x5Mpjptny1a/ZJMO0BbaAfxpruSbLEIrC8UPh5h
FiCjZfUtB4ViS8noojLr3aeVe4i9+Ksc/lqZGq8uzGD8Y2be0U8HJM64aQHGhMIsaAoyj3xYhrdH
c3/jHK6uBoI4f6p85tmoruGNklCtc6Mk/lIm32T8O0822hKr1xdF2z+yqeiaLM5eyt3C4T0aaFy7
s0tMlNjAgqQvJH+5fALXCogYJfjX0CJiZLJrMXqIWjZTdVg1Y0ApC5r+oYKEI1FfwGnadq7fgKFL
bQk7r94vpBj23OfCqVi4KDPHqHYcu/iMzP0q0/4LJH42rvD68tASmK3YKNibpyfCbrg0zJw4Uax/
jWM++pqs2gDaB7nvJA2AvODQctWDKLWrHkJaI9CYlz/wWmKLtwcGrsEgBzzGYpFM6oULMTg3GogO
GUS9lz9azSq+lK07PGme3n0vpnjYpapp/SRl00ZCsFqIwIWYgYyQozqrZuao6pNUSDcyRueal9kB
bfuwZV1gkPrFc92D4upDxulPc2yugD9+TPP+mooeg9T9tejo78ufYz63y5wbSBrvT3F1hlSd7scw
xFPXl8yJJq2L/ZS3/W1cJiLS00Y9NdyzDjGR/6F3/0fGE1NGcD1nyDHMRxc5cG5OREB6BPYyCWCL
1flp0T9N/aTvFCn3sdEd+fgf0DsQ2QCMBuBAEIAvxypjjyZ6PaGu1RbfWusDjVYHDXHHOyp7wyet
jRPAFOid8Xqax8EXrxmd5dOUd4YTubkU0hdaQkND1cAiJo38PvHqDSEg80mlN7uB6/k1mAXz28Fu
5GM39P1Vm3J1rBJTBkpTzq7KncfLW7/mNT/9wGXy4/BUc0iHXVBmet2WSNWKxpfO3w9MYoONuXfu
4LG6fNTljaUzbsI3g1jmW2Oxa+aU7wzUK5cXs3aO4VPQPfdAdHkmcZCji+RoDgKaB1oD0UiA4NV9
7bAPoxjezVpuYabWfOVne+T03ritZ7faaCCxn/QQqur3rNqq/q7uD5CeiDkA46IfdmqiV2aibEi4
RzKjvlN+d4wqINbh8ndbi2tgnsDxBB8j9BIX7tDKwAoaJw0eDPKqhLjMWNTHKtXAu7oFb1hdDmY5
sB4MtZ4N1YupHZSwB3SezfFDKpQDJ/cZJeGNBW2YWdKMg+stHasaZgxLRZWVHPHI3ZnOVpxe3X8M
hPxpGc1CAqebkxTZWCeY0I4MNv6K8/KW5NZGK2/1SM98HTMZ2PmMX4yHQowXEfJ4TwTZZPpgx5Uc
8AwaX1sYM7l8EFa+G6KiiYIVhP7QmJp/zadUDSwxhiHnXF7kz3kx+KTHs24Ld7dlZJHc6HHW9XmK
Ejvh4mBNB9Wj7+ttJPErWwOwKx6lqDEiY186XuEUlDQS2A5P71/B1QYmfb7F5LdhY+k7WYxhxXoC
jGIs2HPcqluaTa+XN2QlUcGktIsMGukSwJELD1NBZlgaonCiXpZ7qM7d9M3wNBYi7E1gvOn0HVDk
r5j32YhbK6cOnmDGpDjw22fYhsTArHYDzd1IDPoVXn6Wj0msO0N1e5O3R3OSG8DhtTg5ux5wws0S
iWg5nR68imd6p9HSiZggTxb5IvlHfOvkU1i5Dn9iesyv25wDreZ1mEsWRiREtmeQ2dxxK9e/d5ku
roBC29rhtaOKZiluAy45xGwXF5zUXSUJmjURcW409nWEcrbJtyD0qx8bSo02lEJmBPgiR+CpCUac
FrP9BtAxM5rqMOn561S4b9iFa7s1N67G2pkC6hVV97maiBGh02+tKltLkWDZUZOL1m8cGiZT8xWw
wV3xRw9S+2XQzAaefisLWAkzyHn/Nbz4mt7g4a1LFArx4OEZsi7obfCikY+BsvDytVm7mRhUxs3H
UcKQ1WKJTkPaXnWDGVluTYMGXcyDDYqlDQGitfXgZeui74w+6dmHNGg3GHlfkkjiwTKa7hUVBASU
WhPCu20dxdkrLnJ0lHKAN53lpOaIc7prKbq9I7C2JGqUGQOSAKpw0/1SdeVXsHmafu5AKKvGq+Hy
h1w7KzOtN8rNQPieM+9kVjxa2WiirS5vKn3YUQmsgpl+B8vhEEDh+d30NNPvcvDbXra8toXo5c1w
LhfV8qVHAHQrA8g9NiO961648G6ySWx4nbXbjVc2pHpnkk2olZ9+0iKBTACn3IyK5gg6I59pYce/
Xl7G2rbNTLmokc56Acs4hDEFVGi90kKNBU8q3xjEh4AWsU8Kp/hNQFV1zDHUGLIShCiXLa+uDm4L
5wX47LNYXpSNbUpdMyOjGftvktbjG4V2aSjJsMV1uGrqT6cIrQLMgi88WD45irhaZUUsK+8SKo6Z
wa9ZmW6UX9bNYJ+A0oEuz/IKGKnblKNTowNS31XqumPfqfH6Hz4amAyRbQNuAazA6ZGgWpE0ZeqZ
UV/Wb7Y1HL2E/aw6+v8z86db8SnPmlCZZUPtmJGA9GpYEigLKWhJ42nIt2SH16ILWmX/t6I/dchP
phoj6xJdxcA8JE5FfDwntKNwS2unmi4LdIFmxGCOW4/7ta0CSgtEIqhiIf+Y//7JquxUYo1CR9d/
yt8HVt2budjZYJf6++36bGbxOnKMWHC7NK1IaaJ6yRIrCW0htK/DZHRbpuZH0NIBA+mJ9ytcBYRA
F4+k0dCFafLYjlDVsPw+sfp9kyZNULl23vlJnJa3YlJqXxZVGdKGOYGU2hg0YClEVqMAE8ja7NiC
IHE3xobd+YOu54emG8uAlHpzTcH65adOO/iT2yXXTlk9pgAHP+hpnYG/xmbHGBChvY6ZxlCVnS8y
iTjgGHBbtfPhJHSI0UZo9SdEP2gDDUMXDBza7ZogxE9K/Zut6do7Ej6y07hqbhs1olGJYjcQ1hbQ
oyiIGX5m6+azzWLDTxOehFbRt1e1XSZ7vWdbr/W18Im7jLoIOtj2Wfu6rJKxsVoADzzdC00T8ymQ
htEUAOXZlmLt2iXAQx2dqj+ahEsvnKfelOYuPEfZt7cAIUWyZDEIqOyHoqdQabG3RtTWohceuKhv
AmAOJe7F+e+sNm46zTIjvLW+u67a4/Xx95WbmRjqHxOLs+8lMev73ET0MoxQGfaTNxrHGpKZl6/Y
WgCbJ9XxWgc9KcBZpzd5KrNRKzrXjEAF8dYa8nqqp4MjLMANOCQIMRnm59kW8GDl84HRFj1FWEbm
sSxIgqoS8r+ONCPl0GCgiV+zZCO/WDl9SC7m8jPIgSA5uLjO5cg6rRypGTnU+4hJqz93ppA7ITVr
Zw2Gs5Errq4I1V40KJDDnbFsDW3Tj10PdJdrpjtG7LDqN7KZ1QV9sjD/gk8ud4BWnTfksNBx9lTY
3rHT+E3dQSKoK/5aKQSRETkTUJCAXOFULFqmmaOQwhPkFipl32MHzd9xkF/oiAt8+fTN92ThdNHE
xtkD6S90ZZagB5AuDXXOmBkNrfylMYP7dDK5L0j9nyxhr3FZcWcxAXn6+cCJ2lkQg7Uiq2nfrDTb
UVGgcU43Hl9/pBGWK5opbdBdAbXwGRjdIlPdJs5AonaEhJvShbrB7JW9o7TpoqS17bAoO933msl8
MpOme7H1UfkmojUkmOoU5M6OW+Eh3Gr0FhoqyTFNZvKRhPV7Yrfje05HJxjTht6askbzgGpg8DZJ
Fhgxk8/4ntmNmOAxrKSxA2VW/Nj2DBMEUMMUe8Ks4oZlKKH6rsTkicst5wiNjvoBg0L5jRczHqrs
OLXdVQ3cJI1DmocA+B7iMQ9HkHlpwRizsHDoTRpX1h2iBl6yQtahjqmMJw66tqDU9PrGoL39CKR/
/BuBku5sL232dTpM+1rRZF/0ZQP4oz4EckB47JwqCYAUcn+r0k0ge5cSn8hOCy2rGXcmo/keNaTk
yc20+Jgbbb5re31LRmnteqHCN0+Bg74MCN/T8yFiy0wkXpwRCGT92nii9E4U37Ls5fKB3zKzSECZ
qqbRVDDTG7VvkyfTvR/hYo2Yb9yslZDoAY45kwgAE4fnz+l6MI9ZuDyRJEpBj6YqcSg74ygp5k7K
qfIlsw+XF7bmAKETCHZw6OdBt34REaHim1R2YRKMTLfhaCf3TZpu1ErX2mqzXidI3SHpiki/sIFB
sabtqsaIVOLYL2z04p1blvprPtZDWEone4PAnxPq0pIvvabiq0ISFaSkY6EQSIFqntSvRaV7d5ju
SV4vf4C1D46xXA/ldSRZiDynH7yeejMe0smIuJkdEk/QUCfdHWH16KdS3LT1Zslg7ZODSA3MTQDU
zVPOpxapAK5Pq/G+dQo0i90fPCPB368JI3RQYIR2PCCWiyAqXK+1EmgDR9oYpeU3I6aBRMt0sq67
YYsMdQ3CBcWZf40tMpF6KEaFti2BIABUtzQFcnmtIgwrswlw8Urf221RHMtUSVS1gOYyTOi4XV7w
2idFH2uenjMAvVzGo96xpIhJaQLsUv3uzP6hK7d4GtbOCUBI4HLG/CMY/Re7NlXCGCFRTvDOYEdF
Q6m7x7J4VfWjpm9BM9a/KfpxeE2jugkGj9MjUvYKhDq5MCNJ2h2S5BeM7uwxeHlAz/BodP1DCn5e
yxFxgE71hqtbmz2FWTThwTWJJ7292NCxbTInKZHBmlVWQ3TEumk5PRAE+RR0y1OT2b6RSSBPqfaV
jLbjcy8+4KE1+mKeRri8s+ufAng2dD4wrnwmq0h41/EJoTVysusa3W5mww3GP4BCDRl41oiRhVze
JfqPy3bXHL6FEjJmcDFAD+qF0x0wysyzNGCZIiftHH9IhHVolQG+HF3DkC1tt6gk5uOzzD/wZgCR
o4WCFK7Tqb1KuFNdTISg6GWHHCobItaDPttdXtWaFaDWwdKFju/5BJyKpSAjE3bU8h/QUwpAdxUa
00ZImUPUcinQMZ0vCQGwe/npXFnHHDBHO+LpK5c73uzAJZqlQ5CMYOWVbUiBZri8rrXdQvdQx0QD
XPhZ1EQES8bR67EuHa/vpELNnJvHaUi/ala+Ec7WfM0nW8smJjAJqcJL3Y4y3QCbUrIDVP3yav7c
sOUXBAPGXGcFlwdeeaeHoRndKhd0QnFoKJyHtnAHfwQu1/aJNnUSwjzdR9zL4jgxffKFcuIgGdLr
zL4bTAvcAQM0GAKnEvY9lGsx2Uh6ZgV4h9SVXyojjexemA8N6pA7zAaiHpKoZpf1Zt36zECmjZDr
fCjd5VcT73ESlcqSvRod513qmISOhacC21Llrjcr8iT7tPdjIuvBd0t278E7yE4GcXzQ2kPu6t0v
Dn7/RzIlP4ldx2+8MIqd3Y9gqZeQLaW5ym+QNGT+MJXDnoxT73uIXUedpfnGnV47/RhcBzQfyQgK
54s7JtLOGyoyoiw1xbafkzEHikiFusk3bsDacUQQclDCnmXml7FCk0jWbFToIw+DZ09mDnWFfmDp
9ymO45eqnv7DxAG6KggV+IeRtOWjGaPLtjIsSIiA4gJ60y2td8NQlxtvpLVVgfNxbndgRums5IAc
CrT0gHhEWoyBXc3id5gCOOhxd4tqfXj5CqzaQoUSqT1CEfzv6Q0wRwW2GdQwI62ndYBihLhODFYf
prxHJY6AUPPxssG1swHoFyiwDSzhrBCQ9sYwFtZoA9pHw7rRAEtwrlIQBl82M9/c05ttoOgPSBey
4JnwfrEuQxvbIc8xkpCbsXvldWjScLRv1QT8dd7S8SYZhy6s5WDvLhteAffBMtoOqKzgB5y5SNvJ
K6DgUxsF5/5Q6lYwVJrPahfRrGlvBeRtcDN0H5wSXmD0xQ9t+nvSPFjGCUHZwJ2LfsuQqptalw6O
Fem1vDIRXX1I0O3rQjyz6q913zG3PrMiE7R4gNFZ8qNiJJlbgqO/M5pDMEufp7Gx96YtzefzUHdi
xlsUXBKhY4JpkhaQp3nrHiqbCbDBGsXbyAsSxQnJUAvO2+RqKqX67RYjf93Y1vNzi1+ATBqZCubR
zjNfkVb/O/LGyEvXvmG0CbBAjAD5TiwCoVQA9V8/QeEgRfDtjX3ncP8+3eI1XjnWQCtjssGmQG3a
y9GGsrJBF+WCsylB5MnNH9NR+wYORyhOgaGk33ojr6wZs5iAkeAQgbBp6e60urBzklUe5npYKNmh
oHI/MG3jqs7HcXFVESwgTje/jTEAuriqtC0wlUo78UiT/goTy4FlREn+iOwq0Kf9xjbO/9klY4uc
2xgGSzPaVjx25Qe+tN8AcmBWd4mKrx007uIc1bVeybmC5De9tzVsuOYdgP3CxwSZDuq7S5We0UpF
KVtIAunV3mavhN7aFbDUx5lypuVX0trZyZ21RTq/+onn4jVB4Q1xed7oT7VRCCyZHYGey2Oq3fXO
FLDiBeT2Rx20MmO8gZ1ZOTS4HkBQgZbdOkce1TXKzclIsYEANhstRDtaxLCvl/dxzQjKoXPWBlo4
tLBPFyQTu1Yppm4eAaUK0+GVYg4OadtlI2tf7bOROXZ++moVFZC0V1YOFq0uKLOfzeghAftI0oND
N9azei4+21r4bF15kFpLYItOFRpd+k5DjRKz574CvzXv1L79H9K+rEdSXOv2FyGZycArxJgjkZVZ
WVkvqKbDbDDGDP7136J01R1BoEDZV0d91FKpa4exvb2Htddy5Q8j5pvYG0OtQIPq/2+ts0jYAe7W
szJanEaRBjlkIpr2oW72MT9Y2codvA45QMtuWa4DTRdcg/mTUaRAHRi9WYDNBSVU86lxgl7f2XTF
zHX6cGFm/mSUhV7pePZxRBLD9zLut8ZKgrJ4CCH1Bqp+NOWvUsnU0JIy4Qa+2fC9NcFZ5P40yErf
ZMEGRioxiTj1CSczl2fQFLzCNGBRnDpWBw7Yt5h69ZJPAwsmGc1/jcxuE/CqhACKUZyq6ilPfw/G
XbXWnVk64LCBUgfo6CDTNQedNwX4e3NeYzuQ/tjyWxXdtfE9Q2Yi6U/qfLTkoJENSba3z/XCg4nn
EoEY+icIb+esAq1bpyIaQWON3MMYj451FP2Pxqs3KfC9Qq0kPgthCqxNgfSkJAN9qcvdQiVVlIWD
DwlW94POvlvZVw+jw3X322bvRXbHov9yPM4MznZuGN0OTfKsOIGCelvXP4Q4Migb3v6GS2cQ1U0b
ndwpEKAzP5h79dSO7PKTPbx3yYdW/XHblebdmomZ+6ECE5tg/MtPSmxjTwdf97FN/0M4M/GIILGa
iKvQ+rzcHZOOeomshJ+YK3b6SDa1e8+NduVrLbg3uDZQYoHXaRqtmZ2BTotqgIhFAynXbmNahxz9
mCb9DSGU27uyaMcD9zJqiBhTnkf5idbzoWIoi1pe47ej57up3LB49IX27balhc3BsBAcHJB+mKec
g3BNuy2zSJLmxFm+qbMfKUqRLTNWvttCARIyX2dmZh+OD8xwk7bHgvR6k2QZimYV0IRdEJvbfJQH
kKT6PTf98fNKHpeGZ5dobDTobIBJ/VSoPOjpU2kZPjOO/+EjWtDiAd3gFIVNruMsmHC4HdNKYbua
brjr0n6vhreoWXHkC28etBYxxYsK3aTwMosiIJlseoODs9fn49Gziw0anCvh3ZqJ2U2FNzVl6sEE
FHd/AR3520Dl6tOfCpWPqXJqABpzNR6nUkOWbp3w05gVh0aUT8bId5a7FhT/TZZmucCFndm+F4WB
Wh1ecKhI5+MdWoW/m85xwNBSmg+5k+pHBRrywGxTZzvafeTnkeM+tpbzx+yIfeIxsQ9gx+7eVJxX
fqYxELtwK9v21Pmj1ZnEwPZobxpSd/eWKotjY8V/MoncQlnaK+XcCoQJZQwxuF/TroM3cqwvimTm
XuOOdwC3ZvSqKmI8unFSfLV0lgZUeCDct0dU5EcDquSSs8DhUeTrDUmDTJdewDxVHRLKmh1PoD8r
Ytc6jCVX6CnbQ4DaZnwwACzZSGZXGFVOk9cqy8VRlZBuS3rd+upZkLoGmsx5LaQj9hDYke8dZzKI
KJXbOGk8/KlHnhPMLN67eo25TFeP3z0SU/Sjwe3qW+gLocE3/WucWcW2SrdJdQfaifwOKH8bKF0P
QiGVxe7yggPHhVl9f3Ay4tuDoe0lscXWbDQZjMwAHLzggAVKa01MbCG2v9j7yeedXUcas0x5DHvP
sz8s3kK9xicYLar7Y+KtvTsLMQhyob/8MriZVxWh2BE64VlUnwxhBHQ8ce3dVJkP7NIx8x70NZjo
wg1FYQ2NMzApLSCla8+C/oBlVaescTaZnj5l7RrucNkESpSAvjhAKM++XqkKkJA4eX3quep2qZVp
u5Zl7ua2H1h44UBLDeoacGeiujQvDCSprkkiMQoYi9bepE4FPcsWKhBVpD0ghVixtnQiQPYBXApQ
cmACn63Jwo1NIbACa9BaUsYhB9VkS05RmQWQB1xxccvGgLtGEQcDZ3OAvpUyUxRNUZ8YPxbFm40o
JPbQ1OWNL9zVWfspsJk7OtQC/7E2befZYdfcIYbiCqz1AJIkkfJjbdO6Hy4/xfQLLz9iEJJ25Y/b
u7d06tFgA2IEuHlQxc3KOnrSA7LTe9XJYiBh6I6NLP3I0oJ2OKTDvqRNcNveQpSC2hw04Kf3b6L+
vlzkGBmO0seInYSKt9r4MICG31hrTq8YmQO/2rhppTbASCLIvRVnx17TH3mkPo/OA0ji38XM2RF0
3g4VKLyrk1N9dPmzUIPPkR2tsQZaU0w1PxnIWBDbo04+EQfOPloSxxqel+pUWso5RBaUFTlq/gHj
IPa3zUHbKzvVNgaYVtHd4qkPvoTSH1Kq37W0aU9ZW6YHs5XpQwn2tkAmRN0PYE3dKvBvvLSlmQVD
bVpBOhJU2yFHuTHitggqqHi8Da3t7VnaK9/gHE8Ar3/Ubfqnkyzb94Mntxpxy03M3ThoPJtviA3K
o3pEaRfFTxc0ogYLdORivm70JytqR5+xxvVF2SUr8+oLpEwTyA9kjgDeo2ox93d1HpexXjjsBAQe
MF9lmuzrMQVVdEqB1x2isX/S88rdckk+si4vwcJNTyTJis0kYOvrjGlH4HKSTcncL8Sy8o0p42yj
YR70vovlm1NUawWdBYKNy988y9p0oxS2XtrsBLTPnknt3WuT+4jr756W7hqzC1gz+p41HICTecgi
wMzUWsy79Eycf7b56fKiXEARg52I+tC0OxMC3Z+/80hKwM2IfOsanEs9t2xrhEanirONrR7r8kXa
n59Pw199ZmT2ISs5ui5QIuxU9t8zeQQR11byByupdkAXrSxoARNyaWz2yVyvJIYHmsWTNX4X2j2o
eIJc+8qGKU56q7xnYlc7Yf2vA3svho+yeHf7gy7uGDDZeHPBwIjJp0t/oFTlWtKl8G/OW959eM5K
grL07qFzgQ4qJo7RH549Cl5SxOAvwd9fu8+duo9APJdVX6EDMXTlyqdcen+AnEd/CpE7mKdmX9KS
hsmsHO+PM5Vtq3gzkNe4vxPjr6o9lPb3lQ+30FjAhBM4HkFRilnBuSflKs2BnsXGFVHb+bSvjS7I
oA92wG+DNsMAAEFiY+JEMZbsBtMVG4SKPYTVB4oJBq04eJqr+6AjSHduXyZ3FIKDu9x2iwC49CLQ
ktpKfEl4/Spqu/+iU7xyWeY5TwLM/C9E8FeMl+Rgyml/2mMhX8sidV4ZhWQJ0urhOOipE6S2YByU
vm61kbHX/2rSrA0Y4dF+pBFEvNuu8ptasdfS6MXnoSOIATCPDF0OhKWokl0eLfSgaWtokp9gKsD0
7sjehPcWWdXKvl8fYZxdQHswbIa9AAXhpZ0qxftV0SI9WcX/4rL0vfjTmfylgdkZHpyRNl7M0tOY
vtP6f13TBGQNWLgwEDwZAY0DpoEBj5ojG8ZsTGqNawkCgA6ZCRpS+YHTx4wdZfRWIi1toZvqfZfJ
H0l/a94flh4SucsbseIQpqjpMkCYsOAQa8FldRFBzm5R7xZMtWD9OfUJ2/GW+DkUD1z7h7S20jlR
EhbVy+2bNLnTK4voOqLjCBZYVG0v909WAGGL3oRFcucq9F38rgcR1LdPW0G30SL4H6aGMKB4aYVY
EcmRdyBG7E1Auu+97IvTH0rJVwL9ay8E/c4zO7PQWzc1t2OTWlmhfUd5JtC8k+FVG+qlCHi+G9VK
pHLtXy/NzZIYw40Hw4thjpjfyiyMkv1YfoAENjPHlWt2HQlPc8XI1ynwKNd4Zr1tUo2xAVjjmO5k
br+A5fagVWtEjNcLghl0hjHJDLQ23PjlPtWZTZTKWx0SEewQle1ea+rfOqiee/DscSFXjvviqkD7
iP46QMNXia2qh7EcoVMUllp3Z6eR7zLiE/Lr9uG7PhTIv8EEg7lpOKiry22bHKQaCS5Pkwz3Ge9f
hNMUeBnUrz6y75lSX9xk7eW9vlawCXrpaa8mAPrswCdJ52HAoCAhKevEV3kJWWTnt8n7Q2Pma+nL
tQ+GsYl5EVUI0GjMbxdUicZ4bCQJ2fA1Kj9KoMBuf8GlfTo3MLtWVaq7tUphwB33/aTFrYEKfE2U
btkIokvHAlcXuvWXZ89ws1LR1iPhaLENV22gtBdLbP7DStAvgEIDKrdXuBLbMbgJcl4SJmlKfdD7
0T1QAxiKBcPFyuFe3JUp+gJmFGor8xEO9CyMWHEXx47UX5Ks+mLrxdor/1fF69J9Y+sBxkNVCKiO
q/aHSfo+B7sn1kOzGOQpcHIJeeBcvGngr3B0ZQVxI/5gyKL2kyQ9dLQ6oGPiC/TjKK+3t7/u0pIn
LDOQAnD12MTLLSTj6HQysvUwM5Py4A52ueG1s8aDtJBrTdztcIUodaAjM689JJqdxYmZkjCFMrf+
hdF8nwCWazwZafUwASDsNtp0xRBU6rnrV9rQSy4SkCTI6IIlBXwvMxeJ4nNVF7pSYT5AYMVHt7oJ
bC2XXwe4511nEHa0zbFbeWmW/AkYZfVpjouAQ25WbmGoNgup4wb2DMwLGANQj7ZAzFu1trxDiC9X
KLSW7IGHgSBrADYSMe/lTqYjaBSbWJBQ6HRftu5BsGNBd1l0+PyJObczu/QjJtLsauTTuqJvKm8O
oFb+etvE0oYBRIqrbU3sBPPYjucRVZ4+KkAgq72dZI82iUCZ3A2PhWHfYyo6X3mrF7/dmcHpz8/q
f0WiZ4lLYJCJb3Z3B+72TT2+dtbnG8VwVCj1ocU6gWPnY8ZpnaaxraYz0dcBhhZrTGdn+c/bX2/B
K58bmbMOAeXXOFkCI1WvD5jftrZ16UjMiq3BKJcNTYqFDoBMAMFdfrWMDlFeTo+Y1x6E9jtq75v+
9fZaFjYG4RMoVBBGgap4fqgrHSoymmYoDA89NuIbaFryxAaa8OW2mYWVAKA5lfgA55u84eVKBAQm
RkEtFZoQ3EvL/rEdoi1v1gTYl8xAywvP2F9p7zl7FtW8PE7cDDlBney0pgtLMMgCOr9yQxfNwOlQ
0Fvhu80n98beQUFb9vhonbEftW6X1+03cKSvQCuWnDq1MHwL5APYS1ARufxqYM7JG8pi3BrPi/zI
0MbALNIjMuxdLszWBzfhgcX6kdYKkvfVr8bwhC+z+MvtzVvwFvgZ2D00jjB7OXe0A01GlFMyFRbg
CeuL5Emzy68yo+9mlCAHG7/dNrcA1MFQPVjC8YyDveKK+6oDODkC+FuFdp8ZO1Xr2W/ZeN0hRddv
k/Ch246eKgKohBbfGolxwiqyejRlHAxJ3f4pS7cDkT/65XAoIGOdbUAMhmCiTb9kokhtQFAzRh6m
IvLAycLblhawB1g0tOL/4qankZ3LvR5ttIFFYavQoJV8TOL8PdcGSIOoXCb7ggIXBX1UekcaSwQt
JnY3UnPWBJgWYhW0LhCcATsJ+t/5bB3UxGunlLoKB5FsTbc+teaa5NLiFz0zMf2Es4eA9RljwoSQ
M4JLnw4QdNc2TZyDQ3qtkLmQ4kzYdwwKAQYzEQBdWvIyRF2dkY6hXtQogX1PC7Ll+pcyjjEh/aJ3
p9sbuGAOG4iNw3AywfMw/fn5wkyB+WzWIubiYt8YDQZ4u43nvhp2B7YRHnRGvLltcWG3EEoDCa5P
HBQIqi4t5l0N8QUbnJFM/c5RNkjNtbrzooWJXRHRKzLFOZBIZ6A8dFnlhKr4ENofr/58RDVpc/zz
988OQ82lThOPgWTZ7YKebAU4WiDhWo+fRowgoZ7UHQGH0icEzOWX4pE0mOWCwpO07ntSGgcnkj9u
b8bCk3BhYnbastEgkBHUwFPnOR+8y3cx60b0ZYbDp+3AGYEyA/+gxTivKVOMRjPR2ThmNaq7GQ+S
5sHsXj9rBMS8QJNS9KLhfuduT1FoEoFUXg8F4J4oUW0rI9/HCV3Zlut3BWZAiwT5T0DVgFe83BYX
xeCq0TFOPA5QdtJ21DmV+kOb7w3ydntB117n0tLsoCUtJXnVwJI2fPH4XWlgrjU9VcXna22XdmZO
vKaZVlaFZ4Q67QPLfJa88OsWkykMohNQ1th+flkIdyb3BgTeFazD9QDoKUBkHULyHfodCbSkHjtH
9w21Er5dOwJ0S/41NMctVmNduGQyFLnGdpDfG5Rhby9l6SygnDKN304clPNQpwdgCNNUmGmpoeSk
rDzzjaz/Wbf5Lu3yn4bqv922t7CiCffwF6ZiYqRm9rJrHNw9Uh+G0Omd3wUtj9JZI0O4dgkTEQIi
d6T/eNnnJiJrFLo0K5Sg4p9uwlBt3XT5/vYyFsIGkJgg3QcTzBT2zl1bUZhRITskVnX9ONrjLkcX
hTAKLeZjLB/j6q7oymNdfdpxT9Qp4NLDZA64Od3ZOUc31E0GA1mDyL0gUd2vnltbwqzvGCdcCYyW
viIY+jByhDLYNaMEFHBKHQImiLW9A+v+9PqTlny9/REXzgJ26F8Tk/c4e7oz0HihWMERZrfaJu/H
RyHylY7NogmUolD/RD/hivCca6XOcy1FSJt10I+t2ieD9Cs2pvf+su6FTQFLD7QRkC7g0F0uA2A7
Uw0Cy9B6D3S+xXPJ3YCW3fcCs1MgmOn8VPAVxzD9nTObqIhPfIBolBgQW720WaNVbDS21oZQ54Zy
JoQ6Mr3yWTs+8cx4cmNO/Vy3fJBtrLRxFz4oBm+AokZGiQnfq2bnkDRVIpmE6wPGMIkC8BXcPhUL
aQhoPk20VDEpAlDwPBquiIailpbI0AQmT1Y7Iugj0Q5NizktddDbZAMC/X3sqp03rPVylz4rHCFF
wRC53xzvPJrAeHpOIUNFgV+ZsJ0F/3xug23DAkGWB8aFK8pxKCVDgzpHjsxLd9fiVOqSHs3Y3ahi
5ZAs+HY0uJBFgVwXDf15/hgDptqXJevCXrxMog55/SPWEP1H8S6tP27v2oK7AI0FKpGoZ09w8Zlf
t6ySWqzFphmJc6BDWwVlVv0Gb8eK412ygyE6AHJw4SY5y8uD3+dp2TEhZCjHIhzi9BTx5sVx13pc
S/cLLPqGDcJDHan3fDlVWuh9GsmQsLDK/md177F51OVDbQdu9t1hu9tfb7qu8+uMPUIFBRE/EI/z
iEwzGwYosoSmcOazBMS2v0qFksJaPLYAMplIrf81NF3vM5fr9RMdoZgMlU8m1GgtNjwoFR1MWr9x
U/okbp+tvNqVwO4EVvE7A7YXmxDcXu5CgQU/A+w8k8rdhAuYTu7ZzxCkdlVL4EWYgRnItn3sU4b8
ngSNTdHOaTdtWb4Tkj+IjkHrjYhD6pqvt3/E4jfHJUQmB5TpVeRT97rXVDLDiZWWXxYHtzs5DoaT
1rCsf4/+1eaCJgi3A3T2V/FIB5K4QYtwNezewdAlu6/G4bWGeqbIwehARropM2uTsne3jX8OIDur
7NJBLMmChri/MFGwMarhSbrxk6Pn+9osnp1S3wqyBp9YuloTV+/UusOo8/wdkyxGMSbFBynooeIP
ORAUbr5WKF54P0A3gPKSjaOOR3n6EWc7r0DMGdksH8MqTwOOgB0thNv7unB1J1l1PCAYWJnIxS8t
YF48rgnvB8xKmoEDSO3IT+34y7RfE/IzGu9d/uW2wcUlnRmcvcVxXXmQkUBIy7UHTRi+uyZMtODH
ESVh2BVYNAR+c2re2GjdyuGkC80m+6Ypb9eqFmRwwPznlcDQsp2sJLsLV+Pc4N/g92yTLCvN27TR
O2i3YMB82AH+CQqTL+Tzs19T+PfPwv5GAmd2hirHxEoBO7nrPZLRvWsSMF57ze72Bq0tx7g8EY3e
G4z1qoO+cO5L44k2r6z7GJztbTML9wddXAr8ylTQB0D+0kwFLhwAd+UQWtAwF8bgF6h4iZV3dumw
ofxtT4IoNgXdxKURao3/77AxII9F/lJVny8OYEgTPVMw/S5A75nb2pqbVH1IbdDEWGkQ09HPnRei
IL0hV1az9MlA9oX4BNg5MK1Od/nsAPRgRLQo+DhCqT7qHByNDyB6uL0rS+7gzMR8GBgtUQxvu10f
KpHuAWwcWmAugqa6L+oHSlPMla0cg6XTdm5wFjo0zNJFrmCQdj/K4r5PHyr+Uegrcfjyl0NfAERW
KKzNZUohKmcxhZZ7qGF4YGRoIibTVOvaSOPi10OLFzkGsKFX0wplnULoI276kDekv8ewEn/ElS6C
CILW984AooZSku7giNE7JPlorziipVUiToBiN4T0ALCcvvXZ+RAVcEFowZBQrz5GaNvq3hcPLczb
J2Qpl5/oCsBdMKF/rphw3Kgfo1pJHXnoIba5DxpUJh/G4tcIlbuK/rBc5jvpWpF3aW0Ygyfg+sH/
X2VSlZmMtDAUCVsAMgNc7OJpoFb3rGpNW1nh37xlFoJMyAyMnAAuDTDf9FvOv6OGrg8ZUBJxu3En
xHNKTki9dxU4hu1m0+oqwEiKb/bCbzACo5GdQ+6oBnavLQNrjqX/rHsIVP8iEm33/Mj5mh6jvnTO
MPGD7zGpaV7lfG7tjawx0eNX1j5qnaCK9GcTxFmIT4FWf7DSPRUbdDkBmP1hW8ecn/KoCKwBHtY8
QS2M8mRTF2vM5ws6rx644nC9kJEuUOMKh0W5WxAyhctW+eClro9pdaL1p7L6qbHshME4jnG60nkY
QCVS/VRJie5K59eq2UemdyfBJaY18dbNnnuZnVyhB7HoV3zB8vbi800FXQwxzZMvkbOoYzq2l2Pq
3E38UT2R9kVxvtMRRdYukrFo21jHSPyy2ENp3tUsTAaQCRcM7H7NtiloYDsDANmRrzSsKjvdvmIL
Zx3tIMRjU4kEDY3pVTs7f1Hj9uDEc9F9EtDVGysjfoiZybeUjWu12YVqDBIL9PyRqaOEME8tsrjT
7EZgy2pN1A+5KMfdkHXjnT12IgCRkHh1c1m/NJqnHW8vctHyX8Q50l+UUqczfrZI28htPUOLKuxd
YyMpgabBkxifWBPvesA/VbNyq68emmnYCRRMOJmYXcfhv7Q3Ks3qSa6jBlTZGP+UeeKjESYDW0Xp
AQD4tanZq02c2Zs7Y7BZid7r27CfyI4xhuczkjwWSFRXFnYV706GpuoWEjNcvzlevHAN4D77QYY6
72ggaOzeo5Bs+q6WvhkdxukB7V3riSwszkQqCNEcJCb4prPNE9QsMLyvmtBRCYSwefHCaqUHphfp
324fk4Vtm1izIEuCMBH6xLMw0S0pumEpg6WI/mCCPmOo9hj1xbYr5Bpp68KqLMAl0LDCQ4n+6GxV
LFW6E3Obh6V1qiSmnY/Eeb29nBUT81wBCCMHxEYwoWt3Io59rj/1awiwRRsgugSvJmq4eMYuT3qJ
UmaS8qgORQqexs4uu22tF8VTGSnn82cPtWIgzTAJiq82350yqpE80qwJva60S79q9QF08tzAoDVi
uKpNigOVKl2p618XRP66xWk+AuVc70oSFBTkMjXjugHU464dwzq6r51nR38T1bOFWlf7LU+fI34s
19iHLHy5i8BgsmsgLABkC6dxnrMoWfSjZlRNiMm9/JhpjgpAcaGtpOTXEZatY6Dhr+ArbtjVRA53
ymHoqarCWLavhW68d4YegBV6ExX5Bt0OEMzKeqNzewy8hKxkANenx/jLKYyaK7r1uHiXp0ePOicf
SF9Cyanb5CQGCpX4rVw5ONdf8sLK/B5YZlmBFwBKTR4jbz2yzEitTa5PP/Rysy5NzK5BYlOMYfR6
GdISfPAvEjz0wAvvLfko4+91EjqfbtBgqwASQHiK3AwEbbOyZJNVFjW1vAwHfdMYjq+Stfzi2tVf
Wpi+6tmbWRpdh1ZdWYbQRN4NBQ5FmRzqzNnrNHoYx/LltrNa2CRQFk5zBeh6I+ad+d4klRTiUGMZ
thUYRcw8yPW10ub0TWabBCgwYh0I5WAYaf54kahy+2wYsKI8uh+89FusyofIlpu8JPdaiyloWuwt
Xd4lurbV1RAMHMpRtF2JuK6CEWzd+c+YfVjTYcKroA0YKrvLgzQdnuNq3Iqq3TsYRAHS4E/aqI/b
X/d6dOmvURvPmwPGpSukbpVYwtVEV4L+FtKQXnFIRPqAIbxdY2T3IODc2h0YTZPR10HDZAoV5EOG
ym4GSgkSkCbfcuDLVnzPwu3XQZME2iXwnGK4aHb7pfQEVQYpQogP+xYPMeS2gSLxipWFqwkrEx8P
WMFA8zc7WK1Taf3oOEXI0ofRxXTjc5K9JAzMv03ut/1L82kd7+lTIzgCp9+EG5s3KAB60VTZZWXY
sGenE6A43YE7xE+Tx2biNqwJ0o78cHt/Fz8l7g3ByC3wcnP4paZVqstauAOTH2SxHXUwb0YrucyK
jTniIa4KWbYU60omhXkIl47p91St8XIsWEGDdJKVBfRhyu4u3Y6rUPCgpcPCmL0P/D0v33Lj7dMf
68LE9BPOPFs78c2SBiYS4wG08gfL/qFlcsXbXMeSAEmerWMWkledkekYKWJhq7+3pNybJUiekzGI
85VJg7+ufubWLixN/uZsOVZKTZUzm4VUySDPfztF6dd24kfJDvqSW6f46XAk6cwK3J7vGYWefbln
fRSo6hkcvEGBN588kFL5VHvgCtSN1QdIDYO+c3zPyw9jDoVFg/uD+FOwowFBlrR9BavDTnlbjLn6
nvEH+ig+y98LMWKwlSF33HBH38Rg84Ji1961f5Puaw4qnjx7GcnPAflJWxnoMbx5ySPR116uhacE
VwF3cCrLo9cw29+0G4yoKFk9Vf2pUW2Fna1ct2UL0/SbgRj+qqVa2ZAaonZeh4Y+QAoKqDZve/uM
LjwSU1r+j4XZGgi15WAZsADWvnukXX4c7fE8+lCk17R+68mf/8EeZnOhtoCEBIJQl4dIz0mhEcOo
gMYogzouQGceErqr+2hjaPfxp4GaYK+G6wc+B9V46MvO4iUbiYnV9lEVDsq8t8RHUa6xkC9uEcrw
mOACiTwAVJcLakfSgl+jwiGwv1nFzypfiVcW7reN6bMpGQGv11X90yykgpq3gQ3CDFolX1Lja8FR
TFqbmF+zM9sYq0fMkkY67OBipY7cc3kfuU8qW8lzpgM18yJYD4jhsR14jf9KRJ15Eb1MTS+usB5Q
gO/qUm3ALXjshLvyGq+ZmZ1rpurSTUF2FWrR3q0h0cU2bab+gxGsYYok8RTiDFzu/TSXRYTl1aHL
mk3nYZy+bfdNlu5u35np088/GTrkGNwzoAMGaphLMyB5jFwrT3kY0drP5bObgPbvrhlBlryWyi+d
AhtWML+H6tnVLJtDIzOP7IKHowuhXQNMjAxNhazzjiBvWIlPl24OZlIQKNtgTbiCvI80450V5zx0
2zcC/26b/+G7nRuYfsDZUVMJVNpUlHFg6rWN293r2YcFnRz+pzb3n98hG1PDEx50GtaYHQQedWMZ
jwkPYxNF9LYnh7SINuAZQzHbuPdU8nrb3uI2OZD/QMkP8cu82qvRpCBVxzjklH4x8ksnFbLZn3r8
67aZq8cBA0OTFIGho4gK2PPsEvEW0CIbtK2h0t0Hh+k+hMVEVHzpI7lPCu0+M92VaAZ9v/lhh03E
ZChIgMEX3YBZXFa4clQ11hcaGQYY9YbqQSXApFlRp9zzLqZbrWBxkMiIHaPRAZ3Q2FTvbhl1933W
g1ZHKu8OWmvpzipjtekQtgQsx+SG6RXZDnyFLTAVHf7U6wI6MGdjieI9j3soACVUwzCE20H+UzMh
WJEZX7raibdCiRbDuU2/xdQcvytopoKh1TtfDqMO9oyO+qpN2APKsdrWSFP51Gal81HgqdtmkNkc
29YIEhzAOt8J0HkIt/Wb4ks1POh9/tJUzvE92aqEHl2HB8WLdtSK/kQ145h2RrGF5rra1qoDFEMn
te8AzxVIwy6DlNSFr+BJNnmC3zsMIBVKgVgK3AIKqYOQoKOvR+IbBpLqpKyEj9kpc59hyD3oVP9m
alq70bgJ8Ikn6p3olMSKYiNI28YOOLB5eyOLX3Om6C7VlIvpTgFFJhn1AdHjP05bDBs+smKrVS3z
69LU0AlMIr9No2andeBWNwb8gS21bCOSsfJHszH9ugbN2UCBtqmI9wccSszn5WjtMJ0GNSvXSo59
huCjiSNrY+am4WOEAAqzhT7u675odsQaEz8xUiMY7CQNSAd1DI2nNob1VXGopYp808YKM4rIL6dF
sWH4yd9sx07uZNlBTVN6cpeapvYM2Beyi8hVwBmlWeJrKR32wmubLRlod++JpMbVoqafZco6ZGMj
tqhNAq1SFVkaCm7+GgebfKBd3h55BumdpIfY5IAscSUMvMZs4VLAUToo8+O+X9XoOg4tJGOgeeiM
/Oi29wb6CfFDWqUBqD9IxXai+WY3b332UMp7OqwVX6889YToM9GgBxoOMg/zhgrKGWzohFGGkRNK
M/U7DHPf9jRXDu3Swl8OrjNXPbhVW7QmahWxcZeA55IniZ8Sc1NBgOq2pavAYGZp5qrFaHaDmWIt
iaYwXEG3ll0hNVkDOS0uCANdYO5GKfdKYZUghYUgI6oBGQAGRvWjGV4q8luuDXcu7gzak3DSLp2Q
NJdPnBXFQijwt4cy/pKxJ6x9ZWP+crxcBB/4b3Qw0WA4Dk4ZCI1LCwqDaVEHqZIwEc2DPXAfet2n
uvsQNn2wbdvPKu1UU/PeyZ5qZw9K1X0btS8j3xMC3TD0NBDw+SXN4Hyix7LxNpkAzRzSRpZA7LlO
fTXmmx5sATklvjt8yPJ3rxO/t4ZA4WVjd3UXb6Vb+ODai/OnuLfxtha+Fb3G6EFH/NlIbN8S+xQk
nrVlv+iDWLl9V+HX9AUmpI0LtDNEV43LL8DGAnWybGChqH+bbRsAfbqN1M8Yw5irEntLp/Pc1mw/
nTbm8Eo9qhLywZDEH+GNx2xtT6+f2IsFzZ71RLOg+lTBiLDfneKLcFaKgEuH8nwR0904u8yk1VO8
sPj7MVfpy/SHN7x+/g6fG5gFxAUbaCNHnEnpREHd1uhCko3Qft62cq2oebnxfxELZ+vgXikxoA/4
b9YQa5tbGvh6cR3wqrrm1qWi81EXgB6fQ0qUMTUbOq94oCvAeLfAJ//geflLT9xvIGVe28HFYzLR
PQCRAJbDOQS/tGq3djx8gDh6UuWpNj8a47NVuGnxcF0oMoKv7So6LyuVSAtMV5jjR0Epqn3La329
WoNqLp4VEAbgVUH6jGb95VlpuSVzR8tYmLrJth6OJmUrIaWx5IpR4fjHxOz+ChkjBZEpC5HO0I1o
6Hh0hWX5jYEOECick70JOrKeaVnQqv8j7cqW29aV7RexivPwSlGS7TiOLcpxkhdUsrM35xEkOHz9
XfA590SEWELRO0+pUhlNoIFGo4e16uEzGICLO2saaKCnLTiXp9T1Zy3+4WQoRJ4tNP81NAYYZR4B
ticBOtfUjMkebqu9dwZUZI4umQJnMHvfc2HXiOZkHznAFzMSfOQRtEsJpKMuHaHlgX7pqSzWt2Yh
0GGPKO97IF84YA7L8jFD4exzav3sJjAsV/eqnksUs676/wkR02UMmKEUGTLkJ7RMQ0wQjD+RySRC
rtOqfB8DFx2Fkpy5UOwWKLNqaCaqFM8ZqT4lBQkyc97PRnoqGi2wxnwPBteHjKjOTp/HfWzjHWBW
+9uWZPW4XnyDsMkdo+96UoO1Km++2HGKkPnrgMzybSGry+mhLYfzhRtofVueJBKhvGSyy/LZInjd
4DY0rM004XwtL0QIht3MM13JWFs+q3DuR8BSEucBh1cykdXVupAiRKKA78G6mmEi4BHcgbhsxxIP
HNuH28u1ahUupAhb3JvbDuzbVQmUqrfMQ+mF+eBV5yyW3IUSMWIyo3QLmBTQiT8DHeNprHR/jlLf
1H+NhiSuJlG/WCCBna80g4n5tAbBaiWIsCt/3V4yiWIswZAmBHUZtMZcWq3es8y6S9sEjQuuBHtj
XQwIYVHVhMC02AlTQAyHoCxR8fl5niNQSJ7RMXx7Kutq+SODr+bF1W5nQ2eQuSmfmW77afdZUZxd
lE97c5Dlmdb18keScCyTzo7qKcZsyPw9VZW3bsab8/ZkZCL4ZC8mEzleOyk9RFTTPCDpV5+6ypE4
wfw4XD0DvD/TEJ4BpTZ5uWlDBjh0X6P22XCG/Wh+R9SDJebOS+OdMUjK0Nd0BDghE30czkqLNSmB
wZHp2NGZdiRV7uvJk1fuo1wGJ7cuB9kIdMkh6Se+bmtviDy7dOEOI8zT9wXS8wwUro91IqlCWdMT
R675f0HCGjam0vVWbcNCq4+tQ3flJGssXDs6FxLEZzRpVfQ56JDQOX+p+pvRfGqZZCPwjxQ3wqUI
4S7TE62oEd3Cfq4OrIAL3HiPFG/cXvkOPINd0//evrl5hTuinbx4xxU294wXKXMQ7Htm7M0CSbRZ
Sho+1553cHTQ7okGSfSCCdeNxzoF6DZF9VxqALKxjiz+GbMs6L1fJTgHbk9mdfEAGsIf1ABeEAOq
eKo2s1fZxTPY2QNiRLu8fi7LXxMaaZXhTtpdvbodwN+ICi/kJ9AtuTQMZg+itcTyiucqmfwqOqlK
6VcyfHSZEGFX64nrKeh0RRnC1L4yRp/yydppIPG+vXRrBgg+PFBxTbS8XOGmEb0CRYdRlM/5lB4y
RAmr3yi1QsVDBWb0Yketcj9lRCJ01TRcCBU2H1AM21ZnGVLe3nM8FcEUBTUAJSxDVu+6uojAYERz
IBpHrro/W89jhPGN0WlPFkVg4Zj0EuuzOhcgByAY5QE4SzRzo9lVXa2idKzEm5V4j23T+UnxxXXP
txW1auVQjIsCbESkHDErrkYTQaNiXzzXjfY4mtNZcSeJr7O6WijtRkIM6A5XcKbAi0jMSkGREfN+
qenXAYwz3dvtWaxtNxRiAqgVVYtAtRN8HSVWc9uNcN9NnXpv0wEF9V7gaV8n659qeI2bJ6tPP7DZ
LkUay9OKOJ7SpWiqeU6i5pEB0NSewdDpag/tmL7ent3aAuJiRZoFmwG9mHz2lx4DsOcYmGThYicI
yzc/DWr4yuZySLwWUA2FbD6Iw3BqBSGuQSebVlhCl1Qvam3fRy6alG5P5ApxFMSFuLJhSVHrj1J4
MX4wKt7kGUPSfW4G7YteR4eJRGfNKI959rOIAKWbPucef4lrD4ry1TK+I8sBKHXgiEk+hG+Iy3uR
fwjqQBAuAVw2gMv4kl8saZ7QShsdt/9MGu+lUL2fXUl6P0uI6fdZegQaz/1omndFGh2dRv1lxKjV
t2a7lzi24r59/wwkIA3ci+DZFGsPXeo1CB/iM7SIHVBlfGTUjINuGl7HOkbYNEMkywXgmW/MrqzY
4v2NsVwDtCSaQPwF1JPHiQSWaxABEAVsdX37eUY6+wiUl+LBoSVIYNGc7yTkqNjKV7C2u5/riT6Q
1PrRGuxvM2p/a2P/yiJEUxOPhKqbgCxGL9QnAqDpQ4vUwB4kGydU5+sBevJLJKjmAAjU97EFXP1x
PFTO/GB48xMsxc6hJMj7BHGXsTz2dsf/0/nomfzUzFXlJ7XzNwj1Hi2mpQG4zNKdGyWHubaOCfKL
LAMaMm2ig5qq956OU672YaE78U5BeVOk9Vlwe9sIxvKdCw5rgeQKYutA8hAumBKUKSo4idvw0Izf
so3cfe+jA8gCZxDZWxS9CicwRsJuUGpCQ2M6tPZn1L50MpzMtQkAVQU4iejeRIpI2PZRoXhzY5Rd
OI2B2u86GayTbHxhgdx0GpIIsBKhYexy4BH0kkfG9fioU0VsH/GSd74swXtJO8xqSk0aagfFYAES
QcFtDQumFjrgAniXHxB6r12+2YnAk9cwCBjfOgJ8rdZnsnjgqgzU1MCBgB0EduPy3JkDonV6HNFw
KI+ggcj14yAraha8h/9MA/TRAKNCf/OV++VFI2GmAhGVG9hdoEbBrOwzWY3hqjYupAjaLvTRaHtT
acPC/JYaX7xiv10ZYKVCMQOYTFeajbOqmJFppeE01IFiHJBM96nMU13TxoUQsd1YY8ZIp9yhYVx/
ma2jxwKqnW7PQ3hHvGsDbaOANnjH1BPfLATocyNLcSqSIVC6vdXuUINgpsEQB0ktOSHr0/kjSzgh
6ujGedsWXdiicFwHQNhhK9ebOB3x3khJM+JfhUOuPYLwCnCNpneUtmdIJmIL/lXd6UmP0rMujJUH
zwtQu4I6jNt6Wdu/F3qxhYM42g26MQBSHLrmASllKqOpk43Pp3jhZLT92M2ENpjC+DaSHVocP/D9
vG0Sz2Fgvom9QEoao5+8MWhYpG/xIa2/fmB4pB5B7gEAuKtW8nZU054NGg3N0TeanS45FaurczG8
sPqmPhvuPGJ4VVf2yb3SF4ft34+kGLrted/eVQ+1ARcvM2jRh7Ob+s8ESezb468ZWXjMgI5AvcV1
E686gQsAVKJ9CBPsg1nDm3a67tOkl8hZWShk2wDxANQFVJZ6gl+gpCNwKopuCu3oN8qhyp+bp4Ea
F5SmIVmOu1X0QdvUngBI4oyhmgdsOMzFfTcfmSKZxMpi8dJrPGVBSoz7W12ehcpUAWXeJVPYF8dq
3gOmhpCHVBIcWl2pCyGCR6tmJtMGNZ3CBk+X12r+wM29mIS+nETCSJpZUTmFKb0foh2aUoz8+AFt
XExBMHtTHXUWMwpMIf2Lu7uPirVL2MYYNDfhi4kIZy8dlWlubGgjpncjihao5F0j07Zg+cxu1CK0
TWGh0DaF2Bn7PHuPngy/ZV3d2LX82Q/sd0FKpTMyqXE1hSh005ARlFXyysbns7yw3+gb0hIUU02h
NoMG7C7NJfZ75YqDFv58vxDwI7lbGI7WTmE074l2aIBCUB9ub6dVEaCEQg03EKJQ+rycguFGRY7i
yzEEJoxR74fEt7X9bRGrq3QhQlilxmjHgqKeNizaJ4C5zs3p340vrFLcGpkVD5iC1+8cFuA8bB+f
IzE4qAn3OH3tcok0WqPacujUUBs+UVXZUcAR35aw4v+hFAuFGXjZYaOK+7SzLBQKxakWenQ/lHdu
+qBHD7l58MheJxJZa9rAIxL3HmDSAPgoKLxIhgmc1ZEe9qaKYv293abB7dmsne1LCYK+AVnDCOps
9XAYgugpPYygbpOoZG3XOsDJBD4h0JuvrqQB8DizXZlaqBYBaobK7C6N7m7PYm2dAAWL9xGQXFA+
L6yTQ4g5zlY8h5Wu+EVW+sAw+YAEbKd3ih30bF9d20odzyjMCQEe4Mdd6v/ePj7e8BwCATcqMm/L
fYvuDzydunoKUUNLDNQNf+BcX44vrFCXT3PaeHA7jOjYqajfleyjFQ0ASVAFYQLeqMDoFtYnzenc
W1rPwgH1x4Ufz5Lv5993Ed7idxywIfCYRxwJfRjiqVONCQ3eZjOGSRGA+ZaaJ80Ib6tAJkI4Cm2b
ZE7UQwRoKxMghmior5CcZ5kIwfqhqh0cZzNEGMphSj6N1NdqiYg1RfB6SSRUYTjwjlhupLiYq8mD
lNA8pmrgKtvPAXzL/w0vFg7FulPWqoHhh6+u+dRl2y/RxfCCz2faXTGSHsNb3T5VPpXOrhwktmLF
4i1E6MsFUquIqSpevWH0te38uULaGX2NHzgOl8tkLIXMoG5ECXs7hr2DAlvQmqd/396sEjWLkD6J
FlPm8PNgjj+UX3n5zweGdzQcO8STOZH48vtjkPu6tBqHEFnLvKd+Sj7gtKKg/Y8EPsELd0w3AddA
S0hI6p1+b2T7j0yAX9EAk+FPreXwxaQDoC2mQ1jPzU5Nip3sPcqP6pVBAqj1fwU4wjlr3Jy5JvpS
Qtd5ysHKggAmoAYCZfQrV8L4taJr+Ho8RI0sB25Q4VAkyCt4o6rVYan70+9KYvZkowuKsNoRmDgj
Rq/7XQ+/9QMWY/H13CZeKFqhtCnmBuM3864r/Ej2oF6xqWDoAVMNrBKUIfpIJC5YxzQCUj33e9I8
6oCxzH5t3kwQAWheFF8AqF9kvsqRsAO5bV6H+aMyo3Bxu01dDC/oV3VSIwHYRh2qk8/YN9bLXrpr
KsYRQEoY9wFnF1qqoB9UzVQUowon88mjz6S1JZfOymFAZwyy20hnAmZX7MErJ2owK9fbMKmqT2OS
HrqU+plV+xF193otQ1xbMeHAx8TRcwC/gPMgXKN4aKHZMx7bkLknpSI7kE8EvRo624rhuM8BwBp4
fBzni2OnLZctT5Q6qkHcHCb/RK1P/zJkellZNtSioHudgyqhUkTQSzG4QEBuiibMWkBIJIcejMPt
kVa+Y7/d3sErh4QDxgN7GgB/6JIUrBVwQZxxIFETWmPoImFL/N463haxssnQcgP/D60a6IYTE17o
ibSz2dHr0HQD4h6lzUOS8cXQftLpOCJoxg5z97NpBHT8+/b3r2yqy+/3hFMYM0Du2pEJgs6Ov991
N8iyx4JJHByZFOFeimJWDVFiQArqZuJ7Uw9ItyMyODXZWvHfL2wuIkLNf+ZSx0BGQM5WYrFksxBO
RqLY1KwMzGKmDwnbK81DpPizbNPKZiEcD0JIpzYqpDjRsch3eh3c1vjq8fuzY8X2qpbWs80KjJ+B
p0p91JVToh7SFJSlkqNxe7kQ3RfUUWmEpCWuwKrYx+Wuo4/Z9072tlhfLYQ+gDEKPEIxL6XFttcM
jVeH6AAFhLy0pGR9tf43vi1MooyNwbZaAp2bX+f4E+Auy/iuij5J086rtgrT+O9ERHfHc0jb98yu
Q6YHGeBgEx99sbc1v66QPyL4XC/Oh0MjloOJrQ6pdgSroOq9lmSfbeS0fr8/kJZHLBN9PGAaFvYv
ANCBdoS2ltBEwWnykvb9TrKDudkWnFBEVf5IEObhEktPiwg20Wrvvf7OrHZWfc6UQxPvI+3TJGtN
Wd1iF+KEdKTBWq+3nQEHxvan2mfbCw54kOjPdIRbqs6BHZ+g8ipssuNbN0lOoWSxRC8OwbRMnTQs
VqwFpu23qPX6G7S9TvUY7T4SubuciiHcJrmTMNQJYSqWHvsj2J7jl9tbePWU/FkrQ7hImlwzqd1P
dajkBzSgWuqXkd3fFiFRt5hLysB7Gac9FqxqJ//E0lHiNa6PbxpgR0KDDmzW8hRaY+WBsJzfIu3d
lD6ju/Qj3/9nfOGWYlpB+7LC+JN1sJL7QlaXsa6CP+MLp8/x8OhzM/790T61gLrkRxuhVP5rQgCU
hRIlDsApLFHpaPHgABUzpNE3u9op9qcsO9xepfVZ/BEhWKmpKdG/9e4aej7QbYYC5dAfUDRgPS28
XXmttwiZMTpFVffpiMMA4tTxqDqSMok1c345vrHcSA1QOsbEZXVoW4ey9El20J190b7dXiiuTtHY
XkoRdAEytjjTelg/XXlrpmNaIBN2SLRgltV1cTN6S5CgEcfpraLqIAjQ1nG2I9kDuuP0MRjUZ1eG
kyZbOmEPa2OEgCSjdYj6vilByuduHj9n4wdeUpdLJ1wcZa9SY8qxAShAp4A9OOGF84ErHSW176WP
yOGLz4OqJ9GocYPb3kd3Kkpq0eonactds1eXIgSbrpTTrIMntg7d4qh1T675AXt1Ob6wjeexG/s0
xvhOaMy+9v329pV9vbB9eyQvEW/DhVFUQHPflzJrvmZHLr9e2LVWbPcpYO7rMKqei+yrmpwUGU69
bArCZk0A8Vi2E7bROB0iYzeE/26FBPejoqhdcyJsoR4IGB0KUVuJgPXD9v97FMH5pZ2K6ro3In5n
69rLaILY+TDGX7T067+ZBlJuSykE98VcFZACtBDHuDM20sq+30l/FA0Ax+X4mp0AC6aGW6A3SK/e
g8jjA99vGJybnSNriHfe7HZDx0aYpGIMtBnNTR+xFBxMAq0YHNblyi1IAX6EIsRQK3Zp6+f2EVCw
QP25PYvV4wBDBIpipPUQeFuuEsBf84TMOA6qB4fTn8lbu7HI/z+KuBAhKLpwGMkRYcc98ddc+N3f
tyewetguRhfUTDjZ+zghHtJFp8ZPM8lZkA1vLNenVVqz0Us4T4pzLI07qQO+etYuPl8wd6Qz9DZx
cJhL++gequ8vhuzBLdOwsI+imhWNzQNSVr6b0ifEcSqZwVhfJJQugwMPSGPik0WdOoSjLUwCMals
2GWyd/DqFCweEuQctAifL5VgDF2TU1bDQyZotjnY9Nv0gRIG1MCjBoozXvNWv6WIMiVdabGhQKxW
u/PAeGFSyUZdm8SlBGGjVmQuRq9nRTgb/0TVk9ncG6oMyf9KESgMRIQWYJCWgWqMd7iSi4ABKKUa
SwHc6GuXAX3izS3pVqMkCBBuT71IdU1Jq/pVT4mfDQ+YwmEcAL66+dyh8BBgDGCvBSgnQsGCykGX
4rAqHqpXYy7vgRiW9arEG19ZK0DHIaUAXwxZE7Hz0VXcKE5JXL+WClDA0G4vM61XRxuUz+isQNkh
GpyQFBNMR5exrkLFR/Vq4QJVX/xAS7ZeoZCAA8d7N1HNgLfpctMqfVYqHvHS19i6n4Kqut9oWpGr
Ag4rChlQpoRaUMGPoXbRz3ZEq9cJXcjAQYkSyW66VgE4m9DwgFvURXJBTPiMQ1J3be3Ur4Xtg6Cq
keXcrjUAiEoAX6PAwMV5EIEClbhM0ZvX9a9gg1Xrg93egQrIbTfPAmycPCaPU6d6qhhxtGCa5pY0
QJtqOyvw9lpLzWCrJpYiBEW7aqwMGkrqzlZ8KsZQBl91rYfl8IJpIko2NV2E4evH1Cz8PJPBq68I
QP+MBwIahBhN0N4sN6pZgoxj7Br3TFizn54iau43L9BCgGCXwMPbMzCQuecZMGDUjfxR0k96vZVw
wi5mIJyF1kAxop1hBmNFAwS0/L+8Aj2yc7VZ09xYoMAKYMHArxIxOqZxqCY0ABev+rGJx8BUN1dA
uYjwIlEIlxJQpLhQl6owJl2d28HLXlFN4bt3TJVFUa7uuXcBcCbxcEB7p8jGZluEZEavZK9W/gVp
4lT7kfThbW1fK4OjKOOms22exBPtXkm1qshclr2WUxdY1q4ydx2goTxZx+b1tl3KEc5FqpF88iLI
IZbn1z+T1PNvT0QmQFCGC2bLmk4QUI9kP43mTku2BgPQIwD6DRgnzeHoWcLByKLGmDRmD2cU4vZV
E7izrBT3St+QALBubBduY9HbudxQhetVo5sP49nsgy4KImc/tMeNy7QUISLkwBlISzuFCO1gWF88
WTXX1XYShhesa9oRJ3IHDE+0h/4fAN/5bv1QydJ4V7rmUmD6cGWr6PcTqwFyKwPE4QQpyYOi5v6A
cqXbq7Q2De4p4dELE3JVBzACK4smxszO0wuz7xl5JdNbH2/eTzoKreDXoCkcyXMx2N7MWqvGzaSH
1hsYHVVLgip2vUjL4fnvFw7sPGjoVKwxvDGM+1Y9xl2zeS9BAkoZDBUVV6i8Fgw5yhiavop1PUyo
z5xdNgdbtYDyG6gA1gkxBzhoyxmgao9ENbyScCr2XXOXf6LNHZqDbwtZWSbEEDmxGyplkEcVJ9HN
ZemVhhVWSbxr9Zexeb4t4Hov4etNHcEHeGgoVxIioXPrtGNDYjuk8cvAZr/60SLcXlvn22JW5oEL
gvcBmShU196RRS/UbRmz41S5YoXMO+jKzpDMQja8MItM9xq8VjA8VV8stfOzeWsMCIAzAC7hKTR0
SV1R2bSNl7QqIVZot5X/28kKyZG+tq0oPkRQhtPsguFU1HPmEUCp9bkdZuNrC9jmXtMCz9l+pC00
Z2PXgo2Qa2K5Y71izmqlGu0QQMm+B6Tb6PdmLQPeAU444hwcpYer6ULLk16CH3ZonNDUDn0cmLL2
pRU14/WA1VcB+IHiMeHIlbo6GPFQO2GB9Dge9/t0v3UC6IMD8BOSWxByRWlj916Tj2iyCA0S0HLX
5Jut3mL8q/uNwOLlju2Fqvap+zuvDrc///owGx6PIvJzrIPfTFj/0huo09kaCYci8UGe9OSN9Mlh
Pxxz83ZdChJ2ktm6MbN1CEqjffWgjHsZ7t/aTMARZ+i6DaSnq/L6ETALLGry6Gx65Q5Y/bb5GjFf
o+pm+4oiQciA54QqwSu8rw5lSVpq1tF5Nncl+RSbEgf2esfy8TlnLNgrgdctLFRej3pD+y4640md
sbtUVjx+PT5yiXDwQXGK8wBffHnivCL1lNLT3LALkJnrZHpeHd7lIES8nBLEt8vhuyipG6YnXhiV
7sHuvIPEIvG/X2QW8SzB1fm/8fk2uDAYNvi9aAlGi3Ca0QQckP6zut1yL0UIN6g15YWhZRABRjml
82t9a+wEUwAQFUJLqE0HsKi+nMKYZHk7TpkSuvSE6INXJpKztqIDRCnRbIJObM6GIDitxGGOVysW
Cd2vKVo11XhzhwZKcDU4ACgmxssXxBXLGXCgVcdyOhLSh8r0gIe6kYMXJGtLAXyGF1pui7GhLaEk
1NLsGPXOQ8UOVhG0emDr3R0xXIkZXFsxE6W4AN9BAz7qjJfy+rEp26SAvDR/MapHWxIhWB3ew6FD
zMxAG5BwC4FFKEFstCZob/1eegeUVH1A4yBe4ehmGpg2RI0PiUYb2y1J2DJEqQ+NvtmZMdEnrSLl
xKHnrh5yidlPvU09KzTAVKPtQItw+xpaWyDww/O4BkDSwVe1XP8xbquhB+BU2NJA/UuV1aCsDm9z
uC8TYfaraCWru95phswONdbtaHUYckcygRWzBHuH9j0exwINvLCB6lpLapQnY4HmOWjqBi0zezAU
fWCVLoQIhslUi9wcGIQATAeRrJci2dqmgWN3OQvBKa7T0s2iCAL6CXwhwB3f/lpfChAOgkqrJk34
MqGiPPA+O952d4zXoes4ZAhL4y0tXD8quDXMmDhGaFTzPWim93MteTisaHohQdC0brKecHSEkChv
EwXz+Z1kK61sVnTKmng8gFYQ1YSClnWaoENBJXZYx4/mF5Ntt0UW3uhox0WFO6IzQla3sCkZmV7a
4ZB+db8oxtvmPYrnGqCEdLykuRVfnuS40qpy6KFhQDwbP5Lp1+3h+eoK178DalS8zR34rFc3T2R4
RT7XihLaP2yL7TTwztfg/K08WeR+Rc3g+uSo7x7wYxERXc5j1ltVabLZC4forbGtvVnXd3m02dcz
F0KExYoMdU4jLqS0vlSHXAaFzHeKsFjoMUEDCAe3s4HttJxDNrTZnPTECzl0meP9su0Tye+Nr6m2
OQsL7FtoGzXbIF4ygNS6lKTaIP2BVYRLw6ZjC69Pa41DQfXjbe1fHw08eXE7wD0FatjVaw4kCdZc
saI7l8bv4mjVf20fHt3LPAYHpCp0DS5n0VeRM46lS8/e+OzGO636l+ML1o/Uc2W0FONH7s553QyP
49noUQewDP9+eH2CYRq8eZxH4kWvk3rfWge6+W5AzzKWHm8HcHHD+VsujlcQpOOcpD2zO8cu9gCN
3m9d/Xf/BW6MqSHaIEbuFX0iCAMVzdnRweG9V8nml/RyfMHH6NTIJibI6VBdnn0u/KRsJAKubRMS
04h1A1cUywM3Y7lCMUAv1JLl9EyH75lp7CYF7KYI3BeNLJB4fQ4giZPZa6hFRfKS/37hHnttGw9W
3XXnmB0bz29kzTGy8YVbNKFMSYwO44NgfXT85PdWTS8/X9ipo+X2Tj7Q7qx00c76MVmyQr6V70du
moNJonCDsyov18ceaN0QV+3ORRn77b0GnLbNM0CTIF4MyFliq4olIVUJYrh5ovk5Lb51+5J93zy8
g2Pg8bAbFGwI6z/b7mQXdZ2eezegaCOXmNHruw2opxfDC+ufRApu1grDB7n1o7kv+3/5+cJtkBfU
IMqA8XWUev+s3fhwe3nWvt/ycDfbHCgD0ZKleqdJ0+dZydJzHu/N6aiR/Sjjr1nZQa6BJ7QNGhNA
QoiNkyarcuCOxulZHVRwTd237Hx7DtcCQMiJoCGCbkhXws1bzmGgBHV3ilWeWfZCfLPb7KUuh+fi
LyzElGQpCpowPKinDtYI/G4NeM2gyv13sxA2Kg4grRDCKs+NX6XBLGNb4xtx6cAsZyFs1JlkA/xV
DJ+bk2+ZX5X91H8D1+3m04w4iQtYNvh5aGEVe3+REkfRcpKP57YCQ2IOkr+tOGCAskCMGPVvCC1c
p9+q3HasXh/7sw0I0pdcDzdrAUgZCKEDxwzuqvjooQqQ61ihDiC6eKwKbxdH5XY9c08ViTEQ+iAN
IJzopIzbaaLedE6Sh+gYe5vDCwA4uBhecLzidIziiGF43X7ri7O937Y+iMvrKApAFQbA7OERC66L
mcPPLhpjPjfa/XOu3W0dHSMDMvk9g4H8oeDE964zA9w5GU7xt8rdR42kFk08A7jiF8MLxi5GlVIK
ppThZEwAdem+6WagVYd4a1BSFCPYo0yNWy2yIIaZuxqMVTKmcNHeieMLBgmua+TRBOOXHhIN0yea
S/xT8VKAANR8YHeifGWF70MjWayycWAnrTlrXuCqOAYvmzV9KULMxURGrGQtIjAnTffbZreRCxw0
FZgBLBFIgIFxiYzM0manntE3mVGwU68e3fLR2xqa5+MjU4T4IE/FoBxgOX6vtFrVJTE7IQiDPqnU
3748yIG9V0wCvxGe6XJ8PUpy1wAOwCkFRUDiZX7x1+3151bm8jrABBBBxbOPAxUjxS0sUJcwCj6K
kZ6s+l4hKDAF++o9boNMOd8WtLJZQVfMm73gfl3DoKOiJMeJBhFlYvskCjTJ5SwbXjgLoEYDvlGN
4Yf8TRl+mFtrrt/X6eLzhVs5mxJWDgPGV9XvWntKT7dXZ+Wkob4DwSkE6RCIeedgvvAtCqMwEIQs
QCbfHDT2G3yFVS/D1lmxegsZwl6qLNBZgF+5P2lxQEDLnO+9Bgy7Ekd4RRHAQsGWtVFqirSScCLS
tBu9SccS6S+Ott+MGwM9gMDC5RW4yCh54ithTjrLHlu9PXUHhZy9WqKHta93edMpIuZokhB91FjX
isakTXvK2c7KA2vY3dbz2viIaMOcwmLALRIu/WJgjtqwjJ7M5FN61xf3/2544dInKbUqg2L4yTpb
xVsjSRSufD0vqefhLyREYPeW1mgqEqVLFJWeWiNw033kSF77kvHFAGFDlTKJCcYfssAk/iAxpisH
AIkEpGlRKA6sYDGOarhjnhS1Up6y8a7P7qMaTFkvkwyde2USPF3BQW/wFnHEQvfZLetoAB3TqU4e
NfeQyaqHV0zFYnxBxw1T4A9XGD9tXnTvc5M+uZlkoWRTEPRsNKBRNxKIUEGm/sVug9u79PrOAV4z
bjPU0MPkXRFIgcRVjzvbGE+J6evmd4Q2VX0fxb/m37flXE8DcnC1wU4YBn8WLrdrNyeFYwFZ+VSl
d8k+azc7qWi/BiItCt4B/gQHaTk81ZsErKV0Po39P/Fdu7WMB/gQKCvUYOJQvIC9JJiKkVksUyOP
nShwAoy3cnNK+z8C0LmCjDm8+CtLzRjKWK18OA30t+783kgmyhnCoGMsDaphUewkDt8Co7RolAk+
fER22RF97BJben0QIACrj2cgSOKQv1iu/+BkEbLyzXiyMsuP2pOrhqTYWjKMWQA2lmenACsFiyfk
LHLUF6YOyOxPHRDEwHHSSZ6x1zYJsEscWRwHgcNkCnt07vMYBXmFfbIeqfrVrfN95lV7S3u7fRTe
ERiXfh7kgH4GQVR4Gbh7los1E5N0cZM4pzY+aX+hVVkxD+0/bPqNVpy7qJI8HFZOHqTxPh/k3K6T
CkMZ4/U5QVofo6n7VIGm9/Z8VgRgMgjMIyDpIK4t6H6OPLdSx7I75ZrtfwbDzofGR7gK0TBwLov3
NAM+RxvHXXdCOchO3wN9RrJ5uXEQ9MHTqYi46aioR/3CUh9jpToJyqC7kx2DfD350iVfaPXJfQUd
TyZDSV1drAtZwh4rCyX2egJZSoU3VrJTmq3FADgl6NdAmQG6TYC4K0KWjW1ewOVr8Qz62dnHyDlu
1zbcSZgTDyWH6NhYLlY0dLESpRn3XP3e2dt0s1+Dz78YX1igSotnqydpfyrnT+Cczh1Jfvg9yyVq
G9U7iG/DM7imnLGYMsxAEe5PHlBkS3Ovpnf0ZUI/Yqe+2fnOy+/L/KH+1TS7etoNJEiLsJ0/wwVF
vfHtpdT4Qb/1KdwgXbw0qsrzel0x+tPk1H6jPDHlx5T8SJWnLOcoGVZ3muMvenK+LXbFVmOno30E
RQTwvxzhroyM2miLLMZ5/UZ/IP2BJMVtAWt7HPlFvDxQ88/3+nJaw5iWjV7P7QnUYkp9VLYWQWCH
gyMSnhXCXfBdxBo8qpGkiCenO5GK+KMTxO3WCjNI4Pc8Hk6oI+BVTcsZtGNHmFHjZZN81X7NP7cu
D88gAzsLpgzlNGIBRFag7HkmLDs52YFGd5HMHl/rdzG+SP0wFpMdWRPNTpO7a6v7UT86ssD1tYYh
Ag1CvMYP2VjRe4+M0dGKdspO7HfqHjxNYgNWZ3AxvGBjKHpuvHwesEKaz0p/QAfSVmBHNEaiTQSq
RcgFeUsxBWXqzNRTs8EM6iAiAQA9CbnLiF+zze+opSDhjPe61ZRmDUGm9uLWn+n99s0EwhjUoqLD
BlFgwScah5Y1epe/b6Y+O8hwPPlRXVoofL0N7i9koRB5FPdqO3SoCLPa7KSAYMw6Kk/GT8C2lDJo
mDWFwxzBQQXcMGL9ggthJ2ZT56aTnsCT5niBDoZhdri9UKsz+SNChMVOK63QmW2np6jcQ9uV/uIm
O0b2udR4XLuRWLMLSYJ7l5KJDID6S0+e5nfpIWeHCaBKveQeWzuCl1KEM9LWtHFL5qanLvGHwQc7
4O31Wp0F2tDR1ouYLbgQlyYwU91BUe04O5F5Z2g+Hf2yuLeq020pa7NAvxAHiQUR3xVxmqllvTFZ
dXlyDDQAHtj2sDz2J4fmwtlAiafYkZnkZubaKV7POtm3zsGVsZKufD/PwTu4hQyUPIsxbb2gSCyk
tDjp8V8/rfTX5tVZjM6lX/gHydy2KHlpi1OsP2fOaXveCN988fHCLWeMCCG18AVO3vzm7e389fbX
rxxq9I2gcwcAugiciwDoA7A9oqmj6cnqYcXPinXeWhIEI76QIExgRupdpw2XYO4Lcz+83Z7AmnKx
d3QLMXkUvog57HTKCmuc4/TUpgfiIy5ye/jr9eHtTXgC8nomBFGFE2ZTWtplBKNntHdxfT9Xn1RZ
4+WKhwkZSPLDSUJ1MPDdljsIl0+PpmfYou5b2oPfNCib49gd3MPg7Ohbkvj69sj2UqJgl4xxmLth
hETGuxeCerpzQKwqA+68Vo2JZDASSe+AwKjJW85LMduqjxMlx70U+xp5JnFwWzmrAkCobqCaHZxm
YjP6TAbPNYH8fFLqB+IpgVv2x9sSri8kTAGlrthZCICCpnc5hdGZdBCi2Pmp74LczHdu+lj/H2nX
2SM3rmx/kQBJVPwqqcME263ucVh/EbxeW5nK8de/w7m4b1uU0IR8d9awgQFYYipWOHWqfZ6T2LXj
/ZMBsBAeOssvAXbLibLDGV33pCG8Fh9rcihNwdO6sVbAqaBjHaILCATw1rKUVMlU9nJ0pc1T4Zbp
bhMH3QFQ9ITUHqu54Yv0qDbHigxu92s1/MhQsSJQshvXcDE8ewjvlCxoiMqoKTF8GrtBYruJMXjG
XvIYYJFRtAXsuY4gBmIx7DDcCUGqqQ+spi9usuYVtPQmGnl6cm7V3VbBUg7n22ljWuZSBzlmfRtK
Zxr+eXxo11ttAbHNHjow7SAEwM3DNvIMEeM0vrU/DeNlbgXmwNrogGfEwkg4qgzjyR3ULjEHuUcO
FFFi6y9Dno7JRYrqk0Gqvx7PY73pEARzA1VoOLHge1vuR1il1hTnXXBtpAvtjuF8NPabBnAwUOFm
IpqL+Do/F7UgNppKS+EtHA/l34UIN7GxE4vhOT2rUa0qVBvDS9VX6++yFUQN19oJBXSIF1qA0cOH
53N7tG6oWqtNdgPFDiHgQv9mZzcj9oL9ygNYZ8ABWPQed0Pj5qEjTWYOepvfSjQl0g3JMfe2rcPd
QyEA7BCoc0R9dO6C9xqJjU6z6O0T6q2dEYQ+j8/Sxk4sxufuRGmj9W9WBvSmzQdtONNBsBWi8bk7
jTTiAGQ6vl8dz+l4tARmyMbwSP3ACiEAVwF2yJkIYJykda6U2U2yneLnXoZ4LP5idO5Gp1pjFblB
sxugnuBIbbTdjwPGB/iflSWpyBNzi99XA1bejrPbDNhN4k0iKPKGoliMzy0+UYI2zfQou5naoe6P
8+zmIqoVkQjODhxnaWjRaj27qWhRhxbF1knZyzaF8nDQJTD7jzWnhuJbqruuizKilhVWqfaN6qka
dlsAy/HZFO+eN10fw2Iai+wWzGeQlgmDzuslWo7PXeEiTKq5s3FGw9wridfbH7O9VI1YIigH9vig
fRkg7txBooE+kAmwkCucXcReC1GPvfU1w/jwpVGwAn4jGDLLJTKjsMjDPDSuav2xPBsieNj65YQt
DAQm6sNRwICbvBw+q7JuVLpgumZe9HcZHXvqTra3V9EBuIXAH6jy4fACD7iUkaOw1270Xr6m5WUc
D8TerUiX43OPcgU2SDWTMH5ErmV7UYlg/NUaASiJqioV6VCgn9Aicvn9kdKjDWukdlcZ3QELzdHr
yJHNL2H/z+N12pSDuDfgweCBMviG8zXpRsmSAe6JAeppei+vvFIrRXC01Z3ALFByqzL7AgWBvFkc
jJ1Z5UnRXVN6QhAzMj0i6ma6OrMQAa4VxGUYHwBqoZcLlvRWZliDhkxBcMrb85fHy7QxOlA9IMAD
1xegGXzVsNWgAkCa8uk6PSNGFlaH/2l4nplT6vu+yWYMP1ivyqlL9r7KDG7479fzSdyEBsSoewzf
SsfwoGvHP/l6BPhQUc2QDdzSZ1mJLKGhTtf+VSnOffj0ePiNw4Ov/3d47lnOVCPoAxPDT+nBQree
5EMsIvHd2F54OqyoGuY1UxvLw2NI8RQnRSVf4yZw8ufJFqXPNuYAASj7w01DoxA+PNMWo1oOUyRf
qR44oUScMUeXmEHkum3NA1JgYDDfFjHw5Tx0G/4U7pp8zQ2vHD1LlN7emsb9+Ez+3ds59rJdRiPG
b+RPeXyhxXGOz7t3m8FXWLaWQCfx8HZVLcNKToMZseJDPDyFxKlyQZpjcxYojEWtEID6Fu8YRjqN
NKWa52tMT2ro9ul5d1925GoZvRerRzKhxXk+tzow0GE8NearUnvGP7OIQ2xjn1HTRlANAagkYtLc
lYgL9HiLpRoIicqdM8/YW1OFz1+Mz72e1Wi12OjGvKb5AU1m0XJEE7xv6z1A9gRiEGHAaQUl3fIk
1XOmtWUfa1eiRQ4Njlp8CIyfj4/SepWWMvjTOnRVXSNfc1Viz/4YVbvVHoZnDjMcNpR48jWGFnLT
RTGa5GqM0nPjFlUqSC1ufj8iYDBkUNkG12S5RpJW1LQNDe0a4kW21GuX/MEMkBYFsgC5XUSPOcXd
FPLQyt2gXEn1NkqX/vR4/bf2GLQzKKlCKIyxkyy/f246i4Q2ho+TSzU7U44e3f5jEVtLxMBCAEBB
4QEovhSRGWOSJ0OtAnF4lqeX+bJ3eKC4UIAMVcFoY/nQi2nMltEgXuLLSe06qZCT1sDnLVKW4MG4
H587oaXSx0mTYPyp+j0Q86Cp7WHKnqy2F1y39TotBfHrVAVEKwcIImg43YNIOZ6d/UsFRWeh5Isl
UngTL7WHQQviQPcrE/RkbevIfyIAKT5Gq4KcJc8LI0njNKeoo/PtOnJlRwLvxu4ZYFRGGAKGfYAp
OJVkK0mkK70h+1WIJ9qxFcFtW18H2L9343ObHYXtaFQjxpc6l9ielrrx18cz2DhOCwncLptxasdh
Cwlom62gf2nvhD8TEeBh4yjh6YGdrcIzUVFttbxyPZ422eoG2TfNT1n0Sf6DVWLJBoNVWiGKzq0S
JCZGWMWKb1rnUPXK2bHfHq/S1j7cS+BWCcS3GvodR4rfmrFj03MTIPPz47GMrUW6l8F26s5QAu3j
jD71kJFqjjl5uQh5tjkHPJ+AZiJSuNLc4QQzDLS3ij9rP7Ts1QYWrBcYYptTQMUBszDwvvEMDHk4
FHYfUcUvs97pz5a234hBnvtOAOfiqlRO9bxtFH/Qv3bHthEgZDe/H28D2kLDQgI5/XILpmGOa720
Fb+PDlbo5dEfqAtkRP87Po/wDelcTUFqKH6snJL4qdpvy2N5ECckeCCAteZdTjgJWdgH6O3SG5+t
9u3z4wO6pSpAOMP45xBrBuR2uTqtTGcSVUT2J93JO5D1OmB66kXV7ZtSFMTLVUQWWMcGTgoi5kaW
zrLfTkc6XMrBK6qzsHXG1k6jOB9YcbR+Q+aKszOstIuNYZJlv24O6XMiHR4vFVsK7pFm5cioCEAK
FM4hd5fTtLcbyU5kP0ZXx+Io/y7H00SOuvIWimKTG9caYT2IQUwPNjHPu2GUQ1QHeST7fXgyEk+P
3N2tzBkjxr0Itph3mimj0jCoE2YTpLcG/VZFfHQbW864GKGYTPxFeD4MiVbgarTJ7Ftm6UhF66Ap
4qi8prFgV7aW6l4O+/1iHgNN7FSbfUk7RI1r56dCRJnNzg2/8ajQBKcHgtFwqjmDYISVU7SaPfuh
8jSNz6hn6b8MIirlzXkgFw3zknlCK2e0bo3I7OXZn5RTXZ9qeir3h8ZYwRtYlFH0jqoH3teS7V6y
NBCM+4abZKmrzcV+6xLFLMDPGgAhAOzK7UXQhGUP+2/y59aF8Zd6jy/gxpECXumd9tZiN5Dbhy5Q
UzwVMvEb49haP80yQkzgKGIh3thtRL3RGQfkekh68/DBHkGmuUoV4ifZa97WXj3FQJL9poXtDqHA
s9uaEQJl8B/he23o9lrVoiwbNd9KmoOmP6NJN+mcbDczPi47ihz+Xw4fV2wYXy1aRGv+YH0048rp
dld8cQI4Y7CUWnipBALk9BmYjSwRbP3G7cChUnCoWHUrTMLlLc/1gBRoqqH7RftaqeeKvirtTsKD
9zVCZO7dcQF4hju8QxpGcyuXuh9rzUGxBm/8A0MHk/hXAveA5LHVxoZR6H6WvI2HUUQ5sfE+IRcB
rAOocBm8lhs+VuYopqWi+Qa6LAQvWvxsG8ckfUHZvdBh3dyPO1ncUzs1o9YjI6X5tFOdTHWt0uvM
P3AlFxPiNr3r6ilp3oW07i95f6wXShbMUCgJgVUCLorlkTKncpTsstR8qTqXyfn8WFdt2CIoKkO2
A0ApcGfxAYmUGFmeKyEuROZIP3IR0nVr/e+H5/aaFp0xxVWs+b2GZk5uW79amiBZwOxi7tVbzIDb
YivMg6HPMYOQnhBALqgXkTOVDgBuFM5o7LeicbEB+8NGsB9Otxd2M5TpmGr+yHjeDnEn0LSb+wHq
QwbJQmaC91aLdATWUJ81X49OZebYInbcrQ0B8hgnCszsyHFx2gNNDCorK0vVJ8Oxo0dSOamIdnzr
sbgXwe15Fg1DhhyL6kco7Jm9UX0uIjfdXYoFTQ6Tk0E8AWda0coOQSgZhRKqvp670dde9IZv7QMs
aEKQurZQysOt0zBLhaKRRoXD+mqWH3UR5fjW6w2rGS4AkF4ILHPjt7puJHmHz+/0vyLrc5YfA9Ql
9Z+J/e3xBd/aDVYJwywdpnU5l6ZSEQufewnxifoptg/l/KQ1T4qIDWHrEt5L4a6FQhsryQtMJ7bd
eTyGL+CNHsxTHDjkdxD8wSPLICmIosIhXNVVhxUSVpOUYevrQ/0PTc5CgP7W7rMkMxoBwSuweaLz
XM/mwmaHq9evMfoCi1qgbW4KgInvnEu4hJzOyvuJlD3i3JiBF36QZLf+MIpAF1s3nfFs/FcG9yqZ
4FyUJFtn/vj3aDy2yrnrfz8+W5vLBNwLAjrsx+B2PemqOCd6oPiqdDGTZ7Ta2Ds+mj0hWA5jGqYU
quiXT1/QyGi7PugwpIvMqX8MsugWricA0C6Y8qBwAb1A26qlgFlW4e9LsKHHl7k0HNruBiqyEihU
+TAIOkPYckGdQJnGWkp1qPNEPlhj6kaz4PlbKxLU5ANECDAkLMNV8X8YgJs67XLNr1pvTv9C7Tay
zXL4nRBv/2aw1IuKchIwVPIasamnCG1JWs0PPozGc0Cf/mR4RAdR3QhsJB/NHlu16fUED5+cvvSg
2GxufzA+bGbkOVlbXR5IXVPwzkgxMgrN5Gb9qVX9x+OvrxvWBa43Yy9iWEvOTIvMbLQSO9KRT4DX
egb7TyoypjZOK2PaYJ4lahpWPYAAsSlDXZNk/xho8qmI91LkwrVjViB4/0ECjjwhd531cq6lgkJj
aM10+NhV4+HxEm18P2Oxg0JCYxu0sOSeIkWjSREPKfEl66/e76r9OwzzxcQuAJQKk5C7a4AR5Kwr
J/HBv1sOX7T9cXjEI/4df+Wchhk1jdoi/hD9norXZCwcezztXyIoJEYCC1QtQGdLhVTrIIbRlYH4
KQ5Q/L3RRPbr+pgiVIDYCownXAKc1aUAuR1BzlomvS9lxxylerEThwJFsSUCpDB4NUH1QFbRlUZv
U9S3Sq1fzefI9LP0TESEwpsiTPQ5Aa8wSmJ4tFzTxegwrWmtr2SuhnaGiqNbglmsn2jouPcaYsAu
1hCbOkrVMajMwQ/H76ieG5Pncnat/UlC0DogIQL9jYQ5oCrL7VCnQo/kyRh8G4z5URk70e6sAgQw
llkDFj8sTe7O2TlJkNQOR7/8lgSfNRFkYW33LYfnziuafKtWX2B4uQTWP/LMEGA51RkM1WlrJ7d7
T5YEaJj1xrD4PxQIy9OvtQipo1gxpLDw0QLXHlRHSw5xSNxybxdc2OR4i1AcwwiH4QlwWwNkEu16
TaF+4RjAtdtCbPv65cbgMP1VQAxRP8a7ekBL0jGZJ+pHqPI+GL/tyVGVg6iL1fqqMCnvWTdw9q+a
TCErE81xDykpEJkOqSJH5O+xhVg64AsJfB1ckfaZDu526oMFChQ+iYj/ZnN8cIgAtgKUFUgJlnck
akjTlchP+qgWzF0S7n64oaXQ7hgoLhZd4e2aEQ09iB6l1JeGm5n4Jj0IYWhbM2Bv9jvjHSsYXM5A
Q2+MvAPPlF/M1HmaIpFhsLXHrLcR2qyhUEzhI2pomp1YzRQ2fpS51KzPrTKdq/3gGyj1OyGczzJ3
adfEI4RQ2ZMqJ7juffn09/aVSFxgN2BGLdeomUjXB21e+7oTjwdN8v5geLApIK6CKNfKeo1scDIH
dCoR5wqBG/5a/PUH47N6X1iuyCrwBJm1FCRjUmP8oPySn+Tk8/7h4QshlwBgKnIinCc0FWWVUHT3
8uPOm97o4OweHlFQ2GZQQ2gEwCOfNCNQ0AFNbX35+9g8j3Q3LIlVYv47PPf1c4X1imIM3xledJnl
3UYThodpBjAvGKZWXhwK4JPWBFODH37Xur8IqPMfr87G9QJ7EbJRgIIDrs3vbVJaUhVNWefLUu3I
cEKzwjNFEZQNHQEhgPEgToOoE48HN2NZQsFN3vm5XrrpIYhF+fmNd/OdvhUINzQrRGXP8oIVBYhd
Oj1o/cl4GcvneHyZWA83wT3bWitgJGCagUvXQhBzKcVumypMJKzVNOdOSH816i9VEhGMbK3VnRCL
szp6xDUKo8daNfq3yu2o4C5vzIFBYJkfAfQzSFyXcxiRwqk7WWl8KTglqlvP+1+cxfhM/l0qWCll
Ky90jI+aZMl+G4g7i/g9N2wLGH2o2UKQjLXF4rZBjXJbGa209RvscK1MnqZ+a+h1pNew+/r4dmxs
BqtjAAcanh8oVu5dkJta6UZa1v43xfazSbBW69FZ+TNDDqGSER3MOX+lQ+OwVo1lza+PpDkHrYAh
e2N4vDYI9SGzSVh5LLcVs6qXER2JH5ahU9eJs5sHgvkOwJ6BUw8lSutcsCyZY6JPCM+Ev5776J+9
a2+AZgKD24CTrDFDWV+1ipL0uj99yJqPQSnwqNcqA6W1iIKijgRCVr2lE6o3sUYV1W9qJ9Ld2vaC
+qx3AoN+Yw9ACcgAdLBd8IByismyQlADBo3kmw6tv0bBl8drtL7NSDLCB5LBUQry6hX2fIisSqlK
y4/79nMHGiJaE4Alpc+PxWzN4l4MZ+PFma5NuVmhs5paOMrs9ONuTw4bwTJPgOrjNPEdoDujRSmm
gr3W6p8q2mMIvp+t8tKKZ7BtBH+YpQ2nhFNKAUlUgxaq7ufZz7A9lt/k4nVUj/J8jMffu5cK+83g
NuClAQCUE6VYaCieVgShsoMcPu/uUorWGLhroExAOaaBzgkcSnzWSTT3smT4VHWS8tyKPKqNnV6M
z6kkK5aTSVZi01dudZA6VtgJ7I0NAQjuwZgBUhserspNIEmlvJnKSvab56S/BNNuAIGxGJ77/l5F
Hz0pbWQ/dczAAVB89+4uhucuQknQuzofMXyse0nkxiIo6YZSQnNYC1oV7iyWiDs9KEQKkiAFIEym
vwv1NYieAulo14LrsLEHCynsK+7eaHkyQYNSAdlG9F+FfEmD4+NVWs/ChCuLeCRmguYS/HXrUknW
MgDb/CEDyuVQdYAhObPIdWZrsbzUkIKQJxoOs0gJrzPiIelmNEGZfNM+5fMnafrUiYom1gvFMuFg
JESoBFRvvO85p2qmNElTXD9ZteZAr+y+DKjTw7ezwD1TFpx5ASgjEuV2VFz1gDqWkjr7UzSIJoH7
FHxHsFjB4LLcabXWkzy3YnrtMlCHHKPdB2kxPG/Xp0GFx9XE8JH6mVFhRG+PD9LW+uvIFiPIBwcR
re2Wnx+PdawklpJfQQ3kqJ3iFLsRCeiXaOjvKSwYYDyVkhrmWT2FeX5NnSb4VhS7nzXEdIAnRIM4
tAWGA7f8/lmmpWmNcnVVKRhoGwe1vd7jFVq/bJDA+Gdhx+Dp5A1Uqo1KqxRKBa4sN5Kdwn5JFEfO
X2mCLp+7s3GI3COfixwHoq0wmZaz6VqJznI+V1evsT/attd1ruEo4+47ASm4DqzCB88oT8yQg1O3
CQc0BdBy2Qtm2232F9QtJXA22WhlcKpHSMg66g6x7A3V6fGurBUgJCDBweCEMOtVdq7vFKwNyvK0
sOXyWqXPeYEQ7rnpnlsR3GV9O2AuYfPfmdiQoOPUeDg1RjnjjlybtkSJiYNyVoEi35KArNA74O+9
1no5DzNKotEOrepK4s+0uOzmoATDHtiNkLFBFhxeI6f+pKCYlSyO8+sUXMbEpftvN8ZHyMfEgYL5
zeOBSmSDTDsLMnQTB6eYTpxWOu/eaLQThzWDwg+2E5yzrujxbEwt4+LSjqX0waifAbjNKoHVsXGc
WOQTtcQo0GRs+8ttCAwly6yhp1fJSetfv1L7Zy24dBtqBBEgtHVhuH0oW+7Apggej3oLRS7p6Wsy
6J40aF4FUv9RdpLRqZpvj9dt42At5HEzyqIq6OsE8vpoOhhae5BFyae1dYCwN24gDE2YyqtWkL2c
zGM6gsAxqI5WEDma5VSa4JpvzYKl803wUDIoCmcNhuCcpjRQims3fVfVX7MIwbE1BwRc0ckSNiEL
2Cz3XclMs8ssFSSXN9I6dv0SZ/7jfdg6WUxHAQuGhxortpRQpcD71iCavRb5QaMXKbkh3agIju/m
MoHgHXoEwW/kU5ZCUPVdWnmb0mtl/8pvXSI4S1urxBLvOL9baDYri0A6Nev5tZx/EfuzUn1Rp9+P
l2lLBKJN/ykZVFalIEUS9dlUBfm16l8t89SPnhoILBGm65bWLDI0CDVBlTBUDV/+a1ctAfUyza52
7suYQvK5VIkz4Y8cvD2ezcZ+ANeEPkjYERSgrC77mOMh73UoLfOrgQJUwX5sDo9GC6gwQtgG8a3l
dgfTHNRtDAbE7C3uXGEHpNVCqajFQQIeQXH8C7Gh5fBhbvXRHMjVbRg/IYDkTMqxrg9adJLD3eY5
BJiM+QivOQs2spnePeNkLIeurrvyRvLcPZWhiMBpayp4m5irBy65FVu4MUmTGlktxlfAKzx5INTy
mp9N9SMq/t655WypkD+AR4mbgkktZ5KlSUtGqtU3AwjGQy5qPLraclQEoKcs0vysOntVrqF20lAT
o6hvtD5L8rOyN8XCOHKRRwYumfXv4JPJTZ4GvZZF9a0mv8MDoYLbvfX1qJUGDE+HXQt/crk480AN
KzXU+mar3s92NzkRPv5+dHYI7g5R2eVGZ8akvlX5D9cgAg9jpZm40dnDfje6lrRhj4YF9e17Ml2l
70P3Ze/BAQQF8VFUJqIUDtmb5fgIBdlFH3b1TYkPRXwQ0YSvl345PHfDRlnOGpph+K55jcvPmYjA
ZGN8ICyR20LRFV5pvv/OMIdpOubJeBvMwdOL2lO/7l4f9GODDYBachBD8bisMGiyyIi74RbZThN9
iKT94yPFx/o34tlZ82YailFNFgqubu2xsUvEXkXxOHa4F+8OCJqgS5FcR4gDcGBug+c8zSbVjPSb
nX7Xk1uMWi75KIIEr08pQpYgX8El3qTn1IMJdV6xdmuuhIxe2+SHSEQFv7HVCxmcldG3ZgsTHTLi
WPXi4UtFRH4ju0v8UiGDrCEkxHwi3v/Viq7LYwUSysjLyUdok2NGf8nTE6oeU7l/enyyNtYMVgDo
D5DXZ6BU9vu7my2DjDWjoPG6WbN8TmUPPIVoC37aLwR0JqC4ZF1mIWcppCw1JQiHidzM/utsHnpy
LnaTYSMfC58CjzYqj9f4EDR1DMwwTwmuoKck57B1Hk9hY9+Rg0I2Fng//Mc7eTrC1CRqKLnl0qHR
XWU3SydLGiAJxRx69B7lb3ieyoGdNrZ1a/W/hx9Rkwm+f2Of78fnI/pGY6LvCUKpt6zsWS8JDTSI
hohce2ORFkI4o0mpw8mKKISgE3JlnCXBMdoaHu8miGVg9yHcyH5/d1bVpJmBvTRMeA/Pv0JLcBPW
owO+Di8LdLug9kHuejk6moISicQdubX1i/Rk5efHB2itAZfDc2tTaKmmNhGGl8tX23zq56dhOpnp
7rw+yhnvZ8HppyyfhzKTWnKj8895fIv/fjwL0SJxelwtmzLE60BuZXvOP1Ai2OHNRYI+Qrgdug/x
0uUeAJBAjbjU8fXy0UqdqXS0X4W9N2GNJYJ/COgu2pvDoeZUXlAqUVomeOzyUXPsqXBoJbhsW6sE
jDAaYCK0CHeRTfPuoILgh+ZxYus3dHBxYpD/726axqZwJ8BcCjCSYk5K5PVvHemdwfICud3rTbOy
WNAGwGdHZgWylhKkqieIL6ra7UuJjtFGIAo6bC0RshIMiY/A9SrKC/r6NCZlZ9yGInPr1jEHSbAJ
bA2W7yjsALRzhIOI2Dtasy1n0KVahHe6NW/98HEOPTt/Gk711ab7b8RCDGcaS3mShrYFMWXsaV64
uzUiTCYkuIDSRkQDYHNuH6w5mFAG3Gq3qDk0/aEVFSq/v73LZULQB3VtuBHg3sGpWi4TsahNqSUH
N+VTY+qOSkMn0H+W2mc7LlypdJXOKfc2nMcLjdoIpIsA6ASUk484BZ1RWOZYBrcoDE+BJB39vVqK
4UVYjQTSFgBFcPevyFu7ASolfusmp20PkiGIoqwPL8aHjclsTSBqePaRVDeivCNp/Jag2RDo+PZf
DoyP3hHgjWR/86Esuys7OQPO4qaotWPmJ+Dy/mCB7gRwp6oJRq2cKggo5WPzJqu7lQfsGPjniIq+
V2Zyw8t9ixr+MpRuiPelJfCQghTRev0xPnYASD9mUfLBmVQJpbYYAumWmy9UOQ2iwti1sYRWoe+X
gkHYVqpDlVpE0RQ9fbPmJ2q/JcaRTrsfoaUITm3QsdLlroUIXfIQfcvDvQgFmNssYgwiJDx1K262
EHjLVKdW+qbJT/lzIWKz2NgBQEQ0RHtQRgCnirNm+iHKhnyWkjf6M2rdfDd3Hb4ejzNeH5TYgG6J
W520ytW8muz0De1TUJ9QfN17/JfDcxFvta+N1uwxfE5frO5DbQrO//rpWYxvcWYMKP2stNcwvtK5
pZmDNcFJCyeNaze2MoFduXFW4VAhaIIsIJ5sPnQyJoYRZXZO30zjc9H1zjielFkwn7VZxsBx/8pg
p+HOnqnyBsn9EjKkQzmATPCghIkTHHZvykIIZ5ZZYOEPsgBCClTUz8nLTPdfCQRz8fCgmQ0yvnyp
7dAEBg2CjL59aaYPY7IXgocALsZELFhBT4oV0C/N+noMaWTe8vTvtnDJ7tYpGB/oUFSdYS+QDuL2
ICv6DOVygXEbZS9+EnZ72rjQi+G51U8lNLNE92Xj1sfjMYtvRToJDtGmBMDjkG7Hk6/x9limxsbc
zwMWqDadGCwT+iCQsHEVkG3Ao4NqI0YKwCmlJEDrTbmyzBu4EPvqYKTHQNSmb+MmoPQBdjFc9fcr
t7wJRaxratH01g14SVdLPhbSSxnWbra7mkBF6gFxGfBrg9QfyfGlnDKPs5hYnXULk/IleM6FJsyG
iloI4DRspEZRPfWjdUt/140X2Uc9ds3MM0XVmNyCATrNAKlwqZGBQIqcJ/sIVbvPQXZF3mL95dup
oK/pt11q4z8CUOuCxAmSKKuXKGuaFjT3HXmT+9Az0bW4V73/TYK63IsmbwG9iDAFVEZIp+APJqCi
oAAOHUwZ2DPcYxRROFpFo2B4TTrFSXTeZ6yyBUJwmnGowtHCEvE3O0EqJTJG7Y2ov+0fIfnyeHX4
DUbvboSmQWYGg4ndPO7S2XLT5XVYJH4UeaXi1IZPUm8gguAMd7VR9QVPEYU1LIgIHB6PWGwK0ljh
UEUoHH5S6rek/jKSnev0LoK9DlgxC+Rj3JVLlaGCVWaFflAfLeVGk8vjheL0H5uCCeUHNgyU9bK7
vTxGFJ2jJ3sOg0uVhI6ivak7W26+C4DJDZQ5kmQgFOQmkFHaSWqj2Zd8OMhHsz/s/37YrCjoBb6c
EWAvv1+xSnNSQt2+ZP3H117f1xns/eORl0boivVyXYE5R5lQRS5MGw218DJ8HXKBx7NxTEEvjwAu
O6K4aGT59YkhJWSKhtBvdCdIfhLDVW2nDgVW/bYUdK+G0Yq4Bu+t5yEwUvMoh36oPhN05dPdiJ5a
kfu8cRkY3AvxH6S/kTjmrxzpy6pHmvSS1bozEWBPnnYSAbDtgAMH+C60Es4ST2avWEE710jFXtrW
1eqzsK3WxkKhGgVhVhgdMPH5YGsux1Y6tTLOagG6r8GR7ecSHNXDTnwO5oFdB9wIAD8DC2Vxh3bM
LD1U69C+zD/b9FP2pet3n1sIYHS8BIw5gApw2jXULVrroWVdaPgKRlhjn1X5/v0AzWCpWHM+/Gt5
bBWpQRgjU62LKR2nD3oiUKtrncQ2GkXzKD9C9IeP8tXjYOizbc2XTnky1Ne5OO7VGdgAMM2yZuto
7kC4t402YWPYdJwvbfdxTJ4iEQ/e1vffjc/3Eh8CU7KUGOPbn7LAHXcalFh9/CBrCcJ2VkXAm6yj
aSEWPQbzBUFKh8jPyFlOiYg9dWsO90K4I9rouT4YIKK8pKD4kpydsaTVHLgtsOfYaNAvfr6YmqsV
qKH6a/8WI1+FmloL9RbI8C5P6GRWk5GW0nzJm++Xhvx4PPpa1aHqiIGIGFUqws3c18OVsElMO/2i
2J+U5lLTlyl+eyxiY/0ZRwHqy5A8RKEcd8XkUgLrjFbpF7TxcrLnKPzn8fjsE+8CrGwDUFGLPC5U
ELwTHqiUqekM3H1gXlT6z9ye8nhywFHhoB2ZIyserGNB3HtrPuzIWpgVlDefJZuCtmV4f+MC/epO
w3NiiDoDiyRwW97XWRoNqHW6hHisc8tpzLfHS7Z+HQDFR3AJmgMUZatmZIVlU6tEdOxS5PrBsI+D
FjtI2Thht5Mei+ARQuM5LBeQG6CqMNmX3EU2JvTPo4PZkUtDbTeaHKkRBfBXJ5hJADIfdWFwhVaJ
3VGXrCCLK/XSFS/aL3V4UXZ2SHyfA1CJ+B/vKUNxLucgGb2FJt+Kdskzp8+fcmuvEkcOCCuD4NJ7
tyc+2jooEtzUQB0vBj1Q6SVtb493e2OFCOIyADejPnyduu+yRNLyrpwucoaWzB+05lmK9tremALK
FhBNhwCGEVgukREWmUbLcL6gle6Z5B7S7X+wSLBcGcrORNszmdPicpxaVhGo04XmIDopYzfR9t5r
Zi8hmQhVwpip+aRiZo+FUZtkvJAwd3JaOH9wjgAtAgoRuhD9uHkWD6utFLvVZ/Vi5Q2aVZ0kEb8X
F3NgB3UhgNuFWiNZB64e9YJqG0chx6h7GsrQTZK/OnVfVu4/ogDLBtiYRQX4foPyjHhBklFyMY2f
RvAj3b/b7Kb9d3iVC/COqT1bE80wvFOqiTNnu19t4JgQOGGkRijwABfX8sCimaQOvhN5uqAYLCid
VPBob1w5lhtA5xZW377qY1TXY4xYWTJflOabMThGeyI7yZ/YDixEsEfkTrNqjWGMfZPPl9j0tB+1
csjrcyNiUl+9RO9CQIOMynm41DxjXKPkKmlmCCGzp08u3Ru9+s8k/h2fC/0EkwSW6LCEAVgee/sU
KsehPaujIDC9vRv/SuEUeNNaU0d7SCGo5iVO/I2I5rEpAVWMgJWB6XAFUAxoAwLhzpwuevGB9u7Y
XGLRO7e1FTitiE4jZAk1yF3utLXiaZI0mLG60zqFCI+wNYP74fnghtUadt5j+KgzPfVX7/coHXn8
DrEvXBhqOExoT4oLgQABK4BentipAfxnSlCpijKeuHTDp3l0jZ1tH9+vhYaabTAEgjt/VWsomxKa
SMcyTlRzlA7jfNg/B0R/WOYM+KgVAjuFsdMgiDNdbPOUSN6cfQitcyC6dlubwcwBcKPCdAJgbblS
+hwUEdXi6ZIML9G3rvLk6A/mwTrdoS4FcWPA1pcSwqqPAque50sWfCo038pkZ0hcSYS6Y68yv+V3
YnhqjBzVFoGkYjeo4oHUsp6/Fs2zonu5is6r58dbs/H6wRREBNxC9omdsOWUaise7C6AI6ZLPnRJ
Ph3L+gVBKEMU89i4iSzUhSgdWpYj3sXdxEZWpnQyO/lSzG/BfNSHp8cT2RwfOQl2inHheTuhLMJc
6cdKuTS2O05OJcq+i8bnvl+u55B2JFMuqp24KSo/q90uN/LKDPOKeDgSdjjAy62Q20jNs4nIFzlK
HdWb7Z1ASHbLAaphLKwAzqMxJ3d8S6sZ8hzZkIv1YUqIg0ZmAmNwQ1cxHlakoGCGrHlMO5rKVGJe
/Vw4w+AaXyT7gMq9xxu9cc1RtoOYOwJ9LHvDvUvEpJZZm3Dt+wo2rQo+Qk12+kjUKHVrv2FxInwA
8ldws3LGlJoGmhnMDS4haV3bbly6N4iG3YCDxyKAKPAGoGa53XWo6VQuDZgiIF3TX5JRhG7fnsG/
ArgTS4wZgaSWzBetOhrDc/tr/z4wdD6aoyILj+D18vvHejDbKVDmS/LXJD9b5BKIiK02J8Aai6MC
EwEX3o6yzSGaE7ubYfr/U1JHB8Hb4ymsBRBU2APWybio/4+0K+uxU1e6vwiJeXiFPfWQ3nTm5AUl
J+eCGQ2Ywfz6b7mPvns2Bm1EX0XdL6248FDlctWqVYBcShpXgTbO0gi3r5X2SJ5ItHuH58NLry8w
4traVGL48tmtAm+rP/1SEVC2iGV5S0wguSyps1OmZqUWlnXVavS/Oznk0uzOroCz7EaEjHw12qgp
EwoR3qnLTntLp2CQBA4S1ZfwMsEUJ7/htSoujRq6ftX6Ez1a8cbdtjRHsKOiuBoiYDBkilQnBhhV
izX3qo2fOlxotdWiiORibrkFK8dI0HDAtQGOQ6Qn5prQpiSuFa13r0T92T+V7vf7p3S5zyJGg+62
olxIZAHnw8e5xnqlmIprX/mq1ftOa/jNRopoOQUwiQgqKECzxDUhK3PFLTMzqvzKSVC9cnK4PwXx
iXOPZj68EH/z7Eo1NiSDheEj68dEjgp7Pg7Ra83OKTtrO3HOOFVIcjmCqgHxFXizkksDqj8ndVnV
Xql+aJVzVW0cq+VaCXCweEygZBwpcslqJCbV25zV7ZX96XN/JyHk29fDQRLJRqAsFylHL8vrOp2y
9jr6ysD9FOWR9/di6fGhDBJ0LXh3rQWvE9S756Ab1668agKW+I3XHar42KIRqHq8L2plpSBKgEXx
W8xsvu0tYivtZJja1bAfcvtV24lHESPCVRIBRtG6akEtP3lEmWrUTlx1tJ5WdXQy3Wq5t9Q9nKM3
rwzuMSJcku5FLW+NJjKMq2mdJvrIpxMnp92LBBHwWaHjsOJyOmciWMC8tY1r2p+r5MC3Iu8rUxB3
J/YApnyZ4beyuNDRyHy8Ts2D4p1i49nYitEtDe0bXwkI9+ArIUAk+UrZlMaaWkIEKuki+GMXZwq8
Yb/aCVKU/wqR1Fq3UGg7oqLxqnjgtvLTrRqV5Tohl2aj5y4KrAHhlcvB+DRNVhbp3VXRDho98Pw0
bpXpLVUPpxAJWQH1WwH/WyZqOwaQN16h2H0WlEWACA4aL3Q768KgGGi2htygoKFGYFb2LVUtIWav
1d01MiugFr8VW1TwS4OOKwmeMd6NQJoDZTPXbNdVtCzLGAR8ib5oReDyM/r5lYFRnpthtxuFClwQ
c8AVB5vjomOPIEJSJifTr2i9ltbnxNu4nJanV1T4ItgPLhPQ1slYVTpkReXAqF+H9jlNT4DQae2J
/96r5UIIDheWTPRokhZMV/rELotEvyb6oTb8br+WC3Zf8Gmh4BBsEzIvKJoaxVMJ/b9yFQzRT4V+
cLagQisKcitC1vI2VqvWAqHwNUOOMA6IDrzQxt20JUJaJQ5UW+kVEGGMT9nPPn1otto/LSXgKrLg
8CNrBMMue7R9R6aqqL0q7Kafdv5QVf02i9OWDGkWYH4fc0tXqrBUPuTlxUSBtPHt/nESLuXcocKB
BYRekGXAJZTvpb7rCYmJk4S8OFRu2LfoQxN0cHHbVx5/uS9reYs7SBAi/wKTAsdEDhGZfdK1ZtOT
kBkPn6xot1lHE2/BUwM8JJBWcgkroZ2emFZEQgtO+hh4zvf7X7+yGbPxJW9NrYwRIQ+MHxcPanqh
6plUuw2UmAJ6iSFyI2rhxQLeeLeupeD2IyoJVXs48MoN+F/357C2A4BuWcjsIGyDq2MuQI+4VuJm
SsLokf/I9/vLot7t39GFfbz5fF1lFQFQPAkNxfRfaL2l1Mtbbz6+tANsKvigefh60olk+VGvfmbq
rz6+7r/B54KE0txMZDLLwqVC0HVQ/nJPSv7rf9sGyRlMldIhqYnxS8Ov+2CLUXjlpIouNihthMuK
+Jm0y1pUqnXteXGoxAflt9ueNx/EK+cItUmwHHgVC3WWDFNWuEwhU5OHmhV/KYwHDTHm3Usk4u+o
9sW7CxUH0lkyDGVQiFnFYUQe40dv3NC05RLBF0c6G6FqZCCR0pnvMCDbjYoqNxYq1lFDY5W+zcDZ
ftw7h7kQaZXcxGlwC+Us9PLnXv/QBe8YXrwgkZBHUyaZlpJlRVQBPNeF6vRBsx7LnTSt8P3w+RgX
jgB0eoEpzXPVqm1E2sO0efWCaGeR79vwgooG0AhH/JMiBYPtJJqaql1o5dfk17iTFnwxvGRLE25p
aedNXRjlh5T9ytq9yEisDlIdwBbCVCNCIOmwWYI2kE12F2Zm7+cnCyjP+9u7dkRvBHjSEXV7p3Li
3OzCyj6k+kF3z2Zzvi9iqcazOchIW8WJiTqORheajBz1VjnQv/83AfpczXDXkySrMQfm/LZ+R8Z7
hkevAgEiQLpGxr2A+44pkzV2YXzR9Mzv3C2yktUFQkQO0R8R55CLF+wBiJW6gwqo0Qt5VOm+Qs+3
MypIqB30EQIaTJW22AOmvdFKrwu9CwFBZzftj0vDrcPgANSgAAPWbr7+ap3oHWe8hpP64KSf3Xoj
2rdyRsGlLXKkGjxh+Hbz8Vu36pndsTak7ZEqh8q5sOy4+wiJfjWoExKGeuGyJHndlGCIbEOzRIjp
SaN/7o+/fLQhlSXA5oChwIbKjTwZwrpDrBk0NM2TavuF/Uy8s0Y2qi/WFgo3MqiBXEGvJ7/aKHpg
FnU90LDpAkYf8ukY7U+9YyKAsaGUXmTe5TRKlKq5OrkeJsJ9qgXZVtXz2kLhTWsC6AfkP67/+V57
DV62EephQiP5BXbZoMRDIbUORrPbR0X1ogWyL4SQxbmVDLdOx9EdxrYNI6b4YL7eSoqv6DRSi9gJ
sJTh1SNXGmaFaqJ1a8rD/ruuPZEtlqbV4YGd0m2BtwRr2HyZBBckqNAqHubPif3TMb/dP66rw8MY
Cd5BVG7LTFMj0h+uNgGtCC63QAHEot3yslcl4A2FVwjuZnSynk8giVUNMQajD00DaQJK/a0wyZoA
lMIiYwniDVHCPRcQ6zTJOlvpgC5r+LNX7YYbAUOIvttoRSUYjeTzY0QWTc3W7cKJHsv0NCgHszvt
3wQACIEvQwRG2D5pBi0vIq5OfdiiAfeR4tf+8ZFoQkjawqMcp3Q+flblAx6K3Ria+qttfdzJZy6u
HRQUIrYjGPKhZ9Kt0DdtyetG6cOY2YffSrOFjVvbYORBRQII9WAIUs4/v6JdHk9TOgAK8qvPLnqy
4basGFO0/xIpORxRpPykA0QibVTd1utD3j3rzZNBrl37un8HbkTISqAkTePxDCJKL/XNpPDdDed9
xZoagvJYlDsDsyuH2SquaMrIbEDWopNbvHD9Zegu6kZIZG2hUJGMWCTiIsui6jizu3FkHQ87/RWd
wVpybvZHXZB6BZkBEg+g+cRTcL7XWsNrVA23PFTIFyXoxk/390Fs5Tw8BWiDiBd5ot8s4jrz4ceu
HVx71Kewbk5tE4BzI9KeM9ikzi+y50E93Be3cnJNMPYgDgb7BE4/KcJgtEicFmYEf7VBZ3qw+ZIt
LMXKlpiwegCdgLliCU1NPAM5MwfWKVbcoNY/5MqL2lT7pwH8mihXEV1gFrWeg9HCPLZZDz7wX7lf
9d93r9JseGlT0rF0UicnaDwCxFp7rvJ3GCgQn4CzGXYKsBC56KYZ+9EilcdCgNbSk7azVF/Yv9nw
QjdvwjtOyg1SUwwfoyRCvfbWTsrbhQDpGOXUJg7NIxaSyfX5j2mzg8rKKULoGQ8SBFJhYeViXtWE
TzyMyRDaSTC6flo+sXG/a/9GlY7HLbINlhxE4uhxNvDM7sOGknOJTMM0HKt3POAsPB6g4gAALd8P
nBCHWCQewxqlpH5ZbhjZFXWeDS9ddDEzcz55yhBq8aEqg/eoGYJIQIUI3o0FniLvgUIc9AzXNKMH
DT8bl9DaLovSPNDbCFMhe9xOUk0IQ1pjCEwzQ0/KIpiM/Z4Gnp6i8hzAGXjc4hNuVKFPxihzhmkM
kcf3j3hH7h8fhBW4GAAIhjMsP0p6Nza73mZjqI9Bh+q/ZOOUrlyjonBRPG0d9EFwpO/Hi3Ea2yga
oGnBb/VX2/t0qx/2yiFCshXNDwS1MSp6pUME4pNeBSR4CFl+morzzu4vsBV4J8AVQyBSQKRkdzXz
FCMahbs9kL9VzR+t/VH5uQBpiYqOMQsoYPjzr1x/SsaHvZcBhkdhu3g/C/ZKaXlKTRuNNoOz5wyR
P5nfdGtji5daMBcgeZNdjwLSCOji0GxOY39s0uu4s639P3uA8JF4nYtIkmSvB5LULmvcPszql1i5
WhvX8coMQKGBMBIQ64I0TFqipgFdnNW0XVio1dEpyFnFz8iL4+6dAJUhKqjgFUMl5GI/j7ekNBON
hexqj95RV/c/e8DQcyNAWiaW6mpp5gYEgIV2cCM/MTb2eqlrcFNRmI9ACUpW8TacmyMzctsk8lL3
WtjUrwojyNWNQMyaBKDrcFZB4Ia0rSTBIN6gKuDjFsgJkSvsNxILW+NLp9VRqsjy+tS7mjxg+aH9
tnuP4Q/9+/nGfIGI6vQDZxh+oMFYlCDcmnZbbJC3O0BSCngBWuSJCd7cCHXMwLCKqvlrA7p+tL3y
u61e1KtLdCNBMkhNw6uh1iEhKV+nr84W1caKtqEdjshn4+YU7/P5BFimN9yzMu865ac4RXe5B7L/
VgPvpkiXi8JacGFIh2hM0qxtEVK8AmTvW2rle1/3b7MA9gCqqYle1JKH6hkV7ooucq5DUI2fWbzx
qlremlifm+ElRabWMFl6j+FLTtCZ5pJYJ1o/ZO7+o4R6LOB6QO+JdZJhsyQ2jHwwi+iqVoFOXqzy
1+5Vmo0vKQNapataB5THdTICrz4Z+91HODyi5vUNMLuA2pjlpNTD1ERXZ/yY+kX6ev/zVw7qbHjJ
VKQxHjllj+EBdes6350OW7RCK5o2kyAtUI72JObUQUIduN0x1073J7A6vIMEA5rPiDiM9A7s8ZBO
S4dF18JS/Qcz21/pgxovMGyguwqybAtTNJqFQoxuiK4Hu+gCF1wt+7//dnzJUnCaWGri9tE1BQ9j
/GRM77B0piVcI1R64SjJjfGQk1GyHgwx11L55Sa/tsDQawfoZvgFD2NrttGQwQxp41Nu/Y6t37qy
cSGvWApBtQDWojeQrzwD3VYqbmpYIoMd7WN/yacn7vzZvw24jhHnBIcXqjilEFIdxR3gsbgPUGcM
D9un0xZB/8pBtZAkB//7G1OOnCesusyNm7K3r90HV/9kdT/uT2BlkUDnAEwh2KOQDpOzbHGJ5g+E
Jc61H8vHxLwkL151ioudxN7CS0WpIF6bwpwun4PIRJpNV0FMp53jY9ed789i5TTNhpcuham1qzRq
MLxytb2vru8OX+8LEAPMY3l4aALeJFQZvBcy7K/2DHQSaVzlqpPcj0KXXeF9DcxH8nn/xYNcHgLz
eJDADZAruxR7yPLWBM0CN2s/ZkHmbez4yloJOhih1nCUgJGY+xidlzukMgvvGucHy/NLftT4xnas
nNmZCHHobvwwp6x1i9ASjuRrYp+H9HR/M1aGR+ACT36AuZGPlN08Uk0jjC9sN/vegtUbp3VjD1aW
yENKXmSdURi1iB/FcDGoysokBKOQqVzQu1YxNtyYtTkgeoGCHwQAQAgngsc3S9QP6VAOhgGM0OPk
nLrysn+J3vr1IPkPFJL8bKu1sR0Hr0jCwX0ag1Tf/3BGBgwVb8jPCyi35EQiekRGs2uS0HH+Hlnq
e5/vf/7aBtyOL13+VQmMVl1gfGriJRIUedDu5DEWFgnZRiw8fFREaWV2MIdPajy0U3RtSz2w8ktV
bp2itS2+lSBpgRKNVkQRfbn2XdjzY+pu2KSt8SWjx5osTXIb46t/F+nB6t9xhG4/X/KQuGoDh9xg
+DKCFx+YdP/1jD2A54UwP+IXMivBYAG8a0xqhLqVR6KXfs4eKosFo7PxahbLLJluJCxAUyVY8+DL
S8tUd2qZpmD6ufa9b06vp6DXf94/rYuNQMZZ9GKAwQDSZpFSVVw821ptUq55HlSTT7O9OyGNL1ls
k8OFJBbGVz6NT1V4/+MXqiYgx8jJAy+PaDbeO3NDZHDiFm5mKldXU87x+GBlZxQabVwIW0LECt5Y
O4X0E1VrS7lS9wvPUP3+UtC9JknMA50TcXmKcLycdzENPEkcs4EDcB6tr6W2scerM0CBEqoCkY9c
pKUS+JIoTW/i0MzOEdpJ6MeYHu/vxOKgousCSvdBRoYbAU6ZZC9iZqhJazLrmmrGodVOSRXYRRpo
W/3oVqaCR48ADaHVpABizDcj70yvGhtUhFrupdKeqvLkbrUDXJnKTIRkOyhQb0VeQYSi+QZAwuNj
giZZf3avF/JIoG14o6fCnsznkU40ywaCilM3Q9uhS1oHVeZ7dHdRiSgcE/Rg4A8XcT1JQQoUdjXZ
0LhXp/rcN+c0CbxkI/C2tly3IiT16Iq2crSYuqj4+Fbll7rzfFU9D8bGAVuxUybgT4ixAtcA0jN5
JlaXpryL3WsSNKi98cCwcH9H1k4WuIbBJIVSBjytxd9v1LyIOmaCf8S91rlvZoc0u6hbjGdrS3Ur
QlISwwOhoSlEtNprFvuOGkTpc/z9/jxWFwoZHzBpgL9oYUusPOXmlKrOtbE+KlGYvmMfPBsoMaQd
oO0yDqrihlsh5hRdE/S+UQNK96KIQJiHECjKxESN3aKaxCkzt/FaYqNG6awiAZoelS2ikZWdnomQ
tqGvO9DSc4joqpNb6r4eK3652wOBcqOHBdAMgvUZcK75ccqdqNKMhKShh8zYY5NuOAYruywYVjUo
NmrjwdgxH77XKQdOxkrDwg3sg73b/ROpH9DDo3kfSpQWr5RCUxI74RoJ2zhoEgSxTrsP6Wx8SdlG
jbIWvdhI6HxLzdOo7L9P8da18NACYFL4yPPV0Qswc3hTS8LxxM1Pqvpx/9cD5Gag4heHFELmw0eO
wdV+9NLQ9F4stOHY8vpWDijgBWB5QR0JfDNX+nzFBVAv0/Q07GhoROeehmTY79TARIAgHnoMdiqZ
ddtMEmbqFFPIyHdmHlP0MVe/7V4lJLbxVsdzF6V6cnjJmZyo0ac2DRvzOPmDuWGIxAmfucZIVt0O
L10IUdK3bIhZGraT70Y/KTkl9BRFG9Z0S4p0TxMOCn0vqtNwUh4til6Zn6sWSxW8Z6nQigsLtVLW
4zWVEleJloZOdDD4UdnNIvm2Vv+OL60VSxI8Ihw1DXXs84E3h3d8PmAGJtL1wnWStBnxeq2d6h76
oPzNe3/anW8Qnw91QCYA73XoxFzfqJ5YsVcUGSjifcN6Lc2NZ8SKMRXuJLp6IaSE15b0/UU1JeWU
eVlonlFxPWUbFStrZ0gEWUVvD2yvXOpJ26T2xljPw8b6ZVbBcPL0k73VFl0TYQtZH+B4i+ZViIYi
KzBfpDwbIr3mkCJib82nMT3Y6VMeH9T2oMCTHdjkcyVgxla5zOriAc4NmZ7IzknhFEBc0NFqmCC3
fY4+D81+Uw46emBaEfIQRMfS3qCvjo3G4kMepjFQdSdCfu8+u2CCBsQRG49vlc8Wjy02uQYhYdR9
NH/U9d5KE6Ddb4eXVifLeDmkHoZPqJ+a5JCM3X7lExzDQELhLoL2SbpNG5sMmpaSsK5hZZXP6m62
FEwBBQG4TQF8A1WUdLDKNi/YxMxElFC0AdsC5K6cn9nw4u83frdj8zFGgyAUl7oHDa7Gxv6K8yGp
BW5p1JeIbBCKxqThq4QXVjug5BPNUTk7953ue6nj7z9EwHxicZA3w4NLEuIQMEuzOhMF1v9JhkOs
bliQtUmgEY2It+I6XdQ2DOBtbfPUxRqVxyo/eNURhSzvmMKNCGmXk7KYcpZDhFcfY3S8ObxneMEC
BhMh/LL5LpfVCG7kJk3D3H7InLOyMfyKifWQ2fjv8JKVcGJdaxotga8RHwm51PSDV4NB8PSOSSCx
i+JbQDUWlThpTIjtjFUaKsARRVl6YFsBLXFQ5NMK6MF/JYh53iiDphhlQTv0iHEq6g8/mmJ3YRqU
+VaAFD+xeQNCaSVLQ7StKC/9FsBh/fuB3xYshVA6aXgvZbYRtwoJFediA1S3xZi2Oj74zFBcDcgb
LtX5+pA8b1oe4/PT4aR6Pi/33zZQsn/HF/Jv1r8hk1nxCMc0+wpkrLMb9SlWH+AV+62l1AKQ1iYO
I01bpCHPvpnszNl7lPhmfOkuGOFzZ0yh+PwpiPtXzOMdCnAzvrT8+thS203gDbsDGt8e33MVoPJM
XGd4eeI6m69+HNMhLl34kXy4/GC76Yew+LejS4tjlHXT99GIo//d4Adjqy/wmo2+HV5aG5MrtIkz
nqJM71S2B14idf/j/vKvWTk42Wg6jNCLYIWfrw+4wYthqIGe8zLTp5+dp64IxoZvXGYivinbIMDC
obyCbWqRc8gqdWQMPAlhFKO013phziXJLkP1kXoeKMl3l/qKbbkRJ4VbG7sZOZJBaaiRL3bqa+zj
/UVb2xeEMgSaAsx+CLrOF40ozWCxvk3CzD709XlKz93W7bMhQq7FUSkI1JgjMn7lD6362sZ/jd6f
+7NYM3yCYQWVsoC9LTpAlVRJrYLjCQQwLh68WbM/iovCmH/HlwxfDgR5ZFgYv/U+pRGIl/+jqn/Z
2UZwb2sWYiFvzCtC927MkjIDS/WVP1vsf5yEdPsonPaOzjCJsQuGzK+ijxY/b3oBa1p4s1RvD7Gb
SWgOmVie5lkY0YCPhzi5xNNJi99xEyG1iHA3gkCim/l8qZLc0ZVBr7LQsM7mtTA3hhdLISv57fCS
qS1ar6l1B8MX1a/UOmV/N9kx0s4k+bH33ILe6I2ZFbFQ5LYk7Uu4lxf9hMhGVgFw4ntqv2GtlrsB
FhSA+IHZRFUibu75OuHUjk7isjwkOjwm8r1lx0Z9HPMtQraljsPlAOeULWIQcP4kBTEdygZVcCiB
H9mvUJ27m5YDJLy3AiTdGExeGlUJAWgz7ts5qtV3I4zxSLREbzQEddF8TV6qVHN7NiVFET5x+qUZ
Pu/eaXhlyDQhTw26KbliUCntxmrcJA+zi/VCthJZS8uB1AzqcvEORWEiWMzm2zzqXjHWMaGhgh4f
40eX7Q9jzAVI11DVD85gMwhw00PbHMbueH95Vs7pbAKSIpTK6KgTxfgl/T5aj0MRoHIstT7tlwIo
nOgHiXwfYt/zZSLpyECNltYhrDi99MZDE18yerkvZG0v4Jwh5S4K4Reky7TRIs1DoV1o/VV7X039
y/3hxTfOTRPq6m6Gl3aiG4hajZpNQ5r3QdUGRXdwo63W02tzEABp1IYATg4U7XyhClpbVkoyGlbZ
U6grG9mZtSncji4Ow80VUdhTblsZRmfWY0MoerxRvxk2MCgrU0CoAR+P17SoA5ZuCEvhkeMg+xqa
6istwy2eva3hpRtCQSUqulZh+AgbTcMtfVtZInjLbwTwAsMk53PrtixZDMKvMBsLfzTAunZViv3a
IBxLDRB40eZQruNzFbvMcmAfQ50+T9NHpezOpKsu6tBuXEJra3UrSNpvp0hdBYVIAFgEJGN+OW7d
ciurBcQayvoBOEKU2pA2owfhL7rYcQBd9B+qcwKPn7kVKFsxUMi7IgyKADXsuFzcXyH7nZU0Uq5Z
9q2xPnjRsU3O5VYzlJWVwvUJCy4QHKgVka7rLI3T1kB3prCzg+LHuNXfSNgGyXbMhpfUurXUzPMa
IF2QpAGjcHVWyDc18Tt6jIL7Vmp1IqgbhPaJx5gcdjWcShnzRkCPmpORBTndMCGr42Oz0WsPHdqR
mJibEGN0tc4aEPRu/lLHM6GH/Z8voMDov4CgGUA78+Ejx2qbrmQgVayeeHPZagy09vXISgO9juJQ
dOmUhgc4UatyB+yWPXv8O1U3nNf10QH/AWM0Qk1yvsaNqdFqIyLS3D60/QdlK6S+pm2iGvH/x5fW
vkT31Rq0SwnaGn0+Kck3e3+8WCRowH6HmjJERD3pmA6lRw0nwurDfPkvXbKVvl9692J8FGPh5IjS
R8nZUAs1N0kt8t/s0e4/uNrBMP3IO5A/+08RBKGEFtEaWFmxUTf3nGIkRjPWmAd9znrXJ93uGmDs
MDjw8COCZqDqmguo0OWdU21EvWCTHF0UQqTmhh6vmT3RABSejDCtcvoqbjW3dRmPQ08LDKfwez8D
cHqTOFqsuGyYQNuIIASccJT5SROhoAjXx4lBDNqdGBdrOJnac56Gdgd4SBA177Aet+LkA2DXSZo4
bRwaeUDzg7K70w32Bf4f4uAAsiN5Jo2Pjg3jkDm48Cr7B+s/cvOy/2Ah5ADnEmwzCPVKy2XrxEor
q05C8J276hPv98fB8ZBA1Qvavr/1PpEu1G6kDkWbX5hXdpmyB+dh9/dDG8BlApA5uOFlishCMwFw
AfwnVNxLnJy33oor1xyuHFwOgHQilixTOPLMoAOupTjUymteg3H+GGsHL/tcD+dhqynXii2BLFhx
JF8Bi5PL8EddSbLEs+JwQo/R9JRnH1R6Ma/OOzyDmRzJM1A6LTYj4UMZ3utEA1r8vr8lW/OQbFVO
jEpQtmDHydHRL40dtGXQ/+3txx7hTOHUCuYcAamW5mGVYBdC0wFQ/aZod2lRf6s6b20icM8EVATF
Eei6N7eJaJ7UKn2bJ2HlO+MT8Z7M+pBW3zZeF2tHDGRPwIXjzS1IbedS6OCZw6SiCKO3/xDnGBeB
kR280tfzYNyq01+5z2ER8QxA5QsCLDJcq0PRkNexGBlm5VE5uu6GMq5c52g1L+hOQdsChZR2pNZZ
3XDbjEMHbZIT5sd6YOyHkAhHR9CRoLEIGpRIN3rs2X2cFx6iN5oexH7maBv31MoazQRITwwPQUer
V10SDpYaxOOh6t+xC5AAAgAwDToq0OjzHZ9oHClVbJKwSUtfUUv/z30FXJsBji3cNWSAl8jOHAbT
i/MSQAUS+xU/j+pu+iIPcX4Bo4dDAqyQvAnA9tqVIlCFhnNpwTyzxSG1NgO4yrj5RJIfodn5Ctll
HfdUsQrkp9h5SJRLsh9dK0CX/0rQ5xKckXZT50BCXvmt+tSZ5/17AMwuntuA1ICIWTqmFGytheFG
BfgXdL9WDvmWR7iia7grELQGtdob/+l8Al3el5YVOQjH0ueo8Y6FEZ/cdr93gyJAvOlFxQH4ACSF
nrLRKqLIzUKtOJmev8m4ubLPGFoQAACthYCvtM9GZ0w9Qsp5OPan6VXr99uj2fBC/I3XXGsoWa1U
kodK+6mjPpqiTbt5DESnDcF9glQRXDU5k5qNqHFjrpeHqOyl/mZr8BWneTa8dEwTk7FGR7/osE4v
JD+o7ocWtW5bj8iVswTeE9GgDkUruIPERXizTqJGnRlMz0KaHNT8YWhQXPCOkyRqI/CIRNdlMOnO
Rajg2TYHzcmA0ibOc5xvJKTWDhL8NJRjCrpqXA3z4RU37RBkRNFQTTt/fMkAFr6vz2sbITB3olYf
0CC5aKE3vdJsaF6EpH82+bG0zn3yHa7NO6Tg+oTVA+kZ+lvOp6Gp0aTTNMJp4qha+DqBeGNSWr81
v7xHDu5qtGIDyElmNc4TjpxUbOWhN34yxo+x4atNoGcbs1lBSuJqQNkqkjmihkG+JtpcU6oBQJuw
a06k9oGVmFCz5J5JhvI3v9dfc/vC3hEiREYdyRfRRw00eNJRQC/HbjCmChAxJcjOlX68v3RrJw3B
VOC58RxHwyDJZHm5Gbe6jYcyyDn8gn6o2/0vMtHgGVhMkdtBQnt+BljFxtQ1AHHTy6ei/+bsJmqG
xcLKwDnA3b1kXnF7PsWjJ0Ii/UMHtqbqXOwH90AE7jzYDWw7AhbzKfRKnlouoYh5dQdcG8ru9g9i
Cv+OL8OgqzHqVWcqSKi1g8+jy8Q+GrtJxSADIEBRYi+CFZ60Dbae5GCFwDZYHrlQP5mSd+wzlA+I
DNAdoBm95AUaep92pg44qcJQ3HMx+w0PZOVdIaquXXghbyWPki1B3EtXIlaTsJ+ei6/oxNu3vmoc
G/fZdk77dQKvMBBOo3OkDcd/vt8xov/90AKRYzVZMCIlGdUbk1nTOrDI4yjBrQUAVHJEBtqlWm+K
Mpbygb3Q9H8cXlorr1FSQsTwSvGTk1/Rlr+8dsHiZhXZYFSHwjTNF2hQy9zotAY65x6IFRR9kGxN
YSkCay8Yg0HagPZccgom1iNr4B3M3hQ91spDafvjsGHPhRswD61BBNLagBsC3gMe7vksyjilfU87
vIzsJ6oHrEIzxHNiH6z96L2ZIPllz41ETYAig35bx8H9Wo9/7p/X1bX6dyLyvRRzzy1B6wPdti8J
8I3gDjAO90WIHV2sFerSUBoIyr0FM9SYMrN3y5zAL6TB4P2iW6VLqwKgEuBVBH/pIlqURD1y6CNQ
DGkXKJUfuRsqsbpGN+NLDpuispQDRELCzg3i4SMyk/sjgygagzeII4unMJ4B8+PUJgXWjjuYAbGP
VXSgKKDYvwkiZg6qblFuKqeOKMlZUYODKvzsTV9S5+v90cUNIG8xbDfQMLCxIGKX1CFyeprEbELp
nl8pFz4EjhWMW0+YtW1GKS7e8aDesdBFcL5IFXwZayzHJKy17+yp43/uz2FteCQJkfKESw43TZpD
x92+riOECqrygCYvW+VWa4cIQDoUZgLgCG9DukSrMVdqcB6hll+51Fnqu2jZOezmAEO9xK0QYbZu
Xi/caUgWFRCC4lL3NG49jtaWCABNIMWBbBTt3ebD0xy8B4zZ6ATFv8GjjL7c34HlNa2jfvW/w8tu
QK4lpjUlGJ6Tx3p8jKyTY516ejTIXyXZCDWubQfynABjCOA1tn0+lURXQacVocSncf4yzZ9e97e1
ux8Odlr43VAJvGFwU89FaLmiJ6mVgLrBOKX9YYsNd7kZGB7oJPAr4Q5a+AE05wbnVj69NOAlqrT/
GNGn+9uxKgAFm6IflOjaKXllFLB0i2bp9FKNge19TJT9+CrUpiHRgjCpKFOTrR6vPWpXbkeuoJX1
FdDKJVvtLZbXNIZF7zvEnpARASfBfAv0KKZZxafkqg8HsO5m1nEC8Qv6I29lb1fWShAgiSZpAH2g
09VckOZyY4g7brzQHOQsRfXY7XaRwckCPxW4RkQmcGLnAvS6zLKYx85L+axZ1zLfKPZZ+/7b4SV1
KAZlJK2h2C+sf8zzSzlu+EtLdZt/vmz90MBEcyZ8vk5PZf9H8f7T7m6JAwmCARQhXVxw4Lmer1Bk
98DHTpn94jgfs4em2VghaQYgMkFACGFqRLbwBkIpznz4unLYpNtseEGjbR8sW4dxio+m9WeXzr1J
QatRuACCJR08M3MpJtoqGq1NhxeTOP70NWr1jeDN2jRuBUgaYfO6M3sdAtSvCZAwJlLCWw1NJKVb
zEE6qgjE8jyfICK+qGDSVP4EU4Tg++/7KyW5HP9IQeLGw4MUz1M521mqzI2qDlKm3le88+gz+2Rv
rdabjbtxbN6kIMOC4AMYbBCBkHbdZm5TZ1rRv5TtpXVPBJWs/WVIEt/JnzLrPHpf+U7+woVIcUve
3OFEoQU14qp/4R+M6jjsJDpbDC/d4YPZpbXuZv1LG7+y6ZrtNOpv4yOCKsJOSNaj9Gj++RRMHVrS
Fd0LdZmf0ENn7Ixq/SNB3KvC08HuS0d4yhwOlEDWvbR+7jrg2VL2Gat/BIg8J65WXH8y1IcNUVvo
jtq/FPpj1D9k3omV5/unV7K3CxGSseoaQIzSTutfWPvY88tOslMMDzQdIn64KeBQLdCyY6kQrWTj
+ELZY0pO7nTa+/nAjcMIAvyOZLNhyZsMKIMHDecv8S9qXNydNY/i89F2DHg9EEev1Ed3OnLyOe/a
l0Z/jsgz2fj6pYFC9AFQJVEQh5isLRmomls9o/nQvkzJgTgBzk9rBXH7IWX7CrHFPBB1FbhDVEnD
pEu73HsNAdyjqV+iV2Z9cLci/eK/z40TWlK+hUcxB9QHSIrAy27Qp7SuX4hyHOqnvv/VOr41HPfu
NZwOKBpqseF2LJg883EaaqXM1ReqHcwvvbZbE0QOFohAmAzom+wEKmaHNup5YX/g7vfG/b7Vcn6p
aKKnPdhGkG1BGFwGDRVlpQ1ojmN9MBXvp1ZV35J+Y32Wu4A6L+gASghBz7KINhG9dXu34/xDMYGn
9doXD6nxZLIN92M5D0hBchCXEESo8nuldvqaxm7JP6T1K8r8ti66tUkAbAPfEolsoBakt7WR6oUz
xsb4QRs/ufqpbHzQCg77DSue7jdSpAOr1EnGK1X/P9K+bMlOnOn2iYgAMd/CnmoGT+3uG8J2uwEJ
Mc9P/y/ViT690SY2QX3RdvmiopVoyFQqc+XK8UUt/qHgWSqe1C0CmFv/ZilC0u2ROKPJCEQwF4gF
kSJUho0E2635ECJQy4LI3LtfsLzhWmZEWsshwm5Kz2KHLvlRtX5TeyjQvq96K7uCp53ALCMhCQyD
+JIrVyAritroSoApY3BqNOiuZkBKntR+NG5x3K1MCioOjxMngKBkShLVaVmim2BBfUkiL0J0Ij44
fTjRtz4/3Z/TygYtBEn+B3i8TLvV5xHqcimU36jNSnY2BYDZFcwq/84F7vpy2QBh7sEljrmkkz/T
L2V1qrbU8f4sEIxaiijBAj2WwAO/MH6c+3Oh/KVuWfcbjdcMZHBBYoR4FF6w8uZ3vTkPVmXRt4k/
2ady3jjFK8NjZPTRQSEKci8y1lthdtLpioPHd/ZnZH3bYkO/WSCBZEAgEAVBIM/BLbtcIHXSM6dT
0+JNDZvRR2VcvEVqvCoBaoGYHV5lCAsuJdQ0jvREi4u3cTzlf4/db8sJdx5V+P2AY4BMBjix2/Qp
My0FL7RWeUuzR+o8kuhrt1Xhd7MLSxFyjUUGR9k06kEwoZ6G/MS28s43FgTjA44NO4UAFEyJtEis
zoypmVQ0r4jf5ocv0ZO+9S5em4EAD+GkipJqGfVRZmnH+gzc0uQvp/Ty4/0t2BpdcjRr3Z0LpcDo
VpH5hCJ4023owY3hwwoJhKnwoBCOknmlW64PuL1BSK/xt2J44CicGp/L4UC2AEQ351UIQnRZcJHA
X5BjUSDebomdje7bNPug80CaRdkJA4XLjPaSQMwiu4b4LK6npUqglStTdDVy38pa9YhzTLtq79MI
CDcDGS8U0WAO6Ga1lKB0mULjpjff4uqfPj7E7cGtfu/e8oUI2bSWWauPLkSYz42Teem4k3RTrBKg
BLgWUHqEaLNc1hnxOXY6xTTfcAPF/aE2PdPae8kJIKCF3slodQB/TfbMzYGRbIzQc8V0vELt/cpG
J+it3sYrB0qQlcMxB8UAIsySbrdqrvcINzrYC19RfSP1jE/7twIGHL45IpqC5mu522rUqr0dzaD1
RPun/tRu1ZuvWCcAlgWjJ6CNUD/pvM7VFE1aZtpvleP3iKm0r0V1IFuvyRUNFw1F0YtZBA1uyEnt
JlGQe8mdt+5bMZcHy/LtCpRu+YF+ZLmuBInpXrlrtDStvhu48zYbPqIeo7PfGC4mIm1HUltNn7YY
/3s3Fd4UF9797V47UADhgqERvHEwhpLmaQZa08VMdApqDir/FH9v8w+skHiLIeUiun7LblNTdQ1u
Ec1+a/r8MuvtybUO9+ewcmEI2nJQTAqvCUZ9uQeEJSnhzHXeyrg46c2PKHY2VmlVwnv1KN6r6M8h
SXAba4o1EyzKyMx7Su3NQBZ/YA5XEshyDki52FkdD5gD95vUqz5gnKDP4oqAc3nTyTIBKIzxaHbe
mPow9r/r9EJ2YlTeTawoU4SdRdwcjbOXM7CstqOmibtOmU6qEUxbntl7umMR+oCBFXTDQGAACnPD
yaSWIHMlSeO+5dyvNX8AfbLxUE0+Mz4jNF/9qRanUvfa1FfJcd4d1oFwSEeBJEEMDP8sZ5ckUdQS
qlhvyfjUfNXbfYQl74t3Pby0/WqU1TNNMLxRMe9k4sfe4/WeRRKU1io0Ubbq9WS2k22jQQ7zqPlA
dpZR4fMxPPo3YYHQNv0GjUH1mZAqnqy32W09miUe+3v/9yMWApQE2jcLfp3l8tMIHshkonrO9tDR
1AOg7AML9N4O771FAVK3SwHllJUNOipHb1F21NkL21kHK1ZIgAzeg4IwgjIPABAsaY/6l+it458c
L+efdq8PgGGi5yEMOcCf0vEc5rnpcsKUt7452C/mVirv1v7h6/GSEK1MESSX8cUogiAzAEPKGzD9
nmgHXW2kOm+vIQjAww6W6R3FLPk1aH1U0VhD66C+fLEcpLZjr5p26xgQ9ggMYn0QVrkJndIurxqU
Eihv4/RK6aXaOKK3jg2Gx+2DSBrCELCyyxNkTgqIGFK0b1C1t6nz6V/d8LRJjCbBJd6PESgrgBmC
/yRQxUsh+qC5tCkbtFjKz1Xyojkec72zYSaeurP5sRCFM4ubGwFtoFfk+dQDUtqJM0Z4u3hz+9rx
77uP7GJ8aSqZ3XB7sjD+XHhIrvGtEv2VM4uSdoB6BHLoFhPf1NNQ97FjvFkR+K1fynD35yOCghgN
qttROCwj4hvDysexxYuC9Nzz7GYro7r2+YL7HlTNOFW2XEym5+jV0sAkvvHGay/81we+/mp0If3K
ba3rxtW7FqOX1ZecvDqgX78v4EahgVuAc4/kPEzGbaipV1jMuqzOwgy4+ny0Q3NCueWwk6cRYQ7U
ciIjDPZvJHVAFbKcR6LQRrWpUoQtedaUZze4P4ubTZCGl7z7kqVdnlZxGVbeQA92e7g//NoiXX+9
7DLRolEIYh2h81dREZ/2AN3sTUdJM5Ayy9Sss84SM5jTo9Kc9P9xgSS7PVCj5iAPLcNOvSiv2lbf
ZvG/L1w+fD1g6PAtEO+DxyctkDpoSY/aqTJslflc8MdxOJX8Oy0+5ePFJGfQUJ/v78iNEccNiowI
ThLiW2iWI81nrOciqroxD3P3RD/jov6db73oVjYdrQRBtQajASMrgxgaznIKjqk8nAyOIOmlzlC5
zTfUb+Xg6iLehFwtUNE3KbAJFC661SdlOJkePJuDPRXH+yu1KgFlCHg3ErCNyw6xEjmDpSdVEZrR
KVZ+D/YGWG9rfMkho6XB2nwsitBgukfG32zeUL41AegeCEAdimTgVEqmo0O366JTFRrauo94ULbl
cq/tszhEosUyUMry/ZkyVVPyZqYhslJAFCjKsdL3ek04rejBCqYygFWgHZJ6pKWVqjaaX4ZtfHQR
TEbZ8U7aCmFg4WwgPySQyqDikixg1TvuXPcqC5v8SPXLbHkolYp+7j9LyK2hrTnK8IQtX1pxEFZo
uanRLCQmslCoD9jQ6rWthpnATSHiEGhPuRyf2v2Y6biicQl1z795o+31LHWBQBeJbCECU1iOn2h6
NKhlzUOePESf7Wm/KoACTTzbsc8CcLgcvpjMudEqJQvt+OvAIk8vdzY9ErsM+AxIWAHAWPGV3LJU
UyXJ8zCtfLP7Zk17nyfL8WWSyZKnE496jG+4Rxf8Kvv39/rz5XbdscsiU50wvP2EGFxLNyyFUCPp
FhIJWVQSCfTwDadKM2VxnbAyC2cLzPRl96Drb9CI2kwfVGX3UwtLdS1MOqvOkIEd1S2ycNKenNzT
yef7urZywwGyIKYC/mm8GKXxDcZHC8RGmbAZBWu8jhYe1w7F6b6YFZUTAgQNJNALN8h6auRYMa2o
Q1Cr8PxYFx+4f5AnR7AdaDAcW7mxDLdp7dhFUYV6+aYanplvrNPKpgMuJCrkASWBEZSeJ2nh6oy1
pAxNcuCfPo3f6vGwVRe1tkiwGghQw8NB+FJSbDvXjIqOkDHy0u/wd+8bBU8T1DmCMQm1iLdFMlOD
hctVWodTkvnTYZw+MgHR/UhUsjjgoJEOk6rAaphjUocvzK4OGf7uP0XI2uDmgUrcln9kWuHaA6+x
QGBS6drkpGsP9yWsqANeb/9JkEx3a1da7YBtIZzjzIttckB6+aj0P4vdIWTshWizDdiqBVC6HMFK
0nmqp9GowvhHlVzc8gP6BqcSdycIw8BVII7z1YPOVvpYnSyrCpvi21T5xN5yZ9bO6rUAaavpwMou
0SHA4GdNPUd7sU7wXhACMlEjDyOLXOPy+52snMmgDGWod35pe+NWVcDK5y/Gl1RNH5sp0hKMP9We
Onja1/vHaMXZWwwvxF8tf9HNpKgVHCO7viiOFyHesBuTJ1YI/ZYBSEc5FBJoSxEa6IetlDhlSNnz
fOm2KLNXZ3A1vLS/llolpLMsDN+Apko9NtpxqNmGtq3uwpUQ6XmlWbwfUWZUhjk/OXBYL/d3YWN4
makUPsxQZdQuQyv3WbFdeL02Ph5VSI/CYJs3QeKxThxEKWkZuu2xKjyyGyuHLcbQCGPg+QnkgLTF
Kec957FThBw9lP4sG49tONprm4x3goXeUwgigppgeYbMnlV9bI1FOAzcq85d9Bh3G87qlgjpHKVV
oZVKCxFuqnjWY/yFljvJ+oS3ilSAIH7Bf7g2JWWrtUGJ9N7MQz4eytqLNW//MYKWifbvqBQD08Fy
lZooTcFPwXgYKZ9S8yHa4sdeuXNwCSCggfgYMvmOtAs6Hxo3bSweqvO5zUqvSwqvzs5/35/F2kYA
20LQxwHvBlzSy1lYXakqmqrkoUpCpUKXTijE1q2zJUPaCa6RPhvQkyisv3P7teaHvtr/tEKvLOHp
CQ5oZB+Ws6CgANKsDiGycfw29K/6/kXCAx0D4+2D161cX1oXcR4pus1C1v7K6LHSTsz+gAj0vAPu
TjzWb9paxcQq4zmJsxAdQGfloCdv6vD7/laLAyM9UICmRrmbaAF2m57JCM8blxEWTtMX2gN14uWo
Nr0vY+XQwncR7MZI7TogbFhuREMNlqVJi1hDdVYV73VUvL08BEKxkWRFwEQ0qAYhraQYxZzZepVB
Bi+b46ua18f7cxDHcblOyM28N7YCIEtwmCznYBYoGO/REDmMzlGHiMzu201QSYIyA7ZVtOuUfJg+
UfK0HXQazsA4PNZbYYBbZUN6FRYJWCxkZG7y36yfItcdKAsNcmYOnNSjtVXjsSICAwt+A0RhIEza
5GF09KlO3DRMyUmbe/DwkYOx1cJ7ZRcWQsTvr3ylWAQOKXrVhfyH4YBSkO7OtYLvGUWB4IEAmBaR
E8nLQJyja9KMQMA30nxV0s+7TxHSYoADCAwCnrbSKXJI31oI16e4HphvXQgycPcFrO2CgEcJhjns
t6xqTpPmZpE6aYj3lK0e7OJ1aPz7Itb24FqE+ISrPajHOlbjysZGswvRX839nhj8F1F8gdChCdpW
aQsaU++jikfYgvzI6wPdeNjeGjwHYDvcoSIic0vFEesNAdOIo4A85kKsJ+J8dsG/PT7Z+u5nFQSJ
G0J43UBOSOsEIEbrCrsXJl8KUHf93L8L16NLl1vmojk0er0l8Cf9In+Gy31//JWDhLgtHADxZBAt
OZa7HFtGNQw1iUPVfR6VF45AgLuxE+siREdCFCzgdpOUOXGsys50Kw5T89Twx1l/VKKNWaycVQA2
Ed8WgSQohXQrtE5Cmc6cJHT61B//mNNkQxlW53AlQFJopZ5mAz0OkrCcnzX2nJZwlnY/bxHjQYQE
sT2kBOD1LXeiU4dIU5sSNmOujkOrebz6cn+vV1cJ1dDARiGSexOon81CV2huwGh05/wzay/7hwd4
QqRaBQJEjuCinVlL80JJwig71+Qy7ePHw82PNDdePtAwvG1xAS3XZ4ozxucSwzfu6/A1qj5wSsGG
bYskBrAZcmUCTQqnnEFfB4taekxPvPjP6gMmVTSgVsWrAcFVGSNDnG7QWE6yUGUX2/DtnU0m3pdI
EBSKanSQIsq3AhiFcwS6ex7W02kmfuo8gDvO2En09/+kiPI5ELCBWEfW51418pzHahZS/WDXfut6
UfFjaseNK27ttKJEVXC5w9e46TrA5jpurTbnodac3dc2+8Bxuh5e0mge2ZHZjdjvXrO8AXDQ7o/7
6nDrDQP5gdwhWt+Ap+4Gb1Vac9z2I89D3TkTdtSSE3HP+k72m/fNEB13YTCEeZUTP4be0wRMulil
zM/Mf1Di9oFtEJcbGFqRu7rNLPUIxlQmy8JOe0jjJ3M3OkAEhS2kxBAahsMtabU9J6k2czML0yjy
pzL2h6305No5upYgfn/lx4DROVWMFBJK3UfhwMg+YPYQtwUyDRkAVNVI45tR44BDFam32XnJDt34
gWsB0Aakn1GoAwizdC0QPs1zOnNkV1F8qR8SvjsYA75OlGqbOoweoJ/SiwTMXDHPCoyPsCQZzs3f
5CP2QrRYwd0s6khlXKOVZKVD3RHZMNcrkzMrTonlNfsTfJgHIgCCqQmc//JBAuRxUJwKOTdX+c4C
p/iANosXJ+yeAEnLNTRj3jrcmhosk+6T8WIM3mAeq3l3KAOTAF0W1kq0LpN9gFgvWotUPAud8UFL
L9mGF7NmkmC0UZ+PlUJHEUnZorJsuizF8C33Z/OBZl7PL3P+ESmCxhbZaJwqOaqkRKmbMhupejb5
BSroZw/td5Mtu7TikYEnEF0fUOkOSLlFlmodj9Bp7iCgUenneX5V3Nd0q852xXIYKkyH4OTVUMot
LVfZdlmOnuYszDJ0G++njXXaGl4yHCDYKxmJMPycomrjsdoPj0FQD7V3uB4cFCzK+Z62T6YsNzgN
W6BXJj/fqJBb+/zr4aULtAPEtBktDB/zY0a/jvbOxh7iagPmBgTwGvQN9UDS8mukKB0jpWk4IyM2
v+r7l19QkejiWQKIppxO6md0acw7MoakPjl/pjv7H4uvh5rhXYVAgwgdSl/vui2Zqr7rw7rwuuJk
bGGTVs7/Ynzp9DQIgpmGGN/hP2PlMKpHO/77vgezssPw4hGqQi0DYmIy8VrqdkOGUD2aN9efzbPW
f7k/vDggUqhtMbx083SdakTcxvBT5nF2pigaBHmL6aPXV7UbSYzdAMuraFCCmOENRZ3iMErUMu7C
JMm91Pg1f7s/l7WluhpfXqoyV3pjjLMubINGO7AtoPXaZl8PLy3VoJecxS0+XzcfUvo0j49NteEH
rNwNADPi7YaOnPDp5cBq04xqa6MYNUy1R576mX4pQFG3/wUE6hmg+FE2CH/v5o3o6ijYVWK3wZ7b
XlVUXrq7dBp582sJ0lIBKlG4lZCQlB5twaJ92LvTghBNBJUIeIxwUS/vHSW3q0KlpAnTb+ApGIsf
94e/3WkML3AAKGMRWXrp80mV1X2p0jYk9GKkPsqb90PdEKZCGQKeVODww60mBUt62k54+lRKYJ3d
PvU4Sizvz+FGGYQA8CcKjgK8Q2WHr4xiFU2/WBRkz0Xsk90cAtLw4iRfOfRVlfOpNzE8CA4RxvWo
8nds7o3TSzKkNWq61GRtRKMg6nQPnM3eQPZeP5CAQAwqUOG2Chqx5SxcvYkVPe7coJh+RM6RJ1vV
ATcnCQJEKEaEuEUyWjpJua6MoPQq3MDQXjS18Cu8EIfdQRkIAVc6+oCj/gOBDUkb9FlDH/g+ScKD
0fzSm1/3D9KNTcLFg9CtAEKL2ig52T2k1CLIaMThRGI/hbsKbjV1ekntrRqBlbXCBFBzBZZa4Ihk
Gh307xigExBEzJPZv9bdz7bfeCauidCxVHgJEUQD5Iz0bCitPlVJHGboEmK9oms660/3l2tNBECm
AAcIYhAkK5dHSh8LZk1aillER+tHxE7m7w8IQAUWogCgcrthR+VDbpKiUpQg0V5Z9gQj2Gwpnjgw
C6cAW46UwP8XIXmVszO/1wnGIXf9gj2W/aubPTa6Z6ClH6r+t15EK6YK4sSTUTQ/BNvocsly3RkJ
JqQE3CsqlH6P2d7rAvNBhblQDThQeMUvBZBIqVHP3kBA8bdW/pr2m1qEu8WRwqMUJNGSl2kyNWs1
K1MCQ7SO0ArPpBvndm2F4MPCjAtMEWgFlhNo2mJ2KooJ6MnRBl3tzlZPuOSwQFfjSzvQ9HOC6pBW
Cdz42W48u/p6/8xufb+sFKWptAXalAV8OLg9iCedP+8LeO8mLh/Z6xlIR7aOGrdthITU8TXuaalH
vym/9FD5pb3/7ZWDYnj1P3rpTakX6ZctRl6xBTcfAPQGeqTBTb9BKCgpaGbTqFdwWR2B4gQJlLZF
z7RiiYGfRQgK0Q+EYuUrfUyGyMrGNAp45tnkmDinovdneyP8sSYFCVNdVE+LVI7Yy6ub3ZoblaCh
BO7E+VI6l8r6yX/pW9T5q0KA9MeWAQcBxVkKobQ2ZtecIeTrrGdeYfxIVW+rWHXl1Im6QoFWFB1t
5Ui/UvQaBeNAFKAcSfurZHuD18hoilcMlB5Xryk7oaZSZnnRwD1x2JMVaGxvUFYMj06XSKUhMwjm
mOUStXGUzxUdIuj8QTV9phzuq8zq6ry3vEQOFk3GpNiNWlhK2phOFKgt84qEe7uRqCLjqyJ26cLu
Cv9nOYGcDq3epTiu01HTH5xi46209v3Xw0s2y3ZZMpcahm9e1f5znWws/4o+L75eMihJlDeoY4+j
IM3PkX6IOn+zOfWqCNFeDwTewH/JroLb5Hoe97YLDoaDo1x659AY+11oBFX+EyHNIm/bum0aiEiS
86D76RYEb02P4eZAu1CpAJ4pyb/lzKLj2PdRMABqHMNHONXzX9UW3dqqFKRvkJoVhdsyfF2n3M1t
tYoCpfOTN254zWe+Rcu6uhmCU9YCTRNEid9fmT3KmpEBC+gGbep101mZfV3Z8BOEUZOuCDTAFo4n
YIm3rXSQs9OoQnUHV8TPDCVCxCsjv0RN9VBtXIdrunEtSdoWEquD1Q+Q1JOD5vj1/mfTYiKS6WBD
bSktQNABdX4M1ffdQUEYDvf94QrFACxIOrQKy3DPRpYTDMyL0YBrN0JbGl+4v1db3bcKeDAUjK/l
36Oceynd8qfWDtN/M0DCZSkBDAnxMJSOE1jFq26dzeioRh/Q7HcKFwe1YPDfxBG4mkTdFIgWzdQJ
zO5xADY1Ou2/HlAHIXqGIF6H8Oxy/DQy4DX3zAkYf6TsgW0FEFaPKHB4SF6DJxAAquX4saLoWQIE
QzDaDzXdz7Is9hg1HKLzjIh/SBqg2DFtaJO5ge103mtb7mz9KTxmbKtwxi3Ap26aDHGj7Su1hoap
f6Hckm8FllcsHj4bhSiCURbBa2n1udMZ1hQZduAMfl3w12OBH/ZWp6SVPUA4VsQnkFADEaG0SOpE
da1PNDsYfDX+7mR/7T5CyGeKJnQiQAF6hOUWZ2VvKBW2KdDHE7GO6n7/C02FsEKAJgCsI3chTMZx
dPMEsZWeg2Z+6rx/7n/+e25DstdIbImiLDTOFL2bl98/KUpdDM7oBkN+tuLH7h87f9KMY+p49XQc
fkbTsSz8zD4oG9Z7xXqg1xoSkHi0ggZPxkUOdtrbVWI6gZM/Gexs1Q9Zdrw/t5WrCLk0hKSAc0Lg
SI5wRlkVTWQ0ABOaH2rij8mhNc8oIwF1/n1Ba0cMBCi479D6AQlhydGf+1aN+rJOQuL4A7iXzY3X
yur4qDIwYKd04M4lM5I7ZlNnE6B5RvGkZAd3q4ZhRRHBwwooGGqq8OKSiStwV9Ra1Q9WEKGxVKHR
B3WcHzrjOftAjAIRbbiCWCMgk+SJpGZlqIXamkFHLa9sPRd0Lru3AnFIlD5j12Fb5CDCaLCunVGx
EdDhqdYfyG4uA+RpRbkqQncIa+PnUl3SSgO8fUzNoNcPbDoX7ef73y/MhaSOi/GlraYxK4k5Y3x1
OBZ/8YYdm5oeHQfkzm7n7W0qLCw8kB54feGJCoZZGcfVEovNgEwYgQHP9pKz8/3ZrCg53o2i6Zog
ur+BiXVAweljbBtBSQ5gRKuIl7obV/iKkoNJDoFb9L1Baaase4bZ67U9DEbgjEChe61+cW0/sb3e
ONyfy4oSCipeqAcII4GTke4RktmdrQ6zEajzm2M/jFswg7XxRbtZABtBEIo2xtLJKnJdA+uXHVhV
ECkvWbj/8wVFEMgZQMIB/3w5/FjpdpKBmygwpnN1yLeYNNfOrUCUAIGOOMFN2pPEDXHTpHKCZjjy
/KA+8O8KeGoaH2CrD0zkP0kyv4GWk1EpaO0Ek3lIS0/ZitqsnVnAlFD6KUrSkXdbLpSpRnxyJ/iE
BbtM1okMf2Rbi7W61VciJN88phOt0RTAQaTwk93+NLYanq9OQdCgvLfdvenMZSUa68o0dYI8epn5
Q2r4dHcJKwyH6KX4rwjptBKmWWnRQgTAYmZ/TqoNMNralQQsCRw3wNFuIb4omHDgdlE76CqvMg/W
9wxeSLFxlNZsB1jkUI2OPwD6SpNQJvCijCqDA4qeWfoT6j9Y4hvGZc4u+88sXDhAJ5ErQdpbujXo
HFVWNSkW3hlnPUI48/CR8eGiv/cRBhRqeWYTpjEFBbu4wDmupIO+FeVa025R4oAOGYjK3uQW4EC2
qB50LDhrPo0OTXUarCOKWkn9tBk1XdsUVLPg1IJAGokGcbiv3nxVmyOwAKqXQOs9YvoOOyrKcz36
Jdm4ateOmCDLxdWH9PdtwIVQtW7iyQnK4mKgj9JTCs6XLVacFSGI3wGzKWKE8HIla2KlZtwZNVQ9
S76S/Ftrf27zb7uLgPC0RKcd5EdF2gSUpMslU6y6o8g52cGIJQNqcEMXV8yVA2I5aDxwpzbKHpbD
x3Glzk5fW8E0evl0KKyNIOfaGsFbc6CFojpE5vQGemwcaqezAosCn6Z4enPSUP641WhdWFXJtQJ6
TxPsSoIvXo5XlJVTzLTEIY7Zo8MPDrj0S+ZT258c6qW9X8/7oxd4E4AsQjAKgzRP2nuOTUtbe4TW
2wdQwezmMsaSXQ8v3SJjy+xcVTG82X0fH1X7026bggtdtBzT4SGCS3y5605e9DUYZayA209u8boJ
7l89VVfjCztwpedD2pRTE2H87IFop2qrx9La8MAwCxYnUQgh50VYPhhW1jkmTNY3qobuef/qXA0v
l6AMFc8HUmF4qjK/TsFEtfHmW1MK1A0CxowyC5GDWS5Pm8T1HJeKHhB+zubTUF1Ic9nPmYIzJHC6
4KsGwhVKsZRSTMVYl0ltiIujAk/BFrJyxRMRcDhB9YwX+E3CMLHUbk5yRw/K1k9ADJpaqWdbG9f4
mhDc4rDlgvsN3udyEnMTZeLNBM+cHxXjksQvlG2YwFURILBDHSpeMjAjSxFJnBiVOyRmELt+Zr3U
xTEhp/0nCk8YuOAuqM8RhF+KmJWYsD4d9cDin5C9Nbv9DwA0iAIltmh0pYHHfTm+q4AXBI0M9cDu
vcpWjpGpbcxAjCAZWBSTOdgC0Z0X+MelhBIv/5lM2Gzle0uPxreGQpDf0UOZH+etAuQV/cY7DPWQ
MOkgOdOk6bC44JpbjiQYiQ/4jmcwc38o4VoCkXSD14qNrloqCcz+89h+NbeK2NdmgDpIQP3x1MBL
XJqBwgmb4BZiBuZjdWp3NmwVT3u4BEDPoBj/nUxtuRsTt5vSUmOcp8RHnu+S8d31KO8SEDaCDADL
ZOOhlMXU9w3Vg4k8kvp3nJcbir22QiKw/a8AyfHIBq63rIQAdThEj9a0cV5XlFoUNiPBAKUT9mm5
QkrBTa3SJhJw54nMD3H72PQbrs3aDK5FSHaj7LVyNgecUrX42r6gBf1um7GYgXSHzl1eVro7kCDp
vuv29/1hzcXokv9iVqXWI35DAvLNHNuDFeuH/+3zJQ3QjS6bUM6HDRgv4PzxYAI/cILQAFFQa4L8
DZkSaYsZiVlsI5xWasfpEG+xB4jtky0ecnfAkcBPuu1uVA9lltB8NIOqeVaTsCiemvqScucDlgg2
TkA4Qet4Q8XDyiqzaaybQab71uiV6uX+PqwpgomgkCBnAQubfLv1VUNZNTRmwMtXu/06z2hcsOEv
ra6U6OGC/DmCKoZ0lowKfSKtGCtVoDDuUxUfcnrcOE2rIhA+A55ZxJg1SdeaqE4MoJPMwIqONgfg
G7cop7/68scHVutKjjQVFD7qRQGoX+AOp9TwwHsRfwBfiWJUpN1QbglSXhmOSrS0Qgn1DBFz7BnF
JxE5ANrr/jzWbBPcesEOD7/gBrZL1Kklc4ngrGWcyupz9IFnHfyY/8YnS92zi2Fkhh0ZQTI944+C
+DI5uenGrm/NQnL+EmM29FbMglt+/qmzNxZpTTXgHiO5KohmEJJYTmLEA2tWTUxibr3R+tLmX5Nq
Q8TqDBw8JtAiFFshPyWKxhpbPtVmYEZfzBd9+PMD23w1vHSJ6mar9s6I4TXN057IFj/I6tcj9gMb
i80GyGq5QMY8uYVpFCbAMQ9GfaFboaf18RHZAi2ig9SUtL/Eyku4mjAc02OhxF4d//7A8iDv+e/4
Qv7VM7QhU66CIgyrj5baL26x8YxbPT9Xw4vfXw3fqi0ZagPD9384k2eq52zcsKxrEmy8ElVUmKH2
VUYZplPTRPOME1o6D6V21kt27spyQ8jaLlwLkXaZRpMZmzqEWPlT5bNxw9NYnQPSdo6AYyKHKg1f
5nYE8o7SDHTnjRTPDfEn47h/n8UFCgIY9GyHrOVGgO8CebvBMYPaebD8svjIDJCIQhwLUEz0JlkO
H2lzwyartAI1P0zp17R4nXeT8QpYNHAMSDAjEnuTTNOzzm6LklkBbR8d93F/K0gxPvKmqFOEx42g
1XIK4DfV29TEpaNWfmcc+t38bNL4kirMpGZxTjC+SZ77/tUkYbfV+uf2HInkGe5+gM+QiJLxNpk5
OhrjcPdm1YtMwMgtemx2130hf30tRFqnOeMAg2QQQusz53681S7uVteW40vr5KQl1yMxvvpPX39m
zee9igDAGZjH8CxBET7Ce8ttHlKmZ3Ru9aBtHlLnsv8+xvB4/4N+B2DkG6rihitJTTniVpFzUPPR
z5vp8IEJXEmQruRe6ZNej209SL5MqFwnD//b8NKFE7X/ToDO1BtLP8u3MApihZevhuUSSQeoKDVq
q7OlI3SR+Fl10prjiBTED7vf//yBJBHdQ1wG+y2/0MupYEnecyMw3Z/OQ6Ltxj5heNH8UaRKcZqk
o8TRBKuqkx7q9is34Bh92r8TSJYJsAUoL1Q5LxC7VcqjLjeDUQ0U+oe2FZxcUzSRSAa9KdBbSFsv
NYENjU0bWPRgiB9yryn2HyQMK8hTcSEI+oDl8OpUGoozA+Gke31VeeWwH12I7CsebLjPBCG1HG+r
QPVfdoUCpv/q269pi8NpxZaKeKcoPBU1PzI6r03R3pjlE1hlIo/0h1z/y+2/7N7ghQjp0iw4p7E5
QIR5Unig1xvtZlb0DAFhEUvFLsO9lgyFqCJJ0fyUh0pyBIegwn3lh528tPp+i4rMKK5kcTUj3yCr
wThNCo8bEDqhhZFndxvTWDmmAACCew9FHng7y/R1cP2c0TI5D5PhsTzau0lNkfy08OxAIzgT70CZ
zqQutKpEe3ecotFXO9Uzk86/v80rJ0mUw+M9C99CwAyXipCpdT/0qZ6FSe9TzWfpYd5S5du3P/BL
VyKkO5NVas4rDhFRdkDLW8ScTfQX2oKSrkoBn5mJjK6IrUoRBp27LWp1NbCnJofU9ml6Qm81bWu/
NRFYlu4HlD4h9yaUA5KkyeR4rZVGiWx02Z4t+1l1Pahgo52S1LfdJ8f+s6EbR0wo2q1EkEchG4R8
3w0+AU2V7Uj0YWjazJuJ56IMefTJ5A3dsSWnyNgq3F5ZSXR+hHER9zgOhnQkmOkyDdBMFpLs0KR+
NJzp7Fu7KQeRdwXUEEk0ZF9RNCxZYHRrqquCKgxst/9o6lcN3JVbBTorZ3shQrIx+VCgf3ABEUV9
6tJflB/V8ddu9bFVA/cQjD2yHXImUNF6kK06I5pwmE95dO4N1cu36uFWp3ElQ3JJeNY0rO1mnOzM
z0uvLQ65ut8KAIEtWLKRjRXd2JZWINdY6iRA24Rj8inLkXr/PGyFzdZOFVA2AoYtWuPKjOLtMBHg
M9GCyFX8Ln0g1aXo36Jxd3tcHCtkVOCXwIUWHWCXM0E3uR7Bu56FJhpr9xeubvg9a5txPb50n6Ca
bzAHOrHQsg+0e+XpYROWsiICUBG4JgITj9CvpBnc6qw4Mpsq1NrHSrsY1cOU7I58CKghXsQCEI3E
prTfRtuCVMdq67D4pqq4FsMIMdn7mrFyM6LmDgAe8JUJEI+0ULROi5T0URHWDzR+pu7GDLaGl6IS
U5PE5ZiC7rs2fzy7+c/7H79yWLEoYN8QhZVwsCTLMZapVTIeF+HcHDn3EvaSTD7d3foGuDZBUoKH
PV4BuLiWZ9XsoXIJBz19980EDwrbUOq1JbIBTkBaXAiS62hr6mRtqmp5SLk/WX6y9dZbOafu9fiS
qqVFWTSZgfENx6fzYeI+2Wobs7YP1yKkFRpJYWT/x96XNseNXFv+FUd/hx725cWzIwZALdzEokSJ
7P6CkCgKmUggASSQADJ//Ryo7ddVYAUx5RfzYSLGdtjRJpkXud28y7nnmpnDH0ZEAJ19WVyXLNXj
SiLwrBTUNKNiB2DrNy1FQG+UtWCn5w+6TAo7sZodk7EXbN4/U2eXCxB+YLRAlYGSmtPd9jNk0CaJ
3e6qDUA1Ubutu5VA17mJhLhtKNtwHSRZFtcajZQ6OB4dWu3Re3faOYmedqJYgVu8PVZobD1XBiEh
BQ7TZWbWtHsyGIIWD3WYIK6vhpVj+3adTsefJ3kUlUXWoycTx/i2F+twG02biF+sPCACTgGWCnkc
Z5l5nLyCMyMC6TTpg7QDdSm5POSIXYZTAEQpDHdksE8nUfmNCVQKpw9teEOLHecpq1aY186t07GI
xd0YcoPBJ6nowyATu06Yt8kvd2JPZ7E4TwoYtt4hmIXfbftqU63xr69MIVyo2bBtkHcpMb5sE1Pt
SufavVxJzVPAYUXZqzu3nD/diMgZuoxbGXnQdirtbUhSf82yOTeLAFVkoCrAi4Eyh1MRRjaMqunB
UBeOKWoth+yzKHaX6g5YTUci5jt5dCcCMQwBY4Q+1Fio/Er2e+NyL+1UxDzLIxEZcTthCIigwbMF
rBbfB23ieysTOac8jiey2I65F0IOfxxrlW26cd+a239joUCdNZeDwyJf1swgRK5QpuMg3W9etcWm
4btVrvSzUzgSsdgLpwj7oStt8hD0MWB5Id+/P4Wz488FZXApgNRaeuSdYbG2pz55yP3YMJNuzSyY
l/jUn8RGH42/+P5ojksNBOPL6GNexQX/GALZuwbxPHspjqQsjhNHaJAKhPkfvHJrFzcMOip8eH+h
1iayOEuj6n0hKrCxB88hsOhhEhXXfFwRsrYbCy2LnnUWQXqYPExqmwWbYk0/rY2/ULGDA/iXP83j
g5cYeDC28kqsjL9MYBuURyENMD4IKLvXci1cvjb8wldx+iIQosBhQmCiffZXzPC10Rfvg816J4Tm
Iw99f+2122Gt9/jZEzRT4CGGB/zA8pXuxy4MlKPIA2iTvHZX0Y9Uxtx5ev+cnp3FkZTFEZpGEoy2
gE5iYeJV+yxK3x//7FU7Gn9xhDrQjNV5AIhTp6+GQ1FdTWt8BWckwAlCjgLeymw4LXa57RnQ6FOe
P/R13KLao9lN/UqU68wioS4UFO8oAYDOW0IV1NBTtyESpGJZFkfBj9actpcuEwBUcHqBpkYQIlwG
nLK2rbRimXnw/L2fJwH/2MuVnXg7iVkELHwXlc1v7W8/J049Otw6cDsJcnfTkzVDYEXCMmmkw7Lo
ql8S6O+Rn4xrHsS58cG1OztD6D0O2/jUCmCOI7yiJtYh6q56fd+sMZCcHd9HRgqIuTOwVM8fPAuB
AevA3M+UvpRwHd/f5bMCQCmKRDkq599cabQxATDSwARcv0v7TCXeWg3iW6UxV1HCkkQQeE7SLi6D
TeVgymkA9NhJ2q+GBarXQ7vWX+ncNBD6QQYJb+hbphYWjflgdqZ1oADt5I8DSEIuX6djAYtZhE02
DAB8WIeguKXTzeWMdFiko+9faG7hejlDtxTroLN4JOkaD/va8iyOaasHb6hNDG8E+6G5qs0VlX12
j8EZAag8QNroBHJ6DWQzcVZJ1zo0boI2Zl10H1m39uXGMBbpSMpikdD3CDWJqCw+RG0BDlOa/rx8
j8GqgS7OQFCBm2Bhg9W9Bu9BG+pDGPKU5jy92FJFFgTMWoDuopOMYy53wTaydgRq7mB76EocJaZe
Yzw+t8+oN4RGQmwGXC3zz4+cEkerhlqhMg8lqom9ZkestWjDGQm4YHDcEO0Dx8IyBseASKGBwZxD
5T7n0Wu5ZmK8fToBC0Jl99xoZz5OizVCctmqweOhDxRNOvt7/xlAqvd3+ZwEkKhAS8zsj2AjPl2j
xhJuqEJqHrRxZ+ouCXSRiGYlsnRmmeYCfhBEzW3rAXM+FVJPXDs9aDkPWf3RVB/L1/fncG74+a4h
BTETaSyfNaKjKZNWqQ+Rk+RTXK7lN86NP9eN4+FHeeGbKkk2alQZaKXAMzPkHwNzxXg5oy5A2oUu
5kg3zfy3wenq2DogEc+EOtzYwdM2MfLL1RE47IBUmF8DIKgWqy9bV/ec9erQ73Ng/clHbX+kZHvx
HszcZthmtJX3wbR/OgkENqagHRRwzWAFeyzEl39neCA554sA7o/lGrm59A0GehFe/cHBXx5dDpme
6+RgxqOYczbpF9qUsHBUJi0BIgSiIN9VKzdgXuNTtxmN11Fm7YNYBOruTR+FcRC8E31wqPOY4hg9
8CJ9f4XWJCzseElzu4MIlNVnG8vamCLtVs7ReQnIwSEDh38vQSlO5nj1zMR0IN01DLCa3dprDBBn
rgKW6S8R8yccaWyDt6bqlAoOfIriypivssv+4F/eX6oz9/lEyvwVR1K8MrS10JgINfdBubPXohfz
YXyz2eCPQ9oKCTIQT5+OH/k1n/qhDA4e+ebX1+G0a+g393eh1yKg5wVBdcC1ggpa3uy+m2w6DDUI
sCwkj/cZSV22zb5HcvP+gp3dFuinueXYTHa2uNx25BkKbpF/MLzvpZF04T0D8cS/sStQU0juArcF
R2jx1k11XoadAjuAUceqTfPs8gsCNljUov/iLnxTlNfqiFqTGkB1Gu286kr+CPLLLRo0TYMLijzQ
3A5puUxuN/Qj2kkfJOimXyhd2YW3xxb9ueCbzB26QBa1HN4f8Xi4U2EfuilRThxd3AYMoBQPzyjA
SIgdoi/O6bG1nNrtitKdDoX3iWxd8un9QzT/+emtmDvKgUsVzxyUoLMYvm+6xiY5hg+emLwV5K68
vKDgVMLi3nmBrKYqc6ZDxlgs+89qTT2d2QELxCgA5Ef4nzdl/yYJA+rYXB0KqpKm9+Mhd64uX6Vj
EQs1jrbs6JveQoQD3dfrFDw7QbmGdvrVb3q5F4CbYDJAPGPHF3uR18qxBzlNh6G7AmsJd2LegiNu
lxtJYMWe2kg/9ddCx2dWD56ECSsWKhG0fYs3PB9ExUTfm4fIHpOwk+m4tnjnJCCA4sNAQNLmzbSY
UeCJ5bU+OH0ee0mf/bh4c2DEwoSauzlB4S1icbWP1qB+k6lDTe/MlsVTXcQDvTjmCgAaIgN4B8GY
jof29BqO2RQykJeoQ4k23oXQSbWmzs8s04mExRlTnTaKwYKENkzC3+Uakdrb1wIuI9QcoJkzCmxp
6ziZr1ypiETX3DH2ultl7KYxdqLN+5txVgxePtyWuehjqQ7B7onCeofJA6dfDM2SUl4riYhN2cXv
Czq3XGAkwr8QW8S+L5YLhHY0KJpyBG/5k8HiwFrZ8HlDF5cRzgXeDVCxgA5iCWbV3WCN0i3kgf70
8+5OvDh/9GN9174kl88D1kgAfxgQxDf0V31dVKXTTP2BDWkfu+3KfpxbprkPIy4Gth0P+em59eEJ
2yPgRwfNSPqaWxc3zUH/QuCyMLY3H61luB2YsMjjPlMH17zj1s76dvHqoM4Xtu3MvApQ7uLa1cQG
nU9jTwdad3Hz5KnLY2YoJAYDIHgrkZt7w2UBlwP44tycDp67EVE6rVFezTp7cYxc2E1zPx4bPnaw
eP3K1nMnHfnDoZmy+GNof2mzFSfmzA7ju4FomtkqEYRdvBq2D3iI7MRwQMcf7d1m3ePlW4BHCflF
QPAAH108EBFphFmOYjxIgtOPFl7/s+EXOyxCRxa17sZDO6U6SNjaBXhrjc+MOn99/kJPmLRDkGPE
+KG7Hfs44zvLum6azXi52X8iaFk9MYratwoXgpwuFWVchg+RQuNWvOEXV4FA0IzoBBQEdaBL4vJ2
YFmJkBEE1an2cOeovHp/T84dWlS+481GeAsgtsWR8hSDUTAhrVJnny3z2pnS4fKkQYRMOIJD83/e
xtD8qeV+1dnmgQNenUrzUr2BpwcFafAs5j4Q6G9xqvYAfi3cpqh6dO64sdXNz/fX580jNwMIZ/AJ
KE/xli45MOuolBWgCv3Bmm4714oNNG6rv3RrWOc3N3shZnE1ginoB3uCGId7qekytNr8/eKJQDcF
MyYSbwOK30+Xyc5bFaHGUcDm2OjwytP7bthP5ff3pbydB5pU4chCAyLIgkaup1JI44AYvbSrA3ES
MMDEhnUxMBXHCE8QsnQzIgiURKcSdNS0XdhDQv1T3JSXguMWgy8+v+hDHjKFwZl9o6x0yD69vzxv
T9Ppxy+eaIAhJ9ZRqzoY4XX7qPx9hQZxzf59IW+u9K9JhDMEOcJ/L2mzcz8ycq9zqkMRXOfiVpEb
31uxmM5s8/wKIeYxFySCl+h0EzoecXRuINXBBKYiHorN+zM4M/yc6kVhlDvT7CzLZal2A2aNHj9I
c/+Khtvvj35mE05GX7xyrRBiwsz4wZMxcdLc2IO4ulpjJzyzC3OkHfA1sBnPUO3TJconXLg6oM2h
th6HbEenJ8+4fJlORCxOk+zR+yMUZXOwwu+2fSt4evFCnYw/b9NRmG7ohdmYDOOP5l057vLwSoGQ
Y61xxpnNhvENJwIJa7QLWCYPlO3kxZA3zUH2t0UQ9+HKLGbVeWKWzW2xfcTF4dABmbBM4RhFx1wz
85sD82PpJ53ecytuiiejTvRaAOqcLCwZCBtQpw47cHG08P+ThrYcLMNebDXpWG0A0XIAfQGvMV3J
WryxdjAvREBAyjIz8eHlO92dNstqMzMhy/vMxrQZkrzeZvJKT4/vn4I3+zN7RSj0Qe4Izwc4ck7l
SDaRTA+6AkNOCme4v1ihL8ZfPEy6qTOXK4xvFkOqtRFb9aUX/pcExB1BkI7ykqVZW5hh6w0+FKLs
tu3wkHv7IovLNaq8s+uEEkWwtc4cmMsEBtC2Y8+qqDzoZ6NIhjUO6zf6BJOAD4zCLqBs4AMvjpbp
jpaIsp4fSLQbw43qkGFYWadzM0DsBgU2SCOhZnEhwidVl9njBBGoKdFxs4aveaN45ykcjb84SZ7L
3DwYRn6YRBoOn2pwD4vHztu/f17PLtRfUn6VAB5prYbr0a8MSGFt0rWfhvZr5q5cvZWJ/IruHYlw
em/0Aw0R7U8rjFl9a8jUXuMqWBOyeEDCgNVeqbAbZRZTZ2vR+1Ikvvn9f7ZaizdEg3KfRKPkc2sk
r0jcOjbWgp3nNwS3AtxRv+AwpwoECUs748Tih5EkYZ0YU1yb6fuzOHtyUcaHXjaIDb6JC0+9qQw2
DDi5NGU0zq343xj/F9UwSoKh1hc3gwvZ21NNOPT6EN+bCKu9P/789ydv1HwzjsZf3Iwiy/qi6Rg/
NPh4vpvCbZaO8tpa8QHOLtORmIWqNZ1srGWOacjqe1bcetHP96dxdnwETxGcx1OLpl6nO23nysts
0sCy0inYSMe1eqKzJwmRD+gm+MOwb0/HV1I3dpdjmUBDhmoAOuzWkAxrEhaXLjc17ZTF+QFVPtMP
Irb9xVQz2GoYhKgZA7EjCMsXezApf5Jj7fND5F1PCs/QSnHMvMbLozQ3kUROEh4xapVO12gcLbRJ
93Db7OCm6FKPxsa3fOd8s+0V4Mq5zT4WNP/8WAnSohkLG4LQQIOAzkNvLj9MyCAgsgzbA2GQeauO
xkcwhFk1j2ZXMm7yL0H54/3xz9254/Fn/Xs0Pqt8MNrxDHYNgmlGwqtkirasvW/YvzMRYD+QMURJ
5Rt/LPKLvFS1qg6NkTyxtVjUuRM7g1ZB/udjlZau2EgDbbWkr2B22OSzBxvaX9noNQkL5WcOqvV0
AwkMDX3BtiVvw4sDm/OlwL1GbHNuf7qs6AIbaZ0Z1lghj37Nqm/NcKm/ivEB858JHpFuQ0HX6V77
uZSsRJXggcW23nnO9v2jdO4qIAwHduG5PvoN22lfDTbtYT6BC+bRk/cXk8Tj62eNiqDNDK9axuiG
Cih6Ca6ZQ1fG1RSzNUjsuc8/Hn9xE4ypKYsyxwFFsUfIY//SOjQkO3yUG0LXoZkaQssLpcotYXXE
H/s7YqDxbPgd9SsrV2z+wmOlt5SwUHpOAfoxC5mVOzbuzeajH30Rt2gzftkuY/kRAJwvsgt4Fc7r
6SGKZKadUJfirvta5ddO/mcZ63+8TP+Zv9aHPz+3+8d/4Z9f6kYJmpN+8Y//uKMvou7qn/1/zX/2
3792+kf/+OOVC8qXv3LyFxj4n4LTb/23k3/Y8J726kG+CvXptZNl/2t0fOL8m/+nP/zb669RHlXz
+vffXmrJ+3m0nNb8t3/+6OrH338DJ8HREs/j//OHH79V+LurrvzW/W3/+k38+Jv6291LWvNvsxb/
c+z/HuD1W9f//bfA+YBWag5uGMxI1CvMocXx9ddP7A+I+gLLDUd4DpXPxQe8Fj35+2+GZ3+YUTNz
+3kEGSwQJPz2t66Wf/7M+QAcODCjMEDBBQKaot/+tRQnu/XX7v2NS8QVKe+7v/+2eHchGuA7kHIB
T4v82Jvsj+/mYzZUlXFleLLaRlXhb/w6+x1IAi/F0XG20lNfYH59OVqxf37GsdhfvZGOjv6MdkFR
x0z9Arg3ME+z9j56xiLAOps6yorrgXXi0JhdVMd8zOon0PdU30pOjE+11dSbIcj6/qp3gcBJ0FPD
Ysngsw1BK4J64zbWTSF9L09gUVg3lPDS2orSrJ/hT+ckRVKteXUk0nMJsNXFnZJ0+IkbbT4qTdqf
RiF3bqknmWSWVJsCLXLu/MbKX7iovgjXamRS6dAIY01t41kZnB7KiKKqVnLYP04l48Ee+z72zLaY
YmJk5n1Q0n/Cm/4v3K/75pV/7sXra3/3rfl/4JpBEf3Hv07um0v2v3hel0ip/HWp8Ot/Xinb/QAw
CLg/cXHmSPGcWP/zSlnWB4QsgdNCaAn3Cpmhv66U+wEP3K/8I/Qhsm3e0ZWywg/AFqGvJbLEiEyh
1fglV+oXCubobIO8ZsZ0w2tED06g+Jcxj5qgfhnJ9G1Q2L25E6WO0Lm8aiSV5S4EPudQZYP3WXVz
A9Zi0v3VZAApl9htpH7khh/IhJOw+tYqoARj2bHpWWgy3itvMP5AwZJdp/ZIxidRBK2bdH0xfnTx
jIc3pexFlbjR4LuxBbL6FzSiJCKOjCKaYllxXiStEXhRLApVgsaOyehz4U1SoK16aE5J6IK+fTMg
3+bssjHMoyeTGjyItSXdx9pjpti6jGQ/c2bmVcryakKL61KOwOB3Jf2qVNHWG2pQSEAEuXhEsHoM
ksjwvDqty7I0Y+CtQcQ0CHMq0sljoZsgKY3q4rBpzSGh3Oq/uiPNp+tmZLzadF1AWdzmtRf1cTCN
Y35nMFHuApMP9ZSOKmx0FY+GXVCUiTsF/3l05M5pqdP3GZrZhuoFwRZwW9DDy4D+2DToXuD7V9Tk
wT0zg/Epy6ZojdN+VnXHxwUlAOgeN7ech6qHF4pDe6IKS97LwbbuxwGFUKlRu221F7XsyH7INV0j
iAek4lQeXjecTZxKCASfQrRkoeOVZllG5XegsUWZtg4rn3kUVN9oFHX1XoPehFxHNbfbTdD5Nk9s
n0RtPCktxg2ZaHNT55PDY92T8fdChC5JCTatRZ1nL0Orfs5zFfFdU1r5YWKylnGf96G5C3twFt04
ykIYwu86dA6y/QxnL58i4SDa7JQqpmKarh0xIdSdVSBSj3mVN3eRRQykGHurfgpdRZ04HHpnTJFu
QU5Q566VlEY7RanUo1fF+YjijcdsdJogLoXrVBsdaEdszbARqStpp8Hh2ItmXwpnVNcB9YcmNcCw
aW1RhCZ/mBUJnhXOFks8ERYaDY7cgew7avp7qYVq9i31jHDneaX32ofEux69BtVGI5NMxwUz6BD1
mxZdiieV2m0zNaBKqG1VoFEWsbx7ESiDxkLbE/AiTFffWau1G+cov67ibvKNIXUBtwl2kQm3ZeK8
i67RJMUBFEpjCeKCMPa9z4ecb/3Bp2Gi7YCZKUJYWZuAdxmcOhnQst8skqsxkaxSVuKDOgPtw/FG
VdtSMW5/0tpyoyQsUSWK5ajlR2TeOu/Wh1PQJeYwZtedl+XgqCgli26EDexzoiNXPqEuuWKxEkHD
kzrEd167jYPiDw+3/1aPpKyuCmHIR1F6NAd/P+yirS6Z86QHuwvjTEhDgbIl9PsNArcBKCTcisyz
CpmIp64d++veCLEUyFVMn5s8s2kC1h2HxqbsTTdWDtjQdpPlUi8ehyLrkjZsR3SzFioPrh3Ogtu6
L9FwkDjOZFyRnhUkzXVDm13RIs+BEkxi0qQYQRC3kVZhoiUJSgO/gsKpfR1zxV6JG0odDwbMMdxG
7bfXTS4q9Is1pJewsGv8FKpP73uUG9yGER3GWAOAghSN99EubM6vGyoKaxs6BbvW7eSinF5p7wlW
+PRlNMLmujLHfgO7f3ydAls+UayinQauKJoEnjit03x0mB2XugLIroEN121KexAHH1le9JMtNeeb
kavCji0ZDmhii6jDfW9p98XHGj+VBjKpN2ETRTSxhYUCYKXUYOx0LogRe63svSSjOXZjbqoXpCat
RRMLm4+fldlVcts4YUXQP0VRmaCCi6eZKUeRlCHa4237MQivel+3P0soGB4XNR+ttO098QXW0mRt
uGOLR4uw6dWTo2PHgDZ3V95kGfkOVqjwEoX38BW7iCZYmcrHDuRyBmk2oRpqN22Vnz3UJXGKfaGb
gcRRpY0uqVU56Tj3aS/Swa7D76EtyztDqcm6QXwt/DkhWXc/mnnzSjTwAhujdTx0nRRlaeBuCUri
cgRxa+I7DvtCtBR3QaOnn7KC0osno8qem2poixjHg4ZpbjVQU9oa7c+R2zWfFDpT1TEukZPHtoyo
AqVzE9znJtpJpGU+imBb9oHBt6FqYEDmbvPkEKZI3Ae6Rzsowy6jVIdOPybekOH86bCi+87Rg7Wt
zTr6lIXcrMDiRk0s2DBJfK5yTbTlzMz2S4bnkcUGc7NXX3t+EYN20vZjoDxMlbjlEN72tlOH8oWj
grBPjLYtqjjDccXvjF0V3hLbrx/MDgxTMWmnVuwjUBZLJ85z7dY7p+bM1jeZrfswIbKv6xgM98Zw
3UrLq+PSsFsjRQLJs2OohyCI3SoKblipkPXSrmgebAUq08SBGhjSkNv0HoVPY5P4oGe/mwqaB5sG
IaY/WG5W4d5QJX+laB3ibVG6rL6I1sj82AoNlC+TUNB9z7uOx47PCp7WeWGHYsc7p/kYqUEGqd9x
apZoRa2sXcnypkrGtvaba+LAFkgzwuo8HTOKLgmShObXseutV5G14Q+v8rCqvcrJPTD4xvM0FDYO
eWbQn0WuHB1nftmiqTySYV4SdK2r4jbsKlyhUHpwBWoif3IwibhIvVNZb8PKNUXsqmnCXmX21G5K
t+3QkZcilRoPOtMdKBPbqYitEhVQ8ZD5mYqHKIL2p0rzR9LkxotAq93fI93399onwVMthPnCsyxr
44h06IccOBos8aUdcpqWnTX2iSXMwUub3GxVHGLdAfQWWfFUBIbhJn6UezR1h2GsE8csMjO20dOm
3VDXdb4Tv7Lt2LPVCBMOxHhxa5j9fQb1y5O87GFjuaRwzRuvqr2vudnTzz3Ou0hA9c4eBLOh9xtg
Qe6nPirHNAI7IIkNOhlWSlg5/t7kg1cm0tCkTtWYaVSVVE117U24XXEYETdP8Qiyw1h0Eo/O3CUg
oYwAo6RhS6bwF8sXVJk3IkayxPzZInj0zIY8+xEyE+BcxCPD53CQ2HyLG6afkqzK+9gOav9HScBc
l4RTo1wAhntub0o2+Y9alP63Ppf571WPSxfzrmd5bLKu7beeWZgktnNNpoQahunEFB1dSIp0zPBc
8cx/RuxAe9uIsCgwdFyydipvGCq9xzqmNK9hHgxm/bOyVAAGU7ezP064ZX/UTeC8eMHY65jgvR3Q
3EyTPC0qp2VpVbJguG3CoBR400ciDl0YFc8DnADwH1JW7CtLqzJ1x1a2V8FAOEumdii7bZAhFLiJ
WDjopMvQ529DspA1Sea1pYzthmrr1nMmHeyCvjT6m0h3TfOkcjD0J5NBjeHTRHiEbPs48s+e4WT2
x9HopnYvDN3jRHLXngS8jRp9A6Zk8NweRa+NLzzrO8/afChic86T8ARxPhOGGZqXck/uWFvYqo0l
qhTdBp9h5vqJUZiU163XVCrDix7mjMQ8H71xi2gg3IUYcH5Nv1OPEHev8tKZkrrOMu+2bIBKGWHz
2ehtA6txQJTb8NXYqMSAGWEnTul5BM53yVgxJhWsVgPtb0q45welpWa3oYyMLE8ms9Pkhy280thW
3C2CAxPE838gHIT5hBmn1N2UCprxCqyNZsRji0zMlAmSo5GdgHSpptsms0WT1u2EWXg0VHBlGB1U
sOsC2dIvXaSJV6ZFGxbyq1Yt4HVUksrelh0zs0dZVEBcIOipqb+FKWKLfR51RQuKt0qE9gMl4FwN
YsTHhf+JajgfeUIJ+hgT5J8CvKIGx9emEwMqGi2NM7/uvijRywjZYeKb0I+5oYONZeZud2cQJPlu
eSuG8a4LWjQFiBsjZEEBPB4c36vMFa15j4JOjyUV6lPGh6YZMvuz3aH55V0l8hLtFRw1fI0MDZ1m
scz1Y4Z+YbdhOOoqsbLCdZ5GMqmfnSW6KjGZGEI4ea1d7nnujM8doiXZxpui4ab1FQ3jjmUjzBNH
4DXkYWc8GrCt0Sy0AM35hmZVYcHA621wNPpBZ0JRKm0mdcTGXWUhKJ404Wg/E203bSo61MTvW4JY
zQYNO73mCsw4kX1tjS0xk5ZQ9N4LHCw+zlfmQ0f1QQen1VUaGZJqquV925cO2fRZMbCNEjDJU1oZ
bnNdOCCF2hRRk/+sLXj0MQl5VMQ16iE/mV5F9V51XmVv3MyEaa+ssj9MKLwY7fqmGKrcxdMdZJiI
MVC4CaMLM7jNSOWAcNgtP42WJ19stGH9oeH35s+G2dLnshH5Q17zDAQL9cD62Hc6tLLVwzT+sM3B
LlDr7EJhezYJ2hhHXCpMvZabyrfwenMc7VeBI0Fiy5joPhRaDzEToQdnwlQlPO/QE9PVQAL5ZUIf
nK8eXsEiVhq0cHGJMpQgrmk3PoR1jWZ87uSb9o50ThkmBrxdJD9N7t2DjZ6Bqz/K80dT+NXvGuaS
H0d4IYx0Khqn3LbEILhCJNffdVCEedxMpGzjussQRxjMibpXtleEL20W5A+ZT6csLRrNVOwLVsEv
QzYWj1JRBRmuiDX1f2Y2/n/Q7De0XT2KYbwJm/1Bq+/fvsvX48DZrz/5M3TmOB/mHC6yMYgzAC8z
F1v8GTqzvQ+/GvoiIADebCASEKX4VzTa8j6gaAl8diB1ALwRcKq/otG2/WEm+kSoBChpRKUvC539
WaX0VzAEDZHRwBHE/mDrRTYe4fI5Xn0UF26BZFXRMJqAU/me3KtaAjz0OW84GPXuJq0LY0dAA2nd
wfPzty2KD2+Q9RCPE6+juMtgwCMsZ21pW9RJldGxvoomU9zQRnop7xsEe0FO+kkF4RNiIzdBZ0+7
rqHjrg09EABlEpZK2BZJZQh9w0k+7McGboeMvBeXu3UaNN0j2liFWymnr6aJN0FkJjEewiJH+YcM
WvRbblzFXxxTllew4K298GWTuETzqwKfv2/wK58bN8zlZoTNfmPXhr+zM2C0eVbbCc9hcfu5OaKG
2QKFids8u1b/XXrkxvGrB2ypGQ8SuesyZFlcy6bah2423EDoQcLpjMCdH4jwY+sUReJQIm8ClRdB
quD1tztN7Iz+dCZT8bjKSc7Q4yCzdm49maAz0V1/LUzm31LY/d/aAZ5ZMQH6MpnuZ95axtWooJ97
Dz358jGMNrzi5ZaU5h51TlYVw0oOtsJSfCvGoEOV3jDEhk3pdtLDSxX2eHXgKNy3KpexWRXRR98d
/TRkWm7MkJOYddkXZGxU4jdNMTNOw33Be5glJekOOuqbq95wpivLJN291YLZYuqG+sYwPD+RE1BT
Fqr3rgoD/Eotz4FexTuPd3Dg/YsYLfTLpZ31rKvBvVE+cf4oRWTsqkJUe4L1uwp7WWEDaW9ufGo7
BK8Ib9LehWsSZa6dAnl7K/uxAStvpad4zMSWWYS2sTmOat9EJjQywDCuSFhk9onXDPpxpJVIwr7u
rlUReA9VSIx90Aia/m/2vqxHbhzr8r/MOwvaJb5qiYiM3Bc7034R0mmnKIkSRYmkSP36ORHl7rZd
3eVpYIDBAB8KaBRQnREKSSTvPdu1oY6riU39ZeZw+HkqjvYN17iHCVChIl54+iYyK16ybhgOfYaQ
222ywUVkw+6pM6ndDZuQeZ+gLGuGXhxZg7nrtE78C6AzSMvCr0a+XpblbRc1yMKZFIUwBCPhd5r5
0dUqPHKZdNRfSkwpWBP0mnBp1DMXr25dzd7FxNtLgF2Y5w5Z2iGUGeDZsFNpvtI5Kjitm6twVttF
wOSK9zrrL8XigPsyHIQ14LI8JCZ8Q2TrF9/RfTo65Gt1y0o+Uu6jq1PU7mst6CuOWvmBRCx6xIuz
4U1J+3KJe3sf+SLe2UV4OUvV8oY+lRy9rjEPcw/VQzy3z+MQpfsYRSh0WRkwK2Z5vm6GXa3St6iR
h3A3kc2vENc47+LGI5WNha9yz1vYgFOHpe9ylXJP6Rhdpp27b4YGzf2IYNAxtntjye2soVqcB3FY
SDzc2Dk5Qk8wX4FPP6hVjo8p6pM9XoObNE4eOzq+imBe8hb99ZqorpwxqAw3zHx2ASXXm2geIhN9
2TA3C+MIonnPpOOioGH/6BOaijxs/Zts9l9SGyUfKfW7XTh6+hDM0cEAn+3rwNsFo/BvLMfYx45s
b+FMzJfV8Nu+pk9CiP3kfMwxT6Iyq5tbtm0fAG/s66W/H7R7XYPmxZn0Qz0g5GEkwy5TIxKOxVwt
yVJhmsI+TuZ3jEVpLoUXv/jcvKVB3cAftNaV5c2XOpC3mbexzy2EpLnYOMqswLJvkCk/UJbeLAAf
L7klzwDUdtviiWLkrFyS9nKw7UXCyAsxa3oXRMRV6JKfTZMVCYDJKVxYISZ2h5rnCNyW7MbROxLM
Mt1BVHqVZPHeLGbJVTjtSNtgEjx87P2SpoVcpugxUcGy553D1pj6W/tkZRy/T5HkO5I2j2FUi3xN
3GXGcf/YWqPTGhFCqSKSOwAmiK6JUdyla1xFvk2QxIfw301nVTZ8jcJ+2oWynRFlza4zpwVgFcqP
LhHBcYiCG9qw9FRr17mZ6HYA6HmVEgBVauNvYF2+tRvZxwRjE5KIXdNOHtuuG3MbIUgV8YhvjeqA
EDZPmRkPiQcYnEW2arP6OhRyLtmKM0XN6be6TlTOxwTzPtangdNLi5WRYzhQ8KIJ1pNuu1sAM8sB
uZHIgGPB/RqElUfXOw5J7nvfMJize4VGRGGOg5jJTdfi9OySHol0+IDdJjHqIwnFPm2plzfAmSsV
YSRHFLcYDW1Gr0TazGVnjSlmtn3whhR4YTdpnLbo1gowz49MzhpNxPZZL76p6i7j3zK+8AdK8NDC
GX+LvODR5kun1N4PBvmWzaClgPhHec37+Sv8rFsp8Ev3NCByL1ICaLIxK+su11Qqeq/TBC/4timv
YJHCqE00nfWNcBsAmNq0sV8gT5t/gb+gfZwk/recvZHrImParAftRLeTaXKvWS0qoumUN4rFSJCS
cc42bzwGfKkLukhTDaYrwLP1V4NqgXZtNSl7GrUIppXjDg87vukyuQ8IFhyiR7bCD2S/S4CJV76y
9lV6Q9KWnQo9iJ1nhz16kRMEKg420SOCn1NSmnYx9mlIcAweW9HAUxgMCRqUHDI7Mt0BNANg1G9g
teRUQBw37Lox1Gic2kNj+hz40yvQrErOTRlQUeJkKdKp/+TJBQif8ZrC9dGz7bS6wI258xYgWlKX
VKDHZeguMPKrQktyU0d9SXkHJVyLE6CYrEFwSutfetx9mYy7Agavytp691PnRMEmhGD4iKERHk5W
VTcr+haJ3yjbXNT98J554BpSAc4u8Udb4hECtlwRs1Rqt9pScv7aweSd6zrJoNnlOYqhqrNzm+sx
eJrB/+MuhQS7iuC7eCVfMIy+u0Xri7FqNHwRgLJyvaBTDuKxKUgI2N+J5EMr3TXjtTpQGYpcpE0D
QmimoEGGqao53tKoB5Wx9m4r69iZiz5rw8PQeiYtMMnTlRB4r9c9adiln639gdO53xvEyYDXHD9h
0G+9FemaEEyQE0jnmFZVX4koq28ioMtlFpPu44qYx0sD4ufRpPHnlEm5k2NGrpAw+S6HfocYyKny
8EqSYTUXKMOSz93ipxXtIrWAPliXvWB0588C8MKG1ygro8Q+966WO772TTU3khWtA7BDkpc4GqCj
b1z3NKBbLmY4KvAKiCwHe4BDMJbtFy3r9ugG6foCDfZUSHTsr7KbS4VYBxQ3qq9wsE2jqxIWjDxD
HkEw0RxO47UgahtwA4TQyaFv8DyqjhCC/HiMbwV+NjaOyHtfopqGS4QPOG2iaNrmS6FsmJRg+Oxs
AHFK7grER7Vyy8NeQBy8Wja4HfzSL41rna4II+FcDiwjwzXg397kBlPqmou0dd691/nIIR6iZJl3
A/St/I4ApfU/L6FnLyRozYWXc+sG8ZF1S+cVoRp6duNPntcm2GBd+m0C6GT9ImRhPR0pByS3l/2y
fhUKcn5SJgEH9poD/bHP6HKbd+s3IWBj284EfD0zncx5E/D2GOp6oeWsAZccF6C4KEsRWXo5eh6T
XyaV6bW0BGgPuNONAQIQZGs/TChuj1OibdET7Ge5DYFUHOouXIrNW6LjXIPv1NxajQnRpo6r0S1r
/TnBF1y2mO+Enpqvxsw3azT0yyV6fva0tNNSRpA4VUu0jvoSrE5rj7rlPgi5MJsPASOxuGgGOuAX
66jFsS9GwvINX/GK1NlemmJwWjbA75J+vfK3qQNwYAbAgXHiDDqTAAEJF6FXD0+0j+MvtBsaD6ef
n03ltCWdrkInAejxzS2jzjUywvBh0bYFd53pGnZhTIe3bLVThrOLjcvn0ZEkLpGB0ZKis5MPzE+3
U/CyNgtJj+OcJNiPQBroEqR11AM0Xzqws42dLXno2bwB6bNA4h/GNpH02Qc0H6PJc6238zglao81
Bqw6T/SqeSFbsH95h6NN5VPQtKQcDRiG/SjEOKIEUE1ynfpDGx6tHzBeNX6reBmQPkEVjJ1j/hoi
jAenDyNrioPJxld9CCMR+jzafIzU6L+qDNsvQKJ6/pC13AG5jtphPdRz/eApH8D05tLWXq/xthxa
Kzb/axaabNl71nkIE1a+j5YllwiduNxMJ26IwiG4xxJL1qNQdZp7NiPdPmJzZj6SRXlT2XUWjgpP
rhMO28GhPQ67FiUBwnHSIiLLmrvFjytt6hcxZAAUvX64aPmALJPTmTMv7YBu1rTFbGxfJmNHq65z
FgTUqb0LAn2RbaF3l4Jmugu82RR8pXiu81QDrFFeID/RtUZipI2iTzVjH9A34f30tYcJ7WysWQFu
gBXap8PLapLu1m+NZoWnIJx046zACvlJrXLmrPdKwYa4EoaFMF+mVNGDRC3+jI4P4NIsbbocJ46E
8pJtTl9KOyY5EsrkjtZWBUUi/RqUcT0rejQ0G3k5JaZ/SmzzqvoguW4FnXey9mmhswiBdUZXHA9g
bPR10IHq7lh3vzQRiKZu6o5Dqi1HL+vz27np3p2E8jwFsk93bmJNAeLSr6SMbG4AzIkcaIZ+JVH0
fRra/6BV/wtxDH+HVkFPCZz/J5XX+S++67wASUEgflJQQT55ytX9B1gFnVcaQunlAXZCYv05rf6f
YFXyB+b7eUgeOKVFIfYPbot/SCeDDP8N6i94HKE4hKM8/m90Xr/odoCTn/7BMERYYACmpb/odqYA
F+2C0/ZnZv9+seoz1qCoEsRW/wln/iSx/VEtiXlYv2h2TsAYhdke0wSjDH7Mkxb6B1hskWiP5+YE
N/A5y4le5W718NUdHywp1FjbOI85Qp9kpJMbz3BWTYldH9OhHl8nFY43wlubXIKhuMiGuD8YeJXz
LhjALbLgG4qK6DBN9hnrJzwueiF3rQ4UahAa3EGCHn0KXZM9ikzcMPSqeWxjWi2x+eZmg+YKFMBb
S3y/QNf5UtONo46dwJQnOLpA5LQ1KCJMvmyTojaJuV2QemACqb7VYQ3RBxLAv2QxW/YtqPa8XcgC
XBozd4wLi1pIA8NrOtBi1nNU1RBffnXZkKBO9MJiMPMUAttq5eMsU9eVE6S2rNKuTkEYDqr5tjX9
ZsvQNu2OBYso+9P08yBvB/Ans3ocCMVAkyodGsK9R8qSkPnZQQwtGpESKE3E5dGjBMz4zliBJvGY
YnNeX1zAZ7ArKxCJnK5Q8d7OiF67M72v37htUo1nNKBj4N4YvoJm823VeDq68LKoYyh9lUP/vCjy
idYuud+GWnzViWgfIESlWTHVrcG4ZR+5cBCquPiz2mRCL/g0AGKhLMA991dBm2PMQmiVxEhJblUH
JmBcPRQEBOUMasmkPmy1WRD7sPqow+ekTY7RtoCH9KXXObC9iBbMka+QYZv2vfY5ACegjgRzq9EE
giyQUE4MKT2KCSpMMAsU+Wgz1wCvgDpFbU7xxZgLN8cYZqoGxDzuJtmwY6oBvBTEdfWa99s8fowT
4RSazEQ9dV680jyiJ9yr9XTyjkpHuHLjBvRBo9beFn7GIC+rowH4o7+lSZ1H3hKA2HUeNmXRp+Hz
0hkG5MQH8HgSNpJvpl7mAfoMHnzNpp5se5ou9FmFKQbE9wEFaRh2DDPgcGYQkws20+O2tjXLhzSq
dR6iS1rQNJzeXAFFIqb24UyA/xpdeLdkVu7SNYWwasZwv9P/W8mvW5/4LIc8uUc3OaYygQCM67kE
WiPNzszUqeZ+UavDvoBNyU3LN9A0IJi9k24u4iQYwXQSSB0DjkYvPIvssrPgDn4DX1Yj8A8GGtXN
4pAqNbwmXdi/uJlBtMfPnInzDW4OOiNwKafsL5pndQ/kmJz5lvlEvYQnEgbvBPiY6czNANTpsYuc
OZuYW/cFkiAwOSroA77rIij4q15n2E3w+gyf+s0jjzg4wQatURbdQjTmoF4480URpKvBnp55pBUy
nvvhzC61bTK0ueLziXU6EVDg/fSHZRyD9EIJRLFClHdiq5aUOJPbNW4PY7KC9gQGvXwbzyyXa1td
jWfuC4KTBEXGmRMLz/yYd6LK0jNrxs4MGuQLYNMYWpS7Brjwi3dm28IT8WZPFBxoO/4wn3k5cebo
0jNfN525u/7M48k4ZAR6vJTxLRhO+FKy3NXTuiWoUTSTlX9mA+FCnB9O4WtdPp35wv5EHfZ/sohn
RnE7s4v6zDTOZ9bROzOQ3pmNpIMFhGrOLGV2Ziwx+gbsZXBmMllt0gDKyxPDKUMfL4VhLboKqmIh
S7/rgPZAhhcWa0DNvkGP40HqM54WUhB5zZWTrvXzlK4uqTbMULIA5zxJnoITCavOfCzGFLAMGANo
2r6FJqISJ/I2O/O4/pnTtdlW9wUYdWCh6zBATbb0yLQqQCslV7EW2AcYaNcZi5ebj+OZOm4836lr
TuOh+SxsE6tvQDHHAQqOcbNfRB10UAsHUkI/xH1/nR9oZ6PsfhEx2eJTL8+dQ7+VhXEFXbK3PlKy
Nu2NG1sfAPea1ujKRkTxdNDa15hePRUZDDvIRZCLIOFeA2JZb3GfwVAMGRGQennQdKZ5iM+vD6wl
vb6E0ijCT7IR5wZ1fYBRxu+YAwr6RCGFAZPXFmVIdkIPYpfuhAxhxc47BzQYXJD2NwSLKlJjR/JS
uXxYKfJmIeLqIWj6mEL4vGBzbjr5MMloDcvMBQHyGlwsIoCvYcpB9UiDrUTVATY/ifjvY9P6U3KI
eRClCLzrEMOVg1fGGYqDVr8M0M+JvTcGEaTYuuv9oqnbCCtKgjyDsKrToHOHcZXRQ79gdRzGftbp
BeEDhUR0cL3ffQ1XH/2SWxJwGuNMYwzCncQsu7fNqEA9TToxwTVIfjtcx/Hky9IOkZshwlzR/VxN
Cx7ovjbTUH+Aym0zJazShu2DLhYDrn6Zt6oHmnEL/iNMKpbxll1j/13Xb2oDvVMaiHri+7X3wiuL
1iO+XDe5mnLpWRjgDiV2fOghhlJHxurkDX1h4yC3pOgw24WPaam2hek7jcTJL7G/Nvp9diDXXxGz
OOjrSHPZXImkS4OLHpN+Ow8sAFWsWKFV9lJ0HU4me7wqtjPVNEeziwEagkU4epv7auMhyq2d+px2
7XCTEIJyAVXKEJTQ90IBMNAtPmiO0SBFN2DcYClc2xUBMIe8th0qjjpuDshNe+qCZPy09hIddT3E
U9VuvK2amvEb1Az2PRYerxwykmA09cmyi0Zvw0qGomuAyPkWXDjbBVoGUzGZGHsumaIK2i15gSBM
vrde6MAKyrhMlZvQWYvt4wg5q59rhF6UmQIkFEDSlLtYtWPeRDFBwp3N9nNgAaS1FCKtLL7JMoyH
ndL0EE4hWn5/WXdmSb9OrjcHplRSpB52kr6ppx1UR82uU/brptFYAyEJgNX1DJiS0M9wucD+a/u1
6FJ24jWj7mVcWf3J9sPc5/itLCkNFBR4yDygc15vAQ65wKHIJDxe8yZN5S7p4kMEXKVC3q5yJeSm
AV7oyQu9fNZNUtYR5Tsv3cgb+KwveE2WOxv5BPgO9BDdHOnrOdQrmlYSgAHM+FyxUG93TmBGI3a+
6SgTGe/9WJG3JoquMGBWlZL0QzlsIbmtk4AVk5T9sUvd/GgSLaC7STWgpsbDALVsYe96jACVhhQM
mwfxUNnQNr5RdoZDI+If4T8AoWZhC0Jkm/cw1dBrp3B7XACLPcmYx+Fxqq27rv1MXivVzRcjj1H8
DAAGOteAgQAuj+0U5ZMSAKYcrBMV0kMB/ifca698FTxCYNdUvmBTGTaAqGsyjRCUz2D87Ni8YPHO
aFO1+oQ5Dh7Eaza4tnM8vY/C1fe1g/hlgvMqh9ngDgnxH4JpBIsGfOHAVf0eOUwDWqFazlEZl/jk
ds4z2A0A/XvuI6/tJneMRp9jlLhgmhN7MY5hg/rd42otsw2LuoRAO3nVtE7vQotjPaVLfJ3g4NxP
/voxtfPwyZkY50evwyO3KaINBim+ShqARFyUOAYb5xcj449U+q5gKy4cU1NgVdmGdaygyqFpsbQR
Ih2CIPlAW0jjc8zpEd/grE66KuxAUwVL0F4IZDSUgY4FLbMG0hXIjuhpkw/bkk4nJhh8ed9j2XXq
2zZkuoSanlTSoDxFttxL18cpehwel6Tv44sYtGQHkmn1qkA5/d5J9o/hT//T60OZgqb1Pxu6MFjv
FbtQ+7MyBX/yXZkS/AE7IIUlHAY/dLgnt+2fypTQg4MSnS/sXCcXMWYd/EuZAtUKgnFgwYZTF1lV
+Nsfmv30D9j8ECrmI04AqcvwUP7DbfZ/4JP0zyFIPypTMDP8ZATGNfiw1EI+83MLHjYmDBCRCTW5
1+zlND1FlhhXjGYkbj/H25Zn8FdWtBlBcOhuvJ2gVL5cO9m/cK+nn22QuTf4sRY4mmjQlWnWy+BC
TO2t0SQBkdEuRT8qUqwde85AIE2m/YL5DyFsKdFxVNCvhnUGbupUR8RP+K54L8buInCYMw4nTalH
etkF+kXP8k43IYakZgwaXBvYKjDDE1BsoOR2jj4OBJArQwfIUdSowatqlOJ6DxGYYk/dENRf59aH
DqGNFBeP0I1CHsh8VAvgUThQADhzqphvkISSuHHFsHryphlTJBG0s7oDVQ6GKnB2CPZZvYK2tSaW
zcdAhKN+wim48gIUuWsrtWKyytdISr3kZDFGAdBHzEcRoiknubG1H0PN5/tsKZ1a/WtMiJJXCiNt
8Vt50ptnHYWOVigCkn3bBwZ8EmTRYxXMyLfPm0k39yyK12uGmoPnSSZSIJrhih0jBIRQTZCKPm0+
lfomtKOGCCfFHg8xQXMdidV+DGpDK0GT4Xrl/h7ffY+NZgNfDnVI4wBfrh5ZDsEqmiu8OtXagxhw
E1gDImZ6QTy4Z/NgqQ8ya0Hh1dA+tmWj2SFqXbRjoOvKVabRJcSM1dTzHC35pZr7J5nKZoJPBlWw
mhAWsm33qd/3hUfa5y2m7DpgGPA1w60FPH2AQatU0BmB4XFs9p+zmdDhA/MGyObRkzOo4dOG4qAl
YwQFcnFewv/Vbvb/m+0Uwwj+bp+61Otrq37cpc5/8OcuFWV/RMCVENOfJadELkCCf25SUfIHhoCc
hn/BLRgjqR6o43dEEvuXjz/BKBXMNwOeeYpO+Q5IAo+EaA4fh6lkoBEB7f13W9QpL+BfWxQgUQoP
d4osOoCRMDf/6ld0faqjYQ6m0l8XVICNEVRDjZnEkCV5tA3FnM+CTBtU46Ndgaglq83J5AG+0fXs
+Yj/atoBGrReuJNwqY5QRbL6GAhQNtjpMDsKDgM7A3Ro2WQLUNCQ2sDr1NTXuk96WZ5miYwHfJN9
A6IOAA+uaALaodd+WHJl7BFVInCqzGT+fYKxrA+QKU3w8vEAI0ehITfYRrXOTp0iTyYsaD/APFKB
9z9MzRRCMC3HCwWAA4FriP29JjViYg/jwtnV3A7RCTfCtADselF7Bx05VHcrpAusqDtQYCUqjczB
olKrCvaV9tbb1A38OdmNhSLqOqBNEuMHzlF339Wu/dSA1msqNA+rOZA0DGwe42OZpfVHHFfeWMQb
/nVUdRQXRqJ7ethqm9yBZiPhI4jCRn+luiNxxZuRp0c2riQ+wiK5NjuezNDcuM3UcDyJ1uV9WkdN
njE3TzcNcQJ4rsmgeWeeCPwbbdgGrUwzCPjffXpAWpi/YWA4w4DHkVEoq70mVIcpalV9p2YJrcAa
DgpxDylGxXahmC6tlGP0JQH1in0cVeb72EDzyFPaISIvSCY4XPq+hNMweax9n18tc2eSfLYYX1i2
Zl6RrJaF445tdnpjPewN6E7T6AVqwPXA61km2POnmzh0r1GC9m0bcBtzZI4JmBKPNZ/5cwokGdQS
NtGia0KOg1R7IK06aP7R3HJVANZvK9/ZW8VpAjUe8BcD7xnkfAVNVwG4CDGkdN8JO/8movo8B/3n
pYOsD4QwYA2BVvhLAmwE9h2vyKZhrIFiEQ4fiDK9eoQNJ/EGwJhZAptfK/CIZBgZH9pDj+bjOKKF
h9P0cuxEej+lIsLw8IldY/jz+MGd7lzgmC1/2I/+nSv5Z+LhtMxxrZiGgFniMCf7Z7LgBzIggpEW
+Za9LuEBgnWj6wCj39XtkmV40l1v844mq85bC7LgMAXLZ+hmPXsZTkFPq1AupkQTgyqFLtF2avfZ
+p4oEODUYrjgROh4IBSDegK4ejCpd5j9uUi7TlxCKJCUIxvfky67DtdU3AgsxN3IhgkkwKL7soHN
+Rt1cQeDwaY+D4YCvAvMiFB06ExDVPXMrz8OMSHfXFOLexll/GZIKE7mWoYTdKELPqLgM2twYXXd
7PXQG3QvhKvfjRs4S4l/feSIj8b9ROFIQeT8XNB1vk2hLgp02fVt/CCG2bxomXzAwOvgZEtRF7HX
9MU4M1fJZO52mCOVvnJPL3cpWf2LxLTqQw1rctmDqriEBIftoFPqd44E5jeP/OeUjvMTP2VFn8JC
8NxBO/18qdSM0N6QUZfbDL8ow9OoVujpd0JDvk/HRO6QU5riwaMa+fOI/4/c079bGaegbUznSk8h
zL8Or6B0RhiBw9iNxsbJBXCm7OB3CKJXGJP3BDTdvwmHAPRIuww7BwlxpYUw8AqL3SC2rULp+w1G
LXIVIaAYQt8sONo++t3A4QDn6y9HX4YTFjcnOzHHiJv8+Q5l3WgHkTBd8qzDcTJzRHY3S/04IUKp
LyBW6DB+yMKQCVY5KDnq5ao24VbItH+h0MAeAF5HL2DeMDBPBuRmrslS+ZkZDrBYu4NNud43Y+Df
+6xmTf5/uYz6KVXnP6btnMq2tx8yer6XcSeTwP+rKB2ECP+wuf3FrvBoXvkX5Oj8WG6d/+SfdoXY
R8wNpiLhiSIE/J9Noe/9cRrZi6HuXgzQOjpFG36vtzL0iwizAfuLiBkMfT3Fg3yvt1KEgIQ4pzG+
5hwcgsid/6IlxOf88MrhnMA0BiSroxnEBnK6wp9fOUIsLGeL51cuXdZbH5UFmgOCoC1QGQPNrnyg
gjAKLDjN4bkBfHJFzOCnzz/csH9zGvyyPv+8DHDQ8GxgcZ4S63++jDGJ/YW6AZcBk3Nf1NZG9EJk
FDNQTQtFUQttDpCzdOKn7Q01jJ7hX66gkIndQU+yBs+F8LGLusGtg1GhWY5JP0Og6jkJ+L1Lo7G5
+801R7/cujCIoIdCH53hurH34un9SGd33Ub9MRFhlTEUfF44un1bpwrniTddmiaIK/AV7GEBfgap
ZpdcDF4GulpG/mVjsETnrpYp2JoaTc5vLu3njQRDb3FpuDYU62j4fdzUny9Ne7h1PvHDKobqEuaJ
xOYUDorKstDsFrXdd1sbXoxLsJQbKO9Du8VzyX0t+W+u5Oc9//uFIHbk5KmBzOEEbfx4j3po0x0i
8qIq2sBRw3Ndj6DbCb+LJVl3cDS3AKM3wA6oM343sOp0//91NH7/bojWaQboBDacU6PxQ4Uxwz/t
Z3WK55OEG2Jb0BdEEJ123q43GTCybIrRsQqp9W8Oul8mTJ2/GcWND1lHinWFTJ6fv3nR8NOs2RRW
Y9OEFfhRin46C7LDknUge9U6zBfemK35vOroYdUO0jdth/sUCvjfHn2nL/v5NpxQJbRTiFjwsMh/
eU2TLQOuE3hBFQBM9HZtikFRZeeHQPth2kdmQ6NG0R1neGDhHU0sf538zYclFTT462/ey78+EpjE
UZgCCcOMu+CUCPbjI1lRVIOZW2iVyQjHWGSgiUJbWV83GkQLBO68/tRCrwE508Rv2qh2Hwxp5ZOJ
PTQbI5RagXHTpxmo1RXkxXHpKGEHuan6+e+v9K/v7XlfhI0r9lCqRr88QYVUo6b1VloRzHIKcwvn
TCETO12pubkOeM1vIh1Fjw5BCYe//+a/vjwhzgO02rhPkMj8JURUSMgdZkigd9nmeTs/mBxsBbAE
g0REl/upBYf47Gu+vfeU2YMVGbu0kW13fZb+brI8fG+/vDu4AgjC8KjiDOPxfg1b1l3TQfDX2J1s
Ww6LprQJlqrAtnalQr49jAMd3THADn27OWh+Lqg5pQeo1maorTJ/u1+4DNvLURLfPPt1gxi6JiY7
8G6ICdmEns0uhN76CsrTxlUiALe8X0aR8jxKOadF7zDB5Dd70jmF+qcVAUUVzhisTsRkAV79ZVPq
OOZ3tX5vdlGs1MFAcnlA7CwH7ba2pZEi3IV96BDlFnRvcAuQQ+Zb87s9+vQlv15EGgNJwdRQvD3n
E/GH3QlbctMmwuodulZ4LRYlISU3EAxfU5V+GAce7f/+xfo3DxOHK/KTzyGKqDd+2QhCPUO46qje
gXRfP3mhELte8egp8PiYlbLddDEtk72CC3y6olPsHV28sWMcqPR+FMNX2Az5R4Momdy5oPs4iaSp
UhNfMh+8VYEcnOEQexxaIobshQiUjqrPQvi3v/8d55Ten+8cfgeqeVRV2EiQRfzzJhKSMEKuUW12
aoGqrpwjT1UJoqZeItLIS+Gb+FBTpGS0pJkO0wZGdhlE+rgu071D0AfCEBp9CrtIHiIce1XcgtWD
fDO7rfvQlBN20N+cB+fhfr9cMfoOBPZiTSfod0/H9Q/PWlPVE6fmdZchw+U9hGYbSpFV38aOu3uU
4sEhwIK50HEwPKAte6PwgV6ddEzl0sikrbbOEQS/bsOTyBJ1CxBag74KMSPW1pt73gTsJ9E22tvO
qg/p/6bszJYjRdJu+0SYMQ+3ATFKoTmVww2mrFThzIM7OPD0Z1HnplNZVrLf+qatu7oVQYDzDXuv
nRnleRrSq4F7EutWwCvWNKbpbgZR8UkN9OdNvD1GDByYIoLf/3g+2CqEHNBYE+EH5nIrS2PcT87U
3lPJLefUcYtP7uE//x67E+o4pJTIVgEt/34hvZG+ski9+WAjJf7mKOMXRUcuk37QP80sB1Lz3/fa
v/w9N0QY6fEeQJTifvh7QzfVyitHfcil534Bk1W+G+sc3Hi4E3ah7r1P4PbWdu/+fqfAkCG+x/fp
ANnrfbhTAnAxIauZ5dANgEVGh8w0yE71M16XHgX7FNwhdHKf+9GY9q4OLArhsWHBgCnGehgDlb04
ClSTUrP/yXvpY6PAXstjNWURbEMpx4P1+6XXqosMmafzIaqc8pgukfWKRKDZoYQe72aFk7aGbPmu
1ISfwm7k/r9/iX/78yEBbHQ9ISHbHynCLYPJTfq4HFaznL+YRmf9wAR+NFw8uXsllYN7Qf0KpQdE
pzCCT778P2HCH3+XCN4hHGNUglQvv3/7EJMhE3DoH7KlZmG6G3kvg9v1cdUD7UiKVb4w3wgecGWc
czbP58EMpntnAaQdF+ASmQOyZAf/UqljPjbZl//j1cG4DomUxR6SYeb6WznzPweMX425rs3eOfiU
AidmlvZ9m7XitkKw9E17zl+hrvsnlvbOoamk+fzff/3PkgX+Mv/incqOaItb//3P57JvVyeSzqHI
AYw9Ge3YftHsQPVdIXmqkmoLbSOd3u/UXpayw5iWtcOJpRhb9bmQ6v9c+vOB2GJACnaR0KId/P0D
Zek6mnXZuJwTmgHupID3pGarrrNR6u+BpW5HVknn/74Mf9yi/FGeEQp+YpO4GT7Mt+rVhavoWO6h
zKRDoxdN1t/K89bjUvvB0Z10/VcQNdZJweM7Lq1hd58VNttd+NtdSnIqwyObOEh3YyN+uA1moVGG
TL5/UClS5x3zbWAeZa7z5rygorvgsSrqM0C0XiQl/8itMKZWPzhgcmTSFH2z3bxp3X7y7H4QftMP
8bngMUT0RNvP4n34OXIfhbllY6xPSxxdu7XqJ49h+NjoWJnTKvZQUltynbkwTdK0fu0c80ni92M6
6Z/nxpysGP0RIyyEYWt0aMqF7sGZDDPAzyO85zzXBbD9fFzTo9Qb4wn2Lrmr//0D/3kKeAQZMfvY
0mmBS3zMWBhYGlsdtrbDWMoiPW3TkmoXFj0jBzEJ7Lwp0DQ/FuhDijiNQtyDbROYcVACrdkvi1rU
ETIozn8AEVXcMQpEHbNg2fjkk/55K4LwIqd3C/P0gDJ/OKyhSakqr7ngBsMfRruLd1aj+RXSTXS1
86U6hWhWfnpde1z8TxPg/3hpUuBQoG1yBaZe/iZ1+N/DyB3QwpUEoh4i7WB+arLpAV2weVtaNA8m
GLNPguM+jE2328umOTF5NXjk0kHe+P0PMmCQyJidgH10M/7s4CscK3rexIADdps6htvuWW7pE+9U
Mn+zyNyXc9me7YqDKDBUfddujn0vE/LGQf92rJHiG/umYhpSZ2v4TQSdu9OLpL5a8s8iuKw/eqxt
/xFu1BHqDAKAPvxWAg0Da3aMYA13+J0zRNGL1TgSQKmVvdYzPS9mdFEDO1zULWuJNLayRSUgOQOm
R04xHXDBZZ/lj31YLGwXlaRqEMARIcMg8N3tV/6fV8rAyKTtVmc9pMhjAWHw3oMlZ6fdF2bMIK5n
l6UeMA2rwwpgT367r+Hr3KrVCS7K27Ja0DJn+U6OxXCNFrSqB10bi77RfcQyxBnyybvtYAAnnzyk
2yH3+yHoOJvUxuI9TRCH/+GDcyew4ZmM5WCFcyCQqWxyrHL0IzIw/fR7o3roHKlV4RotnDG0YGZb
GsN3k2fbq9oBbsU+AJ+qbGBZYL4PTmM6t9Ta5lZxS2v0HkXgGuZnH/zP05u3FRxzoOlb7bft5f/3
isO3CMRiAfnIe5MdcOZY6g288L1VOdkjkkh1ICDd+OEO0njMbCFfwrYqYnTxzV3BrvGT2IZ/4iI/
XMetNQXOTqIJKZwf2kXlTHQd1PwHP9DLAanxBCFtzi8gbeQVbk1XJ1IEl7DVeCsMNd9V1lpf+Tfn
wF6yz1ab25f/8Gk4cX3AwiZXiCiu3y8OjInCruVMhZO3x8pJsQRjjNZPYDfSbQxh3zhZSWSM6s3b
zB/gRpVzlYyunMAgLDLGjrk+tK5TYY4HNfHf99y/nECbsguAENBuCJIfl5nwNrJgMPv1MKST4V5b
xtfsXFMSCI15wORRAbEJvhoLelSojdo8hMbizD/yKKMAqiDXtwcxB611ZVzPLDn1/A6oTIoVPTbK
VdSX1W6Ioe1YzXVJj368PVQrTqNzTtfy2aX+l/sQ9cdWTTIc4QD4cKlRMpQsYGF6Yl4odrmwAW1k
fniYi8xId4Mn16uDGv6sp+zF4Jo8AEYArxKl8sgS0fukBbP/5ZfnSCeg0PQcENMfx+w+v54Y6QwO
wq/Xc2E2zV2j+DUSsmvWnascMA8LhmSgd1irZjw6jinNh7Ce2fP3E5QThbF9R6ZmQGcCynffCmcw
4Y0BelwxveJRdkYD0DfaMFmL4kdv9weYnepnjnP/e1UH/ut/3y//cubTwtp8G4usQoeMhN/v5qEo
ycwa/Ohg84DdC6t0rv6QDYeoqco3GBjQFsq+29tmvmwGnug9z/RPfoguWeUinhRa9k8qhn/9SDRY
HifcNhn7OKPA4IJ9hn3LIWNQdIuuo7vNuV/RA7prYk/WcvSramTNaGV3nAtLAtLR2xmDhU+Dr3IP
fML95DNtJ8zvzzxjOpQv/JAeE7KPJ9AknX4mdyE9tIvnf12KOk9YFLVXavppL4zW+OLKoP6k1fuX
+42RL/faBtoPgf9++G1Kr5jGOqR3EH3mHhl82sBcq+BYyHo+WqKub1A2tN+gIxc3nTT9v8Ecvwlv
QkroN157LEM1XI0qKlGNO82NZ0v/zoh0iYvMcoFIAig/tvUEHLEwqvPadOlLi7b+hRfNrTRW+JWf
3Gz/DA3+9zpiEaVw5b3CZo2MjI9T97IakLD7k7mXSBYj5JOrv2645eCliJA4JsbUDdBe2EhkCYcw
mj4HPft5rpV0YMPScgIOVRAQ1trR3WtjtxnEjqZY1j30KtO+Q0do6J2JqWn4MVvVTOCFGR7XZhlk
DKAWZmrZ+C9eKZZvKSmFrF6a8hWrVAuUTExx33ngmY3eUt1+BOpL7+T0DfJBHpNyp6iPR2o3Vz8g
wNoQhuC+wZgId/7hQWXsdmuZW0w1yeu+OFJmej+1k9XHfl3WKKR7Y01g4hjR5vHDotWDl6igSZr6
LrBBbMSL56SPXLocHFExlO/DmDubUGIe6VynLJtuJqqc9GRPUkN6sJWUfEFjLM9UCOUjg5zh79y2
cQQufLmk1ssK/HR0dRj3FrjHvJX9nQuKwdxVnWyduJ2BlsbjP/r1PvB6C6SAUdErOItxAyqu/5am
buejdrNJclsN3WLoS2E8xCMkhLuiXjYuSOOPw0l6/UTUy6qGgxMW5W5Ns8CF0TE495FcDPNitezY
9uVaYWsQWdhjSe9rMz1qpTrr6JTAbbh4HIcDei/IIuCNY57GUiWw64JfdY8t5bPu5I8BPDckxznR
sJTrtIYfc6Q7lCiN4Ejf11ZuXQqzBEgTDDwvON+uzlpX7W6Zq+5g8RK/uK1TnukfrU/a9T9mbfwB
exu2bYtv2mZ81L/VW7gVVhnSMe6XolPnqkyzS1N45r4K87ts1M3ZyfznUBo509RsgP40eKclALjG
UiTaZ5v7NYTE//7fj+vH7un/fypqHLQq7CbMD91T13P692uW7oel1u8QgLt4HoPhYRqzCp1a1R7+
++/9UbtwwtGp8YIlmNnkr37oP7oSQK8/TME+jObottBpCT9PVN8JvrLj3Ot5NjK3uVvHOjvLtcaj
Y4ppa7OsfN75peWxtijE+go6qH7yEIU/e3UnddwF/tWsR86IvlyDHTxEljqmtMzPzjf3n4iy3w44
CkOoutQaiIsovz78kpE7ex0k9XTfWSNk1tYFHnjuq96v4hDcLALQRQjkexxoR7Ny1uee+y/bBeNq
RgeNMes6Z6HUx1LPa5tYE03tRuRtv+eyAKBhBfUZCkjpxBZGxbesLKm7pyYvO+DaQ9Mmudmp1wEC
m4Glqj6mYLgwvUo5NLChWzE/ihoY7661sUfv1i5ovgl/1Rx8SnbNkeFdaKH0NvPiJHWm5L4t5rTa
TyNeqXMWEq3xEKXpMqCUDr3L1l9HCYALWBlYF1tIQOtU/wQ3mHeHorKxXKZ0Ej+DsW+q0ywx3CbI
QSkcK3dApO7nFg6yYoUMDLB8WG5J0jDxlGf8Xgzthl8cEJV6YQgz/BQDttYYDbqgnRK1VV8asP0L
u3TWekmIW/quCp2OB8HMEWUU06rfXBML2gHzO4bJlrmfPo7+tmBC6dJkZ6wJGZQu1raQV1WusAv0
EfDnDkEj4NYZ3+huqvJQnyDFVs0lqCJ3uUI4HJ2k0Wt31KZOr7bN0b6Y3bpda/sphblrQw9xcHBN
aeX+xQEUPnheBLRSYY7DOt8YEfvGwgbDQ9w4c7H+GV9vY5zSFoUjWECvRKzKoPZeGzWqYMcrpdiN
2AULwOCm/R3yS/QgiywosBG0pbnnVbTZwxq5vjSGJlZkrTz4Pq2aBor2abrOhBIPce7wHVvtN/JU
zYVXgF8KjAFwleHPe2mgPz3w30bgCASD4Y2pt1bPwVDnd9T5gbjA0JmOgTVkzXMOw54gkLmS/Ysd
WJuGL2ib6di7vJj2SyuMX2VB73rOPN6Z6HKlSxAW+s8vRqai6RD1TYM3oLYHeWBaXpH3NLlMyVSe
wz3quqWFJ+36wFjsUiCQaGWU48v1I90/YC6vwBDlS/MlKpgu3eJ43wI78GoPMRjy8VjT6CtQaG6o
jl1R6Ol2mkpUl15Z4ihvmEenh8LIw+LQrl31RK5rPiVOQwrB5rUg9dNSPm/+cDSq2JwtLAHcjWhP
9Rhk18Z17WKfrnP+RE5Y7u6KMUznW5vwge7ZWDsf1CjPpj7nQ+BYG/BxMY5z44XTzg3HgPUY/r7i
FqgNqmkecNSwcPjm6rjaZSWO+ELQVTPQr99LryOU0tSmcC91N/ksU/jn+1M0VRG2/twYndjOexz0
ELY9d08URjnGmoHses+t1+G71Ju/3BXVgAS3x4jrhwNCKgl96FQbac+hTtdCk6ejH9p2pQ/OOp0T
kQfDLT+kZM9ejvN5LKGC7tIwj56HhjXyAwfKtCSNsuYsmdZtFYNbY3qptD3w9gqlTLJsDMgWs3hv
Xjt8J/XOzShlD5Y7pGuyLsIpcea6GlhdL7sqruzKAl/vLtFzvfGpL2B5vGclc/3LG8aW462dgFYg
+3fkwdZVLU516rJlM5g+yl0/rMN31+4qD+dn1fT7SXZWszOsqoVNmcKmoKiMLH027WJEy62H/LXU
Y/iu8R68uuXQkPVieKremaDQvJu+AocJCkGHsBlwLVMyj5NsgLk5EcCCoC5+krtO6sjqtPLVZ907
HBFvaDy8s7GuyZQZbnis2qAWRDplqnwgPX1W8eg2nXoMBF/0gNiFinG2y1zuQZTPN31UQjkkuaHe
K2D+4PVyb3UfTdWpi3ZTKr7KJUKDbdsg/auAfPHDqDcquQ0ACui7J6hWWKwPxOV4fnUaZIYPFxAq
jzqTbB2B/1MbTBVj0qNJbMmXVQ6piiXc7OIaQevp9vD2XPsLNDD3b66u19zUNFj2XlIkvRqLa/Qx
gq/1Vmsp3x1nkIyb1yms9g5IBfNsQHygCM4FEPbMgx2feJ6n7eM88+gfZyriaV/A8/gyDrA3wCuI
xjn7WTqfjaKoxnM59u2zZA5gkVeh6uU654YkKwI1V3moiAbFZRkBU0v6QFGkhabEVAmTbd17zNIU
OCbhkyHhOGABwMLPIgGi4SVlafTZCRYtARWYCEIT6FfIDSxAFxGPZNfNxaA6jb2oHrj2zdpBwbJr
V+8w0tovZdDK/JlgC17lIySn4UJ2xapODbUpFZsaX7qo6m5YP2ePS8kzul/8wnooRe1/m1TQzsfS
NJfxurRyfoa0IMRe1raz3qsSGmwMkwM/cyldjljhrj78mV7NBfu8XGPbBrVP7Ve04CDX3kSZUVgq
vQg/gJEldW5/FSNmE8KMMKTAZZ4lFAKvUk8algbxLEGgwx0qPKTrwNFA5Fmz04WP7A7m9jBbXfQu
ipDrEto9I0rmwx3mMbAORPoIi/8XT7XdGcfZfLPipMYBup1exC1lvAUVFYGNrnHAwaXrnOFbNDL7
XjSSuqTUkIkPRRmm7UHxHzmnanIneCv4Wy6E45Bthtu5el3gn4OkZO69nAeSHIDc2bWuE81m+gJM
jFonrNzGO6f+ivrDGMk/j/AUk+XBZb0rEReGcVBDGUlySqybJWhp1aYiGAU2mNUz4wHW+03rGwSI
oGGe59uuIzRIkOFJNA9qZAZkMwPmS1rOvAgbNiFUBbh3Mdeu/hOyIzXFvleZEaxQoc27mrWZuBmz
0f+Jdg3wZdTaSuzEMDTEsPUZoXGkfak3oYh323kjsYkXuvz1e2AA+sSQHkEEg7wvvcRdtVRb0gvw
umnul6di8VcFY8uYf41zYL4FVvWY8bTwufoRcy+nCwOm0ammo9+1cBbM1nQwKa/2GG9TbiR9bKCs
q1GYZD77WYkNpzGYlwfRPG0mwMiEgDyV9YT2poWjl4dVkNT9RCpDuoThRWHeNk4FoM9DZ1p19iVn
+rpjvlmOJ+1KkV1l1iA5sJlqkWRA6CSOCYWq5cxMZj63bWarp3VuOmMXrL37Tv7PTIqk6gzzcTUG
Aqp43v30UDtCPcKtUcueyEruVEoKqqNmFZTDUqZFRKe+ZlAye9hkvFdd7IxFShDVjBJ2OjVkyE0H
Tg1sP0M1+UtMWGEOrRVAdXhKyRvL4nR03Me+d/Sw4/MbJ+Xpfox7DvLd7GssHV7VuR0Myy50z0GT
WnjXjcFgIRgq4zQO4areGHya19aXOCghxxCWkoWrbB+y2h/To9n5AApLyynNnfSseto5Xd7QVgsj
OuQt5NojHAfFAEJKAf2hc/16b7AWLc58QT99anHrnBGgpeu114sW9244eQOyPmCNRzJlrL8ZOjn6
QjavaeDn6Yz9VLlEKARqZkFZy6h5dXNTBSfgHn7NM5o7byVdxxhLyGoo3+ZqhXlIsFMZt52b9SdX
YjlI0t4K2oSHvQ32kI/iOhtjZ6mJBRO+qN4yqw6+VADhdGL7o0/sDeQm+yHC7p3yu2QSGJUxB99L
eNjhQ9c1xUDABxw5pKyFmE55P/rZN5NVGVwH3Yh7cOB2f8MJzhwGoO58p8M6Ki+OdvG6NKwIQYLO
vS4O5ZpZoOOzddS3hcuDektMm6QWxotVnXMCJtK9zabhASYoFYboSP/YjfPQstfOQ6FvcW+54qbP
gUkhh0bfdGzl6FNgSOCFfUvuSJI7Tv3ELY+iheAKys7ehVW45W+47cEiGuvGsmk0k8lb/ACwQqdv
bTI7iEPSg2VdccZjM+MED9+UaFtvny5m+6tIqw1YENbdGbtST4wVMAv3ZJql99Q7vd0CRkcwtqdh
Sa2TwOXTgLYm4GXXVrOTxa7SfJI58AFCLHWx/jRzsu92OhfZBb1ppOIZMyx89p5Xtq7HUMUmCqd+
tzqNYexzVsB7bS0kvZUq698zd2LxNVeGdu4Kw3dOxFHVP50ZD9h+1l2IUEq1sLPgVvfv80D9dm7z
amyPJMIENPpg9SEOtG3e7Q2MvWTZGrhmyLUB2nwIg8DbubKXbjyVqTSe6kat46UEk9MTyOIOL9vT
oOOejKgNuZV1r+wr+2f4blaeECNe4C0mrdnhbA5nM64yWrGdGebQM8stii4upKOOqp3hwyqBMlBb
Vva3Loe8vOlHsKOsGx3noqqg9vem23X5hVROrQ99UHnwU0MUIGT8TVhTAlqrW57n8SHTTRgeMGg3
b1Yhy/zY5S4mYc5e9ahpJfy9KmrvV0/+mpElJgTH52hy65tcZc2JOXcTU59YLQtInKlvkbead/lM
5b2rq2E+ZG2hw5dIofUD67BRT6RJq7Bnok/Usz/D99xLaaXDMTe6rNoDVFxfpmzspjMbpfS2Jh3I
jwvbGtxEIIOVB8vq6WfB1FUhpuwxAAIbkQ5yyDPuh4SEM/E2Bl3vxaE1YCCabf435NzxpesghMme
wgX4lY9G/oqNFe8h2Y/zM3M78TT0rfkXd0VJ9C8VUrPTXtqtZ0p5Je6yjmyTZPCm6pfEK36C/Vo5
u8U3qA+CRcCWcAP8sMSQ4JxNbBv6fJzVAiulZ/WWDWgzg+dZUsAFt8Q02OFt0PR8nHaRUwQKKWJm
MATsRGLf1kQmFBFl6r2Dba2LeR0UE5XHYnnJzNjuyUXTNSfrhA2QmKg+7Q1sdjZBRlRB5W3jhsZ4
KwLDP0XUcfbVWcZgpHquo/zB0Layk3YyJqIxc1s/9WbOwMBxM7kcW14twRe2PM2wj1AjYszIDHIm
nWzunfuuXLwjuGcMsqaRRvmJJyb67qAD3afIyXkJULSs58guPSbothH5W1DNkH0RWU85YFdZR4lZ
Y1GNlgE4Z9/CyBxgtMF9d22rvYCKy4NkQEHC8cQi7xQG8xoyFmYKRKLt5MJ+X9s2LnKUSXFbOKs+
uDISN+YizDetgtCIRyqdC8ojU1+Wua2IrmWTfbuNpUCJ6tzCZhfalf9Ezpu1B1yuUat0Nqe+R+qG
uvHMdGqPa+f499RYg7F3haVvUuK1hr3bjhZRFIAKmPqiovShbJHLGMSkg0K/Qe4H5WQZyhCeT8Xo
We7qAoztGQZOVN14xDcwJo8a0ENtnqaPg0yN8JAK7Z0HHQwqKdJ0+iFW5guHnoX/koxsAvp7QQJf
+wJAwIjuHJy0JFVSxzFrR3/NWzLU3wcQeeRR9Si0p4adL/bJMaOvga6ndmMXpM1DaFAwn4eiSe1z
sLiVhJzX8ErpSZ/vT/O6HZlG1bcN1Qf98jksR28Q0A2l+TrTyi57YilwIU0WnstDBytKAy0r07eC
XJ76MNe0U6wcEN4noMuLZ94xvn9i9WyPJ+4qE8ucxdTsxvByx7znIgc/hdH4aeynabHEQw9D6d4i
rbcCobNaf9UWQ3nAhniXH1NIhWLf4CbHZFzl3jEoW6c4rzNhG3vEadUFpFxp7Sz2JjIeVmv+luuI
KMm5nSWvwSpDORAJbta4s0QUa/iFIhlD5C9JHrjDV0Lx8EZzJHn/hINyNLQeaZzHEWGtOAxo5Hg1
EWGs7kijQ/SOrkYlcLSM/Lq5Oy3KRRGSpDbQDd83cDhe57Ys3pypJCnW7guRnezCD3ElQ3Tuz5PM
7WwnpBbfWE2pWDn+xJ+PwuVlbaqMvQJN93yh0RlZ4JFNs2/mltBeBlXikkcdWGlyqBwrbvq+S3dB
ZglYEWZRXHHqpDdFMATdrVkP9O1pP3XuxeO98V2xMM13ndDuz4iBX7avi7Tprq7DUORAtBuMDWHS
4e/MtVwZ1jGdnG8iYLzrYwdCazwEDTaVWDKQ/6broBhuuDE157HhT8F3BzLiN2shQnfX8Ii697lR
gF1LIdzos5W17bUUBhizQdkFQg9fDJeqKTuLorDHdBtNklGg72fTiOmZCc9RwlazExIIqvcp8AOs
UW5Y/E1f35L6S6JteufNCyvYptXOz4nEKvDynhXewSJi7MtHs8OjBWSbiVcmCLGxK894RAFIIgaT
o3zPgjqlaJsrbV6t1cSwz49CHQ7M0cHsngcW1XEWvaOFG+19poF/naD5shucpqB6EJ23wBxhYFzR
GOqRencdI9qnZroZ6hWzeRUIyM+QNlN1iKylh5jIN1risS1hx2FEjoAeK03EQpUH9TtCm/UcEs/y
k9kgMpYK5AAcuNVKDPqthQBU2Xxb1rK06ZqWPH1YRWd/L4bZF4mPnrFL5lEaZTymtQJFildkpdYy
pLwIU7pwXnz5N6NuHTxGTj6TVRJqY3hyeDn5e3ANijydNQhnzsjUqRJmEhEUs3G1wVb7oBoJ2Cat
9eo0eoa7XQ2ZkRg5Hc6O31qfPYhzIglI6kVfrlaqt5lm/VkuzDMuEMTm+tKJ3rwqp82ftQPEbifD
paDdaaMlVqthQxMbwjIJ8pAKc/Eqg9lhB5wlcbOSLpKuRjxkXVDbu06G+MkZYwRXl1zcHtSB50vS
78xG33XREAx3ZrB4QAfGZaKlsfpSvY1GKVhMhnqAgI9SHACg8QOmfLlDcKmzIxVio5iIdN0VbeoS
nVNkqQUVg7EQzjgVVQttrBqI//HU5G4ziyAEED2t3rFHbh3cm02JC0et7SL4X82L/5UZZlfvyQoA
ZQUGse9PfONiI6GGtgQxi4vo0leGZzwXqWOuF2VbY37KqxIGawDlfEqy0IQdGmK5N25zOQ3lwdNa
L7uUE40cgIYS1em8iUobp2pPJQHl7AjUwU4ZVpB+a993QBTP1JWKaepqD/cADyvrpEFWIGC3Imrw
iNGn/NFLlDN3unJ0dSG/hjSosgh+ogaGYyYaJcwjqaXWSwrj8XFK8WPE5mBKWoahLJabDYPeHGXm
ePEw8E4HMrMh/5eejPrYqptxgeko26+rSfhoojOnsBPpgfklaXflG3KskRDhMjcjo7QPvwbNlmYM
xZC2lugKbn7Dksu+pBr+2QKz+2mCyPyRToVcTmByUzQ40EB/MeIbz64eLfKhzHSDAUT9CrIT2N8z
dqEMoJ1LZEas+WUY+Qo7RDuR1cM2CTVl7PbecLYLK/jal+b6q4QyNJxl57Ug5craLA48z51/BNwQ
Fok1KWeGKV7q4AaYMdNPBsNaXK0ZbO5e8K1CuICD+c6Q1U2/BQSF+T/Y3S7pLd2jW4MEtEbrUDZl
E0J3m0iYDOZgnt59m2CyxM6zyIGv4iJcLbgTnYe1B3URl07OHJxiTrrkqgTVVZYT+z/Ww+VbGwnk
Rt4imqSaCS2qch02zCGdAeYbKpYjF4M/A9qcFt/2BkYJQxdhUABCIoddw49T3YkASuqB2KfwxzTj
rHjAKZSL2AimMiCfG4yBzztnP7hNbhx65mwaSn5PcszJE1P9CwyER5y12zXq19KqEYGProkmWYeM
zA/kUvT1C5BNskVao4yugsHVY9qUfseODL1HTPrf9NXt+3y5TaEBRifSTvOEVxRvBHIKeHfV3LCv
MrVGki6cojqRbUFKYz4q1vtOntnEDVcu5vuyIC3779lbizLWyDO7g+c1/npT5JEQhKm4JPYgVhr0
KW9ZlsHVld0vuumC0GXLNv7mbUw/1RkjCRA5akXzuVm5e+5WTH4FD3HUncj3DPzbZnCQLME9If8i
qMo2imtij0n18pV8gUjLA1s3OXNUYDZhuG9VYUdJkcMrjUcxd4DkhpJbOA2dejwaORdgZ6WTxhWL
WjrYm3XvXIw6I5IzN/0GIA3L+cRbCsc5FrWJ7tRENRkkG66E9y1+1uKbHsj+oOMkl/UL+7f2HrUI
SFwxDqq8GQHcEHmBnjs/VqqM7rGNAfhdM9+GCqayYdzzHxDKhmv4rxArE3lb6+yeSqs3vuqeg2vX
1WupE87oNKXtsjnUmC2TTa5RdDxlgp3zjlmAAyhUA2bBOAombJROdpcTbFUcpgVi8dFlJTLvltRq
iNQL8drxgIVM5xw/6+Q5nWYC7St3YdAp/RKdix7zEemvu/gws8POKFgTIYlPWvbAICt8kNGHyZqB
Bw1entNpkDzyiNuRVBvHWKfgbbZ8+dJz9H0jrXwEh7i0vc3CSDlXYXstZOZwXl8X0YfWBT2wKFkp
TA50mcEh1ovAKCHP4diJOlFdGVonL1/bvxgzcK06obbHScH5TUg778gXravwKAWbuRg+ShUdFTpm
2qmWnGqSetL5VdZB+1cqibDeTSwtg9hJg/Sk0RcPcUOTBwMmDIYicXTo3kx9t7KJNZiXQcs2NIVc
QELrkad9dG+oVvHZycnz3+mE+jlW4dJ6dByVDi8YsJCQpC2ZhhSrhK1RygBxJtJ8LPZslcJtLGpb
91XHLU9QFrJmVooCkcHWAF1NtNsmaTRWRhxH1C1E8aUkr838I4/kwkwVUTxVKc6aNPVbM8iJRvPy
aHgHvwHKepoqo7pQuVWMLbDjH0pO4vHQEMdCCvHE/IbJGmtUchiIDL4XgYlOqeV7+scACat7CCt2
gOwQ8uGW9SFzQkLebKK0S5iVu4DgjOdqcNL8QKIT8gXHrdeTlY9s03cGCVttPBhgbBLCER2il5eQ
QYzlVw49FdSCfT/OXPF69tKLnEkV3sveN3/kAF3B5JIlNH0mXfto+3c9XMvu5v4IETtCj/hd0ZIR
MV1F1gjwjVy6o2SmkqjJGy//j7rz2JEj2bbsv/TcH1yZi0H3wD08REZqMgVz4mBRmJlrrf6mv6V/
rFew3wPI5AWJC7xJD6pQKCIZkRHmZsfO2Xtt6FUT/sFafpVmujCptvx+T+PD2i+1x2173BzSwMj/
UvNmX43bRmRO3RXAsgb11PDMUsBL+ckyC+LF+josozIt+qc/C1He67Y5bDDZ8caFjaAfntevb74o
18KbmJbsa+yfhIVDxlS+HzLWmZwTIVwMUSp/oW/K8O4vEhL/vQYfQ/BFaSlci+kw//3utRlSbYGb
19t+EnZ/NwokaukAyiaqitAs9h4n1oI6nOl3dujTAPpe53mrdyj92XH2mBtAOGjCr/pjB6dUoHQP
aO1zy0YiN/cXyrxDka3PHHTyoZ/L+WPm2/N2a+nsguGW2ZxTxDcImBcrHVPmGV4pKfRo0SVu0Uzd
Xk0pSYgENQQMWBjSiKRLlxLKVrGqFy3ci0e73fRpMSbk4Ws7zE8ac7YTV9vw1UHOFNPQrV4QwY73
DDo6IDbZIpG1TALtST/4HtzRVQ0NtzQ+ar4kTz9QomztZ5WlHkG6A1O4CBdD9nmDmV6vEcW2Ub3S
dMYZ3rvC8EnlqvOv5VahT7dWx7wfJ7KmIsa32fQIDGnaDpaL7IodOq3fBJRuGub1bLyhXEFdbkrl
kjzfuOB/CH8waGg7eWrty6ltP2UeTIu/Ke4v0qZfdEOXr92DNnIBRFxsjb8uOZdeL913H3snaeN7
9tggyrEjnWw+/sQZCms3+9v0TxfmnwC4628uSTL7Sm43ZHYwbi7d6W7WvOc/Pwi/SXEvq1G4zMBx
GP2wh//6thQ9E5vW4bJHhNLccpiZz6HKhoMLnOVDzej+0LIaIjoMnYRumzrPwpvT2EG0G9u2uoAr
59L5i1zuvRiXN8WjwWdk+0hxQIv8+qYGu2lHE5P+3gASftWF9Xi5KbTZSbEpQsnV6iRQ3PzNhXB5
8n79igRWPmhwNm5Y6FHvDLGeP1A4uQyz+oamtu56Ks/c7W7R0iMnwe/MBI3b8wejJeOqdacX/prq
rgiq7SgJg9x3hhXei9zsk63LqZX+/FX9q3cH3oO9FlY7X9i7BWQhhs6Zglp7dti7Oa96CNx52d4Q
hzBOfxHC/+aypNojCMbD0wVtEXbBO0OGYsgMJVqyaRuD+8/Yt3DcQgLgk2Ey9VcYbeUlOMpOtNus
N1Vt0hEvGp/pdLol/+6vDcOWQ4Z2v2v6YCrerYVsaGaXrNI92cTDY87VnXaTDsM4aLfs659f6/dj
IbARQlomMk3Mx++3ZpqTI+oKte0dn3g2JhBbGVWTw0ywxljFxpOr1zHgxj9SDPzltX/TYqLQJ0n6
hzAS5/4lMvpnR06/gH41J9b8qF31OJcMAAIotE4U9AVgLeGTSvbn39a23693vPR0tG0sV7gezPeP
mTWCSLQbK02g7xZ8gwCOCBWezDoZIJRd0pDH6QRi3JwQ/+VtTWyOVR9oYHHF50pkniqSlM0dkatQ
XpF0D+LehAvdxxZ5bjLOKQdYNUwCnCSlVtylRAlMO+0OXX+FjKww/uYmef8ZihCGie8H4oKgYdG8
07MO+cIqahUXeKTO/3Df2YgMwbX4ke2/OrdSzJ/aoEVlWa7saaUPOlfkId2M7mKQ5fglLdEBW9i3
0rwZR8N5W3yZXf/5Y/9Xb/JSeOBX5B+03r9+0Rz1S1ky5j6AffOt/VrocX0ya8PXsTksVn+F+W0c
Pv/5RX97oPloWKLwGtFx2wG+9l9fFfmS2bkQfw5NPbaAu6eGyswVj9RoabIxML9xvHQ6divDE/KJ
LhfG2XfkkWH03+x+P8zJP++zHrRX3oPHxRSfAHaLX9+LJOO6Nhk/HVIydNyI/LmFNOTevhG53Pzr
xrNLfd648+UEM0nitnHgZf6p4+6El9hnihGFuOIdYlzNcLpG8MoQAw1ZZ52nxqJ1sxZE6EZm17ON
G3kvbpmvFNvec4K+BW/KdhbVUpnqaPdNeh1qBByRt/W0jRtAyN1NicjBv8pd9rmrzMrt9FpsNNh2
/Ux/J9rcGT6CpjMHabVwCMzhArrVFLTcsa4R3/evApTM+klumZnd1V1FQ3fp1+3cTDr0zo7buc6t
PSBk0iIzvWvJUitiFzYsgEJCbFBxjJP3RNAOTcM5LMV8j7RNLTHtS5wRHUbYw1+Wx/utwOO4NS+G
DSz9lMTvd9m1ILw77BbzgPGAbExwY42O6HtiM5NkC+ChbPH+xa0wA7JqQXsZCAKLYI7DVI/FmQC+
Gc1PaxKF+Od39v7UYx+2HR8M0wUFgXz+nUEMmycc3lWuh60Y1G4YZIMxNedplRen6l82EA7Sd1si
8A28KABGuNpQf/jvzr16zYyy9wYJiFv57UUAZtV3ZGrl30vHaNbEwRSBlCtDHfYwhv38HI7weK9G
GoTybp0wpMCYlcJ8I5OE+/YiEBs90H9Tt2GJrC6WoSRPPUeTZH2qjapYPhJy2RZJS5m8JE3Td2Yi
AmYcOzGblPv9CgvpJoVB7GNk+fGB10DAbjczlVNMooDOEn+ZZXFI89mwJT8mcut51HJZj33vFtsT
Cc+o6uYWTnPkAjQhHycPq4NrYGmDqV51r6GVBt+AF9NFkZYPyI44LvpaNtHyRgKnrXyzS2kdTCIJ
vavCWlHhYtICjk6uJfEXaQ7RhNrf6e+QcHeC8Tm11YGJWEmWtVpHgiK5FfTJSMZ5+tQztD949N2L
mJyc+svimFO1R4NETptQTfsx7GwMKW1rjN+bmjjFZgvn4gunBh0fspvG8pUxjd3Gg9LWx3XRWRpT
DjndS5MLeZJcn8qTO4rp0akbj2MtTev05Pjp8tVhZ2WLr7HIx04+jh/h84bzaWZ66OyYUvevl8Mq
jFoUpioW2Wx1Ue0q0r68oHC+W+Rh04rVw/qtQkX5wSGF2f+aE18HFFq1HvDbMU3zDGf3THSO7q2M
IQSL5Zow7AIyaj8Tl+0HeEsT5DZFiwArHfeuX1bMV7uFviLDH24xSH9GwjMCbUJPy8uctEqnbmve
hTAdjlE+cfwrQSYPHhfWLTatsfpELhidMr+cbPpZXpO+cUASoU7ZpgjHrBdfJHaG9Iag0Gy1nzHP
4ji2t2G6cq1On/zJ2IIEXV+Aj5pxHfvZmDXBsYB2VO6ECvpvRMMwdywtyT2yheZgRAjgmDsgXBvm
c8sBpPaLhLoVGdx/awihs1+d1djI8ww7kSzv7iJmDbSvlggovP5nyKqswWo8w4AjKLks47yzaqYX
0+ZvMXs2X4OqhIuUeForm2gxW97bGvE7fR1BgInhzFmfGKVYm9jx+vKDidSZXJhq0edgyl3sA60n
vm2ZTaMfZ0pAOHSdrnclP57tSMCxgjt65Ahh5GbcL7Xffeb274WXztTKCij7f9x8E/aeMoq7jo/j
PCYyjxDM1S0bnwGxgqIPMyKM7aqkfCLexZZJ1jn6yrNyK08qYpKMo1FWH0MvW08VMoKvaErak0eo
MmNhO8/dfePASzlVDt8gAJMCzSU+GQJkiZbdYD+79RpETAqda22LkFN6qhACD6JvUOrgj6X4hq1w
NRmteqYdO3Y3cmiWR9MqfJiWZWNdI+k0OkIBgIFf07iEF+lvvp8+wvpWhCBMfSZ2KFtYpEG32Z8q
y6Sj1msMhBENNT7uCtkinjJLmsuuo4xdiG1cFoZXkOo6Zt4AlY2iUOuRxFKvRMiW2QMiLzodWHjw
KUSFSIlQZu6qERqFkl0ovMh5gHj311Wj1zmBeknKtOai/4Bqv311aZL5Eele4lFPi9fFTiDr83Zx
z0cmJYKzI9IKkHe75PPLjBygvgoCYgArrACv5PhuVbyuRrXtqiaTy2kiYf2VnpZJwHC9uTLeGMqU
pGl5GUwnQhB5KmgJkBgLW8aq9Kcix/ByDMtWf8LEiIWGQNuZFPNia55lhi4QaJu/sPMxTaxYFQVr
m78+eJq11pKBUJq91B2YIXhnYimSDeXPfsuWsk38Mm9x2JGakUKDzvSG2tLO1ocBGn1IArfn3leN
ZMRRuap+JOFYELRkVhd5yIZWOr7McoaoBEqj6d/b7pcmp25PpnLzm5PlDtvr7CnKEKdnpWpoXt5L
gSAfuQmSpWxHCx9Xoj0YPOTTzAC/Xpv1khTo2Ps1pRUaW0soEoP/Ucd+4yPIVaZov3jqEl+x1BrQ
B6J5n7Cqhe2nUkP6VpbM6uMRRBHbTxAidBxmgcdkzbanDbJXGS1uZ3+gbquy2JugAZwghV307CF+
pXgTXb1bFFNE2le2YUeL6RpVpGzTL87MmpbnbGFayj6+LOpRyD7/CmHdeijMulVHr4LAyYZFhmQk
LzEYLxZzlYacHihBV/AXDHyVnuQ4Yrr2YuVER8cTer46YdTp7cyVUY8srKV56RoFjLoLKlTpbFNM
m12YhPA91tDd7tvKlHsjRLgUQwjX+rgSIhlGCLktc280TsnllCmAfSgmbH6zswTeXrmD8vZZTbxR
rHq7/objrUcQQzilhfYVTQRym8ILkCT6CRamq7WDv4C7csQZttl6ufSw6/ZLwBDWpOVrO3PsrYvw
j5PnpO7Hpg+cBb31OFn3i70F3lPqsfRivL8caqCc6G2FJBFEvkCAQTJyKh/tDDMPDvBpOXRUDz0b
OVatKETUxicy0Pr0m3GT9wVzv9uwRwC046Md35w1N9IiyqUx+XvNLsHPzND1eTKMIun8BW+oudhm
z2nadulp0kahz6p0rSdrXsPyRNse/xft+uFLjk6rwnvRpuZDYJZu4o+AfXaIkVSHBMzKKgIL2pdB
6NxNVIWYbW/5CrfHGgDCQt+aXxweBHcngADlY86u/AXtd6b5EB3XO8w9Hg7ku5Xer3oZn31lpl+E
tYXLMeUrTVReNp9zLorbvtVl/c2XASK/jiezjBtSAAwsC3U57lq8xRWbU04vbJ61b6L24OzChyGG
LZ4wdo7RPLfL2efKwzTY2qb5aBgdWJ6Byy+3YYBet3YBrucJXG/K7NZYWn8/jLX3YciJC98TDMY+
VnhOz8+bYfHkbyvRtCILt+upBuG/BwZUnQriA1IevJFvbSCrHcuM8K6bFJZkbAYYHvbp5uKZXEiI
qA7BYiN9NrIhA83bDOv2gJmvATrYd26xm/Tiljvy1Fbm7F6YZUy3a/fr0sk2iFbixt1DtuR+xzrv
aepvpo+2cwhYB6FsPlhlZkvkaGP/NDVrsVExCjcu7UuHSPGc6ViuDePwMhsWdGe0zqpoC1tiQVkp
PEGEGSznMt/W6ZpxTvsZwBXOA2sxJ3FnMFSe40Cv1i0UcmpNtVnNQhCVpdV1NVRjR+7Xlr6JSYpv
LduJiKaZjL1ztU5k704TAx7Mz0PunY3KqZZd1rSk4wYa1OcuL9msr+FiNM0FcZo1CeeBdhN7ttz0
lod+C9DNTUsSDmxaNwYz+BurWStxHhuK+Qe3lgaGHwXM8yqo+JJ2l6s0MhIF+Tx2TJRlezvrxDVV
8rbuwtx00eFkdfBqyEURErsggSAGYWiDo5K5wgG86o2IJIS0TbIaqHuryGdcE96qlHvEzrItciwW
EvO2u1x4yyVUOx2DhKp62I4U6CmgeVWTYQyC2bZ2mY26IUEv2Ri7aSkoFKWJWeW1QUIi9sVUtxbH
lmE4u952hxuQ0kZ5VdLQ/LyZo00beGz1l9Tju45x14zDdW0hkz23pVN4dyCPvOl7L9JpSnJk/NOp
yjb3wci0Kw5UVD27Pgq3ZYxWtB9lQmkTfrKUWx0Xpc0g4m9x8Tj1QG/uda8CRhCTXZmJT9OiTAhc
w93mimyQ19qVYfZYeLMy9x6713Sag0Kqjz5mzIsdkrDkROeZWd7pDT3JTQktttjjDpHzqzXJhut4
T5pThQYa9I9fEBV6YIhXy8cCPDb2gHZyrJGhj9eve88rU1Lr5FKQUcctHNslUkyLqr9FpYKQ35jv
4bN2tLSKrH6QQ4+M3Yd3N8fOzOzqWs70S19c5dYPqB/xum8KaQDlpS5fzVXqsP9L6+73HhKVPjoW
EnU8J4Si8WsHpZKaFBHuVAekavUtEIi3BgPfHDEzNneNXv4G5700zn7u2EAOYU4ARyQA2AFx611n
nIDqoZjXdTxkZCA+947WMSdB9jirYdwzrUjHOKzmVzgz4w317t984//q5WkAABejdUSn8t2vOwYe
HeaOqYSpZ+RLY22AuOhdt3uaXdU/h1YvvxdDjXKq1v214Rjf/9yEeP/6l4kN/RHE3HwQGNcv3ZOf
+FS0T4n5xCx1oF1TBxEOLrow1GMn5E8E44isTbagni5qPDT11Jbt7s9v4H1b4tIFYT5DsWPRlSbh
9Nc30FBNmEDeV3BhqMmRXMsrQzfmS8ivfh144/RJcBb/pfP+Gzrh8qq0gsCFeYwrKfN/fVWJNc8m
BhjUvJE/M7HRV9NcDbGNVlXvzAyTg8yC4JxZwDUKZN+PoCXKv/R/fvvooeCJH/AE32UiFF7+/KeP
PghmzMJ8MwdFGVpfCQ+o29mcx4lEy9Bpt3MLOap6VK3bfS1Dad6BVBn6/Z8//h+N45/XP0UVUBPQ
BcxhPZpk7z4JuCwVSbPIxLNVrC73qJTy2+zIO/7aiXaeHpGt2H7c0U4RF4/c8N2mEtf7AljTcDNk
vVXcFO5sG/d5Fdb993loCkzA2vPlWbp+vh0pAUh3nsIBAszUbEWSpg35JJKI0KNwlceGa3TrmOQt
spjYGKzCPG9LgKB2aVU97xvXJL08A2ZVPmG/cOvXSzaKfRtkI8YLodJRHukBN4AvPPBUx8IfZzcm
gmoc92MdugUWchyH0WIQuUq8kBD1C4P31UrG0S6/Yh01BxLRkQ/GDeCwj7TfLa47UFOKc14uqfhL
l/y3wSTZKbj0acQ5sHGE/z7BxUREu/r5jLPMMfzdgjJmn9bBthOtrZ8zhCDXoqiJbq9LMoipru+g
yYtD3lxm5+OqiaVr6uOfl4H12zpgEMYAjsQyooT49w+O2U+rcdiaShpw6PZhH8B5mnGaGVdDlVnG
87CWcAGCdMIZiY6yjaUTblUy+lRGtx39Mp6RClbo80JCRXdC1raaB9Q7FkmhE02Pr3ir++cA27w8
rmTcq2SujPaTT8wDas9lEa/NKAKP2tVvX4y+K7KrJUMBXADKbfeyNEludm2sBdHY2pBgF7tCnAEn
A8VLma7UhpK2X1LotEE3OOaTf8auMVdXdD+E+zA72dLsCxe67IeAbKP2RNk5mIxvauXuMbrPRjQY
WXCdwz90d6DsxYvdEhuD0LddOprlY1p9akgbS+/WwR256QLw6PZ1RvskCrHCcUWeaD3F1jAINBeW
PWT3K4Wqf8X1h4E34OktS9Yl68Y7z+4qOohV2z26WWNyoCLPWU9k92Xe82jBzZJG5iCeQp/hPUm+
qOd5qp3PvSHG5twvtF8SpeC1IYG1U7WvNsYrKKR7dLnKJmVnXyAv07fz0F3CFfst+OhOBL3GeSO3
x54Hq4prICIk0FIbqH2ZGnTVfFHOmvvcGOIhzvApIGZgGMacMJxuxZSF9Q5MAx1z+JBdwrewpTs8
hmu+70Uwfm4KAofhB2ft1WJJRLGjyvr9uKyZF1PF8SuoUXkomGZ4nQgE3D4K09Iykh6svL6bMhA3
pMGVLHOBoGiKfdnU8xd4p6j3IxYAbGZoqwNoHgZhhnMtu/Byf7V6EncZ4xUH9KvBet/kvdlEmgjn
V65kFMJIX1DC9bmtljvZh633aI11cYWYyUI5HniFwrajxwOip9rap1Yu1aEyFkuccQLyS2sgcfoW
oEH6itUdBnqYB24HkgEaFWFY6TdXDfihinVGMDZDbbzqCbntr1ajQ8pkeNX8XOb9SP64OZnjX06x
96USgEPqXnEJv7mEpzjvtAQQzxtT6Y0EUg0cTy5h97B1pLxQzmynioX2b85xL69HnXCBevF9kG/4
64FFMTqOk83rOSWZdvCLv6z4XFSM4uQfJbr5nz/vSb8NcXk9UNlkIYaIQ2ECvns93wibAkgMbjhf
YJzxu+VOyXDf4YP8RNolfIlhnYrzGE51FOrZtaIhtJcDs/bgk+3JzzmxfFyQPXc3bz6IWdjRWRBX
6azTXYhSLqYeqq/zZqquFbZo/Kbaffnz7/B+7H75FfgNbDtg9GIF5rvyivtZqsYc6p5cwL7gNrD2
Pr6onedv9FylDRDNpA14PWJLOPz5pe3L3PPnkx09DsEMpB4x+Q9hsb2bxtb1iC5yTL19pbHcIF/M
AeT2c4WDLDXFGN5W9oSfCLkxUtfek2g9jDnbXpehFePOHqCAxxSNkJ167tgY9ZzRPnLJxNsAfmv7
4pGc9TZ7G40JnJ5cYmL8PaHaB2JEzCxby7hptB+CzaH/NP2b1wR+uYDPFtUIW5DlvC9bDAIoZVVP
De7kNdt59Hu+kzEJbsv6kbpqGdlf6lTnMo779eOENAjEHhUaFSM186+rX8IaBD8k28O8mnS9U0nc
TDCWUOpwXnIQuN2szz7tiPJgy86zo4zCytnhACKA0Rx0vsZubWIwgc4RMtfxuvKZrEp3QIGgMQ1w
H8OH7Cty3rE9ryArynF5knar5QkpEc16Xau44FZsHnHzldxZ3Ww45Wg4vjTcDhMSdLkmyax//rGQ
/vuCXX+OGvtf/z8lkrFufnqmfkskO+tOQh4b/s//rn4OJfvxU/8vlIx8MSjhAmEV0CwnRFH5XyGw
XvgfOKRRJgCm/BEQy+b1n6FkrsMfsSmE/Mx//VEPF1L9z//hhP/BtBoFJzdRkhIu0bH/RigZ8p7L
/vLzokVbFCCocng97li/7T/cHzDLeK469gAeFlzipPDptDAO6WjbR6fp6WN7hWsQPbCNR5TE88n3
tUiyujWO81o1Zwrj4mvR2MZdIXt9b6X5B49pfsdUwGipFVrrNBT27ESTNw43WZZ339tlo8PAuAuE
SlW431AU9WUkptLYj2PpfqRHfXFp95dE9XJpu0O5OM9tsNIDrjER3vsLMTIwCXAuUSZU7qvkgfli
taFxlU1BxwGPXAmv9mSkd1XJQd57JKxEE1qEspZH0+pBixfFrV+rFZ3yIOyXRmfuN4vZBVxzWifM
WABXL+FyajlWCiiIZpZsve89lMp3OEzsLelKv39ReupPggbPa+DN36ew6cjSnIrmCD8NdyH6ZrPa
jaOpPgq/Kq5M3NVMr+b2S1+WHk7hIo2cRd2tasM1Qeohqc9bdXQHoKgd4BRZNACFesb/nZPpPXHS
ONO9bD/62bUJ0TwKChCdGjZDJr2XwfjSt+VdEBB424pifAOPaey4BQEOa0oAPbN8w1wmbvV2Y7nc
ibxvM2SbuM2sxzVt3hqfZtmQ+jG0ih+m0chTNg3Okf64XdEaWgIopBWJVpVYlmjzu39mfM2KKXcb
+i2u97r4pHXv4xQJjEOg9I1onC4RG/aBqjx3Xj188PN2fXYHeDiMWSobdaPkCoiOUiDlds31SFq3
RU9Xg4GBYMOd4Os8DztKTI1FPRVx2b5ZZFqqNT/0BZ6qlqYZNlgE+Ooy9yqCb1ioIu10DyNJFsQA
iM8js1urdVG69KGIzLJ0wZKkIQyk9Zjj30Qi9qyER4JLa7AMI2Q1x9R0Eo+JBrDKcj65Hp76iOdr
PDLCMJLZW30sHzSrcQxm9pcmMAMVYafGJgJRQk8PxgDsJp+xd9j9eALfsTNdu4/ccdCYHbpxV65W
l9CzZEG45aoOqSiDj71ZkEMz2X6E6OZxs1W5t/qJDwx8xJdCmV4k5gY4QpsZZ8QCI+T5FLpD2sHH
mcX4qD1HAq1xgoS4KRAixtDYEWYrZGyOuJk794M32+sr0SjLYZmXkw6rSKy0j2Aho41K9XAb2Dxi
W1+mzwTDlwwhHoVa0wPW5uwgCy/8MBXbeJnH++uuDHR3z+GSkUo+t1DnmGxEHIM538jUPW0E4l0w
rzsXnDBddnzXg9eMhKBZ1nc/nSTWnTQeTR93cdDLO1MxYq0H1XBT0og8GRE8kDjdXNkuOcDBHDqf
DT+DYdos58W2ru1RVMe8Lx9naRVx64ek4SD+v2G2KPe4/o9FxRbiL92NqAvuLNlgPgFEMwiqbfvP
AjVjBlTrAl2NyHnY2Q4YIuqezlyHo5h8DnESl0N5y9EueUqqOgnyJgQ8cQdC63tvqBrSMbKkllVF
AvNAz2J+yhgDx00LCUKtJ97pcjOH9Quwnx3DieyuyNpP0uHXIUP2CsbRB2vkg5SADbIGa3G1XKk1
OFUj99XievPTh2XObot1ueKWkGCXeIbRjeG7nNPblUBtDShLLxI7tMKJVxbNs+Z65XjF1eBV35Bm
wMdS2stvQoJ9j8XaHjTVA07dnHdtfvK8Vp6zUWePjo7JzrAu84zBiC0sKwMx12mZWddTWNlno6v7
3eAGCeaoA5d5Z8e1C7eNl7PiaZ5MsryhSZBwIdutDBli31PlwXARdwe5D3ECWbtNvjR3uCoeuIWZ
26KOpvnRAIR2tEZzYzfQEKu218Y0WgBs+XhoS0hY/SpeTT2+eFV+ANfQ7DwXJawFqSAocIAbFD6M
O7wtKsf+E6OqT/CU27hnb9kVQt5mATZeB4ESok63P86zfHTKlThLt2vvNrpQRFlzYwYiKcMg+Njo
/qXM8ubaF93DYr4a9WVDTOk3Dw3i+WC9Wkz/kNZTQs+WGyujj87gmAm9OzQiXKNhaTALl7uVF9k3
3pjdutM4MGjgEQrzN7sgJyQSbULq0Uo8SDO8rXYJszOwvjvFiu7SsLzIrMWJFjz09X66iJSqOMvF
GwOcJCAlPcKTZ7423rlze+Nu8cqVBayaR+yBc1hdecP3Plz6Z54ONkLtrbeLD0Gqy+bqkGf9ye+F
PAhAnNKk0PQU2FzHvd+ok6uySZ9wQj5RlmcX2+SysyE07rLJ8V9Scz5vfb5GlpYvajbO3lKR+ODM
0UT6J1PJcbrKx4bwngZHVl9r8YSyxyX3xC3vt846BG4GaY8CNXGHdT+vdk7Y+/DamintI848Op2p
f4IglCgSvi9fHj0MODgY1FdggBtdO7l1AD7z/qhbnzzNXA10gfDwIteA7Jfm0YWRSHIDcGPoP4eg
aV6K0J6vq6x4dGYN3Gt1zh6t60O/1v/kTfs2hvPugsuJJtXk0aLybY+H4rYiG8+xnbuVeK+dJNqD
sBd1yHyoMLUgcCYPTg4u4Ug1q0p8b3J5rYCWyVhEA50LCL/WQ0ukVFxZxhS1WfvUWNnRksMYVUh0
b2pc5B+8zgZLSUJdrPC97epuMq8tdtsYxFpsLJX9KE1UK+m86EiSb7pDDlEdt8VsnlsawAelxsRr
1ojRzxCh2jva+GDrzV6TZhrBJPTZHghRImvYxB7iauzjW3iXowyryxlgRjhdeW6ZhCb29RAC/rG2
uJwYhpdg+dtvygM8jhqqmCETeC23h5xOERbh9LB0Ffk7mGqXfOt37mC+NGLEUGsjEmFMkINo3i+0
eHnkm1vX1R/TcXMjSrgbA+xMXMsR2B70UBwoFxxNDZJ68kK2cBQ1/ZbCn9tAxXG/iz1zeNCq4O7e
VDWnOMznHLkcikDaUeBbaX+mgcyTMaN+8MP0VOQak0bPbly0GOTSLWekZX7o8KJ7IvdxIVu3tkQd
ZlVteN3IlDIrN19qa0Hqg3s36jBg4eBj8i2pR26kR9U0+rcavz+UyCNATHkCjV0wMLtok/zpY0rk
dgzX7W2i2j/RcwKbM6nHQsGy2nD2SaEVYA4fo72tpHlqVNqhEwpgZRe99SJle6FcdM88M6Q1OVhe
CntndXP2LTPFsNdK+3TCs3TnrQTukTn+z+jX9eOm2ofe4mNzMTCDMSzPTBQyzl82Xx/RpPGBgnSO
uxQc7Qb9ys29QyXVd4S21oNR2pxkU3UzFC1jFTA5LjqStOl/lD2wQQeyPei4deChGa/PFRxDVX7z
tpHUbhUe7W18Kwc7OKci7ZKF+8Ieq576PGOv2KPhJdegqDuIDY03HT2bKVbUmNtbbyN7FmpJD1o6
A/ghAu2MjYJtmFlWW1BZT3Thvjip3R9aQRd2s7RPBVnB7OvMhSUCZPUDkxCwfA6pmHft1H0SbbnM
uyYvrDdXkA8vdCoj9FfNvSad5Jh524EC7DRY7QffX681xP3EnbL2A4jTKaEvI76OGS2yrhbVNY5m
tA3Symiayprehmyjtui3o1gtRPVDa3/jQp9eEACI+YVXX8Gg+Y4S5YtF0uauRfLXI89L0/ZN6Dq9
r5uCUTuogQMKzvpYiO8I98pYuc59EKwvgzQD4IelexR1/Vxe7iYeYA2YiRVKmHGY6Ezb/yhSH0PE
ODcUiQefmtrPGBjLVY9RyrS/MhiB9SAeE3DMMDN9cyLU6dabK7ab0vkGs5KifeiPqHrIxA0M995A
DqqK+yl01I3RICUZ/CJ7yPLBjW3F+hfrI6j2jyMf9w0NRv5p3gLzc6gHMkPHr1baWPfQN2syHdfn
Lev/6YLsEXrALXgw4KRk5t2nSO7I54AtlTWdpqcFarR15ypGhIJScs7t5QwMab5yqGLuNyDhd7Ka
tsQapDoLvPPHzKe2b/y6RZZUmrcjM5F2br+jpIhRhdyUm0bopJpE5h2VGue5HNFggW4eL6/hJLJQ
9c08pvOrk0IVQg46Qe9iBSI1DeP/S9mZ7TaupVn6VRp9fZjNaXMAqvuCombJsuQp7BvCYTs4k5vz
Jp++PmVWAX0KaKAr8ypORDgsmSL3v/61vsUgO/xJ3SF6JrNp3MRYTd9WCrAVavj0YILHHLgZOMXv
uI3MUxJZpNXBwUMyb9KBk9cof2HxbbZZZFpfqRjbY2EpN0gyji+j1K6y6AHgod2wKPc38UB4xpJ/
sCfcF7jAwAQ/gtwsXhNiTdt8BDZYjvIdwu1q0ADJokHzrGtVhZdERuHoDwKgSIYRLPaIDFtLYDCa
hKVk5YPPb9PPOY1Tgzme8kzuhxFjC5+64WHUY7mxJ0eGcaPC6G42rqLB2Llp99Xb9ClUBnKez9cb
nCHQmuxlSQ0qwyxL4urtJv28jMZDUaf7OZ+6rdRK5yDiWAZmFK9Mv+No4o/r2G36ENhQd5b+cMYp
uPEmE6btBKopXt4rKIFZIDSnufh4eA+2M63lZNlv3gTJ3MYfZQ+ExHXM9HtgA7/LhM8hS4bqG/De
k2jUxm0sHtYZuWv+qh+bFJFpuf2QZlcGg3027IC54uPbO1pxTiu5n4VjfkIuEmuRGG9J6+2sZHxg
RF1W0DF/2tLfqHvYvzfvgyVCQLUYgVJuyE5lhjbnxqfcjZwjgQgzZARtwgFIwKrK8fnUA+bcZhFH
uySb0OmV6gJCBhsxlKtilpcaEEvBu/kkHQSU0nR2ENHYqywlunt51AWnmGkR6hAlEBlbTY/eyOoS
fpgUCXa3oaG9JpUYjH1vParZwyI8xt7B6n2GS33xz9nApAk/qdn20Xzt2FF9dyyIQjxdeAkBQjz5
FcSNnoUdGPCYreBmMut2HUtQEcZURk+gDypgDoVbYBozxpNqTPlc9the9LlNcJzGLHxygkI3MwIu
Qz3OtGGarLcTlRtsvuyJ8PJ9yzPS/k072zR8dcmylq1tbnWZfxYaYO0QCC2fXcPFho8d5YkCDO8Y
G067F7TJytEqNmaS1Ot4EMURjOObJcbHXjbzCs+OcWbz1T41YJBGTMKQpEku+ewNg1LpubfW3Mk/
irE5jEMMPV0Xyz6HdbqFnTKu0NMy/HheE+CwTl/BunON17W2Hch0fdsZZ5q1xPTiKuuDKhb6Kgre
bw4BTK5UW73RwsJxk8ovGUrSURjLqg8VxVs/soPKk5i48+Hg0ibDQJ4ajOyDvnI67B+DMUSrxtbi
Q6kU9C67wGW2lN7r3MxvieKgVhROvUMX90MBMD3wB+0DgATFXtJ8ruf+SEEMCakWYWZu70z9qD6b
C59MQggHnWKEsAL6zshPVTVDqraZpZO+dNzUvLYxeaxWxXmIv3FI8jCKx2pdD1611zOojdJFJSHU
86IP0g65ru/ETwFBzhfzXjf8M8ZBuU5YLa40spX8WaowA/ZxWyMiFQFNtsIUVf+ClDpu5oT9n5EM
LAGNxtouszyxdw0AQ42QFEH80AX2gOuvXHVp+VsVermphqJfUyCbBJmbH7TOJ81PsWqwiPQsJ+0r
jqprpHU/Q5Fv9Dx+duFtvra+yEOoFcZKwHmmxj41r7rCoKkL/9Ub8UmLqZjuKhj+SJq0wlpBaK9R
+Lf0Hb64Li5SshTWutbdDa4NIgrOZpkN+KEYPMLZJlpR+MCrUjifRhw/GaN5KWt1TgtgxkNn3Din
JoE0hH6UjvfadOiUKmUstuJTlKVhGbNqTKUHJt751XQKL8i858n/MNAxoDpnIxo6pUx71zl8kE0a
r8lDruwl37nO9BwVLTXFroNBEBPMzW1ARogJBcypAEaOPCj4iCfMsxZHtFjFJ7+Jk88IH37EkVhB
TCzS+D1OhjmcSJwESCvxpgPktVZ9ycmCDm72BTd8QtpnBDH0vMxVeEeHHpqJXsck0l4N9NEfidtt
1Q/lQWA7DfACE3my4KZFRM1VtWcMNELggkxg48bJJoLxQ/E6ZOMOQaa6rzn59qK4WdVaEWP+sDdV
r1XPKOjjSmWeez98puvUH3iKmFb/oIRyydFaxhbO0rMs0Sirrh3feIn1vrbsX2i8fHdVjM7g0iBF
O0tFC4HvbMzWS37wH94qRIhVrniAEeDY3N+RsEEwCDpoqLt+GZ8niVClt4wD+eCOYT3AIE1HpE2Z
8h7hU7tY/LxRqOYbOVGEwaQbt7hhtnnVfqPE3PHmM7ZcfI5wFIndiMpABp7y8aPhdsiquX4Wrb13
uuqWufJajLPcwb5vrmbOT9mf7bdyVo9ahFYzwqoMk8mKtkTNphAHSnmDsG/eWIxx+6zSrT1F77WM
zwPXL6kh7TbQWH10uyW5ukt/6F3hBxoxigk42WqKtJU/13RVYHGZob+ieZXVOjHGQzv2a8HHmjaC
xP0tJ9EhUhXofBZiKwv8k6NP7WWqOLUvVbuTmvwNDG5V1cPWqOmyXCKen6Z/mIrlzohJP9CPXypL
/eEWTwzEp1iSNoTQc/Ngkuy62X64ocCneq3MwofTFmH2ntyGp5cEqZ6io6zBFKkdDc/9TkMLBiwC
Bho0x2NT1kcCGH2oCJczSUz9nrU8fYfToczTg0jAvNq1NgcDfIjAcKHPE6ydgjhCbMqjU+JRXeCK
bCXAq4Wj0XxoDYD8Uqg9R1qgwmwHDrzC8SFiehYdanVrRvdRCHA4LzBmUqlvRb/0gcJzwgm9mV60
SA5Hv14O8Rjlx9orId4IRqikzl+SCRkxEfjkYeq5z13LZaPl2inPsX/jpdilo/+xTAVRHQsmciMe
Gt8eVxpurTk3PxO3fzTn+Y/PKVeli7+uyugAIEYn9IKM4SA//wHVfO3Ic+JzWvk6tY+ijzYNFKDA
6v7Yg+uHEZxcSG7oMlan33qbFuKFsruZFMsGP1uxznLOYiMpFB0G/tGGB3jBAQ8PrrGqbyKj19Kc
b30cg+qbsCxkBif2uZcQcESSU7NinwEd6NuZ5eJ66bk92QCu1nXTnmAS2luR99zgJo07REd9dhOZ
u5g+I5eOj0sOHBvF1Uqp24D+5b7DiJenqgGckNXTKgI8Urho59j02yfH0+RjnAAOxglPTVGZDJei
TY+6Le9CF5NMVt1VLzMK4nJ4wgT+EHHUBAiachAvB3YwxW7Ia6K9UXcAW1LyPEe5y7kz6cPVdeh8
c+K10RFdqNymAWZOLM2OrUetaSkYG3ySsSkKCJW865RzsUljFIZocyEYxkGMrYZDQ1Vdh+S2N7Y1
nDtf2zOjorIIknBW9gMNwoOikl95Xhb7UsakjNswLUhQeiMsY+uVYJP+B12NZtrGy9cMf+mPN2jv
EccgMkQGJdYJ9Rd3GNYKiCxiU7olIH7VRCy3Vtbs+9yYSQKOxRaY4h7AZua6O9KYuB87J8QYDYCQ
NIIWuwwQRgpYMcnisDfSc7sU1YW7eMy27R75FSNxXsS/nYGNVt9i7ewQnX5VONoPAyIOl6GyXiQT
fJBY2dGpnQVS/7LJcHxtMC81J8YL9vrWU5yyUONtfRphlnBIMyriyTEIqTjp+xt+0XHFMi1dtzMI
cq/FyZ4ktJtysMGxx5FqyKLPkmqnNaZOtW58LjQTW9QOoyF3uUm1r4MqCnSxyW6e6BcYnh3XOMls
uJh96v4wXt6acjHOQz+l5YOg4YejnEiyT1Jie/L5K3XfZs51fKoII91mWTtrTpodepAgtZKqyqLK
YW5xOrAqoIlHu41x8+h2+pddzMVaZWWJ2D/u2BTUwdjYTzIClYkhjdvnsBV+zw21dsWnZusPbmSS
QwQJR/dCSXhCNdCjAgKhGgRpnbxipH7LBEZNpJZfJpmKbd/S4VSV3AsGNNx0RAtLmhtZ724jy/IR
UuzOoignmsjceb1Hk660yK6+pJkMUcZu3BO1VdfM46qL4+fK5LOjMvJOuYE93fT6b4JP8CMjK4dZ
YjOwjvC6hhy6DImnziyvjH2riLANK96YbYKWPeYZpg6pjU9EB5sAAMZaRhBhx3pHCby/Im2Oua0J
GX3NFagoQDcEagMRL18ex7ZDXHwZfRtvuA8KuSrUxPJElw9zl2tbTSu1h7kXGxjMZ3ik/g72DKqh
RllNgFg2BNkwevu8xZrvRMtDqo8AHpXNfydeFaQRUbyCQ1RQcpcrRfMQed2briPcGRAiV1rnPQ81
+0dKdYoA+8x8TYGNbdMygmfgtwKep1q1WB5fdauJ11B1HRh846Z2H+XQHsbavFKfAW0pT2kDQd4L
CLJ4K3DLBvN/ec4j/0F65gVCtnmn9oYLAxGOvtDugAhNlg+eUIdYNVl96N2rWcY26sgvIVEtyYKS
gC07YHViPUXgL0IF8z8hTNaNbrlCYsSdZxtnpvugjWpnR9AB7Fw7EMjDQnKyKutPSWAh0BUnlKJi
J0KhJeCpyA4x3yR7yxQFR6Ch6TYjFv5tzSHRDlJ3MjewOO0d2XZjX+H5g28LJDCYOdTHoVEW+WOf
EZXwmsx8YQF7jHNz4yhjhbHvkUfmrgOuykVSqhOgRhD7bgojDEx3x8d/BuHPLMLLtas1wA75borB
fALE+AsL7/R4j5bIsIRVvgZxlcWrnvjtljAWyZ1RetDrZyMKMPp59wjFJcFPw9BgQk+GIf0YTXL+
AP1kfgIp0I+eVr6i2MqQI6q2SvAzHil6xetCRoKKnoQAlKKcwok+Tc1+MDicTBWWUbZc+AFJ4pFv
nIiooCrdu8tfMh5tEzVHUAxQZEqx46R5Wpr7SmA4aI5gD4SxNuog2rEivciouFFKLW/NQPbNLxmX
erWtc0SIQmA4WAJQB+8kNQhjjUCf1MWf8xyEKwiBFb6/r8H6HJyGtXKaY5G3/LsP9AtnrOI4NQp3
Q27wihkUEnZmHQhBLjus7UT6mvF8pzuAf09zSret7iwyeVRDuS5ntw9TFK4bIJpvz2ims6YyIA33
bzmfvwkthKPdkadlPl1qLLfNMD1GUZFwKx9XcgFWpyVfcqrfYmdHeGhrxNBGJZNraZjvkU9xvSQd
vsx1zZHPgK5d8DawfqiY8wwUQJ+qeE3X+lVua3s/r5ttBdQS42/Odrbw30ttukGDXmuN/QBs7KO0
bXTsrv9sZU7xSbWelvpGCZ53sKPBD2yMkULyfkxzZB1biyVH3Vzkwqrxn1JrKT3USl882sRSQERk
EOR0oYWu6eihTyPwGpC5FZSpN7zO1eSHAMFtfh1Vr5NOl3gkNNx8BpQe0Z/VUO1wdn5NwrpKQoyr
rCEkSYkVu6k7zLDuWv6xUc14sNJDvyAmuk3bBkWCD9ADFJ8Jk7tOFu9YMPRrr60ZuJvaPZP0NNe6
3lEz51YpYp1WLN9VnrRhd2+dtTApPC/TvRvBaWt/3zXwr6lnmTzqtBrrzTYVTgo4bDEsAlM7g0Nm
G0Hg28mw18/80AYvK98zA7+KIqLIs7Z2Hki00ZWYGsTqmlJ7tcEQX+fIrc4ZVFEfviijtbIsrtra
7B8q0SdANxzt0R/N7r3IXHFpa+V/w2GVxDtIW50QG3TidB4rCypB6VeVec33BeZ+z/IxWgs8aEes
157FvoQUJsTCemuMirINzc3X7iyx7QgQ8u4Eu23WRf5tEyK+kxFRcRqzq7ZAScjaF9C8t9STTQ90
vqitzmW3MawUZrusrF+xed/b6pN8cAVkNzK24kup9KQsY/xCtCUYjz25YD0Ep3PXKONB1E124t2S
p76qrQ+dINrjMhLT6Q2rXtfpyLGmwCMfa9S8j6T40jxftvPc94FoZnGzvMH4Lh26KY2KLlCJF53D
Xrf1nBK1n+H2RDz5zRf9K44BAOxdtLHTqdnAw7J/kzvYu/pZ99V5BmAW9IQEPjIxc4pwH4Uqn7AN
v42lSbxXJO5WSQ79vk26jxT2LQItsc74Hz2sY6H/IeEYX8Bi8iKhJ5/o1Mlpf/XW1PT5iKQKt80m
KgYO1vpLJ714CjulpWBLUtBFsutgpY7das4aGI9WwtahuScWSozTWlEqYivzEcvwvUSm8x/rmCgf
5AHPIt+XAorjY0XLGenJ5ts2m4KceI4/xsRowIMgzNhVfqQm4+yoxok5jhyQmWfW1ZvRG9J2KVdp
n+3gcIyocyA1WBo6e+R6b43VweDoTyT6OanB2c2t5Jvmfsw2wEy7jG2cl/4kTddf5s4w+t0kwSsZ
FbTRmJKo+7FahF2R2O+jUCOuEMnuQNhfY+mu3FKUO+8utVDaFR8cV4Og293nYd0rDqROphUp7fhU
9sl0wJqm7cd89t6adhyI5jesqd1ZO+Rwxq4AyJZ+ZZfa/NAqPuFsA6q7ZjwHdIpR/wZjcJXOzDjB
QFPXHDiDWX3FOZzoQWvGIwUSsPVBNWxJy9pHA/TN2utm/W1ZxDePpQ/X8vdg4UlK0iQ3wC/UnM85
jb1jS2iGB9pcnRH37vHpIj1pKhbnYWzUU40czY/X11AabOOFCogmChFnaQAcJB0t89ztDBAbFvOA
0/NUbo80zXC3qUjznqVFxGWMouE765P8STjD8EuZDelvWw7zskLcRK+HlhiBrJaR+6xMB6ru0KY7
5KosdOP+VhVTezUc2zg2fPD3yphr0Ia+OFbu1AITsjEbCRHlG4sS53OuV9p30uHVagHDUPni6bvU
lBM7PV1ZPH7xvAbzFKlblZige7OlHNdFp6ILsUkaJDWKK6ocAoneU8mzYBdh0CouRspPvpeUU5IJ
Yrh2X0cjvp8C3XQ/5Qg0pRPJaysbHCwOfhfbbYyn2SgB5/Vlz4qK+SZQziIvROHT3VDMC74wUL0B
scLPQlJpnBpkvYZ8knuR2cUb/rtmZffgCXRXfNNUS9uibORZN4z2aGhW8mIXA9U7XkwYgWquC8Ys
/X72m2t2ne49Kxr30293qOSzgc3yXONQX8X1GdMaP2+D9qNosYpHWs7G97hu6z+67A3sdqIod1Zj
DmcaJHAQazTC/iJEW1F9pvk52JAESbka/iRiHh6iYtHXiLgKBAeGOQzA2c20AT5aRYlJRI3ZdSwE
o2QPEWOXDQbzfkw1ztWcuBV1Oh9tPauME5+vLlw83aVJG81r9h17bw29JVdpXPAT65THK/Djd613
AeD5LrYwNJKgddp0ryeEQGDxEp5W1bAhYzccvanVOBAmSQhdk9dddFAnNFddZRqNrxoJ9CtfKT8y
2Tm/QSy2Onui1M6Coi2NF1wCNEvEpS0uiec8Jm73hq25WCW4bYG9kEZfas/fJYPh3XTUsnar6WZ+
SRafaCy5mo++HFj55kv57o9ZzqrQ8h+cHB8FdKA+7DpsPq2T6bTLtOWDpEoVKYy86whJe224fX0q
mStgtpTEbjPKNSMKth8trwC14stkR8Er1ZPpUF6jSFPbKS6zO0ODDcJSuw8GGaVjIXp/DXO5X0M3
WikeD6thmJNTd+ci2GqkEUh5OawGdmyBn9vxpUnl9BELqET23DRj0Ha9/3uEifVUxibRz3ikx7pp
/C/SsOJPDlzuqqw5unSCnqk1m69ix0aB9jaudn+H9n8/DHlecW35ltPQq2QBQHRMXzUWdGsgObgJ
/TZ/0IiUZr7ugw4r3M9sAL17H2jWUdtQWh4ZtTpZRlMieS8opKKQF+g8+aqjWhA7mHQ2k8a93jc0
83kRI62mWZvaLRVWDpDXzsFpxUwrvTPMZXtXm9YUxtbY/6lsw97QM8XdhDJUyS2Qb8FNYrmDuZ1e
BhAoYZWWXRjRPnMe8LBzLEr1C8Nrku40VCg6ds3BvcUwt8OO7vBN1vtAbalGF0DKURTHpK7kYXR6
7td2h+eey6b/7r2xuXPVuaNJm53niAq+XzRnCP0Ye56iW3PFJmEJrEqIg0O0ftPDCdjP/jKc7DHK
cL4OYmRZ11NROkn9VyT9ec3WjNVbdwW0j5DPCKtx9YRxqq6NB0vAii8iz5bnmdj4qUsmQkbkwu4+
vKq8zoWNb3OsjGPGpmHdS9x4toY2nxqFtqnjqTsa45Q8VildIn7EwW4k7IieVjU7KuhlTxJaxMeS
MChoZuY7zHBxWA319JZCBKcOw9fvyz0cT6lefVs0mlzn2S2/lMQJDvv8fqu1EVK6Uv/OxEQwvgCz
u+WY2260qvozTwO0py6D7sNxyq+/zNHRQsF6NrShcoQO5Uq/urSpHmcxNL8Z/nHKYCeMpbnX0y9a
eFck73n4qzz7Y/Q1YXFtnM9z4zRdUDt+c3WxBt6vKZLOBu13D1n02KXxhB5rySefhj3mbS3XXzKW
yvxoes1/ZquHt1bq5XqeMNFAARF6wPMy/aE8sePsbojlKcWxucrnUn1LC1OCQYDtN9pvcmP1gzC8
0BUV97X2BrGd3oloTjCXFCNO046zpmc5D3kJyhEZvf3RJ9N8ictp2MRN4Z3obOBQ4dTLUeAu2Old
xwatbnHy6Cx17lBBKoKbOEVQyer8qvEKKYG1zMDKtf7R0LzlFmsAUwZLUc8c9yP3gbaUoanFggIJ
AiIkyDgJlZFaTzjWHBZvPRfuqGweK+CNfD27KmUBhdKbG+A0yMpJmvGSsdaFS9pQRmbjFT9OMXVA
U+HKx4jxN2j7wujCygLBYXOF0NCRmcOTCRIf2NfUiaunsTjrSN++aFD7Xuy0z7fjItnPiqRHS6C7
j4hmpXY42SFbyrb6GmyOns7cl8yM3bCtzCXnsdD4L205ON9axCk4auatVic0N/EFw3hQ3ZHzHfZ+
rTPu5XvIQkwJyY16OW0dlwgyiZvyZvkzVzLl3L/wLsUnhpH6ZhSASqmGvB84FYRczVP+NfZy7Vq3
9KtNlHrhAqmLm943H16H1XZeONa5d2gLH35/VUc1tSiE/E4ZvO6n2r6vNlv9vsjvJOQlGw88s1Qm
NlYxZb/izjkYkA/OzCnZSUjNeR/pBA/HvE9/MHgpG0dY3O9n5c5PWWtoOIl7w2TzjgL6mFV4njAK
aKeCjiWEcqvLwD719QMNwEsaCH8pMRs4cQrrGTmME3Nnvtu9k3wlUcY7kLrxb42g6GMOZnqbEGnd
eB4mI5uPWnuwTSRNpN4p/mU1OKIEfKazV3vtnqCszkfOtZKdKGKr2/kaarxi3AumsmRCchLn0tRG
ATMO+BOzj26vlsTTsbSlPP2IkbxMi5IfGjrezfWT9uh0mIFL4Ga4WQljBX3FsUupxns2JDKTlhqs
C/hdggK+X1xADnWszluWKB7C9XPBHkexoDHc8TDAfDXRz3rQHJMChzHbGPaIe1dbK+3RNTEssGTJ
JqN4GSCkuwsD82bxhXrHFousQwraPS9E7Hh4m6UX5vVs7EqXetlV7STixMXuv4pODY8KJBgvnlmT
TqaSOcTrgSXFTubhSI6gi/Rmax/G0eleIl76kUDMENhN0f9CTKabVw4YjS08mmFFi+CqI6/yZKVU
JXgeJl01tAqxwE23zVQ+eWZ/MYUWHYcptdZQbpej6+rlm1xEtEqgDq4S8PirLjPvfSqMnQyrOTa2
Sn4OWTMAnZ29+w7fzHatLrq1AfBvU1e4s4h6mc+UASarQYgljJyE4iAtEhej19J9hWn4SLkQE2Ay
m5thwY2ddG60Wig/QJjExFoiK2nqOeYgfZQG/Z9lZ5kvlIbZBCi08jH2mug0SL9+mhtRftcjaSRy
tmN6toXBqrfDQbS2vYocMlgtPE+Ug31YWJQuZRvNWDx4Yji6ENfMsCmAKFL9I+um8WTbJQ/BedAv
Xkxmk2u8vFh+Xz02rcrerCzuNx3mmpNflell4mxxYH2P6my2dzoWExvPDrbqdOqkawQCb13lwr34
kwvrZjbj54aD1ZuUKNgzUNcTOJR5kzWO903hWPZu4zn+maAFBTEOnJVD7QMDlE3/Y0HmKCgoPn2w
5s79oIZiBtqV54Rj5pS6QzqKk52XuclLGpdAa9oIXVibcOjOgupstg7WHkU4etf9jFJby1NbCYDr
1+LkJaXs7vI7pkMIU4PdH2GquLsOngwX1hLPSMsjyXUNIREkLJel0LKvErvqs6BI6gTWtQU5bMlD
WgHEA/IePWpKI2PjEkYnxwEfCILpivGv/5kSRd2wPWRf00g3mMpbTEC2EJSLL0PKPZ2avZxeb9qc
Sbu26e+ytQR/wjTIBZC6DiXPtE+j8NNvMoc3DoBq100C3horiS9M6d0xH7J8H6XQY7D28TnlKevR
x0DhSfLpUWS+TXxuZEAC6g0SHagg5KQVt1M21BGBgo7Yy6rqsTXmjrJA2/iU5fls9H1cjS8kVq1k
q5W+oLsj5gHlN2wa7pkkH0NfGT+D8Gd/3xuavwOHBo7C5V8EouqxGJwUpNS2PiuTsI1ql4mhdXAI
1jj3XsBS7LU5b6lEA9W/ZhBxn4wmY4dH1Cy2JuOzA1j8Kg2n36kBJmPspMmzkdaM/6oTyJQ54gxd
SDjOZDzyhg62erxbvfnAj+TcOQ6pYKDUvAkqrt7tpOD6UXB74EZP3RU7zEuK+fGP5jWoJL2RFGwb
J4JG1ORwbRtqIUNbemPynYrK3ln16G1MrNDsY/xqZ2SxBIrVTRy2fYdWOT6gnIKGMt+39xkLYWU+
iLYZvyLfjF7iRMCGsn02dsr1mu/WXtyNSHCombTJhkKfjdtSKLQS864Ht6q9/EV/junOzULJiVVm
l8kdoa2RZVnCBjX12QWUDZOuVzu0828zMaxy5XIjQ18xOVBG1J0HkU4tz3rRxnJnZrrGK8SWgv+P
assDDyDzCuWR3xNGar84FBr84vzirRrda8O/2FkDXNAp2Rsiv92V0ur/QGQwbviauVFC6MJIJzWs
JsZEt41On7E2gFwfGuC8qCratkribt9h0w4lrDm0reWnZb3/QPgXu+ZUTqxzBnpe6PE1LNaqdlk8
D+xBi3XONoKUIEV8QdnbksUvax8ziDgNnXQxFDuIP/apne5zNGVRhwIC4C7rIS1ARmL54rkqfVug
nvgw4RQbK45FV04SZw92wO/UzxUUs7QFcqUlz2mPKXlNkDen7Rk7Y2Y1w6lsMNt7mMjCseID0vVx
+lQq7ZdTcJLs28I8gIpPDjVk/he1JIrERmlfY6JCh6q169DVewWnf06uf1n9yExuu+muW4x8ZTXU
NUvhehvLQbFKJR7fzHjh+cQ2vr/HHHo4xnrQioVpQ2v6rziO0rAwctISFh1BcxBXXGGua7Yf3B2q
NaMLsGY5A6GeS1MGf9kiBYG/WD6xmEFueHYZV4uNJX2diXdOtGh8w/UvX2KMMuFfKeYbVeuTs804
/WyzJMEM0jEY/wVhmkIvq0h2CkveYxbhP9acOV8bdjZB4umb7UCy6F9J8f9WfPn/GUr+W3T5In+q
p779+enPn/Lf7v/AFy+zpXmw/z9//2X3r1/HP/U9NPy3X0A9hZJ7HX7a+fbTYXj7zwDv/U/+//7m
//j551d5nuXP//6fX/VQ9fevFqf134LIFmnj//V/f/n/+GsPnyV/DXHyvwSX73/+X7ll3/yHQd8A
+CMbpLyBU/Y/c8ue9w/qY1hTsozWbaRaeED/kVs2vX+AffAsPu/ITMK6h415WN9zy6bzD4e2Vv7v
eOiDlAz893LLfydbaGC4uKVbMLv/S8Y+qrB5kdfdCUebDrWwbPquYWJTbd6Uu4Q04sFsdPe7JZDh
rTxheTmPP4eHYGqVRv9C23D+quniLUFVYgD2Zc9quVddvqGIyctWGcuNa1+VFCL5pQsGhWnEuHpw
jmVIY4v/rgyZfExm69w8mnE5+di2wUBNhh+ztl1L72lhbqKoz9DuYnObiUM3qviG6sg5U6eOGQid
Rmc3BLfe46NF+xjuKSUPgo0EKWczmneoDRwOeHax483MBlsiXRM3h9N0+qiZFRt4zWqKlnSO67Nj
I7lVrTpGLgFas8vbVcrJ7Dkvjewq6Nh8tGnXPFh+0e0ohWxXOsfZe1FOdU7IvHyMTsyjw7b9E8YX
RmdFiU2BGxP6cNeSuIHA+Zs9AaQM2YzcGZdpmxvY6ruETUJcFsma+WYrfZv7ERaMcwNHGjmmB5wd
WNaCWaJRJrE71HLC5qGvidfWJo7QeApjnpy8HUt8AiCFkzrvRarVuzyObZ5bqjmWTdkhDoqnppnk
LooocrdJCm45eUDe9SjsgytzrhxLfbHQudcZzfODnXfjwS36maiiBiTUc6vLIhrm58lLOS2gnYY8
aOFrYiGlvDFr0Rmm3t3PNV0BgZRutS9ZKT/X5WhcvCrGL0vadUOUh+VFnS9XbnWYhZ2cdgpY4qkK
Zz3rbqxVzWA0EBmDpgN1FWoqWbYW/iHQUgXF17rewOzqd6WG9UprJEGgzOvDGsfFkViQ/eZyi2Zx
q79psc4J3sjt81SO8Vs0DhUJyh5BL0ewWiFuI4n20l2NSZvsbN4A9r6Jx2PSeaOczOExlNjYSwcy
B3btu5Q5gh9l/T1iZF+Jkj0d58yJrHDUUL4R1hUvJhhQ5b77hBgmTtNZ7vFcpus59Yyt30JHCgAF
zGd6frXjv7N3Zr1xK9mW/iuF+86DCAbHh35J5iilBsuSZfmF0GTO88xffz+mq+pY8imrTwMN3AYa
qPJ5kOXMZJIRO/Ze61uqS4x0NXddjY0B0FKzjlCTIgNj1ksTJc6668HS/JtoNvNyO5uSaLyAIddy
piSCupvGYDkRpz4dP6oO6OdmrEg3pctxTni8vAjsYf6CZs12LouUNtaeY588prUpbskR0OZdlDvD
xsITxsTBFoa8QSZc2RxxSRlpt0jHJPkHTa9r/GbFOCiB97XKSE46G7Dkki5Ey3qtpKF90gO7Xuu6
DmlFnR47Ig4uJs1s7+EwlkghCe7kQxY41kw54L5xrHanfKvM9gyo840cjPhC64bQs8WQn6e9MFxa
Whl+N4OvCG2nwVwzmwMUhznRTxvGCdqdkCq/SPuOiLOhFUiMC51FqSI1JGS3ZfC50NlppZkHhdPm
u00ALWlPfgbJumz121Y1pIEOGEzkOpSTY5MeqkHInHy/vqpMhzZK4TMWwcFf6slOs7vxudPs9GA5
M99c02qE38btdNZhKIEeEA34s8amsRFwE5p+BbCZDopFaxuKNJWmSW21E6DRD6XFhHTVxYPGGTIm
CnnluDG9hkgF8huUnKJFNgdba6JhdSaUU1NgkCSPlmdwjGturumoV6CyViTJ0TdJrFqrEOkSvFex
u+TQ9HpoFH0UnqtC6ddtGnPPWZWe4o0ulCQMqdePE7oqiT8wiTd5CShv5zaZffBJETUg2CTpJd4Z
+yj6aqKNk0nr0CDGpWttFlTzIQprvaJh3wcNo18Xp9sBk2YN7zt3YKebgBSRcdX3hEBg0e2NngBa
1BY3RaPfIYKJPluoQB6gQ1VPTj/QrOLa63va88Pr3yersMrwv7flxWlP/7P22L0Wy5bevP9LbyqU
/xklyYJv/M8lyaFJH5t/eI9R9q4yWX7tR2Wi2e4fNkwVahLoKeSY/VmaaI78w9CpPgxp6aRZwIb6
d20i+S1QR2RpULu41DR/1ib8SLeoJtwldstSkLL+Tm3yjqpE9pZE78yKQ4XEu6C2eFui5MzE87wM
5baPkhb4Q1BcLTQNkCc2KIcx2LbQJB8MYbw44MevbTFOO0DKa1HR4y+THvQUk5u9aFGQB/UUKzo1
jr7wzemCG7jY2WAOsGgfCCiXz244yYMFz/hHUUzJSk16/YMA84+8y64LEpEbCrS3GYc/PsaCwBTS
XhIO3/OTwgobba1qsZ0VN2KQ3NnlhOOrGhKswGPYXU7TtAurqWVmHOLMXcWoTPD1Fv0+TOroqtDn
cgdW3DpW2qjOhAhar3RyNGy09LvPKNPKm3Eu70UafxDgpd4Wh7x1ne3XgJ5jSPCkgDfefgMQACOO
xxYJIvpphmfUt8AlxofCQHrmYSDCqTOWxWOBneWmRPAdVpG4yAPZXYIgzpRnqDy+7kVWfomrmUaQ
3pD+vbIsTklIw4bXUO9JLAjbBwT46kB6a/+oqRq4BwqI/FPr0LnTxJQ3a0gBByLcoHm4YQg8vACe
uTJStsQpjO6FBYlvzTTd71cEVIdL8m0bP/39JeR/83TTv9ZtV7/+g8NN849tl788thwo/h9YVOC7
igVj9rul5fhYtuFj+obT9O9f+xPWZBJUaLqKu54TMc/E8Nq0/+u/WHNcZTgkk5GcyX/kn7AmJf5w
HB4RlzXE1C1lsVL989DDj5aOM0chfrAcl8y/s7BI6+0j+ePQY8MWfYfxa5D8UPVV2o7uGK75ZsEU
MC7OEzq95TCsyjF8AN/NqFg+AD5nc86GYzUiXuibEntwVnmdKh7wBZ0jy3iwioBe9sbuEnpz38Kp
AXfefdJrBLS9zL772XyrgYhBuHqLCCH3ehcEkYAbTTVjeTCe6Fir8LLwgwNl7Qp1Z7hFDo05F5WG
ayc71FtMBjH7rsupYSI8PRoERoQnBnltHeeSmGrZlShqvrsAIYIiOvr99C1t5b40yHef5a3e4GpX
sKQ8CG97qzWBQvY3ed0z4a2/ho31PLbGwySi145gCMIrKnJB9XvEmPuuFuuudZ5S1h2wHzHBhSOl
XWdfEYKBAwJrYBl+HiveReNYqwbCHfIWSuAweixSeRsEgyS6vn5t1HCTUkQRE7/hYV/C2D/piBrW
zkxbGPbqBRnfiDrDllNIDt1RJ+tgqvpLAYpj5WSgVJDAv0AGInyILlpoEN5dolLUmCcn86xBzNBW
etry2IftqsaAPJa+Z+JMhJXVfnLmwl0l1iVGD5b4RKFroP28mNPRyD/UvjlsfB3cuw2sAgDVZiwT
dz3T49ywNLf7gkYmqt3RG0V7i4FowJ6v40hAF6B2lT03u4iJ2TE022hfNclO9AD/J7frr+agNl9w
TuKMUs8hA509vjLmcKPS9q7vqzWKPU6I4tqlfe+VyDY4vAW150xVvokJzz4rfL3aG0h3aNUm1vcw
KTZ9PLmX/7eWtr+uof4HlkcL6vc/l0erLg0e6+jx50Vs+Y0fyxftF0tA3nSVkgJ2tcN6+GP50vU/
IAmjb6enI+n2Lzviv1hzxh86dYpcjkhi6fPwz/1z+TLkH5T6VFlS/GvR+1cv6Z8FBCXlfywoTH3Z
dv9EzdlIjUw6NkoJBY6U9XpZ3n4CCBtQNXHic+sQEBVf9YrBtKmZBIOhLBA7uwoZp5WJbzsY/gzr
lYg1BmSJ6oCpRKKJ7y2nsuSmL80EzetpuMWcI19H8HHxFunt/JXTXKQ80lRQT8sEfavHBA6wWjKa
9INbfazdQ5n61Q1zH9ddu1EAos13SkBrYSidT51m2ksnXqc74UMRhZ2A3mTyFJk9L5Xky4lxln2J
wWEdW3/mZaH6Jj5mScScB1yKDCwS/1WndbrqkqAMVsDOwm095Ag/sy3isStdZVc8cl+12UdcDj/I
DHHrjyuXI/TQJ1tO+p5ZaRudlA5fzzZhSWQH2AS9kXv+HlaBWCGSG01xQJEze5ptqvZ6dIV6MnWs
sgWGObEMrGmp5xDTcK1sHNvag719rFrsU9qwzp34vGQeL5Lx0wRfHldhu5klv9nZA7P0EpQIZrsR
OMtI16Ypqmn5A/2CjQqamTBmbjXxKwaTx5AVgJOT3SHYtYst7P9DXRk5De+Kha3X1q0z7+GmMl0L
zW96Nbr0eKIejVjMrKtooDuvCyozFG1OcE+mVfBVVgW8G/rA2uugI5aCNzQZFz1dBkguY6ytRqHj
wFKgohC7hNCv6NlknLTdXmCRqesa5pOGlArCiHGcQhiqDMjsc4LQmUiQSXaGg7PuoYGH0Q1KSWZ6
JX6MdTINCCvKpsLwZgF32NZyYIBMynmAvxfy/01Acnq5Uo1E08XNzGTJwt/A1P+TsDpoKZMS22HS
Gs6z4+ehRxlCY94fvjMWSTzX6v19gvMqXQHphGmiG4hpQnyP3PnjHg4IHALTx1Nh5v0B21zDupwy
Ys6b8Hlq0UjRsinYpPUsuWIONm8Cv3wOaBZsYvAr3/OaUEa3Muxt42eo+V2ZMR2wx2IRcY0FBg60
yhERG+3A+IpguOKlHa32a4g29p7tH1X8UAPjoxem3E8qZdrOGb3hC3YtWb/Urqq/jLOb3iNOxBru
96Z5PfYVIIsZxuS3Isya+3rKzKcp56VRENRTtMbDnB9NFSOHrJLFfJSJyrzyaSKZHsIy95m8uIl7
LNTdO4jMuAoIU0JSglWheWqQr9LTmiARbGK/1osNmXsuaHkL+LIX4VA4GkkbD5sRHsBrYyC89fRy
rI8NLBuBfmPRr/ViWpqLpU6kfZEa2ast9eGZYaMIL2UWFfUTgz3JgHxAUFEJVKh8o1rZ7ULHIKbO
rgvf2dtVwLCVaNDWWPN/rGBjM6mv3Dx8RlYnfTVXvsnQGbY5gjMrIXvFxnNSHNMMMNEBKazV4Euz
E+dCEpbmEQaWyE9pV3esQJCjC0/nAUCfbiOAwIsJcW5PvCY9rzl2IhJ9MHM3K+nXwKHCFr7dJVTI
wlpntdCMzRjEob/2g8hv13qsQ7o3AtiBq04u6WyoduEohQ1HlBVgdFaaLHQVfmvij8LLQC79Ly5V
RQnDGGbPPKpJzwxZioceIG26EboeQVI3XJz6ynK6eocfxal3htLGYduhVuH84nfK2mZNIOEHGKIs
N4NhIvXBcjdcRZwx0foARBvRiWkWTRijFmrvzFFHItKAUeZ8zB0XgE5bo9/rSg7MBk4Q3SM9p2nX
QypRhMWWIFHG4PaqjhUD5vaAYaWVnpvmlKCYGOyvbuFinwn7iWZijbG62VZV2kv4uPks8OGFtLI0
YnPKlemYpL+oiVbuGfiNfDhmQZeTPWB2+Y7ERgepSNqoy6mYGkAMMA6DDaj2oNhbwyDgXklbatu6
auNx4wDD0Td6r3zJLLpoSK1iqqhv5nCpJU2s5eVxbNEH4RujYYpxt5yubKvIrKPd65KJqVPGB9Fz
G3O6x+6O2Lp0jA16CsvcmhjmDISUCeboYTTzR7dO+6NfDQgGdGKbzzKojDBJhYqNFb/YE6zbNylU
hbHtz8uyMLD6sXVmaHzpxHl4Dytm4a7ocNUnM73hzBpRA7bQVL7VeWyQ4Rf0Il0LMdXuGh98tlZx
b513Y0lq2qAl1pERRxqvhU+2AhQs3+AGkF2SrGcGuiQ36BhPsRAyTPRM1taGqFSNUYrKVF6u6UQz
q1R0P2yghTVRf7h/IHRDg2i+4bnDI+US7DRsZQT+x8OzBj4wNxCSAJubYLT0TOZdZqdLIBaxnGC7
AARBnQ/SuXjJqPCfkNGZkYcWxOKObQhogDtQvhJtDEMBzJiLfB8+dLde0koaqX+uXP5xFOKA0UQc
is+JqYhdD1Pk113KpGtdq3Q6zsEw3CNgoZHLGHw9yyYu1k086E9mWZCOGQAOh0IFbuSsT4KGTnDT
AFfJ/Rz8fJFFEQA8U/sE7Y8gwB4C2YNpfwlQE9O2NzooC/WUXjq9Md6xPSHu1KEXRSvHCtxnw7fh
e1hIBK7I9WuhR3WD/iVmXfYhAtkmEjj0VP6KC2x9xqKtnlXREi2no93o1qRalM+EZMGE8Kua8j/z
zRThl/DxJUK/EoewGhuIlGOGzElozBUIJSQJ0m2lRffHUd9Nf1Avhg0bcq1VIFMA+prxpmV6CLYO
yxK97iQcWPqEJFuLSDf5PRhIL2eC3OvTliMy84VqLjArl25rtyucGsAJMXjZtFUNEB3unDTP4yKL
WdlDx9fXVlbfrmIQRhU8S53dCG1Nu0F+CVLeIVMCYFV6o2qYDx65kT6e7MotYA/YM12WxnZrojqn
BZOlZ0PB0S8fEZjWs0TeVSrIbWZeYATFkz0w2rId9EA9Cm78nEX1KfQZN0O+ha7JM+u+IDQdHJCe
lu+vzMmpB1xEYU8RYg1Ya0viA25SYdD8gWjxSKgHoF4iMNi35rlm4jcKx582M9vlGexXao8xD6XG
IZJZxMovYprkpJei3QPcMRubmWQ/Aw3NrD8RsZs8tfzZMkCxNZt2dg0/xXXRmf5onP3/Qfh//b41
tKtfn98eqpa//89DlfsHfR2weY5OZ1kaS3j4j0MVbWNlc9wSuqlTudPl+fNQJf9gPL2w4Gn6uIyf
6Nj8qydk/OFwzuJH1g9+998ahL+LKVoY93B26Unhc1xyYqx3CQhD2ke5ZuE09IupOPNxtVzhhgz3
2mJb0ue6u6Qo6j+VgdJ2bddF4CkKc//TGfQvWsV8zjfnuuU90OUisAZxlk3z9e25brSiQWWINfFL
G3JfzKK6ZGusz8vJcNa/fyku9i8vxXXl03KMhZBOr+3nI+SYaY3ZC5fMOLJv1lRZA60kmhfxB91v
4y3Ln+vqCmcZI5B3Qx9OqeUs+9NZNWl9Z0DVRi4o8T4b5qLj3jGcKtqlLXr0wc7Yak2/ojlf5cuj
KabM0g6V3U3PzLLji3oazFsCCAhrVFZdVp4zW+5tAoxL7oc+N6VXIXaFtVtImASt3zfWyrJ7QLRC
q1wLVxQ5Y1TMVvkwoi3cQAvNo82YSoX2sWqHF5vEok1DAceGFieUjxhTsVvohGOyzpCN1EP6t8rz
OofwtkVlSVI0I0o73NRiLo0zm4Cr8Mf68R+P+L98OxhDiIqi07AERkGpf3vRRqWnrFAi8MJgfLYq
Rh1+ryVnv78FTslbP7cReA55GhGlKPSjwlmI+j9/NRVOZp1QLrDOAWdiLTCGcyJSDW/iYblze9CI
UjMnNhitiEEmSnk1MOrFl4igK5HshhmYfEaHpVwNPTfTB7fO2+EDkymd+FZrURzq9GqN95kktZ60
aVry9uZGdxCiWYlYlZroKUTJN4e7pN3+/oKcciXeXhBpMGtahh2C5o75LndizKh1lD/RSiz66E5m
CTIWcATZPijSCluiUc5Y6/vs3mZQA7AaldmTQ+5ZtJFxZBKlM5ghhjrydrZ9wmzXS2tDQwmTltMj
kmU93DFBnsgybhpGFJT2pGT+/iP8xTUzcNXaJNQYOokE7x7rbs7jNplzbhwSvMhVandkIEZ0cY2L
Undffv9i75crviCXskRJFmCFkund/YN5L09nRZ8HVrl/4RuzQTZQOl3lmq8+CPI6ZQO++2pcC9mo
i9mcodT78LwwR7VudZq/yvFCAXhLS06vmA6sDTQtbdpXjkUB7WP3j1cTDqDX2azd6zFgnu9leSkX
4EMgKki6xE8dZBgmd4Cd7WsLITLZKwkT85Vo+8SELZ+qcC1cKkjysJwOQxGwBc+wMyr+Ier768Is
ocn1pA2km17XcRVNJIXgcc962tBFkDNrNyzfveKH1qdhnsynEQEy86pWK8+KfBnTZ0HDQtXic4k9
KG7isuEmCfd9WGHk/v3X9G4AeXqQXNumbWgpYTOAfPc9JY5boRyu+Z7CAqKU1EvQXo4+giJ2sMzd
5RRSX4PMdCWu3NbawagEGlTptntVu1P8wukN9GLUqfoJs73/tcly69qqYut6oTXjWYjhj25rDtNf
6oJR7aqiEqT1+u/27F9sjXK5c9/fANwB5MI4RH2Q6vZ2sWrTOsFziee8wFCebXFD9OcK2wqMySby
RB4iv6Qp6+xaEDbrxgDOmJoavCyrQq3fQ61egfAD+6c73Z2ySrUeNLaddQYTKPzgKVwu6C/v1aYw
YTdnH38/8YXSwzqzLKxxgi9P4tfwTFAgm99fkvddYBZIbLHKxehtsK+ehlw/7awEdFoAworAwyRi
e7mwx6Mkngp7ItykDal3dI5UoPiRY9XXv3/tX8ql04szjaNNzlNJT/zt14GPqe/DFDxBm4XTU4Ue
dm0C8L40kLfcwaROCSZne2D7TWF3QG2h4aojAP7gffy63vEOHHNZsUEpEfT39m0gfjG1zqCM0cK5
2+KQro409kpaHjm0BZFL64Od+a9e0GKJNWymAmR4vt+ZIcb1SjTQWtEf0caCMtNaFQemkV7F2NrZ
7e8v9K+3Eg1+Vj08cYw/UVy9/YAttw3Cb9C9pNuRuiz7RZ7ofLTV/uWrUAYishBwT/V332Y6YlmF
PsC2UbvAFQex2OCk/UF5+5evwrTCYnwhuXPfjS0GJ7cdyGoBUGBEd6aWVGtN8FJ//4rZyEV47lAm
0C99e8UynyW6NyJidittXhsVoVrmEhz3f/AqTKtZwYmFw3r49lVMXNTCAU7n2WUHfsFsFaDnthtv
fv8yvz7jDNA5j+hKh2iJ+evtywh9jEyLXqA3JLRxCjWqLYZLi+yBxDrwWE9f3BhXEFn06oMPePoE
bxcxrLvIJNnYBX8sg/qfq8NyHBTh6yxizCJBDLRzcdtWWrdNoT1uipnOT5EQXT63Xb7tjOcmdW8p
gnzP96Pig4duWdvfvRUSn5aZGsdGmsrLz39a6Uxso1FodNFyscvHAEAMniSj3LvGNJ7//oKfbvW3
r8VhhZMo11pSQFnvakArCupRGJm/KoAKfuFpJ3Y5j7veZtiNeMGz8mggtX4Q4syskwhRYhr7x0wV
vuKc0IVfynawfbxbo7iBuwXjSJgcK7dZFyYpQY4dbbdpjmg80aQjnd7oJ5ofmkyYM9A6ZvAva8Fw
uTMKrmMau9auEbXaG4s+7oN96tfriliLhDVD2MshzV4e2J+u6wiaFEoQ8HqalD1CTgWJKGi7/ays
7IOn8td1k/Jh0YRZFgZB/X2AIqeFdDTk4t/OSvE6AOc9ai0uwFZ3vxdV3u5+/zX++slMVNI6OVxU
Kdw77+4Y18wyNQ+8HPmMziomOwbcfBsz92mksD+4jHJ5Ct/eM3wozuvswQR/OafN8qfrmPW2j1Ia
fURKu3ZVCjs/a52mPJsZkYL/yRllpcr+kqWOftOBUTsIlYh1Is3k8PuP/etyYUmJoo8mq+JSvz83
qh5VtlFx8+KjYhKFw30XjTVpNlVdKWTwyp8PKVLtjYyyj7J2f73ky7pusGRwaP31zJpMhsT+yiVv
y8Tw4plzfYO3FMgYIPfff8z3G4mhpGNIjh1IA8mq/OWU42dh0mikk2Rx9yxzA/2HrQcf3EKnrfzn
b5WDhskp0FgOoRg33gdXY4ctyC4TJZAvIijg8Lv+jkkKLaKeJN1hZcEVVPs+RTtzWOJHqXhUrk1r
RpASq3nsMDQ22tBqvJGvu2O4mzNtaROk5+Ew9vYnFgNAgbmZmuA9cy2672HLwgzAF1BcB12VEKVL
XzP64Oq9/6L4XBxxbYMzIhHEbJFvn3pEl4BZwOB4sT0nl8Ec49IeQw0IM/Cpv/tFIaCwIFvz8BPT
tsjAfl5gYsPABbl4ZrUmwwyoYRcoegLrfv8qvxxwuNkNTFuIWBErckZ497RPKKRIi6kZkeR99TCm
4QL1dgYt5rhnDmTeEvXggV3sPmP1LljPe42lIGQw+jVrWiTiOGGXoZYVQRjI+gJUhRYSMwV8fMjM
tZZnOdOIzq/ValCKMAkbCg2GYbiNH9WXvxTWfBYaDzQNBAuJyVf19pK5Q9TOVRzXHnLtW+lm9WMz
0Mg3poiI4wZEYIEE42aEJnzrh311tPRSXf3+ev76ePGAsc06BN0i3rP1t2+hy1K7T30oNYPfp9uI
DHHWizn4YEf4i1ehDOQT8rUtL/SuTgv6No4hUbeerDizlDq00d7vxeaDz/JXL4PNitaxoIRmwvT2
w+ANjyKmka0HHJvBRuAMDdwe/OyfQY2NDwy6+6vaGfGc2NF4mcfJeFeOlhp2dekiD6QwA68GHwEn
P2v/gJ6eJKRdj2jre9XP9YUP5NnaJhCDgm0d99k3vyZ6wAvhluK51ZjWQMew7TslkYzhOPDLS0GS
oQvZsvIvIviu90UKQxbk95Q2iALH8WJOQEx40ThZ+LqxHz/ETTS2B3MUI7i1nLEcns75OUXcUaxk
B1dhVZMsdpcGMANJbLKLD56wX3Y4UqssvC2LiY0/5Sk/+KcdLpl7Dj6SRCFKseEeX5L7vYvslOwo
H2JoBDq6JiFw3KCnC5/8jAZKzhYBJbibu3+6DP9jc/RdqPsif1pqCFBZbLl8qe+TfkOZuTM0Y1LI
9Bs0Q147k7jrUYtPH33spdh7uwXQSVt0XjwHHDPtd8Ug2fF9Bt6Czh5yoO44Gzg7V1Zu0plt6pA8
rSHsgxykoJETFKV3Fvm4XWbr1yCg9Nvf38m/fmzWUYAWnAbQxgrrfZVBiKdPbDu0FX1gyA6IkYkF
98sA0hXKRfe9sc1m3LFBkesWiUg/Z3wh6XgZdEXYgkT0hfkH9KK21LoP2nO/3h+8N0U7cKmDdFt3
361aGdxMWWHPIhrbGLutBJkA+NfpvuOaK9JDVLk4t4tEFC55AShbMOg6LdgD6Wvn5eDC5vz9xfpR
4b376lhYuFbctuh/3idod1lH9g2eOuCx8YLV8zFYYydPZ9K0iOTCjYVM+ZPKgWevDDaLh7glJ28F
tU57yKJJ3LUdPiL8YPHnDF/WZnTz9C7tdHigLhaleykasALQcW5908iStapJ2dBTCIErKmo+0Iio
49bwGy24Loh6g9yToddgS1Gxc2YiPwC7ZqtvSSS179j80srrAb+mIPJ8/wuWhZHFh1z7QyNb95nq
GapGxoqlNiG+I+yOWaGU57ghqoOQeomph5vFT5Q0zpnPcASijF4AhrXpgr1GuA0+zzFym40h0LOs
hsoskF+xqnwd3CGYYXqH+bfKZLWhLy0h8ncCHzJbYm33WwnS8ZlMSJLkJseJunVMO5Gwa3MSTAIK
F0deWzhILhoza4fjiOQhOjjZZH4zwwG1gmmF+ReDCQbrVEBoyJkbpMkiv1qsjHHf+uUOTZEDSq1y
Rb4a+6R2vUynX7D2Tdu9a/J8AswZx+UN8uv6zseIlsBCETReOI5SUBR+l1wmY9R+UWwiYK+cJnkt
9aH95oRTfCz8JgSXJjonXFvZnD+L0co3eoaO5mAE2JJZqAqrIdevqs9dJI2jVxWF9lrh4oZ3DC7i
C2AvbmHVB5p+aEyd6UeSpz2hXCSnRtu2L0BZUC7YT4U5IwYcfPeTaXfDsOB59Z4Ocdc9tpL7Z1XI
eA48hRX9McPTR84ELvCLPMmaeYdtvb2koZSjJbPi+6okG4VsqloSAgz4AXI6px7O+xbMnxVJAqZz
XoRV7LW2guNfkMQzrkdUlx0NbEJBV1OXZZcuEZ0OCQWK6kGkRVdfdh25jes0WbTG2uSj/TRRklQr
6OQITUAu81GFNbtyoxdVKNYFzuB8nTWd/UqEukY3vNCHjFZsUjN0tzrL8nyD5vuVrchs8ByVZ/au
h2kCHnDS0HCaFfGE3sR0YF3hmWdQ15uRXOG1N4xVgpyw3+qp1A/Z6NbLxcvnTdHKVqxjU8z2SkzR
kKyNvGnOtcI1qq2WJfa4HTO/JWVS65nYZHH4tYDZhRJmnvtvGWEgpADgfA23nWX7F4PPienoz3F4
1+ttWH/pkLNpnqnKId5AiutAFWTYZYF8OjmQKAJTyDEyOX97YSLpdkBOc+tzet3lXRQR44W+SFc8
k7MORNIOOb5To02vY+/Y50nZ6OnOzoce73BeN2TAUOrzdrL8oe1liERotJtj4Dgl5UGf4ZqLTPsh
JXvk64hIZCR+1AZlMplxy4MtW2Qp9uwmt52YLOM8mawWEEbr5Md+KN1wlybUosRosfaC7jYmhhaN
0Ju1HDvMOiB2ppVd9tN1NCIoWwm77shyKFNdnOkizdpzEQQmM9e4U4i/HFC6SZ/kN5Hu4CodSg1m
HE+wq85dGIVIIIXTL6k5nL/XAEahXGgJCqpsxOu8bVARdSQ6qb5eM0ZA2p+OTEiIXiVmSQPygwZ5
wUa7MsDGFcblQN69M4UvI/GvwSZflGZEW9lnVu5qR13RMPQmciSeOFvZvCq6gus06EvEnUvwgZeQ
afAchIZhe6rUNGed11QmK8l05mJAPbOZkh47FctE7G4UWSwjk8489rcd/OESnFbrI850+oygaZFF
d22rGyG4p4wRjw31XXks4bCdQOvg9e7JfmWmnEUpCTkhioa10SZ5tTVcEplZ+CtAFmPZNS+RKwKU
iIh7UKJkViv2Y5UIlL/KzG/suZpe09yO0q3dtuqr0U5gMckIZvMYGiA5XgN5JdtgtIU8XdRzv86y
qSA6qbfJBWrnqE/WXZMY83Xu1OFTZ6fOcDRdNr09iPum98x2YMaDKZ96JeaU7JNdLYp1Ith2YZ1E
83cERMPnUUd3uNLhB0G7tphQyWleg0/b9XFXfZ4FqK6wkhd0okz8sPBYa+ItK+LjsjHa4Mp/QuD0
lJkAQwImRrE/EsWsoQu0RkSOkJCS7jaP7Gukh7dOzz3DfHI159BbyofUSA6cGjdDkrwKYEx4EXHZ
CORI8qowrUsfHHXXulC0JEBE7mXHLMhKHt2dHVqf4yq7b9jcIYxg7vbjz0UcXQ5Tf26SMRfbcoV0
/WKWD0V3mwTED5AoiD81k/bB4F9oyPBKWwi9mSK9fMSPjjRoHRm15KoCKpvVgq1u+RjYUXxSrUJ2
rrxcAvR8cdVpBDCtQvKabvycaN4VLYpxz6zhnE4qf1dVrGsmtuG0EeCffIBKogIKZDe3XY92PeDB
6PC8+EPKshvyLdn2JyJ3Dq1mwE+Fb9zW9T31xm2jEbLpQNn9JnK73ovJ3hVgOMFwbarGvQh0cLFO
faP07M7E7G9GPar5Vr9xyuBTbNkHM7lzggtlYnXuJCI09E7BOXcZeWHD9wQvt0317mekTGVBeydJ
zDFCKCR4kDHbw8NvRuUwnRw+Zw1xuL0mV6WBDU+oO7+JHyU5v1VLSlTal7scRj6SL1L20nyL8err
qOnXMqT3FjKdEYUAhdeS9ALZq3RM+tegkfmY1kqb9V1bhJ9V2BH358Dd62FSZuSfVcQf8Taurcz8
2svhXqu+AhfyAphOUEtfGp8BFyq3Cz0ejwE4Uoz61EPZlZ+OcLI0eYgDqb45EV/8OOWeIgvjTIb5
OoCqBYDNC+d4PejiBcCZT9jj/BIpcBThjrzGKxhi9ynPE+SIaD1bYh90ZnUzkFPc09DC98WzPmyE
U7wYMtlPY39JSwA8Q2WSEIQFqmzrBxJQijXz0Gt4NfsCSbMdB8ITc/fEg39VOFN6KCaCsDubJQ6h
/k1XD9XKV+1z0iV9t4o0IiQBFdYUSaNde32RXwxtKY618O0tG7NzH3LrGAcxmBfIKPYO1GLhj6iB
y/qY4MbKbOdYmQb6vqKNliCkSytOUISTWuAVEXYI6phd2CQvHHtDb87q11jPbgdHPtj1EsbXPEJv
gxLTlIsrgzwpTltmaxA0nheFf0wWC4eVK+0bDEFw3yeHBwYZ3B7i5PzImhh1QCoD95N78oaYHBWp
IU+ekbaZqpvRBWd4wMaPqwSR7GQjrtYl0MOT8yRsUlwoyWJIgWiMSQQIWwTmFzJo49UhJG/bWZws
U0XzLD35Wxpcwry9xfbiDj6JKoqsnB6rKsaYNg7wyMylJtcGxoMr/6T8y04qQPJIUAR2J3WguwgF
4fnpT+KkHmxPSkLnpCpECoPCsCjloi0/KQ8HXVXEtFFknU0nbaKYF50ibV80i5pDsiAsK6SM2SJq
rBZ5o2EtSsfkpHpscxDDnkwT1JDipIysasd5CRe5ZAsWlXt3EVHaJz0lTmK0lRh+B5avlrjD4aS+
JJ/AOGtPmkxfzXm6Lk9aTRKd0W1GJw1n4RMs4DUnbSdh3eg8RzaXGxgDq5l9MPSE5jabOYnQhuaJ
0sp1d9KMOif9qDRGyhBzlPVzeVKYQo60bqBEoDtF6WBhufuhR50KtKl2X8ppG540q9kiX51Its54
1OoeiyIicriOmmt3a3VSvmr2QHU76EmGTpimV3+OpQ452CR7daPA3RWXFQss+d3UaPaGsVRw7gLD
lWuI9g0gbuJXv8d5xddXAH24N3rHVJAs0vBJuhoieitp6y9aSzAjAvRgUSd0E+NHv6v42DNK7hUx
Z/GF7WRs7VbcanAfA3uGdxgHRGwN5kAWW2kTkuPNbtlczwwxq000yvkujRf2BboL/4td/TdnZ7Yb
N7Jt2y8iwJ6M10wyG/WWZMnyC+GWfRvsv/4M6twHi5lHibrYgLGBqjKTZDCateYcUxY/gS3rOt6S
QvuBQl7wfzu1ujcpi98uOc75Me9nTAOakSEOiiGy0HHFR4DslViN8KqsczF5bhcKBNWyRpdAAVe9
oRbSugdKHvBoQlvEj+mg5ddKnZWvTkogFw4xbh4xM0+ZPqSyVJOHwcVpBK8doYeyiORmWlNWSXQT
NO5A/87krWNdIWeXs3jXs32DeynIP86AL27qoAqPSd7H38KxMHqPYBGn37q5jZRu1I3up2qG5QOo
CYMP28TCYutJ/gItAtZ/ki3dXbQ2FgqMgK8RR2PhfkvgvKAvmdy8AD9RDUdpaNmyQ1JzoovtGPAZ
hSw0/rCqviih7IRHRYy+bWx3yX1gDwI7azLZxsGam/6uMXKX3NumGH5yzojRsxhz2+6qPi1vNRxw
NRJ5JfpZ8R98w/Hp5KzBLmj0mlY7pfi8dNlDEDK5cXjacGODrPiBI4dmX98p+o/SJioSGVKHJ6JX
qKfhQrd/KWycv8RaPnMycHLN3eeS+EvOSy6VMbadVUcmrB7xRMGa5rt27mD0N6aaGTulLOGTCKQ1
0q9mDD+HsEK++GAAeq08EC3dL4ozKtEBuSGe7HAoHvhrQRNoJUd5oo+mp0iwzSVpsSPcw5V1+1er
i+CxLhP51ja2FvqTXOamhKIBhyD8v/aGShHs7mRoo0MDyCnbheqEKa0pTXa0dpDS1iDNmbIHwHvi
pYbYxOmb6ASV+a7Q4lcNsMwrGLyZGokz8s+mKm3oY9n5faMQ68nXn7GhVKqQfNuCUoEDnm+G7m+0
GKfjRgGR2E/AEbZ9y5EdWPLI99KzDTi6IYcajhIL8IAmvfobdHrseL2lNq9lZcI+od7gwBewu+hq
Tkmf247K0GIDSxgAm1AZR81L9dze4/K4TiTWbJxoSYREiwgSlVMq/Q3Lvc3UDmQdR9nuVzz2hHMX
mmXhGyvYOUpVseBfdwqsmDpI+MAbA4Iyd5KMqPwnlONuMQTsbNOxe2FHq0AONXFYb8KZ1IStiKzo
YZoKYIoqlNNSVhELGGQ306diwZgAUcTCLUbqHR4h4E67i2zbNLaDNoojYy4dN3Y+VsQVDekEstmy
Im1vla56pbUoQ71ROqC0Ezty8TTOIoTZPpU4swAH0YXC2iRwXYO2x/EB5HAzm0p7jezBMP0s5zDi
VVHv3KpmopDcptXOW13godigQlZ/TMxn+q6vGvWts5v5jz711c8gDEx5nDEw3baDHTkbTITBFwgL
Qt9nU9M+KewkauxgMUMsaOwq8xKsDPWeQ/RS4TLU5I+WdRqDARLEEqNJ9WmDnb/7mTFx4SLISmxe
5liL2JN4g+DTk5O7N7K+UbeEPXTSd+1unnzKqFVDiowdgKSFHviFcoCpXk0sXQ2fcojpunbS2Usl
jPeWmnfpu2rA5oY8VUPx4bxBlTdr1i/CKsPwwWoqBoMtqYluUgJuyECf5o5kVWWey03UaNk3Enut
35rKIsP61OnsmY2KFVyhjD3qczzvzdkuv5PQnBu+M/b5dsqUuT50+ZT+ov5o3xpj2t6V0mZMpeyJ
bQqNzfDDHdL6tsdstzj23Hc9gKnk/1FawxJDywjrMWKhpQe9arTpAJdLAlSxRpJdfD3mwwhdqrmg
jThppXARw9FdU6dZ4dB9/dhK0XpBF7ngdMrRkzy6jAeV5mV0oYd9Iks2+QKAQFg0GvAEuGtpDRFf
UUOpB4w4pM5bMrZA+gbSfCVFVPX0KAMwnwjj3igoa1NrL3yCWJ71bqROwO74qkYm5k3wl46myabq
87rySe/0/bfZ4C4EByZtXVUei9ItcrbD22kpX+lFE+2sMnjEBzxeaFxp617+8hgs1Iiu7uKbEO9i
5X9aLigkEh0TKZiVcWizzSQb568oTXYueZkgHumBjy4bvDKx253tGGLb4pR+mzEhEfatu9amd1r1
RobG5HdjWly5LekYVkLRoSS58+vnD+ZdDvSh3s7P5ViLktxAVk4T9uPgGOmFZ/Bo4LWYUX6IEzzL
jiPkbmykfuziqNlFmRJ7xNerVzY/nmyRuLuKiesWeSg8XJrtIyWqkIONod5CmdHJFcjNCMG+626y
EV7H57/4zGhGVc7oWaz+9AmWV/3P82VXWCgabPWtqYj6Dz5t8TOqQJ3956uAMgGwaPAKETDrH6+i
Gk1eJbHMti1s0BsKu5hUe9nvPr/KaQecNj7ltsW4QlfMXoN6OHiI0gFBs3VTwF+Vqy8xY1Pz28p1
nQ5IJG6LsXC2M3Hkm4AEx1uY5hwrcz03wTpqo7KzR1L40lEriZlqSaubA2W+pugXXWWZI/dElVhP
pg2IN2Tz6n3+80+/Kn49ZBekHGhXaOp9fEgQuCWJj3XB2s3egfeFl65CHSgtsig/v9Rah7R8VRz+
XMYqoifVXLWDK/yvQzvg8qjIFNmVMfjAUJR8z7r9q+xAYX9+uTONMdMEdmfiLEItijnv4611qsJh
XsM8bVtBfweZl7XJNGsfXUFzRJpj7epuVh8HR6+2lMpKz3BIbKRHnT98/kvO3DjyCBwljisQ6681
M6pGWINDrRryXtf+URIZYG4Zip1NjY2ye2FfkH6cvlMTLSmNSoo9NE/X6uQxUK2omTg/ia4p7m1T
Ft8IzXJuBjNNLqxL5y7FarFMzcurXatMXCWirjBQmKaMTUwQIg7C9ALq4JsiFuLCp3Y6bXCg5TGq
tmvaDjf38YVyShoN4OpE+DSYpdwmh0aZswx8/rbOTac42xihLAEC2dxq3iATMXHhOKKcGdsAk7uw
glcXmVmAObqYMVKlBiG3SP5H+aDN4Gc2moUwZAOrB5mhk4542bOqr+/0mVr5psGOcq+DqHjuZSIV
9v45MH66D+HLTDzPcGHWO/NGsH3pyAV490gpVw9JIYuM4kVUIX2YLU8fR+UuLrTihmBe++XzJ3U6
rvnrXfRu7BjwBrxD5P6Zxus+aIA2kpRWgaI4RE06HxUtr461QT8yNeAi/vfrve+2mNZZ5xZm3r/L
RgLtoeo4A267YLL2Qxd2AOnsxldF7t7HM6ahCzPWorP9uLBaLBt019l0IQwyVzNI32rQtiXrVIY2
m1OAHjwlulvfOo3m7FOZglzpwpZYLpf49rxIs0u9/VMhnI1QB12ftexHBAbFj7dscgJvEcPmWyJ/
8t9RoonrpCwEpeEa6owHGmlQkMGOjQ74O1V/NyI04T4Sprdgo0yiFawwHMnyUSr31QaERZ5w0EiK
nrlDS8RVy0Dh3Djhq48SkxZB0GTRLyeO0AnIuDArv3RNaR9pd6p4jac6fTPYTAAMjtOJcLQ4oExN
tx4KihNDYCc+uyV80hGJ6nhdWinQQOqxvY1apzb9Ph2cJ62bEXChgrNzfmKhq9fsfZcDKoola9Pq
KjVCxA7hS9cJ/e88BBTUk8h8JYyHPJGgS+RfSWTOz5yLdAdkIUt2QIqvcZs3uf0H5yYpgYLsgpps
3igVr33Tlqgi9dZyiCIvLd2DfxXUtMaH+K3Vi/qN6kf7AJc0Uz1W+fYl6lqKslOZVEiFKfnpu1Ii
DruZjYldnx6a+JbYcGmRFxBFKUiGMLNvRA0gQy0by0mobXHkPgxUl4Gu0q1QtvHct0dZuQL/eVM+
hhMSMB92yPw2ElWFOLadC22nTgO2aN2RdYAvso8pmHOa3Ewure8lZ7B+xZk+fNXNsidPiRhwcvd6
m2gJBylDvxlQyhBhNiouBFJFZryOItbuYPWhCSExYCRQm9NZsu27qHgiTAw91mI0BzUSJ3/jqqcO
2E55r/iyM+O/SpcDmO9GeDltOEbPSWjM2iYd3PA67jOYuVVDO7UJTBouLcwWIrIgsf/UpEPCQ2v1
z59//qfTv62bLKAa3G4V3/Hqa4S/HIs8jjD0WKP0ae3rvj3gHfv8Ku/T+8ePnr0i2zhEUlzIdpdZ
759ZLQSHhpqDnm4+1SBFFDv9MfF8GnJZhXrkOB777ZxVPkkl47ao48brEf6isKzKLWVC5zpx5Xjb
stXaVjRSgTjJUL3BAoc0guAyr82b9oqDOgwJpay9vKdc8vktnJmXOcUxZbHxAVS+3l5XQVGZfGX5
No8L684YyFEv9Lq5Cg2VFozB0Pn8eid+BUw5+K24IiOVy2rLm/vnkQGPVeHMsJXTPOVxPljfsl2+
Dw7z3yWykpbthVd0ZoXmegwA3Dku8467WgjKpOg7vSMuxPt+fPzzeDzuN/72MGy8L8PmwgbndNB9
vNRqOaV7lqtNz6VG+TpCY6ISeOluzryuD3ezenpTyCyqLndzvXvecSv7/f7v0/WXCzdyZlwvd4K2
FTO/y6q2MpWUsJER3HKZ2pdfxxsyER/6g3Wd7cYtcpItnM89apMjjf7Qmx+UnXj7fJScbky4Nv5y
zmL8hBPPHKWZBnN3hTCbQuRmDHr3yLcEn6qd3Qv3evrS/vcSBgOE09na+F6B8VGauo3xz+jhq0SM
zaZf/FejA5tRsgNQ8EEsYPivrYZ6ndOjJViBfWKcPddhYT1OZkI/MyUV5fNndypN5louUQWED4D3
xUn68Qub7WE0J6uOyV20u6sRtcy26Wln1EhQMhqXavidfMzBS3CC7JKCxBKPkFL79vOfce4VYo03
+fLYf5vvdZN/vnPad/QMeJEU3LXWp9k4HM2keBFNpF44wpx7g7QDGCUU1YCYrgYrprGktGNW0kSJ
hyMy5flYjbNxaeJaKiOruV5jTFKHEBSVTrS1CH1cvXcgsrEW9t3emUMYxFMkgGFOhtL5pSK057JN
CUB001x9iyvVfcpz0JtRaOo39HtmyguWI1EqZYswBRq91W4A/4hdWNbtfy9pwIzAvwfClXAKscYG
yIT2GTqkpQwoqSsv/k6nrOoLD//cU0GZ6mjYaXjbaytLpwqpTbSVaNP3+U1gF86XyOglsax28rVh
fBpIHUZ5YXCdeeXYE3kdnF44uawtim7tKCJbcuWtqLOOonYqcpGC/MK9nfuSlmINqRY2FVV7vXaQ
P0mDzgjTbQKNSUc0C5BwG5p1wpkst6WgHFFFuh8YYY6rrJzRGLsJmYNA81R54bM+8z3pmIjRKkG/
XTx2H79qJU6l9q5l5rCceK5OERmJKimVehN5//nTpTiIlZB9JUXN92LJP5+ugch01CINmJJ0nF3R
oDhEGXVNt++/K7dxnYCpsKjy4M60tNUGCotuT6yiw1xlzBzW5x5hFjbp6h6aIXv53gyP+hw1X9Jm
tuFN6vQZleL/YVX/T6X6imC+OO6Z+ReD0jJXUQ9Z/YrKHlHcuJw/RuCtcjMhqb21gGUjHw9k5Slu
9LcZI8MPw1TdK/oQkx/amb+JBQYARhWaP2rhSdIzPKYU89jMeD81pCf1PugJQt2gCRkhhjm0lhOi
4fxeXfR9eZ28jJNWXBgpZz5Jw8VBQVLNsoQ7q7sJtBpPsAb90CyN6YU+h/tEzxKCJeVvX1MH8RUA
QvS/aNr/8xmeGZ64kjUXNTYL3IkDNitbJMfQFreAN9BtdFpyI7saIZ0bqRdOuhyqT6dimii0HlzY
I6yqy4/5Z4DSek6jPFq4mDX6mo2l9coA0JTzTJ9kyM3UvqSjLk0VcRui7/SZMGSirEOj/lJEEp7w
bCzgX+Wm6YqYzXucq4FXaHPyPNuLKtFqybTYEDGedn6dDJncY/slykMNSsO6CjXh/NDTUvtR2bPx
s8Slk/tKO+l3kNYchROjZWM1Dug4YiaTOVwPrVRRqo1j/nWK85xtTVWCI8RPrDy0kTYkW60T2R1+
VvubkhbOdZkCfd3MgTrepTXIsG3v1tod8vCw9UwiPkjeaOvqT2d3JVEruV4isJ4c2SDvVapsU3WJ
/dy1lvYKrrX6ZiAXrxdfLJE6iuMWwU5nOus8J6+Vq3aoaEnSMUiuBGx9Tus0fEF7hTaEM6EYAQqe
AX4X9U/Fui9TICJ+aLZ6uumtEKEJzp0runPIMOtwqm8jakrQy+RcBd40uZKvyR0GgfFf5VcvhRcX
K4yhOLs8IJjeFznKqS3L7kLZFwUtG0sPE3WjovoOQII48ZKbSH6FnCT5G0IO011HQpaxm5QecXqW
2nW8EVmYvDRBDtOUpnTzA9Ig1IyGqTvxnQyT2MYGmahuRDHOuoctvblBMOUqXjZDxdzkQdFW205p
9XhHbg0nW0ZXhdHXrIgfcMd2bvdzEyIsRNw+A3CkW3A1iDyYvKpy+6/wVxBbKfTJCHUfk+qYWYGT
3+RjD6Iqpy8M1dqUv6kRkGdYSzXOYGra0W3fETXko+bvbrNaTPpeLjlrW0piiKKRpLp/IiotvFtu
7capVL3yyV0XjNUxlQT2yr5HNDnWagZal3DPXWtWo+lPaur+plI0plcN0b06hG1kOFZXTYqHlny0
fFcZ5rdqDDvgiGo/QPSkLYR4oGDLCLc8RkKrj+g1ERm4VDEGS4T3ajsZDGIzACnIiJgQ2+h0Mf0S
qv8vZhQqbHWZFspmHpZHXdpa3+6VOGxzX0v1kVAc7JS134GbrQ8BljIXJbaUhL7Xop53uT2YFUWB
srcPM64syjVSqwxGfoR4nYFIqPIUlcb13CtAjGs1nb43DUkCV5Zetd0WSGPm+N17b6gIsqoC0ioi
jMx1AaDRaaAabusoTOf91I+NjSFUK6s7tyvQTAp01ckhzYMBeUulOLpHoAOZSHPVI+8N+Xwncu/c
4Qngb2geWKWIwYqbeLgp0dST7utUP8hnBueRskjGW5xPteohCK00XwntzrgXXQpLKx71EPMEjPS4
VYvnoUzZhjtSs8obUw5MlKTwMlgSmzIPWb0EFIOKDoKfJnjzF+mkuotkZXD+1Ow7cLv1Mh38Am3q
DQTGEnipS+t1o8FHjXAUBOINIWOAoqdPHiwENl8VY9Qfo3zgxK0OqbWoSYtiq7gZ7EoS27WrpCMd
009VO/w9Yab/ii6ifPl8b3Fm58ZWHXsUfl3q5vbqcGLhtLXymZMdKn0Xpnqk3+WKmv7+/CrG6WX4
u3EUUQ7kNIT97OMKYbshjvKWy4D78Wev9aptdmscQYF4hlfs6ltxp+2Vx/QwHqIdYKCd2Je7zNf8
cmf5GEw2xe10cH00DBfWyTNt84+/bPnl/6xdTeV0ZKTzy9KNs8m8PyDR/D9oWTZP6S72MPRc2A2c
aW19vOBqsSxpOAzxcsF88/Nxc3zb+l++fP60T9f+j1dYbTjiKUQzOHIFBcylXt+EgK3qZPf5Rc69
UVo5cC9p67AerG5Da42WXhGrdUUL0ncINtnxgV9yyJ25Fc5K7LOpUEFuN1e3kkhkchFMoG2qZM3R
ai11Zydj/iCrsvQ+v6HThgHUPXXpaJMKLNg2fRwIKXml/IYmQzhbIi0KG+raVU/03BDM9lXej5hJ
gCPI51ppwuFAep9yaWgsZ4aPR1o8gHg0Od5YsLrev6J/xiI6Q/pkcsi2fd8k6iNuxLwi4FkDNcrR
nmQpprPoYUBo8qZEhn2l9Fjw9wKIrF/h1eJoGc7xpQ/kzIumO+gQRgLvYnFzfnwuZQRveQQph55K
ml8nNCbIrHiG13ZZkNAgc9P8NXRZZaAI69mm2SHpvRs9HhBydaqR/yD1dfpm2rExbacpKn58/trO
tFlgXy4FRU6gS9VhNYPhT54crUdUr6VWUtzQ80CbKaWGe6yY0EmjoCUTF2N74DTgWGX72xoDN/OL
ioQ1xNoy/VHnbvzQ95LkXJQxU8GWsa3wiWvzvM/0lJxZmAeY1hwyUOq9QoLx0XYDt95EVY2lpO7q
Sl4YjSfgLrqk6FfoBFrUSW0s2B8fO0nLYYdXEttqmtLOT9vUuC0C2f9upmZ4YFtNUkef64I8QmOq
fgGprmLIgpX5pESj3aLwMkbfGISrHC0t7R4jm4ryxq3hAW4LDBKm//l7OHM4d/iVNBSh+rgM4tWE
QOWs7kZBhy9bVDPg/OYn18i7bU0Oy5PswRm7gLl+zekcf484Ku9wGOn5hVnp3K9YwDuCU6yBYsFa
Nd26CvxOCD+GEsEglGs278idAFXHL5nB3mubimz6PrZlahNEO4+Dn1OD+SHnIv154XmcCpE4DnHy
4vyqsfCtWSp9Bs8vpeG3tZoWHmfVluC/R/s61M3xKjEq56i5teqnRTw9tEk0fmVA4MzRUuXeKYLA
G6iA+LRvpwMnqXQntMDe09Q2b1s69RdG2zKNriaehUeINouJFobC6htXgYFRM+MbQhEQ7ro6yEHu
KMYOBEBI7HUjLzycM3MKyH4oBiBXFhra6i313ZA4eTBmW5u20B2C3epQt9N4uPAKTnzoZDI5S8kN
CgnizHWTe67DXCRhnG3jOKPhE4xLchGZhAq61VGZQ5SOEkC3QwID6kyV4OONRQv+LZxV+8I0evqE
XYLiXKhQnPUB7Kw+59nJxkkQ84PaTHTfYq10fUlA6Is1W8YVIs346+f3fkbaxISNqEyj9oAJbA3l
BJVPK9GgFVY0rgx2HG3pTrapov5N3GGO/LwR9i/bWOIrewRxDxaWhb9kxTc4uuyOLrFjlOYtwIeh
oTFsgP+YUYoys5aL+QrhTv0jzJrwizlPzs9msNXR73D5Xqyen+4AuA8wKAtgDW7N+oOuiUExmoIy
r9ML5Q8xzcMry7T2pU6oEdRRZt6y6axxOZi91yZWcgxcZ/CMDH8rmWZK/jBr2XQA0kRpaA6cC4XP
M/MNSw8VM14rAxna1sdpekoaoYcRjU2Zkrh5MIgj6clrCseWFccx/saEcTzKbghfGsqRCOAbRb8V
U1OOFzYPZ56TTvF1UeVBMGIT8/GHSJ2EmnEipLIdhXUg4NPGhNWa11TeL6k5z6xNKPNQzcJBRpx1
os7SDeDsgN+56Tmxd+rotlfFbGdPlpPGTxpQmW7D5x/uWQ26Tepq8j4zLLK/NLs6OGRoHdHjFncp
mV0bkvLKo6Ik80Hj3JVeaBKczsEUwKhJ035R2SSs+8FthDqhBX+5nYxBfTNG2eIjVNvrMgGk5Ugl
wlTbV0cUq+YlSvBp1Y9LL6oPl70B3Z/VtqQDbd/MRonAxmn6iYkcMs4uRe+JB27MSjrIbjzet2oY
XwcJqRNE39TiZ5/0w1eh9lIlZ0jpXNxshbwp4qgovJmEUXuT9RPiCztsNOPCInA6KSNvcyi70giy
wJ+upihH9vMcMVNuDXKzbqhiEA2oNdP/xytxbVSLVIeBKqw7b6LmiN71+JJckhqf0tzBe8vC9Htk
1/LQyprcHjWQ7aZgO34B0HMGBUK+AfVJKCDI3WinffxGbATvmTK46TagS3SwAAFdS3J2ti0+rL9I
CxN/FGUw7rAjT/eZQAy3SQKj/oqFwd7HuQy+1OncXKoPn/tZ9N0NIvxAvNHWWD34UBcN3bkyI4+m
TQiJxf7zVM7UV5xUEMIQ6clPs7Ew/eQ6k1hTaM9dSnSSD56JyNk6r8wtXNxL2vgzEwr1f3CQcP0Q
Jq/3/cqItjKN8OnMSTc/5dRffOqE1jF1L2Z9nrkUh0i6G5BygKuvm1b2pBmgWQK5LQUQigZkg6fH
cXpbEuF8Yfi9h3x93OosEjsbWNQyISAx/jgGyAuRQR2Z7XasMnO6xyaY+4JWYnKMtLC6ww3ewcCM
KoxbSknetdfYAQZSKYzXNGmoz5T5HD3XCAgJWVG76MFwS/I4UA41hWc6Sg/4O5nrK8dJptdZNwBe
C/Y6Fr6cXHVI12iJqWmRpnxHz6q9QlmRrxn2zBdN0X7polJfsNyp3xtbXtHhy3ZzX6e9P4s+XrLa
Z2AhQVoTkjXIJtyXiSPVXRC3xhcppGoh51LRErU1t75pjRjrEf4jMCtKhlp7q1Q9nbleySPyHyoR
/NEGDJL7NBOjtovQ6HQbIPuwbsoiF9kmHEBuUFfLQjprTmr9EchfX+Kg0Wt8TeH4c7B5epuEaKAR
zWg/v1rTCAVBy7FobUo1VtgutHaN1G8wxr+ZznSyN5G0TBhL7ezZCG370in+dNqlSwZ3aMGYLvPL
qmCA2x17lkkxlMcZHDk7m57ZiGFXpZZ+gFsSYmkc5YVB9d4WWw0qDu40eBZq29Ka/Dio0mHsZtmw
DRETbjoL+deNhUv+YU5Um7rs6NiexMiJCE/pDwO9LY9eZrfPjFz/0qhi3iEaM48hHi2Oc2otbgrw
qRd2oO9S5dWPXJIaaAwvGgC2hqsfWQ2qHkeL1s5KSs2j1tcXnstQ/9MNVcXZuDat1o9G1XicsMI8
T24Z6wg0hQKaRB2tZgN9Z4Tox1cgNqWoCbkzxbzsBiW545uOlAI2Yr0mbw0igh0U842ieJoFygKe
tMueEmd+PPpm3cXigDktfHSStPiNB3SKt24sjN/xvIQKzWma3DeTHfySbdF1u1DY0z0El/qKlTAy
OUcZyp+2xc9yadVevv7VM1pKlAvpb9k2rLdzhhXkSkerYeuAK/AdVaQe5VoyvhF2fI9Dp79DLewi
yaQxY7B1vy/ZY95kvT3u51yPtqlW0j75fCt/ZkjTXUN+vjCiUAavtpgIGkM3sGu5NWel82qge78p
A2lek5O3k9Bso6sVXdLrnkzJDtINxBVUflBtm+vZP5AxXhQ4JATbKPkxcBJ5hU+P3UzlXNq5nm4n
uZarw+xTUS1Q6lgNTFZY2iqWRrO+gCPlB6NS/6ZxoT3HQZR8V8yO/aQVAoanxzo8oZolZ4JytXUb
6bP2u9G1v3ZDMnI+GfOzVTvTH+CR7ZekcefXz9/Euxjuw/BAV4EQylrinQE+vt/JPwU6DgGtI6u6
2hoKMQL7OWzrgVQLsjZ2plZP8a2WYCjxKq0qIBo0czAAPBgH2pxuF1EqBeU4b0sq/BP59USP3ecE
AV04kryjDtc/ku49/XthU4xZm1oKPgzenoHpeTLTHyPlqr+TlaPPFbkevDrWDJTXGe3pV1glyUs/
qwCPsHKz2SlQz5vbUMO2t82crEYSqw15eFT7CgfE0AFOPMKhZCcv3o+QLW6QPfcHuyQ0K1TDEGbS
3oOD5Fa+bmY0kFwF9eJeGOVsXtiunhbSHVJxqNUuiDk8vmtTmem0hTOkyGhkn5vHPtHouxi1uXMj
p6feQvQhQMDe7ygUkVZF7VJgo8V/R7P5wrBYvsDVE8evTXma6BH2lmsTV8siamT4XrlM/ubSDN3o
ltxHunIVxqG21/txh1bl6EzwMOs5p62WXZq53mfv09+wBERbpknxcHX+C5g+S+ksv0GXw90QohgE
jKzbb3ZousFGhrm2RT7CJsJRaTiFIGIGVSMhBdXDwyIv8WRUzMehCJyDDCP1VpCX6gWdGt00g9Xt
4iKogeqM4z6rDcJOAkp7NNRUbPwpGWOl2ez4ukM/rxtM9bKtd24BD6FUW3Dlpatfu03Tvnz+4E8n
KR1JJOgiDr1I/NXVxjlJAFRKYbGxIR/9eVbH3m/LztnBlq0f//uleLCLrxBRIgqZj4snJJu0aWPc
dJ050HDO7HFXtfjAkbCXF8pW72qpj6+SAxjyRz5hghB4mx+v1TrKFNZ1wlpazHBx62Fiz4aFJaMO
4Wkp0XNlKQrq7eCWNj3nHA8D90g4D2WdQVuAYco4bVSnVhMWbvu7WmXdcS4zLORDWb/qBlr/2OV1
umRKPuRRrtxT/NYeQuGQvZLE1cGs+3A3pnmXgWIo1KNhTzV580VwU09ldUk/clKmo/ECOdXg0aJG
pvHx8X61qZrIVqfKnjqT/UeNiqzwoC8pD2mAnmTHWt0r+2yUHY5jimjxgQMy2MqQ/jAIqTEMf7Mx
qc0tz1Q7jG0XRhutsKzKGwdTPVSai8ugHpwoB0CSWS96Wxm/Ph8dJ0s0d0AeEGsYnx8VkdUSzZaw
maM5BeyT9PGd1gXjfUWU7VHMeorWUlAkmeNL087Zi1I75QNY/CVrIDE5HG1sEqyErnRoHzjGFeAE
gYjB/rO/zek4P5utW12Q557qxblV9rlI3vBYgRFd1TXiEu4hdT5Mh0ZaHog/IDO9YU+/QbEiroKU
gMyZPzhgKHAIJ90GN6FGAC46rcG8kCiXSv4nZQt+EKODghKifzZJq0nAMAFQDhl8TyvmWjWt/v0i
Gr3wUZ7ZpOgA35fbZqU55XRbYVwVwoTCMQL2fwIpmicbNUhc20vod10Ro4tkIR/l1O+ico7g0PbR
gHqnq8evbChk4cO76SJf6SoEMnPoTsGGciIwVE6jKCqiqKLg8vmwPPeyFieBLTBD2Pz+1bik1pCm
dC7RiE+NeyPjPPw66XW2xcwZHVshLaJfc/OuBKz2MJmIJuHIjDd208sdqKnp7fOfc2a6puxD2Z8i
5dJuWM2h3RwPAyC3fKvFXfJmJzlg8NAOvquhYEv1+bVOC7NUsFgNeVP0z+gCLDv9f7ZqEygBvg0m
lVAEox/F9hXeuh3V6gFmhSyoDcdvDEvQTi4EiTzbX7j+MmmtJnHdRipvMq0tOXyrR29kKfJQ4DNb
EiDzp8SqI9+EQoP0m1WxmpPhdaK5fU8CTOdrsjL3c1w0QLJy/VkO1nRhU3jmI+HsgAKDP/hM1hUW
pelrrTCiggMKqpzQVqyDBV390keyPNT1TS/1G40dCCLSNQLbMedIj3pBr5gjL4FHrnzUJ735pomQ
5qNGbqizU1sFvAulAwe6oSojEifTjH/NZDFLCzVMKCjnWe1//j7OPADWbUJ3XHrE7OFXryPqXBUd
La8jtCgutsBXr+2UFNrPr3JmhHMNni8AAtTBa7cw/pzJMWNCfCYX8tPcx0ThZQlibKAIF77tczeE
aIeTmUluAOrgj+PbLQUdYsG0R06CuOYEjqzVxVz39PkdnbuMixNDUNrATLl+buRPQG1r8SOVMzpZ
V5riGjLNpaytM8+N4ieFcgbNIpVdlrp/PtYyKnW3jSlxJlpYQIBTpW8oZl4j0Z21C5/CqeIHPSEn
fNYKLoTQY7VTbiyAPxH9c9ROA8cDxbYh/GnFfZGDMc1KDTLgbMyeW5TOrW6QpZiWhbINQlPc01FU
vE7t2Q43ov0yIvy6VIE48yhQuPMD6WLTulsvZ1qFZgGfVgELtAm6DT0r9Y8+h/bPRaHh3k4Be8Zj
gnX5rkoMs/TbrOgf+ZvobzoMuACAk0pQt+uMkFMMnRVr0yBAvqRVOTMuMCovinS0FwtUfPXGwpia
IbLDLTWL5tjpePFn49LSfloZp8FEjZb526Rkz1/18SpkuQgkol1DTFcD2r8fAeNWc+fpJASiqo1j
zwHldZcQEn9XwsrNPBjn0Ruo3NdZUwzPpoZ9aY5bPqzVHEe4pLGACWw2EuuAn6IvG9SsJtyk0hm+
VGa7IOjq9C8M53lnDlN3QETkK0n+h3CE3jdHUe0HykIXJrRTIx3eA06/yyhBO3pyzFfbQEETqlJe
HHB20kz6K4a63IOrynzaW8lDQ3X4sQjnFiovbNKknyY08cPv1NW/6AOMHrfpzb+NWsMYQRvj23U5
H8eWfHercpwL6+Hypj4+NWzfKIgo8/M/PvGPbxLUrbCqgpeoKMhgW1m6t/BUxXVmjOQg4S3bK9n/
UHYmy3ErWbb9lbQ7Rxb6xqwyBwhEBDtRFDtJnMAkkULnAByAO7q/qd940/qxt6DMqndJysh370Bp
SklEBOBwP80+a0/hOw2f31wU8D5vOmMTeKy4LxbpKptx8DTkpSFd2fTBYH2AxqOO3dwuuy41mqSl
Q7h7e8d8XQzGlJcFgtUbry8jry8i5DH3K9vVQ7eb+3r4mrOIblpEcl9CObmX0B7BokGAi775fg5g
lmqLbe0aD/AV08mpuPdzlX8fILxcoiKwN81ZsHzVduN/fudz/ububOoUVDfodQiStj//06bbIYPo
Sk92O3dE+8xGj62fsNz1S2j3GQbfvl1/l265XFlGNn9eANFto+duHSapVN6+QKpvn7RtXZf7nuj1
rE/L6gkiYw3fqJwBO7/9ebfb9mIFsdpR9BA64iD28uMG7dLJqeHjFsLpk9JkIFowznUw8tq5m5rB
eQhUAU06R4n29pVfb8nwOHzLQslDlGC+tNwQjJBtQ5FbT8GcCCGz/DJTVDk0qtp3TvXfXQqUy9YI
IxFmWO/5M4HuTV3QoYozMua+B6QYxTIsx3iBb/vOt/rN4+eQAbFClLopRV70LHKMDjPDpGcRtOBB
Ea+34ffVsbMzIzIXSMCQsNGCO735nivGb74jr8U2AUfgQg31xboD6SUAHpqAW6y+22fDGCWN21Rx
5I7ZO/HYa3FggAgMMQoyOoSdhErP72fYlCh8gHfvMEJtwp1Ekf3U9AzqbZ6nEG6r2SGBtplPjA5z
kHrTPmBvWk+k8CHqGwYgzJiIDttZJooM+LY1XUq/DvNsBxWvt0+zeW3AbWe620eZ3aWJAT/1Qfpl
08cj0voIlwSi73f2mN88O1rF29z25rXGenn+tWQXoaKoU7mrZi+/JyLV59sA6oWHGeE16hIzqdey
/PT2a/D6yCdcQutL0k9Og1b2+UXDjMoefi0gXLo23UsqorFTTuZfD8+4DB0BJMUMgYEcen6Z2dIT
o3URU9vFYjPCsPif/HllOp1hFbqRNGlPgWsyZejK7kyaXseCLbES3orAECVBFBFaxUsxpEdrsilB
v30Xttfi+TbkIqmiUIXsZeMZvHhDQ+GSvkiT0R78DR58kTOQAJooWXy4rrESfn58+4K/iVcZozU3
ghw5EU/8RYHDwIFjweWg39l5aI6Qof0owdPBi0D2WGu0K/OJAYMcd1kzdjMnOGhLdyssvU4ICKNp
kMXNIIKH3Kyrj0U6aICVWrxTiv1NqMYy24TgYB42jsCL+8K2n43KwFa1bjtnD2XOP9gm2ooS4sgD
0XJeMlrbh1g+u92ZJ+bp0A9YMAKZz64RuvrntKbfE8G9hsHRL+NJ8ZSI9Eh/X2w1tdFY8IdtwD2Y
+0jmJ8PgRyXz8mvuyfWprWgIHyJKNOm+kgyh7MdW6xsKV3V7SNMQBwVBKwV6BNzKz0avnEck74Ob
hMNqmbt5RUts0YD48c4Dfx1hEldSN2Cd4deGVOH5GzB1iNzM3jQApoy4jYyDoMm0ePOp3S3VHrmv
y1hjPh+s3p8uuyhQXjKa0nkEiewf3v4sr/fqbd9ET/YrQqBB9/yjSJC8xODAKIdMfmPI1zqPtPNj
mjv1Tl3x9ebChTbkBcVTemvh9ud/CkaMPChqbEO5UD+lO8uqSrq+9C3e/jq/uwoKJ1YpZJ6tB/78
KoOdlnmnSIaqIWdRjE24n9vuvUjl9U3DZYhmAXOHrD1O8udXsccWJoRvVbsib/vdJpg8QMLMzgbb
e/yr34f+gO+wOWy25URFz6/UkTdv6HmsYaumOY9cj5o+Tgj7t6/ymx0IQbVLHXGLgghrX+z8Cjsq
x+pS5nGnKvpQyHl6yhCKJP0AtmliaX7OhCpjZnJxTdbruBOWHhPoq90ua3o6ntB1zkVWwIWvdPDO
Gf/6biPqsohkYZhAfHnZBKKvYKWpEAyfut1jWgkbAObgXJdhpR7euQ+vX0wYGBv9jkYf2uWXL6YD
/YctpDJi0ISK12+1qri07OEM8We5n8oZd3qDM22HGtZOUj8fbjUynXtCZ/svUxbo9DF8jujEgpOH
buz5oy8bEsOJRhHHXYHPnbnOp76dVe9lu697M0SHEWk40v7NT/nFWs4MvaA3AsTY2H11FxEExEVI
fwb0MiIW1yypUIDMr9SoHx2yywQMxvj97fv++gmjjGb4hk4YfW0IP8+/KmPMzDtyZDHv4BeHfCFZ
pLihYfR3793V3xxjfEcyIk4yxi646PNr4eDHnlvjYRjmLXZAXiu2an0hlHU+tl4DrDf3vJ+iXYMi
3oKYD8vC8bxLTRfxlIszLX5d5kg7ZB3CMngn7Pvdp+M2bFHzL6X+y4feLE46WUNdU3XRhF8jRMaj
zezvrUJteQvWvT8rzdEsdpnD9FIoiuwIp/s6bEJGSBYSidPMAVrwzsd6vauiAUZjT4OBkIg34/k9
w3hC5IaqauxXtEDb5tanPjjuv3oUobFG1oySnV+3BfH8KtZcKpP2VrOjL2V8l6Joz2mlr7T7PfOd
ItyrL8SltpnIbROnZP7yC8G/cmUTIkiJJiz5xtLJjmTtf7mCS3MCHay/YSQgPr5shzSpgVXhBMyd
CQV5guIKdncfBsnbL8/2cjyLV4nXN7ILi4Y3+FXhuxDBOqewb3cibOa7riqcOwcm2X3gDOYpOmg/
znyzP5nBs8O4XNu//tRcx0eHx97xK9t8/tSKdIzaxifHQqyyFVuj5ihDjUFMi5HT29/0VVKEGIRM
lse2WWMSOT2/FBWDOjcGOBy23QKuquPGtrCoOsuJlB31HhEVYdLrO0vyxWAi/xEivRQDhRObfNjh
CUJujt3YpIHu7aimmUhQGnuKdl41pxsOwMk++rrGxG5B3f1N9FTI4rB13MciQxR4zL1s+rYqZzmn
h6yPHThUe1dbvo12vm44YjLpLQz/0/9ekehEq2IzFog618zS10gffMUESWd6N1hKaDdm+AChFnVR
3Ldya+lv89RW3s7NJqATqZog3QX9tNRnbmCj02zY8HZMY0NjMzMDI2Y1jRZzzMqtiiT3W/tyMKK0
hAUyDucaXhII/CYPn+p8GU98OQsDs6NyBYaPrpRh6dHvLzeuUwnVcMJwMeq1k+/o5BvfyqCYzqMc
RxwG4QuH9ZBlWGbrKTAeWiiJn7MgtWli98sXHQzOY1a2xoM0C68B6ePlbaztKojYd7VxiUOugb+6
O0mIgUQk3cW40W4SOSoIn8QzIPkqcwXjg9alNE5XMy+OswuA51hnfr7GnS1hQIatZNgfDzkzMQY7
eqjxG+ALMiz2RWJ668amNjGzMhamuD6q3GVTsOAkIsarZ2yRtFh8f6+9Dq8pUa5wnCHX8phmnNLL
A91U+XWs29oGej6sYLpUOd8q0dluEgAVuMOHoW4SHSkMS1Df9kHcokXvEoZeaDl41gK8aGBsW8bT
IvX9ir3hLTR0usul7FRzEKySDCGgnNt9hIdie7ZK0EVQepuafoCGL4tHAcX1ZIS8PcasMt9L4CrT
ncJFCJeruZGA5Uge7Tnxt3G1pApW8Viuw8xLBNfejrM5tL46FpKTOIs8XIaQUOl7HdWrCVtwJKqj
9FuFGJlN7SPyCD3fRKbu7ivXc9H0IYNihZD1XVCgN62dsgZU1QUBS44iyhmvTAVycdfkQb8Ny4eA
OOoll5vleQVEgvcpj7N0Cu4gfJTtzsmj8FKu/XjhcDf5cUG2mco5o7vuV2Yc8cTt1gkpudhMCliI
waa1qzA0a1usNajLsuW9vfG83mI5mCxri8K30t3Lk8lFBLBqQbBrdQzE7Ojj5ocImeBFVxTup3X2
lrtJSEAluA3GNZWVdyLg17LEjbu0jZdRDbK29Ob5zjeAeorkSLmuhmjBOFvUJLy39WnnTyE6jNVP
7Kocj8B+nZ0T4hrG8DLFmxBploVEJSaOL/ZsUeP12zfmN+coJVCH+cd/8cJfBAYImVa69C7YdVOG
H9tGzDfDYEbv3P7XURFfnxyAstE2WIIw8/nXpxBj12Ze1jtjovUxrYfUjTBFNm+9zDsEjXePluii
DFeokJi+Li6yjC4zP/b1+E7t6lWgiraa0XGk4CjPLYLm5x/EsmWoJpspptRZ0u8RphBJ067Deeen
y/6v3lpeBfoLuAoQoFMXen6pye0mQfy5ORfI4Cgdkf6UQ/CXrQto723NJWqoDKiwup5fxY0WLxjo
KOGcqarD5GbubVEM2Tu5/29uG9KajeEWUOKim/jiKv5Mjiupz/TpWOHV0a8H7M026mnwTgb3ekEi
0to6dyh5fqOH6R065AHG3Dsv5KWoimA5pBJJ7tvP5rXshieCLSbNQeiCm9z++RfS3pAPZYF/ewSD
BLekhrrNbjWrNdzrtEll3Haz7gCz4EsQG+Uyfe4cf2p3szeVG2i+06fa0WJ850X5zbfnLUEPSEWH
feplB2XIO+H24wRipG/8PUOJ4b6yIP+88+1fx0WcOkRFVEcpkr5aNDbNw8JuN/OnqcDSYM6rG7gy
jNor2R1o5HqXFAujT9bsYMPdeIzI2YbK8Z6Q3lVgifKOe4N7GvX66NYRkR9TaJ/++q3wyWctlDnw
SAj3nz+hdJ3LvqxoJkUZViemqYjCI6Zl3r4Vv7nh/PRfpVviUpKk51ep7G7AnJPKbSAsLOUiPV2a
QljvLLffvD5IjHBV4r+t+PriJfV05Y9TacnN8KaHjoPWzquL7kSkbvPes31VAdlm9LeHi3ACoeMr
H4C0bTnPO7KJYDSvcpxj7ss1Wu504eUnNp7uV1pb1acszQosLGz/sztW3m03ki2/fWt/pbrP8xo+
CVUvdAGbe8vLJ5hLqN9pgR7Phy1WnC3pan7JK62+k4sUqL6YmR/iqZua8BwqmHNvTV2Zn41+sYhd
HSr3JqVTc2dVLQaATaXNWNitPl1UMOd7Aa3zB0BWNKU2Rd5zES1yOKzrZD5WasIWlbiVqnop6/pn
mE69nbRZS0GxcFf/7u3v+frh0mhB3EinwdrGuF8sIVX6s7QQG+5AzZYJR7sLt7i0v1hMjLxzqdf5
E3PpsFBJnlAvQSB5vlo9SsiMtCgu5TiFfdab9hrGsmzdy9ChcXYS8D9owyeve89T5DdXZtKExipV
HuoHLwXAft8t4IEwF5rtSd03JfBrzDWGgxN0zoOdV/PBTbvq/u07+3qbonyGowPPkf3K/NU6/FPF
GRz2wAoCiBquA8LRdPK8zxC9vA9DWqyEEtV7w8ivMXkbahb+JwUMup481uc3uCLnMYXLJEVVWd1N
Ha6YJFvMeTqHLgu1c7pkTtbj0+YY17kdMTIYVlLcBFGjsSRTIr8qppRsp5UGVC8LHelNBdY7cTAT
HRAbQJI9pfPT/WiHpr/OOV1oA3p58RXHpgjsJ25cVwPjz/g8NjSSsMMydOxooxR7mbVVdTGnlW/E
WA13zG5p2TMSFhq1lfguYpqENMz9aQTL0JyU+EG7MdEuDNmux6i0WKvlS2/0Qb5JG1N9MmeECXFD
sq7/6m6HpoLXfiucbO5QL4O93sOUFANDvMnWYbig0K8ZV8BA2WVSIXl7hbxSHFCyCDe1Kg8N/kC0
be9/WiEZo1ahWYyamnYgPlQ2g2Ebo6s/wZukOyHjzhihCOzLtK2gA7597VdHB9dmNyd6oN5H3/rF
WmHey8iYqASfwkTYGQoEZvDsyPlX5vAfzzCRwz//k9//aDGuKbJcvfjtPz8UP3AFbX+q/9z+2f/+
tef/6J8f5VNzo/qnJ/Xhm3z5N5/9Q37+v6+ffFPfnv2GokGhlk/6qV+unwYt1K+LZE/t9jf/f//w
b0+/fsrtIp/+8QfmMo3aflqGS88f//6j08d//LENTfzHn3/8v//s8lvNP7t+kv/9f76L4se3vyVP
dfuj/+//UttvHp/E37Bfz9qXP+rp26D+8Ydj/R3TNUo+YDUQ95Bx/fG36Wn7E8v+O52rgCOe4U8w
n1vduKFUkP/jD+/vDgxkjy0c3T3wj5BlNrR6+yPDcv6OR9W2v7MJsSF49h//85mv/nXY/etpcYv+
/fu/Nbq+aotGDdtFo22P/n+nYrh1QH41PLeaFAfgr0zxT0t2DJsRgVWEO/IyT2kSYTKBy50uFtn+
bM1Bo7ZdpGA4F3xfFy/RZKWJ2dv2V+kbA2wUf0IDWYuoVDEt6SqlEuHnp6OKmiEGrS/6BAeUtTgC
6wiu3KzovgF7yG7yyjDMvVMVRrCfUoZhYywVoTz2qWk58ehI89TzKurhRcggIz0Tiuu7tSXZTzKc
HC7crFRdPEYQRGK9zPZnw216J+5bIe6GIGuzPe5WjLn7qDD7nTPOqwFvElumUz2NyDh0XtsrJp+r
/yPP0/krN12FUDt9ejWYj4nHtA8qdRiJXj5os0QZCVhW4OK4Bv1Z65SrjBk3hQcNVBC2YLMMNNqn
vkvvsLxrfiCiWfXJ6JE6IyxoIwvPWSVuaXfgwGFQ+QcxNBjNg0Ze7uM+aNlHU2G/i4GybA7QsyBP
RXiL3xjVLLFpUBHmeAyvdcT9zP7zZpQdtQ8GuPlVOU22x10dg/eo85blyMC5KXa2wiA97qZo+jI1
doD9FCKrMQ7pTTyAvGKbHu2e6wQYxf6EOLl+rO2lwtSqcrNrinSre6IwNv+JFNBgVrIqxvm0k6vR
nBipWayHaIGCTpKiMaakEQOfpFS9Zx+KwRDcEbvUN+bcUIkyfcO8lWXlPWBuiocpbsvhvTfmw3i0
29K5B0Q2/KiIwhQjSLN5vvaifHL6bLwfnXkJWRnpij6VM/lTjnDiMdBo0+OiyEzmxCO3hBPqjZZK
tER7u6ekttl2aB36sTValv8J5/lu2NiYrpGe1lPoSehwBRYfH6pB4Mbh1lkQJagQzHA/piHAuJrI
5jjit/7QqXm5NPH4XhGHSAaaTvxeZguGq6o8A09KslGMJk5eH3DtIDsZNNCWGMZnGoDezEY0PQF2
ElDbm3kIP6VD0DEQ7VZNb16AlFdNBT2z9tLLXqEF2o+my68hxq7FfdNHvXMQo1dNNOqKyjXRQ5Bf
Pyy2y/eMcFEv9i22x+X5WkbReEG9Ml1P0z5qzYO0O0PziTuNX7dAmLzrOjB1ZyBTx2FHyRUnF9g+
wZD4uGOaH4xm8ewvTuO62c3qNIW3S33teruBmdgp0WkuzLtRCH9FZ2bn6YOwo6K+x7vYJkPJF1+e
68oovS8NzX9x3kxzRZVI6k5G39eslOW1CJoxP8yMn7rXZm0zhMksYNodzRmDtEvJ8NN4LiucK5KZ
ji8sgTQyDHYCHU7OfhqWybxxO2dkWZcQXOOmTPuPJQ+Ry1gBEjjq1I73FVjHmu1xMrEopAyF/x31
ocwTE7dm/2smityOS3DA95Nh48VkRP1c4HDq4UTf10t4sfjDFJfII8wdkE1LnVpQ0p7ISOrwwxRU
C/XMGtXoroLGY3yMDNQJcco2ow59mjv625K76w32kIHase+WRTKLSDLjiwgy3fsjPsTXZuNX004A
nfsUTG1YHfIoHT/5sw0ZO4yYT95hwzSVfB0PY1fseKefmb2qg52OvM2FgFIWFw6PNI7U1Oo49Qz7
hvOJkREsB4vrgqBx3lXNmp1MixkyIdKPGeY1sfLW9GAylfapgsT7Yy1C/cVllv8H4H1THyYgk9+r
jGZ2ST2fAnGsyiKfv3a2MygqukNdnjiVbw94yztk1/i180kyhVJ4j3G6GD5FuANv/Ne5IjXiEE53
aim4WVgzM3WXpZaqeQe75SNrYHCPhXYZu6s6t2YqO8Ks1KDGjhogs4MmibRoPypk3hWjsYjXlp9w
2uvqWOowZBQxS+cQriyk6MPQFqE8ghEUZ5UsEVRxP930smpUdefboun3M4omI45S07+CNYyWlqoi
mQPqPMck6yuKL6obna8iWOgCgVGQX12/9L39tDQyg4JLnfa6M3N54a0+bV7Lqv2ZB2hjlLsuK7OV
gtf53iJZX9CU5T0BMSzDr01WBti4+v2Q5E5pLR8smVWXhazTn+1QeEHchNl6y6jEMB07i4V34jtj
TTEHqSBurZaub9MsaLB2mDHlAYVM2hwvgTUHpDqjBAyFuePR6egFYHi/fdRKYOO+y0tVLAfXywIW
RxOxlKiwM/WRp1KM+yp1UHuPdbh8ymuxfMVM2y73eVV6IolU67C4XMPMzkK4VFT8seBEkYEf1LCD
KRfczU6uUUUtwVjEjuFg7cTKdU7arae0w5tJ4Snl6Kne5wjK+dVoTfypTMVYWxk1EW2oAvcEZa/w
e2FgyC4pJBQ1xIeTYSErHnxmMHsRHGfGPgLwXDK8tduK56enJboWGDdjc10W5XfBycxI4VqyndXp
2l4NNqoOGmaWczfK1QGACPb7I2vCfCg7bxiSUBbLGg/cje9ENJ5xmAI1f8UgoP6OfDjA0HigB0ff
qIu2ZewYt/ng5sxFdtEjTEd4FYQAlb+jO8eH8Jhr3ayTa5NjMw9PS7/fhqWE23kXZk+1mPFFXY0x
4981YQMENdb9jCstPSOsVGssnLybkHdmSszGortkZEAZkmHuBkjRokFP3deW8VRlg98yOTyV7iFT
hjxlEHBCMoANk78LJyv6MkZl+xHj0c3luRoKdveo7T/aGR72u5Ljutjbc6mv0iDt1HGWTrtR8gmu
IBVlTbS3cbLAwC1jb8I6K+32Tt5qkj/M3bpEjw1Wja50+OskuSGEzJbeSFx0kjilmuc8PWQ4oFxM
DFHJk6HSBGgTJZMV1MGaNpdrwVDg2Dv1ePQwP//p9Ohv6UwWITSiboKKPcyhP29rb2WM0JGwNgvj
M87peD1joe3HFMij75hXV1A8bLE8wcRJNWgr2X2F+xDVh2k1nAsmXwYwNovLmAf/Z3EyzsP6zelR
XMe2gDdNqdgxWKOhWTaEtKa8xzOc57PYQ3ApRi31rpjZTHaTYHgdo+K+PHdQrdn7rujSM9MbESl2
/ag+AdosHtH1SlzWi6G+GXrRPUTjXD5magb/YY5BzTArRggP3ZRNAiupvrnDg2t5IuOSV+VUpIoa
ghnd9gHd5m6a9DfC15TnZ039D07l/lMrsTRgYMQK0G/2srwvvML6aWP0eBO13XoyGXXLJ+4M+2E0
jfpaGxb6YQvvggXINnmMO+AgzY3Oou+dGLPPSyC8b5sHO09fD813GmKQa3W1RBe0+Iiv0jzN8WUD
6vy1ZqV8mAMNML+F5wRE3Jmo8jQK2Ho8m7aA1rbK8GIKlnql51fivha1xlTvzDqQ3/2uY8xnqWTg
xKrX8hYP8emkhp5fxQ29wauewQsd08mmpO2ua3SzYCJd7IJhXU4ttnwKZfiwfWZPQ9KYYe4MaIKN
O9sZq8P46+wM2NqWrvD6vdxWi13BGI87vxDMTte9X8RD2HvoRRepnqQ99A8uPpwU/ia8m/dTjpV7
7NrK+Jyiofjht755W7JjyF2ulFHEBUH+3VIyvh/TndPtIVL+esJclUOwINoow159MNJdqmBi7D1P
4caORrSQcZqafXsivdWFZzsteJ4WVl81e/CpKjpRZe8QMHelk8cr4LsR3VmFBNdrXVkCzXRDhvOF
NG7TgaY7swOuPOOfpPddUYJJtImzDIbMmqWNrSrMoPirbnE/zCJt6pM+Wn0v7piJIbz0R/8zknWA
U443/gKNE7FjDV9LG7pew+E+1mX7NM/4HezTiXg3ARMPEr1cIk4Ww3fKb4pVUsfSmTl8pAIwhSs8
GSBmk4PP7lCDrweQq5DIm1x0D73X+cJzlldWVXhf+9BA56B1P10aOL18SZWt7ThYIxXulRvm93md
deEhWI18PSe3bOuEDMxdMVVLJ2z9ytTlI1nwCJDEq+zA66JP0jbS3j61xbTEa+MByrIz0x44G03Z
JuHskkDK1APAX1M+xxWvQ1zNvP9Uw0NIOxLLwa4HlpESTHmFJnaiu9ZTpop9sK84TWj2msPgibKj
uZ7NPJo8A/knPIwuj8My91ZsWSo8lKXL8I3nq5msI1uiKg5do8MU1F51fwkleOiOIhrqD8Fcjvah
zEKr3QEQRdxRe2xlidILVBwxzlZx0A0Kpl0AJmXYV6DDsphZgsK/EU4p7MQxMlJSxHNFdtI6LcfU
nPqK9n7rjwgTYCIV8dy2GMzhU+I3pypEtoOIsiJFYICLA91cPUEsvqYR6jROFif2GKFqjgQzwy2G
d211ltLxEDEIzIoto7KkD+sJX61kzDzvMlprJ0yabDKuZ6Bu6jj0uqTV72uknXppl3lnwRtqOXCj
CEkxzLBdB2VspDdvy/QgyTbELvf8YTmr8DYpToSrxrtOVNo4Sl9GI2iowbbP7NyMsjsTAKO5l0U1
YVqzCEEAm+MmhqeLVQwJ7wujFeuwhNggzr1LOzPjGIqHDprJkXZVmB96fwTlKcawJOx0sMuMXSff
cCX4ZhsJKSFDF6OXUh3o9ThauzEXOjzW1iDSs9wZsHscalHJE9EFZX5qB3kWnGQczO1lOom+PFnD
TNYf7DotAEvUZpHxfmMGsWf4cVGn0hQgfIHjgF6k4sefqnlu8kNoFTxm2zMGdUWYPcmYafDOfkyd
QMqDZHqkvswyXDkRhGSiu8SuhpPSEsxlHEtvqvMTydSVtecDVu2h6jNA/6tXk+grDY51Xw1DKpOM
BPFnaTLgdwy24x1tjBE5ZzkfDZ3O2nrhR02uLi6NoFBrMq+drDk2KQSeRmiGdJJ1y1zsjXXBScOF
ytbsRpvV/2kYbbPAfKJKvQMDRgHjFRFuKkd8M9JAJ9BFFDUku+vDw+ho6rzTzLTjR0gd5ngpgKzU
5xZ7hPgUtbIvbtOgE3KnUHtNX7EhYT0yqLGuwTUVzDS/iBzhufHCXMd8GBe2+EUCOD+bWNViN1Fz
9w5OVKTprZZjYYXE0rrkONZdsxwoQY89aTqVE1hkGQM1c8n3p5ePWOqiUh3e43XnrO1ezG6GuWrk
Y17b1TB9T+zSxfHBFpDCsCRZYYEPeWENex9vx/J7JVvjSxjUNWMk7YCclZpfOycLt7g+hJTg1EXv
DIviRIXielSU5xnn7oClHX0HH2pcUtaSapQcG2sHNCPKiLYLE7+6yeFh2Ktd5vtBDYD4/W725WkB
UGU45YDXrDQP/c01JJ28vNZBY3Xs7ausj0HldNbBY0Jj3o1W0diJtY4ZJ7fDrTw60excGOGsl4RK
K4oy6WfFEo+201+Xvii/TU2GWF8OEF92i8ayMu6H1QB8oqk5JL4Uw2WISuqK6bkatzTUrg+hgsq3
zsMYHm3eKH8/92vfYmniy3bfNh4hYd6y1qfGXW4Ky0zDmPL/zMSLLTqezBrKW99so5kSgKXMmPJj
gz0HBcFi31cBU1dFa4Xt3i1WcUV5QIEKEbN/SumtnTajVj+DF1QCTprnFtXPFKnLYm2ZzDBIdL8U
fRjdR6CZMRDxWbW7VLfBg1W41ffFWlYj7soQu50UhRZHxFiMZ6hRmNlAcU17w+SrCI7zmlx2zrUA
+dyLRSZ2HUUPwlCo61ba5ViEEGxxlMC47+I+aIdHXn6jT6KA3tTZRsdZPmNBEtWnCxSpe41WpuDm
9z1ZYxbOhKLVOOmWalhW6fIDL1MDJ3QZZzVdCgaVtTgWbT8QSLUmmTMdxCbP/ARhZCHm2JA+edsx
1dbcnyCkpU9MdavMbmFkE1pc9ZbfOsjwrGg0skRjPi8PVVRLaLa+9qjVGl42yBuzinAO8Sgo+XuP
Yczphw5X2wJI6Xpt1ic5MyUE7mnRkUY2esbyhLlkDythZ0br3PmVi2ttSL1IHgCGmBDBGNHpFqyb
clu6xsH1U0qd+ZiPxWHsC0NzAkTCPxEIm0Qydq0vz8gFx3XvViRwOd0lquJHt4H/1h9LFazWt1Es
0XgtMrMOT9w89Vwetp8xqFyZy/w0jG5KhNoLTVZ5PhWB1x4pDJikMHWXeZw8JMg520Ulp1D/yBET
Th9M2ZPZ9RCLRytGp2syDkXUntlOPE020qdYdxjCfk/LfkkflO1X+hYJgqJ4yZgtWUKsW5/CWNy0
gyqXOMA23P1CQI1+38vWEO0jQxH5o10YqL9jNu/ZvwlkRPAd1W2BwZOrosKmhumO5ceMpdFecyCl
HnYCfSllwjGp9u4qOrjv2XLX54iZj2PotAxNhDq4ZNhnq4QFNtVLw11PSP07P0Exqb0dDw7+Xouj
GbZOdBWwsZlBJE5zLp7MJe2eZFtY98oqqfQUU2dunBmX8LDofIzEJ5JFecxUVeZJhGOxcYqqE5Zw
b6gAByPVW2dCRkj9Jhky2ThZbuHFM85k8zF0CsuNs0wSJ1vk4exihlxuBiNE8TcN3aTOHGRvfRxy
v4lhuyokKuoaq06QQlSYWi/WYO8k454D5SGz+xJZMn+k3ehF1JIq4wa8YNTSDJC1jdZHpSt6GV7s
02Zu86vR5ift0slQHygTZdPWy8dVbGpVsaegOXtXjd3aOIwpFWJknDnpHFf5JB5bdM73wxpNRlLA
oQvjEUMEvQFT0cb1QVr8tKiC8hUCLIJ4QN5MEcCeBzuhewE0TbXh+KNzlAtMyHYAxoepsixG6qf+
S9s4gDJDMdrX5aTmMbHUYv0gTcsORSCq66qZ82k3hWgBVuV3d2FbIkvTqxcAJ1fYM1FI33orFoKN
MEEUlx2mQaV5zGomG5+Zspl3q1yDh3aePEZPM7t/GgONn0NnjtWnJTBVtg/XgGU2mqs8qVj/12kT
hJgqU2K/dklQ/i9157Ejy3Wt6VfRsHsQRHgzDZPelTeTQJaLHd7bt+pn6BfrL0lKoIiWcAncgS4k
HJrDypOVFbFjrd+WPkueIH0gdO6BQ/h0hq4ZHzpn7gEDpSakKkxqjQtdUFXBm5sIMJAS7mSP6SGJ
V1VjU9ZgErWZ0kRdji85knx2jEpfjo4V1zlGn4UBU6pCJtFlSNgaRwH05+c8/tIgptOKLK+ksa9S
7IwTR16V/5RYhL4HLSJTDpDIn2sOioMUGjy+4yYn6YLkGA6cIZ4ht/PcTt90puGZvEsENC5Ol/Ex
hHoRWyeTohEaKp5sX1Wog/N0yRqPkyOZJSinnnyzR8UGn25pH5CQjlJQhLLhJ4Nt4g2i9gMjXXzr
HM+cLP4xMNLEXkKI1OIa+N3AR7SEOTkZFXnxE1INOVOyVE9wu5j0oEugJErQcPqJXdNHJSNyB4BU
UizBgimnKqsrZ6PsLjUJllF0a64rk1juVjTdt2Q+cSyRXSFFTPpwYUV6Q2igg0y7YeUkMRXgg6XX
fAhHTX62u5B02HzRxB1O7PoWcY+x181AmshxWFTgkNGmK42aLtZxYAxd3jVVVX86E7lTCncSLpFQ
aU9kKqtYvc1SusuWKI7Bxcu5d6OWPmyvz9TwsdGVEKo70pTZ0xqJZb52IEFOjIT2HQLjXvenMuMr
UT87NVJg0jA3KG5N2e+zWrw69RRJXj5o9IWFyLJX6PCU1pPVugbKMec8JcAj6XOU2L36wOZm7cKI
ETlo9cSYfDmsCA5oJng5VyXMcUHORKi8p9Vak7y1S9n9JPWA30zOs+GLpKE8vTe7tnN8Vb4BwMAw
EEG2Xfb3XbVQ/WFahXbqHGNC7al3yauZZ/LdyP7VrfVKb+JDy/s71HbikEbUh8uzDu1E3Y5QNRm8
p6h+aAWEgJdHlSmjlWRCupBKinu6e8srxTt16pMz2D7XDop7l5C98vNXTvovsfP/03j3mwX3X/Pu
7rX5uH6V7R/p9dtX/EavS4bzi37TlyHGcVSc5jdh5W/8+u23sP3cJA4E7d0yLtEQ/U6wQ6JjFEdr
iCWeaDr+k38Q7PyWbJAOd1MVaQbBT9Zf4df/VMN9EybdynjwGmrkfJI++ieFVJE44OsMQh5ptQfq
d2l/TCDBgyU1wj4wnVxvAilUpcWFASFDtW0lVfKEjnfAzU212Ylubn+MhQZ0T02z8XuQMEsyoupR
IAwLGrTTlPFLCYE5m7Yyn3CcUR1jElm6/uuX1n9R+DF8N13ffP8N3Uf7N+CLr2uH1uJ/gAQER9G/
vxqP18/vr7KIf9N9nJBrfP/Thfnb1/92bapcSZpOhgKJC1xn2CH/fmmqMhoOjBSEcKFdpp6d6/n3
K1NX0X7cQpxgIXDtcbD/48rU5V/QMOkWHjD0TBr1aX9B+IEA5Z90H3jbkYLoqJUQassoo/5sDJRn
s1ZFR6GOZJWDvZFnoRySWf2Oq5OI5tcE14ZI2tlbDPudtLlXIaStaY7mdZGkmcyg5ssAAncHu7/c
kg/QjJhGudE4kTG+hG7vvGmRpK7yVFnboXKnzK3PAXjhNn2tjEo/lwQK8iitU2wl9TYVjRsbFUFu
7anMfjRtcnNWTxJMZSd+6DqrPC9iJ6fbFnnKQyqMFGFVYrgJOWNECJAEMqf35DkFgqkstfN1aTLw
gM45Cr0qylSqq9mWliO5JdiR8wJ+WR8Iz5NRqXTFU1Y2z3W+HLs0PSqjiNaoMty4kFY8UTwwLwwh
DHLBbLUpj7TSPBuGUI9WNK/lIt3mzuDlXbjtm+ypizRn3eoqBUL6p9bxAYZ0XEIbR8m5Letvx4ks
F/OQN4QkGylddejq/kDWwBc4wxfQBehxhhhGzl/QywbUjCmPdb1oqz6yAf0K/UFTpFtyuoRhrZFW
xCK8NLWG2HN5rNPqW6NN5iBlxWNaWm9Lbu2MfIpWWqJ+FYQ6MpQLf5qluyIO92UB8jY1iBmKKgN/
RsRzimJN97uwSFY95WBj9R2SDNJWKIGaVdxZ7TeUlOzXoZjA4OrjwheDUIlHDH2mq+mUkFi9oYL6
174xqQS10w7kmnQ33Qs1exTNfYYp2A0z0MIurqcHRjKLqap9tFTtSmevm+nJaoJKgPTgreYKCVlk
dVCnVqK4MWx2eiluTm2jdmee6DoupQ6bSj4oQUhXDG8VVkzto41oMhMSklmp7CzPpoXNrazc8dBT
KuuJ4dCd0AoTCm7VAXu/7UpFWbhyzdo4jeKdcRCTkjTQxDtaF0OKgika7D1KGOBrSOaIbzgg9Vp1
efZ33AU5s2yZRF5Z5R+Y+LejsrSbtGo2YWyfrHk597aEAFId1nNthG7UhxsiUBnooHOT2Gwh+25u
NZYHWS0/SkAQH5AUMGYBDoEWDvm2sKu9qXb7xhrCBgp6xFynRk2/DieEMdZd0rYvIw0BbsgaprX9
fg61NZe5zxyoerqVPJIhMXN/ZPUHJBT1xSyJPvCPTjmglPCPejDV0oOSaHRSOFI/qa6TdlRiq/wE
JJqRjPKcifCtzKCLnGpnF6tkeelT1XcE8GeYb5WkV/1WssTJEMtdCxu1CW0lPCfNBk029th+2c5M
zLLTsBTk5bfUQOPchvXAaglJ15x30qY9mTtXMUCh4vjNGCiYkaISXisGQjPlVA8Q1fkpghkv0ad5
Y1pztUFLN14A2ax1OVWRn7d1ttYG5SHDuNA7zGdCbECo5EBurB990Y4OjoNTmixXYw6tk6jYMcPy
ZKf4nPKMl6Ywx9dHQo1vIbXDIWYK38gJ23KS58p9z7AOrojrAMtfeqDHNUSFxC3mTI6fRtq21Ieb
3br/vGWq9LqUsiUZaxDfEhKcnw/6K5u/qz5nVWi+3SOyyORv9oBdL8RF8DY2KQY0T52u4BdFENOK
HamDfKY9yNcVaR+yN3Ys1o5D1n3ZcMtERcc1SyuqM70rtZK5topl7uba2tRVzbWimr2bZBq94nRi
0TlySEZ2s34huGherN0U1q/aJNbyIkV0uMz3QzrzY02ljVnc0FX0pfuiVNfwtSNwfEv0cyod7NsW
A5ULHmwt73JKIbVmveOm3U9UFZ2anIZhy8hhiLr5TYkt3+imA606gzfr06cDUU74L9EdJNKxLkpC
wARlleU1pbFBHHGJ+xGtQctBX/XDoxwis6sXkLT3qFJQe1S1cbTMNUTSK2ES5LZPy6bGlyHk9mrX
9hptx+MEaGfP04tEW0wg19Pb3A/HhJZrG6SKmvraX4TkHCNr7E+ZXkg7ye78JU6m21RPRnI9xoFR
FMVnOZAEEo5DxO06XmNyvTzbWe6stp19KiUDPvUfZdC6fViDw5aW+tlOk0b30vMYzclRo4PnPa7T
fIXA5KVA9O2WU3gxh0fgOH3XA4+6IavoLqxMywX96S72KB70XBAHHTsRledRsZ1YP/DPk0ErRU5Q
AO25plmf9abn1T6oAe79JMrfLBY617LeiqIa1igOTTi0oOvkwSHVxvIBW0+Uyl4Uqd3HpfkTVfXs
ySZ4GKHFuzjhenZqB8Q/GXTPqoZP1BMGDYhO50myeIqsTlnXpvlJcHuzulEHD7I81XeRzhO1V2ZG
A4iyaAvcrvsalqmnjKy1oC8UKSiriuXasEB7b1eaQwDbs6LoHTr6tL/g1cd2Guf1yQzT5n6iJf4U
5bGxLem4uouASn5wJ2cHFsTiUsN9ir2gs3ntOJ31Ck4m6LrqF/2gtC17sJjFS8XmsHWQLnr1smgf
ThuGh4zHCCNFKnnQelytULJKA1dvobh5iWiauja1pO9QW4YB6px+11JzEkxGmt7bQ9n5USF3Ez6t
LN+0apLdp0uonm1JinfwTn6iFmQiZo2x6eOuWjmxDJrM1t7+OMSwenJPrCwZ++nV1BOSxtXW2Ol5
3p67vFH3izZf8U93X6kDEz4lef3o9GQwcVBw7E4ENpgzrQBFMt7J0S3AXc7Dzx7xLuIWPO7bGkuK
jzpWBjYHQDrKo6j2Wtq0AWkv8lleMrGLuKs515umu9ycP0e5RdNUZNnK6K8GCqswIj/DLUA8g7oU
N4VLf54S20iDpjbr2IeLaO5GEJRdW91Uq71qrBXqwRErmPp4cjAbu1IKPujAW+6kSI8cIlCcBmAj
BDsMSW4N+iw2X7spms5AQdcOBaOfzd34MRqE+jA7lusumo2BOQw9nJ+ZhXlv4lbdqQhZ7qnCUFfd
mBpvaa3mpcup2GZuLC1ruId4bwnZBOI4hVa6D218IaF/8/g47XVQJnndd/knkf+YtE1/TM29Rc+n
g0V+W3RD9wTAfsr4iA17fE/ybC/NAJpmNm5VYsvPIPmGb3WRzkh2qzcxfv1gKe/L5TXUNG70Rj6U
wpo4VNQdwp0CXXB6sFvMONSI3lll2e+rDMQ7a+97rUOcbCjk5HLdZjwlFtGP6zHJvsxJUb1+srKn
ORyeyaPsqVnT0CEvBIj10IFaUUQrcv33ZaRQiF2p5VlyymMJTG6bOsENae8wW9UP0zgG6WDeOWJP
s20bLORYeizM2O0L+aS3CL1wA69ye7rUWMHl5qiUKXMocvCaPmE+VSInWk0qnwwJxVyJUEudt1AU
LljXqqI4cU0yxf0Ytbo7mhHVFaO8y+PweVm60gczJv6GCrqdNWFLGfrSuaO3Pg+Q5a31lJp0Auk0
HD0HCwmBWwkMfciv5leWilce0vvErCa/74yNav/UBLCcLTWNthMJrnQXwGBJBUrfqeApEY8Uf08z
BVzdZ1Qry653Hqc0OpSjtMo1sw2cCZldh5pZi41AwGfAxzs5PfMJ+U4v0FDCi5kFs9bx2esuKlF9
PpIWF23wObTHHWUuI8qvMP52RiQeoZMcCYfi4dI9K6KWDpqdHgsjXoIe3w3MztFon7TWptArHo5y
lx5mfblh4KhAAMYQJqUPRGUJz+l2MzU0TGCFXyjOLlOoffJkoOLhO+tHVxmn6T1tKKAntmcP50bQ
IHHEI8XvQd85BeiiSFcEtwt3MoqdPjB78+yiud6tuYmDymzduG0mHgy8hDRlzP0mGaKFeWoz/nh9
OUNn5vAYvE2nW0WGHr+kcYKuaq7xsPx1KOHfolT/5Cr5l6DDf6CHxJDBn/41mPUYfzfNDTv4W3H9
ir//9r8ijC3N9X//EUP49SV+N48Yvygy5VAYJx3oIgCrvyMImv4LAJVm4rwDYMI/wu/8jiDgOHFI
sVdAtjSbjJE/mEf4LcxJ9F1j/iZs/YaI/RUIQf1z0hNpN7wn4rfB2TAP6n8CtzKmWwnv+uTNSr9N
YtIatFNUsb1U6gI4n62KML7EmvnUh/YOw/nOWvojxDp62b2iIe1bZPnNqhTLk7g+hTZ9Ryy6cx4d
mDhkc/FLO1wpMUYb9V0KAZn1mFV/QL6AgL27DrHqYYJoUzKWFpxdFHgkbsQ+qer1VdXXqrpJHhzW
7nTdVP6InKBahTbFM165u7X0tWvD3tX25dxhPLBI7o7QuB4YmElU0QMY1zEKEOpBsY2QQd1qTly3
tQJ0NVmxRZh2kxeQq9dfnPQuRqZb3ofJHiKUCd8I/ZRTIQVIXqvpqXFWjr7NHrKHxOdJdg6jn/pJ
k+/rI/aNPPL4VUsNN1sO2YpH8IsUwna4+bs9r6sHWGEw7EfksTJsWeS18bdQ7ouHxnYf6+xUSs8q
qh3s6TBvXuRKGnUaCJGqY52s5cZeky/RStMaf61XxSOpj4u/zaZD49Qbs78rpbXoV3Vv7UfFzQoK
WpH2KGvU853qTcLrX+dP6V16nz/lX/8q//rX26/i2v389qu4qp/dj/r59/8NP8nVWMPifg4/+udt
6WHBU0fUPCdqIkICFNd1elAtRHgop1TwAo21W4NXzN+zU9KuZGS4aon0HJmcj5ZSfc2uuuYNlMuk
j6Mv7ieZwTIQ6tpVvHIrlmDK/TFaM1+M4ZlYKcVYjcQwEWZZnhtilRdaE2hkv+O1LGXNr33MmX62
mw2dxe4Cd0XKBr8UxkpIwTT6b5NnDw6ssksH/cIY6N3+mj5MuCbBtlznffD0s4u4HALhyt5MEbT1
vs6bTVJ9qvYZiwnNM4Emr6PesyyP8h8t8+cL36cIvRqhcOfrj+Xo6o/zRXyEMvEfl5y5pdhN6qbY
h5pfbUSvezbkjpndR9Jn1J5z86BuM9rt1nx5KZ6n6X7S3jnwL6a8SqRXLtVIRxelWyiyOl8deYYk
vMO5XE3IACLBk8wijn7YpjARpRfr+4aSPm26iH6jDSx+HqLrGvqLb7gkCQMB03ESzEl26npVhBLg
qIXHivo6F4ctGUIH++7dQBRKWYHOc+TcdDuQgKjk/vZm9bGVLi1uyBw6pLslMF8Strcf8Rifjv7K
t7Od/bOqJ7+UTuP1KFGl7dLvi0ocjcSyisVd1fpsH+1JBtfz2yVweCCBET1SPyQCXlFFfhkF7RxM
kGhduMvUQ5r/hPELGTJuOge6dIDs66g0C4OWZg9d1tYqLKlOz6Sh5tSuwb2RwQT75rNBbpiQiCWk
beQDey22rF2TIBg6FBGjTnpwGOJDJiDem8Mz9SJfsb7hDFOfndit7/P6h6ZTN5pRH04BiU3lPYYB
T1TEBSxuZXPAnFV9l7Typvgii4zyPx2CyysQq9Eb6lHLxz/bX+dVlPHW+Ikm7rSldhElA3k11jvk
picsRg/ppSMqyNhk1XbW9rkTWAgT7OhRKC+6bfCdrgt5hSehkJ9lrLrDfj7ZVxWPDCkTriVhUd+N
2V5TAZvIlzCRMaz67CLPjwkwUbUaokN/tF5GzkMW1Lv8DviE/5MoxeTE3xTn/tgef/3X/Lvffkfm
eNVdzqrldqD15e//xzfQfpfHePJQhHEwLvvlZR4rzqkUdeWCB41Ne3LtS62fDFI85w8uew0vyPTR
ZuRxtSe6ILmSXjALRrofY7HQanR1MmQy6rhM/kCi4EfSvdVIXhRtowoVJ+/CKrYtrDkhdAg60FXP
u1BdiWrbGE85gtdgtP10Zo2mFYHD2nxtaUml7dys7vlUEWcV+B5rRj1UBMUH8iX+ZP82KCIjs3uq
ihpnTb85OujpBoS9ZsSoZj6C+MECEkfufzUPyUc/enVK7lN9FOUJDABFDjEHrlNsbHYBFnyxWk64
+3KKqBac7K9FA/gK0BENtEdMU4BFx8tlHiTqEsypeuksm39OXKm+Ngqr/87gpo27F92Ygkp3Aqcz
Vqq1BEkZrrKx+onoscZ359Lp4KJjvjmG/FR9CpX0gwf7W5Ixw05gJbqN+sNI/aaXLzlSwrA3PRkh
+bLcySXgVDQgktMQnihez4LZAqlJWbUn8do3ZhuJKi0KZYOK7WeMWHReUmlcm8SZIpYRq8S5SBrj
vkApQosRB8Uc3xHQBTFuO8EUk0eMIRxstB32qnPOpwcFchRHRkAofkASis/0UbhklqLAGAh6Sddk
ir0bygB6pxwmIztb2fScZ+YXlpxDpJ9Fcf1vHlj/A0fRW5jdv55EPXH9+uPUefuv/0Fb3WJBbOZD
fMaEd0Ac/e5YxnpskYGDAVd2VEbPf8ycUF1IlPEyk2REKo95m4J/Nyxbv+gUoxJqQ+EYTbeybf6V
mZMv/RNtdXtbuPh5UXJyqQf8U7AsgHWvg8egbEpvkS9gy/m4bSThVFs7FAoOGDXnlMrsLk8fNacU
d3giue6w1jHYkQkBQJguzqOjsONsTLOtzBW9u3O6ZyvDe1qS/37PPbSMAMC4KlfEkIHXZ8sidTTk
pTkDXtsQbfokFIRlHnoHRSWccCCE34+qyACzJ9J7TmfP7DnkUS6Pbbs1xlSGftGWRvIBoYeNjocN
liirU1xxFcWJrrDL4oKJoFkXqNdIAdTldRtrmlgzPHH9QzmAIxczoWuAtkpeytFpaqTbBm9YSjhy
+KoyNcBS+ooF1snRhHWK+WoXmbhGCBw4UztkYDLI5MVUdZbhGadoc6ro9/SbLHxCYDgjfspp9kDb
T4i4Ir1ovAT5biAg92OfL80J8BINLErUkIkKkOg+yQvMFh5vtKKivej6OjvIpUWMBCBSrp2JNrPF
vSzNPY/oJFSK6muKjeS7riU5IbBiSPXJH+QC32kkOMDuDSiB4q2KmnJeYa/TPCwIMNxYLanYwXj5
IdiUf7ps1oksz3qI0qBBMH/W50zeIIHGDmxqiH1WLU0eRzsvluRMz9/UusT1qWc6iEMJFYpA159E
hTIjuZLH70RV0uouI4EXfirqRssOVJRsj8jKw11Dea8vz7a5kfUhxgA0ppgrlcE1UE6jPU9azuoQ
HP9hHvMWx7NlEfa3imMrKuhJqG5RuZ6SN7lzdGr8iWgpx9xpISUKWlRrV2QTSJvLfCbrmCGcsR88
k2gG8h8hOahWoPGmqYab6caBeSMxuFs63yIXis83yg0IBkOnpWvSaUXad9GI2B0KeZq3EVldbVDd
atH3fYygZY17wL6oYQekSaRRInYm6VGhW4cdAcwt1cENS5LVZxurSWueouVoPJsjewfYGpNaObXr
oSPoAHVlZYGmI+A/APaLkwSAueoMHU1VD7tz6hEuAkKEi3QMBZam1ZBp88PczEkTlMZ8CxAth7tI
VPMZe7VB4Nw8SScSoPu7sSxYChHYFamfR1n0rEi4zlVExXxWBbcEI18uQW31FSmXYZM9qDhDuIU6
UW8rshLvJtWqrlERmW8hlxbCa4Ll2IN4KGJckJcF6qKIIAGXrNSqraEVhGPacYoKDwoKB0bcplAb
SZ92L2ZoiEcq/Ai1SfmkmwGfdtttb2hsXj91/ZjE05dANRmSaBl2urByJMadxN2Eh4fCyW745FTQ
tT4I57q2bnJ0TWht5Ff51HN9uiMy3ExleynITVxrMp5zi8flGC3vqkI3q7rHiCh3D06b4FboMkeY
MtO4lDAWgAejfN6m6Ez68odeRW0ArwF6tSh4bvM+Hg+Y8BOkpS7qtqFBT8gU0MbulBEykQOO9ujh
XUIWJsqzRthyfdVgTq9BnrVRX1XOCFnuTRYfPgpFOcWUKvM2j9rYGuP4nIfCnjXA7MZSVORw+MTX
cYGKJSeEVCfSCwV2iO/m5v5+uin6Shgz1RzFVXeitnh2uh5n9pLpZfpoY+yZVtgmy+YI7xg3RzNs
lxgGSjSwWeXYF/2lQZp5Y4cTJNxdOuZ+0Sgj6TONYV772qDTTE5ra5M7sb7utIgpvJTzd8EP1zWc
SUIGm2i+gGHaYSaXHuy5APim3AuEN0/SlTlxLsy0aTE18ULHxaibnZ2a9r0oagiYYTGDJtZYDCfb
xr/i9HKxsaaxfdO0EY9Bo7KESkB8/jBm+SruB8cm+6GAdM6d7FkQj3eOOmp9XbmUMV+WrUwcT8Ri
Jix0rF0mnXuzQhHaqOmGeFJzPVeRvZVJRkNdOk/G+zD3ltchKfZRfS++jM1o04ihZD1xSlCJepkf
08YQk+fABQWoJDQ/HPJshP+b1LVatGQ+6LPqrHR0cutYFcqTkeb3iwyQX0Z5v6t6+cektOLRqhCr
4MVDHU0Rk7Z1RFU8Z3Ni5vuZz3qNdeUD+LNu3kXESbzrk2EgUT0j1vtYxeWkBCR48AM3Lat9ntSB
Quu05GH7FucmVfF+AeeOB9zAHX/E9atHX2ncgh0gV5FezakHum0KUt1WYZKAiXCD4IdC7d9TLqBa
A9afeLRBhdriboIDXseoouebc6E4meky0TRc6PgkEMFgC4n1kDxTRY7sYxYvbeHTizvR/jl360RF
p1E3neJOt+RXr3by+YJfnoBQrehlh00wTZytCZVrpsEy29oK+2XuSgpeocUZMHtplf1uwKT69agT
EksubnIHB20dUNWb90S0UpTbpk7Etq0XsHSShrsfTfp1JG1T9qCJ0lUojXOFp2cGZyBHyPRwwgBz
mTI/+01BQCA5KEucLp9YlIQ4hWk0WsBlHSwnVqR5r2WmitsaJhzomW1mtiSKvBcdmUq7FA03vehg
Ly5/fTj+lxjtPyG5/xbz/Q8codEG/rsZOmir6//9P6wSv8UL3TKEfv2K3+Zo/RdNJVOaQVrWSO5y
NERevysTFfsX4qFoIkcFRqIg/9k/Jmld+4UyTMbeW6ENA+5tyP59klatX8B7ZQLBDPMW/AMa/BfQ
2z+VwRFJRLWnhj6SZEv0adZtzP9jVBVeiCYSYB9Ya5CX4MslOWNjSQVjXV/lJvbtlKXYYcwhIWaQ
JuAQbBr4w9I5bIKuD9HxJ1N+q9YLDaeBzcoj+N08tpuAaD8LA9LcYEgrZSuv2J1HYd//4dP+/4UX
8b3/0zbAN8EUc4sa5dmi3oRxf/om8JaR3p0NPz0K0OGOP5RgaprmO5ncZIcoDytfQHjMeV4Cyv2W
A7zjssY+r3+HjppFb0Rr9trabHKt90p7mVPypGuag5g8OF/TeUlBZTSCPXqSt3q3YfNIvUabS9Mz
KotS7CEzINYVUkiah0oKITn1TCsv2AIUjRM/viWYTzrV7suA6MnFboctUjVr3BvFkpswkpTdGAEn
6uDH+YLEHE6+vkgqmcX0skuz4st1AuYlAPI695aUpiO/qqQnQcE2Pk9otmbd2UbxoxWt0HCyqkkN
sR/Xb7aamsq+m2ZnHYpmooWKRzkcT5eVFCOEScVC1MdLH8StpWYUxEiyGvAih7CJdBWQe5zvR4T4
FESSQfQGIUt82QSeJz3Qalmmq8QYHHM3Qy/OQZYm8WOMBIuq2Cwe16KIZs0tbWRNfiOlBckGHQLz
d74ah3VfTcP4KJzSlO5QgVc9+SkGFhRqn2U2iloxjkMcYehCQTem/oA6m6cfo/Jbhxi498iwKUIA
1qH5qnOqCB9EUaB7kqnwXjZ2Lw+Tl4zT+IY4H06bCUWh9WKKxAIAi+1kZddSeiPyFAC8JVaw5eid
InbGOPBs6QvLOkX0nGn31lIP2A8QoOGiSdTqreyZ37eIfdS7EdExVAL5aZC8NKsG+jBQsTOzVung
9MNUnzqhVUCGY6vPgChOnQfYseV6m5lmWbqanC87S63jG76X2a89skHHH25+JqSSvXgRJM+CcekE
MuHOGot2i84B6c2QFHn9RlRq8lMycJFRwvakfJVGM12sjgphrx9KYtdd8JCrUsPf7ChHGMMVc2tO
7I890zLbtn1SowxTmabl0ojEU0XQ0AeBTD0zkypjEWjp7lr8OKW8D5As7NXzAuxk7qJJ4cUgY1pW
k2YuuO/rWGpywqb4xvh0GZKQF5JkIXu1PtrKqnCc6VI4tIr6tTUO0gMOYFvf2pLCzdYp9oIFOM95
0X5WMuErzTRdJuavGfD311ux65qBJ1qSDLwEnot2esf6xwYvpPlmb6CVcSIfoNNKkX/pqZbhzeqc
fpIYxtK4xO9fGcJxnidixDAixr/2gy3OVL3ZLUKycwZ3Gq5+u1wXBnzjlTH0NmJJKUfDbxddM4rc
WdnVIA++ygO1ONCIRz63Zmb0HCatfbX0aDB8PZZqLnq8069qY5fmttDHhFD0GXVSZSTtHZ8JgoJY
zOjuujA9GJnVnU1lRKOIDUf/wGivd24R4hRJ2WlVTU32IuLUHegD2vZtya1cVF2G804dNlFe/EQk
xPgLc3W0wiCYnqwMdsWDXI/B38oGc85APFIL4UZfHdFJ8ss0KMjGslQNsIfMb1NlW6fSkosnZ7DT
2+MgKt9HxLf7bI5jsHzWGSqlUmToPUEVflOW2TMGDGdbG2N5NPqZluw8qpILSRFEacyJrW0ilnaL
RDNLPGUTYSdiQglbErgTAcTjwrqz1bEHV+UViJqJLNDnymitmT+ijxXPNJCoqGWG7qkNVRI2GZ/w
zM1GXQPcW/M9UcmSgAMYjIsJHnJQ8G5dLU3qH/vJuVV4IqvBZk9eJ/6kkhCD0UDt2MT3c0VCKJ+h
PZ+Xoq8P0VimyBBgGLHkPKVWl5xmdf6Rk7F5wblfGgxloZR4kKqFtCWeP3yZ0uShX5poi3y3OfDd
42a0+/5tchARxbTqspKNqYertlxXKZfu0FVa61txUuwWnRuasveOpAVWKTSjTqVRd2Fz5ybKUI/Y
A0TGaZaJn76c8wdObPYawr/Mwk2qltAsTO/8CysX5xGVVhqMNZ2sWDpzh/PCXAjX4pmgekmdJ4fF
IWjJs0Xbf9okg9C/Y8WV5Dv1EF7LxdE2Cln+733elCRHSFb9EccSOkmyLOaHeqzNNR52xI4ZPorU
t2bccwgGEjUoI9M8LVmWbmV6u9ecJAiZx5QIp1aPdip+KaB0JIEDTj0v6tU+X9WiMjU3kpPyg0cj
pv607uJNUibdJscW7iNnYtHr7EJXdzHji7XJSGIvEY3wE3OnLh2+pHLSv00x/IQ4dY/EcUR+xzT1
NOtO+GbLqfWO23mMfb2tPjrqJJBhzHHo4U1F3xCRsuBTaGfwR6WOtacUL3H2cjbU97o+h/7/o+68
diQ5smz7RU64CVevoSN1VWSWyBdHKbrW2r9+lhc50xWRxUxwgAvMHQzQbLJZEeHC7Ng5e6/tCneM
NrWH8Hky2+ZPN26qB1b4qlq5vHt3jOTbbxAgnFMX9t2mHgRcjsKfnZsu1zMz5VSma+VL7E8wkr5k
qCfexYYdvWfBzLZNFMwfEzFY160bClab0r9106WeN2fxEXBcspNN076zSA1Yl1PrrXJzKjaZXQb9
59ZHB7UuHa9u7pBjzY9E2SjoGIm7lGMN7aFDomjpfi4oKplJpQZe8jgRHGQxN7v1imi9iUEEGuIk
mXnZ5cyAc1ZWPmwNZAYIoIIu/RPajtareCibD25ts/ezHLgpanagNysJZ2kVRq3c5WHGXE+2cFzY
aXmIALTkBAkOiCbHHbtB8jGx297etcncX2sr78nZML1037SNG4KH6MmrLqqiNd9Nhdsc2jazfmRx
QBxFyOK+IugRkyVhFem8D0FkhhhqpyhjAKg6zdSFe+A+9R6ugpUL/5KZCHE7LHNBbLmfZMWXXo+m
FVvgbEdbH3ypg5S4DpiDW4qgZFNoXq6NoBvpbQo/N35IpwvN3eAGEQG7i+F4DVet2vTe2O6G0Q9m
5nh9xER4+uluNRy082YnM5OyxOtuSqvo0Er6NTq9ppK28X5wIhh0Re85i/2yFtAwbZGK5yLS4pmu
5TQ+dB4StGzSutxbEaUQewBRTPQG+ypEGgnv7cGmUopuhL8oWEt/ku1VYHUeub8s5wwksRd9iiZd
vmNHdvsrHQ3MpiDRIbIw0oida8La972bWivd05T15D4ZNUAbZ1RsH6kn1EHFQxYQ9YwPX4eeU677
eTnvD4MF2bdRJlWr9mNbvEsrnUJd9Pr+wRocmkVJKMp9pxLvOis7j34pBV6z6fLBPACeI7RBG5GN
Br0EBRAlI/g4P4jfE/bBvoqfzvqT4uiOpgsn9KqRlXMlVDOSNGPPOa3O0mvoYASRke0Mf4yvB0CH
11njlnpvdn6XrNOgSeiWZiPPPyC+njhYY6g541JnoCoJoA7oeajuEvZQa92PxTvth1m8MTnQI4ou
TYoOIE0ozX1AcMwaDU0jy03o0TFX1NaW8wzF+kwZ8KXOg/ZEWgvb8tzUyW0tOvtHIJwGpijp1zD4
YGaMsW3cJcTEPzNcoAtEZDz/vl91tsCfUg6o2bEzJsyl865ZNbCgJFyEyJ5WYUOD+kA3pGM83kew
y9BL58kuM+cKAQmeXoVK2zJuzDyGezJ3liGuOPi0Ns3xLgJ2ECPGDrzc/TRkdbCBuzwhhQgj90Ol
TISFyGPYdFubKUnch+pKltC6sKI7vL61nfM1iYKRH9wyzm+IT+f6T6olKgKwonNj98v5DtimflJt
UnzWKYJieEbxs44UxbxIi/G7bEX1zq0IyOQXh74+dkCEjrlUzH3NFJfM2uo689lvArwD6Ib498JU
jPJmSpIPMKldfwvBqJp3PRRq99C6A6HMWNtDg6OKP2AREP6fCsrFtRmZ45H93z0igGpvaHwW8boy
0q7cZKGaFeE4BoJ2qj+YdbNU88eQ3D1oX1OHZQNp8Mnpa5rioZep69RKou9S+aCyqhEy1eDyhAEI
1KhtlsXCErWSa7T8zaHGanGi/O5p+xgOevIhOpSYTpgoFZiluPAJngK3OBIUCZcKoNwxxL1u2cB6
zDkaj7x0gyBUK+hXSQ3MgOmBYR9gdiY7wy3Ddxjp4x+1zvSfXW8Z7+lg1s/eGHqnYPKDrcP+upGO
kZHyk0MYWJk1VA5ATcMPnx4ShnCOLJ/aLshLoF3MTTag5dJqX9WT81nUheo3dmMSHrFcencQNv+9
cKEx9tILCYot2h16pZx5PmaoVYp4EBgYiMFDL3V+NbXRuGezRPfPmdJNHQiXPgYvenvm+GBSeexj
r/4YOU7wJGBrXkvMwYx/lTzM2XigepvuF0LSJ6scMNVn1RBei6KZFRjToN7bk8wfpKEAiPO0JwGx
S2N3HPEYEN4n+qcxFc6e2B7vQ2WqHQSK/h5RGDN6v1HezZw632k2YqJM/BA3zgyx6NolbPzAwIt3
xA+6hESZSLpXNCXlkd3nRwi2+LttVP0B45vauiyqUCcLw74xY6dWYDzsqFi3VuwtHfc2fM8qmd5m
LoPsoYxwM6e4OjV7/TItYGbg7Qb6op+gn6J+aIJ4o0pBaWuCWc04+K2ruK8R+ET5NlRDfzvM6Q8L
yfMO/5JxrG2VXuvYkAcsPqQBwetAdG5kP9y4VNvIaap7L23smQqvqK1dTA6NtQ9BXN7pomne5b6f
7NHRGQyqsI9vG49poNE5yH04hZg4Q9sKPGTqoa5LjYz62l9Un1BQ4it4iv07VOJf5qAcrygvWmwn
dn2Tdo65jJ30Pb7r9EOfhX21HXGcszez0X8kunIih8xfENCSyCyYK9GAxiniWeL5PPpAftQBVa73
VedI4/LGbLn5CvsGmMO0vRZD6tONjyq64K2M+z/TuuLgAmpIsU7S8l/VMKCYfdrTV2fQ6X1TAom9
smyrf2gcg5cIVirLPXOd+rs54vei8d/OFLOt+li3nAkxRIh8nzjO+HWJ8hYY2Hvk5CRg0ibPDA4o
PMYzNXmtMaEMY9SdILAZR4rxJsYaiB5Fgbkf2BFNa1uqPMR53ul+V/nys64qcZ3H8AIJXGt3+F9i
G5GV8WyOprOXvUPqVxyP16FvoFXm/LFKgDduqVHYW+u4hcOcCB+tfsjZQLT5dACMKJ7G1sHtxLqA
0t5u+c6jLcTH0s0RIgIXhLTVe8lDQATtsxXkdsrpvCkepxEzfhO091BynPo41AYvjpPoLn6sczDG
eMU6s113djw8RLo3/Ht09djK6t5DI5TWW5ce835qgmTejcGAlY9yAJDCiLGBenDeiUFJzCTCqr8m
Vl5/oTNf0zGr+m/QeZJ60ykEKsjE98wZ9J7KExG1i0T6auyrcttkvXHHBlh97YRBXI/FWIjgnoIj
2DzIW8nRv9gbdAuPQ4rKvuCQhFKv3zlO6s4bJ5jSrzM2imnN1usdRZhdJ8rFeAhz9yB0xkLRzeHB
KeihDBTrIAnszv1RD+bUrCGsu9amdSbAKL1t1BAwUZa+c3BUf6pgZR+KTgLkmupk2hVh+8x2nJ1i
gCBbN8nSB5hRx45fi+Sk40V3AcH80IM9WFdz3M4mAV1uM2wBORvPc21Vn9ysvStjmTHhFDZ0Dif6
FGEVeQ9NMkPkg1NubMzos5c05cEIEBLGjnEqfA07m1YZVra2J4OvVQbVNufkAgiJnd303ZwcOU7m
e4UR8BkEkFg8ZuFtzF1qi96ON63t95ieZis/0utpN7BMkeiH2njfxOxE1DwWr4J6Dyu5u6Lpt2hd
jXpXG4a+9XU73RQR04KtnNu8WnkNmEU0E4IQIsfqInAznvjsd1R25IfW/hbWc3HtLQSJTV/mz06o
qOHS6U+RkdJdyTT6IFPVUVj50QagQnw1emF9mwSzfScxNMwG1X/eYw8tXDK3moY3qMma/D71UEQO
Y/Oh1XkYwa3K2w+NtoyrKnfbz25OfgtHg6SQDzF1xPicW25AE9bpzBTXahd3G85DNu0uJiZEv5eZ
5jfS6surh2jOaKY6KTvPJjQrHKeZTQXICGwAYbl0gnxYJNU+VEDzVoQ0UqUCJUXnG6WG+cT8F94R
8MNlTN/ra3QX/A842NsPxINlj+y4db8DgUItVQxFYK2gQ9EeYFrcZxtR1lV53YJXDdFtUlSh9kgW
U9koxvKGysQDQIZvxGKE73Do4p66NJ8gHr+V6PS7jrmlEdHY2L4FQ4Dztn9VaH+ApfAD6fh05Wad
aR2YEAH+nCARr3XR+QUN/Xq6cxKj/PR6w37Rg/8namDp1tuuJxUWDVTjSNSXfJVfogZcu28qUcxf
XOJGbiNPdftgEvFmpum6iUTVwTdMu/eGn2ikMp1h7l7/+JcjDwKv8dZLrZaNy0b+fvb5oWOFxmjT
SZ5NgUo1M3OHBqLH6Oybn8HyeCyxT5ms/B63YDRM8yuocd3saofu5naoO/oz1PxVvJmsaEyOfmdM
6XVXBL7c4wfPjA0Qq2p8KGbhwp6fYmW8EVgqzkM+uITUHdqBKQGggv/QFwMPIwRgMAkN8EQQvbIP
YQ6D4slR/qz7nu7ctk2ESCmVEmY6Ye4yjAmgHnIYAc35QTdJlu3n2lg4RD+nNkZl2OlfA0FGef8Q
KvGbL4n/wLSoenjG+J7n11kpFls8Wqivy5oQwYW7W1xnfcD3YuN+14YD/hl8xeRPJTMX+ecUySs8
DnKyCuTi2w4Y149OHWLTniy41288Ccud/vVJRCu0JGC7pL+CNnsZfwjZD/Z8Eq3aLvX693+9dI1s
4nEPcaq071g3rGZnR/TrN05RT/YxgCec3uEQGnHPYLHDCNqgJGs2KQ4bn7/G/b7zq1FM1xjq1IBR
a2ht9428QLVcu/NvTsiLgidiS8tEbXehfytja0b/US2azpSnVyVT6j6nQVX2W2Pixf6SVdzvzWCE
OrkNpAzEiuUyjO+CyS7Ca8tRAQrXtPSZY8kwSneMwJCiDFajoRnVcKhLqGKwwJ2S2fbQTvKDhUAW
hTeGevR2TZzoHW76ftxkGUcNamnGz4ZbkBdc8wr8yYkpfk/+PL3WqGJmgvjeNb6U4eAO7wasZo8A
CZHRqLYtizfeDrksIOcXB4Hiku4F2IW/uoyrmxlMZA5DnVXPbUKRFKH6W3dtNPsg4+E2bMmO0+q2
qVsOVHUUSQJ0PTtIriwz5681h7Z7uv8NaSU5I9o1FDpdHlhEk/jatCdX72AXQUtksgsHv0o6Rjcu
1LjpWo7oGaiQctMbNm7dxe6X0s6S+UjXJf5Egx9x9evP8Pli6kiT8E6WEb08DGgxzeUl/GUxhZw4
TTpBSpa5Q75U0AGZFmN6zMysvLKjmn6AWdjUEhqE9QSgsnnjJZLnrznfgItMeqaFTggDEoE0599g
DokpzeOGfnIYNcXODoSmiJxdegp/jXS4zGhawPHDZDSKFt5tCLeL5l0gv1mhBUosLa0Izi/NWX8t
U3qV2PSG7jmP2QQ5ffr+0egHkOQWytM9sXVpib5i5ACbWzAqwV5B9t9amkbl/vWr+zN48z+PEtw8
Uym8U0tOM2E8ZEye/zgrtIm9stvvnEyqWzotOGNkl/Lt6RB4t5wiOx9gqaOucJiGX0jEpZ3oIJnz
t6br+iRWeDlykgJl7P1EZxRORRyfJID8iZmSsE6EBcTXdpezphAplgMMzGVekys4CNTymJhoCdM2
R1sVJ5syz6HuTyxJW4ya9Xvtcxhav/6LF9HBLy/Pz1+MVMGWuENYtJEtnP9iuG0Qwov0e6uWuRrJ
wCyAYC2X3tlPdINL66nf8YwVt/DEx2hPDiN45qbmWNNWKhy3r3+hi+H+8oWAN1nEbzLeJ/LcuSgX
Mq0jiohpWUjZzo9FVxqnmBQBB3qG8MkJUfb01Fe9YJLbpn60HRCj+zcepDNE/V3bgBhnUB2vkPp6
fxJAHbewG0z7zsFHKwCcYBWpI4tRpVVW2S2o+yo9mQMu2L8GnCw05WdZNtaj1dGvRzdo0r37+XeN
HoPPTpq94UBeASGKBcFNCKPwDR4RorVRofUNxzerKQiwsIj9Q1UGYRjPJmPsYO2TXRftM9SUPNGg
Sum4UJSH/JGDxj/CKtJ+8vKCPwxPMH1cmWmFBsjpqgPkEQFs1q85SAKR8reFy4l2kfwV4xZkdAWJ
FdIJYrIp5k3BooftNC3FU+NN/ElWwdmHaLfaSVc9gtQUBSd+BylSb6vajPLVQuXEtIyrC2NGdIyb
ft7YfwUpeywy/v8SCXWmFvpHTdH/QaUQmWsmtRkr5D9L7q+/dFEdJb/Khf7zr/2lGXLcPxzEOFhA
0bfzUkl2/780Q/wTbSH/cUxKFhMRLdvBfxs+5R/UMMqBMyapDXCK/o9kaDF8Okuiqsu/qH+Cpv6N
ZEid768GWBIWBxM21fnS4DsxUTXN5O+DdLilD0VOE7MUsK7p16RP95Rs+17LVcVICM3zMYLL0eH3
LpJTBQV+FYh3Q8DDBAccb4npfwlkIQ7MqFEAugmwVYs+zUxfWA6ZvB6JVlnzF1vV5J8InNl53ru2
B/IeujcO4GF0/4+z7gjinDWHzoe5rRa7SBwSYH8/kGO0DQfGnbxGyn0vrfD7CFN9ZTkdf695SuL8
W5WpI7yReANborjhst7Zorlp0ZSymUIuihlE8XELPJwRIWaTxfdjohbnnG3OfJg3Ic4hRsVroao0
QfPDqMv3Xjrs/Za+R5lUjHSj62FoP/bBfO9P9qEKvzuoTDg1yq1pOqcZWAOEQZ8Bb0NFvjTuQ+a1
zhh9jMR9paxyq7v+iwVIFNvnU63ldwtFy9rCxAhlcjsRtOIVTfxIMpG8ra3EvGI3vp+C2tjSYi+g
GSCNdqcW7nFvHqO2ENtJItctrbvZUcOVbVvlJwf1+nrMqNEBT9TPeBiAfeOfT9q6drYOAg/6uxbY
Hj8AVIHiFbUA6w4TiYruLoQj92EeRHXX2RX/Q9E8ZsnQXGmSSgAGV9fdXBQ/JuCdT5khoye7mOOD
IBAmJYiaydjUb/va/+uQ968Wl39cOc7Wl98vQf8HFxeLF/qfl5Vjk35pQO3V0Zecv1jyCO8uuXTL
n/DXCiO0/YdpIzqkCvlvd/jf7h6t/+Bv0U5EqrgUz7z8f68w0vwDs7mjTFY5b6mFqPT+FiUK/YdA
e6c8l/2ZI7Wr/40o8fxY5vLnU0+a1LWCTgFr4IWhnOZgDg/HGh8Sgxa8aYhnJyFRN85NjNR5zgy2
brI36p7zKnb5TAf8HVYiCabRhtR4vraVDeJglYvhgY5gv4tM7IRhlWXHX+7Jw1+F41nQ4lI9/aee
/PkxSruL4FKJJXL5olwXZZyypon+oRYhwqE4O8wh6Jd01nLD2ZxudiOD22RIjmPunuwUs+0b3+DF
xZVsHZzKHUHgM1XtRX2H+L+b5nmqH9yixX9UJows0ArvTK/H69RYyVWWmXLjhxjFs6qXRyNJEKkV
XnpIRI1f1q6n6y5UEPJaEVwHfRl8VXYfvnGllofp/EpJNlIOuHhkuCEQVc9viDmHmnGzzh9iOu50
1OjkW6hT90OeWYcZ1UKDD6bRa0+hczRGwt3m8jP9nHid6fl7S6Dpt1y26i426+oq89PxNvRj74Ai
qgMYo9QePX0MatYrD9rsHgZgOp+YPLNwW94yisWGm7Rm/mzH4+mNW/DiIeDR5vIjfeHgjh/u4hbk
2WRMvdLpg+Ulmp6mGNfObEU3JuiUNQdsdOCawBSNp21LXJCJbi4dN69/iZeXl6xRG4kxTj6SptyL
d6xoaF67Vpw8DDj8r9PU+hgH5FGpwe52k3Pv4dBcQ2MJ33r8Xvx2yg9WDyZe3DxJdX9+W1t8Cr2d
Z8HD4EyoOVzxMQXAQlqZZSCwbLxD1IYnh3RlZGRJszHq3li9/suXQuj8ycLQSHEMQJ51jqbPxTsI
WAV3n50DkImLhh6ZgZS2InICk9awJcsm3YvpRLDoPb1zBp05PKWIDUp0EhRFVBWMHSpyPPp0epfU
LpPbDDeFkW/w2X0iUYaj9qp2Zu/u9a/9YoEiCHap3yjyuGfYLM8vXNIyORkNnLF15DmnCY3qtp0I
iXz9Uy6OfyxQ/Omu4vq42qK3YV1cHEl7JCgcd76P4uwIn8fYoznRtIjBeSVWvBNtPX5Rpf4adQ7L
FqqFrOOY+vq3+PkUnC2TNjxeBOnL/VHsBBc9BSOhodkXs7zPlW/eWWV/Q8GVfsZx5j60JLYQMK0S
cSOzmCFVbPZfLauyQ5I/HSbiWYU6wbJuQyTgzG4T0+tQ9dXymFs15Cwn1v0BLdeyl+j6maQe9eP1
r7/4A86fMLpPlMiwV6gaqeMujqxBQcOEGZV5H2bWTQ0u/XOjeLZiJOzTuhYTYbU9vf7buMIh40Ta
oRsy9v6RwSRzbdrwEmdOKJ6twW5uXYLOQEuqKbgFRz6/9UKeF/PLDQdKjA/BUuztGufu+XMlvTFh
5NK39wrBNYWy1e6HyneadZCInWEESGf73LkmRmN8QpzHBcwEEMaIyQR6iyV2L9E5QiMI8O294ahq
hwgbVdTPS/r/oJ77/81dgm/hl6drybM+C5z+8CXvvrTd2XFx+Tf+ruMc8w+2yIUNhHuJsox/8ncd
Z9t/WJq0eJcRDwaThYj9dx1nLHBrR3K+ND0BYBj3xP8UcgZFHhWQXGoT2NjUXv8uWHrZRn55kV1N
rWEzaIHTQyuJ9uD50xUPBA6XnKZOPQK8j67P818ZJrPhiQjdFgA9OkKlbpomkceIfuk1Ri/5hZkc
DWP02lvDAC9rxc58H2hgPSpQ873J47xviC7ezvHcfv3l6j68rNAuXoefXxhsKIWx4v+Yjp1/4WA2
IyTiSXPyJ3/epOM8b/uC2IFCNt4OUXq8ef3zfnpTLq8QHiBWd646/8G9+LWBi2KLrJXUbE7ICs0P
uvLu7QwSzZgZA54R9yNRksUVfcf4QIRCt0m6YVzluk+3MRgI4gD626SlbKCu9Nf0JrqbnipiW7dp
tcaqDB3Si52dnrSzj7XlHVUop8PrP+GilOCSscYtUfMM9ajYxEVbYBadrRP8Z6fYWiIusSOuJiY3
VGZNup1S52TGNZ6FpnurjjpvVdLNcKVcdimbUlZCVb+4Vwahatmcjy2T86m7mjhc7mXAiTvr2u6K
FDm0b47RHRnMDYdyMgziRV3yP93ae2O/utw1l2/C50tWUdrh1NcXNzEVUpFpUXUnK7eaQ4yb+MYN
Z2ixXdUeJks3D51LOlPbmPXRIXdnxwgOQSUz4Le+yW9uBjNNyvsFDLYcoc4fp1KPiTDzcj5BjUX3
6aeI2YdueKp4gvbOlI6PWICcVTSa7lqQbHvH25Rs4Wrqld9XwKvN3n03kJn6kYOZvE2brv/gGint
adAf/3Lv4bIplieeGmkvIP7LGwglXKRpm8iTC1r11gmr8ltYLiCsPGpuEUjNazXW9r7zp/wUE5p0
ZfcYsoDU5mJnFgkwpQI1FP842jPjtO6NCCzP6w/38vCev54cankvWRGXjdy+2B6NLqh0kMfqhL1U
IX2bMItLnBDxElTz+kf9HHxffhbvESsyayXI+IsXKfXIJzNHLU99pb2ckVJE7cm4Dhl7m6VgzmJw
f4993gIKE4FpslsPo4O5mDS0LQOBGlu8iCSAT090484JKsu+JklFfOxVpb6//m1fruzLN1wEBOgH
OEdePPJo5625RTN3Ipku2te9P+9C3Zd7aIXVuupjeV2l5HjCUSTWV/vijfvivHjQPT6euTJ1PHp2
tpfzB71Dftql1GCA0HsCvyd79K96tLq4lnJtnhjtod9oSKGGm+PrBItvqjy9cQAf454wG+sZI/YE
1bcUiIlQJ2PlNkb/iXOZ880zMV44Y2NdJxmj/rWdTOB8Qtsd87Vrhs63qLbRn3chiFh0TW53y8er
DgHJEDfHOgCmsPK6qsBKPycMIjN8bvOm5QQxr5siz7K19Ef92HsVFKogsKp2Sa5KvleF8L47MiDu
xQeAt8SSJEhUrJBXwfPE/CNRNtzUYLARpZd6ckki1VS4+wn5SsGAgWxnoFSlhwJgIKsSWLlgetTP
y5BNZlm0nlPljFvRLxGuU0WjejN1Imx2wUzQrekMSDlNv1ak1ZpCJLd4MpJ63TmNSjBMRCBP86Z8
jKFSEIzXBcmG3CCGKFMtoXiSFrRgbJM5No6lNcTHwWzrAiEQ/pSyQbqzHuSACjxvCFXfvP44XhBh
2Axw0NL75mGgccWicrHwBbluhjjunJOdjR7BhWj5ss4mbswo9XMB5evBrPnNRB9aJzpZ9IPDVL/x
UL4oHlDKE++xzGI5VrqX7wQWoRB8O7YQgzPIXs4lTAFK4lUf5MUBlfXwxo9+sTjxeRR9sOU9qDqu
c7E4OWU8QwYJ3RNi3uGQhmmyIa/N2QGjDt5YnH7z05gcKBZqh0YZYSkXr5vPFMnC4XHCHuTAMLaC
HdHQ1Cn0q3aZ9NLd6/fzNz+NbYzCkbqIsvHnDOKXuXZejt2S7u6dktmCQl79POclP5Apyn9/06h2
6WtyKQG//WxE/fJJlQ4FnRbTPw2lKI4wByHk4eE99GwIm6H2x+vXf9nvnlQ0G3iVOcsvjYiLk3xW
JqYTeblx0qksDklDgCds++SEbw05nM2OFrUdp9Mxn7cVdouDl8TlG0/OUv6f72uU/prTH24tkj8w
fp/fT98TfVMXZI+j12TpqwzHVMekqsx6k0a+62+sMdMsZb6eOfIpFHlrdMokLiI3V09za5E55ZSp
b731xV4UdfRgkRK4eOIRFWBqPP9iSpHgFVe+d7Jgla9Hzz9ieMuPorLFSeWJc130kbPyUBDTGXYK
qvNpuCMR1X7jAXxZmFPPeTaXh44V7vIlEebXwpzVr7KLyE0e0zYzvvlBE32yCk/fV6Fqv3dcjGkj
0MPj/InT8YssWObWZofgcOO4niE+eY2XfAgRja9iZQUfGMJWZBc4EExvkX2aT0ryAzdR6GDR5KiG
xdecMi5zmTLjXUdlCTbn9Sfv5TvMM05vx2JyyKHRW/75L096V5ftWDadfzJCOOelXSx2ElvsmjDv
diMwkzcu4e8+j+vGc46+YdFaXXweIAq8zbZ/8mR9SIsGfB7cdJju8CHhKr7+435zv9DXS1ZDnhv6
L5eNbSmGRoaNa5xyV6enQrXRvfRxPA6+TcxZNwXHsGoW0Y5cAi1B4KmRc4HqgPOzMt8GLeaJCMb2
PpVWevBim1ZS6DXJOvMDCy7t1LhHh1DUbVpW8/VkR6QkzLwor/+M310zHjeee3AGDiXn+TXLKB3M
jo4RZV5AFq7tM46bvze9/Jpqc/v6Z71cY7liSrNzUMNRQ6nzz6KxLquhsYwTMrV2nWfqORxK5qeW
+vz6B708H7HAMn9GLCSZKkn34qUeiLXIJssLHouwap+rCfWnsibEcQWp3MZ6qixwKxiSm4iDdg+e
LBCt/TyIzJtXRM205RvN1N+swXwhioSlUOAQqS9ebo0qB6R5Hjymdu3AuyiGh3YCBzXUTky8R9Oi
ZTHTG0Br5db1fPeeY0n5hk5Nc3nPyn2uvRKM6mm7wW++XOmGMI5dDBjho8c8/VimzrC1oil+Y3v7
zadghvA4VNAhsm3z4qXPm7qBFDdGj3NCBmhIAQbEMvlfPLYWJxcOcpzkWDQvHiVMw3RDZRQ/ts1c
4aFrTtakji3WgI3oph+vP04XxOml1uPsyRZK10t4jrxsUk85YCBIaPEjOzaJ5GYe3AwjuJ+1HU21
2Ndha93ptJfOBtpGFr8jhRXbdl2K6WGohtrckj8/PQFH9h561yi+SqbkRxsgr1PtVWY3imI5N1AP
tU59eP27L+/v+U2nY7G048jdWhDcF2WqLXrDm8UQPzZmQ4JDxNbrNE8EgV7j8/4mRZO9sei/fMmX
D1yYjMj0qDounnQrDpM5bFT8iKIJPC0A4J2fdiSr+733xtr1u4+i56iW06tcjvXn60maEwWmOgGb
uZy8VTi6pCosI0NgDm/J1H73UUwqFoGnjUaBeL6zrayWMeOdhs2Z+hfpOFmfe5K+jWPIbPWNC+i8
rEjQ3LBpcrNYj5V38VmkdsaJ0m3xmGigdK5dy09k+zpfMUyKz/gJ1XcFzuQ2zkMiEawsIX6kNjQJ
sQmhtCt8E8YTHA7qZcRWi+snKL5hvSayHjhUNuLljmu56eAZUAfOQ3tDHGU9b3gkcdOAaGse8gS9
Ku+RBumWp2392Sb3+WuNB2RaDYpsGiw87RxcxYwjcPyaYrg3mG8c43DK0pvA7scbEzUIVo7ABkuQ
TRjNsEDMaHKIRB/gMs8Sv5k3omCFi8U4h83TfVcPIyRouG15u6tJCZ5X2i6rz0aGQBbncRg+m+UI
TSIFLUE+iCMxHbdjPPwJsk6xbVUdMGo6piswlIDdja4kKDubpuIOrSAJasKuccnNQd/XmKITo9pE
GJlvFNA8rBjtON4lonpqDd8HtY5GBSZzaT6//jqqZWG6eB+ZNCFeoFNN3WBeNKilSnXFXLt8zHB6
YGLlWR3WRdwvoT8QtPwNMpvY5DSObWFVj27yFRX0JNZVSvJJ0dcDK4aqnI84k7oW13Nr7qRbAZ/s
/bE5oizF/ToF5Yc06K21iQfujtlWUa7tTrV3MB66dNu6qn8X2bH3rRlGWrkyG3CXjtpJflTQcKJV
QRCVux7CVsCTHtALRWNrvHUM+pn0d3ElOE5yLWyOd4u67PyVAnIat1rl9aNOpPfNIgKF1GPoMEBG
+7JcyCxLri+5JEGKBrIszb1tDC1RUzT5vbWGvLHLMhcWauplAD5MwCzfDFLp3U1RY4VfRcr8TNAg
sAK30vktP6mEdF1Swy84MwsUNA4dH5dlILD8ZlZ+1y4IM2TYtn18/a6/XIQBQXH+AWO7CEwuD5dl
V8SO33nlozlKYye83L8KRf+tNVS5hRLkXDsJoI3XP/PlikVrHOEHM0FanQxEzi8v+Q116/W49ARd
601VMlFGzemQQzZMp9c/6uWWz6lu6SKSDOHyeRfPdN2jai5EXD0GsO22CLK6rTeO8xuFxbJxnD8v
fMrSrhTLReRzzn8QDWSrtcKqehx1AtbJdO/Dzqi2gd/jmmyn98Djw5XVJ28Jgn9zdGUuBUyNG7f0
uS/XY3wvZZSBEnxsKDu+mM5s3jqFGd5OjuYpnQ3xUCYEFuHgSzeJnbh39Eq9H3EYOocI4fkbG/pv
vw6vjOK8+vOaX1wHkoKoHlO7fRxLMZKwlT3KuiZ8z+qGrxBmeMZNd3rnFoTz1Pgu9uM89e8yH6me
LKP8jcL2N7ce9RKSDkdZnGT0RbVnx1DP9Wg2jwPSHfQ7uNzMHMDH6w/Yb9YKVKg2820eZJee0MXD
XAWuII4NdlcUxeLWDPrpG0gAimYPohPccRslM1teBVJKN1cZ33XaCuWFEUkdHX7t1ET8h2c8Kein
Gl3tHqsggIAc+tH8rUuBUm3gTqgFvlyF9maeZHM9msZEQrzPf9nIsC+TQ53V1jc/QhspW4NQR1RN
cfFGTfOzPvr1MacJwaPGxUS3pVHGXVS2HUQ5knqn8RFhp4+jt2HXTBpVHatw3rX0cfa5InWEO/IE
sCJ+AqJT7gFnWSusN9OOwM+JlkVVEKuX93hLG3E1BLjrksEc3zhQXNjCmHDwXWlkId2z0ehJ+6IA
8yZhY5C1xsfAdKYPaTUSrpd2BA8CifC2dRMbm8Q1D3OcArTjWXkPy9c4gjoorqr/Yu/MkuNGtjS9
ldoA0jAPjw0gRo5BBscXGClKmOGYHNOOah29sf6gVFpLvFWpynrqMutr9yHTUmIwIgC4+zn/+T7G
6m/AzfUvGZn57d9fL5+ffevvtd4b3LI6kT710x60HmQC2qKaz02VwCtq0uFC6mg50MUn/42X4np0
mS38vg/99HWBLzRsEk3zWaYN9BzVagLgXOVOGkn7mwfg51VkfVf0PQydYSPuAevTu1J7FQt9ac8k
TBl3H5ykO89j5AZx1gxXVZG7Vxpkgd9cj+sN/PlyJGSpUhFiipLg1q9PXc1r4Dc7Ay8Kh8WPdVRZ
rTkpmyGmHqU2ye9KzP/yeONdrhFRTu06bV7j8ykVJFDBCEWvnksGB7YGmxPix2BFL+sBTYGeR2Co
1mbCMlnUQwbtYWiFfKgNZgrGKm5/c4n/B585Xy0VfspKfOxrEuKXElbtKdxbpnqmXJkHQyqnO0HN
wR/HUts2rT4xSzvOv/nM/6NnAAkLvmoCAfzv833ltqaRw0pZzuC/FGbFrApZJd5IMcX9rtMte2O0
ijjXbVVs1SVXzx2tt5BaUn0hx/5Kod1xYbWmemJ2pT8oar1crnyTsLERkPzjW43GGF0I8hYW9ZZP
a/+S0wfJEbqeW3Jpjxlj7evuytu2Q1f/5lZbL7VPlyK7DPbOBpcG5WT91+9CaBMPYGBAZ9NB50qX
Yj4Uc6xvER4C95oHXCogYTZTlPe/2b+t3/Kvr8zthmJglQ3Q+vv8JomSqNSeveVsD7N67Ft9vo0y
5e3vP8l/fXs2M8pshdnj0FD6XkL6qVo6T0XJEbdQzxUTQuHAvz5VqoloFUb11ujAZLRNOVyXcT9s
/v6VjfVL+vT+vp/V190isSz300OMfFgTlamhn+sFZGSPMviuZPoSzakndYzXZgpsYVkW9a3qYnbO
vZDIinpYsjKIENVBYaW0GNTuYMD2mpL6QYcVvJ9o/begKhd+kpl514Yj0Dov1bx8m3SrHIJacZd7
14aAMQqFCN1S3DLE6DZbLgPyoAT2DJy5FjP/ZEmWYw/YfoImmaevEgHCoU3JNgQmLcbHfoY8Dfil
nhjmdwBtGERWmt9c69+LJb98TsRzVZXwBQUH2kQrJffnp4FbDGsnzs4fsk5tLnLGn3GeWmK6dOa0
iEH7FI2ODNFGGcKMd3kqnSpTA4HimnBr2s2SqdQSoLnJnD9CV2DtPVNuzZtSSkY/ykl3cZ8UeHkm
rK9hVg2TB7hwLMWF0gO83sxTDNGxJCZ9tzCyHW89vYc16EUxsnFL6dOAek+3p5PiDtdm1WQvf3+h
fA5JM7hMe8ygUmw4lN+8Naz/8wcglHIUo9E3D46RJBd1Xcq9Zq00EoZUKjDlkcAQXSayueZYk+3j
sQA22EhbIFFrFECTKyUuCdqZPLdvLAUYySn3NoDwvGQNQmtgLGl0XGHQpdXseLmoQ1cZk3eTvlS/
cds8g9RE7SSIKqe9yUeNGiNABbPfMvRk/uaw/i+3Bbciw9prFoOFj/v/13dL/6Ie8tgVD+DF2y1Y
f54zfHPJMUqZC+UqEZvSgiKnxslK6Crz5jfPnX+pY5McZhSRiXsqKUz4rTDnnz9vE/JlJ910ePCA
pO6BmDcb4fT5vld7K1xiSx6UMe92wtVZjCEAByAtM4DE5bz7+29eWx8Bv1z6EAD+bFARwVjjV7/+
JoM6pYg/xfQwl2P/4sB9IzHXJ8C68tzNcETXTOX6k17rz9BbORjFTh7fVI6uD9tiLvpTaQxMlzI3
/ueX9P+TmlC9f/qO/iWo6f/vfy/i9AuLzM8c8L+CmvYftJbXxD1RzZ8H+nRCmlRcVkICIw5MufI9
/ohpWtoftIltzQPzwFbWXrv7P8ZtTO8PWtY8UchGc8ZbY5//YKDv1z0VC8F6KVk8Pbi3aO9/H/D+
aaFTcQ8XTWlbfm7N8D5H8jpCPhGuuYioK271pfvNxfsp3v3jFenRUXT7nnP6tItD3yhGdAKWLxv9
wdTyNyC4oCkoikfyXvcostZyBSYbT560vqhGe5el9ftcNoz/Kca2ldbXxLJQslHxb7pnYczQrgYb
9nLn/uZAzdfzy53mAJJew7V0aqgo8yV+pgnQOIxsBtN10LRrIA2pm9/ZMKqSFJgNj3nO9baZABlz
e/3cmvlyygFWtUk77rJleZhFZftFXBGjNiIA0wMZdANjMoRuvbsujOTFSlc6qYHVjWOl8QqD7MSG
MzRsEj2GRB68uDdx6vabJje2lAgZL+gdasUyHh6qajRCi+cL+Mp0z3YwGzYkn94nvb+eBtPxlZIo
iKNobWhoFco3hhtjPJB3elubAdH3ZrfgE/HZOdNDgfkAF9Fug9YRr4QlsVcsBQX1DhxrWNmdizEj
005NPygnFGY2612VbpkxNPZycWOfKQozWJsLntLD8LIxNpRNMoRVNhtfI+p7XzthZgiTlSnsdUYo
LakwKK80geuk951LBzopq6ekN70DE7LPi1nfWx2lBNqBQTcV+ZFtd7bLpAroDIn3JedA74Cj/FGb
IIGpkLHocPABAcZtQ/YNyk62mJpU0XSbeFCOOBoe4rlU75ahHjflMlQbTRkUBq4K/d0DlLWLZmPH
9+ftG/zMNzEnqqAYKusqLc1DmWQfIyTK28KL0kurUqUWVh5mJqogws/LJCcgmO6GeSQtRf/QOli0
DmGTwT64wDFP7BLiyH2jV1BzI7ZiTZJt+gzpWUo5PegHWICzaj6kebnLZhhX3qK/VUh0Qk1oSzBX
gL8WONgbrTBurSVtN7LHTEyLT4KRbsW1pcB3G3LBqlSD1xtyCFAJRMSrYgaFXrnRt8xO4o94st66
uYf+PsDVDVI76fdgKsRpoVmGaYd5JMXmCs2AHoeN02J40swsbIck3tKK+QLNN33TXeVxTArjxoC9
fwmwt9vptWJcJFr85qA1fm7sTiWFCh0/ITOFTQlKXFgbsXnVSkPZEL5AlEN7agwqp66OSAKuPVDS
r80UOftMo1VSuXGJvMbJD0paVyEU/HxjtulIJ8++STLNOLMDzfhwrPJQkksJ6kZk11GEap16h/Xu
pEuxUZqZwjtg7K05JbfCKvqNY6HpzErP2/Psix8adT1ELvQpjLjYtv1MViHap8nokZFox7DV+i6M
kEtt4jjZU9sDCtaM0V1h4nS1ZG0x/mOKa0X1lpdZd8YXuUTmqcCYACwoKVOf7CCVo7QGuu+duqqT
F+1aICvpgF+Z3kyQEHtOyGRatOvlepqFXf0OKhsQbFuRB2k3ap9gS9fnq3R0HuCTfphGZ4LoHAnC
C1duGPwlpqNnwLSHMsJSqtRbo3VhpNqjy+HYaRqfnmQHe9iETyun5mOYFC+IWxM1UtQ9oj9JQSBW
aRinted3Vp3aQTxG4tFkPmHRy/paw2q5d1r7KQNE/tDEdnfqDBldi05DcO2QLRRDh+oldqtNx2nx
puo9YDBi1m/dZXJfYYejmeFaPdVNXV9S+yxu9SwfAodQQBDZ1rzRyYdwqEe8qEf1G0RatlKZ6L9F
SQNFcnbiG0AsAGpTprhHvRfPTZ28zuXEZyn7u35WtR2FJvMCMKQD8UC9wYF1VnTzabLURyuXpU0a
pGa+smiSfW62dL0Ae2h38G2no1Xo2sEC9RwWPCC/ahNTLzRWo32tgTwj7KS1jl/VJcncIYu1A4gZ
rsRBYmvtk2gOGUov9oZTc19DukNy2DXGXjWqeddkisZYfJSn4MDmpr6p6evAnp0avBhNLV+cvtXS
bYHUYfGbJIFqC+hPPYtZTHyybfXNrCWTor1ubFSNAaZLvBK7nuaUG6XFh95TEU0bV1wwIib2k2fm
nFJxBrxbWiy2sFmjcPC8REf2pKUbwIgt+OAW2gNV6zACUnblGll9QqCV35hFMXMIMJVDHIHvgbGh
f1nStKGw4sro3DnIH1Oo11oo5nq8hnSUHHs0Oqc4k9qGy/pAPyJjF9rVBujydt4qqlhCmUz6NraN
Yd2iO/CYvUXZsF31buHINesnVhxlNtL19CwOLJbtI+1zt0OiZ1d57UXfIJYxNBvZI1MYFUJg7pot
QRkYFno24jQyZ0joIpdJ7eugkS5x5nwblc57FG1HHJQ1/q0fHGyr0hxr4m6LRLya5PV1jWdpNxZZ
CeBJo2OwlEN5U2eR+a7MqNkiUuj7yRzu9WbtEs2OvIiJrm3qNFs2tSe/JgBBr7upFBvbGclSFeMR
rGy+yYy8v+04ymw7q3xqWwHJygb2y2ogkv2cVmoQA2AKkX1l0DdwaszVYPOYmMdVxuKpOJn1fpMT
Sqbg7OJHNepm/Q6V6YWQJxx2mrNgq7Ze2dwk+LGuc0gDhyGPLl1WoCt2BgxlTRZisWJgkZQZBJmi
Lcb7GhPLlsMpRg2Swd115OV3fWlOATdEdKn0nvEEXjsJatwGNxbNuj0gr3050LgMsn6cUe4qarIX
o+NeEqrWDrkJlFdiv/Lpd3I27pJ2T5Om3Qs9+5Z2rnEAryIuGtgij2nHRcojGw4ZTSNJBPmoZvUw
3aVqW+ABjNX+SLDW3dMAhk4YGUmBo60ztwuD0uHS2dMVJ1dkTvY3vVjhsgns+m1RTrez1cEsLLTO
CXs1vmoTDU5VgUqjs4FIKmU2+2YuWdVqy2RJsq3rEVRjWEgAd3B5o30Dp2DfmWN0kQCTvkTdkT1R
1li2XY2QJWf5u2gH4PN+g1ECd0ibHatJqTkLpxFcahv+wxRF2EnLWGz0UoxX4C7snWEl7Z1pj6d+
lAmuq/h+7LQKIqA7Bgt0vp1nVMNalIh9i3R0SKmx37s8fjYy7rE4E8G+EGhrbtzRtQO3N8xL03a7
Y+WhrFos5zaNNC8oJmzoppt/tcwm2lpKru4dRqxy10i3kkAZMsMCo3I7cwNq0OSlMc7BODTVHtyD
dq1NxVM+MIOcmNEdkijnPJZIe3m8VEdz0D8qYIbHjlO1bZXGYz0M/SkeFiLHvKxQ248Wz7RYaPtG
wwjaWs3ZvifZyVEGFAfU/0/SlR0L2+K616yk2eMgWTzppQiejk1z0TsZoXy0sRXBu68R5bWrbmr1
R+CX3pPbRxE7hZkOT0yKJQRPbd8mejXejhg7U+LVjH8vDD8lMBdhZ4P8rS8sL2P4Kc2enRZoaqdj
ZjDcBni9UbTX4ITYECpFxrNb3EZaeTY7hc67ViFjbDJrZ0jrqCtzep/X9lVTdEVg6fD1HaW4hGv3
nEEw83vbKw6ZBi5AtNjkPXXYWjUOmklncp6E78ZyWMmwnX2rW7mEnPI+cmm/lVF/nkV9WjiLXdEl
+FLbxts82slZeEnEYId+lbvluWaTfaSx8FyYE/BifrOQSY48VEcsvR4TObjiuPjGriNZ0gzjIUuj
JrA0iFBMc8t9GmEBJm1RhiLT4Xc2U32zlAv5bURqcdKDyu9g66uQ4arUvOWbLFAktFc1JKC7WsdK
jVtRvTEl6hpTRB/oC1K/7mgjD2w3Z7flZecVja3GzIGygPlZP+MiMcD5wu6vzwyFJZe5HSk7y863
sWajUW6Gg9p15VVhFSWSZtzJi2wq3+hwHw+Dq9+qaYF2wEzM7dgPsLaWHn2IM26zenS3BY7Lu3Gq
PwxKI0QyekRohoOWJSMuYZE8GG3jOBS9ek3qDmNzCVfaiZ1Xp1YowsEsvjHL9JhRBNvGmbtcELGR
K/C9TSAjMdkwmhy4OpBpeaGEeFqA3QuekcJmbATK82XdGiVqVoTUWq/HWGiK/thNjnRhixbiqe+Y
PqrS5TIHIf4BNPRpKap3tVmImjYccHzDKSd/1BlXhrDL3tcxMFb2MU6SwtW5UCer3Vd168rDLAXi
rEqXIaWaYfYJZkhgZ7Hcy8bbe1LZM7pFfNdRcaT4JZ4GLj2OmEvUf4tz+KEMq/E4xibAxEfPjIk+
KHPYdupL0yFnnibsJa5b+HU6vRA28W6mhMyHki8MqbSgjgU7JPCvBXNGWJi3E5WuHSNid12Jydys
jRPTze/oIe9BYsdH5tiIdywcI/vZuU8TNB7EHbXnqbLTXcORfCrtB0a3hT9a6WtZNPO1uj7pHI/W
ZJJF044mv9yUlElxs3ucZomM5ZgMS+3gznURZLoDlVsXH51cyvs8xljeVZa6M+P8Bky5HbKyIC2E
f3MYS4hsbcpv1kjvyO/0YtMJneN5W2nihsO6ftc60260C2arymm+A4RVbt3M6V6ETlXdcON14CxP
dgwyaZTJ16PmRKyqh+bvtwvnJX6/YatSeMUVxg1b120W6mlfcuPxBjZtnB3rMi/BKLAhSrJ8R7Dq
1qXbO+pFtu04hwdOdOdBvKdDhvYVs81MNcB+gLy2N2MoqHNkL5fpwsl1UT2snDwXl0Ex79EaKY/s
uRnyBMt1KCFOfnEmzuu2W8gjaYlwqfPuqc3l0cnbCdUnVgLHw90tOJ+HDHDUZA6zGr27UasPXcq8
VlSoytVCfePQDxqot5Z6OBqk5OtizPWXBTAu4S+S699rY/+oSkhflP//9+BfvyB8dl/F9Vv5tfv8
o/4fhPisA9D/OcRnJ9Pq69u/bb4w8i0g+RQ/FxPXv/pj6lv7Y+26WR5EQo+eyxrV+nPq2/pjrapR
TsTXvYaK1wL2j3IiRsH1T/OfSP6v+SP+049yosLPoyvPX9M0WryE4dx/Uk/8BCfl9yHmxPXKYPqa
caV++WttOuUEwrjXHCh1lbsbPGbsa11jqW2f03D1rEgle808IRrsNnSr/Ik1YNqtAPX2CuKNM9JC
oOHhM964sB4z/uZsosHOn3GWdqRySU6gOvYU+SUFzPxmcZqCm68mYKoWQxVduOiWIjeEMN2zWnEz
sTaPtCQyiiQ3zAKyeFALlb4TVWjvlALW6xY65XTgyaZXl9JRjMZnbKyVv+kf/NpS5IOhnEs/zyOf
QHCAfvqvH0xs0iSvLZcyQDQe1VTIZ02TYDaoCl0WHBKRJ2QWNoNSxE8/XUe3fzYGfgYP/dox/fOV
V+YKxBPEkgxN/vrKCeFRg/flz3GMT9Su++t50urfUGndX3Me/Fz1zyS7RXuGKR7r0/ubx2ZuJSYM
UoOY9gwOyKxBS26dYDjNuXGwMkgTbLmsJj8pgzogRYLvzR5eAa6+6caFucJwgsiIVBVlzSj8biFC
YCodyp08m4GQKEWM4U8W+lCzuzF7x9fAIZp+gl2PpclqnAfNG4T0+7YHPbwolAMDc7KGIpSQeK1t
HxsydIbZZGsnzA+WF0iJKidRY7xDiFTcyVGbXtrGSa7zJNG/tWKy0xCrxrwcoSWob/TeBbIPfGMt
+GVsUY1wq8qfOdi/QyQqvtbVUC8BZXcD8BD1rozK1aRkmxaPXnY12Ya3hKagcxd0LVMem8ZUm5c8
G81ms1ADhcmNDSIAKgxnLV8ieLIi68A0OnHBTlbM0lb3JnvS+cQJXdwyPcBTnlGyIduYta496x2q
lCBSmOv003gQX0vmTqf9MDbT/UJA1dyVDIgiRksB9IcUdFMvjFVQwBd5ZKdTgJRiEAwxASrxa1Pg
Tl5UksKR1bybFlKkAFNI1/2m5/25oQWQgjlrLkyd7hodAvvTFaosgpBS98GSKo5W0yonjlpsXBJO
QuFYIOBp6saXvOGXEWsbOybjuqwKJvQazhqFlsT7f75C/dcIcv/jiCPu3zay7imJV2/lz0sPYdm/
1h7FMv4AV4HMdoW4U18H9fZj8VEsF64IqFziZ1RvmS/jwf9j9QE3x8MBdx0hye/kSppQf7Hj/iBY
z5/3eCySWLG0f7T2fM/R/t/GKDkNG6UC5RymlMDb0SX49UkH67q1M1oP/lKnGoAMfXFQ2uirJxyg
qQu4iWmEG1uokQhKYhNPpV1NFxaMCN1H75xFe5OH12OSu1UC+Kljm5ibCBIDDao0Cedy/UfUrdUm
s/p0i0cJsUYyFsq2ahuNkx+Dz6+ZwuXql4WDVtZlzRp8eP7qFGIwwplNpPLNnCR6JVBj6DKNxUkQ
g+gM0aA4jHQ94Fgr8FpnEQWfKpX1DahJVQQ4wIVJvHJqd5XEcsX5FseMjwCeQkFPLGwI4CE7Dnah
1nx3B26hcBTU5rfStvP6EFO+U/xBnYGD9ID0clxYKVj1PrbmcuMyjeRBesuwLxAt5oQiCkbdR9dN
HitlHJet2vYMLGjJ5J3MeIq+mVLGD5E1dg+tIVZblxsbT62Mkzt90ifNb3o8OZLMGLEKVxmSDXTa
6iar3HaVeAykZN2+pMCjT4ycHlj5p7fWy7InQQbrFUkOBskhSzilkuGoiVtpGQQUnl08nnIUT4E2
K+2Vt4w6K2Qc3Y365DwJ9HU5p4q8OJct6oQQN7A8V2oXsblnOu26SaBjMuHges8pZq5T0etNG3rx
UO4ItWvpvirxZ8ZTxsFXCl0e26FIS19nYlcLo7yR02aBYNhcmS5xmSA1Wn21DccmMRHTaO9drWsS
KoxD9RZlrk40NEPkgk0u5gfGo2d+y7JxSELme12DxYPhtJUMtfQh44kNdeSOrQeDmcT6tjN2l5Oh
RWI/8GWWAblPi7g8j3KMq/hpAQQYdfpVjUX6XGRxnO1m9Hh1sNix0oPSTnrPt/sio8NQVNg1u47c
bLAYOJh8tahs9K2OxbktwmQW0UhSW6wIPUWlC9pJ0sWDrmXJW6VRQDrGSJO+lS5hwwOh/RiXgLtU
5Sku6lrZDnbhnSjmQfdmtFELJeT856kgzH9EU6BmTFe10X0/SPpeIQHlSX9wTbgH7x3y3+xi1pfh
XqvHwX2qgBlNCDJtZo3J0NTTnsUgupdlzoyiVCrQBCrxJkEvrSnqO8VeSmpHAF+p0al2uoz7xNLj
6yFqiLoArSGKY3aFk+wqLTMyzmDjeKUJKIDhqKoMNODLKbtQl4LmklfHS38bqYzXhLWlM9wAKGJQ
lsC0J4czmiDSG6Cmz6otyNel2cFW1uQRxash9qoi7J4uIPlrkOBWHAeEVYbLThRKzWrcyCZgQijL
NpZe1/ji7Y7ZGYfu/kmjAXKfeSph/SY3LRKC1tSd7S7GL9aXvfdRjTCWQpAjyluBEO7GS9WsZyCD
74IPMzPeTCcbXpndZIIlxtxz7egDSawpSiYiZF7KYHIjSlxhkbMoGMKyQQmp3NX8s97ULxAcUIXq
bkcvSADDDRrLmt9wWEbPdKPir41mim84haSBFcBazEC36zndiF6M6q6xC4OOuOckCGzrtr1wjSj/
YNi04tPLlvFG0zOJqjG2S/u6MVM6IaJasOI4yuK+WxUF5MDAnzODhSiK7BC7hjw1np0vOy/TSjUw
rBTDNZWwnvJe3zIJo9DdPNfTUkQbeNgXeT9qC8JkJ18oA0EwQ3NPGWkDA5Kiy5w4HY1Ur5CbRtTl
taVjGH0n8NCyZ4sT3dx4sev0PnPYuDkbM3eOYy7h3iaJGKDKj12Q8ghE5LHAxh2NkT/rmm3D1KoK
gn4Die8qt+2SslUXq/tJUuWicwk/M5AT7czc7YZXKapJ9e2lhfBJ+SN9Z/hOylDNLDrWTA8kq1SL
xkPgocqrwSc1c7Nz23bO/VZkzZPegdCFm7h8VDNFOaM01mdORhuRApFucuVPnZL5jOZEuS+HtAOO
OTsTMVWtZoy4SDvtG8VlivqyHC0rjPi6Tr03W69pEdF3c41j4VQIXZu8Raidodwe54mJpw4879ns
0xmCeGeb9zo/cNirk4WFvFeFBANoUyrMS8V7T8e+rnwOUvpqWVuAWClEVPEC4A/l5EGH6qAPkWb6
JMbyx6F3LBkYS2rGIdg+5yoqE+ScY1sSAVEIXftRZsZyZ5LefrYZpiKozlETCOncJzslGVIr6BQi
xn7vDJnlazBIz3A11Sf8TtwdZcU2IEgXO3FPJokBkhBzDeOxpDoWWVpi+vGAXssXokQphSsu/zEl
8Y9qHP/FHeTwte1l+xV+b93921ZWH299Kqr/AfWMdQThP69n/C/Z9ZQxftlK8hf+Ytf9sfp/aAci
aVyH0P/aR3p/rBAX1bMZGVjBJmu898c2kuATSyvIr++hJYa3OYH+lYmy/8DQQJwIxAG5Z/Lf/2Qf
CdLk05GZJxt4PJtYqfUdMfZ5yBiCWZ/QuM4CyLjRsZPcnMW8mUbnGaqAs+V0e0TCu1ONHbW0fTqR
hzSnV6RlbFr0YrXWVox2WzM6WlNJ8ocxA2fXNIgCKAIn51ln8UkSCy8OvQPOiYFGlyzw8jr1C33a
pum5mw3GPk2aetqwIRK0LkAxtWfEjfFwwLXq6/lz31ni0vDe2xYEGoHVKuERYE4taJ51mh5ET+oc
8+RGl96BOxplkK7THARTmk93nU4sxHxStI76JodIxTk0JXqjQl1uTDtHYpylT3rEYXGcigB4xYYN
16jgv12gqeV4Awuk4drIo77Nd41W44Rh0LoqWXOj52FW9jpT50yZyk1qRWEbv4oKlMJ41OrXnr1J
nbrPNqGOmqeW8cJ9Ude0I6anQZF6OOe6sXc8stfdWvC1u2Mr1YemKHcAhB5kbn5ZkqX2cy9/EMtR
n10aJNCM3by/LOjcGlklAsWYLlg29w5DshxPttLM4+Oot+CUsmRvjndAII5jUk2PTmMEnXt2wMKy
4dhw2OFZqQWTmG7aLDGQwJRyl3MmWDKenQ2avzZR94rh7AB/XKrTazJk3qkAcvYo6BeeNSWVVxwy
Hvte9xHOvca80U5VnzWghwUnft2sjwxNUba+z5IuKFGzMqC7zucmfRzaMeMdUSvIougbx3vHngM2
ZLnoUXKG9YRNbxmPJGXdMGfQfogYOKW79dhiO23GslzYuRAbccVtO0ePo5k170sjx69u/RTR87Cm
+Y3sbogd91ZmxW2rj0HRnJiD8pWopcgShZ4xxbh9ak5JtUNqzCmXSzrrfteaZ6LI3SMHmIe5yDtQ
hVW5T8WcbZsMxH6vqlTnhLabWNnhQoQO7U2rerAcd7NaTZbixP7hgsbQwOQxgFaXdixp9Eij214i
eZfpvsysE13/RyH4SGccw/kRWA7nMzoSnr0bRXkgquTb8VVtHyI7I5an+mpi7idF4OCQ5NnKB5eL
23I+srgMBNBep7zpoDP5BhFm68LS4RwPw4WO48LzujOjT/dp8WWBaD1nD3p9wR+9so1cbvTBDO3h
dSnfve4E//5oJDKcxI750TDRJj/OLxiUo4gp+P3RPo1K/05IgzRaQ0s9OUX6miIo/axp8Y+TZltY
kWe6jVWTPjSzetsu2dMcu9fEdLeLXrCScf7zqIpNay7uWLhVccl6Stu5Pjd2fKqdgzEVByca9LC0
tH3ZCbI6k0tTPOPUqQ+x9Gtj2iud8m1KnfSCUMutlrdXRiO/jSkdmFYmm2XOnhkFcHZJom6awbj2
OKcQmmGspcqs+Qtbwvh5qWtogIWodgVT4IwSklyrDO0M6W04EurpbsrFk9sWkq5PgpJbq50ICSgu
TVivvdU7656T4V3uskfy2l1WZNW3fJmtR2AXo8Z+BXWDHp1x+fHnFZ8vrE67uzxOt1aXHGO12w+J
ciVzNWxdppGd7nUZ8Ib3JQ4qS3/HaLanJnbRzsp91Lu0ZrIXsxxJv1c9G6oh3lYADAMFV9omlu4Y
0sXDOh5v4uYtmqQfC0JjYiCqZHwbmzJE3jk9S2zSYNrAyw1PrtHHG4KlyccYjZNvWEht/aWdvXk/
5fMGmXxHmbMlv1ku6usoc+dSa5MoQLkmNmnXkzUDP7zrKi5TWoAc8js413hc86ybMUmYFNaiPqY1
2DyXuntGUaxSBFY6VopF/YJTywg8AacMqsa8YVpl07AZdJrnDEmPH0XPbXlUWs+9a9KPuqP7GhVO
kGOjmLnJsv3AzVGDC7VDxblJ1aPZx9TNd73xRbRBH3Nr1Dwhm4u5EIcyHl7tDD8N8Kc9RdZj3qnb
nMuwpnKyGER0eXDHEMLTOVBd0ycyGUaIy8VkXhVjSn1wDZpq9M3m547nGY7iF0J1odMQbKC/m++s
RTgM8guH7vF4p0Uce8f2UneXS9jBd2R+QPmpcEPVQhQXQGOvnTp97Sb6mBDCLylOhAN216G9T/XL
zgqljW4tOerqEi7uidPkC17dMB7RVKRuKLtL07yHBM0Ftrr84leTZJeOSFHp812MdHT0vBvPzvxV
1dxedvFz1DevCiKepDkOhkMGh3oj+rxBczYewaDEacNcia+bod8x0XJlAaROnelgNw9l0T67KxqS
p+AFRNzCh4Awb/AVtMAHBTkcm2Sr1zvXdg2RiBldPxmgNS69NvrdOFwyNXDSee2DudR9UMbxsud8
Q4rguorHnZN4iMuSa9qLvqCQHc/eB2bvbdzoK83U9alEIfIsih1b/4spaw5ST/y4ZqNBnBnVzzAc
PCaFODJnM9jA/EUwrUbQm+hKfTG1SD7HMgpLLG3QKy6Vxd5ythvuJZhN6mAf+pTboR6bHyQennrN
q3l7/dHkzidLrC9MWrT2dtY15SJSzIg+NZcKEvKA0WyWkhdcizzwJprxJaUGcyyetXieDlPTcS/q
7uS7yHuhduuhOpyRzR6ERy+/V9Kt5niURtpnyyjPihadtGZhyo94ZwIgzB8AahFSKtKdyaMq+T/k
nUdz3NB6pn8RbiGHLTI6s5lEblCUKCLnjF8/T3vu2HdcLk95PaWNRJHNbqTznTeO9NOywheN5Yy7
cmx1rEkrvs/coTLKyfXpbdTnyKhUDn7bTfaeIUAWZSaTvfEKUzo2TX2d8gjHIztlaPqgMzg6UJ96
XRxqYw7Lgk2JuhyzOmA6aCYli1jEZLRusZ+XRrBXlquv2bXpZXsShb+z0tutZbjWlj1JVffcKtXT
JkxXWV/vQtp4K1ubD4WkkHLSn4tu/BDFn6pSgqn5IVXksAxHtLQJu6RUqclSxK0kLKHRlbSuo5jj
thF7O6nPaXuezc9YPojzm8QdHdeqkz36qQ/a9l5btdeJW1iQHwyiV0M+byiyBesNjNExly/SKz2t
X33kOBk/OK9kdPToQgzVXUXtJUeUhc0kXKSU5aL6zB8DHr0I8jtyLSpCNadR6ExAZaqZ6xbKCzJw
hu2jtJeOMWc0BE3POcIlL6OoqonzH9HkVpqKY6Iup6xBE2D08yVPI0qH6PzZkJlX4mVdCQOZ1D89
oIm1iqpn5k0ojYIvKglP3TbE/Vc7+OfdTqslbuEnHVh2MNffdduFyz7Vdj8LDlzpQc70qCSyAoXv
6iNDe0XhSeRGd5eGs4ySZU/lpyn7McTC3aWCp614GFL5oOz1DYI1Qw9o0kE90oJuTG8dahlLH70Y
zRWdsTFNgotPD/ibOvdEncb9RSjR+ToDeadDwYNT1QSRaz8ukJ9Xq27rhKOSjGGvnAuKt01/FNFv
DAdFO08VEIFWKj96vL+iY6ptnF9Okk7G3cIdEFJQwaYiB+vsVtOeqycNHANad3Qt2CWHXNBjlgv3
srY+1230dkm4yr10HTdEEc231nRuDGDNdEmedCkimWS1HbT8edpfazWh2JED2gyRUlhuuiNCNhrz
LJbDQer7t1Hdw8za3gkifSsMYoEz6cg6gQiXuaYRj52COklO6XBuQlmQ6UZCX7kOney06rzwzF5t
QUdnUcuqT0UHBn78tF6bp8dOJ4pInTJQgs3uEKXiPXnJhz20BBJixuxl45ALy0MHzkMl3+vTXMum
O4xIR/R5fDWrlVl3ElNvyXcirhFYiomGRGz8Arynz3sS/zC6kplDR6FbrJJ4SSodDCKba9TIyuDM
Ey0jrkB7latLRME4giEDXQjd0YjbLExkBLytpIQkBGgRIKubjfFzqe/JrVwFoneGvn3td1o0kSJW
i3GF7Cuu606AjC61oq8SWexaMFnYNVVm6SDGUAGLYbpUUPgGYQfENHAw0lp4pz0yvgkym71Zke1y
H0GAYyXae4X6yUl7oVj8YpqdxQVvckW2zWpS3byQOiSC1cj1HjZY8txmpvDASIX3FNEdtTlG/Ime
/5aLZPnLGhO7JBfXjVB1X8atFpUFdVVwrjwOyCNpm+ZQWPEd2b8IONLicyGuBv/jjYxf1Nn1d5Zr
XtmPsqvDl3tdVghOXtVfBArktyxPhm9J24fQLE2AfVFylozRrVOU3VmMXAjMRhhOo6Fi3RlKJgNK
+rpssk76yELWY8M0CXo4aLP6IhMehAvGbJySnZaGA9NY5a9ZHhS/qWnAy1RZgP5Dpo8sFG393CsR
80/QPoT3bZsD0IFHDdZOxfngI4+SQOCuY1dEmdE/DaJ1rRj/0gzNXTF/G+SW0XE+2XqfuMYu/yVs
8lTv+tWYOmZNbhZ5MsjmYXocJYHdX4NCfl/q9MocL7gZm91gHDlt8V7rTqtVg7/1ClwR1Ap7ouGz
7eVfSy/dlVYOt8E4NV3njUp9Xbmyj0X206nmRy9O4WIZPygY3aIu/vazZmdD/EVMaihXf0zrLVmk
N0UanvtSfSGiE+/jlhKzo39p/fDZVMMHief3TOHTC6p8rVKSmfpd/4K/thcRtNJCm1uuYzTIpOmT
T5xl3xWb+GNK1iVycjROM9oiWyOvwd4m4DF62faBQSKf9vdeJPa1ETKmdqR+udleBIGspmF/kts1
DZXys5Umit7EGXheG6+N0ekePYKlq0/DWdAE7SIPZeVUZuNbbBT2RkR7b9rwawd5bZE7Tr/TtQa3
r3dMK5lOmjCq1TIHtVjHQ5Mk72WdPjd1eYm14dLK5N2WDFPt/k0UANRVLztpL8V2RyJNN7JcI45i
g7x40GcYMvOAXfm9bGd/LEDyN2P7WoQZ79IgnAwz+ckYc6QkP5bdfKvFGQ2fDuukkua0Gyiu9/qX
uRu+qKetgzePob326t78Rak7B0g0Rxv5em7LRuIYspvk0meWj7csjUNtR9D+WEggDr0Sf6ZHFQib
1QTXx34oVSvoB40rXzrUknIUlwl2ZnrV5AotZWUEMSnfJDm7hbS4GZXIBgHkGqOkbfGkKvQtfPAu
RgJCBNn2vucJsgsVeEMa2Ga3do8uPJ10RinjS81IIkY9PGWshGMbTbQrMbsLJXHORUeANYFhjKgb
QO2t79OLht2GHvo34EpEygIsHFmNpminjK1hMrTTyWgI8Ug6JIXlNrBrxYTyzkQ0naxO/qOy1hHn
5UoLo5+ZDqBpsCUXBOqo2pV2laJU2bLL8m9mIEFJ9QXe1lyfjAW+jDpiZNP5QPQ2aMaz0lEzkovI
b8dWPiwQWcuKQ9ke57R2pnz43ekaQUff+aq6RTW+pNl6mTPlL3ngQPbN0l0SpYWL0dR+e8XUh/69
T9BGuB0rr+pNm7hNLMAIW428a8JcGMR7F9dH3vboQAQ91xtnkMhPiXBt2gBXZb3OhN7M9eA0I2pK
vvlacuZp2cX4251TMfOLSm+QEhKCTlyP7qrj45jvpWsunZNkg5eW6VusNZ75kKJOYPMnDTDnMnNr
OBJbZCXffrWlGfXtpvpkO3Su1i7qQR+aez8V2Wna1o2KvtpfSF8JqnE97PCtdrEauOvqvHjp+rZ3
USwi5UQ44QptgYIaKMjOqvVP1SDgldrxlk+bbzxQCnzy7ETCZSQ7Edk8BEzii3FSdF5GjgAetUS/
8JAv3k0ZYC9nL8Dz+mPaCO9JFuaXkQ7eXstSJDrjdpm04eFQzrYvoRSTn6IG7pwuXSWEWZf8UeQx
C5JWiR/VQo1jYqekfDU7QCMRBqYj5X3TJPbRTYydeSbHfdKeJyN1xHENC7Iug1mJhlX9UTKwj2IT
sJZkT2tT+0q++zM2yM22uv2cTu27oIhRJfT3hZvYnrv0PohzbCex9jOmffCYURR9oZSSSrajIFH3
oaMa0oYAT8+LqfxRxtkpM6LaSuVu1TPlvZ1yNqblW146VtGuiea+OGZGVYbyHt9ztTt3shSIK9DU
NvPVeeTSLx/HJS2ze1+J58qwVp/kJNUWOiV7L+MPasdP8ni3qnun13j1kW+3u3QFmNK1BJyzDNp8
1WyDauvPfdgGCCCt9mYxd9uuvKjDes7i363ynO3GYBc7mFyv/Npar9d+keFng+mte0UYfH7JVoGw
pIqtMAIgoY49tRtmZpH9F6DHgVjaUJKAQBB8HYyG5a+U2AxI3fMcQzKpmfYhiMgWasK1bJ0JXWet
MAvznrUaInD9c1vxHaLR9ohKzBxprAyQle6Ya+SiGK7Gw2xkjZ0AE+okO5aNdDB10J4MBGgQSSkQ
kQ4y7RE1A4wgq1HCtmezZEdeHlLozXxf47y3tRhnm0AgR8pqQw8KrNv4MQjXAVSatmCzlT2dlWfT
1oAB3NaH3FWNnefRHhPxLSbr8itNnirhs6EZe6npGjOSn8cNptNIL9ZdIPQifV48i4elAK7fLkvy
vBrmYTC0SE8hlDRyFuZgtnBOLDxDiXepms9CfVQlz7Ent2VkjTySFwpKeFzEG7n5MS4JUmY59vk6
nudZDTrx8YC2gnr9s0rl52BhZYh/6QATGAuWzfybs8uhg++AfY0Ck9TRN5L3jOlQrCNuWa+ePAo0
0vWvXH2V5q8NqVScfo9mdbT62ZMmmfKCjyF7BdUQqyxoQaFFlXhJWOKh1PxhYNsgSRfVEnxKXIHV
6uFYJT8tHU+FVJ3JP8d+Kwa4kvkEuBbTTnUh4J2UeCVJNO24zdG/p+8GIn82uhw5NTnI6Wcqk3yI
yl+YbwgsG6fQp7Cv1DATMNBo+k2rn03lq4RTlnEUzY18r0o29b2KZ1eeIe374oqz9Ejl1WrnteJJ
eukSUu3WqDuRV0xP+r78rtTku4HjJIe+vaGiB7xRb1olnnaeel2dRaW5Q05UKQZTUX5vkcTp3Xs3
X2qYkHh5k7DHtMnPCp/QFU4vv9fLFZUgLTZvzbZycAe4/7267cIkHha1jrBOFzN0xDrogb6OHgaO
g5rRT9Y3gMKJOyu/sn2MsnZ5KeXPcsFoOhv3eVBx9Na2jlFFinGQfaiZidZ/fujKjddJa+jMWcpT
PWCR7MpjM15jayIrMEvBnISwy9E5Nis7Rcs14ucsj48EbTnYjwJF3vxcS7y9WJxClln4TbQ9ty41
0ALFLIT3RX2pp902Zbk665mXjJ+TfNgAfBEakMVm9KNTLLkzE0jXOVJ/Yi+lSseqPe8ihw6AMj0U
ZjRkeyQkBxSzLPFewbCYeXX9Vu7XUq98TfwUWMbzE1Fia4J/lxkC8YE65+cl80pxYxGBWIYywxaY
FYlrdlivuGQeW0NVaMJs/47RfVj5iumiwsX9btIVlciDPZfDGYy5WR7Q836RNLaRi+IT+nuj2NAr
JWpZlDBVs0tPVVQBi0UzDF4oRiXQtcycXQLDI6PTrh0DU/zOEkAJXO2RGKPVR6086+LbIITNCFzk
K6hRm/bvWr8pA8SXlxGXIbXGvav4Vqk5xxmQiFyGSJp9YS9SuxLeegkXdwbZMeP17VTZM/dgwxLf
LK2DLh+C59KTOV4nQWctHwpxxANeP8EGYsFf0J7qOjCzyQEiHhUeLBmPKdlXHyLRVfot7eZzasBy
99UNXZ4MWQEFYsJ3W8ZRkMkXS0jdxP9YnecyJ3XXMt43DOhes09hwRaMEcormj2SMeDAFriDRKw5
J1FML+0a4/mpRLQOOG9f5tSU2SRMBvt1BqE0iuMSDZdoVpG6DWzQylMrAdqW02nYxyashfaK8/Vr
0ZtPDMegmdM7nQPdez7jGkMfyFgoFe15s/qPYn3EkAy2OAx/mjI79RVRClMB2kNX9ETGdoppz/Qr
4VpQdvcAya1tC3pD4Cms2+12jUU+8vYp1B07YZILuiZ7pdgAiCNUVfww6xAQX4vcA9b2Afm+FOwv
un3QvCrH8zpBq7WnrWPgr73Ketukty6/KHJsM6KjEsYxz/W5KaUfyyeiUW7S8GdRhChr+kg2v6wx
u1PO48gZ6iAKVYzeM/aNWabze5DkoonSEtOOl8a/5OVYa8+g3Je+Upi/x92RESTZ+KQgz7rxeS/p
qBZG5cPSFre0Psy5PWEBcy18JIyQxOx0Jo+SKsrL/Szi9a6T3yrgsUuPsoetpyMl0cj8zqgv4AUK
WFS70sE3n2aRNzmImVMv2DW1objWcV986HusY9WSb9xbZDPCk3h7GpggEhYZT7PK7WTAAg3TR7HX
DmnRvlIqT6Th0gSjZ3/jobOHUj5bdFgfMlyJY5GE3aD0AHNMKabQujnyNRuREIuBALS4GeFsYC6v
UdrbbS/8bgTrUu/wuDS/XcrCMo9mNs4v865+6SJ3OLkGdwl0aLX6n2nsoi1/6EXQe0F7gfhbwJNO
P8KJrOsTKbXi16gJejjsk3nQ2aIY+4hi6WuDarctFbnwUAGxoO6oIoPsomFSOk8yEt2t4wT1opl2
T4KGy3Fi9zFp6aslJwpWHlCONKbpLamGJMwrSXkiUi4m3oHx+rqkWAc3RJA2uVxfVrpnwKjYdhTo
j2vH8wgl47ZgeFWh0RMxi9/ZGFpcQtZ+RE46BuZiYefrJknDJJ0UvgH07qpVH7bG+p5gC7C7RV09
tX9fFjMUUu3LUjS/oKDOxknwlog7WzD5YS9GKLpf9bmLYIj9hHCufkijVhZPoyVejBSBUS7odiOv
6yHHPtFOVnpaC4K+yl0QA4sr6Wbo21FqKAeyyzpJIvKlya1rja3F2V7S/DW1ao4Z3+iDYVBlIkTl
HL0cfemywPMkecmKqZVtY0gBLws0hpSib/nDU+Xh+h4PgkIiHiyOcpxUPtMA6wBGOxYPVbqZaX4c
t00wiPVdw25xbyhKQa0UG9c2kUlTrnNcz3omvxqYQIulUjAGzI2zG+hdpZa9zdyipK0aoIo9Fcfn
DtTFA9GXbksporpaN30MybKCq55WLIBYq7LtqaPcLLVVUqn8VmZvTIaeaVeK9FzE7R/MqVJxqWNZ
AWxIGuVjwdz/Mz9A3oReCaddQJrKout/9kwsbCvZp7/cgwQkU/p03RvUYkrRg65UOWRwK3Tnip9D
ybDNbKtIpF3YwCSEMEFQrB5U5vfcbgRnp6V863XjbbaAyNQ2DnPEG3461coHlDvEdNNOV8T7gqeK
Ek+PepFcsRVLn/AP61dSpMy5JHp9mqb8N61J5AprfdFO3bAoX8SMN8cEvQN+BJIUKHtishfJ4UgX
IbTiEV+4tXcgbXo6nUitqcOFeOqTLgA6EX/BuRh5Nq7aoe76v1jD2qtmpewcoSNZb1fCNliawHpw
+DLXLWKUCsxl4rBMF6nctF9zbXWNIw2D9SNmq9LYqijMAZ5tH9hj0TwiUzY3ZUcTtKkA7kvGw2DY
CXzWw96xlX97ArCfJ9pe73O9DhAoe+Nmy/45xnXl0ytS/rVIOuvdAbAIKnZuiRvGXpQ/DVNC7s3O
6CZBIHGS0TMrs1kwGFQyErdF/pDqSb52YiyTSC11UVto1VleEHTKvSZfKvYPTDgtE1VDqLDsKrkk
oZfpVFbFhZwesYw7nftaak55bgEPLqkZtJQseKpZ95y3HkIlLlo9qEXMvBtq22lVze9WmysPRpuS
HR11y1Vsaut32T+MP7tgeHPba+fY0ERfZD44gFAzRLGWXtGgru/GvGK96GX9Nkjb4OvE0gBWtlS8
9b1iXcxCMdy5HVHCKGwpFEsA01m7pWM7oc+/y4XIhyCjKMrJsfw5vdLX4qGnRvO0yYl0l0ZC8hjO
aNSJLehcNmBkCmVCY6K6GCH6lHE4IwmhVLFptuQ2AQB7kyrNt0Jf+XwjKT6/SG1ZfGsa07MmwQYn
CuZsbmW2cnjag0IhqxBTmEgPaLz3fldla6hWpfk5U2E5E0ZW7Z3LKibc5QLZj2EI32JcrcAMW/xN
1CRRezWkE9ZSycuQU9VAFLF1sRJQk760JnfMDZPTkmmRNGi3Ne6qRyQ7mRdE6idAG7rETrExpHe1
jJUbAI/VoytqS+miF8UjGuBh39dB+50CEQnlo2Yucc/KzQlsA/w712bXUDXXlBvBVbbcfDLaZAvo
kaE7rSd6qSGG1EkM3QjNph/vtI5nTy37i042qkvOIInoY4l/srbfFjsmRvncNtlttdotSIsak3cv
+hO2YByoOyhxixUAj2byaykMFeOy9r40dXdVx3q9yfJIwk9OJAgfS+ZYx3EIiDQeuyKWfj0ehT6R
48VVbuvtdRFnTgLXxD0pZC3AW8XPrhlXkdqLkao224tO7hOwUSV5poKIhoRt60nsZbK4lq4VoN63
DFuAOFu6my45USjkFmmtSznSawqTEJuLiuGhWo5xsRHhsAwdd0QiuCtOsb+kNsHSaObo0yCcEsLC
cNehtSVwnzH/O1/S7Qwg97uZYMzJIw6sfYZJHgvgGDpY64vRWGyf8oHxfiyIYkp7Ag70VeYSXpRg
s1DODBb9PEYD4m8andOI3aFjn/3U1up0hrRUfalbt7OyDZsnjCX3WN5jKiZg8U4ys34mjmG6btTU
hlXTFW8mHQAF7K2sTsgU1ulCnAcoU5yJMfPOXNzWcc389IHGjnJ636peuW6cW4xnmqB40EnGIx3h
LcvN8omCMyy71Dy/NwIRa5pU/JJAF5xKGCR3X9cm7JvKt2Z18aW5b92YqZGIwenXw4HjtcuDuW1I
cn4zF4X2tYbwHYKu9BE4aTfGNuy7VXO0tZDPOd55CgUbEUV+BY9UwkqgVo49JLfy1dAkZFkVKBBM
8nEtFuUydI+4r2L/BOgBn2mW9XeMrcxRyxXtxaKj3NZlyVvbfqfdASb9kRIQy167Vo/WMDGGLa4a
ZBm1kXnGUtYuA8PIosEgUhMC42/THFWgeaU9ElkN+PIpJ4Wk8sDWEQ1Z7EHcpLGKL6nm1MUywgKl
IvTVLtD321O3ktaik7/tjF0V/60TyTxtwH4d2hp3J0YqoX3LFa2GLENxEQ9coEVoyYvxuyosxJmQ
kldEHAq/qDcCfJY6LI8kCxdRJg+aUJYwRpgLApOseiQuMyTQqiRsnbcxvnK1sS/Phq5E6xRn9xFh
IyOmSYhN3spZODJ/2Pxa870s+yHsUNZtNumQnBYC0o3ZHWikwhmP7f8qF2Qo2wIqtoshlmDrS71G
uRznSD6nCYeBMeTvLXsENF9dJrstvvufpeoyEnl23Wn0mS1Zka6UsS3WekD/CqOT8noZ8/E+SyfT
bLtboW7x72E1OHSNPonXrRS6721s9p+iLJuDtYtbQSSCAFOgzA8Gdk0+UWDQnMqT3MeyUx7kec7I
rbS09EnY6trbyV47LhMw+aOAItzXefgYk52SPEtjmlbwYNB0mZ3BsIgWWdClp+n6QVRDyp3YCACG
IyKPlyle95+yyKuzFcckZpS7hadGJphk0AzRmUSUfzvGJm/bgCwsmQ5m5qNtd/udBgi3Wsz+uiZW
uOZF5dAeMka6WUsH2WCFL5a1PncDEWFZvm3XtUHO02fGPYaf9FdDyT9Ss+h0R2PbepyEqXGFVcce
nO6fXby2L8NoIc/KGyhXYx3f6EpBQbUSSANANxpH2g8QKC5Pip78AoFHjCBu/aXsciUYiWi4rmIM
P50VhvXa61MbNnq5BHMldZ7QTMOTIjwWhpXG5rg1Kp6kI8m9dm/WyJf2zbxgokld7hnhlCqS+rtP
OJipIiesn0kHzV4D45lQQ3ac7MvTnhNrosy6SEdWq+e1sxo8IgpcnO88TH5PsIoRtLBlq0AL3rII
BB9ka36mv5F7JE5y7oVF25cv3dqsJzM5lzHUR3q0tBsC/OqgJ0n/XdUKq1N8osqTFsvYNvSREaCn
4tWQHqv5Lhy7BJxSnWoIl6M2ozrsR5vEVyS11ZGWk5EcCWKy2VHtKze9qeAXosnFCBlQtD9wEuoH
KweVobi1MsgSQ/tjdUL8NlV1GmIDwRahQ9Hj8+xFgcE+112jlVTVLfExYQAiMko206CS+jApsjfs
D3jFzF1KblgZDLUP+xh4ve0x2RIQsUelAXifJb3biuqx2HGR49OwCbw4xeb0JjT8j0JgMS7aaNb+
2Vf1PzIC/P8YdmARSkwRxX/nEHj+WxdfjFZDiqLsX30C//6z/zQLyOo/kPtLIsYPgAQ2Z//HLUBV
3j9UolIUXZWRECNR/ne3gKz9A5RJNCxR43+w3vNW/ukW4L8MiXQCVP6PGi5J/x8lqKrqI9LgP1yn
gow6SSWWSvxPrmVuJJV9YK6c8yg7dofhIlyFEJsUAhTbPMuHxz/Vi3nRPYPNtT84RrgdJESxtnSN
n7LL7KMhOm/vWxh7q195+XUJsoPssK055Kfiq4y43AnxhudFHBhMx9xL3NUnD8iPncJFg+HBk0WF
N4eAYvx9deWgdYt7fJC9LliPULlOF3bHwVMdWgKOiptGQojhxZXCLOyjzRt9glQOXUB4pcto5Deh
fmifk4PiQjhfhiBb7eksuW3U+qTM+NUFc11jS77ijqHqCmdc+mAj5qk4G2F3kQ/GVQ+6y3ZOXT1S
XdjtSxbNIW79cAhKX/WEcDqYh+YJpculfC4O1qU5V2F3GMPegy3ic6ZO4qGvDHheRSZiAJKOzum1
BF5abHiR4jW+keJmr7+rwxipHllrvCzRqPbfyCOp0X9hTXSkgHJNT/biH93huPptqP/b21A9KeQV
XJAGdw9VG/Wn74m3+LQesqAJCk9wBj7ZFNRu6i9+F+2eEvTHyaVXLtQ/+uPgVr7i6C4K2ZPhLb4R
FJEULDeStPip5V49pT7eNURl9hCZfvq0uGhyg+owIZoNkMI7dbC5s5M5sZ0f0kN+MH3lRzoUt+Jb
/mN9jmHD+xjc3p5enMQh1902nNnTDsNp8fVrE6l+bM9eEbSh6FduGkLBP8XX7bS5nctY6+JVsGGx
rvldPFXf+1uH4+6Bh8Gl2d3s9BfU1J52gQA4D1Hx3L6iEIzWH9EfHS0yXByzfnZLj2zWwzzQIsBt
j1hHPz+rZ80t8asgJkBFamfPxs2Ien4b8tRAcQp/L271IXM1FxbDFd/VsD3Ix+VdiCp3c2XerOmN
fzL+Tjp2SKb9UYkmmjZJ+3HMi3qXblyJAaC7T50Y94nI176nY/kq3bLf3D98J5Fi0YZuy9YPaiD4
2bV4zs/5ST6UJ/3cHM17fja4A/pTHqUHosuOw/+jvVcxHgby/+pWf4Rf/EtM8kKVQqM3nXQmN41N
PHfh6DKqO0NIkojd8h569+dnDDLf4K4sozYCwfdEj9HVFV6UiDZyr/pKbzgtHCZBd/QXT3ZEp7Df
MpeQNntxoDg9XD1ZKLl9xB3mF6EU4jfM/zBbe1xFDrIWR3IV3/ALz+R8K1zl4xHGrQoKZ+UPoI1j
ulWwhs2TdpRCwcN6HCRBFmR/K5hc46BBHP/df1evczgei6BAEGmvYRZs1zYkKdEpGmc+3gXHcIQ3
1e352hjGH6mPjPKoRoUDhflqfiRnOZIuSXYyuZbO+pULMkoi+WW/a3fDG3zAJijuMInmQ3Iqj/sl
9gdfvZKs1txMvhvy3clt6bwGmgNz4q2P+8GfHdOW+PrPZJfO10dp/6l5KhDBam+25g6eeIBYtr9/
cn5+cbkn+d7YMR1YdrtyeSVviLTDckL6HuQ8WHF7h6O/upo/R3Cbkrt4E9+coaSwt9DiehSOyTtX
nNs6X7otRsRlObr9eHPfPMNPasBJOQvH+oSgwJ08ACFvOlo3aBX+VVx2n2wBz7yrhl0GFpeDHMiB
5houIatu6ZVe7Wg2pOF1Ozx+b3nefidXncmutnE9OrnX+KnHLRB1YeOpQRKK3uqy7XRkt7+MTuaW
DoOquziqIx0hbh3IM7/wF3uxe38LJpYaYHEbxMz+odfRmV2e+vbq1pHmEuqR2gQ/8l1diJIlxB7x
Ynwkbs/ll/3qeXXNVSKBFUjgMkYm7ZkOqo+7ESGlsuVACFteJD20r5D1zr+s8v9FHo2kiv+3v+4/
lszH1//1PjIyfF2KKZ47Tz/vLGXkoASCjf09BJMUOCd0W/i9ixvVRYnHrzZOKWeiZq0iCoSvCu5z
wQJE7C1/zTgab0Bw/uZV9jcF2g6Mm506zJYcScNtg/KwhdNx4jYc/dl/3LJs0t3V/TQDJCQ+S7MN
9OMn3sCqOHi9D8b+uGweiyT/4SYe75DFdean9UDy+8g8xDyoet/kUR57Jbew+DkdyujxgkOoc42x
t7+sfsffwMLczhv4QyLRejSDyYMscB5f4gr6elzPQ6i5Df8GlYuKu8oLQUeFFpeEzK/Jo8VZ+bCP
F4fIiHIultH93x8Er507c3UXXuqSIOwStOrlET91Np3FoTzvbeLTEffloFXkIxcXDhqLONsirlyd
tX/1m6/8hdfnuBJx7sQe0H0w+jvHU3IrL+MPNdwugisuDmLxUlu4la+xZ3odb2n74bQ4UEDO9lsU
7eT5f7F3JsmVY2ea3Yos5whD3wyyBmhfz5509wnMnUGiby/6HdUgV6GN1YGHVIpQpTJTVaM0K5OF
ItzJR+Lh4d77d9/54sRNX8S549nRo803uXOlL3nmERGWl7k6e+cS1nycDo+pE6asWR9BuWdHoCqI
VXjQfTmY/JWFwxgIn8z+tf2ekXnzYUJm4OwAxczBCNeZhYB4gdXIojvWHEH7o0ybjNdBqOWXALMH
LOcaF8VFr+LHx/3t7KHSEI7n9cBOwKe38rRwg/gOyd0fveaw37z6uH2xr/Np5XYIrtrmsyeeiOKo
vaRHcer2B9U3I+lu/6Qtfz3U7AEWD3AS9hFzl94TKS7vYeWBq73PgosiWXVTdgXcQX/eCwZmuOiS
u7LfZGi8BHUxT4/KwaHRqeByYAQf5oN6HiLzYB4GTuXMjwPnIJ3Zg84kRwdxWHmO99+lE+XtayTx
8yD9+WAqHBUzF5p7bcRYv3Qs2S45eAKLlbc/EvWFvelQ7k8yuwuihyBl84iDPoKn6BN3eHDtPBFs
X7Yv6RHKLVX7iO3qgJ6k56jLI4vnW48YLS958mRO5e6HczSOfaiyZtUojeaDxCren9TsZkfqCRrr
oQ8PjI+fnaM40IxkOVCpZe2mrsYOPAVMWPkpoS5btCcd0uPwrrMNO5d9r6I6yi1lruXnWwV97jNI
xLVDY/aZ+GQLNL014I5GLKkH+2V+0G/saXzWgNSvlb/f75aL0b3iQPjr89Pcwqezx64Xe8RIYc91
IHnb74cHFpsjXLAg2eqjmc9lvim8et/4NV7DOB8rIWYv0riqiYOCdUEYzcjM1Xg3Wb7ywxrZHDG9
t/rtdylCochyZ28Imlcsn4n6se5g40G3xmcjswj33+y4VqjySZVH4lePsO0AoMNvQ4f3mfC7QSMG
jg+6ip9bcpMxajhNvnzSfu5tVFR+Lm6FHWs/efbVutKN+bnL1BEr1dOIP0EN8BYolxg8JMyack87
jwEiX3HVQAkHpup52c9Tj0uZLimxBaxNV3GLx/TX5rbf6u5kcKElt4Hdk6+3gUNIbkf5c0yI3d5V
ETOjPpPc7E+4DZw381rfIYT5WA57oIBELsgIV0jk+f02q0vh26jq0+g7k5UEJeu4uCankvpvqBz4
46kOq1NxSk5NVK4XidfdLefuKq7igzECdw2dyHTxbY8W2a1eypCU6sC1hJLbeHgDhDxgburPUedB
6riSFbm0ComSmqgNs8NGBEVwS5wDrNHN3MrriYr2sEsiP+k8ejJeGlLt+FXyEnIGXOaCPW5pAz6g
cL2Ot+Vienlo+4gwAtR2BGrLoaWPwo9XA42sJD5qsefc2oMWbUFHyF548rE9GzekkPAM+A/5yXrp
zJe1D8wLgViQhhXTP5FNKmFEJu3qI5fIbbF9puyeJzaT43COj80L95cHBWO2u5EspD6r9zMj9a3L
tMRRJYLTvum/2s/6fRZxe/je/Cnhcsyv2Ydz68/mfRUlQRlWBUM6LjrJxEseEEMH/QFLgnAPM/c4
VNlcI0giKeh4nxWRYsJfx+RLlUcl2Bv92H0fDgWRlBHxFy6sMfee2PR7/V0wD7wGxSW7JEh/vDHU
IhQ0AWHeQZTf9e4AxTQ7Ot8MoEq87Iv6FMu+wXPCfzTPfDMx3/7xSnvSRxhGT5gn2eYeNsc9D3N+
fm4OP1CEOZSls/SN8JQHENVBfBC+7SbPODiqx6w/blEaNh7GTl8ZW/bfFz7E+H3253AJvqc/NwXk
ey61NItrtDxstVwUPDxd+Bjw7AJDdld/D0Mnwm79Z9SYsMZt5msYcS9cci7SS9l3IhVpWsTfrhLY
jE/BtjoAAoCHCq/lWX2vjphnBeltM8Llcw37IObX7dEt0yAL6RddMW5s7NLm4Rp/XoXrRAlzAg9q
aIZduF/GQJxMbTD5tXwsb2sS6WHD4baHdQRBbGuMunjtgUT0agU87WzrSZgHlW+yHkCRhED3CTzr
iDOHD45n1/s+eBoHLRfv7YsGehH/7B9AThS6B9v7w72dNu/lM4/2eHa/XXsKwgQPlwPHlCOaWco3
iT3KdKcTkh2358jeLwqCv4swkvfEiBwbEtE5iQBudfx75pYxlMbp4vir2xBJ71GddMZYlphaCTCk
Vv2cM5WZ4P19cNNJQyNmU7jY0d+4EGRwbPJ7OOgQRGech3bYPcONCp1jGS1Rz+VvgRTt38nx6y13
iIY8/eCceI6euyP3i0NpDsTrFgInYFO2OXvzYIrsQ0u2wUEa7fWXIUr3bTjY7zIpAJsyYcEF4Vvz
KYgYpbDlF+UBHWgiftnlBVwwgVSYHuVTdsuPe4xtW9xQ1SUD0f2FN6MSI7QfpNqcMHu6KBFV/Mfx
t67+0UDqb+H3/ve/C79tackq8NPKlSCVSJM5rJrCEud68CtxCsBab+UMqTWPBIAPgHld4omJWhCV
I/a0gh1Q9xyOOtx7CFQ2PzmU93u8tRzplVLhSNngqE9RSyIydbe7+CW+xtf+4twxShVMxzlSqHA4
RKxop32FoHo+YXURidfyeQ2Sw3CMifewfmXHltn9KdQcqpO4luF0ho/MP9SC90PjOpzN474jjqH9
NO1pG1c4vS1vi3uPZDeoIvGyuXTPr/mT+NiPAeV5P98qijdFYBwUF/i4Jx7QHbrvE4ubttjPrcpx
Df6Haph0G3Ibj3PqG4eNZhtfnlhG+65WebmferAcOBc4V2y/P6ODChWfoaRPhcCX+pHfwqFh36y5
eRSWKNLtR8pGYjkTovL7PSon3hrSGyPPAG5JVrMfSgvrbfbZJviePUaLH5Zwj24Y/t6jZld93fw9
NtjLd7TiQsFGtt8IztJIilDv+tvPt8OcGUFhxzbFJyI4RnRO5+a4nWrtQZgsdxd7CKItXolJCEem
RQUhr6ORAhG94SfeOttA7G7B9Co9bCw0LVgC7ZSR6jPBEU0HDuZoZb/UAhYHeRZAPGIlO1qIf/pw
jyMdvyZC3GNssgXeg0ZmjzTIuW+v8lv+ULWHTCbUY06U5b1vItAyEs+rCMJaL6uJ7iy/9/dnklac
35NqnddzEr7kRIrjkXlkYrfVLR+gxKUnugJufthTW5Jr1uzM50hg7rIA7/YQcST+2UM8ZGso81K3
PZWBzAXtgeHCjRuPHK3sJeh7uHR2BMIyKjkEda122ZMSi/WY/9y52Mcu8Xt5S+5nf2FP2ksOFdtM
TTRm/2fZsvGPVuvfeWxWRWsUZbrTkT6UO/3kNC5liD3ee8HD6In5e/U6hZu/B7I2W+MeWiphfS/d
gVh5Gr4ax+zJuMcYJIoftvfywt9/FjfgNQfO+MA+MbUSpncx9eM9eojvme99ms7tWYm00/bZUN9M
iHm2QKXKuYbZEdK2O1xIoAljSI2PEyExSVzYH9a7kljDvO/P+CCfqO/54sihGRSnhkcku1QXQAzO
9SuHI1u/L98KNrwtCGqKLuo9czin6sIpREBLo5Ea7kiRs6M0wZzfce9T+fM7w/+4Lof6uTs7d+WR
/Z1dnPI5lTftTr2Js3Uk9Q72BD+PnP8LHOj/Sw9nbxa9Y+/RI9QfxP/4iXZKPprdRu4Pf+Dsyob1
Yfzo18cPgUjmr8Zu+3f+V7/4Fwu657X9+Nd/eW/Geth/GoC++vctlr2H8o/ZTe7Yw9v587/9/St+
68do8i+2Ds1zR7VClLY0qji/IahVEE2yDPaZOSWM5Wja/O9+jKT+ovF3fFmBfQyhSfmbpZ2kw6B2
NAihKgwnNBKq9c/wm2z7jyvGMG3YUbRlVCil/DZlB1X9/pzL+zGTZK19XQ1dfhAdc8COxBYngcFY
hH1I11I/pSY2CDNDQR1z2XZUNQQ8oJfGoYC18TRpT4vG3mFj5rUiQ2SMEE4YL5goSUiPw/bUruxz
IDia6twN8aUZJyayYCa+abRP1EcFXN9gHtSBc7zHamccJ+m1UX5tJ8UftnOnHmoLIZ/4IXU0GPCr
PNa9XvqW0jO/kstD2GPkkyrs6qBNYrQjiGE/YvSOtcIozkgTs7DBdfoj5rde7zD3nNzlpeZggzce
Sz1HxWB4Zs6YcP9obKhCM4B/ZvIExoPQdD51OEzoSNokhnWNiTYB0H2KiUxWdLtZh6xsWM3ljBlk
UxT33UEaxqhXGcwSbEAGqm9R4PfxbUJ5C3dDbGA64QqaKDIq268HtnT9ijuzV/fkO4joE+Y/SqdM
AFCOJzFx/YJy1V4Cwqs05QDCf85LJSlEMgzAgzK5Sh4/fEoN1a3qc0y1QN9ojvQvtvNrqploxjuq
P5vzOOnKbVA62cWpOo0EmOS8GK+FYb5si2keNAVY0CLbSehA8ndqjncd5sqYfiBjZCjUhKPDdGlh
5a/53IUd/YW6zg/2SuKkrMCpJJgrVznLyKPy5CRVF1X/XiwGMh3U1I4qfYUORM8aCdGVMYjjNBda
oLVDSXai/ojHjWKCnI1noODixhi3q9XG66iQaJuG55h8yOQxnVF5aWLIz91MgJPgaVeXPrNsapAa
b4Ato0bMt2qcKB8zLHJaje3eYQIlyuxz3QCelQhsmbcyysQ4L0gH0CKU2lWb9GCd5lCfCS2VJUi3
DjcZ5vny8aOLgTkzvXpaTOQQTXvUeEi7tP9UcoZc7SrSETLGIxwOpu3dVlfQxhvL4jL+6mqxfTXL
HFYiu3Ibo0qBkusVPQP7mHNVACmBrieRMlHEW4HT1jZz+3LApwweqMXBjlMT6Uc6IuG2MfYpHkan
AhDvrLARUKnZayS1dqDq2R2GV2B0KHBNyoOqa9BnnnRm0eR+VjEwoxwsrjSMmd6pvd42DmqC2Zm1
j0/qXk7RAY5ILd5F8yzQOcivMDFRSyzHNea41GPnXnEE5XKF/hUS9XWVzq0NmShnfn38tgBjM+uH
0WiPTGjsJiwBFIb2TmPoCdIaFCB5fhwXI1K25k5vdyF+z7x2BkKrxofClh/n5i3OpJNC3gtKw9dh
b8DjFKG83PKBfElmrIelhPaP6alPaXvLZCQEFCvbuHuYq8LHw4FawziHqnRhZGgwHguBuAazjDEc
xgclR8ohV6E6nBZ9fhq7/LiJBzTLbjb1g8+EyCVfkAKmK6KXO9hQQWZyfqsJ4giUIGvxY7AQ5szm
5MVIctUMvWDKcs/No9aSHBXSfYOGABB6DJqnJGYap2eGob7EBqsBAixP1Y/aol5KLttqBE9Ikdfl
xwAFowZ7AW4ic/HSxeuQ0SX1BbdaFzWTB2mXkWTyru0jlj5rOD0TpJHWeJxMNRryB0DMbBE3LImc
86YpX4ys5NEGt6AkP2DJ0x8SL41p7P6EDNRJxaUy0HHQT2XEd+lSilprerL1GREzLSsel2qgUS2l
teVamHVOuh6W6zz5tiYvYRqzATLnMi5M803cmuJh2N4cdB+gxOZdjZ3WYaPIAc+dEyBvZ3ixibl4
XaGrzsClZ1XTp9WTC9vSZVue5PSYDpE86rAntX3AKPPTpP/a6ggtEgmGZUxlAELlsWTWEOVs4mwX
W+kp2+jpDfnscBsMRtEQHZQ/hJHChDBqXAO6e6tyvqGzJjAeHhi3QUNtyl8FZ01fF8u3fs7Q/deO
ckkKAdQrwVsKqzAmJxjQbdK7qjIewGND6DH0lTeWnfu8uPVxtX5DVgEkVgGrJq5w+MHfwvRph2y6
wYAgD8Gw9VTATOu2QT50ukLxMqsLWGYCbVSqeCuIFDAHFr2LWWaMHtW2cdHadHkz+0xEiVP2Lxp2
SFrGISubkviYZkd9U2RRHPrFROZlCh1UEUTDvmbUU6/aU2ww6J/UsT/E4FwnIeJI4O+CXkQJ9YaJ
h85+rxiUw3GsT5gHkwn6ZweeA8DZUzlZI2xqfNPsfqOYZbMTNZlBDXoYeOAhDUPVwTZzZujcyV4F
WlND4fB3rPkB+zVWZHrtFuUllshhEO/kyCCt2rWVV5RJ7tzrjyIzk6jot/tps+djuVGSkPW3OpUR
23bgDMJlOCdJ+6nL8FqsRq5/KF1rnRKBpNG1zRFETAzRxOPBgjHeyAnrKVVeVCM+FRPNCVQKi7O9
DX3vM0X1ng2FzUS2oYcqkP7VMI+O1R6Vwc58UfMBW2O1Kx4DUJvAagz4zyi2shCAjD906Ztcz18a
AwkkY38JYgUovNMxrbr7qu1DqRFvvTVHad8ztqEuPRwE5FgJaqsmuVuGijnfMRLWth8vbisz3G0a
3QzKCnFile0uPgM3M5OGw+4VMEF/GRbTBhft9OeyRVwrN0P92saSHa5rjIzAECg6mQsiKSgdhCcZ
Croh0k0xPAyS1voVg3aI6S1mzoosNRgnGGIw3lgNBXqeJd9MvUuBFdZ9r3htqlNLE6YBIJOooVUT
INHtyqbdZhZtona1PAbz1Ps61gmIslxcayaqo15f9QeAKRlV/CUdX+MWI9+jOeh4IUJ0Xl2BLSKZ
66Rlh0Jku0yyjoqtK8ColIlVsoXaaQmgPc4ZXZUa52RJLRElwnAQYKMoqFJ3rCOYO5J1ZlWLO8RP
1ld9FwQ4ohoueqUsCGssYXyr5RT8O3LV7AdzS31oInH90vAwBNM4DKTIHXCOEOggSn50tNbJnhDk
6aMOwS5nHJI90Qj0CaOjYksR8g+qxSlarFHFlNt50JLkQZ05OAZlra/SsDGZD1/JeS6s+WwQXryO
dbEeB9wRw7VAW4Onk3aBjjk/Mby1oFcdxM1MOZDmPEasljtWYAthPjTMMF4dsTQPXArttXx5tMp4
giZmsEvl/WuxKnShHcZ3jGrUAY0q6/Y+zmoWlYp1bGOj9J3Kju85jOVQpJrwc8BYxIPyuWg16TYq
Tf2jzuT6NbWa5mLMg8nSy0FsrTa/D/EH7RTG/6Cjp4EGrONFWBlsqZYugsKAuqMFhVRWIVZhEjw0
Gx10XfeYIRUvSdm/rYoURw5mxixJCg85lQ+GKfEM25pTUqpZ0NfG+ozWs/leqY7xmkE2DZqmoO0m
EynjPMHI0bjGIQBS88WqUT1Kc6MeHBMGVNfNyJ0ZkG6Pqy2loVMkD1CtKYthpnmFIj2eG23KH/XS
xMsmPvX18DZPWZjZD4y9fk2T567Z6DnFU3Et0vY451lDCKdYB6j7xziJ07sB+8ZAn6fnzKb32vVi
ZI0i+dIX/VkaBjwG5e4qYTwQVIivwNEAaJuy7KObSRrqbEVfBvNNxRsEpxMPw+6fseHBKri5kHTE
JaMJAGTtPUGJQIRuflFG6zWfULn3Cw31nMFRfRYnc9IvefFZ8lnCpM4e41wM93LOSRznWe336L6D
PNneDAmRNew8X8khrQwU+VEaUQafnMfSTpjbT86rA6Sh1OYH05Df6mm4HzQhToMYyQ7wdEkw8Yqc
Trysk/612fMWlSQFf/uTonZ0D1bazcA9rpO5kIY4NQmToy8LAD8eFNM52ZipPLGZEhT3ygbPhqnt
ahmNsJcQ2mVLf61ACx2HIXXye8sRrb/x3H7gzMO8TRrHx15CrDMrkn1d4hUDbAm41nEfT8yYkXVm
7PgMgcfsON6KLGP+YqrQclVdU7AyQMRlS1f7SW+Nwm/KismRLgGRaKbT5HXOpATVkEHXTe1Kvazo
bFXuieh/nWZm9qFSNrKPueAMKLtJf4ih425rzGgAFAWrhFOBuyHAZwRiRloo9fEYtvjBZWdToLPe
DobWbl8keSuCDjWWuSofuUwZZewo0TGi6baK+ZWkOEc/tXxPmnLyZilxfrNB+qfmYf/bmabo1Cr+
cbXkkv34+D9I17zit2qJZP2i4bu0G9voxm6Z8rfxVUnBfMvBd4JobS9TOHuh4i+0a/sXQ2ev3ysm
mmJpNrZcf51f1X/RSAtMTFWYbTUgFzv/TLVE0/841GZYgLgJYvDq0nWFS/359d93BaiGjApS5V6g
AAstcGECF0R2RC/usp31rsrYFKpzPTEsYyHTIIhXi3vHcFrD1dNuMENbm/uwMpFQhWS8MmqRGgEY
6XksaHBuhIJgtQr5UkPPhhvSWONjqlaUMNdaYCzujMkmQSPN+miKmywNBRbUsVtKAB39yZ44RmPU
xh9YrFq0XMekOjeYVDAlWUJClueRZq/WWUShY6mgRrewuui9SpWc82yo2lupDdJbRSSkHHQcEJ7t
uKw+zLqxjraEgxRCfhn5QpsfFq1c1sCp4Sgw9r4xrtjG+VMPS+x5zlpBN1Wx569DUdJvB9YNWSTf
VTFNbE3fkkzHtFZfOIyjODN1OWCD2AFVonE+Y6FNL4slGca5QewbjnO/4lq4mYDE0PaK3u2NNcmI
ooX9ZIkGHjRg6hieUKX1j2sha99r4bRg8M1chu24NtQgVNwpKvwqL/W8tqAZcMZ8W0p85hiSLEGn
rZjgkJICh8IRO9emc9L1Nvn4qI5fczWZz6ha4ZVJCqxzf5is9n6bW1rtTbXNI6LbMcfT3pppswla
QLkxP8bbYJ8BBw9fOwVLYi+fcNRBdJVl9MzsXSTVQd3H1LM1VHgMiXLrnGyvc0HNxUp0Lfs7U9tS
2kq5Npy1AjGUpdb9nt4NVnOaeHNPg441I/YxWkW+ubZIE5W0VHbMAQ6k/jSL5Q4tz46dMYT+YS7O
93pFpAmLmTjUoyo5Y8+JvfXd3DoV4zKcY8+IItDdyuvyEI8I5aj2GU51zpJ2aCMVz97AtJPOI+kF
AYFPKKQfUtz6oxZr82sqDXN8RHVhRm2M448/mGt+J5mYzQT9qvYpLB59USGEltohrlH48/zF5hXT
u5EBKTZixJIl/tdQPoByOtlkEOy32Vp7slLVb6udqI2ndjg+h2qqJi8CLBGAV3yTnmE6gUtrjaXX
vHaR1q/UGhAMyUnRSm4h9y0Yg4YEt6nQsINf2W0uKwSPDBl2FXindMN7XQZ3R2ZoFcAgDMOcrqsy
aQz9oPEmkMJTgQQMhxKghD39BjTLc32qyXwp8Of84MDqHICeKYoTOHiOgpgWMkZKGzDH657yhEV6
3hUClSWGfvHzosnVpyKjTgw1SwPgLSej9AXieyUB7Wp26ZgYLHoJI3YcIbp6h1AXXZ+brvXIHCbk
K57DTjw2/apc+9qxvsbqgBykdpyYuiB1JhoEsI0/kcvITGQj9x7cnZd2LzoqbYC4Swb+cJgRXlvX
HU7AUkOZb9jQpUIkkqTvMN111JgqEZIMo9n2NqM0r3Zng2hBAYfTRFsU8B3XtMSKsNNHGoAzEINe
Nxvss+eteXZWUzOCVRctAE8oIJ+m6OO7HLMQQI9djFDYcZZSRs2UpN/tGBsk5hQ3g1JQassbU8Lo
k0lUpiITj9NQUGgbGrsd74dU1W/dyj79YJtFBmmhX/FHsdhX7GAi/gyHTYcqXFj9XvJMoWp7nS36
L1WV9KDBZhLUroFks46dfMt6kqSA6JMSwubYGfXIdvg6LY5gvY58/Hxqzewj48V6cDRn+Z1UeQ9w
ltXpHjN1d0XNU/gDZTnJX6ocOxt3ikeneeqUosvoXNZFi25hHrT1rkJaST9z7kpQzIhef2pyCbJE
uVW2twwlXeBYssgNKEy0AgCUXWdIpBqmQZxVgLvZhJVj+S2mfL1sRrzuqJ2+vWIoadpewiL7Jhru
lS8NudGQcMnta7sifveSzgDsp0ma4M40nY3ZiTYNZDIrvtQVEA4J8VUlrHh1FSRy8tFK5pEhib4U
aMjXoTi2TtF8pY4uP1AYzeQzwqla8VOR9SzW2Faf1xxV5SFn37quq0i2+5rMv4+cZgIpvSS1jbl4
zZknVwUUOdSFy6O5LAvVZHlSqa6l9RzbZwX/suXOogwhH2VryRwmZiCE3xnb1s9hWta67I92Ie4l
PkgGgCe2tLWlIOanmRjHSFKoffwMVv6piOy/aFXSftRPQ//xMeBV8t/AoIRR4v8obnv6Xg/Nn2js
/fl//mn9033/53+r37P24/dNr58/4bc4zqJHpcIMMPdwCac7B1u837peJl8hcMLETtFkIB/y37pe
yi+mA/seIxMN8ztV3r/0FxWSJP8i/zRy5XW2bZmAiHTjnwnklD/qkPD51BxdNw1CRdjGOuKnP3a9
Sl1d1roj/M8Y0sCP5yjXm1i8WdcOcpn11yJGcunNQ74RIZVjfLQq29BxoEu105RKwMUhgFcv8pJ0
90ZsJWAPknX7BjyC0V8cnJ91MxlU93e3/N8ZBte5bb+TVOzupAoWg7Kp8m/ZVIy/U1EV6M/L3vrK
oViwJ02Kgss2NgxIvUX+QBAJscieakqpsULlu48TxEBm9wnRigZHqeknTajLK1iF/A6bKmtgL7CV
Xd9MlcOSpvnrVBG98UGDeaxkaBGDnJkXhZtINJeV0ntPOv0hk+A+IssFEz1q049cnxgOTGK4DOmk
M7jU1/llhcFSToAXXXnrOR2IaAXFvGQTn0YREyVlDWXPUjK8kVCx+U/mAP4YpdvyrqbjuTN0BOOG
bdp/J0EZVMemJMZ9shgbl51bOnb0AHs8AVVrYFtT2M3//8YwrMdf//VfVJV1+I8Tuqfs79K5n9//
2zag08eGz7q3uBHXyrJFXvbbNqAhK9Q0VQaRqJqcz/v6/Kv/MjmgwmNu8UrUEL+3LtL4eRz1huPo
9r4Y8M38a9f/L6uHgQHmB5gX+HdW066J/ON6Ug38lLgEuA/4KPHr9l3id9mcGCEmYToIPEKTqr3d
ijMapC5Z+6j3pgfTXRUeXVhtwAwk/BTI/UXOKKad5E1YGkDkXaMdZhonZgEARIMmuARVs4yUQCu5
ZpQ/4QLOcyHR3bXS1n63l6KOw6VnyeGaOEIDOTl4iQxM7Bk4dR018G8vKkQXx1+mXp6ZeNrstqda
Y6YWYPhRNhcw2UOndGB0lKGr380K0Dfsr95OnSpUBgfHyptSWfr4lFnDQofLXgeIVupgmiVF/AE8
/SeNuXnCM6OjKNaNGqDQ3YRTgHjoBma2aDZjudj36gLsZKCD+6kp40TZSR3o/VxHZ+nlexurgR+5
JRsK4dqqavj5jQtUolesh4jmsQvt1GgdLDYXJY8VZp+diZzKk0Z7i4EKSWv+LUmW9RnVsrjrRihv
I7VAdV6Sg1Ur6buQzNcm1m5AT9wJ9tNFLYdolWWYkNrHmOEuVM4WzfGaWjug68atOwWKPNGzRzR+
lQBjvmwp+eIe9F32IykwGvTyTDhA1t7eaMVyTymAXkWhn6YcT5th+L7MNzKpsK7TM1Bav+jo08p2
vMIqJF3p9dR6NAfj4iSQuVX7omN2tQ36AbPjsBOMHG8FwxRbd225w2iioGSc5l7cbWuqMxm1Yvpj
zYgdk5o54XLLNcz6xhPBz22LVTiTFr4LsTGOwZ4dfyF+XSgnG/pthF0gD6NDI3GKrfWQFsbTzEW6
kKRfzTTVDn0qFQ+VOmnutE6MwDoxcNS+j0gRE1xebG6trr8MUt/iForfXKWmcTS1O2dyiE9lDit0
WoV6LZbSdA4ZdIuLldRPsqr4al+9tsBnfMfpMMvrR5Ce5riQ1doULF6mXm1Optkzq7d2DEogej/L
zocJKxpynWExdo2dEW2B/jJLRKCb5WmyBE00PjX2ekuwoDOCRtP05yZxpCSA70AwrcxgHx0eBNfe
p9+M/jHTtx6Za1zvOMRbZhUm7YEa0sbW3CZoPh6fvY9Hktf0aXMwzPVxAlCMPQqamW2oIwKQFzrq
YYXrp1vF1d71ZHShqWhPKqnJs5BhG4q1b380inafo6rW8coZukNM11NajhucARMJ7cj/WQBOY/gR
5v0oMVlylDvlptU0tZw1If1TsvaHghmQCqr3R78UOsNyaf6r1Y4FfGB9+y6EoV2GuV18DjOGBZ0i
O1tmqwOfnGVXLxiGjzXquGAj0AsUm8rIKagGwM8UkERN3L5VCKoNhWHrXIqvYtQZvqlWw+ddOfdq
BkkroIpuNiHQ2++FUv46a0pNt7KCY2qrZX3Q4axcmqkFrFTWy85q49Vd3Vr+PMtSMEvwWU4Wheck
wiCQ2YlKN9y5HiByDDPUTyjgoarlQvNnQLBrNe3zGfU4shPYKlny5qwawH38PcfLrOV5dVd10qeC
t4dIWwwcTJXZ1kwytfu1GZ7FMtk+VAx6LS3jwLA402F4wZITLQ577UWm45f0+pfVqkvpR6V1eAmY
wPBxpskVnBoyW8beSolr7V04A/iDubZvC74/QGuUW7Y3+4vM2cGvjXSvg9LtsxYzD6Gf2c9dilN0
0iZquoVNO5syDA6q0wB3WObTTMyRk0BTPuucOptZMrauTd1HjyHMZ59a30pHCrTJwdtXo1G9yS0N
vCV+i6f1qhSydKQ3uL2oNURUOXa6Yz5pt0bBz8lLG73BUa2tiu9NLNV3ST0zm2hQjen1+lDU+b0m
Tbe1SIhZmsKmk2BJSihRhfQxY7WJ/fADaDP0EHRdGBQ3YDcU81nJt6vQJy1gPfElc5HflI4oCEey
VHpQSALPCmw9thqsjtq8ebKG2Lc3mT+IA6UPHD6kkfQqnb1ZyJGmt8at4LCkETUI38Qtcj60HVuG
OeOeZTDvu04GSSkHRtKIystW6ynW0q9GPH+xjMa6rM7rsLdJAfEtU9fCShSXDdIdlREs+syRjDmW
XcsZGe66GNtx2Wc4SxygOkzeCzBJ9Gp59pvuNellGsbxYnu4QzAfjQnZIkCZjtk7O93o5kwHXReI
RJjWgb3Vpo+yLQONVc3IrBAFpPnmsBblgzMw96os0RCjULdU+H1td5dt9N7KypS/GaJ7XJ36Uqba
o2l/bwdjuiRQpMmzD/0W33WduMqQSw7SWsUekmdU+0ra/HCS8a61kNemqKgG5bTm5UOhHmVpCRf6
Dl18AnToLVpNHND4qTxfscC7JKuCsEuRXtbVwP5IuuuGtPISZsIqNflg850TrMz+F3tnkls5km7p
rQRqzgBpZqTRBlWD2+iqb1ySq5kQklxi3/fcU22gpm9j9dEj8z2FMjMcOSigCiggEUAiwv12pNHs
P+d8x6N8xI2u4himIRXQ5771UTk3PWAhzGYQ96eHwSw4Tr0EtFlg9qZKiWXE6WGd1MW0QKRvFetk
WbHLf/XHZDNEq3ftR1+VNOKWV+wNsNww6mlAuEqMG2wsCkCG+Fka7D4wy+BZhdu2dbZWFB973WVj
3QIMf6j7k5gmrZ5HtWlBFS3v61C8qTiXa1JtU32UJSPB1f7SW1h8AHODFmFF0R7Pdo/QiH8ptLrg
lr1mP7nNKJSKG/+4xt0x9iOPARbjteyhJdoYD6ecY44xsgF4fssa98qP5XXE+C2tfUbZ1AUbmsag
dlowStWyxfFGcj4h8TCYC6xhrIoPacZgKXfQPfdC/WhswToFtrQHoq/j8JTWX0KjC6nigJEsRWNw
285NVk1M18cBV0pnSgC1BKUidYqz8igS7D8mc1VR94Kifdx71xQ3Ubga0piM7k+ZJOQoHJSGa8UW
1Q01xexF2COTM3QbfPyJT5iX9vdjYG4nizy42DumQR4iBi9OxdWSzW8VNMrTkeZujGTTwfHdq3HC
9+TVTtDxY0MV9jhjIYpa4sRVDCdL6NvH4cy+1O+PmBS2F2XSce8X3WM74wZL4Lzh3dILJhUviBvE
7/hb3lxh/qFMGzjPrq+XKzqPz5yGFsBu30if4AU2jWGT5ozlbOQ6eqeq75M0w7HHiXKb6qHC2UJR
XKk+9Iz8YaaTkD9CcYjZjXl+G7ITwZrh9sdDAQs7mh2iVM1ZY2xvM1bzuW9Ht7XMSDTxvOP+O6Gz
q+yYJ23VWKHiUk6QFo+qGKPTcWy5uhWuq03jse1J7EltfRG9RMKDc0ZJehixPRzlLQ0g+yg2B7ki
Sik7Vm52J3jloll9aB6FcsL/rmhON3NHhkFcqu6mFusVL7Nd1cujmBoUnsW7fB0NlPO5E9szvy9f
DIM0QAoaiJNNWWPlH8c0nB0tIQ1IbI5nKnjNyMUKxy/zsChkdkcPIuGNnPADOlBl2Y+SUg1qd+iK
q25zVV4m0zwiIcn71m4e1j/lNRn8nhSotfVsXCgiQ/cNBP9HZw33o4HE1LAlANxMyIp2bLrqjXXF
eBrzbXBUZ+TPJqyZmQN1ND/VMU4kyt4oXxS3jmrvJ5vsRfnaZtxeYIE2VpKf2ZnHFeA9MwV8Mv34
5Df6IsSb6C1gj+LJHFkiPBRxdT+VwaXq3eO+DL2jBH8ih5GC4Ftny/tRu8SkPMxBru8Sr1hq1lyb
miP4hVvgVWRhY7XXZL5owIrqTVh5ZFpDlx9ywQmxhEccCogTTtMBDfC5G+LmLALuexw0sFbY0QOv
2zOF3PfdWhOT3YTBqYEL6gfTWcq10k0hgj50MUj0vFmCmFljjpLSP6XiGHoj7L2NmY7dnuNUEj0t
vgdBoZhboOP2i7DlbhJYgCLSaqyOCXY0FQD2az+iTp2WGkJWbV5oor8zgb4LM6TiEpxpjkUPVf3V
BctuCRhTVUOliRPtishceckAlhVuYyBh3kKpDhfXPaXZLjnzULw3yoUvIcHGsv7Sbxd1KaYl6T6C
bTsAQNwLkR/pEYNUVI5HWs/fqK6E46gul6g4X13PATsVVpl93ZbPWertK57sow2oVrc7jXjuuwCq
A/c0Wq5KCJhaPeIz38vuIyytPR7cm3iGuoJIVmJ51WG3m/iOVHG1dhnkjAl3Ljtj6GoXIrRvFuEd
uy4eM55uaeiDiqL+Mk+ey6y5sDzre9td6WK6rd3oAjvmhqK2kf3kjpn5Ueh5mDWGXdKN38tBkhjN
eHosqZXeVbPP80E2C96v8DJB98SbaH14ctoLwKfboYGk2IbzmedM+GIAoOHPGOY6e0tDo/pz4KBs
8+y05IQTNO28ch/95EFTPMlCiOWj2mIvJpYSxdA/Q7+flm9RaTJafqmmUQctA049Sz7b7/DmxJsz
duG3JipwAwZO7L1EVZM/G7vN1VbC5/pogoJlvQZyekExnZlvke8ovrHDeabeZDTJiezIPNCeNRd0
QxkXpUXYVsJYLU+dq4EzHPF312kJxHqyKbfsspoXmzMiu7zIz+RWB6FCxgoChFXsBvN61ArDkWdW
Hj0jYOYcSmBUUpA2D7TS9b3H0zoTKa2BSWuBWaj7LjzSstc4mAG4a6+xyQW6lBDuRQTYk160B7nM
8oJORPtZ1iZMt32OF3xL9Q7CJYoaKdsasHXUsEnG4UHdOW/fLSH39bDk+S8smtQr5o77wvKKCl3A
ythdDcAZdyvr+D5sF83S7fYhfTkDXS+9dNgCIvU1jyrvvYqhZRZEOyEpUadmIQ7PEQ4m4v51El/y
xsY7eKOkwig+pxeuXvRtrjUXDQjY9C6ZqvQurY17v5gAj7DrjFhS7MZkHO6KlMoFx85HDLHryWKc
bB6vbuYmxVGtMjZwolQLO3cVBsuurnUNXWnAibXTLBh6y5ATNb7uGg9aaeXe+cmCR5i+GDqXnMod
rfOkpf1y203a9Y5arxjBkdhkFfY05OGvwTrmgmjypLxSqsq4+/teX/k1NcW0IZX9GTtL+HlYlno6
ICYelniMcBuwjo84dsPYSW6dzjWKLQEgQ3b8lK+iJg/hS0yr/HcKWMiyZjqN7dtxdON11VP20zgt
Dv3vImmIvlrLG77IjAswzWPsCI5dWNt5nPGr//9p6B/TUOaSfzUNvX5v/uN/fRZFfv73fzO3eP7v
nktwhwO5D4kNr8rfx6GW7/wuhS/RPpAk+Bfiv+Bsq/ah1AphM1obqTAq8y//Low4PgYXpBL2hQ6q
imCE+WUE+lcj0TXrU3JdlMU66V11FxtxRTlYafhL/TWS9HkeGrlBaIVNEpL6I8VZle5yoOovuPj0
lfyTwStT3398FSOEgV6jJB/pz6/SQAnHzR2Ge/C636yEbJ2JX6JJX2BaxfWVDteWLD/++jX/rAj8
8cmYQmPgQVXWjvgy6S181O0maglRBLO7t60Awi/WwnNQly8TTW4XUyHEL1SIVWX4+m36UvJrrwNt
R355zZECgLkESb2rrPjBMdBeM7TQjXFpT/jrT/fPvlFforYR42IX5H3RhZzSjXXod9ZunlqepYUN
dTm0M4p4BtIDReAcS3sE1AMW+uSvX/kfPiOvhxYnNGN829g/4UWfJuiG+aWbYpvfD4k/kEpUnXOL
YcTFyRSI6Fc0pH+4Prl3SJjYDEY81AP7y+fkQN6EraMolcBEts7lCbs4OvpD5P2XwsA/fRVeCc3C
kTi+vmiDHXV3kDW9BifKFFzQKh7tLIYM+7/+5r6+CqhFDrTIo2idSmrny6vIopKtioNmn3XFfG0G
YR0Jh+P9X7/K199nfRWSfQgA2CpZeL68Cj0+ah2Pw1Ci63cddI63pQwAF3JgPPz1S/2TDwQ8ctVs
XE8j8a4X6adLIZUuRGdEEsi0BlhvCMp+zLHB/duv4qPWEKV0OTDgxfvzqzQzpi0fe9m+Gh3wADbH
s3Fewn//x/ERhandlEI67rrifv4sUIrLVFQ1rBkLaaXNmdLnPVXl/95nYWFgrWcJNCzsjrG/LBCz
S/9Z3pBoqmuTHCfYdJxD0Fm1+sXysN4Wnxciz/ek76+LA5lR5PNVVv70y/AjNENvanuv7RZ9Cgjs
sbDs9ClUPuAMP1XF9V9/MOfPQjWKnuEqgPTJk4lrjqzqn1+RUUzRD4Nv0+3OZDWrqb3tHSs98oSd
nCqveglVbg5LFzn7OXLbMwGf+Zwuw/kXnxyNb70gPn94WN1cLzwdbZe8LAPBP7+Vli4zgpcwvkeG
DmQA2nLgeDssujipkryqqMasHCN3oNeVOBrThkqroMpC/4YgRUi6jkaA99lWLcjnrJ5awi7juDzi
x1IdXnzHz09Na0XMz9DUWN77cdWkklE036wpTWK0E2+kK5rdJY2iyVhRS5COA91MVXNulwMFbhNI
XZ94JNtXyf2VH0deq8UhDrs+pqYjpvSHczizl6TrPc2UMorW1FJsaCkax/lHGzQJ6IEuWNRj6NTt
VOFvzOMzO6xV+m1kejWfYV6aznp8iWZj6y4fmCxGbFGjuVrmSyddytSiKgt2+7lWc+ruQjba5yWb
TIsoaoFq17o2PEPfxO02tlvgRYUbkEolZHKWFHPDaC5MU5yfZHA3I52C50GHIvOj8HOs236/3rJ4
tIg7ZkPQwMMgrtAeuVlENrbkCCU2BGGQhOTY64dWNwpGoOgaCFGMrqGPOpFkHKBaF3Z35pVb3Vjq
TPGkQ3Zd+jTZ2W6HSYkMRrjFT8swNzc1+V0ZC5dmOqqz3F3hiIUDJKamb7jvCugr0/q32CnB373F
5yZXiK1pZysmPZuhDdq3pKvHhZbwqA/3jC3C58hpzTdfVvLZIhJF93QyMw2cFDb2DV1a9niwU+Gs
+VdnnG7aqhqf2hD/3cKw6nvZq/Cxr1XzEtucwnZ5PDJdDHBHwpoMJu9RJTgcmRAbFdEITfktmpph
SGj51hWJ8eotXes7jhNC4yAVvQbbU1l5ut4LcNdoI1FIgA0NqUTi4LLe6DRqj+TMrn87iFXaCrVN
/ZfXfG8LVwKZJCXL+QMdxN5OSWAOQxVhvmQ8GVCDzZPC3VTTEKfAuKP8YKWJfu7CuHokCuA9jLKa
svzax4nqlzfGDtoFZdgpGWx1OFUPMXFCZxtHwqy5DaF2kmNSvE/ZFo0YFCfz3Uv7atxD96chJh4n
kZz5Ft78Q6OZMR2lTdpztsQpy9A7dWtmY/i/mJaGrr5SaaBAZDSKrLaaZ7GcM+ZLnIuhcdIueEr9
pblCXB7h8qvQ+7GIrLqrutW61y4dFmjfkBPYFKoenq2xd619UTn6Zi6TBVJmo6nuDQaGZxH9pKS2
sFBeleXa5FlB50dPIRqebB0nGu5w/nqMHv2EiFA0Zu7JRF/XZUT0iKRoriSD76yo0ws5+urJWqjX
2Tgd9dpnxoomUoiNJ+imwqXnMZKwWYiiInIvRJ477zquFgLexIVOR0+IDP1Qz/OR6zQd9lAKZvAj
p43Xhhc1HSvW1o8XTrZO4NAuIko/2FmxiA3B3LXEjwrLqN3asSvPdMp6taf+wdR7E1loyInlM8nE
skDtel9Y3ceoJkIw2JniZG8XrhlOI1dTnTU09XwqjOG4L0aLYHIpmvDHbPx6bPZOY4O+raroteRR
NtMz6RMipljSfe/VkH+XjWpDQhRCPc2+ip5T146/L04nn7JlqqnvDSuXuSS941R1RuF0i2GABH+d
WNkJpWilc/DnhL2FHZdZsccDbsE+1BpE+ijn13Guy29+lK6zCTvAQkpHg4bnGy2I1XU7EI2UpQju
sIbF4pyuLaZcVUSF94Zv2H4rVVvDmgtzbp6Mu4LeEfpSqDmJW++DAxojPQjzdXYcqJnOhtwNdX3i
Dr08HjLNNmfIo/ohw5SJfqDHnORhpUqyEL11tpAQcDZyNs6Tu+jlMW/Sifk4OwzaSi3BgbwPY1K3
iZq5G7VMSdf5FZ2XXMtaMS6qp5fFHtFcMtEVLdJkP7RnvbTnb36R+h+mqCvFUswugArwNRQT0lD5
6rIG/LCS1AKEryzvRtQdvTKjSikACo1hWD3wDNoLKcALxOUQXRtHrPPDSSOzl4y0YegNMnrtu5aJ
t/JjE3Nv9D0IvMRQHl4GTnobcM3TfZgIcjK0kGGJ6WXZ52eVo9IrKiBj99BJD6ESg3AP2z9q6g8n
iiXQIxUSoeg00YB0imtxjRTi3qDyjZdZYedv3TRUlM80SK2ageC8WeamoZfOJpQ59ol1x3BjfiSQ
2NFrFggu/VxU8kfIM2g+oUrRBoQX5NVAxBFR/Ggmdw79StrUATl9x3qZhgujbt1FyTXtQSlDsqR3
bmwcDXRpeMaqcfqsvme+iepbOVG8xNAOL8Y2KKbsg8pcA1CnLRU4Rh8dve3loI8Eh74bPNgpXdyB
wbxAZnx2j0lMVg9+PFGUMWGzBaBkdfH3rEQRpiO71ES2Zjl/qLaR4CqLnm4GVeSBOKYRxBAlXVyJ
7NzgvVsjISmgck4u3/yM3qPNTDfWqTNZHsNcjOFXTpeSMs3nHIlT9i5cRPp4vQswByT7gsVOAhzG
znCW94b06xxFcJN4xIFE7nr7otGQ5WkGD9p71pxUbniwm8uEtDLJZz1477UtxgPdw+07+QTTbCih
SuZDWAb97UDIRFPd20XoE2Zt4SiboMT+3o7Wc6Py5bG39YJPQ+E1CmSsrlQ9pe5+mRqeLIRET+Zl
4DlVYNmCsMFK9zzT49rvvEmRRhZBpx48UYq3xQ7K454wTrHFCykoIS08ADyk565oZCUmzfQ8elds
4a/YBtivSq5TdPwJJeTMnx6JivHYK2Nz5xp7SP3O3o726zB0u3srqAl29IHdMuGu2mbf+f46E6SQ
gsLNRckbpwusOyt3cueEDpXqvG809pZ+jIZX7NtUSfWCAhpisXN6gqEKbsNE/cx1m/pYEHD3E77J
agelOxxEwNM2gBIpKuZ5yLbqlqEpXTNUP5XLfmzslO2TZ5GAUZJ0+66q6EnGZSAQUrx1stw2ke3Q
vsJ8g45phunMin3/OqNaEFCZU3rVflGG8ajjrh4cR2WvuXByFKigxUBKMTMs6wVOxSZqxkUxL05i
ytnlXNi7ZWzbexpl/IsGn1N9qC1YGHuVt0591+NXarfUYgb9scW+AQHFozSITEgweLsgbQWY0MHK
IG+EVTGRuSViwmPIj5A8iAnDoS5bA4BLWSRyG6a/EcpLiVhnukbVbDwsH5k8aqfvodRVJ6i6oKkq
2qYkIBBgzQjhY4EQ8tT5nX3VLaVpN0jabMRmWrfY+s2p9Wqj6WPhmMb8vm9yc5N1jpPT9+WsWWtP
DJACQgdxirETQjR8haNm7pcG2TdGMyuiKSqP7HTBViBrgiScOFM8ZqMZSmAaFCvtJDyCt7qJJGuG
qHOwXu5s8UQd9QLTtjExJyzCNT9qPZBGGSqlfpBYoqqmrh3X35Q+26h9641ao8JaNAaoSaTk9jvZ
27t5afGxyDCpiCszlP7Gfq63yZoV8f3A6QD+sd/KE1Xm1A8LvHQwb5a0eGvaoTm3AA+Vu8TVdEO6
Xhm9e/S/0MTetI+2bKZ7vrX8vcb+Bh4kCfAj4oarXpc2ar7hHQs8quZWDEScFea5pFaW6PjctHC6
Z2rUOP1Q8Gm8soAQSsoYWWme9LwiQ3KCvrKzHWL+bXE/DHN+Z2vmbhtj1/p7kPvZD9JaQEzQC+sT
M9C7tEll52YnoTvTfyRoAyYkz9p0IfrGXnNzqb6t6iii9IAS8GHjWnFGL2ocFM9Oo8Zll2EwgErY
uNiBWiejLI6o4BqZHwRnh6Sf7rm/aCRMrGL6iLKBrW9qlvbFkxmRLcnpjSWWWmfqQsn7nsuGAppN
kE4zeEsrmV+qfvQHInpJ/7TUfvOooyYF6rCI+Uc42VW3jQrfuShw+pxZUsx3blKNxH3cVJRnXWcl
el8Mof+Ddp38FEPC0vI0Ev1zj8TvsqqFwbnVptlVOLvyTplqvIo8esa2jk7q6whTYgdvyZLsqzmH
HkfKzT9MaE2Q6oa2DDYuieQH5KsAWbZYFMxzWUT9phpa+dZzJXAaiYWPucYWqAVhStkGEtKPJmIT
QLSoWEkEecIP1ob48IjVEvRFvxjvCBnpuyFZ78w8saIPn+Pq7eT0WXTa4rSJ2IqPiqOL8QF3UJ+U
i92MT7bZFFQi3STKzgOYTOUUbqdwpDo5H0tzUtRB8UrZHylp38O4sCGfQnolpSwIa3ZVgvvBI1vM
EI508eampK62wmt8dkxeZ0/bvIdDsXHbZn4JdLlGcP3QPEorbloenMusKHLPsRzyXEAxo/XVnM6j
ZhORxPFCSRGpbqwxgf82ZoGNXS1zGs7rTkZUsGoACBB8KR/djKq1s6TyFY4onFBin2LuKjbN4HAh
eFVXYLXCUnlfLZl3k5TJjAuR95TuykZaTyQB23dTQ04CaJH2VzxR4FywUOdXUd3MTwta0b0GnQCM
Op/iD6hRDXTcqejeZNeF7/0wAUxKiwX/oB9aMZghb6w/Zr7SaDPglyl3VeDxyGyEuh3RQKNtU5Th
scglzn9fz8Oz9kz00NNAnmzCJmTK3hK5B1Dqdx5GMt8E8ZHXt0S9g8RgQywUUwuP7TbGnrleVqYD
fZCnXeVU8F6jUPN4iF32CKbwGFk0XamqvcfDHUitl0ccxcrV5yKyXgPFaItJ75q5HW6Zc0LeqR2L
x/M4ORziZE3Kk2RU63IjczHANfHzECl7Ivz0PcWu1u4WL7ezbQh8ouOE4et3zQnnxtbx9G5ZVQIr
3Z3g6GSps4AeLkJkbJGpibK+OK/hTQyeSmDeLslzUNv6RSVtLTcKlAitecKnJMlm44+8XuXUTZUy
QuzrOcHwtnSHNieTOpyr89i08sLLq+BeJcFYyDscR1gW79HE7WVH6M8AT8Pz7Ef+3dK5mGeYQUQr
9AGo117zbx90vdD4mUZhyJOjqV+XVOHxoK6uDYGftjwQ/TyrIUBkcXds04Q97abIoZJ5mH1GmxWZ
hemUhir6yD2vw7VKKhjXY66n5M0TlNDyAPbIvMVLUhgoLQX/NINGhzXxZF9Y5VyT96htHujVXOIf
WdRt0pJl2Xb4xhv8H0H8MKVRY5gLYmkZkmb6EMYSP7qk4EEn5owzkPLxvBHO5aiPkynBfYTK2cMe
cMaEupSk7s2WhPJ43cnourMcxZ47j5rrjGwe+cq+N9Eh9x31OPXgJPY2xWshFwzT4m3I48blHI87
es8yYHjOoiYX2IUyr36E2uTb52AO3HhfKsy4+65FvdrP2uGX2ogmKzzgUJVZWDuUsGNola0eWVoy
z0okZ8LAT87zpAhAry1+Pvgngx0NDfZOH330QPhtmqCWu2NGoGYO/Y8C/TnalqUk5F8nkX86VqNp
7qY46vHkFLJEys2mjKmmbYVtdxosvtvfNdE4Vbi15JTkMLqYAFKJ2Kn+BkfYEpxVk4668wh/bAOg
BaO9e2mwftMYDTOIJDite6qiIB1TOj1oXVWMz36LW/8yrMZuCI5GEUh9UISW2RLYobBP8RdWPQ0W
BZ4LizsAHhhWzKxY6NFsO98+OISEzdqR6XCw7GZj0KE6mF48IC1V2XV+7lTL0NDR6plgog+jNi0k
F0J0hsmGaBloEbnsZyzcW9dmrvA29Y0J7SOkpoYvy47GVh75aqkyDtByMpraPasB3ZFpG2K1nWXv
1uS3F0MRtgXE23603LdIJIrS975kt4hrqAQ+PkqGkW6sNCduPgB+hE1cx3Nnb4eSo8E9a2CiqUNd
FNHDA4nGiNxCU7GAOnzfFNL+8CGBaIadM7lCNIgyf8+HZV1FmJ0Vq9VNm+zMFnXS5Zs2LNGLcESo
6i3WLTQzIoexgyGFtaU+n4g2j3fuULoe2diSuf91T8xQMygTmUtjguOEko7mMrF6IvsWDW63PKza
9Du0Sk9s08hbop0q3Dq5ny0jSlqAar8+SxvXjb9NeLr4JryJoiqJrck/m8p5IcANAqPNU9zdzP53
RWGXYt6wspe0nffs4WjAq+sOmIksPUuepEgrYutiIRKPedAE35B4Sin2UytNFh9CF1gV3DZsW86y
7/Ahhf4hxi9sDeGmjUPJrDiVTR8wQ+aUBJ5H2m1nY1MbifMB0q6qDJ++biRP4sFyay/dh1z+7bL3
dI4K/X/OLDC8N7RMvv9GpLL97Qjs5ksHq/P/hXTlqpD86xDVCcj239aI5ctv++y9ePnsIBDrH/2b
g0D97jtQLLAQoGRIhGx0lT8CVaypv6+CoofQ4TLB4ujyn4kqqBoQFDwYpMZ1JfmsVR/+u4FA2b+T
kHMVoxXyhPgO/g37wE/N8pPW4gofLdN4pLfIaa6C8J+1lmViL5OX0amNrSsjygLUMtsVC8eV46Zw
hvye4GdVvoY8BCvYYpZshleCRYKeUKGJsPxCK1wxqZ+1HxKS5FDd9UOjfqJEfZHxhCfm1DcM+rNI
k4n3676h+yfBokQx2ToWf2MD7XfQ7d2cSR6jYde0x1NLYWq2i3UZFNZ+8rC4MfYy+vzTT3z9x9fy
W9Hn1wDeuva//7evIhkTb4PGaGMGQWcEdvLl3YXYhYweJD67LhET3Pi8r8Vp2ukoIzY1D4QQioi8
EUxTrQQ2Zo5Ifn0NrwHvpaulpfHxhzwff/G+vrgJEOcVF4tL6Z9vO9g01m/1k1woZC3xb8VAltyM
7d1i92o6t3g0e6wYY2ZBYWdovaDK9HZa1N+nUSqq9RzoFVjyhyQggC4p1FwnQYwm6a1hLpDc5U6m
HxzmYjxt0iaJI7VtBrdvN1XgkIr6P7aqEGrmf18Xkc8Y4v/xLyPf/xfSih3N3f2vl5rrl//4n+17
+9vmJSnbz+vMzz/3xzqjfxcCRdogmWKV8VlM/r7MSPg83FDIugi72mc9+c9VxpW/c6cR8sTQ89Pc
xGXzt0XGtX/XjCfhXTAM8UFC/Fslkmv+9NNdDeRnjW4jTvjCs/nrvq4yjk/KZEan3bRVbd3NrSvo
qepo7EV3xJ2t0w6qSqrabt+yqBw4MyU58h5ihTsykxL21O/pqRWnvheYpyWZigfsxRntSJ3lZ0dL
EZErCysT3CnZNyemwtNdYAr5hTa9Lob/tVj+/BguXwawI5ZKluUvTgZbzX4tfcI7WAmpMILBAD8z
JHwiQwy7bZbXzJxhG46WSZE/bPsX1pAvyvjf3gDNnh4OlNVNsxo6Pt3ns6pLUqAzE5MgS84BGKcX
3RizYe9q4HywPTi9tuEQnFYEoo7xztJoFFq3iCPtSYEReVgacnxmOeZdkm8c0vpKmKk9jE1tDhWR
yxO5Rnz3ZcthOSoq697Y0trG5HqfErYTCrCbg+w163Q5AleHcfvnV50vwy8+qvNn+9fPjwrQxxdS
u0qyVn5Zagtkz4GhOTvVOK0Awybmsp1stz1alsp4R1G5TJejbxLqcAhKwpmoyGttU4U6m/mco80w
Zi+6CThs2Oze2pyh+HpkCF2kQwA9CVfcp7vynz0dfnpM/nx94NtYXX1YArkPXW7Czz/PuqhmTofV
vuvr7NJxpvcuraji4APujUgZ35fkJzsz3YoJYpnOCQ12Yee+cszIrwY5gUUuixJkP8oFLmidEXZj
FT9TqbPmYmP/LWyruduXjM1nwKR5fa+WAr0/4eA/x5Kgs1fY1/5cHiVBoRggJPWRlXferqhaeZji
tH5Np665wD7RPKRMjD9KaaxvtZNnJAzMT/KMuKys1tqqUll7zVRj6zRpy4GoxfzKhn1f9qis2h3M
jzJY7ht0W1TyungoOcp+tzgEYhzB6+tR+A2DqDX7oK/n6zYioL0lZIEalubTab4k3mU1V6RblqK4
agQH+iYY5AOZL0x+zjKBmEm/6WFpL4MuHhnT6LxCYc7GW0nxdLqLrOCknlya9Rb+so0e5vFCa+sc
ekR3gm85vpyS9mrIDKEtEg0GpKzp7SdMQhFRBR98ajJZoEsK0ER7lRn7xonnkSNhMXiHaXLDXT75
yQUidbWjsZkZrim5tz1Q+JsaAgo2HPQhzgxHA2ew61q36T61+9M6rWnSm8g2/eL6+rr8ODZ3A8ZI
XynfMeofnGEeBL8SDXXLqR6mtzcR2WEgP9QHZMnmo5+EfTx3DhPvJJ6vRlBCF7OnH0jLW8B9Uo6O
TNEtz9lx2k92ngzJ4ZoyPkYhpsdHMwSeQTT8am/yZ2ORxqGN0RD+h+N5OFVtud7on9aswh+k1kiV
hGwse5dUmELMuDD7tmdzPHEF6Twe3sEGo1CFpEM4FbY7TkXB019/fV8XlPV9KFeyacZuibfoy9o5
QeKJFiKD24Ew450hfrlLdA29uCdQJHBY3KE2dr/6zf7xVXlYIGgrIHiOBoP3509vO14oLA7SaHsi
GvbRMNaPSjfhW59K9pFeTnj04CZLcZ9CgzsEtksxxpo0Cp6GesZLHhn1BLO+PbfYv4Ohdvwzr6bu
0M6j5RcLmPfTVvZ5AcPyyo5g7TYQtqFe+ssC1jB0JQHQYOFgcrp1sbvz5l9xHEk0RaGhiUb+zsFQ
QA80uesDR9WzAahXuZ0yH1JYS0jJKsQLkkl5Dde6uUzFrBk6gkS13IySUhU0r4W0jmOrjE+HoaPh
zS0e4GhhnmfUCFe1DW49T+QnXp3bB52p+8YKR5Id5PkPCgbYDs+Bf9sEGI/LMXQQD8jUb6NO95e+
zf8B4sW41GFecDBhdj5FomN+gqMJxBSCdD30D62Q1LSqyFy7qzWEg7VNLyqb4KMFF/VzbPR8WmJL
PjAlBppqwoCgDDjkbeiXLoCs2rsFnWYfWzVhlTSnLtCNMZ8am3FGW0fqyY1G5rtLxl++kOZ+nEpr
AQy2jr6xao3nhWUpami99rTBdXbtEi656axi+KFIDRyxnKWXNqxfSh3VsJxiZWJOmlRC78j7wBqc
ankRueKmbJPxUAlZPSKzldsQ+8Ol2/bxNYM0cRoGRbBP2PydTElGB3eJ7jzBIiPcnaMGeDC9m8yj
2kWa8ArRHVuXB6kZqulYgjxgXkVftpbqta09Z9+FHukuqw8hMgDbK496WcUHLLFoF1iq0Yet9Rzm
09YSpzF9cUVTvThhWe06MoBAwZKTPIz7yzmmA8CPg+k86fwT34u7ozxwH4UdyDNZR9+9kIiNaAzw
LiA1/sxOsc7FsibD20voM+W5QmE7pO5iXnOeNofCq/01d1x22W4K/zd1Z7IcuZIl2R9qlGCGYevz
QHfOZJAbCBmMAMwwGGYD8PV9PKurpLNaapHSm+5NSkq+xwyGO4ZrelWP1nrjjQPfc6DFpRft6zIX
5Ox1L+7FuMTkKKqCHB6RnoQMyL6L7Ae7sz4hYU1Pc7vgt1JdQl3DOLpwiYtw2yUKrkHr7pWz0Jmj
kl9p7ulHY0JxX4Tw3wyz0GvSzM4bY7R71KnyULbyo+ctYu/MsPUzWMUviNyU6hV1/dTPU36eKiRg
kLPvlWUI3Fo+YIOwnh/G2JInqxL+YSkZZwtNbWAxGqiQvYiARQ5svcYBIQ3Md8UVFsMUlpXZpN3U
f/Idmuci6D9xQ8pT3E/uwwii5C4oO5oFaXr41eQgkZQLXyAMS9xsqYX1Zij+zNZsgQ0cpmgdT3gi
bohB97SgMO7KbCL+qrCdtk32hyWii0kDTusOqW/il3Fe2PzINQvS5jLYTKc70BLWY88N82icJf9m
y3FxSHBtW7/Vv5nFiBGymeEKEqFgt1a6Tz4tEetFtMMb2LpnVaf+iUwwAlfhlaySAi7kRWqSuW6d
9ZuSJdyh4Au4Vlbmfzk89N+tsC8PmmfPqyiW+r7uXP2LUTXbLh60tc5LcybjHDzbHs4f1ipTGKo1
obKZXdBEimpC5bgsNeMs+WX1IVEmdup/WiQ1iIhZWV0kjtEVQAJw6Knr7rnGmm9ran5HDf420bqU
eeL0wswTU6SLX+4cpWl/Zkmw3HduG5yj4GZhA2FCavQvdvtmB0Jlz6uRVJ3tlmtHqQe3APVcYrPb
JIVDu2Uc+V+jDA/E3KjTrqcW41KcR2/4NAjEjnEVM6At0rxF7tCQe4wJ1gV+4TQ7kMT9vWl0+nvO
NZVGPhUqdWfoIliqcdkPaTOC5AT3HBM1PMRqziiW1/KaZQSd+aCMdTXNiJlOVcBGwroDac3swHxt
p4dkGSgUDRU1lk4vAcfP0/c8pOLc1BoAtwTEsRaFoF19nIofGdb5umuX8l1U6bQybeh/D8k8PFOQ
wYOf5R8BOfoIRt9cVNjQg8aG8ZrHdbw1Ucw3MwZAWzcdeZDwxL7NX6c5Dj7csAGQD+lPbbKPTAGf
kfe//pibefA2c2jaEzq6rdaYrC3ugNu9X9c1fqCCTK+dsNeTRe6qLQY2UvdjwhJ4CxXPnV5lGHC6
AwZEjjIY2F9ii3V+DPFDcn+qk2yubn+SMiq8pJ6XYjy83QazELRINrNNfdzgYEjiNWLcx1aGof4Z
bnBHNGr7OsLHATPke8Qd09Be7hjU583Avbbt2ANs7OXGVVdqlPu6GqYHQ7SVjolQy70iGnaNRA2l
o7UJggc8fIcyLMvbnm56qCLt8iBO2izY1nXa0p7WTr63Q2xvDEsMZpSzZlXD9dqXfLp2LvdGVlSU
lkLc8R6P3/jDi+YJMVCp72TClfvghwSq1z7DSM4U7NTFTrb4bNapI25506zsf8YakgcrRudaK9ke
/vGr5nHqH1nOUr5O58dLbZftIagKh5oXLmOnhZ1q2/xY7PAy5vDWAnvueVUlvGXubuCmEIo/f3s5
UUtR+vn81Mazz8ztav1Kjs6SmCdmRiBPj9MDnAcGDGy049OEyeeaLZqQKOOk/6WAU6crZ5ojErFW
kDg7xYGyW5ncSOp0bv9HdlVQ0Tm18V0QdOlm8bzio05ifg/4lQuLkbYmTd3Sa9kCsXxy6ziiM7VI
e3q82b4dcMD4x0EO/EW6auHb6Gj7IQVqRaHhv9cltQ1KW2tX8CURVIiJqViGMBV27kPbucG9Zk6k
Xc2JSwLHVazPxWTPziYKrPgtTjUfHb50EoSt2/34OoqhFc3gxe1FQJLx5yn4KhIHXEg84ubRzsTm
utb++KCQRP5S3KEufqzFLnDTiP1VzAUKsli45aluk6aF6hDEDxUUim1FIGtjIt8AZqBjYRdLK9t2
IxbWzK4e7Xbxv4BouRfin0djVc62W7rqEbdjdkqtxYBty2iAwhyM8XGCluoVeYuPSAW/6XpxKLrj
NHXyioKG+rbI7yNaCB6HwvUvS2z3MMOp0Sh6rz2ZwpFbE8e3k1oXxxufSWInoiTC/wWrauXVRh8a
su9np59dDACy+IF/ueH1sc8zG8yGNwsmFdj5B/hk1d9q1tOlTHr7BSv+AMNlwQm3CvvWoUOnqTGJ
9MVtVCF+szLa4Q2S5AQu2U07lLl51bxvG++AqkLnixthMVtXeimgaWTJzBvUk2e34TUd9Zoa88KP
Kx6aTsun7SSwMOrQSQ72VEXnvLOmPz4B341fuM6x9ezp5KjReVJ+69JkyMn/QO4gvfg5dzbO+/kt
cf13ZsznKEsf28wF6dPU7bmbbWdfDP0TSSW28t68Q/xpv1PWoGtgw3TMcsXf10BVsPOW1qNlZqZ0
AYN6XqxHKghivMmcJa2QjH/nJVTvjbzoezeY7tOekg6tlb7vymU6oCKITy+r3IcShMbapgLqXkE3
3fpt6WydQOITmNv00hV5cg2noXusMrZpo+W9w3T3D14nNJil4csCf/3WBtCv19iZWX7j79gUcy8P
cdK9pboJP4aJxq7OT9ufVvpysyyCRA/usma1hAZKciv8vWvVu0WAgXRU3z/2WWXjbtACiZBw2F5j
Vubb935kFbzG7nwhs6IJLLTb/yFhsRqFrI8XRVw5vKRbbfyCkIZ4rRg7qQy4t/Mbi3fixOY57XcX
9k9iCH7j73qvRp7pjV0/gZ5/zi31kmUztjj5Rfr69R9n1X8JWvp/I3L/kxS+/6OvX+Wf7r/q5f9P
KuHIfP+9En6V6f+Boo/4iX/XwNmnhRhdgxh92RMRGJb/0MBd/sFNdY7hIxG25AH1nxq44/2bEEHo
xYS5OMz8M4jexV4F054tHKFgFiv/yqYNdz9H/f/tcE1wzEXGRAdHgrAjVIF/lgKionN9RXUWwCpZ
T1DxOJatPFfb8ZGT4iyuNew2lrmEN7LL0EPR3Xj0rHVHlU5Qqds6hGY+4asiwFBJippzvFz3sQ7w
X4KMaaBepENjixOBh0qBsGCvWHDPu+DVN05Xkw/mSE1nGCf5Vh2imcfyuraVDi9+1RkbGz8o6VUr
baA3ZW+x+NYhpXMIJjf23AScl6ca6bgJEpTO+xU1MN7FDzLrk7doCChnMJwbyTfOF59D8ydRKk+t
ATJi28eCRLhFlz6HK9/ksljlIo1qIBRM15DTDG29KnEVCAmjYlpRw4k8QKYiA6FfZg207THU4Ta0
Za1vxVThfPArv/gVRznYl8zXtyNqkd63Sx9/ZWB2fmle0D914sbtupuhhWCW7UaY/Axn4a/E5Y98
J3rVB7cQ0FReZpeCj5Nh20W8htRBtBlYu4mjX/DuePaQK/vNUi8GX1m00CEQ1ZFYtvaY0f+ngkG8
ad15zjN25WG5BJQ03tGTIiDF9RY1Qbh9h+VUNKw77ml7soGoYJTBLhS6+RkBbcI11ZnpV5UmUH+a
GIoX3PKpSt50pkZ/Z8ielIcOLz5ty2GjvC1Vfs13O1OQh6ghot9ZWCXZ2nZn/82UQf9hy94Ktk6R
9/tBNDWsjroSv7sERMhGGWm6fbvkAdwoh6Abm9YAEBsTbHtWQUCdpBMOOPBbFUYzUz/E/ZU9hxwM
WZ96dOk6/Fr7oAsnzhHIU4deW9ZPNlrQ2rF5ybOTdNkTfvnur3MjGOInhqjUodHxfheEKAol5PNg
dCX5gPJb4saZPCwjbWutWN967y5WEjqXMSTOqwju0NOAaOmuRjXYKQklDnmc+XH807xmwH33LLJ/
TYD+SEU1Q/Xb7XEXroXXYx1ewmABPBlCc5gcR9IohycIKxQnIeqkYrv9Q1tD8juB7cNE4jvfErWC
ZXiqJ+ZrDngjk28S3OZfaT7J4ONLtwfbbZHrII7z2qCLDFNZtXwxYdYI+eAy8H+0qDb5qBGabSi8
MRVYVN6seIMrfSIo5+GDs+Hbr9OgY5C3EwMRxZVw3H9xmkl+l8ahVK0utVudAw7+NZduWXfPFanI
jJHn5lMeezd/cFTgPgEhyu8ca2ERhdPV/mma0V12qQQ+ipKixC8VpOFjH/bw6KMIt/xIekoeNeUR
+kgKqrxvCo3ftizcBNmR2B/ww16kf1wmDQSutsGOWhYGi3TXCFyQ1EgRkkxYw72aLAWYT4JvGV6V
LtKPQd2+n7hQhLJQpAUopNnw6JskQw9Grwn6GenAhocUXLtLLBRgZpc/bUsj4vy2zHjx78ey4yCE
rDzkT5xjWkpCbSvMN4lY0oPvZo3Zh2zK+m3ahlOBKmXwRsEU9dMNZoCSG6oJW5sOK5KqQJbKlMXD
EDEPWTHaFZYfpyw39QgAHkwUXWJgvyA2Yo1Fm9xYtLCRPijQoDoLUCqDXEiszwHtCnSvJZC9m/F+
f1h2pD9KnzPSyhirHldWQ/XEpp8k4yW551nxn2mPET7qwvuiq8w39oWWdUqKIpjGAVaHfK4npKXQ
94gpEjTbzgk+g1Xq+5nZyrkJcTYgLdmbmhsOk7y3kBhI/MEDnh4KZcjW1zVdxxndfATwIOIubpQ+
yaYcb5GBZdhRosYzGdI/xY1zYZWrMm268pIstISc+7LgKN/MisYHn3fQsMqXQJU7kTDubcOkrD6l
aLgoBplOFaiqOHrq6I5bVkEdZuGm6HnfcVlP8kNKGgrWbVeBj4m51V58P+ypBU88fUqIMHRbzG8B
Z3cfWg5UTFakK94ZQ0thIujfVc+uKuUmLaxmU6SaslKt3PJNdllSbaIebi0DWOBggZuA47tSxwDr
hpyLj/1Mla2Lqgw+MqIsIHB0Ao8xVEu2bZxbPMhBpf+ZYomqxLtefYggCW0K4k0XGPOWYF9F/wmz
lpN+X1Z0md6q9VxniY4BcDh6I6Wb/1WTW1yDKQxegY0vH8Xgtr8zFgtqPWsd/jgdXNEV0rD9NpHF
mlde1+q/dDVk+2mJONY5y/KJd224xFDGKEsgsBmvaqCMtD1SLED3RKOdp5kyh/cwUNCXSszIZLr4
6V9J42EMxKGyPOXSWv7mBC9PIN0Zv5mV+70p1DKsszGK7323lNT72mAZVuNttbaym0zTW8Pp7Iis
zzUzGEzAqNOGaBZHlNHjRhnDlzwlLgF4m8qXVZH4fbPzVVoPG2QWg94T5PYlK5rsdzdZuWCdVFM1
EXCeE4+ptzjFmuZAz7t2fV9ztEiFYcU/qaqMKR4BDuR95ZzzMn5w6Z3hbNy0nB6WpQymm6ZiBnGX
xhy678LUGhVvlmlJqpcQoy3dbEL5XAN5NCWHAdviTTtIS9s5ziwW7McWiq2zhoOGF5i9BszdPPTq
i6AtoThXfcYaOEKK/4050pgfZ57T5k4XSWFteAJzQJ+KeMAQb3Ia4PjJeVkXc+Z9p4WlDG67uewI
gYZ+cisQlkmyWabeTo7dMA/Ze7j0lr/tLM5JL5iAKr0pEmWrA2HalKBpyFPeWZfBzAcT9y59ftnS
jcnn4Ps0BaJrx/5BwwWNULGJP/gkTJoCaO+uhdJl/2GdyC9vCfwA+xlqLNkJcEJ+D5RNlL64i2Wf
zH9ZKtv5teMB0e7olhHtRdJ9ARLSzlV8zGJs1+QEmC0mA2CpsotdZuohOlMr41Hrs6Q6vXNHv0i/
dUsEZpORuOVrUkHZs/6n32cLGyQxLOwG35tW5ZR6/s8w9UNxSvMRYCAMcJuSJcZpa191TW+fknoe
0Shmrt1DQQwp3MGoySnAgP3rrb0llM5bZy+shlIUWFaRoHyJuIyKLQo1nkY2KNVNE33ExnF+TYk1
uViSh+SvPUBW2Ve5gjtXpDmosDKxb37phYt504/l0O9Eg9v4gLBza/7DUzasZ1yj3TpsVdPfKx48
xRnC4/DHYoy+iCmJPqNqtqOdI+acWuC269y9J8Z43ppKVmCeIieh0DIIU5ipSyQFH9qor5gmLG87
D84N0RkGaXpn8Rcr1pHlEacVjNrTqq2j5ptnghx2AeY1LnXH5vSaemYU9+ytbpA1gGGaCmhVNExr
LFl4v7vNsA1DYf+FxZAzwceyYv6mpNHbhoPbEAnA9pJQtRIhaAOA6/GgDSXJnCaYuN+SOOCpV/Pe
fPVjCV2TW7V5Qb+ngAqTcE/JnblFQcrEmSDORVI91Xi6/1ZuqHLEgBCRN578+dzXSdmwZhMBCk0V
sUYnj0RlFmsh0ATAF1DxnSzlI24jO3u3nBpi2BCmpDORchRlucGtVWBscjt7wJ6TkqILtJwYb7EV
n31TQEKc0VH0ejGWqg6x0XW0hqNLtG0chrwC4NCCetZ46dxzHlOpwIfXokyNQzSSBNGOucW8+BZI
U4aEE31NfeWaMzqGCntgSwe9GRMDOzTyMYQUuhlcssrMvLK72Pwe2c4xRXeZ/pPWErwoeZdGfddF
7UOAa1IKdrY0uNQLKQfqjpd1oyNWMWtsP5QKrTQ+oAmBIohqZ9xx7Ljp8FGQ0nCJkuABUpxnr8dq
nFcRHopbSP9ETES116gtJ/UeBWYaErLKnnLqNct4AVV7okOKAaGtS7rL/nV14b/1x/2TdPD/W5Xd
DRL138sHK/mn0G1Le/w/23X5oX9XEGgriDDL2QLnm+d5fM7/qSB4/4Z5znNxXUQRZ4Bby93/aj8I
Qv6R69yoPTzjWJ2zNP8PF53zbxhWMb7deFLATP619gMIQP/VAeIHIdLBbdajzRNP8X8B9owTeywJ
c37jcH71t4S3451zy+GDOY8OaVcLDjvRntOCs2kHSxzptL3HciA9Ro2lODNiRPvKrz55EjNaxwtL
ah1QKT9bx3iZirVbu2SB+ItwuLcfq3SYD6XQxTMA62hbGJ/jy9jicCkDPHC4XTu7jbYTO1NS1fSd
Y07pTqJq9yG64WsirJF3HeV1Sdht+LdgDOFWI9QAnZvDwbJD+mOJIPqaIHhEdXsWBeXjtKQGimn9
AU4DNqgCpYLSwNq/u6+IGwU5fe+s/+072CDNprEYMWwjsi2QFB77db3nxY8xeTbdmaxQs67jON1p
vqFV2tAKx2T0Ywj/bXVUwf8k1s+p5uLaVfegRqvZ+2ka7SqnZWOaVt7Ry8DIVp2XH8K41GeukXTT
Es9Z3xa6ByLX8sAEQd+onQ30sgzctDkeRnIW1bDH7kX0p/XI6yJlh+uxbdSbIxLOj4tZXopGh2dp
YazOyaps6ECZjqN364gflzs/kMPffhCHPpbLE7ljKDysILLSQe0Uzh0sxWDNPv/OC535pEriu8x6
TbZNTdRvx1z8aWqX3HEVjTyOwTus4qyaXgHN/sQ0b517evh2cduGp6VOapZ68VdgLfcV/sG15+fu
bqyow6IdtrnPqtbeWhMpbxMYVHPe39veaR/YFOcXK9Kfvo2Vx5+Y1wuviI9gHXqIq3Sh816ll2AZ
jl6REM+wBvIJNLqhXeU3zHJRr5tenmXrfMZZY23BrgEkm1rOWTfd2pDMsTIMo6nqHxSFy5+OTYpU
pk1xIAWd0PgX1BywksysZjHu7T78Uo6/8RF7KL+9S3Gc+EWzwVrDqYLvMai7Ow6r68YJ7zId3ICy
7+zeV1xsfBeUKeDKU63zOjHKrVC2EMwyKJ9Ny4HJP4yIi/clxbJrh3bVA2u8ZmvT3H4Phx8ruh4Y
2FYiDmNuT79766eCIw2kAPtUSIMXDq79K43H62Jp1gm31j7vARHw6Z/bFhpPxNIEeLai45v9cmv4
BGsY2I0vUOCluGeJ7f1WFjFpAquEltOh2/r2UO9821AQmN2o69q1+jsHw+OpCxoS2XHbRFvtRLAl
KRwvOTcGpNNz2LDKOTF+Yp/xOOLSexySs+5IwMZZ+GPy+RqX/XZQ3V5Lmu+B94PuFe4Is0fZGzfB
GFGEC+kA7dD/qtP2FwO/egDO1LCio3jB0B+5pk+wXRtvmKiW5tDBWnS0eU320wMX913UucMzqR8X
PAIt3du4U7/cpCOcqvpDr+g5F7BVHD0ne7+xNLBWgYMFXkFwonQE5OZiVoSBqfZOp2yF1wanxaj6
kxd9RWETncexsQ+A1OXandvpwouh55rCIr2L/BqQKbZGMposQ6TbYUdGWUKhcbESmSnZsrV9DbNb
7DO74QfEPs7L5JiO0TavBL4tET/BDR7RLCOLlT0pf5yI0W4WJI8qNaV3+AXUlqbh+ERdHqaaMHWC
q6Ym/MmFYLvOVEAvdJ1dI5eHA6AmUDChdVVZ/LeG1VvWKSYJmX+yC/YuCyuJmefHxY5McMAifftz
KaG3gIEhmpVcuSyXSF0zLSGbhPpOoSscsklW67Epr6onShbHXXPNIAm/Ogwv1GKSr52SPkLYrc2J
sES9bVqv3nte59wt+Fv3Nu8b+P25n2/Hsh9o2fRZomZQWXzlxT2Bx6iTaKXk7vyW9EiRdF9dST7W
lNs8c+6JO33M83DMluUl5z2RttFpqu2tQsdmVbn1IdtKNJsbIEb187qcMrEeIUEQW/imyXU1I8LG
sbxLUrpQffdaTOKBJPGJZNYKHxd3pX6kxoPOT9dq6QVQ6aZ2IOwOY0Czz/BRwpbox3fjZ88UR3Pw
mB999ri/NVrvqhCwaBL+glNcPIA6X0F/WvsUXxkeTut58H9sVR+V8414hjh8K2HMenyLWC+yxyjz
bKR37d2RJobRQ+pCrz136OE5lgYPjYaLwXj8UpMh1yUFQIgXr0k9YfZr6NTB1w4QoTIue4CgGc+j
Q9JLjSyFe5sRXPDYpxoidzdBU8urZdnl1mUiXEHTmDHF95P1TsQ02ShO6vcOh8YVkb216SaUe69x
znNFEj9LQm/ldCY9FH0uL2hABYoGQu8+mw0KomnEU61F+oWq5ryFQvKuathc79nrSXuVYPK5TJ6T
Q+dOmsuCCeJXr7zD1M/edxaxO0w7FX63NzhNN2RcObFhZvAmGha73g3goAw8nXPbxDgBrPnQVEXz
glkvvs6RXSODK54WWa45Z4Qh9fN12XDN3f63kP4EfRMcZBweW/Dk+HNEFj7kCqcYbLRjGQagfQWM
I6yMHzQ6+BudTvIAGYWbs2iHx7bFed3ZcpP3QHSXhQArTyZA1FM2lHcwweSn4dG/05541nDm1xS8
fidViixVZR3KXw4ZgT32MRV1s4t0DG8Mz9T3SDcoLdrWpw4wDfIVwe9ygB4eG1mgM7aBeMrKIboW
kF/Xc7cAZLflNRHZB2iY/jjVy0cVlIcCFzY3xEDjfTsH7E9z+8WoyT72eVwchrmqdlUA37kEzbku
eDnzpWe0nSPUEKKWS3JcBiNwN9rx1oK8tK6j1trhX2ZdYmf08VQ9fC3SAnsDZJw7qr5XMfh0CKfE
NIfB4BuIU+49ltwqqNtDX+riHWf7KkepLr2K1vH5S7Kw/ahi2e78WkynpA/rYiO6GUNPFuOf9br0
MHDa2bqeeLzFoHYtqcj9EHTZlrFrOdJYI/eDY8q30gE4EfS8vUZTiq0c0XO7pi73GAE20j4x4rXw
xi06dhksMYoGF6tHPWV7+wqYdxO5wTPph88mG5+LHOMPZ/W+Hx8AtG6nLEweYILII19isGLjkG1g
htjbzJ5fFrYc78MUrMtZzvu40Oq3aNJwUxKHPnVVNj7oTtyHs6aDIw9YtJWy/6b71VyXzqGX3NgO
4nKN267I0oe+HfP3yPKDV6/EDhTWtzy441EdW9MQ0MpUv7CVCOiacntUW8RGTYxhM4zw9ngwgg6C
zMV4mZHtHZPph2Y9+9wIa+ctPqWxWWFuBKTfKRpLTw3tKojrXZSbK4bITTzRyIylxL1ZwgQXaVDX
T9G0HLHHsO1Kj+HgZUwDaFHkuWTln1x0fzlN7yagCT2wrwbb/tqb0r0dIvjlSKbowRSFpEO8nxEI
D3D331RI8+sCQJ7a3EdcT8xtZXcKZHwi9LURiYFNP8pxvyzDk6hDWnfZlRhrS7GZPUSbLrPPeQVc
gV+m/Swt8Tno5JjddmCj0K+jKP/i6twlihP9jXlRGXH1alS2pbMu1TihuvQnoiHbTKfbpdLPCpIV
fZXhul7YICbuU2rS8g/xjnCjp2g6NcMQ3NU5NQdLFqpzZ2X62pmZHZPwMUcmLIqoSrqB9BiSoqyj
+RBVLrPD+yi1P6yO9+9UghL2ffY6mmcdv5IsDhTBvVcS40Hn8BQDHMW7VOpT7uh9uTTsFYL5AU/c
Sk7FMarltrIJ8gN7STc5aIlL1AvvMNbSeagrqQ5VVOcP04L0kpqrZWhSROn8oC9Lf/ZUhaXTJAHQ
oHAlJRUjLZbOfeF46VNJRuQLdwUhJ4S8rbKHP15mNVtoDQn9uOmAN3VweTFEdOLmqFWxgr0XL4F3
X5b+1RPD4wSrEdePcr6oMq53DFDZH4wXeDwnW31Tonkl8cDzC0loNY7vdqWq19ipd8YnJFBle+cm
rBN34KXAHogkyjrK6+laRs1PWDn11vPa/lotvEk9G8m8ysdyC9blT+Zo5q1Rx1gXg51pvOgyI+EA
rampMgoIyJ9kpf9ACIw2CzzAS+zRDu22Z5n4ei2H7lupuT+VQ+FtHVD8e+nkF7dX6VesBHyT3nQK
RQ6BCy+vCKiUCMsv+KbdOSC0vxvZzuaeNFtGTxffb5HdT120M1EZWoCyRXmYW//QBfpClYp5BpX/
GArazqOqeWSn/sxO61dU9JewZXtDV8k31ReUXaT4kqz4YLHD4/WWUTU1SHzUo39BuayPPI7kOSNa
sRIdsRu7tENU1OIu6ZjcEHWXvT86PP6U8N6TdrI3FIeEX1Xj9R+tD2kDpZso60aNMTSOgaRPA1Wl
Dt7KEgGJY9DBN96hwFxeke0/EBt39wUyMWxBCA7wbpHT0texaazTJOZHvI7fiNbV1i5Fvg/H+mtk
XZwMwR8R5F+9MXRIT170InMXTEDAGN3VPIqSGPTGoHmxyXK6s0PCdU1ePFg8J5PEjlZu7x0c62uE
uFNa4y4wfniQbn2aKKkOqrD4ggNHqyiwi6PwEdlKi/sPUFdIO8iYH6QJvJeAUriVE7RiF9KV3nas
iFdRAxaudmySvu7vQZJGi5ryTA5OXf2lmLbs+oe1qgbB5qB9xgkL4TPp4pWO6k9hkvggRhEe8hjV
j9UVhnvl8GyNlwe6Il8DqALb0a8v9FyNNHoXJ082b4PPAra1RkCvxgduIDnUnZeU3CxGDrYI4+Lj
9eP2hN/VKpJ/9BGcIEW+YvIoXsERdIxfrnXsKcd694uourOioNngNIjAepb9Y49RmGXjsiRbf8xw
l8mCE2rhUN9dUef3IGvKvhpH6o3JGDn6oBohHZrxTzyXijgPujaeh/muDMLXJqrqg+cW5XeinfYl
t0J32yw0ubelhzfWnyuQLH6+md0EHzEN85s4GWCjuF7CM8fLdzqs8l80y8QftVcOX24EGQfV/Q9C
uH3MRdEjB0UkxhTbelsgm2QlrIoxs/Who+1hH8H2AtKY1Sf7ljFLCi/fklZYvvOstkCNhdM6mGuT
rFis1E98NSOpyLgmmSCxJuDpIKc3NBaOyzF69geFwg9l79Eo7T31XiTbTWtN5QHfMEcpFup8M3O7
DvxgePDGpn7gNC7ugKWzLY/76DxZGY5resHWuRhQ+NXEfpBisf2g9QIBvE631dJS2h2F8iikZb+M
wpGXhBX3huxAflEuO5/SIZ+QABdUSYpq3Frl+Avv83jXT/F89G1tH/H0PkukeTnc1vVjT3d8SvUF
4zyP1mryzXmo3Hu3jXhhj2byt32kFB8hu+9N3Szm24+aes8IA+zLsbNDhDX9aciWX55dXlIzNFe7
qAWwy5wrM42mvdG989NAisCIoXj9gwOgXusGWeKMD3XneSqm7zq3iLWVTfpcdPQdpTM+pg1hlQ/H
culQtxI0BKz+1u1M3+zrzCq3ZaVJj9LkZTZTYqLrTJPdhrK/D1ey7l3J6B+xB3mJrQi0XkDcn0oZ
5X4kQ9Ed0rAfeULVfG6+/PDLGvxgYn8nASstl4/nzLwJfctf5FdfF88o+h+Wae8AkzkIR2O5wZLQ
4V6ZCTh4y8buIo9RdARdmDXpcppLER3GSNnvIrdYi4LdEcUK3O90JMOesgUVOAATlUrcTE5KIQ3K
RT/a4hDqoXj38FwfKkk0wiGqcW65uM9Jn8n7PPWnJ6ky710U9n3b1GwwujrhwdwsUHdEZyNJ4rza
4t1Ibtl2944akJGrEM5yEEFWnqcqe9QaEpgNdW/lp5a3y0CF5IxnCmuA6f+g0rAUdKbl5EOePySD
hcvGMudQedbeblznfi6jq2AMJS+w8zxaXvQ0JS91pf9qxjRAucwJQKjZ3gM0DjDn4E0fAKauEBUN
s1pnHVu8lqt/qNOrsKN9x7VoNJ26/0ndeWzJjWTZ9ldq9Ry1YGaQg544ABfhoRUjOMGihNYaX98b
rHzrMSKzyM4edY8jk3B3AGbX7j1nn7AOAJVykJw7OqHoxDPgO5MHhne6hGS+D1srZKwQe6niO+s2
9XaWG17jqoTXoAbaKsLosoPwtmd8HZ0g7057UujyVyvtgN2rFRZE3J6LDfJG6Xtr6Qj0Yzt/RJCw
jfET2if15JwsM6fwnG11FVqNOkvGpVfW3OkXfb/MV3ghlptqoZDkECrxLPaFn2JyQuTTHgeUKwvK
W3tPNjc3uBg/6dL+iqrlFT4qFW6J+kRvXkWOeQwDMG/TjGCpiQV9CbDP1iEdh8bLs9wC1BJ/nKXp
QY7VROKH60U0Vf5okprFXryKO2OuTnPTrXti7Jk1Ni4JYwITUSeaO8aptKX7m8Yqr+CK3kzAKHco
YAKj6SmJaLW4JLWxbtVM54rhmUeas2Ns3hWj1jN00184mF24E0U4UmqWm/FQOUn1nR6G37naQ1kA
8KrIZ/oabroOJ7dAFhouZDqyDieW8A9Cdy/60bjXzZqhvJF9j2MqP3ru5XMR1/YOE1zjW6sYd42a
yStNw304ZfdlGI0BWTzTB6uV2XUvGwgNKXhbSHERU8IYTTtTr9q41xA/kShWaelZ1/gh3dz93kgi
R4cWOjESGH3AQUcM7xk3asuxvh6vrV5YvqnbwPDazapjXjox8C03HTSvGZaHBShwsETLi9GaMe7E
8jsj1H2V6+Ehqe38MmdKG2uTc5hoRx+TtGzOcw2rY6zjC4z6w9XSFdMRCTNryhCVTPnsV9uawq+S
LueES1TQ236M0AJsO6gS56noPnM0R02U0ifoMpu9ZME815iLV1H/lngWEuO2DV3+3CZJXKMKIiYM
5ivGWJq3af2FYzCCR2X3yY2erCw57SJUd9UverXvsMsOO9J5gKyN2SCaYKnHuPgMjS7rPDhDYEmH
alDSW1SEMzMFnrE1pEk99pIxWcEIwTwMyikEQrQ2ef0V6ZVxXaWRll2AuEqHIHQS51WMqqux7gus
UW7rOn4j2+QzKK/5QnbR5I2aQGY8D5IzfVb2z4u5FIyeZ6jecIt5Vj6gQGLwySEjvnA0dW+iMaNO
ii9ZMui16YZxqXM0eSjthkH/rPQDcV0672rvXoNcKogkzuLzWiQuPklmxoFGnLY/hiPzTc1gesOg
XeyHarGBDXPMc/QtKrju00NtpdaJmATfjFMY6Fpi3A2rdiZl4GMdmzkdlfViRZXL5Nk+LPbX3uBV
QjlIL2z5NiRp8WGgpXxjd0a40zSKcTWU9r7uARpbC+G07iIZ+6wIwrG701SLa5DEdRQf9G76OLnm
HUTc9LSikAvgk0f3rsYEigkXsEmWIQ2s5lMYphQjdW/vQ6ZkkgqM1XVKD6uJFMkuL1rQ9BdjxklP
YCUdmnREt6SWQMBXOMySOUde0OFO+xCIWNrci8ai5xbfiVl3v4wjGb0dtMnrBBXDlmkMH29Z0yqw
Sl45OREEDqA0HO6KYbktTOSLqdqKlcy6Xvp2Ykw98RZPVT5Ry8mDStb4BNDxifPNEw+p9FpSvCql
v8ZyozJGj4OzntrSRV8/qe80vRpuGeIrX8f0dBWXWR4MGkngRMS2jxvck3ByHbryQstodGh3TyrF
XZDwrUJsXrNdk1lofjNWduNGG9RNy4jHsJDnT+Q507+H2VvsFp7owTHXj3Tdy0DMeCFClQ1oAQhO
7qRW+hbOg53IhHkcEDJVVjd7sbFCR0+q+1brT2EXMisizgLPzka83LId6hl8XLFiyEPRkqA/qxzr
ti+mAUFCMeytMYpe6YJnnjO32d6YbevF1RAAL5Eefh+yXGMTL7QXvV1C9hO2c0iUdlLeZ82QvzB2
K4G6UT6AHbjqwDWudesxsPsCrdIMFC7nVz1PP9KaHw6Y1r46PN1s6zuJC2BtrFMuE6YnWVmRWoho
+brHnnXg6P+IUnyg203pUyXOV7a/PEjq0CvgduVOWF4RrgOE0gSe2+pd+2BYmbza7mBvRzF4Q4SE
fZPfY32CQtigb5jwKTlgLQFTaIi1NfgIOydcb4q0Lg911wFHGSEJrtF46qyUXMMi+zIa9pM1lxcT
9qdcy46RMmlnx4QY9zk0lKZonx2mQ2jtQkXJDAJCuSGz2Ua7tQ2In7wQRnEj52LkqJ0ccYfiYzAU
ptnWmT6iBLcfBDTY5w2SQfh8Y/uSA8J9WaBEmzOCKmmdpwEKzBjmWB/fIx1sPcGI6k6XariEf2v7
1egem6py9+Uc4elJdNyTJeS5x45C0S/IS/BnQt1PTu+mD+CWuz3PHfhE3JrAK6Wx7AGC1j7rnvL1
ycrOiJ57n8L2C7ulPDTpxP7ebqmZTk37w63CQ98kD8rRrLMqMGkjzLisYzScE5zjKzfHX7Ju3Te5
KS2BR4v+JPJ1S1hK6qc2xiysk4ntQD2f0blIuMFV2O6UKT8NlqWClkC4Io3ENQmK1RcULXiobIUO
ZcjhZdmcBftar048jOU1pmbzDJqQWGdopUYR3Yd88AtQGB5wK2ZYXZdLX2d2zPGyNM5u3oIIhUNM
k+ZDDyiYYZbN/qX6q2rWjIvGakhurhZfm/vykWNh5xmTfNSQOO9qs7ot0aTgumY8ELmd6dmcpnbD
wrQqRmJqtDNbnArp7RYDgZmUsmwxIWckbf6CjigBUFn24Z1FxOCu1kr9ACH0NbO0r3i9C74a3MRq
SIlUTRvyI8u2WemjS4MZcTOjKWWOi7b3uR+Gbz35WYiSOKN3OUeCqnpx4Buz7dOJlbnqbmOgHnMb
X5D1F/SYT8eOgM2ClrFXNfKxiZEK9em5aSxosSKd1rtog4Sw6VfBKlvlpXrtx9jnm04kO+L1eJLb
Djx3EZ0kwjDftnjKMoiWnBrocmuqO5FNwdlsuHNHK7tIuuoyGZvrqLGSq4RANaaiRUYAYkPXY5oK
BsG28TQyLDlGKJFgwJaaj1eC1i2pDXRFS+Vc9DM9ZZfj0ZwsrwUji4g39MQvdONMBhJEMhI5lCgv
kQVgz230ZzCkOU4d8EoRp8PXJe05Ts9Rfw/QGF1+PuLASitEXAO09ACgtk3YoUjnXbLaH00agmfR
wecG40KGPGmCPDI0tpUHkl96TtUaDw4KVKbXM36KviKPNyrLsxMP6XWTCFBqaZd5K5notMDhOuoN
vd9eIKKuC3HblG57Hhb2q9icc98F08xN7BDw2qXRfzZFZuAPtl6nbanLQiiglj0wsLCYNxYlnAZj
s1YBpYrOoY3nFhzNAftXQMrBa1f38F2ho+6GdAz6jPSZJmGVzRZNXU1rzvofH6O4/dpJm19k8fq5
OaR9fm9biJDHMw02L4bNrBpe8YRxr7BqP6xfBDcoWRF1p/mV6eCNrsVLjhZ55zQP0EoX1HA8n/CZ
dybd395a6bynIDnprjby0CM+t0Zx3c/OtK/GsfKkO33gdb2Y9P5hdQa4irU8ZR24a2cM9GX0i7EM
Ut4jUkGCWvaHGXAPrz/D4DwOyj4D9V1gOi7Yx/B+JrsVeRzUglPtll6iic92ioudNyV1GA5GAIFJ
q8JfZiJNpmG68snjvjmsU8KxEq+Mo04cB2gvaBcxsmXmz+AwsBSkYX4gvWY9raQY3Uh0jjwzRZU8
Vfac7QbsFkGOiN+jUXo7clg+ZKDbruM+DCRizyNRQsCAF5ZV5JJPaO0OcTWXt8CKe08MRFnXhhPf
SCT0fg1HFyJGSm50P+hHRODpMaOteCUm+dEm5WSHJi478W4Y2WUSFc2tQszg9Ukannr8IPuqYjfT
u+4zWmntwNJ4sxLl62sMRdm3cYQ4DE5qfBwv7BaIBHBTepxk3EPcZq8kPgGDbuI8yHVEd3anf3Mw
Sd8kdi29ZO4GDo/Jgil0iGhZ29aHtRh4gXPmevTScWCT6VuTkW5zBFeviiNKVZUHF3235HwBeYFE
5an2hwZxJo1nL2NZDMxKHEO78Q2ovZ5wkq+cW4K2qQ42MSDHKOkuEDY2gZPNqx8lA/k3oCEkrcow
2yn6Yi/uIk5kFzGZnvwUF+IOr4Dr52SOoj0EObiti+m3pXH3sZF502jFLLXJ6q26urKnkh4UBVHX
xQ+oUMwDAs9ypaYeryzL2Js6nf1K3ttCE3cdpzpON849ISUvGt4pvLZ0ZUPo3nCTBuZ5lKxt4t5y
JwhX4KDwqkTHQbsPW+cwQEA9J0aXyGtiN/gUNLBq8hpsFF/1d8WxjhEi5KPjOGLzJkLWOGWp7g1m
TOcf/Xy1DYCfmISfu4ghvhRsa6mC8xvnTnTpavmDO4XFeQjNxjMth7PSkHM2IwyYKga4tsrPESf8
ikgLPbVurTm5sZPmftWS55pAkpm8Gae1bhPDvpdJoXYrTT9PH7vEj4RLDDli9qgfrUCkBDInZrye
iQRC54QxDC2DGevfbeEgHhfw4z5gUyoCnSQqSEnECT+VZB2lhzEmeGjPIHpwrwuHrjea2mudQR9N
ahuqCraWBfBFTZZXKtj1XJ2bOKXmWgWUoC5oNBMN8tluMH7vSK6MD87IG+mvslmtRxdTll/FHWaM
MdKf5mQm34ZzvgmwZkh5nc0qdO4JdeVN1616b5KDcJcB1L6gkkR65qqth6WzLo2wa7/Fdohcj6wH
8CQ+kBN54lCa+2NjFIG9NTYFGgOvWiiINGOE/wIettPFjV21LKI1r2oJdwnU/ENGUDdLLDiWzpDR
CT9xexWjdgzshNyJuUs/oI2L/dzqPyAf40ighvVUtUV0t+RszQ5Th9QuA8Rd3/Su8bHCJVjqIb6o
rqHJj29+Z7ljHThWitm9q/VDIczHpYpvdZahuZ/uUh44Lw7bizqvrvVZ3thZ9bT1P/edLarThr3C
/4c4HYwUiOWBAJGuStynZZ5bsDfadZtJFgWLFsPAJI8BenuPzIxx5hrMtNuRCJM+Hq03Dg6QlZil
YB5X5VdC3QttCWiL2mht8sesRK6gm9VDhY2FKbENSAM2wA6QJi0ujuwtezgNs6LptOu66+ODFruD
Ruz0HPtxtXwutJnAI3txvQavF3EEdNYIHrscberVslnh73ZoECd7qe6pJ62zPegDu0+pATfg7c7l
j1dqjPY13qF9VaaRN8CFK0k0Z4BPp9mZ58AOdcKd4hFhn6RTX2sRM/DRcHmlJhRPglwJWyW1n69K
7pdkvqAuac51XWmHNqv6S34RwiBUXrxC/pceMS7OZZlQ8TX19FJbajqmBrp1LewqX4+mLWG7XQ9M
65xrzIXfRoYJJB1HE5j7BKjQiM/OZH0OmL8HnYtDrRyo6eLIh6fckSjiTvti3CpXg6qMBk146erT
Rwav3RFNJ9snqnhipUd3IyZHx2m16M2vU3Q70I/1CSgy/Wxg3hJWBplnJkwYS9bzY0fVcsG1nhKV
IL6PF+0mWxws7nSRwttVI13UBMvht7LV95Y9Zo9U+qQ50TrGE6Dc2zZO2rumAo8Nb44BP2amz1Gr
T2dTl+uVu3mxPGvIk8B1QvNkWDWlkTvkIH8IRjPrIr1TuSnPuiunqxqVptrN6FssZudgHhwLggKd
r+Wu6LL+K97LmvNzGjqP5ihvKSMJBCsJF6ooGOELAIxkNvKyxO3cBxnCNrLQl1z3NYbCjCuYgfoa
n94fWxNVvGrL71Ut4+ZjHYKa83JEwd/l2BCIy8gTE527oOGrTQMlbxzP4typrqI+AqvXYvZJ9nDE
UX3kPKQO9BoV3ZJvsd7VsqQtQxoKxRhZDy7B2U0MFKN0LdS0SiYUMslKlPi2RKNdbZugVrW9531u
/cFdv9Tm0h/MNcajU9hoNoyEqg3ubXfEIAHMxLmVJRYTm/NKMqzu3YBu3kf4qp+NlvlYYCTlCBbb
mITLaRI9iEZ/z3ez+QyH5bEGeHMTT5RDC2agiXiNOzHKYU9QzKeqMW6IBlS7FMaYVziyuSiyQsOY
wpgaryS1HiHr9B/4ly2aiH21iiswNSdU/GTsOeJWwfQ+jlUVqNK+KR1a7/b4ElPThi6kHHfed/14
1rk7Sdp8qtzoQ9oywo7jzqcTcBla7mkmFUtH3c9Ii0ZGOlv9ToxkZQ7sjt0O1VV00UTD6NkzEPyR
DtF57aLGT/vYOFAFOYFF/NmZ5A6uiYJ3mxmNH/FZAu3QsdWtEzaUGDKhFVECucwA4d5E5n0TMwAF
uRKKT52dYjwd63B8XlPNvprKMP3UZynnIzAqlo9BMQ+ASwxeT3EbIxlpw0uR1/0LBdgdzkuiANCB
OEeI+OMh4+SyS4sNT8ah4RtBlFlAg/u+Uni9aWjcxFL/VpmSSbR20tPxEtP4nof0uqlHryNGLmmN
S61qH8LS/Oww66KmMDg3toBn97ETavs51eonSzIb3qHhvsYZ3nmyyVqkukV6SAuANbjMSVJDFC/9
wQEn9ylvbQYDCg+J166l+oQvqXideyq7OEpIEmzxK3HIy09qKs1AynK+rUpxM0ztMPkuHchLa6L1
vONwH73G6/aU5pX1nE1ksWegNgl5KCpqULyghN94OM1viliXT0WWU9jHCWKfZojPNgQ+hgsi3CtN
k6+0We91ZkEXds7rwQFB+wqPSkP5jBvxqah5TLJqKS5k7aTH2SxdIgXV+hInkrYHM+NvKCiqK4IR
0scEuSxjCU074c/k96jFp9GUX2qX6tdJyvRGhuXrkA/GFceV5YMuZXhEQt3eLYh/Dh0qls8WZ4TT
UDfNDalJxi3qennGv5Nedvy4N6zKzC5aIidocc67rC2nk51m2ee+dVEEo8xwZ5FyD+jyqQXHeinX
+LrQliKIis2DH6VB2wr3WPWu/iGd7c9pPPbncaLfbOWoumd+8OvUXFzfnI07vJvZdMwILfsYld3s
20kVP/C+epuhkpOlpZ9QR19mxfS9NKfTCvr0jCsrRFUyphC9hrodA9OYv00lCrAkXyCMyGVPSlnr
m8PyVbPHPsCGU925Q42kP+sTdiyR34H+pLeoO2IfVnA8OaYt1kNa8Q9PiA68XK86X9rZB6Sa5sfe
yMDi1l3qd70zfLVZ4PDuIEDmKM3rRZOfJlW3ivqQ2BIW6kThKlT6uYrwzbaT4VxYcfetA1DZH2lA
FftKG+wHTmAyAPaI/yfl10mS+mM6MmIkPpPXxsEBXRfLU6XhCnZpD3lwmk9Sg4tCP8g4K04+SAt4
95d0fbVjBJkMj7dwLAlqVWRsBR2wuWM3WR/jwXUvi23M4cxl+VTklrFbI0wD68hNJV2i3Nl2xPoN
VbPCyUiMaPFM65Qm8Frqck9nDynWsKAcUYBVfWiM637qdFT3RZzbOPlN2i+z6soAtVhxVONoMlAH
g0M+lv3K2YOJcW+dhBrOfSPRWZHLNhwt3QzPImuMg91r2SnhIEv3Q4SnpSDYZRDDuCcy+Wxis7mW
Ve/Qn6jh9U42kFrHhkNBW8fMiGiyiPC4DfGHIjOxtQNvxMoIag0f4TOEX0rH7S8c6D1HyoX8CB8m
9SYb0bVOwfUJDSBKSEmv16arTt0nlssGvVRgtlAm4EF9GEMrOijpouad6DKybuvRR3omFEaYxR8K
hvdepEUwaCyru88798JVEHXKZL4ihuJLstbAsLCmXTIMdT1igVWQopYgSYwECU/ZrXV0knENamQR
HvDcL8QSPRN7/nkeogyZXDOcOtOdjzhGh2BeTbGvuuXRwnX4PMfaDQpsGtK2+zQkG2av0l9HFyhh
SG1Ahu8mHm7cE+mg12VuPMA76dAzdaXPDth5IyYgeuvmk0URcSjLUA9G8jUl2/Td1GXdodCMMBAx
zlSlWdVGoyssP8P98iTL+g61gemldBBRzW4T2IVurJ4u+NBVds0IIZia3HhsfjwcZH7cw+mooFos
a1Bt9D4p6UC5KZ3GHeF7mrcSIAj3QPc0neNr0lo+rnt7J4Ten9BwJkdqbZYda3WecWJh9KtxNIaV
1hybCXOla2UlWsMEH4mmmUcCMszLuOeZdCLsBShu+y2oidSsL+hn7GOSGa8RlENvrLIrXUv062HQ
hBc3BukBuVwOBXvPHoeq2CycuHXWlmN5P7DeIMGdCYrzoxVb1QDDabY67OypqG8n2agbYLubWg/I
lqf18/CMbHw6tmM9X1J6tUzUtC/rCGEIbL7yeKhhD4I0F0ta0Ffaai08zgd3VdOl1aXL9Q8D298C
Bf3SpPfGzvdvTX//C1FA0sDc9u+9fERv/OM5+fKt7L/9Y/lH/qn7x6H9VH4C6vTpDSP/xz/zL3ef
Zol/CsI47C3AARan2tBBf2Rx8Cd4yhKGPs183dl49//P3wchaMMCEZJBQiO1PX/5w94nJEEcZHq4
lDG6gydP/B1AkNwAxP+fD2Ti6jOkZRN5gbvQMEz1jg8UuuSmaitONzGWmCCgkWzmcZBulUc7jkxj
2rjyyYAb/MxriXQX8Ilzi+23e9Jh5eiTRCZvQK7ZG2bbpAcZmukLpE72w3muLumYwfJhEBE9OhYv
foEx52FLgFsCBJLOMe3kb9DP8m2Q+49vpEhyl7rpMogW+vaNf0I/kwcIcyEtMe8nDLKixSluDcBt
jBIUraqlo1buOvuxI3fJ19GGXqm2Y4bs1NlhJa0Ub1I/EnItbiGqTRckOElOw+Ipw4MdhGu3HPuy
7Y4/PUZ/QXF/C2z+8ZmBUggeBAIQDOajbz+z02LkxFKIiE4Vxb6HVI2hrnie4GZ60OBIZkLK+TvY
/V/8UFg7sSCC9cauZ73jLnOTIMg4MvXhCcon9MPPpEgVJDBJzvq2cQP0ydqnSrc8/KnJvh5K9/zr
ry22S7x7+kiUcaTYHkKCGt7dK/RpE7pIPkJdYtWxFEDQxRDly8w+7yE4ta/0jhYxcVTrQWipFuC7
x8W59FpgWUt8jhPwfqrOvtTFhJJeMYD59SeUm7n13SfE7Q6sy3Iw6OLDfXtnVrvUCgQC/Ejqmbbo
QIMMtSAIHMGQHUpwW+HwubE6QmWB6snCuszVV2Whc9YoNEJkXPKgRcUB/om3Do6v7NJXLrnWTHeM
D/Vs7+j27BP3oR2M35G1/+qjS2bD0pY2uqV3H70Bo4rYk4zsjrb5jujcYnPSx567edhwn9enX/9W
4s9riaV4fB0syVIQ8rMZiX968xyTLhHB7tT2Ulv2EwwMfanTQzVizcqLLCSmU30mUdneYV2aaGqD
67HpVSCBos3lUPwc+nDMf/Ox/vyM8alsSltTOIK8Gtbfnz/V4Dptrg98KrdFCboa9KQq5B5H1tjK
X7Sh83/8DH9rd/y3e96bnfHm/2xOFQXTT8+G/4lAKjbFpF825t9//seWU1V+fWt4//G//LEnsrtx
IwSCAymUJdWWafHHniiNf5pARQyoeS68OrFtyH943i37nwL4GVh/nf+Lfjp/+mNTtNQ/JYB1e8PH
S/BL1t+i5r1bjQ2QKlDqJJ01Mm1cw9yYej89xwveKBBb1RjYVXzTVjhClrSZD40zkxGwEI7MgKj7
ey8r19zKA1bBDQpIntK7l3WguxyGdMOCFnvjJ+S85V5M4o5O0Xg7TtB9f7off7HhbA/9T8vaj8ux
45u2knDtuQ1vv2Kv94TqqaYLCL0jscMAjtbKFW4FEZL/eh94krHD/Xcv5epCgCpQrELv9rZwyBn0
iIy+udD0eQdGGs8oSgF3p1eYPH/9vd6yCsx/fS9XmSxChi2ArL79Xl3RVqRt4+utVJtdx6odDshO
1ccmzYqHXoMCTyhhPcH9Gdorg4rsN9d/t9j8uD6nSYtqz1Iu3/ft9UddD8GCabjsLIds+6FDt5C1
7WW/Dqk/Ndrvosv+8noW1aUhoUDw0ry9HpqGWspCtcEahs29szIstTDIn/XJcZB4aL95bP76cq4w
2E4gnG9Aip/fjKYYXA6FtL5rW8Mlq6Gq6WsKpI5H7Ti5Tn789e38q+tZ5hZUR3HEm7/9/ac3sVtq
SNEYkYLFma09aQDiVp9yrJAYIG8mSWP719d7/1oQ0UjZaFGUswIpy3l3+7DOD6uRzW2wYWBusy5O
953MmU4hk3799aXE24gS03h/LfX2u9HWt9JSNW0wlGV3yiwi6qMcxC+A7M03Fg0IJeUtysX5jmbm
QE9ophEMIlr+D740D6yuHJRSwnHfrQVTuox5kfNBFpeOGYA5imU3Ts5Im6fPv/7S2/Px87LDd5YG
MBHWamWyzL77zthX6ojOQBOYzBBoFrl4ktGvP/TU4XQ/+ulLxP9YBHHUhPtfX/r9ygANggpAdwxy
Ichicd8tQ7XI3GZpItwIz4jurw2q+hftMCz++vA3L8RKx+bGdzG31C7jXU0bccDXQg00SDYBK6t4
j7yeEX/s2QyigsKN7JOTxSrQ8rF7qft8OPz6+n/6jTlu4hrk3GhamDvkuyUBdL+CJbh1GuAInhVs
/eNqDjPSaXSNTQRpLt6iilaMSb++8J9+4e0gYRKmyLNEw3w76P78sg45cMOmY3gw5mVL+ngP/QzI
4gVwfB3NOVbxsWLWjsvF8lUUNr9ZK/58eUlh4ArJlsYmam9//2mtaNyM0hMAaEA647qXEU1PFdIH
VnVPkojMLbAWakFravW9c6woL6rfvEh//uUNtOmCOBsDc7DzvuDusB3rSGrqYCZxzuuc9GuC0wWK
flweRDtC23NLdz8Jvf3Ns/3XF8ZlaBtgLXH6vv3qWCEigfiEoO1UFHvXrdwgw/12QORRXkfpYDxh
W7l3Yozpv77l27P05n0GBsoFlb1VZDr7+9sL60sIb5GpaGCnTodScKn3ukNXUC8I9CR02MHziDbk
1xf9i2+7FfLbWVmw6Tnv1ysSm3t08lVQNiAvptg1950lx1NduLBfOinuJ6dzHkqXOdjfvfIG36U6
dOlNOLzcb7+umibCx3VOMwqwnh9mWvUa6dlzvRjq6ICoO62iu8oj3fxXw+3fllDvt0FDUO2C+iSh
FIwgDaO316UjiEyXLSEwG6L00skRAZkJ6uws6k5ECFp//TXfH8sNrmcoSVOcDcFAIvLuekmlSbdJ
O42Ac7ESBpKQCoCIidNaMulHuHXtZajZEVoqQKaX0eomV7amqc89ei7EdgAfsAWSxDDV3SOD8hGf
pjv95l786dHjHTc2JBXvG3mAP9pAP73u2ZK0cRqak2/B1vc0sOq+AcPtaJFkf9RmaCWsRf3hN78M
wavvH3lJP47Uq63mosp03z0DNhwlkM/4UkJ7LgtPx/a7fhSqUvl3I+uL5tp2q3K+JOFW088R2jR6
9WG6WswUYpUfagQsiPwnCLYPXUKknskcxdBpRQ2hTFC7D7p+TevPEA8hzAjXM9qunj3VVKa6YIAY
d8fQaErz4wjTsTyS+bPSNeqQHSCWrfQIdakNuYFphSpAOkAIm7xFoibBX5nnxbWalPOpa9bC+hD2
WLmvamNsmUVWijidLEoQCkP76T/rs7XICy2OmPUundS9Wmtr+s086omnIzm6hxawRRrMiuegkCi0
g1nlBu30rgpvmX/kEZNxikO0RVj4cRFMxresruZjiSHmBX1/CSp5aUvTG5ghPXFAIqIH86qDjBtf
F7l8rlberrGahpMWN0Sa13lhjSzvtXbZsAhEe60vuk94kFW9ZxowHQqXsuLURCmWyHIdkeytdry8
wCeE1dmQu7ZrVzP8uExTM15Em+tzN86tfT07sxb5E2chjAeoMepDhoa2ZUGLbQa/BilufuXkJXHm
I/9tMENlPbSS7EPQo7L7VLZFKwLD1vpnZ2g7LBRpgVRW69toPqVdOn+anXK8HirMRftJo8lxM45z
g/EXM/ewR/ggNG8RNZY7zg3aKe8T81KsGC1i/j0sd05qY3aPq+/K1PvyICFemqBetH5A3j8lNQzD
GGkt3h55skMG15c2jk8CXmK9bi7iSNcwY2cuCh3T7KO9WDUgFyVKNziq/WJtaLPIurZhkRvAKtG0
+7UlRIo0ZWxHP54k+pomjh25n6zZRtMMn5VBh4ZgjU1fkfhFUceIqyggfQqgDlmgd8t0ng00QIHW
pFF/srqCbiaeJsIscsra4eSKykr2DPPCb66r4TftdB0snJvhUnHUNg8Dej4+qhq7xS4hbhzd9oQs
BbW1FhZ+aI3VhzwzZILWEfq8H7OalXsAU9mjKiNGoG3bM5pburCHdJH0jKWGFOmL6GWU3umT6gJp
ZnNBmwozCNMaIhlukG4440lxhryeplBF54Zy62G2mMPv4sqtbLS5COMeatrAcHhIRQvc2K64Qjst
jt/jCBSeKBYmoiVa6faAvWs66OWQVofBNMJbA7p+caSCYJKV1yTueHrTAfsyi1qHzsO2V/BWpT0b
TK6nTygdQ5wVDplEa6w74Q5bhXs7oDwBHExmVAk1JicKzaqxU+/SaKk+E7zKHkWFihTJntyFsBE9
bcbbWECIvZMxkbEBTY78DkGepR1Updd7/O4lXbqkrXp+Dn1wb5faatyNI+FCs+sQLFxNtj0/IAza
4DyFPlxCUIvbAM5p+WXOEhShTKpGPB8O6A1ml2IlBoBQXc9NBCkpZiYleI9cF+B5TESiHtGxM5gv
LAILuoDchKHUTKO2Iwoz+pr2Ul+DaHXklZYblesnqxsfx4WOzQ6Lk37TtwReo8C6jeO2Qfkeos9j
NeHwFBeG3YNHKk3XQ+kh2g+ojZGc9nVXjvsxq/tNtI2J5GaoRZIEoo0xBKIQqPtTVU285nFlu5jB
y5EBfYQxlbyupcbylAPdumYULpanDHXDSAkScV/THk3kvWE25gj6Te8BMy+m861AZjDsEosjcpBY
DSYkC/gCbtBuLKCU1utDn2kAsQBazJA2Oo0Y0Mke5L5pJzi4mWMLvE5E5ITk4sW1Dr0/TW/KpQY1
kOdupG4G3Riebb219WOkD9Md0MH4Ec2W9V/UnVePG9m5tf+K4fsaVNiVgGMDH4uZ7BwUbgqdtCvn
uH/9eUqj8Sf12CPPhYFjw27PqNUkm9zxfdd61scc/PFMibqlrcitKNynEAOgFA0hboVoSglCaTkY
xusRa2+9cdxpJKUAmryzhrBgTGDUQI+y7+BQCJw5JipS4rnexGGRXMOzBTtS1hFmRS/vXOoBtZff
TaU3s4DOjnHnFoV8wYlfVQEHROpmTjNXb+nMefKAVauckff6qdwW0p/pu/Td0B6En3rbsYxc9vQ2
RgabekRz5DJF6lZ6eix3dWe4D/4UE8dmjkZqsTDOYbhy83BQQW6rvl9V2YyatyvgZIRImfUy7O4q
sNgxpiyc0QoRKkh7NO10SzskeLs5BG1Aro6rfWxapb4UuTUl6HxNx9j3KvSCtu2x9caINyV5ms2E
X6sa83jLkGJZkqZKLpTfEJxgjqH2ZkR2d5Mju6gO84BHmo6bYEs1Kh1LRpKgkY403TzifhMDjmgi
ldd0r70aNE3IxBhby54gSlvsRD22eRgbk+FGa29ssPlFjgUoRmD6hRtP6wMLoprN5zHK2rMetT60
EJtYg2gqfDzrQ1Zv56pBMzqhIatWKUjHZ4lmDGhwpaP2k86oyjX5dM5VDacLkUjpDPbG1VMv4ptz
1XFzHRVGs6g9RmX5KpHqWxvLLd1Ly3Lb+27K06deZgQ72gTiIM6Fg4/X3C6e7SFDaaENQl6wC7ZE
uQNuey5FjZzTr40KxxM2IBlAzIDvOac5vJNJeal+jrsan2QyN+2FMGJ1L0me/ERejw6pU9ENuptd
qBu7ykMDGbjSkItnyHN2Wu8Z0UNOvsRVqXA3kr1rqharYmZyHtWy9GUuxXxoHNk7m9ABpLgbSunf
zwxr2BiJDkexa5fii0rRiDXOkL7g5KwxBRg9aSet56TjsRym5ZxrcfRxhVPjbuQId5rdvs8OuQCS
sB2Vnx71zpg+jdVs7isv9Qx0g7D5caSlLfR/OFt4kA1PPsjJHbamYHHZjCjs3oiKGnESa101rimu
+ddIYO1or9wBz1KG9osUFA3lcFAV7pytOTF5x7LQOh2zqi5vKpHxabWe0TCGDNUYF7T92naLyAn3
tWrI3ESy5iWoSTKjkDsD65K7noRlVSfNgPfIIjuYT6WdQjDNIQXgRXaaQuxBCYgCVqIPStFUwxxt
TaIhZgSHmf8IOBnRjffMaVJYFxhMYgL/IBWsrA7lbax02q5T9WEwpvixELGSAIZLmVI5dFHsDp2Y
HuDZAKIeYu++UEmNJrMO5/EYcf5+HTmIUhByIvO+0AZ5T1hyW3LAz/IPqirH6lWnELzzRUc4ut9O
U35RhA5gb3TBmElVZk7YeUtZd+dWRcm571qbsAy7qSFveAORZeBNWMW0ykIc5o00p/x8zvdKy5EN
lik1I2ys1tQRaDU4eHdVWUaB41ZUFrSxRrWfki/RbKOw0/LLZtAHKKxaG6lgdNqh31djPRHgREpV
tIcoOqLirYXID5A3UE/JfMwMQLjD+CmTMAhWE9RT78SRl3gqFKCKkC3b9rBrmF73hIsGgboIB8S1
MQK7k8l9sd2lssk52XihhOgO0GStiOtegJKRtQfAUrKto8RBlm8Y7bNm9cYL7oyBcxHhs4GK7cZa
j32xRBVG2AYDqkrGvQ6raUYno2nIf1GQog/VY0MGzOcMO53b51sUtUClaohzq6nxGLCuX4PmRhXM
y4vMyOcBdYXiDZREhRi0w4W4mWZo8JRTq+QGJDprolkbxd5s2Rj3mHOXKAsTR3VQzKb32mHHmBme
8/RC5GbfctbFMLwiKA4FWVThn1nlyVhy4oziOt53kECw9A5ofxBdoqxcjzkJr6vGTazPFlb1pyGl
GLRroWrjT+t98jWzEMTeBIcckupgZR8SKixY6RAtapvY64GoWXI0D01lIXZIBUddjpMGLl0KEzRs
O4TI00p4CKS2gIrw05gYtaGz+FNdcBAumuTgKQOhWOsTjgTh1u6uZm/Rj4kKDPEe0brGKWQcOWXb
MXdY2hrVDLpb0+113ZXph4G9ayJdxVhImJODW5c4RBztfhJDQk45Zx6nTB/ExuSoR+gbp9fVYKX1
9QIEvJeT3h7dbgLTl44hFz1Hn/CfCVvTNz1Tu6ETEvc6hzMNOYRmTwVi5CbbF1prgnbS+v4xpSbi
rkj76M0gqTSye0sDSm1g8rYyMDEboImaFEy2SprDKyk/WgmPpGj1UxLXrfVK6Pm8F4Nf9pski4tn
r85qse3DKX+Bhj4xU0RPBKlWuIhi0bbRPBcaO92aVIoiXbWCPOZVanUKaETXmRus4nKx+0kDrmIx
4akxiTZcI14oD1i9MgXPJddeeE+xS9lugUSsqbj7IgIe/CORfPMtt9ieDVwlHI6EwyxDoTIlV5ry
h0ODhbJYGcBhTrXtIWAk5VQbMRoA7NpkGPJu04H+ceCNNvmmNoqvapXHCJLXbi7UVYm7n5wm7t0P
A5CI5cdnP+ElDf01+qzwUXMylGsDrSKdfBczvOmFHrpBUbNjbmJMQWpdSMXRN5rC/NxTPLACQW/t
Ic31mGEiBcsf9d1+xT0G55eZAYAKJqZts/cJ1iH5ZOw40pG8ROTnoBecWAxvQDfRTYRNtx1bTsOV
DvNVZmZwqOwYUmkOAB79b6w/oIyXGH1k6UGCIVRxRxCD4B9rrT22RML4QI1YIGGZ6TUpQjiNtl0V
NTDmpgrI0mJSQLpKiP3KjiGHB3TiMAm71kh+pYhSWMe5g5GHBNPMW0d+YTw7/UQibh2Z7p3XDsWZ
XJE5vyFr3AvxFyQACN1y9glvN7zOREERs+sh2qnkFf0o5170RPcEWiOtC9H2rmBhMztY4tLL0ZRo
FC5OWr54g0VE5jYgD42EmxIWAuaWoasuEbj386GqzFFul6JPvYlbp2DIF6YnT1i/XJjaxLjjnCqm
UuxyIIIYCKTvbHhHw/COcJl0uaCWNtLgJBctyGes/1e9o7XQ4eNEwg21e9bqdc9vRZ/HtLhs9flc
M9DSNvUPEFDlvEJAhSTZVl0TBx0umXpDcpGtdpJAkZy6W+XdO03Zq/t6CI2YQ3E/P3p6Oppb4mTH
Q0g2A2w4UKhEto3x9FmZFR4FI2JFQlXNnoRdrX8TaQulU+sVywhI5PEc4wU1gGuaRD1kadka65hj
x3QuTSPvAxoFIOF0o6XxXXosw2syqkLtAJkZnIiFQfMm1LFHAsUj7eiq0NjByWkinfKy09Cxbz02
MuB3CfFA+6KXtETrVPNJ3+JsTMhV6SP8VFoz60FI5g1HMyEtgIEgarHtTPkXkeE1qEigQUYsl49E
b4Rkxx/AYjhcsQCSSCrUBCNQpFwxDNpPLuUwD4GJwUbI1CQdFHTwaB7nUNWfPeVyQpsEgueHCRMn
wYykBB2nXmFpS+hR37izJaM7WBFwgu3ej921IQxsr4WHb4WEtcl8AXIKQISlGAoBxYK8XxEgJLFH
i6aZzp0dY75FqN7A4h4139yyWyGUG6DQc6MAW/2gcwLTAlEMDemrHQZeKIdkNAHBHD1gIzZ6b4JA
PdClsgZoFWCMge6k5jBaDMDcIblaNCZ+ppRMu43B0fOQWvzoOknG/oJagqsoI4QjWmsBZG9tILEC
meyZ+YLaifFb0+mLnyYw1JcRh1omammRB7uU04j77tgvuUg3mVoZs5KPRh5zVw+NaTo3xJ/AxdQj
96yE1qUBro3wS8zK+4xb3HtotBY9M34nyOyxGOi44Elt7nhKEN3Kr8tHq8SItLKcKHyN5qZUGJ9m
zdxH3CTZUVqb1OKiqt0rTohq3hOARmAPYc5yWtGbxL6QiNwjII4SCGsPCd6kBCRde5m0MhqDvC+b
Z9eIQejknMzetDlzn9EqlldCtT1Vi4nAOa7VZHdzpKbqciop3EQbK7LtcyLpMe87x1Txoa4r/bFh
y/kghhzr29yN6UPrxsScucaESL8uKJENEQartQ7A3yFRcZS7sgL0uiWvKNkL4jhoW1MrgzGhxAst
Q/g1HLGDQVqODKAbAKolBzVc0k24mBN3qK6dMRGHOZnTV6Lp8SYWNWZulo++vuUMHTkE8gEUxxHP
AWJNnSFlvHMdizaICDmNUBoClcsduX6VrRZOwO6NFKhdZ+gbMt+o2LQuEVzgfBztc8vVkAuz7/HV
nRtRnmKVYWsQ+kCgtT9yiKoomLRrNnKFtbBtNbGf9UjfVH1cJWvdyibKiRa8OzvOqTVQexzaTZWb
eC7Big1YXGK3+5hbqTYEGuq3ZAt2Wn/ufcEOQQmTtpiNEuUOJl8KO62ZlsBV0SHENJIM67jwuUie
HNvTtxIDEZ2ITmJZ0KULF46QA+bsrDXDkY0pT7eMBXp7ZZVBzyys9Cqz1MQ5puzARiWyNcOd6cGB
2wK3QnKWCIdb1EC5+DNLHdpvxoO8TImRfnM1CUFA6W1SbahD47kearcfdxX9JqBgkukQ9IJAZGIh
Z62kf58zYQZOGD2mXZpTKR9jUELGqfdGbXGfsohkzjb10BGTkza9ATvPIS+P8h1W9Lkeyk9anAi1
dcJhvC3cfJgR5ygHQar0jCJwo2k6GF3eUHOonTzfpy11PJ5hARmlRVo9Sp3e18EfWPTvKNg0RFgr
QdwWNCgcUYPqoT82souoVPtlWm5TGE/xjkoIN3dWCgPwiChLlIsmHpnACfuaiwtOTFxv2jCQ8+N6
3ZUOkG5lADbnahiT+e67Ct6QIIu8Xc/Qu6jcegqPT4zoEYNa6eSXUdUDkxoiWz1Sy6F55ulLEp8K
qWvopIJ9XJBCWMac6EPvQ1EP7MQZoqDjHgL61CJPZzVnLUCEhqoxWXLDkvBUycp6BS1XUFRyBXAg
lRCH6NpevRvTpn7g3SHWhki+6FTRqvJXZNZ3J7fkCAQ+qLB3LAjcZAaktn1Q5ZlXgmFRcHG48VXR
JquIvlxplQNEIxSmCzuj52wQzKruje1kVFTeC47P3Gi8xIM8JBWKAkPlhhvQAR36MzyP+Uojtcvf
zgt4c8tCP5RnneAvb+cp9N37adBzTjUkhqaA/OOm25pGVX+inpsuZgEg42s5FPV+dhku0JHKbNhp
tZndd8lMLqdt40GIkP8QQMT17xNUcEcEoaa3N44FVOmUZLq84L3vpnWChOQqtEsLFgObQhhUBFZz
fpEJ/D8dSsg5nsMlFMGOuX2ZosaMR5UL1k/nWnwMHk13f1WTWCm2OJtQUsdSpre+zIEpt5k3PkVx
mRNdXRBNsMJoODxOMcJyUqtaxS5LN2hddV7zUZMl1+2ZukO4kfQh8Vu4dtGuE+DwCcGkdtbvO8bH
52ZuwC16Q1sUF12iGIUA1swXE3ZbSUeLVFEnhd8iFKYN9KTAcQjlnPyKaW6mW0mO2pvbNtkQEL5U
Q6ezvJ1Te5QS/VAj8KNyMcOxQTphvI0jy9LJP1yI2q01fkTbMDxP40idJIxDYhlx0GS7vFYAPtjq
WJ1DSiCk2zAsFwd1RjBFSR57usGEVJW7UsvjY+oAcQx8SUzqHtaRfetzM0pYR3sHJg035QVQ1Mob
Ctzq1iaGItpUIoKjOGMKMIFd6txYsA4O4UkQNx/exvQn2nVWRPr4pdYAJeJ8mdzWfaDd4tv4eWlF
7sqa+XrS5imJbkxgRtZlP03DfAX6rfJvS7NJ3bNInbj7bKe+lVITADpO8GbSXhs2OJEVjcfK+Zms
6nf9azq0aCIckrAxGaAO/rF/DbRzJrdCEEtLOt1h6iznCh8+9vd8sLaYpbtfFQL/CQlu9Vbcdc3b
W3fxVP03ZFV/16/+nez2/zX98xOxUl+VuIfXv/0VZcRvLhT/F1rWHPQYu3yEQucj+qa4dfVfUHAg
3hAOpwQUr3zrm+IWrwlCLVwrSOAN13YXqUVLDSnioc1fftWaoIoXLq4F/0/ZUBahyHdCEuT1i8CB
VcR0eDTLeadg0Tz6Xa6WuutiNPIbm7R3Bzglp1s0VtEhN0ZYNGOc00XWJET4ulc7kk8KutIqvY/b
ajjqcc6OSmRQLbIMcM9UG1dVnJAiiVTIPjYkc17SNIbvMXrF3UBHDTcxy/t/buj996q/F13kv3ZJ
XcYvT82T7H8cisvPfBuMHolnDDUUFOSfI6Zx0FB8G4ye+wvJZXQFESTaOKK+izwz7F+QowDjICZN
oDBbBF6/DUb9F9yWjEFqocgLHWH/mcG4jLXvxyKTZJkFqAR5fhTZ79QvWKxJZMvqdtsUChB/bdt3
rgDaZoVF+hOz0jsRC7VbhIioloUD2JsMOObX95o1nLKVnaCCxFBZHmrA3bg6d7TZ7+HLnzCi/kQi
9/un4y03FscXakiC5t7NsrQCoD1S8N06vXUvQtjPBrA2mGZcbUkPIAhSbr/75K9/fdf+Qvo2JCEu
qX/76+/fS56RT1hn3SEtwXv3jEPT2hBNecZIwOYc2xo2Sr0JM9qHf/xEv7N9LRY7qmAsJIwEvr6T
otlVSVMSPcm2lmG7R/2dbmKj4yo7VHI+lkaUwghtu3t7TiooPMOBOJo7HunzIKqP+Uy0J31Jc+mX
045ymiudM+3GMelk23V6a/cQ2v/4FS+WiR/HmbNI73138T6hGF9mwfcffrLI8uniZlsENxdOWZ/J
e73mqDqfl6Iy/PNhPWC3WeUDBEw1crT+yQt4ty0z+HgBPkYHB7UzA5EZ+v0LmIifNslGSLe0yEnf
pLiVnkoBkNmfiBFxaUeTt4JKQws8uvUqd88myVJAIZ50MCZE32hBp6sXkyTMn3yay6/+wxR0vtrB
XB0tPY4I+90UjL0oiWwXKxyJg3aPuN0hSw3iJGi9voDUXxKzk6MLCVejSRDAOq+Edf3H747jvX97
WIjYj1hT8FtaTJp3b09CdrJAohxv4YPKL1oy258VfX0MVNgbDxp2CZq5tBuvixjYDeDze5qlah1q
RPghrhkHOMPEfNC6sW/5MfD1ttK3wvPFlsLXPVKvEOkTTSqPGQI7orynb3mYbZl+nMKtOVjevWhD
fOT0aUW8IS5kIJ+DLcykO5rE1YYgatWfzbI2xCYUXKodmLPDrbQy49krsuSyCAn1pX6j+Z+aOu4+
tPznA6Fm+vOsaJ1dtpB32HItF7f3NNfTNbcBSJ2VH85bKlL+bugbnJqSHiKRaDqJ8Dkh1e44g4WP
ynZ4g1+MI3qk104rtm3SpxZx02NDEsuBZSi1NvU0qV3RZbDqKGPs9Jgb2Ie2n42Exrs+O0fbGfzd
JBKwbpzRx5VbObAsW+i6Q6pVbzlPdg9p1HEovnnZOaoJIqxSvfticsalJQPe5TID/glKr0WPkyLs
J+pjru1VNi+9ZmzxQ0lSZZmdrcbtvkTmSEVJK/0PBYh4wOaTln8sXCdEX+WPF4ZLRO2AVGLRYJG8
oSGPWxeVlSDipjyXUi3nMBFhCkc6JsqZsN/QMLdtPKBbsaklTtByaqrM4CTJiDOnod+1oydMLORg
S9BcOmcfuy2SgMxsn2HRaVeyt6v5QLmexk8isURtvJa7JvRPR6kAZnTUbXkvoYmjYyNqLq/15uDL
uOKXpPoDpLEfu3o+1A3cxEPFdrLGwh7ZQRnFLsI4O6V2AdiOrSzNvSs4O7PcmzOtsTWNIuukemfh
4DUOFQBhdQ8khxO3F1pwhrkIJvQZkmqojylMDmfDLXqWF5BlNIo/SQIYMk2TmzAVFVqbOdfu6RuA
BWxqLp0FBTJr06eDRo6J8gBnTA4BfkBWK8DfYePaN5NGQfPgyX68LIG0fmncWbx5qA6o0NEZpMbn
xnulp6Tx2l53wRuXfGkGcF/2DK9hJjzNyuQDgs0L2m7uq/KLu4rT5YMLN/akUaXYxxYKm1CnAwS3
pxFXxKEtnaAC+wGA7C3RVhGEtNC5mf0hOhjoKTZcjRCTCtqnqtJBOmUiOUUu/TCoKPbOs4AG0Y6k
oETWyCZSfvnQ0i55CpPigzZJGZjWnO1BQ1KAXMLk+oH6o/TklrD6CdDZDJrbKClDNJ1G1KjXTiAa
RyLhIjp6xixu0BgcPatyT6Oojb0WRXRM46Y5JCX3+9JuCGG2jEsEwZgIzP5qNnpSScvqmIPdl0mO
5FBHjqiiTu2V4d2ROUFJrQX+OGiAQ4hVpIrDncs2ZIRUvTMOY+/mh670qouM9L6tNbb03Uy//2g6
A5Dv2rwGZfklMXTzYMQyW9uhZt9rukFSHdrf05Skz7TLxgudhIUvWKfjB8De8cfGzcHRxUgehq64
ASsEJd8lt3GVk9+MLoh0q5b3hLt41xwt2io7rtwNjJlBY+IKplgx9OqGeiaNy0o4YPXHPPsg8Att
HRkDE4av3sJtouvsRF680iFSbBuzK9dNhQqcJka68rzRvzfdWnC1KI5FaiD+IjEbioeeN5dZo0W3
KRRcdwmXSE3B0agsKDfC6QZDpewPdWqkl2HSp6fYgSBt2G59HKIOEjWs1aUeDe96Hs/VKKdtUWbx
ZZHHN2NsTESoKE6Q3OqbhhldjZdDNvdfCBOxjlMXtzudm8iqS5BG9A2iPgpBKtk5FYXBRiIm6UZ6
8T4QcVm1r4kgnJokufrKSBtyJEWpE31SRoS1UoqkG+UnWrpSYHf27sixYlVN9JBK8YhiWG7QjRDt
OjkwvFGFHQ2nq5HdieToJq71SAE72klZYlRuKvOMLMoNXHK1Upt7+mh4Od0vpS5Fq4CdS7n36ME3
fQkt1bQmZQXKF/G5LjipSLRkn3NVzR/pQxbHrJj8Z+Sk0+csIxfJd+0E4QIYrTOJbFCQosWgT/rR
vKtyy76uS06FSRJ39+Wcqq1B8vuVlxEPU7sWdfa6NqgYyfmwKP4B3eol+Wch8WGS+922m8ARU8yw
SFeMPjWRtHZpCwQMFPHcXrIli5cp9kuaLE191vOshV0MSdAhjHJRtqodItwU+nH9PBTqOJTqKa1c
ewXhKgsqfoUSQPZzy/K08fLiFlApyLrMurZoimcIEJ/yHsC7rBFKJ1XZHir8N8YQN+iXnasqGu9A
E5mnujJfpIWhfTAVDdoisdd6mE5badB+0yCt1QM4STvJwMVp9fOcjc1VE07+IdSzNb3po4jdl9gg
mxTe8UgjnH07c1Ad8HZ+zokhvFZzMQZV1WlvtOdvJbhc6asuqDxsOZXB3qaNtCQd8o4ONBkjjOcR
nLSGcrkA/ofnvicMQJYdpCtqxCR8VixUmXDAoKH1c0LfeJ7Nun9C39FmwWy306VCS4jkjLGOGK4R
HzltOJeK2RUBAWLK7Kc+yR5iDQT5Gj3xfTWCSWy81rofMrC3gef312EHdXcTpaJZU/LyrxoZq1XP
i77Lynj47DdafEU6MjBTEGpxfFK0Js/jHPmfVKpAERF9m+mrTjP1R2ZCfMhwfjZgyov6jXQ9hhCm
0+6jmo3oxtDGaQfzUoILz5ESrao+NchBt0isIkPBsumWKxxC5K94NWeJ2OJMF1d0TuG4osgkXQOB
MmBdWecBAWHmFaK78lqjjgzzAv/pY+hoRGxV9mTWezX5BWTfOo7vyzhZhAYtBJugJcXg0coLskEi
r2m/0JdCJTRqU0mGKLJHKGZ2W91nteKsFzXZ57Iu+rWtMlahSjPOxG2Ky7iGyHtMaXuGR6Ihpnbn
5I194Xlx8urAZJcb6UcWBPfOOudN5O0rvGm3iIg8ZiH78wdEnAIqZ1fcTcivLORrpyoSAl0xInOW
LD38NKcTDe88HE/wX8f9SNn9AqSHIHtpOWGubOSpnwlf8r7QjJh2jHJ1M7oy3BcS78gaKo21MyeH
xF/mvbEl4AG2TwPrjPZBgfYo6DMlN96czteksjjDbex70ED7WM/ZAh17TZvH4mHbBCZH75LqBFGc
hD5OOYAjTRaZskvSc+p6yQRDspg+UiryL/Qacqy/DrtOB9mWRBxqI6uI8ofMzaYXl6vVW9V7852R
Dq2/7sB+HDyYq/banmRarUE66s8xYjI6VKwzd7Ussuia8EgWg9KnMx2wbrALz+jBA7px5W2NyFDu
5rrULrt6IrWvzqdsk5hjAas2aj8Sz+N/bHnspUvn5Guny4YbgzvCEVxZd1vESttBZOzOLpqyD6gc
OSy57ZLLrOvDhMMI0RCHqj5EICUVVKBaJwj2QGVYCs6dZCmQYED+2WOGQiPosTlc4J0hiyXuEmfj
+aRn4mMQyZaqtxFeDmWEdtXFNFG9scI3HQwny6AxYVVo7u71Nouyx87WEkSsEScCf8Lru8omu3tM
6WNf566Xo+lwpvS2NhErrwR88f1YW0OQ61CPCa+eeaHDsFakWBD5S8rrbjDR+A8NRTkSlH37BK6N
35KreH2njLH9lHQQgNcGfOAvpr8w3eZ+XwMk2w2ImB6mnA3H9RP1gbZnvDcBL/eBk6EKMj3o8oP0
S0qE8N2raaKVrCnQ5L2KLtJmHtgTfHclwcjDaguJr8KP+UpcWUfPYJAFU6bX71Xk9jdf75B/qg59
X+b8931pGevXS8nqEMuo+/u/R4vYvZULXaF9/1DLq/nHY7V///ptnPlLdfiHf9l8LQvf9G/NfPvW
9ln39//hJ7/9zX/3m9+Ky/eItf/215eyL7rl0SQBET/UnW3D5Db9r0uECyDiL69vf7l4+mc/961M
KH6xkIML36UGwG2R4t8/yoTiFw9oBB+ablm43r+Ws7/VrG1BYRpfqetRJvTI7MM++K1MyLfARwA9
sKmBO8Ad/hQ66V2NAoOGrvsLFoaik6B2987n25Qj3M8OlmnuJuG+C58m7hgr30a535WxfePKZOdN
frRBsfBTfMO72tHy5AtQweJog0PPXAAa35dudFPzc3MEe4baANGRCU10Xyi9AWfuyENLChPr3uhw
WcTBdaP1sL9R1Bu7TB9RcXlWGgWEepCBYIt+wc6l2Ql1A3F5tv5x+Mrlj6JaP/HummuCdIye+M3w
OjbyCV2dVk7A3EsqU2wR4JDt7kOjm+hFvSTv9iTemq+xAcIiKMl554wxEDMtQBKSF5EBuV8zJc/A
LvwbhLbx5w4kS0kQCWsjre5xenToVjtaZj9pOpUVqD4dXoAMO1uEclyooKEd+4WQO7Y6ewTi9ufn
7L83If8QgfZ/cFbS+fmjOXn39GPz6Otf/619BF+FuYipXPe/Qcd+q9gv6BUbDhl1xMXy7pgMxd/a
RxTzgRlTq2CEQpiymMC/Vez5FipRppCwKX6i6fwzFXvjnSXYprfle1w/8byDk8IX/ON0oEBBnGrI
WFUdJrc5dfcWERMrrx+/mApm/ngPXrmFGD++tBKNhBFTwFPVJTI87IaqOWfFYF5Y3CszzRIXdvfp
Pzao/mu7QsvnuHyiwmZJ9G1oHayYf7wFtH95yDruRk9ECwPTu3hj4Ly1y8awabun15LvFzH/9/3e
8k+f5tswdWkRUTQH/GYwIlj/GfC/NpZwj/5CQCDrJe1K2zK+G6Wmx9gGC+EtqD3LZV/5xyjVdCh8
NKIYprB5FkAfVujfts1v3Q923F+30X/SDXlHyAJqtHBMQPY5tK8wkYt3JWVi5XIJoEF+4qJHMnUT
2bdGmwB7Vyetrt/GKt9w1b4L52mGjywChG6bDtHCCjnhuGkK6/W7t/yfvKAfG0LfXg/4NRBsbLH6
QlT6fhsZm06QtTAQepWSN09EdcapjS9Ig+I17Vhvlff6hz9+znd9D95CmBiosRY9AO86S8aPT9pa
ZsFdN7buUX+BZm02xE03jyg2avT03FObGvlgUec5TqLo0WmN4I9fwI8b9wIOAD7lsmDZdMS5RLz7
EBDg9rylk3erYHr6Mbaq2pqpsFINADQtdG79sXXJwV8d/uwT2+xdDLKle4ml/11Xo0GeSK/Msm5N
R0OR6qbEsHGyAlMx3PntuG2FcwchhQgr8ev6868H3lfL/ncdFaaFa1iGxefMqenrevvDJ50MwuZy
GuU3aD5WpLCvLi4+Hw554AZyx/n4bF/6G/uy23tr5+Ac4p1zaE7Owb3UNpjP1jCbN1qw/Pny96p9
sy/23eq62UMj3vsb82Bek9+xArcavAzBy7Wzxpr+qTn5G7F2+XbyPH4iuPykdtPNdGtfyEO1MS7V
JWLah+lmvCY4dr42D1xugm7lBiC5N83m5ZoHfXnp+Ee0dmvepyBe39jrPoDcviV/Oxj5J2ul7Z1N
s9Z3+q7c6DvE7dv8S3KoN/g/An/v7+01DLo9UGoXD9Srfmkc5tvparrSTugKNzS1LrS9vpuPY1Bv
UDHzaMah+fr43sY+kEy98vfqmljzw/JIXBmCL/tTucI0FLjr5WX4a/ixp3afBXf5Kgm8wDpEuzCw
D85ltPPv2/24Kn4yhr/CVH73edK5WzCguHy8d2MpXmIqalvLbrbrq3uCq05IAXfyZnhGl0htN0J3
XG3IlppOas99eYXLdUVs5Vbt4w0KpZ3c1EGyfdtdHsnKWjXBHTmoezIVgnnFH2ySDVQBXjUXSP6M
/13MKNBWN2jiMCkSZ/PgX5MKRS6mtsYbscbJGSw/u/9Jx1osO/e739PCuqBjNwfrxZL+42JRiXzE
Lm/lBMr7RF7Yo3ekg5wcgCzsxhjueYlSlgQV7xmmWX3+9UseHWEnRIev/4YP/VMhh3ZX59h+KnIr
N3GBsdKYKhEQoYJkzDFq/RCSNNOYU3n8+sVIupfIrGTgUg9e6UhW8BGxNDCNxKkzxit8sPoxZOs4
+pKw2a9faCFXK7WUlv7/n339e/XUez8ZAV9hI+/eGVqTqCHY19i8lsPd92t3qLC+AMFIbtD7HDWh
nUUR3UL7P3v5m9Z1dwbwSTdOLy3NuADHDG3C26r6wEV5o1qYAuqYENMYWedCjPduUjyVpX9Tu/ER
UtKpz7sPPQVWsKNoA55jMX5qO0wfJJHY9Njjpr/ELLqLjUfPUB5+D/+aHJVdXU1qFapoB4OIcOHp
PHV0l2lejkCggenZab/pumoTSrEBhoDGc9hjwdr4uk7DpSPDML6yOOcbxBVaRXGHpec4WtmvR/x/
vRq+uz0tiyFVukVqxFvHgvvuuJgnXs9xNo9ucMGSH5W4w8o0iUXUv+id257ibmfY1zPJZ6RUDD95
8vdHVci0DlBBDtOYeNkM3u0+HlTteeqMcGOT1xjU/kjcj6L7I9Ayo8/uultkgBuLgJmfDJgft72v
xyb2PgN9hC4MQ7yfSfZIzXUihuAqac23NAe9RVBhvlXSvAplS65JZ8Ei8f+XujPbblvpru6r5AWQ
gb65ZSuSYieLsuUbDFm20RT6rgA8/T9Bfxk5ohzpT0Zucnc6H4IgULVr77XmKqaEs1pbf7z1aW8/
3QWHNDGZdJfX2HSpEaef5B+4lgLcf5C1lvpYakK/G8zgIU5dsdPIf5qpvpKsoHZ1s8bK9zBDNuSs
tXth5WjF013o2cbeNrMXE2vhImiQrGA1ei1i6DIpYWDbjy/171dq66aDdREm7U1NlOE0h0XgQCzR
ouepDUFLS83ojzm7rI6eW2GRwom7LxmTz471VwHOf77TCHI4K1mTNoeHEozlLciJ3mXl6k2bnxPa
vWAH6GZ142aFGKNICSnDSkEkr7lJxVgf0ijEeOZklyFLWppp0E1k2Xr3Dn6KoAqbXWdq31zmAWec
L2AoKkHYwPS3dj4B2EyMxtngROtGHS6ELiYH2CJHWt7x2WkK/2I2hxHcPI6IreeE3RcUNBVRHHgw
YhOeV9hbMSkcWbcdidVZjPTyHuj7HlQc5ECXjcv1R/nf7qT9XzuSa9Nb+F+fkeYch6Y+WfJvX9rq
n4eg65/7c+jRDPXfPV2lmAbjYCDq4v/4rzMPLFUCEEz3qpZ7I+w0XI7fOic0LFYGEsqJAPWvk7nB
eZ7jDrokOks00jjF3ZxwPjzxvF3uHBSd0P64OpO6k97ALdma3BE7wEUcnGKlHk5T2uO8s5CPWK1U
Dn47EuwWdM2schsiekmDAosME+8uVYYGdD3EFyY7JjADmDD7IiTOBMhS4hF57hCPpavNZwy3m9PJ
9YLBXrE+c+yj7tBu1ueqCJEmgSw4RfqonI0AIk2vi3aVYLYiryn9xukE8RxRRlg/Ajtf4/ZRPpGG
TcXbfy4D0zUANrtW6mwRiENuFkusCWGD6zU5Kbhijv7o6C+IwMqNGQlGmLUq6gWWifDrP56tvxwG
talp+PZj+YEARvPNp7+4JReGhByWgV7npxAUgH1spJM9W6mtcxZCl246I4avoggeI8HaAwoJ9ypV
5ui6M9T8Ap1Un7lnvZF+MmPGx+TDqbRPSGjvHyeIXBqnGESe9Bi8m18nRZUytPBPTo03ZIQ0EbUb
enXNyEonjuVOxZm1kU1vHWg8km36yQ2a/u83N4jGskPhwLtGZ9p4u4nVahXTYaizE9FeB3Jhw0di
XeJDS692r+Dl2to2RoTZWPYYV02tohFreAsPB+hWDKG2+Phy3v1cKLPpAauoR6/6wZuNqsZ+TcBs
bBxNHdVOJasS70DSpcgrevL1Pv6wmw2cZ5JPY33RWTfQauu32lHFanpMF515hIPALCgq6u6p9Yxw
56Z1/5qiVJjbtRtxuFQCcddi0gGIVXf3mOgubhQSYG0FVrkK4EAuQgRlAtdmlWwGIlTWYwqrTB3C
LvvsF3ur4bteNQsjvvxJfOrY7k2RPLLFSkuvtWPZotCYxa1CrpMdlPd533NJ0JaY8RWVgTUIP/0j
c4OfXsFj3baa8buRttzqOfZ4bwrstWsleey0uvmzt/3X5ej02Lx5rBhi0EOdmmec57jat4/VOBEC
fMFF0rfvSJZhcnrIHAHKSoMOGuBF2gye5z8mXcKhWWvlYyaiBcQkiAhd9IvRRPcZjvoGAfjnxlGK
0Kqgo8otvGnS8Jl4O0tNP9ajZe3qWmsugGgAxUW5Q8rRGO0GP+83RAqOcwc64feu6abTYIe5SY2N
L6DJjPs4b5oLRzb5aiKZ+5/ctuv+ZmDA4kpvnn+rhwpYZonGQiU1UsHG5GTF/ldPFv2urYmDJ84c
OQxaQkL01IeiKuRrN9ruRivG5oi/b//JKzI9TG9/RwCcKmRAXkeaPLevyBgzn7aY/ZxMSHWMH0GK
vI5mqx1Ur6/TVUiS4ssIHOSSeyX5r7mH3lFH+4cZO8+CvSDYmNF3NzQX9fOV8/3GxjQNUbuh6sys
3r8KDHOtqG8hnPFGMirt8/HgSr1+1tCprDO3mtrlnn6HT7XZJXGsoJnOxSdL1l9eR5U5AQwYCIqY
qm42tlRPqQIsvz4GMiieBwDVKJWmy4natng2s9r6ZCe9oSxfn+Pp+1J+AEMBVjpV+/84dzQOFvaE
8JwjxQXPpwi9Cl1SwThMg9OXK7BorYg83EjlENhC8lj02gArMew/OX7d9H6vV8JpD2YkmmYd58NN
x8YvezdQCrc/hmoY3Ddu7a2KtiQx3OcQjt5DjfZkZvtLKVJx32T49ydAMjgukHMJDkz8MHH3DSTW
8ePH9t2WalDncdagzGCaiob+7R2ixg8KKg716OCwWWt9V23ZUMKlLnL7WcsBhZmEDM8C3vm7jz/5
fcHBR9sWE1k+1WUru1mdtSkgMjcb84g8zrkUmExneZPRb6lij3dVLzVUZ51zMjKi8gIfDMhI0rac
Ychz5hgYsT9nUt714ZDfuShF+k+2j7dHwetPxoMD0hfyOHOF24ZtqdZeKEvdPKqGbC4TW4e+dNt+
bzgLkfocNUdnFMRRZjzwuF8T+8cnN+hdwcGmy71hwMo4ZXK9vP1tVDsR9qBF1IBovb/WA4ZfQMqI
sXXUhjkikbVTatE+QMUYzcp4CJ468rONWaZ58uLllfrJ+/t+hXt7PTc7FX3ztBPwo49pan8LQnpF
Xvz7k+/8t7KGkwwvK54zOgY3D4WrdXHlBq5+dKohUufu2LQrn8TKTUZw9T20seA+Fo6yytS8eAZk
Z90FY1dunC4TmzBUknbODtv8zLOoXmrkkXzy0L6rzdmseSaokcFiYQ+YfrJ/LCho8V1feFI7eoW0
dsRaF89w3ljuk1CdmAp69cUI2DI/uSvTL/12b+FjMTfRHbBt2kc3d8VrtRataqYfg8wLfuitsDlC
dcmcx7ZGBTwSczxm1q7yCuds6PgIyJlkvfsfXAUxFUzK6DfiGZl+u398eVQ5fUAIsXYUro7YAex/
PW8Vm36xrQXIo/Mfajn6L0ZGWy2e/nkGb2v9374IzqUaR+DpbEs8701p4rRV6xi9Ph51xw53aFPz
PT1I81VEpnZwfEnqVJ8cRpkgF6aD+gLzz/3kGm5igaaVgWvAEgLCngsxb707jsQB7mSmeiRhzzWW
va0Wz+lUngXZVB37tJovbSKEvcpwxR9MfAtf+qzMf+VtFI4LBqnFsx+IBkw4Q7iLMNp6o3SmfnbK
wtphiEYeFXX5poLfdkkzmW+QyZpyZg1BEq3obqrIzxrEcjPXYfu8HrfgE1G5fnKzgZe/e/Imvxi/
+CSzoVC9WYOYjJciaOW/KsEkH1iUnSJah6PlnAekOztgWdYCxNpL3DrJQzadApkCWjvwUWyxgWWu
I1Uf7qtM/xJEtrnsFcIvcy/tl4llkWtfm/JXVUvjkDfWt8rorB1yUrlhWOqcIqWun6i3urktyNH+
U1n1vWEcS0ApwwLMG3wAOyq79YjAjVdhwjtRGC6aUE9mLeRlCCZTEdYLuCIz1MfWDiSqOHR6tywh
nO26Ji63be0C9RKNtRSqzL6VaeCcUM1my0FDZ5d7lThbZh/w4Gs8W9Aefjaw6B+utZTCT7UhIkvb
ejhPHgevaH+PTamTx0jgYdrpwT7kdLH2En1c1b2SPzmdovwo0kaFxTnVIQZ/z96nV6wjYIQ6GveZ
sY5Dp9z7iduvWf15VFjf3XMns3zj0h44l14d7rBWr/Ag+VszcL6qkXIeKvJ+AzXIBZ2UNnrN7di9
H4GsTtYNclO1AnhSmcfbyqkZ51GI9mkcroTTONtBD/tlRaA8MW4dkyOpJ5uM0+c5bjsAKAQo/CJA
ShwiqLXrNPP7a5DjrjTKetNHpvLVzeSvbBQe0Y16XMyu5o4KXcYcGvVLKlpvy+qurNqG0acba+ER
8a9ynxK8iWOqjcCE5dZJS2KwQMV4H4EJIpKuJaTdms4PKfrChzRuWNdoKj05WlLuErcGVlqFDv/w
+h/hm8/u4VFZXyo4tT7exSUAODC5poyCXdV7yZ8TCSG2+lypG9bMZtRQiPMGh3FpbfAh5CdI2Ora
sMiKnpVAVc5wNdsUyiHbUBTq+SbFCbIrW/At6fVHM0pupM95/QdJt+aeus6ZxLDDDLY1PFl+OTAO
UoPTXO+g/+Tfmfnuk05zdvymzZxZgD/nGGNDL7bSGTpTnP6qH6wtc2geoQxDmMCHeh9ZtbtFPgvL
q4BoIvSyRnVt4nW57kaAQcjQLkokLxmUk8fENIu9Noh2M5qusi2SPFk60kQ6rEdAFMy++yHzMj9l
HgSTwFIgkvZAILtMG0l2l8XC6YJmjdzKcWaN1ylohGtvj7Lmoevc8T7zyv6ukqZYRCieVz5P8kzV
AyLSGGFoz17nVngysGEt2hQg1qJpW7h3phpeHAN43GyIlHChYR6b60Vlfq3LqP9NHtgG05W/UYXn
7kJwCyuzxPYSEoen1Y7OUuq/pEEiHrApOC+yDb/5SHqWbmama2S6zikpE+hEpA6DRqIJReBrc2Eb
Qt1gcWERjXUJPHLOy/gysjgfSsZFs7ruvhtVqNuzPsu7V0YlYsPan29iIIXVTAk7KIlNZ7xIS9YX
mhvNxaxUXgyZ8uL2ZcJDqDKf2KTg8F4E1qadEothzvfkjNc57lorQzEf/TJbDUMVoH8jtBa4w3gp
kxS0Jlnuqz7toHe2an2KZTisBrMJjgr5xhvi7YtDxwAfSicdy5mLgAJDgjmy6WJNHpi/pfEqqNzy
qxur/sEv7JDyz2F5iWKrXzrN8ODrXrmVql08F2HJQgj8liWlmCZyo7TpozFbzTd1FZfP6CH4ztea
63r3ksG2T2NbbcN4TF/9MspJ7bXCeJ0mJLipbij2JKknryYyyW+YNOXPNOjzfa9E7tFOc+WL3pbD
tsaquar62tioTi03GsOcmeM39RL2drHKW8eeBQMmltSPi3nXgD0H49lcHHdgfJ6MNEYAoBfP16Vs
6PXmUhReFiHQT5D7pjWdx5ho9bLtrS1bjv5kp6zqJBw+6pG6J/2uuYyZj0mhUBprpkeJBhZI3DMd
HbeA2PI14BdxX7uEMEbBwKcNg1Y8mUrLiTAba8n3zPVF3TbVvd1739LGLH4Vjc8R3ikwAiFjVp/B
mT9kkuBXRWJdJbZ65wZGcIe60lxB0nL3DWOyjYk66Q7fnpzrnQ26xJXzPCqaLwMmK0LqXGLFkWLv
0zA92UCEyOFprLM7VZte6/DLXc/KNVCpYk5F6Kx1lluZdl/Q4M1QN6O5QE7+K4LMs++GJP9zeImn
4iiOFHOthIwWI36qNVxTjgpGoJBc7yB/wYtso4EJ1XuK6WTRCq9ed2oODwaAO3ubEn5z3eLeVqx4
JYNA7lQZtLNU5upjSrt17eJCfM2o+xZmnzAEj8m79YB/NfVFiacOcutNZHlf+2kCjPtq5oUScNRT
h52BiXLuKSVFfh0PW/z37TzEPrbuMFjMBr8U+4pE7HTsevLdTXHQ+hanTybKTdsHkkwZFR1CKsme
7vs9SgIX/ophLY3S0g4J3q4vulDtbT60LGx6569cYs0fEqVvdrrT5EfsgBwWTBQVvFW89SnL/8WO
zOTYgx2jxzxo3XfNTurH66HrWu6Vdh6dS0Okv0Yf9BCcGtS3tcC4qNj2Igf1TvQXnTxNcjkzPSbq
2hyAmjm0kUmqh/vaeHJ4SgZF2Y5FRhSbpVcHXGXRmuZVvnHUzJwbaokMrORGbtqSUnOhG3W+IZzA
/op9GHcb85s9xHl2yDIeN4DXyk1hGHA9W8ALxaxuY97ysfXYzfJRn4Nxl8cYW+821CnagjI3HlrP
cc6Zp3Lut/JlDnwpWAhinVet63LYjmn0wYWJXO/LYEh71xaFgjhN0y6qYm+ya7J97lsujYrIYYjT
xe45wwVKVTytvzKw7e9q0it8fUwj555IQDnzgCw8F5QVHCIqjEizMpe8c0zfWXnUbuSfSFnSN5zq
SKIcimevmg5ZPZwn3gDbbR+gqLMa+CqVsjPU34I64An03AlGbI/mlulBuEU2Z796et8cKk+03K7a
HXH2Ksz461xvZyTflj9MaEfhLPE5QifqKB8bJmWPQeEqRzeP7BVATnIjkTlkm9wfWH11xWmLRWfo
XI/W2YN5MjHhKksM1MR0xb5s5lEk+geZRUfhGyWR3B0fN4ssp/tCq6r+qbZK963Rreg+jzwUqHZJ
NeGq/ehsrr38hETPn1ntK99Uqt58ppZGfTbaovyVV1hKQJmHyQZLIF1XqK9wsbvJSWEHerTJGn0V
ZdZ4X3E5z6w8QP867Iyb0HDzfQksb+ZWhfo9kjh05lkaEtIw6pfaLcwH4m9PQ2xdnMT2LoPRuxvW
UQLVWwLBIk1VqLoy3jIcYbkfAoKm0FgOdqwseNZJd6JeCRCJpVo1L3JdWaRE/2H4LB4sXxUbOkDD
sqwrjNmKbT0TrCHvNTSOq9DoJIZ438bVFW7N2EJug0f5m+uEL4xhqNxCn67Z4BClpOsl9rSemZxo
hnJtht0AhmzonGVsGtVr7+IAmpmBPQ6LJlOqH0UNZXgeJg32bkuClG16w/zJs+d7m57ri/dQm9wK
oMDQ30FLCr5ldmEdgjAsfmdeQVqHMkTh1zLFLPkVwtK0A7iQI2dab1Tf3C6slXshxy5Y9rGelvdO
nyrfw6hzFgW5DVB60XEm4LGgck0AAwdiKe7PQabtVndlf5C2Fq9wEZf72Fd/lVHNcQgHZML832Xz
nqB0L6yIxjATUY9n1o5YzJZ2a+n35Bpr3kwWnvNSd9Ty88SuwbSLLDOfkqBBf4NGrD92dT3567qA
BJUZPYRSrAm8VJ+0ISG9xnb75oKVggrIIiFjDYYkW0Lndc7dIHzsiGAFZvS1nPMUJQWZzeu0w5/6
IbHL2p0Fte2D2THaY1rxr2jTwzEhnGPZdi1/ZXOOxahPFZ36Cu+3DhkNe1UKPXN2/c9ilXiARQ7p
eKMGZHPMjFBjnnitPbBdRus45ZRy/U9rn3oLBy3veydtNIlw8FdmpU/jJKM5CUBbi0pNtQObJn1M
m9FDmkblcxRXxMqRYz+7HuXYhvlEfzo1B2lBUeDCAlDzxlcXkuwgsG5GUqDyGK58rcj+3UbSYjWa
1rIkmw4EWdDGO8POrZ1tt2KRlD1Ta1y/+VMzHXhhejN9S0NLvvqRy1pnDshMEJo6wFnb3uWrt9OE
pxEmy05f2E3BS1V4zZIaBQKS4/ZnEyrfUTGd5mJYENdsL+A1DH39z2XkRc3/UAmgB7BKmtw12Gkg
Qoop3SwgRWE7pqO2UkURHcqxhJlHr4Lpl6aE05yEbx4G0kQjWJar2hv7uyENf7eda8Aq7ocN28FJ
lqkCB6HKNmno+XesDs4lkBWFQtSySfEVZ5S7wZ0i/GSrdF58n4TUVgquwy91nup73lkH+aXX9YiY
G+0hb9rmMkFT5YxqUwA3wJfciDGYIhTSc2r6sA5ATKrbIlRWsrXKfdrUyaHMFP4iSF6unRBNWhzG
axW9lir8hQf0b+ZqIvjpKe64H9ySfAUvUMMfWaRyc2rwbS4kFW6O406PWFZ3JyZ+xq5XjGSVDIR/
/PlhpVVftF6j6ewI+y5lR+d0kpDmQSrAgyjSu+tPCy+aOBNTqIAcMyzYM4ko7odD4f2ly0hjiGT6
FeIgm3EXBOlcxlq6NLXYfkxVgep0as9Uo0rzQ/TBMkfdcIhDlVwXKoQvStSw2bIO8nwEfqSveuTX
a7ijEcdtnuBY0NQLBENLZ4hiVrlp6PtnRzV8UJMlPfxNOXUswt7psTjYw7aX+SUEvoAt2zrG5Yj1
3a3NYYHoSZ/LTm/vMcw5M41217kdqurVAwr0UIcl0Rr2dMPM0lN+1Q5ztHkiiaxAeKU5Z2mK4hAM
frNU7BG04xhHxquFI/vOBScwUzwV206BH/SH5rSCvpZKmTi0frIq3Tia+0E33plhom5cxUmWEl7E
caziKpipSvT92qAJYDSHM3+KoFmOpTM8sTnze0L/SQkmSYwLbayvZoJ9CF6jJb4rtXAXdWMQeQTU
0tolgZv9THqfIKrpcS8Dzz/n1BYB5S5vt0iEN6cbYpybPnkU05RStXM/WOhaaZNgpdAQsAO6JaVU
WI2MiCZcaStEQyiGp+z/LEdIuaGLj8UUJ103zgwo/WTHHpsLpjTdW6uxXs17P1dX8FcLOiBZdY7M
gQLeUmSlzZqEnNj5yLE7XRhNg760CnKLP1FS7KiCNl9DVAhPuq+n33u/RrHKuP14Xd1M5jJ3OmCq
qIrcQ1dT8q2uXcLrEYlOB2KwyEm0kw9g6lJN5eT1eMd+RLOwkbyF0K6Ls0sIcDFjl/Tvc1I/zpKZ
xmW8LsSVypfO/HAXNznBXNBHAxJJNA+0e9/tVBNwNuk+zaLvBf9oLLdlXnY/rMr2l0ZUqidVrcJV
niji2YqGahP1AE2Iej3QHFMesrbm8DJ1+gpjlK+EN5G7wLOW7qVVVM+JWdlzDQ/9PKna/uHa2fZ8
q9nZqeRQ06crWVrmprEzeNPTvtNOra1rQ5LxKqFQZthvbTDVHMRw1Ve4vZdKPrWIahJ9HkQdZ4eE
Cd2587pgrZJadGiZO61dZ1pYC8d6IciY9PJp4wuhJIEIhzUzqrH8zYBepS0CFkOtenNlGSplY+ez
GCWSCrpP1fSklkl+lzYDOJHC8F5hGNOzQSLSQdL+MZCctLGG/KAZIzDbtiFDziOlIFE0lwwBxTk7
MQ6bmVVSlXfuUNQz7BThwYpGJqRQDiDRBFPkrknE46xpkmhpsUgNCzpk0K7gQrY/NeK5zG07xHyb
to/la2uN1k5cexXXfd4JOvYoZ5waAQ5mwWhlOwm/Q62xSHuRj8vZcibPaHAuWMLXdI8cmhfq8HB9
lhABaavcM2ka5F22NVqvWmf0YDdtVrh3bmkVm9JPEWmXcllkvnqvEYvxCEf4ZYja8J6ChqIMaPq9
CqJEmJ3+oy7M5gJYtHh2C8fcqKTcrrwqDfcap4OZlvTDo9C9/tE3VXHwPAoDO4PoacWNuU27TifS
wD04HKrvPcILf/I8Rc8d0/jd9Yn/pCf+l444OYwEQLosM6jabjriZRO7WL8bRCVOkzzSPP/pjlG+
RQ1J0IxmERKSq+4aLWf6EIXd167rELvocD/mkZf5v/4M/qH1qGvgDf7p46t7P85lOOQiSLfMibd5
O6Jp+wqweyHGo8rzOhfM6USkGPRJCL4nDiAX8a5tszBbqEXpe5/w7K7quLdjKqS+qklBA8zRtW7z
r/3EymxA/+YRrlUcIifui+frikyXSl1qIJX2wKOfJOwAThFNYZyMIg9/CTXJ94lDqtLHN+O93gDx
oUvfibgu4ixvBVtR5cmuJYz3SH6WRRFaMLdQpyOj6tAVBFqkfzblfz+xxXusgVUjsxqi2i08kHK7
i4s0UI6Dwt6V0FOc3O+q91PTB/U4FLn5gH22W7NDefsQTAyHHS4O6S4MHJItvKeP78D1YXz7i3BB
TA0nEQ+ST/1mcKhHZDZlzagcR5MemYPt9rUa6e+qlS9XTV3/TjoIXIHhDhtn7EeyYoLz0LjFb88k
WgV9itrOB7sAGKOoMbggwIQqWVgQNiP3YvLC37WyjT6Zr/1FbYZIXFPxLGGUwzB284qpnacnDQ7v
Y5O1YkmgTXOnlCF9I4HYuJT+d1SnzSnIYn+Ywbjulj6ZSvcYsZN5m6PsITTNGGcih04WRJp2qtSm
upOBI3bX/cIF+Hz++EZr72fjXDLqDnKmXYT2t0oTsuxJX6DsPzrCSe4dtSbEIDTFOkKZuKKhbO0a
SXXtBoP13PdVvRKBfIaKyql4OujQU3JXYhjCz17J9wNrrosdQ3MQtHJ1NwNrtKYg1RTIVzKs4ycA
3/4aR0YLyV4kiygJ9HNKRFhc9T3HetvbOox5yDyKG2WvtaO9dadCyEB7AhLMrl9bJJiLDoLj8pP7
N2kH3j6orsrJ0+YaDWCOt4qzSaYjyenTj+I64bn2wKJBFM8RZf6MK+toRDKLM6rkhXACsZD6SKd1
mud9fCXvFw2XGzW9KzyCBEfcPHvUXGw6KgPP60BXDbvxp2eVnKyMID3408To4897rzLh81ysPMgd
PAfC6duhutRLlMZdoh+NnHxGGomvjGMycgRi81RJ19rJxKs2sirwR0ytuo8//S8iHFdljM7TgYnb
M+2brxuVQzcSbWocQcA3B9nYdLQH2yXmMKGJ3XRbJgwCU5EJvq1virmwyvIMXSWd5RkxO31ePLoy
Dc5oTj+7M3/5JXCrWPwIk04ISuXbO1PlYQ4KuLaPEUkAl6tiK+pj5IimLJ6JTagvH9+Lv/wSrDk4
c6/7BfKOt59HPpdipsyJjx57551FMCb7eZR/SZOcMU5qKMyVWnOZ4H/eWpg5Phu2vxeC0jbVIERM
q4iB9fjt5yuVBnGicK2jUKx2YxM2cpcRO/tKGloNhc9aaMMkRmLE+9SNbrbXB/ex9sp2HgtpY/ro
uk/k1n97OLggmqwExWGHsW9+AQPTQWEUtn2kZ2dfqjiHEe8ZRO8WyEZpZNjOb6gyDs16XhB/UO7a
UuCeCkMywHrdxuXZhNEPqQbytR8nucN/+wfjLnGrkWexaNxublA/Uyh4jns0ibjgcgiw2NRtyml5
GtJCbutfr8Xydb3q+5HRxMcX8BdVJZsrukLQB7xC9NTf/mSAwUwvClvr6Hbx8FAHg0mrnyyVYYCl
ajXNjqgIWGZG799FZD6vhU3b9pPn5i97PKp0jRXE1E0PS9KNhA/tZG6PLOonz2q3iNMy5nF9s+6I
WDglyjh+c6dUjRIq2jSMNPuVHp2FLdodQSxBvEgqUS5rcoyJkc8WfYsnP0ZvdMSlnM9Kf5SzSDi0
CD++dX/Zl6jIJm0JrwsamptHi7hXTpJFE5/gY1o7OlbOudV1JFWFPZ1KprFfa326TV//tzfbDEMR
6C8UFnBb7JvVNow5/Y61Hp56zpdr22qLi1Yy/pYKR6860zgkomV3z4EgQYXkSwtaWQ2Md0bBkZ9g
rGlQ/+LEqWciSJ4G0/wCnLafFVZYl7jlaeRfRQVZXtP/k3RLGMkUc5OFdwVM6xEnKA18IyemCidG
e0fA5E6qKJIXrUa+10wGWfqUXecMwyQVVlUaCiQPjDu6Es2MmW37MCEnn/90RP7Mn4t40BajiPS7
Kid1wgsy+frxj/WXldGjpLIJ0IAVb96uxGlni8rs+bHMSNr3VqaKuxD5wLfQ1LV5mojuEOahthqH
gpjTus4+Ed397eOpCRB0IbniRZ82in/ozgIvofkkZXQiJEfZqngI//R50ElXd4XMga+ClyxX6IBf
C2Hop4+/vfn+83GgsgAiwsRwYdxyEkhy9bpcBsmJtZen4tpRBBdGP8+z6F+Alyier52mflC1Q+WE
2W+tcknPyMqEM3g+aWgKbAfr3HeJrAc4FiL0aWvt0NkjDb9BHzjMm35Ik8Ws83KjRD0d4lKN1kEb
8a+Iy+7auYH+hEg7y6u++Eo/fB1po2BDbxMXLB1pdMOC2C4uSkkzhr15yEcjI+alz8amgil4bZVU
pHXNM8hOl2s3X0Eq+gpqC9FVGaTfQKOVl4bI4a1N72T3R0VoT1KHXK/RuEWTO+Lju/v+5jKWg0EB
JQaJ7btDWkcoUUa8rTgpmL4mqKSK9Eozgg0DMu1O88fhR6ZC90yNIVwqQ2B+8nC9PzFzRpw8RS6m
z+nQfPNwyRyLmZnkpwCoG+kYtLZAU6YaiU+IssGeqTDpgAeY7pbiwPik+ntf49CKVSn/sAXzhN1m
YwCCK0egziWlnk3PMwltJjKJqx6cmmGC02CH/mTPmrhZbyttGkaoWOHkYKCaEFZvv3AodD1J3TY+
W+Rjzcm2hfZYx7mxcnPGP9cyC3tZMfdbreFUTtZhUlrNqcpaZYkR9V8aDB0//ErUHhFNfcIdAyK9
v9anLJz9Tvp4RaA4Pl1NYBzE1MePn5orOv6fCznuFMfBHUepzlL+biF3YF4VVju0x6COinuv0sud
ZZYVCirzy0BzdUaTStznaQfcrk9H8dqK8lJpdNEQYwUFJMYGQkNkxgvYhDRIch9zO5Olkxy8dJ/H
2bdYVLxBnSbG7/QI83U/yfM4KZePxCDLX8LThtP19WFmzlAeHOdDzyL+00v8cpWqdok+rrd6iKi6
/lW0TrcRDMp3WRT1d6pbcYVuaUBiLpU7TQh/VUpYzqmU2SrtHO8IkCCfW7m0Fw0pX0tGzIXGg+nB
Y5XIiFxUjC8Mi+A1TuRAWAahiNbX+hg0gTy5TgwRdiyeFHTr9xznqmVnte2X1GTVGq2jbo5kcaEX
maHYVF6Iz2b/Q0u2tFOahW7TaO1aVGpoLxxmEIXeiN8hSViX64wvaApd7IO+yy96VpD06ad4GlBb
vrqhrj1Hqe9sMDyRD+Wz0mWlpUefPMW37w1HWoJ9r5whxMDvOgSWJ7MBbr16JG4a+R5wyHNvTcue
aaVLr4v7Pzvg/7YD+f8PHbb+v8Pym9j7HziUX37k//b0q/r565/25OnP/AvJpBMhw0rjeJzhsOAB
X/oPe7KiW/+Ojh6Dq2Xr7Osqf+g/wWGQkqg3dAvFO500irT/AIeB/sPXRXPes3RsoKC+/hv25Fu8
CH+etYNmJREMHHLeAZkC3K3SMmHD9KpibYSZ8pd+7dnPFp26bSdG4zvszQDIb2Wg5w1RE0SeYNqS
BW76kmvxNvRbGn2KktuLHtmmTp6bmhztojFfTBRju9ZV04JkVTlhyJHWjjM9G9xvkHSVI1Rp8hnF
kKdfPV+290rvL/o8YRTSoZK5qzRMH22Zu/k8zod1SHH5I1ZN5cVMB9B/BUgoGmLj3LLBHidJRwdP
deVC2Hr0ycH4SqX4z8UWLAFML7IhDerUSQh+C48AsoJyIDN+w1bUL4aaiXnN3Fuurbby52RCszBm
WhreBdbEIQjt9tXCsihBBzucIaBG9ww4Y02dkV7QPaFqSUk77foKl0C4zxMC+5YxjRcYvkzByNVs
22jJsH38pBn21+9BPxT+FEbnCd/4duszujpw0Dn+LoswfEh9/1doCCQaKJEAKStTXlf+sypwLzjI
Y9ZBF9oP6NSHeTPUCuaOIp77TaD98BO/A/7SmISF/z/2zmS3bmRb069SqDkTZLAJclATkrtRL0uy
LXtCyB37vgmSb3OfpV6sPjrz3pS2dazKAxRQBRRwBomTaccmGd3619/ol+T8CnC9pLvIq8m6xWg2
O4uNOn3DmOLljvfzGyAOdT30QEAhnHovf3uHnasJqeRHVZILzI3IunRjgvqWYcK0OzfrNzbYk9J2
G29zC0Ehy8KwsY/a7m3PLt2bgGIBKfk+msWjltvvk2I1dnaD0euAifxFpPB9HcmFCUimY+7TlXu2
k9z+ObueZ8f8tGF5OemApajske1iICB+BnQ8+wFl1sOImGtSJgrdoOiyS0pCGD3f6qgSP1ZO2S0y
Fuo9jM50Bwdw+cLhljRbqPnypGDcTjuaMO5lMePSXEkYTPRG2s+4EBe7ldzAhP4+B5m/llp6MbnC
qXa1IbUPNVzDydFzex+bQ0LV1Zl3K7Hk47EsuvhjVVXxnRa5ce5z9W7euBCeaEt470QCgQBR5eAX
ZwPavnzvFkkPEJCGr+QMQMutBY38RZPqsZtbSPjksNf72kz1H4k+w86yohmmYWNE/TWez859wi0S
Wgm+KsRMqnrZOpv0WrqlGT86mj5cJ461rvvZdt85gNIf5mRW1/xfmHskreWzDUHCpDy5Muw6fZhd
egbSkme//7S/TGUPQ1cAExbhBiqdmiywOOp46uwvTSuxL44K2g45eYsG+ANBwdFfnp7/UmFtvjYe
Q4Lpcp4wnU+K/jbTpTCX9ss4ePOjHcX2bsnTPKyKgS7lWHriycw9eZy09SIZIkKD86i/E1PVdOAl
7EeChull3XS06qVXkcBKMHkcdpaFa3PpyTNN5yYXUNwQCwltNg2IkejfpW47PUDlE5rfDrF6MGY4
8NIZLgyoTBd6LU1EwhD2oPGakwns0J17Zjr+YPUbN7YzmYGWdZ7zRrn1stzZphf3ZYsEKLTmOuDL
hss8X1VWas3ch78qL5rCnMS0cOGN+XPWEZWJ+VfP6fLGkJzxzwqOv4Z09J/IJsFemw/o8yHhbsjB
buavetG5Z4hs1lAUMib3NfLe2rS2L/liz2DNsEnymSltWDwnT8dRXWqi67+S5vFIVna7RRn3xScD
fQVZFXUOS1LRcyZPFlTLlcVnHLTyq8Vy1PzGT/kJPr78KT8n3NbU4Afh0PXyqXNigrgMe19qa9Y/
5ctKHuroWd2tyBAn+PPU5BO0ikW+hzIKdVuzYu0xqXr1KDKHNKZCtTezSXBNaOjjyiydq++2C9HW
L+wUyxQ5ReNxapuu90FBqgsRQe71CxOpEZyRyGFI3JHe+JI/NewvHwrzTFbtZlFEs+HUvkpPV7eF
wPlU5AJGo1PMzjedaOagY6nfIF3HkKVyK245heMau4bV833uXA//d3pnoYwFTCWEOZ7fpLm6Xut5
oCucpG7I3b16QqKz/FiciV1B4KjPTWIV91Zf9Nc5yOrjOpvTB/hs4oa9eEJWYxxz5AjvqDhrja6F
i/lFWsMx8vUhlobfkYhOfTUun4pGE9au0bT7Il/lubb+BBprglPoOhNoS73ggeVQx/kx7Il3BpTC
HtsHRBdvvEHx6wxFMig3U1zXwAXsFEozp6FXfSyeOpHon6yxI4rZSCzV+3pSrlsw9dKRN+7NmBPC
Zj8j91cLcljP51nZAdZuXrytr4ooKMhCkWKw79q06+/6fEiSoGlMGFhz7IwX3hyPsa/BZn73c/P+
R5XQ/16Z8/+cHdNmsvevi52rp64bv3996UfLRvNfxY6B/SytQ7poFDSbuRLf/q9gQ0P+sfkTwxqB
XrttUNZ/VTum/QdbFhc7dmXaPpvV41/FjiDXkP4jviBg5HiniX+Ua8gef7I5AvYg4rTJTaDVyOZ4
cqNzVy/WqiV+oonFSVcuuSivG4uk8aAkJLc9i9OKLgIgc2lxUs2bc5TfEBvTk8ezupldpIciFZWj
B6OJm9tyq+YBctUlqVtO6wV6R0a5byGY+sGdec3JIqdMGh4yZWpegrDRJF3uDIOZuSEDyIQNZfmw
iL32I5G9dWFa5MvbydyFrUjRDlD0aOhE0DyUUzy6DxbZwdCREy8hnuLKs9AATftxJTH4vkuysbhd
4nG0H+E6FpRq9WzWt4gyo9J3WDLeU1p6ZYbEIZFLgL3a7Oy42SMpzWWcF/u0jLFyjAWJ6WzNg05Q
4WJ1P4hf67vDCA2+u7dN1NV3sOH14aZxyuITehVNnpG303dHvUQpE1auEz9l5MW1QaQ2hXTpbMw2
Gbuz7ttrBAgbqU6E1qChiiM8A8haKxYyX0a3mvYV3hn1jZxqVng+NZnce9aSa8ehK83iXZ1BIcSx
sh2dMOk4UA+p3dpH1M3CC4YNsfOTeHQmH3ojwrrZtfNH9EzLFeoaPQ7U0M0/6K3041crHvPquolm
3bgwCCF+0Hr4zEHumtFXQ8d78GDOaaPeN+CfBBM1cbb0xCnq0JyeSj0xLdKausL93jZLkj16M7fH
G9nEXn+hT/xNu7EnGGOXTHIyN22VhWi1aNy95XbzFzxACPAYqigfsHa3dOgwNtn1loH62deKQUS7
dMX9hoTvZCZIjGSnOUhbg6y/FcbRZ7tKq/uVOt0MO6zDHgaWWr4vs8nNiFVHtQswOJMIYzn9slvc
fDZD/hVZynFdix+TANgKcn2a7lOTJBl/lZWtb14SJO1IavQYeVWlhmwHO6LHE9kh+QMkNCfhHp9g
IooOVbq4ewNg2DsfRLt0fq6not/1fVusV0PlgrOteDoY/jJrhr0jPsPLr+mnNfmeYLnlfTPqzVUi
kbmdl1yKVj9LN1MP1LgiDuGtpr0/NI7xeQvHIQRXN1ZIh41rHvTeYsHorWY6VwXOkla4DHpxVzYk
eJzhym/bB1gEfGk9thZaW1aKUSfeU3aYJnVxV0glV6iKmifgxHRavXe2SsCfHRkReTnA5PYxqtHh
p/ZU4Yfa5qgPKruR2mFslto9jlEDtNfpEBFw/PGw4hd21JIw00lZhrbIIU/T1YpmBJ9IPaOdriYN
dDIrEhzb6IOlZ6q2EyDablXvW0q18qBlIn+XJEjBQned2zaAPDhT1YwOASOJdKoYHcmskOaUhXZZ
CDMmZsBtZ/QDeSqzwKho/Pi5u/Qu9ASUsiiJpPHAdhvfW9VIkGbkjp2740akrIe8qHV1SEdbFdep
po9JGEd5ucLAjgDbRWnoPWmciZ08TtM8GTxAk6fMRw168TqXxhNvWanbmSC2d8SV6DP8e8Glwmun
6ciDa7uxqtwnQ7V1c2ap0nJ44WWbk79u5ajuuqqpdnEqZrhBlelAGqbZmvtZA8Y8wCafq442cT31
e27MRrEXhCbJ1G+wbsHbvsR04TPiiQr6rUXgpWhUX+97YyF4neYchvcokNKntbPtdyDI7ORE74zy
UK+NQsGVxe0P2VviOLHLNx/LURnJzjXS1j2kCJCMy3yoqsE3lWHEh3EksGaJovrBivGAvc6U1syX
oDnrunPkNMmgnCo323ezrZjwJWAe6UkZsYDIr8YluVZTYxFjXmhy0XzyjsSHsUGwi/wpHz9Cc7W3
QN2ypUswJ3l+bxNzhQuOppvpUTmpYZ+RVzZPe0zDtPqaaFL9PpfozH2bhAtQN2vQ9T0XePFlSkw7
RrqPdmVHRFRu3hA9pfh2WtMTBIdAjzJ/kZpgW1pXEerjsCwBWYiz9b1dEosgMlUa69Shd8hjJNt2
7LnNwnUsb3EszKwRfkOEDGWkeFjTaGR9roucBSLSqB6h9CfIuc5dKprkwsrXNB0CDAIGeWlnJRok
QJoIqZUXdR2aU2QlirrOLuPmmxhmQMFF72uLMPtaf0/uz5LVtJ2mLJrRQ5YRG8skBarBLh4X61iT
erPsZd4OqFUya0qO2VL1ccjJl1dBNmXleDsBeS4HLI45H0Orm8YMZw5DRITG2SKbFuIJc3FXIqEj
F0yoNd/N82wYIcYe9nqd9Ykxn1lZamAELa0xPtTwKYj/gC3zznJTqWafnPg2Rq8DTf5gG4nIaUBk
vX0JoyUZDytmzPljXk+ryPwsztIJ9NSrsSb3kzHB6SfwsjIZvqcxIuaLPtdtKXc1sYxFtY9szR2e
3LWsZrRFrLAqxJ3KcpG8tYuoPmRFNpsiLFfXSSzf5OM2Z0WGRSbpZqRBRvPOG4ZkuarmSOKwCx9v
urD6EdE88WrKOViiTPlwa9Lp1hLIch7nncUp1yNBjyLX2oG8iaj3azrySHtSTx8ruAimMdsjmEpl
TIdF0HmFZz2iFTxj6mIr5YvFk8lVAUHI+dwO9tJfTfBmxhtV0dSDJK2lUfexEXDxLwcakeJKjJ3m
XCRaNuS37pDXVQhVWsrCp2Rdp9uNsLc8tFGnT5+GOtdXvBw65BsB96IlPVtE3EoOtLTsOsR10oEj
XsnY/FF3VhZdFL3Sqp1ld0X0KfLsukWM5MoH4BHvihcn13CVVvWlkaS2WgFmhdn0Gf0LrppVEsUL
VgKQVM5TbgP5w5J0yfSUT8hc2gpk5FjUUzFdzg7LmFS6TAHTeo6lbvOymUhO5ZLrHHMssxOMDUyr
PId8q6ojZnbr8Fgy05mFehp3HzGdwKGhHKtPWKkZ4j2yQcK1tgBn69CsOglPcW7j0q1m/EfYUkSh
h+TfduOZ4apUeyiKolZ3yqvtUmP9UgIdXRI7C38aEoMfNbTqLtHZ9Hf/v/gZlrNv/+O/4xyg0wUB
OvvXFdDtk1ak2tckfcJ2ZXze8vn7T//Z+JHeH5RArgfvGtrEVrz8ZynEv2EkwNRnhrV/9X3wnsXw
CuPlzXTrz3rnv/1VCpnijw2D3njcOF4CSLn/pO/zJ3HtbxxDowSjd/yro5YnFnyjKy071oQ7HzZW
aVBpqQoWsXafkdlx+xfUKkh0yqNek5gkyN/dRThRXSyiEM0ZOz7EYkL2nuTUYRavz/EHG9uS83gt
HjPVf57Htr9ulCTboiofHLocge120OFyjM3tBHBNRA0Ytas1FP5ZcUCMRKJwIe8SkxtjWHuzfah7
90aLRnVZeEP+wcZT5LEjLrAOJxQUPiGIFjYcxeeIugiHLLNH6rY5ZQjNCina7g37iRb/dqIt4Lpp
H4XbUieTGuswsvSu4JDVV4h7lmNNFRAYiIV90hD5lQv/9dHuNYWgq4ruk6wzNFrgcUzcIkLuWHfE
eQyEsgO6bcNaXx1/wZfsciiwMCRKGtMlM4/q72Zm1cfMwf2AGqm7aJaq+rqyx2JW48QPEUSQD9xw
HHjvkJ5EnnfnGqkuxAam5ru2Xsxd72CWUxT5eJ4YFYCIXFC3eDr/mGNX7kOnMAJHVt6907kw1KLh
Z2etp6K0vPgaGhUQmmFNZ5HNyWeqZvzamxqnSsbcKtA+UmIJvVPnLS/zvKZbv7NJ9TxYVjVk1L5F
djWRyHwFjb+6zfGNOEapzd24yAd9n8CdO5hdXV1ZgyOOTaZn147bTR/HdGowFYzknZMl3s0yc2dF
Cz+9X+qiQBZiY2uQtF1YYnh6szY1WpYZ4DhyrPqS4PUqJP4VT4hyiNBsxlQ0qk6Sq7EBUR4yIOKS
VkeI+IC4bht3Iwvn0J2O5Za2y5NswUm903t/4gLizub7kkjyHYKm5YOazOwL/anmCuTwnVs2hJZ1
aIgI6XWxWYvQRRHTd4gQEB1NkXInW/rvdhnl16OVVIFMhDr+n9pGH17Nz/u/MF7L2Bjr/3rrPOv+
53+8DLvb/vs/N0sytLg+cdGhp+3Cxt4gpT9xI4vIug0sBFWC9kR4kPgbNvL+IOOOTqagmbn9cVD1
/8SNyEHahEmeZaHG2f7YP9ksN5z6760S1jbs361ghWODbSU23i9x7Apf0yVrhdhh4NRE51Mv0ouE
iIDoOLuT6X2267qRR1HFAw22Z6/olRbgy8bBn0NvPs90DiyclX+2KJ/1KsCRcVKwIn1njWkWalW2
PCjMboNx0pO3gNnTx3S4p3ACEh9FY0QQH/XyMaeyN+w8cRDSqZIsnt78lqpu3q9F7Hw0AFeuocqq
N/rRr46J+SbEQgGvzTp5tbaWz3NdShS51mJyz5xbojuS+KPW5Np13jZ3bG7WG2Nuf+fzz7k9Jyep
AVeYPj45GC+f0x4HtClYeoYWCAuchAEH6RzHNNCXai7uAZn/Aoz/ZfvttRFhRm+e5hbOfT/py8++
olr6tUMVvYS2avMLU2+zC26hYo+thfqga/14+P2seWU8aAogrfS6TAy7T2j0PTaqbIztQvEXXyRT
DmaWJNfYPqdnpi5U8PvRXvmGMD3RKUBWsQBVT9vyvddD6BJLqOdtHNTzcmNoxVVajvhlVPaRmuj+
9wO+RHG5GnlAy3hAAuUiM6LkfvkBl2WOyVHMIXsK5z1yM7QI61K+8Q5fGwQGDsAokgSaPSfvkCIH
xnLfLeEaAbGEPZ3k0V9r1z37/cP8+vYkcwIejo2POSyuk4dpyR3DddBYQtwF1uHgdOWU3gBGing/
apCAdg08VoKjsr6c7fCfjc22urXljK123YIQtnfwbF6KMiurNunWcJpQCU/Y4L43kgkjs95oqa7I
AV8rXvQbe9rpm91G9bYeAVTTbY6ezBcCqyOJqJhQ6bmKytByIoc7mmvE6/73j/fLQOxkW7ObmxBz
Bf3fy8cbNIrJROIoMkggAIUm450o9fYN++DXRqHTgdxzY2YjM3w5inQ1hb9yooclUrbPeeYB2NsE
nTn/cJmhb5CwY+kOsKK3gV6OM7UkOGbYW4X26OTfYIWKHeSw8oY05fGi4hALMpRq8Rsf64QEgw8d
zToauJJzFFEO4rSXw7q4FsR9lmNIKA6Ng4NQvpP9fKBoPfaafVSZt4ua8aCbb02T04VBMwhinA3f
Hp/VbY28HNgaYRxpeb+ErTS5fBPzHQ7IjuGMwjHaxRa56PBCjeENqvvpiSuhBNNBx1L9T4vuk2G5
UE8KmrYeRmBRzs4ilSgafWSW7UzXpNbSN0zTf5k+jGcDPFH0IStgq3n5mGVNenQbaXoYd60RFk5d
HyMvz95YCqcnAkxnKcjco66hHtWt06eaoMcYsKrDJsUdYk7lctst1XrQdG3GLyNd3/1+6f3yFhmP
ShbKEkEV5FWcTFbUlrWa18QNTdIpdmtHL5a0bZUS5DhwXLwxSX95h4zGHY+I1e2iBpv85Tscrbkc
Urr1YS8xWuoGl1YJbbQ3eEmvPRNad14k5HFCFLluPt8tie1ObG11MaiJGvkV9+X6q5X1Ve8XIODh
P39/LCF4+TA4sG4/+V5YO86NjftCOG1WK63q0ytIpOk5/m/LGxP+1Zcn2PxpCWykkZPHQhK8Zs7K
yxNx1ly4udUHqyz7f7pLbp+IRQUQwa0c9OPlyxM9fOUxo4tQ0t17gFhE8yfOqjc+0WvT/PkoJ8/i
gMv2ps20g9aqXcQZL2sxaXKsCd0yeoLF+99/pp/SiOd3yW1dOZvJgNgKDYDll4/VaVY0sX/JsHMG
2oVNlt6ruDYvcoS7e4xvflbjYu/mJOR1pjaG+TSa4SpGFWaw6/R4yt8gSW4j/vKLuIeRrrZNHePk
0EtymgxLycwhe6Tca4bRXZZw+vaYMySQVMZvOv3XD79/Ddtq/mVMVKpbxUXYEl36FytjLCt4LKUh
Q7Bp09eVvWL1q5WHQo7ah9is72KQnKuhmOXx9wO/uiQxweZyDhOHA+PlwEkX0dcobRma7WQejQYe
XTpOa1Ckunyjatj24V+f8e+hTvZpt1qLVJFTEo6Jmi9Rwd2Jkc5VQn/Qx3306Pb6et+mGk4cJoDK
75/z1TUKsYVGPRQJV54MXgPMzErjo3YAzgeFtv+w9F7172w6f49yqr5t48VJ1CRluJqYH1tjgqsX
naDAbqzujcvMqw+0bdnsCDgFmCcPVKxKa7k58eGENx0qKevP5FK+VSi8Oi/henCubvT700JBG9PY
jjNe22w7FdRCiE9TpOKPM0wUuOsYlVDP2wcy38Qbr/L1kV2bYwnJILPmZGK6la5KOPeY4uQ0kpK2
No4O7tR7e8Tjb26tLnSQy+xVN+Vf//lc4crLJZElgRXDyWG4pnqjKW1iaDOV9yuY6Tn91viNne+1
lfd8lJNtZpG9giexyhBNTrbH3Q+TTqOn3z574xsa7NfmyvOhTo6OAdoKPEJWXiWn/ixrs2jfDxAB
fv/aXjs6JAgESMSmCDslxsuK3kwjeKAFe+cQ9u4UQMwxQkNOaQb5p+7fmCKvvsFnA54cHbrZ6faQ
Chm2TlF8xfu0ANgt0g+9Gs1/Y7UBX6H4xWeB28TJx2rd2Bpnj2Nx6jrzq+wQSnQwl9444l97INAU
CRrHKW9tNK7n96O2x+SfZjX4tOUB+etGdCEar9zXfL3d7z/Wq0PRFiOPHB2DcepT0GEalzR15oZt
5TZ+Wmr1NznaJQSNZHjjJvva7EMHsBHUuMv+Mi8KCxNfigIZDlCrAzyDSBUmg+WNyfD6KHQmIC4Q
tqKfzHHXw61XdNjbOlFjo5bHZXip1Xj2+9f21ignu9KC7xcWBXyhpcvY5WMMzSEBlf/WKJhmAicS
uGSfzoOIANF5Yu+r21X6PW1438iz9I0p8NqzoBOApwx0SIP05ATJEe5ZyBZkSKWMCkXEJXu7+RY6
88pEA3Tl1CVh0nac05iLXtjweFRjhF6W4SbczQYN82ixu70dRbH3xjr9dbQNBNIpdk2bdKjThKTV
tvDojWwDTEToWJJBdGq5RSqdWPYastwbV5pfXyH6V1B79BZ4J/CpXi5YQ6TuouuJCLWuNPZcpTCQ
IMzjjY31lYciXnO7jpKruAHoL0fpXYg0W+xSWMPlWfxWNrD+7S6eMr/FbDz/x/MCdQBxRTyaBf/0
FKyfyEgQXi5oI6a6/Q2Aa7GCpZrVW3DMz9/98kLoECYGJg8nEXaqdXL3bKATLI3t2uGKVaz6ElWt
08od6hl9Ocu9BXvezWvSzD/CvbHkQZ9MRT+yJC3BzwQWXC61AP/mDtBbpPua4hyxqJHrHkJc18N+
nWlSYUCj033aofJZCQ6djM48/H5P+PXzkOaDXRoXBQ6+X2rnGPZ/PXQm9cLImt1Dm51i2K1w1TDg
rOq73492espujG8HUFWynVos35NDjy+2UvfYUVjZYFfwFrBHHFvYeWHMn/PC2p2j7B+uKsbcJGNk
+ZFY82tmz9jH5BlXFjmU/UqkQqPIwwZKMrUszMeqfKuNcrqq8JnCrIe4GBM0BwzpZCu3vXRuIWNF
ADqkgsJfdKxPnTOJN3bZX98kNACuK0w+VCyggi+XleZWmNEMSRRqhWyz0Cka+X0pM6iNdtR8JtXA
UOHvv92vD4ZNwfY/zngwCe9kIYMEK7BiEbGQFaYTfZWdwb9z39gutuXDT3++sijn+OvJ6HZpB7IP
bo/+DJbuO9VXdIHqHfErVf5U6I7WHqXL5eWOTNpe7eNWx1cUW/zxEf6ACpNR5DcFQrebeDJnXM2T
FT27XLxKC2OiZO/bLI+eCNnUUqRGQ4mDhFU/rnl84cXGA/1p62gIiVMu7CESAVTpRdcGQV9fsVtV
t1x0UaQOIC8fkrUddk26Zve4ZPR3GpESlb8ShhZfZPraNBfKzrtw5m6VHJdxplGH7eVClmVHqMlA
NsmDPYzqYEYpFo8F298OCqf9kUj67oCab7nWRPu9EVqKYHZcdfQbifGtzNrFV0affTYWGMZNL4tb
hb8N/aq6Sx7MMS330iTWI+KX+J2L8YBlL1/yGS6BP5Kfck/mS016zbRUAp1iZUT+1GowQ2sFzw3u
nBs3hxgHpXinw7Hs/WadbM1H2YdEaLDWo6NK96IdNIQihSmLINGgKuOIsF6XfQ1T2B67QMOElaSC
rkXJQ/UD6RoD7P0CNxmn1zyCYwobCgM9xCyun2pRf7XEpZkFHoZ2nyRpOx8yC0QEawYbhy1C0YlC
9sY9Nrjmd9jnYgpmTUtKKHSp8jsy0sMpFsORiCBTfBjg6MYBbOPtTVVxLK+TTKkksJW2lkEZg0Tu
Iwi1GTrkxJYfTbNQpJh7LU6MtSUfVaLQudR4GZRh4xr1U5FVLR+vr+IfBeasFz2feHzQjKIePCjZ
rlvT6appMSIBcnvHwGN5bNR3PHwS47aP+YOh2QnnRi6GF53z1/aAk2tuARjMjmj29K9oj2VqKIyr
1hxJYoIX2RyjGOfXXVsMTeKbNUxfUUaGcxHr0LvPjTqZmpuWTcc+yNJO9W/TiB3JnhQa+TE38YXp
xLCmu9GNy49izu7wnazDpR77R7EI+HKQWiRxFXXWmDtS5K0iwL7A+7oakPBQR677aSwSIxBGnF8p
DRa5L7POCggUGpZ3XQ95it2scVQI6ImurK1SZM1BhSE+cTwpKvEjwi2IdMTMOq1dT3B4jQQDpdxa
IAM3a1Luq9QrrklSzHW8CedeBartm+uhZ7BAkSdhw1520yLMHOwWAjxN3eUqQylllnc1ZQxYywxh
eX5vjnhVH2C11H2QYUfmBGUJl/WOA3LEUB5Wp72TXtZkd469lqxsLJbcOA1j8oHrG6/NtPI6Hnot
HQNehyDi2o77MVzxfbSh0srcQrrR9R9a5bZugCuuFn/G86cyjxJijdw7EH0JCHUHXMqdxdNCg32p
JykyXvSElmdTRiRqpvRMJtmvU0gWDakBmhwm/mIRLRERZn0mdw5uiFpossdvHlOtN6HJ08XeYq0S
06NXWU1+mtvcuhMraU+i83obezifhZED+zi054VSCzKq862Muh5erXS8JMQV0jT2cExnWr+YRU4o
GJa02pn6SKaRq2vC3SV9vn7QYg3HdDyd4RvJlEQVdFVzcpM2WbUSk1A1T3h9Ix2eI2T6I8x7rOqN
HlJ3R1TfZWKsqRm6SuVnUsRSO3dTI/4WkzShwq4XK5TxJUPDhrE03MqsypQXQrZZv6gs182gIU35
EyTZXB6szKDJotV9/ISJv7LI9o112q0JPAdiHdOM32vkyUen01rdN1vI/jta/Fq6X0xrPihbakmg
pzoG3eilnXJzGW+RLZvtcrEM61QFiOpxCoJ3l0+7BmtKEpJisxQzREkX98cUU/RNyWIo54qzHYyW
OVAa53ptuPleL1N5mS+owQMPH3S1IzFkVqGFAudjErdeeiBuAOvQ2YkyFAvVtPwg4jRLzia3yWdc
MGPn0sshS/uT3ehiZ7qzcSsQj6SB0a09IUVDIn+MqAKvuTqZ1hGTefuT4wyrfm4O3UrTa8687Gg1
2Dfj71mxj9SZZXxvVDqtOwsZxSdClBweSi3EZaB+kHI/S2P4uGLllbLrrXlzHDg63uGJLzgg6nX0
gm4tsOeHQOsRvtVG7mVE3+abRs4cFCxDYZGftUNv+nEbpc3BgJVGygI5RV+ZZEMcupzDxs5YDZ6g
MRcI5CvMAwtbW6vIDlti1LukzjJ7n7RaqQetqudvdZ2xB7nO0pP0W8hu2EM4S7KwimciTZtSWoVP
g8hbAl30inajlXEf7ZkNn03+RrzG56hQxErN5rBLul77pHeW+RmpPijwVJbmY0YamM0b7fP8gOq1
PPa27EzfaOdtRpVKer7eCO/SsLMY/8+mi763moXSZvNFkL7XWTYiDCcZMCgF6MDPwknHG1LvIDLL
WgPLALnr651F1ji5FiCzblAlMTIbKNb5e0zQYeqiV8pzTmXVjnvbUvOXNWKzvnZEMr6PMCob916e
qM9EyueoDsjjIF+mYX4MVVx+10b2xqCByO29qx21ZoGbahXxBUtfkuhXDtjimP2c4KulJ5xvk9by
Ab3SU2a4TDlylXqJsIQ1q6ytDgu5tfV+5GXbQYPVBpoLI24wopghcPsdPfSvNmw586KVtSQLvKoa
C5d4tHLniY48IMhVgQEHSyxNA2JsRtdfc/bZgPSkpGcniM0sFLlRXyfYgAs/B2FA3bqmsUc14dnL
sVvwgK+7ujQC6cFgfhQRO/0Z+l8jC5de2eIpwqvb2K2W6PPrGqo0PwTiX7Ps0mpSBFzEhdm+W1t7
Ja2LAKAk+yKJSKm/DbPmRMCPMh2Lg0Wwwtq/p6Ys1vpayWHU8n016msMYbWNrax616tViWg/2UMX
Gbto7lRDVa/hVRY6uSjsLaNHavW405u1ReZXO5rTF+FAAk76LS2g+j9Ko4KL7Q+9jf2DyYXNYqVB
hdw3pbMs+6JKuyi0h7wf/TQuh+YmEkV2bvIDnG2Lz1b8VaziO/v1EO9k2zVjgBfHauPRBAzlT15b
I6lIVfKdiCskSbWY23u9hMu0t3AxJ6m614t9QoMz9YfN1zxkAYurkrYOh+rEB/VNNr44qBouQled
JTJvv5Rx98ni79Z2bkJ8kdkOkzqQrTbUodtxKcW5z87dXVTO6h3Wt5ZzMatce4T4yjogWtGow2Kt
VrVTZd4Z3r4lVo0keT0e7muy18YdpLFsCUrNHad9sRKXpcetUZ2NNQqv911HUgzBHlbjfixqbXN+
wo3+aYILuAZGTg4UTtnT6u0JGezMQI2go4FaF/d+LoaqDXiDNgkC44xJVDyjoghMgayJYILKyHau
mLy7uF3aa9E4uKNqqTZdwJpxUCeNWfJpwa/mU5ZVdfIA9TnfYnPW7CaZe3asrk2H825RilgJnCXJ
z/SKjCsjza5PEtuMMhDgFfG+M4w64327VrXXrc69JTCr+GFg44IQCKo4Rqlytbk6m0Ihb8zkjN6s
qb6wI4oH3OgWMg5FhOHiamabIBKvIBquq6MCJEeEj8CysA5lLsZvi9Zju6olLvAmTgzNccmGJtrB
gyt+eBgUT8hSOj3zu3yYbmcrd9Gr1Ub0PRPOQO3SOFzdW8Sn32eX42xXQ7e9JFBqqQiqFZzM9VBA
h64jozuvKmR4PopF2ewLToS9hqWXEZpGZqIl9MzGgla7tgrxej49/i/2zqs3krQ9z39F0JENuD5U
DoAtwJW6OjebZDOcFEgOWTnn+vW+eneFT7uyJMuAzwzMwc7uLDndrH7f57ljtWovZNHVjphHH9qk
oK0t7i9c1fvOwmE0/PRNndlTOPGVw3w8S8acnFtz+FX3Fm085pIe56jkBSQdBccZF0/VXWI+60/1
NCc/6IvlYRvrQ+maxoDzsIhbQgJLUyodrsJus4D/+5Aqgp9mkcyE3KzF55CPzQuxtY9EBRBdOfVM
R3aNlNOwFwJ0NuPYlG4qdqsrtji9iOaRsSwOkS4SGMkIHI+JTpZiGl6LyRQX7tVGOpihsF1TM3an
ZcZLJ0bzYc1aGhv6xTyatJL6OF6smwUBubeYEZzOKDFODeIkPNGwKLwVhGE/orkW/ERu1adWnsaH
0SwwBIVW8l7GpLJghxWmhtgJttf7j61169VcEXtL2gbTLrndPEUvkdlNjwUhi04or+OJbC9MIg2V
AFiDE1vXiqd1LgNpqAsEK/16kEeaYidyOnqiAxaat8RqcBh9BqwpqfqSNHkSSFWRvqKZnz2hpwdE
JUzNwX5mHnWKXCueTTnUbCHkZVXZ8tgZ3IdxM6i7aUn6bQyCbc+9eOjXfE8m4KY3FtqZ1LC3y1Ct
uAqB+iw9HwhfkSjmwdX5IrJiB0Y1Z5uqmuW3VdUpb27z9FaWGV5HPRKN8xqvI2Y6cz8vYfl8V53z
d8/u4VB6uw9VayfAxvwsY9dspzF5tQo1PimiUDi1KnZOTUCyPeea8BKLSnNYWq18Ire2vy5Cv+j+
SJ8QG+tEQwulKb0n8igq66j4Sma8jaybNun8W2im6qUdgHXJg049uRdMexmbbs8SmizQrqL1ljSp
EfvqHNIIQkyWrRatGVAYggVtqhKqgywd/1Gx/pimoAQZvZhUFpH9hlk0WCfxXa914ZpbWRjIUS/s
U6IfgqQGjrDpqcHNOUcXSoC7C/V4yVNC7wphm0N2pH1E2IJLUFVk1Jxl4/I9oNTwsYZKNqkNwyt4
VOHh2erxe3bZV5hF645qU+mQa9VHyezFZqEYOC1V1e0wUeynosTlEhXVE7JfeUdCeufhuEILv+g6
77Ep5ihkm9FPGSlzJ6RmiYgWUCc/Zamngi0Nt0ixHlartfbqiOzVUXUyiFdquHHfZZPsxTp5fjXE
7E4knX6HqXc35lO4VfUq2w+ZdlNDRbisJiUAZafWe41qBJ7Hda5e9Lg2ToYuXzkwjO8iVbkb9Ei5
GFn406vdy8Br+GD9qFqn0PLqfc4tbLCqmWJjyNLuUSZtZJevuKIUogCxuyt8bjhU7aUJU9TGunJB
jsHYpfbTWzJihJ5XNuB5CBNKSxU2Ee4lRYqdokYJTdlQRIsU8Wjhq6QsWcwSBU7mLOSPjo4s9zre
MVVag5xOCer55qxnQk/aud1gSMAAw/xGbG1JRhrLqHQdo0qc6f1UtNaxSlAFdwhp3LJVokWI2QJ7
uM6TxtRKSKJMDAbArV1PqvJaawUBqEKky58osgs/Vq0u9DO1MgRKDvX0NEdWOdjAQznti000RW7D
Tyt1ao6I0lHyhroVwsPNL4kjNuOjp2ubxRpkXDjjHCLSyjLmrRBXIgfIUOr0GaolkOwUg/YQf1hY
NKrWFJ9kwiSqvlrEAMVam0r0luYtxaVJrQzSNitNPJOrxptHCfIscBPHo4lrkDT5CpMHNbVCmOgm
zY44YbETKcsbTugldtJUD2XKYCLlpRLISbLhJvSEJVDue5so7OlYqQ0JBlRLWb/aSug+9b7vL/lY
kCASkiETkWG5zF+YmszM5W4rFL9vrYYHE61d5JgEsHVeolfqc1kLHG1oKklCoueo5WJitqyPAzAK
CUj9lNXkQ7Ygx92SN6mXdnr3WNLyqBMBzrpic/v2PArwdh+5vKQqTGRrKHY/9TOtXkmvAYjRiQIO
JUWm9tAvanikYoZekBLSCadVkk4nS6slgTM9GgCc9KZ+NvoF3JjK1fBF1bKZ+7ZdkshVGcV+hjbT
UodMz/qjysam2M6yiHa4nULZOArKfWlejN5cnbIKK9TEasZFQ94eI+XA6D+4VIk2b/Vo8hqKBdTU
GkGObE5a3j05orbYJrOvwCM711RekDNs0tqTm9e1Ga2WlIEw00F32mV2jZld3MVkLYjbZmTGRnDQ
Tn46ZzAVpASnqS8NI0ckTd5z4yL2mI2NRUBEu5Nzeuo2ldgJwRJqb4pWyLGn5VGaeRMwbI8eOV8a
CmhbirKGIup7L+fcvumNEn7jir1/A70pr2aSdPFBZqhLKbSDqQHzyc1fNdTk6EVGT3PHGsXhtQpH
03AEWcbtX6H9LDwhUcLVUVm3nvMxBMnmAUxZ+8xIjz2UXpRoCgDF5MxEGZWraq8Sf6DKi5L5JlHI
x7VqWcisEVO0U5uF0diJWCKllAGQTKerRZPtsTAG+akyhSH6SWnF7r0hL+RuKwG6HUkhqYdHca3U
mgoHPlKsIQ1qWGrVeDN8M8F5D0JSjYVrUVyQuCJlUQQZrDU5FXOJb4kw5EnYG2wrv1IInMmhZkku
balNaQhZkIecCCxMP6TZSkuHgs/lLM8LB+CgY/snibEsGy9Utf40xAad11hH78kfcSE9jYMRGZt+
WEbVRdKnpnZeo9Al5hDDnD22rGS7hqBwRKtNPNW9bkuhSs143dez+tzDAGUPLcXclDoi7Ll3V8t5
vjK+5bDApjKFPw15rZG3WkWV2GFRizQfFzVlmQDaw/Js9rlAvxxnHXitfi/mZZtKLxWOYwbjJp8V
u7HkiYb7aFAnz9IJAzo2i0bgEbCohtwGW2O3KeusQ7yOlF5GmVV3E9kszbT2ib2kg1VdjJ5z1FZH
Yh6cYi2y+rJkUisdxaUsRH62Pe0vZFMPIti4gt+NgrSVVXSi/cwOqcIwtjPd5hShArsKLwvw4OgO
E9OhT3DcMJa0mDeyeJvveQqaP88QAntrMdKZRhFt7C9dhxjX48iXx0etM9mrvEFWBH6S1Dam+qbC
NN08pblGJO29G2R6CBdFjH7aSiyEXYworN6Zs4a2j4OlaR8na5RRptUY7z6rWKn12MHKpwyFI1FN
r21IEgjLbceUa+UcQHpNDLtGQeQpAfOrKHev41GqHLGARZLsuR6mSnT6taoXEs4hrH/6Tp0/M41N
zWEdm4HpxKXTc2JC63zOt8AzvfWcKxBenGSFsOLvLK1Qb0abXVAAKs87qdOfLTKk5/NKBIJ1pbsa
8EdKkpGJCK/dEsENE+0xbBdLyzRvZpEuXsHP88kTYrUTCruRUpNZOxVWLTvpBaqqegNdqawbSSP+
ICCmOxKdSGgol5u0abTIOLGWWWfOK2GbyJfqupnIsFJLm00dV8bikaIuGLspDAWhtpVFqYllYwSM
ihsdftOwMZp5ZNoWuMqF6yQnMS3d+HmE+RnhcRo3rpgWPX2R7WJV06YLtcq6FCkpC/uQMrFor7Pk
kyo0jDTFKzAFidvUY0uPbwtmkwUCHbX1FXYqlH2tzLTxlOsy/cEUzzY1Rc4hgtqV4Edyxc51XxnN
RylBdj0uudgUGtfdLNT177Tw/8+4+keegn/Be7of/cc/fFPk1i+nj+L7f/zj8ePro/qH/3L9n95/
/ZO9+/5//W5WlCTlbzqGQ9JT8UZwmsFP/m5WvP8XtOEw1YaI0OG3+Ks/nN3EAGO5pjQNqyKKR1mF
r/1ns6JMMhYRn6IE1YnEhIKi/0Si718kyb8bu+my+auEKMoo/23IYdkb2CNC65RVyvOsHCfmEHu6
hJSqT+EL4My078sDy/3bv3iXLr/Ts38KK70Tzn9nbf/+ff8iLhP5VPZyV417Wp7WYZdLj+JEYEmE
lcgMxEZ2zoBtH2FeuwybKPTpGa52gugN6rXpg5w/QAM8wSLfVIsSJ1p6FhBDpZ9JTLIn1QwMi15C
VAKZk5XRflCJ6pk///2/O+Tsv/GX/4tY0rCGsUgjeuqzZDuL36n2mSfvkgK4mztp+abNflN/ldKP
MZ/GL0kP4shdp4uYLrY1nyzyv6zWMfKT8JZ88rtigURkz5MPknw49sKuKR6N7DmD1mkLX1ZQKDFQ
UJJOXfKuem9+YMZcwvribRV0QXks30HSU1v1uVj9drMERHi4tdt5gze7qyvY2mG1OUi8yDPdxBEc
FAxeeRbsT8OG3vPoQ48P6UEmrlclUeSFvhTHkH2Zjr7pNJOV0mxD6U2vT3n+XM67QvQM5TnDNz6J
3pS/WCCKd9jSJPJj0VyqgLvxLEJWRv4Ispzv3jvdrnZZY2vJGYayuQoK3FigLzaph33lQ9v6YXjq
F4vcdyhRu1EesuXc5MBNDrkYefvEN+Rm7FuElR10ReintK43h6k4qf2tKXfZEigaSu5AjwNJDebx
0gC+RzupQUGzVcZfNFW75IkOY1BUfsavpba15RpPoY1opmINCUSCDj+hF56xs2sZbSFH7ZhrvmoX
VBdZrnaFd4wqu/aYrfuboB71jmYp/KDtmRmXX9Kuil2JHOdmZrB7m4Ar5MkeP9Qv8Wtgvk+d0igh
fmds44INksdX44GRrjNBOQAhdePoX1V4Nj9peX0rNx1vbKdvhTmYHpPXWe79xpJe4Nu5GE9diJb7
qStoqSf8NWOsCdXYyfixC8dkcKVqX9BETdQ9VIQUOQgFNJf3KfZmxLcaw7iNeCfOA8XYl7DON2YU
xfLk1C/cRdsmy21YElvhqtR3vXXrRh/wyh+9bqt4+S5/tgJ5p/mWjxnBs5AfOqK6yagP/g9EvNKf
9Sp/HA/INf+iGpl1UrF70xr2JE9ewl2zk4L4rJy0o7IrT/Op3JVH6VL8Bz6Q36Kg/9VhdC+h+7N0
JJ1bIi8yvlt5GG7Nqb3Mj9V7/BhtNC89tafibXksvfZonqr/2+/4F0WTzFS7TrE57KWzuKM05LZu
m018zo76wTxru/wkHvRAfjFPytO/f2ixEd7fu//dq/yLQAYMZaCrWaO+6ExgGAMtahcWbenFOiW7
eavv8qcZQGm0i9uyk7ZNoHurnwV8BHatP+z4d37rElu2Kw/WF0lch/ZCop+f7MsLHI9GMXQXxKyq
lg26JCTuWtvgCJKtTr6cOZHsRZkjlBDckD2O0TtN4aEijEO7ym35iE5y+ASznR6S2QV2swbwaHdI
ndSTPOhRA2DPOZwq/8HoNnPmD8tWAx1/rQ/yJoLunQ/9+CC2jtj4db/R9EDqdtHJmvZhd8iR9RD1
3tikpJauwMu+AZssP3MB/GETHaX/sB+R/1xsigfxKAIyl7b50Vybk7V/6jYKApLS1hA5kPZ37IMO
ShZK7ZXuZaxCgh36pOkkmjPwLbd8gzONxpJteeyGeOc0iGpXkBwQ0CJ3jT4YIt+UN02xG5pvi9O3
ojXyNeu+qFjulZtc/kTitjUCMw3mL/k47YW3THA0Bl7VTTeFvqujAAC9/RY/wSO3yU9Hjlnutl/R
5/oGvjCm7kxSxed8ER9uScOhtZ+zd3pwosKFJhGoPCtgUZEJ2WEesEXxD3Xv8UB0P7Cs61dygkEL
oqC5QZ9Z6v0eURx+SFbQ7RfC2u3pRb+KV/GB6f1JeR28zE78mI9kfqyCwWn5EPXur9aRXd3P3Ohs
XXj3pYnj0bd6JwKb5FmR3ZqzlyVtq7i5n23KQDuSiGYTreTLDxOKHMf0WNk8qL3GEZ36MPqzb50J
8L7sIxcmwwHmtTV74tunjrHNXxvPOg83nYWQ7ls3BX/zpiOX3tbwQh86e8dLrLeWHTv0wiksx99g
KvULzvNT9N5lm956wHZkLzeKn+3oCXqWR7OyRR0p6Kf4be2ba/3WvvEQNPzKPDXd4IJuu8AEfvR4
PDXvDtA70Y/olzTCPOd7XRB8cwTx3PRPqFed+IzB3q6eSY7mf+ULAFgPky1dxeXRzH3lQbyQsGyW
V830lau4FR7aj/SkPTSv0sNyNg+CxwntKQfZa5zMWVzCIN3VftIdAmOuwitL5OH+ZgpO7IS7935r
8adTnzxCt/RjPztClttvJMD4w5Pu95vYW4LGf5udr9kz/eWQ/Uo7rq7+I7nkp/BxeIXrmnlJ6JUu
2Q71zv2rkRK5W3fcWW7sgP+oH5my6RMXvICdRp6dbvKkTwlg3xU9cB9IwdHK7HqBJVP4eILUMl7Y
OqXIIAfcwcROqUxzNknCfumPez5t6q+0tatXVK1GuTehu5gUySxcnZqsL797rI966I7LJuMj60Jc
H/gkrpviUMSUTZC0dtA84RQ9JGTSv7PoHkaA2oEF2Z1+psapre3Cgy8fhXFD3Si9Toniz5aPvkVj
B33HJxyQ1ekj8HD0rfQivSiB6vVbVbPNTQ4U4w8nkqVPzUnfFTdhv16mh/FLhottgw67XOPyiewA
FHiSGyRudvqV1m7xIANYEC1M1HO8aUw3yreJ6LQQviORaQcTcBvkaHC7+UGjxaLbr/0FY9yKBkIm
PE+zjdyV10u4nObFWzez5E3zrn4pH7N9tO8PXbar6hstMrXxaWXvuvBivEZr9taJRoCqJUxExC6V
3T2RFU3cIFRF+pw/5HP/1JX5p1FWXo86zbThgzkppwDajbbaT1KdZt30YGvyEZ2PHf+C330aL9bL
mNeFUzXNO7vzwbB8vUYTTjbuPf/NyzK7+S6+zTfjKl/Ey3IuVnJtmfdyO/zqP6K3/jo+RK8NKPvU
b0SQNwhrh6T3GOFfRehg0wR574TJe5RvCLm2J8b82u5jp0qe1XYbZ9u8dBNGqPZaouLrH83vHn87
CIydtE42HoZTf1bfSPbPg2F5VQV9a/Qk9szyVoIIWzgjZsi+jyQ5jyOVFVtLDvLIV68AY+F+LAMd
VcOjeRPHz6z7tUhb4bW49a/qg8gTN94VZx3T2w4w2vqUBxeSpOL94SNeQS6RKD3eYEbD0keUKTW8
h0yfdUgF+nyoGYUjPTpa3S/FcjCFkBpcT17ROYSCxs91PnoVlQL9i+oaR2rPEPIkHNscshqI3Ea3
rujuy3Cv9JdG8mvlPAg4sj1qNJgsQa4OapCdm0cEDrEd37TYGVo3p5NvcMrFqRf0LiSlMup5y0Rr
gDMziEaeSjk9sofCm1RvHp/XgicsccQ3bjdeWnhQXesh/Ip+od1A7hDf6vKyFG+6GIH3+/niCMt2
pNd9YcZ1mTKnaINWS5VshQOCAKbvgiWjI/bwuloPWr83Oodzjp9p+jPCA17kQ/+w8OzVQdx+oCrJ
w0OhfloUK7AAaluSCNntpPaZKFDkPr1tTUHWoyuxi9pNZyesXE3aK+l+zj9hZW1y70AsC7vUnTi7
FQA3+vwrCZ+4Ng0GmN6naPrG2fhg9HbHp17YK8NJG07Zg+ol1+xDO9evSvWev461Xb0kj9VZQYCD
lqa/pRS4bjt3vkrvF84kjzTI5wTTCslebFox1PDMxywoMw9WW4scvSTpy1WtwJx6p1LssJzcRXoZ
cDFHkmSL4+iIW9wG62b1sgup9PkSLJ+EyciPmuUhJ3Zi1pOpfBoeY74abMYLYONTc5G5zFYaE+Dq
3RkGZLHnh+lLoXINKqm2m8Qb8+2KdNkZfB7I7KvytEM6OOqL8WT63SXXnJRiPTdkTejt7LF/h1tI
RF+QN1a9N6Cf632iOlZrGyCJbtYFaVC4zaeKnPfZ4HbeD4/lQ/4tgCwfecKju7DI5h+qz+QnPcxv
pOSUOJmf40P2EqLPQTFI/pYjRYGFNe5X80JyaR45S30fbGQ5aAx0wk7D9Y0e2Rev/JhN0ZFF578R
HdxAuGTjPglplBU4jMRBCXQzfRBedUd9BqDmBsi+9dS1BkcSyeM8Cjp49Y74Gobcmzyjd7FrH4sj
3H3pCaBv4rSpW8FWhTep+Rjy3JuGgoTgxWOdtqTXqW29ufr5bfz+fwCQnT7GpPyp/vufIrv+6c+/
7X7/ffRd3QGpP/0GBSLg1MPw3S7X727I+38Gh+5/8v/0P/4BcT0tNRDXVzWU/f2rweb/OZHrnr/0
byd4Hb67qq/+hIrd/4ffUTHZ+hvhP7poktqLTsmSwYd+R8Vkg7xDiZwu3G34YSyFpewPVAyh6d+A
5bFXiaIpGaZxt6v/AYsJivg33aDr6rcWC+yL/6nsd/74fSv6+7ZEwaFGys09oegOs2Ex+AvW01GP
gG8Aaq0fxtHFEsCYX3KBRBNWHGUQT3XRXiX01+oy5gc0eUzS1bBDT/DeFOTo6WPQdIibYakHcIXR
lymHQ54VDU5j8LnNE8sdLOshgajMrJew+SDU1YmYupoo3S0MPPmgv4x9iz5F7U8gyk+LkfRnoWt8
o79L4Y1fZqN84RFiJ5hyPyz6S5vk27FP3yPVWvGHMj7keDlv5T3sGM9LC1fd3kIq8mKjRUcaWlDp
43SmggnBPoHyMcF6JbH1utBd9IwPux5LJD4267Y0+MuPhGjXKnw2ag/ipgdS75T1fRlnL0P+gu5n
8hth/GlmfSKLsL5L6T/TjHqvjJcl1GT6qU3vakb6DrA5uLrS+vfuT2FNK/Tx7FVtcRmWonQsEXZW
swhVPKhatE3iG/Th+J6KMLAQlo2Nko1rero3jS38Nceexi0nimrhqQQoLyHhZiJN0S4aVzPTE6em
B8mp1xJ7erO+6nlPqeisbkSjhIdUCleZ470C32ArQ3cuk+lBHeUzcWDOitq7k6ojfTcpYvjybW3R
qVj1vLOyyHB6sTxq9CuhzG0Tbxaq2jOJ9/eFKUw3BGM8xGlNWU++GQlzt6P1AWnJUWmLk2Apu66N
0ZEJ9SMq9GtETbWDwpqccbTskyoYX/SbXZBo72bU3xiN+cMmpKmtYBbbCLlauCNWeRwlRQezx50y
kAVqrzroYJGfiP51JKUeLmWrPApIQh+pZ4xQ3bA0S5NVbuQBRbca7dWsemzaFXq/aT4hd1hnZkX6
EUIMGsOiT8FIyqjTKUt4S4hdIrQyjnyy4JWtvEy7IU1pI5rj0CnyJoHJ7bheNBjcDIWarneXtoXA
k5SjPjCy0jrttpWK+EbLzknSyAdFjX15RH9skYvpC6E2O2ljHZOW25DuRqSRxg79kwbiNpwkDc+4
QC0OEktJvVjm9KEm/eqT+g2wVtGzXTUxWcq8RzJSeTuju4dbRTtkQ/va5tazSNSYkccLGmMgA8oZ
5pNaFtt81eC6h/QNpCRz4dFGWN36hr2ST6OMOJR8UofwjsKL8uRTSYejVBn4Fgw9xRIrcq9xf5C7
i1Fn2vaI/Rm6wAMLdZLQjMzVnsLSwuk6fUFMWDEoQ1HZxsxgHZv51yQlTCxJW9l5L2hun4IOtcmz
Tryq25OrWnA1tuRRUQfDaAMj+GWV2WHshw7qUhP9uhMcuS12BvCjIDBNS4n8WY7yRkaI5zSA5G6R
3KEMUwuwm7X42IBgo9yL83Mi50wwfEBwQpeh4FvWe4r2mUch/YqmA/Ejlqsk7SVWqWpCnEjUvNqC
lo1LgTUhNaJHRR7rQMmk5nAXvzqaVRdeu05I73Bdb6U437bhOL7nej35ixRyv1LHSxHpYYkWuvCI
f7XVMtJOqP40Z6GTkvvo7kQqqW2YsPxsqb1eWcQze7am0TMLgixKg8FsnY/ZGu0ayZwDlXzy3SiV
Hg9CfZksYb/U456M5l+rMT6l6XTLC81pi7hyi1n4TvTR8pJCJHI/Cs+RTuH0Ku/Ucdl3FSkdurYM
jq6DDy+mwjeqhKDrMxGUe4KvQ8BKkzxQNuJVJ4kSp6gmUlvHC7AeLcIEi1Mfwe4xoS+Momk/aMRp
ZwK4x70Ka7XEw1AIr43ey7bcjGARpmKS0c/5Vctm+gntWCCAYqmQ5pmQ/3Y+iHlZbu7CBhvhIFEw
3az5SmP4y1g+ks76lrVXxPZBiQuHFHCWLeQPXj9SZLxm+fIUMg5WlCxzPoz9bdFlZqQICde0eutQ
7uJlwj+F6xPtjUa/woQC3R8S1lp0hYYzUQH7JWYcn0umZ8dMj89E20dgOT0dPEPM5p33sy8a0Xkq
PmT8Wa5WAd8Z2XLKF1X/GIf6V4IueNNKMatBrwWtBapbCf5ELDvCk9WGbWfD03dTBEQgJSe047dV
S3Q6MYpdJmTbROPw1VrYc+G+6bDgmEv/vRjm7DYRaEtohlvq6NBHRujfS1JlM4a9UuSOaYZj0pvP
rc5tMIR7PZt+iRLoObq9DCCxDc34WEfid9vlzxLVDl6ltngQWh6mSssLnz4NyU5iDHMJgnV/6UMf
Gv+OoCrSHfEfgji2El9ph9Hph+mqjuIbCVnkGJCgY1XtRyYKPdm6HACTkgFiCHl2tCxuoHFFS0Y6
VG0bnSRtmg6VjdibPOhm2PpLu2qUKwyLV3a6SF6osL7O6/pi6kB4ykR0m1YX3FfCb64UrQ5mPFRO
XM7pDvte+ok/Z/TV9e4EoDBEQ4CDXqsJM/BOHAqf1JIU23W588mxOrwkqFVu2rJUb9ggwUIh062F
VJBWO2uRv2gaLA7eoXoUHxVBfSnKrHtKxXFyVuMF6UW/rUhM9uNeHRmQ8pLbnENWyIweoQ6rfzeF
71ZnmLZRYxeISDtx1Sb2O6vazSLgRNl8T52uHELJZO9FZwXIo31got+MpaFtC0kQH5uof5EXnbvM
uIbGsOmnUXlRowoIuhWOSoSaJZLhhCapR7rWSKNbd9yWeVYDNZqivwgtodLgY1V07ks6ESxxO2CL
vBsNKhlFGl2cQc8ZL4sjGgM2J6M6FKwdaULLeK7djKQ5UBRmI+h3ioaKDixc/hJKnZ+PLOqdifg6
k54KC3kmJQDwWWyO5EVP516RN1hg+DzqkYtrBSAcaLPRPcTd3JnVQaQqeo5QYOh8GCyooHh4jGTl
famAk5eZu7XdTuxoiao+dzkeLmlFrJQKrrWw9CK5BP4wqEvLPSx5JykbuOcnoHkBaxySR1X+lrt8
U8n3HkxgGjDwYbS1DLhLu0Rl8kVS937tUF/q6D/GmXkp4oNASwlGyU1BcRqOHvSh8iY3Uc9OhE3C
Dwl9b24kq+VHXmKdSLARQUat16zUT0o1VhQfTM0mQtBfSeinU8x+jhIPQ9AM083EK+OqCxcaitvz
gIGs1sRPbN17SkUEp1vWn3GcjklTpb424YIouyCXoq2SyGceaka+pHLWldDQxvKnSvfyQg3GLoQE
az9bzLbi9FirOutr6NbKI5rUt7Gmi7KSNnVv+sjTtquQH4pI2BqNeGq0AvA8bd0qBaHGkosnhUyF
uWsAMdrlp8rMVw147H42ILt7q4z2WxXDvYYTYAirQ5fkm0keNkKibigMh/KsN5k2/RqnAvXgtBvV
8W1tAkukIKKJmOZbXymsA0SbtU7v4yIfuuggqtdIXx+q2doPbOkqil0TUKON24NO/nYTjoApEgdZ
RVpdi5/MpsjiOGSQfcy62ZwVDg3czEw4CeRGDvROcGt4i7WGp4sazbXMjNdV8mUWUf8pMx5spmn1
sBC/0a/WkcKec6W0D6Og+ZwfR50l2sjMizYDC7VXpUOZKRYzGtb8TNtpj7xKPooJcHQrK4giuUwa
sXJUDpyttbwhg8FHm78kSX5UGVS1TtobsnFLVNCuUkVpEyWRRyijk6PczJPhUkniGylMuTtWysCV
MOCLVrDFfmEeck0MuetMxCOlQWRrWNuhtG499iqn6aGpWtGfZYX2KUV4GBXpualfjVmne8H64klK
3KLPruhyS3vU4Z5YRiIPI+9nGa+Wh/EO3ltVEdrVClKwIlhn+ZSm4mXSVxC6BWSi0+FNBkxmhfGt
J1piIz67JQJIXrPGjsk1Ft0fy9F6m5mVUq4yNH6HvDScFQeqoW9qAdgaw3/n6Op4LUF/F7E7N7ME
RzbsM+7A+J64ro5cAcOsbcOVZl8dJdJ4tvL6hNjpqAjmozWEbtYqr3cNvcSxx53RgvXI9fOwfmb6
R6oJ36uyT/4Xe2e2HDeSZdtf6R9AGtwxvwZiYHASZ5F6gZEUhXlwOOav74XMyi6JUopWdq0f2uw+
lKyqMkUwEIC7n3P2XttwrqC0u4pWKcve9Tw7J3rpL2rVW9dtnX2d6vSiNp2HEodw6ND+yO0uHPnt
ksi4dEiqyP3uVNp4jVPmVKK+Jj5qVzfELXrEAOuTcu1kpeZ0GeMhYqD+qVEeQm8yrNi0qdZIbu7S
ZJtn/GdiDiPIoki9Tbq4XytFsmSi66NRWzIcC0+GxqgvSB08YNnfxSo5adv2S+4bn9vGDXN8oXvH
7PKd30qEDGwNRTkejTG+dFqOpIvBYmNRpmMVGUWYJTlOuwoJmElbNkebTn+uoffNqB1TDV+TeZMb
vr/zBKt56g0dw7nROorRBzjp4ZYr/LuoSZ6akiQiPfTnsZCXjVIPUDXKcLKq8RT3VhRCdnmwS8S/
fT4sWwtofNfYt7Vh1Yeqy58TyVnS8mt14GR6P4DvIMpAHY2SKVRvtI9DpJ7KHPUEB3hMiwlTSW/M
XkuKVryWE/PhuvYQyeBcSn33JR7rG1NXzlb0/lWbZQD5o5wE0lp/kmZ/scTuZW6b1SbLyAlYWsUb
pfE1R5GFBhfq8mpqezKwWm8NbZcQEpLxQPq7u631tBxMfybVbaC5PTYIWZNgGsPAzarTQpsZtzyN
PgsR3yUKKQP1MbMWJMifclZiOnkckGWb7PlykK4YNNxMMhtgEhAPZtk9TV1O8EYbr1axcBrlzYph
SlxQsKkmgtNBlFmrN4BsV0W77KMCKwma5oIOSIymGrVydeGlkmJCZRa2MGVsJ6IziRWogxAXuHeb
Dnay45ZOrA/EvZTUkDGnlamerroIQWjsDtF5Wpe63FgkWwKrq1YDXqM2WTAymfYacZQ51F9HKVIi
/KkkJJlgMW96jbEK+2YGmoBnI/cesXSejwz3Ai1P8dN889lrrbn8kkSmf1LPNT1+la1ibzl8KdPx
Icqqo2G7lO6xdbpotraF7nZhMsobeMynSp5xNGW6xVqFDzRFyoH/2rDPXYcVDiPdHVFoZoDhH+u1
NRrJka0FkBGVB2AGvk3JUbj29x4K22dRMBya8qE4BNTWh7ijB4P/baT12STRMc1I7wTaMBQhIRDd
xuTtY/WIznAOXswalgWpOYwUC7SQiycf4GO99EG+RT1wNnjVpc2T6OvkOeZRqzzjLvXhFBDUtotQ
8hctk8aKbizYQ6KEug20ReZ8HdtyVtb2Jo/yFt9Qz9Cv38g+PnHFeBbjn9m0wbxH1D5tScduw9qp
zoSwLjOOaqWsTtsxfbMD0Bf2cBqk1slQJme2einc6H7S/tUwDiFw3n3vy1OPmRpQglD3iJDTQX/B
PUXwevnSkp2qiuSsmJ9iDw9/NV9bdvxpmvNHo2rWwczJ6qlxaycsg/QU+M21X2ehlc4b3ZINWBnj
uV1nV1ZJzp7ur+LhMzFAN1nj454m4cvxm0e6CjaB8sPIgbHWbLGGTYvAteJ9EXdiX2Rzem4kHE8j
ddnjWSiXYr6IpuFTIYNrXstt4mrCw/CDLMabzblvsfrPI04qXuP6LK0YT0wyuBymzH1QfYsirl6A
RJAqmxbW1jLapwKplBkZrLv4eAwynDcR+9RmdIOzTGf3ZLnTzlLMDnWSXkdWg4jeZLSbV+qSTHRG
5/1yuxRegKES9dxkfO4q8SkmGgr5g+R0udhVWLXqMc6BN2ykuDECjQO2LR5krQj5QtjgodtbjB73
zYC1NxYWJ5Tkm87bmvSjER170My0cpAZY8rzT9o0v4IFxbaIqWfq97r2H+x4uZcBK+eAW/IsWryj
FScXNIaC0CgTl40BVTNVYpYeJHrBE9lkuHydOD5icqVAtL3buJpus5QhjuJI/b/Vx/8/F+a6Iqv+
uZsf1hrp69e3/yLV9Vta/NDWX//mX219Q/5hBzbEUSxGpgB3taI6/+rrGz4yWGEjWKWzj2viT/T5
vxr7guBWQLCkwdqS0AN3TVr9V1/f/mMFtq0CWRsStUsb4j+RuwJU+qGt7+ABc+BM2846KAAt5byj
mGWFBRFAsWWXUdzdURMHXRr2S+32d7rzQDdsZjx3LRPOrEq/AMvJ5Y2Oe1ygx9WiXHbbMYi7zP86
KSMnnydpGqf+SqMq6PuLKfKrR2JLszgMEtUY52k1tbeqa73mpIqC6gowjf8S66F4MYkT+oz6P4LT
BWqZw2w6znhzs5HDZFS0dC8bsUzfAvDUlJqFQoikbeEBY8j9KT3HXMYm7Feix4CxcBgoleihi43l
BN9urPNr00raYwOh7W2JzWEGfyBsa8tNEfmn2Wwy664WhsgfJc3GHsoKTRkP88AXMpcUR92uC0hE
Srpx/pZUQl5bxUJnafH75IutDAZ8+FyHc3D27PRu0PH7RnkuR9aTxHWGczgEVPHC9XNzO+nUWa5n
7Bu8++Bu5NrD78UDSNy0OccClrHcFY20kh191dLfuyQ+MrAs4pGIIEA/Z3jo7GZnMqJ4KJTnohCF
OmOFbVMvJLUCehmPWDJGNkfPNroLyzdU91ICQfIeLSulrd+oBH9BQ4/dXdtTbE/KHeZgQxbADCPA
qpxl78ZtrkPRWGjEMuHEZTiXJvAUign1NfLiPt3jC2zOSwe+SbhogczM1TnBeoVVsDoJq7szRlmW
obW4ip2iM+vl0rBJYfGwgGK5nSbTfvXAq9oUwgOai4CSlswNnMFuiK1pybd9m6WQI6Riap4h4s83
LLvMeMET4BizHcEPNimMPvGlU1uSdgc7Jp+WkYRPohqZfdiYNXaZICqu9QtJHNHS+C4tJtn4G43a
ERtthCBKiCg6juBhjE1seDHd3LH3IyQnfGebtujs/CAFD0XoJBxPOZ8Y/texCHjoiqBoOX9USY+V
zO4J3CySLvLOcA5WCCm8JbiKSI1/xvOhdTibUYCKo04I2mZqsFKBGnv64tO3uhGt6T3rZjKY+BI3
krLmyyjeY+hHhzdbFjO3gYyx50wES7tx+yRA19ZZqOvkVFEgx/wMvBH6MTPK6nrwCmQ2Qa3zN6w0
BXFb5Zi+xFNq384j3JnNOLTTSTFow6aaCzJeH8wjB5168cI24jffRqLm+WSOFdwbSVY+8G96V/QB
2mTnDX13myepdV7ikGKPF1ZCBGpWSbqyCpxKONnkBG/BUA1PmeVifVpE26B9GQv0K2PSyG+CWcIN
mV9UJa220QibOdiIzZyP3WdoytkSEiXrZPtC5AXfx6yQik8thJY+6/QrKWLmp0LH1OpkBKOsHIrF
vRynLB73rcpN84jBHkUV52D0M60XPSO9yYxdm/W40ZTdZWdSlJwIjUlzypiBRvBdmCYwEFju8ynp
YPOTOeruxZpI191YorcvF7sbWiLqF4XCMk8cdM2VWd4vIqOPpx28fsc4brvz3DDMlyKoBkb9vUfU
GV298pqL2tl6MkT7BHXAo1CZ0s+wGIAOxKJTZ7rx3Jd6Vlm16RV/D+tWggyvD5JLraLmFjReojb1
7FX38WB2N15kW2dTjQlqA51A0GRNgVF4ZdI/phjyl00VY4c9bapU4XbW2nmi5PCyY4QLa8LlE5XX
zHSMiU9c0jSzlK9oBShTXeDEBhJWmYVxqSwvr7dxUPa3JaCecSs5l972VdPCA3C68ozPXbfbFG6c
j+kORhVHWGHAXclUW144Xon/oPWrB2WULWYoPYzmNhhdc9wNcaHGncPh5bzpWLFCN2ctCmO3JorR
wqlFS92S8YthFVWysXUCXtuLjPYVY2Y2n3u9Z4wwZ7LibSoTZ9q4CwL60lSspUtK/GPa9+OVFTPQ
QXPFb72Rbg1CZEqS5FV6JFdiL2ekvIGVUjHi6JVoaML0tOJk0JAralWRz9gI2AhW1IwSsmxl/k3S
FnyyMiNGw+XAJWPQagYK14Vj3dmr5YVOTdx7THgHeaGh6g8hDJhZUl1Zzj04N+uGJyVKOZ0m1tcg
qonAlWaVPMaAWu7KyRxR8ti1fqCnlB9zT0N3kvmEhyrLVfRCF1E2G4k392ksnNk7CLum7dk7DY/V
lLr9Q8vXhNpu8f5sJ3pQaGIiiF87nVSHxHI1JokoI4ohzvNmQrNrO3XIrkCwdta0uB747w5NAp9Q
7lBn2EgxmJfoVmdy2A+ZkcorckfSVWpvYH+1lRN9qqy0rEOtksRACVoyXstpOZ50Vc7ELCDHgnFL
adLyNayq6enVsxtOTtsvYccqqsMRVlkKhMEazxq3Y2LpL7jzuC7lYahLulIbUvU4w+sOqA/U0MJ9
9HTbnhZ95HwTbst0CSt4lJ00dsS/bNkRWiRfdKPal/TXh20OBWM64M7oxKHzPVtf9LVN54szuHUv
MmW8abLK7kbXokJegoJP1smpBN8BhZ3X36aFEorOqqwzUcSU/QjoZXKoKm3cleXAyzCRpMytqgoK
kLFJZhY7w4y+GLKkKVMhr3iO8gU1eNnxA7b1nMuXuCE2PJTpWCDPAS5/HdlwGiovgz/Xpd5b21RT
ty11lH9L6jFvqaVIT6Zbt0xnjejbbx6G8Vc4MPTIoGBkV8NEQAu7k6BZtixZi/Ot7Aa9TbRezmMt
81efIQjjKks7O9FL3rkoK9tgH8QjUz7LFdkluo1u5G76PD5DxETW9vBVYq8kpQF5oo1YzBdJ86z1
OAH5sLrgdXT6/BxCrfXA3udlZzz/0Ygtdekukhhn66GonaA8CyDA9Ic2r5Bo+cHyNRCtvhvAXAM4
qQr3kyVppm9q2HFVGLdaMTZztP3WgJVCnm0l0ydhNxoNE6ufT6e8iUva/RW4j0TMaKXx8Ju3YGac
+rRPRBMcapryZ6lpxnB+YASCuWxnkNc8QxZrTSwuMwbDFzApkaf1pac5N7pikVTLIKtIsxxxCCSL
1z3JSPpntAmH+7Qh6B1UXJUdqnLBp4/NHy24Hrzmqs05QGxZ9hDc8b/HM93L/slgpUQRXDP8lJws
PM5aFXIydwwgQzGczqpD7AbycznCEWRq0RvnGTpJHNYMoJ5b2k7EX1SiOU65aT17tDdvKOkiuR06
m5a1NrV/q5yZKXGCBBXBsG0kLu9VO9ODnRp7T5qo45zxXY/3orWDb8FcIaMJUtc2dxZVf3+w7R5Q
WBV5wxcn6xHbLB2pw0xrOtoIDKGeYuzkkHHMprojXzO7dTpgiVu/QhIyWgVC3ALi5EmB/tIzKtTz
M9Pvo9nJ4s0ieOkOMLNhnuQWVl+iJy3kPTI4wzjUtGFXCHyj7Oh9jqHHHYFD4Qk5xZwMDoPZd3km
oMtxnox94y1rXE4IjSqgzOeglyJycYok2cek1R/I1SSIa6o0goxghMvBJuv1N2Wc0IitDHc59xGm
TgwaI21uk2wgejoAFDps6J5E5R4XEWOIRHXu3oFk4KAKlUgRZS9RPI4VEyVHphz6A5VOiJSG2EXY
oHx2jv9fVP8VEkwmz++K6rvnanmGm/J9Nf3nX/mrmrbNPxCgoYNzKZs9SVzR38U08jkULM5qDYXI
/acJ9H9EcuYfgQ+Zea2zCXUgo3E1Av2tkhPiD0ImpB04tiS7gB/yn5TTPzJ+fSFws8o1YU8ABQeg
/U4jN6T5iqUp2IvjKJt2WVSaJ6mqpvg/ok6v1/EEGRVOQAJIQEjbO9PoHLizYgpJUw9GJ64Pa+xf
6bvVn6XH3vjdN/ALZ+rPn8mjcSFdOgWuTTrBuwZBLlua0TUKZXNKim1f9nApo774AKb+Xl24fiLP
JKCNAASswWK1x34HLU60FZRmAOApnQ157WgFhiXAKv4p9+li0WVFbf77z/UjuZt7yD6I0tJfHxZb
AIH48Yq5tLWvWrTJGcfKjmkbdqvEypjCMembTv7fLvbuJipzXkbwj0jKhD9Ph0LiLs5jy8TKPsVq
//uL/fSNoR6VPH9kIgY+CGge9x/uZWeaVe/QcbWQYl9nDZq+GBzOB1f5xf2TlhS+Bx52zW5a//l3
35goZxQ7CWu238wZBmCrY1/3llA70v5rPfzHANBffSBrvRaCVgYw3vtL0dDtZ4B6m6RjMOHwYUJe
6PGDl+pXV7FRBLJYrJCF9wLXAoRfMc9zvmkbWxzy3seSGjnZB1lE1vpVf6+j5blDXBtIws2podz3
YUTS8Eq6e3lBOzjxG87KkwvS2W+apDuUDlX1xls4sF00g6Oe49agzIGzrsRhUg3Db1AbbXsnUb4A
CyNipdpHUJdgQsOZuZg5s6GT6qIepHLtx9hBpg5EkYvgtA9BI7Zo8jyzZlwMxfIbdDEr2nYIuorQ
IQj02QWGTp3OWR4EjlPqmyAzlTqm6QKNtupr7ymm49Jvfv+8rs/j+zvCg2ryBQvWTvedB5TVINYw
sdmLZ4LRN87swg/x6uK6bhlRuwNaxqLrxV5PpkPlYKTBB9Erv/jm6ahaAAYsmzDB979ApwfXFyPH
hcmEWSZH5mYmo6UPnuJfvDCM7Gjc8nJaQr5f4mLEGYNnchKhsocQNEgH5wrSGlPl7uvv7+hPqylL
mkkYBmwwU5LXuz6D372bmet0qYMHAxxnW331pgGuWYU0mc4kpeFt5UTS+cCh/It7aJu8nZa1RrBY
76MJkMCldepzSSHYkXp7gl8Ns/CDbeL9VSTpHjY9cRs1OhGo5rtHJbVQnFsCq2jb0Krd9k6qpw0V
1OBvf38Hf74Qknl2hXVDkutj8eMdbHMXTKqBx4XhcXIqFkdsqBin2//8Kn8dGHyLKO7VDvD991RP
5Mcmhio3fgCVp++bDJj1kH7w4P3is4BsCPhiuIrFE/jjVZifQ2qSfUkLwy3P6hoRC+WzcfX7z7Le
+u/fYikYIbDdOAJ+O3+8u2NZkPYqTimLyYlorlOByRBC3PxVlF8lytypIofj91d03J8+GWe2NceB
oAOu6P4ZhfDdc15NbuyMQP7IHGgNN9Rw8ujllJXRo2ARaXX0+8D9bA9DFG2RGpQyZKVBDUcgoTos
MJOwcJqFLCBGW12Pc1WQPqtcCo1N1iqYTKltjf5Oj1k3YFAs5xcdCKTPYs0hCdFV598YIBb2dnBR
/Gx9pJLZ3iWkYwJx1mlSymA3FqdObjOJs5pswOFqAewDWymNTxIkLIyfxUNnQnN3xOc02V9izReE
qzuRinl/hJF2CqzxpJUrTY6skRLmqdFGLQWX0m+zaEa0BKN05zAaR/omc+MB6wsEEp/NxKZphlMk
kEM1UZE8kpKCfkcETZaFtq/o8BUK5vtO+0k5bbIESPVmZmiB8ae1RH669PEYENzKPvaFWboLVB4o
t7kvhwnngbtQefVwlswLf7G9F7uZDXUfmL3vUc+NdozLq0abXIeoRzOs2dAI++XUDFbKtnLM2vss
kwTQ0gRKGFz+UqUQ8GbhNIfkT+ZiXEzj3cJGBHWvdBkyMKMY6dWSxogDQPZQIoG8gnPd1sFAPGKs
rQSzRFNZrxYPQbE1/MF96ZIyGR+MuoyevXpgzt8ZvNrQm/z5Jihc4+uUw1ql/C8Vs6PMNl4a11zo
5FmIazqt/PKkZjh/C4RuiI9NNkJ7srOkXHYtVE3jngqQTpVvpOKxg7/+xZgbRF9NIJsnhZgQfjyT
NI1Vexy9fE+nGheaqjykHnSGxjX5jURumPhrIRtK1SvrlGybAYNxbwxfumowmy/g1IGSGJA4k31W
UBoc+gVo+N4AIIWwUg+WsTf0qvks9RLNGyMbM4m4XjF3DkzD+2JAnkcFSVN9oP0Z85wHcH1vCjNJ
3bDKXIVplPhFFN8lVMmj7yi0KwpWbRcagdlhplY5/l5wstlnBpfCfG2LqOju57bW+oTGaZGFsjEq
ASNvxnBLODV+yqHJbkvEMtYRIRk3tgoKNRzLOWJKlJVDbO4dc2RwpeacHk6m6a18c0uzzLlnlp29
EtYxGZdDbQL9lWltpad+oLrsXPV9DEgAQmbzog0NhGZT0UtEhIqYbTlxeOObrzQrUkR28di6mBmW
CfWpK9Lmeg7GpNpFFXkmiAFmhN2Dk2B4yIGUYzzo7VZs0BnYeqvmUt0LGdtq62Dyrc6CacAc2ASL
F+8cK7WZDA0xZ2A4dGl54VJH6YskTfMSDo/tjVg+6NKOrrPVFLS02eu0BrgVBsPaMUlrxwbW66g8
Pw3soMy2MaWeDgmXqDERxfJYZt7UX7HkJNgHYFMzRKkS1MVkI2WR0z5pz+q77o15JYWM2Egno+EB
Rz+I/RwDaQW3/iHzc7gnKDhXf28B40E0mb3gUEQyEMfBbllyxSxoQLAkurPFLWO8QsVSPEfc1lWg
3JLZ1TQyuAtiSdMtTvvJ24xzpx4mH0UBa+8UO2S706Lf12MxMNyy3TbHXWCjm0HSCgiDPjF0FttB
Xb5huOctG42EGe9kTrlwYnSB00JiKNz+67i0sGCsQfX6rMtROdECxlJymKcBUY4N+i3DUEoMc8iY
IsE6spRYLf0hM8HduFB9d+agM+ZENVu2Y4Ew22UdA9HjKs6B5FcTLhHK0QquCpQVzVZ1gt8+49Qy
oTvLyttucvzxxnRjyhiFipuwbidSKNSk3bFOo42ZQrdpzGsDAHzEaGUd+PKoxVeZW5SfqMhhezhD
lN7yM/5kaE8m3rM21flZXfiszYDooaHiBKSNOOITE8dFm1O1F03t33KnJKosYywfawTEUShqt3jr
lGKsWI3SoVJdVhkPi06Vnlq1H70gACfuoqGSsDYWHhwDWbrRvBiyx6IFYC2/A0nd9fspHZR57IRg
jhE5xnDBrLqSh06n8UA14kfry1IGxd5jVXnoAEA2oNlaeTdNAHu2jRhgorQqppTQJel1OwjJ7nPD
1klLG8iiGSaGrL+UdYd6dWFIfKRRhhJGaiohfF09q7UnBC4rAGDWXnZJMoYpPeUzXg4E9ZlZNRdQ
m5l7tr3ZmzvSknBPJYhyACc1vpWHU1tqPmTnxPd9ptFpltXYIh2f6OS/pTXvyD2/plMf25LpJw+Q
kTmPSzK7zVlXml5/luquxIcnPFXs+hbZGyZGmURfbP4atCCtvOYotEDE1yIJG0Ex9zZD16RLsHEp
U8a3/WQ7yc4qY59RcisJE3CiIjcvsLR4Gk+Ea/nQA8jz4QHNZX3qE3vurcmHfb6rpTL6A8RfiP5L
kkbLcc6CYDivoI1lZz4LD545ac8Z+Klgdr7QbkTCSKfRyccjTfrW2nuBmtOH3rRVtFOd5M8Ril2E
+3Ji1hLSiW7Nc6wFamIPr1CEXTuxatqXKKndloFu1HeHikFyeRKzO0z02ucmPWF4j+t8zCF/bwzW
FnESBCq5p50d0f823HFmvu9H9a5IgYWDHg+MAsXdTPfZHROEz8vcoVxTtkvEgpG2jj7NEDBUjOll
gNyOKNkIP4FbsaFydrLuCBshp5OpNR7QqqD2P6lse6WgGMNioXNzenkkuW9NTjBQrK6kzPHg1xZr
aErAD6o5N2cPo0iuOcOkdTycOkHNco+fK/82JwbI76QKRvgE9P8u29SJst3AsQXPw8K+dSAkIkvD
bPLqbzPLrE9IRBLfe8JoeSZZKaIz3/JaGsGRyjPYhU1NvJrWwUU8uDIOFY0ihReojOytYFR9n5iC
/IiFqQqIiiIv010z9+v9LZTxUDIHoYlVFIJNDhfCsmdvWFbDHWBJu+3UubXOYndBMg/Wjux31B6D
YwGfApn4SSvlg7sPWvebz5dmospcCigVrhuZuyGSEY36iKbBxBhMOk802t3hbkpgXh/MiPNnCLgZ
p/gQOzi56dJnny1iEl9Th2b+ed70rPKLWfksaxbDgFNrrHpg1FgYDkzaarINnLTSYeCQ5YKFgpl3
2Dc6uM/aAg0O4OjUgCaRmo8Z09ggxFuD5DCYWkl+dtV7dByi2rq1CRdpj7FtMRvQrSgJ2G09inqv
LCxGGMPirFoYQgQ2tdHzpjt14twVbla/2F40ZgcVRwsdJlZUYiXypbMRKxDpvCNSe/KvvYq+DoKV
QXuXTkUy0CTyqdjBtEc1WRVSnS4pws8N4dLijvFiA65hyavnofMq7k83YaJjI26NMJeqlXwem2Yd
mmtQEtQEFUoMR1lfe9VCbKnSwoYUC+sVHGaPArwdEZxs3GJBLQW6O5jDlPSfHLE6pi0qjIStiPI/
93YVztVrBPnIo+XQz2boVwkpHpA9A4VUMwc07Ljafmh6Mw4YLGXFGY6J1mce0UCGwU40Ub3U6Xz9
+1LKet8xoJAS0qI4dF33zzTDH2tEE50Vxjay3YyOQ88p4k4MP0hho/m8jtvI3adJZwSHucHQsvXS
ETdnny/zFelXMIIUgkasYPjl521S4R49IBm2cQm5ADevCtMRFT4wPfh4rWKURX4MrfpIhqV86mqj
GnbLxGp4Tam92gfnKu0Y/qP0xy+feHdi8SwYV5DMt37fxA9EchB3tlhR8GkuUmEespzn4mAAIIVp
hLgYS0I79sPT7+/Rz7cIoZzrBGxWtFUQzP14ixKVNFFcrUCsSoh7pknRSRQwINoA2jXv4SX0d7+/
4PuGEX1CQoctWuO+ieZvnXZ83x0Y5swz4fdXHMfM4nUhZnRL0cE5uV468UGP4BfXAkVsMiGxacR7
K1/z+2uRnzt0hZ0iS2nh/ymCgYkhWeLj4ubVB2X7z0U7KkR/bYI6gnarfNfDCSpU7k4ZN5D2m0eE
rfPF7KftB/fu54u4prT/nBOtUx9v/effdQawTCPaGyYOJkmffQPJm1y1Jaq4339Dv7oKBh0GUrwz
MJzffUOlD1rcosjBHlAMJyLNSaQyq/Lw+6uIn7+c9efTUoF/Kh3Te3cZsBF54OgWuC5fUk1uiGdO
HBEFrDZXt44R+r2p1VWUMrm+R6hsDLcZpdzqQxegJeU82xjLtaPc49yL2TsmqAXhVnnlFGx//7v+
6o74AhwrCS8Of7y771aAVJ9imvvudTcWKvajNmrvg2nKLy8iPYJJyXkhWvjdEyQGUM1dwxzf1ZQh
nGuZr2/npvHnDzrTP914WBfsa1wIwYQM3veXciLTVdvF2MjdDlYOFH/gQ8rHs2CPoM9+f+t+vhjD
zXXUto4gEP++ewWTpadx5ay6PmsBAFcYa1qY/9DK2vzgS/qpVcf6ZaP1FciLiVB/v7BIu8W6ac7Y
aKy439hEZeNLL7NPaVLHF2jkAxgfoKt+//F++tLWRVOaCEjNdYTjrELk797I2G97qX2GB2kJ/8lG
LbSXNk/zn1f5X+DK/J/To/vcsX/Wox918az/6+q5fX59wwDx/QRdrH/zrwm6EPIPVOMB40Hh4hpZ
n+i/4cviDwLh0XQxg2CQvgrB/1aje38IXjKL8FpLMCcPeJ7+NT8Xzh+8IDR+PaKwYcOY/9H4XPz4
YP5NOaUG/PHZMCJQO3k06FOnzTC6UKBH+Nw7EwqzvV0m70h76zHHcTM5KOHQAa2J5Vue3hMca+R1
WFCGpyg0Guvku3t49Vf7+nss859P5b+72v/+jd71zAGny3r0ZsqYxjxFPR1vk/XQiAYcDh+kr75G
70VzFpTf3J37DmdoZYMNKJf+K2EbD8rvJArY5VQM4tn2aJMIyvQtqmMnTEuv3IuquPOCztuTDgo4
ilxnznXZDfqg+gaNE0lHpYm2LX2yreWUYd/dUmaX/OYP8wJER07teFIhfj2h8e3sFr/ugGzyCwJ4
fnMw/xNMs82W+Mqs67vELO5U2V+iw/SAjyWkiTjZozUCK1WGeB1b80H0k3uoCvN2djDQ4FXmJ3Xu
p2XRHyw97w6a/3NDV0fD96+/6HARdIDgT4OsMDYDsaA9g6KQGWi6Q6tDT80ihRnscApdIGrO5yZ7
ond8rGNahfZELInWh9oZsVxH9UkZu28tZ+ty+NJ7Am0PxjZ8nls/B13nk6mKkrvJtx2xIiFntGHX
EuGGE4saP7enAtsP3oLCdu+Io2NU6g3XNFg+OBxAWPp+IvLvj8o79v1HdYl3GnIjGE7nCKofNqu2
yq4ZvF1wk0869MKbwcZylhA89xkz4po5Mj7ZaUGBusC0oL13MroZwLz4NhuB/gXytfe76LBodEhe
XEBkQ0/Iw15dQ/y/6mMQ1L9/7OV6lv3FY/9+Z81po8+ZYarTNopP0CwwkT5N10QqwBIEWx1MO7rx
231OOueGsJCnwTUf3LwLgxJTaztuG08XIYSBbCNwDm5HHtoNuXznAdGXjHRviKm8/f2vKn48lv/7
Lr87FCVVkzi5l7SnPelczHq2Fc3MfIjIcISU0k3xa+vw+Pj1XWFlt0urhzBKYhKsBjckAPm8XFno
U+t9MN//py99/f+/297cjBfdccr21LeQ8GHXcnrerOmjL2Y9BPzqi1l31+9+fJUgAoxN5K6EAZ+r
Qp3rDmohwxzwUYMMEBtWHZ0ySp8W8UIFHGVD6la0KWR5GzM/obmWfMLhc9ZrBIJxkR8sBzWBV6RP
ZpHfCqlPiBZ9+/138w/L+ftKiRCkdmLE055OFSFY8RvGmU2OpN0BA1ig4P79VcS6Fv/qnrw7MCGh
1mnJ1JFo5/GIsBv3J5XrHB8GiWucyEWvbS57G0iiM39wVpPrjvSra77bqWin6GoqkNSPwXJrz/4Z
tr1hEwAqZyjlfsvTKtoS72Og7gGGM2cnzOKx4Rvg51vAZn3aZZtpWLu4MQ0ThYRLt8MLuResZf6M
IdTzy49+13/6Gt7tYa5DDFxE/PEpZJCnJkV/LtOAXrXdk04M4IejbHFw4+BeSr1PnGUKfbv83MpE
YM4lMJLtZTeb3WPZM2WL48tOjFuy3bcjHVFMTWeMFF5VKm9QrdL94JxOi9igOjEvfv8F/8NqhFDr
x4d+8bUaE9tamzdI1nOGJbqCJW+5d+YiPztjt1UgJggLxBXTUgBA82X+3DvGpybQF/QGwLu519g7
Novsb/6buzNZbiPpsvQTRZp7eIybXmAMAATnQeQmjKKkmOfZ36mfol+sP2RnVqVUqV+W/6qqzWS5
kEgmCIS7X7/3nO+Qx3IiSPyDjTYICzqXKmrEL9bnD+qeP3cj50dyOvls+VKEfnNM8cisGXx7V7T8
AJxkyQh8WzvbaKFCiWdQU+PE/SiS2X3l1OLGlnS3ixyvhgvTbg0mbOUX6PvtEEorAbxqS3wPrA8z
fDKm9FmF8mmp1JsvEaJOgNSGLnkXnYypRICuJLOoNtJdTqQqAfuxrUei7X/xS8q/Px1oyn//edAJ
7Rlxy/popjE8z+REB/JYOP7X0ZZBVYINbT/xcZ1sTdhq259E6ezKvDR+seCdv198KIW+//+XXs8d
gifzmFW5WOd6gc1SUPQ4RCjf1pQUvkVCpywB2DBc+pwp66PG+IYLxCWX0YeF4Vj2SnhLtMkXm2U7
fJkLIGGkAAHXIC+WKbMconXdNtD85oY0e93f1XXGaAmLbeEww29PRT6erAtGiOTlaVNCEdv6HtAV
uqZXXj1le9LOgzw037VpeJRmZE43ZBBQAFJNCaGftJcfFMHHQAk6HCSNuK+YI5Bz3b7RpQb1bYe3
NtHB9MCYfZb9U5a7L7HKXhly4bbIofBEKqjjaDtPTrtrYuv1Fwvu73dUKvvv32BXdBPZXybUxpmC
touax25k9lmPFlB6JYiPj0lfUC1wcGMgLjWfSnPrsCmS9x2T7UUpsu4z692Pa8rz2iJhL4zibdj3
2NaRTLczhfC/fq3WpZr6rzux4/9wIo4V9/JRDeORvIfrdjy747UCxmup/NS1SOGtwT7akwu8xpXb
lroAywLilHZc40xdd9CU5wJBRay/pWV7k82vOoKFZ3h7DHSEkjVBTRzFBIKqc62g1WrPvJDfNTyG
Po37DDhBA/C9go7gBwUDDBAN7X3muKdKjXtnxCxJRDJa1ty5Yu8FRHdVjF9m091FjrlO4nz7r98H
82ef2WWx/qUyIFI2T2KcfEfb8IkTHZL8MSsz+DXYWA/Sw5kYeglddQFzooLSzJMpNob294O09XsC
hiKwUk1QR1Hm20407kaheNhKc2QMacVW0C1ks//ixV6O5r/70C5//5cXayyeFBGxzseUlHHSyP0F
mCW8pnNYxiG1sndzMYRt0CmiN1aDu6YRjR3Mr64sR0b3XZngCIvtOLn1knR4mIpLL0Zb7dkfS5Nm
egVZTAsGoHWWbp3uF/WM87ON74dTf5mhahnMl46dLfqNtoijIqLSCbIukbvRr/VWxSQHtCqFaWxV
E2jp0sOfiaSwiJqrVCf3bgMQZlgCW16g2DY1c52npJAMBLyNgsTYhPnXmixowvpyN9/h1RYr00wx
O7jkqTWZC1BeJq+DH932VRHh2DOtgCFNFiizIZ3VGGF/xvwDpmyOdsHEp+5p6LdLem+HFH2XqjHs
CMuMsy4Yl/zVa+PbZIL/ZOXFmVV0aMLo2jNKdOuuTlbuENdbNMrAwxyrO4RLlrGOLlW9KOc9msmX
PkMWFbpVtCUdtweCRMwY3hi1+zeflh8KGKy9WFxFXh9DXDx8plwmsBzVnHsEt8I4zSKcd/h/3Wr4
Oltmy/QQErScu3pLjCfhzRePEyGuL9jZjplWd2OqrpTGQSkbZd/M5nhlMQFeSiV/cUT95FaCxvf7
B7ya4Di5aZ0fs8x7icf+DQEuuQGCJNGKHjSK4BfTdF8IKbyZ867HFtWyUzoG1NKS4WBjJrddId+X
NLn/12/iT1/RD7dRwiOjeHZLOhmNTG7kkgq2H/qnD6Eqg8to9xkNJO4kQBTbGOjAJsHOS7CUcWyt
Knb3bDA2pkh6RmdGcMm+HcLoF+vqJ30fx/uhoDBBAPUdMoNjFGvcvwr9jq26aK9yh+CCwZxJQlUo
B5ybHkjRSvu9WDmOjceoAMM7Q6y9iQdm6cbExHKQF9UVD+IvTpif3C8c74dyQyJH82oYkcfSyg6m
lvupijYohM8EHR8clrpH5C2NTuQE8d2/+WnZ3z8/hVkIaeZwZGnm73GK7kVhAyZOvFMcEmhuiX3n
+5vGBi4/j0Qkhk8dCUhmsjR0UAgI00rfenH/78Xz0Nb//uVchhJTI+V8xHT4pBCerVUPp77K5lsM
LtzqiHaFm1d+hcBzKtklVFw9WNz612iM7C12L+j6MvqoEiA3Rpu+O57xC+GxeXkNf3OWeP/14BP1
YMwDTj8I5/RwojfSo+JvcpH+sYXcREZ0A5KSYpSAxBNs1Nu8696ETUpGQjdgxAYQjN5Yww0dkiPV
5XTXR05CgHt+bzOH10766qIEwAUNdLLpf6E6/9mJ7f1wCIa5YdP58wZSucYnu/cRmCI+mi952XVb
vMqsfyM3tUc6ZR0tq3932Z9XUQ3k0x7i68Ixzih2AO0MrtqB94Q6N/P4kyT8lfHk+Kun/7Jj/d3b
+8OZ59SGjg1snUdTTqRbivQsmzkjtaj8ohq0HgpsJFUZIDjdXHlwsmXFceci2VhZBS+PHfZRexxY
TfjithRnw7QxarPf/75S/lHD/7Eq+PM9Ev53zPsH6ZptEsX9/zonHwgRq2/9j1/1HVb+vwdH/rLR
/LzRv38vPn/vkLt8/R+4Gal+gzVjKf4I7sFM4v7s7zMN/A3TE1YdzG78m/UXjjzfRaQiDgzh4bZj
jMln/WeDX/3GvBETATNUrEQesu4/Afq3/+8p4T37qZEHY913T5N9MSRYpqCUcaXybOfHZ7/uZrnM
eX5nzsmE/nVJvbeyaO07VdCK4uaThmV9Y8mk9x/dkXDuNcRJ/1G0oCN1nQOKi4SXHjWhwfiycy9/
UYugN2mAmTgwFlEvCO9MsVeNIKgjTjR3bM08QdTWFB/Rd7jGVUM9lQaYnZOnoRfNWwvnbtxrc576
HQLFrjlDMhAC83LOdaZF7Y55Qox3ThYO3CYQ47yRH3zhJiYRITrA0hR+6KFC+JiO6CfXVjKRYeIU
ig6dOU6067M4tLaOn9Cj81qD7Clwo0m6Wjw/D7dQ2Nt+x4+80FEb6i00dh7ylkqEHx38Kdr1ZoaA
TqcWV76olGRVAIwiJYhqGr7HbC2k6WEIHHed08PPATZCgWpn3Ujojjm5xPSNY0rWA0fGYy1667of
XG2tmkbbLg7bkcJTWz4muNZuFSUrC33ZyL4x0gM3gAVuIHRhVHd+8ZKBj5jhUFvNy1RnxFQgXDGS
rYNEkFsTrBZUgbUJYVsh4aRbzf3jOjE0NAcIeF69ElMo5oAYX6A3yxSTxs1gMJsJcQWQuw5H31yP
tKa+2DK2MPFa9YxqHPj5zH5SwcUa3SoVqDAno4Okm8EM8dD1UfRmXHw23mzoR9D3i5DPnRkneCrq
jCDFUVNwB1ifTb1qnTFFoupiYcyndO53blhQSA7CBdSdk1h7PyYiOhbYa/JNLiKO2SL2NZt0hd9t
naUSHdFQTfTi//lO9tNtiiX2n5vZ/7jR5cUN9PMd7fye/5///d3A8vL1f1h+fzPxFuBjZEytmDFe
GrF/8LMYZaJYYVpOJC2pGb9POf+YWJr2b7CzBCUbDR0EE95fNjTxm7QQ1BBuiA+Ln/uPNjTcot9t
aL+P6snmYKZ6GaS76kcJiCcNYrSzboc5SNj00NOOBAVQHT0DNl4ZkEQD9AlwdR6hdeLP9FCNLGqa
k+/DhSOfj3bDvZprAui5+4FmgcDej99i0DjdyZ3CcesXbj0w/jWz7mCmgyp3UePk88HyIlJEpRZx
uKvtvBye3YwwDHicepJBo9uKlNAZRtAntMMV1UO4JOX04DUY47940+ywPiHbAIBCslJ0XxAKJzeF
QmfCrDOfki9zZ5LV2Tpt6x/SxZoothNCHXScEU84iNRy75IY5RbeHp2nZH3FMnwULjz7/VAN8wYr
72M/+R+VP51HVtlGtRl8C+MKD5oK1wqjNKJI24KaXAy9ZHGJvq+7s1f5xE2J9m3wawjHsxUq4m8c
Vr8W7pOVxC+kZvhH1P5dua1BtPOWptor9kM4eAhVazXKbRm58Ntj1LjPkFSgnOJqmK1dXtd9dJr8
rDm6KD67Z8sgCnuPbaNbIxEcp2edtRoYB79BWx6yuVI3leGGV3ha3G5XZcZ8yCuD+gYeQ3HoTCcH
ENu08rHrLBCbMaE6GXqcC4AdTr5freGAy3tVWLA5ZTJXXoqiO54/p0DL5l0VhrPYz4ulolttNKFa
55HffTY7GV6rEIDLXQv/DPJW1IL/LLLFfMUgsryjfW3vaE7hosjj8xRCLe0yYLirBIPPvW8QXFX2
5mFJpEItIGO9T7lh0USvZwfPTgkY2Pqw5oGBjBV3WbqHdzsP5zqdsbwhxx8/JY532a6XriBcLm/z
tzSZm2UfNjLsN2mPR3a79FMT3iMc8W7mXgpYpHJEV/Q1wUgrv4JncuaHDIHOdFjazm+v87kQpbki
7hykz1pQ5xb9XiHua+jDdVJnKujY3hkmuGaaiUMNHMn8cNyQ8TnEVTGlWzH0RfxS97Z2X12xiOSW
4iEcviYGNFsHTX0M8GSk+C9JtPMg61SweDhNq42JzPQ8oCh3iVRqWZTbpTT9lA5e11Wf/XAaooM9
zo37UM99mzypqOvEhBc8ATUHjKa6IPnNpu9uO+En+XXv0aUBUilELoNQtp7coqCwFaTrQfqjXCs3
xUeGdJzSxjw41VSdstTxoGCP7d6cuvKapnGxbjp1ju1Rk107pMtDryP3DY9BdApTae4i1x7f4Icz
PfXdDPIPB2HSZB5KBDHUa6n1BKhw8nc6i8uAZlCxT/0QSaugqiOXLRuqcp1SdmMOm/UJ2h5RYS7h
EY+ea1a4tJaBxzcbhudlGNoTe1wagMlxjiXBDZvQn76lqRVdz3X4mLfSu0d5Gx1F7vK+VxGmiAx/
HZ/oxHpo6dffFPWsHqGsuQVC2JY8GXbC4+RxQ4QKnhJ4YRBzHcnZeRJ2q++gX3bHnObOVbvQmF06
nDqR7xn7HvoO4yhfjS9WYdXjdmzUJdDOZzPdYRER+8ZkZNZ3yjsJbxg44pulRAjqjYGuofabZc1U
yEysrUfzmlQdDxK/lVzC5xQXacn0dN3XolgJszMOJkLs8zB2t7LHPwZmTuxgV8NTp0Jak3JAgvHc
0js1TWt+dO162PgYKk6Y1nxseBljHlmIizntzOhv/myPxhTYyInve4TRAaYUb41rVqzp0c2onggk
NixDnqwEojSMGcBPC3o8A8XJJhS09HH9QKctmofMbcMdyRvAfTwn2mubO3eUD+l1UnCNTY22vU+M
OjmMibO8Fq0Age0ow3hEq/rZtMliBtc1fIo8d7iDuojHLSJ5TSJ+4B2Z9ia+RIY0qUmKiPDXoUFO
E5Lj90gDkwd/yqfKI0/fRxd8iUfxhDg52UAmNXdF3S1rC9nvluQeP4hNZzpgDDLPMwpcmNimc7K4
Wx/GFlI+VekJg1G30ejoLkeWva0wXwQWGGaaGXDtBydSRwaj4Tmq4nCvDGxBc01axBKO7VZ2qjk4
dRpuOrMYAl/3n10+wq2dmOZ9M427oshJV4vSMpDOok6WDr3XXDjQHUThuzsrMxLq8rCvMEb64rYu
8wvoybReTbAPKEG8JiK60y4PldurW3xWFbiZ0BMHKMWDBNo6lc9EHtxVBsbJ1hDmvYHZFnB03Owc
QZYgTr4c4J54GFEdBLRxnbdWSGBnyUT7QXRklGbKO05WqV78xbU3qQmELrLnDyMf2FoS1UKMN3o6
OmvHN0BUkxVCRc086EFkDq1gb15a/iuGe6RJ7jYmlo1uaOWtIQMNW1q3FPtVbZz7CCpx0wqtVlFb
9dexvJziiPKI3zBSSJq7Uiv3Dk9NcwVULP026Uh1V4OI08QGBmUgmpfjip5qwnrcLVMt437YTzGo
0JoYO49jJ/o0eFEro9vkorNmpEwTyjG2MbJuooeYtyeIQVKAfG2Yc6tBxO2GDJ2Vl8aKcHZ2wFg8
wAMw8T0dpsEJsTtk5IJdewRtFV9RkDrhu+kMSyYuo2i6qJ2sDo1mXiub0t/NOY1+HJFveVMQoexP
zNk7m6FAB53acWJGIKgDPNIHtBI7pG1OtvXHNiKNdkqL9eAV1X1v8CmUWSjPqe/Qu2/tml57MS87
u+90kGnso5MCisQFamG4A7EBCfsQr3sPI4NMhvFg4Gy80rFdPJfDTLBjXrvVx4TRGHB2hZcTS3y1
CcvSJZ2GyHioEHT5DfeoQG9zsczSM6DJ9L1uCvVkDNxptn1vDzvozP0xn3Tm0/PW2HI8f3nBeoLs
qcqK3Txp+2uKpnftmImxj7T7jgWNKi5y5Z035v7RKxzQgEPFtsEP5LHBmTEcfCT9pPx5Ltk5lQmt
MHMe6s7zNnaajjReF8P74Frerfx+cp8IgPiE+r9/KKlrYCrHqXvXmaPaNZdNSxjmxVI8hAQY95Pd
n+qqa/3NHLXmw0QuVMOhkwPI0tDSzgN5AG/z7D+QZe7d1lS/hMhwf5VLnN42KU0mJBEdAZdFWBMp
wcA63TitU7zNo1Wck9QxA13Z9VmR7gAPjOjPPHbzoIpH3Epu6w2PXuLMV0lElnZsaPyc0rDJGk4H
0o0QPXNg6M+Q6zCYjBKDBUTQT727JGuX+yai6qya8S+a1QzzLJH2EuCII72tyX1152hPfBog+F0c
i/UwsoMy+Ji8xvrQheieOBnHct3PmjboMmTXcRmzh89KHlIkQY/x4plnGzD/c1GFZBm1C/ipaKjm
pxFYc+DOxeUoJxtlW8K9OS9Rjn8Ui8u5wFl0zPgRJCobtbjShXYeS+7kJ2tRCYFrcFZxHmEKoAJe
4icXiMbZ6pJZ77Qy+odRopTr7ZbE4kzPs7em1gi7t8gZwfZhS7MmiImld88rfWmNsIIrF16MuG2d
SPOz1zQ9KdRN1y43Cxf26KXJDGnepHTDIXSQg6tnWoJghx4lFNv6bBgVCG96TgrSXASmlR2NG4zl
r/IqSxH9YdKcyV+dDfssR6G7bVQokZHjUs/yaEWTW+7o92QePlSPGBac1jnD1k6vDJnnNIGSMMA0
dPBUw4HMvWCdds0LvxcTqgmrHeDbgs+eAxD6d1MfCjU1V8ZkLKdpsD+DWp/Pi7b9u66x0lOREWxZ
IEtb9RNNKMZ0LnJ1ayZ1gx5UL41oY9cg7Gz6N9DF6qCPEwD4buQcUHi9jll+N5hjsyFxTqzdZXwN
oWeua1b1Zs5yY09Cn39wBjP+wgJVDxFb99rqJ7wu4PKeJAzPI4rHcJ+4jXNmM8V0bNhS74h0TN47
p8lPcziqd3pWbn89iWr+mDvH1YHVGkvMVWme5IGElKzbYFhGMEsV77yhYhf6OI2yMNZWmvfNjYSQ
m78UyTJ/jSBAQHichZcHhXTG5hDnIa+srF0zaMbJfSNiDM8yjEM/3FmIqsRBQHWLNwuS4cNUR7wf
RlJxhdWFrNutmJYRkGmGVpDCzqmaAGtJrbaeWyV485g4iTNtNm84DDhkrKM521N3s3hLM79bkRWa
W3Jvwo8EVWS/msFLAZZXHD1wcOAdXw3l4saA7nAQn8PYc4s7wx156yDaoDXM8IdtoVnH81H7PjAb
2NsESFZ1Eroba64V2UxqiNy7PAxlvk6nro7upJ27+IfHtsaMPUKIXBc6mZgy8Ut9HR0IptceVz8H
S7JB0NQw6i4MsjT3ECBjqGg2BhjNK8LqCJOQ0LK4rHZYxQKGavTGimEZAiMdngGS5CgSLH+rloGQ
j9QXN3VcJbtGh1Zghmn7IXQfvw0jImZX586L0RMYWGtZ7kMiBvdpibKE4tzLGQa6hMQAZsg/L2MY
EVWtVB5YACtO3lz620Y4n/LWRmoQC7c4xm1nHKOJ+Cs7KzT4TUQAacm3RcSLfB7hMAOUoCz4KDCp
4so1c2J1l4Jgd+Q0bWDYbf9lyXV1FJMdfq7poLAH2jX4zkxoawdpoiSZyxPAwstex8SSWFwCU6Fq
Upf1gvtuyAwIfiQKMZvu74pQhieGP+MeW6B5u4hSb6dKY/mL+me3WpadmztyK8hBODGtYeXpEgUN
VMxzlKVYlztsHRiEim6rTQGFF2PgKRfkaqCiYOvIPPOLUfftKcZOQVykKa2VaLxpB38AsaHktEEL
NsAlmEkBW5uW4v7Ogt/ZBZHWkcbL3pjhnVpabtazCk8TA5cN1+vs4JLn0m+BFPhXPe3ETWiH9gN2
7Oypj6LsUHa8IZuCmuaAPZRx2GDKwwK1d5MPc3iKJxQAJglaQS/RydoRKdP1mPRnkXseprGwqV/T
pM8yckTGcvBvRJeX/bE3gDRSSNrRfDRsVbs3QLoBPWT0LX3uxHnl/zGC+kfDk/9fW47/cohCy/F9
SL7vOf7HFEXZv/nE3UK8s3HDCbzof/YclUmmLlOQC6POli5izP8wSRgQCBlnMHzxLHx7OCzoYf4x
RDHkxUEBrg+0GM4XKFDyn0xRIIxfxsD/OZSzmXFTA19wVcpiaPP76/irjqYIU2JGzcshPHtuug5B
9OmrDi7HLszC6jkuBUgHfodpy8W3pV727ENcFt1t4iOOLj0TaLPZ5lhhE283Z0Z7bDg+kFDX8grE
DRuoE03rSHdoJ62x6Y8RJfeB3tmycXwCBafm1DrTyXYKktRItgJ/u2aHu2cJb3lxNXl3IJmcifhx
MdfPVs8ENfZmdp3GOqJJPjFXB1A63ah2tlFulsQA+ST/RFi7V0ZWE2G2EMTekjfqSOObYfovAw7T
SIOqMQAmLBLlHDh1+vsWSXGGUx/raRpW3GGqrfbbaDXiDl+yNnxsmvdlUatsTuxgwDkKKhQKUt1I
dNHZzlfVdW8Z1k6L4hES2z6qy00866AOm6BP+43fLkF1Ad8MIvO3THM6or3jGxJQCHTp9CYGEzEk
ztkysqcQ9StSa6vI/RtKiZeYCqdRM4FOCWB6axM59VvoXI6Lnol1qsyvouviV6Cn5UZQqAeLLY1N
Qc7BegCle6CipdgK/fXMjBjHeBEsRaborMTZfdkS+1Ix9RSqOGX0TNBLdHidG6R60BM+VG/Fm97+
EtfOMRbGXV082iRP2cVuzIaz31Ma59P0zmCNNGbCX+492V43WXese2Jpj+FCzk3aMRgRiqxJMAeH
qZefeKLQy3jjyfT7+9Isr+oJ2IyiEN+Tznyry+Vr6/pQrLryAJFnDOxqJqhpIaQ+ayB3Z8dp4Oht
dfElSYYPaHI32uFZasEXF4K83DQxSM5dpm82zxYigvIA3GAHQ4UCgbNrV1lDGjBA5Di2022bzoTa
jkKYpLi16U0qIhpN0ZiT0qSvzNK19uU0JbtJhfetk+86zB55Sn0QhkkWiLq77qYEB1zefIDM+yhx
Gw3LclDZcISjUa5Cn4KwlZLucQ82BJDt7ZBlX4lvuJOt/mZOgLk5zeZtJQnlgc7gm6Dj9EIGWu3D
aumSJ89Cv5l211EtLmyPnV94ZNb2i+SEQEvlzWrrhvGh0s0xdsrP3ZDorUt21ftotZ8hV30i0zgD
fJHKG5J/NnCDH/2KfBsPY7mRc9WBup+G/ZcIhZQJKQ+04UPSzuUtMC4YR6qsUNINMkgj8yOLlXmk
SoblN/v0gitujdzTjk1mv5uT2raUDS3tDr0cfBSBY3Kro5ONJdvtug1imNVCqzPzV9DdvziLfSSb
YF+jvxh3Ws6rcbajzUBmOYuf/KYEI2NRHMp2r1wwuZooQXpZy9y+ScUzM3mEjhasBYgxm1kJYrZf
VPdQzWRsFkxSreIC/Lmc08M6a94nSDpcBNz6ZfScLzFh2kB36LfwRYR71Q3ZB0Ih6K3c+m3qJ+mz
PMvKkMQsacTUTkYGCeVPhYKCsD8VL/eeWIzlONLs5wqolsT+sFMmoQnK5azg5lwaiWcdfPrz8RvZ
J85UrD26AOWdcDqrvHFp/zev1JwF2a2JFSZHv0V5VyEXLWo3CBdct2s0smF2ItgoQ0bKxNDcCGHB
9bLGOOZF9ZH63NaFdyMYVbcbSZ15R5SFRXyxbUF7TitiypUuRnvdp0CbVh5BK/E+biz1QoY2WZ0T
wSXtvmuU8xGJCPk4ViOt0JOQ8HeykXUi0nXaqIGe3KYWoZBl3jCajlQ6UgUvRrHtB8YwO815Q11s
DkBwsJGRsFL2ShBmpPLqlhu1u0VB6O1jNLCvBaVauOQseM+mix+TMeFYY3kO2+6Qs8rtpc8+wQDA
r6jlNfHjN5aXGueqK0lYCRXyaq7CXBad5UFJOko215xX7HTlZg7DZziw6TqZhi++ZXHzqueCi8zI
0sF6S4uGnvAclGZ7JPvIPzaa/lTH9Ts79fZ0tkBW+Um0LggwBjS2pqMbjGm6jTIoi6K6nVS3Gn1/
nxHJ1xqIxGuYG+y0SxBh1JuYzhO2QZBXcR79Od1kdf+YAHMC/hC+dgqfWli7V9PIX5D0rq2czDik
mZMTB0XiBhNpW41pe5uZ4q4l73c3pEgalFWtc2PqtxPtkqMBQzdsp70aRvvNpbuIlU8BarOdfqdZ
RQeq6Gcnhpg2jvC/kyMwvc0E9Z8WCUvSbOJ7JwnPXh3tYPg9hHAKEIh66jFa4uJqXmagKoIbUTTf
MaYqDlaen4oW/CPJ33QWbWBk4xTu+TRpApHDQQP+K8ly3zzm2isFfyaIx6XeSD/LAxVBYupcd9vm
RCvM9bJlevSFOVK+9cK4uJ2KZSfH4lsLr9yK+n3odJjAxLUXvypr6XaIZjFc1Lc90SRKMTrHGbUk
6X6IbmC909P3/GcSHq9oct07OUgk6otx07ZoWCGY0J7P9nmtA1e038TS37qqyG9ICSKY1NL7jpHL
Vs7G1WjjbGwvg0rAGzYE+Cp59K35PZxuCOCh/E7hVkyF3HGJX/v6isbSZihH/IQIbJPSG79Udv9s
pdBgapfNv58vXooCnXs8g9uJS2aMS/OE7OGo41Ff0yUPHIIUrxzwazSgb4ERYdTwCyx5c3Fb2Fm2
H630Ucfv5dhvuUvvRj0dgJiARhPDinzjYzinr4VGxwAryIB2jwlg8A+SRBL8FQvqRhaJm9yTq8F+
vHdc9uVZFEHnVdE6qR3/RHLmN1dh8IeplrdVABlnZdZyOyGXqKtl3fvEK7fkbRy4mGZ7eFnPtdns
FgSMkZBB5BavoAXPdRUHDWCciFyFxSi/ppd2Z4EMApgsZYxeYct9UXYfOOQp92F5k+UXLIoAV+fZ
c3lQ9ozUpgqWbt5Nsf+558ppoWANr+KEZ6vBOA9Pl6wZjozHbq6vSHGkvnkCY7dl0LHvp5eG5Eyx
OPnzUAtOwRtfC39f9HR7Q0IUmdfMMGUUehrbdV5E8z4WxgchKBz9V1VIWjg+8pOJmMTqAAwRlZCH
KNsT4+nSQNtGqWvuy8wrnuvJf5GTyB9YkzDMIM+sYAadK1vso9z55qRqy/D5vmx8uK9wp1cclfO6
jJmvxF2zXIbbsDHqF6PxLql9custU7m3Kyukhoav3LIVgh+g4gtXnXFdYONo/Tcn2prZqUvuisTe
piPNuC4hzqpK0CKiY36xveR6SEW2sXtrz6PmrqLYFOskHE4j48xOVO+zVZ/q3rv2M1gKDaQD2JFt
kLmeo9eRAPJKdDEsq7wl3yXt9KcJEDAn7Vud+2S2NDLCXTtuB3cfdRzko7i2evhkLlzNIIQe9ZRO
YeAnATETn3Th3OWSdAWjsl795vPIfJMuVjBWS79dQvfOrZNpI1BNMhwdV3hBScjIhm6XOjReADSR
FMRMKOX5wWvmVM41nvE9gQhgsUjWoyYq2qeKeAx3JRxLf5AWSH+DRTdeqXlMN0ND9xLfNBYe08jO
NBHzTVNbj23LESNr+7YqFmwaZqe/JQk/c0AyTOrQOeUZ2rZw8vrpSS9Ma1P/6OrmkHM5XzFnWbeS
8UuTbNIlulK5uxtxirUEx9sNcdxWDuGwcI07vThYBYt4JMJCPxYmFRb9w6afum0ZtqQkxkirEvli
hM6JNCGGPOOh7dtN7hk0EFz/ypvjqxR4QuzDnyu9l6GYP0DK0RO+8+lChklyOVw+EXALx8XbhsOw
Tcnw3U5h6zyCyDEC7eBp7qz8YEQtc9jqJFN9NtMIYOg48XuESLeHcjva4gHU000xAb8ISwwJ9DKY
veGNE7Skag/+Wsf9bh2B+5ts97ZmpBrTL/aX/mMsKifg9hCvu75eAzsNui5d17gW1iMNh1Vn46SM
xmwJpEdO72XMXBXo0USfPQLdPsdFtm/N8EDz94lC8DhUkBzCjoTJplmOBJlQE7w03uCv4R6ZN4wP
PuzEOE7sXyAXP/ulSzRpjpt5Sba9fcex8mjzTa2FYD9TJiI0kpxpiBLNM4bDsZ6HF5QNa4dMNl3L
dG238tvUonWdxW6I0mfiMq5wCZDCKpNPqHDO1jKytv1g4WNxwqDPFyqOt/D/Uncmy3EjW7b9IpQ5
4I5uGoFoGexJkdIERpEi+r7H19dC1n1WVEhGWr5ZTXKSNCEAOLw5Z++17W1UcyZQbG+LGAtwLzZt
apCOy+EOy0X+VBWd+42GeHuSytmrDMNFlXZb+rbXM2QMhH6UeqBntV4ghyerlD/yFLm87UZXaau9
VHO0qfPsMUQ8t46zRe2hv3Ut9FRZ2cemv64MBG42FcO6EmuhVd5QqhsHB/N9pfItNC3ayAa709Iu
b9NqaXPbNEOi4R1SGLfoGwVTxExLx2BeFS4zltv1m2o0XiihQema5JsfWkRmALNc12OGHACoIG0m
T/rt1sqLngYchw9p90ukRsMuUYEmyJlHXFo6gTndO7P8SdPwgeO9rigk2z1BRO627bptllYJGhN6
qUVwN3RU0Xzjboixfhj2xkSaUXTyLW/qPcqie8svn0s27hTU2SpxRkKRUDkXbqq2dZs+kg9OntCt
7ZrVnY+UPer7fY1Ply3Oqgx/dnO6i4YnCsQ2PYiKts1sxT8wVNQbpfvgprSwIhgcL3+d3XS2G74G
YSQI4Y7S8Bf92vkyVrEfrESR6wdGlAYrLe54wWxISEgh2TjsfRJkI8d4aHSjvBF0pE+E9RGCh1pn
nYqoe8IN1a1NRQs4tS1y3SYOz/48X2LlqzxV2tCGQc9t2c+HnKgZwJER6J5lD81unuEdm1ByB1f8
xFczhSsCaPRDktHNqcxq3CPISnd40ogGCvNHmHMaB7rA+JmOafXUAGjahQAMieSxo12ObnIF2rk5
KNQcNxxhdcJKERj4vmXu/aoPefZZJbdh6MhH+Lfw2dCvVgSuUhO9M2c/xvMoCo45aITNB5CKIdTK
RVBKaiHQ9cBgmk/RzRJYaE4sGlZSnFhakmpnxzNN0KXM0SRtdxmWoX6dW/5wpHUUZVvQrdMbGnDi
mSnsH5iBikPQhNMBfoR2nFtkqXWrEKjUAQWDyNhOwu02IrTHp8Sds4OZGONzU9rjAqQuWAD4mXdI
SYd3n/2UF7mmDauw9/ciGsZrEgOnt8R0OfSKbNpMRU52W5MHDsy5mFNQwZ0VJ1KLl9TEct6RwTVC
aAxoAzMeXuhKWTuc4MlPJvIjTZxwU8292CPxa0ePlWr8pUynfEYrS7SqARELhUA7rccuVyfAeLgf
C1/5OAaKaC8qZXgZR3XSsTKmzB5iHTBnzr9V9uCwHmarMIr9LaIX8zLLSTMSAXmLnd4RXYxVgZTi
pb5YMpVY8p4ijE/C7GxeWUZr/xyNLH6AgcvzIrAk3rmi1LalIfyHfgiLCxRS8kQNP/EyXVygbEiq
1QxoeiM1xT9Dw6i9tVUpfgRm2H0P8ZExp7btfAv0hwOJM2TpzyCiK70am0LzDHa3e5vMG5IwJrmv
1MghFuSf+Ub4G16PqJIDCZx+mxwqM6ov6qRJ8BoW8Slme/TcJsN0QJVo0h+Kgnpl+y4A0sIw/KPk
qgRkthWyuwIdNa+lkk+cn4pVqbHI+MImWiDftHAwTdeiRcMYyGv3buyKF4LJd1XtH8m8CnZoGHqU
B7oNuxnpW3ZosZTCM286KgCFXTjYGjNzuijBZbYrv2f1X40yJEAQBuTOiQBIcpDvHyxA2V7t0Gdb
2Zzrc89qbZOzR+5v3VYTa8VxmvadtKUXozu7K4Y83AmeymROvVfyDewSvw2IQUk6DjvBoPk7EtDi
bQ1unJSuMG3o3QwvTls89b2r32hiVOwD8otUDpclmVHkuKWtl7hufIt4y74kUPGuwCebOfntNDb9
jjSGttsXVdUHO8QV9uVotxiR67Tpln4dYjB9+VJBUR2yKG7UWhpTuUTN1dEFfFIzxS7OlIqfvN6V
o/qJjZw2pk7x9TIwc3dcTWlmndghI5GcNKqteFdBFUZ9C0ehhNbaFaBGrNrF64GftnxLjZmaJ2K+
gDc6Crq4OdJDwVbbMDhLsRmBtBeWUPtWSCZmZj9UmJCtx8r3gPMpRFR5/YgwtSS0k3/36Ad1vIk0
Oz1BPu/3sREcWuwHqyoQ3eVA7uRG6r3xINW8bD3wTx8GBV3ak7Y/HVsKFSyvCTLR0VfNtoNKdDJK
H/Pf3OvuFnjl4pPRZ52iStseKMqgveUYmMOTBdUsdrXddz/1qou8BnXtKrasEolgsXGtfquFctdV
w4mGznBntBmn+06K8ZXeC9TNlH0IB+bEhHYQOOE6ZhEHqJZUv+j6hVtwBTG5WaAI4Hqa4SWJhCM8
5YZyiWGEaPHLrgiO1lTcmI5ZsvnJgvoWjYHxI+AM5q4Af+c5Z0jF1xYHF7iQSMVK6v4aJtA31VWP
SBUpLLb0Mnsdn6tmWF5FCogsONBT7lA83nhYFfh+V7a8b43dXPvDd9fXilMKpWiFYJFGLGAQaUQ/
pK6F+yEl2DeLb/Sxfeh9/Z1pZD3wKNmWcg7HfF7bkNwmqJRKDV4lmmdKYPzJ5D+3tFY3JJcQXhfH
jKXC8URhoWsD88GWzUyDmVHqZ9gtviMEuKeSpO/8uoJukMqbYbQnvAAFfBl73SSFtqcX+60hk9wL
iNi8pc50Q1bwNqK2GosHOev2CXvRz5H5T09r6r2aqSr6xFp1q2kU0xtiQTZAaEEbt2xOYE3uHE1b
6Tb1unAatiH5bT/8qQghoytrDQnIfoxqa4NiaJ104oGgerUaHZSsDTsHoupeU2VcCVUQGO/nnddB
olVmTDA72PpXk7FSMit7skuvRdI3mxAQr5MR+2cP96ml2h1E1fKu74SzQTN4ggT8hOzqtWmtlzZ+
bMgQF9B0o7nHV24/FSkdCFqH1JzaLF0HCYoy3XyZXYuHGNmPg3BRFmJ50SgA1ORaUkWcgU7rFFNi
wnxbLNPUxsyguOmp8vVNiXiu3HCr+BNTjtrTJmvFlnPzt3GyWdcztGV+FaNDyFFqxiN8GKXu7Cr3
KZvWD0PXXfsuqkoO0CQXy10kOC9EqSE20ZT+ChsyUJ3WvutFFe8T9mkn6g17Ameiy0RnkwfVciu1
3L8hcwUUkFv/khYb0rko8hsKxHcju/6V1XNW9gfz3jLNI46OyKsi2920QueUPOzp6ahnXDWcCspv
qRVuORdVXutkv4YoHpAAla3HyhQLkNu59igNJz8Mrm9lO2lp36kcXHSgWFdk131zjG492+O4F31z
W03FW9l1BBb7A1u0Intvgpjylngfc/3JAcni4RuG7qBIB40CE8erA9uAisrjEFE1J/X6NhBlcqT8
PF8Skke+5BBgAEgBS9sW1A0kvadiGn9YaXpwA50nRzVsNWQFLA7UCgBSjkD2gNmOimjLqaF5RDPj
YIKzKFRTQbr3zeKy6CwJox9LZ+PshPSFJ/SKJ+cTwQAVnedsUssZnyczCby8d0kJmo1LrRGQUjRn
uB07XVu3glNs6E7baS7UhpPBRBxtm3CHs8OaO59I0rv1y8jZjIHxQMqys9Lj2PjRmeGwF4OwrmQe
AFNw3Sm+tmJSE3qJGJEmfb0e2zenbszDrCXN/TT3yXcW8pF8kfDnrPmAy+bAufJRUeQdwyXQLI4n
AJHFDGcjKKsjpyKIIv4mgk+w1js09zKRfBNOM50sN9G25C94C+3C71CszeVGd9yXsaJgR9lDoyRF
Y8yV02VrYucZh18G83KVJs8hfRgk++iExmQ/U8VhRvPXRG6JTRh25qWBM8tDdrRpVPIGyWSbT9w1
27wVdottKpPHqm6tQ6qXa6VTqNYTuRk0jZcE61XjHOfLR/TmiGnDtqEe3b6jRXpGrReeXDv2gLbr
8GdZVNhhrCQGTey5SI1UfMzBrze6SVWbKRrR9wpgZ//DrBBx9T4iUD93HudBvvZ2dIHQ9KjH9j4G
1eSS+2knDSWVZh9ixjQTvzpFWlChDtJJu3YReWAgKZFk+bNHS2NahXlQrEXkMqnF3CS1K5BXVTcf
YDCCeYg7c6+7p1zBAVdlmhyJZyTUuoTsg2j2YfKzJ02O73SxuN352jJyBLFq2SGEz6AWvK5LR09m
NVv9Qdwjkn8ca02uyzw8qAqqOSoIP9cvzdraxTSxVnT9LiI1HFkYUaVHeiyWvua2RebgxajEZpvu
RpxIKo7CvUiJXFgZs/nUzC0jZxjIx4LRcqQd8qChme+7sgFdV31HG0T2CiHIlwl3soWnA/phUXc4
Jvs2+a2IvzfDe9XQ7NAY+qE+IwyZI/MXPt8fdbtEB6l9kUmdBlZOwRdj5WNhyuxolnywRnAl+/mB
kO6XQtTfxUhbAYnipkP5PARXVZ/yWitrWs1pqLao/cnU4IRJ9DGMok7Dnd0otg2BvikW+FWj3/YV
9oqM5xBHyFRgb1KiWldCXLSByvawkjX2y5QakgJlOjpqEDNiY+rbwarI4Z33bgaLvCkLSPtIvT2O
/VfZmOleaup0uqLxOEqpdmGmnEc7ob48zHqI3churpUlXzu6HX2j7ZYWZ6+FAAcNP4SsrsNVKucf
ZlzcxvEJlvUmg3rozaniAJMWDxVP4TQnOhO4bj3oCb9vilnyZlGTmUEyMg+acWf24t0Sr3FfDz9b
+odb0064+I2wNHtF4oF7Bej4FkXiOrHlNbF0IS2R7BsJ53KFwIUdd3+vsdfYz4KITbd7qRlfMYDx
4ZukIBtXDkXq1roFwr+fWxszULGjpkpTg3zj0WVpH5nHhU52Q7RGoEFSfB0/VjMqdkTY79a8zRvu
eKUqrA15GDwbhPUMCLx2cPVu54xm44gYsQrmO58tiBIhfWdaJEH2Hljg+qIyWpELM+zMjm0rS811
xSRvl/kO34dXdcaqcMEE5bF/EQzZhawyjp+z1Xlkt+zjXB5I3cExgdjnlQWFBF7cjdtcg2oYUV1v
4KV5rkEWFKcTNgdZfs2nRcRVMd9xFkLVTFPOL9AdtXAZvCJN+5VhDw9UgCl3deXeR9+q629s/PdZ
qF3mJWf72E7fgma4tNL6Sbk+n54EFRdimsEcwUhOcHpivZFeMFWnnE1h9pQO3UH3aaQQvMT5vYu+
ZXq6lTPMpKjVof8l5SuBr3dkIq3AVouDslqKj9GFC28x1oPnxKaDX+rle1YgR5g0hPUsIXCRo6VV
NlH0N4MJX2x0mYX6zy6xikujq8EjNepCBF3npRItQx+C8BimH5bI6qdobvvdoFH8sykKoem19+2k
fR9VsskJatkqE/Kg0oZ1TbZ3YydHlb2lsX9FdM7anUJWx/EBO6nniOG+0ItNbbTv1DrpZwriDRp/
ehycOEKTl99MHFaHmgI1npOk1zgOOdWFQ4awUXY3+fw9EPO6JBBIlPpKT+1bynY7GSqsZ5hgUcYY
jEVf1rtRp3hX2BOzc+NsZToc0pY5SU6Nl/XRVds7sCuJZc6c9qpBRleQiIRc4Zr2AAlD+hbf2asG
Vh0Nf3tJAtCpZo7Haks57bY3GvaZSDryoLuWeeX18luGIz+g8eeqewKXju0kjmG4bAXU4K9ZszkB
CtJ6WREd7VmrMvrKen/R2APqn2mny5GdUnNCBLxllfWcvmsOumGgT9sLJ2MTydiLnF07ha9TM60A
6FNdI3iBxyeY44jDfmio5SeFD5BMmVvicHAGJ3cGKt1wWqBQwSYEKUXQTuWxQIbvMmCWDSToU4uI
cwQ7dWaRRYOkKWiDQ21Nl9Bu+LJw+FZJ8CS0/pjolFYIrPf51TFd4nEhiWbxi0mWcaDwGqIUFH2w
KX1au/OiTORsUeu0DYyLrlaHcqElzpqkipu1lNnN7RLjRaqDCNdmH+3zGSXAiPO6mXe63xwzvB7+
bK38NHsxU/XU29M1NbfUG6ntW/lFX1f73GXxMqvwVmtyX6P/M40bjGnU6eNy+mX4HJ38Sb2jQIRX
xoMyyzvhJvezeXTz1ptS4z7K+6uBpgkTe82Jqmw2oxtBc00SZBHFjlYj/I8eqNzsMLIn1kdYFMmV
TKv5sWF7uiQwUHClnIKw9mhO+cYhSQdH0vzasHGK6uTeTed7pxn2UefQJ8/cy3h2qlMl8BEhSZqv
i368GI2ZrY7/9sHI+x8AwEd+rv47leofoZqhy6VOKl1DQBBGyPYB+FS6ZC0nOUPDL2zzekp8q9qp
vEvecrtOn6pxoJAaofY9jX3ZswMkS8TYDCmt3s0Xv2ThVXyUzMEvIDOQhEJHkCjp4vv97ZdEuFms
rF1SiAyzecF4z5vWqQni/sny5K7KNO2Nsr3zkHZFc++0ctjSuGxaWFlW8uufH/OvdJf/10zc1qce
7k0QsT35KKhc/v5/PNwS8gTsdB26hG6yaf9fPaWhFnw0dmw2VpLwiSU08D8WbqkjtYSY6iwBfwZ/
hQjzP3JKQ/8vZJbwIyiEW+bi/f43asrf+XG2ofg3LESb5B44EiULP/vjCHXYciCwtWh8L9CFUWKy
SY9LIwyeMsqwBsPLw+dD8XcGxn+uCLpe56qSn7+M1I/fBC4YbKpAC+jiYrmkCOJ/Ffmo/25L/3/X
4OQsYIAQYbn8/w/XsAyWTN910BF48WHpxBie9e4fo320uh5Xv7hTlBKv9epIGNnh89s7++b/ufYS
I8E7Mx18Zf/gIz9ce+LklNa5H6z9+jVsrnEarEICmEoKbUGgeUpcZUaB9uv9317X4ftmENE85pyt
ztlbUUdoYiK4LtolDxnsTqv1qyJwLiy5MSW0xLi8NVKySawfn195GSL/O7Vww46yLJ2qsLJsXuf5
w24dyjIThgyO76hYxp71SNolKor+oSDX0bPJEV5/fsk/Ri2XXFI0eMSGDrzlbAxFvelkQcclm5JQ
yhGuth3DKQk77abHJF+TJ3fXLDK2f31Zl2vCTTAptOoLjeHjsBJjX+HwgP5ZzMFC0dANzDVds/HH
5IAP1pPuUbE1ef38qn98MI7iqjBtlInl4Y8XW+kA2JMpwHCiqUbSRWnTpyl1snH7+XVQfJ+/RwaQ
YRkWnHte5dlUYKEEqUkeZ9VHXQw3DqMBKkORXwzTV9jKZbX5fcjAD5GmJWyE5syJ599n0EucbAZS
anoa0Xw1IlKER/35/fz53JaLuELhuxLLNPD72yrnNC10nPFrsA2UUgmTa4ax33x+kb/eCdmr4IZc
V9Ib+f0inD/jGjcL+quQ3aO2ZK6Mc/kiYxF6//5KNDpZSaiHKbo9v18piCG5840zDEKCkzRUTuRW
8/F9cUN/e2pQQ1iqSMdgBWLh+TjGIRA4yigLyDRG+GCbtOfT8otL6H+9xoIgYVGUQp4/NG3QkTuN
vJm+0et14kvjhr10se/r4h4lOkGpA/rrSe96T2pusq9d2NAGPYw7o8bDSO3NbDcj9ewvfthfXqZh
KQaMgWaQSt7Z951pOtKeAEbFElxloGtrEFGouv5iYP65PEFCYAFn3XUdFzDA2XVA/umYLFtaTOPw
s3ZtVPktPU96u55ITG1jiOIXvHjrO0FBFT17CzWxUXXNESFRcqqCKgJaOpoH1O5rvK3yve1kjZRY
ht4sOvH2+cBbBtbZx0pwskPNwJDC5XP9fUTg/FMpXW6eynSfjm+2f5WujdtJPn5+mTOu8rKOmNJQ
pm4pHf0W39Pv19HdGQvkuISf9daxK3t2oBQRrhz0sto6rxeeU92Q3kREL+Rfzir1vkuMjhjaINhN
WlJYG5FWX0yKf6407Nmwjy67Mcewz6d8fP4GUTEY2KGeQK8icGB0+xdwSp15wLmq7cmm/3dR6f/z
IMj3ZgwKNn94aX5/EJaW5Uz3qLYqZROHhxcujPKjX7RfwPr/8hmypjCbONza0j/+/ToEBzWzQCpB
7z23FyOuP2wzIjXvPn+x55ex2ATx7xvLyqlz+DgbP7EON7zLGD/lFGjXbih9rxuM5oubOV+9zq+y
/IoP266Zw7fMsIZQPawML5SBvU6L2QL6ISvAVnX3xcA4nyvOr7f8/w/XC8GgBH3PXZn1pdIv5uob
5aHPH9xfLyH55jBcObalzsdBIbqa3jAZHunJymcQ+dGKbvlXs9Ey23z8vrkTpUi+UwTg4N1aaFEf
78RIko54Asw6JmHBp0ZqFiEj5fi9t8P+ChBR89IAg9lGi6ogG28o4UeIyLq5+eKHnM8z//wOHTTL
8rnJP253TCc9b+itrBHR7PrcpMnmd0x/4DJaQ/SbGALx5w/4nxH+x62zEWEyhgoozr8AxxykKfI+
WSu7G3eqzPxbDMYc1y2QbXPUx/d+4+LQSsi5pA7sWVIzKBmFN4QKl2sRX815tQcnAXmwemgr/wu4
518GgFJgRx2mV93849BuzoqzkRr4ef7QvGpEwG4Lt2EphJtkffH0v7rW8n19GM+VIwvTiJl9kYqu
JyGxuECaiIovbmkZs3888Q+3dDbnCAu3/zCzcx+Q3Z2QdByTyF8Plrqe3OhuMkKD8lr3YtdF6n3+
sv8yDSn1z8mZvRp797Mrz1HSmhoMrrVpad0CtEkuagPl3+dXwct4doOsXoYrdA5Dy22ep9WxBos2
iFCfEukNrSjDtcaxjwaUQAGM8DYOHosh2IMpOvZduKN89cXE9McBlK27YVF7xoOJcMQ5p9YGWlaP
M77H9RgEbza8w1Sm94LkbTLew2u9bh8EJMcGPCCdwcPnt//HKDq79vL/P4yituhdAXkRsa58HXqw
h4SMoyv4YqzqxvlDPrvM2WDVy6GoBsoI62rAL2B3e1uLXlpKLCvLKI+EeFO9ng7oVw+4r9Sqz/OQ
dON+9/nN/jFhLb8Cup5jsneR5vkBI7GrRkSL0LhNIHmE/ZG+6IY6/b2Ea+kX2b+eILneMg+A72Ou
tNTZw3VQACVyNOt1iFqNKWMHdtKzGFNLyEpf/P88ZNswuDv3HzLqGX881KjQN8FibR0gHJXRkZ7t
bePCClbVrR67l6VFn5d4Ugj/4C9KYB+rqf5qjj7fgC2j2VZC8F9yLPGN/z6iksgeuqHFLTeHueoe
2sZYxIZaY19rSaXqbzlk3fI+VbJADZ72pXn3+Us+H9G2lNJcnjpXd9ktnV2/xRCExIinkGfXCOJd
NGcWvabPL7KM14+z4nIRXimKTmaMpaTx+032Kss5ciyHnOiQJZEH49vtQX+P8frfX8jlhfJGEfIB
yv39QmVqqMxYlhA1VpsA/V6cJ/VV0uXVXeTHX0wGf7krk6mWt6frHBrPN/TxqClADpjBVC+21MDW
EJubol5nUn7x/P6YdXmAWGJZLClhKqa9swcobMwNFMfqdf/s4pLaWvUj7d4SVmleX6RjhGHnYOlf
ZVb+saRQJHGow1LYpUaj7LOdbd4AXG1bziXJPFDCJzaut8Ifn7+xv0wyNpsT06SAz9g4H38kEWeF
MXJnsGC/m2aHeCS8cVr3zhIFMrSvop3+eksfLmf8PkAGTLIQF+MaghHW4BlQ5Nh395/f0vm4WGpL
H2/p7LGNjgopRBEAzq7LXFlD7Q25jQaEmZr14t+PeAfBFQVKikCsymeb6Kh2g0D4lBnSBsUrbibx
NPrGsM4TsiD8Ita+GPTnD5CRyKmeUjqQAgqTC2f64woYSvQ26cSn7AJkg5wocOkrffP5E/z7RSxS
pTguG6Y4uylTZDbWbTwxto7kosXB7NGG/Sr/9fw9cSuusNlIcBK1ln3577fS8Y6aQfLocuc66+/y
4U2Fd3X67fN7+WdyO5v8uIyrgJFCuiUF9vfLCOTiCejNigQNiWk0+Yb+7SWFZjVY6VHG8Q1bxq0U
kFrSzl9BvAJMY50Mu1u7g/NoLIwXrVHT2i3cGxs/7Bc/j2MAP+DjDwRswfJusJejxs1h6ewH+qbm
hCmqAiCPeFfGBtaKZ6Ivq9+72SIBQE81R/MaS0PO5bZ+cQ/Os8a3YXUAMcvZL6d5lTaxCV3Hictr
J/C78CkMHDO9imI9t48lOCFESu1kzvcGUr2rdNC15ykX9oWcxZz8aJoKrYrVquJ6INMPzFPpo/iY
4GBw+cbp9kld1dhppqz8hTnBuPZFXyePrj6jv9H0bj4No3tnxzEgZ1uzHwHZZLeDEQ7OKTKIPdpP
g6t9192oKXbN0BS3tSigW+uN5a+suR+/icHoOe7MznStBMb20ZLmRkCQeSdZDYJjGpSXRqHbVzG6
fhgWbblXSfJums2sDk0y4kgvex3xMlkXQeWNhQVKrlYi2UxpQHz5ZFDlWufUCqqdn0uKPLWbvKS4
XraRqxvHnE7WsFi/QhorTdg/i9LFsdL4+ck30COvMC/M9bFvI3mTtPE2NdrwApKPD9oj6bdpohpK
aDUmSi2Z67056eIk9FzduuQgeVM83+P7aK8qIOUHmLONgZfX2QK82yIUzf2D3rhECRkFqh1U8e0e
4lcx/GxMcs/WbVeQX9Wp1stkZF/XfYst1k/KbpOZGUOaN+rpkzYjYfdz49FsR9Ruao5gMY0OYttD
7+TzhZ6UYpVUBpK0BGM6uB8ceDUKFUmHfnEbg08kZmYm0KxyRLXLysR+toq0ea9FKzdTX1/qTWAA
CQDLIabqJhtL0FqLPY+okHfHyqgehAmgPqT/mr+qsh3stKMhBmRXhIG+IWIPY4LNYKYtxhctGixY
DDZiM0MF8qrKjORGtzVxy/tqr8coEvqlW80/TTHPK8FLg5MXpDxnlWNvSDitSzd/lz2GMBE7N8VS
sy408oziMFsNhTLWKALVU9LMP20ZWd8hLOYnvRnKDdBAfmCUwM9E1HaICnvWse1DKi2N91Iq7KbJ
EFYQgaNNGSBFxM6jpcljPAaY3sri4PQaerdO3fnhL3dqnBzd6qQ9j2ZxPRW8YxY2ojEm+TDLukAn
NpVH+Of9mj/S9pk9Dcd6OUxogDQvSv7U9MvOuI5cxB+oeIEsd2GxyUehbwm+vAaaY6wbCzzEkFGe
TAd2HBUR1oLszapvVnx1AerkpaSOGLCSY/QjbzgYNWbWoa+uXmENxJsqSstLV9fnI8ey5DrlC3sb
xg7FjbRCdfTrH2CmLyj668PaRVTkPtsjIAk/u07b+TEzn0t/M3T68FgwPPJbwwnHYuMMXU4IXdTt
w8Y10NcTjnU/aDSDV+hpjftOvMObTz3hEJcXIn1JQyymxkugMcxGNlQrG02tx6tvHxLqiBdN3KQI
uFXk6VVsbei/hQm2BGtd9ajUOq3adpplvDaRZm2jqnEPhGHo9iZAYy0S/bJG7APlZgX2FdyNa/6y
++iiSc0jijSgN+Vmbhs+oETBy0EzvelTFP8rYcz9WupA7rCWfAv6tPQs8JkgFMGpDnGNx6HB3Z7C
w5uHeafCcI9jbJPP7gE14EoJ94cJtHWKU69lg5HO0bZX+bqPu6cRlZ6IIy4HvkpP2zeyQ5uCAsi+
0a1Nq8qNNXb7stvHJNZh0VkNYJEhqHksBKu+KIZ2j59WPlWDPnp53jwzj3mulYr+KKbgSCGtpoI1
v1sOiSZRiS08tb/BdeivsNgAQ7TAy1RzMpZbnT7BT11ALuoxt2qMi6Oq1XwpEmlVoNTYWLCdoCiD
j6N5beLqFTbo7SzSdI/lKshWLeDJ61K1/qbXYr3eWLlzLwPedGOqEHjhrBXYn+Z5i94MKXXSzrxv
WaarYjLEjbGQBkGAJT8x5vgQ9vw3p9HJrw1665vIg3Q/YzZWuX9qQ+1bbqrnuFiS4mI4ro5zY8kc
6U8j98E0Vzdm0ld3lWbDJHFHpld4QdE6qMaK8RR0rn4wK73OjgQbqNvMpcehjz5Cn9CtFHHArA9z
6j+1eQG42QHjt8nyahiJnvPznYszyB/5vP1Z695VVuJsiadoCh/yNp9uwCqOO03LtBOqRd8iNTiz
L9o8CTVvcgD4RU2mLjE3HPnkgpPjYAHDYL0uCe5tQwSUAxJ71EM66qHxSfSIXo80K9Wmgxvx6toT
ECeYKPh8TPMGnU5JNTBLQFSUV5Espt0iatPG0aMW4TnJdOQUtkrrctMStGVEGWFnU7hGvzvuo3+c
aW7tm3QwFn+Fxd7jKU6h8ICYhh591wRS/qp1HKBWOXQbzscbUVuXUoSXlF93jQ8Zzh7WEGb96oqc
zaihK1G61hooenFIU1U364GaroHLp7oDMd0d07AGNypklPHdOPGzE4RTemzCcdJXygTcCm4vXtWT
S0g0YESonn5l1IfaPMSBrL/hiiJV0AY104Eyr0icy1P3YgzMeV1R/VwxmEW8bhsBP2aiSkyrxyKI
d0a2HcwPyOoKbrCs2se5HjC7ZjVXWzeOlW/wes57JMFYtwYdmIvMX5tiBm1Z6OUzM9ULfTQ05Vmr
Gs8d3ek2MPCAzlZWXaVaH9teA6czWsSM8kqTKR4+PViIwYGLORX7amIgj3XQ7U26D8Bk1AqcZZPA
NyLjRy2pi2GV9fG4T93OJicwGxIsEWYd7Y3KhhFeB25wBU/G+VHV5bAbXXN2WVJMgrlRlAPiGnQw
xF4fuQA6U7N4ckHuxbH13NhAhmSq2UsWynhqDe1gltX9iEf9R2SbJKAppMKlBUONpzcMmzYaBkKO
sukGHgLmFOE+ybitLktb2495MYTeCHF3Z5dAH/ir4FofiwJEETO1JjEo6L0PuMIo5nJLrsFjY8Z0
UqsBQfNUufFlm4G2joMgeA6Mgg0Kskbm0Iy4xzYnEBkTwXc1TVf52Dig0MnZDJ1yrckA5qrDAfem
HZz2BE80fsVwDbYrZwtOOXok2MDf2T32JPK774owiKB9gOhsQ5Xssy4MT7kzHNpQSNwBToDUMfte
x91hyNMaJ2oCLtF5yMu8uXaJBc808mmDXALmKRu6DqOJmIbGh6aS/r+5O7MlSZF1O7+KTPdsMQ9m
ki4ighgyMiOHyqnqBsuamMEBBxzeRs+iF9NHdevsyshSpvpSummzc3p3EoDj/vvva32rfI7nXyr5
bsh3gvVhzZwWnQDCent7Hq5BGHzycwfAF152Zmr4WNCx3PLOMoaB4EK+JZSpJOHgxLLvsgZGm+Zq
OsnJdXv0zaR7LiZ1FxfGrRWpJ22ydqNXSCJNC6acAmICLpaUvwijKscbNIRRa1klwmYju7FSFhsZ
HdrZHm5SSfDCKnM0lMu5X7Vfx6RqnmTkt3eCwve66SDujN0s7nF3HEHDlzCiRnGXpsGwMSXZALn0
NnUt8p9zoiOxbdWzEF5ZrLyUg6CmsB8JkFH0iswXr09/lOWsLhMcbsT/pU500Xo99GBz3BmKm6gr
kx5Mnj5aFsrVNu/Lzai0HLfokvYwFsfYqR3iJzNz5zj46e2Bcryb0lOs65eyNcMA9fsmYNv5CZ5x
syEPQeEHEUA26/TFbQFPD8L72XoujUgp4uuy9y/cNA+F7yKg9dYuOhm7r4HbZ9QDRWPVl6NBBt9A
6PrW9ZNu7xokhSS+jxBcIz1gNTINbJZIQ75H8BPuzYRMd8jN5gpyJiH2U05MpqNIUQhy+iOjIAFp
bSIrGY6WMyC/Vm20c5VLMKQhf4KT4jBJn8D6rmpwMmCQ5ESsLZuSb9BSI0gRIxyVJhm/tBGVkJPG
X12T+BsC/2IK5+4O2OqXqpmScNBBwl82bQsgd4LNwweQ5AfQYf1VIyiyEinVddCSC4vTUdVbCNsK
LbmOZznNdUL0cs4iVkGUDKEw3C2e43YPnL9Ze6ptSTCZo+qnaSXaoVUCv3TWZJgbYy9BFmsxq5ZA
+UKvAfVn5lg01Syz0Ei7r9XEVl1GKe7yxdk5UlFNacMkniekvBVtD4HVixfxP6nMS4jdY2UH+com
ZjdW+c8aHfptBs4FvfsYFNdpyjK5l0yjeN/6kTrUkLR4wRo2cHT4cKqXeQzIfGbXHMXHAdBYdakq
E68Vhb1VlfvcSYO7AA6qg/LGB/3cGwC64bvIMt8HIzxkYiKaqgGZzpopr0Cae5y0RyoAPChyftuE
itq9a+kMW5iosbiSqqIHB6WswrwQAsPyjW24FYECSYXClz6q76zaTGqbxAOu2heTNT2lLY2adeyM
/ABoSB2uJE67hcRQkUuc9qvYxWD2ZNZI03cADcZmZyRG1q6s3hMvjRshz0aPDMTBdvTiYeoGrwA1
NE0PnB3m1g5rb/AjNvNBbgbbE5fEbBJ12RXyUwDO6nNvOlEVxvOUwHrKhvGC/6WhkXHnx8RVJK3/
mJTzAGO9LpT1NU1FcMO2o2ZWFpllXVOQeONj0ptVGMVpgKA6JUf2cdDiKrpOxNDB8xHKSy/JbXDj
U21NurNhehJMSaWAYhfIS0BHxl61491Y1fNBqxqHe2l/tDInssWpJB5KsCgol6TTWhdlDgfoiQyR
vj9y1FVUkMIssGHAB3a41Xq5V3NKCorGPsoUTpyHLN6Ry2gMThOk5yv0PS+jkR0rzcClUzVmB6yv
wsvEzJZ/G9u4fUiNMbkULYStmFNfpsGeKD2nlrZ6SAfLGYcdmRta8ClN24vUrdmIZ8wqmA/ciG4U
SRrxtRiSE5h5rJs/0rj5hJvFii5o5ZiQkRanMX9kgy4+HfWdod86OdtiFesF9p7W8sp9gmXHWcfp
yIZN64xNlJgg+5xehwOX+pfRhEh8W0kDTpc1V4RAd6cijY4WKCOhT0cLS4n3ZZrJDgMbto2sqT7F
aWsVt21rwl2Bsz9iu4Qu4pxk4tTYFZyNN99wwfp5NA2xHQeoHhnlfjwDuDGu5ugJNCG+T3rzR7z9
0SbJHDq8Wdtsk8z+SsNDW4/DZKf0tEFPdull0ujyCs6E5pKdqPGU3BFLuxG16VpTcsQTpe8GNes/
gB+Z/SqFhuHBIvPb+4K9gJPz4U0cdg/tkf6cdWeZRvM4ms2DONIQbC+9HmwGfRv+ekukJfttTdqX
piUF+eN1BQGg1MPcNE5uk8UV0znRDVuBOd/YFpCgrlMXd5iZ9smGHXu26in2Eu2riV/ZrRRRHXKG
C/EVZUO/yiqxnohJkQYUr6Fymd3BW6QDXqCR6pAn5Fn4zQTyh8W4CfIJ+3IJbFykARNcnDZ0Kd3k
dtJLS4NhWCfyqnS0i8Q0vwTzhIc9LvB9mhrgxHi0sK8zINnceJX7UuXEV+yrmqZMy1lfdennEOy2
moKRAeMx3RDLViOEJH/vFMOio6FjRYgJoV3x6A0mg77xbILX1DHv48SH9yI+KxJ8SC/Brkj2pyKM
N2bEn7TJmFZNn9w3CFhFOHr2j862dnRzn2TDLmxfljLxaFkRS+UhhTgZFQmwFWtzmPOd3FOTxncy
AD+DyzoOoyRyDqZBC2oedevanzoiKwqckf4K/xW2H9utbUwwxGKlhh+Nm87DIxJLUK+VcL/2hh5d
EhpD0DeuQLJNM2ON75BwpFXZMd9V24T8T+3QO9pVnnfGtk7ai7EeTgPhHXTegoteE+LU6zYGeB2+
W+93C8xrHhYUiOYYMfrR0eIQptSc/JJ2Mw4UGcOOJfTPuRINWKmEsuHFiIiiI2QChZtXlSb9hBw1
L80Epa2ToVDXpEoxK/oQR3oi8H4WRVJktxXN9U8BqSbD2uhmOAN6oT3B208ulebp0NoILqXKkyo6
YGNq8b61Zo+HyANnNV8MTqcD3iK+KYwi6IxUCwmjDOP+Jh8ocLc53QuceHNe3Sd5MB5mclaf6sTK
qssuMWsNVHrRmGHsmvlITMAQk/dgTt6ESzS+p3yatDDQxlmubKXsn3o+lWPYYZbfDJoJ7IWG6SGo
TPktst0ROtwcfYfunWu7wdfKW4IPJYUpVAI4jDlhE2YHoZ+ppkSQPyOHS0hwD5wp/kZahn4MjCze
R7j6YTjmsl7yUxDzHTgYMcLJNzi+2madp5pqS+9alM6dkF4SKYqmOWC9Wxx0cFI+j6lls/PSbDKk
2UF1HnM8+NQYISMAwWjmT6AJyTWt382klqhdIgSNAadKkxtqKHth+dxY3Vztc874jpPeETNdsjEy
ekvbsIaO2UUsi+I+GxhZ9CWMuluX+uDb7M/KzAnNZqILD+FWh6ybr/LWnBvtZRwRAGoA1wiCHdQI
iWLFDDDt32/0/+G045co03V0G+mnd3bcbZj2nIBHatcdVLOU9tfEHO4G95H64ER5OQH6/TiBcY7O
0Xc5udH95dzj9XkHaBAZ2APHX5wqSOA9Jr5aI3vKE/eJTeu44aBbooEEnPn+Df7h0IhjKbwonEqB
qXPOT6Ywm8RawcnUQF7QDoZjfgJuIT4QwJyfVy535yAm5NzXc/jH2WOMpSaTpOAxJoAmrMpYxyXo
xdnzt1XpDgc54Kt8/77+8OI4zkaXyhGph9Tw7IQ+wfiG/bRv2CNi0oXtpDZAPKtDi0pnbaEz+mCg
LIdrr98fuYsIQuGY22iYnbM7NEbPqk3BjgPiyS6IpzVc+1PW4insJ4JV5XZK2q8yL57/6W3CsUM0
vNgdODd3zs78Ur7QJvdajs9FuePtbpTEuNe5d5H0PzhefPtEuZTtYHLg3DTAevB6hCocdoSTs5so
ad0AIdfRmxgtpfAHY+Xtl4CsAmUogzFwFqD86+tUtKSDTqBGsAgP4ChlA7yEMyCCElqyNyRIVgzB
7z/FNypjj4/bsn9pdhykO+eWPH90LXJw+fpg51irSZEznhj5UqZwnKU/dEb+uQM0ENN7bHRqypyd
tSXvsozzhvd/ypu7txfC/mIIwwDhvtFiDJrRTflysu+k3K11W49Y1kFnWS2lVLEHG/v+9d6M2+V6
pByTZMx+iTng9dN26EXrbW3S2QuLG3kEF7FB7ff0dyT1/zHl+M0EwGWW8+9F3072mXf2OVYuRb7L
2g7DVQMq4TQeSUPTnXC0exaKdO2bw+b9G/voiubrGwsqyy/J18UlXnxvCbwYMMbqRPEEmsQp+6HW
ZHlOv33/aOHtRfaBJJdJnBP45b3+pnFDqtSQMoaORdSEmLtEVXblRlBHsoWp4705B9sYZFkC3PnX
ff4j3+T/Rdj37kd9eil/dP8PZH2jxPztVW9e5Mt/+lHJVE7LDfy3/3zfDy9F/7ut8td/8L/Tvr3g
Xzx+hjQSMRvRFC/ir3BcjJH/WgSQDiY8/K6/AnD/NlZqzr9cVGRB4DomGS6uvkxu/xFUoZMfjvYY
6hT/mRlY/8RZaS6ygH+PE6yULLLIgtDOIau2SDh8PU46zxbSEY58gPdZYPjr3SM5K+oTp342ZuTO
J0lFlTsX5OQNKnVxYYuIPs3kzjcdRNgjrP0Cs0+1i2MgOn7d5JdBIJt7w1DVpVfpTegaKt7T5p+P
oFR02McO7OEm2cNydIAm/Pbob/764b+bmV/fDjJSJilwYqhafVf3cTS/vh2dPZwbYVL7RHsQjjIM
RPit/jdyST+S0LyeGP++ko/1gUWOFcA8u1JfdkEGLtz5RKqgA7VG+YdZ0ZupQOgemyBxr0QvaFsH
hfGRZ+wPN8kVMY66y6eNx/D1TdLtrhVU8+gTrauBA8QuPhbkGV3GjjuF//B5MsiwbLL0EbfCUDm7
y4xxMwRD2dxrgBa3yeS+lC7OLk0ZH0381jIB/nsk8kBZYIylaqAg43jGP6s4vVrnfJCM9Pvc07ec
b7IxcLb+LC85gA8bBeEg8AiNOlQxYAz7qSEww2D9y7JjHL2U3g9saetWW+g7BHaWN3jyN8NgH8qF
3Fd8cvrkQTklmGpvX4jumJXpsR3iG5mYSI5N4+b95/a6OFluZlGD8nm6ns6F/bNljCDIzE3MIgfF
MmpbT6fpC6OM/cO0hHzZWrV9/3pvRiOTvelTBWHu80xGxushIYC15dnU2vc6wI/dHJGOQruyOI5l
VB2EGoPbfMEtQQP8aIS8LtiXO0V45Rg2X56OJ9M/GyGodZQbxKl933vuGMaiWgJAo/Lw/v0Zb8Y8
3i7WNB0POhYQ3Tur9gxhoILTlHnfR0a9z0DjoEAhFTovvfVk+MXGdKAvRZzWg+Nw07CDs7tql6ZC
VrbpSfSVFWrTjgr85f1f9ubJU0lQH5qGgR6BBtTZBCoUAu4alO1DGoFz4vClJ3cCFEQkhnYFtMMM
ByO54yjHu33/wuabJ7/4t13dxqHKGm+fl0oGyF09cZ32Qdrh3NLpchI6jd5Y3Tbd9NRaw32Gxm/t
xYEOUdL6Kunqj1a7gSwX0Y7tb5IlbGGajJdail3em2TQWXJFDfi1dueN7c87JZpQ6cMHg/VM/M+Y
cUBNLBpily1moAdntZAmUNgRYDs9NI55Bb5jNyKWqP3g1AXjMatsCIrVKtXsJ6P/axz9o+rk/9M0
reUp/pf//l//KoHfVCk3L9VL+T//x+9lirH8F3+XKR7pVxQoyzDyFs/6sj/9q0zBsPMv3Q48xL06
kwveOMbh33VKQJmCzRdYh4kDyGQj/R9lCn+Pr8LHymJR3+i4TP5RmbJ8Rf9eHJjPAnbq1vIPVjyL
suj1/FY5Hpr2QNlhw8Z9C6/C+GSigNrPs9tsTF+ZJ4KR5WGYJ9NaM9FypCNc94qjkOzS0mA0mT2a
+Ezi0GJucXZSxhyxlYpDmKCnAe0m/B10Lv7a8whN+O1J/6Eo+SWnPfv1eNY95kgPB8av8vD3Yhzp
JetrFFhhQRP8pkwiUExBibO8jKd0Q/bG5zrr+EinpZVFfk1ygdavWVnCcBzMdKmzI1Om2g56up0z
HoKy+3zVcEB10VX0vke3/9Il9Z1jus0z65G+kmkVfIkKT98YmZWRdKcysNZEj+waKxmOSaBPkLIl
WsCgQ0BUJfVJH8p0X9caUQGeNmzz3je3jaqzY1uWav/+A3k9Zy5v00SZtsxdHrUTbfrXb9Np9bLu
QbWGPuKK+0Kk8MfnfglUD5IW9pyVPzc6WMBV3w5f37/0mQh/uTY9LR09MuAb16PwfX1tGsYl6csd
524j/5izIHiQxTwx/aRqKwR0Qag3G68vkUQNw6Omcog+hvj2/s94vRtcfgXDmS6hb+H2gr5ztmrW
kDHzQfmScwTEBlqLZksfi5+a5z/aZjkfeA7p6v1Lvl5Bf13Sd6j08TiwYtDJeH3jg0iiXjaeRG6n
u2usts9l094hO/zoQm/f7gJMQI9NhQra4JzxUQEJqhxSxEMyThEez85c7yICXLYcstkb5bU5GCXf
vMiGzDm+f49nK8tfN4lBhfGFsN3Flfr6Jjn462IhehnCgAbaIhoRotzJN34Xc56vt/fUJ+A/im7T
GfNjFaFMfv8X/OnmcXaAMYIoB/nm7Cl3Gmh2zqpkWDvRM/xYaJjuc2YV+qoZUVJIg3xr9/79a74u
BH7dNF4Z5mzUV/Qzz4d0qo2jXvUAqcQI6xPEN/FRuS8e3r/K2/HjGwGT+a8dj8Ec/PrR9sruOpD0
bejlSysogCI8TZzKVrn9kR3iD6+Ra+GU0eHE4FP49e9/615QSZKn1Dktr9E+cnD10BjOD47PwWTo
QN5n1JSNPqH2Myj8ZPf0/p3+ekmv52uKTZttOcsba+F586Sz4XgxwtpQWub3FtS+TiSap8svVtzv
jQiKJflbq1QRzZZ4n3Qt+DJmwbR2UBfw/3V2TRyk654TOvBBn9//bX94C69+2tkAlx3hJ1HMT/Oc
4MKsgpvAll95Nfv3L/OHaZJH4GE3NjlQJZDubMHF3u+rzJzbMLPVJ092O+KLHgsLzIRPJkqnZdsE
iZ/PwRm4dGCB48cGyrfDmp/ABE2znLIEU+HrAZdmUiKHUQwCH/Y3jYpgMwqr+eBOl7XmzbsOKCsw
3pg6A+71VfQ6K8pRH7hK5j3Ek3cvC/lYsdq2xG+8/1DfTvo+a//CN2N6dDiDeH2pDEKF3jh9G1qz
aPdz7D2nNdRhswdOODjSWaW++c/sMcvcwDWXyg5WCuZ5/ew9Bi2ub5V1xHKI/j4OkKu4S+Pf9i6G
xPr+/v396bPlYlAoOOHQ8Tqc7XobzZ3NaGrbsFhUzCVHo2vHRxAdTzUaDgESWkhUPahFnut4XOsI
kT54m38ctwuOjF6Wz/mAdfZ99GOk6cg827B17auAJf6YNkO2BXu8UVP/Y+K1XBpGlm5wje+oW+9S
YuY+WAP++CMA+jD/s89hETp70cB+wTskVRs6qn7G8nU3GebVZMh7YYhHSrsb1i46285PPGYrS9Uv
H7yHt4sQ7Ty6Dghf6IIxql8PtKHMYE12McjibpgItdIuEZ/V5CJkSSidCkx3FxKRl2/dJiC9CzsQ
WETLgUNraqGUHK0j01ojVsxQ7Wr53tMDfdPWlb55/4e+/fawCeu4lpY+Jxiks8Gp+wQNzfCRWLjs
h7S3/Iss8HdoCojZGWCFvn+1t1MnSwknYrT78b0b9tlT6UbT7WVWGGHgdMP3PE8/OVZt/Ry0j8pb
8+3z5yPnYrrLMYYDrer188+yyMhVbush7oWDVojn2crt9VR1NyqmrkyjxVfQTtW2KasLqN4I+QJ9
3IuS1Aqdo6yKw7tVRktxU+XeF+n6w16ONnIwdAd76VBMQCy/bQF7QL8rsRWZqt0swb+D1dvIbNW3
WFYfHIOdvyuPZhYbMF7Vr8r9fDbGopG4ImkQN7CBCh2n9G9VXDuo/W1CJEYQE++/rfPZ/6/r+SDb
dIeNpL78+99KgKSU2UBw5kyy4TwRqKI7t10cuR+MwPMpebmKjfEXUx+jkJr19VUKOzXKVC9nNDS4
iWaSjWaML9IWlyDg8cnN5QcXPB8aXJAuO21BihqLDchZfajEmPiOkU+hib7vWXCGGSb0pMzW+GYU
sGSR96WrrLarD65r/OH9LTWxtRSJHHnZZ3fqgJ7LpO8rVK2EGQpWIbO27iPpoWAYO+vCHESYOdmD
P/9MXP9TpafXro9vjQporstnnCyA5QMS9t5/zecfJc+DjQJzFAZsZ0H0vX4Bqool+UBoRYOGNOhI
xTBg6eKtAzGJw/uXMpYh8/tSz7V8jhaXDRCdZss7m27ySetloaWKOTAmzWyugNwDN7c9ghrId85x
Kpj6xp2NF8J+tkB0O1qL4Mrt2t4yPHxMU+nX93/TH4YD6ALOc1guqLPOPfV9YydLsBAJGh39dcJJ
6FA3nQgdb34xrek560kERNj+D/kbaJl1g0WSneBCalg2Da+fOz0b5nOVjeHU5T8Ld87jVeCVeYlx
oUpD088wY1Z9fXTxu20HMk4Ifykb+f3923ffvhIKBXz34G2w1b55JT0Sa5xC2hDaxWh9d0T0OR/S
61E3+13kyR/52Lv3A7UNqYxGEN+1mZgQuc94vQJ4vn57yAvPv+zJK0I6imDW9mLipSsNmfyiWN7a
2lzfelqbXItZcw65PRsImmakbthXIJc1zp6cBf0Lsk1zF9k1wZRJ39N3qJpt4xFp2Smdpr0oN0U3
lKeaQMmmqQhwnQjvdMfKPCg7+1ppnncBuMh66aSh7mRZ8yN7svwys95WpvnYjJa6m4q5wtuUD3vT
7ZxTUyM3TIeivi47Oe+SoPSIKDGyDcVoERFcNKorsnrtk/QR4K5cvfWPajTyhxz8nbMTHjFEH3yM
bwo4mkP0Inz2knQK8BGfTRLa1EyZ0wf08QkCdmKbyADv65LXDFyMAKIRh+Dc7RvPCjEhfvtgLLz5
OlmV7cD1uS6HWucgqbnJUFgV7RCOZe989wuCL00jqvaEsD46ZB19UIyfn3zyBXA9TkMMw9Dp35/v
cEgGq/zELZC3e3H02BuC0xncLpvS06Nv6WC66QaHJEmjhabu3DEanwrNyu6TovWOMdy7n0M2MBAB
SBwR9whUlkVq9eu2ITqUsonZLIc0fadPgbkOKnhF0uMP6Sj6dsKqjZNNjvju/Uf4djYBHQDnBRgX
DQHXPfuoC2eagnYkS9RuYwJERZvetEHqX/tCMXbcJMJzqmJAVV5hfjR0/iJlvJ5eWVc4lDP4BVAm
z6fXxCB2i9B2ieIzq9ItuC4EOUhID2bty2QlgMt+rtO8c1dDrLxDK1KnXKGPLa8jp6y+Kz9Nn+KK
gM8R2y7Hzo5CY+5EdJDy3j5mZOY++25i4a8dfha9Mk5Z4ncEyxrFyR8Ndk5NhONvNSR+sJcEe5IV
lZLkpBrnM4F8J90rjL1JztGRUNOWLNTyYQ7KF6uq4J43pNla5HE+tV6JYroOBMKJuriqlKUORdR6
e+GYzQ1plGiTKYfvkDgLmOAYqwjp6cnjFaVtHbSgaHEjZeZ9rXtYWAbNCpdsLXQyvficSN3YZZEL
Z1z13sqqREO+CMvMc1LW4wN9myDMURm2IdRIoo4RLINVq+kvhMLSeRBl2daXaVd013gL+b+jGjNT
lJGUtPK6YX7R8l57oc427kEiOC+OahCcwaZk1TY6swwzaSD6LYJsMzejus2zvtj6FtFuOo5TIMD+
dIs1qyZkFGez1pkefXKSozYJWp2XxMS3i39r0ANSzp0ZiXmFinMDjbU5tTHdZNSouBySKVNXDkpv
zqMI4tlmIinSNdklJgb6SPIs3LG7L6Vss8U9Iz4Tki22XVPiWDIgaZ4I5RRXOBsjpJVp9cW3muTI
0ZbEXBF7mwAt68pfohAH18NU0tY5gRuCtu5nahlC++icjquEtJ59MSdeWPlxH0LHaS6mPMv2Ztrk
3/V46G+myXeRc2OtmBfVc4HN72KyzZRExXTkDGHO1r6eWetOLxlqk5WFiTCukkgHzKXVebKRQ4CF
3Op87cIoEueHkhORJLGrw+Sc2fHGoS9pc+1SZ/Lh8ZhtswP43FiHqWVTTBLKwFmFadg5tbtVAIjA
VtTsdZyDkOUTDQs6coLcjZDIlk26s33iVfXJBXFEjsmeNOH5TiecskWBHmAai8diupi9Kb71lowV
XGnkDVldRI87/WRkuXHZOARhSNHqj21gVcfUFU5YExS27VrdKEMdPemFasnObNBHPeYZnifV+t6X
tHeb/VxB41nbc45lCZnwEyG3M8trNV1FAGXXpqmRMaGXgXkB0AAp9+yFxoRhe1auxkdmpHeZqZCP
1F7wOBG8F2IqVXetRn2BXd1vrvBZRNsa640YJo8nIg3CIWKQSvTDriLOrVXTjRd1Dr6BHA4fcJhP
mGcg012XlrjoWlH77sq2ENQTp9ecHDdrCSuJPvdea21cX0ALYE+xwyfmHQKZBxcEL5Hn68h0Mzua
d4/fySNjKQqelZGpO5WY5B8XvMwhHn3CHb3iLqe/fNXrxFpVUB9OU1m4V54XDVeItb2vJqvAt6DS
eHVRmT0LJzd3v97p2OVuWKjOPkWpAsDDVg0ToggStfckIQIdJtNiMxHwdxXZS6IIEmcD6cBA0VD5
co9IN1iDMiDmQsQTTKkyDKxO3fSlqe5qwumPpJXX24HG/tZExxYS4KWFxYjNFjG+f2zYDV/kxDCM
rgp6PNhIlXVNWvvCdW7dsmMxEm0Qmqmb3aRsUW/QWJBEQq9RJ8Fk1uZrWc/W1SgXx1tl1BSLGUab
euUaOS5dp7eu3NQBIuAW4wN5b6Fbz/OndMyMk5cxfrlES990ECs3y/HLtS12xPWvVVBiOk4uhn6I
2JCkZj2GEWvt58LjvwW0KD5j+MqOnZW430eFP1k2Y320SLnelf4Y4LkujXRFgIIOHJ4H8VzrNr/R
UEN1cup+38pouGiK7iASP74eAkgdlXAwrdNOPKV54d9qGdFxFQHdd73vz1/mtkuf3MmebisyG6qx
1n64s7ekY2I+oIdmnPAulesiG6p1Ns39jQfowyAM2uinK1GlOEjIk8YrU5Gec00UcWvs56Hy72im
iIt5SQx1J5//mPLEexi8QaWcsAdkXlZ9PKh9VbXxLaY2NOyeDOAdICBBXtRj3d3QpcVKiRteW43N
5A673o09/JIKC0PD8a5a580wH8SMcScSVXUrchfuk9+4NbEr7UOh9HGdtK17TRxh/QPmqXoqkkDj
0h0g2wF/+5Ol2WhIE61OtmM31M8Z3XF8kQNhoGGinGnbBS1RjWRbBkfp6d/nvvbwO8gtkZbzyhqa
hdQaOVddprKnQK+ICY68bJH6EwDKKjPe0Bwfvni5lr/g/Urva6HibVlZTr4O1GjKralMbBJJq82f
NXsgOsXOJf5e/ny5d3CoXUV6QYocJibOR+ufcwVqDUFRRdBT0I8PrrKmG6ER3gIolHh426nLlZkJ
68JIsmYb11V/HFzOZHKxm0twLYrtycsIp+U0OJZ6iKJAzFtF9OIpqm3rh66nX4U3eNcxvrPvmiio
E4nidR7A+/rkzdqTuhFENburXPjew7yAKjwy609CZPkhyKAYqkmqe/ZBRCyJvDiypBaf+1kn5meA
JyDJWWYyK9dtHX8iqPDIfqcDuqwZ62BRdrXZresM1SoYmuBSU3ysA57TA11H3wrdiA3OzpAax9xi
pAZ1VHU36YW5041RLgZD/4vK5jJ99Lr585Taib5lkQaf0pNWs0bizwsCd7anoRRcTMokYzq296WC
1MPXDI2wnWEIjAQFopKVbGASs2GVszqLKdi2WpZ2r+IcgWfiq5txjBLAOksVFOAy2g2JcA710OUz
8UMYuA2VXvj8xivKle6GiRSfsPQeS5ywx6jFpg9ytVjp2XA7GjE8tLjPjkrORx3gxUa6jX+fUU07
pd7tvJ6SWisGYzskxR76XskEimGMbR4wK9N7qmCrjQlnUz0kERZk82fEmNo7DpBaoZdO6AsvLLXe
3YoE6owfVf4qqMdnN+u1fYHXZaVGwQUdEhl5QvnXskmIz4F3tMWNRLZY0FBd+8EhdwYVIu7triU6
nUO/NI3aJlFPrlumF10RMwO10fSo64U81h6fCnHsBKikcAlJAt70HTDXWNVIkJWfH1Bi70g4hCXS
jXUo6n0q1LSx4+yej7lY5/F8ykXlrwMCDsNusm6kiyY7bwz71o8MRS9R6fVBTWm/lWmCw2gU0405
i67ctq1ITpPBDIoptL9ts6TGI2Pop5noQNa2Xi1PhgoWvOqubClHRzfowtTD2xww0d0SG8pZKjm+
l1mXNnejFQeXvlF+i4ZqOhYFDayN27v+pVr+hd5KYgRtHVu+gbMsJCzNBhLdQXdSebtnD0Tq+NCo
i2RUuGriuH/g7xwHvq6LgdO2pWtvyJe4fJm81NkSbk+EJqP2osdmdsqsKNk1dmFTJ0fZpdk7LjMW
OdxBHJEnG5Un5VTGScMmscqoMTTMqXuiDtUWyAx+QjOw+c/HbyRRVqEidfGURBZ2S4rBA6HZ1oMW
1c1lUcXT3ZAa6cGSuX4T91GzG0ydTU7d55q7AYWiShzUgWL6NKZLbzbLXdPa04M7CrmCBpzd2ZmL
rKMp7Q4jt0mEGaHnzpUVY8sFZeHZsE00Rv3Mxm0FNbA5ckaStrgeJwhTbWrz8fSzkU1rA/7xNkjI
3YpJv4ROG4D9zTRr/uFmEAM2JZGM/J04GqjTG4kXPUosho7f1l+IGYs/DRq0Ipkp7N5xhNl5Q8ti
uO0E+1yScufx1MhoPA2g/LbNXy7EKWKaqtu5vO+LTCOjFlSIA1CMAoDYAnpG9DDR12x6m2CmCMHq
pV7a6q4TmfOihvKnljWOvaWTZfHSyaIzU92D9eSPokOVMoliN5IGdEkrSruIZyvbGnmV3aWFi0O0
MYLPSelWT+WgSYJzx3RXL2u+ARlqrRcpD3VuSQxaSdKlN4NJJQj2lk1Yh7NfdwkLRMaWktqGKzmQ
jghVoTUnVQbraiAsa5I6hvfO8XeZRrrlwFnQJGdSWKdm4dxoPu5JCSwNv5m3H5JYhmDUxLeJ4bXR
Y8/ZRr7mbR2qRs725ZRBvIom7QYafrdjjyAuf4lppN0aYT6X0/+i7kyWIzfSLf0uvYcMgGNc3EUj
5mAE5yGZGxiZZAJwTA7HjLfpZ+kX6y+kqr5SSlVZWt6NzGRSZpCBwd3Pf853BiKvtflWAxVbezqw
jrHsFJOxNFgpdG4IJB0oLwrKI5nhVGoKcCGjy6ZOTCnwn3h8M/OE4KTNxalH79iE8zWjPet5UcaH
X8nkeRhF9j50prld+qT81oPYvYdyUkNm7qr7seiTI+3r6QmKA+92PHrrVM0ich1aFKOxCq2H0Emy
aaUWN5opq47SllYWQEanoNOWwnurq1UfDjE226E5DYG9GwV7uq5Txr4hALipbL8/mqjXu8kN46O1
iGKXGJ1aWxXdqEmgeFg1Eyeb7oQrjJxUuiqyQpnRhmcE+sVepYvGJ4Loune7EK4BOwYAI1Udd6yv
DaFQkvuXaG5tkUkGXtxsQKfsNJLIOTRRaLVwSTuMdPsKzfY2ET3foqidA5AqQCti9qI6E8OLQx7y
oJTRAO9pC+7fSkOK00F1ZZQh652210P6uMAkOhqmRbP0lLJhjCk0QTtnPY2GQLO7qwQHAfmYjFl8
iC38lRWSBArE/JC0mXecKZpeZ8ElfoWG3B9i8B7bSpTZqjQqPFYmr6SwuDB4TXOhxZgt9Q5loIYS
xX0u5ZjHFLn6sPkQ7FmjZEvHss67637iuMiysxpCMXxLmNSv2EG/hnY7Xc+FhxiFYe82cWJS62QG
o9orPNoEY9pPMZx5XTtuF/qsN8KoD8uiWbIdwGNaHlov/aws+o1H53KIG2t73cnF20yUZEPzHcKd
7tTB6fuUFFCzPA4Vf/jXFvcOENchsbJLpxttjialfWBNgIUASgJ0Rooa3QHYqW9sa3PZou9fWq4v
K4LM1K6Z8vEUSARG26kBqQT0LBfx/DjrC8DFz/ONaXj+2RK5SxJJnUQFVS3PuBXc1Jo3wQxapsym
cyUhcS1JcR9fwrluRonepDr2u9MOHPUTF+GtS+QzX9Qzpbz70dG7efKuxr5szg0rsrMZdKKaNQiB
ltrPSYRsUeBZueDb5moVOMZ0KwrZHi14AWJZZOTzpqT/zoG/GGWimG9pdZ/unKyhZEUNlXHvuHlD
cbq0rwNO9J8Zxv4VUL+XhRllHTl5O67aBPEkbI1pA5oAdGAW9zs5hc43nqeQ2Dmv/Zmb5cqjm6KL
wCCM9E/bu6oKO3x73m1ceA2x8EG8DJZ4DBZIEmNZqmsXUx/cHNoZSztb++Gc4/eylqtKk01XXM19
VtvWKgsFJ7NwaNkJiREQScJ5PhPhV7tdnoo24SjJqZ1VVCK0zPIDcYLahzB7siejx4yZDivoMx99
LAm1X0AJDodr5E371rUHe5PJ0DynvhPciaAPrrPUqteW6uUeb1x5nRjWIeeUTF67oBa+Gi/NeEGR
PccztAJgOhc0QWefC0K812aj8Us2ydYcBVwoKyG8yd4htmz37E265OEavT2EJ+eLb03T3gKLNDAo
vx7YGuDu66b3cDTUfS0npgYeR5eYEr4jMjPzA0+glrmTr7Ze37R7AjrltdHI+NylRfju19oC+57V
uKn5AlDTCgwFGmAYGMBLzt7LnjpEHlhSAezWb+4C7jsqLE/RVd4LcT1A7dgNUI3WyuzTNx9N5Krh
mbjzuQbUkTbVVWWKOVgHi99+ht6c8nGpZCwxd92+gh184/tqvHZZkz8mKY0HpUX+PYaIeJoIar+2
pcjvu84cSIibKFp+w8B+Hl3Cg7HfM/C/8CIRazYiSbl56gQeq24CHkVbQ1pq50eryqjFDPPhCSBm
fcfV7UzAkVm6j2M2PgngrJOvE1gCIlBXFbb3YsN5B+acNXtXsZ8lnM87Z9W7E9lakdbL2uajoT8A
N44X3R9kMxXojhLrVusE21l7Elvg0F2DUBFRAnjsto+N8qHUg95rSldHCGUJ49JG2gkjCM5H031m
VVO8bUILoT23tPt2gS2xVuSoSkM5cZl6tgzyyu54vdiBX7yHmnUKDpmiP5YCkMcGOvaqgYy2WorS
ea5mkbwYbG38eg43Qd7UdoQ4Z6yDprnguCaWiXIxwpXqfPGctQIZzZ+SB97x9yh69GtyJGbkz9bk
IUd9ZKPmbhuv2U0CZiID0EOSsYBBDYro1TRBlnKb9GHxtSsRH9p68hlCGN9FjqvMTBUKN4HAZemd
DbL2PmXYsJqyqlobQYLoG/DMNXn3nAXNgUe3/6Z7xBpdjO0aAFG/MrECKwCSURLDTmrSzD3m/Opg
gFz3pC2j3qV+WG+WqejWxZB3hxQVe+2yyH6aMUs09ZP21oEd90nwNFy5PXC8no2eN1CcKsdwuMoq
mqovBtADej2p98R213oZaqiaxLZXaQiGJuXPHUWDxYKvDqUPCbaF5EgzOfLVcFYJLwob5vFj3vfh
xuyFt5kHt0rZ5YKFsajABtXWUpeKadXjZpqCuwZZ6/TrgXtOq/EpSSvrJEQyrJ1WdpE51+k+kGAa
52EMrrLWO5I+KOj3BqoY0G4aNXjbdzYIoQfLscrd4MwDuEV2hREGaLkTQxHunbGfNhd6yKvUtf9W
ySz/oq2ufUZXI2A8ZpTerKWd1legK9qPmCnBVcVQ7TAZyMQzO55Ts3jqNkxyuaMh53YOKrkW1Zw+
//tZj30Z5vxx3HKxkF0y+j7cY3xGf5zgjgyj8tS0m43lSGdltA3rnRU+VTmadKHgi1vqweWnemLm
8snyxKbFLk0fq54o3Dfvsp0G7+Pt/IajfgEzyBplfQRoB1o1q1L0NTf8yc/8FxN4l/c8RhIBeZfB
7w8/s4PCFI8ix71ZS+dpzqZwlU4i5RCg8lXhYNRqL28cu68/UsGD1DI0IKrVOmcVVG202Jg+2Rzp
nzgD/jw3cwkxcZXoMOGn+rUK63deE2FWNEpDdNzYSN4tThPmUXcxB8yoalJn7cQ5JFpqtn5mSLoY
Dn64hBhcyEhcppCE+X4Yt/ruwh3dZWBYa6s4hnXcRLM3DRLOj/8IWOkNe/oTvS4DpU5y4IjARp0o
Vh51TVDdFosqcC26b0gP+ZlBZHA9Zk598JtZ0KHLtK1c7Br7rHkZUgEA2uUT/E+GHd815tsIRdtn
p6Z4DZiJ/S3WzXVc9UAXlUVn8xjuygXbnst4/hQuVfnNmEkN+EVuHz1KzlkXlppjt+c9IsekB3NY
hledW8tax2W/MySV1fiJCnYz5St5uAnuvLS8bwvPTsSjV185SzJ//vuH4k/Ou0tNFOkCJ8Tb4P3Z
uRvONY5R2F8bZbjzetTzjvhReI0Sn++K2kMNajw/fewDI+N1k39klmeuhHRBKf77n+RPxgaMFTax
UEw+jHBIYv/x6Rz4LyrrzXrTzcK78+IkYFYhxttfP+VvxZn+g7D1f5Z4+h8Uyea98a+jTv/7e/JW
wRH9v/+n+n3ciT/zW9jJd34JQCrQJyWAyhAq5Nr9lnXyzF8uhAdwAPj3gHVcjH3/iDqJ4BeyE7xo
ucFCeh//f9DJDn+5RC4DKDXkIH/9T/8MYd3+9qy3P/z77/PL+FQvDtX/filc/LqkxfGjIVWQGbJ+
NNr1KoFIYxjxxqpGeTJE8DmniVgjz5ycLPUgd47HppMpXWtDcqSF/TV3pLkNBo4V9mxvLK3rcw2X
uAB/ROmKAfQTR0vS50BDYxPbfh/o8LZ3YQZu2iHzMwy5DA9veZW0w4YXnkvg1tKN7eNHk1Nes5ml
/1x/uK6erpapb40XuOZ18qJkV34ZOn84d47/7sMWvGMOa2JPDNsCr0tajrhkwKcnvRceGi+EPQdz
fG0aSXCXOrPhWRfMYaXOY52EbGLGGkJJ0QVjdwqDLFj2mVOu+prRHRvO/qgCdyA7UliYl7t+5TLE
vswUbv1lMtdu3A6RmTXXOAqgEjXiisDLV3aYKKylgzMf8Vkf2aCcWhAPF53MAuRKwmldsWvfQfjC
rmABd2zFlZX2clfkZtNuh4Z8VhSacV8zSudsTAeEWz/DcsIkS0NRS2GHlcjEuLzUqFxfRHmyvKxb
NXU5bXQZMiCntPSmxHzHfNT63hvzmSVtfEia8lr3c5tcq3KcGaOZvn7W2kGR6SQDlIRBs0extXWI
g5zPnc00vbFzG4S1U6SwFebBYRfb5GrcajsNGTqlxJmRAbMBZlXrPhtaB+B1k2RJV8IcF+rYIdPZ
NuPMunfn8ZnwZ/rQh6K70un43GQj5DGvJzFtKbAiMLPUlcvXdmtKdeibZZ0M6pYBSreZcbauMUPY
60R7W2to3/J6QJKwcLe4C3xzO8zbbVr0ejeEIxCzwgrZirvWTeX3vQuQDQ0rUtwyw3Hs3PQ2gfJ7
2RqKEV0mLeYnv2XJRNJX163r7+NOHrGML+kWg5fT021bQBKnorloIophgHrDnr4wzMdzHBcHoIEk
U1IHVOkdpQhLelSplSHUimDUcMlGX69dCWNu5RgmSC7NzpWdY9R4CwcDu/UZKhvJgaUk/hraQ7LK
0nZYDZSoesyK2edD5F1Njrk8TIWLJGRMIxpS0T9a8eJDsR6YyPHSqD8m5WUQ7wKOcnD8b0RApg1w
/MpSiA5L0q87FZjby2gdpXf+miGZViLbMdg6Jqo7ITCsyzx896hU2uZYvqJYhyffyuJnZ0zjaO4l
CF2FVyyCkJi3PEeZytbSQzDbURlvlJ82DxOSt5gndHOp4HMtOdzBCm5aXlUPzrLMZA6nvj8vgDwX
Rn9GnB9rdPlb2BESvL8cgjmCKDYsqyypIa4njrmeFkQQwzbL+0r7/kMymCfPvnBFY2XMR3J7V3Ey
yqtaVLBx6waVC9S9V1I25jFm20LWJ7fdiqbYwqonXZJ1zEQz30yLHfMq/WY2YPx2KAQMx5Z2EvbG
IVlzBKGU35k9okQERk6dE7jCdtSac3VLtLuvIzWpFHwrAYX3AX0g3/oahT4qfLrtVx4hHSfh3CmN
Mvm+yNnjPTeTgizhpi9j7t0Zc5KKqDGK7yFFBl8gLffxDmg8hNXLDJaknoTFGFwcm0aVZvfxNLwB
nA6PDVHHdVtY5arJ6Xc0EiEe8yIdj4Qp0YMphNqVGWqgtILRWF3w/jl59E4flgJFYd+E6qtDYdQx
nBv7ykccmwmCJuARnamQmDYwS0SObmi8h4vJoazp9MR+nmkbTBljVYzjW8dokqFRB1G1BX4dZ8Wm
rpF652WqhysE3R5eYA6sj8BoopfIhUxxrHu/pA7DUV+k347WSoctUfCUthtAkXuvDh5FQMHEenIf
DS+m5ZNcAcMgsGxPiWPfFAoTI8PWvSfZkkZY1ndk5L/wftXHNvOHU+iOjIDQHmCuq7NfEploOG1g
1I1SRb3uHGlcY8G6bGRH5Ab+A8Q1REcgl6d08fWVYYw3bphyRuFshyHzYtFBP2V84+1VlnmADUp1
FG1WvQ5g9Z44NYOCbGz7VYTNXW/ogtMdIdlSqyfu8iAaBv/OduiByC3nztPWbEawgs8xnH855x+2
PzKKpkEiINwVm9cFhGyPOQdFCry+QVavbHo63dUIPXaPZfGeJSo4ZhV6vU6c6dyYqnzEp4/J2glK
FFazOSkrvOAPi4pVBy8ZONDeXt5qpdcDY0uKWPq1q9ASO03RFXV8LQBDZlR21szgU+wy0vkwrJHK
BXYuJ6kGQJqLh0C6OJsylDqK2/FU2+JsTgrSlrV0jMKcijds5sXxCzpQ6KwzSUFChLNnGxvVrlhc
EsG2ATM6o8MiMjKr/7pYQ/XYZYFxyDq7ulmaC0GQAVM/R56moBrEblgsK09Xj4g9sDaLdOGtGVZ5
W98Z1jJFiL85AeykaeUxZRl7mzuFIlB2ItU7J/PnB1tiuY8yiScksu3+2+Dz4G6dJnSRV73GfF76
IDuKCt767Ep2GkiazbHrsuvQdVlYljaGaAwJH1e1eZqyRG4EmNYp8I0QMThl6Cbdyog8v+1ecx95
GHkGCzLGhbi89eYeTn7Mcffc5aXXXZkWzexRO6lTCJP5FfSwtk9Ta19bmr68tqh3sic/CvL+WyXN
dTYMgiNNmmNzsKume6Sx8TJGssKTR5ke8g1bxHwjJtp0vFImO1Jl8mi3InwU/QURHsA4YXUEW0ni
e0dWdsqA4QiKzeygZ+Z3GWkkLTMIjvZGssU8wagqLsbiPbE6kNcQ+6RNG7nSHRyRNlarQMVpvc7C
kt8jtx2d07ZnCbXrJq/v6d42nW5l0aaSPCbd7H8W1XAXS7MrV6gc/nxwFDsrciZtZyN0z6p+dpSv
kpWcGHpvwzLw32zwtNBsJiYxDpvS+DrFQszYxpO0b3F8DCdCgQZJwNEOY28vdWbQtdKTS8U/5rVM
TB1j/A5RG0OooY1nysICOJxhsae2Az8MG5QpMrpqoHnNrb2bgXKqiB7RdTpRf8CRLji2UnXbrB5e
dJrqrULiM2Zepmm/ssImXodZ5SD0l+U6n1BpCqkkDwqTfC5VrV7gnMbJavbMyVoTOr1trfhEb8O8
VaR0r+LSxirKNC9dV0FPM8OiekaaSVpCAZzKtFsR2J/VepiIDUSNXpaDF9TZcZSpDWAzbnCb2uOW
kTrAj6z4LDIKBWQu7OvM1P45Ro7CxTbT2BEZlbKvTZbSd9r8LjnAoj2bZROsPK9dS1/Ju3Qq3ZYH
gVoOGDNXbm7ZlCgw0OkFnRAzIa1d2BsPejKzZD34GXXbRk18AHuPnaCTsYtNvy3pvCdHxORkattn
iCATJjYZiPfejsc9PQ7Wdy6s2kNS93YI4nccOcCWZ1WGB2KsabVQ/rTJDUYATWPB/0inNqNiYgzG
J97cQX/s0tg+zq7GSF/Sb5WyThcReZ2WSGyejO+DYWZPAhbm13EZh5VXi24HxR0ff8K8+BDWonhL
RY6KAOycCGlLwn6pK0tuHMv97gp2MZtKNsfc6J06mhPNjGjBflSceuHzppRNAqIkHGXxBepS+VEI
f5iPw0LGcscIgU6VwFDGxooNq1mrhXD0pQ04f7S8ZWD0CwKl2AV22TOsGK22BKk6eck5ACzrnlPX
6ZNNnVeZ2NO/UW0Ysk0j8a3Gqa5xVpNqlEyEWO28uo6Yo7fdmv9vEA+TH8ru4OhQyo2hmi7E4BqO
gsbJwm5wR4WdDYLGgZ7clQ1jaIP1eWXAlV2DsPDe5VAOt0U6J842xYEAkDfhGavoLskzvTwwoHHV
V1347K+dRh94E4wlvqBG9W8LEGhr32fJnJ/ahfqEvrx4/PrL4FwzgLorzGz6yP0L7ahoQrahc+y4
j53jQj3Ie+qwNqopWHjnaT6XjeO0RIOssmepTnS8Meriwcrsoj52VGOBwrcnq+NDqDSZ6Bbo2o8m
NcN+O47qJhzVzhdp+WQynP9CnKwuUCfT4IVhEG92qQtIsdJsmZ/6dX6FY9x9L6sar8MQds7r4BRV
t0nHIXG3edkwxS9bNlSl1rcIsjzFIg3fMprKkhUb4rtpaayIjVzXbVpKW4r10LsJocoqn+g0cinD
orDFGNxNWSCXwmZWmbE1WbwQ7E2u/Q6vBxM3VtU0ouweQm29xAI+wtJ5/rYZGcJGVY+REiJw7mw7
To3e12loG2cDWRdsDWZQ55mRhUdpEvBlqsLsqpwj5Cn3rszB+W/TZMr6U5bi2PCGLmFApLPLk1qW
5XdMsF5BX7K0ntjBMAtvneGyTUryfTXgYYxpJnqfZj+gfcbIzBfPGAvOWUNa4a9x8vo2D5WLhUvG
Fbs4QdqE2NmwjaVby7PLSS08yE5aLPyt8swvYVjg7lPM189Flnj0GgzxtTYvTRZ+mtVPFVUrGdzy
brgr8N68a8xB+AFE/L1lSrPNGfNgUUnNirtlYjdLa4y4KcwRdP9kQdznn75iPE8547U5iWa8d0cH
fLrlLpeSOeaRtBmaoEC7LK7kuQ9h/7MnxazNnII5SBT3AaejeFwq2MYkp5qNG3cONOtm7l8mpfR9
uMQ9CYJlzPZEh7zlSx3GZnwErziCLjECChOZZ1AsLGEL+cbi3Dv5cCwSM99Zil1N5DWTfTuEUCp4
Bua+3aUuuwJYBkXO/DiMcY8uooOc0lbZi1y6qTxirzbyQ0stOJvedAa+XCwJxTxhyCFo1BMTffbU
VjCvF53R7FHM9bxmaERhtHDIIODOHL3xYAymP+1RTlR3ThcOabdtIjHjG+SE9LHntPUtqfRYb9H1
4y37XJayFhvRa4gCbURdbwDnk4FNJj9hWwNF0rib06JllQoMj5Vwvvc0h6s+MLN17IicrVDmXNv4
Lw8oMe2tJk8UBUZFSaHhVV980ScntiDBIeS88qAtkX4tkokJUFAEViQ4pLOWilhid0gHincA/gM7
D2z4v7ld2qdB0T/mlbjZPLtqj2Y4LzdUgXPwnzKmtuYI3VJzyXkdrKcqnplJCul0e9syrPmhUIXz
PRWTFFf4VotyH0qyxlDS/RShamCM2XOb63XlJV5Fm2i2hAwJau9StsX4rQrfDTGWZs57tcm/DmOp
TrrhubvxEX/L/ZgZIWZnjG57Jw42phjjNSrWA0GSB5zfLzJ0P4w+Nl/GwueZtJrHqab6yjT0LQy/
kzaLu9FM9mVg8YvHcr6hf7Z7UGy1I1BqZ+auezcIDIi+yXOXs+5V7rEZync2rW/Ynu6Axt5r2/oE
m4xMbvqrXJabup3e7NTI1o7fHZJ4uQ9lEUZdW7wRBZ5xOrgvhuBpHNz6lpTAHea6V1c7D5lp3IyF
457qJKbFxBTsZlKSYxNFZOl4NSJ8YwBY3ty6fq1TDC3BxTJXKqyaE69qfGbut8bL7Q/qwzgVdCG+
U528TXa+qav8ZIRMRosQHaXwkfwJHWKmhZ0mmC9xw3RzhDfeZSpXxKtSyH2pskeMgg06DLtO7vbP
UXCXWIN9n8r6WbeciChVZJqhek7nsYwSgj/6YCjOOXtTmjUVIUFdjO5TWKkF55Cae34E39NO8pQv
otmYiz6xQF/DE2CNExeS4jLduA0tz4t3j6hzrq2Kah5vE0h0j8LlvWVxpnBnGlOXfK8YexxGYxDr
2JYQ+KYro62uBXv4mGbOaMHSHOWLB441PY3gLs6VkiCY/PrGHAr2JV73StXFsiWD0hNsycID5mt+
kkndsOFqKfNgIONW44YOGW9jdt1TOPu32grrGyWSU81JyuT9FLEnmJqnpnO/24UnTtbsBMdx4JiL
aNNcUQ+9XGxc9EGFdlT7/j7Q9Jm5TMGkF38m2JeJiy9vIJBfLS9PsY3mhxrr26mtk9thqncj7Kuh
m517UXgjx48Zg5LZh8eKu/nQ1ka1p+lwuLRzmVCNAhFx7lFXdttkB0fOX8KUNgTFD8jqH7FxPaZs
V1fUlo0rq6G8uyiuteVOBy+V97Xb+iQv85ibr8lONU5bsRGXax5zRl3K4T2eOibuDgfBOePbrBlR
kZBjkotJoDv4TnVjGfJhKQtkpEHNN1gN5neMAAfvEsETy9cMWm1JiJ9eofkGNQEIVi3uLXbvGKSy
PRWkGFMrjnzKcveSMe4ptRwgdqUrVmZLR0OSDcuNO9lqP/pql1GXErEMcTvx9l4VdskMGvrGJqBL
YHs5UO99bb01BbtfYNpYyigvIj5amnuvtTRas32u7LG/CVDUcPbnj5qSJlcSKglStQ5ZwdltIAyY
8WeBDJPjdPFKdqZxlnV8rxnLUB/etYGujnXqVOxGaDcLqZehaGgkq7Nu4S58SWZz2qKA3HRp8FXE
zVVtuV9rfxg3PnDoy76oXxVhMkZBJV5bfH1EgpfrwL8ww6yWErm8+4ovNN84TkahPN1sDAijdM67
8KZM/JFzpPTseJMRNzb2bZ8U7h6dH6G0cr2k+iboSYNKHFrjbqFG4JQpa3loa2xvjUrtO50G4tFb
iAQPFd2dWpkvIcesTeoW9aqXtNORBpU4wlqIbGNRtC8THWtRRY5n42fa3/Z2N9+3cbochYpLHs/J
2PYz4r9pa/+9LxE0GDxu6CiEyC4VK80wNQ9QFLAsO1OyCsr0ygcJhN2gsbYgJ+ngUIhvMiMPVD8G
5XInfPGYsM+PiLz5V4Mu572c+33BhtR27B27uXMlJk3Jp0dnSQaFxA1nb+vJdGSJ8wnbdJh/Qhze
VYYdp2GTsr+0X6BIXvHg4j5EmcPx1bxoc5GHnMzRvuwSWsxauaxplSqpN1r2ouzOvkCdoPXzppfm
09x4e7NVpMyRz67yVDWfxsIuIOkxmGMEx9+inVNG2pG6yelQhf1h9KdjW5bxA4zG+ZQk0oLZmItD
4nGCjEXekiyqkAwXeQ2NZU9RaX4WxdhttD3kJ0JE3mvWFN/gN7pRzBwy8gPK7Bj7PjIKwvSJVXM7
Bvo4yUnvkrR9JPNYkQuxj5i3IpUNDTp5Wb3YmY9Bs6/fEyN5V221hq0ybkt3ovioGL9T67Svc0Zs
BF+Js2UOb9qFUyPHSYG+wZGUvxVEO48SUK5tkTg6GikTwRuoP+RofPXn7rbQ1s7lPXLInOKDAw4L
vGHu7Kbcd0H6ZcKD61rzU1I2nKDxh3uO8l6TJRFb7j1++KAl5wrK+0zG/X0JRvdjdIlST/7XOKte
er7QwLL4mZvG3k0ABZzcO0x5fB7i5dM2h3RVNmMZrC8W3wpIXp8cGIiVqxaXK0acVjjUg+b1FnIe
dfc1lqk107X42POaehZm/0V2Ljy1Jnj2Y/nK6eS7WPqbfMoW/NPdNfvCeUVREIpOT08x4gj+UBQb
/s6HwOs48FAqfdZ6eXPI+0S9bPzbxs+3Te2cB4HplnmUY78VEkBSFJsC01MSdAN2ziZh00dTXBWV
vd/SXMP5FhxVx4slr8OL3ubfENHhagacFuw2dXF+imAzdcYOBYaq0zSsvxRB7Z1DrvKHa8btm2W4
X8ylHdsw0v5MWTTyQHvjMocyGDi6cbZmthdes+OqBJmmOLYPsaPpP1UjXwGdHrF+njA63qVSbus5
GY+A4JQbAdNanoClzOQ9KU6EgpYYXkapbKHw/1GEONQ3A6oCJTYuIZ84oO2r7uT9sDR4+3pL93LL
SWpM70vDphTK7RjXzO4QHDWvju84wOaz2Y/y0/a6hHTbaGXTk5sXg8kbwa/2QSPaY64XoCskWCc3
P/Pb+elN2kBWPBYotNsSbQs7at6JHarZzF2Y06aUEPmKs+DrXJbn3KGT6eKa8BSWIixz1ARLs4gg
923tKg+2Y2aiug9Nq66NwD3D3TW+ZdxrtxZ9vHBp2rW28RuFY4zUDGW1XswjpVbx1kqMD14319UC
H9Lv3HUbJP5FkqYhgn44eHWSvtEizAH5dPaHa1OvyKMDSa9u6i8NJxvGQOMNIQiMFXVSB9ECREdh
bmP/zR3WqS0+hcRlZKJdA30Jvoe5EBjqODrb5BdLUY/sKURCZBtmZI5tdaHtNqpakQ883La5cv18
2fbIoskW22j8RS15/i6NyhmI4rqTFaVV7W16Cu8CaDB/3+PwnxkYbtRn9dDpz8/u/Kb+B4DlL5Tm
f21jWPXvcJ9+I80fPv7rf13+73/SWp1fCHF7Hi6BC94Jn8A/HQxG4PxCS4VtuyBzfA/3APaCf1gY
bPGL7Xu2B8obX0Ho27Bn/gGVt8JfwLc6dsjWyvRo1Pg7sNYfrS8mfxMARAcflc3H/FiYUTcdk8iu
G3ZtG8xbLaxknZGl/e22+JcNDj+CYy6fAgLfwfhmmzRl/ACOIV+OGRZ8w85Qg4imhpiDTcJvnbGT
/gkq4mcfdbFx/c4eJmU4mr5VDjt+om9uZ4Vr/OmU9ZE6/Qlk6Y/eDwi7oGkEDhMTKg5glh+BWEHA
GY+ER78jO8JaU7vGqcS6zIy7SxWT9FDtytZst2Co29cx1OIn5LC/uHQuEJbLt+oDAvnx0lmUeoeF
MfY7r7c9jsIhR7JY1H//0gEN5gaGxXVxuly+hd99n61KEeDzpkeQMYyrRTZoy6VtMAmcvZ9Y7P7q
F3KwIVAQ44Iz/BFzY7G6GwsSwK6dBkaTIsbxnYY/a9v4i0/xqPZBuQXv5wKU+uMvVAlMO8Q0uh2G
1vCmcDr/ATJb9fd/F6ye/gWugRWJd/YfP6X3R9ouldPtVNA5VwAG4rs5bKeffMqPXkhuQa6L78Lv
4PviQf7jp9QdhoGaHO4uYYR5aCyHwEFjBoeiK/xjAtV71fs0j0LNSn7yyX/1LWJ+8qi7uDCafkXA
/+62MKXhl11Fp2zfz/3KqKk1H7Of8ur//DAzF7R5deK7BJDn/cBI8RezzprSVjsMsvWqhvBywuGC
etYs+uZ37+t/mLt+b+b6q49iBXUASEEyhaX5x6+SifLM1n8i3WKV/nGxe//w/0g7ryW5bW0NPxGr
GMB024GcoBlJVtrWDUvBYs6ZT38+zLnY02xW84zPrvIu26oyGiCwsLDWH/LSap5r29yTmN4aCjgG
KpaOELgArL4avbNIwPKVlXfVPhVtgxktDm6estCiuj2r688ECfHVUFxLr0+vQTIsujxjqA4n9RKC
Buba+d6E9kZZ6aQNAww6gA1o+HJdHVxe+k9xSVX89lw2l01TTUtHMhiB7lUkivNkzuswZC5gUe/M
SB9xeTUB0MBMP90eanNC/x1qHYmGIOoCqDRIIVPNv7dD3ilWrP9ze5Cd+awvRas36qpcYJFVSe74
4N/sQzQqGii1odsBuMrP/F+Yoryq2AbScULFjkG4a6koVdUCiCgO/fHW5CXW5eZdTFfZi538F9Ew
2/lSm8uHliZxATFYYRqXuy4KlQX5Orv0M5sGDvZtvC0VO33zR0KPUqDcSQIlVfpWgbweFKwdc7vw
06j72k9UVCpXjN4bP5KhmSRvCKU6bNsrxwieNjruwmrmd85Aa1SLut9G1NVINlBc2vlKV8v2Mpbr
kPGhcSjs1bJxWwUlmWLmV4M1/QigBlMtN+kP3p7SlWIyt7mpIx6G9wiy265YHdcSx7scR0Ac+5wU
B1HLjd8Vczuex9TM32FO0b/XrGh6omBfv6uBkL9PAeh+69GQSY6a4pQHFD6WJ7tXMLBAy+SRG6D9
VBhztSMQfrVr5e9k0UHcYf1FL+xyGwV6H5txF2c+eFj3O+ogJtXXsvaVUNiwbIc35x8GYwEmllrk
CGOtAww9nKFAejzzaXl8nWGtnTJ6QG/dtQzi4OTESIL/ydfA64icLkVgglXN/DTIGs/Oa/zezaHf
WborwgnfWF6ZmI28CKa5q8Cf1b2hKr2S+i2f6QfPYLjllkLt8FAIB7IjGI3hWI2NCgghn9C9jVyf
foz6mUiOLJPeVp/opejvxrm23+VIoiMpqAwg7/OhXc5o3JTeWJVwItVpqD7e3qDX50DXgZeic2Op
pJ7rrEY3MPzmEkn9NJsdiiZdedfgUL1zsq9yJwOPGh5YwkK3Wr7MLj+EQikYE9c+9YMGJcO5wqoW
fSXwePjUP8Joa94F4/yPvUTdp9vTW9njEI3lyEgoctJVeATr3NCo7EKhpJT4dhQlVO1oqn0yl9mU
ILM5xuXZtnmqW8b0cU6ghJ/qagbBVLWoSbyrHJdjF3St+z2l4v49jKwZKRmE6uiJ3/6d18ePt4W0
M5O2VRI0f7lAvZlTgKEVhOpEZpzGLPluRtI7uKNQBneq3xlu63vQg8PzyFB5bUig/+uDQcm8dGW5
FkRjYBzzgmKdKZ8eR4v+s2+llfiOf5nlV7NVfLk9060Nx0YgFZO0AaL85dCR3iRzK1HkU4ByDgxW
IAWC/Xd7lJejfXELG2w4RP/JZF8YTKu4W8QlPC4awX6dNPTJMhXrZgsO5F9tO4kHiu/Gg8R4f8E1
NqBZh7rqWA+BOA1FN91DXNmzHd2YtqHLNx1UMyK4sbpA43LRtBLMs498bsrmp41E/2xvG22NYpAL
mNQquK71VcBr8Mpeejp+iHXCmQ516vRa0ic7u2dvlNUnBGRNT5Lrwh/BC51T7vMDlT5lJ2ZsHV1O
Lo63GCtABRMyp3v17EFkqHb6GW7wPOTvHSjAnyKAwtABIrPODpFdw2Gu6hlMWUXZ9HNWqj1qAjoC
TU5iqTBArbLgb139t86h+lNNduycbm+zrZUwHUFdiQCKKuhqvTsajhog3Qgs5DgjyOksH0SGIN7t
Ua6SV/YyIAm2suCtznJcLgSdUHgU8RL7cZqPD6Zb1ygJ9dGZzH3Y+bTyWKyPDcYzKH+iOktwWA0V
jVmrIxAAyXEY/0yJ/b6NBQ3wzv4iHWCAWPy8PbUrXppKdYCSCuBP5igw5bycW+RoeClPsCqVrk79
vIdGSl837E41T/j3mraM1OWBo060xg+LGRZAE43oA5/S/Hb7p1yvMieHg6OrCEGTgq5ucU0vUSTF
wYOMMFs+W46Ud3QmCtKxle/k7NfR/nKoVXBCMg7+OuB5Xyet9mxIg3cmMmn+FLvhOzj24v853up2
oRE8qHXAeNAB0LYvK+N3nKYT+HMLiK6rGztH96pah4u0LnM7yzFNVnMVIBJync5Vy8g3okC7q1MV
KR/oVGF0BPOpPSlFg0aPXRWnAPfjvzP6mX9uf8utbcUSI2DAdeqAKFvvYyNV6lZjH4e1Xn9sxr78
amNdeuyDwHgc+crn2sZGO5tF+uCGdXCmbY0FRDXc3/4hW5sKH1H0q1/qU9bqHR0hXuWGWRP5CBRT
x+PYoUciBVcsoCj/Yii8WUh5KJRScLs8SRAuGi0s0RZrwDUCq43RL0fKk94+Kim3h9rav9iEI/Qg
DVAoIF4O1UmViD6zQ7+GefVgRAAy88YMzglCY3Rrs2RnP12HWUquPKLw2CE0cSNcjpfiROHW9GH8
dIFfXjSD9ke1i2KnKnUd+xiFnIEqM51vkO+Xo9QTUOq2VkNfBWT1rcoU5BJCQ/N0m34oVBYHokGy
V/LdnBo7lOTANOhCrEJBSK2RVLMI/cxQq09AccePkWaMOwFgIx2CWQ4Z3qboRjb7cl5e3aWK4kzQ
+YHdL5nIP6ZLOv8KCQvYqRnBsz7W9kM729EZIEZFfSwpjgNG7B/ojIIALtGFu71/Vjbecovyc0jr
dM4npdR1/hnVCwEkyVlqA1hQSgaHs8yicIOCrXKBiP+lOoXZgFky6n/KRDPOaj6LO3w6kqcKQbR7
YKzAjG7/qq1PYRkOT3W4zbLeevn9c4QBlVipQ7+pXClvWAxHwKs0R28Pc6Ul/jL5F4F5kkGKA6tx
5tFAm6uLQr9nP/zEjN49Z01TPbrIQTxWiK/cI1Yd3bthqyCeXFUfF0jie5ni9q/AwwkfMjwGqLdc
zpa94PaBrSiege/Kf4qxQcICBuMJTZf2WPedQwnYTU/dkiTPS2zTUI/pjN9eio0Vp+SAZRaFEWjH
64czIp/IZwlH8ZBfSD8qjor2oIsC3u1RNqIVDTxCq8QEOTwHLmcqj11kFbjNIsX8Vemm9imOEMSp
zYn45e48OLcG43hZREZ5Bbqr8ww+31jSoVO8KUl7jycpCibA+z+YWeE8EvXTv25PbmsJ6XoILFaF
qaJ7cTm5yEWHFH4lkzPc5YQK/nhEGSx9+hej0Dk1hVxDygSXo/TFSOLUNxj29mV2qKyEXDCY9so1
GwEYFWKevxgQcj7WLkk0OaIFeU3FGxoz+RDOsMTcVp59FeO2vqzHx6Zs452pyZ9+mfGSn7wadHUO
wmxuEKbk9ZJ0i3jqqrF7RLTO9Ye2FD9tsLF3reMMflAFtvfmRTW5O8m0UYrFt3qVG6SFQj0nDhXP
DSPhqwNRfxmqxb89ykYGwmYEzcQs+YKG/PNXkT9OLW2Enu56Wg4KYWoWrApKCamMteR4e6iNvcg9
RgUXBq8tY/vlUCgVa9kIis+LosH54oz18thU3biTUr2Ijqy+GGklpquqfAvxt5fD6F2pNguaqJ7V
QP6drDICYhYkJQC1Sf1laGOBGaga/7YSB07eZA7hL+TNtGd9AepuW2ivzdy5H9reQKdRg0qpwbdG
mxqh+OopKkxJwerHd7fX5spmhqiP7yN6W9JGlpfcanFUHjWBHcSuBwCnesbVow38RUMsFrxvjk4+
1s19BLfVVmdkHhcAJK4axb9SFNX/0lMz+BDNNhyVTgP/e8j45CiTCVjEx3kM+/B/5TP+7xgCfqzE
PVCNotxPL+NyievU7S1F6x1PGQpsoSo3Psyjkp3tBo/K2wuzsT9fD7VuO6ojuvVNNzme08bTe66J
9h4lx/GpnpZg5xvsDbU66uB3g8AuUZOMUqf9DKNUvbPpnUAz7Md/MyuDZqpqglfAWeByAXuUwBOX
7rDXq03Tn4xKMvJSo3H/CpzcOt9ewo1zh7sEPWkaqlym66qPQsVnmNDO9wDdLeCvneXsjvZe0rY9
ik0WLu9sCuuXU8oYfk4a9gSVewiZRascqqjId2LIVl7CZP47zGrrwW1Z1ClDfc1AMvtrPdW0vWEh
vUN44Q8ahtoPIzBR0UECDRaXBRELhmD69sjsOOSAaKDIuLzOS0YMMQKBOJCnNLkCdNyYD8E8mjtT
3VxQm1yB/oFgm6wWdIG1ocEwZudj7ODzT8Dn8OC9+xebg9zARfXHof6+2vTOnMzBkBcONEz3TwQM
0dNgLO20QDZPFg9t2QHhoSZW9X3EKuR7k+0e1714jiIl+zoC9vPbCgb77fnsDbWaT9nkThNaHGKU
3vJHDbUhvxMoeCSwXP/FUEDC5OXJ04mzdbnjdXTdJOjH8QY1LO/mDk7TNBcx7Er8EG7Pamsv0J0g
D8DyimfaagElQ4/aJke4xIiTDK5szmQde140GwkWQl4WGg/SY5k61+WEggLd3mJI+EzjACdnjuOH
DLTanYAXfYh1p3kckAT4dntqm4OS4QNrko5mtsyYXyUgQ68h6ZrCGUyGsTrLDtjZxczhsey65T1l
445WgxHvhPqNNNxx8ZJjrjzoGPdyUMR0bcQ52PVozVvP+TgaHs4P2Idlvf1kR0b29oiBJLQs71Pd
x75Oft/Xk0SEv1I7znJXNsUJVi0mL+VY79wqG0tJHVyjeyCVmNT1WUa2SZ3VgVE05B7PeMTgg8ib
4qRVdXFsAOp/qV0M0G9/v63aAf0aKs/Y/kq7+dXeTMq8agZW2iNhgMuE2GD7UQ+ROkQOtHD+7jNi
pKiM4kMIldKrYtlRg/QnHos0xOWRvGXnF22EAMBkqknRmD49AOjLxQZfLuYZhL+HMFx8yqXYKDwT
tBJgcf6L72qiHEcFzzBAMeuXQwlAmk2KUqZXQXf6OIwmEkMhvMDbS7xx+qnbkZvT7tBIoeV3f7V7
LKUcwUgL2+ts9mivJvkJHkz09vsGB3DKTCR0lCTXTdiwX9oEyDRzsan4Jjbk6GYo/LdPxVIttMkp
6gs6XpdTSW247lmu2V4M/eNszFJ62hRvhlrJj6EDHAOJIt/QqwVz3EWPM8SKPMOFGgxxFHa+E/U7
n2Vrn4FGMfCMlbZha/twQ1Oyxopa22vb2bkbsTJ5CJQo/2i4CLbfXratoXgDAg6S3TuO+OWyLWGR
GeMc2V5jF8igh1aMCE7fe0Wkip0vtDWUo1KfoD0kNDbC5VBppA32MuGPAmKhOi1Zl99Vmp2f4HHv
JnPyhlw91Wgjkc3R9QRnsy4U4ycMzhqYh6c1+K9jbXJAOOVMkfo/tgJZVQntL4Xr9EeEWIgZrf59
7Oqfb19ZnjI00MA3yI7z5XQDFMhxtHXx/yFaeaXpUNVLRXFuanfc+YgyNb2aLdkxpQtCNF66l0OZ
E2KqOUZUXlvpyiMesDpUCV1ydjXtyYyhWE/YwZ6bLho+OjXUn9sz3Yoi3K/IK/L8JkVfxekQ6yaF
o2d5mZOJA5zCDo6NugcduG6tSClQYq+8VrEm1VcJeonW2wwVyvKU0hXI40NYP7R0A36jKKE/mosm
ThX6eviPJeWXfhSDh31W+0Ekiz7tXARXM+anEDSByoBeonkn//xV3JQ0jSmdMCpBzCV/FFacPViD
+u32supXB4bqmi4c6pQ837ltVp91rCa83cC1e8Iq+xnbul6rD2OTA79Uh37ynEKbf0M/I5uqVQXt
/spGZHp2FxiTELwz2F246U6nbkT4zseHwB38wWyLP+WILxvEWZtbtQmqATeXrEZKd8bg6tPU6OoX
u6Vtdx4wJsF52kSECNExNd0JczJYvt62aILSEpBXPL0ybojVCQlnhCmcehh8xBTKp5bXwrEonBjd
mHFR76qBtEJNdOWf28u6XtWXUSkSueBPANqtYZKVGaa5rkGGsJq6xdctC09WN0CObNo9e3l556wm
SBTiMqKq/3JtXG4TGBeB6XDXgQXJXW8QevRhWZBZw2Ba+RBVQvVStM9+dIuT7tAW1ktLVZScySYF
JdxyK8o/f7VB4RBHpl4sA/gAMf+hLvt7UaE85mil3KWWE95NSLj9eNvCvoxJ5ZkUUQ5sr85nhBx/
ow98TpFh1rDggQBjr3SOwOvmnYxC7vzXC0sFTqg2oEaCKwF+7SlvOgnyCAVy3gHXqJdpTK3HZ+xE
XaA7IKTg7iznOsDK8Sjls1UFDSQK+pfLqcflnA9Dj3x4YbR+OenL/RAmNdKB8YvG+IiKOaH+fuLe
fqTFjiz37bVdB5yXH8BDUCfaEBLWFc4aUQInsLLan7sWPpjJBXfI1QmVi9vjXO8bbg8aExj/Stjc
Gg7m9BovDR1SC2KfEDmrQh9+TRYaoei0FDHczd44IYvQ+reHXZ9JOT22KwhmigWUNdbZrvT+sWjJ
+OmQfc8cJ4HSXH9eNHuPo7SxjpSLIFxRIqM6tv6QRoXWX63NmHqQUt/n+LAhZaTMd2+ejgkgmrIr
1z9Pl9WFuISjalVDU/rUesZvoxEo9+TeiD8VKKvsfLHrGUErc+lqOrzg0TKTS/vqpC9a2rjBnBR+
pKC1IOxWO1CMyU63Z3R94MDs6VJVl8Mtrvg0ajmrMUUEnJQwADu5GpYCNNdQCcfwoVWC5s3bneFk
N4tPxZ5fb/cpaaq04KXnK+XgHgENwVZGR2xnlI1J8XA1iVQGJ4sofbV0+MZEZun3VvrNyhfjmKTi
ru1yaLGKPuws4caH4iML+MESWgah63K0Lkavg8ys9FEKgx3flbM3uupbYbXygWVItCuZIBvCkb/i
1XYQgWIOWq2Vfo2Wy7sx06avRqnWOyt3fV4ZhYqAqnHBmMTgy1GyuZibrBNQDRZ0cWBAUabXBkyG
cqN9+/6GuAjUjfBLfWqdaiWqWaepopb+UDVox4D/o0/fL97t/b31cdjdAFh0HsT4vFxOSKGQbWYT
2oIVClRHvVo6CAeYSd0eZWvDOTzp6M4CxgSkdDmKO5VEgcot/DGtnf9Ec6ud+9m1zimE+WNj18FO
grU1qxdeGrcG9fkXjsCrzZD1Wp7W+lL4PZo2HnqM0Osj5V8cVjYC2A72NGXElzT21ShTX416MWaF
j6eRei5adDdVjFzevuVoCEGYgCjAZeyuvpAhkD3TYgOrjHHI73hk5OeFZQNw2rk7Q121AjhEPBxt
yi6gH6kmrGIqAopxriTcElRoO1ROHUDKxjd6tT+bKPuTZ8Nj1BefcCZ5RE9kpy288c3k1QFil8El
IfNyj4wN0pIUF0ofu8b5mGjYpER2sTfFjQPMfx52COhOiIXW6sLVCYttAKnfd0vcjpqOAJu02cfY
QRzq9p6/Tp0o/puSXUqCD+x6NZK71JYCGaL0gaFHHs7c5sFpjd4PEIx7NhbUS0rwHXfAPsO/EEpp
d67ireWkp0+3A5ImFG355682J5Reu6pRh/DtEqnhBrkCj2Zot7NjNg42HQiuYLC4GpCS1SRJNHLV
HGApRZ3ZfkgWBZB3vIial0xq4JaWqsPOiNeJGnr4lJihS0L74hl1OS/UxwtlIA77WTvXj7wPef2F
qFSgVbRgdg1b+ADAoG52ovHm0XAJXoR9UxJPVtvTnNC5UIKIEDYtNKeQFP0SopH74DS6+DWVIj7g
RGZ86JDOe9DJFL/2oHx2fsTG3E1QclwHJIv0H+XXePVNkfcdtV51c1/rXOUhmZLsSajUvFuzgz+a
6ANqIs1bMQbEBDB68nZQKfvBXr4cFMJ714yIyvgNyLG7OY3cg62E3du3q0mOL8lJHBXuo8tRYqK1
g9lP7qs1tuFLhK+1QmXhfPtMynvm8vmEZQKNVLlX5Xe8eqnZRV9kY+4HdRe/R0FZfw9ftThNbRed
ggrOZVJHCqImfbgTDTbijsmzTUKvDd7Fa6xol/d6YjR17ucVOmYqD6VDasylh4/MuPNmu8L6yS9G
wdnm9MM3IRm6XEv+LeChscp9xbJ+aVXxzlS6py52kQ5uPujdcGeNmNHBD7qv5/qUKsm5NsI7TMu/
3V7tjRBEWZqcmUIkBcF1+RtR4rDouLT8vm+IgBhko/iVLjs7Z2Nl4QDz2pcvKeDPqxCUmk5RaeGS
+cpoNXfBSCQtxuGbouTzzjfcCHYsKK8OiXOmCL5a127OlCItADFPeMgfWiTMTqBY0BdDMat4c0uc
ryiJdGxWEgzymFWSbgST1neVnfpxU6mnrC6av8UwLs+3v9FGSJGPKIgrXLouhfDLvZLbGEYaWpr6
pptO36NJb8/zglJ7OSXuQ1YP2kOCeP0eF/TKfUlOjpk5QCc4iiQcl8NGi5sUEbwNH0hqiYphn2Y+
iubanZ1ZnZ8kIebr+ax/XLRcO8FJoOWMfLqHlDi9WtNBxxMpUN8MansnC7nqvfHLpPUSKGte3rLV
cfnLZiXj0kbAzC+NcjgkSmDjsYdJNdCdd45InhGJjT1dxQEvyt8lxfiMZjK2vub0+/aH2Tg8YD6o
E5JgkjivMVdJg6KNWcNPU6xOe+hbt/bmuR92AuLmKABvae2xB7hOL2dLqXHqkShPfFGPLYhoq3kI
OvPX7alsnFAIjfJTg4aWYjGXg7RFht3qbCV+ANruNEXRgp04HKne7XdG2jihtHTYyHQpOTxr0DXO
bLqDl0LiW9OSokxHiGvtkK9H8r98W8J07z14VZtnu0CX0oBgSEQhs1zPbUTdKYb1hoxf+GAaE4qm
eajEnzCyMf3KnbKTgtkLfgyo503zHD02c5kcFyvOd3bu1qdENUfyiU3Z05J//io5kMnSpAV54mvq
0GDjleOGB7hyB7K/9S2pzDugX2m8g9W5HAWxqjCLSjWBeYvGbp+j0OaCqDnNolB3QtP1hF4KuFQO
3JcS5CoAqnMkRjvIcx8OlnIvgulnOwr1fmdvyufTZUrAKDYsey5mmtvrCRV1YLi4tuR+VaDwcRzn
Kq4/CnK5+QzPLGiPxVh2wTlFARJr4qFqkT+mOohk12KAkUUf+Cfl32w4tiDHdWpCNMROkZiaj2qb
tujgR2X100SQDa9SKMVg/fOge8TDtp9PLumqdcyB2/+eOiP+PObNdD+X+XwekCN8nyZjYxwUzWhR
4c6aIvdHe8YTz4jRKbtTiIBfVfxzS79FavPIwO5pDjTje20AOEGRwEAPzarVH3EwZv8os5Cead04
GVi4uerPqFZm7dxlfXAnFBPhU70q8+UwpDboTV2EGMLipxLvBJyNPJr15ulFKJBQ3HWhdVbrJOl0
3JhxgFm+DY1r/V0nJuL1mtJ8rPJIe9JybFGAKOoPdqEGJ81J39qQJZPlN1A3BLpHMr1+Q/AEzfQ5
MblyrAWhaH1YUOw320Mn7L3nytYmlhuLhhYD6mvVg35Me7XFDxohQSs6l7O0nHL+xWPPpZBM3xxx
A0hg+upR5FaGWdRuk/lRGhh3Zj4OzxnUup2zvzUX8klovlKRiSb95dkXYcqSol3nZ1X5GcnC0A+C
XNnJXq8DDMIxrwZZTSXS5zhKZwZJY7Q128RJ/Qpz5SO98z2S0+ZQPCSl3SFP9PXlV4RLX9rNkGGF
q7YQxOrACwCsHvpp7nZmdX0xMSvQOi81XZoUq7C5gNaZVSvjAzVV8dBWnQ6ftszRge0bVMqzYtoj
vVwndozInU5BRz6p1uljEjSx2ySMaNat8YSAK27V84gzjFPi0I04izckxttrVQxK/VXynoC7rNO6
NE2oZboYJ1lDjOZiaeDnBEGDSxhnp9uBe2MzQjBhw/Oeo0O8ZtM40zgsuE6n/hzn41OW69aPtLaV
t1dh6ULLJhhtUwqXxuoSstscfCDmxv5s6uOz3pbt310R5ju30MbH4kSRRfC2gDq5hiMhsUr+D5XE
T8osPKLMqt3Xsarh7mCp2tM4xNZpaGxnB7K3OarJZc6jCWD/OveHFdljcjSnfgg7zasFlj5aNyXP
VpCqXhmK5Ku1uKb/9u/GHGkACUSOoBheBhEMYXRZmEr9rtKGu9jt8DO147cKlBHhsVCl/Uu+KZke
qyjCUgqtLbvUH5c6fDdV2H8cShN1z9uTkcd2lTxcDCM36auca+4iC1HghtdT5yT3FnmufZi6/Be6
Mqnn4vvrZ4kL0QEvHefB6AKxcwg2vqDBTYpODokfmB9Z73g1flvocxAht+kvheieB0S+sIIL6+M0
9PppaAUy53kefr096Y0nEl1EaqdUhFATI6G/HDVu5xxl5BotC3PAMZaLxn2OK8SVo6A1/oyO0/wa
GtV+JK0aDrqaTHc4uem+BcsRi5k02NlRG2GcJiDgGMsRZONr5H9O7MT9vUp8qO1YxitJdi5m1IXx
Mop2zulG0EGTUCqbsHmB6K6iQe4EM/LhPMrIKnB3iuoUa5h+L0fampAt61OChFQCCC/XV8RqoyJh
y3spjWB0L0vlFWriPBnmuNcJ3JyQbNiS//J4WT/N7BLb69pkqKh2v4eWUzyocbRH+NrapQAjIBRz
B4LVWh3GfoogvTg6ttZOEAMbr6dzhR/1O/wrlGMUWtY9kM+9l9nWzKgSk3FRhqcTvUpWkiAve5dl
Q1wAly7N0ce/pqGsv9w+Cxv3Ou1ALtmXIiluv5efCmmzQOg5D07bjMf3aRji2JAE6Jv0hdsdu8Aw
dyLO1rRck+ViA9rUMVc7MJnrqhvChsKJVjroVYvWk2bI59vT2srSeUkibsbSgcZdVx9Qvs4HzEoS
382G8UGNxul+zLX4nVH16YcwhLJNIpPdgyiPf7TtYnpYVC3l8fav2DgHLC0aayhkUQZZC621SQva
eQmJM84ivroKDpC1inBFgyPHDp1iY1k5bCYNGyaN+/bqyPVjP05OPsd+UarFDzcW7M7WLU63J7Q1
CtkYzTMDzjs2vavdoo9guOcUsRhF+17nADONGqWC24NsrRpQD0lL4mKgVLkaBPXFMMUQ0p/SUEFH
Ph2OhWbNhxyTtZ35bA5FvmfZEoV/xafJFzwvmsqOfC1S/q7DKTjFo/5BUbB2/RdzYtszBEJ1VFou
58TtV6HgjzBNaVvhsZxb9WxMmM9qwZt5IWQOUHdeSm/0w6/0WASKKwgr6GjgiJr6XwOEVeARfL49
oY3EAfEpyq02fXcJX72cUNKYA76MTuzTB0Q2AvZEEHt2lVrtmW86ncfZsudjAABmQakckgePccXc
2fRXwYu3D5UP2dmRnNj121RCSDs8NCn+dXn5Ph6S9jgA3j2QKWKukRfBTqX+avvL8QDby9Kq5GCt
QrLbaQ2SV0XiD7ade6464iEounBn/2+MQj+AoeiTySrzav8LC1VdHtyxr7njr1rph5OqNcFO4vXC
8LvI/EhTqfnxLqDOCPpolXmpU0MJOa5jX6GWUNEDaMGEKMjdZWj1/+XEbvpsjUlwwgVR8e1Eww4i
b/T8ydaRGQzbNsW5VBt6b2nDFhs0VF8bY5zOE2BCL8Nz+4R7k3mM6n5RjrZRzx+UObZ2Ermr4yvn
4MoyDFkcAsirlcpRlmz0jpUSUde2p7ouBFmyY2XxYSKhPd3e8tKx/DJZ1qAqc6Boids0jdesFhEL
PM2UEWUWbJ9xb53r5OwElEgfVGonwUNrS9Bt1kxQC4Kp/t1gVPjslmOJcs1cKjgfac4DpO3id2QZ
il/OOm66bWiWT3FhD89RKsIzHrnxU7mMOKdwcg84eurHwljEfdcljl8ManOXj8K4rwPlB6jqPT79
9d5jikg7QKeEekWUvzzWsaYWGsgIxJzKzHye0zY5pAKzmJ2VvKpZspLoYoMFsSFkwJm8HMZKjFDL
kj7yAz3GrGHRPbXC+qbuAL67X9tefxR28AElPtz5cuHxKr53RTYcggJTk2L+MBXD52CgszGqo3po
8KGus944zMj1lMa0U/q4XhNZkZLcFBJMgIerkwL721UEzUZP4MKCu0op8hqbgF7Z2V/X0Yxx5AMA
AAnsznXKgjGhXSBg4Hh5sBifYjspfpaU/XN69Vn+10IVd2fArYlJWgfNTdBg/HX5FdLWnpqeq8EL
3AEfyYR3lzFF2VsTPnBzEu0guXWye7zaUqYbw0qk2QHFoRnvRd/FJ6m092/mAlaEBF1WA9accMso
u6XKmUvSzdFTqOKLWOEbs/N8ug44JFngieWzkYx7TUyMHL0c0hFmSFdX9cmqsQJ1yn8KACo709nY
CzKbA6CHyBnlytUB6YywK6PWsbwiDOfHsc54ghs2b4/BHL/Us7V37rfH466R+EMQ4KubLRYmLppk
WV4Ou+f72CO0aeWIQHUIb55HLJR2IvfG1pNEPACp3Ntw0Fdnaknx2ETXy/IcvdMfg8hMztSMJu92
nNn8XKRC4EQhryEdfrnBIe+7yJfJWRmghyIwKXct5u1oBFl7hPqtBeQuInBKpBtwpcuhjNlBetBY
oLhQ/X1Yltp4P0z0O5Z3ZpNUO9vwevWkfCAyQHTWCaJrZFYXY01nBLHhYYMiLTAbPtSoGDsp3vXq
yTYcLVWKoVx2L9fhq9pMmZiYnRuB7jm1+3OxUu1oUqf1GignO3W8rflI7TWyYx6FoOQvF6/DsZCI
oOte4yoZQHmzP+VhFrw5EDEfwK/0pPlMXG+Xo8xGqOKObOi0oZPkEKe99kXBLvzzW/ccMCDaM6DW
KIbCA70cxUWCMiqDUfeqGflDtGhiL6lM9VOrm8HOUBvLxt0pSbbgDzRtze1dBGLIpTPp5N01ZkvC
fOxze08IcHMQPg4gf42cYL3XpjpQkShmECsrZqr9NnaEWAHuvI+uS3Iy62BHk3pIWMW6qloMGRqv
ea55i1M0n5uoyxBaUZGV/KgIEvsPWjC27SFVqxSeWlBU6qGCWx3el0u7IDS1IPt5Xixz2AuM19Mn
C3qBBwLolPyDy8+phnk3xnArPIEz3D8ZoEv6/2q90ym+jh6UzVUq2ZL+Stt/VRRx8znHJahQWWT6
a44zIzMfZu8G/MWOZp41Oyd7czjonHSmpZb5WkkbahZMlzxUPQ7Mcl9UQvdiC22mcMijw6Tme7qs
V4soOTgkAOQ23J/g9S8XcQhi0QjsFz0xWPgJ21qBJaXYUzO8mhWjABPlVuZpBttwFUUqdUGArndM
r53j32Lo7GPTzgL5gO6Xgonpzttza04UKXgKWIYsu6wC/lTFSVs3qulNFa68qNBX59A1sp1IvzUn
cGcknUCnKVDIX/EqBtcwFeNKEcJzIyv0J5cugBiW8b6t8JOrRLQnw3klPv9CvHWIXqBQeFOtu25x
T9umRy/VS+qATmK1DF2Af0ibNcelFsABhKiqiNK0jr57u2S6eaibcPyKGYeZnJCeK6ujMeh6f3Si
sdPOWakpBhdHXXaHfuwAZWMjOO81uWTovnjM0jrg4QKWHUIIzfnVKe0TMqlEq4XXhNn0rQB0cZ4L
xToZFVQ2dJOcdxOwgZ0n9HXMehkVlWEqIJJMurpQ+slZVDvkfRIuUfZczoP76CL28Yjj73AX1dhH
HFKrHE9mWCkFa2A5+DAv5bMok+DnYFj93e2rZ2NLUtgAjwZxWoo5r45ZiM7DIBKI+pjPiucZFaGD
io32W69RZo0aIyIn1FWld8nllqRc1mEv06GO0Yn5nRgriyqWrb/9eAGx4D7QwGXbVHFXoxh6jPgH
LuEzJhxHc0ABuxfssNsrtrVvUFEApCgfpGglX46iF2pqG6NjeBg7lNjxOtl00lyIUofGmps7nkTi
norem1u/svQNwQxSjA1Nak0wn1J71jKD/A1je2zhqxLCbuc2O0u4MTlHp4dNhCcaEngvJzcWolfr
XtU9jEoRUNEY54zYmnYKRu7zQ0xQxKHS6r7eXlMZZldnEfUDdgioJDLqtfCfNWcCvc2ZhEGbwkM/
T9nnZJzss1bNDiWtoD+XTqB+DJz5z+2B5ce6Hlg2S2B/SFXOy/nWmo1uObGHrBhH2G7A8DhFm/5+
7i1t56S9FCjWY6ENIF8wxBzUKy7HSps+rvp+1rwiVuFZN1GVHVFga5n1VCnpKaDk9isSiXmy7cI5
06Tuz1ZiJ+IolrI7IynXPHBl2Meko+jTJkJ7bIy6wVs9wvvF7pD7VeiauX0ZP9acEgxo9fzYx1rV
7mReG0GDxisoXQIHHfw17cxFoUvl+2ieazbWnTKlyTGgcbJz0DZHQUZEZwRJJlmtV5sLlSpKp3mK
1bxv2sD+0AWJtrPz5H9k9VG4ImX4ZwTuglUCULYUNCe117xYWYi68fDTrXIdybHhfm55q9/ebptT
Iie06QpSDViDw4vYiPqgrTSvwwjloHaGfZ8uGFTdHuXFJm49KUrs3MjEQur5q0kVeAM12VSpnlqY
hXmEId38jbEYZUGqIc5PJc2jr2WkJ/FxMtByo544YRqfDRQqD2HS426O5Wn7p8bxtDo0yH7+Y9jt
8mMMmiE9TE4aizOUiCY+Ko3AELQBZx37iPlxeWWix3M6CFzrh5lXrnsSxoyuGf8H+bY0tCEmCQ+M
4hAnoviej4Hz26Wz9z/Mfddy5EiW5a+U1XOjBsohzKb7AUBIapEU+QJjMknA4QBcO8TY/vueyKrp
KWb2dm6Z7cM+VJkxgwxEQLjfe+4RbwF64HsXZ9MnZKTSGLSdKH5GdAObkW1pyGPcaEgIIIMxQeFD
tQd2a5iBwtbHjT+XA6xubzPm/KxEpAnGI9B38rueTuy5URIJxlE8hK50Pl9VGYgMQeJgIfamwAdf
yOZvGZK/20yPwdbVPdLJkwYk4cLn2fjlJ5fmh9sN3FkssACdsNlCXf1xDcizXqwgP/lbtGbpJkQE
azF7VCAgav6Zi9OPigh0ksBKwdo/uQ0jfuPjsXxiFdOrXLctmiFZou9bD2jbR+y9w0DVYVadQ2R2
1Ha26m2TPCB8RHwJ+TScWTrWtlz6CShpzEb++pfPwsnkCQMYWB3hRv3u/pxnKToO6RL4mjIsc4gi
KwwQgyIU8mcA/I8LPPbqUxAIODZY5L93zMLa1+SKtOtW1cG0gVtuvPX8bAJn0P3shP+4d+JQpwYe
O9mJkPxdQ2Z945mMkwXWmzX6zkDW4iZY4wWc0rjxrh0jiOFplgg+Vv/+dP64qgCZgHMc9C/wnQBh
6+OFJob0bR3Py3aZ8vXIeP2ek8n/SWWAu+bHexeb1qlmPUkzoDj+eBixjkbNQa63NZ9Yvpe5WbzN
EAcr20T1Mn+OiQR/2OdNxIvE5MmDoxliyAM5JWDfSl0j+JvPfVA5MnRhAeNbD2HUJpK0QEh00G7m
XJBwg81/jpFtPsv7OV+RwDvVdO7AUYYvwx7RgcCs5JDPctv0Gnp0Ah/izdjXCzKRp1awctaAWwss
+HBEgSdv15S0BvB1KYYBQSjL2qddOZCweZKLy7xSZK7NqnwU2TloaE28TxoJNmmqeF4INoX3vrWn
QPRp8FCF1F3jNi5RA9vUzUBvErCIB0xckAtdfjN2r2rrN6cvrSZWnuxXT3POoO6rKFgSUYR1ODzR
xdR34Or3Ny5rkq+ytt4dWGk+g+mZCO5SGQSPNrKZV8wq6y3inDh6bKk5SUAMDqeLuA9CMIbJnF+N
VvG6yFnakXJZeDpvdSt7mBmn3srPBzgFYa66cohZHPVsg6lbhoZMiiynl+i/Bn+7usBcA7vW0Hys
rf9JuqynJRORY7C9WIehWCkZ6oJGsNrYyUS0A1RcYd1VmAcGt/GkaLSZ+lCL/dAq+xCRNnrBMBQJ
yeLE+qYqcZeJ57V9kTV4aj7VVOgz2q7hupFxPrUnYRiPdoaLcSwznyVVl80DUqhJE7/nqk4IDHDI
Am5Z3DYRUsKW4MpNWGILRif/AVkssdqiBmnyDW4VddNzz3F46geITwrW0AAXSVpEPqdL5+21xASy
gKmjV2OVX5dnppnEScs8PKet9RakaQmNfszlAs8wpRgn5XVkX7OaxF88mxiYYwwpPa746y+ukQuu
jMpQtE0r0+dASNZoK7SL7p3Le4sazG8NnvpmyssknMMEQVu2fR8jHp+HZKLXmB3CycHrM3rdoxy9
zRrZoy7M09FVRmZA7f0uEK9qnZBjZNN+wlfzdM1LLHYTrMVt5I68ZeQLAy0Awy2Af/hmQ77Gm6Zr
lnehGLkLJ5eksFYPA0yhTLJM1ZSi0i8RmgrUERE4iK6OeWbXPXg2eihr0/jXLvGgU08wssfeMTV0
wyFpPwxZNoP50lHxHnJSf4bbj3weMygMC42u6EYD8I7KMEcrCUJ/oC50cpW65lxSUd9PQnrvaJiQ
My+d1WMJ49X0bYJw4LnrbBjsVN7HyzZ00TCc9UmMkz3RTr1CnURGBNW1WbsNbctooRCsfjmCYduV
abxkL0JK90aBsNzg5NSQC+Aemksf3qdvPG9tWkJk7o3FhPTMF3jP2/tlmXyx4zBMxr+muTNVNAQR
Ly2cnOtiFay7B3xI+xK5721QjBDWf9E5sI7NgpxKUtmlxg3CelI/4c8oeF12SgrWTF1bUiLTDYh/
CUpy4qW3xlvgGkc6lhVRoM11HwkYdCFZM8VdqduTeTvNcQn0mLaiiEBHPcunsJaHGnbkbosnKr9K
mjhDSti8YDYeB1w1hU5CDBUpzO/SAtDYdI9SaFUFruDUoX4KojPkyy+30dD55dRFEOZO/hIf5ZoH
uGeDNpuOOpwElK1ogQyS6wFcFviCE8Li0kSfeSShN3Vi5rFiY08QqOL8+K5u6+EmaaVOcAl5gCyv
xAR7AtD/mucJlD8pBiUor2BdIzc6RtaAl5sRBDhLz1eYoN7LOAzWbZIKIo8j4uYkmDoedCFqwlJa
Usfa81N8C+6NeErmLcfT5rbrbPi4c7YTI8CsMRv3TCgH2ggdwPmcuX7qgeLrssVUcZfVTYwFV4zw
cx/0RM4zqyDJ7kMZXPpgOSXlNHT2IpAanl4Dgg93iLLEKjoiUY8ekYncGASNtFOwI4nDmimhFLlX
rOtf29Cbmh2h2dxsjetGuuthXoU+CHVttKNkylGjihZLU9dQ8RkHmAFbtihPID/NgzskYDBMpJWH
SkChEhvBXPUQdw8/9vBxHZAXulPWpf4eAa9hWxBcRYYLQ6GxmfNhJkVk64wX0DaapyGjPqwKOh/i
mDGN1ydEVCPlbB1MeJOFrD9EFgP/gk6Sz0UUQYG/6dKG6n2NxdivwsamHhzVeHrXwAE8KXLsWRcK
D116TFPh+fAIj/u+CLuxf+upVTDqgkvQMybe6ozDv7UG1ypQgDFFijp8WcVyXeer5xAHMw5Yw1VN
5iLtOkinOy8eZanhSX3o55oUHN3AzsrUL9fGnEN2pK8drj72ItRyXREi8EtviRAOpwCOD8j9ak4Z
lRgK2+uYzk1XgO3VPGviDbYkyoEAj5FUd/QtEV85IDY0cMSSruhiHxU26mBPVH03ogqul0UGRSMS
TqtlSb1zO8DeE6AKaZ+j2CQX6yInusNCGc2V8ELsZ23QeUWadwhJtEMssV7Kbr4mttPPA697XkY8
pQvWUsIglpoCUVcreBqs4NNEXIUHps83zeDMy4rxww6W0kt2nFrK9lJh66i6FEXqCyMsWTeUTU1w
aEev/Zz6LhaVmFxgSwym6J4nnd2YmfKtpgLaqzhiMijHRQznOJcd+jDKNS/p6jWiDOFVd7n2kJt+
iZcZAKtlJrkXikRvbZ5A4ZrofvI3vcngCT/iy9qiC7BdF36msDwYnugrppR8MxIb3Q5mgmBsRbpe
0Nxh2dVvzWQz7Eo+cNmx9pfHIJqHN7cGIaoDqZb4njlvejXqa9tvg25YvyKIOXue+3VERSeA/s61
ATsjBI0gKzyXJrLCdSMYfyIY8kbazLwa27tHDk/rvpDQ7D7QOXVf0Z+gvBNJIKZiCTXKuxgugf3d
qTy5ae3itTvXt7CAzJF+5Qow+qHHUMTYqYQJxtyW67xCY+Pn1N0rFaaPIiPmiWVU20tI/MdXKH9Z
UmY6SFUx1J66TGdN34kZw6cwioUqm7iu37GwYWvWYQzYBSmqQ1PgfcZbG4/BJ+YP6Z2Tiw8izODB
kR2T/15WM0UJVuFp7PMDqqhk3jAezIdkxe0EFu3p7mGQCcBtpIViNGtMeoP0LNYXcytaqCdhknXj
8z5qqskz47OoGXlj0OOhiO5c/skjYRtBxU+GN13n3tWolvGim4J5Q13Als0YqOEUXkDtyzBw+bpI
A0nWUNdivZ+gSMMtQef2jk85iva0YUGKwEIIBQtXw1AQ34EtEASPnH3CCWPu6OCM8tByj/YQNHBP
XK5SBV7lfACUVYr1XhTArbAhdYySdCeCALglfBUaUvWNCSkaFT10V/6ULPyTplg0Sq2ieK3Y7IPq
iJXA3MBIXIlyzNPFFANu1ctRKf8GkvQEyRL+hOUNlde4FAJI6FAELTJSi8x2+VKwHMZ/BYZwpNmH
OWLdEPc2K1pgoCvshpmseUBgbP6VY8YE1lw6t2thwH27YzJBCo5JfO/zgASSFZV0395OIXbRglIg
UbOK67UIW7Bkipk3nBdejcuJx3FsxiMxwdwiJ8JFlwMMcsOdTix9n81o0VmHrK7ybh5SSLzmU+/R
RYEpkRIhbKngqekdJ+RPUZgyZO19l/Yuxvq3ePMDEnwXt8+z1SybAV0g4hD9RGIgjYxRbDN56BEg
mIkV26Re6biX4POfh8qYpWJRB7h47XO2rWnINYzkIvJ+SllGKTqNGTlwy+evIFqm4jjEUaMK7aU1
oJmwGUoGmcFTFHE8Scyk2Ei4srO+CpHZO+wbZfu8VBOhrArmdX4YI2NfalAQm5JZ1+oynIx4oTlV
TQmGYvo6ditiT+04rkmR9bh+JUWMNSliz6hH42M4BqrUkL303MJuD1pS4E3DQJpz2K5Lb+ObJOg2
kRYtgt2wM0fFDFp4U/VJ5zeVtzYOp2elJ3++hq3DzoUDFAth6jqKXBJYeeyStIcdxZRYoK5Nx6Pp
Er4R43TtdJp88lJYx5TBZLBq+z5N985EVhd+nQG1gncsDOugD1nAFwUOVpLGSX8vdR+Fzz3CQuyl
p7XIStgUjRft0kh+yNnSXg6oE5LCsjEeC/Sh5hm2O+ZaBYggL+aVk67MPRSjJZ5syNVWEtq6HNFm
cBQsGCQXmVw6VO1dz+7guNRHhXVjjlBMbfVUJDBaHjGDyPW0M7jc2Y7mSLoos6Z17Vk4RvlyhsoI
SQqpCLJDL4UPNtoIT9Wy71J11wfMvo8MK2I1sUXeTpgQ3QyWoebvGrSHZ12te6wdUBUgoktw0557
wlNzkS1KOORDDgyu2HTGEze3E1cF3HfiF0jBdVuxhIjreUbGyN5DGbBjDBPEDXd+/XlhONOVQmnH
ysxI/0ZYiaIxmnzebZx1njqdmtTeAH/meWWYNbrI1lxGRTdGOHEmChuBetLnFjXMjBsJGA/G4CC/
keCMUSw8x9Ypw1GBNOIx9XxDDwzCnefMh8tAta6NWqshHxHI3U8LfA5RQZmdsUA/YRxcI1zTLOn8
NsCr4KgdQfPqVmRmFdCGwXzHF3KosVxlgysgbW8uNDSb11krkpvQy7BkB7IZ/M2SyTosXILqGTBq
x1IAJbTNcSzLRJm3WQ5EYJ3818wp2KuFYjZfZYe50x4KsXrL5zWvq2TU46vVkfKrv0Wt4wLxYdOW
nRpizkIUj9KbfVL+TSRo2eWAQTzg+RQlu5mi+1QAeWoITNVKOMkiXgt2CnlbAIRuYly3qL/DZ85/
5l/5I+gGw05wQmH9D1ctiGA+IkUJ8qRdFvYApBoMcbFyYC9IeKZBEiM/87b6EfzCbBFaY0B7kCj9
MPSzYJpMQSeWLeUOe7ON86t2avuvfxViA96FUXoGdjXA1O/nYgF1C4+Wcd4qF1/ATzNBfaGBGP9l
JC9NQaiD33ECVT4g0o8nrlus50TgT1sfmlIwgCF9Gv3lZ1b7P848EFiMYEVo6DAvxSP08SjYRXTb
wAweiVC2uxi6drhWQ94fg5pEW8mz6CcmDf9i6H1i/IMQezJQgMnad8joSmW0EtJM2ylG0h/ByjQo
h/06mh88GKAU2SjjUsLIuSAr2pGhu+kS9AXqr6YgEoiHopN+LzpNr0Dx+/jFlXGoUZrQwICom/aT
QG7TCKeDv3wRcRQ45oCrjG8cfG+uwEIIa5poMlsINaGrVqlGwYMEmX9/R/7wjMExE0MrcPH9E4vh
e/IqkL6e8sbBa7ye3EXXI0YG+DLZoUHoy39/qB8esew0hAPFBrJj2KZ8fygzG9Gsrh+20qS6VO1I
r/VMp588YifQ/+PQCooakKXghAeMGSYJHy8OPnw8aFwXXJwecx2H4jXpXufaAUH0nqE4A7/7Z6Ty
H04ivL387KSWg2oIkPB3z1tvkfdofIJLNXasDIbOq1Lw4Ur49P9laR60BrgvUFzhEUCJ9t0zEK6a
rDUxyzZGWk1B0XztVlh0/+Su+OFSfTsKpB4QaGCg/X1GU98N42RjiRmE8NYNOoK1WAP+l329TkfB
f6dwday93/OYmiGd0sCMC0Ypc1IQ4HJbapDxuGrvD+/n//iQEab/8Z/4+ZWLRSGd13z34z8u6CsS
9/i7+c/Tn/3z1z7+0T+u3JsyVr39cvEi9C9bO359MZSP3//Nh7fAkf74JNWLefnwwwY5vWa5sW9q
uX2DKsh8O1zzxk+/+X/74i9v397lfhFvf//1FfpHc3q3Bh/r1z9eOnz9+68w0URZBbUfZmFwYUa+
Fvgx//Hn4/3xy5cvA97nv243d5vbh031v355fNPmTY2/3OHEvfz0Ld9etPn7rxH5Dd6I4GlBHgqG
M+Zqv/4y4X2+vQJlFOhp+DQYlmEa/usvI0drj5ei38Dugm87bi10udgKf/1Fc/vtpfC3byQ6LKhg
5IOLGf/63x/9+vfn+/friVP3x8+/jHa45nQ0+u+/ht9Yz/+zDvzLc/Fn+hqucYReSAVlMwAqUoTs
mwAuIpSLdU8N/OKRKgRNHHEXpPduutg91DapAPcfNImBAUUtKyCD2fWKXFr0D2nEKpvrS4ZS/TPA
67p0HsLGhwWLcxg24c7NyWOkdIuHsuPHBSlZRQYA48pnOd0gEP29J81z7LXjdlmz6RxeWVMxwuTc
h8JiEqkooCmqb6xBKZY6Hh8EWDMldF8MYXYoq/O8rQsF5BjEf67krQpb8K9nTCGopfNumYap6FPY
HgRjh5Iv3ajRXughA3/PjY+sawUwr2gpSQbf3ZWqex5HLxi+XwJlu/VbpOAQX5WRzNoSv3zJo/Ry
5fTB5PSm84JzeCxctDTcKbKsm4Fpe05cpkpHoqnK4EZTkhDzX5XmO+hVQhi6+heRGN79GnpG1XRB
Gc/h+WDX8wWBaVWEtaUcXGaBJftvuu1fkMFw2bQzrEQyCLiiGDODbFagOJpJl51GzwEobhOkkD6P
gsybwC1lq9lZJBpW1mN+x2pIavPsyobAmQbD5zel5Tv8G4DmEpT6PVsOJugrzZoS/eqLqOdDzcai
DiuYenQSqQaIosHoJ70aaf9uF7UWnbAGtAfgHWGqxFWy8m1je7Buug5+tVHrI4NENwYZgJARQ33l
xUAWoE5zaA52iDtMC6tjtan9ec8BBN1NwRfobLoSSCWF12d71zbhylG3DKIgBi6qM66x5Wv3SOn6
aWjTnaYNzrJN6o0cZ34NWyd+btQ0Xa/A+QpAY95xHfWzBvoPd0TccWn/6sZIbg1GbaYN600Mi9Ej
Yuq6CgyG8UwHyznaGJhku/mTNmIpA6AYMeBXOB+EtuDAJ0TY7/N0gIeSvq+DdYMVruoQzdGp99FS
rNG4IpHZSRAi0TVFaMTbjRO0aBtx4A0t1fJZLhirWVlxD1TNZbwx42koIwo3iDMJ+9bRf3YAEYBi
bIgaNl7dgEOCizHKCo5GeDjy6znrd6m69tt5N5ljl9NtfslshjRJdAHRQ0zJxTjTTQ0qduF5wVUK
h1VoERogLaockSigPn1bHv/f7CH/H+4HQYbV9f+8/l+/qJfGvix/Xu+//cnv67tH4t9O8Z/ILwDP
5I9l/PcFHrDYb1CLoVcCnIf/wXP0nyu8F+S/newQ4PIA1tC3F/+5xHth+htG/9Fp+c/xf/R0f2WN
/1h1wR0TanO4k4ACjX4Nqorv2KAL4xhiJw1oA01/Nwa4eZNoiEpRN2n1pxPzL3aTf30k1JWnwCP0
sd8V/DEC4QIs9mwD9uRyKaxPrjGmjTd81j+r+v/VobCWhqeoqNNm/n19F0OlFhp8Kb8NrhFuDXJU
QG6l+pki5WPz9vvJgw0V2mtYEKOBO1WAf2J3g14IIgDLuw2bQ92Xeu4IhpNtcCYyQwrSNezx35/D
j7SWPw4ItBUkaeQXg7n68YAOfFYad5RtCBzfrnKefe6mTl14aBq28MX1CtLqnxEM0Rd+rGRxWEgM
oCYGx/CkmoO34cfD1oOWXq4jhMUHcXrtuaV/G8VSY0IytvuobbM7N4sJctMFqIoB+YAGWX+chUsv
69SSiqior4hgw2MeUL3tGgVvJiAW12vbZGU8KHLeItLtkAOv3gdNkt51bl0LIPJwOdW6rzFJy1EK
DFyYM2RrZ8dk5uwZ5PVhk4ZIbCyZHDnaIQbXXpgP1kOx9HPwBLtHA1kzS58BdA27NvJMjMm49q4y
0Ntea7+OP2NL1TCJAqIPfTQD49WgejgHA928pLz/Cm5Sh7FzeglUsjujGJGUUrA8qNbIdDgfGPPP
lASlHKL5LFOq32dBj9mzod5jELfZJUnltAkwcdomCcj5oMSkAGdToncUheQVm7Dg9iKhh1jlZk/8
4cXnMtzXcoJrpHQa2HjCgxdlWXAnANjzwp8B4qBmWl4RLYdsbn/KekzrJkSkxjU8AnsEpsC72CK4
LqcCJ7hHVXGF4aQ0RSLn/otB4wdaQSLP257AC1Jbn1WYjqgn12t2G4Aqc4/hd3BAkiipQm9NdKHG
8EuyRl7ZUR+uaIiIiKq1pt75HDZZ5VEf5eGU2dcmWbwCY7bg3oNVB2YCvCa0XJDscJ5wxfaYVNQH
RTN/E8IYqapVro9gkrArWAM316aHE3+QmtUVAf5xbwekK5Xd0PeV4gvZwpItTor6VDjSPnRH4bS5
WwYiE0DT4xQUuh3So+kwQGxOtvzFmoGdgX4Zs9iWzdto9aMjfAjGl7DRGNtz04Wvrg6sxXRI2z0o
kCjsoEpPij5U2R6cE0jNpFYLhN1NUMUDdzuf0yuq01WXcrVfDZaA4zDnVhZ+MmlQBiIwcYxv1Jv1
fQ3QtkkOmGCopxV2O8jIW2WLMcMEFH+E5Wkpwq6HL7KRTzJxzSGBKRpyOV27sbnXoj6ybq3QgENK
PtC1ipBovM/ngDzA15hfhyKRm7YZUb1xUT9mBtr+IOySJy8e/GM2tOyB+G7NCin7z4uXpRvJU4Hs
iOzNBOO4NSNNnwIOw0iSmOWe5kNzOzqSnCN4Jv9UDwyG1E2S7TQMV465aWGfhKdvLuHy6H+KwFC6
spGoL4MA7LLCrON819bErxif6q8U7eXVTEZMy5aUneV0Zjce0fopgy7c3MRGyH4DCumoX702Fu0m
XPKh26OV9fl2GhGaVaVrvhpXLK2q+S0IlJHcNS6Ucp/NyTzcOD/sIGWxnvS/jnk/9dsIUUH1blxl
Nu4QAEXBPckjzi9aX9d7Fum8+8QYWNQgAfX+V+1ym24XqAphtQnpvChlxllzgS0F5xsxSizDjNrE
n1cJD9wK2UNQQY9ssLAGr1k8YUgnUg3qUnbtI1Iv7fyA7Ho4Vxr0GCKeqjVfvG4/Yjo5vGTpYu8p
ehJWkXwF/Iwoxfgiy1Y9wC8exurHlkw1P4754h7HwY/dDsa888sA8XVSQLpDZClDPb8iK9Jbd3bU
0cNk6zw9srQ174PQy10Am6/ovgP7iJToSDxbpkO4tgfleSyuhnQQ81l7mnNVqAj6W9U0GPfS+hPy
8tTOFzErkhjBjbU25+hjYOZ5mqgpndaVNareOocKU+WpwOB0Ojbg/4AuhxtuXOqHyFFly6Hr3mGq
tIJEAZR+kTlo9bidZvyiyFKMlrjZNSQ6qjGrMZbK/TOwuLBe4HwcPOe9dSR15zL2xLURNEBXB+JA
ieiWPfemE3HZ3THcXtyARIPJ8N7H8XYBwtRQpef3GMJcqSTZ1+OQYd7pZf52kHonmuQYpjNG2rBe
x3w8Dq7CeHmwp3O0tjvsQJtMqjMYk54lrXcYRHqGPJKHaZJPhMNfY66XVyIRQg2SKtj+u0C58yAR
nzK/dZ+wD+0g5977SdMfEqXQIklqT0opyP7DqSmaxh74yHcYp3uYPqwPbMFjU9RNU4l0fempOueM
XWCX3GFu+q55AN/n+CoG3WDoxR2X/Q0GR2MBqA6jMvBa0tZ+tlgbigFmZxVgzQMoH7Rgo44v3Vi/
w7P2nipzlQa4SfLxRoT2UqSh2vA2f0QKA9rhGvQ60B6HbaP1TSZwH7l1n/ryDDPbXb1IV65d+zr7
eSnsUjT5mxWLLSTJq3btH7gQEIERhyWz7wx4f31R11EZSNi8k/mZJuke9NjS6bmMONZdBhEZ+kLw
x16Uwydeg3P4a14NsTqqVssCJrCoN8WK35BbraZN2qVXcJUFOO2jneUh9v3IXhB0JndxqjYQDu6k
m++HBqzOhCh+IbN6P5xiu0Ho3BPoBxaRR0XaL8818QQsDPvjNJlNTDNQaALcwzX3Qgwtc15N3It3
dpa8amYvKZYRKH8wKdggZhKkG7KAFKFKnvUeutdwx2XbFt2irr22k49B5rJSRLG6sjS9jlyM0Uo9
R/y8XwEwhDLut87SI/SvcL6XoB6mrL+nBKWhj7Fkorxmx/pxa1d68NfsjOgWw1b2dYx8edtCVrKk
7VLEYXjs4DnkRFQ0NKF3+ZCdLbKJrjqw2kqkauV7HABfvhs3ab1UQkX+NoVb+dabs8elXt7ik+2v
JIktYZkM2m1r+3LVkwMzOEhvwrQTl/QUQNv3GCr7vroUYjDFnHv2xjciP+ScPGmvwynTy1medjVk
rv5BroO/a4Qxt05ZDMi4nLaDV+8R1Dq9hN7cXsh0TY92ma5rjMEXHyz2WIXrBfPIQWYeCMTTelCN
nqs59T5H2Ov3gZ1dMWTBhVuTmxERHnsVNnORx133jKzxsgW1oW9z/dSiQyon1fsAB8LdUk+346BZ
ZSx9AttZb9XcPgFUsvidRpdzNt9oRx94MN0CzAGhTzcFImRb3Nw1gofC8DJIvYspBdLcJpjzYrZ6
Ny/+ZRC5QzSImzxajpbqcxeoeS7AJZyrvB2nHQY0F8Har5vMHz73sjlLYrXn83QF6gcgKhuex2S+
F0vwDnrsPo3krWzrh75PbiMSXTZMnYPQcA21httipLkJgOsUvQ80gC7za+KfaFHeJmbZITdqryfY
LMr43MPjWsTZsuWaXfC2ucQ0s9tC5XbJXfAF1J9qtXTn4DdT0AVLUOBln4NY3jZLMJQQIF4heXGD
odQ2ZAG0PD0rfWTBBu3qnSf+eG9W/ws8FxDL2LsKyjNacbB4cctO7VFHC3Ir8cWbLAekNs9LAVm5
KtrJsnLBecG+tJ7LOThfOzzrWimshdwDOYKS6DaV5jLAizBdssHeIAe8BKka1G4MSwsjbFrkIjxp
+g8jz8TGVyt4sr5bDvkUh9C3hF/9DBeRASWBowtAOua9ImsLMujGJscOE2ssivpTz+O7EfThMoXW
AgQ2TMsh3sekVUUIdCZKnnC2NC+aMFxLxmHqZjMHqhEEhKMTFzYBHgSJ/GbFo41bJX/S/fh5xqA6
Rb7x3Toj31hgAlywFJuTNqvcCvAJwUHsH4kBoobq53kZgouhx36DHEWcWzGQEhnaiF1fNa/MrLuv
oUu/wPtot2jvbFH8pR6zZTOH9RWWqQ1GM6zom95sRcLyQiZgaXZQEG9VJiDYbdydgqH3iTp3wPfH
V0nGS7CA38DmPcv8GuhmcgJFZURLCgISOHusPZvzGPVbl6cFGbRXwAFYn9Xw6NxyM3uHtbcwC6oD
Pu6TjiFSagWRowLRokPN2sgKJDxbRHx5G1YrKnjOt8UYQTi1jGLchL2UO1PDyb8KwQstAu2DKNMv
81E3Hnn939SdWY7cSJaut1ILaAqch1cOPoW7x6hQRLwQipTEwTjPxt30Wu7G7ufK7GpFlEpCAreB
26hGodGdGXSSRrNz/vMPCQSgB+F1Z0bzMhhkV96vY2nA7FUAZdMYUFMMNCJwSsZHtXK0AFXU5KsQ
Rl9JtnSTQMeXOyqN2r3PUFuHdULPd/kWWXVJAqHFs+uvkH1WGBGZ9TgllvfNgXaxZe6uLL6NXWgo
M+b8bioGL3J7bw0SqGl3OMJg26sWy64zjdNqxOlmVl2BebWefSXszIGK7PX2i2J7CgJWaLiBRlkd
DEksBh8C+75yL2LMtFflHp8BJuz5orvYoVY0TeRW6Mc0XvLDoGpZYM5tG1bZsN7Erj1t7Nlazp2o
h/th6K1rwxHlqRPec70aVZBBgPoaF5oW+/BUaG8IiA4S9CRB7Q31sWMXxDWtFkc45fY99LI8Uo3R
Og8EHfq1XiwwI7s2bBQw4li1JvBY036UsAHiAHo0TZRs+pM9T85Vn2k9uKTbx7eNl5Sh0GolgBzB
5zS146dMpvpVpWjaLeBAk/teaoiTvpbZg5IIyl+kknMbCCsWG1as84epKXWEpsj9tLAKvznOCPk8
n/XXBXn9URUr/EdbQq0rO2iMncWgHQgzBfNvk0ssjMW3fxAz3F49mZxda8bDyYKfGBWZ+nXsW2eT
qN4QmnHqPuTLYlyjImjv51VXQgnzBmYdpE3me76Y3C8Teo8Ieolz6FePF73oXZiqTS2vLMy37zoL
ynFkwpBrt32utwTxXN7UAWIy5GI+sJSqSb8pVNatPKo4GJrut6qXhltHrsVyuHHwC5fjSTXbTJvD
1l5FHjrloKoI2qTtzghkpMi7AIKVXUZLgfILxEvRTj0mf+aNLVzt02CWEnbZkhumP5l1clcizNYs
k821nPu9miZEkaG4wbJYb91PlbQMmq0MtmU8IwlxECPY/HoKUfwEqrjTUbQV7bFx9TSyM7cP3YUg
o1q2I0w+GEQahJntCOV9g+P0vJtGlfJknaLOkG3A3wjruak2oqwcIBgkr66LcSM4oXs0GDn55hjf
tDPVkrZ4vU/XtmzJeojXIM91go8dXpdopi23uhyE6TZbWv57OS3z5QW7+1hCcJ6GNsrBmU95vzyb
7voVvmPuS8WC22MMSjQpqXG48JrNbkVMSJODHcYhaco58Ji0H5dEDmGxasw2lu4CnI/jYRBZd2oG
BGUjHLurVJrFIcthGCvSMJ5QQf6x8D1vE5WQblPNmNYX9hhlMc4jdWU+xDpFsLT6zZjlHh2FngxB
s3hp4Awx0bJ65QaWpUynrnSaTdxU3X6oLTuFl6pzVq6Lch7LyJ5djXFLzey6gStiWeur16WsPHNR
oYYZ9kaiwVJhy44liYD2rWWaVx1+RhHmQ0d+z8Uk3dPDjnXU+rVX12Hjqvs1q50jn/LCgekYgSI0
HrxIzeuuac6wkL19aqvDJjEX70DIuSZ9QKz8U1+Xk+H3MHz3Y1e8NnVP0HwxiAg34ynqXbLhFtma
kYmJXZCoRol9Zv85k2u1Sd2KRK/MVfBUTrJ9urrtdVuPd3mS2KHTJY+TysjAkbOIula+LENr+vDZ
4qjUa2/H9+7sksWWkd56nNYTdt54vPhTpRlPsqzaTTylXbCAE/gIVc5AnfLcgtSGdJVlSIsxXlli
WQOjJ4GSbgMln66bhAJxrJUaCzNRBZM8orKhxyrxFY3aZ1UX3zq7ukpdtuZ5LYtzvkj3lHnxtWth
vGF1+vRs4OK692S6FH49Gd9gwcWt32pj9dGa2AWLMrltBjU7ugoseRi9hEcjidphcq8+a2zM+0ao
XThU5P6wxaPtQMO1o43B8tlNRx+IpUB8liGd6xxrr/bM2wpdW55W4NWot115BAcvr/NlljQ6WMQp
cTzfmkDzMOQ9K3+G3CyixtXifczNR32zIM3CqmH2gfDj/Vim5UFXpbNRu0G9Q6UH2Vx2SsuIVlE/
ugSHBbpi2FFWVuM97ELjil68ierOaT8lSjKj3GlbuMiVt1dijzBjc80BNpnSXfQFHlkADZ7CZ8Ve
tKBv20c5inVPaoQRTEyiA8vomlDXYZYnc/FZzzTO4VphvZXt42oaZy1p1OsEKTf7kkdV5rRVvvhQ
cIosFNJzHvVcKcJs1S9uKJ1ygLRW+Csh9oAQ9UfRALOvoVbHdeoEcV6bFIvYl89QTkK5GC7WoOsT
yyHf9R2qqmHO9cTPaw+96kQJmvJ5wGlipZgUyr32UpK0uDMGDdDZUFqf7+nGXqbeT118+kYBXp9r
EFg9t7FvprYoz2ZnnElIKHp/daQaeplq75U6+zgU2kcNYjrQJ/lsU21R/8nW+u5o2CwsiUukiY9O
LzAG+7FVDKj4ZkMJsyLqc4NZVHtSXiJzaZ6d3N3lsXGD59hLuUyvlFIWJW5OWPnsDtdEt3wxm9Xc
5GZfRrHp0Hb0/WuazHAvG4kvv0KT16oDptWzdcM3153WWgzHjiN+V+ZaHzZZITEwSZYIHqLYJBnD
yhuh1+Ig5+xkZfIThp6flbwd6dhmeV+tao94EICjHfCrC4qutCN90K8bCDiJby6z65P8N/tmNl+N
cKo2aNm9T3Evl0+W0dBHGa5yqkeK5wJSgAN3khG0nQWFudzbk/uI/9UV+qRiU5QiLITFCdcltt8t
yNVIAAj1eN4204LYJd1RNIQAukfJLJIRKOeoSPFSt6rd5Iz3KBzRXbhhKdY7u2G4DwK/sWDGhpla
n9x1+s7xDA0rH4Kqy7LbuYPypTO45V+C4Lv4+djuZxK1ncU6O5n35HXqVQ7btzF1zHDzQ9KaO3ct
HxasHjdFVkLNHHdjzX7JFL9XxocpbT7CCwi62t2BqW7SpYxG4BCvnA5Jn4VFam/mWPuK42fEwDqU
dn9TKav1outG2M1aWGgctmvThzo86jrpor6W66fcKXfrVDHCsYIC8nRDoV4UylXX8vVW3hWcMJwl
pzkAddgsyhKwMm5cD7cYq3xsyjVMs+4ZbaPfg8bMl9ZmTQ4JCo/Sajbi4oClyOF5Ku1NJ/R7u+39
psPOB/qXd0D1/TGG+G55eoRrAKtoJVWJwC+BjUDOPN0B+bd1zjfHCWbgdz8pv5RG056X0ut3s16H
nBqHWZ+bp9kwDqXVbdMJt8iUUx2y/z5BLJpirqqbghKhmo4XCRmNKWs1No7QY/cABsECTX3il4qk
fm7yLkzyPOD8IPe8uWEa+uQobINuwqGt2sfSqu6qHgDJU5EmkqvoF/GwcWqNqYDGyxiD3LGPi9Nv
U3sKwDxuDKMxggRNYJEyNxqIKPJEdeRRnjy83Yaho8r4w5j1Y0/CGib7N+ZsXrX5KAjP6h/suLiR
bgq6vPBHQJ9pdjx92oxJcky8mkFTVt7HansqJOgXJ7ox6OHalhASbLXxq9m4TdKxDVbvRRKNhTxi
k3B4gI8qu0WHSm+sOgK+5Si6/tS7DfuFe1LG5qro27CArWEr9b6KafuhdfvewuDPb+YRiUBd3jZF
cjSm/AUm+o1MqowRwnDQ8zVINcu9A1iXlAFFWMfjENmWfRpHc2HgfwEwuxae/7TcGkIH1rYEB8KQ
33Dg35KEd+ooKVdVACDoQGvcvZgWin1vuJqq9A4h6eh3znTVoGhD2Xkxa1K30Ko3DY4oSzlWQT97
VQDsdFNZ5dE0yiKwk/lusuR9WsRoU/SrbEQQWBn9HI2wjfzBYzeNFcSFKJHHzZCpuyyN6T1ZV/S2
2LCYL/j4uyAS43Ntjo+dydapFAtqld65MnXphEnRfVHnkdNl/Laky76b870JeX2psucpdW6ZGH3U
rQoehBxfCmO6WkkWgtlSPZjsWg2zQWacp8FLX+UkIa97mzi3b6SX7xI3Zrtk2KOhEg272Ns4Wnc3
W4AK+uxlgZYtV62p7S1BxqdnfXRX5RoBSO/XSCIw9zDv8XPog7gbAjMpTvNUfkX64C+tvm0W5dqz
089ejxUEuMs+RgPnX1q5mluflfqa3gRzBnGFx8BV7C13wm7vRrwMIef0B6TSZ86/F0J9zQDi70e8
aJZtqQ/UT457Eb1NQblW104njjjsiG2srJ+YYPtzuVyV3nhdpBW6mzVWj/hiZfdaQh+ujPlyXpEe
7We3Tqg0Jn28X7PyQeA5E6QxMIlQlUT6kk5rn5qxtnc8VIaaKuRx1hA4FN56brps2Lk93wXfR7En
N9fZJovpngv2kN3QOtpHeZkLqkkKQo8uSfqOPngIFM020McKwMft8N2fKWefiIdGPtthTH6VQag7
6ZY1BGLoi3ZTtwp6nw6FC8x/mwgvhyEyUSg7MRTpfbnG+Stq+fymwPkZyNyTLTKHWA3HLNPvJplZ
N4aTQkKSmZegxhLq12nyQGIUbR7ZiGIEzkmMrU+rpq9FusSkfWZ42sH3ScZnZW4lJ+Rczzeoq5oZ
lahLMsegC33H334di1gPyCDtblumhzv0As69kXnrJ5s8yesGItdZ8ciPD8CNusjLkjXsJ1ON0q5Y
boAOjedYSdWXGSR5V8+Fhw1qESMyatU4yBnDFVGWeC1TnqHcxE4237W8mUhS3kSooymqdM6wqk+y
z17rGCAW6xjay4BhS90Y1OOS3Scflis0FcaGcYJOYRd7d1ZcoDxVL8qTguIi8wcFhzINlISNfcL/
YNKzkyvRJ0PB0ufHooqXIKZzP0zW7H5OS4/zWQcFTcRo+q6LHfpsFstHdRxyfzaSr4R69WEtZdb6
w8wBQJRUs+v1ajy4Iz3RnPVf8hQJ5mAN1xnoQaSR4f6A+hMylVn309FbRL2X6yjuOwtgtZkzQBlw
1XDtNC1watTqglGKWoL8xGyUDCUBUC1nfUX5T/Ynbu3zflH6Ytv0A/uPujobx23hWNVdxQfE1tYm
amjW2rkGc98swG53nrqKq2ywthATbhkNGXfkT1AHtx3/OHRgLVzcqoomqu1PS7+s+8IQ4GT9UPUh
NewUWUkBoJ7JKRqAUEPdAGqaCG64abPYPcW1o5xlnda27yCphtmWLSAX9VRc63JmZFaZyZXZLTNn
x0W6hV0Bww20nOM56w3YZPjpYctr5qgUnZe209sN+E+/SYRN6JxYvUBxrBLbo5qDfUyG4axOTp2x
Agid4MuwxGG0hHfvDQJeNMrk/suqxXAbk7GDe+7M47XbqCXtml2lIQbg43bC8ISin/KNFt8xt7hp
dQNlQc4wvUsTNhoD+OQUd4t56FFUHkzRYPRetyvZEDZuIdOmXJZ8NzIA7UIvyWNqf70zH7Qm0ZvQ
Wow1YGIIAjAkq3eNg4hS+o1UJBXjIM+LGJlqacnwpPVauUNflIZYr6QgOoN1yhjU8TcV+9zEvRNa
iKB4ppK4QTevdf8/1grGTjNifDJ5ukxZy4mKd0OfkJhk1kWsPXl2bqdPuNgrCfIqJluhYy+qsf+P
IdVarWUUGSUTBCvGG24Cb4+Jvnq2W6cftv8hSliAtgFQ0eRkePppxrUCyRonYKuR6SMiJ3ri71yh
/zdMuzfc7f+9bG3Nhqr079l51+X/+c837O7v//yf1DzL+wDcouvOxQCOh37hUv3JzLsEOP9Ftdbt
D5dooou9oAGhDI/1f/LwNPuDDVX8oq2CjmfCCfg7NLzv3mY/MK1pnaFX4VhEuDokK5QxbylW2eBk
eZm7VkhRbDCcQpchNkrCCRd6i9RuJqTkw36a3Kk9KdVy+Ujxrxx9WWOMFSoM/RpfWYzmW6PEs/Ah
UsXnnB2fcLNydPjvtO8AtUYN85Wqia0/3H64jNSBFtUw9lzRALiUgo+UtLt7BernoypbWpGsqXOO
406vzND0KDh9W0UkOAxK+lStq4XIF8Al93vVVReEeQmu42bd6GKnaZ1VXOXYBiHO7bvluSw9rQv1
pQPnFJ7TSj9r207bAKvZRTQMWj1udGyrD1bq5vG2bKFIBPPYrOuB0Y2mB6bsNRF5zVqa/moVmdj0
IsuMB68W09UyiBSKQWLk/O9L7jpBlki0kEPSWuwkPYYqa1lrfM+MuJUDJhM6rKc5Ne4njZsk1EUA
GqM0/038wDvFlXPh6kHXZ2RDDCJGju+90tk8GOnlthliZ97QxY4Ke+EFuZ139BT2bV5QmTKpLsNB
T50zgmusI8jAsEFYZ8fd8Yermx8+g59wMd8SFxGMYK6HxgZ6GjAycezvVhuk+KRMZ482ehRgNoA9
IeNbYIl0oW1oY/fPveiNcORHJcFPrgcFlobdAyW+hA+9Xd3UWFMB34vrLf26gUySPeOdMYRQzPs/
ICx121/f31sC6OX++IhUrkYwCpcz+KJ/JGaOTS/gMZouYi9uTQB7HcwaJ5Y4i4vf3NpbbuRfl2Ib
0VGKmDzMd66Vfc14SMP1LVRk7kaVstR/ZDPwzd8SE3EZth8kPhdWK6NZT7084R+optnMfGwFyAkT
RaeYT5k6pgnz0V8/NxAH/s4P+5CpU4s5cItRmXE5Vsjb64h5MedsnU2iw2L4UZG9WAqeqsnMBBxk
Pms/jnqhWs+FqWjKtnL07FtS5XoTxTnDcCaoaWfRWhYw5tmF4Nwt18tcpJe6cTbj59zEi4XJK16C
lZ/bDWcsxpigwPmsJhjJWLXy1cvttjx5iaFMu3FZ7U8mHgu4gw8jC0iwSULcw4xaB2Hr+lILVvzm
QTxcIN/nlEG3Mgept8py40LnZLvTKyz8N4aCwHY24NT5w9SJCs6d3njbrO9j87YiOAegZMZAHUsY
SFTM0C3k7FdQCOgQMDYblQKbtIkNmCYG9S51ulqmljyIWFkAzwVq9p1SWQQvVFpZI12v7Kk8a2tZ
aSFjzZwp9NgLJ75C4V+yEstSqFGiakO+mRw8RCrfnmYZH8sJF8zIaqe1OMez2tgfbVCfKXAraI2v
kOCqAjy4b1rSBvu+ulLrKn4q9U7pSXOus/FpQcz6x5qrxa0lRLbgKNlq2XCzVkLJH0svzbtb5jzj
9IDzbJPv3EzU2YlAh4Y6r6hoPoK4mUkWCnMLwRASuViOO8I5pva4Ckz7HpNMmvkdmHTbYObYpdl5
HStFv1rxmZCvNCWUuN5A6MD1hOZChm3pdlDFRqI2fIErlBuu5FW8SlHQ/9I7UoFPjYV4W8n75kuc
FCIn92pI3HFnKRImz2prPcZjbgmP7aOCz4GDrQcjuCAjX73Y1NnqMcPojHL42Kcj03+sT9Llsciz
pIr6BPMpOsdiWhndKnK6Ltq1SsBw47aIn8wJgfFBc8wOcqySaNUL74KI8V06zI6WhK0DnAxbFIOe
Ad+MpWz/SNzCmecgSXoISBXmbTNsNGOCgWNkmh46EwfoUGHsA3Q9iyTEonOqUP7HUIq8buzlTjgK
Et+OPmzbpzP+O41Zg181y0jXMvByYVxOo6vSaymGEw387jzoYKtVm7ZbR33XeKJ+ljprEq4HNjWM
e7wKdzIyZgq/oGq9cLOZxvNZyWYInLmLh4M7mFMSIQFavchUEa77Nia+H10ZJ0e1Mgs3WgwrQ+7J
rXrR4PYaesKZCM8VVxwzTLul90CIKhMtjaLpacg4dBHbpZIKeJPXEMxRpamkmG8MFTjKxOxzA0V5
AovWG+sqHzK9AkBqvRfGWUmzIfjCwSpC13Na6jaDymaX32lSqPvVA0GOhu0PDigVihy3OukE+STX
E7pD6yFl6K7swIeAjjShVmd8ASC2VtgiiLAr4+TBnLjfIGkVDheXc6ZEU4q3VrmepElyoBIyEDZK
fjLmcTBPqrRAveUyxqA6ByY5LwpGOX6JT4nu7RbODXYggu06c5uMk60n7aE19FYvxxC7tSLZYBrX
9qHirE1pbrO5ivFD/PXm/D164se9memqc5GJX+j4JnL+d+x/tpChmkQ8h6CqUPt81xaxee46gxTQ
sXG85nEBzl/3ug1isgWW0V8GPhPvWOFcNhxbuJPaFgkURCptsKV3hsTmTR9//SvfHb2mjqhFczmB
NU5EiPHvtBdVFScA0fByUwysr72FJtEmpN43Vu13sQTfA45+fCCXaxGHynnFQU8R/u6wopps2Bic
NFQ7xNdGQf+ZufMcmrjhPUqSi+4a6Mn83/TkHLsKM/DFQ0kn0t8Furyrby43rSE3oYkgbQUR/7ub
9lq1NwanykKYpQ4uzEaRvDJXgyuWXSL0jm4Xm38vOdUhKoEyQLOwJ0AEhFfjO+eAPK40k2SBGWbO
LJlIsrsWqCKiX7/Od+UNV6FIxOncpKSy6FHeVVLTYmQpeLqEEzDhYtgQ1jeBffym7vjJVXTEJTq9
xaUmfW/p0NbUPUWZybBKB/W26019Pyu988ev7+WteoYnpvPHadUQaLE4ud7b2sbo9XnB0DEPx7aA
f+1hdGA1BY5xmCluZzdZoLuZ2Z9f7f9EG958re6RBXwdUE3/L5BK65ci9N833/sewek/7j+jLf7H
Tfa1Qw0u/3HK2vFr8VZy/f3v/Jdezv6gIrqm3MV+kIRjFanRn1051KoPyOX4vtC4W7bOvvNXk246
H2iYaZtpL9jBUMH/s0k37Q/Ye+PxbbsqpiSqrf+dJp2u7U11jD/H96xK1Nh8eRrbzruvwVRGI80q
JM8pXl87Z84+cc1N25dHJxta30Rf4uekBkaFNkAcSe8GsVytFf2US5RtWvD/GTuZ7qwcE9lBM15w
HcWPSG0jE9tOOD7llVmuh7jj4KzV+7EuXiC5fjMbM5AWeda2ckiWSg0n5OE+jJkvY86X4pmPLtAg
MQ7LEOlj/eSl66OnNR62NutjjptZ2CNdRj2cvJa9m2FQv06Bbbr064bzumr911J4SoQZ4RJhOXvB
9JMiZGe45YbPBubgmQoH3xIQhTD0DHuLQXhqkOVn9pgX4YkbQr5Y8etb1x3mSCcwPsRHBj6rXpZ/
g34EzUB0EJit9qloyhevLvFAiw/oy3uflMqDnJwNGa5LhEvuq2p1CHFjIwE+regsLj8r6/UCvgf6
iqlqAgD3j9iqLY1xs66uiCgtX2Zpn9NkUf1+yL6ksfuQmPwShNJ1WNmcljDqHmEVouCmv/UVU4Go
MeMaozsc4U7+JcbLMKjFa1fitVVieAmcOpL1oX2CLRk6Yn6ZbPnY97y5TNiLj9bidV6d/YpyO4j1
rolkkTU4K9rnfi2jPO1wrqyKGwWIf515TrrFOyLrAR+xEYl6cyPUFhEwBMpAeCCys2sZW301ncDV
jt0yDofCDXBAbDel4z4NpootFUThAi9YVsroM7+5pK0/Y07oO7OCwW5RMYmvs9e4X+SVqxRE2oy6
EnnSFIe0bik/HegSqzRv4RbTfk0jnl8Kcox+KfZZnA53Zm4Mm2oxcKe3CGLEyvk09KKG+tqZobj4
5Mm1xBhs4ScoGC7JlTmBQLMSKB6jRUsdUTtLng42hn3UDR3yEEYDQaGm+N2Z8SHvVNVn9oOsArpp
ZhpM7uAo2eVwlg5zXKyjcAedibaAj3xIbPAlp9Gi2dACI/fQho2hSZFOOzKHCGs2aasdNFPcFXl3
46i8fUIob0rtLJN8o7fi5Ycd7Le4Cd8/Ry2ODEAHeDOQGfSuC7crtTapFpOtWzToA2prK3N7h+ea
wYL6XaqadjmP/ru8+etq4I/AXFwVLt7b82oaNQ2r5jjZOmAlyIy8becg8qurJ8bFOGydZwswfMBg
ORP906/v9F1t9dfF2VRJ+tYsXNTfbXXVxYAX5U2yRZ7yipFPHdoYiugU+fmKdODPF1H2qEmKI9r7
o8LU5Nc/4e1x/ecv0FQKu8tOi1P/u+MajJSgTktDJDFNJ1Mvj0lq79u2DCD24f4tfhNi51wKpneP
2wHI4Xq6Sq3zPkod2UXfkUmaMLc1TR8NYJDKx05cDw2ffDczrvJ678Gkf2HeOj+iRDwNePS33Q5T
CiaQGLGRoQx/6wpS3yM2jKBr0AemR7eGawQgeuFLlF67Xb8oQ4GnbjFg0Ms8a2U/qkbjlvRQ119n
Z0+gzOcc5qeSwNBu04jdKFLd9CvqTTfEH+VlKTDqbAztKJlRBfxwkx56iCA7hrGbwsdP588t/r5l
wq5Jr9xd6R1exdNsfnHa7gkrCKx7OcK2jDxuU9MkAdjrMNBN4PfCRXmEZvqAPzhiJfchXdVH2WYs
ss49E38mkcOkhyobsQNWdg2xaP9jFdNDXfI/70ulN7ONf+tX8/+h18B3969/X1DdX4qoz/84fq2r
zz/6DXz/1/6qnzT1A1AkhgNE87quTsX7z/pJMz5crJyQbxO5TEKYw3byVwXlfbiYCaDJJ/iHJuYH
Qxn7A6MRkhSomDGpwUXL+jsF1NvekKwd+jQ+aLoJcHB+37sNrZNDRTauuwfC0T5LuHl4gw7j8IpQ
ut7/evN421F8v9SlEsSYC2SWYcnlp/yAl/aalrdtC/PDMntOVlAkrKXcv9W2/NdFHJ1QcZ4QCvm3
F9EbvYWHveAyY6+hpWdzBKdO/uYiP3loJILR3hKkpdK+vLvIMhouLCK4VJ47fLGtQt3VujHfQo2I
f5Ni+P6Z0Us69F/stIy0TO09vsDphhZjrve55SIzVwDikqDBGTb8e6/mz8sQBKID0asM4d4+tQH3
7Qb4h4JjMB5GtL2BqlbD7tcXufyRHzZzdnHCVSngGZSZ3Mt7e7ncW8dFzubOKme5HecBhZHR20MR
Cn7VXrIV/2bM868Pzzbx8MC2Az+Py8zw7V3pvYfYyTF2th2XwUXEHDCUc6O/f1d82vgSYg4FEPTu
SHSGGoZEaewmosypJ9vYV2cKVVNBKuaCDf/mTf3sIf735WgI3t4Tzk/rtCraTsHnFhtE3Qo4C2Go
rqO5YR9pb399d++GDyw+qg0eok20GrsQKTFvr4fPgA06Xu0KzJpe6lbNXpsRSmZgCg06p8g0iaqj
dMXNYk92AmsUq2SmnmP3UU1c+DKSqQM2/1XhPDclGR8hQ75W2VXCQ026klH7sS9bEh6aPu2hdAp1
+iyKzFJuOxLhuSxsQu03b+z913vpPjF2NLip7yDRpej4YR8avDI26Yl3qeytrePN3anUXXMn0df8
pn7515dFv2xd3Dlc9iPnsr3/eKXYdrtLWuCuSgY1UozECWg1p68MiKEjgt8vf3NfutwZl7nMv2G/
G+8XfIE7EcqCboeFQB9SEsqt6y7zrsCe4uHX6+JfPy2u5JHTyaK/gFDvluGS9whgx3Znr+sa9BWF
VVFlv0uw/clFLjs4hx8nBufBuxeFJ7At8xiy+OIoW9NRqHdm4mx/fSc/WQ3kQIHW2Tju4N7/bg6q
G5mijfB8pwEXeGYhLtkEMHbz1mp/ExH00ytxAapZWgf3wpP4cTVYCYnazCJ3TMuyY64NCgJdemny
A42/lyfJFXgtqq3xHxY6G+7bK2Gtri+aUu4YR5jQgsUUXDTqvznOf3Y7pNDTdAKX0pC8u53MEkCs
jthhOkZEiGVD6h00jpBqNG9+/Yp+tg6IoAdgYtIKovTuduYykW0smeV5mdzWMw7gnYkL5a8v8q61
+f7MKMYMoFudz119tw5sdcU4bsh3teN9BoKUp8aBPD+Xun1X6ZP8omHQ/5vW9aeXBJqngKBbM9x3
/VyqJhZZDvlOXPxHcoiWG3WGJ2UjHdxJOTTQR/B//c19Umrx9t+ew9SiOAJTj3Jiad+3/B/2P9R/
Q2J2xZYhOUYLkz2rf/R1hmyq52Obw1hA2M8HOei+NzbDs6F2+SvGJ4yupFH3XUQlq56bupqvkRqt
0ieGrsP9x+6eMAe+6N/Zgmj6+f2wCZlVbibY9W6Uih5MQmD11+HXQ2bzbZ/q5tkSTjfe5FM9YUJe
VKK/s7MK4hxcLdVBT3YxqfZwEQDLs8SUfrZyrVLv9AzqfJCxaCDWtkh09U7Lv2UAyP0BsMOwoi5W
6gdlUZpmM+k9Iw+yI3bqOujQlpdUPan6qDpR3/IwAkfD68PQVwcOMfMm0iOZ70aaJ2D84r/jntHc
xc+2IWOMEbVJ31eLiL+1ptUDmohBPhWjCVcQmM0FxGvz5KtSYRke9yOCrNLKHAQfiTaJMIPKegQ5
qBHHOPFUBHVFHHGYlAsOKl7Tislv2g57gyR1UF/yebkYPSIym3d0reQSiZVgUjQchDVduPSZTucH
oy6KndV8mvDW4h/pp/Jb2kuBkHXB7CM2iNNqWxmrQUI+JlHtiWgDCEvaFzMh05DhpD09q4nWrBGU
8uXUF4OZ+5VXyS+KbDqN6XuP5c6YEvdAGFXRXg0SMnEgZ4yE/LitBnuXyLGuQnSwZEfglZ8W4Uq2
OXkP9vjszWJ4jfnA4JSSwYNzytpND7l06jvkhARcDfNSWsauXRSZMWsl64wIqsxyj5OTZ/lO9qW4
XVENoQZOYTfbqabV285dCogGtuNuu6Z9gIlfxDsXbvi2aQcSBFtrtgnCQEG2Re7r4BHFt3bHjCyh
Ox8q4zC4QjCRctcX7Ie1EyPp5BNV/yIiU8lFH1Hh4zWBVWb5kNiDYmC+3DpPpXTr8f+yd17NbWvX
Hv8u9x0Z9PIKgKQqKcmSJfsFY8s2eu/49PcHnZNYBBXiOnm9kzMp44kXN3Zbe61/cQ1u9NBpEaJB
LciohHQLTwvQd2g29Xeat8YseSjBr1IiPfzWBpH2gxLoKFGa8ZFiQf2hQDs+jdni8DJqME79kPzy
i5pjrU4S2XCjJg2+TYOfS5d04r3wqcC4SQNipY+m3TcQK101qaJPWo+GP5U+C1RF3CgGDk0cKfCc
0e3HwAohawCwmjjd+oaM/3uZjryN/Kwc3NaT8Ce31ErYkQ/5goslgfBZMVJElbwWO1UnpzWDJV/V
jNPWFLziK6j7kI0ktuMu4EyDX4B+ML5l0ICl+8mT8M0JTL161iFd5xfgOysPuYTE/IyrwADfAhka
ZDtVpDg2ehdbENnEoXBxuJvdYHxRxZld9OPGDRTIZ8XsRWA3lkRRMjJalTp4EKSv8TCGWFdOWr0B
datoKKkYKbZKeqr+SsY8i+2pzgr+PS0qwHSehpCIxVxgzgGJLoAyF3OUhFrmveqoUOqwa6MQYnuT
J8m20GtZQWdqVkcxdOo3QIzl4TWCbTtsixBZF0Qg5REpSM9HnQwwXoJTS1eoCLEAF881BZ5QE3lY
NCkGSEA/kEHaSpIU3OoAjf+6gf+/j/U/9DHe3d6zpPCRxO9NiFFGdizp+/Z/+avkAkTUpBLJi4wu
KSnK3Jj6q2Mli//AX9giI6cXLlIH40/+LrjMvSx6+LQ6OeTAW82Ywb8lfDXlHyQdVDx53c1/8EcF
F3l+Mf2+fgHB0VDl+iVHp4JM32qROqueBjah0ArXMLyCZUPPGAG5TJW/gVJu8GhIu/E5wWH3ETGF
r/DceYxP8xUyhVMizewBkvtYa9Lrro7SYoNaFSK7Si7QJJI7v8k2bVh21l3mR2MN7FKCm1jV+vD5
3Re/++sHv8cPogm/GAhd279k+IFTglFbKh+atakYk4C6q95PgXUx+WXQ7swpUKersq9AzKKtE/4I
5cq6NlKx/BkWPJO4zVB6AcIa+jSPjBDcKeiXMnA7ufCfGgQI7nRPRe5yytvkeqDQFiHO4TcPIieu
ZkuqhS7foI1mvC2VVA4cwTQT/0Iw9KGEotDAH0F6F0B4hFgAwjplnrx4bS9eQVTB38ZEsYWGTIX4
wZ3l9+lndcQ2iSqymNA6m9BnsH0AO68FnOdu0/vIyLv0CD3PwXuDFAnWzKw5NSAdjRqZHmmbrDfT
xIY0EINWExQcBDudChgPZIBNDtYuxV2gNH3iWEWMLEttdGaxBQ7Ul3bMJMOGa8x7nSMUaQND6bsN
hA6rd1CRrUmCUnBWoE2RPti2Zl/dZG2JO5bG6VXspFrGyQuQW/HDDA3AL5hvXEeYbiB0HMGFRxAK
30AjwposjHyFjwTNuAIbDFnbobA4XZRV63/Rpr6564IGYlcyyGHnpqbZ7c3JaCVbbDPg+sgNCrjh
JAbZDJ6V4NeE0cf4Tfek6JCGHRzgzsqmH15TAdkCxar8Ksnz4NHlyBZKdMhgQyiB/NOXS6h+QTwT
RpFh20sBYn8HygvyTcltrdppkrMDen5xitOOyN0awVrWxH56jBUYyw+G7mPIHNbpqGyHUqsPYhpy
80l0/QI7x6lcma8TLO1qHn2QoXIzd82UlG4rVar2OcOUHiwoGaKjC0EQosCcxRJZGOvTkSrayE7g
o5Bm67E0lMweRjUbK6uGA75cPRpzmRiVLkI6Jpo/ApjN3ZBEXXVdVtH0qy8GVrPlmRLeIbGV1+iW
gKEgv2rh2atdH3zr6Vugxwmu9MuoQzIBlDkhlAyEKEcTA88uzKsiTf0kN92OBhSeL0I8ygDYhh6U
NyZ1OoL1YjDmW3GkjALabkwuWX8jLVuMLFGbRDfSSUIB5ZZk8vpnGvvId1Wp2d5BZML+TOia5hmf
cPNBUoapf1TwCHsB7mzoYHKG/qtadgme0oJAcQJBhVZ2NEj1wSU2SyK6xsgA/BLKVnptBRJ8FByz
8SItctPc+ZOZ/AJs2dziWpM/6vhJo6btdWwH4MB2wia+Fr2q/54GqL9pqRpNSBbNtoKm+aUx0LO+
mILRexybkskOBFZfj7boa1KIs95VO9YT+1vo6iu5iHTRrcXCqzZYwUvfxzbqpJ1Ql+aL1bZdcwEU
bZY4KNCmsC2rQ3IHC29AexgmAQbwgtygBephw9QKnqFs4k5Sxksce1AhLOty4JCSBOMXXR0puuz4
3q4ZYIi3bQWjkTa11pom8CbUL2GhgRJ0AngpBZzPEo/YyfJrb1OpSf1d1uL6WcP1SrGVRPSucKMo
412K9Wxpt5jp5W6Ho27N60OSHxshZjOPet+2bjb5Ewuxp/mOVpIx4l0q59nGG5INXBXVv88VCR0C
iXixI/SZRCcd7mm+6dQKhZIIacHRnbBReo45Wi0n5rXU2BA2h8whN8fZqgm7XrlGYyrd1LgTXfn8
b88OdC9GW6YXxi1OlbSAcaJONRsZAv8Bh9gIXB+S7L4j0avKri1xpOEaaLjOQ+2HiYfqqudpDszI
FvtGfeABQz0xlO58T1L9bZCGJcZyElDcrR4X0JmztlONbRNLKRrYWuPvw2oqmwsBBzG+ECYK5k1q
zWJ2VpWgXyZXwaOJn1vqZEms/5Bbi5wQFHvX3egc6OkPHddcJ2CP4541ebxfkT1WEV+tZHyfBZzY
5icueaJbyNl47feymbq9KQ7fYjOWbsMBvSvIhL36SvdXhgZlmgjGeAjhoLqh1+iaWY38yQr15rov
k/EpGBWsaGMQv/fYM5gHI4jle9kb6l+Vmcvf+y4bqi3alkjDsHvjBhHHGq++2oplix2msP0bJF+r
TTK7JnFhBf4hwjuCV2GvZSrYV5gRcen50o1ZNPW3MZw1KvGaQpzZxIpTcZAaaXgFN0bzFKKYY8Hp
mJB2rTtU8i48YQYj5D2WpVveRc3XMhDxOhurKEeCC5PYYeP1WvwaUNQe3AzRemRV8xrjYrNM1MfQ
G2dntLTpTDAho4K0DfvjTgegKdoatC3smPuR1qMgAxlB9wrfGttnibkgcevGSRBnm+wOQHt8I1e5
dddXTfM4pPj9upDLvbuxKpG6iJUA0h1Khf8szP9/dvw/s0HQv+9Jburm248ci4+fP35Wb//tB6Yf
s0dI9rM+zpnnv+ivlBnd0n+A4tJQpZ6bkZR1/5ky02TE2wIvJFCbqHcD8/pXykxnk+6lMhcYtRnt
+C5llvgTcm+enX+rrP8Ryuu4UEZjFLEwoGIQu6hmzXVAMtF3FatQifIUnk58K6IbDhd548eAxRE9
TlLep9bju8/1QWZ7nNf+HW0GqNFuA0+/bCFOvNMhjnQI+cF2qFoFZPZKX+AkgoHxESQfmgIaNCRp
0ZgaurIsqCuot4onyk6QYrdghUhqnx/HyVczkNBjTiXK5xT8lMVDIzUNodPMpLktNFxewZ6rm7JK
213fouxbTpS7zVJSVxqWC5DK3MQmMSGgQSEKOLi8qKM2YQZzy7TQSzBa4Ubysl+FMdLjw8PiEplC
3iJcBpcaPFh3NsVFMCFAvTjr9DUHKHke3++H1t+/hOWHqRDtEPqOx6uGrAMhzkapbpFUNrc5Lu/Q
ASrpRYgN/8LrGzI7lIG3uIfgSGsJCBilBoR2s8vdUuykS6TsYgBkSnxtaJ6BQbysbLKxLFBR6l6Q
p8rdNu9rNytbcyelGiaIoa5217pUeQ/wwnln0ENvHKBt+o3o5fpKa+5tlZyOT1PpzXEfqUv1/sSM
RgxZp/q2DKxqq2j9c45Mvc0ONlDja/wtrpDKfZtTMEo9I9hrrAhH7Erv4EUKrEY5RO9IHh+91sxf
qlLFoBjNPwjoeoDbWPd3teL/SDibpwNEKCVnlj1AA1FbTEeaIcqWcsLc0lLQd72BzvMgWVxiYBI3
yNGXK82w001mUNvmtU1rh2b9srGjJRbGjbEa3oph6Ezob/hD457fYW9v9eMpOI6x2GLoCkHm0JTw
tt6kexTStW3tJK6/ERzWhQ0+biPfVFdAMe211X1cxJ+/piHRlhVlMAb88/Y4f3ckFqKg+wOX/W2I
wMoU3IQIcAEEuoZJsfId35h5y0FaVFI4zmkG04873kdyw4ONV0h4i17+LnyIHq1DdqNfsd6ll+gm
tcUdii0HeWdsedg++T+tW+t+X+zzS/mAaoSKhM0v0GneIVz5+vOCOfe7FgsqLtUsLOMpvFX6a4zA
N0Wmb4Sq2Xk9ypyhYQep6UTBilnfyaoy8R2kp0bXS6F8tGz3q5NAt4Es+LYps19qPO40dLFWvvjJ
3L7FgGCIwwN75s0C6t3cSm1diJmSDLezh62ET44GG6ZT74b458r6Pa5FsYoWkbjb31+s2I5Gno6Y
xS3VDDe/0i4i91VzKqc+FCuX0clkEYnG9OzcqKvgoZTjSP6YignU2uE2Qj9E8fA6RAVTGr9103NY
d8hRK3ZprLRBTy6At5hv8AXIL3A1j2OqCeKhQJPREoLKF1Fj9hBdMYJb0/pU0zvQypVrfS3ePK/v
5g02uGJ19AlvAw8USJIjmZxtfemX3niXVBVgS60E/GgxkphRhyM1mv/jOKAod4io6/lwK/Uo6vTM
tmMk5hoT5GTqLIhNLEULx2d17vofR/FxG056rS73BqWvIKjdEr6gJShOHiA5h7idmQeXKLitrJiT
r/kWlsyPnA8AkLFYm/SPFHUAMYYES3gvCvG28TjHDZQ/5PyrlcS2zwvv/H74YKS4u+FMiRPhXJxd
hCwNXlzePNIykzZ56l1i1bOtNQO5pQo8eXoPf++qti7PRz3Z7tSWqaBSXzZMNsYS45WGuIz0hT7u
Q5V2iTpuvGpn4CwWFdnr+UhvC+L9kQnWUIMVhSMmlyz/WkylmSeVGiiTcqveCgf1qt/HV7rmyI8e
l1XgSLtigx4e7l6io/wNIf231/8yG/0r9ByUGq0GhOl4FQ34w6K5pNHDo77CtelqvFdHZLNqlAMq
Ip4f6ofhuPzBWsxl/WUaanV9qAy+oNz6puhE/Z0pw1Pox+uQco9cfjsfbLkP38b2LtjihkTQ1YQv
/BYMjP9XyXv4078f00Osb1kmKnKuy2mTjaJR0FcTbsveazcYqSGLj8zdyuqfj8PjxaHOoCEAHTNm
DhzE8QypUiWFcpr7+wwK4jYr6695EicXEZWG7R+Phygk4DweOVeWrK8clmI6BVO4b+oovA0g2rhd
oPQrS2C5r3iAgvlTFJUXyUwBXCx2H+l2gGRjdphrLbskMJXHqSuk7yHVwV0pJitojuV5RTiDhyrA
G1a3BFBl8fmqLsKLwaoQErWQbg8OdGZtcZSQQJY/9XjYtd3Kdv5ggDxT36aLdzkZ2nHEoqRhEeFH
dMA5JIe71F+ioIzgum9cl52xsgZPVgfDI8/Eg1PRUUdbAg9rsEo+8lr1oeE4VhWESvBWvwKFuIKS
OtlLXDbwKIGUyfxDins8KC9G6TNU6vrQJjk6dNepaO3+cPUtIizWxdjEUQzVpT6UhulM4sHEq+d8
hA++lQXS9U2JBnWRJQ6vyDtj7sTVB4PkTYA3DW8gLNzzQd58qI/26zyO31GWDNdUQjjciomiPhUH
Q7Sn55j6PkX6+/A1Qqv+Z++59AHORz05VxdB54zyXY5DP2zM05ygYWXjyyRIGw8ZycoGlXI+0Afb
ib0LoBF/9Bn0tThTa0soa3NebzkQAaAEd6onAMuLA7Qqq9mkiEZf9+N8zOX9zxYGyMsNDNJ1ht0v
tnDgS4mHDn11oKwpQybaK4jaKnYBmT/AkmvlFDx5wM/hTBEYFt1TDg51kW7okzci66VVTKB2Udz5
k21tlevpOr71d9MuvlSurKvpq/ADqdfiZ/58fqwf7bP3wReHh1qlPVBigiOhjivMHTCslQX60QzS
h58lnTBOxBjxeKmkgMm6DnjLgfvEBT62iSm9K74GzU2d9t4InjgLVw7hDzYFnWh5VpuZmREnbycK
eqbcKUJ/GCRUXafuju4TqsMovOWq08k9pUMVtdWvg4jkdm5RmZ8Fg1cyutP9r8GypypDfxzdbnGx
jgQaiaNRhdNBkjLHAATTDJea9eP8BH40VG4c2COA3FSVsujx9y1BQIV8+vEgybZHkwQvWsWWX82X
YY+u+/fuc/WUCSs5wumVw8jexVysGrSeyozGGSPL8J3Ktili92lG4UNbwXwuJJowcOSVbcqUV8hU
WTzq4huWU0hFs5CmA9xGDMf0EhMaV/5hfO0SO0vd+kZ5mozN+U86/53HJ+pxzHle3x1uHlq7fiyO
0yFQJFccnosmXvl+b+/ccyEW15sihV2AP8h0UCgVKdflLZqvm87hvXgtXAou2AY7xPTYnsldl9UO
JN/OekRO7L8b6OIKrEGJ80gYpoMVhFfycGHoxcrT9C3BPhnoXCIxyBnApC8uikk24lahH3UYr+iB
67v8c/Cjqy7hnJrIDe+ST+anvbQR7sVXhGSFe6yq99Xn+LF0ETiykeRZSStO6tJv64nuqAjmFbmm
ZQ8BQp9ulFoqHgD9fesozcHyS+z2kyLYxpe1J92HexMg8b+iLaY5LhB5NcQ52q/uh6ZcauUOwVka
d/QjuZsxHhsv6Ch7Kw8R6aOT533cxcQqgamijkTc9Ff4oG2DLRThS/3OuA4+hTfB9VTa4vOwslVP
z3l2DZpeTDTTfVLYFamaj75ATPGXatzE3UWKsuYnLmtlJdBbxr5cU0DNDT4rMHoYAcf7sy21nFtL
Hw/DS7MNvxmP06t1nT/Evh1ei09j5dapg1wxrlrmS3vx51tm5tzRsqEMoiw5XxrK/MDPvfEw0V4e
BEee1rLGD/IBHkXvQiwmz1CTwhAxKDyIV5oLgnQ7/ipusht5h5LwJWrJu/gC1qmyz6JLFLvalYTr
o8PvffTFdT32QSqnVTAdcOoQED4S0IfCpPM/+IoWK5TkmKqHthiimZimBKpkOggQXGexprp8Ph/h
ox1gvYuwGAYM+FJA+no61NXnKYyvkxHDGnzMzkf54B6kUjQzBegtQRdYnG6oXE3NOB/jrbW3xm3b
P1fZRipWbov5ayzWu85i5xrkOYTS3GK9Y/BBr370pr3vq9Dnt230hBrL/TjdYLa1cved5r5ztmSY
kDmQwiV1Od5b5hSNUmRl2h4ksyN1wdNgXYrhtQX0LUgHu2oyF9eElQF+cE7CUZmpHcwYkM1lbwEj
HvQIyrbdgym6QFXyEj+KLbpAv1rhEvEBtCf0TYIrald972TThS3LS6fb/ulk0kKDMYMSoqjzdl9c
+3qgFDD1xGGPzO94jVj5lto/6K+yfqxNYa1tcZrZGIgx0Ujh35W5HbZYOwVECKHHo/eAkWlsDw1+
24J/Cf380kw8JOREvFyjr6IcXJr+Q1e12A74K9/9ZJPQPELWdFbBpMNtLJknXhfRDvVVax+WJntQ
LeicaKW/VWM/XGkIfxgKnU1zTulm4vLxukJEd+hDkvW9p03aBqmfHuVq2PURVnl/uoR5aVNRMlCa
pD5xQmxJBlxiWl8cDz1O1SKdoCH4GQ5PkxbhE9U5lXQImpUWw8mumUPO73ymc+6QLc4zFcGxCiDB
eKjLxqY6fDHgQx2qyh0VFNSEm0tga7upb1fyt/mjHR0Mc9UfYUtprmzh1CEff9Q8BBw/wFw8dOid
OaPQdddW4k2bIUDYNYrEfTjoEAd0gILnt8oHi5fIlB0ktixalEtwBB2vErG9siZyvMtD40LLNKoA
PMt9LfhOY2fjR+K2810W3q4DC2nDC11ZvR+Mnm/K9QHAm5eluDgWk7oaxsAoq0M8CSJy9qkab5La
Khz6yfUPUN8+x1WBQK9UrVUlFuht1vAsHksJDKERk6fdm2LFuycCICexjVGDP1SaECKoowvJLjdi
66AZeXYrtfJ4jdr+hH/gmDpFi8Bv30xYBFgSRQvDGpx+DJ7BvmLVXY3YRnmd6ihw1bchAjrOVLXD
ZQx2zjaKtNydn7uTC37+6fMRhwQBDZXli8qbUCusEq86hL3Vbvo0Cl0MVq2VHbGQSPnrC1G449lL
k4Eoi9lRy2IaMosKURRh0CfDCcTeon2J40i67swe3so03UMIrpw+UswNbMjyD3u08xzB/QfG/5c0
zOIqm8LMg6sk1ge9K9rLqcLQFVmhZOVznm59CqLzJoA3Ohcql+O0gCyYGEId6lqftUCm9FvvZZaj
j2P/KU5inJ6DNrwwu6Tf5xjPPpyfzY82AfsQgWqOnbkpcHwEVGpfNm2q14c+UtWdjriPG2GftcP6
5xIgcbTVOzQg0VQanfOB5794cfZwnCumOlNyZ0LmcWCIQEPgxb2+jxs6OK2FA7hcY8bgse4dIRKV
iyq2Xv8wpklAPjJQWMjG7L/jmCldLWgPGOxW2ndBuAXB7cCxdSU8oeHqno91cmEtYi3GN2BOisWL
Jx/gOjnxbE071dc58PLzYU4+41uYudOIFLECHfN4SPnkm1Ibq/JB1Wz9p0+1cbSl2/b5fJSPB/M7
ymKV6BZwbzEia+rK4SIH9xx2V4gUrzyuT9YiY7E4EcGHvInELaLwNoo9zBfkQ19t9Qkm/dVQsfM3
Un6HmcX5Ec3f5Wj5UbQEt8uTE3ozanSLWMgOJ2JiDIzoJdUdLdkMn31lpX53srXnGOpbQxYEI5DI
47mR4t6qGz4cxl+olXt1/BTDOoBkYeOg4GDIiqLZCAu08lfu9dPr9TjyEl5CcaiVJrQreR9BsGjz
8II8yRGm1yoNH3IRcVpYlLIubJrpq4VJ5BgpK6IZ8/c7+b4mspIIPoCdW2Y03O5m7A+FdLCMZIuz
wgaP8rGPNm163/jKyiY4zf/n8c6nNFBB8v/le7AiOTWCsJQOySC5vYHsbpRs4AW7aDt9VocXL5Ff
ghyWY+H2uKhObXU55mt64R8tKRI4neFqgD6X/HJ0tfI4CmTpoE1o0NZfFVw4jPqHWAsra/ejdQVO
gwyKA0vjsXK8rqbYMqOqqqSD8inCpar6WobX+Y/EeyjVAxCfP98oQGXhxXEVqrQmj4NByRzrOJaU
A9DuB2MSr/shvm2q9KWKjZX98sEpA0bjd6jFnsRccQitQVbo1cgPvi4jJz/APOtXdsdHS3N+tABS
JpPhGx6PqEyrVo2kiZM5QmvFj6wXDzN3u8FwSoHcXeooJZ//hqclGd6mZHkin4/VySv8OGSBY2MY
S2VzEMPUfElGqbG7CjlIRQ5G7B3T6pKO0s9EBJhvxGq+6bN208Hq0grkejyRq8qDMYsIeHk7JlNw
W8T1aw4xeBdqdfe88mNPp2F+ZCkITTLdQB8XM67FvSzhyttwS3aKo5rZl9JqcKprOtTQK45klVT0
upNxpg9EFEkSo+g2Yzm1NtSUwGkhbtlwpQQ7Tyx5e/7Hnc6dCU6Ra0LEuIOXIMjz96X1iusB8lNC
ttSZ1kZuopuoClS30/DSVHTh2vSiYnM+5BsA9vgoo55FLw+0KUBSnknHMa1AbvpwxrtC+DK+Il4e
/ICKnnwa+xaCIJX4/uuQKlbuTFOafsHDbRa3joSYsjD9m09DiX+7KagZTmGgSSt7DLzoKU4i4WtR
ilLKs8cAF4weevgVmfGpsHsWCc7fnizfR6jmAo0MZCz4oka7VwtZqJ3KR00Am/skwFnbir1HE5og
f/EgT5mj6Vq9z4SCcqYkhfEXqucjBAlTML6qkdzfx9IYxzYklf77WOt0drs0Sh9FytrgdRO9+wx4
JP0O1aTq0HpMMVXqaWes7Ij5m73/prRkAVRwAUtzIR3Z6+NvKhZ+PYsflweObhc3yxH1SiVoHKnf
nZ+95WJeBlps9l4Q+1opCYToutsIqO0nB8sbVoYz/9xzw1ksEQQGQTpnRNFEMLTo+sHkWTm1ll+M
AgG1O+44HWg86fKi3KOagtRkUoTIfRrt/SC97EK8jK0q0p00prp2/rMtB0SrFaQjuwzVHAuQ8OKz
RbiCqwWUqEOIBYwzikXtYFwYrGytk4uMAu5MhAa5Br4audDjVdDpOLZKQghII8CjukbDoWuMh6bs
t7mhYDw30Y40Mwd/9z9cFbyzCKzPeQmt1ZOnv9ljj5ajF3VA6tHGC8w2ytDu1jS9lmvvLQrdecob
fE6uz+Ph8Z4DxKZkFDmEzpXx1cIrIwfB86dTxVjeRVlOFWJro6TnPFOjJNuklvdM76Hfng+yUKjn
Ppi/2PxEJNIsP7h4OrXQe0W8e3gnNp6bRMahzLEUbH7Sx8WOtNjggoN3Acq64RRwYyGZoAzYSU79
RSGsbYXTZUPuQ/eY9hu/i3bR8XfFUBAtMVzi7waUfjNLv4rzwp1iIFIy7DhN3ZbNfS1bK1vi5OqB
/GLOZBvKrVTsRfk4qjpa6kjrCGI5jTdrGw5X2uT46mX6fP5Tn249rjZKDzMqfC7wLuZTTatakjMh
vENpWtiKk05rXJPXSn8n9RVeWDx/5Dd+0hvm8Hg4vp4YYeLL3KQKhoMq4nmgfPpx28EWFHsD/eHS
VCnv1N/qkRdLmON7+GcD5Re8NT7I+EQqYAhQHt3lWR+WbZZJzaFDOQ6TprS3pyb9M7lIXpSLKIsz
RhJi8M252BwGLCa0FIC/ASPnPxgK+opv33TW2lysjQETkmSghntQfJ1rE9uK4kmY8Ls9/8Xm33p0
zTAWLktEnkSRhHK5BA2SHjMP3zahgWFIH1ZuGgiz8ZYZolVelpvz8ZZLkctTlkFqAKHmoKKrczxD
SqFGWqZI5cHXIWA3v0rt6XyAeYqPBvQWALQyC4HzeLmTyc31XOy08pBgRm2F5DG0iILP/12Qxc05
VBkrQCJImPVOVD7306fSqP50BSxGslgBWaxVvhiSAUjolQOjDFG0Oj+M5an312T8/lbK8WTgn6IX
2BOWh7x0hku0DpEyFiO61LbXbPq1ZtbazCzurtwbzASQVXlIlUcpLuy8v6aAsfLRlkfqckjzj3hX
BZcKZcyiefqLV8YzXZaqPRi80FfCfLyMf3+5xRFgpl3bQEkqD2P3XQFwGK49EdY+1jzOd+PA69VS
BWRbDya1fCG9M7RHyfx1fvrXYiz2In7haRglxPBH8MDmNyX9rLUrFe+1GPMSfDeOMNcn/ANYYlEK
1Qybmyp5Tlbb0SvTsQSc9lMd1YXFSDozdFTsBMp/WnP8W5bAyUF5vBuX1KekZhBFKZcHQ4ou8DSF
lnDosTJTiu/nZ+XDFQw9QJ7lj0lKFttEbLwA8CPbnqfFxqRXo/VfjVHZGNaDp620RD6cnXex5j9/
NztmCP0yy+enTGU5rXEjdRiIBe75Aa0FWeyVCr3ZpJfnc6wr7ES5EE3Bkf6T5x/cgN+fbbFhmj62
qvotCtI7hVY6tSDbhHba7M+XNABK2hsUImmWLyWJdUFGQUYQOfx1bDLwNOe9jMnBSpQPzmaKSaCJ
eNDOksSLjLRs0Twsqro8KBYdYx7XCNzYMtIjCl1VBzeOP54kwpGRg4mjKHHSgivRI4OWzPIuv0yU
rmIltuHBng9yUlR9ezq/i7JcbwMKUxSDykOZbuaXyx5fi/totEVESlDWe51uA3QqVs7qD9YfmSAQ
CrJTOhpLNnKMk5ggBy3zZSWu5/U/dWyl1SRbKU9/GOZd/WFxXRsmFXI6ESQe0bcBrFci7OP2x/kP
+MEhdFTjWFzYsirFDf6nnKZYU4rqfSU9od63m9B5Oh/o45l6N5rFdlLqqO+amuOuR9hApp1nT+Zw
W/XyS574roJJAYYgOxrSD5pROIkVXeGNt+tkf2Xy1ka8uKOMPKas2s8nVNS4pSm7SgN7XZR3ZpGt
hDp5kL6tzndjXtxVkhnnEhSV8lAHjla5mWc3j/WDcRE/eYmDyyN9sDx18q2XrnztD66v99NqLfZ6
LAkJvnwElqLEbRLP7sb7lfmc/4pFWnwUYpmxthklk7k6htiB9dJOtvQd/964gXOG1fUWMZ3zAVfm
bWl+5COEOVpAIQ7KoLnxeCuHMfDSbNugHHQ+0sq+W0IvUfvl9ERl7BDKOCOFV0iVbqX4838XZHEp
4x/uV/XbDGXDhdZeK0F9KUbb80E+uPmP5mhxOnpCLau5whzhW76TugovS38jtz1SW/sKa5Pz0T68
YH6v9mUNWiqqUEAAlpxJIvuP8S/PdwXmTJb6ZCAhKsMUbrW1N83aslgcK930z6Dg2DlWDkH/ZA7P
U71CtphPhdPVTs8MYjfFpWW/wYK4l7UN6XmT5VucDNGiK20dkDO+h1vqdPt2ej7/NT+OaJCxzVkb
+MvjTCqnT1emycT9iXKiF0U3RTY6WTaBNjIfYstyymYNbHQCHP/rvPodc3EbND5yfEjOlodMFZxe
eRkqwzWVzpn6EAFvhBfkS8naKPWVskpiPZlH2J4gE3WZfixiim/KDO8SR3TK9ATNM23fFF+UpHQb
WLm5lrtg6zd/+GEXkRaDtKzIVNHZ1veVeOeV4qVSM0BkZNUmfGoKdJj1tXfqW2nlaPUsQi42u4LW
mS55hFR3rnxVf5Ynh57ZgIoKRmYOqPwLf5M6dGQ+a1ej/mBCG7oO3bV+xkmHDwsPNPpxWUHOEvtG
dXErlEI24UPLzwg/19/6X5VbXdYP1Sf/3nhAm/1be9l+yu8ITgvNXW1/fzjB74Iv7gt0nScP41J9
r9/2lMzRD5FsJXIUpBOvaze9G3bJU57Zw881+ZDTVT0Pe8beAqwh5VzCMmMlVczaCvT9ULldZ1uB
OzZuJWzCZuNh+eXKt/rKEjs5dxcRF/c+RgijEudELEfrXs4epSncDH7nVt7nKVib1pPr6jjYst0o
WllQBvW8nmGBmdXGNEp3sMSVw30tymL6EgEfQaxL9T1aj35UcYP4di69/gdb8/dMLbGe6DqKSqrP
CzRId3KDwHNmXSjVgKojYj2zoCeExfMhP1yWIM5ZGIi+0Ds9PmZNBLrpi3naPjE9NDkHB7tCIbkK
1kheH3+/33EWR0CI0nWHWaC2D31oT8q+EHfymgnM2ljm3/DuDO3zBDPF3OIMzR8TrIEVAxNoCFaZ
tj3/0U4T27c193s08y95F2nyROTx6Zft48oW763X5lMm2uGNfJl8b1/7F8QzTAzH17LatW+4uOt7
bRjEij74PkOOu+rteOocWXg6P7a1IIv3gVJKflRoXESqYG3MMNxG6c86kjfno/ybQ+n3F1wcEYII
DMeSWXd1tunUg1A41jfzBy8f/Rlp8Tbc6sXKDj6/OmRxcfrnNQhungLavsx3inWdGI81hIN4DUey
FmZxUExjoQaJzyRpfuHIhg8K+AVzcNmqVj7hSbp5tAZPel0iNKxIGZmoInRRFOY8monhOzRLRMEJ
cuf8hK0Na3FONKIg5rHJ12vUV09Xr4ryO69/p68U93yg04cyKCaTfM/CogX5gWW5LlUzI6vrQdsP
8PcQIk0fBjTK7PCHhfy0/SnZrTHp5qNnkZ0AbkA1Aj4Ije4l3UsdgZFX9Ib3lrIZC3wP2Lvnx/TB
niLC3CfkBkZycbHYLbDiiiAQQQwwjUqUpN5iDFQ4RqytXb0roZY5jpDqnRpAMtqneuRk5SaS8UAI
f/1X41niHJDhFsMSDMtelHM7ritXrwsnNdZW+NpYFk8AOQLXpCBwujeM3lFpPIjht7xbI8h8vOAA
utDSnYmGy3KWbk1phgWJtpc+pXvvczmgFMFrXnXxhIB8V5W23NhI5fwn3/B31MU5m0+jmCsDUfMZ
mvTYaC/6mgzfR3k36+53jMW6mwlQk5FP2h6k2o0m2+om+2TsA7f6lGyxsnS7X9E3bac4eFp8Fxvb
+pJ/zy/+q2EuUa6qB7xCKkdtP0ot71PL5Wma5E/ng3y8g/81Tm1x5uZS6cWZxzh74fOIl0bz5c/+
fo2ta/IGBfKMvxzQjOPrHvcjrwn9sr2roylxIQv+RCJ7jWd4wjeZD4cZd4gWHDDEEyiKCWBQSmqp
u4vRHh9cc/CEr6ZZdS/xOLVfVDkrIxeTleo5whoO4FqghjwcvLRz49YfPoe9BLR8TOT+q6QX2uAA
wUB4v4DN+qwUYRk5A8Xq0U4R2MrsVKgbAbZ92fwvdWe2I7eOZutXafR10xA1CzingaMhxhwicnbe
CJl2WhQlSqImknr6s2S7quzcbhv7ooFuoC52pTNDoYn8h/Wv7w8x7PvYfz0LKH1BwUSrPYKPzM/X
KpqcDsyhejwxu17u4IM9x7yXApXMgCUNFfvVxvMP79L6mT+u4F+PCeMQ7BcRPPveb+1OPYlWRs54
wlo+v1HFVQIFbBk3CqaTXucsHwGbu9eOt//9c/GLc4Vb+ep0CX0E9CbvgloeUVgmh5Y6wRDorMAm
h/M1h7h5Qk8BFmZsa4vg7e8fElcWTyHcGZHRvXvUTQ1NpVo8dcpDuI6yfH4jeKlcx7obneUyn+o/
kdneb/y4tuut/OcB3y3C3IMRr3QCdUL/hGWqJneR8FVsG4xjDUP+N9MRHA0nBY9THypxoM3ehRk0
7HxeWFqdopwBbQ0H6xs/Vw9tHeSfwQf+k2/JL04O8h1A5yAGxz1871uCDcb266JRJy+AM5BjpjEt
YASXiLbKU9LK8A8x6F/CXozRQUoHpSpUbWgPvZebFZ43dIyEzqkOvpROcePBw7Pq3F1lIXbL7VR7
4dFW4pLL7sIFYOv3D89f3hOo6ND4gosINCrwfn63jkV96BGOSbuTY/izdodib8DaSFQzPkSdAyP2
jgUx7/7kwvSXUQec9U/HXW/DD+mSyn1VG+3grDl91MbdMM85KmJjJrWLF9C1B8hxwUbac7X6hGsH
wzjNH9aI93sESCywffDQjcPgPby03q1LfR1apFwC/+RVVpi2DhhnajB/ao398ih4aFCydBG+fr0S
P5wpxd3tsTj6p5rkctsIp0aQhxmO39/Hv5j7rca66PphGhS+2yDVrAvTD4cBkdyZ2omUZ6396d4G
xoMnucqt62jJmxbop8Z/afiA4Ya6bJmO63oEXawLmu6ugEvm2epLveVm3BdDC9pMYcnDwgn/thX8
LVv26+6tuR37t7fx8qV7z4r+H0iBdnAp/2vD9ZUB9lb+iH9ef/+7rzr1Pjjwg4OdpLMuKOvMwjcU
EQzAP2Atg+kjZmkh1FrxOf9AEX2w1tHaVVwLIzmYC+CfvqOI8Ddr3Ru7y6owxAP7t1hE76LcdQmH
zA5FHow44RUADOTnR2bpiMVcqsQeyGQ/dop7AqffrMgbHfuReVAusp6Iw9Nj31mi2gfTXO6Wpbsy
Ef9DL+HnRff7N1ltG4DsQpjwPnuYBlaJHLMS+65S+9wkMDSy3fKjF/1RdvvLk157B9hRYEmNS/3z
ScuBOxbDnMN+tPJH5jaZre0LnfsOqmqMbrocKvOqUPUVWVlxS9maDB65fLMACrGDOW/0hxf32+DK
v0KVryeP3Q3++ViBbRdPyc/fqKSDB7hRRHajJKkqjbzhYNlFtLmdAe/MKswTV9PI0x5zDoAMI5Nz
0xbClmPkK7mlbimORkvVxmYobiLmvRSDSYRc2YUbOgyboZwzcCxewHSE5w04RsPnfJGuDzTOUMWd
uXDHLXyzxt0Ec2NASEQqif84LcLPFhQZvUkcShKkbLqfhj6IZUP0Vb6iiJPWvnT5PjKk/EKBKjlh
vZ1eAe6NMXV4NeWk37hQiKRTsVxY2vooZf6xFfxu0kcWXRUobGacd3sS8tulwQy5XZQhvKyWq3ae
9n4w5q8tpOQGjI9bSvV4dFsiT6GI8PmQTp8YuDuXxmcVbM3DImZLJ1OL9eaVLUv9iOn0zJunOPQM
w+Beay6IFJfSXy6bIgAKis2A04kn5WGLnVXIY8tR4DP5lz6Ltu0SZTUcUa4QWmZoGE+nPOjulcPc
zMNsdw36ogVRIhTuwD7ZLMfAGCYHGjHIpFeszzymwwSsjvwY9A3QlWGEadwuqhaEEdJPMBWMKfl6
eeZ54Q0xhlSanVLES4hS4G7acHyZLHNuR/rY2qAFT7116N2OXJJ++dziZK8AD2uzgkWfg74AiMYT
QDbKbo3n8SbDy0NvRVO22wiMjoNfY9RG5kDVhD0pUlFUYcJKjE92kbT3bQvLntbpr4d67lLZtFvd
jJ941F0BsHUBk/F7s9BDY7l7B/3lzAjxDPezh56NTwXp3GRYjEFJ1Uev1lflrhEIdLF5TGkLiM9x
qRF9Vh3uKxsaa2csYWJPiyWu2tICDjSUl9VYNUk+DXcFk0Fce4Rd5PbCb1qnsO/HmkavQKOQUySE
GuJghEATBhrhIXB79mnIoYTmegourc4rehBnLOd5wGzYsZC8PuA/fCsOYX+/ZwSPPV9I8Uilm99A
3g8aoGo989rAoRNWfxa7jqzeS8Fk8G5KzHRVsQBWEg5uALbcRjPTHjBGoKREE6WXTed4r5EwrMk6
bTf7uunmk7MQvY983WxHMBcOI0g5+zGAJ6MCwetmdIdFpMBByN0ylBU2Y7OAlFXkO9UBnmmc5pM9
Uf8RruD9izfVzWkGo2w/Lcy/UbpQl2Jwl8vS6uuTqMh8CazVUsSKdO0ROWR0MXRBuzXLGDpJ16On
eBWaftx1xjL3nSyd04hpjUuPG+sWy9unavDBV7QDod5q27n0p4bdLh0lMpFBA3sCuqMzSso6jnTv
ktjxAGOSnvV5GqfupbHGF09318QKy2PYZWwm+ZZLMiLMmMsxcSd37w3PjcLalQxO1kVsApJRP8AD
MN/1dNKPgaaHEQngaWke/fX3u2UWyQQ/aVIfOxAYsTIN9w7QXofJhDtd60wQ95IS78ktCBI5U3pB
PLhBFduzkmnoPpvAWNvRlZ9xSZy0nkxG8mLKaheEzC7cGQX4a6mqtIHrzMbWArfzgMHozQAUeTNe
5/OycyhP5wjmBBaeyXaBqQe5y63uaIuth7EdrLS0hRf7a52PUzLSKGmHMqV6QyMxA7NmH8JAHDDS
8Ng5aekgpS6Lx4AwBGLzflIzwAzOsdTLpvPco2IBRgM3qnuUwEYYkyzwnfThU84Ce0ztMjh506dJ
wdl/rsbtIsmdxFJC6UbZuypYQJXC15unSzsgMFs42E6VFjxIewbArvfCQitrJ7YrrIbtbL/zd0Cp
A1npJFyPIkHv3t6jRaYxVCvreMVaONNucW6nZoSzH4FU7AupCMsM9HeFHGPQCcFcmY6Yo0uUC65s
mZ8mt996gPtsGes3LADFbyGJ9LGSjwLfpCmB0mo6DJ0zkKtEUgdtTB1wM0mQgPIUl9a5YEB0OR3N
/HWnWZZtbe4CLGgTv+ade6wtvHPzXc3KVyd881vixzW8FLbdDD/VnMEzTl+S3NwSLYPMjzBWElCC
KgPw590SXuqBxLqwedzmaFiIoUk6WDbGnnKu+oYesYD8IZn6VpB5t5eHsLkJbBdV3dUz9+e9HHxJ
CEu9ttqXeorntkToVFwpN69TiaWj6wGhQ9MQrW4CK8pDx1w7G93wyTYD2wq9RcS4GYBMyyLawhQI
RnngxmZCNNUVa0Hecxs77QqZ0ty0qbJIe4Mclp4m2DVjVXRfPc6u5QIUU8vpU46BzHS02gKSRkDR
5vtqceVm8Id7TiDhnecJ7xQDwRHFd9yGMv9oue58RmKGQRmY42LYFm1TO7zKubEz5eTtQz+6XYmn
rvloD+QK5LX2YBx2Z5mp33h8fiTwM7FKfqjKEiAB276FsMxgGKxgl60GGUK72wE6nzhnKDoVHgS+
ujrQiWxCqsIdpzSC9Rh2pr5AEDgg4sDeBYUYfN8yGLLTWzwrR7doqmtVgfHsjOHGrKcewNnO7TXM
YLxmo+boRkHaGUuqQb8daqwJM6CPWIqArfs41uSidGkMakqKAR2010101Tsaja3u3lLiiU3Kj22k
voW1bYdPvq1IvJAy3/G+avcTGHhpYQ3dTg/RbmjtHQLVp9mM12Vlv1XcqKTHdMQ2NLqI89YkSrpQ
r8JwNnanadcBRgPWl3NfYIvureGV5AwvG6aykql+Dts2jAu5In7ldhmWKBWTzXClEA/3fiEuvKl4
gnjZ2s6D18PmpuLIkWsQ2EL3tu9HGoOJcTXAoicGgsXKsHAUGfyWTra3YM7UxS+0/kMAf684Ao4l
W8eaH8bJHzIb2b/dWjZYMT5oQY3ZQsWDoHdxRiBJ8wpRGOBlUWvbBw25SiJV8+R180s3BO5924tX
bVG5McKrUw79QjNPWRjNTdwFGquKk5WdfQEu/VaRBquNpbNG7nkgP7kYi50qc66plRGGIC5gPB4Z
c1IQBg8ENOIYm9cR0Er0snILXDsFuo59HqxphIkUOVSivUIpNnbbEc9ATVJrHqG2oyJbxvJmgZG+
0aWCnWe9A+8HMpPyRjv+JdIDwBCxYWn+GDb9caC3dtTsC/0Z0N6L2tZJp+ttPWfd5KU1wYrWvFru
kgKquYcv8SXWhKwrqqREH8BnbB+0twVyiVahng5KI5qlccgtjEU8OVOTqkFktswPAhqhYRoSX1y0
YxZqO17ontT6XMnoAc5fU4f3sGhPqBo6Dd263lvQexsHrUJyGXrr0MjWcasrxAYXXRUChX0VTaj6
9lszK6QvS2ZBCzVi99LPxbCdoGeW1XQBVW7VzZu2x2Ivn4GJeXHZSzcB741rrxa4tsQB/zwSjISD
1kfv+1GmYGDHln1qrCHVnU4i0u18lqriM9CiSc++6AXApHLTjZ9LpZEapIsgx9GeN2F30OKmcYY0
jyjmW+IZNGZTGpSpxyshsP7QMdUwRiIV2FfYN+C2lJEIb91zrdPAQRZj94cxH1Jc3WjQN9rFK4pQ
pVSgzgPiUeMKj2Hct3YaRuyKyLS1raO78j2gr4ukeyitCHqF7sAR0Fcod0ez2IyAX5YIVIV/duQn
TywZEM3xNGzJgs8p3E0o2LU9zwlvwsy4yGz8ZIT5GviGaa3qtIeTCVA4scCEhXRhtDvsUH1PIjAN
K75BpHzjSS/ui1sEYRkKwKnfdVtloXrnsI2U86YDDnYAhrrJnwRdsmnJlohnCk9gDaPuCYh3A4tQ
WPCnVY/IHEZSvv0yFz1YNgQ2O9bFvISHosVLD/P6/gEwlSRs3EubV9cWnTPtebFnXRjRb4npjwb2
lFPVpkNPdsvsZgvP0OS8cWF57Hr9BYCGhzk0qe8ffeatq8dlA2Nm373m9jOmzxMhaOqb5uxMWLT7
F9VcoyIK5O0nD6LkSoGWCMIRjO49q0TylCdBfjXWE2rb2LAH2FglAhcv6SeMh0sMz29RQ6niHtpx
hKYdFBJdBjKitRVVeQb678zGCsRB3sXGc6ClmZBHWAXg3GKkmEhlZlPN86USSw+XAsSmBkGQFu2D
6IsvUoyXqmDLAfMPt9otomNORwceBpU4dHOwCeY7k4dfHHs+QQyEQW1QUoswLUl/bC2EB2O4taAg
VAVihZnUb/DJgkcrviQU7TLxIYx7oIOss9wT2/8YfA/1wiqo9jLv+6ulC9vL2pbRk5QL3Racr7mY
IGJfusCJA5gC0e9YRvuhrpyTA8Pm54rm4bGSHt/SGiTJHwpPp29hxo9QZvq+uwfL5LVFjpkJDJrD
489/F350UhNhGrvYdyNKNrBUkfoGueEYd2C+4odTd8jX/GQJG7PvemvGtCr8r3FWJRavNafJ1+xG
rHlO/jXlCdfsp/maCPGvSRFZ86N8zZTcNWdq1+xJr3kUnBKQUnWyIjckGNgjUDjD55Dwco+9DjqE
Iuzrw9AP0bEU3H0eAkSqMeYygssQJGDoK332qUIj6eAQxAxe6SHda/uenDxe5a/FMtr300j4TSe6
8oIUyBUnOt1VFlI0GO72l6EvrMRfc8tlzTJBoh42OZo0mFDUFDm+7gAwBsyenOtITZ/Gqp1vGyd6
dIUNzwsXy2vnPhWosMZiLE7VSC8wSeHETT2/LD6nsTt0/KhbGGkEc369oEjuCp6ZxUHhAvBdaxo6
WOEj3S0hl4lHm2EVhW3mOASPuu6xLzlo2zXzjIezaCK+L+ZiemJmmNuk13WQLbqVRSxgCn8YkHIH
MRShc5WFBAbKs2sPU8ZsD5aRJpLRcIaAT98Oa0rXrsldu6Z5wZrwtV9zP/01D+zXlBDGJtGFYkt7
HL9mjPWaPLI1jazXhHJeU8txTTKnNd1018RzWVNQuiajzZqWzshP4UuR78Saspo1ecWstdz9/uld
q+3vQme0BhGTWpjsh6R4/fcfC9gRgZodxOQ9nOOjrPCiJ7C1y6zv3D3zVZCiAcMQzvr3vz/sWu/7
3WHfvTIgmTrUSICUlWz7pPEQV9FqcACaDM+/P9Ivipw/nuD7aaOJGlZXPa33jKlXUpTbnEN7OS3B
57r801nRd10HrARAClmwncC1RJnTenda/1qpmOTTsV5XHLzq4dFdV6FxXY+adWWafQVS4LpaLdwR
4FSsS5gpBroFJyd6spTdfFdD/a0WwFcg6dB+Gd+X/zEq+KkF97Es2Pifd63A/377K//lB/0P7COA
QxjAsvKHhyZ9GV/+7Q0XejRXL+Lt//47doKXf7tlZdWOL82PPYV//u33xoLrf8AcGQ1X0gxEX6sR
5/fGAv4Fo+ZoIGCqDRv32r/83lhwnQ/oTMNQmNI1Q4V56L8aC86HFc8G9AVaVICGQvDyn//np7HN
4d3//3EfQnH43UsFMy8XTXtYoHsYEECn7+d32bfzGotcudwTSR9dYx961px5Tz/VohYpR6uPhsUm
iJyjXeVBNtTtm2vMbR62D5PjXVJBVji7fTHDQmlhN/kybwoAx1Wjtl5dPlRgICWy07A5zPnOm7nO
5naKkgFJ8xSZW9NX50g1DzL094E0yKu8YxOCLl5y1GR8gpR0cRAMoPYate3bXBUgxHGA370xunM4
RD9EZqVPdnMRYhOSPUUO6n9Bjno9jc6FtoM9bKPu2oDcWWF0nSOjbcJyB8fs3RSSXa/FRyH4a9NG
TaIdUM6ZDXqZqNq33iZt3E2Y/h4V8kK3QSS8DojEVm4f1FyPydyalYyBv9HVRwLGdNxzgZTTlK/Y
R28BipJxT7058QYnBWKDx4XTPoSw+cDnhtcufjp4lMWVPd6QgSCpBoleBA8DBbubIT5GnmVvXNTh
og4fhQ0ZgGpX3RYV/LMQDR8ik3+xVXtTU1wVMmNSKopwbfVsRCbsSQL4Zm3CyMN37ke0ZisUvSXm
aLczF2c7GL1YSpFoIx/wtwIEw2Bn/AAf2zqbOhxwviN+DI0SShqzyHIQyJOQS5mIUL7xGl8d8Jc6
mRkG7gKX0bWEw4Dxxp1YBvnAi+URtYjMWOTar61jzfM2bhZ5Q5SF8LTjcYiR7hhkCS9uhv6GTv6d
FU1XxLtzlXkbuvBUFuXHhlY0Abwb3ouof0XhhkfQduWheFsQVqZW6LYYaCkRntcQHNp1VyfdwKOd
5uYx4s6F4foZ2fgJbYarOiCoKjmwrWbDtm4XpIKYZRgMAoJ6ICVaBtHOJRh162Qdpl5OMo/LG0kJ
aqzW41zLh4p6e1jIPtTWeM6X6dLYzQ1tUaRRrXjIF4PkFBOBQHrflrXfxgXqm0s51klteB4vDgaL
fTbP6Wx7TzPCrBiDRTurwnGYexHZbIGLYYPiPu/fKoo73NtHwqrzHOUYfnaTwGG7HHd+kv3bHFa7
KqRZyMUlLddbkIdn7SKVD+c+C0C3J+HsIUIet3Mgt76kF2xUMyq3+bXDowGuP/wj4eMWXy/Wnvli
02E722Rn8XpndXZSDvxj3lnP4BBnobIvJlWfqdHQjSpEW1Cu3Ekw2NH4+zRGHkJW8fWrKS+8ayzy
pWLuIaiDfbdWsFxFL9yIvRoLg/sOPZpZFOmi3AMC1R1KRTdDpW8tSXYeFzsT4qkgLntlpLuxbP3c
qvDL3JBrJZ0D/DSOiG2eeevvK888wwX0TXf2UXlgcP6woP8ySP/V2ghxPSxUsRvArvrntRG2Q6VX
KL3cN2FlpbnsnjitQWNueCq64pPSzQUP/A269heASD1xiLla5W/+8C1W1cyPYc+6QnsQCkRgGsA+
9T1fUURSSdn3Fr6FwIB9kcP0v/J2ckZh0q4vorq95Z14FrQ4diY/tL1zRnvuy9iIb/3P/4Zw4H/V
Xv/D7fjLLv//6teX5mcWO7bibzu7DXa6F2CGGhbN6KPhzvxzZ48+fKV8YoQUCg/4+yHk+8fObn9A
Zws0KejN/sFv/y4ZcKIP8Apf42qKrBCL7d+SDLwLlm0KJR1MMSBpgIk0lCbvWtVykqVsxrxIcs7m
c9WMNZxrZ06ytu70n+Q5tvOXw0WwN0cos8p08P3fi+kAbOFuYdBjHfvWfVqisXy14Hcn43qY2kuY
803jRoUNvEFaYavXwRHoUsAdab4y3KCjLxrYosfl5PFrnZuiRsd0gDQumjp+Rs/JpykbffQhcycS
x8GFi1Eimk7t58lqmqSMMPYaa98Kn6q8wC7umtzT8ezbPdwf4QOLupnN4efBetHFtOfOufL79hQp
MeO7SA7odFUGc+KOtTunxA3Lpz7vin1RTqSJPW/CyOLgcoXluew6D/tpA/urscrt58ghgUyMCdjD
gJSfJhatIyyojdAh/pIQK1mBsyKFugTtlBAFvquir9vHQefi2KqO3xRN0PMd5gHcOalpAw+FEWXx
HM1yFwkvmaQ8zSDVFRlFN31+40El/Wyky/hcYGDmmuVscTZG995TOEwImea+tv0YRVTlw5K2kQ+W
orrckUEgi1mqwpyDCstD2hi7a5OwI/Ij8NX5I7xBazCwvbAGoxoFRYXC+gL8r2Mp9YzFcKCxzWj4
aJtZwz0O3alXIUwJMznXgDE3yWEokgGEgTnRRUTPihTC2bmjN3hpsNDpjHK6T2KpJjEmzlSG0LAG
7mxtFYRQU9KoPjziqe3QCO5NdAeXNAZfHBF6S4zuFOhVPgn8Z6ZhOYrM33ZfiIBoIamREBWZXxnU
KJveyJNR4/zKezW5qMct4xS35aS9RLgDZnsQddv3LoYGFpin6XAzoyLEtmOhjJW0ShmMUaoG97xx
UeWCSmy+nnNWL2iziV4mOWu91COAXzR+i8aAM7r9W9mhtJG5cLFMK4gr6ouwZypK7D70PxdQZlEI
e41118AMrFx1Dyj/mm4erB21enRuaT1PT67yKjQzDEMTzEEaYmO6JVDPBdNaxrn2nQGF1N4a0eIL
MDDiTsYGEM1VkdgLM7j13ndrwxI8JuQ15D5afDaBSnh96nJU+saS4c7CF3NMq9AgkNTYydp4YkTe
Or2HxQGTaqzZUEe7dWZXLurqMEOBafcglX4NVQQnVymhAIg7z+6rbF4czHVIeAva8KtYDS8nJONw
0oTU5Us0YUeKYeWOtxlf485ztJI7v2RDkNnURlW2JaZDV98ysJ4PRD3SjY1Sz90w9jD4wNLVtxmw
YtVlgDjRiSuiwyuhG3Q52eLJz4szT0tCc0SMcSgjCH96BIAvnQ+8Kz60aIOMhap+VmYc29iGS3if
5mUZFJm7FM6bcjzUInlngmGjux6T3gujpXeIyFLcsVp1ClKjBtQ0r4TCumaLPybTLCzncoRVr0xa
DX98xLkM1s/OsKBh4/q1/7z4oJqnDu/BU/cD8xCUg3UHj8fmpojAEklQyJlPXlR7NFvg3SBTr3IC
kX7dn/4bNun/beI+oBB+t1XfviEDeKl/TMW//sW3zZpQ+gGiTlRX7DWcWs3p/7Fbw/31w8qUwea1
mmlD/4e98vt2Tf0PMEuHGCpYN20Ib5Gjf9+uqf0BJc91g/9KS7FBt3iXeP8uEV9DyX8FeQgjsJJA
Corm4jrxATXhz6FmmzelNiI/+yWhT37v1Pdw6FWwa9Vwu8W2FOrXVgf59ocr9IsI9+fS07ejwnkO
JUBcgLUJ/vNRgxC5qmyi8wwIFJRBoryVpij/UOv+5UHWKAhjEWCEvjfThlJNhsUYnqvCdZ+AWxzu
qkKi3/v7U8Ht+8sFxOz/alyMw/xFVDuFuYTrdHgWE6vtOLQL94xdfM6KSFk7qwn+IIP8Od75duWC
1T4HIR6qu+/JsWBkqGCZgjNyU3m0tHNbKOpdDBPWhd+f16+u3g8Hct4NPvpNZE9wizyrGk0RFoQ+
Yg/y92zivp8NFO2rthruSu67p88vsLkx5p9FHkY3+CWMaWHifTnUEJ5uoCGt68T1iz85Yb0TQn8/
LGS1Ed5I+FK8d1us+VKi0BqeB+H0qYLIAwWJ0XWhF/GczdJG1S2MuPKsQRr56IWDv/EcUbyWBba0
2MknjZZwJ6Dbi+RBMdRM07qBlu4PN+BXbybku8CiOkjAMNbw8zsy9f0kIx6cW4Q3G6eCMgM1EDdI
BBRVX2xniU4dEsXd377rkIWiMAwe06oRf3dDzMSYy5R91nykB7tXmLwCK+Xvv5gY18DLvzLLXKhb
fz6znvQzM5N1hiIKYtU8ZHHZT3+06F1F0O/eTAj2cQgsvUGIfOnduXQME/c9GkF6mQNIQTxPPcHF
om4PfSjCNi3DqILAi/JgQlWETjyjzTIDwCgdOkGGaMkvqKLmKBeAX7rqPt0Oqgu0ZYJtvwzYP+FP
nl/4cgmjVLWa8KRcIv+mUoi5YmDH89PCG0xLSTZqTMlF0I4Evujue3edhJm17L+weUCQ6IFAD0Aq
cRDmFotGQmGTznnUc4+SioYT+h06dbj5wqX7ddpszAoLMQ9UNIiBUt/2l2wYZUOhCp30BXSEzrnT
ITSrTYs2jEdhvp+4wapzgF0I3YbSce5zBaZ6bEjk3PSOdKBwg1wR/VfaizMneAW3FX5gx0b1PYsH
BfM7n3ZwG69lg6ETT6KdlkhUymDEZEr8ihzz8c1ljSRJBXfbT8Vk6y895+4+bMaAp57yUJCEupTd
4jpGe8Q5ItrTRQCDhVesOPqybcW+NWy8s5zK5psCWeS+sQKYRnaDjfmEwWOyyPKqVWzbtHRu08If
qi9h4aCXVxCKPAVh09Je2KpE1FpiCTMQingFkix0ud+g/jFV2mNN2EV+xYNDPrkq3ECsYj83uV/q
WEQazjuuBA4+7kMGZyZvbKJbp/TkqRCFvGoFjpDwKqjvGu6jG9+GJLzHplJs8emor2ISSX0MiZou
MO4aOql0qv60QIpzlFZUvLAogAyXcwbpht/r6qkph4ZvysqbfeR5eroowwEdPXvu+jqBXFnlW8sq
qi4VQQRdIovAueDMgloJOjVCNuCHS5p6ftG8lPD1A1ITgTGJ6aK6VzHkAaatjNdeoVIwwjWk0pA0
ThFz0KjnQYPbi6TskzfrskSduQvATEAe88lCEogW5xCUmaMr+zFANRqMAsY10lk3zKHqlsqRad/S
/KqtJru+lEoFqJt7qlVpWIXqdiyr8UI6rfMFwibfnCqPqiPc5oE64nALiJvJNkCPNgK6LOQPiwJY
gNYCZVoQy7dN7eUo8qqckg33lrqKI1e5VqLGvoedtzAtxm3HyUKFVECJCLkD+EJ0VnYObSak4ehP
6RDJm8WCL8j+rSmWc+hvyGDhvRkgUkVl0C+hwailxTkI5ZP+VGrq3ttVPTxDWlXeBioQVTJz3/iw
S5icF4UO4L0bCO9cOUv5GmkRziC5RRhk5hHkfK3G07yPBNNXUuPV25aNCzGYaAl0IcbtXksbAT78
2zzxall58RHfYHhs5mD0E79ZgsNsC1mlIW2j56iGDyAEVT2klV00ih5MrMl8zBt0YcFGKDG2PxZR
VaUBsazLurL659JdFE0aLfibwW1Ac5428x21efvJr0j+MWxCjE21yi6eu4G6D9pZdXpVxJtr3hSz
hQSqIgqyw7aC65SLnRDqOq5PIfHWWkATlB9zwtilPdisSRySe34cKDSFN3m79AoNBOkUads46AST
IvDuW3ee76x6fQa1NT3ogZMiMYMVYUy67KBLHrVE6lssrnqg2s/P0nT/n70r6Y4cxdb/5e3VBwkh
0DYiPIUzJafTOW50KifNEgih6de/L/L1YNMZjlOs365PVTWBERcu935DU9+oEm9GgJ5MXd60KHIB
KTZPxVtCywgoPg9Y/UOvJ8BL66zLxR4ACr+CtlTp/5oHw0BuxLG8HFbIhMUHXGAozxdBMD+MMm/e
zf2Kp2rJPP8NWPdM7tg0UnJlWKBWWLbGebzTTVfPWKapeVdj34vdIiTE14FqZA96bj0g18d8++AD
yhUep2qu76YNdsIAkgI58bU1Q78V+zAoM+86htQ+TiDVd+j67aOetSUe6EOuQVzhgBPv5MxaSMAZ
Psz0PWsHMex7AqzEOIRjjsOZFu3BA3MzOHoxK/RbYEQq79CNAObumAxkvOf439nVKSpgCBeDC3zg
8aZOl10+4NgM5vUg5q1sriaPB/c+LfmvDl2w8KpZKtgO0lnm+7BUvd5BfxbNsymbmltWTvCa7qpg
2RGoXn/BKx0EEEnEtINm+dTtDYopP6ba0x+bKYvZtV6AKb/qK1J+NW1bPxAAIn56BfN/Iv8ON5Sk
Snx6OaCpfWeyvKhAktRAa3vQIX8ngwIIedoHMHX6KE4vV7UCmH+QoKqgXyaWfLzaWFmTvaRo7+88
0DeWXSHbFRp9S8PQI2wq+oMtlb8ePD7Uy23EANXYL7wCfmwDv225pY1EqyMSAzoxesn57YgSgQ+A
F8wd9iRGNeEKILSG7qc2VJ+qauQA1I1x+ykjYoWjC6/MeJ/hvY+fiAUuyi487awwUgySYq2M+C6k
RRYd8EIPdrQDkW4Z5rq7ylCWgTppjQLQHtgJKHoO0QhgFlsBg79eQkBxADDSQKDQqJbeFanCAsUC
YwBC1mSBz58omuw7iiMhanMN6UDeHRA7/oCL6BqpR4M2VwCc8w7ZzED3PC6Bzg4rdiKctBQyNqyE
0vu+nqA2v49NP/nQ0QkASZzLfFb7ucSuhzNNZoIDHqh1uENPLVf7yitwzUdDptVbdELmEaC8WUw3
me5xU0WNWKvbMgPo5w1p+qk4LrgK4que1dVJwLqnnzgyszvwiNCaGL1o+EyQKswg/ax5BrEgLoAE
z0ud7TsvG+KnFvbunUw3XzUlAHQDe7e1Pv8aqBlatVmsVuQn2wi9Vb/OAGjltG2QMc21atFJ1PjL
Noonw077q5eCm+uve6FphZobjZA40HlqsZxwUiRAjo0+XNsY8r09ROpLdEp5CACDpiBQAOSY+/Nh
oJn/azEUYNwgOyHyAA4SN8GaectDudJqucaTHR0zr1+kdwvyafs+8qgRt8M6c8DbS8Hxf9KAwk7H
gRFSfMjWrD7h6ra4vRliPweUF5dId90AAzfiExdzeJBkxK2mh1KU34G86/vyUMwZpI1nmFaSGzXl
Cg3HGKzqeBdso1zqa+MTXqdrVb/pl7o7TnnvTXfLFgJYF4MMAxWZPKAdtkMuf2osdI0pFAPb9ZCh
BNjRQw0KRz1rYHZuVv+NAY0atU5kKgaWk8b4+xHtJlAf0Gxt9uO4RWnl434FAnhrABWPqxgt6A3s
Fby1wuJm8ZBnL6LwnhbmR8M9VEWm8U5WcT0dtqasPpsSEOG73y+W/687/c+Jd3ieVAr+VffX86LT
6T//J/SDhv84uZ9Aeh/2i3he42X0f9APTv8BH1oYqUFZGIRi9In+XXFi+Fdo2sAVETWZEywEBYF/
VZzYP8A5OgFDsFlRdMAz/W9UnF4WFjyMjWcZ3penysYz8NYI8g6cD+Ic18M8A7xc89t+Hi+VY86N
fvrnz0ZHBzMbltHLHzKgCEA/AfJ4qIZLRnDnRj+1Sp+NXk8gpGWTL9J6AGyWm2rZmSyUf+vx/Z+V
sR6qOQ/qiMk4TGUGdsPolW+VGfgF4sm5qVuPbfBYwfoiC0uZjj9AyuYDXG0uqdKcG9uqEcGrLioV
+oApijg3QLHcz7BqebapL1YK/7UmKHa+XPFtoOBvVBQaX4Q8sSwDiqQFovj1wS2rlP+MfiodPPue
cx/hGT95YboCMP6pqGNzRIuj+xqThV/3KMhcNT2wKG2ng9tSrdWB91F1QVn8z4sGsZOXvz3UeeQr
xsN0ADMMXVIG+HXw/fU/7NzYp2Lls7+rzWKpswUfhC1zmsdw7YEl5CVj0nODWwEMsIgn4T9E05F0
9aHc8rRroAnjNvPTjz6bOQegV6A1FKRsjb5LtYHWQ3+6DW0F7+gPnPOsCwDIxZeECspbOQeX7OvO
LYoVu73BoCVUR9IRbLTr3vfIbQCNFafghdLiy1UhkWlyvNxhaAhGnz/n74pBOC64Fbty7WF7jKTs
oW294bBkIDgEi7kk4nFmWYQVvow2ERmp16AlempKB6zXD2ZlF2W4zo1vBTCjCo3paSgeIEdR7INy
5WiIyQ+vbxhLCODfx4NtneyZrGN8aPKHjlVPAZg3ByTR7GbqK8DOfa+brmdP+z+jGKLQUwV15liM
0dVatcv7UVQT+rQSTdLXJ3PuL7VCGr4EYbN4o0ozv7qBI6K4DTrZ/l8S9QKe+RyOeW5wK6ThYkjA
Vigg0Nxk75Ef9/tog6S928xPP/ospPMg3/pqlCJlCm9+lAy/LYX/t0rJ//lCVkx3IxhIvRQSauOc
fAhRsiihnX3h+59bFSumzVb6zGtBXgY9FTTicMviQxXRLnb8pFZUKzoDV9q2MuW1KY8VOkf7aCro
k9uyW4EdqzKSZsn6FB0cimpfOL9lC10/vz76aWf8p2/474W32at4JYFlFGue4mU2n8jK5W7Ga+LI
houGJWeW39bcoZmaimxdRBrN7CoLCxQCqeOntSVw6Izns4SwRYoHdnFD41ruUVv+e7ZE/1kcK1ZB
0A/QPFiCVHHII2fNG5XXF/p/5xbFitQugobZRqo+DSoFwQKPmfUTkELq5vXPem740z9/FqvALDQK
lWSeUj+7E3jAjfzq9ZHPbRgrUrOw7BSknXlahpDGwDM4+hhMTbGPS+N/eP0ngtP6/mlTWgEbeUJm
dNAibTmqvk3s66PKx/dy5ID7QI02Oixe3n0s+3k/berXVuX0Ri1s+7DSE4pklT5wOBKutxWsPo8+
4CK4EFFbKACwfpdr/Q1M2WkHPY1HGG7fiRMc2ZfheDeoNoiPSxl8fP0POfMVbNfMsJY1LUfipzPH
E4lVTXRd9kN14UucGZ1bxw5Bd3VQXtalY7BB/QXo70NHuuyN09xt6soMIrtUAbyXS1N9n+YZmkDB
O6ehbcraNNMG8h4qTrk3f6LR8rBt3Q+3oa08ounQuF3R8U0NCaB1QWSacdRs3Qa3Mn3U9kJU0DF4
zvh9dD/77YXb7zS7P+z3E6TkebRmRgRixKAp5w1JmGw0WoI++h2DgljA3Ku/RCHZHsay4QWlvTNR
bGtZ0jGGlkgteRqCCvVGZU19BMANkvcjfEXcVuu0bZ8fQaE/MXRj4rRHWO1k3LzlU+P25oqsQ8jv
NKuLZohTuLtXT2DRqc8mGy45FpwJrMg6ftogQ4pOcSeKWh1V0H9FTfvClz637lbM0nVowyZvRQpS
WJmAQAAN+cIL7jNhLkk2+ud+w0oY6gJtjm6jIp3qhn+pVwZCfYSeT4H+8tOISuE7dBmhANSaTAA0
KNEbRnvjau47/3arpP/QrqCDt2guXy2y6r47bQdmvyAIBbVfEpaCHk12YVjfQJ/0k9vYVtTXZRQN
jFbIMOL6VpAOzYkKCGG3wa2o72goaMY1Uox6AIumhz9NMcUX0q8zW42dvuGzINn8uVhnMvl4boIm
A3pu/AlaT5nbQcusEKSTLz3QkILUnMQz6jWfUOMml7TOz83dCsKuAClq8rMozetmvIOsyIcmVsbt
+jlB6Z4vTJWbsB4YBqfZ9Bi1YJWXA3PcLlYQEgYAdlOhNgGdg3vIXh266hKz1SJj/jtltJWOpwnO
4H2uUFkP5+Z+EHP+LTS8eB9l4bCvTMXpDhzu8TFssnwHi1j+vt/49zjv2qeuhGyRHy3iU4GW2SVb
mzNfKbTiTtRmWShEOlJox0vYdgOa+K6cwsjtO4VW6JF8RWeib9pUsegGl+63LTJ/zzf732tpS3L7
CqwkqP02UCLg1fWsAUsJSXPJ6OrcwtiXLrRlPQ+dnRRKd9FbSCyDpB1qtwvqVMt/vn19UPCiHC/9
tO3C9zGPbor8nwDdv/vGP9X1nw/tRZLxbMTQSITf+HoHTduj00kXWgFdhyrKt8hvoIrWfNvKDT3C
2nGbWOHcbm2rR75uKWgM37oh2HbDuOYHt3lb8VyLoSLDGjQphEPAbKwCfTMLCMW7jW5dp7oRaCRT
kaXZIiEHXMHUt1nRm3Ya3TYF4CbyV78st9SXHFTDBh3bvBKXOhGnO+oPiaWtbEyKiECEhog0C8nP
rWthP9z03aPiYX9LDWT7dLltbrUnGwM8S38KF85Fupouv++DvL1a4HHgOLoVrbHoPXhctnUKvgwU
NzKgyip96/YNrGA1OehZnUaBAmwDfhfEYXFtFj65HQXUitdiMsB6zlmdelmjb1oI5pDcJxeW5dwH
tkJ207MfVRJETJjUV2Baro15y8CvDHf9OJN2B8l3cUq0AChwWysrkAnbZkOzFX9NhEfhzgTQ9ilW
GYx7t/GtWI5XlUnwzKt0hLDxQUK9bAUU8MptcCuUPVhRziE1aLHn8oQFLNb9NLLlwjY614WysdxQ
1oXSbO+h6KJKc1Xyrtxvm1/ftJpk122hx6Oa4hUpN2QC+yEOf469j6zP6W87EQyeXwtDloFXH/pV
CvmZnTD1LY2HxG1oKwOulSLQ7xrrFCpjBxgO/Fwy7ZaK/a4APct/Ww8Q0NnXWxo2CqJHZbA3pnU8
uQMrrgtoc4Z+q6sUToYZiFh5t5+DC4F3it4/nKw2TxG2XH4ATnqWBCT84TV4vfUKOiJuC25F9cKX
SeIuW1I+T3qHHDKByI1wizCb0IkDv1tIX1XofRftAAAoZ19GQAwdh7cCWICbBrGPqETmU9xIIE/g
PXLjtixW+ErgRlUuwjIlkP0Ec+9k5Ajsoec2/G/jwGd7EX7qTbO2OSpeCxht2xi/NwuUFJ3m/hvc
/mxwUEXrIt/IkoJy/XGMmhouGBe5K2c2o80vh5fAhhd8vqSbFidhvzmG6Fgo3VKU3+yLZ1MvJDbH
BoGRtOFV+GPhcDtTMKBwq5H+rmI8Gz322BoqTba0KYaffqDSeL10bp3i/A8x+vuN9mzoIOz8ichp
TCG5VD5kwBSDc1g2HwY+6ye3z2pFatxEBrIWakw5EOjvPJVH+6JtQ7fT0WY8DEsftCvjOi3wUrwF
5Vi8xatSXDjCTqnTn5bHitQin7THidIpL7rwr4jCxruaK3kDSJ+5USYHXP71ReJnfsiKW2hEswx0
7iFV0HKC0cXA/+JtLz8uYs0fod4rYaJowvzCNXwmGGwZJECMIZe6apEEil2XoIV6peNDg1h3LK2i
aCvIAidhs5Y7mJjAk4wBIPr6Mp2b+Gn5nm3XqoYked76Iql79ab33/uqcnvYnaSDno8c9ZD8B9pQ
JFsFerSelxuAtB2RHjYOrOyg+rkVHaZNQwDCaw4SzpoNboeybZUSdlnDJKUexFwKSC/rPaqUbuca
eJcvVgVCcAsEZAIvqXh/G2zew0w2t0vQpl2VQEUvPSqeSdQuMAgFlSevHBfEilpPBHw2w4ahTfee
nIzQpta45ce2gxKp0LbuC+IlhQe6QFHAORMCCZeOgT/vb9+GgEFzvIyGmnlJ2cctXMs9QJdBcHIJ
HqAbX35MCCtEIYdoQeIDJb8re3WThVXk9Dl9G+I1TXGZ92voJb03f/BANsnr/EJD4NyiWKEZ5FU2
gS7jJUr0V7CuuKva7ovbkljpb2S0H3UCs9Zdfe2PHzVpHNfj9Mc8O6km38QMkGYvIaSFSulwLbUb
KO2/nGgnwYZ1yxA5wRi+A1/mIDi4E24LEryctk9MbSaNaS+5ertACruR0S+3oa2oBCx7XPt49NC8
E/m+ZeYL077T6e3H1vXJAJdvJzAPEyhWit02Lw9hYD44zdvGdTXL6jWzxvYDpO7RtNAxzkFgclvv
k+HN820SMZrXEVmwARWUOxm5BdjebQfaiK4IWqzgFMZxAg4gaG8r3homnLZrt1WxgrJuqVKmnLFR
+hP7xDugpu04cSsoNUgdpRcSiOdysJCAVAGqx+mZ7gsrKnGDBZrFmHUxdQnyB9ABLmSKZw4pQV9+
yLmeczNkE+Tfqx5sA9zCsEy75OB9bnArKttJ49jWPE5CtX7wB/CLwI2TjsttxaXKIWwC/xmVboEB
jdLQD74HVevXt8npm/13Au0LKzDjMe+K3N+GtN76j2XFmuuVb49A3V9y+jqzNDY4Sw+jjiGOjx+Q
YLOWAQT4igj51evTPze6FZ5M+shMwgiYuwIy7BUIxx2KPI6DW8ksWEr+NpVcppUwdN9BqAjaNbPb
pcnt+BQnABzdMHOYplxB1l/chQLix6+vy2mUP3xWyGe9OLYaEtB5awGi9GEz8xU6KwF8QSS4Q3UN
b4oe4hEXNueZ/cNPH+bZNSp7vqDWqYAbpPWEjAiV3KvRo/FTFEWIsdf/mnM/YsUuCIDbSqZVplqL
+iHcOL8XJYQqy41dyEhP++VP62UHMKh4aBsxQG3CUO9WqLuLw5aHVVLJzX9UAxT6FcwQr5eObJdE
Fc7tXSuuSwFzAm/wTncifcpiSG123vD99RU7N7YV1iWv1AwVkC6Fg1cAh6yovh7rkLrd5jb4iVcQ
Bti2DK+OfIlhSLLdqWp1a7P5tqCyRHEJT+38hOQHtVeGGXnc/Gpz6mRAh+Xlfg0iSAZm8Tah2FE9
hdP8ZTasvbBNzyy6DYHKgS1vaVBpQP7qB1XlD1MEeQanD2qDnWBsWZGuHXTKiAqgeSivSbV9dRvb
iuFxCOZQVa1OSW6+w0jqwW8ax6GtyDUGdYwpaHQK5bv8TRgoWB55kLJ4feJnzgUb5ATONTjIEPZM
OzFB/15DQuOqJBPYi9OIxtHrP3Luq1ph2ku/WYdTIVsKDyJoXXjva/PoNrYVpr7vBWMAGW+YIfCj
l/EvkNj94TS0jVXycKOweWxFAjuhaKcN6OWakoPb4Pa1q1QR+VNZoMsO/Y2wqx9B8XHbMsyK0BHw
1QnmDDPQJ+ah3rKvfAyk27e0wayLMjyvQKpPBjXGOz/Q75hwrMX4Ng5qLDdTGtnGSVFio6xjNxxK
iCY4Tt0KUiQLFQThYPi1ReINGOBvsmp4cvuaVpBCaQHKJ9TrU97jbAlXuqOodLodijYISk2ZFykV
D2nB4i95SHMIC+bK7ZFj26XTkCFFi7YOCCv1UKJWWhWXQvNMBmWDoHp8zdqvcIOSOfopOz/fmyz6
YkYd3fbcsV4KCbWX1xGLFxZlq4df4eh8VGN0zSEA43ZN27imzo+gwjBmVRp103gbwyBlgifXhYzp
tO/+kDHZwKaqmTRwUxItOB7RmxIiGLu2YG5wBmTwL9el1bSoILFRpUHBwX5Er3v/u07otOFtZFML
v6qi68cSDfr4yTvpdAviBiEBp/nlzCWD7psISJkuW3mzsew7mOp/TwftX2Ay3wY3gZ7TDNskyjTo
inclq36xtXdrNPu27FlQ+2iK8alMdWb427gcuy9hQb0LN/W53WJdonFbth6BamoaVd4jaecfIyxF
3E7G0LpEOYw9PFr2ZdorCVMyQ+DC3ZSh2z63wU2aSrCI4L2bwnb7E7TDPpoGpkxO+9CGNplohCJF
rPK0hvQG7DbL21BBpdhtcOseJRDU4ZM+MWLhAreHZkmxi/r4o9vgVnwCuxdUHcPMSblANZfBR7Ja
oktSfGd2y2+B5WePymYbCz2JKYNP2FTuB8hEXy316lhPscFMvIVjC8RyUXer4q+BMEcINj24LYt1
k3q53pq+6lEHKqMbRYcn3viOeSgNXh4s0xStk9SlSLwKHnmww4Sy0dBVjrvFCtAQdsy1v/Yc5bH4
E2pwBzlFH9wWxYpPaXShsiDnSd3C7bnJV29X1o4rbuOVgBmIQwjdQfOr8/QtLMhhJNa4tWEhqPJy
ySX0X9DXr6Mk5Iv4Cg+F6NcSocrsdnAFVoT2kvhyLqowWaUS11Ds9K9MHf9yWnUblZQVGpp540IT
9GQ/8FXeb3Jyy9BtTFKwgfQXzVEA6e4Y8l37oIL5otusrdvTaFJ5AIHNidfAl3DyYeluivbabXAr
Oretzkgv8jmBxN69F54uIupWzbMBSRDF7MIJOj0JW0mcDhsl6rrJR+6G+oMLyMuduCohekDjxqTc
6hq9mXLeN6N2O8wDK0DBoiLNpuiYUE93O0q3n/FK3LahDUhSdTYCexyMidcHV0uRkx2vheORaAOS
VAVzMkL9MZnb8XYz3qPJLqX/Z64gG47EAIOBNcAyJlLAKc3faL4DROnJaSP+FxqJinAZ4mZM8q67
jtr4cwyfb7cIsrFIpZ7GBXxBnURV2O4hPHUNGrdjqmWjkWKfGqgzcp2MNPxQm/qBT63bofJb9+DZ
nV9D1FO2faYTVoUxxMSE8e/WkTGXBDQKbIRHdJL6qSTzj5qCafoAO0HIze3GbGljx1+wjq6mh2LL
AGn7Y1dOo7kfoNwXH2WVOxFx8RdYpxeQKSulcJo8QtCqA2E8vm+kmrMLB9gfS2kY3couYh/V4Sqf
tiNsLPV4Rz24khbZia0fyKCcDg4bH79iHWOqMaZnLKew8Qz7j9HQLZ8yKoYLhNA/xixGt84x7g8B
nudkPRooHw7wHUKzZkHV1AlCAVam9ViXVUHbHiCKYz14RsOGFbpiu8GTtdMO+i/8RwadKzpFQ3Dc
BLQTiwouI9cn7z0nTijmb+UbGUQe0EssgmOjfb4vegqTdm/tPacaNcaPXl5SRT0MkBkUy5HAePqL
ghrhm3jK4yuXvQOV9pejey2H8bQu/COFSZm/bxUfDmMJj2+XgxOzt+KXrByofTUsxzEOoPgX6hx6
zAVfe8fxrfjNuTfCAnYgR7+t4OkOMhGv8ZFb7YIewvytCA6pFtmsEMENIDhXrdDQQTqJ2L5zW34r
dHW3QAyz7ecjJF79h2Cu++zQG6gmujxAMH07eBso55hgWo+sycxf3Yi21VYz8ug0exsjImYtKd4h
81HnZL4vwFkUeyHa0QksF8Fk8+XmRJdtiPG6mY9sg8biXmU+eQxkvvx0m74VuY2i4bDCm/3YtHB1
JjUvYDGC33RCuWD6VuROLBolLPjmY7aJ/D3SKrPC6rhml9rRfzyZuW+DgKvSRMDri9PlXvxoCVqd
0Rw7Pl19a2dCYljPU8l0omixQLi74Xu16fcOK4+ZW9vSF1NdoZ3XJ0sQB3thCgYrG+hPOo1u43xD
pjdk31WfZPG0W01zgGfmjdvQ1o6sRDEOzC97IBWDgzR/Bagtu41sbUYDFU82jhhZRwucovMFNo+c
Og5u7UToQIZqrJYuWeKsfdPWc1BBl7Qp/unf9jeZp76dB5rYFGbagi6BAHimDlUQ6vUGYiub00kA
+xLrmFdNPsGVYxuTbmtwGhh6Ekh3Wx2YCLw8ZmAeCcHdwJcJ2TK236r6nZfHP17/rH/MADFxK4y8
uVoHFK4xNqPimI2Ufj8VQE5Stb3jM9ZGQm9CE+gb0y4ZdXE/GZ10grgkf9y302MgKTSOMdYlDa10
ufNBHuE7aGb1bgeBnSAHS04bj6k2gSjz1u/hENX9gtQtdbmgMH1r9f3NIBHO5j5hzdR/9GQWwde9
DS5k92fOXzszpq3SceHnbRK3cJyBaZSBpPTr2+bPQ8Nm7+WW3FTD5Sork8CwttPkO8w1nF6EsByy
RtawHIW6uElGiMizbdt1K3E6d4mdCQPFY0LosJtkIoOCcDbZV/ngVtaD+8XLeVcRz+E/nY1JZhhc
yAX8hFGjfHJbbisLhnh5zvC67ZJSQBwop+v7aGNOEEk4L72ceDSKvBRZ2CVyVfFVCzn0W0AGLtF8
z20U6yaVdBN1Gc5D4sNBoNxl09xvadlrdkkG7swP2Dle1kIXQg/bkIjcg46+xDJdrV5IfzitvJ3i
rRQkpjmfZbJFedqczOXha+CGRic2Frg3xSp4temkKtXbYPHSMqtc3gWc2LmdaCHoX20tcq+peoqn
4YaxwelYIcLajAymwcD21DjGK7g5omz7BJfqb27LbW3Gohon1QWlSqbQA7Jzo3eLVm5gCmKDgTeT
b4VHYZ5Sw2fmHXxptv1ayfxC6nVKhP67NQ4LxZdxxNk2QgvLk8nYkbg/wPxDfO3LYilg1MjNng2m
2Vdt1DimHMK6Oza9qKxUrUo82IXsswZQkSsBWspweP1TnNGyIzZIeKgmQcJMD4msueF/QRKfTG/F
mHWfgRwT5kMbwcqkhmpFzrsbqM9Cbg26X0R+nAkPhmPIe9ruS9/TEqUTDjNztMYMfHAkdPPp7NNt
P8JXS9+IevKeMlXnTWIG8rToIZ7v5mzl7X0J21BzM3UFbHXKfAngtki509Oco6zy8oOZgPerXAKZ
FFzegFH1eVgu1dbPEOqJrRwpMjFReDerpFNmi45L3BPxhXklnj+iH4eTiueqP/T9Ws930nSquYbB
ATRc517Tq9e/35mD0UZU6bxeqAYrKqmz4Rotw28QcXC7o21AVd4XYtLQjk62Wh9E3F/7xXyhGnYm
H7VlMSvRzdkgNpVwOHHFV6MwCzmMW1kpPGfgo+2WCtg4bNL3vtQ1VYnYwkPsd/xQRxDXdVp5G4at
vKA1og5UshJpHv2Gqyv4ZGq372pjr4PIhxZwParEVIV66tqWXpeeqd0SO249ZCIY6TQQI9UJXWFV
TzDrCMIxe7eFsY7IWYACPxrsG5iVLPCvE0e40bvtSVtTcpu8dQvGFYveZCC3xlOzg4aLm4IwsTUl
ScRMobpFob/C4JqTszvu9ReW/MyWt3HVJhtbuN1kKoGXBdsTNIXueMmhCdsu2YUdaTnR/QtDRGx4
ddA0IYFqKy6LNm7/qjv9a2qz7hZHPCQ3tnz5AsHz7N7zsv6wLGTd6bo1tyYm+tpXpnjX0qk4jLDL
DWE4yPVdkQXiWEDPZtj5+FcXFuLciWWl/l0sqa8l4iYv6l9D00z7MluWG6e9Z0PAIz62NaG8TiZa
vtuoKg5sArnLbXAr+YclmlfNHDHJl+Znka93aNR8dhv6tGuedcjQG2i3Ym2GBEbnVyaq7yGD9MNt
6NN3eDY09+BmwHSvkqAX6g02XnxrdDte2HNnvqatdBltfo/OHk5yXc1vCX/ImOf06Idr28t510vU
Z/COUkms/Cduiij1eLU6vfhJZKVVkFpYwKLJUUGjC94rq+j20LZ6cltx6zWUmQL6JTWKaHHX13tR
iGZnBILo9dE5/v4/ZKA2+Ltgyzh4eT4kBI45d17LprfVSrqjZqw5tiHtPyKzMhc4e2dOLRv3nOdQ
OezZgIdR42X73rQ1fMJg37WCqON2XdgikIoLnw+LlEnoe0e8S29gG+72PGLWNUeLtpMxQXIEy3v2
sUbN4d0SydHtrLHRzyHri6Ju8JmhlO/t+xKV76l3q2USG/3cDHW5zB6itpy8/rqZYTjAc/Ht9S10
Jmht/DPKpGFZZC18Ggf+I8znarfItnTLXGzY89zn2UrgfJxEg7ccIMVVwgyROb6HbNwzOLWeCmrT
J8Qr7zfoykB0Ac91p3Wxcc8baRt0yNEQgKneZ4lkWjeT22lmg54z5ERxvUxNEilvPOo+3gPcNrjt
cxvznMtsmcGe7xNBwwNMNj7VXfPRbUlOW+jZ7bEVPTAbMLFNIoC1D2WTf++32A3PQmzMs5pHlZla
4vFCIA6+RPlXvQWO+bkNeqZwovHmEkdXP+r6Ngi9B5H187Xbslj3hx7mLG4p6ZLJ8P5qBfr5UJbC
8XNa90de+VKy+lQH9MZvvMjvO8UvPLzORL6NeG5ZNTXLssokLgp6M5scGBAh+dFpVWzMc+nNkI5d
0IDxa9wRZe7ddUpeuInOzfx0HT7biKuqZ4BY5i7x5KGBpy7kbWh24Uo9N7aV2IW9EBoOezhUpu57
U+i7coVInduaWJmdLgaI3sFGN6nouoMK3n7IHfNRG+xclDBZ9BiOcaP5RxbsNp25paPUujhr8A8m
2Llim0RBvFN7Dnt4x/UIXn7HTM55J8uySYTAmPJkTjmHF16HZ7IVakWlGIM6yLsIeySPkanARROe
0Aa+jPO4zU9u39MKznjhUOMceAMY+NhceaJKFzYrt7vTRjyjjh7PcRw2SYeKmRdmsC+dPznN28Y7
D8XWrQHB3cZFfaRreJ1x9eP1oc8su411HmANDDuLtU8kXpt3Y9jBzxNlnTu4zjpO3grQqidmAR4O
CcusgyufifBtJaWbSBqxMc/9OpAWdeI+GYS5DtuhAG6zKd1OXFuIEQ6hPupouUy6nN3U0aEr3FQv
wPp/GUlm8Orcq8siAQiX7JpOvx/r0u20tTHPpovYBL6qTDy1mp1QPNW+53a92Xjncpyq0B9wIqKG
8xmygG/LYXDLVmy0s64DztnayEQ05qNZxSMbym+vb/Izd4QNdqaToGM/9KcW0Tjt4lii0s0urIjA
F/vDk87GOlNZz3UrW5kon8h9RAv6iDZydSOiMT4Ils2whyEwes3VpTbG7xPlTz9pXads2tpSc9En
jRrXz6ueoaxRtFl1ZWJe3rclzL/E5A87CWRbsxvauH6MN4L0tefyUzWI5THqRrNHNcGktZ+1N3VT
rU+kDcdDXvJHCi/MfV/Lba/juH4zQk1mV9fSHAYtxU0pB3iLzbO4rtbsa69b74asC8ndrhgb1zOR
jPnruLYJi6J3TRx/9zPfSWKA2OhuwUweeqSTCSVjuwMD2OyGDhbxbnvMyhX+l7MraZLbZpZ/6DEC
BLHxSnbPIg3bYy229F0Ykm1xA8GdBPnrX45PHmhaHYGLTgoMGkQVasnKjPuqGCuBOzZPSCbJIY+k
Hv2Y6oiL74aOLtwoNFUuoihA5A0tyJ1D0d1v544v0pB0p7lszGXfw7PcKeTgY+k37UZchFnXrRCj
qqy+hC14ogOunuOo+sdv407IIOtwA3sBby9FOHwRPH7Yae8nbQCh29cOWg1j2ygFo4HM819F0H6n
m/ILFFymxx1sC3G+4EjqkM93jTxblB78chviuIZKzmG+TrIAzyPtHinp9BNUmKcbd/yKr/uJ61EG
K8S/uvZS01Df79uuHw6ABXrIAqaNZMEpYIYn28r9aHOJiwoLOtOUK/odl3Gla3leFoyp8zaEL/K6
QS7uaSll25PeGLgEeh9JTKgGfec3lEFc5NO+S8i3t0gF16r6HLBtOg3l4SeaSVzY0573hkKXoL4w
MkYQliRlUnG/2Vrigp6OA60GQsvmMqDknOQN1RDHkL/7nbkThAsGeKxuUZXoguFLZRlN4tl4VSVE
7KKeIDkQRJhm6i5lveZI658O1tsbl+XFhn56drH2i1X8J4udANagtCwMwHH5zk5kWqoUs3xDOoyC
PrJ2md53hfEKh/DXfrLkZtkZplQxFFd9LNtHJsifHh8AKzsBeYN2N+Cbc3vZN9MkkREbZO3aD79e
/GWRtw7JeQYhCmT2VlIg2nYMScTxidfqnsT6a3jcQgX8OzL11t94CfP+8yFMxatoPhh+wKyIPW+i
+ttwUz0HGrQHwVqGn46tEO+LUM0saVbSPEWYolmSdomGZ5ZL7KQPt2pPw7y0f61TqG/hhq9uzXlL
QVwULgQos0sVHtOQrD1eU13k/VNlwPiVthhUIXcjo9VDjzzlvpRj9MQgaPzF7BUmiIZmfwg2XWad
lOIE4NeQ/vqzvBzNW0dGXx9ZTIuqXYegvRxy5ydNNEZ9J6/SKy6U8w7P5BCsZniHlyiO7/hGdbrH
wGL6bd3xF+DYFsHcTR1YTNcSU8SbOeUgTfVb3QWnDSMV0WJ6lB1CcKzMR7EkdvLKO0TsQtMYylwz
kPVIfckmEwHpJrCbRzfc0ZVP6kLTTF4uu5CkvUTHlnaa/Mhp4CW/hY07LiKMaxQFWlQF9CRxVQyr
E3Cm3siYXlzBG3fRRaeRtR8D0Rn0XgqIXx8ltanZI/Xe6tYL/oL9Ox5CGxDfsk40l3ZW6jTO7bt1
r25dmWv7d2wcTJiQ+rVri7l5tT0q8HanzRBGMOZB+qQq2L9jrlUVIQTv6vYyCD591lv1HAWz+cPL
oFxYWgPCxJZAJuCCbmQI6Fv8RzEDSeK3uGOtGzrh1pgNO3+ZnJDdk1bBs9fSLhqstGwdVd4GGarg
IqlJnSdSTd9/vfiVx91tKtPDbHQKTXPRszUsLfqG3Ikwqv/oBlB0LVLsT3aJtE8KIGK3E5Zjxqyk
K20u+b606UDGT5OWfsfkNsL2rqxVjZn6y7KXXYqHL05nPnt6BrcXBsSAEXu9wbIYiT5uMSoKECu5
pb155Su4oDzdogZkRpgWdFbPuR7fq8k8dJE6V5hUp6L0CUFF7ELY9n6MOclhAU2Rf8E88FNsZi/E
MNZ2XGeL2dwNApkva6//MFI+FDH/9Os7eiW2clFr64qWNQcSEYW9AaX9MurNIwEE6N40S/xnwVTz
8dd/6CXJfcNDuwA2A+UGSWysL3HBoV2nBXTJ8ng39/NBtkezDxbYfNuNicpJAwzQtN4aRPm3LvDG
n3bboTE3psRz36KK3q+Z3XbyQc4M9IFrYe7mOVgSwD/itDIVWNh5EaTU1NUnYWT11B6BV4sQH9F1
8QTeZRP4iCakXyrd/K/pvUiasbTj2q1ZwFTdoE3AZHvXtGDSMCP79uvvdiUkcBF28U6Hrjuw9hHs
v9fRHCX91nmJQGHjjmcfwsNWkHmFX5Hd+7zg9UlVYr7z2rmLsEPJulvRt0MIubQkbZb5G9q/XrUc
EbvQOgWO2rEdVX2pSgrEpFjnJKr6G9HMlTN3UWtLWJdNVxQNGr77X1s4zumxNb47d5wJ0Ns0CGf4
w3qmd+scfJ+r1UtbA6fiZGq8LIdNWHzPmCgG/szuy1RwnxYE1nbir3Xttl4Pe3MpLInu8lzwFFzq
1b3fZXGtM6ZhJGv4iH0ag4/QC3rXhetxw/dd+56OffY23PeW4YFj+1E+dLHSjyjx3+pWX4kdhWNE
Ou7KASlAfSkJq85cQN8gFLw4703nVSsWsYsxi6QsjlUuzSUawDBt9QfMl/j5F+5UQHpulknZtUKv
o/9kx+b7vnQPXt/UxcLrut3osI3NZbKyPK9Tt6SY4in84i0XDr+ZqoOmIG7MZheRVCzGMD5mIfy2
7hgSlNtjaHsh/aWsew+/WeKucy/6P3xNx5IIqrm0h9rihVdACcSkTsiCt99v544hQWC3WweLQgpA
CPxJUR0npAtuweCuhCsuxm4ImwEZEW+goxAmwcr/nPPpRMb2cx3Xm+cvcEoPe8k0iv6suRyYih0r
CNY01Ve/w3FMFQM1dB76GHZUm89QDTDpqsmt0Z0rXsYF2nEOLHxczAijh7pPgEu2SZ7PXmVtpBfO
pQk1C+y0AEndhuwE9fLPO2V+p+LCvlbWUTopuEdxrF+m4a7dpJ9zcTFfW4iCcwsa4Etth0e91Z8a
vd2aK70S0DLnmoxWTfNKxxrKL+3Yvh96KT8XkSlPnTGgBSd1CSZGEU08kaak3+2y5H6ZvEuCqaLA
0qm2LXRKGKDEE2QWoGL9w+uKuoiwAdwi+RJHuKKCynvUO9j93K2Ln225iLB2iDUU4mxzCQL6sI65
SdbYN7JxFX3FDEwIWwjCpmaNPjW0Yyc6reuNCOHKMxs5cZMoRs65KJGEDTZ+EOVePMdAW/+YNJxS
6nf4jttXbLJk6Vb8glFPiVk0KnzGep69Y8Fm4mxkI+Lhnpf/tLm6bKA99ty44/XXDY3qapwa9HvR
3rT9fd0IL2kOEf9EhtmpQ4zV0l7GIujPVNC7UDLPV9yFiG3rAcqrFjHCqIIxCWjxPJjDL/6IfvL2
q962Aqa08RGcciBDqL8NC6AOXpfFBYd1bK9GViN1p5jUTCexxF1SU1l43hcXIcbFHk4t69tLJdhH
Um0aSXvspZ8gYhcjJvHKVkOF2ljRh03KaGASXgy3mspXbNUlxKy1WoblJfKj4M14LI/5eAialqa8
ocGd3+k7phrNlNe7nvWFsHJIZgj9kfAWRc+17TuWWlCAfNEJbFDjH7VJJt6M56Gx5veq7Ncb2Nwr
ZTEXLVaSXAOGP6LUT47+rI5mSxcTLgjWcIE2Kb8sxeClCIaPTV93ivi+1UsdAeweF0T+tpeqfVQV
80xOXPzYCE54rVuk4qvu77v6mxjt2e8bOwa8Hk1Qio3XoEDky3llIb8Phvyz1+I/AcjGjYO0Dmlb
PssuFbRQJxtan2l9EbsIMowSbENr4RtyStuUyNmcgmj54rfzlyv1315pu+tY5Ud9sUz81fb7Bs7M
2I+aLXYRVWSY56YVMworGCR/0Cyf3zFt/Aor/7ZY/7PzEfBoZupNX/op35J1jr+X0eT5PR2jBdBJ
bVSS+rKoOX60UBg67aS0fu7Gpcys9SjlyAEzptx+GOhWn6Eb6dkOdQFVINs7RkWQloB8qXhXirF9
nsp48ty6Eyjv0IvsJ4LG2TZ1fytq33fqljjRS+z1RmXXRfYtWydIHdW45gM9ZrRaY3TCjxC6qBJt
nAfTheJGzP1vPeKNP+WCt6rDHiQAkyhQqlonoirypAEDx8M6zcsjHyExMoMCLurjqU2ZDljSEgne
yLqcHlqI8z2Nkoo7CDnS+3ysVRpyUj5HYmGnfSHL7zFIkkBLkYcPENERd91M6rt8QV6U8glCICe6
H9u5yPPobot7fTbxmpOkGmb2IJcN488zNCzO7Ng/l4Fp78baduwutF1vU7TP8yFZ7AZO3kL39FNT
UWiz2zlo1xMQnkFG8wOMupAzOhPyMjtVgRPuvp3rHjj58pAqUSXXj5XoQ5AM7oPIv7AlbD9C9Q4N
jhD1zz8UnfZnTMPSR6kQ6BAi+2cQrpsbT9WLBb119E6JqDxEt7cNnlqQN1woPU5mNDdCtCsvrYtt
28DzIoJwRPtjraY7gaE9CL1qeebBWjx6eUsX4EajabRNhTtK1YGJj4H82fXzLfzQtaN5+V3/cWiB
ZLXEl0LcLWWcHjbqzs3W9j5DaiJ2oWztAEKLAanmpQUXffKZMOo1qoKV3XxBHeBM2VFQnJo9emi7
HUKeuJ1+2YgLZCv3XnVQIEcFZwX7pgL98nlTU3f2+6COPyvGte6jvgdMjnYmjRb+24QJc78kzWXv
4oGUNYqsCP2C4kHEpkxRb/GL6JWLZAupRm2u7TANv093Ub0+AcDjBbKGkoVjpGQFZp0DQHzZix2y
2gEpPoMQln369Zn/+8797AOUC10DupqjNYnudsUK+T5CXPwP2tDRyQKLlxx7Tv5o2mlP55509xGc
4Z3ZSFSmQ7iLx9pstsL/xP/yumDK7VtxHdRgW2grwN+7+onl9Ps0NusNh/H2o6ZcLJ0I82hlmB6+
tEFQmJSqnYKZHB2n0zC/tE7pAPlRr+umXKJdFbWbQHpRX1SZP3W8fFaWhJ5rOwFRHOmNvkgSXbbi
aBBstUhPO8O9rFC53IsGdR6CBKzGHM1kEwzsMWCKrFevSbnci2VvF15IWYHIJyIQaynw8rXMKx5S
LrStKrdt1hLeqYu7MM2NxCtqt1u51lVLcZIWCbXGWI8DSuRsnz5WteX3O6BEZyCRJ5WMKOY97VBG
zFrbQgCo1frZqHFKMIucj2nP9fKbHbfoxl1++31VLhRuY60qjuUlN4vV/6YS9KRFbwKUSO104426
Yi0uHm5FkyeIS16BcKLdU4IZXIAYCoORHMXXBszXvR84TrnguMKGuT14jIKvOJ5W/LSk0tGNX/H2
O45Rx1fv+K995LU1nFhA9p0YISwNWxYbSllbjcitWbyKTaDsebXB/+MLmsTxAmw45PrEOR74fpZN
8PnXO3+bOEsol6OtPsRmAcmsL+EUbiniT/BklOsKGiKo1AExrqeHMR50nRyS7QlUkscsaMBc+us/
f+3gnPIEhfBQu/QVXAmn3+qiuYfjupE2XFvaiRVMtKtZCCT5mi2/yx3SwpDOHfwcrEvVpocBseqA
b2Im6BtE8/zZdjeL6f/WId54cX+Cxm3rvucBwpxuJxqSyEMuPk4W02BJrQ5zJJvh3V9aNlOe5hvK
yacqqvM+bQ4yP4T9we75nAd/FGsDOxl1fqJ5RN/tgDEB9z+rBDK1w/cxp8Sr4oFZ4dcXFIwZmwSh
R3UBG96dmjsNfozi2euCuGAPeUC2r9+PAixCkUxitqskOLyKKcrFekTAMRxlJEoc85LqvfvMlsBz
6ddO5f96gF9nXYXlBSRIx2meh/oJFScv6gChXKyHmrYhkBr5Yxmb6Hm2fP6uG9n4+RsXtbdBiQLC
C3t9EevySdUGLLxWM8/wzSlgtUXES0S+wBxUaWUx1cg5vVV6vmLxLlZP7jHbamTPl2Wj+9lSuoIE
srjhKK8t7rh4FY59MzBM9fK2/XtHzy/HOKOfN3EBeog67aJAVnhhQR8mQhW/zYT87mVALvZt2RiA
Xh1C2r1uH3M8UmhUeBqnC37jNB6P2urqksu+SOM5TOWwbZ43xfHfEqJDtlji6rIW07eJ1msSFdF6
9joVF9EEeDCf8DkBPubiY6Ha5y4ePvgtHb32hk1jqBHMYmlt+jSOOnWaIuXpV5z3UmGWH+VqEWRx
3fapbe97aLD4HbiLmY56TmswhgbZiknzNAxyqHP0/e53x12oVClJYxEjYed6Dp84rOhTvayz32Pv
oqTA9RrlfLUlCp3NuexP8eTFoSSUC5JqjgivZTmWF6aG+6HbHna2ffe6KS5IirVDVKx0K8Fhv8sT
E/OOCXNl/eJaFyTVtcPRkhAbbw7kGCxErjNWzIsqDMfiuEN2jChoanzOpdzI08Zqkioqcr+w0IVJ
1SOm7+u1DrKxrfJ7yLDvpwXQYb9jdwy0kErO0IzLs6bonwOzvF8H4XnLXZBUeWBaEXw+sKHG4G3T
mFIJ+tHzkjse0S4HFRguLi+BoA887IqH3sblg9+pOLmr6gu89FVfXeR+6HNNKpVys9/iw7zyeroA
qThqoem6YfVp+22Pv835D69du5MX0LivyjFEOBEV9kGIJRuqW/O+1zIjd/KiX2UbijBAeNhM7HcO
luykoXFxGrpGvd9W8aNojMmGvFwvwbKs6bIOfn1V5Y5lzHjpSqBcyovtxAFOxGM9F9bUJ79Dc2x3
Fya0+ySKC8ehTeXeJM1S+HkdF6sWhPjKA1NgQiFVn0bB8c5GpPDcuGO5whR6KwJWXNRYnXq2pOyo
/J4nF64WL5tEISjE0rmok9ocX6Ny8Gp9KheuRgZwZwYN1m5G8RRXw4/OgPLB71s6ZrtsomzADV5c
6FBUiSG2ftgQlfmlAi4ird7awDZsxOrztiaQIjubfNn9tu4C0ppG6IIuprhAqItAoisQ6TJDJNzr
YFxEWhhQKEpbHMwxtn9A0vNzPJdezIdCuXi0ootbwP80Qjwg1R9Ybj6XTGo/R+yqMqvQjFtLVtwW
GqHFGLzbgBvzO5MX7/yfllWHAIn2ROFZtWg+5OSgyaYWv9aPcpnKeGEGAd2M4iKDnaf9FiGILEd+
w/ZfnNMbNREXigZFjgb8HXGQ1UGYJ2gZjsmgtD0doC/yPHnnfQWJQbw1IQ2yGSKZgB4X4IjfPHM8
F5Gmgi4Ws9bFpVu5SY+o+jiFg18g6cLR6BKif61pnJUIZPZ6fVBh7GekLhKtiYq+7tB+zyQo/zA/
FS8Ps9yYX+XIhaK1lVq3ptzjLLC9TtsxlKch3z973XYXiSbnig1odKLLrqZzXtn3ozQ3TuVK5dul
KWtpA6KyfgsyoArMHZu67bHOo/lxFTP/gkpVfef1E1xuGRDBt3mxjjEIBIpTYPcdbCye4E7l0qHt
1SbVgTQvg7bY8q6GKOwDxsvOXjt3MW6qiFUb9Aiy870l53kAid5qgujG+f97/d7wBi6sbTlkUekF
pooCb30ihHTvmr0W6das3+w2wv0QajNwd1bJli/Pko2/aUPy0x6DcqaLiw/lJsS93ds1RVsWeI7u
+NhFXKfDwMn9oss/9aKLj7waHsJ5/G2qQSNDOFCeXK7lUwhtSSC71B9+Z+X4nc3uBfooR56V+EHU
DnMyieGT39pOfCAopUqFgcr2ig6nMi+fAaS5xX/98m688RVcHN1Ra1PZZUcmxdonZcGRZXA9b3zj
a4sr57EyA9RKSBRneS+fZqZe0MF+nsFVnZ5NUAatqONMj9E2JdqSoE+hzNj6zRApF0kXx1s9ljSM
M1C8zum2xP9Du9/P2btAuihcxnCRq8pYQQpxmtdqq9LQBPJGBH/loXXJycKRoVm4wSc3TTGmOchZ
Hja+1OdwLg4/5+Ai6mhpaTXOIs5GQTI9GOBsVeuZJLiIup1Xx75qTHyAMEa0CQboQc9i475gfsUJ
VwizjnvwXeQ2zo5ZDCCe0+bOBEbdaNteu/aOwUqaL5qByy8rFvthDMiXnXG/jbs4uu1Y4SOPHhZF
91NrzqQvPd8pp6p/HKDsjPoOBsXYHUcvGoMO4a0G7bW2ugvjApjBNGtd44uuS32y1aLuJnpMaZvb
/h3tyuaEN1J/Q6uI0ESPIn/cZB+cBxnr+1rjvVxbfqsc+Lawh1Auh1kuQrmIPsoz2ZPpXa8a8y7e
UGxLqoMU0APWbEAuU4x/jNuYtylg5NGa8A1oqBMNRfUO/brq1ERyWBIMG+/v2uKY715asFVCyqq5
DxtwwP/a979tydJFsyBJDpdyHFQGmV9zzukcPR3Gik8QSpJez4t0QSwtA+u+2CKVVQX7q6D9t2EQ
XnoWQro6eXndguVybPF0lR1LSTfyZLXCK9aXLoZlsgfwBFOjsqKjnzmGMtOF9F9/fe5vmzAIEV+/
XKBUmkGtqWQGcIc4l/q4x/jPdPJZHIJgrxe3YMWKikXFGWHB+3ha7kOuP/gtHb1eGiEbQI0S0eZw
0M9mnKFKs45+8+nqJ2BgC0s49BRn0cI+NP322MJY/fbtxE+riOjIuhkuM1fPeUu/rTH188YuJlDU
dIqmEEtPdH9X5+pHUEuvpaWLCLRzycEjBdOJuGlSLmewFYIWy+dIpAsJLKth6latVBaLrTnlC3DS
dmi8nm/pAgJZlLe2Qxk9swroLNK0Bwh2pNcllC5EK4b2Y0SAIs3CI1/uc5DbYeSVffz1sbydt0lX
/Zyt1Fq0oBXyTbHeb21NEibz46S3Ax6mDuMbee3Lu/dzYCxd7BVYKDFWyxaFaH5BKWGD1F4Jlvyw
PwlBmgcSr0CvllCe+PXPuuJwXCCWDeLh2JteZkNP/heb+jcRhl4VQLRGXvsEBf4eWgajzAwajgkX
y28Hb579tv3ylf5TjgJRFrClkJzJRm4/9lPxDbK5XqGOdEnJhCxnUdQU79LU5V8XUVafj4l76VoK
6SKyBGXxYRtsXO35egLp3J8Dl37YTaD2X5/KUa+0z3Ms3gyHSp5iBjDZr8/7JXN661bS1ytvEStp
Cd3cbKgj9j6qWf2uquv1PoLkZ6KjobprwiW4M6Tob9jbFTtwwQdNPpdWbYPMKsNRxxyqpGqLH9JG
mUTn5kT1+unXP+2aBThPgK5ihTx0kdneN/zSB1OY6kD6odSki/aKXrimS7HK7JASuOfhhUXVBn7v
gAv2OpphAYSrFqiwaX0qFj2dp/UWf+eVc3GxPHVXjqOQvcgApHjStrk3Y/6315G7rFu8KtcGhLsi
i1QVn446fu5e1KP9FndcQ7NMw8EWwVFZgLdGhlh+BP6muNGQudLaAxH9a0vgIN2gc9PhusSMdIkp
+fRnGfPoEtvpaxcO+7lrjvkMY1mSwa7zewRbfoxi0gX7LIpMFpRiPMOoUnGaTdTcMaqZ39vsQnKW
taPFfkiehXse4dEn7LeDdNGtlOLKA+pSUmlajpColSKLxxIUI7uoT+CoRsaSj8T+fqBV5BcvShfn
jyHZg3KkX5kI2fSBi8mmluv+xgN9xS5cyGJVhKStayYyXsbqPII30RK/ZFj+BFmci3Bfj5lnqxnf
FX30d7HcmsW4tm3nNdakwmQwxp8zMu3LmdM9epz41p+8jE64RocrvwDY/3Lkdkk71rIThzKw3+KO
ya1BJIamZTiVbWsSVPaCx6iVh+fqLwf2n1CiGE0/riFuiww7SPs2NrxHAfovv607L3K1VhiSr2M4
owC6yR3N0PXzm92RrrTiEh+6aEo4ukk0JOmP5W5sS08v6iK6xmHG0Hp38KyYAnLKdY4ZAChIe14X
p1LFB9vtlbA48636IVexpX2BSRmvM3cBXV2OERMtWtxFbeopJTNQoiJn3G/6RrqwLo3iLJyjxrmv
+weC+l0yM+YZH7rArt2sYxc2hmcVCfLHeez/PsB77OfhXVxXcXB0ngCXz+J5nx7zVXV3oP+4NZX5
YjBvxIgurkvSppopJteRS4f/Iyx8ssP09def9MXS31rasdF6mjHHqg6asaahvxtLzGM/5uNDYZva
z627KpMIEbaBQLUJfbk+AOOYTCA/L9Jf7//a0TjhM8PUU8jbgGVRCNqfgnd3vI5uUY1fW9wJYKPx
UC3ZBixebXMC6sd3whx+eZarMRlQ1F0CXr7cdQLVgg31dmj9+pVIpAvtAv4qD8GKzbNSgbSo1SkQ
qX4bd9FdC+e4MqLjGSR3/hnr+mtD+Y3M5Mp5u+CuvCzCaNTYddSo3w5b36/hLS36a0s7z+h85KXp
y4pmke74yW5Dnwxd4IcjkC6jqs7LTdaspxn02r6GVXCaCPvhdcFd7Ba1hvOhgkDPEkOdAxoGJukK
dpz8Vnde0XWlBxDAHcvm0PwZc41bDpCbX77gwrf6BQOwK9LbDO0AmzR1USQVYHV+lu8CuLiaezCG
rCwDA3afQH73+2HbL37H4ryixyCLcYo3lnWt/EFH8kMN/LPX0i56a6w6FVerCLN+hCJpAo5K/Ydh
avWrMf6EHyBjtxZkoNlUdDxhHXnfxLOfebrYsJEqMSIuonhByUmYhqS6LP0wc9KFhnXzVpG8MFHG
c/03Q8tFaz8L+gkYBqLLkEFUPSMHewZ57Ps4jD0jRRcXRtetzothC7OZgZBCrhp13ULlfv0QV8DS
DHEV72wMs0brlO1gdaz9qAykiwvrADhoonDA0oz/ExflhxYMGX433HmSDUWjD+B8mgkIAoAQI/in
Xzwrny49mRrHtYq2nWZhPZNz26m7NS59F3esPmjjoh6aIspKYz5HRwumy3r+0+tQXDRYH4FrZ50x
R9lNVid2FM89ytB+rtDFg+2dBaeD0jSTnTDfo4aUH4uw/Mdv5056ewxa7nW30GwMdvsQbc3v3Ww9
uxYuHCzPCSPFGobZPgT7XTQNwUltfvMn0gWEsWiPhho07tncm0+rHCDzM3tprgnpQqnKvmpRY5nD
bC2aMS2gNJkcIaAZfmfumFBx5G0990hqddP9sMUGC+r82G6lSw8GkqdWHDUlWVW3/F4G7ZxGChNu
fjt3bKiYiqoow55k7WFOs6ZPAau/ey3tAptKcNP01GgCb3hkJVd/rO3mNcQhXXqwbaTDYHl+ZI2F
Jm6KSVn2eV5s/unXO7+SZLnQpnZm0DffCMmWbS7bk6zHDiXMPAr+V5SDuVFtuULrL118E4CyqzZH
QbKorXiesqjXHzRpISx5dDpVoNdNLDNgJ0PiHVLoCkCL0gZwo0dQ7H/xvizPv/65b8fa6Ky/rvuQ
tunjgbVHpiA2eq8C8XVYlB/tqHSRVqDeL6Mlzvesrwc7pNMIDt4kNKGCBEeujB+/mHQBV72NhJxI
fGRmNxaEEZtIW++w28VamT6f+2nCfWv37Qc436qUNeWNl+Ylo3kjo3ehVmaN413a8MhkDBg/q6n+
Wi4FPe+k5e+Wsau5n6m7kCuC8ygqKg9Uyfj+VVZ8TEPQxt9qB7wk2W/9DseT9Mc6VKqujiyO4vWM
AZb6n2pQ4q8AKL5HIbcSn50M47lbj/AkOCRYmAwD6IEddeQXybjYrIKO5QQSRZId7G8JV5yMpPKs
Lbgo4iK0c4fmCclAS8bTFjrwUdWMNzb+r6DvG4f3E49XEMoew7pHtk+kAJkZCDAs2M2f5nLvTnmt
qnveYzBws61Jc3aEiY5rkzZhB5GuKm4SMeUdWvx0KhM1BtEZNLbopZYrdJhYue/3dU+i9pSbsfVK
RNFlfu0ztrXt6KQbm9loWs5TjL72QXa/MB3CGq9X76tevEyhY3VTlAk68+udZGrz3PuLJf6nzk2C
sc2J1fYFRYN5zl0npSr8nmuw079eXFPAkKdDbdnWoDNlNMglISjhtXPpgviAuI2baYcfCkKIEOf1
Q4d//NyDi8mL92Muq7g7spXt/xt0pYEn5c8+L4x08VaGCbUVoTkyqGp9W5+Ppv7Lb+Ho9WnPGDYZ
1THBMZt2gBaAQDk6WaB36Xng9PX6mhwaE93lkTGQDr5XW9+nbFxuqVYzrPKW1Tv1yiVfTd/n/ZEJ
NtMEynXmvNPuFlLh2uqOQ27mgXbDgNWhEJ8nohxIsvLGKwIDn/7rgwkwB7CXWuzZMBf8Uz2F+7OY
psDrLoIz+/XqHVespYHaM1N2+qx3zKPGbPabmQOf7+vVg1qzzoTDmo0s/E7DsT51VejHRQrq2teL
F00NGN1gMTfRrnU6bTq/B26xuPFQvI0+AfGgszo7ImrK2WahaOSdzXWkT3FF5JNueP2NSzq+s7IA
kiCeZ89f5OKwchVtPQjdlsyWcDbDiFlvsntVTMCc9Pr3oJhRDWwqlgxYheUxj8LwjmNQ2C+wdXFX
Edu0yMEymtExhMxkJeV9iB615+rOM7L14Q74hpiyxrAHPX8EPN4LeAVigNenMkUxnY+OTdnU5H+T
6kcFWTw/y3JRV6y1cs2RmWWGH3fQThuTeSM/fJwxRjpfbztYD0yb0HkCqva9bGyfAHx1a7T45eX/
2VUKV/1xN+P/c3Ymy3Li3BZ+oasIhBrQlDx5GkO6Kdvlck0I/3YZBKIH0Tz9XVkjW+V0RmhSA1eE
kqN2a+vba1UCJXrTRfXj+Cj6fT4D+GDPDOber1qbh1+iwt6rWv/1zildN0hjKS7FJf4QdsQ0EY2y
77Zpqv726yZnDRs199sxsxE1OcvxAr7dJrCz8oOVQHz/PAi77ArUYTXjBS7h/6x5cBGol/b6cJeD
Ym1Npy7iwwXVMn8Ksv2tFfE7rKQLQs21VZa2mPLtNHWXKpT9w3Xb8VuqrqhRJwjLCbHjRXWoVRNB
kKhN735LyuWg2qpcxg2FTxfsZVUaHUBJDOm9TM2ldEknNtVkK+YVgnHVUUGRe0EhxDa/8xtRZ8UC
lusOBd/0S1/PjyRoTALzSr/aM+Tcfp6JEa76crJyuGxVRJ6nSjVPu5k816gLUTFCi1yGeri0bfge
RQinZtu+/L5XbmRmYBj885dvKHPCUA7DhYWTfM636HlYLY6O7pSz7i2h4jyq6LMs1vKVmYsq5S3g
p31r7r0j3DjlXbBqLzekfNZtuMTU7D1KWgx/moY4/NqW5ZbBlbWgyWrY+kUPZeU3FVzgCubUMHeL
VX9p6TRlXTf257bl44ffd+mNHdVViVvQb3WMUPcSgOJ+sGT+1Bu/O4B0iatgXSo6mbm/TO2fGxIc
STe1q9/adkXiok6Eg2p5d4H558NIZ1RG3Mv73OqS67//cAvdt22HnkWNLlnj948U//HramdNj30U
75VZ0S4KfuAwXyeccL9iVemSVj2biBJy6y/Y5obHCGqlZ0Z5fvL7dCd2rkWX/xucX5Yop0lfNMmI
GlPPxp1FXUNjbTGEdpf1VLdBlEx763l4uZwVWIUZ8QnrLmMZtJkcRpuFnV+drXQhqyYcpjLWorlM
mr4cdv7YbPeUmm9MQRexgpx2U+XR0V4qGf+NMrQiGVb9h9dYuoRVLZscNMjeXXgcfrBkyyqBGNyv
bSc+7kC1BhrvchfCZWWSpq+KDEIC2m8rdIWz1LbwwITSXOJtGU7aVPtpC3bPY9HFq8q42/M2VO2F
q/wL0fmRLPPkt/Zd5aywCktdxsxgrkz0fDAyPdRUv/XrdWd1dvnMUfR47fUxeMYV5c+xZE+/b/o6
cL+I7l24SjOuKyp2c0Glg/yri4l4EAfeCSbYpN6pyL4x113CCvo+O8vzDjs5Jx9gZgHBWUX87msu
YkUiFlabPMyFbzZ+INFYABFt/SQFpUtZBY1caEGL9hK3dj9FzfDqgCn7naV0o+ddkSwxl3JrSddf
IOUwvZt5uD5EeTykJge17zW4Lmx1dV5HTaHuLuGB5XRMc3WSQ1ee9RYcXsiidKGrvrDHGs8V1pTs
LjBNfl4OeSfjcmveOMdp2QUHbsh1c9nCRl9gDpqfq41td/rmVuvhz0FAVc9bn29Tf2kgRlz3uUqI
WP/063dnvcaaQUOIdM2lDJrjpVhFnPX9lj/A9/neo8iNW7nr5LhCBCSwIm8ulPTBe7KuRiesXqdU
VzF4Y1LJ816G8s4ucaOz3JfwqeqncYCg3GVv9zdS/286/PBL+e+zzA+xGFQZZFFsfXMZD/GnIt07
Vt9TkL/x0S4/FoxFCDYt7i5TNJnzPGbHEPopuksX8CIGJrvISyPu6LooaSr7itLc84LlAl6zDuyg
VtZc5q6EAgSxdVIMxC+V4DJecKSARBekYC6Cft9j0IZWS8/ksct41aPtp3DV/aXec6S3VFi/TIsV
d778mt37xVHlMl5zGLFJk8FcZiAw8SseirI6gZpcYbEQieIfI3o/jQzpMl8jQDW7962BCG7wFM32
fW/9zNtQ2/3zvrNOcVizbm0vdVN/QTbtr55AAshr33GZr24FIN13CEJKVZrhZGS1f6inAuWRFVQx
/aJ5VwmsWUydU4oYbZtWe4rNAY+7/J4y0o0168JfiERQBrOH5kIZVycql+bcx6O80z83Nk2X/uKa
CNXME85zNQzpuuYtLHY7eFrhNb6yJxpG/dPeGHqHM7lxwrvyYGLqgvUYbIu3N9rB9GANgcmhiJEa
/c/vB/xWd12Xyg+7Jy8ENahRxRFJ6iQO4V0RisJPl0C6UFg35ROch9H42nGeNXR5GmR1TyfmVt9c
/6IfvrxdJ7XNQY9lADWXsyqHbw2f9as6DM2dwb7VN0740KgIFjUTbS4mXE9TDvcBvjUf/PrdWcSz
WndNmslcrCz+KUn/cSLDnYDqxhx12a0FFj1Hsa/NZRDr/IcEZvlpQLVnkdS1GJNODy18Q2M/lli6
OJdtbD7i4RzDIDR9ktugH1TOS7+twqW5bNweEgl3bBXV9I8Op2cKlWi/+M1luKzcqv7Ye4OMddk+
bCV7I+u5PXuNr4tOba1B1Rx84y4mCuMHJfvoXENt5c5BdmNmusTUomFIEqrFXMRWvWa4syRqnL/4
fbkz65eS0xIQi7l0m3zpJlkmBZzdPcfTmfa6PYKoy/v6svI43YL1VTMvfjd/F5Fa9qVCaEKrSzuU
kDQbui2h0+x3k3DNHkmo+FJHa3WBpU9zAu1DTgU9/K6gLvqEdNw2LwfVl7HN/6xxTzzMfKfpG3uB
Sz6ROdf9hPLECwzKA2SjdZ+/8H6cX61BR98WhFC4cZv6s9fUcUkoBQWmNt8XfeniRT3DN7I4IZ+Z
31mvNzZ8F6App8JIUR/6ssx59/e6z+NjEdL91QzfyTtb54115XI0Iq/2Qm+zvrQ6R3nOVB0nM1D+
4Nc911/94cSacxND2bZA62J/sd1WnrdBTn4XrMBZtvu0bv3UyAI1HfZNL5bnfDr8zH6kK11E5Tbn
3LDiUoF4PJlCsoTAQ9lvTwicu26NytnWRntxWdXyV13CQjQq3/v1uJM3jhazRCHIP7Dd4mM+ja8b
1v7l07RwwducF/0ca4Om1/h5Md2n0JCvfk07YAVMpXM7FUNx0csEfR5+4Aon/fA88R88j21Dn3eE
ZJGZHtZmerG0/+T33U4sGZI1QA4NTec0/Bgesk8qAks0v8avu8IPi2fAWW1lpYsLQcruvAFIhuSC
9sOKxH+QKGKXToeKZCJo32q+XfIl9ooEhMtDFS2qw4otJFms++jNvHfRm2LJvQ494eJQ4bIWzdyX
xWXpmH0Tl3w9DyrmXnlX4fJQO4lWuneiAA9Fr9XnGjqxAb0TZ/z6aBIuDlVqrJ+G4dP1okmZKMKH
NwI6zi3k/sP5acGL9gNV5N7N9tfvssIloYBe2pguK8nqgWhx2kinH7pCzt9jM8tHJNvax70fyOng
ovTakqH6+POUpQS2dTrSJNuPpftOYjI/4EKRe1UfCheQopulxTYt+INo/2Uqi7cRRM681prjCPh/
Zd6JBtLBOEvkd8jrdw86FOGdQ/DWODjrmLMJoUhLiksLP7JLI/v+8aBz/coYvAYZppakQVn/K7zV
+iWYgR/+PAwyX1Q7zxPJ2g2zOK5g2Vn3fkW9wuWmSq4sZi9ya3Trz5DofNuPxZ3Y7fp9/81WCReb
ytXMKnCIKlvs/rFZq9dHtXvFOShB+blLSrtq0qJk4cLzPUr6df8058Jz8jhnbrDukJZrcebyYH/F
Ivm9UaMfzihcQCoMt0lLqE9lSzu9mD1vkpDSwO+EcRGphUMLWRRrntV182Im/nlH/arXgnIJqamM
2GwLRjIwk99ov/ZPIZ39lEKEC0jBTq4ZxmNT2Rw030sKXnhEPs0rOBMuIMUN5naYjzgCesgyxMb+
HQWL31uw+A8fpfpBj2ursr3aP8No5p3t17/8epz9PMP5POt8C0Se6QMyoQezX/ZRFHe23n/fZH+x
NF08ygyCywIHSQaxnfay02h+tHO8vC6qJVheaVwingaUzCcw2M2fokKQt9ji2pcd1pTwhhyX9S+q
5uJtSGFilEDQiJ/mbVZx0tt6/sZRBvMh6lj9tZIHL5KwrOW7pWqjImkbiTxOodjyXYMP/IsFHGwT
GWoD0nENz6aIzWmOg+VLGffHIx4YUBS8Ns2bsqRkSbZqXmHMikA46Ymal6TElLl0kh8wzQ7Dkyzi
FnpKJlgTXpZ4nF/HKAV4UX3eYlJCnjO24jFcjzorGmKeCMR0X+S69vikVflBc5AN/Hnkel7CF4Ix
WELXk06OasJTvp+zo3DhsF1M4PRHlWcCJi7dKrtkCbGJ/H7K/fp1QbjkVx+1Zb1cP7xHzfv3EZe9
F9iS/qOjpnhdhN38/PufuXEsuLDXtPWjGLjMMzoET3ls3q8I6e/8CbfavsZqPwTZWhrI39gxzvIA
7zrE7GfBBz/TGOGyXqaJ5QFkIs/kwjKdi4/QJ/QLVF3UK7fIzxg1xZmhcZ4w8p5Qeq/07tdpB+E6
JcZd1AVYPCrLa5TAz2wvnpppoad2OvwMjoV0NivZ2GlpBrigz3JqE8n3SwX/W88xDX8e0/UAnFsT
GWdIyrzQo6KnztLK73hwBbZCCw46qo84m4XdH67WV6eh7ga/q5NrmVh0eiYl9NqzYcq/6Y5+hdPr
H79fRTduHy72JY4ZAlXBnGel5c2DLkJ7jhj8tasY1j2qJcfLAfH8Oz92Y1m5GJhBWmaDWnqebX0V
IgnXvhVN5JUKFi4HhuJyPpYau84+q+k0qO1crJEfMihcEMwKPsWtmPDheWAe+6B/XUy5n9qecJW2
UJoSwogZo2vbmEOKIK7OQjbxw+8H+FafX//9h61MNJuEagCiommS+YnQoUrUEfZ+i8oFwaY+gu1j
JFTGezz7wQPEJgevPvp9urNii4rqq/21ymS7wIYl+KZ57rdRCudwXcptrPcGvQI14+d4eO6iwe+2
4mJgfQH3OHJQlcHo6YISWwh6iPGdV4e4/FdExnbh6/WrJQqsg7w+RTHxKwEQLgAW1/Roh+pQWQff
mbInW8LhaeA3T1z+C9OuYHnLVbZ16nXbLONDGVTab4q7/Jfe2QRNgSLKNt0+tRWzpyouPZe+S35N
cVWaWhcy05tOWZO/xJtn2O8SX1upZSdFKTO2FmPS0vUpHNXfflPFOUp7WlI4G1Qyq6c/Z96+qTvr
t4m7ClsNdLSDqNIyMxqrXYXyJeCtF54pXH2tBjsTjfce5ogzyYj9m9XHe7/+cG7jW06bNqDXviYy
yCipyPM2It3m1boLSJkG3mXj3sgMuTwBYYB1O9UxvRPo/vtg/YtblotILY3ZYPUA9A1ixVjue7sE
p62SxQtsXBC+C/VNkahM9ngTaSAa+QVruXneJ+w9ZT4wnRR1sJ4lmwWeGQmKCwocaG+2Piwp3qhN
ftqrgfptrC4YwiBjLldlRLbR5DqpJ6+HR+ESILJYOlEZtBtIuULHpAuStrpzjb1xRLqUWB5OuOCF
LMI6rFPUWrIkjCI/93LhUmJr3ypR0l1mSHd8lUHzecFq9Jt1TgqxhVW5pKES2d4G64MOxvWRieNe
gvJWrziBQ11W3USLQmSD5e9F3VcJoB+/PJBLhW2KwqwHnEymG3VCfPlVbYdfwsOlwsgCC21BuMgU
Ls+QobHI1tSx5yHpcmFKFYjMJohaQE7vHxtD040zP69f4eJgh6mhN24B+WneEwjmDB1UI+5SHjcK
woQLhJmQjZ2xmC1XCCmxVyOKSMK2KKE4305tEbO3RR6OH4IchqmnfFajTuBrpZ7afV5PdB52v2n7
H/2tabABUXl4NYp7TY4+Q2WVV0W/cEErrZFeGPeFZ1PJsqbvMpoXnk07yyHW+yLbPmZZYMG6ERg+
s7m6h9PdWGuushf2NB0sLQuzXi8PTJoneli/m6lrkDj3op8AR4YZHlLPWpRpuYk7Td/ICPyHZeYa
DwoKPS27voVN6v6dTWJ4OOrQ+F18XaZ5CHVrZk7CDIH0y0GnV96rzaXDumqtAohkhdncoE9k8K43
ym+quCgYRSCgNrvTjMX5kkREp/Qo/LY3FwQLhO77ntId29tQPahyiRIo2LR+L3UuCkZYH6IcqQyy
fgu/7eOAdxF958NvTBYXBAuXiO/RchyZLtWe9s11ks+2SqzinlGYS4MJsx3l0odH1smhSVSef+4r
de8efSOr6cpnjePY6iIeDrye9fZDy4vqnVmH8rPYdPHMh2r0vBW4WloHko9ciX3DY4B6j/pKsKKz
X6DjomF52ICHXMWaxdbsz6ToulO0RH51IPCs+jnTECg8YtAOrSsWPczxNDwaHXC/memyYXO0H3Vh
J/TK0qwJmdWbAem8O+H7jbnp0mGHWerxwCUy09hsTg1tzfOk4+LJlnV4Z6+8scO7SBhq9xcVt6h8
LjqwLBD2Oo1deO92fev7HeCEBMSE/R6sWbRHcN2mfZNBVUW/sTnv/eJvlwjLy3qACce0ZqwchueJ
QMa6Qib7wSuSdbWVIC7TQSIbvcOAIyQmDD+zaPGLNV0gbDBdBasvs6FopYKogYqSEbZNd2bOrWEN
f57zVbgMI2x7tiwQnX1kcMB5ChrULft1i5OlagJF476ObSbj9mHU45u1ne5sx7c+3FmsdmAq75vF
Zi3Z38amjE9hsUxek527TBjSddPM+2DMzEwelvYrfGG8HtW5K9kWciGtObYp44rC7bPtzqut/R6Q
uYuE2YHPW7iTMeOkK068iN+RqvSzuuWuB+cQ8Saugm7KSvWxDpoF157at7+v+8IPOV6ibIACBrS9
8O6zLqY/UN3qtTK5C4SZuq8HU1YTuA6iE8h5Dmw2XouHu0RY2TCkv0Qx4YYJOqIMgxORQ+x1YHCX
CNu3tilGe/3w0h6nvstfyZmFZ5+Fibn2c4dvdQddELj6ZDAZu9RB9GVX1Xu/pp2FeQyQS91Qbpfl
kHdJKja/1crv/Ocu+7UMC47RuBmzpQn+ya38EJjVC3nmLuOFzPFYrzOazifzOt+fgnnyui5yl+9a
RF72CjbRWUmX4sH0mp7g2XDvsfrX+yB3ES8DU+Whh5VqNuEV7MJaKh+vKXy/jdAVwUKSrjOiIH22
q+1D2NJL2dcfvOaJS3PxoILFRlf0mdzl8Wia4Bs5Ir9iFu7SXMfRD3WFKsBsLrb/hQBTlvlusHWr
x50jM8qVao9dd9kWrRc59qd93byS3tzFuSpR1tDd39psgcVhqqSyLwFt/AQguWv+14P3WDiYpQyh
rT6h+vCBbzDq8xpOl+hiRmsaIlGftVBGPve8W85RPNC3fq3HP+9X+Wrg0LCFQ7bv6kWIjFl5J0T5
9fsxd4mu1vKwwhtGm6m8JvN5sB3InilYuq8RjG3fUVvGz9Fqjt5vRbmQV1QrWHrSGf3EZXDOo0Wd
6mn84tdNzjkaigY6vjIyWTSSr0MbNUk85I3fmeFCXjnqRulBVJMVY/eRwqBYK+oVzHHXXVMWwTHo
uWsyEi3seZnEg8kP5RX5c5fxErtWYT7PTTYJMMkzQZFwHCBj6NflzkmK/THuu6VqMtEE/UNnR1Rf
Qp7fs3XnMLVbXzbQ1G6zo4i+NN2e5QvUAn//5f8m5/77LMNdzgn8UaxQhNpm6J3lWeZ92SZDO+4P
C2+a11D20o9ioMfbcY2Wy1xN+7mhHX0RLamw90Uz/MC0aR6um6FKVm7y6QQpxiHNq8XSsxhBfYVD
s6O3oUZ9MhzhQFcV9gLHWT/cHwq2P+8LwQLDpkFj9bI9+mY5fRqW3SvXwF21rDKMqp3CvS2bhjzp
ephrioX7peG5i1A1/NgGWiGPZMIcDlzDm7z29CfnLkOlWWwZ9rI9tV3zbOCD+71cu/Lb7yfNjcPP
hajUUa92odWREm2/NZN6WEPlx2Jwl55aeD4gS10faRkwyE7RCZpWqE7ys5zk7htnt9XxFutcpoAQ
XoOjXJOqq/706xYnJgi6DQD23hwpBOqH04aqy6cp4n6ycNyFs+Sak1jl855GyxamOW+qBIoeixfw
gVPHWUPNHMd9I0S6Le3xQlmlT0Yfu19c4PJZlcrxaF3UUUqE/RAhqZOUKid+26PLY0UwJ+pLUUhI
nTCRrIgkk6oQfrpzcGT8uWPmBi+Sg1z2FDz58LhOZf245n6+rbj2/9z4KCCyNkWUpauIPhetfuRT
71cQzV0gqwoWbOWiZmkHmdZdfWzzzu8sdVW58AwQS9nGYcoU1n5UjuyEtLLfRcllsSybEGDAMDAl
1ZLmCzy2g8izKIC7qlxVK/MW1/UwReXs/jCpiD9UzC9Fx10aK44j1ZXDFKbHQMfT1iHDkEMU985B
fWPPdYmsuEUdN7X5lna8NH81YbxOz+URlIFfpsHFMwjqwaCxYVgalahti3XSBLUfiMxdNKGMOoK7
wIFul/2Y0BVKiFchTa9d10UTYABn5N72Wxqsdku6cooeRhxQfpuLC6ttNoTTAyy50poWOoFk5isT
36NWbwypy6oVKyxFDkOwmXe6T9Z+eh4C+9GrV1xUTdmdM+hCh+nASv7YEhQBWIWkg1/rzr4Vr6yG
dt68pdW8h6c6nF9yMvlRyNxl1Vp9yGMpojCVJ7OzPpHF6DkRXVatWVgkjlyFabHxZ+hlwS6zuff8
cms02c97udqHKK4HKVOzqA/rnD+ipO+ecNuttp3IwjZ9VBftGqW0ZG9RUfxe7JHfwe/Caj1rzVi1
aktHUpjiNFbhVeJf7PDj8JsrTmQh6U7pGHGsIMhy4iH/U7WYT15Nu/pSgWkLqXMcREjHwJxk7iTc
LKX2u+q6+lJQ4gSyBoe4VIS4BBV4Nnqrt2159vt2Z7pUfchY2yGS68g4JVEfP0Kc+Q+/tp3pUhio
pZNpCdNlsymd1+f9ODx3W+emOxxC7mq3YQpB0e2R8AVPmPEaeCYyXXpIzRsgWIo+73cAHl3Oqg9x
xIhfn7vw0HAoiHjLdkvNHLHHGCHvuW4247eSXGiQTrqBvNCwp3NJeYJ39jVpA9RyeY2piw5CUrGC
Gaze0kauFVCPcHxu8TjglzNyaaaZR7NZy46lQVC+Xlb7areR75c7+Sg1Bl24S7KmwgbqlSp3+yzp
xv1S9uF1y/zh1aixcCiC39yaVgdcuua6NB8jPooHv153VilVvMcjWMVwYMQPMg/OcAXzKvXgLtI0
rZHmemr2tOrlkBDkdU4wP/KzVecu1YRbixymHR+uxiF8UfHenHMoRXguJGdPZ4NQVcHR6YGo9QvV
y5jmzXFPkvA6MX6RknKhpsiuJTO4wWETKOZHGkTsm1Gyec/2ZbzzB1wDlV/9RPzzrAnm0RBIitN0
jNr4TRHr8cHIUZ63JiY4Q5gf3Mpd0EkNMCsf1oimUVd+5tHwNs+ZX4TnUk6GWDINLadA4ergDYtZ
mxSzlH6JLxd0siHHtU5fW1+jd4EiTbKMwf+8FpVLOI1a9BC4WrcUrqX1x8aU65s1YtAZ/33z1zH8
1dg6azbalyACC72mDen39z2FqU0CY+f+bOqQPBysGd/qsUD9Q1OWzZ+//83ol7/J/iN/seGognDX
knaGiqed4OqqCXkMALl9gqPv/namAzKhv/+xG9Ggy1btM+v2euTYUIX9AzUAXyKl/c4wl60aZLmK
vsUp067xaemm/xX94XkOuGRVBVfwAa5JFmkDU55sb/F2EPv5inCXrBKRCSDjP9g0rOXyAus3e8Zd
c/CLYV20inLeL9CQsek8QnTi+hAFSzbPhexCVcxESBOAt0mN6FgSU/yn2O7MyxtTxVXZEmHeb2Sg
+HC6koftSrKMUeOn9cRdnKoKItBgAWZ9U0AHZyU2WYJ1e+c1y12aatxgu2Fgn5ziAls964jkybIP
8Z0XvxsHgMtTbZNBkUtv1tRCU+3DHEJtLjEV3nHpXELLbq48pY64K7dFZrLnqIRcU32En2cxJ7lF
Xtuvj5xofAItV7ettKnVk0igilKDox3+8mvcOeT7ThhQv6vFEVC0MMBVl23ZvLJ8zGWrLNZSU6/D
kqpoM2e4m3RIUUbffD6cuXhVs3QACeyypmPBp6ep32JoaMAqxq/16xHwQ8AJQ4JVRmxY06Eo5Ck4
bJMEsRg9W7/O1x9a73IYp+MhzqaHHpaknqD93qjunoT6ryMr5lpiLtOiOgOF/BQJXP4YYEfOCt7F
z7vMa68ThLmoFdjocrVFMaUrYa9RDPB9pdLP0ZO5qFVLi0oONaZ72FfzWSzBnqDK2e+ZFbYJP3f9
3Kg5n/N8Tgnfu9dh39rnehbRnYjz1zsxc2ErpcoAh9SxpvvYd8kWqveVFu+9pqRLRF0PbJnPlU1X
HrxUzd+28KtyYS4QFfM6lCII17Rb9+60z0eYHGzpvLYv5kJREK1kDV3RJyww9hzss37gqD3zSlUw
F4qitQ3JoLDxBuFepe1SQgwfxkGe335dYj8s1HVhNJpsjdahPv6oj2k8DfHkdR1nLhalalVvJNA2
HWL6ESKTr6Mj8JuHLhSFKb60dYU+78KmPVdt/rYNyP7oNxGdJcRbDWWrgM2pRhH9qQjG9jS0d9q+
sXe5WFQjlhrUhlpSWBtup6YfzdM2T/WDXiu/nBxz2SjBeamLWc9phf/3OCHr+qSN8AvbmQtHtUUb
bMMRz2kMriUj5PhEbdvdQYpv9I4rd3VYhittFGwpMqJ1/QyZP/OuDobqZSpCee9HbuxhLiYVLV0L
O2g6p2E1P7eUf9qj0ivag5DYz8tp2RturgYfaUdHlswjGZM62O80/usbIXL8PzeuId4cwDsY+6MW
qK8frTqv2wLXVtDM7+kctqewL4LTkKPc12shuJgUKrJCqFFbm479GJ4WGZhzUBx+UgHMJaXCVewU
UiFjWukp20T8llXtnXTarXnkrGDNTR8GM9LGsg35C1kHoO9L2D8MEBK6EyHc+gknaA1iVKyZCA92
cRlu/3SBqs7rglWXjK26F0bduI+70lAx5LC6cMY9Vg3V8nWpyuC8TKx7qPROXwo5sWexB8YrUGbu
8yZZMMbmKOp0P7pvbTVUZxngouU1k1w+SwXQYI3H3qYNiz8V/aqTsUBNq1/j1wXzwyFWgmIlwSYm
vBKKf1A3/gpFQ9/9mnbC5K7iSOPN1yMMPE+XsNaa/w1TT/1MUZgLT9VSl7RX0ZqGJjRviryE66ft
vKptmEtPtVWvxZJPUxpvyXq0+tto8uCrX8dcN9cf+jyCF4dtFjUiPdV9akL9buziw3M8ndQXg1UA
yIC9Sxe9T8lUiJehDu9kBG9soq7hYDlfi00H0aVFTucTK9MwaHVi+5omtVjf6Cg/HoXxe/FkLu2U
txKpZYjHpaDk9InRUiQyNvrZbwycq60KVAMN6X1JF1Z0fyMhEjxbCkVsr9Zd2ontyna0xShMcAF/
k+91/kTtVt7ZEK4n4n/Tm8zFnbaAL5YouqQz31mXdGvMThEcZAqAFTjJmigkfrPJRZ+4mGKoDQZT
aq9Cgx2cpZIw39s7ObUbx4DLPknZEFt3x5gGcs/f6xYWAqZv6eMcQwLkzm+oG33lHPykI+1yxMWa
qs3Q0x6hIGoPW3JZw6V6qFVZPHbIPCfxSkPIO+LW6tlzzhqH8Xsw13Kir8SW9+cDntlnsvnxEcwl
pEZrw2E7LH1FipIl+SHAM3tWkjCXkFoNx9OiQOOmNG0Ceb9OxH4ngstHyZHJnlE0rSR0T+K5bZIZ
eJffmnNWdLsf1nZRaFN1rAglGISa06GOtjuPdTcmq4sB7VrLIuLAmo0tlzwZpq7MijZiabPF7E6U
ep0cv1jYLg5Uk7APtgb58U3q73grOukZ6ha/755/E/i/atw5jstmhKd3MY0pkNdSoeNBMe/Xt4MS
bqNnVAn2z3lRjy/rXjWnueibx8A2+Zl1TfPP7z/h1p/nRPhRbZplxSilooFKahx/kfnwxa9pZ5nX
4bbN7T7ZlNANXk5/VJGfajNzgaFqOGCayGdEMU39FkIfzPrRgow7R/UqgEy2Cg8WQpB3yH1+4YWf
GR37j7ZVW+aoqRqxFgL9XUaoRZ7i+n9+Xe0E763N4em8H8PVXf3LtL0Lyey5hF0LQ2PWdpnjkr5q
VIOAbjuzRt25Hd+Yey71nVO2mXYvsPU0wBqifj3xtf3k1SMuOFmr6Sh5jraLRYM/nFoUQEg/poS5
cCMKPipGO12n/8/ZmTVHimtb+BcRISQhiVcgZ4/lmlwvRI0gCTGImV9/l/vpnjxdxxH52O5ymgQh
7WHtb411/cpcdNGM3CZYY9fqKTaSoM1lTM7luL7EPPgkR/tOrPiXGOVaOqUbMdf1EJBzwbrxGGyI
HHjbqgc3kigD0Wj7eNu9v3qJ0Darm03m5AxqZpLb/AF060+3fTT9zzC9R+ndwI0yPOdx/dv0Ohth
LfvObvy35Xj1EplgWSMxK3LGDMxvIuXX1efvURT+9tlXB2GQt6KoC9ySom4fOkejDJ64YnfTTbkW
UOH1xDqkuPDOtU9adbDRjPvb8EHsWj/l4Qlsujwi53j2jwUbj+N6G4WaXYungIeLnbL4aLXoVLHo
eyHIexNUf7nh19KpxvOp5T3HZTO0huPmZ4A06baFck2CsqxVhVaMnIWyH+uq/aya+p2I5m+X/fbz
/5eG6pmCAOVx2WwLT5OOD76Pbst/rjlQHn5aUndvd6T83vj1rGrxTunobxd99VISV9OpCnE/aGN3
akgXp/e3reyrV5LlJugQ+b7tJPYzsVuytrfNkLFr/BNdQQz1GrfDm+KxrmyiWXVbHnutlCrWsYxg
AOYuPZnaRLlly7ayf89k5S93+5oAtXEp5tEaChfG4mMZrOCnbeuNyeW1Mqos6cyI1/Qcj/mrmeJX
ZZfbTuRrZdSounlh09tb0+UP9axTUZPblva1LMo1ZdxPM5ZJPiKfGwoNYlgus5vW4LUuqooLuxYY
Or543eoj6P0sGw17Lxf+29O8OisrSN5J4EK88PH4OlV+t7TjbdAkdq1IUmrTprGbhdqQqYQ5/qOd
l9tit2tJktFU5EHhQkhSg2SYxsM2uxs/+uqsrM2SazUF5kLhh8RNsvSvNz3JazWSpI2L8wUfjKEO
bLBN6kZ1W1xyLUWKwJmEK/y4nadoYokRfsGkJOgjt134VZq4BNTmURibyzSa+9BUPzvR3SaiYtda
pIFvVurc1Be8QBBQEUhpWQI82HDb07xWI8HnYpot6avLZMvtKArmMjHdWtK5liMthe3jqLfNxZj2
m2ftTy/n26D+7FqMVAW5q9xSb2dYkYhkpRNJqOa3xWzX+qOtayZqpNvOjrUZd/knxsr3ygp/2VOu
zf465YiHtLu+BMy+5hvG3nsX3ZjGkqu3k/RKNU0z0vM4LEuVRt5I4PbNdJu3NL3WIOWTxmYV+uqS
B9G3ALwNQ8xtET69liAtVUB8WMganeQczMe2X/ZMx++N00b/Wimi14inuSc9QGZxc1nbtvk+W04+
+GbUL8UUs8MtGwG9Bj0pMEK52lh92eb1W2XcPdXkJu0XyL7/GXl62pE8xJjxJW6cvuetJCcbdeM7
y/0f/fx/V7pgFfKfHy+HyCzLXNUXkL1dJhfX7VnD131RrWFKIz6lRdeQPAn1MHzahNoOM9bw9zmY
h69oCxRfKc73PIOveX6wUym+Lx4lDhH6sj6AUTmkcNAJ8x0lkc8K3Yv91kf1TREAvRY4sXIEExD3
/YzmUwbDPpv4xdKbkgl6rW9amV4jPoOdqsYtMa492OG9ecB/uMT/dtOvwmezcRhWhE1z0QG24FRD
DZ2BzDjKo4FMpk0HuMNEKTEd6G9w/TpC8hq0aRDkSzrFBd/1lqMqGA0myGilQpNgpKP/yKqQXPJi
0oeymEhmgTU5SEySfx07JR8wpI5Bch3HPsvDFQ8mfItqasbDz/OYl3uAdf29p2gvO90vJ9AKm0ve
de/1L/5976PXoqu819Z0PW6ncL/8HF/IeJuBDL0Wk0t4pIx12zcISzh57qZhSegQy5t6m/Ra0qWH
aRriAtcN85gHMX+1NwqZ6bWcK4ZvCfIDTCflosgw/Piqgug28Ti9FnM1FmaSeRTYS7f4l7jM4auV
v7Nj/O1BXu1HVga0whBheWnNbJNBeXOAe89tw/L0Wsrl6CLrtmqryxZ07H6RzQKAyo2uK/RazQWZ
UhTnZawvwsgHQQikJtVNMSz9L8NCsjBXAcZ1gS7yRx74T1vIb1yCV7tFO8H+NdBaX3Drn2SAiqZ0
y22WuChG/ef+74xuOHyM9KVATpKsDu2xtjA3FSDotYYLSvRQBm4OztwE3+yAig/mZG7coK81XMXg
grXYhuDMVv2FFs2FV7cp2wD+/8+boquS26JBKj/43twvtT51jomnm2KFa+1WH6yVKNVUQvLbP5Da
TYnp29taqfRauzXmS8Qlb4tLTcslG9salgnFdlO6Q69lWqwueAH/MnQ7Q53vMAO5ps7VN9UK6LVK
q2ZwpAtQjb24Klh2Dc1Vgmmwl9vu+VUlbBtatS14i86oWg2nSG1b5jy9rcVMr1371kbN1ViG6jxs
vLt3aMwciYtvk6/Ra3GWK1eQpmEzdvZ8mdLGRCwZyym4qZJHrwVTdeNDOwMQee7D2KZ9uGVLV96m
66PXqKm1kH0oxarOQdOoxHD5LWqHIb3pmV7DpnoPng9cgNVZB6x8yAP2LRBDd9tqvNZLqSGsOkWA
DRCleckbNu+qaHtv+urtqPyX8O9aL6XKygM9nYszhir5XnJWnqGg6rKmZdONj/UqrO/aMLBLScR5
WMYwCzu6fowXH3/+37f+n3Hhf/sGV9Uxtm0dI2Ulz172VH7DJKd8mauYJOWmw/MAG5FUMEDjpi63
T7z2sGfqw/VlLfn0PMBo9tcAQ4hqzyPQPfOqYvvI9PMHSXPyyBGs7mH6RT6FLraHSWxxOoIQfcJI
AOyxN3jT/u8v8ZdA5lqvE5VTyKfORueIufYBsDJ23zcCKJebPv5aAAY+N6QzuYjOfM6/dkHzEiJE
ve2jrwKCMMCSeYtlzkEVrudNdUtaiPi9SP1vq/MqIqhVDFBdt0Rn0Dkcxj47saVU+PBDqKf6tsDg
WvM10AjOWssYoVhRrK9qVOtOVuV7Zbm3Y/pfVue15qsh8Das4St11uiJf7BdsZwMNs8i7ca4Zylp
PWBDgtP3+JTiL3/v7ef/rzmE5uc4NVsXnedYxRlmWtdDyQKbAWmi9zXClJ/vPPe3R/BvX+wq9ibh
Zgczoz9EqzGcXhqujE9bX4eZqrxLG1DIk5VFzUvhIsIzOEZSjLiFzYgn2Hu4FcRvulvqI34S1vAv
OlqKj9au8TOkX32T8G5ieB8dgXJjm9H+gwP9W1D7rEhVPpohKA4gcM0fKwBVTmPtyz4hRS0uKBt8
2gwvdk3Z2IPDQI2vEsWm8BCv9XroWFB/qlgT3DWVGOYkkswkTaX7LwWFJec7N+cv9+Zqx6vhMVzp
Lt/O9ViDpBjWy05q9k6x9G9P+Hq/85NH7cKKs8FbfQCIwOwjx5uds7790OvVvNOh+sdZ4t+e8FWg
Uq696eq4xdEAPjE5tW7uYPgBvUQyw4JoB41T/QWogu4nhiOinaXl75BanoRurRKNRsihL1f1jizh
Lxvkf6l5eBfaArrhc99sv3pQaZLc4dbe9LiuBT1B14D9xz0981F8W1xS9cM7+/pfntW1nocFhTWi
QvBOgnpJplr7lJA5SuTGVepJvN224K5RQDBKFzrMO4pHZVka5MOhljfqtel/qf/6ogN6WIZnvEvy
TytVvvegVf/43zf/38XJNLra4sdxBZ5rDPk5quL4syTDcmZGuDtuZLPri6LZz61az5Kr+bYC6bUi
0JNpFZPt+Nmg/HrmWKoZPBXz21Kqay1gWHZruQ2On7uY+7Ou6zDxOoxf/vfd+tt7cJUNro1gZI0Y
O9fbUteJbxCRFLOin/73xzP1tyLstZklCt5tpVEyPjdElAVPSwM+rE8bwgJOkxigE/JhmyfR/9Ko
Y8d1YjazgDRAzRwAJqQVjXKfbBbnQZvA2q424qlAc3GqUt+H41TCF10otO22pl9DmwaSVfzz8M8r
mAwL2qh/irGLiyVBG2HcHoywUfETMAOL0tRSwDgiTNrNmfqB6rna+TWmhwIU9WDXkwaHxTKN+ugw
6Kt2JWY5vw555w9o499RuxpYEdYwdJ7aOiIpd2WUAd8IMFxY4gCOB4zAHbtARXcV2ILPoSY5z8im
yzkZc1vuAUz+U+hg+5W/IXaqcTBJR+LhSy6X/KEpKvHq4mV87Mqa7EsJKvq85c78WfvVN0m1iCp/
9MBnfHVKkeBQYkq7epRjj+WR9Ij+HBa5NkFiWdg9xtr6rHfEJKCz4BmvdlKZHyOHXJd1dzrUJZyY
uzaxonpp7cbvYnwHAKPLYUmrPswzEViTWjO6Z+kX2DNS38l9i8f5RICYmR7iKl+aNI/q6BGM+Pwx
yKU+VqMLg2QECzy1G4jAx80utH2BHBse7aWLvwYGSDclC0Ez5ugnXmjyM+f0j1htc26N9p+jWBVN
gnEkolPox2wGBXeUubbvM8+HcW9U0UMCooMcxWQJoKCf+vZz21cUHiBVCZdTX8Z0PM7lRsljHCwQ
4ZfT3M1H4/OFfeqatpO7oKnx++MaLW91aF7bdJLCHTstwhMeQIOrrA3E9ad2LgCGaWdUf4ZEw5rP
fM4LNYM81tt4LXfYNhszpEFdqfouVPjVhOlmSjdfkCftCsLTChNV+7xoHLx0x5mPQTb0c1OcBlvp
8rFeRr/XWO931QoHxJG1PSzuZCuzutcsiZCU1FldOd8+S6sqso/6TpJ9HVMm9iZaYp9nrdtQE0hQ
RG/ax1oGo7qPurwrP9ddJ8hjo8JtEEmOyJGkdVnbzuJKuio4oHhItzrVNVpJZ8HrsdrTtZ/9HgO0
Bfs+DZPenoK8hi+Mhmy//Uqn1c5wBmsYnbuEomMxJbadpvqOUlKxuwWNKf1Tb0Wo70Ld45863JPo
GS42JEhWPIxoX+qoFnvW+1gd5zr3Kq1JDoFZ0hK46KRTv8bqPq9lXLxKaGP9Hkp3cHlUg1/INtcE
gBLMCx/yZ3hAAOcFsbeY92XXcv0bkK8evTwkZ1Px2DIsxIMap0mcm6Y1cHlrnUa9oS1GdLkHGMxO
T1aNxc74IEdTtyu6SSZ9PM/iS8UYa1+7FdaRz4q7CBELUXg9+Ri27LjVXC5/DC2DCdOWs+4AdF+C
4sQcUAxZWBpTngZRtsNvFnvD7hUxdni1Pl7UEYJMHXwqHG8RQDa9XBQUGYbxVMm5zT/jt+rxqe2i
jchkZoGqH7Qk/XgAclGMO+56Un+sJF/GexliXQML7AK566hY2y/ga40RMs2qxDqGTUZ8aO0Yd/cb
K4byGBvjuq9kU9Tdr7ztizCdfEfGIoFJFxMnCQRB/cvn5m2epMFUycGEYJMcq8WtxaWF5DI8ijJG
5A4d91JtpyV201ykNooanQ1k4W+76xgG05d6E82wb8euZXcUu9Ea7Rrd5OZsNUaqvkxcCBCARB0L
mtT1nPMiwSgdZDsV9gp3WvCdzLPH7FGzy+O8j04YWI6q1zpfe3kuYTO5176MqkM1498DQr41+Q40
UNU95xQWVVViQkubI8KYdXZZVE+kOmLgUC/1fosVkOprhQfzEAiObiAcZkcnDjiIMDcQxloPp7kZ
5/q3hMunONIGo5GJBriiSHovvM/a3lbhr81PwXhwIeB1JvFeTmsiyijIij7UgUuJa7rxe0PlQp7q
qrY1rMsxKF2AMxWSrkCZSqCM1FexIVuyhQ0OqDhyOv+BSd45+CC7MBzPNcg8y4G7Sqq70IaT+mka
GoafBiCN6r0RbMi/stDP9N5J3g0fuMEi/TPRYJKnEu3bjiRtQEP+A3ySwR/ZxgNy6etpqZMIiv/u
t5ymaS0TNsFg84ukug/3jYZs+t4ORCx3c8eQHCXVVCj7fRzGPH5QYdWXrwtehKlMuJz7/JNadR7s
TT5TsadyXYo7jQGCIO3YGkZl5ihnQO8Fc3Cwfuyiy4wutv6O2hGtOkwvTaHps1zTGHUWgsOE/IQT
HtEZ/pCzNnt7Ofo1zUHeXeeE1tQTuaMijOydprD91ukGIsf0a3Ndb7+bOjLD92HTgUR6tpr1k2qU
LT+yBiqR32Ol2dpkXgVijPZCM9STdsPQhuoOBDnnn6kJSF8eHXh4ak4xSzp0x7HsFlYc2zjX628H
uTqOBx0xnu8w+Bk7nahKtNGSiM3pSACMjKljngy0DaY7qjqdJ3Wcc4nTNs97gHCFH3wU7qALEKrP
SlZHDT/IcRrG114DpBMdZjgiAMe5cijlvpkx6oY1FeOEZrlbcwyCJWqti0kkog4DNWEMSC+HvFJN
bw85RiaLMNMiVkF9Rnl+ZM90AjxwTtkSi+67cfXYtgmzYanPTfkGlUq5Diu3JZWapcXs0tRuIlPT
UMsyjdGTJAdTB/BSAq2OmegEyORqjzKow+lPRFohDzPVQXsoUXpSWbQJP6e9dAYB06L7MtL7sJF5
UaEpM4l6J8y0rYdKzJa+BnlZ97tlVPyP2WQd/pZuYvbYLjBsGSinaTXo+okGS0QSYUPDD3BRLtQl
LihZYOQWqWU9RlvIzgrU6xXn9ezsPvfBRD7VzBbbTsRBHplDQRcb3K19MIU/laPkyHnIzUHBp9bs
QODuoymNJ7j03euShPS+WVawglJU6SjURN2cPxWuqDE17qapwwAEW0/B6OtdMY/A1bYjCIcTGAKH
GGGU/4Y2LoRr+MqsVydv47mLk7JeYrlTTEH5lGywRahPMyJL7Bra6DGJQcB8VtBg1V2CqGrm9WG1
A6Ufwk0sRbBnknTL2YlGm+cg7IGwA+aaIlzDqxuC0SFZHZc/ioB1/qi0PIeKN6eSAjCFHTZuXuc2
Bp2s6zerMyNXqk5R2HuF/9fXQZ8EqMLpH3bNMX+xTWVQnhFZC/Z18Di5HiHyc/RD3m7EnqZBYQEK
6BPQ2BhMNLgDvMg7XImyfBuPeH6Lfd5EBL/T3ulfaDrhMDT5dixgr/hHyr4c+2Se6ql9YuByj3ey
LVfzyDCWFD2uC4q7LyuDDPcInaLTZTJVZQQ8dcXWdQ9Lhr75HYdhEO2rYiDqlY9ynF+iEULvl7xw
Pv9pcK2Id6yUW/ktHyQs0yEY3krxuLnYNBidrKqB4JsRUSclqTSGK3q+4v31/bSEKSq2ek0awmVx
Uqhv783SQPEEflOrD9ROssdesVjzmIuxCBBRVgQul5A16NhBMrKblIIRcSQIPB5Top0PXsam0+28
Q2Mij9pjVZnqEEuFo3qQuYrL1Md1wBCcbZH8lQPBxrpUTO1MHsQ0R/pEly1qEgrO9WFz3LxI4wqY
LFuJPG7fmIZrlcxkJO6eK1+3ZWKNct0DzW3VhMkoYP6L8znwtMeDCwqz3YNYWo5Natp1TfDzAOKq
KirH5x4HBLY/CGlzvyRFr+uMrX5pf0X5GjyLjSN7d8DsXWqE6cOGHY36DfU6HhQfsWrBP5XAWs6n
XiGITjBKtpKHcOgUmrF5HMXFnYAZIEfIMDVq3OGDq6MFyGD5WMo2npf7Lg7b7mlu8lVm1VhV5BmB
giYYpbTrUOwDR4T8MMaIVva1F6N69nFbzod+lPkdVwPGhuOoOCDkKixGT4iN3QESbBY+bggD3a6l
WFfNzmPGuO9OU9REbYeI+q2+V4ZTcK9H001/+tkM8scM1MLnWVD1G8kpNrN9vDqAhieaL2PWAjX6
a4VFU6rRStwPPVgzeepVXvA6xebDpnVnZgzwdAc+oiLanQoYOnc7JPixVRkfmZs/lm1ZzEOGjuzQ
FVnAN8XgBDB6Oj5FcT/TJ5jZBq+6mxXkMgUyA5WytdZWfUZmDJ7IaFt4CMKBCt60MjWBFwGoUSit
8igreT0A3jXEw325MPK9Z6Ir23QxgaF5Rqc2CGXiDCYBvnYhD+YsYEs9WliOz/l03y2zgWHLkCOS
HdHuIhXd9UuRt9+UbtW8s3gjog8KX2I8x52coypFy2fITNeuY8J71VSJC8SbdV0NKi5FuttW0/eG
RWF4WNWbI08ql8AHn7HJOuGRuwZ23W0lbFHmJPZ04VHStQArHoQto/J+XTxjxxkupCOMy4FUKZOh
cGi39Bs6E9EL3H2sv3PAYtIYFMARJ2lOWCK9bXA8okZwFtWbaykHmXGn5jHKalYwmnlLllc9q+Ag
KeWP9bgGQRYs+G/U3tnvDlPV7X4wnbnHWhEXrmyMJtSwBukwtezk2Dp9NItoXkYZ2SUBzyxGuoZC
5pCE6BatCQEuqIk/Cs4XtCHq9jczPZtRWofkpPPLlixFLJ7VhBQLIQkwdCHSwoPGTgsp2sYxwjfb
p5557PBLvrGzbpy/4O3qw7SBlQ4K3fF2skBrpGLYBkTf83SMyIAAZfEw+l6VS6Gi9gfTTkUWRlt/
7FmUH2SRz2ejsUGpcGrS1jXRfRiiYBOWrUHABmGc4rkH/X4jO9n7MAGTz6aKsjmF52FzmCbevvZT
j00LZLHM5DLcgUUlECLUMmFq/uKH2CIt4wicBqTcW9WTXWmwZ4xUbqkdxJyoBlamK0PBA2bkn1kJ
t/shh/AdG0W+C1A/obgHQb4fLPHImJrhtAbLT5hzCkSNBRI2J3E9urFLGi59jvtf0LBPnR26C9zt
KbIAPv7pOhF+aitsH1wH02vV9HPacS+eYN9mPhlm8hPMFvOzUV2N/aTrExZ0InUmLHarZqC3hMIV
O6jGETaVcRccMWk8ZmtnENLBEGP4Nq5GJW0O+bSBTuQjpsbQbRKs2CuYFh9tiyAQwrtl42kUuBzQ
PqTNK7RHB2i8xAVqk6ZNImwNh6KZBPx1GRvK3ZJz5YCvipYfvPMIgJHc8qfONhrpv1za3xBPkmPP
g/UDx+DnoSnkZDHysOGmFTrKCtORXcW69mc9zeoyCtG/FEtLsfKpRjNFoJJcYjHsu6gAd9u0/BiZ
wu0Ay8ZC964+VtqvW7rGw7x3QWfLhHR5+buonH40MSu+NrMVCZ0C53asDJvPVZ0v694604uzJo3d
azeIMQt5Vb9ERdE+t7yKvudhq//Azy2AtZRAYBYr9WlrgoDdw7igfJx8nZ9mWsZBsoA8kWEwHTHA
asfmoNEE+j5gH+yOYkOZKzNlkR9MlMPxkLcVKdNN5+sxj8Oi3DUkCOZEEmvCrG2aCMWtflo9Skdm
rDOL42uXb/kavvZuwbmc6Goll5DLbfhMowHI/TiaAr2rkMf0O2TrnCf9FpcPbJPFPQuFHWHeKisU
kdz6k5DVvQroDe5FANgbnh1SRKSVE+oJOCeD3SCVfwFFDYxPP8Lq5E+ujW1TghjqoTB0EZCUDrAS
l3brn4oQIeawmfG8jhSOX3WouuIB3bDWPmwIf4udHXjxyGlcx9lWwMMXV4/4IlU46r8LscgTdH7N
norA/8kH4jfUPOf8DG1vKZMasWqUYnWYIq0I3MtSCtH5I5MzXqN5ejMyk2EECEDlgzna0yWSPvEy
jgGG7WXrMMdpWHeqJE6/nXOse4OStxoRpIueS9r14j7wg/pFpK7LVMDaCjkeTIxfScslVjE6AGQH
QQzCFImn2uwqtQ7fEOP1X2D7lv9uOs+iJFRBQVMxc4TG5VhPUIMvyDLTdYqnES9LT77qZh4fsCmE
331Xzr892nJPs8LwYEKIxZoM5m24n+dYnOeyKH+Kaoh+IGSTX2riJHKyop6Cywr6+Z8yR/yW0Jav
JisQJz1MW19uKV9YfAmLnmIzH3r6wQ6I3hKC9V8m21QVF4oIpEw7U9N+ny/9Vu+Lnk/NSYSNO3fh
WwlE4o/FCT6iHhB3OhQ1qq6sUoZJCPkFLt28yopohNCYYsggSscZHoQPQ0QsWKGyxUDaU79I7GyK
Y/972rYxD74uiOrOkV+GnQXcTmQbWVBxBfvIxjsIPIYXYBJB0Sd8URGsaPIift7Qaz2i4oHcDJsi
yVEYUlVz1w2EdKms1wDK3A77Rdl0gn4pizZ+3OjSfGxCUMWyTQ65Tzkcf3w2dHm/jTgOlr57qQTf
fg4DQGwLUT3fBaurPzDYkH8LGicPjVeDvowdQ/gXddz2x3XW+rPYNJsygnz2eQZM87fZbGWPkNht
Y+oXlPb2wmFsEwMRlXutIId+xPBV/dBKTO3s8qgp/Q41CzGlNXKQ4lygKj8e8RvxmUJiVB+YDIXJ
uPANnhPRXZEuivh2JwQ0xmlJZImcA5qPIRs8Z8/xvOKB4rPLLpFlvT0SB+1y0uCwgJkHW3BkNYBl
1pe5MPN3HfW9T7q1Qj9DdFwdCPcDCijriiCc9zNUyJO2s0RxtiizEo7M206zpWjOeqvwplpINegJ
960Qu4gN5qRjdPjmegjJieLWfQ/GGaX3CoHJfcwwmbDPSduvJ2ltw091zOVXPzaTfZJCw4J9tFuN
FwInm+hOKB6UduclCmTHLVgmkfLRqUteLismS+BTgrK2mKbwEbHXOiBLmIYyVdNCNFI4M81Z3rG3
85fmTRwfi6GwX7gmZfscD2EZPMs1pGuKAL1ZDkHfgtFuVxk+jVNtvtthQyId6RXlTCBdLHorIQ9/
VqVEBMJU1Be7cGghwibes/GeEx4NyGknsmS60/KxNcH0ww+jBqHLNvEOGR4KKxjtaSsYQZXV92gy
LJPbaCiW+jqVWS0QGXgkZs1exXN58Bi3lInVUfBzm6S8R0VCicPKuvX0ZlxpfrLWkw+TLxxyIZ+7
u5aMrnuSJSMnlCCfympmjyHMKM8gw+HONmuD2UpPc4liY+1Kdqj7BZLVWo/FaxtXq0lIyKaTE4Ph
KdVLcdgoCPZfBxgS7EjXewT4zXzXcsORpc9L3WXREhXkEMiw/dK1PY0zRL2+gXa9GdtDt04WR/KI
xCxpLVW7BoXKOHFNCIOQiZftPQ2VGZIekaVLOHPDh7IG8AG7y+wOTVhtv0o2oitclQC8PrR08sMu
/j+Ozms5Ul0Lw09EFUmEW+hou523J9xQniQRhcji6c/nc7erZk9wN0hr/THF7nsnDEc/KG/CdCHK
bvzKDHIY1lzfEDiSTaIM1WGLdr0caZdPq0sduUmUg44G7Yk4pnY9dG5UpvkqMfJH4xrBedjI6iwq
QWwyz105UYOwSx9F4my5Eybl7y2o64Udo3SXU+UOOqYVcmPmca08RX6XVpmT0oXC5kAIXyaVbqfr
3vXWHDptVZI1DR2Gh9YgYSPCva+v8RxET+DW4lA1gXxMipDnxC/jj2jywasS1tyM6Iui/ZDORC5y
vaUNo16V/r+WK6zqg4Bu/PpREIFkazpLk61eMJ2DrtvdrB2D5rgJ0f4oZjWd/HVm6VdjC8+ypMPr
PGj7U7izwFnfQiDk68DIfZzLkpPAT0TiPivS5d+bfa/J4Cr6+tWpqWN6NAl1MizrK0EfGmrCHkXh
bKCjSJT7s6ZmOch58eIuG3vS4zOoNPuqpbHzAUyfe8Cfwf+yqXf76erKJv6Uqaq7f3vQr1XGegla
4PaaD6mjJ/e+GILKz7su7NDjFsrZn00ki/o8aGcxTMhT+oBWf3ouZsLTjlFXJsmhRLQ2HbY4rfd8
KIx83XB2LLklY+EdZm3423uxpTSl8qqLaLzqzD3PzSRNe9eCi2FyYmv8YhYW9VSuPFOE1dlG3Cuz
qvHOlnHUQ6iBM1xmmbbbsals82kAu49SF+X3NYyWH0TC2j+WxeYOAJ6nLrDbO+lNeAUbzDrJqS5M
+DSz2lx5tcr1YIPQNHk3YFhiu2nigOiiwBnfPR1O0TlqddNfvyTyNoccWB+7EF3APQRWl/602+7B
xg1M3xwYQ/u37wf7e9iVL0+ru3jvlYQdk6XxrigXovt59QoKRnsxnre9KJnQIWP+TtHAUyCTzUM+
E/QxxHBk2HsLmlpFBPC34BV5T9b1yS9EeGhFWC8XBgSdVb5VzBRm+pPqbVxutK12/rGL5H5fh5F/
TUwwPExrK87KTSgfBpZTAsyXNqUDlb7bVfNFA5CSo3tt45ELjmmuHLN2CwdgB+BSShwxSpyR1/t/
lIFUyRYHcmYqq+Xfgv+n5Khf6kzLsviwjdliHq8x1gfpDAsHz2qmm3C28l8bpgzBgsR3QZdCCMsS
y3K99VNn9EVPSf22OQqSE9PYfxtXG5fxuJcAmFsIEWyS7q5oU+/VOgEJicpxj0vv66PnwpVVnDEc
dAGTYZCo+IiBXt7t/dyd1oC/3nMndRpLDeaX1lwyLSRP1sWJOgEL9zJb46U0hxlk7bWuUzYxYjah
3ge3uPWlZuRd6m36XKraHIpBCG4Vp2mzPvH3U1GS8AdnJYtcL6l/WeNu+Yi3eW7yaeAMwXES39Y2
7i+BLboQbqeMntjA4LshzfKuEQMgQCGDH2NTLqeplfIF5UBymKJ4PWy9WL/NzmgPPpTzq4md5qml
LiUH5tQXFRfOB287clGXDP0MNMw7z8XgHtcRAIG7UJ6bYK55g8qCtSShEC1v25L3st07RjiL3yNa
1afnGeyXItGsbuX8OLToPZOCuTf3oLYu/ggG4A6yvM1B52dAohsr50RY4jaEQ0bDFZnLaRgcbGte
F1QhBz/ASiW2WFxaXWyX0IOM7TprH1g27GnjjXhehFNekCSJa9Po5DQ57X4mdaR5mBqRHjtT/e6w
suX8VkxZ/VCU2axrqlatLu1Bp1v6XFfC/VhL7R8gJt0nQN3msS9b7zcPe3DYQ6XzIFiK4rBpF5ZD
+jLTgXKzotuLY1Ev1WcgwQyD1pWXsfTUIZb7yCnuOJ/IzQoAzfLTs1F7pjY1OS0Jeiyei/BPjPVw
VsedaHR5qCjJflFxOZ1ApKFFi207BEM8n+PJxk5WFssvovaAZqp5vxod/mHg/mvkGr1i06UgmViB
x62Cs1rB6d9d6cZnaF//UDpbek3SwXkcV/MZ9bo/1kbBrsgipeETao8VpOK2rOLwHWRhPANa1Xeu
wLSG6NBwkdvqrx9O+gIOGb00w/Q+xk350bgRtWwzMwAOpbEgnq2u70lOTV69powP+wAecXKitM1q
NaR+prVtMzvF7qHovN/4ykY+z0Uc9nRo0a8oG8XHDtfukKNk6bJ0FcuaK9QTisse68LB1MiazDbJ
580pf/gVKWKfau2CjaTQ2O2i8Cjpdsxntas2OK/TzEVYRw58zLOxlSsf2nn0A+dkI6xVoFLTJHfB
C9CK5duyp1t3YWyz2xtQaqUhq+wQpv+pcQl/i9pq9eSqLTZH7SV2+FfaYJ/qbFtr0R/UqIx/21Pi
lD+T0rj6jo8bu7rwURJAcw+9evKJig8e9qGtD6FcWv+bDbzd3Pm110I3BtOqzGuKpWzg2ls8bkm3
Md76XzoPyvxNnDUyNuv60huQ8/ILTBsEXq4Z6dOzyuewkmC61kt/zlPDDB3GiXyE/qy947B0xf/d
iNXRj6fpXa1z2WbrmAzOsVhMZXNA3ZjRMpyQjnMjUjKLhrTXvvq0pg7hvAonjJrHUhbmg4WyZ0Zq
OG7avGx2++GSDT68pGWyqhPBVp6bp43pb4AqPnKGuqj7fwvqve69r4TtXj0C/4c8Lbn4N9o/1qHK
Sl7W6kGPvWnz1CNhk70TGivMuJa77qmbpp1PWu6gtVltAazzZvUGqIYgRDJzl6ZBaB/wexby++Ro
mzwxbbnlh13F3mf7HPbrR9kZHibfh3ryjoFd/R8Qr4n3XAOyyH+K+L9/c4wSm4g5hOrlYRFuwjar
QRiuepi9IAdp2p1nRp9JHsdEOe/pylNC/m1YK+MiTCjjuqA2WwjKs5257Gh0m0pw40ksJDvniUrm
7W1SkDOHckT15GSxRuiLllZPWwvt6xbu/M9bexR8R/g8HYqHrVHUBY1RgfSBe38ajnQXO/P3Wjjd
+jcFUkp8gvOGjaZufybLdcsN1zqYMtdTCfk3br38FlQOjDj5IEHiXNtejUl7qHrkZneNj+Sohoyn
bOCWWtF6F/Q+g72OgzO2+hCPbdI8jtuwpedYVUlvrtRHScYiSnf3n+EytzJf3QC3rOxmmKZD25KC
+58C2gpeNioRenPYxniOCsIyqF8nN9XbxSNFHukMae2j0HBDPqElEwWCgT5zHLk9jB4p0+09Oynb
btb5hKX9EVYIMZ6CJSp35D9KA1ncY+yVejht5QIGNrsyam4GPqz5DYHV7d9GDizxr/ImF2IyKpu1
dC8uNtCwZVaI0crBbdX87IfJb8vEO+5e1HXsTmpyJhJMd88BbTi3fJmyuXKesMBRc6f9/bsrl7g/
BOOUlPUrZIFd9WPi+nHrHkgfMfuvyJPR9tnEs6phuG3U/NpABGZzKoNAqlOflJvp89EXu7nJHQKb
vOkIV/EGPNCe9y/v/Gu/0zUIAb9MJocPlWxGxEm6mEIr/AkZyYn+P/D+Oj7y9jXJckgmO9xQpTfd
zROsZvrEXRonNP/Ogv3EBpwTfNJt0//iZa7Cmzv5pcnMGqzhyasmxdtfU9GaL96YkD8ypf+kcsvP
hflnm+C5lEjGnObMtJXnPpR781pEI9f17lJjxWESVVfIrVa81Uk5F0+r2yzTzelRp94RVEF7WjEO
7QHNujjSNC+YTRaT/FFpVafZFlSGV1QyVjAymsn5aDmz9ZGfv5mPJdLoBv98Ehy9yN3nxyIE0PkU
co/6nyi+/D8m2PYEaAECFVh7TcIHAUnNzgG1EZyLaEBw5em0eU36MqVBbIvcKDosjesPxAmEzXeF
yGZ+SlkvbA4xGpub0lQPn2zA+3vsU0jgLJi3vfdzo7AGfqx6WoNj6rnbmLE/7E9W63XX2YLBY8+r
Cvz12UH1Ik5QzBSzVIEVloFkM/fGN/OWF0VTqAuZcQpWUln6cnh5cHNqf3s10lnDb+4audunS721
d7AzCzng6GI/Nt9bBoZjYht/LF6qz9OKYi2QUXxNgwnYT6Atzf26oeAn8V1eJYCMihe9jEGwU1o0
8pR7bD9ojQogE7uKidDnAfDfi1qAEvWN05BAXzXPY5iY6Glk2mVoUdO8wRZW7V1dl/F+jfC4X5Gv
R79FurnqiGDD/e5H8fIm+WaJHlyNJbO1jVCDxu7wOqARiP9EYPO/ioK35bLV3dodyEEAGYxdRsFr
DPse3iFKWF7CMrSA/G2XULYk3OVxrZ2qvq9qpZk2gnb+DPs02B7dLe1/wuVtf9oibus87QsVZnoO
Q1g9iU/EQb2ar2mxJHm1VKrl4qBJBZiR/5yZhKGa+LJkVu5Oc+ubJDp2sl3OIom3iqz5FRjC/XqR
tZ/Chth++KnWacdzBZ3OXbH0MgYK9esPf1z03wai8A8JyHp/20NhfloH28FLRRVScT8MtUPGsHWW
9FTAkA9HhJN7f0i7sWUwWQPVPQpLHFrelYAoJzxflfMaoe/A7LXXwy8ouS+d8RdcP2bbpmcQ/U31
UHa1dIcCJkZWQb6WMwo4YYNUU+GVBDUXqnCLJwBcvF4Zetd6/Ee3lPSOCikLw5abzml96IRtvbPT
D47/3dWFNh+8VfH65X8A4FoNBaJPKTD2kPHFtfHfMe3rX6WnjccztM/qRA5nH92jIeOqLkd8X1Fa
mzjfHc+/IFCqRryVAAvTqPuXJfIN4OaAVKF8lr4O5StAVfQKBFvLP9HITuHO1fJdk934gsV063Iv
4nzAMjWPnP3O3DivkrPrJSw2GedxvIjkGG2qRnYaGycs79emD5pvddh3HJdSOeKysoDFlzQBMjrF
EfDICYVXOR+kuyJRaW2Cd0dIg8YnbirXvhl+dRsy+mZCzqU47BI7HmkfIG4jkNL47+0GuLudG7/d
g0ONce9ZTrQIHENUSTxXe7u2uaKkFnh29VOEKxnB8LF+UrZWxc9GNJV4ABBaiiSP+iIJM0Ck3RwD
E8XilkhG4ye6qYZrq8sghIQeDOfSXKXj3ZTY9b0fd0PZsPBHlaWmhXXQUJzn1s7yGrec9JfFzuNK
GSMCPggOzqH73o60nyMfdes3za2EqL0LLT+e7AEqv4t91uFxTfuQf8ayLsNh3Ut+iqgkATWai+4t
3db43U2j9JtveJJz6txc55/desV/i67460/B8DNxl1ifNhisJVNFv8ljswMd5w5jWfTb5+xzVDan
pIy8Jmsk9uPSqtF8hDj7nVNDtknxp2PMiL/tvVheBuk39w6jzuvYJwYNSj3wfTWFsHAM8xxnrhNW
I8BxbEee+rnpjHoOTde4T4uHDvWhKSbnoW9RtHBzdvaxp2TeR51d1fWjmRScCspPDFetapqjiB1F
DkAz7QK23JPBe4du7qq9KZLPXTuofGVLyHqW6SVbRZRehg5959I55jv1QWOaNdJXT71H9M6z4FRU
h72a9A82E4kAwIRMXRoQp7vVbTPQOUajUYNuqa5U7ibhxiHW+SmxMMHmc0Ylav8RWU/nyJbH+Usu
7z834+jKl3apBv2WUOhZXQfVmK/Zn1cl220AvGSXQLxu0VSivfYR+J0V0387ZXFhd7QvYJVvbCSp
PprBXx5DvxM32RfmmjIvILRIHT94RdGyhQeWrXH82BsfeWW8Rm3zXvaF2x1LuaHY8eBgQATXYpSP
Ln2UT7XndgKGoR7rk1yLNrl0/SLKB0R8FQDxYqbiH5RCNf0wadPr94KOaJExSE18A3s73goA2fCE
Bn5KgB6XmV8cJ23OA0J5xUUEx3RJ9bSs1wZl72s1+7V/6v2+aA5Qw1Y+e3sB1a0cxJiPLWQYATOt
x26eBdp319fdmXns+1pOEy4Jbj5xg+Dmh+hKH6FixVuFU16MUdYV+2RuAZH57SWsd7VDsExoOcHI
9/OonfbUoPG5mpWjIqvwWyw5g+r0ONJ5fTckRPJ0WsuXNB713bT4tOumToQayLGopwa4FnEUtJve
JPxXrmeHJk0zFEHwnYnCRnnshDq4hrvY/1U9b9H7ujflrdl883PEciKzStNwlrOur/Y2TWmEvoKr
Y8ohYlH+9db1qvsZdmg9tsYZrysph/wzjY6fRfEVhevMwfxom778NaRRf463ycWfNAWbe0HCL4ZT
uu4x6YI7Q3LefaE8d2CZBThOofZzSKHp8jdJhYjzcFm9Lp/LqbsiQxhejXZCxbxpQ5sehObqypGB
rep5mXdUCLyJE6ta7P5DOtHm7aT9+shfbkLoBhMF94Fx+vQ6tmZoDtjB6Lcranbw3zzV80+52+mI
zgs7QhgVejj2XstuHzatv5x8OfYMhM72JMySnCpZ1TZf5plIsMnjsDpo405ns4/6DxNWfVxEvT6I
0GtPOCbnw8Z49zBLcE2N5+DnmuqKB7KvCULae30Ix6l99qqib89NaesnqJH2orytfTJOGRw5y3w4
x80up4FZKKvSPb2IvrLPfMrTfGQkbHrUJJE75Wy4qEuDXp5mCV/w0nPZDHyBVD2/uRsdQWHazwck
FYS5bnJGrBoOKYpuXccDsOC+cl+MYwgnoodbKHb5Q/Th5v9XDd7khecVF5H/fRiqktKBam0e/NEV
b76Kkm8FyjeZ4zEqlixxIIljzKtjNrSV/3dDHbVnbrqsNyX0emmCGhFMu0PQdsMXbEB6+j0B6onk
sx+C34GuI32CXMU7AL3dtPnSEU1/lTv6idbzZX9xC5EGjAQ+iVWuDB/4xhgDtqFAWFV7hlxjN3ws
aD7m9epDZzoJ3DlPm7LTjT/kO7Itgk0IItjf8B5iaq2TofbyQs3uZReojY6yqR2dD+jldlKZuCuS
fZRXuTpb1rN+XZCPj2+6HoICTCla7GucdAANO8l8OquH2LGPCGbRhTP0Of9FSwAdvg7L112/67Pn
i2Q6Q3TZ7dhxJbp/XXf+amlA6VTnABNoDNcgaPbDxJ5rn8CFEatxsBjRH53da1fSpj3uih1jjz5v
bhc6BwM7ql4hl+hNmp2UxSKD3DMMlpWbOuldUaliQOzTsB2lKI7EfTzNMKSWC/rCMYgwa+r6ggVz
1csz+3z4mfZjhOUoXNRGcXQoPyLEbXdu7JhnQZpXeAz3QXuPjJtzcfA0Evlvblk7wIKukxzjdWNa
5qFNLoZngrmNAVvlgvURWsyjL+yAqWu2WRtHenjeu1UVgHmbZ0C+R1mg6EBb+8akssz83lJiyWh0
905MaezcrT0b33FMPfNfGOrtwIEi3+mPYLQlWK9k/C73NKKiDUpKZei0OQiAEznFXUiAR9LxGLpg
5Zcj37H36bKYHNUcCnHiqkSrIJENwXnVTNLZsNYoT1aLwva2MLBGObfpNj4QRm+qk4cIxD57sxk9
SBPqb05f5zC9N9CSbpKJBhVDjpfEU0e5V1H0vG54w7M+6rfoKW1FvD8h5FPrFV3EV3OBy1t1q3hV
27slFmN4sbIv2f3cbQ3PqS489dfHckBeoFMCdSgI1zVz6yL5keokjJ5p2R1DXmpH+TiNdCMPkXKp
rJu3oo7yiUOhy4d+wmaSGbRv5sVO3L0c/bJBhJWT1uh2+cgFAhkxFxNqztwGiG0f0tkMAhEtYLbz
H//vEl43bMcU4wbJQztoXdy8IWiK49pt8iOYO/WJPQy4O1RijQ/DYAXwbRqGyfwBGxt29+0aQ/oA
UyLbRM5q0GUHZjz1Lht0tmCZ8sFV0QAcatTxgEXj+J+Paac/tWNcuucuiZe/UvXpSUX72F+mgH0h
oxjVnmJUnxJ2Zp4fjZ7m9rQvNhleu32uHUQvpaQoolD9oI5L2tW/HUj88bFTMhmPYZjacxQ7q81W
3Sgnq75cBszLrTzZoiwxj2BWzqMtSv6gMwtfTdGXD0rHMKCJ8tlsk7VEbLLvkz0NjBJbjkvG7d/h
bfnoHRm7oPDEPVeZbJaguMy6b4vHwNndL7fn1AUIyl3UYreQgMLuh17H8qnruthSEhyJd9FTP8qO
7ibVgy9wTd7WEXLir6xjfF57p+K34UvGBUEHh3wXgmi3J78SO3SUs+03HiSPSbpe98s4iuK52ZFW
vrUs7M8hly4aAnx1h0KM2/7gV2UdnxJo7p8MW2Tq+R2naJmhc96/uZNIB7yAA8rrxAYLUP9chlnt
74IHR5sfY2q6wwDz8zeSrmVUIc/u4iyr+qbWsXvnbYa4FIV/mWF5f5tS7G/bJqIHvxv3X7asmhOZ
SNVD7MYRjRpoGmAfEBiWQ/WboIu+yxtfWEzXYntwEOaN+TyYDdZPDt9bDA2spv0cP7Y4Q7khuDs9
p2txJtZA5LE/9T/SMnKg05r9AxHj9rTDPl4bJ8Y72BZpeayIsr93Nl0+es3CZrwXDuhXbIjGYRXz
YxTmcj4Zz1/OSEemn+jKnKdVlTDsKDHvMZaa9IihrfuDNMrNccyA1o+r856odXjVtt8+SeXeHjzM
Ks9bvN3VPEhnZiXz5i6Gu8uNh/mM+FzeJcswXLXjo652amZM4r/coyeW3+ASuHFGVT2gCsMF5m8e
5S2p+IFwuCfFZ0u/LsYWUQ7tr/q6S+Fe/LWzt5hTGMFJq79piajW4Rv5rZZS/+uaCDPLNjnvG6qh
V/IM1od62eZriAjkIQiq4U9tA+cK2Lde+aPYbBir1S2J6vRBLl+KvrHwGpSEHjbPgbm4WfrhwEmW
ADx6nYQMc+0RzhQWEkG2AB7b0NykFdwkLnpcMHKO+lcymbYFCVjimIzVs33xfQSOYnW6oz+V6/d2
aYFcAbdUerDLoC6j2ibWYjLr86Fi6VuCsDz0cetzpbqITimmHcm8ESDcuWzoaQfyGmY0gLGRt9Ex
SBGGQje5W3ufYx07Vwoqirsi2eIfmxMGgHKJuMGBTL9s5cyINtzqY/ViWJd59R8gWNars+zzPUaY
7lCkQ3KUBDTe9bNTHpyK2nNoUYJYE3fLJibfL/ehdw5YXski3U4YpD5j9LWXaU+XC8ts8JmYfrof
d6FfAA1BX4ORWZvkutzp46WBbnFDjrzSOaONrbEmuOlpw4RJoGex/949nGYVZvBv0dQNvyQOmheo
cQzPK0Rl7zTLmZK2iRuSxwj18TAfALD8MbddvH/w/CJaMTr5r4Dfqg/+4sp/tu6cI0QAOyuc9aPH
Owd5OxfuxFTqdrfR1sLLRRB6b9IRZoOad9s7K+ueRbra/BtbmHvXQ3hy2RDHjIgZ1obSBXrnwdnF
h7LDlNdmlmVGxRgW6WRlgvD38VD7MyIgUBX7Njlzn5zC2jbfkigEhQWCO7IPoZWLl7F6RhMGqgNQ
4Fxtn7YXHcABUtOHcYgzusuY/OsDnrv5d9RF5Xf8GSOkR7wSNBbWt16q9jUdbaRf2hAXgVJ9+33s
6KnNUktaS6amMGHBwReNo65BUeRP9WNfB0i4EJadG1FVd3NbAHvTfL/BAW72ruxD9x6H9nB24F7a
I7Nv/b4xFKL/w+WGGcNpYBgpIhN+H3xrdf2zSyKD73iauQjnqKIVgJAUiMko8HNvRVx9qeyASFfN
Pgw0ru0DU8VyiMAUkA/N7TmsrPj0EeU9jnhJDn7ScdPytUbcIisrkIKbyJmK65ynbPtwEZnNGdQY
/ruIVqCrcDfE5GZkQ1dOV55W1BD42uEb4jv8kMGLXqPhRe67vRivrRfYZTWjajLePyp42zss6i56
/tZBd5iGLGCIskz614Csysx+Wf9yL6CO1g/n+kYCzhTfQ+5WAms+q+EFibpF3YS2qMoYdroiWzGl
XRgFk5tRQ3EEDEZOMvRB3lIS8AtfG0QySrDp6I5m+q/Ag+l9I8ogfdk8i1BDmnJuqiwKVjyAmFHm
U9xO3rUdkOpg+ZxPdpF4vpRpizlf3Cm+M40klU+nutvuPLIJGM0mrztP4+aRjuv2+7OIGNrrtF+W
Qxw1+7ciUkXeKnJZzzVxPD+ljsa/DBXiYlmpTrto3CP2Gf3u74n3vgeL97fXuFfEnBTcSzuU3xo0
8qcaFl8h7/HDB9V205E0WGTG4DmizgKcewBwK3Gwael4dyguVnDIyfk5pZjxAJjj+j+ztuG1nUrn
E4gh7C4WB/Q95jJCYuu2vK6uGW5COh0iz1Sbh9pZeDboEHpUlp8tFcy2vFFAUqTUKjxM45pmoF/b
vzAqxyOOA8G/yRXvK8n7ZQblDS+HeveNDLDi5iJeeZRB352B23r8SMaeJuCDMHPk0qsj8Xv6bdGG
Za1qgGJUFehHW3b6V1c63bOTRs5FxGZ/N6i/8H8CRu35lM59hdelAqmMovTkz3Xzsu9rcKJkWwA+
6PRvhD+JAIPd/RJjUxQ8kWJENeqUPgdDUj7UhV0/viQxjz7M/n9xHC7fG8X0gZ9q/zN4I2LxaWF3
yFhgmzsgNJsHwzzeOej/X75MhtheHB6K3KTuctvGFjPN5O+/lRsErzFS62sRJO1z5e/zr2AI1gDz
RlRrTnuoBpS+oKzErNWQACx1IxYIj4MwjOfiFG7F8oiSj5BDYtW6Kg/HCjAbcUSEMkom+r9kwTN7
5KaxT3Kaq+440if4FrlcEzX+1l/bHCIt2lKI6EcXL1b1WRYePJNnUYmnYCf/XJSGx3CYm/1vSRTZ
aZzCOXlKFg9d0eQ088Mg8V3c0ZzkfowjMNVRCdcgAZz6uLoqicZEAwrLqT4UY4UGp6yIxjvjvE7a
N6JWUu84WqVvKIWd//weEPqUdqFRJx3DYOc1ekd5wkwk/vSqiPTZGpwymUq4vwlD8lv3o/aiyDsP
dLP5uW34EgjUWJZ9iFD9dbiyt9kp7ka7bKnJe64Bcuus8Aqbs/Ct5gGVnaUuMB2wUwEnVYvA86Nm
yw6KSfoUzk5QgQcgs9lOwzSJqxNb4/9sIeTzqSm85ZVLMJ7e1zWR6rprfw1fiFbbt6w2Dm8uy1xw
H9v/y8vHwj4h/Uqah7ZwGtLcGKSr8VGMptoo+0WMcSKpA0n4NpRhcnB6szj6FIjIHBCh+5ToDLHb
9/yvUtvZPVgVu+sPxPlfdCGbroPlqNcJsSaExDw05O8FHx18UvoON1trTsamtt96BQJb3vpoDNA0
dGb1jm5LlKA9j7tl34WWrcWNtBR/zUF3DNrIFFH+8rpNNWtQHSF+aQs37Le8EuE43KDRkgS3SSsG
iY4sRn2XCdkN+30/p0H3ug8o757cyEX8nWM33IfnIGFvR+UsRPrudu4wZdsSztsDaJv9FDpFDJLh
k5lPWsFzptlQIGdjoI5FtFBrhXmF0IJpOCCm0C8FAhxsQ3QF/oy2BH8GAOEW5PBn5WvLjPIdntDc
8RWOb6moC2AEJ8SsEYvwl4Hv/ikxrdzNJkSl761EOOiuBVVKYcx+8boAjA8k1bBtDk/Km8qcJvE6
E8mABGWdov8xd2a7kSNZtv2VRr4zm4NxanTVA0kf5e5yDaHphVBICs6jcf76uzyq6naG0Nl5W08X
SCQgKOQTnWbHztl7bdwUGPieS6MrOSe6+XGOa+eeXcHdiLpjY0oy9l7dkZsF3SpnBHrgASdm8Wzl
qlHjawCv5qFk0Py0vahiaDsWfu5w0AoSeiZkN1Tl2sqRskuZ5iZ90zAXAQok/ZzlkXnVtUO1R9lW
3SKl/04CcIJtL5XPlI3pWupWupojbg1XFNqd6tTd2c2y/H7qh/BGAg4wfVTE6tFqbfz3qpRDeJdd
2ue+pQzREDSLwk7D3LJaa/0M8GBpouxJuGEzPoxhYtcblyjpCVIJqz1ItjZi2xOaGFBpCugPzoi+
OWDXGAgTqaYy3sQmKzEVedLWayud2FiHEL0iBAOHNvvPzmgx6qO2ZQrv3HA90ny1TI7mnqrUMQBz
dMj6gyx34uo9BvYRrhPILdYJzVAx+6TztMXRLqckXevx0jQbk8E1K8NkK8cc9wraLKyrL1a/4PVt
quRV6sjgVkgvjLMaNhP1pVVxnRjsGe4zmCWm0joCm3rdZD238uRC6dlZob10O2Z39B3GtpSvI0L7
ZIe1KlcwuE2EMWn4aV1wNylaRRtJXb4vrXp8bUZ7QG6BVELQj2gc1TNaFdcbtuM22w5FybKAxELq
54UcoP5sOVHabVpTn+17G7XbQe/mOlnNMyCQLc2jgeG97LPOR9rSFavIjPRllc96UtzqdBU4dCNw
wkCBqKN6ygoi2A9NidU8GOK0p442K03zCkSAHHKoBeoDEbqUTLbKUGyV0UXwp7GYhnOp2rzKLK2V
MqjDajHXtW0ONTKaTC4eBjKdw03aWz+MvGBLYYuxH3q9lttuSrIXh26NeWnTDazalrtT2VvM0EP3
a/UYUDMzPNoD1ornRnVx76gTg4tbaap6emjJm1S9uccj5COGGOR5jpnwJ0Wi3UmBgS3AxTxvOixU
LQLV0rlk8qJpobmF72xVTUph+/oUlToSYjoea5o0ikNsho3FY4hURsGox6b0GhdK/WIRyJ2sh1r0
lEIwDidvBPDA5CxqWWnkQIAFxcCw3JdLGr2kmRxZHu2SPiMKIAsKjpbUOM9x9kyHOM3tp3mMheln
ZDokux5A/irVp1I5iDrL5Ka7EEg2KCzz2gPkGE0bjdan8gEYfUh9mUTtRZ/jptFbzs02kskz6DPq
cw0w66tiujXaVXA8ZXY7u2HBrdR3GbiBPhSxeB+StCl+dIXNhJ/GfpbvZsAFlCjhBBwnbvN4CFy9
LRHfOU6Lo2OJ8yS6mmN5SYAG4GWzO9ilWd+6pRqL2Bccn4Z9LsbR3uDk7SUGpkqaGyMZ7XYLbqC8
ZZLi3rZkmt93Yz3pq5aLUgTsx1NxVLqiH6/omaQ3JYF2j8tgzblPhvWYrA2rGMN1DqhmW9WivkrK
jP4rx34GLiAotP3E986Ps8Z5SLoWx4mgYH1LCF8O90ZFdfGcAgSycEaAHUWnN8+vM33bhoyUUb4i
9gahNvSUmFdm64b2hoazGa4apKrHKNOS1wkz0p2hzOKxo/ZhQI7chUXJjBOx74EqzF5b9yoIJCpd
547pwdjcpWHlIwah3VSwj9aOexXCFlg5aY+7zcGWMa1grKHmR17S3Va0b9d6t6inGSjBkUGiiRJE
iTp4jhCN4J7RavmGgCFFoJpF4foiqkL/lSLd4XxmJn7Rm/0uDTWz98ZRR2ak5uVLlF+al8vgjK+0
odO7uJ/yj2li5ulzh6GY6yiCAhawYkvrJlwT/JmV+KvD+qEHR7YZ7Ni6KkIAEsLVlZMbse30Nb3n
TaSNI9JahUlcwSOf3M6x9U2+dPIk4VJh0ZShfZgsVDOpq8t0FYdUl36mZtm92yvaU+kWBpRfvdd2
nGRTDutROq1G8sXVgD69yfwJST9bxKKkqHZosG1EaJiB62jM02uyqUFwYELxlrrQMEMVnRIynm0T
2ngEr3uZBE7QNrbK1GyZdybGQyA4jVg2IUcPD+7w8NrY9YjVPuvccde7s71uKT/XZpuW1+ihAPEg
c8n3VUrWDRO+8ZQX2aVSCONTWaUhgprO+GYXipbt07zA290zozg5XeNujNRVgtZ0b2ZVaHsBg4fx
XJi5e87C9XvHxGRrp5O0zmUTuvLIsPJbxPFlldp6FTTzBFvKVWJWJgZm3NbNcsOrMI+EcQ87GvcS
qOzYgQpDuACKpdjjWxXUp6W5kxz0uuscyAymNTjBEWgCBx1wmMTFhwKt+aqammyP4Wz0F4u0bSuT
0RvS0e7JScoW3R8mfXACEqSI5fDxmgD5PG2gKc2oocXTSh5SduD73m1yaB6rPO8l5wX8opeTwWWA
M/Ytdk8LlXMQCsPkFagoAPFuPEKpMH3LqN8LvdZOXQlYjxUGo3E8FJvSXcz7PlHlGyHRLRONzt21
SWbcVWhb4BtzqIy4FTQ0No6NjMPR6o2h0BSjMcNcntSShlIDt6PlQTWYrww5jdQcVG4e95gmaBcK
0SGoLNuQpmBBc6muMpqv1hIf0ZI6+2JoJn4Gkbj4eDnLh6nR6lUIv+UQ18J5rbNRfq/AFB1m68Kk
sWZUUAySt9j5NARfjEf20gINYusiOokxt27ZWYeg0OisgsIw7zilKAcrH/tDo8V5FwiufrlHAKjt
LUECHzc/SJEKe+pFBtC7DyX6es2f2JOTg8jz+rVpW21bxw4fq4mmYBWJLt0WAGKvsrAfL1bubtwO
BO3tmAf3QRh1+nfKg/leDXVG3c7UVC2tqqhZYXu11uM448dMU3erE+eEHyrMKbnAdz9Ls0Gz32Af
8kyUxBu6ptyOoWrX80pwWI22TpU1906rjQ+kUURI1koFAl6NWmDS+WIiU+ACIpWpvUEOlD8Ss/BC
KXgLKdE8ONpPncSoN9RcCosq41q99opOLU+Uch26M5NGQLigJM/jttnOuSyPZuyGq06E3dWUMlhH
3RvuRaOo34iHhpwyqwrWherCgvNko77XDce7MccLollafMumnl1bVtwEkW7VD2rW51skCtaRQapc
z/rEGlDT592kTecG9NKyPQsb4xorTsgTRmozrLpisaBWUnWEqOsu4yDuVcbPz6o2m4+j7JW1Mon0
yKkJs7TW5yvbQH4ZVc4ArA1K0nuG5fv7cllvZ1vPrjmraXPgJMV01PoKL2a/dOkKUISG96XinAZJ
C2bnSNZCAjFV7HIdBNW8dolISIEsJLDRv6dppdeHlE0txo00mo0kqwaJfe4BDaNi9lrFNsOTGlO0
0T0nHqe/RWSZiJSiuC7oe6aQcKAwGrHrFGg9oYWhfUIRVJwtzukmHJcw7lhYC6te5Im2N+cLji5d
kV2zD+Nu9iorR2N5ZLxOOuh6ATESfcwFwOm1s6B2u1WQmFUf/zMz9c+QrJ9A2F00IsKxiRummju5
SCob/Oxfe+hPbFw4DoU9zrW+58N5buS0L1v1LyjSf/KqP+dqJ1Jodp6X2h6LJJawjcy7L6byfI7V
VjTUKRll9H7qZo5ui+VJday/xmo2PgFwIyWk99Fm+j6S/TXHnUe2vr8AXv/ZR/IJnT6HLGLI8vQ9
mDvM2tGdkiH4/tKV/JzYbY0qWhEdm0RVhN9FN7/YfNW/+NiX9/MH5DtTBnQuht3vodjkrNXaLlG+
mD1hfIaNG9gydbre+xhNfWAkugGCxmm/eDE/EcaRzzupqYJCoKTE5JStET99jepvfMolKJoaMENi
1nuowF71ZKTzX3zal9v6v6GiG5/uyZYNNOZMVu8ttBeKn6ODQz6DCCcBIPvFnJXPad3CNjFeVC1P
omU/jLq4xgscfOmb+Dmre6I5wB5f1vvcdV6ytjrTyfjxtYf+fG82RpcVdkZsNABjVazwuH4t7edz
UvfU9C0DpWTeq4DonelsztnXwPL6p9Ub6FyCUzqa9xGZhoHQLukqHC6+9gX/mVnyh1vTrjW10aUy
cds7xjVqiWaH4rL/4qX8dHPGEm2xdPpxb43DldSijVqlN1+7lJ/uTK7k0sCnH/al3q2Ib3qWdvfF
T/zTnekYAAA7TQ77kCjMFUIbc2U3s/7FT/zT7QkPC7c74p29NqfhqZ044oKtT762a35O7c6ANzSm
gVZVXnzidW99hKH5tVf+ObM7ddExjC3EWDNm8u8qFYeFQmR/sWz9yeamfbo3W6Wow0JfOqiSdocg
m55SGGtfu6SfY7sdV8YZ1NKC/BcbsX50aEX1tRLoc2y3EkknG6K22SOjQGKfY6tuNIBeX/qaf87t
FtFkgqCGXM4CDiRCib6lUzp+bQv6mavxh5ufJM1FN7O+3oeadrGj2RSzGSilr730T3eooyElWeyq
2kfl4gDKGE405auv5Ul8Tu4uYSClWsJLxwySeZBB1hom1y8++KdbtM9lUvQDm1ui5vfQXZjFlP1f
xfeaPzfi/2aDVt1fyyEsXKoxpyYfDB7Ze11JN5XoH5giQkyryVmES1NdBMv2rraX/VS1/izL5WA6
brGs4UlEDxgas11qkmdjh9LlrNNW/uWgw5hWvpsTChckXP2FON/6jLpvwpbTLowG1CQK3tJ2RpPY
ozI0Z93cNzN493F4syfQqLgXPZoBznks3ew6V1EvolybTrgxkr0NTMqLY2WX9+Iuad3rlISqfhwe
pzmeVtOS0STjmLeUPG1tl8p475Rltu4sNVohq3HXWetepqr1TYa9ZJVHvYYeOB52GgJBE4kC7PT5
aprsaL1UZi+/EQCwNfJ2rDxsXco7CGCbzoE5oICAxjsARUHEY2xqZuwHnKgVTagUkGycXLtNGF7D
w1ypkRye01nH4dhZwUw47Ao9/5XmtE8L49qd6PNrpRwYPsSNcm+31fQ6uVQGlnpVlBkkmbC2t5oC
kAdPJVACJ7mQfm1tAOwwDQgwFTl5mlEiQMGrW2LQER4thkMS9Qg2qyutznccWsu7yQnDjakAv7aQ
sZ9Al2Ftm5H4DRABhX4eTOM8OOa45hBYYBq1J9xcGML9MlS6lZGOvW+lbv6YJsiqkk7ZaEhEzhmA
KxhsJ4ZVZVBU6bclLxyf6qyc10utbOGV3NfKPNIWwUJJvRm4TMTmAL7yWeDC8RGFAjtqp3kLNwCU
fRY7B6iMIyqD+aDgtcT7ZvpaFIa+w9VvFMO08e5b0yaELLq1DA2TQWmv0V/JB7qMyBEGJsow/+lW
2oXlQqvJUTH6OvAtH7CJurZGRbd8nLV40Sy9vXIMCPXQbEQDYZm5XWdIc1c3c3cI3e5U8WW8wGlX
jgumb+O0VFlwdEbTL4Z523fWYYzKb2M3b7TM6ctVNWBuEq6V30om9YfZVI8pJMqVhBbsx7aLZUkD
nTnAmb3C3dT5XaN+01CErFUo2HzRUrfwTafI9vbCMNZGV285OH1FtAGYz+xRXua6Dh9o3f9wM2cO
Chs/tk3zaddjiQoagUEyspyCRIsFLnCvfixiuek6YqfObmRLMOayhS2kTQfIdzM855Jb2Do5Oioa
Bi/TcSYMDRbK3Cz4I5kXYRfsBmMfkVPxJPoeF2TrqHdgKayDOVYYCWDXFo8jtBc+BDH6BF658x3w
mqNJX0P/FlY9QQfVLjMs9ZCAdH2SjVTXve6eGyWtt8vIdMiOAzBGO8tgru9Ow1peZs3Y27RVY7Ze
L+hfOmiwNk4SwceBVwAvge+0f7H24IGZbjJIQOtiTPZdZlzBMftuR4Nz0lIdelPXcmfPS708LUme
g0VIEnMD+l/3q5Ge6dDE+0I1mHkVcgYxAeKWlAkXAbll2smybobEOJi6nUaB3k/qGl7z0Uxc3Qlg
jyNMg8a1QlURKkE515fK6iWOCbWAckK4e2pVH1pYKjTOs+YhSRh5a7JsVzF+z8OwhA95Yl38YctQ
XAtaP2u9qPbM4Lk3gO+6/aWHVQlUg4jmPbg5LDOh2OIyeMUgqT24Coc4JOskwjI9bQKFDicaQOSz
/Dyo1yagi9U0zgpz+PoibrJbRVk5uGG+xbilVo5s7cDJWlg5dtRyLWLMdXOilgc559cIa8IjsQ3X
Ckt4XdIBNAwFcTYaGrJERhBjLAcaCPFnzaq3ZdZu+YIp1xGWnXVox0CPGTA4Ezqtqi1QB5gNFC2M
ftzOYbO81yXCqEwa2R0CLh014Rg9aYo73qWqsJ7asleOaoXy0R/7znVfGI73bwrw3RaqTtnch23/
gXBNuYJ9h1Zy5lKicO33kQKSbuaKBk1nL7cUFcu6K+J6CZAAIwFgSvY2iJbz9GCRx6ZgQFELHECz
yF9ojM9Emg4Z5rlaX7lL2wSx25YQ29tzN2LEyzqi9gzRRehM2okrIyrLBQ3uvtBSjLZq1ySPSAK6
aj8oYpj9DgXeIR0H1/YNt3tuJTpQA5D4fihG5HSZdGYGOVb32qN/8Eu3W5BlCPPeNS5ikg4DYsjg
IABvgqMMRjHuDxA0GugQX4J12rpD7WyWrIoODE5APmvtHh9wjLe6EWckFkVgMG7cKa7KyEGvV4YJ
TNqfi+hM35GAokX04wjKx4gZqU4/GN9a9pUCNbx5sRnv+NnURhuztsF5ue39EOfao8olRddX4LYC
R1GJ2qy/wW5a+sBp2soInFS3n/LBZdLWqKpzaoplC4953goT7c9E/MOmSRdMrorIXqMstoqARnqJ
4Mz4AVbDua1aJqZdnrwbKqM6VHVa9dTPpXpVE6r+NFwm5A3+3iBnQYYzUcV26lHT5H6c9B22jwTu
RZprw7XS46fuwwI6ld05xg6o+z0OLW0XoRbEZmrH3+ymnq+VtBCby5gDRbCYtJWrY0IDQMeUCdjf
ddoNy1moCwcPw9yzoEUgE3MI9Ota5nZKigWiDt9mjtv4hZq3bFmVgRbb1Rh6FHUpr1ATgqsimKm/
GTE93lfpIA+OPZTfMEv1q840ogdkqTUFAnr4bk0q0Lxl+j9V+0wjBQgSX2ySNiUZ0/VxyRqU5pU3
1hyelUVg4BCxEiBcXyVhA0vfmo1grMRxBJTrYZlmVRvzb0KGI1EF4U2DhlvDvNTmG52dlLoOVo3R
8wzZT29J0nwLKcR8tGTleY5SrlxhK1/LxFQvUWd/KPy7CkkbqDCx7yrRZH6qNybKdomK5i+Oin8S
K6d+OsxhNe2ADMwGzBKUvx6QBD55HRwOMHEdgPM8jl872amfeqJpjL89psrZs8NQRfYSCyftVwAX
P08x//42/Uf0UZ3/UZfLv/8nP79V9dziQOk+/fj3+6rgv/+8/M3//Te//sXfNx/V6bX4kJ//0S9/
w+P+83mD1+71lx9WJcP0+ab/aOfbD9nn3c/H5xVe/uX/6y//7ePno9zP9cfffnur+rK7PFqUVOVv
//zV7v1vvzlc9X//48P/83eX1/+333gjkLs4A//jsf71Bx+vsvvbb8L63dZdoWOitdF4i0vy/Pjx
8zfq76qGqslB+20LS3X5DRj+LuaPjN9NBxka2zgICAIKeH5Z9T9/pf2umq6pqzYqDcMkdfu3f72w
X67Mf12pfyv74lwlZSf/9hsv5ZfWp83DG/zPdFTL0S0Mbp9OWEy1IU4YfbtinNtkGzia8CFHu7Ye
Egxd3TpGNC/9Jhpg/Fuinb7pQ+688oqnXegQZU51aMVEHMQ9ymXdWvR+r6p2ml/JzHCfcNAl2Ls7
1LYI293M3JQRpn6gCcNwPenA8rwo0omCKugNvHREXDBgc+GfrReOJUcyYyXbythhPo7tCp9jkdm1
weR3nA5dpxlMy7Ve9y+HjOwalkC6TQbVPXRIoE+R3lSviAiaH1VdjkEKGe8VDTg1UJs42TNo+BxH
+kyADH73WD0lSTY9d2ROfXPZeJNNDG4fpkkau4VnzRGeyXAUkGhHslkEco9CvlpZo73HZaEhGF6S
4lHvuNQeRE0DhyTgUUSVGlHFgRNLSlwwRtmTif/ritQAy9qhw2k2kEOuddFiOOlHtwWZKwqSTmWp
nNqcgtXDgpu+x9ihML8KMe9bq3ZVTx0620JYPhOKwqeq4WXQO5QTgqiVITAN9+JiD7FneUKhVmZ7
MQyIbbh3kPWVRn2s6iQavFrp9RchSw39oZW3N9iXImVl0GZ/Ag0vgeJl4Ky8hl3uuqUipkUeYcln
c5WwISZRqBh+FdE+GpXpfs+nIVO9hpwX1ZPFqL0OKOswsMQFmnFG+d1+iFvH2obqPKJAq1NaY5pe
dr2XN6Qze3A8l7MlcQwyWZ/HeuuknKW9yM5Kyuax1LfDVI0EwKgj4OBKW5xvRTkmmEzC1I4QG2aQ
XhAWzkmAhAizSQ9NRQkEhSotJ3nJQshBPyReg/a/8NGzS0rMsK/1bdfkzXoS8B89Og7OsAIphbqh
TVoOci6ozDtn7OxbYEDxruSJb6dwgokK8tcgCgiAz48oQj/h22gZIS+2WFltO5255m5fWPslLtMe
c6stXvNoJksvtClbGgwp2Fwtpyp83Qll7pmU8MXKLMhK86FuOUd7qazMF4xcZw+PP6q5MFcsWkS2
XJZtSj+CvTRpTXNbOa0V4YgxIH7ERRaj1hPa9FJ2k/tcK7i5fcGpis9HCrz9oQvdlqCkcV6rc+t+
b5eOR8KCSDAOmBfQbSUizURL1W1XDHm2GnHbo9GwJma+rhXb8Yowv/lHNmnJs92Tj+TZQ9cZuFdb
c97FlptA2lFZIUA+N+0PeF254af44sljo6KJguESnOXlhkId1Ceh+WgXFcF/BvrNFGU0dg7fFqJ9
kPBgfuTDqLwUsmsMTFN1+NHVNRGG3IHjyRz0hTDh2sLu2cuqwCHdIkHD69DmPfIULX6k2kVVPBqN
pRFzEato58GRofNONCojl9okCuQiLoYO0EAqSjey1ejC8eWByJcScVaKrtHhxF0EaczkUXPUgmSj
jenCcyXzaEz8hk5vAUSyK1SPe7RvPRsvZhiUsbTVHfzRMd102AFDH86OsNfVRbW9nonPGwMLELix
nSGXwVecO5ZDIxLAMdqlLfEQirqo/QUrZbuOl9Qe1ihGc3etDpl4qsy2IavOmZIHp6vc9wqW2hNb
Hi7rUU3ksLGI8NLRBgLAc8FxJX6aD5mFjbHTS4BwPU2WUEntcY1gJqpZeVQjfePl4KIjZDCZ1iqg
qxf6PP3o8cb725hparwqoIKM25YEaGMT5YvW3QoEyzj4oTtY537qk37Hx6i8lqomMvQgcgT2g53x
XU1G7P+YetdpQSnd1MmNAF/OItz0tD0wPhV8MwsEsBHseDNUOVwS/g59S4VNM5kuFAxEDp5lFptk
qsRhqcoj52+BhSHccfjwEBxdOdV8dnUgVRHnlQTopVb0pwzkr8VtXNTDtWjUN8lz43QcPCPV9ijq
NxSVoFhxe1Dkd9shGwM041cWOH03LVLPcPE/140D/KO+ki0NBlW803C8mwjqFXh9B01/1aIz3LJj
gevLS+atIeOdhCteRxgsYWEt9BK1KL+eknlVNPFTOzhEUJqoMex2vO/LkAMxwXhbw8p7gJ+3Q6Gw
tDWYXkLnWMZ4qnKGLGrDAtO/OUVS+hDzgtHl2VAIbtJ29FA1OnvXSB/hIMXrDnAWt2Ue6GGxVhjg
j5khAhjvgTTwey3QHYQ0lD1n0/soE/gWhSSiYay2Y7bVmaMN1dzusmimn1k6W4Dda3TEt1Lrd4Pl
7tFesfbgRxHT9wUzkl+ONsFf1fgYttGjTAUAh1Lc5VmCRTy+cjIDi+YM5dFZLskA8wZxlOopKg/L
lPcmzqc3Yj1LQIAx7drR1MhsgJ/3UIKpKgtuVCjaitDX8YB9d6LpU6t7pA9Xo8YZAVaaV5vimsMp
3xpWHHr0uyiU8I4dp3lqlQq5cPbBEXjVqIRFpPpWnZ0HWLuXuLiY7jGg+4cFgq5q1ddST1Ya2Dpv
cYhyEq1BzFaRrOIprVbxMmZAabQHuyLYhxEYhUzevSWVfts2tBV7bka/X9QAytYaO9r9oKdPLKc+
yJx4p5T6zYBIncqoYg1IkI8KMM3GmtLnrrGrq6bJX3FlPE5h57wBLtDubV3xJbpGbGEOFPJY64l4
mI4SeQ29KEiYZjXdDDGPiY80WyEGHnEHKbq4Kvr2zRFK6lf2oB3Hi660m54AVUG/Sq0Pni5InewU
J21pB91gurCRSf2FiXjEPkWWSNhsHMqNQK+V90Uhq4fsrCVfwr1etzVyaNzelr74w6Tslews0jH2
SuM2VWuEky4eJY4xc0XJIp77dlgOpLoFGcQ7J296LyvnG10AO0vjQCNL0CsdriFEh3MBuaZtT200
oHwXxglioV8r3a7NS5dPPvlOlu9xgemDQxHSYER6pLkjlPNsdykhTGyyU60GZWHc6SZy4/jSNrCi
VYyLaUV3BYtWrWDvyxw6I02nB9CUdY+Z97brofMr2RHT4lWWWWcE7bclnSBpZ/TDh02kumedfebi
KM80Am7IE8YEyJftJyQtiJmyGPlLDJdHaeU3iownOIpYO97KmoZxfpPMJ6XHtVJWdz3nPivk8pvD
K0Ug0lCXvJs82cLCGs999JDnqLU0+lNtt+7dd2ywiATTVd+F4TFvzSu1S9eQlMFsYijr9Q8A6n4O
xJiOQwbBNqb1wR6D3HfR4TW3/ZYAjVVKAGcwXJ6KRLGX0K3OAua7RlghslBDJf0kw7dGQCM9TfZo
9Hy5hB4C//Eta+YEaau5BBp2SG9uKUbUpXsvJe6psR7gVFzi5Eqxda3iNJpEk8HoxDnBciKTp2KM
Odgu1LWk1bgemTmvlNYDRKPXCY0fOWvq7NIRpAH2YndcIFAqqv1u5N21NuL151hAc3gFuhoY3CQd
tVxj2GnnbWsV2QuENmJRICI76Zrop2mVyA4AVVxZIxTQEAldATN99GTdJycxjBJeC7x4pMlWId5a
My1eNVEgxtPdnxJWNJ+tF9ZFAbHQNHNKrZLUd/qoubbFE6TS7JwsdsTO1m1P1KG8qh1EmZ4yMXPh
ANN/8Nlmw07HuZEEVhJCRplqx7oh2Kf4kZuau6B8bOvbVmnxbqlOM0behGvgQc1JjTgoE+XVtRUm
3dl2hzheyXwQdzWcJserapewknjC+usBZ6nfubVILp1amNvrYrCJgevJzwKS5/DGMJfj4PHBsYQ3
6Lil9LWum9Hz1rhQC611Tcw9xUQsc0J0SDCD3AHjLCD4eAWM2hythiXYFh39Uli6uU6Gb5Yoj1Af
lROFydxcZTM8IVrS9rvWWWwzdd13mJuVdPn+v28vHBNWPVn96D43D37pN1zXH+Vd1358dMfX+vO/
/P+wzaA5tGT+vM+wk/mr/Ldz0r29shb/sd3w8w//0W8AKCh+t23dgFCh6gane/NfDQcFo+vvTJLZ
SFTi037pOAA0+93VNQu+kmbqDnR3BCj/bDkouvm7agMgdvkjTl+O/r9pOfza5zIR0ttEwF1cQyYt
DM381O+y3K6ph75cTuZUKSuiGy5cdBZDHDvw7tmm/vAR/bPj8ccOh3aZnf/X6PjyfI7FaM2g0WJp
tvpZI4UJYYIqFesnrOE432ORr3Qabb4crNMy6i+qllcEWXYpjvdzUTwpEaeMttHnzf/8QvTLG/vl
hVw6QLqpa6qmESdpfRryVwvRJKOsqlONy6S5rMdhiSZRK6b4qpGvsihDXC24/ioR29u2NX9EcryD
sW8EOM7MU2nLG4S85aYwxnvU5AyVCqHd6iLcIhuuoKcXTdC0BnE8HdOELkIcvTwjSGbhT8bqL/qh
xk+1xi/vR0A6tG3T0QQGZEf7NPqvzSYuzAn+N8d4nMaceAAkGW+gXMBdrQURUcS65nuR7Yimabtt
Lm843zDXq3dpD1Fyayq+9VHtKffbdiPrV+msFtw7MYxNyplTk2WePFbHuUKAvHZAqBC2onjk2UUi
MFdUBU1g2H4k4G9gTvUaLPPlWn/HeZ4pawvX4AldcV1u40ftBYP0bG8SycDrCONybHacO+drt3wA
yorO8g31rMWxyN4xTDaBYmyrnha5b+aBi2NJ3WjFpndwTa2LOODsuNjBJVyA2FPLAzJTCB8EZALE
47Y/twSqkJdyU3+zn41nziuUzvYZIjaNtCjFgPeYOZReQQWJCl/oYVhbm+8RRxVPAfzyWN0ojy67
qksRup4KjmerWb5hUBvAslHyQEl5S7DDh/7AoOCqDsIXkudMdlMoadhti81M9aZ5+jE92jviUe4a
ELmchT8kfBzOVpNXXUXfuWrmneRdXXwGdHQ8+54CdxNuxCZGqO7Fx+RxiQIS3JZmRyPMvR4f1sCy
D/1VeJopyu+rq26dH6YnV/PEsSzhbAekGkbfF6IEfTpVa3MX3ua0yrDNxGx8R6B907Rhdq947MJu
YHFMv3af841yWJ6L7+XRMTdFHaTEa65DX9+MPzjnhTf5YfTdg7uLVyoYLi/y65d556ynh8hv/dAn
uCmwdxip4YHmhKLQ/vDoqNQ/0h/u5KU/ytlL1R0IXHPfetG6IjiKabO3nNOjqAI+0OdyQ69j13Rk
W/v9mqPme7arnuZ04946h2XjHofVuHM/hlN+cm9wNyqzn5+WV25bTG5Y50H9tV5y1lblzf9h78yW
40ayLfsr/QNIc8ABB/DSDxGIiYygOGmgXmASJWGeHDO+/i6o8t6WmCzK6rHbuqqsLFMSFREIwP34
OXuvXd7ZICwh6WFpZlpgb0hEZLCNP+U/3wT/r9veBEvEv9/eDuDEv//WRTfXH/h7W3P/4mCzrjgQ
G5RF05z96V99dMNctydFJ12a9NmFYGH9u49uWn8p3NkWHWcweoKp9/9sau5fpu/zq/zHNx1+R/4n
m9rLXcbFmiIEKUwY1H0PaQCb7q9jorSjYpJFTNbeqL9M+VBGW5J8hu+0UQlwEElhQ0NtcWFlWoT9
ri1wnmI4TNOvjtcX8ynrWnjQv1y+V7a+dTT1ywL98z2ZUtmW5fI/pV7Me+BHN8Ka8ssyz/VDkRvO
Uw0pgscOCOtnH2Hse3/M6dE7Pf3jt1/6xSb/r5fGJ8e1wInmrDXIr5cjHy3wim56KQkS2xNm4JzH
gvwRw0rEbTeb8b9KQoq518cYr72cJdjdFWQl5b4UiMtikh7Y4otn56mL7EoXz2mzHm28qgkGt3C/
vf3x1rf/8sr++novtnKZGgo6RXpBCxPvvEzU7EWtOHgp//r2KzED+ucrMb5lQGNbjny5yXIor6t5
yS4AjLpLamTFKY3n4d3bL/LajWIpIuh9l2Qs9+WLGG3q96pNLoRAA7tALfhDN4k+z2mbnwgHbr6C
BxgDnas/CXt/Hz45P28Ty+PZpSCkrqSw/O02aTO6YWUUXyJLehLJhi33Mhuje29xPJrt/XBNo3Ng
6KOM+zCtGnfz9gd/9erCqecWtR2ekxdPiO9qOFCC189w0tWaSX80whV8+0VeuTlNGxojH5RX8dR6
9X+ZIGcANPE7sZ2ih3vuQaAfTLGkd1OWxRc6KN3t2y/3U8/54uakIgOuo3g5bCgvXs+avMyxnOhC
3Eh1rfEwf6oSK7mthAzvPMKonkjObg8zU4uN6DPR7l0eG3crQK3t334rrzwmPI7rf3ks5T++XjLl
WTXD6NJxYIbmCEEi7BFO9KBf/nCNX3klCaLHY2JKXCprzu/XuNcGWHacwYPVRZ8kHIaT9hdsiJit
j29/pp8Pw4vLy9kKCoApQUqgm/r9pQqARaGbynMiEvOx41J+duvM+1oT1tZfjW6kgKfFKYwNpjBf
YLUjS5zTevz89tt45cmx2W/4pJ5ts/O9eHImJyGtTplnq+7p/DotLJaaEeyF+IN6Vwg4E7Tziw/L
nBenIrfbP1T/r9zTtmC5NdlXGFPb6/fxyz1dLDFzCCnPVZR5RwsbxD4DSxngj6VVhYP+9Panfe2i
42GTCgkKBw222d9fr0fPyMZrnW1TMSgsdEYIT09QMz3gxu0/jQPkA03QzMfE8MyjweTzo04ZLL79
Nl676L++ixd3GQt96DItPONUr99hfo1u/DSUWyO1FHOEVtyV6TwcIHDUoBH9+A933iuLlW16wlGS
m45p/YvzlioZ6o2LeYaRuFxlneUczSECqfb2Z3zlSbLZ2kzXd102VPuFo4M8DQJOa/OMNw+RGdO1
QxcXYovLqPuDlP7lAXJd/VEwWGgcqNBodq2X+5ebiKywwaDBePbBWqgtOVguQ7OYrEdDDp4L8zTS
lxnEyymxZnKy7TY7O6nRCOYATvPojhylHbuRN1M+pghIcRL/yRe2PssvnnWblgfdA07Zksnv7++Q
XPfYsEF2kp42A4gkUtcs/fwWnKQ6zIik7hdXR9/Dyq3/dMOvf/Pvr2zSIZFKCjZGbN4vXpnpM/GQ
hro25iR7F+YJSciJDe9uUO1BOORoxi7qaZ5CY5uWyXzHeyhOpbIqwh2I7N7Uwhv/UCW88hCawqN3
QawUrQwcjr9fDUaCY+V5zvWgq3wfkgEODC/xH5KCFHPlxtG9dt3+6JvzECwAI/dJ7wwf3r47X9nc
0AoCBXCpZ6Ulqdp/u2dAjS1Q7pD8yYTegLm4Zwu9NTQrvYIRgIEYqPwOzJCtq8keNBMhWd4qEhS3
f3gj/3xOfl4JX3lcDEfZL55GMDZyMHv7Oiza9FuoCEOD7Xoys1IF/QDvnFHSyrPocJjLRiQ/aqJ8
P+HtRAwZy+UUk8GzKdF13njjbP/pyXrl7rHYoNaTEngR5+WTZSYWQmtA8o6VYGv0kcoF/TzbJwTB
/aUpvoRiyXcUWSWdpSHczay42wgO7nVYAVEm42+Y/2D5eeWAZNJTpPfHpumgbnhxveAJTKTrimvJ
ZJhsWreob5ek1UHdUXtEdZ1Dk2n1tof6EBM+xbyu8k8hs8e7WEex/ENl8tq9zNtBRrU246g/X3Qh
67FNk9hFew325KBp9JsbPSHj6Sfmi0vV1Y+IbaBbDQbgrLq8ITHT/sNK+8/FhSuC8sqEeM8KaL94
nPoObVc7WtcCLc8+SehuoWUSWYDKIXvqZ6VPo9k+Zaggjn+4d1+9PVaxF01dsZ5Xf3+IktLuGTCY
12nZNkeY88lhiCoXEHUuSDn0zc8mQ4PvfhGzIGdkyp3g/Z3c1LM3cCe6gKiz7g9ryz+vBW1prgNx
CZKy9eXSkpfGFOolvU6qavkioDucrGWOyDNG3t5uZaeQ0iADKo4KGXXw9uX4577q0JJdVxMuhcnO
9/vVACdsI1VLrwF/pPfdGM+HMreyr2+/yE/32e8LOq9iw2pnDeW6v6yYnKSrCemNr6HmgZBU7XDS
8O+2gx4SPp9r73Nuh0OahwgQMrpHhYMOfXZjOQV5L5enqrPhi5ZeE+3efmevXHq2GsG0wHfY9P0X
N0Me1rkia/eaq2Mdp8osbkiZTfbhZEVbr2QwPlchIXx9+Iel/EU7nN1fIcDgVMuLK/aUF5c964iZ
LQt0ByrzcgIxPYC69TiUJWx71GkB8Ck4nNYYkYb79if+eaz7/bvgrLtWONTwbLAvP3Ln+Z690HXX
rlOdZWMQNj0mpK2m5oeWed22U2YD+Xa6i0h2ux5H7ewdKBN7g+MEU2Od3TLjT7a5E3YPrt28AxW9
3C2mo4G7DcO2GaJnLfrHfkzlFc7VdFfWkOm1bg2AtWH6h1rhn7U4fCtpsx9SLVCwvahKXZ3krKnu
ldWsz0eutRcscSgPmniIaietJbp7+/r984FZX9DjluEAwnDlxTfH7YL5FJzx5PrRLupx/GQZUfJv
v8grn4qnUiBNFfBzpP/iRUSS1iCanCs4SOHt4NokpTZlxGTfNMHbjktsPLz9gv/c0Bmamb5UPKDr
erz+/i/VaIkslapDX3UQfwO/nYZdHptqbzil9YePRqnC3/XrDUiPipKXdiHfGx/wJYmBcKZ+SnNF
LBV0uH0TOVa1xhiUHwlznUuUsoNTg/8slo9WzcoFjMrQFikVciiRkoXqYo2wpDeO0cqjGLPFOraz
RTbTMjUA9Ho1p4zLcWYGKXDmQ+76U3hiNFt965lCfTcmuMMPM7lty9buydbZtk0uP4Bazs6D7Pxn
HE8zWb5mXH8xJ9vtNgS6d+PO9ghH2CEuyp913eOAJW4OVRgervSm5usityFGy763egtyip4KZ+fb
C/Klqs3zZ9iRy7kwm7ENSk/qZZNULR4YNJqWiTUgz25dEsuzjaplv5Ln9I8mX6brDNUK0B/kAsyX
8j7/0daoMINYzsyO3DS954QqfrTlZN3JBMjvhqQEPGYRo8evZWci7TMIJyMXjfbVl7RS1rAZDBF+
hkw5Mwgp81wG4SjS6zKzs7s+zwmAZNxlPNIEsOJDCBypRpCFl+WaUOAKOqltIdFqrQlzDknCPSPu
ELo6NTGS27qvGG5BU4SbanzXHH7e4xuIw008KVKtMG+Yw84t8848oKxPEVbE+qPV9yUzJrMbm30a
R02zIyYLxbMF7gvEaJfif7SUTuJN0YfODwKY9ZUY8tVzlHVI1NgovQ0pDfxIRZoC4qVkZhBkdhF0
TcOT4zW6S2zWPd3edtuRTbls8yGE72qouufgVDJ0JBmMSVULAs9HGOaNBC4UEoNhg4k1IBkWO7LT
OGSy6YHxpfIUpLqMkKlbOyyM+KDTYbzqCAVbXXkzEejKSladaq15P6T45NEuVBG20zjLYBWCoPXc
IJGqTTd9G5eH2Mi8Z1yViY3orePeamUyDYgzyQLnYSC7bxLOnJLmoFssntqeT7KVxRNlFXQn1p/w
Kxk26xdTgvDdYI7NTr3l6g8sjRPzpHmSj6jD4k9x20x6l7WT/KZKdtuNg/PoHq2Y5QbEDpCIB65y
mrmSYln7VSXjxJ50hYdR2MaTF0tevif5Nt3WALeuc6/JncOQcGrG/jQ02TEatJ9cJbFPRm6cpXh9
wEqSTxJ2LuM9AVLjuQZNTfpokRMFjvfGPCRjBsITCzPs9hyvgR8QolhjbybAkQAwbqGeJMukSg5R
6lKg+2BcysNYTUT4zNpB+B3qgnKpGNEp4if2VL5FFNT3QN+QgfM1kP+5QXo/fFXp4KIft10ENosj
yb0H0Cj2vh6isw396ICkRZDR5nThUwgBySPgFrliTUkYbxP0taSWeLF9ljkBmmvkNg5HssnlcdKQ
6HF/iYQx7kzS5UZMpb6u6mxptsQ1xkQKeQJgjopSfF2Z8Jj367YCB98UBnLPqu6eQs9Lu3cuHKZ7
aF/WGsWZkMAEGi6NaAt44YeSqL6RUOKqISRnFLUX5HbCchOOQMUCDdie0mHxJsTZtYedrEuGPqPW
It14M7QKeTUbpv+8xoPZ5PKFHiGyKOa8MwHLhgT3DhYO2LdJyb+krDx2WHtfyUUkV2imNf68uPCK
Chj0jzK1kTCZ3JFiAyPJKA5muFh6pxs1EBabRZa7Nfu6fVAqcXWQa9oEm44oJUmzrGSdRv9WUtbW
a5mdJFb/PunBpm/NsQKrjVKJuqQ3CexbCmN5L72WxScarOIYpRWBrz54sx9uYpMDOMI6NxHETsZd
Sjof2tiZQnubziy/m8xqh0s/GwRdN4BL75RsNWptEjM+CnMYnxxLWxeulAOwLfbS93wBw30UuuLB
SsDRbr2ixBdYRKWodlVR2VhbMVcT0gF+jPBa38TfZUWJ++Bzpl0958wStq1MrbOSzvLkQ7D0EXTn
IYj2wTcZ+RJPKzaerkUUVMnYqM0weAvpuDY7y3YcQ/nN8WBFQ5JHkj3zCWukAkv8YNmy/tgmi/V1
ENX0POEXUDsVG8V7wOQsRKn2PxjIlCC6h55EHl4aBJq2IAM3KZm9ySYphi7c5nPj1HtyOcSdiB3y
Orvc55vx0Rarra5tZH1J1BJ7RFlu3Fae1bEBdvl4TFZNrWWDwqchSxjNil3fKDGp+ypkQds2y+Iy
XaPSPucp31xgI1x2DxT3xJsM48JeqTwnjEgNFs0P5J+iP7L2DjjjLLNPd7WXqz5ISH2BG8pNWQV1
r+FZtI4zfvJHXNm7IRnc/ITdMf2EcYcoA56rvjvBFlf6egYp9zjjyt2RECLjQ04URLfJFz/FZF6W
+fvMHDBoxk2o3gmjyRHeFzUBFOkkiMtRhev128IrUm56yHBnShfa9qkx1ZpAKYO123Fi7eDtDYmT
s6ex+j4xuAGNULHvbufF1kgmtOPDkiQl9WpJKSdMFrx3ycho5TuKOeSH7Dj9phSiBHHVSQJP4kRW
mBPI5AIBVq0SHYkjaCOzWn62DdCYASXRUuGTlHMWZKkanjJifE6o2ABwN4Boy+00mMZ9mRfgJ8hr
zb7B4+7m7RRPhCV4OZnwG22b4BlLWUD4HVfHAC+eG9u6d4rnVg3TuLddPbSXkaRieYrQPB7LBqAg
lgeqUxa03HmOIc/ddIuqn+FIo64cyj67W62GXyvpRwMNlRLEd4vLDmFv79MDMu0cNOQcNw0Ljp8+
SNVNNwWrPDMtqnY2hb5D76LDCGHL0uTiSnAmWUBouaNBuIYzZQfSBv3+FI41tJESxiTqSic07AtJ
CzaV4cyxgjAkcxBbzM5VhsMboh7SFO4ognpTTE67rO6EtbGQPfPA5imkdOwPro/JZek/KGD08YbE
8ZpWGkOpXa4cjemdnL8gcl0EK9pV8cdEaPVNhSOC83Kg+EHJkVjf4O+Odw7DQkwnVm6ikHS0uhtC
F1kswYVZvdFYm72NLLmC25AI8hLv18h27i2w0zcDrD3KIk86n0isjM8zMICHBYTTw0zj9VGacIxR
S9dgzzl8+e4KjQZE7XUTyPwoHurrTqQ6CVyoEh/tOZu/w97tamTM0nmckL8++l6EC4pmJuvfYoXu
sIFmH74j3dsc936BkPa+ASGP0dpx4KxbygkbvCIL8iosafWwLV2s/kAcNcN9aoV6O6XluvdUergD
6Bd/LgyUI52/2BfPctodUStdfKCiZ03B9uClGwicqM/8cVhwbviZ2Gb8ymerqvSEgFN40y5l+b04
/TA8Lo4okNsIm4ywZpyLu9yp3AOLTFIe0rm2yfsLFY0AqJvoVu3KDr+HsSjuQbvFu9oukVR3ERz3
QKzZtVvJ8jnCdDYIgiNmpVk2qeESQoZu2ojJjEQNvrOA54KvzXv/BzL2GlxD2BbkzlQDX9/sEz1y
8TPbivYoTlcysteR4yT6hUSdeQmdBxIP8/d1zE/tM7Z8ezsYbfcE7NPQG7t1G5BqYQT6VHcJ7mia
o863dK7SL12Cmp7GMd9JoEyv/Uq5CwLeb4FU7DuQr+12qCXfST57VR/4ne1+qoxkDedQS/EomsKh
TBuo2HfOQDt6J1QYfayTEVKK4y2fJ2/KPthklF15eY+2v7ZGMqIK7Q3bamj7g5qyNeG5XhrKn3kg
SI22aXiUQ/s4VCmwXUOj8k4wD1XovixjV1J6yTVMg3OCmybpkSAg78x+u4Z9JqDKkyBuu55aKB0Q
9W0YblRk2evhsbQjofBNCfKBCArqvhZ2NTzNeTnfF9xUeYCRPi3RDfdVGZBE1qkjy2tI6Qd1O9su
ad5cM4YJiTCn3cy3j0cLlTx+/m8677gdYrudLkvEh9nVWNCeJKp50uDMyPo2kWrEHT3Jel/jF+MC
yy58WENY821EDtINE+n8h7ukYgx8d8FSZDlDvCOKM8VYaValc5Wk0zSSDAHc96jdzDM5XjWgZKtG
+wQW1Q0WGiOf8LDYgNRVIMEP2FujdxB4xbGYz/hkeu6oIXSyfUiuLIjpPCQCrEmj77S03GHL3qu6
IO+M6ZPSaW8f4MeHPzDFWydHQnMEeZqGT+tQ4ibuZhhgfAvjjvW9RNJvWdMHX/Not3lbvINO2qMM
W+x4PEvPyB/ImnH9o9uQ3xFIf1CXJRPoxKn92nE7NDPavayPvsa6xRoG3N1SgR8j6Ni0dgQIxTdx
4ngjDj5sDoVxC9F76TZNxKkm4JAz/iCe3Oj3eiZlaosgZJzoVPjuU8mvXOaxae/bITdvAfR0tPyt
rMCppEL/U9uzSGDJ71wTZ1VVYCpTMXTohajyT+iVZjR4xLfI/ShF8SMDEvTYgKXn2vVuQtqv7fv8
TYBq1iLU9JCdObCuYV7kS751U2q1XTGO/bA3CqcknYwJ7V7j1/d4tPEqckZy9Vrz2ZTZLZFLw0XX
TjruVDUtcJD72P9sQ2onZbAIazz9UMzeRRq03lY3XkIiDsr1Gwg8tbHB7sWZEur9/NRpiRUi7yaP
MF3CEx4xPGu9N2Mrev+zYfO33fv2X/2SF77yF//6v/8f1YGvs4B/L5Q7J19/d5ub65//l04OqbZJ
w0Wi1raR8/CP/y2T8//iF6m1UYXjQgcJwc/8LZOT8i9TKRp6gqkyCjZaX39Lv03/L24j1HbO6kZf
f/c/Ucn93vaivYYahXqJnivhnrQrX3Qq2xlkTazh1k9DwSG2a6d+55VGcuuakX5wtZr+oIX5vafn
WoqEKdzyHoUNJQTD5t97ek7L6V0Nsb0BB5QGjBWMoLWMrwNl1P6Xb+Dve/FXmTm6lt96emjOWMRW
6YmLTFHRzn7ZsLS9PPU64liXesahscOSys78UPvSkHOxlQ2tbaa25GOYuwigMVqxwCtEpgk4KrQC
JM8BBdMxVsfQTCNyuOiQ4/0Z22+ytaFbcAqMjqqshHvGJ1/fuCS0bUMDaEbAKTp76DvPIT+eBMwu
MHqVy7M/JXlzijmpwxox697fkdptVs+TqUt6MBVqFdJDF8U3Yompao6kHjjRvkzNNgfmnYWsyLY3
99uWYwEpxW5ftLcVx1lr17EbZJe0jqbnnhjfa42R0P1SpBgyL94SubeRk4QXePrJc44ckgBsB/PJ
xrFadpEgBCNiqy2H+raD+IEvtHqXpyK8VAtWSkKWXEAzRIMgnpwDRj4OnajRnCvv7BQu+cn0PfMx
IMlS0blaJtVwYbi9n6MIZORTaQCI2+rRKNLmepr7nMgvEjfosfrhXJjXXtxM9bzBf+CRsmgTLKvy
DeTu1pkDkYb2Qr1veqU9HfKKYziHdngBTOBh7FfjJ7KgRmBRRJKVj95YzSOLeuU4AxnojRjEB5cs
4RY1jsX5mHUYcqDv77zRIR8ae59TURWpiTwz4oxDcp3lvq2a0adIFy171lVKN61233UdniQE80bR
uHlQ00RmTxNroDzDCkaTdbetYvJ4b92uMcuMU2PKTPUdW0Mv7sO2bIqPUeqnS7uboSBHAc10MimY
s1UNmcqdN893fADLB5KfshERoVDYrSa6oo4rtruGkzGHBcwgc3Pvyr4tbovEsN+FHT3nfWsmQ4HE
edEfm2jmJmqGdsa/SVqJEfA9qhK6cO8TG5Ro8j5UQo52sHQqLfDU6pkK03TDCMpEoZ+XtG6XHY3T
dDgsogYs0+ui4pjJ3ybov8xD10fvaFkn0XbAwkqVxLWuAqskaG7TcGbNghVv3iD+H7sK3kHk+Qcy
vvHQjS1tBQG7YrWOwmx1s6Hl26SxkAUEKvby22g6Yw0ir3CqGxPfmDznw9Tk18k8xBI+ArURyjh7
iaeHVHZtewybZv2j+YR6zuKpsG6UkQk25Skm/pwWORmxQaayTJB6WHO0TyJX1d9FldvZ0an6Obqm
CRVRk1um/tr2vZNz8kimE/NBm8RJcpJDQOoMrqPlSjdQTxAL66yl3PNCjmuYv6fOUMWesyHtii4b
iuGA9s6Ngo6QYPPQtmKNFgP0QEoLXn7UWa2yN7OqsyIIE2e18VoxcR494Sa4Mp2mzfCL9WJLACpQ
vtVOI/ZRV3LEo5b2xU4aIP1vyQ702yNxjeMj9n0ruoQ8yN7BaayeDM3J5vbdGXlupx8IV57UkUTJ
esItb5dUeU9TaRBStK19c+guyisp6MS0GMlxblPHCHqb09BGqARLnVw5NWeU0QKfrIVJ9KDHMCa+
2FbEJyxOQc2SZw1HNT+ObuaI1i3TQ7E8QNIYYtiItTFyoixxpJHgRJQOpP9hNxS9MwS0DJwiIHul
nx64K0l6nmMntt9D2Zso28wuj5K1teGzWD9Zrlfj8dcce9LlacYcZd6DWV08ovXw/FefYxpjlvVk
GmXkc18y7aM7HAVFnZQUVjbDrUrtqm6BFPYtakqG7R6WjTCs2q8DrfRERpzPwG6N3yYLQEjz/+sj
eD8rXcehcPj35RHjpO7L/7pPnpGo/B8iz/ozf1sJPOsvBDuY3aiTXCQHq1z8byuB5/4lfM74lCku
8Fzqhf92Eph/8QOrqtZ0GRx7jvU/NZJDieRhunYtnAQKJ9R/UiK91MkwGUQqiwpCOugrHbRfv5cs
RrGgzQAFQfGM+nLjoQ7Zke2tr0gymtjBipkklzi3bjRnIeArKg7yCvSOLNLqa6bb+umXa/dKYfNS
cbUKs00XbQZtLstCbvqihloiX5GYRZucx918jFu4ZFq1fkBBMd6W/YB4RCX+mVMj3Xqodh9LPBp3
+GSXx7ffCU6P30osB2u87yF/lI4HxwhnwQvBIFEteRvj1d51PgsYrnyDTXyoTiV5oNeW6X8jX2ra
TlpPSBfUbB6mqWrZ7iEekjwnzgieTPI3mVXPi5SfrNBwDg1zyj18CcK+SlKVqDnyIEHhcuncaNoT
u8JcZxH0iLrn0GqjXUUo3hnSjHdh5BLfEOoirhBWdLS8ZYEtF2TMbdtPxr0bV+UNOizn2od2sQlN
5n2rl9r6ISdbHYqsD69zJysvqLhcBiT5dTV27YERDNBEo+gPo7Sfi9W1OxCyyxuRR1oF87ehW2h4
tgYJQ60tQR9F9yS4EBEX2WQhK/Cb2CG+ZKYd76f4Js89EHNCPrtG9kQ4780Y1+/HVXHUUKuTkZ5c
sirOP5HdqLd5bcZ3EThpxgNcYL8lT0ULHE7CbObd2Or2sgD2DCRpXvssdtr3JOAAdvLL9tSuUY9t
bsqTP+NlTiZ7lpx2OTiamXzng3d79roh2Tk1lunNvMair1y+2TPEO5zZ4x0TbRLSKvlz8inm7+WC
K3QsCB2jyUOcYQePiv5yrDQQnbFJ8itu3bMByjc8olkiLHo5K1UdW8a7W2P4UDvik3L5+uqIkqeI
od6wb341Zn0Fk+MHEoDPVRN3uyxnnumnnThGoDI2Q13p61S06jj3XhlMKn/2vTBlPOtwZKnGE9ve
vPEGp7tgV+gOvZMQRLNm/9KlvxagGN5blIv0+DoDMzxhPMOyUk3k19QP9wTyilNssQmBpcVhLa38
0SXbHYNcc4bNVh+pq7+lBD/v0MJgncNbfbCMUWy1ir+b8EerufxE+B32vjTsjjXZQZs2S7sj8Zls
w1W/sXNQIoagrHY9Mh1H950ENZMzCPaak+iE2GVTfR/22sKQKOkaV1rc1vk8T3uyff19xLntNqJj
d5yX3n+PW5ivtDEwwtXCgJ3UhskVbFrzHWSi6TYhgnKFD7j1talbgqcY2J5LVMTrnaxHe1e7NFa3
RPAYedDTuKNN0Y7xdcVqEiSWNxKqXRMnY/Xzl0SI7M5o1IGUPu5BtBGGi2cQNuFudDMVXivokfE7
8tHx0SeFMhTjXjiftNHHGavfZCNXYf7fTOadoD5a4NPoGUWsM/F24LMQqtx7cMLC/USc5iemCic8
/48iqR06xhFM6LAPtzNBM6RbEUK4kJHGH43rK2mPzv2cLt02AjeztxoL16jRwH20K+sL7SUTy/aS
3WqaeQxBC5A/g3ChBUXZ7Hwu7ND4LmK3v/O9XjyScVleZFigT6fR3wB1CGmeWFnDhJMWd67Bo2hR
x5fOHPF5TpN1dMmx3pHHXp1CuvWBm3fLQQIi67fOFCdHj0r/41zwYBGt3b6fE+UfPLLZLbMdj9aY
uD8yGGxTIDhNPlXl0DzEZUtnVQ8F+iZdJymnVnNEzj7EB9ifpEemNjAHTAYzw5qqPEyNHGBgc6Np
S4+M7+ieQsVgWrTJuV1vi8npPsRZC291GeKk3PdQXE7oLkN4Kv6ovMdUmoV3mKBJd8sGJYmuvy9e
MxFmNKdmeJMgb9v7xJnz0l2qdpJ7k3ZaWTuXmrj4LW62DmtFJczH0C3P5Cfb77IkLG/hQDNv0VHq
cZSzzU8zUZRJU9H21vAunsfc7JkuufKUSlBLY0rqnW12A/oLH4VdM6eg4SZ0LWnfmltPJPZJ1m5y
yMCYF9ztpNk3fjhd9cAxqPGq3nzMQ4JfcH22NNEMN6ILLfQ0ceKNPsspRPzBEWdhnSjDc5O5+Xt8
gGEC5Kq3yIcF5/Y8u87KBF+npaM33ZaOnm65ZSYOc7F/Jk43rmkhxobetW1tMsJg4zUS/pDv5c5p
DNHJNgMLhiClc2NHWf8Qe3o8OsIvHqK5yB/AXN/yvI8nkLbZpWecx/AD0sQlctwIKoZBC4I1dzum
eX4E4F7wJZYRGbh9ciBZjBt8WIp7pWDJ0c1j0ECopHf2U3mqaUYmDOeG+lEvjXyakdgxNWQM3D2Q
VGNvO3OOsKIPoNj6pgNeFqPsW/NG7frixrb6WLMOQdvpq/QycIm3RpRHtHddp31sOiZjHLOT8J5/
ag6jjsluLjP/PCIjuJNlZ2zcUlj91h8ZM5UqhoJDz5jD0dSU3i5q6uVdqbCJQQeSB1MZMieITub3
lOg7y6uz905VONHRmasVFzh1j8VMnKA9yD03oTjNCcCybBnIoc7NkOdlGLEqGWPfP846zW6jVC93
5YCUwAdffShIUkfSVBsfWrKutoYlYAjYjFx16FwR9j0So5Y1T/nSgNQIK/lkdczwRU8sWhVCZAMm
Wz624MqeaCarCz6L+nb28uGG0Ym/V4S8H1iW6cWaPHcRHMn9zLbBNMuVg7WFVOJuZrO/cJpCKgpV
+ZNWfnbfx9SElRjxJi86vF4yr3sQVpanW0D2pG/VTPVPcdXLedenPdbqeMUwgoetn5C9eedwbIhH
TusvGA64D1H5QenpvS/ZbLHVGTDjb4eMIpUUvhZoniB0kLzR6L0yS9Q/WYkZRnJypTGTz8XHdJnM
eKvywiELwzCCIZTE5A1uxd6vOk8HikM6GMch1lcOOJouQNfTfsNPCyWoU7vGXdHHRhre0h3x9mNN
Rx67RHnni7wmwN21vsWZb4jg5zNoLTk3S1wq0AE2s8YZcuQxZbu6TsM+DbxoFkcrb3LacaQ7zvGQ
X02JXz/9XCBAPPZnZlDh05KP6EpIpr2pzaaQVHCCJy3MyuRElz+2t9xZ1S4UtJU26WATZ76MEvcV
x3yLhnfh4VNPrEciDG2wkVzZyQ/8NX3uIWzy7lsyDCwFSgGZ5MuZbpepb5P3cT2rlkokBo0wGIpn
TUbABgpPc8NPXTgdWlDLcI9La7r9uS0TR5MjFWgb/0cZR1jkaWhB4hHA9FeCnPmYMVgkZXGsQID5
mrgjgAng+MlGRxW0Xdo8nfZFFM23iKq8oPZMdAY0jrfE8IW3MXg2f9OvxT06ofpJVkt7CdcT/BZY
Fbk96y9SaXBDpo7k/2HmSHpz41g/xahihqDqHS/BHuXwASp7Zn1jtkWg7lSr59gpsh8KtPRpykt+
zAbBc/KKCKD3OJnTrUCb9uQhyvnUjgb3p++mixmYHT1ioYb6aV4GcTtQ+R/qqfkv6s5kSXIjy7Jf
hBRAMW96ARhs8Hl2D9+ohMeAeVAo5q/vY2RVVjDIZDR3XZKbFJIR5mYOA/Tdd++5vDiNTYqlhQJG
oGnINR5riNWXPa25LDBMbkwprDvjMXDG9C4sev37x5+GU3jrkCb6bVT5R6uJ/wcC7n/cXpxf6N/Y
3P8/ELiWYEr+z0P3qf9c/jhu//af/z5vO8G/iFC5JPfO+4izc/i/x207+Bfma7Izfxq3bf9fGIzZ
Sfz3v2TU+6+VhAgB4DIGBiG+YPgj/j9bSfxGPf4fLy7TduDBZGE9wDhNZuZnAK7PwraSk9kwVRs5
W2pOsceUhmo73prhlElub7KlOgQzhHLAGi0UhBzpTy2AcbPTB9u0ZG5273OjKJ9wNAfDrg2avuPx
w0KEFWvbueeO86G7oYQyLPY+Fy31TjN09H2o8sy7wORX+xfepu2MSUCzQXsfVe2sD7LtOo54BmUW
F4iWhvPiUFcJKLQJ0gEPgldbwYGxwfpkLjUYNFhYJvT43uC+JL25ktdjOjpz0gPApJyS6ZjikLEy
MZaVurgLes3Soc9Vg7FyqIwqwTE6rs9ZzX8UyWUD48SZAiNjv1YDhBIGv+8Fmx2VsN0hKz6ZK8Tb
eMIpgCQ++jho1dAtzrOQzlgnq1IDO0+vzVtu0D6ct/nCTWVGKUWHkAJMG7xmNI4rIJN59FP/QGmC
9ZTjzKHngFaCfCfAjOPEaxqVyLEcqS+lQAU7T56tt7pan2nxbr2oL5vic9At061VFNO6w5hj43pk
Fwlmzjfar46cjctKOwV4sA12aGzZk0s3ODHffAcOFjmbePHUxb0LMXSvledCmOFcjPnX2mDGH9IM
K3My80afHWXRZipgz19PVS30Ce5sOWDfgt/+var9UTwN5O/03h4C7BQsIOSSqKBGo5ZAvmHOKh8g
nC/DCeS5DR7THZx+BSkMWhQe8shyrAxrXhpUup0lle5NFS+p7oqTOzTpM3335/Ef/gLd6xj8N5zY
KDSxYWgJn3MwEfDxgOJIosHkqyyhItGK0jUFiyJ7yK5o6GoeMtAU7CcwTH5bWAe81CuMuUSNxsAT
MwxXFff1YlGjVhott1B014x/G3xKTdM4N82Y9UHiLu8vQsNfsKikHpeYGKcQIM5Eg+++KQNeoLb7
eZ97C629hElSi8Y3Ipw7m/bbZTdaG/wcYJZhv5+bKnhgm+Jf20vXqR09pPUa22nnUBi6Fky2zawx
HYg6q26rDPM0R1qlYArWwQg7cG0F6Mqyx8/m1rR7LP4QbNCBUhOk9CyFT83xuRG1lUFfn7p66j4L
03eL2LbS4XuQjxRmuC6zcVxvWr56AwU4sHLs7nnL3FFDgOss+MfTMN8AucXMjdEH6IzGtnjtwLd1
7zEBw7lh+YSVsgsKgHwYoTEi1mIFBFNmU/A5tNIx22GdnH1UjfY8+GtPP5pG1Rc463sn5NjBRbaf
aO1e48Lm7nE9j7OeohKfFh6KznAViLvWeQ5pddYJntg+jTVtQfjjcUTbe2ImWGvHeV1QrMws3WHa
o8VdLc5w19A48FFadfi1cxSZcZMT7jUbLSyOzVwyT4PcA2DnTpt4xWonRZSWNCzHmnreT1i+fTdK
DYzdeNo8764yMS/uZuh2aVRsTEmR6WI/AURUUMFTdPZonRreWRfj6bBKkJKZyvcVcoazLwp+AmoZ
Os4YSzZsN/mIeZmcUUPewdClies3TJdm54rszGl0SJ0c65ZNAxqRE3xB5hjqWGGwJZwkKRgAkprO
OEo7TkkQl0KqeifuHjeV0xKSxd/Nzjc38nqfZp74UG4N41fNjv3m0yHBdmUbxeU6u1A+NwoSHhzp
G0YEHbpkU1isNUenmlth3IFWE0kjA+uhwv2x49wxPGhTT5jMCSD0h2IpIUcDnJEIV461HUfo1CEV
whXMVnbsuGfcbayQbfFVvLkibRmB+dTsSJT43WLHbnWKgcLhmrPn0jiJAOSTyjewhEV22/CkwqcU
eZbMGMTy7Llbc/vkV12UbaK4sXN/uuLXRS/KYN6Xbjrf0jcB0RGja1el5cPiOZdVodRdGTTQmXR+
u9Y+kQzjsu2zRzlwEfS5uBzW7o5JgJiGNjjvBtOdvbpJY6oL+uWhbc1pZ9Yx9//2WGd2RzM77SRz
p9S9pK7Lods2w3JLkKYG+mXrF55x9NVX8sFvMBmX6/zC7jhPTH4Iz8yANo/j19Rc4GyJF1KTJ2QO
H34lhWUY3m4tCqHK0P1gpnry2X+hXKCD21J0x8nb+MpaJdIk1cec/A75VnwgTj1rDMK4kIYLzsnO
t85a9hjoUFUAM18s+PgpnafJ9c1Jc+bR7Fx+MmmoYnP2pPgbrFJShr1hqk1jWZiUVlHpgdFLjqM6
Zr19U+LajXrbi2vTueSxx12uFbupTgVsgCnYk5nwOHwTME2cyYWkJZbgPiSjfdy2EiIt62tsT+Zn
n7JUkn4t5CpWwfs0ry7l3F4ME1RPe4IMqwE15jgBh/LKmFZmYAJp5dexd68xnReXW1ov9z4clchT
S7njL7qbjeWmQHB4qqfW21n1ahydtXjGhttc82unr9tvvSu6G0VMwHA+BA1aq8HS7LY0nfusCRH1
XW91D2GJ/Ejf+xFw9zOBBYY+nydvXsFJLovxEvjcUy/q8KicktlAOo96miA0ZLV1b40iAOBr3y/9
WYDFQfWO15zXRvm9kwaPEyqf1rgZeFTXor8ZApDdcRnmtt65hEAeJzyv313ykldOQEiihBCwX0cG
ZVxi7a3Z66+iSO2TMpodqij3nRU+DjAMATg4W9Q33VowfAtB/s5x6iNY/vbR62YWrgsiEIx95kP4
tHdFusAtywWDN4qwT208eYIuHLoUlPR8V4L22NlZ9tQv2avZDca9xVE1RsnvkzzvXiW+zaia0y9V
NbybtuJI45FxfTRSs33yDNfG9VnaX31LPjOObc8Vuc+IIB/nl01E1TpP0ezkU4I/4oBDXsWsd4iR
YH+uOErgrXK+jiRFPWIbilBZkoep8UjDAk89QkA7dw3GCHPcVYeR80RNMz+/z5k1b6+g7Lo31cbI
JezlWlvn0BV7/eLgl7Z9GpzwZJTnkZNnV9s022k1unZXaSIrs6j2AaXSd6OHhdBFQZHzhrSWfc9H
Y7o3jHl9Em5ZvKfYD+R4yshOijh3FS57z2s6cUCB0w3cONMd24QbKl0HfJ0b+SFNjL93wqK16Brb
+xSwqxnKxf2uyLywdBZl7lAHI9XA72h0tH7oiZ+ZF6LuZ0rs8VqG1XdqY0TlRyXta0MCB0Rs3XkJ
XDTNjeoDGhv2CN+Tz+O1NHT7ZUJ0xDbcgp5a6h1nArspb9zNGCmQYJVc1xekscaF8A1gX3R+pDNM
nkVmD+qRHBLMHLeuU5/wW805CmQv02deHLI6ay3niSCvJbq7wKvNpbxKW/qokCVZXQcapSQUZfFZ
qj6lFknLSX43EVyobmuRQPJEd9787uDbg16H/yMWC9nTXTA5tMaNduc9FCF5lNrEvbf3umDmQe5N
wKJueqMw7Gfyfd2bbYvOTBqRWSb218wxmuSfj7P/62Bz4d/Oq2w+2+YnF935T/yXi87BReeahFsJ
QhGrPefRf98QW/wbcXZ6YYOAf4On7N8rYtf5F2QKvhWmD1uB/fH/zKwOMysw1iAw+V6f61ysf7Qj
PrMSfhhZAZ3BdWJUJU5u2gzC/Aw/RlVxGlus5XD8G7TEbYmNd3fYY/aF+0H6zccl7+uex33phXeb
yhDTy9JeDuQyyQb/MOX/xXr4vP396UexTT4pF7qew+L67Ir7ITU7OQqDK7HkeGRtkWC0lcnY9w8r
VXq/SG3/6pV+WozrNjW6JhVmTHOiPmC16qNCZNlDgfH3FwHd8x755zdlCYSK30yU2AH++KZAI6yl
ri0zZvcdHrYJm/BiOfQXEDBNCOyAd8RAvvOxSF0aAXrhP/9Mf3z5nz5TKs50gbPRxC1IPadtK4js
6TjhwxqWX3yoP5kWz1cSxkUAXZZtndkHP11J7aKRqluupJD85VXr2y1BoKA0zrid0EJtx69p7P/+
7Z1/UT9/uj5YYr4I4IxAGf3x0yXKVTpENc2YqZnwi6GMORGGwZDRauMGN5UA/ZNvx79/1d/qnH9+
WTyAPsQBL+SNn3/pP1ypa6rWphxxV9ZM7q+BNY5XaTZuRaInJph9y+oG06DfCGvnBn24c0JZmad+
JS/wvm5m7R3d1HGtpDY9WvbOz0sncltw9fjaMblfd31JtYyxZu10x9OZCrq/fwN/df2H8LYCphsH
aAk3qx9//qpEpYCKSYWJw0hG4hDqfGCF2JZse2x/cQlCpPjzb4nUEB8Vlzg3Lfun39K6YeVvgiCM
W2PbcNZDmuEQ5+f5PeoWCgxVGZ3cTQ6qUTwTdbzysYJRXtm5HJvyTbLcSllsznFHDAcTQDZ0V5aB
oLeb/QElBM+hTcUGhB+Ut35gVcp2dXlas97iVB1M7fO0+Ev9vNHhSpEdogjVJagfpLNTZ5qOUnbq
O81RjCsuZs27hkPbsnPZQTTgYPNi3a2Y/8l9d/Csj8Yk+5amPzV1RFfyJr/rW9+Zj50K6IpsehSd
2GjK7b1pl66ijcAR7nUfjGTqCaMaj707OR9j7WbdXpJlcne6lDleNUWrwDmRhH5GXc8XK+XRT5WD
1RuRDlTwQGp2Ai8zcqYYLLwrHIEUlfEeIsGYCDEb5W4ZrfJtMFV4N9q1HNDpne6Z8dH0r2eqPe7d
klkVqNjYcl+vNv/5fDBdYjevxK3fa/WJj4lBJZjF+BVLh7/uRyaanhizZI+t2U9+m52M+O+M8g9w
hLzMF89Z/Vf2ft6bbXmLFbVd4V107rB94by8rVFltfYb3pTtpi/m9Ju1ivl+antfEFKDHVraQRvs
+mbbgkin63DP+U2wqUDpfFl1KGnNar31segbzsnd1pqPm2GkaRLIdnoMyi542OgSpLxwEusMHphE
EYH6itpFQimULrPXZpP9W0PIGrCZoLjAZ4QwQp+MMx+K/8VrFlnQI2nk34fCsfJd4RglZbyKPoi5
KkE2b6vpT7duqsWFKvK5Q3JsqweelD4rQZELf+QERj72ZZGpSU2OgSkHIbZ1nIs8wGiqo62ep+IA
lbZ4bmRPmDeARYMKVczEXdrW75+1wDEGlwYV4+g4MF+oSK49DAeTBj8NLgGTr8wLd8QJw2RBvp46
lFzczE1NBMaxdCojp3c9O+lrtdyjrMGaIIoxqajjRmbHFkXsyw7fV/WFCHS+JFtftEXUZyZhFDJL
w3s35yO+ATpETcZX38W1oTeXr4pDbI1Nuj882zzAVlI/yATxNkx4ZLd8K31ivD6OYCVT60o5rgOD
gZ6taNoK3OJTKIwbtk/SPYpM0ZBGuZQ3X5db13s7XD1iPjjTuC37oO4I/CAicingKga3FBHTC5tL
d3bd4hlkJ1L0YEyjg+N2U+FhLVEbr6W/zsa1QGxeX5eAUM4ZkeKqfUdf1fJN6qxYTumc8T9gDLM3
xqvwl+pD8CVzWP5W+qZ1mnp80Xjsp1sxiDJjIJxdupH5olw66ZrpXS7T0bzvlGG/uuYgg2ijh6Q/
0DXD4E1zTpPFNMa2fgy3oMhi7H39cMMlEDLlrZ13clZDhpE0ur6IhYX7lkrSrIdNHm75w+bJpWKd
ljmPjUUYL8JmYaP+0c52PQmNZJWVpsKJS9SGdjUVGuPRSyt3TcjEcgfhptm61quLBfwOtWb+sNxx
m94k7lGAG2UjpXrHak8xF7W/I83G15mYEDLwZPdufckWVfnH1su9yUd/H8gF4JhW4EIis8HPd1uX
xrhSYX1GL9Aklea2sE7SqE1cHWlO0/TojiwFl83nCdi4DolbdLH5Wowlldoz7g/u0cKlMUcWMF7i
2WJbrhwvyI51YeHcqsyATeDIX2ZHjr+Urysd9me9owva2BhGz9vTK5gecAOX1OforjxTSgZN6YmL
nMb3qPFeytGbnrypCTFyEbAMfW8DqFFaEmuE66RIUuOyz0oW2l5qlzHmFj7XbeqeEbLlI6F8HNap
mmAIbBbul2qpm88yqzD4zApLH0jTB511+jkbURGmcB123hxML9Ig1BCkqUTO8JJewHRAMrmuMoVu
UlSfiVVWFYR1r0+amSZePTA6DyxLEp2F094RyLeGTMUuGwwyhGlfV0+ara4ZwVI2L1c6VlQZkEjs
FBaP4lNaeOnOsSvM+zgMKWurx5xymDB8K8eQ5K+f3vfTgGUdJ9JVzQb6Ot8WmeR2syeLh9jGovnS
OHfRLe1GPWM5lRfeKNN4W7dHudKJjLauY0CAdO90aAQUc5eJ7eB79kG9hud5Ew2Ka4NwHOWrdLjn
5zjYYHZHHEivgKlQIVlTB591rYO931b1ka7M8VT2svoULmI54uCbDvXAjWtZ3OAQphV3Fd/aVmKn
y5cmbF8JjFRYrrJktRWPALx/cRnIqTsbsApwtE1HsMPWl6Xu6P7G9PPuzI51qOmaYs8c+PKD48yp
sQ15xEXwJWDXX8YEVt5VuRnxsOI+8NntHsa6x8bQFtiQOtm+ymX2XqXeujORwWdbtgX3BgZPKqRa
ynT88XuRdV5ihNml1gpsgKTCRVVIHu4pTFt6H0TxCgvzDv2ZyAcadVSeP6sSPSehEUvstn4dw1ia
+Iws/G0nmdGxkrvZhc6tJ1HZMEtaq4vDRqn9TF/csXAwgKyloAgpJw2X4/iKRs4GMDEcx3zD+j30
O3R7itgbYd8UhE3aSK3E0nsxl2PUTxj2aOB+J9CbPTZiokUpoKvZ3fVyCSABpd1d5a3eflCTPHGK
fbIxQ97MucsTR6jmliqMCzAXR9CMVFrr9iObxQ0GxAvRb0Y0EPA5URe3XbSpf5ufqTbhqK8y0SF1
+qERu835toKpYy2AFVCcPTXZd06KwYe/bTT3hht1QB5kWxOwzGWxeZoqnFGwT5jOeWdS47HT4JBb
sbRGfOHEFdBqVPnKkQk9cacu37ZHd7Zvx8L/Zo78maFZxdGllnhqze9z4+05pA23nUGh2NQEh0nY
mvan+osMCoB8GMdQXp3bbE6nt8XVxomIxj2gEU6aqhjh+4vc2JlgY+43NnyR1bNI8LZqb2ufBgd6
rsYAVxO+F2BJC3WT4xYvsxZRbgwJp0F5yl2KJluKzpKchqrWodMh8+v3VE/BI92IF2XQzbFhjgcg
eWUU0s0mSXIMfvfZCScGGEM/GlNxGkJ6r9PsbbDl0zq2K6u//rJrTYFIlxKX4vmGCmFFg5I3ENoT
L+8UyAqVXWLF5RbDqWccrC9acQRX0DfZ11nmISvPPYSywrKBwMZY6gB51IL/eEodCSOmIC+1sl16
a1d/2Jnr+h1kBOnkZt3psd7ivP/oatuNhBTNTlMKyJ6Ztjp/fXdMwCSZNyabQRG4HZzjImt77XAg
niNu9vRabOn8TN9g7iXDiju16e0Jp5RHxdLcKm/iuNIbQJ7TcOCUGg7lhrey7d+wx1G9SoPi+iFG
BZEJqZLbnoIERB95nx/pRt/uczLcj2u+NK/kaYSMfDdXfGp1yppI2OdqrWkW5jeMcgA6Cm/MVWxx
zamYYnpkVUmwvYl4lPLRN9XskrDrvOZkZVoE4LJYvLyF9I3nBxOtMjx1mz/csDCWzt6STntXEmmV
MGdC+1ibOrsgwEF2hmHmvCbvxXIyyyo8GoufEcrexoIrB2IS3U9hZn+kBIiq2DUrnSeFbfff+Rgr
n0dEQ21FtoZfsQVaODslG/kztjglKpg6M9vmefDfw3GhyUk3qws+g1zWDWHkiY8RVtVTYdYI1ACW
xUOw5lUL6QHkljmsGuINecTP1kwp6aNEgRJc1NiocDx6LCd5l4VMul5gQLNDE1jUFkhOvsLd2H5J
MhJ6N4Wd+cLY+0jLZApWBukmj8xZ0RUqmqygqS8FzhVNDvCWqJuM7Ds9pAJ3H+noZdeBuwBz2iqT
ANZo5CcW6+17amMuA1MhXnDqD2JfjIZ+nUO/73fLCnIr9gkWy2gOS589dpB6V0TEBnO3iannH2dN
z5XOo4uWEWusX7Bx5y95WnOh0hfrP1nBwmMM1TgAseSlU7XbpOzfdacLPqu1RuYGvK1i4ofNXbaq
0MHuKDOeDWm58OL+UL37hQogzzTUF1qiWsfTIBz1jTVx/l7PzXRPWH9+D+j8PlVjt9pc242yE78K
3dehl2cqQaO2Q6mtduCwvfkL8EKEMmzZoTfE+TZaH/hgw1cHRBi6MtFs7rulkeKeX3vvWXcGPTk9
Fya7A8KMD46v2q+kuQgS+anC9T8uar0aW4aCmKDdxLgyYlRKytyep71p0/fHmLw67zi83Cfbqzsd
tcJxCA9MboeszTYFiQqXJ3eu5QykdcNm/uqNjd3jbNGZxj4yWWQH/AHPv1vnF5pXeahmTgcRPWHG
dHDcoeR5OUOTGjKNoy+3g+1DEpa7P5fKsX510+pFtkJ9mSpzu6VY8rw8NlwcL96Yqqe6EAOTr5e5
804NIZ03rjFXYpeOeis4y3gcWgZwH/YulK7z7rFWXXnjIv9iaCo/eORK0vK8IWJ7Mhvy702+2Pfo
4gxBzuBrzcbR3d6CrSWtPwc+iBQ9TGtz0KKrnhctLQp1mrr5aoyjU3An7tXDVC0MqOaGzTYC8AxP
s6oa86uSwDViuZqzTzYv9ZxkPsNIk2XFBh9t27wO+MHX9Sq3J2MmkbkYnyr2Chb+ENYmtE1KuUVT
sBCnW0oWVFFdsgCAHLQyVVGoaJT0NYOXjQdihntGX54X2VykfkwIwH2w6w0Hs8ER/7lafYe/VtPG
EG1Dl1kRFAD6SDPPxAZjiL47TWA00v06pPToFINnnWBhpBaZjGJY9ptH4QDrMhGu125FqzjkCVG8
GG1Y+5FfOJiVOLdaBCmh1iXgWHS3UyoA6tPa9bmpsO8ZjcBcbt8CW4/ZIYQAyiF/moyHIDMXuok0
jdk8PYBB7N2un589o8dU44e8TU7Yjbq3tjwto3xGSD0GaBn1gRxJdd8PNMmCKYT8l/Q4IrDcZwLh
eMKfXkS43LmfS57hzGsTkJKQIM/cecErwUWMuH7LI2qfVlKMZFBl+fnvFbbf1M4/SIShDZKR8RQo
72/a7x8lNkwVXidpcdlVzWI+bC5+m1ULYAgbT4iDYY8Ybgfo7BxXArPQOwZo2rwWI91bpA6fhC4V
eYUts36hmJ61tp9/rjAQgJyR/Vwo+H/8ufLQ1SU8sWwn7PUTi6eRAzqmrHZM84QDmfmL1PxfvJyD
JQ4QgIAmalk/yd9lqnpvXDyW93g0qY1drd2E+kDE2v4euKF9+PuPnV3Kz+8OBZq0XSgcn1DkOfX1
gzDrCFT93HTz3QC2VH9WreyDF3hjbeLAHlzf/dmwys8KREayuYP3C6XzL2RVlBmOx8gszjnn9sdX
b8y6RWZkrbByEydjS/MpnjaM3A1pgb9/o3/6XH0XPxm7SrIL5Nd+jvZNXlFu4/mlQOVte3zFrJWL
0T6bWucjTNBfkX3/4q2d3xQ7YZuNlHdOM/74wfqjrvDjIO4LkHcRHKnlku89d2LDWH7xO/zTS5HG
Q1wElB/iuCbG/seXsu3Z77Os4qXSwIt9k1NN4zIf2FBxf6+e+Efe2v9onP3RN/t//tetLM9VLX9j
sR0+Vz9tLM9/4PeNpRWQQkWvNPllO3RyeORTf99Yev/yLNcjs+rA93B9OhD/vbF0zmlXouRwkPkG
uGAr/u2ytUm1orvRtwWcmcRl6PyTjeWfVj7eGZEP4pufD+n651KJFkPeNnCHi7J8mC8L3/zshbOF
yUnYR0xLOs5cK7v+4cO5+/32+CORg+XVeSXy431TCOoJz7x5jLYYCn6migunLnuyPmeZYNDbczcH
RXOqjaDzOW8UtLRNE5u2qxacUofuE7T+7TZLiw49h8EbPLrhEhaUour39tQHdiK1by3xZCKgnrCU
9knHZ/uVOLwl6T7BXxvjoQrbPXGZ1fwUVHTuHLuwV92FCY233blnF2bicy/bcUOX9iWhfEBjBVP6
K77P9Sszo60w5ps5ji36hCPp6+ltKosM1ccBfRiTep/7u2I1u0evKEpWMAhU3gWQe9pWXV1J+wTx
z3lzjXFLD0bgZSs/2jKPrCgClt2JpkZtiZsiJ12sSm/CAOlaqJDoyeW5n7Zc83VnbX3uX2bT5PXV
bvArzgai7535NMh6qR90mIM5aNMpPNQs0nBKWNatSAGDYgNzzE91bd4aakGDhVkyXwMIafZZT3kF
7dWz/1Y3tT4vzzQjl5z9FrdGBTzokQjtaicDUYrqCi2RRSCoyaU4WJlVfpqtxntdTEPidOgxHbvM
K5/w1/a3ZhPMH+eohSaDieIE5mDjjbYzyY7Y8ldRf5itrgEYK5c3Td4zK6LAYMEeD0YtrKNZYuBA
UMhCIoo1h9dcmUx1EOhnBBFhP7I48d29DUuvi6WXIgt1DjUBAHVtFRklTb93IHen6RFQCq8pvVp9
AvVB7kWt8JxtjckXBo2/XRT50N6UGk/dRdDW+ZPvtFa+h4MyN7Q8yuKLWQ/4p5ZcuXlSGhTtHhZ7
IJsLXNIxyczUDZasDX1oA/eMM1De9oUxzV9BKi+WfRGGqmg2QmGb2V2s5li3e0BqI205Ki/0HRjU
7pM5Ffxf3OT87lngOxoYJl7GFBofR95bXnpVUP+kbMrEOJ/p7hhz7PJO2eNQHkCoLHguxcJweBgG
GBM7y2Vavl9Uz1AQtWvbjATthLDnOxPEafGMCpVVVy6XPVch9kH+66g19Wijl/7+D4MNpMgRFHRR
7jIMMsVBbovvM96WgafhSTGaYnOmAxpr6i4Pm3Q8uSXiLd4ZI2XXx3Co9x2gQuO1Vxmf2pZNXM02
WBpOTBMrFkPNNc/2eeRdN7bmX6ZdF9w3XQP+cCREoz+t7uJQ/enl7Y5vyplMG/jDkgDtINRHWQd/
nuLuwTxwZLDK56nq+aqY3bIWcLTbqnhBluhx33m4Wp8GYLmaxU7OfWPQARckrmpEmMIr9FPukFk5
ET5kT6lYVPpf2MQW/s4jCWQeGl813wbNcqvqrfBhECzWPmVNgOIxttawdy0EqJJWcMbJ4AXVswz3
s6udp1Tl/g0RRfNardUxg+1J9Ui0cCiJM9UXO0FQGSrcuQjVPxV4jN9Hf+0PSOf7LXWfAWxObLn5
VQ14BG0F1XOYRv8OlbS640xuxGMd5GbkbflyaaPSv0zALaApCyP37z3RPAHY/M4BDtWvzRf3YAK6
PrHWaEKEUApiWUHdsDYeIAWEDt22FjfCKhftV8B7CK6o3Pcgd47lkvd7FpevU0EZOHsaZzdu1guL
hW81v+drXw1qlzkUPSHaHVbVyZPfjOC+61vMKkEiaHFgLWs8EpzAy6b9FaAbvxhM7eyiAnXRryGn
oOUZ6v+hoyJ8rzOWzJj9/OtJs4PF0XcYUSJo37ESYvCY2sb2Bo8lN9Yg8LsFeSsnLZu9BLWd5M4G
UDsVONHagMm7yLs3KyVdX5YvjbNeBgKTqGmlF+MWgHLM1MXg9bveI/u0hmpPWvBqEwHxVZaDkT1u
lynA9H3tMiKPkioGE1snoNPh0oZCmzhj8cATjD6+lq9s6tQXouM2WmzBnluV+0rBxJNdwd6GCG4e
Eb5qYJFbfyIcTRFvpWGpb1dSTu8ggRhbAThHShFaFITnyerPSEAMgFE62hR24rEPkY7AL6bC/ioC
HINWBSZKkCPR9fpJluDd4rMTGYY4sRJyNHts8lcYM5/o1IBSgxjTh5APtqUf1khi/nR2a14goMHw
H/fmZAf3CracG2G2uwYweZGWTXgD6Pze7CZ6jmouJjSUV9a+9yZsGISn/ApZ6TgxvUdhmd6IXHLj
XsIat39xSOEsYHgS62ldqzvXyOqdpUWCkGenZBVKVvGu5kFFY1x+Yl33UUx6gWJPfrKJnQlGY2Ry
f4z4bs3ktdmOY+7fEiDb9xgoDazULOujfkBoiFllNp9nFIwtMjq/NnZEUKok31y833gNVHJmhB8m
q3GPaNrFM3iMueZHTYmZWv1MNhAa9hvABAzu+cZy2bDGvNtlLOEuUPq7J1Do1udQ1el7aHSdhwm0
D8uEHdsVd471tif+jkrtBm9+gCjtbGXzmRmqhyiWrdib64JcClzrCN2BZl7fxVfqlbKO+sLuimRU
InjS3WgAkCwAQyCfOkaiZ2ojJM+L6yxlScSlTg2wuUz6Ez5968juxX/vPKGSFuT9fcnpkcdEOdFi
vKze7WiFn01XUS+UGvBpVd5W5cGCcu59uGU40PY1nEn5wZimkKw4LJiRH0zdoYMOHM2sDUnYG9mt
stLlO+koQQ6khV/Zrkb+6gbdFpdC0hamelC3u9FyIXiVUok8cdiVT4jZMkOZAKFC0JYj3atZVMMN
HnQCCTgkzWDfmKV5n9bDmWhpNrxpgda1Swu8R9TaeRy5ut4/jBOKh5767BZzpz5INn4foTmVx82c
zYugLP0YNwKLez0ASUuzooq9hbyKWIrzbhTuGrdeD+APV+o9HhRqD9dxs0m7GogEuL8QEOGSKHw8
utsDZ1SPigUQ4dSMJAFGCetk5gtrAkuXPPUBm32xAnc92Lqw3lRn2dAUtqraYjBlLKwolMiO7LIc
qJLkfkq4tmKfTv+Xu/NYklzJtuuvvA+gt0ELMxoHASBkalmZE1hKaDi0+nouZDX7VWWTdXkHNHvG
HpTdLpERgQDcj5+z99rCpZVXJ/R3R3dXuyiTE6wx+9DAAaOgVqUDKVhzZBua9EZHoMJpbR8jrZC3
zoRCBJeP37Yw1TbK0O4zvBb49B2UBqW1a1kXd2akZZrf0I++a9pQQx/blPTPy8pbanTlLkX7dQKg
fW+wgO67WksP4J5JD6NwZzlMwHyxHZ7seh0k9LpLsZMPh67pS6wNmXXNSHW57htaj2VEFEtnmp+T
MuUHcLcswjXGeoa+PV2stMDGAZ8jUs9TTHBHC+b+RQzBvPCFmyYK2NyieKsdUg2CtB3KA3iE8mKZ
3G0vmxBBNFkK0KV6nKaN3mX2Da5yKqyIvJadKpbOd2QqXjHfxT8QnjccWNyKTCTOw+HeHlTXRzZE
qLfABr7QCjvhPeCcX43xB3sqGGmn68adPU7NcQZ9QOiN5eLuGMn5mc3xmqWHCR+bkLmL0R5Q98ZN
v1/UId8NYmH6XrUoejodZXbWJtMxzDOxTbWlu+90XQyA9MS8T1tSLDqQANtCG/Unl4OO/DBkaHEq
7yy3P+GU6C6z1h0fKgXl47Yq0BdsckNUYNZssmwcpPvnemOrlDP5cMOJkjnrwoQbCDVI+5i2u4Tx
0rNY0y2RCHiUdrobFRUBvNM7QFUKhVs6LWbtOYIrhC3JijJMIi4GFqOpxm0vcjXxhlFxd4g5Ea5b
k+MwjUVwXxM69lqNWgUGgs5gDPFEmy6tkQCLYxY5SbO3OoLvkAtF0j4hcsEQgTMLtYCLqKMZGvsY
Y4i702n3eHFetEdMgNOxLKB+tNJJg9xO36q6Q169dOpwZkpXMDYDvHItpnk8Aj/DGN1ADNASZkiZ
kkHQzSNy7BajRTilD6uhR9R0uLVkTulTh0zbgoFyJ7rE0kz0yNqqJOyTYzomBEaRukFM0E7rbc0P
uTP3iCJfWiLNbhKryyE8MSs2fUoxDNWko56PYSkOHSv1WR/3MaTk5CG04gQHfwm0sFjMC3ImEMex
au5cp9a2Q2/iPWMVvzTH0g40JxHUAFFyb44wjmym+oFEs48ehWZlm8ITcvqlejQtpT2bmhwdf6hk
u1I696kOKFKZdRIWzaK8b6a63S4V/pxOidqdMEq5DzWNIShrUOWDA6gR5yuYWCoHzQhhlGzUs7sm
BCQJhf7C3QwZnMWpJiNxmKydWSoUGgkqqMZHn9H2J7wgTcBwBsQEPUikAWz5u0mrh4NSDnp3psSh
2K7djqNTWh2UIcsS+7oY5VaHXrmhIWVVvGhChQjJQ5Ki1UvzwWoRCIUl5+404qntmT6xieMB51SJ
Aw1JZ7bLOjW6glFnbQsygc/zurQfonBePlOsjKDbFUYZKO4vOUDiJKl5t+AgBmJVwPjiw6sxY0wd
wa6nEAQPUKFOKifHIbNBISKNb6sCrAIN5qYDqOd38BBcUPwiu7JsCSVSAOzgr3YVC1hkutCVbGxf
xz4nzgP96bQEWp123hjmyXstkVdggqi2c5wYeCSBQ3bbsraAsUhTW29Ijpmn0R5t4kM4Wp6JrrRp
WmOBq6188CrJI0+H0Hi15t68ncd5OWIgBo+g9C0e26Q35kCZUw2jHwcMxmlIL6OAqTLCRE2PHnXg
0U9mHuEPbAz9RtX7OmDUEOJKs5NjWYGT3eAiLu76sVVdD12eMXtLJt1Pk6XoTlHsDzz97LpDRBEc
ay0WDr552JAtLYTHOXJoTWp4Kt4apbN9vWODowzIOX+C7+d82mXVCWNbdiC1ApRxE9ckSOROFNQ1
tGaRoO0D1N7JLa+MjSzBsap1Ieq6hs6qwLj5yOZWHNoRxxaCNfg1opYQW7hnNGb+ZX7rplF2zgwu
uSsscNhwCkD7V93C1XdONl/LMUxhUNT6PKmE2GQ9FgzWeDYKJUvfc5jT24EELv1t7vXsBXdPwRc7
269JN0+IKqtqhy1FHhRiYczAdnFCQmzKkpm9OBqvGSaSdsNst5gO/aCat4s9asO+0rryEV6W0XiS
dexszL7gS32ZcAikmDplc63k2wVIheL3WZLttBpzJRiQLLlONc5EQZiBuILJD86Tng1TDUwyLagV
ID753ib8Sd3mXWu/jthK6rMMQCkSR9hdwEEw6rwAJ69fFHh09xOwd5i9UrgNjxF1KVcPOM35aOBk
94YMdOgpw9GHbNaJH2OrovhhD1XgL1FxflKc4ViXdqzJjcCBea4x2u593eQRm/RCfaI7pUSbzhyj
k53o4WNd2Hfs34DPlbGV7zjDMQhWpVub3Flz+5KRynxkSMxxPPzqb5n5wH8XSlW+sS8M8WEUwr5G
K43al9WyuU+yHh6NFsOWxBltyP1CjiiTuKQajsJZ6gA5+ngHW8UOksJsqB+JNXnsCeQ4EgUDBR6V
fPTSrWjwnSlClZNSyCRcPE5jpeeHXnfKxwE4uLmNF5XumuhsOgPZHEOzUBlTouolbiL2p8Th15pF
nTZFbNDF6go1eZ6MnA2m6SWdiNhFTohHLtYmT2tMtTrCHugqRIBx88a/pug3B0oNNcurpy4W4als
K8JvALNkVRZwduOHVCZblC8iXBJblOiI+8K5zQOjLYx7R20XsJyAB1CL6Do3rzssPEMABIt1x+L3
06++k7n2TrSk0A+OEx0jYoBm6CSWlh8SfPMY7bKxYbdec8p6BQsmfYdln7falKEnieCoXRYRSkGk
k+mizMj2oPafiHMfkRFX80jbSbcrsWztQmZiI6ciaq+sxaU9A8yreiqJH4n9Cqj15I1OyK9qWmjF
iZ61Iu91rVwlHRGiuvtGnfn6cXg53b6Le3YhkYKeyTeIAPXsvDVdrX5F9EMLBoT+2v75auXQv+Ii
aV1KKwhJWZKfEVmQmH5Z26EM3EIf070yCmXyLPQk0/UU1tUTdj5+gGaSHspGvPZ29Ip6+YR/wWy3
Y6vwHVgVQuGtRQw5TVU51lkAVVklMdhcalpeI7Q6XMFZw0fq8M7wK98TndeqKuWlUBW+fxptanGq
m7pon7Cj8DtRFS7yHvZRPl2zXEbpDs4LpkthNNyUMcf17LyYJ2ONzHHSPrtQWXqKM8KP+kcK/7Z7
KC0yNu9Vcq0q4JK2XDc0YH+7Hg8UZn+n4qcVkOUsgKvSzC8AZ/KusAD01oE2ILyisiBVhS29LS/S
pmVFGXgP0wmuvnTpa+m07RxLDw1vxKrTB/hh+YhTjs0AQVaPU2GsmmiXfEkXWqM4E9bcoauZjIcE
VRunVCfdFyZj7JIkrDsjxJix+W+KFiNupMm/kV1o2uDIZgbtSO7b6tJA9yIPjmzNv5gKfhvVaYyB
NWwWAM+hgfIcfptJInpnyJXo3LWaXl+Wkw4gsisGa9q4CsO0rY4spfsLg4f2by/Kv3W1L/ooBi/F
WgelvwxCKaZl31E8bSxbgNCJCkZ3IXfDR8PxDrTCYh6Nua2xJw7wrDj3ANUlmAT4MMiA+pq4H5z2
7qCYAWANhOqTUmyRYprP9egg/TGRU0NMXio2+xnTbcnBpXPuDUsMt8jK4q2r1uqxkyhxfddKASn8
eSDzbc7LpVSAdsKexwa3Bn9+u6aLQJzM9kFkEp1N7m3ZHKKYeJ9WN6erZjTGc90eSy+VCEf+/Mr/
fmEZTSo6dj6aXOso6vcLW/OoDcj4kGegRzlDw2Ud6BrHH6Q/cYBwmUClf/FdfpcS8GEpWgHemOtA
juDXbwPRBpJ6PxS0kZAGhxeLMSBNMYV7nFJkBSiLXeeMaCP7Eph1dSzxG0FIm/D9I4ZsxVbACSOk
J9YBJ/35Unwb1PK+GNM6NjM/poWOZn+7FGXdaFnNhr5BRDFdOUUxXaVxQ7nYALFO/+IbX7/RX+Zv
Xy9mKDb9TcQLPE3fvnF3Di0pWxhtA3xkMhBziBAemg7j8Pc+lLq6YTRbpUmqII37jvCZ8SykOF8k
Dyd4WupZkSB5l/HQe7Qy2Bv+/HLfb2ReTuM+0nQmpMwB3HXa+ctzWs5qUrIeIbj/2niSKWH2MJMH
z/IXZiz6KKPXJhQbA53lhRrL//MbUL+yoX+9ssw6FYa6Gr4MA7DC15//8haSUUsA5XdMW5au7h9j
rOQiSA2js5hAiuiSmgPxt2ijimlB3GZP4ZJLdL1RDUKntxtlZR9EdEw6hooXKFSRf4fgHKsAK4UF
sMEh38YLOx09mTGBRwKmw/rhgdhIOGMs2rKHgI4KXgrkoTSASxs+giI1ZV9FlYh9s+9Y+3+OZcwB
E4TPIGGtQcFbSAwbRdkwEjBwVhRiap8BsxnJCWwP7hgmEVblC/TN8550G6UjaW3iSwROp8p7zhZs
qExumA7WgBsZXg0KP9gpFa5824dlsYVJt2694xpsJQchswB4inmqcSVeR+7M79boQcxNM6IOJ0RJ
qCq0UnPdiVHksr0PBW9eEli06+Dl8KMcPXqJqqkCIZKqzrGAsZL6KNDgxTmZ+6noMVsl1zihBggZ
Mxz7zgpBIeMhpDKJ4/hhAXt5bQu0JVDNsbRtoE4xlYKAxLwlaSo29NweKEI6R0AujZGa9R9mblBF
Szfuxe2U6iFJb3Jgu4fYj22AxylVfbIAgZpIHWX/mZ7QSSJVtgbbabiUVN7cgIfyMWxxoejTJDsx
pVzLkGnOsg/bSHSHDsyPRh+qwdH+sx4xaygMxwms9ARNuKOVSr7qpOzhkSrFCUFggacnqWlf9+6M
YJm0o7VmIamv3WKAalNftiMUxgminrtntvd1EWw+tM0YvOGmkbzZhRo/9Ubck+0VsrDqCU1gx/Cm
mkI6zaOLwt61HzW94a5JFeYcsxjri7ADOBsQSAOAJxTOC2HZ56ScMVuwynQG4m9wgMzbdBbHn1Xa
NKaD5IsdyI2q4TwZdDY/VZlp1wQjqUSDOKiCfIIFlvzIsQmN/p8f1m/aB6jhLBWUUC7LrglyXPt9
tXDJAqh0ZP6AVBJq+oiZ4jWfkXXKAQtLxmcdYwDouYB/ft3vi++KImebtXl9jXLiezUB8EvJQ1yB
mzx3Wd8jgAlgIVcK359fZxVI/bYUuYhL2OwQza3qre+5J/RVjaFLJVlfurAfYlctPqClNDBSUvRj
aIht6Hw5kYfOKVxU+aPjofj881v4t0tM0pFlsZkZZGlgjNd/v8SLO2uiLCwGNytOVc6U8bSa7Gsg
dYgidHN+L8Cihn9xgb9XFXxi1DFg6BBMWLbz/YMzg4sRQ9EBKg0nPemkiCysWuu4Oy+bJ3DCg/oX
6/73zVvlc6KfcMEPmAhaoAj8tvFgUUonElmXzYKy+HKaCQX0o0n/cFEU68Gfr+n320dTcIYrGLRR
61hoAL8XCohWEPCn9SZyOYogs64ycS27ailf//xC/7svj3Ahki8BGmCz+fblxX1UGo1hL5tpkdmr
SS5CjUMp5zfcAYmu3TjT+09Bx59flyf/250L7o98JNt0iNvjmn5PoGfTKy0kwiO1T5dfKkrbHmdD
aSDAksxWBZohrXeSaKZPM5Hquym6ASBx6rQvbawnXSCcuX7XZEoyN1oV85QxQQS+Err5tV0M+n1V
2gURPHQ3NwlSiwdiONOXItEUAIHk3HLMprvHVjvMNDIByYy+Fg0DGjBnlewk7nQ0uflIOhnd+UU3
h7YGpUkKIlBhlxFTbcnXsQMju1tUnAloM0rnalJttqs5we/3Q7pO0XVebNQQJDaWsAt9Z3+dr1Hj
Y4GsGKRhSBoKOzx09MT6D1frWIba0FnIRJGLYTNOKwexR3DDqh0bKcTqBpE/KStffQK3qfh9kkLY
f4XOueK84KzvXBnDzE+IcoIwcCnI8CYj5pEx7jJ2SnHsLSwfQet0Feqhvig482othkCjjKXGxuku
V1GrL8hKHJC0nFbZN3Lmi+f1AOptmywGC1k5puKyRR9wO301guIIh17OzPY97cgvorvoKpetWXR8
EGQ69Jxn3iQM1mlnZrlRezrGq1vc4p8EgAOKtbIhYuOfHaX1Wpvn/qw1UzrWJhx3vyLu3NjLiohs
yK9m+JjEZWlv56J39xPq9R8tSSkPJt4M6hBhmdVRSN08lQ2kGUhpqZMEpeu0hGSvK1OHGm/PuBqh
ZCKh0jIxMDrDc6ZxaE5ttiBOq0bz9HNPMOkONqxrIfbmn02h1EjK9qmKx/WrAk3fHaoooR77+feZ
BDnRCd8HvOakaxzjzKZliUdK6r7tWFO17+bFtfwsb8WTYD5zh1sLx5kwlHB5RhaTnUpVSKiylajp
mlPm7kzShLcQ1sdum5MkD/Vr6fvwPC1pQG+bosNFhQqkKM6TsZ0HL4cwBkMBgY8AZmZyM/+Uv+Ci
4y0DdoqqnVWAZYR9xNZJ+7uKCVngGQEN+/Xlpk2i4wuxGumuoPh/ilX/loL0/zc6q8le8X+Wjp7L
sms/mual+43Ruv6jn/JRYWkQbxBK2nwjOru4zmL5Uz+6/hG6ESDjlmqhlOY//yUgVa1/cLLTmQOy
Q7jgWv+lH+VPLBtIyfqbJvh7Rfs7+tFVo/pLkWGy0IHTMTjr6IBakZmsRcgv553BGVtr0gA89Jbe
3qdDtTzFGYQkI1dKrzBG9TiKUb8uWBQ/JgLBrhKxMPvTU3HEW90/MYbUTnTJIZblRgTnW8tvLNVl
NPh1Wf/WrfV/KU4ePpqubz7+4/ylav9j25fvBJ7K8r//hv79H7//3/8aJGDEtH+61+5kJH+9y77+
+j9FyuB+LYsaTXVBICEF5mv8502mcPtRbpA1SAX3M4LnP+8y9R/M0U3+2DQ48lK1/es2s/5B71O3
FP5nqVCIVOvv3GaatRYbvxazqKSRgOKPh/yEqWZ9g7/eZ5WyzKadEqueEdFSjrk4s1MkXOd9L62W
6ZzbLC8Ec88Xelm46lncTgg/0JnGF8hJi09mHEi1UF+FV0D5woeUAv05hud5L5MyVgK6oHggkceA
vIsjRSsDIi26Fym0GujlSD90Q7szgoupksBGMNjQXwKcIx6idePOZgJvc24OcXld6TkTrr1WN0oV
zKLWn4h2MOa3Mpwb9ZHs5zDeNe3gxrhBk3gicytLDu5SFwoRCKpV32N8ky4DNBrT97oAlBmg23K2
ZCiDcR0Ikp6CwSZOhm65RG4S2CMJ1htbxqI/EK2DYietXaluJ4tk1pvWqEh87aIpho8I5YVogqg4
j6o0a7apLTvDz4YZvx2S4OZVpNNSbx1cSj14UUj8EszWDpleklwNqpECXJxDtckDClBsUVvStgfG
Hj1dlY1JohODG/ywrr/0ceLAWM3M8AxzeBnSm7b7u1w1mUC4WumQc1zPCtIbTRZD+y7DQkSeClj8
3mwn8yIpJ3rRq/aPYd6ia1F/bWNxeHcjgKKeQnP5k/jg6ESFNLWbFPlzUDNkQLxoZIyhK6Z1BZOa
CLowZ366tth0AncwkFwyHlGd7Sxp6G5Ijm2gnmiuiVzGhU7cIBnQmb1C8CEzwF3iA+63RdmhBq3P
uqUAMsn4JCNjFmEyjtI5jD57zurVpscmZXvAmMOGoYSAFmxRVCKmrZf6HWtyG+9Gjg4IHro0MTbM
zehvLArn4w36Vvc+zenqIkBIxMZBpcFBIo1Gy4+qOvzR5hV2LC1PjRdK5hP1ZwnDmv7TsCmhoN7W
OLPRqGQkGngjGbOUyaa9TgmE8qjRgpenLB/a2MOsl094dUf73tL7EZ3fDKd2E3aAIz29iYp3q7Za
stgWDYkatBiIu5rTAKnorMq6WOgrfCyJk2LDKxN5zQAqQcvdLvKVqe94iuIYBVzorro+vTA7Ag7r
vKTA0bpXBrl4+GRc2B/akCTtgVInfY3QaV7NWQlAKLEpGz1ojOCtwcoKjTLHmpuNPazwP4i0sCwy
HKWHIaOmQvVEDN0JmR71iWoi/iMouBSX9GwM8qindKRO17vxkOJb3eZRE2P6U+IY/aggMJkZBb7R
Cl8rzs++5VutOyt/1tEgPomuwzc6JZkG5jYymldKIZyORgE9PFUkE7LZpi7fO5JeVLBycC3kqZor
/EVNeaud0KxbhL/EOVtL1b02i+PWgc0xA7kKiu2dOw2x6fEZbHPnjEqjMVRTCGUPSdaB4NB14h7P
eS28cUjCj5x2cc2sII2aM/xkBoBxde0uutT210sv4nMjJy5wzTNKP6YYFiihokgxOexw9bqqKG6i
uXUBLZNhsFtSjZPS0Cj5S9/HQAzWjnNAyrgj96RzwKXRo7A62kwjtY0+Rda95qY1eRHSmYgpBz5A
O0otxckgMPpjTEa9RYM5YNRAHcnhMM+rtZsSk+lRcdRu9zY2bsmEeRh6FtTG2JVunKMrGaZ4l5u5
lR0sqcPg/X+211cf5W3XfHx0bPa/b+n/JXd4WkZ/2uHPX/IOa+V/Zut9/f1/bvHGP/AY4RwyDFvh
ILP2/H9u8Ss5kX45w1aoZPRoHGq8/5U/bP1DYUgAnA2ImKIw0v3XBo8PyVGs1floUpzqEA//1gb/
1SL5dYNfZxI6QyibXoNJAbIWmr8UksoYsQdkomMjoUdEqp02Ii43Q6+0erwAg5fML2jqrtT8ZYmv
nP4eyn3HgmrN8TXBLTsMPN6UnhUdQ932dsSrKlsksQ/Y8PZ6pqDpIFqnRledgspdALRdL1rHWv1j
qc4tWurrS4/VnTbtOhUY10lUb5JzqUDTuydCZbpW8p3dcHqBKsd+P5WHjnJAp9GvkRYlQ18iXqjz
ncUZCv5LTmqK5LfsXCFmlfyMwm80KowapWfzkRcARcAuK+1VhRu3M5ADXllFjL+luR3AwWfV5zKa
yKt/zFWxUYv6VQ3ny06ZDyTnEKekQ1/eN6Z+njFKTESzmYofTvZKu5Gja0S4LZlqIGqhEPlqiETB
DRqWPCV706rqTJq3Sqjt4uFl0iWn4yiYwnFrzgtQlhFqdPiABHOrVtG2kPEpquPA1nHSTupByIGL
2G0hlm0lIlsyb/zMrkDQ0BSYPqex2A2IHOzrOXnGoD/EE038pz46oYDZmBwsSVWm843sl3O+GwUs
euip3oq1yz0hzdvnyoe6vDnLnXBfMD94XaOD3+2Rk72aMHm7KLlyw/gOSWOQ2Xtw15iVs50C8Gay
fyiYv6i4vL4aA0HyIhqz81Uemau7EPhNjM98Un23zFEyZ7sh6i+xytACqj2tJTYPgl8f67t5gE8A
Z6OphsCeqgtdYY/WfFWTgYLKP8afPwrNUx3EKfUL5lCaP9w6CVP70zjExyRud+lCs4JYm2FOTpWi
eYu8xY80pe90JL06jbwSm4DRHSbHYMz+rEzkKcicKGYIb2kD8M7i+9V3Ex1zy4RsCbaFIT4Tdg3u
fnuwUP6BF5nccmeM9plVDCcbuVrJgB/TzG5xqE1NT7eDCA1WqeXHyHoYhqcKtkeRn+dtyAflPfAk
rK8Ymc9YxTyJTq4on7JZ5TJxp5LLlbzZ0xhUDTMiffLRCG8ckrmievEHpaHXmZGUrHmmIbZtrW8Z
WO1L9tjCHXn3IJAI8km6yS/1twKTclmM7G+ATvIS9wrE6BoFvzVOOHo0L7evrIYPrpwN6m2VTZdF
6P+yEl79XEl+dR3anIV+O0F8LTCrzVfTbYXh59rD/WWB0ZmGUqonMDbyz2T02eTuM6C9JDdvLfAb
2hWaG3TCKlAh58yocZjbRaAOcVBBUxPhuJMrvcoiAUBXt0NkIXG5KkJSf6BvIE/0KvW1RFNJzJrj
dx+xBjKff6OCQXEhD865r0gYRDmRGABThpOMb6i1JQT8QotRhqgbY8xouTzPyO50ZJTKgytkoPE0
E5TuATQgSgsY/pllvKOP2eCBPFntqca8mLeHNH4hnXutw4dsJ8a7fA3DdVqPuJaNZV228c2qEDH/
yl38b9P07xf1WzMak1KRSYOLuuT3SpddGTL1Y6IlSQvfFOXzXKleqfxY89ScnTo3lITFX3yv372k
2voWSEBduxmGRgt+ZfL+8r3SBhU0IeiUZaod6LA7SEWgH4FmiW5kar0u5DyQGBjbgdlAtUfkeGNY
h1L8qO0DKK9MXrJUKNqDkpzx1Iv5MJmnyNnlLmnRnBesfcVQXvSXf74dv88oeNeuQp9bt9d37nx3
wKrcMQltDtq27mtPsmlPwPJin81Aef78Qt9n4j9fSLdsXePy0Pb5/fIQM5P3ylj0G54yLfcd5MFw
vadd4uyj+q9e60ul8Nsuzlnf5cTvopJZD+zG7682OsoktDDuN7U4Qx18Y4fqISHqMCokeQAD8FrS
RtwYLLr+Y6ywZpikwZmHDNpFwSh7PM9tSA4lgX7ZnN47eEiQ020jjklzXjzCB8QPgrhYrDrZYp+X
8jaNCn/UH2IeXkxj76IpA9Z/z0U2nSDTUdbVvEcOHV2M7ZtqMDg25ysCq1pnPJ+s5jhdGsp17fSB
ruGtmq+bWN2gkEdo8zmbcGd1l8lgRpxgxsms2QxzBaLEJbC+eh5Q4EllOptywv5UlpJxCuwm32vR
AzYv1tj6gKzKR4645xCVLp+FuIqy9tjEO6eFeYPtOiXLrhsuUC9rINGiQvMTlakEG6JTc5oO7xRE
fU61Mbu9XV5LnYOajUgMQy3qRdiPrBgMtNAfV4/CfFi3YVLZ6As/omHEJzh7YbHssdh5g3FbESuS
kKgwK+fjBMxvfleVs8yp4W+Nm1jczWmCpvp9doqjUgRWCiitR1Xtfjrqu80l0BWsmok3li+oAUAg
X9rqTVpcDt2+Vw5ZdzOwc1gEzdXiMcoGX8EuzQ5QyMeux9TnmDjtEmy8FRSXs1GFsMAhe8YGI+k3
YzgY43m36LNvxaSS8LQSXA7NA4fBRDgOHCu0wcIaPaMFiklX2kIiseA0WeDlo0lz8g6tncP+iVDQ
GEY/J6xtMhKfAzfKpf3Mh9cx7CBy2dAk55Z602qe+1w9LWog8QS6yT5udlGueWmo7uz5LY1rP6Xg
0XlO0Jci9NO9vkGqcZZHLgPbOMBNull1iYC8Odzg21x9Cg+gk46jddTaXanvWnRMpUTfbj2oYRQM
fb23rauuN1jK7f26paJm3BRT6lcUMqJs9ooovTwH22ZdmMk7uafXE8fq3OSZ6XbceluFWHjthwNm
izm6X/XRXp+MXWSSYW6eQG6t8tajmboHsqtg74Dax14Uw/9vwhIs1s2imbe5fj+Yw7luoLKwMalX
uzC6d+IS5w7uqkj32phU09zPYLQVjIn4JI64ikPVU/vrmvDOSaf6Gr1BgfejHBkrkR+YbEZ7Ozrt
kd4BNQyu1uKzHzl2OlbAefmGcWKQV+NBLUJPqz6lgnHkpiJ4IiVWgGcrRLI+MpTjPLpxox/JMHKv
pn6OokJK7RC7V5R/o/OxWATbxtR1rmcvbJHqQ+1c9iajjWUPTPVU6GzihctGLe7M5LGf7gB/HAQO
UHeMb7McWO5Au6nsvEa7DBUR2FWz79s3ZkO71vgx9thU3NifCcWKV+gZJSWGkKB3y6CACmVg+Y+r
t7J9rLKKEFf2jOySfLVt1z8hdbk3yPoAFOBZEIyo7/R2L8Lz1g0i52FYuz6gi5MIQjKlpgmYL7E9
Qb4pxkOK7pmClHiYjcQMqReWN042t+pVnvG8YArT55uFctTpH23tHEj2ph0eET1vjIT7UqXPZyyB
YWle6ZChqP2QyrEVAUQkgp96PyaPG/dwKLqtrl2p+yzufcMItPihFvExWo1wMnsgOY28o5ymhhms
R4lezS/BBgYY5vHZL7u6gGZQdoFOcukKjyX0ieE6XuacFmnY4g90MGdNJFUhnrcOOo7VySIVB1xu
2zxHzbx1i/rAt4UI+KFP79Xys6RWEoglTSsHi2ocQmzbSfrQ2kqwSNVPb/PpnaSLTS37/VRUvPQN
8eo75mVHohBBOJFxEzfXor2BR3nAEbgp7Xhj0fe0AHcuo6/St4ho+GmobxZ9Cpzylq2hBeSXd/md
Mp5AIOyW/DA4p1qszLavt0IjyFfFVcaQ0ua8QhpjQFqSJ2RDWdVuDPNtHE3PUXlslYaexrjpgNVM
zKd5udoUW26kbUxVG6klnqHayzjZOnRPIxPAn/1ozrcFrnanxZmWyWPqvKsE8LLk9aF64kC+i5iv
xnQya89+dZbj4O5Hw/Qy8xxzzCns7jNlzwR1MzQgpfaD8jRizsu6szppOIKVB9NAxIhxhwDua+hP
2PgjZVeFRwN84HRLnG8d7nOqAkc9s5sKvXXhIRTdt4SAteKjnX6EnL2ofVwzh6qtsRZAxTBh++3G
+nkpH6r1dYr8omjSZ4CIm8Gsny245GGPVvShlq3vZAAPbG2LF62xozNIDPCK+IEKRoWUiWNEOsF0
mZmzP+ICBbbrzZV9AVTI68Z6u8Q4lGHWOck+GzRfTPWpG3GLLVuDM2wWEEp0h8hYWhdD9jTYz9Di
7tWGPpX6SRjIBpIPEEaiRHXos9ynyzaOQ3quHExiyKHP09B42bIlbjPkQBQnDOoxC4eBAxusBwJq
FP6s4KezWcAzVqKq3LjXC19YuiQe6gV/ogFLgJgHGWCzcHSt1shRf8IxRYubL7rb1iHoLQCBMcxP
FlOzAtOq7wf1Hg7ItSbNYMLujO93lzXDdnJc/FLisWapH+WAsSgjMvt2as/6vt7YLji6EFJ7fot+
lTbjCFg8Dlz7B4f7C7LGvLK+D6cPIeYLwsYOgphlTTM2c5t9MnSmw1lxYDuULuZgeOs0OvV+A/gt
KPGqmzkCO6U8X+VI4cRCnPW+GXKcvxv1joBnvHxFH7Q65xVuawzBm2YyvfXzOzPnI/qWKtBOCySo
rKMdYIk7/GSsJusmlx0XSCVuN26KgaTsCZSmshGl5iP09iZmhFwfkCLB6o5IC9YRrq7OJzRD2rJL
ea5pVWDFZO2xxeSDCYiN/RwmJsw0f7XRF+mxUwhxq7B1xEkw51Ry8jSUbL7SyzMG+srozYlJGNR0
AePOj+mrdOFnTd5Mq8FiKEPftK8m98hYG/MabLSMz6IzvFx2kSGIbSq49c1dgcPPkSb08eVM58Qv
wvQDSTeMZ2eTFdWu0WGNr3gAxbmI1ypFby/TZLrXK8VPjD2K1O1Md73KuXuUCkO9RG1icGiXftYD
O4cE0qaBFXKnpptB4EhO/yd1Z7LcttJ12VepqHGhAgkkusE/YavWaixLFicIyvJF3yfap68F3S/i
NykFGa4a1eTeiW0QQCKbc/Zee/iWJmw7oTSXCm4024+sXg/zqXXI90ZcfWvr4NKoUdxloaKRw0ai
fSdcadXZ6RWepcvAxhgoe46r9XKo7qcRTnIWb2J7uvTYiIYeB/pg7djZO7zsDT7KZZULii67Zhg2
Br0VNJ0LbOzQmFkdsNskBrtPnpFrZctO2zAZK/3aRLQ6aHirtGgj7dfM/d4im+hmrnz+k9Es/aUY
9a3M6NUoNI8aKgeYaam/awQ7Ey27kCNH5WJa9cVzbUybfM5WRFGa/+BQYJQIJCdrI1P4It2mLveE
mWzz7jabtJ9BnVy1UlxX8c/A/ZklbCn7btuPRBXCYfOa9E7r62/UqS+R424j6OgU4SyZXnVsnbI8
evw4bP1Vl/n/RcBwQMna/i6+7bPfzf8PdWn3ZF36W/u72/+P3e90TzP9oD49/73/CB2EQ8/Ykgj2
TErUmC04qf6nQG1Ta6bzK1g9JOI3g9LNfwrUdOHQQGDPcOHiOQZSNf7W7MYI/+t/apbxv23EwbS2
Ld11XM6lf1Oi/tCD/vfZFjEaLC4DnQX/lkWe0DHsz9CHYqQ2q/D94Ju02A+89NjoF2VeakvMpsZP
u1G5WAGb7W59P3IeLV2GUCjIWl5YXtK+nj7ZzwWrw99jC25M6pDA0L3PyLE/Cx8RUD5ay5F8FRkb
F5ph1dUEiARQlGGdOdjP3fWDS6EzoWjmGiTV8xh12gAHl/LyUafXGu9Kf+tml1PmAoCy2Icyyw/r
oWamjdLl6dv78poCZQsXpnoh53reH3UdZXljPrhcs1nQR91Gy2kZrzlNb05fRsy//dO9/XEdRuSf
17FoTvUtPO2d2lCr3GCoW1eXe9aoVXnmjuaxePJSR9WRCpluamJR3wGp56bg8S39BavD8le1uugX
aAHX596cc3x7SERBFpDGTHkT55J39BhTRBo+8jbjra1jJHTkkhmXAS3zcmXTzrO3jo7EfYUu0lr7
ouR0jlKnCFYdaVoe0ECLIqINSBPVl1m08EmMHBBzZ9XkaOROabJnbHRWpsDoM2PjN31KCGpINAvz
epLcmQ4JHcgLC/cNp1NAJb0cBogyo8jyFSRSDbNuadmvPhaui8nRASsrFOdoTgHgbRuyNVn0+ICq
2RaTTFsKBq2xTgdH/Cph8eQcHRvFkhfh2AzSyWR5dGN6P3nvx0/loBeUuvuU3kLD/PIEBoXdWUv4
gLzIp4hjJhivjICF3oq8beSbFHayEgk7Hec2o/CDw5cl0mvAOQvUi821WYmSxjBqyhvMn+S7Kk22
cBIyvRqA9walBTologU/NaNx28cetxwh7C+up8w3miXdOXZDnEWyxxEx3jl30zyA/hzLvOx5hpRE
ZDElIpM5HMteCMjKyurpDQi32tYin/AZjtr29CdzPPEglUcThKVnZlhidDn6YkbTwfut+/pb6YAa
7kLUB6hxiyU8vWZx+lKfvs6PazHHuRR5STEzj3Q/mROiOWxS8Qb+F0BnF5bsWzvAPWQuNno6axOq
7Hs0hNGTrTwa5iWyX9wPbgJByxdyffr3fHHrFDclQigcZCwuRz+nqeuAKXnk1vPABvel9RtfqPKi
Hin6nL7U4fzHh8qkbvMakfBjoKL5evguQ5d4D6PNs1dmx3STRIg2Wzwty3GMgPj7frx07AGXhF54
N42vZz9OX/7wTufLzxfGTi1ZlA1hHU3504isR4jMJCKDk0/v0X8oBtr4VmKFZ6bgw1H7cSmsEPSg
oaHOevOjO3V7olxjasmvVdSa930yyQ3Ak3MGu8PJ99+rzEOW5cu1ZxPp4fOkqGXA3C/tV1AX1BdQ
K90avvIxB0XjtVdK7eX0A/x0Vxg8JJ7GOZVwfpPz7/lj/ZomMOFqGr3XKLV7ji+Buy5S8X76Ip9u
6uMivCrXRLfnHRssMExOdcZDfR1aB2K8a/oXhVUPFPsL8n4wR58Z/4fdBB4i12OSoe1PziEG3KOH
ODiRUm4f+a+T10ykKPclFtdIvxWek2/8zngO3Wjc4JM651gE1sbz+u+57ePShsm/Y8wi79lscfg8
Z30XuSGWue+iOHnLxORC0bTCGKa8qrv8RnbsQahu2S2xVHkbJOsJqqixhFBTQrmbQrPaZnZFqaoQ
SLc32N2LN2rAGoovF3vZmtSfMLlsyfdmJxD7+duAfDZZ9SXAsEUWj+a7RZQiBisX/fgtFiFwBpil
8boL1p8tu9L4fYIQT8C2hPd3ib/GrLfhaIlxTSKU2pE4ZQYXrsU6C3wADxfFqH54Ln1Sn7dIFQms
sWvN/wamyE9Q8YWJC+IGsv0TkgN5a1QkZqN7D8han3K7B5wwmFpfrqXXivfYnJCFoTNwOpJaukJx
/h7UXV/EpL00JDCVOOlIAtp47QgVyWGz+zzI0v1RhAF/OG4N4guSjGwDKhJletGRm2au2K+I4cIi
EgE1vOt78rbwm8FbREFgiwtsAc5027r+FF+YOXvm+7CcguQCMoNub0CDd3d82EiOfJtIdqKI6/Bq
wGhRs+JOcQjsEKEYMwoKN6pQM6WYw3LtrwYdnf22DBofcpQRUBUojDQX9x6sQmoOcYWOymnKHp6D
OQjw74FMgmXGexlXaI77YB06bvBPQ+JyQOVEZw8jK1GvvVAPqBkzwtmk6FnVL7PW1fuFoRnAwiIy
5tNF0DOfJr4Mnic7cB9haMyVo9xwOTe2AXWlgJnzaQLK9ZwV+kjT3qmthzzwavhVFCWoTPTUUygx
OPKlmxpglWYDX3+M+VLpN7RxtcI1L4iNqAkIM6uuhl9XBsgzcvLam8s09CgjTU6aU+IxvazdxihD
ntvKq15qkPy/khE2zVVlxtV1P8iEFmYKRonWQq+9d8NA9aIyIROt9ajwfkw10cADeSbx2oe5EODy
bUyGs1aiiZtiM3wuVUjN3RraAAZ9ZiT3miNVu2yRluMZDMldQdtlbwOzmZ5tiTxuIRTpB5TZhilf
om6INq0yI385SifyFkVoY7pNumboLlN+6kPvk/Q24AoFeuNA7llqTC40gcZe3Je5XhOTSizCsrFh
x27MYqripzSkqb5jY+pG7wn7SPebguR2F+CrRyD64VvWkcPe5AYG8Rsd/6m6JhcGjoHbjLTYsYPo
1wGtwGzhkJBEv8RzKGtPyi9RzTZx/xTYqR7PMlZ5m/W6+8OD5fFaajGbQXyDyc+i9hilCR00oFKT
rz1WQIjZCio9vYtGgV5P5bn7EIve+i3AN/9DRUi8QPeJkbEgSzEua23iL1gDGLULrIWz1xPe2eOU
oHtb1I6UD4J/MgPIkQMyJd2wX4J6ati6AtkA5WPMkXpeL0ui8urmVg4BHLTSqVr22mlavTtZ1MMT
cK30ibQbVK5m05GlpJndg1m3/mvl+pmzzPzaeJj9L8+gvNonwpcKemZO0D1qjRvvQgWdFDGGR+/G
sYsQnm5DNlJEHhZfpO4TYm0lNJrG1uluXa0g94WEaawyY0fJa9HmHeX9oJPNr64f8KZ4bkeqnI7+
9K1MRmKlimrUiK5rIOKhFWmafxyH3lylknGuc2npbWVr6nskOxBBJWjAe1/kkuZml04DlW7imgFu
gadJYtLGgemJ5sEs8HAvHZPUPdI70ooSGilO76OVxgUTYu6QMV63HEMCFeiIgZjCZkRq0K16W9N/
BvocTpJ4tMy0LEFiNCTIKtFrDdn4jYAP0V6ImEhwRFfEYvAAA+PC6tlF33jZzAHAJBT3QKIdr79i
yjLMVQ6Rtl5jj6CK6ldxWa5JsmipGhOj8UKIkaKeG/jaXcWWKlpnZtaWMC5TxDh9lKevSWLIH7ie
Q7TkWg19rEoFtc4qyr1X5UdpA+c0lMOyiZEos9oSFAJFGFUp/m+Nrl5Bb/0OopjWLhuEO/0yiH3K
ZlEVkNM9pIQWrjoUSigikJAxy2UNnR5nKj9gcrE3iyVCHYvbJECtmZS5131pQMSksU4+uOlo74RO
sk9qtB6yht2CeiEep28ZR4ULyUviTat5fnaUL7vCbsHRTR6uMR2YNNVRu20BsZapfmOWikzMXCPG
ElhZdtm3I8wJnw6RsQGzVLqXJmpwJk1kwWqhD4JBnVNQobmOo9PaDPhMy5UfuPR8hrYGIBtrNp1G
G5/eIymTwa8sHzhA+mWoriFXRY85vNqnxNLpKKMcr28oEZVQWFpwiYt+yqCmxWw00aiR1tnRFkgI
sTO02H9oO6u5M5OUGqLZCOcfSj/EOGrSd3bGnFu+7sid20OZU4jgka59x5HWkb2ENwt+dT22q9Ko
MPtH0n7P2UYgrAsQXiIwz8RDEjY2OCQfPYAZjBtX85kDU7uqSiRhZJXjNlSciwOofk86oimxbYOK
I6zVeKSVNf1YNvgV6rS/DCrogkic3d1YxJxspZ4g/UGnTac+BgWE1sXhzE9S3HTPVk3+CvBBAyDz
c07OY9o3b3E7NncqL+jQaXjcwzWdB/9tqIaRR2YNFRE3To5sA+QU2TlNHbxrTqreVcafXbBRTP7h
PDBeB4jT16p4yLH9gFqvfDffwHuzXppeq1lfJye2UGuSFLmcOi1ha1rYzi3RNhT20R+GoAmZmW5a
1yUsB64iOo9KudyzmVj2W5EXI6IIt3UuEjCiFbV/2TA2oiHYJTKPfpBGSR5G5ozNY0NwOK0oX6d5
x4oZ7lSYJ69x1UCG0hM7IwWsjX9lnQFPjuM93THC9OJ7yGmAucjEdJNNMeUcIYOw814E+d33ZjYM
IbxtoraWpNwMl1nY9ICBo2fPqoq7Ig+i5yYntoS2jZrgI5PHChHbN+UOAXzSwWYAFADetG8fx9x1
oE2x66RmP2g9kVizqZM51Ib/IMQA93KoatyhZhxHZD5atFEzKfpsDWu4CpjUmKYiEfn2Ap5I+s3u
tKa6kk1lwKObgoG61VDGas2oBakWarpxkY1xu2Qk+rcTVh3wF3GpvpNFxzbSAgWtZRGxVwGkiAWZ
EPGuKwi1oyWd0TQrs27wFyq1hxfJdwpr0cAiwbfJDGzEY3xjpp7+PZmUcFcQOXtjWVpphD9iCEZ0
rwMS2asYB8HGr5tJLCuVZv6dUSTZvtQL+kB8MaYLWStFCkMTiEcQ9n41vJGpHFDFyXpjAGbpETnX
bn0Ykt0aZmMM2snSgPSlXeu9hHlV3LvSU7eJiAKAjW4H1MxLtA7UZdC4qyJqbPsml7mzbFO9Cjf+
YPT9U1JPpUEzt4CxK+jK3oH/Y2alnhNfzPMKnOC2jHlEEF/yrR+nyVPcVXN9KlF1sW0x+AQbvYeV
sEzL2upBbYh+2ugagLl8Bhyr1iR9OGZpv9QIrmUm0YX+YBOxM1zpdef+8H1IfJco4kj5aSeYG9fQ
Qf2MsPYyLn2UHU5bNQ/05RKUQaWUwUYjKcjeJlnBPCX60v8VJZh+l5Q5zLtskokCTNbGzYWhnOaO
aABDXUqDaROpok4hKgei4C2FHI0JZxLwixXorwETDnll9xT6On3jwJ28rptR/ATP4v3SS6aDJYxg
BEE1mMZ6AVAMJlWAE3da9ilKi40jc/RVTZR0KBIslgW/IcF1YcAiv6s8ZFO4pPJ+M+QzPHGqaxp1
tktxYWGh/LlTSkdeWXnC1llJ3O7dhXecsgHgAEb9DZojIpG4Rwmd2hxsSpJ8aEgTUgypTOY7Ubfh
npzg8tLiDGdvqq6KH90AAu8imSKmS8X55b7qwKGTVjWa0dLxRue3p3yJUzvP4xdOfv4d2xhC2UYD
HYjEVgbSqQ4k4gADaGoQmPqbVwQE+JIk/ljxqa2tQbDPcSk0PDIo3Dc7cW4mPMZ6/igHRtkidm33
B6fYFAVWX3e4Y1Ta7o0cStgC21B358L3BbLqhyio0zItng2mNP92VHBqCInrNEwnPimKwQpbevAc
gDqvb7oSXvLaBJuPktYGeXtFHrNx55KgVlyPloVNCPxW96pRvCQflxMymrqJOMxAsxlkTEDFO35g
Jv+yjFCYEE+AZZwMScLkmEw9YEOh1b2EFBrejHiQbJ85w9LAa1vrCrPN+MJAQLKEkMGURD8WcOUF
tbgVuQ3ZsAwBmTKVJY3/kHlV8WSXAODBenhQYUklDbAa1bhWIj39zqk02+my1x2UUan2kus536EK
kvqZw3lIJFaZ76xKtm89ouvnDuANYgNOxzdE3kFV79y2I2nOIt4KU5ww2jtQENOT7LrsDQ0BWGI2
BdZrNzqt2qAYp7UbdWqI4BJ6QfMWQEr7NZKo6V8RUOLr17pmmP1SwRvriR6Ok5/8iPol0zr7ezyU
w6MVEJ7AFjnpbhITbg2179FTi5IkQXrz/lg8ZA2GGfrkoVuvjFpE9mUIV2WbFRj6G1sht3CLHl2v
J6fxV9FFb3rA57/yUzO+bqncszcgR2DVElCPcx/iPaIdmJtzB3+yfuBzpzaNHsfbKKE76FJZR5Ba
YBjOSazMSsZpMUJIR6oQcMYPzeZnQ8GLnglxxhKHQ2iLrSL4VN1IN3DKdRIn1BH7wRteYsdstR9G
42b57cjTQ+6BFyC7Jq2BeNaKH0omdVt3j85Ql+z6M7tvLhE/dsbLnKmFLKmOAnvhuKDU1yLBuh8B
ipUb/FJ5tAlRutqY7YHILEtX2v2l5dMRJn4PWQI9ieKHdOmr3Qc8tAsryMv60ps/L7QgrvfWT3Xr
XGtR34o1Wpr8yirKlmCQvECRyMrbJZuwsoGqTcXgl+yUoH8sOTSz+JlG3FubwoitaCMmOagrkBxT
vIY9SLR9DoUtvwoq6SW7SQO/tYwzOVorzQ7qCM1lNbSXQYbz4tqLfT/5TgEiB4eHJrRGwOM40wXv
xek3qTa/cX9S8/oWG+G9UmbSLAevQtUF6K17KvHc/OR8hLCisqYUqSr5N/NnzV7fLznieDEbH6I0
qbeuCLiRt+mgS8JSpqbKtk44pJgWgpEWTMqub95ZFMX3JFTxS8ewApFoOzHNpIQ8+lVXRtheImyQ
LAt1z8ZKVK2stqyN44/cErQzBsoyDzFt2Hyha2X1IlLZEqaSMiiuHc+bz5dmkln4sf0SLWCSWz9d
WeeEiHZW8ZSliGLWdEe0ePm/6GAYsAxb87Ulo+B36UUjYaXg+f66ymkghqXkzv6LQuonZlsPDAvS
cL7zHJVvo9GvrzVWxWWdTYg3klY9nK6qfirdMjvjekL5SNuM1KyjUqNVCdGioI936AWn7ZC4DtYZ
YAqnr/Kpwn5wFfNYuO4UVj/iOeAUnmnFNfpfWnKhqpcy1Mp/o7mQCwS/i/t/q6R/mh8+3xCwGMh3
hqsLk1rxkblK6xTbRCfId2oGHWc06e5GK2+f/vaGHLxlOg0Di6tAvT+s0FKxUP4wpflO1xhcIcca
DjThW0vh8Ewn9av7+fNKR7X1YQCZ7+l5voOpoS5Nykwr0yv/OX07n2rrs+ZAJ2RLxzBHb+LIWFBR
F9LRoOa7tA+STV24+V0QGNXrWDXmt96dtMvT1xNf3BWdWngN9Ftos1tHb6lJ6hQWWdXsxr7QXgNQ
ndmyTjTr+8xAXSk7Li/yIXjyUzXc602AK6UmCgZ5cW0/EC05KyH76ucglX6mFfV5pPLlYR3wkFkw
OX006f5oZYgxqLuSD25n8Z1vG0HbqW0s7XIq21+nn8EXj8AxXb48oAIcRuyjIVRTZmeCH6odPMqM
WEkDKa1mngNEfXU/RLHxhc+QISyRhwOV7Juy7GWmdnGKCC2csvcp1WCc0Bk+17+c2+sHXQvwU2xe
JVGaMI34AA8vNXDIcPqgaXaphvwtawvjgmpwfsf2mJScyu8vKgKjbgmf6J7TukY9ovrydiIY5beF
gurMPGB8aiqig6EeyZukk8PMdqQGGEpJaEE+9rtQAuMhU7xjm02qk71NWc7kwmDDbqx9o3IuiNpy
G2IxmtLbzOya+74r5E/bV5WxLCQpbYu+84Z27XFIJQ7a88ZLhLxgsRPAAzblBYTpZWVmt5qTB++p
mWl3rkUk2moiruuHZkK3Ry1PcW85mpN86Jj+77TEF9OZueJTy2q+ZZpjCFgE37FxdMvAslqPLDPa
L2WI9I4617JlF7JRMT620LXCn2Y1qD1Nl2nzl4N5bs7pNMx4+zP87Oh79rFGcQ3bfcUpL26KeBAv
XCo5c5UvBjNjDJAdfhtq8sbRNOUUWCvsULQ7k6Pwjv1YddvZItvIympWp2/oi0t5c6OWZjSiK7JQ
DgczOPzMTSZf7VIrA4uhs6/LnPwlrur8zE19avahLpiHqJhpnobQjz6bUrMCS1j5tOtrh8Rz28V2
Kod1IvrfNgDMi4Qcg7+8N/ALgONMeqnIyNhmHN5b1PYEZ7im2gWKY46Viu/sA/GZpGHz/e+vxCfo
zjeHiuJDsfPHbNoBVM7TKuh2bksJxI8S0jdGiQUAZt2ZF3akWaNpyl3NPWiHHjTz9zHo1Rmpbvml
2+6kH0530Gv9e9FYwzLNDHgM0+xurLR5d6xeBw5iP7W0bS+0KLRWhNzYz6dv/Mgt+O+vcYizhNUB
bMY99qJh4SqB5ZfdLuYoBHvWsS8GIOcbenw0NgfhPvrxiEsDFfej05X6moOp9QzASqdC4G1j+PSv
p3/SpxHN85l1Mvjj5t2lfrQSaE7TU9c2u13b4v8jllJfh61VXVGCPTfAPiaag6XAs4ADsgpg+puf
xZGiIrfLvuuNdthpjg1ejlY0wUpUZJDTTo0z3sHf4YjgtsbwDNqb062ZWt62tuZUplRl/TcyMIYJ
L/JI6dvpUhRYutOAQgk/Sm6ceq+oPnEcq3lQbzbH+mcBb/85jUP96fRjmx/Lp1uxHcGmFXYze5bD
j8UYuhmpag67fspz8CgEvdeun59ZrcQXb2fW/OjImTgYfpoFUnqJyKbzcZeLsMZ85kAhKYGkV2aZ
PYYmHrsqU84izCrxzYmj+n5qJU9sHMjWatxg46isvUbkJi84pQwXp5+B/cUzMJ35NGLQeICifPgM
BLprFU3xuBuEBS6nBgcSVsErmn//Puz64swy9tUjh2kMSVnaoN2No8XEo/g+N77HHRV2OnT+EK/L
YCjPzLtf3BTyGEoyrJhQ/I7n3dpUvh4Z5bTTiFujSBg1W6A0Jmkmk0Y8hPi/uCt2R5DDJBMv68f8
e/6YCw0SzszAK8Zdb+valWYUdJddI1mfflVfPDtPsK9k8feYdWdM1p9XyeDwAZeoxx1BXryctNPe
MhxlZ96Q+LS5QmhsAF2FdISIiTd1eJnBMnq38mKx82Onvmora3hyCXWjCClpfGTUmbaqbrNLUWFe
JGPV38FAxhrVmICGrbyiPsO+ZKS8c2u6kbnU3IjNvieu24QGHWDF/MwQ/vxc2ARDtmdjJGdL/NEP
tjMLNhOM5V0JVWdTVthO81aGZz7jz18xV2G+k9JDRWxaRxuUmpwoyJK+2MUAZrcxUOjVWPvV7Akx
z9zQ5+GLaI5ZVhosM3yS80/5YzjFuqm82CitnWtRkx4xjC87p7ZvPVkNV3SQzdXpgfVpm8KY5VK6
zQfDVPBxovvjeqOA/9yXurfjvvGMggUDXxTbcLrrqRKUkaNxW1JH+Xn6sl8spOAAOU2gK2MxMY9V
kQa5KgYUbG2HgMi4YFZQ2reyIkYCrEDafdOgJN0WY1K2Dy4y2YZ+a2j99I0MaNhka96ukfRvl8L3
qBie/mmfh9T8y+ZCDQgXjlZHLzvsba/wDMvfKSQW3/m0wx8Z0LYzV/niuUsWUfbWsGlZfo4+aN8A
kaqpWNslvUjAchiYmAMBqSgI6+pbZEfR1uzBTJy+ty+uytDiTbJ8I1M81r2KyvSDHE77nhOMdhkI
IX8nSWy8xqkKt6LNrXXipcnN6Yt+HtKIIm0byRtbbu726IE2YzV5qTdl+5rN76UXD2iZ05qaclOE
21gf2+fT1/viBXq6juiet8T/PlU9DI3Ikwp/EWOMLSLr2i1gV+fMnPD5KsQdoGtlkIBtsI91izTI
KqMGK7a3rendi2Wz0pvs3GJ2PPFwvseHB18BshCt/eP3RZ/FKFH+WPvSd26ZmOxrJ4QGEVqFtf27
h2YKHCucH9jUs8n2Zkbnn/MOOEtsf+xT95lyq2uwm3I5BIF/hhlhmPwzf2675ssw+jjoMc1RoTya
3hw4gDppI9l+inqsV6L3jP6yNLo4uqkczboZ7SC+pZqOV5AA7JIWIrGK+cqzOouAZGrWKPGJn5xg
iGmY/gRJmgNys+3gibjc5pHeqEXUI51faYXoHjzYZc+1ruGT1bMa27RX6wRInn50x+P7454Y13wt
Albp8VSWdUnRcnzm0fVijT+vWI9ZTxDvJO/opgdnJo7jcXd0NXn0NSEi9HyIv9m+VSIl1ExZq8KB
9nf6nj4NvPk9zcsQew7JVDG/xz+WBfYaSmTSyfZVnGiY+QnX8L2q3qR99/tvr8TOc9aHzx4ndHNH
E2HYkAE7jVWIJ453B6eSA13JsXzCbLD660tJnQMyFgO2YLyuo5vKKzSc6RDtc30wrtOip+dSKeuK
2d0+85Y+HVvZCOJhwLnCSs7Udzw9gMkJiQKVyT5XWoFDBNRzgaYfOazCTWlJMInsZkp9Icfc/92Z
+bAya7O/CcewACdA/+PMxuLzuDn8QUc3rwUk8+FHT/ZoUWhgiWxGehhs7U4/468uI+e5iqKzIEZk
XoH+GDi1cLOuLgmrgxOur2ov0+9dkFxvp69yvE/l6dqWnBfoefPA2ffoKiBPVd6rYq93JGtYqd7e
UBUZrpHEey8qMzljml64nsZyWrd+GJ/prnz+4tkeUwRgotRdF7vE4eUdiaoUKVuxp1vk3BRG4VzG
mW0t2yguaNtDefz7p3pwwaOylW+EFUI1t9irpM22dtBX29btujND5NOmjMdKTRXDIffEfGYfPVbL
JgUl8otyHyZl+LPQfB8lF7w3axQtPESEQ6GQtKAZo+02sDV7GduWVywQP0zLiTmfiprlrU+/6y8e
toMhyDH+dUdaxuHDjhvkSa3h13uJTPkm1Rzr2UXAhtQuFbetCqwzU98X13MdFl5ciQwu4R1NfUna
OhEs9WaPbm+6G9C031eVgzeYGJhbMJ7e5vT9GXOp4XBNtOnT0G1iVaRN7hxd0CyrwjERTu59pxbW
JsatPjMoFQIe1bnhL43g9Gdv0rV3lQxQBBEYX4RNk2LBA/31DSO7NKHTjDMupYrtRWT3BDdW+LT0
RVsk4BewHznYjvMeEv7gOv/YCgnDmcf2xYfvOmyDCMpwcVketwnkYJG/q5pmDxIKAMrkNteF8P0z
D+vzVTibIgsjosLGL2IdlW3aqKfFEU5qb2XNsMaurV8UFYG0p1/Jl1fx+AjIYqJAdBz6FKW9rSTq
s709gbYQRHKvUOWaf/tR4xA2cL7OMR8SDf/Re2+Y7qPITKZ9xlFvA/rPXyPxjM58Pp+mSpMvmfWO
CXM+5c2e5D8n5Nl7QKy61+5p32gN8D+J68JMY/JGA1XfxuagXyIq69M1ynYdl6GXntkpf/qg+AVo
FmdCJ/sjBvjhL8imkXOOqXd7FWryeuz6EcEuzAQjI4wIeeW5MuXhIYc1l/4QqWCEtlAHn+tah9cT
eds2iV1NNCHLF2SJJH3YxLMu4tQyLywL/UQYjcU5c5aYN17//Rn/e1nmDMqwOAo/V9MQb6i2tMS0
U6NZPJIZrkysGB060sSGfw8bjVRbODTk8kgynfRLGxM2O7g4hwdyevwe7t4+fooFhRRztmMBTPuY
cf5YhA0YWSSfUANTk5uhLs6npYBZvC0Hr/2rxurHpbjXObUMTxMNjaMPUiEthZNr43XA87Et8Gag
XQn9CwSR5w7mRxPlx7U4HTCaOU16gFvnz/aP2zJ9ItDrIdV3XhkF0MemMbkvYh/tJ9vyLlr3RlA/
dTHKLMAI9NcRxhJDuhyTtLrRzcmXqwI91gV6NxwWZlDq5jWZxmQwWp6v3XtBEpDUHWlPmqDpv8gZ
XU+urJofp1/O4Qf5710wr+DCN6kawqs/vIsxsuuBtgnD0xaNg+FAiTvYa2pJqj1wJAJrb3B5kCpq
Qogg8Ts/cwb7YnB8AHH5TJh96LcdXj8aG/LPzGnadcImultDkBWxWcKrUBd/Pw75DukPUbjktR3v
7bshBwatKn0nI9zarasB7SC17NJr8DKcfqrzR3309bGI8r1j6pvtT0dP1UyN0cxJrNplCCFXEbqg
3ySrG8tGd2uYQhQ1VEVGYqiH8V+VN/59nw4+YvKTHCZY42iCLcrY6QosELshrepfMSvHmj8t5ypo
eDkRF3auI//VC6SqYc7HCgrcn1oXRR5aZPLxyeEIXGGqca+aPnRXoSXqM1/34dQ939ts22VRdyXn
Gft4IiFmSvJhVeZOZkypy0RG8cb0quonpnOMPmTVhC+n3+ORXfrfS0LOoLDCDp/nejQ8cUUqv4sm
fQersHM2nStJgcMdFD72XtPv8qFEBxyRt/HQSbO8Yc7NbxyLgJ2Kf/HMCv15UAGBBN5g0ffiCHe8
QqM+7NjvzXVfJBwRtYiYjdk0zllNZB5gG4zTp6iGl5XkpfHr9IM43IN8PIe5XMbayaNn7TxaNSet
mAJbmeYucIPuKp188KseCtrTV/k8llDq0NCjEMlnCkTucDIAvjGFmPG8naFV7lIfPGMV1t0+IOv7
zFD6fCWEN4xZZm+283QRD69kDE2vmOviPV1esRKxzDZWrbWEGkXq3Dnm87Njy6sLBwsoOG52A4fX
CunKV62nkn0ZePCAB1pqiAuNdRAgjq27oLgVuLTWmE7ls9bbkmkf8Bk5fcggMWIsnRapbKRV53ZC
XzwDiSJLzqIsqivH1a9Jq0pXa51037txvPKaCGbx2ARbEjfPLZZfPQI6CCbfryDG5DgRFynuEFpW
kO3zZsiALubFugiluDw9fD5vtSzHJlaF0DhqhkieDh+08hvgBoSE77shNW9qajz0dfUeB4kVIZUf
nFdkDurMVP/FrZGnjTyY9VMCtTna35XKSAd8KiX75s4AGCjzyzGP/34PRZFTnxEGfP/89+jWnFAn
aGGMK84Aqb+MwgpBAakOmzzx4zMb5I9G6+HiZXHa1hHo6WySmfsOH6ONkKutp5aKte6QhJ57yv7l
Blp4bRJBecdIr2i225bCZCQsAAopIpwIcpnjwFd0Q/uCY7CdYE1INYAgfQelLy0nHJLsfvGTEKAK
ltKcmidjCOtko8e2uLIi3YyJHOujEjus05iLdnAYlRSC9X9yLAHuYhhS68dAyYFUYeYefE3zeWih
HBPTAVLZn6SetK9ZafEbkUO0y1o4HlH3qntvWxiieJ/ivFwRkW76l4hDtbdJz0q5yMpSbnQSwiFL
y6HDVetW5a+60LnNCA1QtkAV3U+LsFbGdePgsKZr4MfvTlcZWEhyc7jv+5zaWeHXcFXdRmAiVIQw
5wDKa0u7VvhodFLjEz3E2qIH/irGfastjUQZvwJqc48qCId/yIZRit6Ljx18cNJqb00udvta6e5b
To4HzuggKm5tWJRiAZY/oybuqP/D3nkkV5JkWXYrJTnXEONEpKoGn4J+cHcAExNQ40yNqdluai21
sT7mEZkNfEfjV9S4Jynh6URhTMl7956bFGTYJHg0i8nMMaGpyXaWBmJ+XGKoQtp17s2EDyxq0DKV
zA9VMfdKi4iWWBXR9pJ8bLHr4Jv6/LZUKYSCImyLV0/Yiy58z0muw0M6ebdFCcIE/qZWHJfJcxpf
63hfvv/i9ySev4++ty7pRQXLyiVzCgjdOaBqQgZurPP23rki6QBYdtxtK3fVbr8fdn/TvH/Ne998
YUJ5swSjZiY9kMl+wVt3IubUAIlb1147owV8rj8wve2v//uj7m0qUwflfdAOXCsOEdfl/v5A4pxx
21s8pqDvvr/I/d3W5+F+k1Nj0NS0FPbkK3lkqywjYVd7h9qMmStafz/SF0cpJk5CTVls+V/a55/f
oUwZPVNLIZ8cfIbkHaDWOU3N8S3Ow+qy8mcrdyzUUax36HmMRvA6W9WttOxuA0clWtV6m27Gzi6P
LfYQx1MTEbtYULcKtVadUETAklplxjG8CevARuKL6Z+WhAYE36ZYyeni848e4bVURjzKp2KQFYd6
CTXEKfUDd+iLpZrsVST7YNIQyOyzOvqsHpxRNdlT3WHuJaDQX41Tjx8iHO3/xVDswuCoA4hDzbD3
PYeWOeDKN9kV+ACVcyck8SJrfYJlyvHA1/vFeg3+zaOxg4hhXkM/37uAcJyot7P8SUQGjl7aY+xA
Qlmc9mKqo4VsA/+6rdR4/f3r9tXN/HViR2tFVW1/xYYOAtLKDcBu29JYmaZZ0icLzCVZTNGBDe3+
N4Rmn84vhD307oQK7l+hbhaJrxy/eCpNeLvuhKGMiOwU7mwnFuYgk833l/ZF2cfRgAsRMjP38ym3
fL6louqygdggWhF0idd1TUclTQao3UZP4VVzg58iS6O1ZGN5YllmvLZQMhyYOPZnR47WYKyQz1ok
KZIut7e3NrtRBdRCeawJXq2Wrui5abfBLhd6fKG5TrDJ+REXmFvSdT0ShPH9PfjtraL0wx3giM8L
jKBhfvwf6jKWm4RQU3Kdboze3PMSv5EHWW5wLyXHFZLAI39oygPP+fdLZr8ED46WNWc0KsKfx4Sv
T+AqcK+nkPiukxo7db2oiEbjPFw2l2k2wA9ouvzcrWWz9qbmkGb5t1mIa2b/yY1n9Fnh93n8wcki
LCmm8WQFsl2NtqXOkgnG/fd39pdb4OPOcM76MLm3tLhmT8r+lzPQaGEnkNtPVPMbfREWMTs8TMGE
l1Yh2QteM4psZSGzvLcabH1gUULgMRolnnIZlWm7i4TnPLS+ANlQAoDVV7k5lgYeKujppNQP2jWs
Fe+0K83uvC+CYN1iVWoIWsB0W9Jxn/1Twbs7puVLUEx0QBz4q1Cl4xzEej0m0Qo8kX6EER16MIJQ
eEqh2U8PwhiMCEd9gNtd1dH0YkLpQXKdESG/dADK3XmBxGgTGH52BP3MO9bHvtG2utMD8CH5QyfB
pfHHHiZ3qdsLG9NXjeYMr/26tSKbQPoQYDVK2+qiLHNAwbIotJ3obH56wqzNk9C28heVxhYUO15c
omEivL1TmddENHlG/0gCcbclthEkZKByMR6aGn7bPhjwA5hmDVTLLLXu3mepQkzVtVLW0ySDYATj
RAptStjIHGiiO8fsZhHA6kMZXwZN6vfHmGUx19aCgwIE2yiPV2NoxFemIPy8MqjjL4CpW9fjEJO3
wD3pTgrI8gc+LFTqvLqf3jkLDxTFY5tIVI1+3d4CCyhBJ1YSs6+JkxyTc5f0D7JIJRGNKWz+pKDE
hu93BjoYZu3LJbRv7TaakvLJSlTmkfsMtXDluGFgbbO2as7asGmfsygRN34nbHmiCgMyhm520l7E
vlSnrVDtRBokKPlt3/WgW8iXT17wwJO83tVYihbF7KXs28F4djJMxAsJYgQYduAqMm2ygZBJbehx
u8PxAelXGgU0MR/8kr2ZpolcCD1rqhdYRkKu0lLkt87Qq3GLjN7S14MfOOPSFZUNw10LUv8G0huk
9TTzgLgFUQuyOtAARsdyKC84tofnCUaCbqE35fRAzOB4angxmQBR1YTnJCnCZ/FHgclIk+l05cZd
SuxHWokjwgRK0i/TPDkPtU4Fq8i3ixIyBDiVlZ52/r1TdvpN3DZZuo7b0XvOwnI6z7FhGhsgYaIh
Y3FAwSAt7ULZ7fhAjRuoQq/ZzHjp2LtvVtpBTmMCDq6KNPd69INl6p+2WRk+lg14qkViTHCPAI9w
TkujAayLKYlpslp5bZd55S+1RpZoPrPOfkmHqQ64+aVNFujUCNBMcZzc1lldaufkMxfeKvENlWwr
P/fBH9cF8OYsyAfxYxRI01eRppM+kdStGs+zesLhP6HmeVJVWY0kPKYiucKSHSSPThXYAgVi3Q34
hPUYGL6pBZkHySEJy+Som3qCBxd4f5zsfIg0lDWoe4Vz5CI1EMtShuVdAjWuWRAnn1orEhs1AkYq
KluLMs+6LaIPCCOcKQP4iwSjv7lO2/70+om/opMlTeZTZjS3gQn9iUh6aW6mIGjOciEiDVdyAhJd
0Yg/oSCgp0RMdAGozLFnh5HXpAzuxkCRbgj/QwcF3aY1nK4u6Y4Gs6nICEslaVyB8CIyrjvyFk5z
T8veKFU5Z6OVzPkWgWGD9Rl055xKrHyxzIZcL5pKzilQuQRMnQLG7qsKygooJMBiKJxiBc5IIw+n
GzsicWblMP8PoqBobdKCmI7p/BbaSWclo1hT6jPO3IaQxVUuagjAVoeG+BgWVH0dql4Ux0WbV+lZ
70R+fCEH08VBQlHsWO+a8gS/bkF4SiKm7AUOvbvzAs/hZpuDqLBQmaFc6FXunnOd5rQRY8F8FfRO
vYO6Kt67tkLXTzqoCZ9K5QG0iSwJzgcL+MqJKvUwJOcg8Y/0iD3Skpc+a5Zaa5ZA+82hMzZqUCS+
W5UDfLzRgybf6GUPC4JONmyFpPRy97iOos48QtoIgC0gJRZNAoE6Iy6RBtBEyQ++IAayenHhVqBv
Negebwwe9L2PkbpdemHWA7sz4vC619q8Bt4u9AekCYG91oVKx3UaBeTZg1RxIYK72Uuv11g8jCia
tFU+EpfLYyZ4l5SuzlxVZL2e2jE/H4w3PY0XkVtHL2YTExg01yBqVP+VcxWmUNxOIKyWpzSkoCVI
L8XRBpaEA7bIxAg41prceaIkHcANqNssGgBdt4TD9+91l8p2Qb0gRMAPCYhImYDkuqDx4Lrhm/bJ
DYomFW+9Tg9/qkkiTTEIc3WYn1qdLLYgo4ZUZK113mkQUBdSTrG1qil3VTMOLbIp6pgkgzjdSB+1
BaQbL2B8cXoIYI+FFDuM6RaRmI+TIajbH6NVVu9eU5iPzOWQukoiSH+myVg/V3XL9swRccKdBdZe
bkdZuU883KlaVq2rWPTKKL0VVaznK/YXnQEQL+5frSx19VXERbKLb3V9bcYSnK5F9jCxQlFMUgbF
pqxfsLSQz1P0A2V6HbjEckqyUlu3eFHHhdv5GWzdHJXCaho8c1uGnMmWtdSCO4ME5oL+m0ju8Lzb
d6PT1iV1riY21i2gpgcqt6G3MpSfXgwq50bYfq2fSVO0Z/DqjJukKJwnN4j5W2BVujPPIYp+qZci
fmbisPIleTLQv0yTKtTWDSZrJ/IB7kMwjiCu2ElSoGu9CpAjOnmfKhgsJYpjQekeOSOtrRVprAlr
nqmRjFpkTusthi62NinRqeqoKJlkiXfItQcrzvwfyAryCJ9g3dlswBL3qDUjm9Wh0o33KGmcbCm1
NH4pY0VgRsKreGq12dRBhyoJw0lUORgrsF3qQTZ9NLCPLutkUxZjCqs1hboF1qODaFaksXnF1g6M
WuU74f0k4qw7SVFUwNsgRoGgWeln1qKaRF8R2mBQLWKLw4fVFBMcNs2Muse6EPlLTaR6eAQQTdsm
YwzIEov+eGL2OSGQUBYxfBt51v6wrbB9rGC2XPqDHtVHndVZIcuPa9xahVddI6+rLos8QqzN68uO
MOPYvSkCo9QWwAzSC8cTL05ttgWdrJwZdVCiS5CPxT1PO1GevlbEmsEZK3VfHdPNmABZAGw+ZWei
UYKN+/gVSCEpAhal93AbdEZBomBSWeYds7dFMmY9GfA3aEVx+GzN4tKl72GCWBgna9uMKU2zIesG
pgsnNt+KtM2Miyw0g/O41QaaS5bSicTBlnjHrM4qQ36iBUqxTfVrUq38GA1sYt9R+dDc09jzinSr
Q2shT9NgNr4hMKIbyBaLh/FhYN/fLUwFP2TbNRCSNjQEmo6eHX3lrZoslvxhhC0yAOxst2w4+JpK
OC7jiZ9MWvBoUcWcjtOIMO/nQnPgDmpTPXWbzgudJ+mJhFhqNUXXplUbMJuGxs5Iquj1n3TvgVYr
XBLixAFV+yPKfJeKrU9MrhaNvbOyPFU++rFOkG4PpG1Yg/UwcGGVHn8j4iC0pOeY5FdKH6NhRyJ1
Zb/z/DrtIQ1QwgEWjTXtpGaaCdetL43sLGLSAPzdGuZ1XsshPxJ2kssTM1NRSLRY2jo/Kti/ZwDw
ndtYtzpzg4BEfweDMcqVk4dtump5FZtVPuBR2zSd2aUrlZVWRSOyqydcjmZ3itDNN9ZJy1ajZ1Z+
BD9TdSuNihTxl6bRlhgmSouimi/qh16fDIViVuvVuaFnk3s5Wn2qtuVkSLVyY28gxo4PWFvR8SQ+
q+iNsVuabTq8dcnoiiX6w/Ix1wNRHY+5ZBMhHeS/BLUxFSJPyPMXs3VG1gpyytMNAY1peAaHJD5P
CirixKZykoMwAYNq4/bU5sm1KfGeURDXLhF7D+zUPbf50bfRUB9zjAFgxBXnr1WlubtqJJZwI8A7
jItGti5JWYUek5XJRHRp28A3t8D7enfdhK1jLsZUNm+clLVbeEXtE1O0KDelhinHt4Y8RJ/mGMep
Lqxx2We9+VMEYmq45RwmNjLutLOEwyozBpkxwcrrJdlw/IvNldKSmjNHXotqC95H7hxZa2qjdE5s
KzM3iF9TQaoFBPvo1VmOxgfSxRCSZ5cPk2Gs9STLz7McFwfJtY7xrKKa1bt3wTItg74mUbcROCFK
MO8bK5zIYWm7Pi4e2IEla0815RIrIuDqysYEBCMK1NnSD2vWNGMcWXMTOYXLpkf9uYiMtFmFdU66
kh77Zr3sYclxrHDSkBycMScWxtOo3W8xSQ6SyFdD27oEj2tnVcmkk8ZSJ81u0o3L3O9qe2nJMMkX
3dwl57SjkTmSkcj6qGxN3Ws6qeOQbBUa8FI2vlyVjXAVKDpBGd7uXc2FpDV1Z53DLxZlTFeSj8oa
XtLGsN59b/KvR3vQk+NMOCABRZQknOby4F6ru+kiT4RFFlqr2U89KE4Lwq3wyg3TrULUm+R6u6tk
YMudUanpxQ7qUp7IcYAXT1otlG8wwZzHWXDeB1M6/bof/UpbtiSYz4Hso3WTFSoxuSpsAOuhGYmL
V/Y4OSSbsoCdeXDFiGPr6mEgV2nId1mHwxqOwsDCpyNhU8u4SMr4yHGL6F6wYX92g3BqiQDKNCgI
4Lz46k1Bozkx8ugNJnBu3raKFhRetWY4R3k99keBT2dsSylUvdcQ7tiYFsp+hgHnV6sSdLm9qpzQ
B6U/k8WSRYZc+jYD/RYty4oGJ7MWORncW06cXGwsn8okJQ5JJEZc0MJK1asPxR5qWUIQxLoTnXXB
gdElZaynNsG6Y7m3UBQ8/DCGEQJWojraLmleAz0idhXILWTFZAcH1RXHIDNyWJMgOYli0vMR+q7Z
U3A3RdTdxcNMqrSc3MXKHqT5xkzQLcx9PTp1eEjx7oX2nLBmgQk6EnpfmGtjoN2P+53gnQUcwfiy
qeR8D6St/1Aqpv/Ggtg9qWgYd2gQhos4ycfg2IJtUbPhqsQO1HU4Li2z7B9wj5GbGClVnmvpSAw0
4qwacZMyzZc+ipvgxJ8m1Luj2zhHde7Wb1MAUXZtYP0l5niyonzlD3l5C3BSnkYmhalF6cBGW2R1
Jm/AFHe4qtt2pJQpfK05yuyksS8AxrgQToeSdFAdTcpRbyg2vigCrFPMi9BfA5O4hmVOdrS3sjot
OR8n3XpS0nWJvkp1lk5wXJG1NCJOkQtX2c2w6Jy+fZimEpZF6bo5R8ko9k4V4Jng1DAt6h4dOypt
oSKnuZ3jRu4mKP9nvlmRZ9WURFOs7MR1L4LIcnZJXE2veSPIE+Lfqt+jLHVeh5pt88Lnfj0CcGyg
/sau8YQVmZCyEl5SQh53Zt5Txgtv0h7aFafz2OgJKLNlA3DPry6BCYQ4AksixznwkifB1AMWfk2U
lNJucz4nC5oz3E0KGl3APFKxILMfaIozB1k88EZiJZqt6cj2Xqokfv++cvlb7etTk5IW9V59VHRD
YPR98apEf0H5l16WuXS8ng0pFKh2Y/i33w+4X5Ddb57tFduqAlR5Q3rNa5XSA6dfV8SX34+w38XY
H2Gv5GwXVSgAdBav1EQWs39NvAzqwBi/1d7m24YaB6kswhXUgXu3La5sGjR68VocN1tr5W7F8d9L
2PirgfthiL0bpabGbj1lFK/oyNcyf430QwK1PR/B70Ps3SkshDocJa6CMwszZGEsmkX2o17J9XTi
X4WX0zLafv9s9tsBv57Nh4ua344PLQgbt2wDlb54jbxuS0Ru3VEv2lplsc3Co0L8xLW1+H7EL9+3
DyPuNT0MOTbSTRnRwUYUyE1Igvv3I+y3svavaf79D9dE3Y+5nKrTqya0jSWsYwducRCcpM0B/clv
Paz9kfYqvgGu39jtxuIVN8UxitDl6EpWIzKd5TmI6aWmN5ukeJP6QWDUl9MECi3INrOC2N573ymy
ThWNvOLVvUHIcZL/iE9KcggW6da64TCdrpJzcO034xnRuQfK81++Mh+G3vsOKKiPTmx4xWvvP3Xq
jr17OMiVZ75q4U5k0dYyH79/nl/OHx8G3PsqEDYX5ijd4jXni/PbH5j6lxpA7O9H+fphfhhm71OY
aMS5OfgyphB9c315CSh6BdLowDBfvv4fRtl7/fFoRGZHmeM1d8k8YDcSxweez6FXY+/1N0ZLIKHn
dlVQXts1h3p95lMsFWlah/xVX067H65m7wMQVkqsks5Ypbd0N/aj+wjkNz9wy/TfRvEcpI/0ZxFB
Ei7m7D2ZeipDy5iU/mo4arhE9AVatXdI83SSiZTPWVtbt+E5jSSynK0iW7KnSp8TWParTllo1pMm
V4vcd6yVLEW/1NHHoQytvAM/6J5Ll/nbBzZlW3M3mdYmNurPM49pdNVMCwyeUYzSseZYoFKCil3k
VJQi43jV1qb3ns/HvUXVJSAv8CCQ7NGbjXulK98Eu2pPxak/BtNzijOAnvhgDu0CRU1bndChdwkU
8XxKnp0gezOf28eL3pg8vL8mHNvAwOZ24LuYP69Pba15aZ1VATPMarZofL4ot6YTmc/Lt5ccwR+3
y4Xz1DyEd/4VRb3jqNyRn3JoJfztiX/aBf0GK8uTvI11k11Q7iVsMR+n4GLkxlX0SMNDOWkHlVl7
8ws6dGBJOfKh/CnexSfplXfsXKLdczkRnxF8FsJ5fssPrB1fTmofxGh773Sg941Ne5993ngz+T+r
aglQ7fsn9+VE/WGIvbdxLJskpwfISouybiH0K8F7KNrLVPYPFlXeonvyo5dfY/6tGMzzGM1hU763
+/GVnzIuL6q34qaVb2/t+VO1/yfn8V5oZEGPjdrmP3/9NrzL1VP79OkX66KlEXHVvcnx+q3psvY/
//1PMub8J/+nv/lvb7/+lduxevuPf7yUXdHO/xoKxeJTYKVjfLj987//19+bkzr/4x/nT52M26ci
fvrtL/2Vcmn9QfOTnjbeXlSr0EVZs/9MuRS6+wdqCG2GS+A8mtkL/4q5NNw/TB18ClJhTLO0DPit
5s+US936Y7YPQQTCRsTvIw3/5+Vf/vkBc+f+vB1//fr/DQqdKSU6gyAzwrTuIAPa+8wNMtRm/Psj
5TU6J3SHF51Sh8yOn9/6vwaBt4XCBAQ2spvPcwmlNzfUYPcPXhodFWPrUxkS4kSrhkMWhM/r7F8j
wT2bjwUzBGJvgxTaMzuDCC6d6h5C3cHvr9uxKNPVh4f8P7prTNAmmkAHmBRPbm+Yyace49T2vVn3
ubcuNJJWCCk5qB79vKbPV8MwQNEIZrNt5Hv7Dyf2KFrX5v1E6DFllcD8GaIMW1BHBxBMUM8mcN3q
KC3G/Pz76/tq4FkMb2NN5/XQ9uaQlBewo2V+b+ZJsAICCBtNa+KS2PK6Wztpbqyq0aGFK+L6gN3q
8+z15yWj9AdIxeo/w3g/vyolfUeDOtc90uU2uVOEOwXLwQFVuSk7SCX0ZjCarQDfEJFX2kbrrkuv
QkTz/fX//sJimEX1x9KOQwoU7OefwhnJLwHked8lEfakOrytK7b5REPpf3sgdvG4VjBC8i4hZv88
ELS2aHQj817QAN8EgOgQO4xzZlMYHn9/Sajr+Lf+74rOrYWNgjEG1iFCd4SgexqswiHJhziE3TSa
YUa3MiZCOmCrUgEqr4hUlAM5HTJKYZng5AlOXBjUxLKwjMSLZnQAqSROT1hQ0w4RwallkDyjUqzi
RScdE5oHUm+S0VpZkItZE7JN8kFKcArfyISAYDI8imWxZy+FFmY06Wv8Zwsv6Om5ymmuqpEbpb94
QJ7UOumnyKdpnFC5pxkcEr5thQgECzqhYisc02xOA1Ofzj2bom0MEUNtcpucn81Qd9WTl1PRArEK
+uPK80X003TSycUHQD7okZGEPu3QJKFPlrLbuKhqmO4biwI/cifHp/UskO7d4AMFcQ/er63W1RgE
5KIPU4raI8vLV92msbQmUirrjwPLkLf4dDV/4VRSZIsszYV7hOmyOSZbNNKWk0DGQu/URvNlTxRi
Q6w1Lj3JgDDd3lZjfwtqYjJPp8IZyfRO4/4xEkX0Cn7F9jgux0aqLYA+OsGTLj0tfO6Idbmeelu0
ux7WFqFGSnpOtNTpOHNjt5pIkF7MDZ5Iu7G8JDJJ52CdEVdl5zTYTmgIFI1Pn8aVqEwu6ZOncqA2
KLLMxypvBm2ri/VYVbInZqYaikbsxIQcSD5UVUnB+sqYrMrLj7QBb/l1oklUD4ssyUTg3AylX7Zq
SzyoHJctraE2Ps11mdbaRrcSNq5scO2osr2eeiy0euLJiNNsPWDjYc3WYCnoqOnaJnRjHj7RJHak
5EroKVU+a+UYoVv/DPre7CxagC7Va8qeHBaC477CPh7RVLbt9jZT45SSKAPK5n2SJtz+BG0kOpNe
tbIKznozLLrx0jbixNGWqVkh69k68IiHnKgKTRTFXRPJpKxXdkAQo022VWUS2WMyVLwgmKGqj/26
Ya/fYdrMd5Gvpdpp3weOtm3o6LwPY0npC368d+4DuaiOS1RQP00cVRU+HCd7o99uhO+Vkp21a0aw
wAtZB5V7YYQ9QRleFgdbxawX/SAv06DBDVLB2NJvy6fLoLT7K5YFO7zA4ieAxNdF8qDKNkESJjXA
u0DoJp2bYRDU9TMy9Krbkv7hmWctIRTOUTz4EmqQraxpkRShnpzqRVTfO6mh1Yt8aop4rRMfM+tj
/cLYCrR01XMYpardOKGpCIDHpc0ftZQGoYqgoi68ByTUy03rw5i7Gwf0nrf61AfBRdx2erbxRlrd
98mY2ubt6NDcePXztiYZie5lTxEyH5HWoJ/LjfJnTUuZfAjF5+6fJ7SiQM4EbULoS+9TnzdRcLVD
4KGtkH1yR/KHzIi8kdAnbrGTF3a6INN47tFTSLHPRBNOPMsotJaFnjiXo1dlxdpzREdy5NBnV43t
pNiiY5z/FI2NGrWd6C1tHdP+ByvXVcbZgEUI+4Y+h/c5kbokXTlp8VM0ob9qsypWK8sO7IhlOtbf
u5obumnozXvEz9HYIufQdcYV5jM0QPnQR+c5M0uzHPUujbcV+AoidXOVp1tDOcFVSCf2R0OeqLZU
hc3nEosy0LhFDstQE8aeS0Oz72+D0LXvUOrUxcoKc7r7fjnJYdMnTuxsDBFg8TQKwnSWNJ+i87B0
4wdi+GBByShRlzq6UI7OpUjjJRkeYqBNFPaE9BR2fjEQ7REv9DG2fxQ4xR89PFcIOVIRPGgYd166
TOtvlU3c5MKNjOQtsqZBX0ZN3DySuobwtbazOUQ5JpGx61qNpClydB9KHp9c1RT8qyWZFXhDXL0E
p0fSY7oqiB04nUY6pMuwGJqfCOKih9Gz8+fIGCoMQ7Kon1tSZNTSiYfyuFJFGW8jxxh2hdKn/DgV
ltZtPIWOb0U+Zvxsu7l91ddjdqeLznxKcqGcZe+NROv1bR3f6EQpPkZKt+46TdDtq7UkWdPd8b0V
y5yOfsuVBjF8vedsBuI2OsKqIvedXgJ+fVLRAbqqmhCfVaXJgTcw8wtBjEenXU+GVSgGkTImx6Qm
mysmC4JQkCHQxYaLDiI+Mz9ttwBAsnxRuS2SOtSiiDfR8ozWqkjMWsd4nw47bWqG04m96HiJdtp4
7+K0PWtop99kPIFh5bCw0jhLyfQ859MJdmUyzYg8i6TOZeFPdEhMaKr5ysONAsaJVRI9XOKpF7Oo
3JT4GRXHCzURqTZb6I1F60fmsHBHIuAI9rHaZCnhtO+yBoA4wU1D9UzAKD6XSO95Lpys8icyfiAg
lg7bjI05FsilgYoXzXrSUMGswqkagi1/WmbLiP5guibVqDuLqKXClI6bItnUIkjv+WQKfTsEhUHg
FLo1EkOydqCcAuTxGjWY+su4+P+Prv+A3/9hi/jb0XXLd//2JNAj/fd/dZ9Or/Pf++v0qpt/cC6c
Ua2aPXtjfXbK/zy9On9gKELlQImO/8Bj+q/Tq278AToFBDssGBgm5swU+efpVfvjXwdXPNT23zm7
zrvwzxvamW9BPgFsPDa0xl4xRYHB7PUguQhp9o9Lp2nnic1g9xPwl9aVEvJOy6jCH9iz75WM5430
HPREoQ8QCQj2XxTjD52GvOjLmtyViyhcW3p5TnQg2sS2WMjhzInzNysz1g2CsAWg5/sPT+iLc+dX
Q2NknGEtaM19TKyfzwskGNXZUMuLPjblKZqsul8nfjFt/CQmFteq3Sg896a43EwhExqbd2dgVjcl
RtADP8nn+uCvm8C5EE6zYc/1jfnpf2y3DHoTOtYYXbBkRMaC45RBilBmETc3TCGqLI/8N7nKiAZ4
HpBcuAtEKQF7GLpdJA2aXkRiI8pbtP1NVR94Ql+8GEjVqDWwK7N9TrCff7ZiFsKryd9FSacPCysj
J3hl9TK/AxStxrXOeaw87Y0Wt+33d+W30yvkB/REVJyhhUDDmo9gH94Me/SsPCrDCwJGjefS7spn
RYDbKjBUfEJGsv6zz233UpCV9UNzkkO40t9OrfPoVAnmK56T1fcOeLlmNQ6ZkbsklNGPmDC+Z0RW
0SZsjXD7/XX+VmaZR/JA2fMNUKbd9zyYUaRQ+wa7gHPFnYcg+kjPO/3AIF9djo1CbLZe0uLd59f0
pR2WYWDu8EXgIkVLc6dCDX1q3bZ3f/9yPL5jMFwQPOCifH5ssHXtFrTURac73S3JkfWF6yf1gQP4
V5fjYSckTmXmu+6j/jrimowmiy8gUiJSru0oPya50rpOynY8UGX+6vHAuQf1N5sW/f1vs4ToqRMz
cGEhaVqjVwslgpYOAPDfv21UpyjSIKrimvY+s9YfRrdNY25WOt2SpBye/QoC/H6QPcLJr4kGFB5F
GL5mKqLefomkKsOK889FGWsGKaEukYyIVJs519CV94WZtzeDMdnaqlAtCrYm8XJviY9Bd7dOoKu/
hyH788exqAhRAmMZIOn587sy4RSz88zboZ2QxykSuCPyTdX6+4uer2lvZWNqpe0FKopPet8lWXHC
AZit7wyD03fS4cAAsfETLcyz8g9Ba754WWYklQWagsgUa98C6rY22YG22g1BGh67lCRW6OrtQ8vF
78UnlmjK3FwObi1KFZ9vW1KQMQi2eYdDzTjJsZItkGhGuJ68cllbZNbWgWGtDaqoCOuCxL63nUms
pZWYZ1MngmMjzoLbum6TG+o3+FqkJtXSFElybXd+cWDmmX+YvdvPHM4LPZOfnN+AYFZnVDVWwx2q
RnExlX317IQ2ZarRIktrDDWKHpp9/f0j/2Lp+DTm3hzURprqktbaJTTlOCsMCfGKSuWnFY6bRWRW
xPjiO3BpY9rZeEYNR1x9/wN89R6gWp1TcygTcpb4/IS6qvFjJpWdG7QUpYRszgl9jQ+40fe0Lr8+
n3n3BKPHIaqQqufnURqEenrRajv2Faa57lRpdCsjmruhxuT399SSogdRNc0NDCN2NLhTKBJJxyvW
VqKJEDtm5qCAE7k41KLfawj++aPNJnYmZ4zQMAA//2goSZPKr60d77G3ApURXXN6zZ7LKDHWUyrj
HzWI8ZXeNCat29xW9xzNyShE5c5/+f4lEQ36e5a3w4Fpdi8V468fjI0MOQ1ssy1v79Xop7ll6Gs7
dKL6CU4QI1lmad+fNH1jHZW2im862ZQPDmLHUymH+KfZtC41g7ohRTljD78m4tA4ViR6nRS5qG7/
/otDr8X0eWfYFuyHLThV12gcE3ZC2sW2KXy5QNfZHehIfDEjugZsGTh9QK6oYH9+OOGooxAN+11e
6X26qrG03uWAWeBLIdveFInKDyzXX607LkkfXNHsizf2w+0AwgwQrJud0rr2FH4DcDS8KY/SGYzL
QRYzBEWPKEuN2qCfW7GujjCJ9jfBZOr/izWHT9Lgs4GEpMO9+XzxpEqVJqGTuywUznqKu3fNUIdg
S19e79ztgeFAfhBtic+DtIUBPidqdrk07CXEJc7pspHbrozMa/gRA0tv1NRsJAJC0jvCUMUSVGW0
LqTUDtz7LxYLmqKcszCK+7O47/OPIlvpyljI3QBYlxgN/aGaurfB056D0l8607SFcnNogfpi+nOZ
3kwWQMjx4K4/j5lWuPPsstqZA74UUcl6ESSWvYQX2S5KSFDW/6HuvJbjyLIs+ytp/e4c1+Khx2xc
hUBEAAFNvriBAOhaa/+t+YT5sVlOMrsIZBZZ7Kcus6xMZDER0v3ee87Ze+2CRkePI3DKlgdhXSeV
/qzNnddJJdAxzhy/fVdBG+HK45LHVvEey7koZk2rszhZS9jsuLyhus+a8Yt3/dc3bUlsyFTx6wmA
IfTbNy0UIdL6sj7lODXvyPFsb6Wo1H/7naxcNrK2WB0Is9GUt09SMovNa2085b3aPCujnu4XLf09
9P+6RvIkJjNZEl8Yl76fGxYCbUxNH0+rL+im6pZuF+DaDR3ypPJfKpP+uhhRlCjwrvh21mnau2tl
1sVkVKPmZGQxtme8AuE5mrT4XmmnafHGyWRuVCXKnQjwaTdRuTzNkhztgaccwzbTKlcwEEej653A
MIxkuqZei+11dH9+Cf2lW8DHDYsLYQH9EVbov6wbmhbMSiDTDZwCxe6I1F2g4g34LDWdprDZanGO
bcYi242EX+x0xBbP2xDbd/ab18D6SqgTuMMsejZwKN5eA6mC0T2q5xO52YvDMZSURxFn5s/f7/og
Px7b1opUQoolgZJX1kCLt08ym0DAurA/jQXB9UyzxqMuAtaBdnb6+RO9Y0pxSl6faa17OcHo1AHv
nolIbeRZXAA5k6Qz071Ec1b05J6hiuLH9P1tcdaNDXm856YYoqtCG4XXzqqtfWXUyy/237+cqd69
mvcRLLERhrpcdqdYbdsjm0hxVctjfyWK47EWVspKOEd3mY5PuJ+XfRWWgz/D6NoaeihneP+F9Fda
3PX9/+Wb+Mfn814fweAtThrcR8soMCJisX0JsjY7j0zy7SA1CP6GlOmluOltqap/d1VbPw+ZRNpV
IiPJ9CjeXgd9EZt9rLUnI5dGx2QI6sStlv9i6XxfI3x9khXlx8mAyAdxXSN+aPUEg1A3WcolAGDv
umSmxuh5PmJV23B5N+48FtMvUBN/2aHXp1xR/uQkrk2E98kwmQC2z+rqU9uaIqOnUZYPOcHdNygD
4Q/IUtcXjiyWIccDM75OpiaWQLtS+TFDZ572i7vtb28CEMbc0pTCBseSt58AJOZOAxNBxRJaF8uQ
08yLB1WvnCARHlnfJJuJs7GzCpUplqXnbh+bOKMlvbgCm1A//eKefL8or58O55ZvmTnIZd4tMd2Q
m6WudKdumAXBlcuo/SjFrWE6uNRwvfSFNR7LeibVeaIVRDC8UemvFRKHeo+H2kLcopoDHvKg7zdJ
DPYHO7koDXs1r9PXX7zWdYN4f3+wMLMkrlF3QP/ffnTsGmI5lflpICl18ZRUZXRviovJ9zWio0JB
0Ak0McIWAa/Vit1Vr4XGq7IwOARjYOX6L3aK9+eA9bNbyzJkYKCZ/qK6YXg6hfpQnSShxnZX9eK4
0aWsH/47lwy+VbhdOngnFs+37zsz4U3J8fq+SYO1kXhLiZNapKFNWVqYDlasclfUJYEUAwzy2lmi
FHN7VSvZKQ7wCjpBMZJd/vNv42+2DSROVH7AidS1Jn37osyuCZHSWkcgANYBEHh2HjDNfYqZWN38
/Jn+5mMmbJQpN01TqqX3C7URBWoaZAJJXca0QxWne1Na/4pI8zf3AV1GhLsqqx8ts3fHLYNDOQIx
81ihKtii7+ndgnbxOU2rJmJOX2Tbn7+pvzllIEa0GPRwAJM5rL57wmIJhrwZhyP2//ZRxHirIgAC
OGmPZq8WdgtQQfTbhcghG+g5FjJFGueXYgi6+BffJOvO+xuLMxnzplU8hoSMGcnb75LqKZr6vjoq
jKNhdI/AXjyFOcPj1CzWo6Z04x0HSaYRUcrp61lVke04An2l9gpWkAqCPmQofkxyUCZIx42ihplD
HMAut8KF4bxULsKDSLT6sp/rTNwzVGYKavXwh5BBaf1iZ0sOkAld5XSSliq9qROtfmYeoHZ4gaW8
ctrFBAhkLDiSXXUSosHTckP43Bd9eh5iRDIMVav6uWsxVpTjND9rehuqXllnEK3GODO206zNyi7M
06k9dvowjT7ogvx57pQMuQbN0MQtlby/blWpCRyYAgY2UDJBeh9eaj87GH3TF6a88EPHQRKu62Uo
C2eQ24LZLoeXXQqY82OF/QI0uCwspQOwO6tdY4CvLCmhXNmDoDHgIorIvCSUoawdnpw5Ob7/ot9P
idX3q5mx3xI7UzeSHSURbva51nMaPUADAFdZlSVV3mjOZYlAnvl1/NylIiNz5A2DClZZZT+Rx3ku
fCU1BbAkVmPmmxx4uGUnw8Dk2Oa3jCy0C6pmwTEEHBbbBhiMdgS1Ei32bE3xhKpOsKYrqxjMjRK0
/OeW2nT9tlUC6UuRxAQtdso4hTbmgWKBB0JajC2uyzNsGqzYdmA2yylX6pTNtdPr1O5KSTZdzOVY
qtU0KzU7wPSf3XUJrAI3UdX0Vh60pnetoYXIUAZlkbnBSOEJIkVH4qd0ISqvoeXbcRcrbM5CrrBt
ynomn3WgOtJJbSeDNRC7Q+7kWitl3tL2fbOV+HI/pkkbmk4nRy2FapQXAZ7rjvEjUb5RSy53LL2S
Lh5SAAnTJ1ST2bIvxHIWNiikmueSXKPlVMdo3x1pMbrMQV5X3nQwZFp3RiqGpVtJJAmFhaRdzZ2c
XodLzRUkzlndQpeqUBoEWBIsGEJWiVV9qLiqraBqcba0JqEpo6Ykk1/OBUyyvFEG2Y4qWqnormaS
bftRmi0Pc3reeFEuqMpBzgD/uBUe4ieSBDp0X0ph3JQAJW+VGZuqD0c9GnwGXlMEsnZKb8WpNdkf
wXJEDlXrcDUE43CWSgZziL/KKPdi2NwvejpVkt8MQAiwkw8X2E2qjZKV3KXj0G7LUImUXaDxME4N
08oexyq5041ZwjjWN9FtXBfSwVBU4aLWw6iwDdC5qDbMqtd3pVB0t10P+WeC6wz/OorrEfBv3913
olkoDvBgK/P6ZVRZQ8K6Dd0KmUX/bUv9LfnCv5umfkV2/q8/Nep/o0t4mp+Kpz98kKTPry3HwG9C
/d3Lf/7H+pvflQma9EFfjXBE661C4a/I7u/KBE39QHMZhatJxN/azeJ4VZCOGf3nf2gfGFQZtCpR
NBCvzMnvv5QJ8gc8datmgfYirVadouXP13j17ez2M10904K3WxFiW0NCM4E3aO3goKZ+uxXV8ILS
uhg1uw6DId31woJbnRsMMojVpoNqz3LD3EPONLJiRy6ej0oTqf1m7NLSRReLcqecgNe54NxK0anA
fpGqBPIICtssqT4zqtSPk67LvU5bxm3ZybXqtc1sWgD/IVVzjgM9EpFZyprVROFl0wpl7NNFCWs7
rL4iHWTkqezHyyK51IbCrhyb9otltvk9d3Vc2klQddp2MQIYAgzQy9rL855YW5VYjGrTJP2SOm0Q
BdNNP0n6fqQljTZLt5qPODgQckqJqZ/rclLOepgO+Tafy+QlhdJ0jc8p/WhJIVBC5jn1Yyh3BiyX
aUiEk1GM03YUlZpWMl2DVxSBouwWZmk896UcPXb9Yl5rCopBNy+NRT6oaKoUJ144izhlq6l3dWYN
yJrApZm2NQr5iyQHen4vIi0z79tskYAJURpHnimhUlyVvpoTGoaA3nnReha4fMgkp9OnmNHbLOhg
fTVZj69gh2EgT600H+05XwWoyP6ZMQI9Eepj2kY0mzogdvRNiya28KyH9R7aTP2C2F6MHXFWktpv
jNlsQOhkClkbQSPPXmUtJQ0ymnG2lLRtvyddYepwoXOc2MdSMILTWQA82B0SQG0Dpy+9LCr2Fx8j
RF65dV4kEcflonuJrEluDn0arlOzXGkeZ1Ewnwp5VF/0qGiJH0aJeK8mQviQiSPpRqlZ5LUnVyoA
nKmr0espEDWM0KnGtoU1RVDpUTVq9ZUs1CK/TGvOFX4UC6RzMQeZkruO5pXqdoxDMoetjOwgueez
tQs9To9SpKMLj+FGKn6bsXJe41lASYhmR9yR1RlKDG4NeC56pFe5mxkIgG8btGnJYMfSPE52XXGf
OYPWV48NVguoSk04fWaVNwN7RrjWQl+am8e8niR3qptushu8ducyikuUaMOS5Wepq+Ct9VY5CjuO
YuOXFd2LJKNNougJ9RqcDEUKFOMib0W4BihRO3wPhsYOu2QFtX2Rg4CzATxVqZMvU4GOu8sSKApZ
hJuFMg55eN3WWeWkSRgmmyUs40ex0KPXujAQ2BW6UUko6UR8dI2iEJpAGEm5nbSwOHdLo06+ktWw
3ueU692NDXXp2BDRYCBjKkzFhdo2RK4wWOoXtnYMcVLSQTgB6iq3B32IiicDFQbaG1VpblK0m0jz
UP1UjiqQLITny1LrYx+hyvbkvAokVwjFCA8h47f92EyALKhGQl+SKzHeTkKRb6ZEqxo3QuV5Xso6
eKxQEQgOYjzzlItt0NBIlNBYN/mKopCV9DaE/ZHagzwZD2EuWtcVsKYrcRbW0KxFgVGn96XLy4l6
11AtVNUrakd36qgnXKpsa/0TK2T8YHXt9BSgpDF3JpjtzGGlrlcSQ4yWPID1djmawhB5jGG4N8Mi
Ga/mrGLkkkuQV5ycZmoBRxICMLJ7koq4REfqajLG0T/ESWFsw0VPZwgzQjvts6CfBtdEic9VP5hd
5jXxAHLk6wb2W5v0v2iPG145fDavf+COa//wcR8+dTjS/g2Mchab7E839e41f8re7Obrr3zfzU3z
w2p1QlFESx1WsEXp/H03t+QPMrsrzQn+zo6+/tH33RwD3RoEgUgIFTc9jB91hsoHsliZImnIh7DX
kAz+G7u59hU++0PHBlEV0WjEW/DaVNbr99PAdMxTOI0AxAgWj72ikmq71KBg5UV3JcYme7CkgatN
wi9mIhW3otEIfjcIZ4xK2yQBmiUDO/XVqaBcQd3LqZMTupwaIx6Y1vCYvG1G3C1AOkMWh1JSPmN9
LjiQc6/38/ipTHB0h+RsLYXWH8wYB4JGtiM4GfGcmsMjCxTldTA+SdUowp0bwi/kpQ3wq8HIyWP9
RZOWzAsTluVOIS7WqNLNUGU3BTHC/hrkjq8HLrbXmOAEeoB1FO5KF+AryKJqWxA763ejeIusHUly
bChuFpnmAy1tsXOzUC3iTdaAr0ATl1KIVt1hlmbF54/1o8y5/1wlVUjCRZtkW9BgrWsSD0EaR8BZ
vI/jE6vjiRlXdzTHFrJUXO2H2iDT26xlNwkagjdqjM/KWLUXvSbEyN+jutywxGmf6gB6ZCN2IpDZ
5lQlEmMXWg15muqbpRDCLxaulQHmnnUqw2hFf1arUJ4YbxPxtyvhl7XTHBdUrBbCdkzryk7D8ZEg
wKPaNouv5iqIw3y+o/lI9PoohkfIyPmuLUz5qWyKjBJo7lQ3nrToU0bKKh4DxNf2mA7tnrPdR3HU
5xfNqNtDrGb6rpX0+bGshZYtrH4Sl7lQYQ2qGKAMBZk4Ivdp2KTLDHyZEdS42GM+Gs7azd2NmmBd
Wlmk2LVW1tBsAgBNZLfddsA5nUqnFRFbhdNWcva4qEG+M1OphxlXNhdmO+ovYQOEl/i59CVuEBPY
XT308jnSC0U4dmOddNtukjFiEZyZH4KxExJP0yLmdYPGhGOYgqFxpibLCJgWA4eeYV1sB3JPqwfo
RCnM2VkurqMwy9DwTN1oiyPTnlIzusMSasqBFsc1WznYrWGInKJASt4sOCTExnyg7j3BPodRq8xO
XmUPMhxKKKHVPVDi1lWa+UaoVfUmzZT0wigj2ktSneai27cz9icxMub5ASKoWj8OQlYetVoxt10z
dJ5W9O3DRHCLDyXXeDanhMC71BKWG71Ng30e8wUyQJkfxGBs/WlET5aMXXEgVzS4Fcvc2iQCOnan
mTTzAtwTt0dirtVoLV+nZZNdTm2cPyozt2zWl+LBEJdE8eJ+TspLeR4Frodcif2CbeuhzHWcI4Us
YCqR6457PxnGiO9QSDaDgDmt0tpz00xfxGAQnXksJcfo6AfrZp+5C1Jrd4Grt6ePDh81yi+zIHhM
xYmDgSFuBdDEpdG7k6amO73R423d5K89KFiHKqnw60H082SVMBX0KUi0T+0CDRqBN+p0K2UE6QSJ
0xqN7BV56Pew8a+DODzJSfsSiEr3ysCr8rFGSBEARRqZwnCh0igV7tJWN6P4AFY4YxxQqWmszV44
tksyey3h5mTA6hrg8tJt4f/dE+pzsQS68qw0afrSBZn+qJWFDtU7Uvc1loeu6a4WNm+nDzmYke5D
K95csm1dq/m2WgAY2rQ/jXMSE2zSgbRLGC/gFiDRHPill6kSvrYwGu7bCPloIVzrKGF0J+AM5qqs
j8e+pruTFUlysHAkf8RWFFwqdMGOAYEex74vMs7DShH4USPoHMvbrvYYj/pauRymMSZw0Lgwe87q
01R8JklvR75zREOnKDix9w75VPEuCJqbKYSeinLnrC3TRVAVhjsymnYUraZqSqbJF9I63Zf1x3qK
UGlrA2VZ1l2AFDevmiyIvT6qhksryVObc3VyDzykB8AlFi2UKk57MIIReXddo/liCv6yFDlJM9gw
8o0k0VfzAEu7S7M8Z5p6nioiraGIjsOOhg3lFGjLL4OhefSNSCLuh/m8rpkOQs/johrDVlukC74v
Ohm6WO7iAniyVtfQe6aovNXxqxqxLl2ajKW2BSawF1lLM5+SQb/COCrtpy6+aVULol8zl7eKHjBq
7MeOegKtJmCX0avkJtzmgxB6XL8VFECodTbisJsMGuI1lSTynqkG62VmF12dGB6DzhfWKX+qS8Gp
aQR/Lie4nLBqc9nh5LzcYFa7RzZs+EUR+ZwOmDMP2UNYxfDRVC10FSbcziTOzVUoT1yP09Q5IPbh
+AYHLQ5nIkDhyJthSEEQZEyrlnGTG1nhllO3CSRiX6PcGi87KXfwBd2p2RBu6mKANVvXk2+qqelT
vYW3RhfeBWrd8DW3plumxg0JTY9IitKboU0oPtVxOGRoE7bq0ALIm/rI78WgcDmDzI6mhs5qRpTi
ojyFU39qLTn3pFo2LyBbY4yNp3nXycV8EZmytIWQ2jiByj4mBiZvdJwVQrGMxItnnLuGKDq8RAIe
auFs4utmSVkpmElwmQbSKTU4fpR9O/ipirfcBH15IesBEDiabXqzsFJ1aXDbY7xJevURXg5ZNwMt
82s67dj4IQTKWqKCn41UplOgc4nCkmepirzICETjHihbuhEUc5BdmSym7omisricrRIltOzLHDHS
rLhn6QaDq8ux0w0dYNlYKDyaFomvBjJd5EF9kDpZ22AI206WdZSN+lxy9nekYT4qpdo4sILZAfUj
7WFfj2e3aGDdgnAD77ojsqUBPGgieZAKPxlX3OAD2+rTMIReIk+DbVmrkovLwiTLp5lpPNAp8Gax
O7ULuMIiiC50a94VUexNpW63Q/OM7RRL3WBNN8IYXXEUvY6ZG/kRAv2tkJaiK7cQgFuF3Q4UJTRV
m2uelcsM0ue6jCRUKqlP+5pzGj4FWt2BdqeNaGLhQ84wdXsLXXPOZzlar5rVF8deallkJvV5apfc
LyeDxnHTg6s0g666rNKEUHcGwzQsmGrIEXoh4MBeTz9Z9aqeFhVCJori5dgw8OpdqGZlSqeZ/tkx
BXkb4BHTpsTYCVYHTjCKg5liGT3u8JBaY2w9z3M7wyH+/dLotsz5632N8yML5H//a9XT5rVcsRzt
+4f6n8gVWdMM/3m9BGj+6Q8Edhg/86f2xxYolpY/qyakLh8YItOHWMfvjLxoMX4rmtY/wZaDzob5
MuwRE4Xd95pJkMQPKuYUZu+YllVNXuWm381Z65+tj4XnYoVnfH3E36iavkqG/1E0IfjGZ808cBWW
Iy6jHfq2BWopS4jGQ5W2ddUqexm5BB1yAfijW1WaW8YWoOAiIKnDlxIFCz4R7hJN/ad8UMZD3jQm
3bBW/JwYSbXDQH01hRwOrUG+ZqYlJJgrk+ZUR7ARhzBYngcaQI5WYVnFHDsXOzVojyUr7jfxz28V
8/+HLb95ygiO+IOx3utT/0f55Y+bjlodo+7zX66/N5cyFykJj138lP3xtfftvcR/Qeb8T7xgNa6h
f37BHv/f/y2enss3V+r6G9/qe+ODiiDLAqah0bRnY6bt/u1K5U+QeGIwMFaFGLrLf/TqVUp4jV68
ZVBYMVpeYS7fL9T1j7D9cYEb6wiAlv3vVPfoA9/06rFy0FtQVBn5J0N55ubvxsakV2pzMBCeU8tn
NK6h21+cNZdJqR85iTtsj7Ph9iLbxg3Vyn70CjffxBvjcpn9JWmdcbYv7kPSNfPS2Sibzhsae2bk
bO97n/ZY4o+P81bbQ/Pcj+FW0/cip3TTbk/3rceYeZtvDc/0l+YwIzutFC/XtzLN6nnLXluhqrER
p2CYwGl4jSd74IVxiPHpW7FR+gEN9E+a2zvnnldxhtPsWW62iXa6F21il1PhRXRWRkefD/1FzJja
vu/t6CCe5HO2E3k7mj348r466Bt5U7naxwvBzXgQwRUf1G2zzzz5c+wHXr+9Hx3hRrEVe32GwFaN
yxRSxCHwgZ5RkovXw0f52Du9fQ6c1pMuOW5q9v3+fH9v2ceL9V9mpzlku9b7pDqlbdjNoTmU9rxP
M17VRW7n9qN/exvanyeXqGK39/JrIprs9L6uOOVR2Br2hbjh+M/XES+OZdn9feQXsWvw2Ib9KbZv
+azsZNe5Hf8f1PBny+aE4jC+/Nx8VNz0unMh8R+ge51mK3HiO4mKNdadeMMghXTI0QWRbCvn+nnZ
iLtq212oics2Xiq+xJPwewftHF/RG9+0W9q/l93Cob3lVOjJl+TT9u2ev3TzcjSumsfFz1zTjQ/h
juvgfvJmW3P1T9m+Lmyl8mFRty60sWK8qskvvMKBLbROeq4+E7tbqnb/Wl1KDDFeNb8+Q6XfZG73
rFduk9oXRczXpmi7T1NBH8hhnDHzXQ8ATF6HIyKmdAOtpd2ktvVQYK9krn+n8G744I6DE8he8ync
TZmbRjsyJ6LdVRHtPjbTLvpC14HDiK7aiQ8s/kLcKS5JtR/nTyPkcMCkmU3ZY9XbCJX0ELpd6BLf
UouucWhFbxgewHtrVPJnRtNutTEfqmN0kI/KTXMYNz2z1Svhs/W5JABEJKkGAgszY34Q9+mJ9vZl
yb8nwnEcPdFp0kNJvaL5VD+iiQQBb6/NCEyvNuPB2BWTu2iOFHkqUYOEiEhHpd1RyDBx778UMW0U
G8nbqPnVbf+EqUg7dJfECTTlbpz3fe+W0VZxg310leySg8ah6Utw5iHdz8zd7aurw57XXzviTe0K
LAFEc9B7A55d2tUtMgmFaVPttF/0T/oxv4g21i4w/ax2BE/Zp77ABYbtPxY87bnlt01X2riRZ0QO
CqbSD890vboBza0rMHJ55KqrCSx5kK7S1tE+usRvBDfic+LbnV3Yw6bfqscB5IWrm472zBuz7MKn
XvCv5q1s2U6YXoh8L7KtNiwO4Um5DO4EP3XXO1hU7uaHKHVbYlA+87oIHS2c6lFj3TCc4TE4J1fh
xfSim179igglhaTs0LxqFb+ettqmCB+IS5LnW1lxpe18pDfn+MAIPUqebre4l5WvXXwW7JaemB1f
MNs76XsyT/QnnDJ2+ko0i+CJqDA/Zp9z3Nlb+eNVeLQA3jtkRSRX8rVyFVt3SrIb5I8LRY0jnZUj
rblD1aycbRg59rO4W0k/l97iGBvzMbCFY34YHJIyPstXO+V6YzjSKfqinMyrwVG8+UbZn+pdsi19
mrRieG2ku8oO1Hu14Q3RIcStvaVx6ybe01O0TRrH2on2TbQtr/aJpzgPXmVH9ml2Pe1MJNszZYsL
dONFPvCTLbrqY/H0UWExJxaOPFu/83p39KMndFY2OBGb0Etv8rKt5iAFP5xkX3JOeMNpRrjq5bLn
LSCTdPJdeeAM7pmX5Q4qjgOEyUZW4+guzh2L/8baZLqdnbT96PKC+OvhIDmwhcptXNuWgh/BSY/6
x5Rjzr77omk2P2ZfPhqbr6/i1N3PktNeZJsKlLDh9ayLUHYGuz3Uh9HvZS5y2jjDl0Tet26xnrvs
xZl9Mul6/kEq744fD9ZmoGIBQdR2e1AdwWXGhA7x7qaf/d7ld5iDbTLNJ1RvMZ2Jy1M8qs+h2NiV
5iteeKVtPgpHifdgIemht21HG65KQM2SB/ZPebqDa7a/cbZfhF2BEexCvzD9uxM6HC12wLtoT5qT
7hr2TeNIqTo681XMR9T7tVu7ymb9X+cJZ5oHwif2WF6+sclJVb0tntI1RWbTHnhR5mPBJzkeaC4Q
kEJpc7TqT3PgCC8IjYzOJeQnVi8D72y52sj2lW3m+HIItypBTeyHMO9dGnZKYremTyiZMmwtwCai
o5Z73fpOF/it4+W/UBD9G5U6v8JQPL08ZX31+uPR8QcChS59QNJHDcM58OtJ77+KHPIIPqDsQoUP
7VJWvw2N/pwM6R8QsjL8IDues+V6QPzz7ChpEBnRKaLElNB7aAgkf6PGeafyYPQkq/QaVxoET4Q9
+W2JozM1t2Zl4DyHu59R/kKfqYvdcYJSH8m/Qk98fbh/VFR4AHk6ba3PUE4zHP/qYfxBdd6oRVDm
qdy5TUAuInYLsyMUwBo/hfnc75exRSIQM4GiVRca0UvJsKPYVo0i7eCLdaKtr4wjG3q1/JE2KkmS
oJquwVlwZybSrJ6hBbHSFwrsHoegOnGD0rDZGKEm+lkAhZ8mUryH0FPsiXeQbyMNOKszdSTQUZah
Sc/FHekUU+vQ8O16gj6N2qe3vkJrl5nOFafs9DxGkZnaijUk5x9Kju8inDcwy/Wc/v7jQceMlJdy
YYXJvv02BOSuEmFJfDxWVn8qmry600cYHh5IIvqYtcnYQJ9I+LPnQvjET2roy2oWwJcrOosMlSQS
UzKU+AgMQs5IcES8QC5iGd4lFRYv4HDEZXYZs2gGcQsKd1q5tR0nA8DYgcBjTyKG4aUdhiTx+95C
EVMn8y5bRaCEYOvbScRubRt6Yl6gW6u2tOqEQznkvb8YwBVtY5SzArCQFJ5paKWPCUvzEsRi4/78
k1rLqvef1Nf5KEIpmgFfC7If7QvL0jA015msiNNi2gNqF0I+wy63hdDEcTtLSXXQ6lbYSKPOgt9r
9tJzIIxykfa2JF8U0jTdMBHUNsLMxTO0PYkxqXgvpHm4ydsp837xgt+WaF+vfDQiKwAAsifmjvUN
/XDlZ6FBLpGcdW7BmAJUkRlsh8l6jJtgspkxAA4j3g+ZgBjR2V46H7YSWxPQ218YUd9puNc7cGVC
GnRXUO9z2799HV2mLXGqhZ27dB29PYFc5kJqjV99P+vDvLuSeXzMEJTGMGOl9eP44e0mSV2vI7XO
TcMws1uNCCRzImGDWWvrtJ1CSjDiN8ZzFp3qJVwx9wlpQyV8bCkLyl99+n9d5sAvWLi2VcA3ChX8
25ej5UFBViQK0Uyd64NcZtUuJG2Q9CyNXiFhzflZVAJtHR111ROJmfuZSd8FcXvFpSF3G7QVC51X
Hh2NCrm5x7Fv6uEX8u93lhy+GuAamqzSZMDKiEvm7YtEu2TITSC2BNbpJMJb8XGRin2njyQ6mlRq
nfztY/mtvfpf60xe/tvqOlba+T9v+9hPRZg9vby20Y/b9/o73xo/iDdIxMVVATNJ0lV26z8bPyg+
sCHh5gY5gbMbvvt/tShl/QO7+rqfSmzhpAL/INKUPuAMU0w0ZyLua1av//7mjQMF2wKPr63QHF7J
V4fTDzdZHsqzHglWvCWMV/XbaU42YUSasL4U2SbEluP/8Nn8zf709gJdW1VEBGuQNpgG0LB9v3Yw
bU3boSjC7RxgEcVcHtwyM8l38zKQtGNGIlLo7HuH/Z8SnrU3K8m3J0UAI0lrR5fWF9/NjyuJjCS7
H0o13Ha1JhwIyo1cqSCCTODHX7y/t5vK16dSRRkPLisEE1j93WGoGBryKZjhbOc+Z7a6qAJ5tpZq
ByKBaw1HMTvujHbz9afIFMe7n3+8755+9cbjp9I4LmIcWt3Gb9+ploIgzDSz2aZd3xMcmCs+8TnC
FUp5SmpCtxbb7CIQG7FZfy4Us938/PnfgRrYDsDUwDYB2IIxlL+/ayNiN9GCXpfqbdCvX3I6yXd9
K8Sf0iHO3WiOqT0CNL4XFWy+MKv7DbJNrXPCCWkp3exWujH0ftqYUj8+cjJAmPDzF/h2Ff/2+mhu
Shx90SNL790xMYqluMvEelubEWUOIDO31SZ9a2bD5HVhIVz9/Pm+7lL/2MW+PqHJORwaLtIuQrLf
bZZC05mM8/p2S5gsRlAVFwoelpnFwiOmXL2OiMq8TprUTcUoWMNRu8BOe2MmeDBNu19sYl/X/x9f
DUd9EXUzKw6EL9Rm715N3htlI/RBusXqAvW0akILkocht/saWtBko79ODkNllY9xX73gkO42qGYW
r82IHLb7wCS9cQnET2op091RpgauUqHE6n3Y9dWumdeA1ZDAz4ETscTsYjS54UrWlwMaHWGXR+aY
OXKYyX4wlMHRkHLxF5kpytsDMO113qKFOZRveb0P39+BFdTekkl9vtUqVI+cUetWcbuumu4yZD9O
afx/6s5kOW4l27L/UnOkoXUAg5oEomOQwUZsJHECI6UrR+MAHK0D+Pq34uarqhRTJr0c1iQt067l
DQbC4X78nL3X1vNLE7eFDdTUiW9tpct9qyp5040+7UKC5K6aKu3fJyew7tdhVgAmR/t1jhdxXKZC
PRbkBn6NmiC9CknX++45aiAweHDfxtUiiXWuqQmT1p28F8zI9AHILu3PpppQoslYPf5+ff1ci/33
t73AtIhwdGwmCD+/8PAvU6xBmTquRKJtxOgjq1hoh/7+Uz6+NTxTIH+cOGD4Y2gJHyrPKCjDkfxt
dQzLTn6xMBbpdOivpm4N/opQ32x+/3Ef9uvLT8j4Dn4cGxluX/dDqUUCaputHR/nVY08l01+4g+b
k9hDqPr7T/pwHP3zk9gmGXpwfQ4/5pYAfail1/fqaCYpz6BL52dIyOqR+F7a2F6uHisnyz/9/kM/
btKXr0clQC3AVMdhPPnzb0ZIJxyooa6Ogz/IdzxTUbQjxZw3sQiQPQKTFd4Lzi39lbRXXqIusP70
g/7qCXOJFvDR0JpyUvz8J1hGhMVkl/rYNaG1zQO7Yd3gGl8Sl0L3D/eFX6wefkl8JSQswKb4yPCf
vCIbhlJ2R22F6tHPDTstJt8D3g5CzNUwfPv98/0bU/Rhl/O4AHOri3jG1Fg/f7vmkjjaxlVztNt2
XUG7hsGAFKMZ+o0/cNVEFl2u904o621mFancpk2U32BGQb1E9mBUXMHVj891mvfvo+jG98rVuFUy
k3p7kwvrJvUH/fX3f/QvfxFQCj4lPG/ax5PbreA7u1mkj0sug01pUZkA+CcRR/rt0+8/6leLHm4n
Dh8m37SVLnvKv9R8dQQWqeUrUQ516dlxe+c89rM5WXQHTr5X1sQpTuL4+w/9xffz+DkuLAJIAdxN
fv7QiweMpHOEUjPxBXvMz+l5MUQ71kH6J/vvL94vvFAxFuOQGyAu2J8/qsnwpdJqaY4pmP56XwlU
bngyot3kt/3DODgLSc0DcdvQKYMbEyF4+8+/68XgDBSBOyMm3J//gNFeQ2OFQ32ERz1uqoFv6ND6
uRvzJv4Dh+PyXT4uda6kOH0RGVxO9Z8/6uKbv2yWiKg4s05z7fWnXqyczXjpvRfp9iGzF+LsT1b7
x5/0F88ZchYpmTTZKHX9D+uoRTy8BkZo2vH2dCD1Pv+EdYMY2zlU6blYF/au3MBpItabsJuNklRb
v3/Sv1rKZIQEBMvQCvy3n3rtcYlNUaCPfmaLo3SFuDJDau+avH+oJNT8jXLVn2q6XyxldkwwO9zP
AP/+LZT/l/cHyoxnk2ivjxIp6S0iUCq60G2rbJuLtNj//hteHuKHH9iJYxeUy0WMwi3t5x9Yc0OK
ShM1KFllfJtX3TMiyz99o198iHu5mF2IGrQNPw7/qxgV+Uqm1nGQM60lR1sx00vJsPD3X+YXTw6T
F1YFVizf6uOTU/06Wdoy+jiL1n8p877vN1rbGOtKKNx/WBu/eDVczlLuVMguuJJ8uIp0DfJzxI3d
8UJ+OlRZnLvb2KaiXUXEwNJqrXvirac8MZZ4+/33/NXzBMREj5ovCwP3wwlvFZQAmMG6I9Gt1rab
/Her4NT7/Yf8Yu1fuBksfmJz//0Mj+HK0KENq2OLyec2XSkaVjn3Jzkg9O7L1jB+jeWfipdfHOa8
6zhO+WYcVR8vUOTuztmiUvLSh9p/qcvFuo/WuX2KvKY4FqL60xt+aZx8fAEwq0aXiKYL1OjjCyCR
01RqFc2x8DxUISSFpMRY5Fb2g5chfGZjYAA1xrF5XnWU4nI3dLExvk2oEoKi/aF9Rz0aMrmxSNQL
+ah6INl3Mdl7gMmi3JfBYLyEsgBbSNTG3s7L2unYtG7/ROGiP//+R/vFGwAzmvCJy9lL/+bD2YQm
rR98vOhHV1sWlgwlvC1Bc9bnoXCmPwQJ/eKzLhsjBwMUDEQ9l3/+L/sUSCwdLW5JcUtmwnZwzIrA
xuoPhHT8qe3xq4/CZsz+BOGKyv3DMbTYpK0t7qKOf3c8ejucE4S41tZPs+L4+yf4IRTxcuXxudrR
ZmDHZ+j0kdZK6gghPnPKywUMmZmC8Az9AjQRBFPYr/UACXfrY1JY7wa1cPiMSyS+29AuHnvLkHqg
WGfkX0zrzRDq6tknX3EiwKrJk6yxmvff/7Wu+2/LF0/XpdKmXcem95Ep2GITDpaMhkhlanmtjaff
VKisG93PoApMnpNkY2fd0xC00pDGk1pABdz1gdlVe1esyKAzxx4eumbAdhlyF2mA0mwzMaCxyafo
wUQ1vKXcjMzDRHVtBJbA338FLlw/b6X0CyilLs7MgJt1wFP/sJ8VfTeVTB70sQcxh5eqG7+mzCOr
ja1rXZE73zI/mnpRvcO30jzyUubcr9fWTAmdvSretHOEyCXSXpvvCj3jpe6IqYmSLLL8lyxC64xx
04Vt2DQC7T72Kr1rlpXCZfbVTKtfKy/dD3h2o32RFnLZiaXs3jLM5PmutPXKFF3Y48WWsYY+cU7X
ZWmFD3aZ1acWcud58ecUrXLXZkkQSPeukFRNydIDI0u6lTv7ocW49B5kqrC2TSownWM92hA9T3jH
WoSnNC7DZ8dHtBKOF56B38Q7C4VI6jr9bm4d7K+p1ahHzDTW90inHkuTbKS/wn79BFfjh+007rYn
5GdH2MYmX8p4RK0tXa7S4/pmz511FRQ26ImyCW8VzBG+/6SfgrX7HqdhfvZ0bB9pKGBfBrDjP2dM
KMXGU5m4cuN+OreRtSKQctboKq0LdSezVh1da+HnMIw4n9pmyb9guXFJ8bFzccyC2foRuL3eRfHg
I48q82XAAaBioA9eeleDK2O9+nWzc6MuwgU9oGgYdB+sO2styDgfdQ4lIpyGc6M4Xek+pNNb3Hql
vZ+mIEtmbV77Zg7eWQjNsmHst6Cw8vMr5P/WuOMWUh7G1EOEEXUi2BF3UnyialYDTZnpK3tn9c2Z
h/mKpqN3oyqlX2KJhnwJxuEs6hi/aumWICkjk71VfvrYh9NLXCl86bW/xj5jTXBYm8Jy5rveVOD3
ZwWZdV1WqE5+3Mc4+HLV7DMbBsG8EL7ikliSRI3d3JMghVeNE/xzjlN2a3dpfoqGtLmyvNrGCu1H
5yWusK3VzRB9Fb7VXa19XCZQ9xF4mOkLZK3yYmrKToUXfC+6KdgDFfaOlfAoyIPo0Z+btxBywbHm
JHgcprJ7IhHGO/brxULjwgvYNF0F7XW0fWyPtkdQvCMmHNit+86VpX/IPKaly+SXJ1p57pVsRUHE
C5FVKzfZGzvFIFwVT6CJCrBjBv2IIFsGG6FR5KowpRfOanYNHKFd3qeggppybnlIIs6zfTcWyz51
WoE1vojkRmL3KzAETOO4G+xZo78JFTeoCH9AmkRxr6BXMymF2fU+t3DXx9yP9qLO1qSc0wDFVYbA
Z42qbbkqeTOuF71cmE3nLPO8YbPmCtUWPIorMAxLCCbHjq5Rq1pJnftoDKcgep1MwWZdR4iM9DgS
4lko56rqCm1tgsmzXqIlOw9run7u5kUf5hkGTN5m9Y9UBvLZskXzvrYPqRUS3zawcx4crNX7VPvF
3Yy/4SbEDEQEFjl/IW6fsEkC0fK/Q+gTpGGh48uNvg1BXbzrLp+PdSbnk1kt+1PvK/k6Opa7m5Sp
rxY9ryd/EuEm7gKOQQOt91M7TO5fYmRyXNB9RYlGhFRQu59726NLbtUtw4huHlZ89Jm9XJehjyVu
kcAAyqbBTiUgBD6nxho/YzqjwqtFADNpCepqT/k8HcG+L9+ikDyzZJ2pZkpjt2oX6kmoTVWMEgDH
4t0t+IQvuV7+/FCn8fp5xG10DOrZ3c7hOOn7HEMce3c7W+9OsWBntRF/FflUvWjkCtezDf+n7Vhr
W39aib/zUiCTtjFen0w1KT5Zjdkina386FPMnHCe909WkAUdXk0CD1nErr4Pai+zEpARzojnNPX3
0h5KRAP9GqLjNO2U76mH4pu5iqu9Pa7jlpQx7ynQJNkRF2zh68snt903o54Osqyq74LLyuMED+y9
r3/MpmTEsPrqL3qT3i7Mw+vS3CBsmPC7+sFD77H5ziHKv2zFl6iUHT62ThVfD8MYbUIpakS6BjAX
0Uxt+iamPr4bdFGfTDO1p0H7VroJA3v8Ikw1n4mFFEkwZddBJ9UREITNJNwr917nEC8Yh5hz2q49
8NqO+9Byx926+nzXAO/JrCZr71TCv8I6ezlBqCFeDajNMmlpzz3m/RiXXxR49z1ZlMPR8U2Fh2XU
1aYdlr8CS49na1b+1aIW/RVLA0OTbCweCAnqDn0U6kflBmYHVyv7vvj1+qJNoXZtWx8G11UPY+i/
9B1AHzKfMMgZEk8R68wXeVqTOn0ylgXfNOV6TWKu758xz8gTtA9806QxaYSwS3aFMsY2G00PtyCv
zhuutd/lT3VVY8SDtFLeVJOPI3MRXXMaB7Indvwfgq0r54kfIVPyYfWLHJ/XKHaV1XCyAVrEwgVZ
68k1ob1PpTdDwrCiQ5rh5I6AtW5DV99a/oSyNdSSTnedD9HjGsJK2tLUxA6shI6esnCuHpoh1W2i
iY/LYco4VKdQk//K4FvsfeX15CUsbf4gyNbbqirDdqlJLtmkS6yvggAEDU9f3fi2dVwYN7x7tHuu
5moq6GT4wUS0Avlx22zq1A3Zjv33DD8iABIdyBWNQKuZgRiuZ1si/NzdHBPFVklV/1DW6NxqkQXP
U1wH5Ew5k7yZVO6pTY5rmc2UNNptPwotiJcW4wNZee5xjZoGlgkG8rnJ3esljsKNZHR7qxfvsrTH
9RoORX6w+obr0ayFs+kF6sTU99567gFJZKk6AfiQctp6drk1Ag7Y0gbVJxvP2c4njJB5rG7Xazas
vzIvrgFuLeF1X8v22BRT/TbNkgUfAnEiSvxqGNCe+xCab2TO0MErPHWHnVeCk7GXBGNVsdW+9465
t/tsdwGa6nV0vuR9ZB3xjr442lmTqGzdDV0kUJ6ZHXpXEKuwP6PuwhkdF0exNtlOToaMzjqwiOtb
EB06NXJ7SgTXmAbBEVfHRLL7bTASmo3F5CZZ2PYfGaNVh0sKzHkdCnguU0BmRgu+7Q47jvfJK816
a+nFsH/FYOnGMP5EIGL/2DGPG5LyYohrKpsRqr1A4cBP+RmnvbUdTJe+zEXbP1jEvnVJ3oTNvro8
oj4sMTi4ULzwhHbHsDNg98ovnH7s4rUrnSffKVfK/gXGDA1gLiaOrHNoyOLK4SGf7H59I+OwgxAw
RHucc/bRqRuk6qZV2cbq7O4TBc4PYVXN67TW3fWUdZ/HdO6+hl383uuFUjtkD3TYf00Z5Nuqc15T
aCv3HvvCrpbVig54eLFMmu4L3PIP2bgCI9MU0wfAkuTEu/WaOCOa7BE4DEUIF+uOsLqzLfp45wss
wASiY6SPCcfIGhXvZWqSqi+6K5+M9zOXkMPCAYuCGi/4vmpX+bmLLHm1VNkn36ue1JLp7dQT6A6V
AP+Gn9Y3RL+Pl3dg2Lap/35JdaO2m8UuJgVwR7GJnEbnX/NaiFNG8YjiVqTHIlqbbYtxfmcVvbWf
O1yFs6hiNoO5B+9SXwrN7rwUIxLrbniJbXwBpReMJ5w4etnYTholjpOD/nFEHtv7ME23uW+J52Kp
8Jloqy0yYvm0z+uGP7wvZbyrR0ucCzUQMUogxmGqLOuAF11zAFThuYjm6u5CjPmm61ocwhoeVJMG
2LpWe5+NefV5NHI6GK4+O7cxTy2MIoY8OnhROYygTkqz60tTnqUVx1sQNLAYlpOytX3lKmPfduMw
HbKmGY9OKyMgSFG+bYmJOAFb9L6Z3LP3g8CII4mHgcYYzc++v8TcsiydhLAVTgx5x12dea+5Cqbt
7Kl1R6wcK9xJO1oCzbGrijUhu5FT0VE4Xwcrr29jQ/ZrCdZxB0HDv4saL7zC/f7N6XMob2nrH9nR
p1PaDbQNC6fc+XBa380SFBvR1hlzUK986cU4vuEjbx7iXORfXJy4fktSwljhgyfEErhBRGXuBvF0
sianjhFl0kto/FmTv+qhI6XTXG6qbKp/EBadb70FCXuxHrKRNnNOGInbZbexABXrSw5d20qtnZWN
7albqKZJpQZW4OBH5SeD6a+tjhJ8cMBiAUTkmW44HMiYtScKpZ7oVdRtu6D4O8TBpficF/wIqttX
pizg+8X601wqedRQp7dAUbqdZjqexCF7DwzxYlsQj3sGvDdzMY3ICIjzst47Q9vuLQQGe6uTHtYh
Cvt8A3xqOkMVzO9DMYlrejTdfhHeyjoVpwsjC+mlZ5o7Jw+cu5oK8GhR1QG1GNGoD9yI+1bKT4o7
04YPgONIuuGGsT0szmiOjsrCyjXbGmBJ35Jqma43qsnf7cUWt6r1p4dqLW6nmgJ/stbvPtkySViV
5yivY0y3rvujycBUjG29PKxhoPaunYkvXr5Y16ppVnezzCMYYVuMz+nk1jd4epdtFtQAiKdXZgLE
5vb257ospztrbNR2vMiBXS2GBLKnOSoHL43vDvh9QGjQqQ/tjT04b77Sntkg7x1PzuTmXMzb9GC7
ecbbPpe7zE/jF0NUyU4V+bcyMOsNPC4RJCQ+hkmYM/zwp2E5BGSGf5+orfYXF/WVA4/+3hRNs3Vd
9tzQpljB9M74MWmr1n/1JwKGTaWsXeq41bPV9ynIEBHtyxQ/ulwcwfCQGCJ3lssdkpH3SOplO665
QxRPFr6XrW4S7k3OMc58/2kMuPLWFWYlZ2yIWR6qwsOZo0KOj2J9DSGZbR1QCBuSdOVzE8c3TjnO
xyg0DRbvebgFWlU/w4OpOVCadDtprzwZZuG7XiwodJUrnsSUHpbG9Fexn4lDE0/d2wAwYmd3822j
2jmxahY36UAa9lwVfLNV++L6pr6ZavwC+TJ3yRqRyxZXqdgXIRLOUuSu2c+iH2+6tOkfl5Isl7Hi
/pgYNUdqo+e8vPbSpUykzH6sNhOWsQJf4CgChNdlqk52Sl91M9V63g9e5u5h9q3bosKM4tTTTkf0
sVzLizdy7P0EgFh5BGy0/pipSG+sNHR2Zk3PVu4Nj0RWZ3tGTMhikMNteydsvnupbBIPdAzVAW8e
LaSLmJgByX2BPABFD7vj5zCfzSHw9WmEiHA7SONeT2p+jcvurywvwn3YOc3RBN2yt9cYDqsx1Wme
GixfSovpL7JbHUw7QOKfi3jJPquo6L4H7Y+iC7lrBo19dFPi9NwaNGnortVX2bT5Fr/xeOom45/K
dp7uV3fhCDGiRp0OvuWYFk4ETWCQ4mBXjp/Ml7s8RLFmT98u/SQNm1cqQXzkQ108crpeAhSIEC8k
8c+pLucGFo7f7FUz8CaV1rrgCWv7C72+1K9QLubj2A4pnagy2w1jnvFYneUEP+e9wwZw6kycHkDY
ti90psO7hfQWyACFfRN4sbwxjSoSBAtNvO/ytrS5oXcZlh5uGM6GMtriHA00FjB/6cppJ1qyeHeB
vxDr68jOlvxBLeENvbsASIUAxJZ+CX4mR8U8QfCt9yBwgquwLO8z2JS7Bn7dPlsjlfhLqZKiXNu9
3azlFZohFPptpF/Wqlkw5qXtTPp1XJRo15XE3gJaEGW/MzrLhoBvB1tP/omeFRMBiGaDBnICxJDM
lCiexdYTq5NIu1Z7PsbcplFPAGuRj7czZIvEzVZ/pyq8UyixEri253DM36Z6Heki5sOxpmO2J4R5
B7O2JS7cpj3RxuO18eL0qIx/3xHrSJemo/zMXP1sTz5JXjYewTUdcb41Jp0/MxzJkyrgJt3Yov1h
GHS9NRyPD4U14eSm+kqaXGcHh0jp80j3+gugvJJtgUoboltFrrCW0jnAn3yNta52hizqzYhy9Mqx
S3UVWs61bILPdR/VV2HV623ejs+N45TXyr/4dKq+3watv+6qOBq+TmIU0WGBbLTTvs/+29c+TIkw
DR7VHJRbRUj4wdNqPM+I0k4aruA+c/3s1aPpWm5Ml0XbFgbg2VVpvwvjPv8BaT+/taY2OnDTujj0
LHkaWaXXVAbNsdFhfOx9CThvEP6pqlabGnbwnmkpxG9kn7nXXSb6czDN4X0cSwY2JmYVNqQWAKqq
9V70vLJcp9y9VPPwgBdA3M+Lh0kho6MTyG681GLBNeBMn6Kt9Ma3cqrxaA7x7EcYMir30R68nCzQ
RYrvOVNdUp37vLuvIfUlsFm4zVA3nNJR9mcO6zCxI/A27SCwGtcOQfajW1ZXBKy47iZs6e+0QZ9+
WcmhuirCyb6KGum8OPSY9uVa4uhM7QzGyDqtXJFRurwi0BfHItfD3rHjGaMwAc6ITw2m2josPkMD
6h6dzm9v5dhRc6uC/NBkZifDZ7pandjEsoSuI4s6f5PNwr+7E1Mlt0sk57NgCrb1VjV/G7ICp2+b
qUO5OBeAb7Oau9WyuocmLd1rldb6qXBkSTVR45+2plLv2kxM1yX68CKRxTCW23Al8mOzlgRWQNru
bgppqne7ErTmMzEX99OS1XVirzoXNyS+UgREbVPc9NHAtL9sxyjbhnPufvbzqf3Ro36H+OpMNVGn
EQczcI3Iwmnipve1yUeOXm7cN/aIOvDchbXlJo4JBJgjO/y+5ChoV/bFH3JpZHRNHSaO8Bw4V2fL
yaBvxQ6IqACB/bUWMOG2eW+1T5bM/JeYELJvdq013cJUQkBtBmakhq3qdeztabtWE3/uWFg4k0f0
XiVO+xcVl+0P3/ftV37kcNO7edztjGvhQ84KrTHwRVCnYzEoKK2ehQwIceGFdrMI+veleyQL1H3U
qutvl8z2Kk5GGNMb6Tb+OesrZlXGHnrqJZ8m+TYDSAlFmkzPmtSDKWmbCp2u//ff5aVTkPS6sPHN
V2X7tV/m4IK0nfhPPbDjEa3BN8EgdUf4Y3oOxqyjPRJn6XGZw/m5SV1lH0y1xKeiW1fyR8RYtmdZ
hzZ06B5g6GOhDYKJ1AamG1aMSXOAZP3jVOjSgfdW+HCyrDrbTo2nHj27llgrozS7sGmiztvaZdfl
yVrVHn6mGOakdHnr07Hwum3fMxTiQMgQTYIR9TZxlFbXoenVYxsVw0GPoGZ3oG55IP1yAXk7yI1I
7wBc4eOxqgvYqk5LZVGB/X4seyZeGy3pbiRpuKpHWhryC214btCxpf396Bj7tenD/kT/vNjHVaFe
7LmYcH4HzJmU1cAtqpfhW2/G4dZZ5uUkgmLMr2PGvbc0ZPnXlz1CnfUysYyGmHXKjT49zw0LM0Gg
jxAvHjXpclQmcVHIc4g2d5+2U3GMUsEYtw4X+e5YEhv1Art2M5GYMu06QeMpwU/Ffy9pWk6JtuOh
2drT0jyGlZ5x3/flUm2HfGQ1SrLqv9t9xH/tvDS/GWmNv9ARyDEK57pjs1BwQZs4aJ/g9wzfiil1
Q1p0nvVmgZGCIOa1T3Q1LS53SyO2eVR64QaFs3nubK/73MY0LEqnjl64MwjCu+QMBbyMz00nqA+A
6wsO+drCVAd3CpIdpMpN6l5UE0rLcV9kBWqxHhCtPVvUlQMb6S3vwVAlM81Z3HKjQsPoOYvst65O
GR6MXuTJwxga+4tWZR6R94QCkA4WK6ubCv8lokMParj1+CFwiDGU6GzFj1kW+nrKked6S9enn1BY
cO7SDK7uctStANcjHKwqVvfkg6Vq76T0VTfWzEu/8nvTAK0AOaJgWLITArHgxWsrFkEv9FflDuK7
8LLiJtPSpQ25GLYHe0D1OFh+WG0UN3P8Z4CDFmYMNi+Pai46lUKv/rgNVBA/QXxjyYcxK9DSLT9C
PTI52vf+iNpqKgLCO2pSu+FhxE51pEdlnq0oL45wN3hhGRg8Mh4dE2VYuBwL6TkLhXq8OAWfyjjK
+lMe9OF3Ljum2jbTwLuRD0iQKQhWC5Gq1VCZQSl2YUrFstg3AKLAY9BH/KKW1aXOarTbX+FIyT5x
FLViG3VlWlyJZSyOXRTK7kbyflSJYcTxmuFM/VoyvbqtMVsdyLgv941W7LrlIr8wneJxho67QJ0l
HoSiIyOvBfztir3vMrgeEaD90LZs3F0DHXFgWOGxhNvi8n4PmovObXSReddLX+4vYhZw4GDi3J1T
GvZ7PoR/abyYzwo7JNL42O0eB2+BCsqcd8Awxc5ccwDs43Web+wglUlcN/pTnZN2u1mdYSaAEoVf
Xwr+MR1n8BhFvZzBqXY8A3S/932YNsFrqTqVc4XMBE1U+uqXDhU/0lyp4dDUGZchcLzwBRa3EOou
G2BQtkOLN93SzRXZavZpWEHwXA45LRJ+YJrcYQcmIJj5z222luztxs6xiAeCPTJfPfa5IG3YROzW
8l64UtoHVeh2G0gr+9Sxvu/aucQJhj0FY2EwHS3pMCybqakBqaw8pIWsmOE6nJp+gctR02mtrSi1
TktlgytsGhacOwF2SaalmA6uy8x1W5ctxbZNl/SQMa65YWCKwbHwcG4mNa7ggompQt48jO0T6QC8
iwAx47tJT9OW5yCOaRtbSelVXbsFxw1sI+iDU8M8Af5ohKzIdXTw5LO6D2VvAUqUJEC8KQ4UqmRn
bY9aGvJDun66YRTKkTUIRMa1j/qP4qE4xnPhHcdiDvaFDFgqExPaREdMPkyNwnFjZ4t59u1BUDd2
HFIE0aFv9Bb1SKFlFRvKHhbvUMTMKDMduVliQkByCdWhe801frxb2gmGp858HMh9j4y/mJ17elTE
W/sULLWNbRXkY2JZMxJoPVvgMEx/ojXBtwkyQjISWuPWcYZInW+qcGKPt+qejIN0gEz3T6Haf+Sh
+x/43f9nNrv/j1zxhA39ixLlbxLUP3MOLgSz//2/nuUb7OefTHWX/8M/XXVegCee+NyLwx2VHalN
/8dV58b/4ArpAwO7lGrxRRz+3454/x/oImx8OOiUiCsjCeP/OuIt5x8+cbtoEgNk6oDY/f8Ip+T9
rUr7f7JNZhycSGjP0fkRWIZG9oOFwSjqAFy8n9qWmJurjhnV5foxkvbG4Ng6L7J7bAUJQQmSkRRW
hA7cMwc41f+iGvJ/TdjRkL/U5ZuOFnXO1G5UQUKUAVR6K2S/5JrgGLnpmQnBrgyavtlmxWq+2LyM
yxXppczRI+kSuTLEefo0DQMOJxTenHbs4dXbwlonTUH6a3vT+nabpfRC7Qv3rnTWKX2I1xVOmkpC
U/fO3nPhzYJ2J8TEP2Sp1q6TNGpol0ezyExdy6D3EiTGDJeZny78qQZ1CNihscgfO1+K7gCRnLbR
ZHCGb0wPvJ7op3WWB5kPiHLsqbKrTV451RczWiExRFPNGckRTQxYRh72D3t0/S+tyNtb2Lyki0g3
XaAB5pLLzNCPriA/WUUisZumo53gu+TTLp0QwSYWoYTHC+q/3nFDto/xQll0SEVRfitClDfbTq+S
zTsdlLOfjO29eoXbPuuxR34VyabbR2vaAomUBE4hVNIFw3G41Ekb9Tq+LnJ00odORU7+lZCh8luQ
FoqZ4tqu/efcGBN/dTlFviJAKUs6Op7rshNO6ory2De7eai4v+fD+sbN6XI9ytDSJaqC/Z/YPqPZ
xNK4lLYmKAjRcYdiG1aUoozPvfKmw0OlNlB4S2dD65+LY+S2SJPaNe7vDCr5DhJAzISztGa41pW/
rDdhNLj+tmWCXR49j4nEdmrB/UOUdih9BPHOhlE4x8wGA8mcb2KKRhK4i9UZ93Cim4DGoiXSrY4n
OtmYSxEueO0CgYd7CmPVqgbDuKFlZeId87q02hRLn/3lVLXFREmuIAg8x2nJ/CDep0giY60QX2RQ
mk1vTHTbuWSdUwlYzFdnpxiyc+0V5buja+d+zkZVHRQqg+9RPxgoLvEFSTn1YnrKq9D9ZIYwNSCb
SlJ8GV1w3Y/6JEJnhFomU2Wbfl2Y5qgfsmpVQDsae9t4JXPJ6thk0VxSSY1Q2JOGN7w848OIvslo
pBwZ7RmDWMZyG4BoTsudAuovdnJduuBsDWwHCAjH6UsXeeIcN5WjD1yTjdzXTp0Hu7CypoHz1+9s
TCQLnqYqmr8vogiZOjAdd18YFBf/Rd15LEluZFn7VdpmDxqEwwEs5l+EFhmRWm5gqQpaOBz66f8v
yO4esrqnOb2YxWzKjMaqzAgI9+v3nvMdaxt4NXauEuuvu5/hTdKNSduPsI09int0PMtZF/kt1vye
eafM22Bd+YbOjq1ndMl66owRbakdmYuGZB7CG8i1p8crMyBSdboTFwLhtvCj+WEYtEBqU9vBD7OO
snMQqnk6eYav9KpxbHnf2snwajJmZOmi7zWtGzuOnwYz88JVbHuFWHpCrTuNrRQKVUqOUm3G9RVQ
UtCo1eAwS3dkirIrBTrxelHdVQuteuc1LmX6rAqsissiHwEhAd0FSOGHprzBt85z5yqaGvnILH2l
Cfp4JCtJhOe0TuGGNUGTHxpYpvV2nnh8N7nvNbSSGdtMS6CrRYYOqZ1+1JVTjhqwFeIWieMkqwQQ
pHJg4h17EIS6Ohvewy6vrj0KtpI5fcz8gBpvAn/bdsUp7URE2lKsWfKcUk3XUUsbn1wkEwCvG5RU
XW7I8WQZuj52wrBMCPUoRZzqW8GgxCBIQUwcK/1QT7BFfEuvjEHTCScvh59TtKAZ3sbGzeuF7v2R
pR4LxfAREEDVbmQbj5+Kdf4Fnbn3YZaFdYeeyt84OjfzdUCam76p3FqUEHYdKMJoV0FNyRxMqWsO
JXBJcBoDqrWhQjNH6C6DsDwtB6i+fU2jXLnzzgr6MKBErbkcIw0/ituml3KdZt381noFr4QXxPYM
hjqvIPPKWQ+AYm2vW9OBMyCHaBFjn8o7RXMDwQ85G5bRHueO/tFSV+bwVActnD/T1f7BuVwCGugN
7C+0Xtr6Taj6b9VR/7Mi6f9cXBRhTI5Aiv/fYwhOJEtM7385dk2S6+w9ef/LtkngCv2+fqJa+u3H
/FZDWUKCnvTxqsPI+CshaPjW7X/+B4CBX6ifcLl43qWW8tB7/62Icn6RFFwcnFyBJxSb09+LKJCU
6Nf5icBBQHYEvvh3yAQ/uYsuzFYknphEJHXSPzq1J6Y1uV2azaMM1dZV5pG0hFWt5YquzIp/zE5U
b9Nq+hPRvPWrVv2/SreLP01SB15U0L+xVn6S6PNk2gqwSftYxyx5HoNwIR6TIIMSfuFLW8Watxjl
JbB0FSkienqkO5UemkXhkEYBcwWV+UoLfRCj3Nhx8YYVijMqGRJ2j9XbZG7ZrSKz3g+qvhmqD6tw
txQkSxm5t0WePVT1R+zrjVTFlajwXhfyIZ36UyAV+Raob9lY97KUpGKNWyeVr7ST4wU+zwcSIKBR
KjzH4ZB+xIINSEMiJLBtEsm7E7kdll3/ISqIwWhqahIHkYC3dxQBFknyFZfUFHF0K5vxjjkBbPy+
DpZp45+H3HsA+HN3+ZFgYfc9TJ8Favp91sB5ZBGh3xHGG2HLlRGK1dhysTK96aS7GjvjkFJttLYU
a2Z2V6UZfk513+wJyNyVRvoVI0/ZZNkgtt5QvwRhuK6d+W2cWnehYyPe0G3a2HO/tqXzaIrqZhRE
UnqocZatkOdOsQ+Sdr2yQprXToC0moaHx/m2riWHzuLK8o21rFCpJ9M6l92fuIyCn6wPl8fFNj1T
uqgneVZ/NvsprYputIzmkToDlJB7jF1N6se0Vol7SzADTGk5XNtp8kCT83gJxLvIcLPcO9NyXbVx
fV+3zDemMUQGq1+YcTzlZGm0Vb2NDZdRY7tK53AdW/3KTcTOK+zbua23SRjsJ0WTuajycynVTRWO
T4UOCUXgtqfyynGbFysk5WBAyhONR0Xb3hiYSV7uzsxTXCHRIhgwZ9LQ3eHd5Z75pDZEfrLI4x5p
pLvNYrkScf7mMbrMcpc5O4L+3ijeBg7gBYmbC4u0BQhbr7nbkJGRnbFY7zonug1kcVPY3lWaj9eI
+K5rpe6DKATySZJghno9qXaQhR57BoEWlcMUFjcer8kInCKzm40nxlMffUKYWMmiuIlqPmtcLmnR
r5Dar2urJS6KdA+yNnlAr+I5PPxu9bz57X3/PUjLMn8yHv16Yy0nYPFzbOHIn0NdUWQ3RTlITfc0
eKhl8JCy7/q5v2EA89IwXFgOKMsTejx1m55aRJF1U92F/bYCTBi643U6qW2j0qvED9ZkUm/qlMDf
2j7V7kWSX99IVPkUCCsCTa/qWe07R67Mi9CFfsixUWrvju6WGIJTMaIrdvtlS2KArttnwGcrHRZI
VMW25H1LvenIcAA7QbUN8+YQkiUGPP8jjPOroWesbcbpiiC+p8ZHldc5fKIRi2SxZs6/ytp2E0zV
1olYrBi2Tqa96TvmEfR16ahy6eubvi93dJFOFPyo+iXvcLb2WIWqtlziCDhFTn+NOHSVagiL3ni0
GzwCsd5wQj0Vgb0ta4Tgl8QA1djUT8BEMcLG6knI/jrEDlhlXxdB4+wS4cnkxfQ/G5uvYBsHbgI4
WYwn6NjSGIBjW8l9TYYlSs+bf33HnZ+sbb/dcJeTB9sNxOWfYQCpJwvpJrV+5FqfOpKNrMjdRhOT
GFEykpqug8Gl4R/d5l54U3vYP9J62xrdyhi5jDwcdVm9irRYBxjLKLbIMpnlZnaaTSPIIZZiqUFx
+wXi36p7vsxrbcd5VGHyeXlLSEfaRiz7jUTzNwV7WXEQQmP5r7/kP/uODp5VBBO4RP4BECNyW3kS
Dt5jnHpq6fA7B8TIUzNkC5yff7I2Wv9sbQSwDofduzB/nJ9sYb3ROEY9sJWKqj24RbXxFswqWxRp
0bFV7mPoDcepd6+aplpecqGYt/QLqw8Z44bl+k+++c/vM6iDyxf2sS26Jn2Zn0xMDnFTnjMwDRlk
BeBOQfm3EQuzk6lSXvV0DuqaKiMX28YTu74GTdfSjHXB7/I+mVm3kpU8p61zbhFksl4f4s67qmL1
MpblTYq7i0Eo3dhyXwXdye6rG8z3N4nbPIs5OvbKRZ1oP3IKvJMtX7OcuueiS8+OMT41OYRhJTdR
Gn0Vhdr2kbvyp+5k5i4H2eRbs2vbEhtLyi+hBCr88j6biHRC1w9n21OccMPpCas2WYFh/RoVzq3g
LxCIyzpvGw/alFejEx9r3DF/cpPFHw1uF8aaLZAMO1B1Lu37yxP3O5dhbYUiiWMuqzScXcMu7uTh
b7fuf6Gw/2/L/8vv+qzqqUkirOb/79d4hOgbwGr7/of/WJfwf6bb7ptq5lt3efs3MOblb/5P/+df
41ofppo25meFauPy0yJS7H5fjZPl9rsn+B/an8/veZ7ov0xE4LVd+Yc6/td/+VsNb1ie/IVa1aZm
pWIN4C/9rRHK//J/4UiFbEde1rK/px84BM2BmodB74Lvw0n59wresAQlPPqfAKQM/xCv379Twv/0
/gP5cjgoSCB+JgZe0BY/WbCjAUFNYpntY9qlJZ1Mp8jPY5l4TO3HsUN4RamajuSJXjxL/YfqGhiK
vqmHZYv46zFk/nKmQVDcWZM5bxHvN3+2KPzh4f31A8JA4/Glqqd8+7W4+93DO4x89MaX7aNK25va
sqkmsqU/rzIUgfvf3b1/UlD88T3566/CvYrDHvAZ9+uP70nbewNWJFbeyZiqJXk10ZoAyvRPypZf
N6n/Or1cfk1g2tBgfexR3MmfIZHDrCTMqSJ+6ivk2JZUAt3scENekLnMtaYxOnR45to2zB5IvPLP
szJOHLVQ4YTuQqJJ31tdNuNUid179LnN2rAoutJpIqolvMs8VR8zZAK7FFvOsiZfChWuckn6Rkn3
r6/YT07f374Lj43NUZQWP8F5f7xkE5P+Zip0/EQsbfzldaVzM5AhuAxsWZJwA0w16UhZEgXRBALT
V5/PCDUzGpCcHUp6uttcFwCqugdX9Om6x5X62039X1iZ/q+1HFAH/u5u/cPq9JR8t+V78cf1jH/x
186CGfxyYfxBtmOsgryQvfavnQXT/sVi8wXKKR3yLH63MNm0Dy7grguyAUen8AAe6Kq7ZFb7ZLIA
86EWv4xuOHEF/86ydNmY/vDesyC5l/NacGmiwvFgTPPHJ8vriliHqV/v6px5DMFbTNPnx6p20vqk
+8kdrrvRLZunAZu2cy7UVOZigVI5xu80cqhuGCC2kWcxMqnjgCNf13zVvpiLW0RfWYwevm6nNy9M
aoNMv0F5qzhsUsrbwI4I1uuREFoW0pm8+jCTNOjWakpGMsFUi5aydM3aQvPZjMXa5OwXHXwaqDd4
sYrrwOPYvU06DQi1jfPxg1Cw7N6VEwpd8t2N4UeXmCY5YQGauDUzsKi4blt83Ux6pAgXTsdXfbFQ
5fWPtZOYydaHlab1Osvtzj/YXh54iyQ3DKR0tsXL92B2qgLtBhGCyY4s1JMStXR3lZPM0HuKHu+k
RHyT7eOYU/a2Jc3vnnCyMtz3ZsrP9wY4BAd4CBitR7Jzw2MKAVkgnSCkkfNKjNr5o7MiohBNLCPT
DheQ8kA0IU3BlpQJ/B2VN96I3h78K8MgRmvrtY1ZrVk9UX2jZDUJ64iyiskM24S4621ZW2sdD96z
KBF5HoVbkejgA27NV6FlYj1h1NbXqyImE3zZoaXo9lYqmhg3pI84sAw1/QLk9gEXuWc0t6gRPsZX
bYoDnwF81CHaNEOCv/NqYnZBj6Q3qkMh804sZeUNHT15b0CrlYxEQU9JSDCqyA3mOX4BIYEtLkO/
GCEGap+Naq6/kTXMyX5MNRM9+NN1tJjrtjK2KUYaAqhDRoxflbbQgyHsDMKV7bnTTNe4EulG5dEw
7mf+Trh2x2QiYAHH14AnM2LYnSOpxKRjpfF71PfTxfRgz+9jzCAIr1rmxk8EyCXoGucxfkom5fko
71vcDqYMZzApk9tcKUzG7qtOh+nDaoMw2xdOpNEjxUUav4k2y3haU7pQ587SJKAyK+uQNY+yuo81
45pTGxDh/KVEZOnvtKyKao+hNJo3FsPP6lCCUREHXxkm803PVfd9PEct6RXCTLeJEkaLGcjxP918
rtARKmsk9LUZ+jQ744oSw5MYROgf3ULnek/OzvweEnk9bkBMxtZ2RMvpHJkEtPGmneB883SLxLqa
52iYrvumMSemhLg0b+jexRZ5d66nJ2Pl9klf3fZ5a2ePcVAkdL8TeH6rNDOteefYWUmehHAbb2bX
RAjHwKtiyigqDJSxzM+oN5rpytHoB3HGE2VPV6UHOkPWLfaQB49kS5JoNB+JRIPE53CM81+MxaFk
boOEvNL+Q0heX4KzI5lZCbIx0t1ej65trZzciOslI4moXw3wn9HaisS/z9Kus5dTpowLbBzhzloA
TLbvO2cS7+WMMHHVguAZOIKZnXuv6tYsn6ZYOoTJJe68L2ZOa/s+metd4IW09PNZd+G2M41crvMw
IhhOB31ClygHh918JYSl5Qs5gv9YhPLihhx1XURLgVmJnE6GJeHV2DCgXidCZsVB5b5BRF0eU5Rg
i0d5nbcVA0ondyLMnpWN3a3IAYdvgepM1no2xypGv503JJDOlSEfOiU51cxd3xabFD894TKF6Tww
r2ZAiTS0EAebInNYRX49yQ2DkIsXQaVNzFgOsyd3wjbBGNpxxegzCZxvVSP8pplbtcfQNDGTpyiU
k1WSADjcBo4Z1RvmIAbSfYx3YjELmGIEbet23vT5FBCKlwN0AzXTFRWl0uy8x1Jxi0QTTPm6NPBj
Lys7qN8cRqDtwizn8j24gGiY1qLCup3UjC0im1LSZSzltY95rQhBrMX0YHkoO4OpxcmJ8YYo2XbX
MRtiXGYHj5iR6DoLfGldQthho5Nz3vZ3xGXuo3yIDpmRHOSgmP4zKGKsU619B3Vko/B1JurJMjvj
yjfCvVMWE0+m/LKiKbq20f85tC7Ck2/mxgsyWDJUgO2wEBvJKs6yesf8pqF/kzylRhHQmkQVuQ7L
ksYi/IfsBzI+MiYj+TaV84vjtzvPRV9Kk7yDnNkRixs7w3QwRJWvMwupoStvk7J8LXLFeSjNT4ZL
G3HlGs5Xlgr5IzK9E2Lau4jO7ZXo2uCqQtq35OFEkdMUpxCeBD2j5AV+Ijkd3ZgvjdiNtqXn3ntq
II0k8baid7Zj5tPdDvSzkv05YoDVadptXu2hnQjHXYuqfo0W2V52frRiI88OqRlvNcXBDmlAiI7S
MXEcEGXb+MzIo+HGTrx8YZrdlWMPPTj2tvzRVSV/QTSYDDyyp0obYWplJN+cJhjW8lgQYhXC/rA/
o8E69mlj3/Sd0iSkGjOqz4IZPt6avVHUwOZNdz2347y2Ovqmga+9vWKIvVCxXuZucSS1eVi5YOwW
Ue6UxC6V1X5Gb3iMfLQGWGaRgiFzJ0rbnsRRmxUcfXEZXIzKpfNTcrNNu1v2SqwaOzq0haDhKOd+
C9zp4LgDmgg9rligts6ojdPozemunxhs9Py2KLOPpIn6+6Iz5juVMmjuG1RT1lStx7Sj9R/JYqG1
OE7OPD7VhdFu4LYSajKxNpVR2O4RBY+rlIprMaJcJBeqyX6EbpOsfRZ8pKfDqxi86ipCCv2IgSbc
15b3OfU4lECVeOU3Cngnw3s51i8Iw8svXKNuijobn7gx2/eBNbfb3kSoiRK9fOYCJ5hk52LlzvkG
7IJ95w6DeKAfQqngNcfCUPTSB4MN2bC5Zt2k9uPUbEaGvocyao9ABUEY9AihzTq+hF301ns4VIyM
XT4UrnxlOt9lFrgIUCyiyjqVH2fRXIj0TXokWYIhBEqExPXjDQkJ7tIxvGTTzHjlAcR+Z2jsL+4l
uWEZIrVJTvqUliE2sK5cKH+YNpxe0etMyclsnNekQwdUj6a9HEPL2wvFigbXxR5vlWNBcxkTxJHg
N/YwZEZ8TbMo16mySOPUA9Fk4fyOf9t7yyfr2RgbcDa+zUbkQfZYJpnct2bw5PdiX0XpB3opf2WG
XrlSDS2o2MTM3wT7MW6tRTc61WrIBG2u+Lqp0H1HqsHupprg0eS13A2RCdvAJAaWqUDA5id/9LmM
GFPF6naMZLRvcnUdqJF7nmNQdcR0xauMdXpeR37zWvpwIgirRW/LT1/DWrg45pDEjMb4o/bdA2vh
gd0ZDUVSYZsnUR2n0WFW0X0/O+EuqiySkKt0SxjxIRL92cWd/Qa4Q3zFk/GOvXvejmDy/dzZBTKZ
IcQJsmAn963WARlltCqUlNM7jnAUxqA+po2BWWZh95biA2b20m/SNetFiFijazZtxj2mNGYsmGXm
GvhrQNvDOZUZKQmZ3wWELotVUJjvrTIeDPSMexw3710R+S/EcPSErc03KFWdK5dpIM4CCjGqUy8g
OWPwWGRtfHpbujp0JoNgWltR7euTKGb3quu86zFEg5rBCQDNJDv3FpgS9WefEDZn15eoNVXwSid0
PI3qIapMYI2lqcmCl+Z1fRFjSbO4GPIYYLYq3Fl1vcnQpS9b/GbPheOfhtqAY5D1zUPURs4XIlNa
33U5H7UK0Fz6fM1XNJK42PQrItOjURg11z4ZD6YInXUYIkKDAGN+F3bvZ0uEScPO6MYQNpSwo2fi
yB/ZT++SRuDmmnMM2lRTIyWeQuQFmpTVOmtWQa1zbIBu5a7YJPeQI15Yn/zDVBcd7uzxR+Xinu86
cvqUxMUYGc5DbmXWhR3Ct/cTlAyol/1VCmr4sVK/cm9S/9pJx+DkO3HwnuApu47GJLk1hDT0Aox3
cEl3Mwzmj6Zx7o2QDPjAvEHS0LCqCfN2iqoXuv8+Pnoccm2KOsKn3rO1gSsjtMtl0/hHSrwPQbOM
Xowx2RAknZtumK+VESL9xrfSXLThQfhsS9ThNMia8ZPl61yYhtrINJ6ONEWQ8SOh8E5UMdje+wSQ
rmFBU4yobyidH/xAhj9YC4brYcjNb4at932YbIbJ9rZupFNew04E5eZieFWp9VX2zk467ZtXeM4r
HUMwRqLz8GN0/VUdmzxRZazUdYHekYrDnxBVjYRYqLp7U3OdL9FGByuuZryPRj/6bCcDzk05Rbtu
Hj7DSBRHBZoMXDg1I6YVimv0L/dxQeWHoKVbZmV5N8kaR9wli6wHB4D/Cc2xsx8sNGWlGs7K0w+l
aq+cqL+GJkz/XjCnSSCpXGcW4uIqcu4LpHCYW/qlrdim+XLmNguSB6b9VB215R/y2EzXGhNVjWfS
k3KbNXOyNXPmVF36SvGLMjKxwbWoPmQdu7zqY/vRZglG28hY9613cm3qYfQP8Tc6mWyR6DJYQluN
7ycwUYjmknD8HBHyr+Nswh4dhoIHAB/VR6atGhjEhZRTmNayKIaPqEvdY2ozPMG0b+bbPgw9Es8m
dp+wj7hemFiuu7ZlL+lJuExkW51aEWaLVrevI6XQFkray0CoSNLJflUpz1wNJXGAk5ab3LbeAhRf
KzJUvK0qGKFTrVD7voaohAqe0j5Mb7PEu8HrjbEmSF/cvD9lDq1Zt1ylTfEg27E7NkA3FtXI4daj
gatKIDhTy8KfT1m5rcxsPCQWEvYFJ+l74D0OKH909wuji+poIwOcicdq4LyWDcQy1cF8NEGSLYZs
hPSWl9ekKu1zae1d5Ejk2ox6P9kxmAnpf/SlLu7BOPOxM1HcsqAcLYz7s5c9N2m2VkH8FNvmD835
ltHVpWsZmQfpRgyms4hrluLhHXWJRdcKtqPgk6UDuKgLEgi9Atgu7FecsqZTZXr70XT0K5k9IQot
AkDD9gYitr2EbLITkxruDO1iscehyuOoL5gVcDQY30qPMWk8/wgdJLLcvkPQpHKZKaT5CcEaS3VR
T0r0WlcaiNSLwIRStANLqg2NSRq7QhIujpxna3MRN1OAMJKTE7WE1YOSkYk5nqZmjM8K0FLultaO
GG9yMftXnczNwclTE8Bt3R9U0lSoMWXtraxRhhjx0uLTyfBhxvFnYlK99YwWl0hd42JBaIV3DGEC
WBH7SeJZId6RikJiRAdi4qVeZSDkr7NW1Z+BkTWbCA/je2UU+kh4DamD3GsgSFHlVEvaa8WmlH3c
LVFIdMdiYidmp8cAhyxwIfycWVsTZFvaW+m+GPWwRyBH0npeRWsxTemiqjn2q3jIjgrq2actqqsU
tN/ZcB1zVYO6SSOShkLaVuci4tSUjDSA09KZPkLgjvS8OkkCUo1Q1/OGw5hU/ZWyplOTNvmbZNmB
cVOeI2uaN+hJzc+O53bHGvTUR7n+tsVEyiucl2UA8YNDlBxfcmfa4r729oXv6icXi8xCTIO5SJtL
7lVgcHlic4vatd5KqDW3dkLhJEkGX1l+VmC2GIrzNPAH5GGMkh7WAad133jRX7BR/UAE8Bqy9eGF
hLnygHKFZcoUm8w377ykng4cbVkRow9vyu2bEZQSwLViH3sZJ1MiVgnTWBZNCPx02DcWhucl8TTz
9VBU1VXTe9FVO6I7WMQZqKC2sB3YPVI80MkLIK+EVyIV8UYbabc0XKUOSpAIAjDpsUHlvO2yDsIO
Fvv7ppmREoHygwPSEaWx6FFlIiUxJEfYGLMdCVMVOk2MzdFxALm5zOuqenaa3r6p6HKsc/CaFg2i
Kz+G4ehmYbae6Iis8WxVmxR653l0W/s8iSZceyXmVjiLrHGZJjN48g54uL/xZWIxUpzQ7D7bXkSe
8Gam29yHjhUGoY83hVT5Zjg1cxtxi1NpL1JkuPjJaUyj/U6Nmcd7ogTXva6RZyB2349t2dzFGGDu
7BhP9WLsnAbeOpiRTeUY6aae6rZfzrkc250u4ovjHZ4ZElzsiDbdR/ZOu9rDUNenEbgkwBX4VBsR
+StDGFOKpSX037KwUrvIc6nDa0IjW5mZS89Pnyc5fLZA4x5KMWR6QV8n+OoK5tVrWWTp2bXntzgz
7qDqihd01gAviF2TtiJFlUPoTdRecr9saFiw5JB/9WKJ979Fy7XsGqkXdoYDxwmSbe91ezE0FN0X
SarRAgKzKT7DpTlhRFpcHANBp34g6s+vjSzrztS04ga/Z/Pg18V3MouE1pg3uouGcPK9Ssr5XA2W
i4IoF5xoZrn3td3dVahelkOEWvrS7qAidX9AJ9ilOuZQM5Yfshd3QZXmZ/j/56qJxz2HNBBRmcsi
N1budySGeaejHGd5YB4Tw0HIJh2gD4ZFkVvufe6mqspoTRJJ+oC9rgREMBmxWPWed2jLzPWXczBe
8CkNGyXaN8Ip9VS6KIhF9+VJHaKkn4UsF+AElhLXQbHHk5DdXgS33/QMU2OZY8QaoYfAaMb3VxU3
aNhM+Bhdaf9Ips55ZbPInZWwFdgGv+j3bqldQqZ7Aqu9KkdDbSVvha0we0F9XlSo11eda5AyhFMJ
SU5HjA14ncpiKVEh78LFbiqoU1yOEA5qb4iG5BVCCehqn61zqG9H0ZBZXdJBzaqWlrgp6Pa2eY2m
GAAHrrm6oDINUztaNlZG7G3V9Oe+NV10Wt5UuGtLdfIBeEDiYNueVEXUfIJQrs/ckbBs3WbIprs0
uulb/VT7uTomjvHpY8wVvImZsewbUvBWVFTGjdOPQkDNGZ37qIjMJ+Uk3bcNPalf2KHGpiKwMoDL
0gjO7NrEz+nmnbsMhY2UqYotnlIWvfQB34AExlcblB/mDHbNT2ZylGNKpEjxMHmhHb5IczobtmgX
DfO9Da6ZbsVchT2pClL/LksQ+y981lh4VtD7sQtoyJHajs29go20zExPn8sA4lZo1i+97aPlDm2T
DhhY1qxc0bvPfbQb6V0WdvSyetVvyjg9CrsZ3zhuBLtKmcXZDeOzz+6xDvoaPgFCcsIjzQf8gieS
D49G2mx5EpGCG+pOeIAQeMPDHfY88ThP5cQfRQupZzxmJaBUD3POBsTNbSQ74ys1q+fUBajlGjRf
qZ8/L6XSOAPaKdGfqLFpoMlrkrSZVxIg3JNEm8jZZrI5injN/DPfZUzH1aI06509SmNp06WBhlf5
V8qx033m2BFpFa7kKoGsMwaDugLrevCcBMFrM0YHVTdq1wJO5o2Q+SrGFLtqOjqCnT85W6Mr6UBI
jtkZlYHVbwq/R7pjZee50GjDsS6UQOdI+4iXGlvRQrTUn6BSTjJk/hHW93ounEvXkimtXze7KVX3
8Wi+CE2PtLco7gtmWbxRIrmNClhYadbcCctOXhHm08aQc75m+QOhWWeYR0Is/DeGmaPtNLuyeQjb
2SMzfg4K+FKpD8SwTmfjTvTucDXkQ7x3mqG9FYBCOA/kF84KpB6DDS+TG6eEhFVAGvEkO2vjgp5L
Bj2Bfmw6j1CoGkLIZMHegUM3DF+ZKWMK8WICGjZeWj4LEUyAKnOrBHNm1b3jrVl/kL1NYLHf7CnU
z0ba6mIrk8k/ib69DJIiqa+QQsFVIC0yQV0Hz2jymmDDpAtkpESrAcyFntDaq3N75cbzwJHeLo+h
yEHAIPzgO7i0eMs1jwdQUdmWUb9xM6ZpiEbLbe177VmhBXnrhjK3FyPjsSfUgfZLjd4FLRJb6cqk
/brTbUdboy2tdG0FdfKoI4dQz1SP5rurh88OX+yiCxDn+rTVDI6ChS7aDzCZ7DxycMS8ZevzW5iN
QXaNlwycsbKTGUyXnyxtFn6KbiclOADun3WTZzqM93Y7p0udUJknfrXnyunbxhzG55SUroi6Vifv
rVXbm7SpqRlVZU1HaQc0Sh3DLT/GvOtu+JTJQCOWpR6zPb6R2c6yBxIxe9KmxUwy+FivsIAhJ9M0
OUHQxM5SqCDY1VZqx6sYMy7t4Sadd3BWiFPv4IbByok/OMcdOpkluy5HYwitVjgdMVwor1hUPfsg
OZ2uDNusFlYb2zsR6ep6cAU8qZxO0jIeh9lc9FNvvIQokE9T27s/oFx4pwCc7oaS0P7u2I6PPB5Y
amPrqvY7nzRpIz23TTcvMvQYD54hoHNZPuFZFu5rnp15SWdbP9JQLrDVBLZ5ZAFezmbRLtxWhs8d
TGqsJa3X3huGCr8iWDDeqm1ycqjjHNfuwmtNfl43B9C6QE4a2ZI60v+AkW2GB+kgPi3WKcVOvTbK
vIeAzKx1PvTj0N80o2ZcFTTUnCbSxHWSDdUtMg3jI86afeQXXGV6Xws37t27CDjjKZbJ3gKIdquB
ZmNsH9N1wKjIovtxicdSlctnGQ1TrIzKXceGhEw3udNXGVgTUGnoTFcp0/dtSwoFiZplIh/zssg+
WsHsZyWcql0r6T7Czhy5TtW9SXYeBuZ5G3qeXjHrYi+Ad2gwvOodfee7JW8tA+kzHXOU6rZ+r40U
3G5ibibRYzQ06yY/pbzja+w+NjRj4IEexcGaA/QL7CrkqZ7T77MY/m9sFgmAq8K+4oWfGVyrJteg
W/zHrB7uMsx6b61sknNWmv+fvTNZjtzYtuy/1LhwzR1wdNPoIxjBnkkyJ7DMZBJ954Cj+5v6lvqx
WiGp3lXK3tWz+2ZlVkOZpIwMEs3xffZe+5xlYuNmi4O11j0GEg/AMN3nVkfAZomD+2jqXgM/E5ec
vfS6q9SHYEUH6GL2f441pe+0h/FC0t8I/jxDDHmTblZvE8NaQVLBu24sYmXbiOACL7RW7aNJiFVj
uFcEr6ptwfEXGh3N4WqEBWM6111ZdkgvOU/+J0IEwKHbHFa6zvv8zCr8XSrOVFOffYGcWZ6WfrFv
neFKZwCpplchR3sGAglsYO0jfRMnm5XVbPVSB9PegkGI0Je1d0Oo37Ouco8YPAaQz24ToQE3BoBE
2fIOWqP9ov7Vk0Qo7DN424nnOS/WUt3UTndTx4u4tWYL0DV6b/fIwZC151gZ58XokSoBKEMVL1Hn
ItFY2xWALos/2cmyr/Q0sL8diFmBqabhYVGM21kUeSeyqez/ucUOgDnwvvuRZK1eOw6SUe/GH84o
Fx8AHNjrNckvVDyfu43pkglD6/EpI+PL2qvHMpAk0ZOtS06IieFCiypUKbaX/ReiBdmyopDF4TtA
CbAscxsVeXGxR214sTDa8DJx3nqscZtmRvQIXH9mNLLeNDbkL0ls8ewSaF4eFKiyo2HdouF9RsC8
EtHzOMmuj7KYLVJXtuuljrlPmbWWAZYdokfOvGRv487aDDzj114GZpzh3ee+593Lkv4OP3O0Ibeg
NymIvo2GkQYiL/0a5Nm0sw0gz6gMeA6EmmeSq6JX3jLuHZQmUIpeFL87k63fHA/t3AcM4vraBWG9
iItt50Qt4zK8xCzu0SP96rGz3X7HzwFMlnajNzOJ6VQPwMYwiT2Vkf0JbgkCtzoYf0BUiuzyk2Ve
F6xG043nNKyJnnDeZTmlaq73YrnFgnEGywqbMwxAXXHvcRXEj73IDfhQXgy7pfeWuykYMmiYQ95y
K8HyesH6fK11yb27wZgvha3yJ9HM6FL1NJT8Gw6UILsACaoHYA76HMExRM8ZJVvFKosDmA5uP/ib
rvYwK6REVf3tzOGqYGHYmmmNrJFwrsg1rhvyrP2TQTy5Jk+m/NYVS0seZsxgKXd1PbBeGzpeAJ3b
u+09OP7YPkeV6tUzR70mRpCaQKauIdJU9C/6tsVLoHLK5zaaJeYU+IQ8AL1h1vupcKx9DUyBpkwR
BFeMQ0NcmxgQmgB8uSFYt9xh3x23l3rtLYJ9NTAz3qlZ2Y3uGjh8Xtyw9yQ7zHPGu2lSmVGGVtgj
e5fFbXfhxO23TbVXKEDivnXbYEIqNgpqvVhzp8bAqWFuv8xTkxYbpw6c28EFP2rNAjFxpEhgB89f
fyHweW05VmW+mSJjzh7gpXZVU3v53nhNVZ6Jgohj50+EF2osu/ii8FW8stbv1D6IzPwzdkbnroX/
XMBkT5ktGgU0/n4gdn1sFhfmIp9ZNNvMC6bmLGSv04MDApDTrrGoNsWABheEqFCyqlMLb9G1kWHA
/FKALMrrqqu3WkhecJph/nvqY1sikFni1nFKklkN4oPDCGxgXGQswjDrsAoD48gnQy0aJlxSARGA
Nzm6sO+zkd33hsVp/dbp3Jx7KpsWXkDlgleAF0S0s+zakFMa/PY9b23utTkfP/hbtOiTPGOum7Sw
atdxZElrFxgIGjyVa9VupIoYuqWeuxRmUhKCxws4Q141UfkhMWwAOYWGS9lNza961bgToGM7Hr1y
P+fBFN9wVXPYBqXAaQusUnDbgLqGA0NknQdJEFjeSUDjnLZtKZmU4mwMY5IM9uw+ZMWVEE48BtKj
FU7PsXHCN/IMhICaemzby2zXdnFo2jF9NI5TBYclEB2nUW3rmU7uqf/BE64/x3aGF8CnkmBd4pqj
qSUr4VArymSYnSg++WxxtKpvIqy7lIfx5I27duRwti7sum2OeODCcVOYJJArLHPFGngIdbFwROL7
ibP5W+jHYP0pGhm91eiXhVgtYz81/JCM01LD0Lkd2WSdcUqS5goCw2h3xlNXhwd+9piHlpZW+z37
lbqjnjReoPVhpSm+oXUlOVvQSvaP86gIW3NQH1ig1mWSPEVySqvdMmjYmlXOY/exG1MUUZw8SaO/
taGd2giQkZWwJVBL9VB0FGMQCWRS3/WyIlLtajNr0kLXyKBrqZRB2e5F+l+EGv9aFcVEjAXctn0C
EIGQf63CUokq6z6u56N7k554+Ee/ZwD+vw32f9gC6+q/Tt0+mY///b8+dfrj2y9O2Ov/9LsT1qHj
WzjkXzCSS+Er+z/s+ZLwLR57Crhx4/8pYGvZOGSp28G16pLS4UGFOfUPHyy7xn8QhLqGdTFxEkvj
j/u/AYU/LOhkG/5lLza+Wj7+T+1atMRTK3elldhYQLGNX//if05vqLSDrTLYNuslWdqkUkdOmnbR
MUIovzfvrL094OrAb/xzgoHj+nbGFZSs8LJ3za0jF0+dPcwOJX4RPbGUBTttgUkukuVWqcwED2Pr
hKz+sb7H+MeV0sMZrlbRbh3RhPqw0M+4z6HqxCd7JNcHF70ySUiXnhqHJ95iNhIAGGdaJqhQoA8i
ZrLrvhVS+tAfmMpjGfCWseKHynTUUrihnr2vost7wqsh3zreM+sETMK8l+fpjsQfVbb0Aqto2I54
bvqXkbYWNjm2Qgacgnkp7sq6LPQ+B++XPbGxcvNHDrlN+b2zOh/kZOWJB9eQKzh5dYtLxsGhikFQ
ohDsyoFT7KEY9BA8m9mv3W5DT1Od45DnbP69jHswDGyfxkVtoNTX5TFjKx1ehrrX9gbnou/PF4cr
Jls2PRtZVjxTsYzxrQxaw4uQr1fP7y6biOU0srJpfjpBErbFqgcSlX4rcLa1m3Apx+v+ZZFh1LCe
rjr7AAtX5g8NpAb9FQpr2t2mngVuxPGakWpmnDjBZ2AQCNic1zhS5hxmNn3GBJA4nXZ4li17U5Bu
oJS7QIHAOwCRPU2mDTNYvRAI4FfyOYmC1C+CMe+xqJYMDeu2VMqZVpzxw/iuGnGHe+uZ4LLHFxwi
ixUDDmnG32OWFhHNLjDmi+6Omqua8SKswuXNMmGPkkmpC1aBIwYS2X1VE9WIb4udTFiSgRzU9z7e
trEI2/3Spc8O+XXURif/Ejd5f4xHypz63H9TbJo/ZJ1HUFWG4U1Acd6wo05+u3AfcLjVDL5TvEmQ
fxZOLzHo2zKOJ34Q01TcZ3HtO69OrCLz3tKtNt64tuZMLpx0BFHMro2xzDCsBBvfDJU7rbsihHw/
QcVYZSpj+TEsC1Nw3+z4pbIcgpNI94ZvuVzGTshGv8PzTHmSTAH/QvDw3rF9yewYuqkOWd2GYyog
4ORa3I8WJUjROg6IfGwElCBW0jDrZ3OGL5KKfWrZ0/KdnH8EGNidcte+zbOQYrTCbnL71Y8C854X
s73FZIveiNJcOmCki2HHHRa985/a+4y8aEME3uYISNw9buHuJZqZQaYgQQVnl/7RapaceS9BIGHV
zuaUG7cHt2G9pcPcDd9ZPoXjR6C6MDgKD1brAaDNmF5aSlrtTy1EXuMFNim6BMHybEsHDu31y+Qw
/d7prqn7w2J15SPYJuI5/dxGkkuvhQkMICVbK9zwWG0GMsNr4rLUR5jZqt+tIWkT/LrwUzi38ei4
bSLuGQJVKT5OzqP4xQMrmDZhngcHv1pcfxcqH69jXbYePPcejE4cQLuxQ1O0a404ds6ZdJGC8i53
bqKFgfFA3The+TgCIYeqEAc2pPy6fBtKgw41I5PdWKzF7uu5RJrhyOqZFdQOBITCcas3Y5fLT3rg
vRsoT8t6gLT9Udt42OJ69B7pS39bInd+jDib0Y/Bl0YRTiJrN1IQsS9zy9tGYhlY3sJ0PPEXwcOw
+KI++m0q94yF4xbiPn+z0uq6d+o1oCGlpZX+oLnBeq3UEN/1/Jmb3GO8LGZnfsQBX+wb8hn7ljn8
XNlF+Rxn5fjQVejKp8jvPj0BhXkVpfT4ttbSvDdLWL9k/hiAK+ql/TnYEqSJZpHDkE6sF5cFweUS
j/MzBENQdG41xJ+id/w3H4w5AXSj+iuO3NuSXMoK9Djtr6M0cAkIj9OyXyLJRhNUDBCn2s7P/YAP
nyNv1N4loeVvvZGO1K2kpeu6nnemn0YPL71mLb3yx6F6o3CxfeYJQLmGpMBHb8uSHiFkOPURFEN4
m8InphGgwrjK3HvBJx19HZNkkdDy+3GLdZWoZWCP2Z1P3OKBH/N0pG0i/9o1hpOIrAOzGwK+FM5G
ofQmRp1N4e47Nh5tKUmZ2J5+HXnZU54y2V679welHgsr8Hgq+ghOwh8opwusvYikevZAzrwjkRr0
Q8/bjZOfPjbK6bZtMYnD4IP/C5ClE6d5xoHR3o4qHKO7mcadAzOuXDtNyYg+ane+6T0etk7TH1K7
t8eViBD+zVyJk4MU/aJl+l21TXWSU3zOk9DF2DG66BpNo7jqhbr4ytzlc1A8N8uybCD5slPUS0KC
ue7XQxqd+9rGcmd6/QBHtb6h5oZRwGns8j2NOv9EcNF6RGDHTwaL/k5EbMXs3Irfw3TQ+FL8YdsK
1/osFpsaWORwKvwaq1YPk6jb/NjMNf41bAfeGrxzvLNo9j4Xi/mM04wsTHqsWoBOAPvvfRaqT6pl
VZphHnttKa/Ah0dlV9FfNNuwI12eIKAtWl0+o3wo0XiSG6U7QfZHJV8sS1DFA7h0otztSM8c40LX
nQAhIjSJgQcLaDno3hMMJKDMY/Q8hTXKpbd82MBahzUAo3mF/Wwf5ll904zVrqp01rJ0L1zOk7bG
OtLS1bUyaX9XdWq6YcgJDjxQwzMtDNa+LGP3C2OQ5X0FqDTEH5M3U3Ikiqp9pCKHzWhTtPgTqUoE
Q5hF/WuWomaddF9Pz2AUu3KDKc3AKQbwGWLFcxnWDmXMUPIoFzH67yxQBsgiJZ0E3ZywVURy2Iy9
JzZWIz9BvML65iFX/iSckt4GxnstagtjlE54PNfEdwhulmsTdXF74zRDSr82AZlBpOz5Jjfh+WIy
+yrPtxf4XEga1xWeH/Y9kNUpP5coMG/cGda8zSzH3fOXNzYLwiLe1YyaXxC2UutYNNentiEP5K2N
BBG9A9A9/5gSy5Qrwgd1f6cURBiW3u0Pd8K1XUMmYU81Fl+xNKGW94JtVOQN8O014ucuI52EwqXQ
TZsGEAdC4VYFfoSRpY43FmadGcYeoJCoRwnmmN+vYdef3Whs411Jm8t5huawClEG9zWx7oYOPV/u
LDkO2yjHLbxici5aui54nrIkiSlQWOj6wig9np0o0GtiQDTJ6JgjPzpH9VTlafXOEjx/A8Kt3qYo
6R+n0CXAFPuQ8AcxB6+B7vrDMNAcMpn6Yyl9cSDGUHA+F8GlkVV5qSkb2fnBUnyUo+1g3lDikOSc
gGF1UaZSO+WdHkSycT1wM13cpY8DbY5rmCp4lcayfLHdYDm5BAFfE795KVJUzaUNxJ4ejeEny+kG
ic3/WXM17MGEELt0wRM2CbyyIR8eGRM6XqapgurQ4noGAxvc2xX7nmzx44sOfS5ZBAjetSK65HX3
k+IZtu1c/+HGVap91Pw2nVNHbeimM6Z8pSIIJx/i6n6gUPL7yCR5SGb4ngj4Mn/p3KrYs0KssCIY
9XXE0P7cZb8BB7tmQpafLH/PqZ/x1K/m5A4DxLUPIstRbP3ehZza5xjROPFRqWGmYURzsz9Bs5lj
sTBfrFiC+VvkAxtMMrYoLIgIxWs7Hwvab6CbHpt8YWiodMXMwJL6SJ4ZQ1lVIpqRxNdgWYNgyYhr
TYGBkxOR9s+SnLO/bPpNHcQG3S0CYgiu2f0ks1d8t1szXtKwZ1rEK/51tit7w5KVOgKdCS/D6lc1
38hRlidZ4cP0SFZNNKoqgXEgwtxn6XaAGeQnCYVe1C2xi75HzlO3QzmRQhBE6CjE7B99abu3vYCl
x9Jhxsde1GzOrrgxlGLT4gEyFXkReyGQXQisCuzK/MqH5ENBx6XNCAqYpsTfP41+vtbWYK0CQGsU
7doFAjn6+Zk8qC8uNdc2fobZ1nylWdrQXFuHkyBX7HgbGj9/npZRYLObgUje4Nj3D0kbOI+IyPOh
rXOVnQadApjrXdZfYyM4eozZJGlqVZA4jC8TGyxQLqdXg3dP21UdrVhuFayiC5EcAMw6W0YY9x7M
mbVvY+X9cO0R7HmR1+YeEHJxpHMio19wwWPVlUF3jEVs+1uaFqG9K8p6cQN5PLTyFFNcGlI5s8LC
opcb7MascZwuHXahb/J3K6O+KCo8vNBTx61YMzeuEt8VnyrogatEMJctnnKvMS0534dMptu6zwAE
1l11hwMXeo7HNgNMR8mjqk+sOwjX8d3YDyJak40svkQOLUQDL5h5rds5uVVwyLeQO0DquUlNtkc6
4jZ1cv82rNX4jVWDu51bT/0YCOiQRMlcEcEJjfRdwUPxqOlrOgeYYZ6JOVbvfhAzTjew6Gp8Sn3z
2FAxu2urorih1lN89fK421ZZ5B1Fr5Glef1EH6rpESXLaHwiGz4+LJUhMIn7bWz3dZIRFEB83hPS
+BGKKf6SD3VG04CT4FwNQf3qEsgI2KLuUdJJeBhSCnM43PvZuU2D4NR39bhvrFmxKK/cU+sFy7wh
HfiaSBkddT/MT6hp2U/c1dd+RceA3OBSNJSQ/nDZsq96t0tuPbiWj5KHIi+eFNWVTWz+kNhhwQU2
dRDUm/AhjUS0gxDabfGhkHshxlMARL2GEQnhBHx9OuiK9ilQZfS179vyYjeaA/do0nNSprzHLSy+
ty5XsQXyCGp9xAMkxUC+TkvX+epGMO8xjjfnzInltnVqTBEMLSt6Hutd6GSpt+P5jfGgvVZtjgUF
szI21KkYiCFMtLr4oqDt4Q1eeEH7VVFv/JIzIc/vUj6Esd29VriiPfKm88gAb+JcrSUNMvwfoxc+
EPetkcc5mpG1qHA9ZagnDNVQKlZTIDxa+KSNE4DynXDj62n4RnBDsbTpxhe6+Up3raZrY2OMreCL
rBb8ShXu+GNvXIinNPqm2felhrN7yFpm/BGzsXNUiu6bneCM1+0ZlT/QO/1NBM/hfqBmBPtRG3yK
ILv6VwvR3UxLYLK7GqrIVQKYFrGisbvAaZl/x0w0Tc9A/LlxJzutoG6P8WsYUQHRsRh/QviI9i0+
dIttTizYPLrttbhDx/NhhKkI86h0U6xGwsENZFOVuIWIq6uT5Sq2fGMbjucKn0u2XVDg8r1eHGdH
YWmwSevW/fBi0e6jvM7GbZEwjSPSk/alJsWCo4qn3ltmRBA89ls2ASWxSElB9o7jKZW6XOOSJYU3
0mk3BfZ8Rtjp2UvEbflc87os1pU7kIKaEWpXg2jal0mT3lxR9YTqhWV65Zdp+cP00j11CaEK41MH
GtH6rc1o/RC4Ejn3EsIqF2d6SrJUnRlQnQ36lL+eSptVKnmsB/Zn1d4eHRyLuvIvxlLTE+3KmHgc
h4OYVebvOJOJhDYwZNa6K3FFKMpLb2dCmttSL6RtOuppVgF9f9vFnedLCw4dUw4yY4RdLk13LtGm
R69G18cJX4Ts0pUt1hy5insPHCfLSsDr4kJGA2UwlyVBRTKdjn8ydLeIR12EA7pb288F/KoYwxm4
1oRWBNZxhp28YzlPWHtr3D9RYzi3cWWNGOPtPFHeT0Ivpvpu4jJzd7mrWza1faDhdWuvXeovacDj
42Coe7xmvyOKGN961wSajUOL+WFvl7iWQ8osqfKFyu7n7n3HYVwdIz/LMYvDuMNjGVKbdJPYFHxu
A0GK9WfSu/7ZnZrgc8xAkH+d6BSC5yXwQc1bVtSePg9R6d9zclDZSx6OOGbVnKXdUdX4ZXYJrYDB
hbTsFD24kRPR6MSpYTwuI49K1pk5n4pVxv2oOCu3myXAkFMDgMHKSlQzG9aS8DtR/CYj+7mZXTuS
W0wQ/PsBULbzQCa7wYEpBxq2+WxAojS6yG3Mbu2GVuGeHEjJa+axHf1h2eElLOlW425yLwMdLrSI
5phPD5gUneSAPlT6VL0paQgBLiiSq8UsMnq0ApcP7yxhBZuALxrvUQqp0YlD3EL3M5UQrH+CPJlZ
nvnC2uGYrspD32GgvafwICz3C/MLC7YZDvQhVHjWz4WY6NPWHKPEC1q6x2O3ykjwcIoiPJn7nBLv
qQDgc3EpINT+z456vFbQ5buC6DOfLZIQTMfqW5jI5tQJGo6pGQ4pY4W/Wp+xuU/LmgrBmV5qXHMz
MDwpPIK7pXffTeV4joyHxBzZaH/XADWnk+KwqGjvjZZmQOrpUs4xtu0dFdrrnhQ+c3/pfU+7Pt4O
WkQvyBjlyhbaPxrUw2OZ2/LGmxd9jAjGYkPkFE+Di7VNbP3D620iT8a8xcCiVprYyQX91X92y0Df
DQXjBQENn6VkwdHtDtPyRxtNL7hPez4reNMzfZ3ZEp7AlZ1sYC4r4igo9+FQb5m6CnqkqfBrBdbQ
JbezNYgDb50UyatemDjAt9Cu0FrdeuwtMmtqKSkCipN9QtLz4A9A2giacGLv2Xjm475zSLP2AbvK
xl1GHANk5mXYmy3CuLx3uzZaDza2qm06NEl0dLuhjQlA0DIbuDzAZ6XCbVDJ9FvnALB1J56yOYEY
6impAHfEZdFkS5PCv7GGLj5kTl1ulZXMu9YuHrvA/XatzSPRwSP+ASq1JNZJCtMbVXdM5sZ+7nOv
+ZwDynA7DmXEw5uyuC+WgHdXS2VB0NTmIo1p3xV7YswkNuBtW4Pbbfi4r6MSnJuopd6U3FM3MUv8
z6CiyKSi9QBnP2C9PWkJ73uSDWe4AsWXYujj16GxIHBOjf+DZiz4vGWKZMkP9s1ngYclJEmf5hmm
uCTdeish7WzhDIk1ehkMcmdAahoG7CBWTMCvDtSOUOkrJUtztu/xCfMQa0cmJzuMHy3jwb/z0p8q
r7xjCofOQVDEGOq/0N1AvyA2gq3bpgIhdGDFPUWfirJ0ajqxe2G8yohO1vetXX5gcqcTLVTNZlnc
V0MV/Ur6Sm6SkWndIvB3M/i6uffL6RsjPdXKxXAtNIOSXQNPu0+DOdh4EjmWIKF5YAb7XnLTrjD7
8PahG6pgfUM2Ph13ckmqt6WmmmlbKEnXWNq0Tzk5kmqVQkF/XOr5QRp8CNZkxHYhdEOSOLY2+B0x
UEdCbmZc2evKyZ+ypLSI8YWkziNuWZiUXfONdNfj0juPcz+/zHl+wDfCtqOv3ywf43RWegewU/Gh
zbmuMmd8r+S0XFIzg0Yclq3nQEJRSYN/SlY9xVK6vpRVMJ2ki9wzMtceW9vi3NPg/79Wb+7DpYpv
gW/v4jaQP1vAHU8dFNyrBIyrxGs9IpqO/pFq1lctItfJb8Hr0YJ8qAv2JHYfEjpumbcyFe45NqoN
lbLzBiLoiHvXe+MZOrybZjwRAY2Oaa6HtWMyb9iaVrEj97Pu0If1iUgIZIqkKVAXSwcvfCRdWFk2
tcYBrXdqkxA1KTlBqerEyQ0fl+R+GYl0eymtjZF363hcts1Cgz3Fu/NmGYrXRmS8U3UkX0SBUwB9
hpA0efiTn5RMKSXxCMpaX3TsvWHjIF6a9hM9cfgo6Ad4Le1FrfllXU9spCmxpc2oYWkXpFtOsK+y
kD9qL2khal3dwgpbArNAuR3Syj0rKnU/QhrjV9KusXiQ914vSf3S5PxKJ8O6C88Ks19bdBgxB5oL
FH2nr6SwmP0mUuap77DJyzNCy4lXvg/sD7famqdNPOBqbTKWbRwcM/fBIfa879Prg9yJm+uLYI4/
OIgya9iYL0hyFOBBVMN1jIHpNKL90qxUnU0ewUrQ4Hj8GOE6g6y55q1THXyZxrwjfGvaipjGMhPT
QpfSHBUkPfRWFoQz7usxPZuSWkjEQZ7hhKSmquge5ozgH7/D6qdasgiBoeKQItLkRRnTnalpz5+T
mmEDet+EJyTNwPtexeFP6+pJqjtTv9gzjAqj8gDRhNXRpiywTS7CoVFtltaoLpqsHX2Ayv06oSGD
OmxqtUbo7Prt5PtwhJNqYTA09pPH8nBTyul7YlvhsjGWjrJtNNAovDG5JZqVXSlCDKNvOycQ4dBH
UVJv6pmXZRokzQPbbXC2VuozoiOlrUUK+MZJUusbAgZDtAWOXdbyYjt98bJEdLY4S8VF2wLwn+G7
I0o9yCp86K2c/CWTordWS05lKF0GuF8EQnaO3VER+xxWcCrpZjKtvRFN8CPNeiJIrCOibZd6bcy0
pPNm1aoioy6yaUgREP3FI+Qma5dNGlNtad8N7F4RgFS3G1KDKjThC4Iqeo2K6WbczYvNMygr7IEs
0EzDjCjEoVIBm7xQFj/NUtEzNhUo7wLqKnXbdzyvvf2M5X/LsEqXBBz7Z4/A4QrIy3D5k73gP6HI
we37ZV8PT0+FjvJ8uk2UVP5fiJptGY+WU80eIe/hwAltl89GsuDFxfn3H/Qrri6QgSNwBUgJi94L
FRS/X40B0eiOcP7LbK2dSrWnkmLY6WZ2Fyl+9478SxPCFaf9T2BdwNfwJGg35TpSuD7hw798UEAB
V1NWKZH/YqRiY/Cpkma7Er0PNbPjJuSHSubfDZNnGXvu8F9B5n7Fgv72+YTwHduBmUSdhXf9QfwZ
AdgGYVR7YUrEyIJKFSHDqpVLI9uDwgJc7QLLD5s3/BPZcME8Le/F0qA0qNaNNizUreQch40IL7I3
nbv+7Zfwb/lqnmuOheVvwMof9R8Ay988Hv/8p0v6A82o/uz/9r/6f6kZ6EoR/RvXTV1+K9JfLTfX
/+N3y40r/8E51QXv5oZwC0KHK+p3+JwSuGdC6SNEQqD73YzzBxVTSv5VYPvcW7bnSsf7J3zOkv/w
AOxg1JEe+GrpBv6/Y7r59cbyOVxzsRPmcCBOsmH0ro6cP11vzHhjx+0HcSuZcR6ODtVyRvCI/9NP
5D95UFzvz3/eVn98jIPtywvxC6nfjD9/+hg7zbqIVjx75RUZ6ZOgg7QxQmVidm62iT/7T3//efZv
JrJ/fmKAuQNiCG1MEqKoa+Pi+PWLRXnPWkxDSmqJ/Akyu9284Gzg5Oewqyw5FVordkOGvPbIqI1P
omPXc0o9fAj5WjHfUANEY3b/wPhSBiclJxXulKItMdjneFxsjl1hlS96PfQ0vDNlpNnYYzZBoOjT
Dcg6B2V58ueIdqA8JhoKRwVeBYvGHqcrN/e8GEXVpnaM76crv3FZTN9ozMDjD9a0A7lwlrYhHSul
UBD0sNk6E65pag1nf1njb8UI+64hJqXjhoFbxQguQljo+rhA4fOvfOX7WrI6TQG9HXjbx+ysk5wO
nDd3Hvvli99K4B4E01FuD5hW+e/WuqcOfS9Uex3IewxAKMMs2+sIdNVYzXABXeaMoFkTwvFisuu1
n0+gdNyJkErAZo9uzsXz1AYwjHfFGLG2YdC2ESJJcPJ34bwaWIpzCkOvNorDFxZUWtKDgm5YallF
cirNYMEmyfnisI7SWpc3pSuLV+Sq1jtifc2Z5xpy4lDzXHYjX7tYlN0RzCN1eYSnSrv+nLNeP0tK
Ye2jhacJygh7MH2VexO2Jq4cQ9bhZWA/K8nCBpdzXJktoKQ0+2DrRpjGE5Yv9vzMLUYyqQK9a6Im
TH6MObjTn1W9qJrxs1/ISlLx55Q3fetIa7M4UPkVKqcagu85ObJ816QzvDdll3POQsNePE4z8GBk
eZtCFSLW6udRdDMp7OCPDZWZNSNaZdF0x663qWhSwtVenJ2pMuapYer1LgUpi/ZxZr3+mwSYi9ti
FCO+f3z8iLJojVOKI5xhbsUyqXHwOyAGESMDDqUocnZFWu/SLoy8G8iRrXc3xQnugTX7rKYmUViH
nNoxj/b9UYIwxWc/wIlT22nk+AfILU5xlKDl2801E4Ahvd7F15zOezjAScdugddVPJZ55+GQ0UQm
L8wKWXjvkJAIbzWus+vym4T6E93qNGC7gYcMqDTbNwrZg8o6WvD+DrNHYZjrYZ1LZJ/H22qgnr5m
qxkVFYUFQZlehpQaZX7oM3ttrIAllqCBHC+jVKFFCOnHx6FU7FmFNfOxRQz3TpnXL/Mte6skQM1s
PLkZOzMYnGkxnNlis7ScduU+JXzgk9hqPP0etozsDzGrEKK3C8S04YlAn4K8LSw42wZLT5F/rd2s
7JENcPC84Nv3EJJbBKo+2hhHtA13vJfZuVknSDPt8jgOk9stRGnNRLv7kyqVpZunOaQdmgJS0dc6
Wmv05MLg0Aor+BfEz2cdfF96FLLlCE0y0s+GWdqan1gmUCg0pI4zQQbXCL6rjAB+RlJpoQdpU4eE
aLZ+5hEr7nz0xGY1Jl7irQfZjBQ31DxKwzs3IEgLKoSLL8xWINX8bt3lgmq20nIIhqLXRBRwdr0v
MDyQUT4tlG9ZW6cj/Mes6UbUFPZx0W40bcYzPx1hmqPHg0O+WLSyu/uquILKDBtvqun7Rt9gUsGO
mCt+HfjOJEeQQimbs/3McdZCXEajCBWEzywmp+Hoboph89ex0tk7jjU8TTfDHAJQeAirQI8RzpUy
SpDMqAnhjPP375VfX5e8VQIyD7zEfYH7BDDOXxDSno0FAJtscqXHxFfnjsFnUXhL+vrf+BzIszas
YZulx3Xw/vP7kl7AHqmCuEDeoF5RuDY8ZbX+9/j7f7wkGd4pbeJt6Yu/vCT9DFmaJBLxhdYKveNS
TjetaI+ddvUZmzYl53//ta5/3i8v5UAIadP0EzquDx/8L58XwaScFo8V+v9h70yW48a2q/0qFXds
KNAfYOAJEpnJXiJFUpQmCEkk0XcH3QHexsN/8D/FfTF/oFQuMqVLugYeOMJ2hCMcKgmJ7mCfvdf6
Fmp8JHVphYpiceo6rARxVKufG6TPrH/NI4ihrx/65VZlvXM6NQGrCJYqbp17cOdqfR7dCCkjQ7mo
2GbwCnfMD3TGQ/LvMeh/HMqEGGzayNvxmFkvbx4fa6ccHQ6FDwQhVIJGLILj98YJ/Xot1xMxaZAJ
KkEUwy+PMswzumgLSwfQAjh6rWo4mah07mybHAyvlnzl5iw5Ig+o/HEb/9ZG4L9X5f9v40wLHot/
Xelvu74m1P65uH79Cz8KfdN7t+ZCmUx9gMFg2KZm/1Hom8Y7wT4ZqLvOssHjz638Weg7/jv81C7T
ZkGRzd+h/v6prnfEO1TwtO89kx0hARl/q843Xq5cKPTpiPD2+UxJaSiKQ/j9YjYmBV5mhNWgm6di
6e4aRtR7GKHOGZ9DevcEIp76lu/v0VSLvUVTPw+EIHMWjJdAJFNHw0lVxdnNs0v49tZg/WEeCzo/
jB2Nb3oHL6aIVtJFYeshT3B7WhF1R/h6xxC5yvn+OZpXvLEX+fVK0EzgndEFuyf2XQcvjq1PsHMU
znbRRICCpCdPpKX1t6+f1svXky2dTnNEBxTPBo2NnH2wsbKHCIheQyc7tQb9TEULHZiCKh0+qGXe
VKYZ38R0jj4085S8sTIY6wLz1zK7HtulRWI7eKHs9UwPzpAQ9pZuhYq31uLmX2IymU5Q7iyBbTu0
5In3qAA/4Wry3awEfO1VJFcng7mHqeZeFIzx3/fYpz6/fkGM9aiHv8p3LDorLMVw9A+WRdEwIoTm
E4WRsjQsjY44asGGAobUKsSKBINdZWp6n7ZDd9rMmOGIl02OXHfUP+WQLEPqk0tkdxF2YEuU8o2n
wlhvyC8/zyUC3udN4SN1cMO8BfEaQCu2bLHvQU5kiqBntvxKOo46EnNusPvQqPjdtNbpIaJd8qWT
0D92EVh2cX/6+uU62DGv9xCNPWsG7yo48qd7/KwCcBdAxoz6k62TebyIzB2GbSMTDyiDrt0lkHjf
cGX97qlhr8QihKWHuuPwvTBFW2Rp0qZbv62LHR9oYeJNlPpHKecnFzzw42qaHltuAfGrXX8xN06+
rU0GnBoV1w0UheWNu8KaeXhTeJRNF0cQKwMfPP782VVAyOQwdnNThsquuJR9pDBKmmNox1ByqxRQ
AJs9/41Lf7hA0PrD0ULVhaHJ1lkwXx7UHBpr8KM029Yiivee1Y37xSGY8/Ub/Juj2Ou6RwcHABTd
vpdHqXBJ+OlKolIrlgKAP6y2YrDKq9cP88sVREvHCivIKqDGAxd+cJiUZSJH54+ofi7OazOxjysX
TmaQD2hWliF196CT3Q+vH5UIhIMbx2H53nFqdL8sWsQvD9vbSJcYHGKohWQYHUFB1h5poSTVrp7b
ZFdOBoy02SocKIGanCXQ5hpFn1wmc9pgA4Ugp/FtJH/Jl/1Hdg5JgkR3EhtvrjMysFDRYYwnZuNq
VQaurY5FXTHJiM94lKz3GRu4y9axujUOjbo3aGGhnCFHYrOeDQ6yngZr9nniRbXaDywH+07PzPqC
y4g1axwTtcVS1OAoMEcVSGXWGYD8jnLVZSd6C/3CvdC1El31mJj1Cc8J0hQFbaKDVpkwY8vTvJ4C
cxDFR4ZPWEA9o43NsJqGZjymm+9Wl1hj4yNC0gpvb8GdAKTN/OtL7zjk6/nky98qHJvRxkPUO4YQ
8w3gQdgUSlC9k/immRkzSGhxtKcHSvbGjz5OKfOhws4Eqi9ZdeHr9/R3TxLLEenivB0Gi9PLW0rc
5GJGGDtDYa7KWNxRe0f33K3bgv+ylmK8SArvrZysXz4a63Nk0peEx+yx4Tr4aExRFAPwa5gpWdLd
LmZJljTR36GpVe7fXWtY+3SWPs6Q/zUPo6M6/OSUTj6H4q0AkUwyMqwFJIlWQyCAbs8719WKN77V
v7morkGDl4gcFxr04Q6siOMRJUjuhkbt9+c5jsAoEXjcjQgPlaA+cXvcRK/fyN9cU9dgfTehWhBw
Yh0sqrVtsT2ebU40TW3UfwZZY6kHoaGNxdHrh/rlK7Z6R5mncCSOSCH08pnpMqy++PecEJZhGfLV
ksd6la7DWH85R7Ci3jjeWmS//GAYpmdgb+UTblNXOwfPS0FiQz3kiQjp3FLglJ7/6C1T8S0lrfp6
yEvzzvYYcO519kdLWEraMMCkFSGVuWOR89F4NRIbhKIh75f+oY2JcA7tqpuPu0rz+jdeqd/cCZKR
iB9f+1t8e9dvxLPPW9T5mB37Gn5hW/kgk1PU600EOqPBxvn6nfjdoahHGTjQt+BTerAgj+PY+W0V
g+RMShSHnpYeZxph9nQZ3roJv7sHYu2564INN06Ul2fFhrdDVZkBrFic6AxdRYfODnstLfYUR3xf
ZKek/I5v3PrfnOAazYGHlhmew/95edTa91NsGQvhSyKvtmjy0o00ibombdTcv34tf32q2UFYwvZs
pjAWisOXh0rUIgqchAS6Wh55l3YED2gZ5N7OCh0BTF+8MWZdf/qL0pT2O3WgbQHd4nP6lA36/DFJ
iI8nwpSwYbd14GXO/ZnPF/aNJ+R3Z8WIZp3jsrq75sH63qa91vh2xwTDRQul4XbZW2UyINLw6w16
Lu+N4/FP/nperAwMn9b7xWT+4JkkUsdnH1bpWHZHzQqzFA4Ikd326O+MHgJFUNVWEq32ICR0igl8
MGAQgqCOWgsLnNdkYPo8X247xExFqJiao2kdsypE5B2hkC3IFqg7RRmhl0t0lMfZCNTaIbY9An3y
PY3qeZ+k1vTYMWR4Hw99Ye5awDsI3awEwxuuRygWiL7ieCvyNr1QSym/qEynbNGEXX6oG+njs2Pe
8rnNlHIDWyeOJ8h0OTwkqN7RyzdxkaLiMadvUU35tWG+K3q21Fl7uo6Uv9uyASDPrS9v8J20Nzl3
+xFZUXQRoQhn6DIuUJY92cMsSVsNhHDeCgZ0XmfYGVZfVX9zaruPTmATO+tFjOYPxGOIamO7RRHt
ujydiRQhXeiC/jLOlEwbhIH7eCnY/PWpOLWGvM5RasXqwexbvPYJcQlf3Qad+VYNSNrYLIyfihwF
GUnBkxGfDYWFBdkHDfQtGiVSxK7xyJqh1ZwjIp6q/lMyigpi4mKxj1O1WRa7PG27ZWMk85LvUyUc
Sidl9VbAj2JBUrIov+Of1a4aOs9EsrYRP2Ryci7hgIXe3kXw1cAA+KPzHeJs8uia48R5ARofdpBv
4ivE2lEDbntq3ktXa24p3fBNaBFZMgR+LBWYk7JFmQp+uqM7nGsWssDaRCMfM4bjuiwdM8GxVxaJ
GhYmSKx98GKOB9cjB6VeFUPJ4FYAdAngOumhDmZBvnj+lW9VrY8ECN6bbhT44UrDTlb+qA95zk87
rDIp4Qmn3EGsI1SfU83sDxJLgB5ETOu95T8UDck6myyyhovBq/sVAiwFKb8V8RlpnXvQ7j3wP0Do
knt8p6jEs9qC899PLgz0rK2OkeQi0EHCGF+O7mJecyCyqFQn69tJVcsVzzVy+yhpxgc8ff6wz2uy
QgP4/AazDw//qovZpdi+vlj+uhOggPB1xst0Dzz7cLEkkRjVlWGYYZvozp5w0zrkE2yeD66GHdir
ysDSJyQwEVpJWbyVc/jrrpZizhcrVYK+PVvbNXvt2dpZmUaL2LA2w6bSwMcYsKRCyQwu9GajAQDj
NLvBbmIKFI2cm076731Ie+9Nbjh60WE6awwQ4a9fkl8/VbzOTO/XKoVKzDn4VPWgyibQaW7Yeuwu
bNvIP2hei0KWPO7L1w/1S9+PUpayaz35J6nBYYnh57U12KK3QtqP07Gqxzmcs7o6E7ZLHIqLAwX6
QhWO2WgHhiRbhw1IjaoMITPC9GQjiB45HT272r3+w34tEmyHZui6/dUpgVYSyfP7khb4TYwMUxf+
rv5MHyaICJbbaLvaQykV5W51i8BseuNh/LXLw/CBJ4J6i723R7vx5WHxw+kpKQ+E1kK1v4AbZe5o
AzbH1UASA4xVGF4W3xZXy8UHkfaCWfbQAf3U0+4L7pXy7vWrwBDt8BtIw1h49CL1VYqBDuTlDzIw
lmjWaMVUEONwYifFgorKZVsI7zpq0o2uIALupRiGixhCOtNRqHteEFFRncQ8w/fjTM90g74Obnxu
QApGfZfzUi3IMLatpL4E6JPL5pgtM2tdhcLxJG48fwglJLFm08SWc5sPyI5NN5/wiBstc7ayM+SR
mSVxE/CVLGoQlQaf0chkkdxMs+N+SlbwyEafiYQLnRxXGC/TQOyTaSYdLrEV1lF6OXA92mbu96ZS
LDJ92U7q2HILuWYtyenG82S9SrL7ucL6NcXHBvfhzmosMI3WFNddKJnRA0py0q783sa1DYt1HnTi
E+Ct811LNeyOIPOUgTFgZ6XCfO9YhDG4y7T0CH+tltACTH+bqCdNdGdnZPKFGHXkNYpZ4oEGU5XG
0eSZGvgPzCFlLd3qw8iagl1LCcvY1EjubtGJgC5WWL/xdFY0vADfdkTQaB7T9Drt23ij0NwRozO0
/QdV9859VjPG3vNdLMqHcsTCdp3CQrBuFj9xzKN2Bu9Ifg7Gyq1VNYKoVxzq+C6i9kJ1jTuetSLz
IWpbBPshP1a1fYy8pJX7OSEDYiecURqXK0Z7B3/aasNBerjrVIqAAgN8g122LrrkfTq2vhsQCT9d
M8V1PPoXDBy4m7HbhuALNXIE0sZoQ1OPiFqXlt59T6JouuRDHX8nTo5AqyVPnW8UvRAUfHzHuJKh
Lt45Bno0sjj07jP7SZCBRYZWc5PUaRsdI6ODmeh200ivrszpFIBMIXcr7zR7O7VJf9117rr0q7nY
90hquu1UleK6xgiCH1wWBOalKW49+CYo2fUuyiHPr/Ls3VLxmAZplzdEg9mjINg+9WBQM3vHOR31
CWAzs+9uqRq6NSPLj70AqtsqL+btM3aySMub3iJBYBtNk0N5p43NA8ESdXLU2M1APGFl4DAFX1IQ
hjdI0DttkThn2SIJ9dJToBpnfrUeR8xad1TBQQaiUc+gH227c/cNzm3GjFhohpCHECCc6iL9JjEq
HkDmINo3dwLJGgCGhlxPHpqTH9V2ntzF0LCPmLnjCE8jH6GNWGmNC/rKz4Qyz1rQD2tsu5kzTAjn
Tq7hG2TC6OuuVWsBNcJT55Gq1JdJo5EIB6hQdwvxU5DcfJ60wNXtek9s0lrZkPCj1ahEgqHLsSDr
vt3iGGg6/WbAQoKalofqRC129uCITruMO32kSV+k4zfDTSS2KlHowON87XpUKfIlqkrtsuwB5QGS
N8uPvOpRjw14LD7nmefejWBLrh38z4/T6I7nMm5w5+NInJEW2N1yQyhd/K3ohVgNlMNQbrA9QVBx
ZGKSpqTh/dnO1UROW4EFkPq5UWTwsLGG/eG5CkNXFAE9DibEsD5OVh/wiR3neWhGhZHyWhbG+4Ki
GoB72hIMWlH2fxnLBJdekbfziYcggtfCiTPkQlo7VtsBdxqTKPjC34k5jKftBKVUnYpC2ONuYWcJ
PrWd7lRZuYSxuit/FYDlSde2hhWaxYjUqiX/5pwA+cyC0UKG4KYtJq8Im6kzcUfmpWiZy8yWc8SH
RSabqZ7Mirw8pacg/wTwCMgQ6UVZ4b5AlsUOcGN5hYeo3I2JDqtwJV02BB3cGkmCdyj1bdDHpjl2
95amsZ5hqNVw78wIZ9j6D+OGnMVh2LQyIxZTU7l+i+GGpEiLt1JiKqDBiQAd/IQemZAO/UWSJ1Or
hgSKFP5FOCEyTgMYNHn+XjBkdnFb9WreL74fP1pzmxMKVQ/aJ+60bJkLWCXq52SizHYIzBs3yYhj
NBg9w78DDN0HKBuITsm8jNZAUWZusvXzwb0Zo4pvVjzUxX0KKgJwhkbKSq/H7SVAfcY/xgAFgYha
zKUNokIHAY2tok1v20kaEuaj4ZzGncaky6vVtxjMPmx46maYyO3yTSZaNB4loIxxLI+EOIXczOFM
2W3NjEk49GrJOp3FNmLOMAmJXNDDbeQHQz0YdyXmSXmErduNQx3TXhRm2NZtkgi0iA5wyfDgR4fw
/4bt/0DE8qxa+iXU+ePX6o/gK8AQSu1//r/nQ/env/hj6q655jsGZPS1BB1bQQuViu7H2H39I48v
ND0Yk7491gPq8D8FtuIdAk2DoTyzNSqvdbD0c+5uCP4WbTLm+HTmKNLdv6OvtV72btD9IjVhd4P0
kB/B0POgGdbJIRXaMJnhrK85EdlMXdGTXjlmN1Zb7TH779tePPhZdO2mZQH2kxpcSnUiht7HTJNe
R2ee9JCezv7dlJn0Cn3rGGWHgVC3v+2BPMEkreFgOcinoAfTxqk2iEcH0jBXpLChkVCsGJFgmJbb
2VLlKeC8kzzS7p/uzv/Egzo+yH6QD3+cf226P3ZDdf+1T+vqUC++Hvm/ZOWQBH/+kvVBefH/bKHG
9/Pl8CDnq4cOCtef0MH1v/zv/uEfD0//yvXcPPz7P77XQ9Wv/xr+8+r5k4ew/rVH9rgrvnZ/3P7z
/8v4oXro/sAq2f/zPyqAjN0v/8qfz6/9ju2ZzXCDvp4w+M7+9fza77xVJEVjmA3L+pj+9fx671CU
rFsnRiLrBoI/+vP59d7ReOXR9jCz0qF0jb/z/L5sCvL4rg+wbbu6Q5dad56iy59tn/GL0p7qXOy1
9KngeKtuU3VuMC77oZgfn12rDz8amn8g6fpQk4/S/fs/Xm6LfxzLo6tqAJlE9K4fbIX0rmCI1GWr
1dNBHcZ2h9mS3mz9pLt9/UhPu8u/Oqo/D+UhmvKfLBeHsne1gAGPUk5rQX1RWUgIvduqVFNIMma+
KyXWKTWOx+RoaGE0NXezUOES6R8S5KdfSutxxAhJ+43UjFIPoznoIoLJLIssFOS1JVCM8PUf/HK3
/OP3+rRmEXy5qMpWBdHz3XLmAXWdJoNgu5nvEXovne1R3QAU4xVvjGgONc+039gsP2lUXlwlGhQ8
YZh7oKWwbT4cphQp2Sng8sIm85yN15IZ0o6PBeyKS1fJ8ymioVJqU32OvwpWpWVs4RnCjqQVWOnM
l9omI7rYu0xI5d7wLG8YpdfEq5w34y1IpmmXGhRFrgMGbl6oIZ2S/pUX+1/YX6L+buqPk3SZk3ZM
Y22SguYEdx/tOEQRIoXSCU4IczvO52ZFkkgf9j52gq5uik+d1Dao5dOz1+/DQf+AG8EkEm3f+oiu
nwY+Di9uBPz3eEpzmEGJN6hQinXLN+f3VYFpMaWzHg5dfFf2vQshPzrD9n1SwFIJGsRW+zd+ynr1
D+4OWVfcldUlguf5YAoxkxpog/f0qd1p641T2YVzo2bw2qj4lzZDb1To/jY1iQgzaO50PXY8W27Y
83yiBpdvqCZ+WSnWK/PXz1mFcc8fUd8eMAKM1FC+1gCoZpgYjuRyUHrfyonIjdfP/tfPqol6Yu2Z
MDnAV7P++bN1KVVxyQjJ90KIawUg7R5GIbvmN94A1spfrzEqPFZmxHNIxtYl69lhSruZ2T6MfqgV
+BVG1X+x4G7CrB/OS02BuQaLOivPOmkSC18wjIxZNOw0MaMmDjbpQmdDTEQq08+rxiJ1MytGknnE
vQUeNoCzyr4kOsf6GW80a9hFFWGdTU2inw3fPqEdDmTswlrwsNIbvJGO8R7gmX3auCisF7bAWAMQ
4PtpU2+bCXaNW/YXxhyi4h6O27gsSQuoZViCoqogJG1tmsEbUURfIdfd59X0OY719sxbBwFPaAIF
cMnxWVLy9AYcFp5MtzUCt6Zxz3GSbV55gLfGqn7jOh90aX+8VjAj0V4h1KULcrD04xFpJ/bbsF8K
vOnzmn9FYpxFzMJR72jXyZjUp4aeQKmZE3w7cYhiCNsvKSaQBt4SCK6L6eGLxYKHJAdpJla89aF4
dtMx2A2o2Yl0E9JDqtwBMSv1Gu/Qd3qUDSFPYMcg8rz+QP/2oB72DMwjOhKVg4PqCy6kJuagVfyB
uYW/i11gK7Zsz5dUgnfPMRnE2efXD/rb5QzJBuMxBqcsyQfLWTUBiSaQns873LEOKcDWA463H9c0
dyw4G60bvoh6YSxSiy+znqenKJuPvA5d/hu/ZH2TDi86NlQqIcToSCcPVjNSepe6GeBpxJLt1Fzi
tI1WzGAiyAzX26QhWY0BfRsreRLJTIUtloOtuaYCUJWceC5ZLqRhKCWzo9d/2lML9vCn8VwKigWL
peapxH/2PIAQi2M62R5ByZ8tVHLvC9wjOZjdyd2tA3deHr3ZI6s4Jjx1caP53B4IJxmxbW6zkiRR
QosDrK3EMpnEadWN/7kDH7GhP0ebg3hhUxJBQhIu2c84vTVkKhtBb9XyhiAas3Pytr0toeWfVTqH
MQ7UwM2/ujpdWm3m6VDFWT5lR0A314yimPD1mlZbr7XMz9zkK6NenXHjvOsInz4T8ftWVNCGyxI4
YtydanjgwqkEkl1woUELZyEJbSJMF+IVaBBfprn9hvLtd18K5HV0vNfdGZLkl++Xk8D4HCJBZGLm
j6E1aDCD+63ZpzepacofS8v/7Up+bliO7ymkeVn+tWp9k6SNfHi+/1j/+x/bD8t+h/zQwf2JS5Lh
xLoA/Ng9W+Y7zJoo2inHUSk+7at/bp4t5x0mbDbd6CR5KXBJ/9fmY/33qAPQmSDC+bGb+XMz9nMD
8BoR3nz5+eUZYWJIgU4Jio1znWC9fFJq3x4poxiLliMbkaDwJz5HOgxF4ui8Yvgo0TNfEgprnPmN
HX2bEtpodKcN+U1lUJVwAkIaF3zFbwhKmFqCw73+a42h7K6LBAa2djAE2o2Mng6JQinqRILUFnv3
7HL/PK3n+5qXS/t6FszfMP5yvdjGIYl5eRayEVOtS83YOASfbiSBJjQ+ETFmC4kaWGK2Hcb2OBve
WNx/d1j2hrjIEavYfFlfHtZXDRgZKKubOSbjGIIOpwYQqHy/qOUEe+k5xXX39yabT6f6/JgHUz2l
4AE0cFg3s66OjahxgmiicGIE++X1a3qwg/txUbmaSHTZovLcHpSbOpPqVKOHvEkNyxmBytCMC9MR
rHyQVaN23c++fVoms5iDegDkS0wTnZeFfIutSmP3FJclHzJHn0b4oaaT8k23wOxMQBiOyR82vuoO
aPBAWQvzhwjP7YfGgtXDZouP4xu7OxBy3Iu/PjFPZ4Osks287q2mBHNdMp99Yuho2rAjM+b/mb4U
xFsaxFRNkT6EfJMNtbWdBB9oVA1CbQVSSPzFOAjv/KVhI8QUozhl3GCck6YNEUkagyL1g73aQ2LP
vDF20XofQR4ZPHgCeBnhJXY9BHCxtSkwns4TRYHx1cYwetznDZHNy0Bu1worosiN1ks1rRfNj6cF
qS5X0q6wbQbF0/Xt1kudrhe9zWf81MXTvZi0qd3S94iMkC0tzq51qgcnOyntBybQdKqgN0CRcSyv
HmkzD6oNvaHWQmNZ1KOtCJ3ZJBzE2CYTFqdg6X3rMW9SipGpNHqat/C7gL+apJqj0URGGSpnsrOz
jhwA/vFyFROV3ZoYZLWEOAfUn+g++ngxjS39k4SbO1t4MwFjxRm2y+GEfrQiUoUi/GSCNLkx3EU5
2wqHXgN7v1SfKkdAhslNs+x3fjxcJXVpX8+5NX5unUbXzxJDtN0HPfaxr/RRUV6VRV8fJ4pEvp0D
P3G5dxbSrLaTwnkXNMJX6kLlYP2pJbS03XpjN1/VXr3Ea04qRmlwXkjQ3SK3nABhL8Hbc2+XlINw
34DXDtIYafN3xfHA3tkmGoAJGyF+5rLrUjWbu67qza2TuBMR4Oy9Z2oKAXt20pzp2oxmeWLqaVnu
+VtrnS+G2NzgAFqoVBan+4jeNQY0EsXmYxIpil/WY+uhxhdshFBYrRYV0Th8tR1vum2MmrptSLnR
RczMNugyqDGBcnQnQ0xm+SENlVaerrHFyJ3KkjofKcoU7XN04hvHg5O3oYJr77p1kR7TVrUbd126
3XURn57W82pd2uvOZJX31gU/Wpf+bv0IoNvuP/5bOcNdZEhqUixq/rZhS7hVsZ5ybn4CC8DWFYw4
t9OJeLbc3L+GZrPYb6yBh0YXE3DH2pET7ioy4LU+2MxMtoc4nQwgYiHFe4zh97Aex7D04JfVADsV
U9eAxJVHIIJh5PdduEgXYC175Sger+YF9Gzxlo56LZ9fLDD8Jk/HAmaveHIEoC8XmL8uTNrB9mVe
tZ68l2M8QEHGNQFowvUpMNyudnMu27xewKc1+3+iFGseqo+9fHjo6RD/b2gLCxbsf12BPeXyVH/c
PxR/fBzk80rsiWTzsxRz3vmoo4BWYAah7/pXI9i03nHX+B+BsNlzndU59eccgyrNQpTOiGH9eDjP
S7F3oHmo7FA+Ybiiifu3+sAHHyh25qs7kUbw+hChQT14puPES5SQxWcnM/Rr8GtgjVVRnNTV3Iem
HblI6UYCqZ9dpd8UTmz8Xz62HJaXZbU/8qHghTp0sjk+XZ65GG9rSWLJdsi9WO3rmTg/G4abH2b6
SOTc3JWYv0exkjKSQVyb5KN/g3Yw7yXqJ+eYcVJaHGmQHYw9W3vHvFVuBjfcdDt1Dz8gPRFu1Ok7
K7P5JzKjzZxtN/Qq3jXDYDb7zrPc87gexjsQ8zbUvHmWznluLZaL8jSf38cxlwEIhOtgqBTDJCgY
cu87WGM/P7dMFgvgVIosF+hlhk60idY0YOxc8IvFY5+ibvgsBrJBKV3gFNJiEVxts9kSjgkMbltV
1DrHK1ODhd5TUnPvEial0PzIsUQVKlUinSxsPHPwv/u1FpFPjd+zujSxqn2jbZx9rtkjVHuVNNK5
8uCcn9uTN8W3/BHRZRB4/UXbyTa11GYaDCVBr2bOR5T76hb/JaLVae4WunrwEZudn9hr4dgSJKtr
AabtId6jLlVXTSEjb1frnbf1mXl0YZIMcOJ5qLpQ+Avz0XhSTroflNaAV6hL7Rz8HkgMRDgWI+DK
wSGjk3L4vp7kVKLeAXV2pOI1sMyrkTQExojHaVuKKupF4IBS0Dcdw9/pEv9Cn1wnovxmyqnhQzXx
TQJfS69mKhf3S4ORDRNdtkbcrFHdoAacIek3iT+UAxVH7/HZ1FSRb6KS0PUgt4zWCsymzO+Au46f
e0G4SjDMBlwC3Y/W7O7egOEPbYVv0UzA44IWI2uoE9Kl0k9x7+s7FynqTSpH93OUeMg36LniuK2r
GtWrNvSEJNVRkbgBjeuyPVL8G8d+bMeniw2Z1kxE9jBME+KhIacjR85NRFXQOclDh5fdJhyL0EdB
lijCSt5F4jgb86iprZhqCMcnmjUEEAMCijKWG1KrpjOp8p54UmrJPCgQTRiBlUbpvV4qZW5Qm8k7
QLiOtXa8mvu4i/EXuXranECYaW/sxmwJA1hwvaOOdRjQ6OU0ieOpmnCTovXrUUBZ0V5ELc8LoNgI
+vjc6PG2IDXbDm3EEVd+1nT3xO+khHVGZhfoqpQXJKvUt7Y+ui3oRaI3NVJDemxPubyqwbR0CDSm
/kSk9DP3Y9/kuwzN0bSpGyX2huyB6qlSLWcgnxf2OAuYSNTb9UQupuhA+PnIE4gPjlZlSkRxQzPP
ZJ8AVp2wVfIQJxyo5TR2FQkmKkf/pzsIzaF0ymu0VM1llgPnQGcml/NWleNnmB3Olzr2l08WaVZe
oMxs+IBbKv2Y5UNFKLkGKW6G9vM4LjU7Cq6usKBpFxbt1Klt7+yIuR50CldcGIWar1FR8xLT7fOv
7MKd0eItxVc08Em+jaLegIdRayngUNIm0Tvrxfyhtktz3oC6hZ/XIOTQ4LIamUu+QWdDfzGr2Ah1
PWGzScZGYm6jzMn1XT4wwUlDt3BybB+Rk+n2ttXNtHlcC7iPuRML+ZBawLTX4If+3Cfxo6dgrIlj
tygvaxCGVTOinI5NM5ADj/vGXFaEsWd2JdG+iV2lu4W0XKMh+VE6wy6vONXzWDaOc1/i4EQeE7dt
l4YOzBEZEnQQqRlkoZryPDAlEiCJ4DEG8rLzlgUGhOe0o1C7cei0W27ymlssEaNuctdK3C3h8wJS
dd2vSo3MQWNzBLC36vqd1sAoynfahDPgmztoS7LHHJCKfIemMkc3LhuvYikyYwdeIfjnqcvOa6KB
KsRnkJE2aEaMDp0HfkkCHi05UDyiOKpM/mnL6omusr0c7iVUidnfNyWpCwlXQ3PzJiShMoLqW+uo
pHyRz0fka6labvykdu2T9RMFaCfHVoEBOhtqbG3gmVjjEtKmdHkm+nSZzme6sejP9Ayh3HWMotxj
fJZKgHesqpXYN66bo/GHwVmO1xH7XpOMnqbEHyszKw8NquDoE/DT7pGaOLqdVs5YMGij/lCbqjGP
K1I2sU0WOqScOZuc/RglNt86J9HvWO2iR7YryVmf6eVjlkfecQZ2vg9jTbOrbZcBnQyymmDAQGGi
P/dmohLCRJLPu42nqr5y0zb51MRxf6LpSf91wG6OFB8LxTd77n26nqXihAHzzvE2WlC+09sGvAe5
hu94oI3sy4NWNvoNiwfKqJmgkwtWLI2U73zFr8xa0h1LYUBE5yNkAhEeieHCEmJZp2RmQzQplIXO
ERuE+Noq4mgDBwM67z5TymXnTPXyvYv49gcdmEteb1BT9yTXgdOpAEVuUOTyuVuKXFzFqiZxw53N
vtiYVsOPX/xC/y6JBV4Cn3yPjz7A5G8AqfnuzO7EiQ7M4XRyxrVR8tF1vSrZNYDbSSWpcvQfZZKp
S2fyvFsycfp+q7dF6YQNO2ixpVhYs3WJSwEM1rVlEhZZPHXbourGz5MlWLLqbAZcVHSYFiAK4Mbe
9EYibrTSyYmCKDuXibmWGz3hPMjx1s59UexQbWWfrXlymFeC679XvNYOloch+Rq7vD+I8Cr2myrO
YWHpZBlnoe9ntRmw4eav23UmLmyFDx/VE/AdGE3gj8hQt3JwlfDOeuTKtX7qJ8qPyGRKqUFYkFFA
Vgyn3PNyREa5oTADTmZqLF+UOItLvaatx5au3rjH2Whrn3KUW2LjLLOZsi1iGhu4yjZoJKiybo+8
OKn9AO8DK7orZ0TC8KSTJrAK3PKhN80tarSUhWk319Q/iqmyDO2uI2ajmwg/3rI9EsOeze2wbHor
RkdbVsI9AcvQHkHhwWhLP4FUWwD3LuuSx4or0TCmm4QU77OK/xgGda8Z9GLmaLQ2Lnl5XGJHRM5R
DGQHWhLo4U/T1KQsvjDPRjRhRnc/9GtID3HI5JyoKQFMWla0BvCiKPtDZoze5Tgq7Qi5m9HhxHFY
P+J21je6qzkXcKqrLz5R9Od277J2g2RdLng01Rd6SYm5gxs2YSPoCxJfRgSxunLp0Djwnh+aflEf
psXR+p1qcu0TZ+7SPQCldE3GVD4ERL07PbPqJEauO3v211rUFZ8o33pA4NvwdtqRkW0y1ZNUrUDw
vldVpn3xUCR8R1Iar4LfwZdBW8n4DuFi8wHxcHJOlkT+ibs1HDeMQcZAeK0x0Hw0GiJuliXDv5ua
17gvDWtjF6iTQrSqctrX7E73UdsNTjg4hPxuRjD1nyc0PyVSXLiw+3HymKbMeKKZSeKoot2gj3m5
qdv/ZO88muNG2jz/VTb2jjfgzWUPZekpSjSSLgiqJcKbzIRJ4NPPL0n2OyK7R5qe027EHroVlFhV
qLSP+Zs2aHa2NUSf6hJ7Wfw/wrTFB0hnrNBK1w8xoQpVlIojBoZTiTuhCfU5wQqLnVTYXknt2NXU
fRCPxwsq6r0s2HiBwN+46HR4MY/Z+jGoaYRu8VSYDMY+cdUh6YoKNWplPQVuZp2tEwHjBnJD9Lll
wX9QdenfYDsVn06gBRSDjyjcNodjVbMUMMI7FUmEH7bEXjpG9BWDjS3qePkVfj/Jj7bJPAAnPiUy
lVuhdbBbn0MhIASHMoQ3SXtIKCA5p+Rs1QUUNHP1xINoD003loZ+tMbT1q84HDbD1NpQby2nETte
ShQqhi6l6tSE8qNT1I29LdKsTfYzHBB+HTNyDD4J6Ibj6Izjh1ZYTbEnkmEN4o8ur1F3K7EyDgvv
UK4tR1PUBu11BE7lc9MPE67dYDQ9A0kWp1jXlf6hzFTYHUTjWD9aSPPNNoa+1VyUaaVybJc4bDZV
XJfzjv2Xh5+AtHvtPiZM1ChONOs16rpQ39KiMLbzUlBsUuWkgosixBsa13ERn874nH2oMyTMtrWX
oUWvqrAKKdpVqBDCiki+O2ldfG7YBHfaEwldsgWKINU4bOy2vZU237I40l8Ql2C4YzxDv8Wru+Bo
4AMrh9Oq7a9tnhC39i7YE04A/066TppuUyvtPkwrD7TFvofnqXC+QAIQP5iNO6XJR2P0afHEfXwL
ijmKdviqREdfTQEl2XWmQ5DjyUYI4oxC7JRLXegEopykFVjiPLqte5u8Z8Dm8CIjRm6QCRjnZk8Z
fASJb6kkBL87eieu5Q2YWwNjNszDHEgqOzG662aBTLLQ5pgqWlwewc9bdnbGYc/4JsnighdYueH2
dpNZn0eIFzfw0Wow19RrJwy/ESjfAodC146YKiDNCpEgPJS1QgIcYc0e5uOcp0gNB2539JyJG1FH
jo62GaELXpD2tCpWba4/Y4i7tC+Ft/9fX/rfCXWR/7q8dJTdj7Z+bL+/laYyL3oFGaInSweNNh5K
IwRl4F3/bPNZEfhZOjaQb+lK4H9oOoCvxaXY+1eAbAjcJJB/VBds/ukVZIhuFRVOOH2A0qC4gKz9
B22+t7VJBLHALgE+4H2wPADF+w7L04X0aqgSz+RXoxjd3UitBD922ERwQVyVeVZ8sUDQtSKinjlO
T+fGC8V9Gk9Nf/XTwP1NxekdXc48C4JQNPtpfBp9P/fds1CZK5VRXLsULsDxcl97xK9nEq8A6w7/
Y0IZD/O4rNjNQxmN9TFbxFQ+FLWOb1uEPoZNMjQVLE2Ss+WIQaAX3yiLK+/018/5lyFDNgAkoJtQ
GDTiwqb391O/aNJoQ+jAqy8t164zRFJGS1/CmPbmh44sbEFCvcjK4yzdDAqyYWzslAIO//DPHyOi
0wtuw6yh9zMH5r8D/VTXl02GieA36aGccgD3z8XjNWEXHeBrw7XayTbDpolqXT2cZeRC8bdfP4cB
jv9U3kZrwKZZbZRd0OEAV/BeRiPF/AY1vjk5a6o4zR2MsAcAGiFiYol93hf0fG4H8j6FOcKCRWLb
5lV/WrphiidQay+/Qwn+zeMAZEWQylA8QTiw3X6eHtwTcbQtcRbqGzdqbyCP5bQhoZtg59Zh84VX
bbaSR3PqWiDPsAkn9lWI3eDyVt10qvSW34BY3jaDsU1E1slHfxkEi5E38t/V/2sPkWCdepjBhKru
ll2XCZkdyyELkFtTWRk9h/2oGrjbhF5S+QSxBiHTlxP6v1RXN5XqN/PE4WPgvZSxDfQDrZW3AzN4
1iqJAtdT8LJ5m36FXqEKeRHYKoGqj5VwwR3i2sLH8jMay7VLt7mf9LlPZhX13KPVOIvyyUZrHks0
pIDKhWaWBbF+i4lVni17V1OePc+GyAofc40f0h5VUifANX6IRPXYlN5kvmNiddVjClK1ehzGPsPy
8NcrEmGct1/Vh20MQpQGEMgewNP2uxFPXak9fMjK49ILXSbXyDwhLEtl0tL8gbJY1llbbSWowH4t
vMmPplNcKVZ80pe1bK8pHobDl/n5oUtP8aUhu82MgDOCC3TptNWdjrcW5RK7PLH7IdPjEV2C0epP
XMyt1nvd6q588qLeqm/RWF2DL6XozDuwTcNPmAyHZcwD2GLB2KLBLDX91KwTJactnIJ2vafw3ukO
P+rahyun1jJJqb2iQgqpPES6FS2cChFWuDpFlCz8ytx0tugPZI+iTo424Scvp1ZeMbrlShEvRc9+
LfgpbkWK7U4TJVRekMnEegigalIzGwidtUxjn8dmUjS+UqxWZONg0R/hM/Ww/rhC2lB/bKYonPWu
N8y0r2OjluHB+D457ZmPmBYvjgAq8lbaDvEsP6aTZRmuP6TgBnRx3fr+ds5dlJW3jWjhbe7wPKwU
kgpVysjtxikx/9ZXoQqvZICzPH8XOqMDbKBpErWeVv6At+ghYrB1fY2IVjh7N1biZa59LAUuUB2+
az6+i2Jj+UEfmPkpqiU8ny3ki+QH28Fxpbt6fdpCsJCcA81vKGaHUo9BQJjVqdm1tuuIHfc9/drA
RwFrzR2QCSWqE1yMKfaYfGWWUT1357ZWLPKgSCZlQft1FeXSbCzx8jtzutFj4eVsS4Zee6XNmNvY
gjGwOc7sQA20HPjGUz6U6z1qG6p6bKEil09JVmIlt+ldANimoDDnTHqlkO/pdimex8zJ60/dsk4M
UFQsDd8+dBFfv3czt6broLx6vUfOWg5XSZhmTyF3k7qr43XuHwsyEw3TXjcjLEcpxhQ5SFx7/HGD
f0fOXGL+YT6UqhE9ry2ZXfToi0BYNw4GL3wtanNmtuRIieIREQY7uAtddr7R3p7mHeYzy3gfYgjP
I9cvT065cukeoy6FTLORZUXV+6Z3Z6tKjoNFHp5CsKGovuwIYGN2xdDZSKYRl2QzXziOMxFe0Ssv
oOO40Edba1vNGeLfZzalFDRg3I6iM7lKIFGhod9dd+fL4IRICOKlNasPU1AiA7aHwDlQD86SadUX
YrKAnm4UiFtR7jCyhbyTycDjVADDjTjVFhhHFNzOGOHA+5MO+gHF0HECYfdIlqtpLK+d93XtLPPI
JXvJK7DHRpgDbEk/4bZ25rod3/GAJ3vH1rJ94DMf7Rq4RYWQCS2n+z4eDANvXmvWgQtnlF/zBYun
P+Q+hhT9B/DFK0uwdtla/cGhXovEeBFifWWhH0lC/HHtU8koFS3eISdlmg0sNpAH2MYeg3Qyf1QT
AA2+qoVF9dPLLvOGybzIlzV2RHt3Tcqp+LR6s4MYfCTbvqKQWOY8Z5AX+BUeOGLMpBd+ijLgRqJ6
XT6VlD/Lzw6+6uIkWREu+Tpx9FFsziGPYg/p6yL92E5uI0+aKjTrue6xYvhh66mEDKxBRPOoOug5
O6noxAPJfzWEmNr3zUT5fjNnMbJJ2CFV3g0O4bK4793RxlZGUAaMsbKpnQomsNctJR0BPZH2Ld7K
v0R0DPEZyIHHdBepcBYlaNo8zxO1Q+KBDb+NH9i20VM0fXz5wgUMVeoVQYFe/eW4DIIAtIal/EdE
f3J8kFVWRM4u8GYiU1XD/aUaL7p+bffO3I89Su2soe+IXQnr0pGyxcGZuDWWN4NK6vIk7HWYAw+1
xg6gx7ha59UwZlO+Iwn3mpMpI267kuPkEEyleCqUe1lb1mxtgp5Swb2fSZcHxugaQeXXLeGlARP1
eqkyfq2LoVLrZvoO/nuHr82aSzovO5ceCZM9D+O6nItEDPyQdjToKiSbMJ4WdDxiB8/4qJDVIy1w
swyRwBfBaVapAERNmkKW/jgIX/FS7n6aSSd1GbQsiXlOKwYU8G0X1Nu0BecxcrCsQ3hYw0h0F944
FcUFC5bShNSSgh6uaLgqKJYJ1q9RYsHeh++Eq7kFFqcwZ1yvgBw1e4+7yLIobNKOpRj3crF1xRjo
6ZgDEsO2fQikk3+oKTzP39ZVmfsaFJFZPb6TmuP69S6vcMNd4Ktbs9lHlAU93p+9b0KU1+u3xBac
R3i9JNw0yNia0vE1v7lkTagOwRCa+2pqPcHLIirtDADC5GZP2CsQ3oTbqDCXajsrc3+2aVYwXfWA
9C5D5Udm67/eep2H5iDoSm2nhftnsEiNw5ybEaQfPLehYbt4mzLqq94EUhq/v7qdn995cM2OSjpt
1kMWLIivbFrkHBlLtLEIYoZmpqC+wzybedrKsGTLBmGeq+zjYqdrLe9KKxVWuIVs3IlDTsmk53T2
1cyuFBjUcdr6qe9y85Ggab6wzGZECSge2RU8DNyFM+5BmhWSA0JbfscLsMcy8YA9BA4famMZz1Jy
Xq6+Cn85cxaAVuLNCtylMNGa8PQ0J9DLJ0QVRTdkDxewiPa+KWpzgQZZU1X2MfEAqqWHJezM9dSI
IBTDXeViUFzfS7pGDANEM+gWX3MXonCFIUAkOS63o67TDhVbSt2zdK7GxqXbeAymwSxzr3PMtaxa
QKv9oYPMzK8sU+Uw6bhom2/RFzOiEJinDaF/QtXIW50PLo0EWT6urfCkc521QcVQIIgV2FhYTIC+
pgE/iMEm9jNspel5pNo8Mp+fG9Pgr4UVKlHfv4YF0LWL4VuPL/B4h6KWx2b0cYfPN7qsLXtB2WMw
x3CRR4V5aNQTWE90j83VE+a+RxBflCia3BdjNzDIwwLsyDt9jT2AvXf8vnB88yUbSmqZIXyJcPoo
Y5ExmVPStJiZtLV5w1RiTNqdB+MIwBdRMGVpQqtNopQbktJxYHS+v2wQTDerIrBbsy4L4ZlHe32L
qCHY7U5lP3Q8WoBpAb+Jym7DFkFhtONtHDxxQabjNiDkdEln0aznVnVm6rLENrvotSLR503IY3mN
RxzgFXA2+DjScd4SHclkZpELQCtPEjwiDmFE+NkamRViviYO3oNaaVqOlXte15kqcom0RGVTzYPu
nl0R93fFfTRZsv2c5GksfuDDQro6OjDrhmMSqZ4yfY/J+IJnM7iYcmPbjeynEwfPeb5xUwfo1kif
yHMH7mGqHmibC4mVCQgFiiy5gP/SgQpUyfihq9Z1eRDIrTUtSiI5TVacTiuXMGyiB5V4l4iOkHZs
qiSg2o39wmJN454FHef1nc4Wlz+aVTb4esIfqaHGYWmCHqpBidCTFLDm+GGhYrFgvlezoD7wvgHW
njmaa1S2BqyFJSQndwU3wNggl3AxTDSt+o8xVSG7PiR2PQXDtZ9UOh6P/dSl2OANRRbcOE6GhPVJ
ZWAUKNJkYayxvbDwP8e8rXZ6/yStlqqx9o3rjs11r6bCjk9wmY3VehZHy4BBD4FcDvtlVbJCc1Xg
RiGcw4QB3MId2ZZdeaJVZxtMA30GhNRp0qzOJLEBzXFquZS6NQtlZnmbE6/suMDRhDVR8+uR3Rdu
Ql2G2MYC+diGoTnjgwkB6Hk/ABAsH5XqQflumlShOrkfSIeaT2ia9LQ7g6qmFZGDPEgecBCJmVl6
IpFpNcIYaZbLwalhKQUY1tTN1rF60KjAH4p5iB/iFZ2IbVikwCg3foaB5KUbjCZcbTpp0jbv5ZIr
MSFhO7rlsvAVvJdfoUtMn3ujEPHF0Hj2apOUkYAojoyX3DRAJIL38gGlLOeyDdi9JSZ2tJ3SFGvs
A4s24UpnoRBMrs/pSZnQeGGUal5zPvaeueu9pW+5ml4yXaPcwciFHGtjsaMujUrvAa3mtCyuXo8L
qgB4ve/HvjenPoFfKpH27WwaYvJCNQo2yUfyxHQC+klvupUYPhcmX5HRZI52qHUmxizjxlzAUZyx
UzmvIk72fMbGePiaLmFYD3Sk0U4iJk0BwYA+AFTNH3bYkWZ5CLwzYvE8GuNFNdl8w6QfJ8bURaOW
86BsrL6dQF4Y6O5JGPb5Eh8Typp63412K268wRMucz0ybJwarBrcrCuXe9XptVP9eY23Yak5I6HF
Po/LSxpD6yhzAI6EIUpEUsUT+ty+hTjQlU2Hmgdb82TlVR40Cv8ESX1ziuI7WJEgvQTOQ0aP9lFa
nqkItQnOhVxhL0fekNcJ8czr5YqtPJgEWjOWhZhhmzUreCmco1fWcP8S+RRDas48b7FNqODGmTlU
h5dwPUsbkw52tvWcUCzQ3U+aHAdQOo9am5suHouRCyJWjgm0bGT6wL3VhZXk53O/pIv7daEbOK/H
gAGGps0KiZNPtk8DK8M8JLGzH2MGVvpTMqFDcrIWiHys26m0Jg8PWtZP4+M2JfxlC+Gxd5C2iuMq
/kGZwL4V9MD0V3RKTCEux+OnPMKrLfpTd8rS5b5PKyzV13D11mPWD956S2i1CuuouiTQxdni0J8u
dkAN1+pei9Kyv4C2ctq9C/SmsHYC1+1MbTJnVDC3xFyN3ccC8H6IHFLtFfFJ5xQWhK0E5AwaR532
H2lQaWRo2kGU38rBdZAYxdz+2HoaHZezoV4nvFqGyZo+NZ4zptdTVph9qTBnYNC1IMB7StephE0X
ou5fIZeumpCcBU51cLJ0nFjDTjW9jc0w16SfFpcmNcN628HbuT1HeI0obIPJRaAOXl2gangR5Mg3
fnvNuF6jbMIAE/W8FAle8hV0N82F6485WSVWhATwEfqSaOtF9InRacp75Lr7g3pJ1DO+b7d7Wf8I
6Zt3c192Fb37wD+ZqR6xPAqq/9XjS8qN+pEJNV/j3NctEQWTCauFjcnYdKT9JewvlA36b2JaCqCe
i2/m/bB6cT8v2yAaG9R+3Dmd8bSe3ZgVtsPQ8zUcMaF1UdKa73aqWmV5MVAiK687N6aVBuHd7poz
7MrpKu6WTJsjw+9bkweBx3L5+MTvNZu/6tCYI5lJbVLJXlQOCqr2iD8X1fmUGe522dKn7JkKkkP2
xLlUc3RhU+Uk+0roAgcvsrK5vmVL0QzdUGuXgA1UILvhNPWXZr5iAvv5Kqs6wBSmg70CyBzwm7f3
lP+1+gHcbVQ/iCXG8lseC1HeF2ViswyVXIby20AveK43Q4QTKwT9KJT+uB1X2+RTxTJXvb1ZW/Sn
vvZzY8pfuu368EdZecTTx1RBPudgXGxzCILhMud310/0+AlyTfGILiBOVBvVUmJHKtPqzXC0ArQb
VzwRA7GRKAJ+mFQsw6sBqTN+0I7bMlWvZxg7LqY8kasJtU2A/Hhc7pYqSBPMogNp1c0HkZm+9D58
uYdG22t4HBqWJhCTtmeyDZShzPGVOCuxaAC/kinr2RL+uvvzkjZFJ4a9q8waqJyAMkg4u2OI3lpg
UzunaBr37gWEZLP4CmHDQuB0JqKmt6s8U9AQYa8UH4bOXCe2gP4mQDRhoGmanunX6jVFYOSplIUT
HGq+q1MnwFnGpALLjIGZqQE0dkvFBJ4wSbSFXuhynqKIG4dA+YZlOI2HabIf1r4g8aPS34dXEX1o
hi2uibFuUTIdp9vXO9Vu++fi6UynAbJFlPbLt9TPQGLsvVyhQLkPs2VkrOcGAmhNaRQI6oxAqLY4
mS2bXQ4SNltUv+UKNLemdFw8rvel51MM3kaW2zAYNqg0MJQKjMXY7jUeH1i5Swzq1vn8tQxQYT7A
x1GAqDgc5GstjzoskcMwYO6N3tNLsogcuiKlaMawWXGWa+dYI0gsUNP6xgZdwuUYCQ/jtz1V/pTj
RCqYM1SHMkVF7KRwjbbW1hm8MEBEUnZxhocFVs380cbwi1uKeSJAOnmp8oapQ3rW1B0ywOEE+E2B
n+M98GjzA2qhASkA0OupGVBXe6nU4L8eeReMe9df1QP1vh8r9GCb2AtP7ys/d+cJ9FgSz9r9Ta/t
WV//PykctLaQ70ZuGki/TweSw/dt70TbE5DXyRKHeFaeBGHSybs0UX69CxwvCzerjn1UWcLiW0xq
eJmuYUOhHp4wm67pyvhYC4wqD5PiPeBbRUUDi6tc9kPV5RK+VGMfxtFlXn/dCXmWiHn73A4kxIBr
ECcaWiHvej5AJ8BoWCEgsjnsvXIXsdqKOxAlBsdSA0D6OGjd6+/gsajdyrmM8w+ca1p+CUCxWejT
ehYx2j9+Kq54KA2Bbdq8iHi/HU1O7N7ygIQeFIUlROe0qk11FyxhXFwjGheH4CKo84zA/X2x3tfd
SnS2zkjwBVDwurUEUuX7bffp1w/mvusd8iQOjNsADQBmO4FP8PbBWmqSU+Tb6T6gR8Da9F6qHR4p
HKtSRziLnXSvlfhIE7+9VpZeikFjH/BXKKqZVkplV1e8TiMw5wzBcEHNYPbPAID7uKinli71iZ+o
0v4OY8jEXULF5u779Rd6yxxh2caOZ5S2bKzzQozK3g30siYFGTNCJMSMsT5QKLNxmBzaVO6rGCsm
FIlTL9XbMVq79jeaJO/7whDMPQYT1r6hm2NF8G7tWUGZNIhDp4cUcjGnZNTUGLieeoExvN8jcmqK
ha9BfVRPOCNtEPDEz/LgF9LkNRD2TWL/6yF514w1yvE0QiHuACRgaAwa4+f2cB94xTJ2WHo3BKCg
lN1BYKHjrFm9HcCFXemcHjq5Wm7FRxGPbfa7/nTAB/y8JeEYJZwmgevC+zZNyrcPEBD4APPr5MGx
hDNc6nit3U2zLMF330Uz+jL3SjV8oJ7NX+PuiuEJuFCwVi1XwunQOMgic30WuCYAP1jKXW3r9cuq
aqzsfz1S5kz7+UFhO4UI0gNdwUeAxrXBQfyEc4jimlZIugyHrLfC+OAo4J4bV+RKXbbNUH9qo37S
J7/+zL8smjhkcjA9xoObleO9F8UYEDdHljsfD2O32vHVZK9FeJeWlRVcEyjN64EB6LJPUzz64oSw
N60vBZ05BSO1YbP+ZrE477AeHs1yGyU6CPecn5H//txPXWqpZN6KyrWdXMfwkJz9SATWGL9GBwiK
zqebsIcgT1IlnG2YlONNU0oVbvM4Wr/M6K+GPxJMcC9dZdfWHl14UkuXBoa/yanBg7LknERnMUM7
7je31t88vANlCQ4XcsPI/JvT4acJdBbhz0mn5KHCAnG6qWC+RgCWC+0dg1UP7v26QLK9nvq16FAG
JbTd+FUcIGfwbzzUh5cF8zMD/3lHvV1HEO9dVjz0NfQOnHeP4Q8+Pq3s80Oh3eJME8HejGjyU77P
AKE3m4L6lLOvKR/0F3UxlNk5Z2QmaYmmWh8bYaX+Uy1pxna73zzZ+63I7KJeiMCWa9O8xZzy7QDl
iU/nPQmp/rsBAtDIy2BylNUQA3ZOlPfNzgqGxePuzttxC1/T9KmDAIIEsNI6uvX9LtXZtiGV+FR3
dRVcayjm6HN6IMHPfv2sz8/ybhQ5sOAnAvqKQvc9rAVF3XqJaNYfehU1d0M0Rvl+qSVlsNyh03zW
OM64w5CBLvlmTcG0elBIshO3H4XzEC1eM5D5YGCE7sk8Hxa4BgfAoqPeZ6nTbH2u2dbUli11OqRr
9EirvNBnuumnj3NkC+r/RTyatsIEYhuJOWTGpl5b5SVss0yhHq8z8SnyZphxIaIw8yFqO17llN46
PP56KP5yqUGhDQI0giL+x6Z8d6mBzcaqNyY7BtK9FDe2qlFfqkkigg8ekydOizUoLqAmNHf/gw+O
SZwCD4mj0GD8ft5PQ9xlzTQhFTW0UJd2SaAENZEwyw824mkIiBdYFAOTc4bhN6otf7OTIaCyVJHb
JD55T8WMWndA/ZtTscnXQH9qyiB6ADHQ/FiJoZMveLjD3kPtuHJ2DVfxul1S+ri/2S5/M+6Ahhy+
/LNW4nsac0cB0rfieThQlBDqIEbtEKAhKww5KXCy+aZHyWRXeVX2O7vVv/tkIrLA3EQ2Y//uynSE
7mFs9GiKU3IJD2JKm/RJsafh6M/AODYDQuSocGFH8rv76K0KChFUyJahDY+bkWPbfPjbOUdud2z1
kihEv0fkBrHt1AaF6CTUPcfmmFBWcxCxpa9/yKhY10ci/LAF1F+l6hwWEoPzjxehMaxLgEf62Le8
n4UShb2mzWfFOdC1wUUVJ/2PGg7ThYDc3/+YpA7P1ljn429m/33chEUWKRByCw7RJPoy7wYCI2gb
Ais3YeAjpIzwWhvfyt5Vt3MvyGkq+khAQDIXYk6GvUS5//XXfg/pYiIgWsOzJphE6o6b5O1EFKtT
SHft1QEWT52gx9WKaT9VURHtfPrAWweBZCTCS7cP0HqOA+u606o6B3S1zmce59A1/MWEDLsSUm0A
AEzh4deP+NdVaobH+BZCFzfaKG+fEBH4EQR7zhMWxaJ35N3x8nnVjnWK3qWjPltzBR4kjif5m6n5
u7EBMOtg+cT5AI74XdoCKSEaE+RCD703i9sxG/KFsqWxBcDZJqx3rd/qhyoZPADgZR2ej0nYXlAq
cW9sUG945ixOF+QXQVflj+44pfFvLq+/ieqw//DMkxHvghJ9d9H2+bSuPvL6B+h11R+Tl5c0X5e2
mvfg3m2Q84FbfimY+I/e4pSnNT2laes9+4X8eo7+epAmJhfBFA0cNkf4uwdx0czo+76RhywJc4xQ
/SbG5AZUiIWjO8XgHSwtW8MNKkEknWVumu9LbIW8j79+jPeae2Y1PyfloEHNanl/rCR9uQTot4vD
GHbIiYtq9NZ9ORmhQ3CLE/g5GHLfUORHb8Syp/RLWxEHHRagc5eVjtbyyJpv7xBjicbfHXlmDN5G
GugghAg/BSSMOMi92+noqoyiCVZxIBoJvX2O2tMFHWd5JWw7Oye0aO7GoWzvrC5e+h30JjqJGdCP
IyokzQ9ZoA7+cub9I3LBbYd/VPNej+JnleL/89+zxT7+6K4emx/q/VuZp/kDSBkIgHz4v0Px2DEF
iH/H2n8R6b748RdL7OdXvBAPjCc2KRRM1mcHa4KmP3kHrv2vJHJASFPJIgWGd/dv2kEQ/8uO8cUx
4GmW6DNZ4U/aAcpjrAs0IWIfyTKTD/4D3oH/rCj8n8sM2WVzq6KUzH9wGFBSentcsoqXNorLaAfG
vn1qEuKYtkFFH3j0eKwR0/tRtRNUVzzk4i+gU6oRfcRRXxJ7CP/gJLV/H8q16jeWg1nTJi1DNIsX
r1/ZGv2SbyUocTwMiiqiIo/CEk0zn+2D6ovovqSkewgEokEZniXakIIBWrkCeQNulC017mWESWp3
B4gbqXvuAVaauePy6pZRA5Ymsaf6Q/udtI5N4GN1tfaxAkgIGnDeWvO80Jr0dAGvPSgEZraicA7Y
4tFCoCaN5E7a1OVnr479bANjDZCZWqDc7j0v96C9Ycj2WBda6E2rQyLttfMlFjFzZZ2ljoeaEonw
hylJ2ye15tYZwHXIQ5PQH6N6lTc4ziDSaaOsrw+N59aPkCLi8WFB6ApqwGgnl+TKy1Xg0vPaQAxb
7mHBB7mxG8u5qqqiOUAYcr4sLT4nW6J5LOFoa62fJY40+Q7Hiv6RWjpKakNlYRBRQQmgV4uzTIpI
hSWdfVwO0XeJqlK2XQcUKzZtT+c7GkPI/ULUfrYrWjk+4WJT3Gc+HwPVIw4r1K0jK9qWc5YTRtsz
qLk8idazcpHZ3dL7Eg+UZl4fJuDX/aalzaU3IziCZlfQ4Ru29aCy+4EeaLaVTZeII3R12P1RGaJf
R9V4Hs4K5VFe92lv2fv22asHc2l8e1Jj4TMvxs0nm0rn+zgm3pnXW2gpzY5EjXGaqvFK1X2OZDwN
5oLp9ajQc6lpcK7GPmh59h+Q6YjWRgU6A5eJZ4+CQUUBfdJn74LJ2Bgkz44GGvg9ThCw59HdwvHA
IZy06ZUJVHxtY4owPvsjoJHOM0yRyOaTMYyWb54xUwD6jS6CMhYLfg82Y+P4xnlhfHZhGMZnRwZE
TYKNfHZqcI1pg7SNf0NeKHHjG1OH0jH+Dh2KBN/n1GBO8yIK75pnL4jq2RdCPHtEGEs5IATwCocJ
Z11KY8ZPYqEBkcGnqPGZ8J49J7Sxn0DyDCeKqR6zJzuu5uWI6S7eiTNMg4rs2HhYdAk9pl1rrC1y
7rdk66QujhcghvP79NkHo/RBFAC97fHHKGn63vfPrhnF4opiOywK7zBLSsTDcxge+cGq/BHQHSRM
IBn49FyokoxwW2UzWk+hSIavgFi8hzSWMt3BQPdhGvYyVZdeTHtiA3czao7VWpXNWYe8iX+aZQhQ
nEJhb8qDYZDG28bVwXCsS3x0rhcMXuwTShYrSgJqheDnWLmL1ZJMRbyVdbIGW9P3nHdSGM8iRFzS
aIshnW63woXCeKadPL2Nlo6dbK8AundFX0w3GA10zllh+XVwoqX250+6tyvna9F6frOPLAgBW107
ut8JuarPkoVACambQSE30puarbuUEtkucJtwC/qwrHCd6RUTdF1UeZDeZEAHiw08DzXt3EEm88W4
FJ5zbKbWz68qLymehpB61iavEvRN0TXBgMorKk8dsbSz7zHSTVCXARP4R6V0NBxmStfuLvLQPfnm
W5P/VSKe9n0aB++7zBu73lM28eeLYpxW9AZC275HEQ1X6p5zZC9DgPRHRAYrmAMeaJogn8pkA+08
e4gaV4mLEemgaN/2wfDQNim4qtGXgMwKjZrPnpan025gjMXV1kclo9p7qRtmN+7S7JH771sKzBiO
JJNj4SE9e2u+xSNwHFHqCVYXdePCu11DevPb0aaiSBU1sgT0/klWR7e20zOA3S2gWFg5D8Kv1TcP
C5p0LzuhYIGmqAihOO137Rbfwg7vo2CM412KZSH6djk48wOt3HwnkZguTy3bip56JTSBLpxOzCMm
TvHTFDsobx/MDudVgVZ0xHKqJjDEvoj2cTJ5HDLEqvMmg9iPQDtKcsOJbP34c8EF4NBpd51v0gbs
zeFRhvZOutakzvI1HdaTvKhkckrXavhD0V4FejaI9daCKnurCPvUSRPHXywA+Bu/IX861tS+z9ZU
zt9Q6MnOR0JnEEFqTME/u5Nphne30o8H2OWqeRrFksRHO2+Xk8HKB85PPuKPvgz6J21pW21qkhUu
k7kGu42SHzfZXBuiq6gzGDd1F+FBxhL9HAy+M9+SQ8cf1zgcHmJBIr+dCj1+iHxfznt0ZeaHqrCw
o0p9YKZbJig40koAEAcQvT5dFyCrSF7mS4eKUohDaRtB4CDPAzK6Q383xHhwmI6Av1BVGunU7pqp
6tJ9jtsMgX5LdwzWk518mXryqL2fpPljBRwb56q+tGscuKihHuI0dvwtJS/qthxH6xPfZ5LnKWTD
5LiU6KJcmE47vl4k5wMkG6mvc4mP155GGmp6GXgMFEVkC1Koc1JbULpoK2RJrTxH4WAG8fQ/CJr/
exHx9f9jim9UoH4VFm8K+b9uH+ei/lns7fk1L4ExOrnU0WJmnuzmWe3tz8DY8/7lGF+BCMFYejPk
8P8OjF33X5R/bIofuNlwgJjs/jUwdp1/8T6mOMQSMK410T8JjN+1bMm3ArAZ8GATm3ZzDCf2bVxM
+6py4xUVqv/g7jx2LFeyLPtFlqAWwyKvdu0eLsInhIeiMGqaGcXX17rvZQFZhe4GctiVg0SKF+Hi
kmZH7L12jZHI/pHxz+Cd5Ckc/2QoAYYpqZDrhnlKnpfiKvRzD+NEguSIXiAlUE3mhwrYmf93z/pv
NWH/vz0pmKrZgJLrEpFOdO1Zrgmo//eG6j9+rL/Lf31q/o9//p/tFX/T37Rmh9AirEWk1zP+CbH5
8Wj8FyLQ+vuBosvhQbMtnw3EP5+a+B8s1ZAVkMxMF83ay/m3npprU/4v3RQbOlb87K2ZDTJboLH7
70/NkvvZLHr1iQsFgKRn6mAY02nM0SUli2Qgwi0ZtP2ZGLarCRH6qDvYHugA2fRj9DxBoKJ8d0dT
9+Nnh7yBm4GwjZGQvDq01nw3EKEU/vzrt/u/+pFCs/D/fIRaQoewpP9iqfF3qtFfkPDrH/r7uflr
Yvv3gyP++s//fFREYP2DGTcNMSsDG0vrvzj+ReT/w/Jt1j+squiVUYP+Ww/L1SD+356XgLaV9p+C
DVsyXMko/h/PS0+eAICUiJzvQq/1NDrNRUo7LiO7ueTumDn2Ek1cdXPTNEb96UMsbtZj5vm2eAoE
qvdwSLBQNOPM3S8bz9l3gCkncYdWiSCUtCbktBou4QpoO7u3ysVbKPHyDN05vS4UvuNYm81b8ML6
XiWgz7FPMBey3dqmuAf+s+YzEplxjdDR64F2fhbKe+jUYi93PUwpL9liq7BPVTGu4y9rUgZPTuPF
60/lmYghdK4oBSvY5f1eg+Fzjv1Sb013oRPLoaepbBKEOEKRi6zTyiDQXui+Mgxx19qZaTZ+R1eh
wV8bWx507G+3NftKed8rPZWXqcS61iZol4aOjELWa+9bt2TPfHjxrptr1nO7yp6d4i5Dq0oJg2tq
b0d5vvOKmTm1ydd42BchplrwmX7/yldov+J46O8XUUQs1CqXhILAyYLu5GfhepkIVM2TFrlFccRz
Z37V6N3VzdoUweO0ZX7XAOPssurW2wQOP9Yo5kPF9XBG5nIV1wfel1Rjns7lGhROQpZRQBKB1SFa
zYWV6ti234wx47ovkcCsYTpiqaS+yyv8potye2xUNU2XNLRViDe96aKKsXtHnrjuFBGZEoBJE94s
sV78VGzhNh3mqcl28B/bQ4aUgDkMx9R6qvxJbUf4VWS2vYwFz8/btG2i+jNpsEXkIwhU0bgBy/BB
1AUF20ABPaSjy3F9hiSqmfM0bh7fjJEzSHSxXnOMFCnXV57yaa39/MY4gKnzJYhfjLZQ/VWIv7Fx
AvPcDYEUD3r2y93kENaDBgooEwrnpIhn+Xh1BM2JhULtMxoAKiydU9HJ5xj1Nq/DO2QJoo84Up1w
2rnLuCU16JmDZMN6RoM3vtO50BVswToiguPQfG2iaX7kCiD30WfT/m0bF8PerB/V8oc0217tfYiJ
5gm+tYRa3M3Tw7AyW0Bm58B4yIioJexp3xbTeprW3Il2ihy5tKbdtW/tEWtFQYJleWeampDKgCrA
umFavLo35RiOwZ45d04PxGIiriOUoHWkeoxUmu9yLE33FnRNa74a4k4PVmFtp2xe/eKigRFvaYtM
1/nNG9zs83bJLiweJ3FbZJ03nTzsxh7PxJT9xWEc35qQmPbHpZDkg4yZu59Cd6J/VhswVYZIv2e/
c9/x7DYnx1fiw2gtM+CYcAYgyHU1U6mtfiFLYEszIuJsBnW6OKACmXg4tTPmV47p9ABsz+OTL1pv
Th2deS3rpl4tiRhCOKxorPx4H+uZVX2YtfmGwOg6KmkZ/Ow1Rf1pgw+2JzY14N3XrozuvN7OrSfL
0nOZKL8O85/A4sf32q3q/ibqhmg5YYyc5GGF3y73mvBSxihgC08khnY2EAvhZERYlvWdiaLy2Z6X
7n0wefeqVmd+X+Ua7yTJLdaOQyJP3dGBiNTmXQHaa+085JRt59PCSZrOzSzeEXFz/mjq0LGPuZ6C
PEVC2dWJ6Geo4xXmO6SI1R1bKBhutMzj3cQAEcJWx7+SuQe+sQsLI2nMG3fjgVjD+9DLaeTGLEAD
Bjr2biqmaCAcOGq7o4Elfh12Ig0xGq5TErHJShHW5Pcg2Jp6JzvPOYAcaJ3P0dtMvPfXQfTMVDk7
Urzu/YMxm/LSqQ23vYAUGSBcpVumO7cCQHimCu/mwfhAYzi+E6fFYrnD6eLQlDIQuWvFNd16Qe3h
f8eWVj1ufU5CNjHkBJT53WIzEa2VyW5FtjQvXbBOt6QdLy9dGMtDjRXN3Vm1bz8XQ+E9tCLP3toM
1cifrVGRvOqmGS6sQ5Pj9y7CddsXzlpnOz+TGSribfUVLNiGjpMhHXbl7G1q3HJIiXy0hseBCcfA
NmicusM8O2p+QmxZBSennc1xKksftzdKkZSvMUOMw5cYH4KmGk5twaDGbnM+Phco4i7yDfRGoA3C
jZPSYU274vgOy+dALeJmY2AhIdW25QUG1gg4NevCJe2trHsK/P4KE3U9tTPWaj1hkQ1giGofshk4
Jwca+5p/R0M0v4JauI542qHefk+T7X9gYCaWeHIWi4+5ro/W9WXKZRw1h4nX8xoAW+CO9hUPCaO2
qXrofUBX+2ypirtce9pww5k53hsnVP1u9rfWPcVD3VmnqQvVnLA9A2jLn1TdjwG6CV9CNdy+jqzQ
nsgRhjDeHJKOO1cT4BDz//Wk7LQ+FMXBsSuu9wn1Vs1MJF/KJv4WD5q4NJwgeTKOoUf4uaOCkclw
RIAX39qYNcfZhahxCUN/foCnHDHSr0XbHxYcE3xHkIt2VLqKYOi1hZPLyecWBNcWyj1QJ20HrTgi
2H7YAAi9odFpyJbePnjSNpdomhaH35UI8nOurQJpgaMaQM4M9iVTy4YLOgUcnK0H7nj7cWksUXPv
5uH8QM20cvxV9ZHkaX5bOSN8lVS+638BS/KiY9EBp0zwjAFASUD52Se3HUsCQ2PJ70ZyEbaYYBdR
v2I/i3HuCUtPqSLEI/XYa8cHiFHyXsxNDaa6X4eAHwp3KvS6UrZnu6hAslE+TvORK3c+C6iQV0Oa
5+25k/iYYrKUwIAoP+qwSeIjuwwYxNS59zfbSQZ/8X629jbmpzyMx75LwZyZZ40Dp75jPiIfW4gh
sPsZfy+n1nI7P+kAVD8Bgez91NcxJ7fdetW7w3vObNTjpn1lDGN9s/qNb01XXvxqwdiLiEGr22cG
H9En6AzxvXLLuL/LjPHHh4KjKq09BVu8b6qKqImNDPQ9CgvzOMxbw2WMIg8Sx3VT8y7hzvxoyswL
CJnXOM1WmeXerRaMvG+iTeCdNyP6wLQdrEAncS7cX/xNcYKMpmyfo84fluMS4jXCleR5H8CvLbKi
pIX9Z9dbc1vvfcfall2kmNiBpvCBRkzbKtPCd118H/Hcb2RQbcRMu9xyn2RHk4syTvkiDrMliJ4z
rsrrJGiiZX7ZnHH+tSEP+ACVwgnZkmoHqZdo5BwcLN1iwtA7eEIkDhR2KvChva6VyshV9EngOrDc
quJDhuC8PlTzGN/yESudgM0ITiMv1dMmeudrCfo+25eGdjjF8DSy74jkwPcnNOkp/txGIhmRT5Y8
+CFHeAmoIdhHBSMR6lxoRJeRyLx2L5so7m5Ga3DFcHS3bQughZN01R3r3pnBilfB/G3Vnvw1hTiC
U9K/BdZgBDBp3RbRliKS6CnBZxW9GAdw54W4dlnupGW13cG0VY9qw3Es937d0HwjnCoGvJ34Ue66
Og+5tGMMCdgrve5LjzKgBuHHB0hrO/kPI8dcPfptUTCqxXF5BEiaPY88Pf6x84GFfQ1QM6FBNzpq
9wJxyfC8BHobnmrsZBySG+hmOzVONEClzsj4eB22eQKuSur5zQSP+RpvV6/NEU8zYIdsbAAgF2E0
/2BZ4tuXhQFpm/ZDuxLj3pn4VRWAjbCttg5+LZG7yVYBCE+CjdklQAhTTDtRDQRtzFgXooSgrwY+
TO57ksw9qzytBtffpS71fGRz04deEmaNZGewmO1ZLROZ5q3YovPQ2hbsKs/CDUg0T2kdBo8Tn4/D
+LdZXdk+jwW7QmRS4KXLWoJum9fA/9Zdb1RQg31+X2ntlt8DsdkQfbzWWfaRz2rrUfZbCB4rmofi
gugs+oHOt8MW5GfZJSQm3EsG9ljMNEFylqknquLTbdtZ3HDtQpGX+RhOjxFmqN8jLWIL0rPSkOXo
E84hScua9GORfy1sAG42MwYoZYUoD+AQ2TpE0Vze0XaCUOdvV0mHy4fXYu1oBM41qBfv1pkhsNys
Fc6XnZ468at3Cu1eIp1b8odXM1z9ZeF31EnVj+7YJTjHqTjnoPkBZfm6bjL1jWHtdgkgAlOo5fmP
UF5NUGpq/Hd3iZS3ryxRvIlwgyNa9V3zBIA2fONntkaEjZwHCdkHw8rZNBmIEg1e6WTIOvVqLOVk
d7Wv4nDPqVSySBRj497ZsfDXQ0hS3PA2u8FUfkPrAeQjYHIlnxcL68wFCUwJTqDL6fnSdotA5mIo
sqy7eeF52BMCnGu8yQP1XcBl9uFWYPCO7OrXb167Wda+t8UMJWSMKnPvLEH2CdW/o8w1haOqpNHb
msPmdfyFoD6m479nS/X+6xJIZzoCUMLkqHxzLNchf9ZbaL3ZUFleGxPoc2OVW//mgb3cjYGjvrvc
T9FTNbabTkzkzzzTSKh38KY2Cmo7Gqo0Ul05HrsZZ/g5D91BYP/pPYi8XvOwBLk8IduOjiV4HQC3
RXgclczu7CUroUNI+01YTcNTOYEyScJ2QFuqtWHoiRk+3/lhg/YroH17DLYAo+dYbqz9InwI23Eo
S7ntZbAwtR/kBP6eqIn4jlpXf6cMLfJEB3V3soZ1vVWKKggWXePHOXeXEx6onksb5dgYhGmmVTGk
XIK80S22+/q94Flo7646xy1dJlreU9xsFBeI6KtvTQYB61D3HiJMPbMdZVqHSa+dlnMjIvmzo+bf
ZSBXXxarzaz7agmmfVjGwcMy28OdZ6uWBmJpQhry1XIJA7Ka7CuyazoXgPLTQxfM8El1VLYXv/OW
+9kms+k7C8T8wgZsuDhog4sb1jrmRtfT9mtz6zDcq9Vu7hFtGrIN856QwcqAjI1a5j67LZTbcwu0
0rDvK2OSgONFvUjwzZjiAIM4iWk3yG4KPMivDWP3KwA7tL/T2BVe2ktrmGkfw/g1yJz8RRcoi12o
QkxlNvRSGFxGkik0lKcvX6z2i5g9+61cRZ7m4ya2fd0V6thFDpBUkMwsTMzgUJQ51XY/LS2f6Bap
FZq+vJKgoGxQr9UQa+ORHR4ehKXCaMqi5WHFSgDqcSxJL0VAf+ALTtFZFYu7jzdmB7fa0X6WlqPX
ap4S0CIpTYTNHm6EII2SH/ckzkHsFexF5YdfASY5WhEjUZyh1P5P9kAV+0hTHWW/W1y9H/mMhQ34
ttVcEI52z6Db9ExLTq7ijjpQtQ+dDVk9qZY6dghWtKzL1rjWeKQW6H/a6OPCDyVMEOwqHQXercjr
/tqqOnfg9fTyzI3mfw4Qws7RygoQ5FXZfLQxWqvLaI9l6pR+/MTadCRrUo7yBT7uEOzlunRQsCeB
gH0rZ33jr1nBL3uGen/O0GJ/bF4IYqmHDv6Yb3oJMUBPdDxXExQVMjf+aYtN9LrEvFz7afbW+kYW
oTLE3SPK2FXsFr98sJd3biAypF6De++Vs/kJ5qmvjx0zpX2u4vyIZS9/z/vMaogWmVdYOna+3OYG
27kau25LiV3wX5rZGXcsyReI27rsp3tK4vDAfR/bxy4gfpaDNUeHgtAXyYjvLeOThYOK4F09ivKl
JmaOCBYlZkC461DM3M0Dih7G2616KDTTBI3Fongp8XLic58L9wvV13hTmhIyvY9+OrzY7Rq9uGRf
7HlbqqPj5/Ls5WH25IsoeiR+kRU+ooYmOEHrlij/Ef3GPjEMDA6Q+y6EQL8SbtCcmgblzDUznUtX
z+FVoAPn6LPJotp+U0E4Ozf9xBiYw8KDQJa7szprjqomLSEPzz3ZDgScklIQZ0fuyvgFXIMASVLV
Hb5/XW9PmSqqT5H5nLfXccPdmNU0/7HX1cQtqBg1JbBycxIwjfh1zZH4TknVNmc2Qu2vnstsV7eQ
FhPjjHTrQoxAkK6wxmRlCknlEHfZZWitECJLU9h3ANeNvx/w2+JQ9iC6ja+hqnv9IDexbH86Aj4e
I26l9b7a2LwmAbbyFDAsCRyZKMw7UQr9mvZkx+1WdPjDHuFwKavd1gTzuC/Yik/3YeVCtSCPor7r
FQkXr25RehAV3EW3hN+1PalxIQ5FpAyAcZj5OsH4u28b65PtVwTUfyQ7BSbaZMPurKV04qdtstFP
ioz1yGPXo8raNWuGfUnS5CYe8Spva0nwB2tzglZG31iEuZaibdNondDDNj0MahuTYeoypfxVMWWR
O4TQZj7MbPMr1AExMmtIO6fAIXXoUDKlfuBVXl/xlM/PpMUxCcDxBjEz6kMSEVlK1we777zjSgS0
xygOcRVno8n3FaqOjyUM5C0O9OspGEx6Se2VB2QPdU9Gp76HeZ4szKGWs1Pyqu3KYq4/htxpZGLI
aXt0MQS/FjW0JoJWIk+eI0gecTrAFPjWFAaZ87Jq8rPHzUaPPI5NYG7J2VRJbyzrs55k6e1BDlT6
tE6A+l5XO9Kfpo+aDzIzr3lO8LTIL7QoVtkYXYS1+MyThlm/FqvizNTWYK17d4iiUxl45PJ02RSv
R47TtnvKpIghL6xFKJ88qE3uHn4UhzcYhQjQJOOWpCO7AClYWPcPjuznYwPt5XMbsNyJoEHBDBlt
H2MRJnEEq046mYAYGWYg/qksrqKJlVn4NU0klL9QrDoHhmkFIh3wEJGrxG1LjNTJtNo/B6PtPxCP
bn3KcTa3/Fz9Q+E64mSwU9xUXesAeChsoY9Ypf3fuJXrNqmNWk96Dfoj0Tr573KKvFd5dcncQfxa
UF/Na/ZeNXX7lLeiOmUKW2WSxeN0sRGZyTR3xNwlFhy8JsG8FKKCEyUDBbd21IRfpoh+QmX0fgwS
zw3M+ek8BCHFNplY1cGVK7wAUDgtvNTZqOqAiqL7dBjG8xqFnf00ZoD4sMmiDbxAOvYx+f+VUBm3
pQ3dU1XTCfe+PexiAkKs1IFH4h6U0zv1sfZMNzEHwDu/q0Goc/kDvqK2t70ivslWN3hvSXD10sXb
ZkZ/TiVudeUO4W8Gjc3EDRrFZQpuKcNFSRbWHfcv8aZokeLjvFDzumLp7/OhRqDEODafD8MaKOYJ
wiVAkl4dOcgqBl45jWLHVFohJQtaM+/JnQlK2gjlMG6PnPqxW7X+AEGSfyPUJCg5tgoWEf44kznt
26ujH70Cp39kKPrIney9hulaXZTlo7Hn8MkvuC/uPSJikMJNa2EBcnWyDyIogu4ShFV0Z6rBeWTC
zkcAvOAEH4pcWMd2A2DBmedc/LKv+u9hUUdf2g/ruwztCpIOOXzE4G8m8kgiKtRNmOhku81cYbCf
rOZAKARjSwtDWXvioBG3K5BOhCh1pog9UYV8CLaofqqXYm0vYohApJRBH325vN544Xw345bprQVp
WCaRqTP1Z9FEOlA/CTCkpmzRs25qCJZEShlxt7ReF6XdOk8Qg/jHlxcV5vLYOJF/WYd6+tq2lZfX
ky7WCScgdTAuhHvyY0EMdBSI8qZeILUQBaGnzyv0E+353qxrjmfdGe0dvNXqHMFJIRRkHtdDH7ni
t3ZXxikGZ0hCUDpDGdpsDVyoUU0H+cVbf0QUObelNQlmvaJfHmxTez9zR3enbRD6mXNl2c1e3WAS
NiK79R1R1XusxENxnKrBQ33TMijY+71G0FevfYULvK3CvXFhDRzgzDEm2OqlSpfIql9HnU27ZnLj
PxZwmee887v3Ot+KQ1WZuH8vlW2YWTWikXtiDfynKRJOxwFiW39GL4DkJJXbXVzjUHcHxMotnIa1
152GOCflgkZn69N4ZfL2xGhkwcJQFflj2BdyuqnxCC03xWQKZE+iUw9uLBy45DiahkffvgKJcv6n
4BE7QHxk3OFGR1SCA61958NqwDNBOlqUhfkxyk2bVh6pVwkg2tbfjaxdNG0VKRVHFfGycAhnrLsC
6fsHy+jI/V7EC6Ix8ohI86k2x/S7zhZIlST6M3vHxFNpF2ZzGdyMpdWQ3hHGU01QT5EpSsy19z0S
ib32Z7ZFQ3mPrXDuzl4PvJ6YPxGBH2x5EDnyZPEee8PEAgYG2Yvbo2SDJSWCHQ0lXVfpXcVwXCZe
GhhZvRSymIkrJRGHmreKDCrh0ezpCZUBrMVMbttFTeczkxZu5TvJpOvMg5lKtEEMUSueS5SmNdNd
kHbDfJx5+1+wBZOwUvD1SUo17Uh6tBI5T7J0fsRuaUMsLIbwgz9LRqx0+zNohujIbkl/bY5y3q14
Wr9F1XVN5ZGXptAv58h+nd7dUGObZWkvFRiX+q2e4UXfRmFbDE8+tE1oCKV2AhZ1QfdNyD54CsbO
tBdZeZDbQE2Gt6sZoLhQQ3b9UxtHIjz1RK2JY4aP8qqn6EP9PZsyp/tEebhh35uWbeUgguG387AV
t4dB9rJ+cuM5gntUxDhSoJCq+dfYxr1Jt0x70X5eIKCmCxs8tpk+qw7sfnH2kzkV4zIKlvkLVBIB
Vx2/TpTB4XyHJFwV9+sciHTmqmEqpQsE0407tai17dWvvwfTEHw5aqU5i6FfnYgyJO51ZYeSeJXu
pz4B3LdV55ExeX6mD3cvmGc16bE4CXI2hWO1W6QK72qImARgrNon7yIy3QP7Bss+uj1TkW9cNOHI
lCcIoTsrt6REYaqhX1EeZNsFykZzhC66BPc5Zi3WlJXj29esF9WbO8cpg/hsM2FEjocCldk6c4/X
Ujo8pVtu9J+ldzbnMoGeLi58qN4NywbiZYZmFBqckNq8XVz7jf1tCUy3XOZuGK638oofgM08c9K/
Bu7X73RDBOBoKBPzrOeXtmucPZqN9YNQQhojZLNTcak5Lcx5GcrZRjZvFedgEKj4wJrlOzdqZvmD
4brY67h3ll1MQqB3DHQn7zYQBAjXnX7eSa3AEroTvfzI0PZGEBn+vAa1SCNZ8FZHoW9OTj14e20R
6l1SdXbJBIj5JeuHcPqGOWGN9rpuS3FHyPlcn20QmikcJns/o8G8YSPbv69Khry9i1lj0JtysO/s
ebSfpReQYNzRPlAHwx8IdoSDTDtr9GaZWktbv6rFEhbpz13m7xDXkywg0Ql9LJ0cbijFWZwtKNHX
mnI3qF9BOW1fli4Q7AcoFt6494i4jdlQNOXt0nnwUE8UN9ZsJYHHLPojr5uiPDS1OwQPG90VnX04
dWSadKMuX+hUQyKwQkq/U5Yz02mSAGvU9ono2vXB0ZZNX97memn0njqiioP9lGHkzm8b7URztffG
3gic+zYhLmBYuyAm6jNEzo5nSU7K+0G+p3ATChZmMKByschbBffEtsv11ORnZMbQNZlWqn67eKPt
weIhI9LXNwVZClG373LoCe254M2cPyS+cOex60xYfgD8W2tEABMtKLrsscIRSiqoJe4dh856NwWD
Uce18wmHb0pQIcfNtgYG3uxp4u+I/+MOiGdJF1USv2b1817oeELBQoAwEumMwfRh9nSPBKdaxull
YAFDFhivZlF9Q8+eo/Fq5MTM/tIVvSDuu/Nxqaw7QmG63ErNBt6t2Dkj9d5wjBlKk+p2zXs8+bAl
m+m+rUg7+wHgIaPKX5etAzAtSgCmbKWZJfG4eP58W2dUCyyYWJbRIjDDHh4bjCTLI4l4VTOkWD2y
HKQfspxwt3iWZ3TiTjVoRpLrGLOdBL1rl9jkKmp5zMvapkheGM7badSsSp8KRtbASTx8BzfS6Ybi
gZODDO6E1S7rwEbJyu5RsE0dfnd+jZMPTcgeuitebK4n4lJbNXfyAvCrh+NblsqEvzsvHMNXOyrd
/JZGdoCdD/cl38mKeJK0ZIS93QyZrrkeLUS/iveP+fJbJ6pG7a8kdThLHgrstPWRjpx7gJHynkGa
uxxiNc7zeSsilR27GuzJ7xHRTjOBZKOZ7k5xHHTuzlv9FZh4sfhXOVCXF7T1e5ZXc3gJCCT3yTeb
BTNB1sR5TCFRLBGd+rLWVeWewL0W0w0CMuVcB9LYuMgvd7vyF5pkVFgU6y0gLIrnrHH8Y71YhT+j
7utze3uBPub6R6Q07OKplOAyHAumMS7VOBKTEcbq4PptEm6oXdIubCuTqogomJsFQGu1JwM1K8Iz
2wvVncI4X9ajCjrL3Y+yNjIl00IyjuoUhNGjNZbBmB05G2ZrOo0WL9FuEtD/TrVcxfybFUw95gc3
0iI/8PP547kgu3V6mudysf5UUSaYbfNWQJHLBYuVP/ioFBtgr22v0CWKZTwFEN/LrmqQkls5NxGE
/wpszMJ8Q/welwEgWESknTzW6EvGgyhWa2YkzCiYpRxzvaTP11rfu7XPd1zgP1kuJlrBqFckqHXp
stkyfozduOUaLUhw8/t06ueqexnCqov/iCko11Mx9lYHt4IQh9RHeb+wMS4L56sKGotlV8A0y74B
mi0cVqn+GP6ZmhDfFedge0VVAhGQO4mBXKONJwL1zpAh881yaJbTEZt5/aNaLNUdQH8hDJ4S5u41
s6QEmU1ud+dtQYnwTbuqydReFjB3CMcchHMwA4uCvQ6b0joS0dHHe7RhOv/oaoqgs1eIRXxedwTB
eeLCDr9zPPYEv851L98yQQ7i/TT0oWgSOD25SSMY9dtN3CwTQV4OVtn+oEvOOm4LXS3m2kxEDrmh
edl3+wxY33aIAQ95u3qsV8FVuRXLVxRMufNdMQz1bxlEUTwnscUV8FIDfq6PQDC1WI623U9YaALI
VVvNiRWySGYrGMdsUS30PrVmJmb1AcP8pqlHxATYz9pDuBGONgBnQWBxYZYDp2+jPt4+emiy3gX3
rBYWWqpxiHe9WfvljE7HGe6M9vzoD/++0mhZ3typ+yhkC9WcGY3QnC3goOc9ma88kbQ+WVSdZ9D+
4gCFf8kOiBNl/Wx1FhwQ/HUNzTHlcMeoTyyGrsLFLE8TA64zvweo1sbvAWCMNU6hjq7TZQ5zt7lM
SBeyo2NzVj8uAf/lBEAIzltSWdNaTQmmMGwxZJiiIHiEkOQCr78iUhjqrM6YnYM575pDPdtQa2Fr
te4z5weiiiN79q15rmRT1LvVgAll0F03zXqbi8hY1N6mbFYCSMJWv3kE0He/TVPA8wz6QctnTuSO
TVTvTdlu5KxxbkcB8f3AoFKqN1qwKD9tOROmr5Dw6dA/SIfZ1AMP+Ty8bksfE325zh7p1LoolHdb
2zOJm5SY7M8gz5S2TAI7XJuPFWxlyQ1Urfl22Uii8w+ecqT9xwuXntRGS0VPPpuAoGfH8hDmBhsV
Wwqfb/KhWuH+TCk167C05yY0ejkESlkjUal2NpgvA38LiRk1jM54nrTdSxan61pUN4xBCgMuEKxY
/LBuEZ9TsqE0KYufMio3Yx6MxuL208kACoKWZkungrQ21P1w6CLpY7CsmVql5TBoIjalVZGoosNA
7KXJNbsox5a2IMKt8dSzB427d46A2PrsxcGT2Z8KzU2KFoc4d9hKbTy21ffAbFnf7yMAwiNOQgfv
/HKQZHRFS8qvd3Dvct/W3j1dVFMPaGUQbgCRFnzcvUS6JU/IT/CakLYT5h+Z46yz3PeqWXNW+mYK
KFYJqoQGNnmaLxojqHuqjAZyGZaOxY4lQFm3DEPz6nv2aieYzdxfxVyM3005eU+NwIeUuIVQt+AL
A2/nezBw03a0qvhe4F9FsNugfNeoItTWHLPIj7b9GOFEJY+ZCaDaB9ZoQWnU0hTPeP9G+xBnSja/
lWHs94CWy5m/O3p2Yu6fIQeRn0whfR6U1ixojkgmNQ/tJm2b4LvV8tZbUtO9e0JKywMePHB1lRKI
OkuJYM6yM0NfKUrBZNj2xkdQq/EJpjc79FENxQnI5ni/oAtrktZWxHYAr94pqI15Qhbi9uxVufcA
Ih+lp4co5Psoq+BYGje4+G5QEsMaj+7Z9oX4/p8cncd227oWhp+Ia4EV5FSiqntLYk+4cpyEYAEb
wPr099OdnpLYEgns/dcoCvjf6RvmnKBw/Uc3JjItqHj4zbgZnJDYu3cu38ZeTB0ZFQs3ESlXkH5R
EwbXQYR16mx0Oe7RF/vPzaSnJ6Ucx6NgGtPuziFJCmJxDR/zZWhSz9/8h2SlXCjtwKAvbTzpN3Fr
E4+WRr56nqL0fEtaYs2MwNkMLYHAjxPiR8NmfJDlNv6SyIj3LXE+GKq6PO36uNgTT2auTuKGVBHl
Q/fG0tQAnjmugpRNmuxeu72T7Duvk3sAx/pXSeR06shm+SdkHq1PUDuEOm1DHZwVmUl/jJnpig15
xm+npfK+62Ab1n0Su/mpj1Y7HPnvEXfmSvJWhMVjPPrlF832KFvcwYQfCGbRZQRrxHQwjf5liBoc
mZnK7j0CxIKdkyNM8eZC8w0P1HtyvnaILdsRCU1mabUeke+lqiv1YQxr71z+X5sLrE6z/bqQssal
IB79hbWTEPFMPhMdDI3WVvPwLmyIbpcfWJH6sszeLil4EPOh1g90pOvy4qImwQucEWPeVXLrdh5J
9nRnD8OWUkO3PkaWBlu4N03ftVAHl2Bhdo4W+KYAB6U7I2vKPUKfODg3cx+dqjXOYdskcu7EgCfC
CgN1lzW8/F6Rks2mviCHxy0ZoLsFNDkNxP1/AmVVR9+Uy8mPt/gISwZYOAYuOAER45cFTcbTKpvm
SvcX03qJoxN8EhWrvfc2XlOWO/1WO5D2IAbxRuNCH9Z3di3Ydvsm3inFykgtDWwhj7RG4xVV48hW
U0HOqmFbEBJQNbEdMw/cCFOSZw4whWHzCCLp381eAEtRrcTwOl4XOynLfJ2iJvQvhV+Z8yQqqqZ7
wNlLxtlzGe3QneVW2YvqQSXrRo93Bf/wF+LZ5q0YWU7jLfDTyYIKszPE6lxof34i4rm4z2KVPAiM
g8i+8LM/utMMBi2iSL4qnSAp80OHHEcih6+ZXIL/BAhPxfESyS64rF5biqOPwOGjzWjvEpVtP7xm
Ta7eMngH0p0gRt11y89MrbAa2aSITrFj/EPWM0MmyalBbt3tvgM6uR9nAnugb1z3fi5U91AgZ/lF
GLD0DoOu/EOj8evubwaH+BzYZKioqAmrK/YB3kJSOvXTUFsERTGXjAp43CnRdtX9gJylONraNelC
FB7RUyhe9gx+JA7Ew2If8SxmvxofMf8iw/bMYtwch3VrIVATr6ewzTafPM/VXUEhx7ovmTYOA21A
Dx1mZWcHfUAmMJcT2k54Tm4JOKkzwUy8bhHNQe9A0dv9yIb+y4qgvsJqDwdiTpno/BZ0MKedlUa5
enpOunijRtsP9yQUlsfQv3VZM6LeJ/Vm04BQ4HJfuAzOz2a2/YCFoC/fWhnPz5LvYc+t7eVHlzPn
74qWtaOYiN2qRyr3m/krWc+N14i0LXPntcHYcSbQhOV2RzVLud/Icf5Zcs9+FvVaKO4bp2NuErBt
mLlmlmqaq4t0mu0ElR+F35jCszfVDQFYCYMLSIvpE+/sw3rU+7Uz03IACiHAVsJtPbM4zewDpKEY
tMJ3fucn72Ps2fBiwLJORGrO7dOGzMXdzUmwfOT4Qx9zbC4QFF3y4oIhXQS9yxdSjUmxALmP3eOa
ieCUgzf/RYAZhs/LYuwbCKRxjnlBSnI6MrvOvKM58OW2lkQpZKaesJrrhtLobbqoKHSu3P/l8D6U
2k9SChf69lIahLqHTlJ/K9Fheru2XlzWiEIp/tYp9LwbnRc91l5giJImLuO/iRiQj5siIsYYs6lL
mymyufOq0SfRJ2o9EY8jtl/adrIEk1z4/8988LWfgp8F4x+yET1otbqAB4TZR+0jFg9nSClFcbFE
plYHJ0hoFYXvoFaER5881OaJZhyCwSOUiNVLJuAebhu+m0VyF44ra2Qm8sS/47qbA05jakVgVNdx
Zjhy0KsYxN11kYqgw0S50xsVx96+TZC/MzEuFszMX0mHi/nhkCLAE84QxvzXPxGSa6aVauzHOyaw
JNt1Y+Q/E9cxti8OaSPi6Eg8+heayFTAAslZeOUWxJQfjihAMomNIKU6JWF6cuYF/fKYg2w7eTjU
PxTOa4WwDvn80XLoULVsR7LyyHMyaBGTxHwGhWRRjFs/PDpl0dk/E0vhvk6a3l45u5zfglEDf3E4
8ts7ZBXtiZGueLl6DpFd1RNQgYgzX4lPLQOpzhmR/ZSr6+Il1zfDyFYKG3x2tu/7nzH28Cql9TjR
ezU4HuCoE0PIck8xAktA2uJuRJ9ZEqsS3JSHi5f1/R1JjUa+q4CP4RR6W9L/Iw+PUJK+4fNnVu05
9s+JNb38Aqudj4AZiF61pGqQq6Srqx9mpZjphC8cp7SlJOeYo/Htv/HUdJbbeo3c124AJLyHfBkb
UIbFULFFGrxsL6tVmJoOFMHhjNyHFPKFF1DI4Z2l1FOYPqrm6iZRpdCmC9c8KzrOEnd3i3lHUtVz
//+wpZZ+2hE8s32H7gBcSfYDXwj5YckKgpYHttsNXpGcmUGcjgnKcEKlYm4LkGLpZQFxM0SEZw3+
CjrDTXeoaJrMnmBHSZOyQ/U9kEGIXF0I/TvfJnbWrQBDIVMhzOjBWJpXmhGXPQnwNT1LBP8nZ+UW
7XHE274Qs3Q7fHhT6+KA2czM3+QBLpRolZm+65aglC8Z8pu/CJDn8hJZ3S8wdlzQN3sc5os2z7+1
CQy/3FYB4y0iOhMnWP4l13G+Qq5F0dkmdK6i/v0rjIw5qEpZ+M3ntgx46IC/Qj0fI3Sq9FYHm+Rn
lrBeHHy9o8QjEquW2A0+wPy734LQnEZHGn9M5xJmFhXhqs3ZX1UW0S3UhtTA7FnpEnGmhEMYqgP1
II5aB3SNwkJOBOvtsVAhzSLGri6emxm++aSTzepfju1WWLh+SLbqOJGYvX4VQgRyVzG2d3utvQm3
FunrPHeytX83mWCN9nQTLLj+ZgQ5YOcbgh21Ohw/PmUm0RIaw7ZHFdt3J1y13KGLlvg7ktyGzgde
j8TTDDPzlPzpIB+3h66yyH2GuUDDsiIBqx5Uo4omFVNelUCWmzXtSQSgMAfc5lnELErGPDw0yvvl
XAw6SeyerM3mv36j8MNe5wVNZpbOkUdCaEiFGk0ZphStJIrA36pAh2/Up4/UuUTSoQvoyNg1bl7a
ZyDfiFPmulkelcGt1e4hCINeIuGxAV2NNxyclNLQRQ0M0inqlNrK9WdkTGfe/DGvy0OERZnHmOkl
KsjPcaahvlSVDb43Pqmav4p8r+UQ9rEzfDbkgxD9sEHRD0j+6Z/aDTJeES4p6XfDkXi0xpIN5uiZ
V0IHa/PktgH5xenohaX7YEfSQV9Eq8oo+ACsKqODiAeVnIoAcJ0NKbAD6ug1bMksiRWGsvsclbLN
0hoHqf5H5ZHrfbuJgsc80EmAx2ciRsdHz/7S1zr3ryy+brj3JMDOC12b6FFbzxfz3VLw8byRdu8u
hwDlK1EQWRVcqPHhORPtDZ/q50Uc3QGAFHX8oiEs647eaDxXd5xJ+T6e4Kau6PRREXb59F3BKqYV
WiQ/paHN4Gmay6tU2SyOQ0KfsN/TmETYIz66obOcQQfjE2FzDNU4u8lxCQLDJYorjSpcYvTVfOk6
FRJwzc9HSUXpRH+2ssWOs4VD+SUda0/TTLbpiShqGQIVAWTwkNIXsKsHFd2cqo7r7vM1nnZFOZMJ
S/zpAtrDF3AIg9E+DDW2Rw6FtnlBAptdSUVs3+g9WKiLY596JF+y/2Xp4VlSGhGD3TTmOHkharv5
yXcGVLLrEFH3EKOAHS/oLba7yvcxlaDFrRVGMa5JIGIQgmk36aQtT70YBv5RtdnLUKvyiUYoljBL
5O8z6H7U3hGWO/Hki7l4CcNEdbsQX/mD16NJYYmGNqXbb5v2gH9GPFE1GIw36hPFesUW/Nq5U4zZ
tR58ehtHTeJcHZcNL7apxMVX9IMciLav+2MTwc/vZaa6tJNe8ZPoR3r2kjF22WEqmLQasbnzGG21
OdUjKrZDUGStIG0YBTwSmIROyxishXQlk3fHJnDV+LCZgC0Oq9utNyyooKIwEi38usxuyeeinO5d
Kh3n+xF3DucgDbvbRfsUo5y4TObfFBggLW4VKp2untSHl5AtthfWaVCV4UEa7iYUXBhBt4QswKmY
0q5eggtgr6+OmVnJhyZmhXRLaPAf0UyFFubicf2rQhy7dz0tla9azaG5yHCb3t05koAszliewo5g
mSMl2bI9ammDsylKj+pi7ergyYCkPDdV0V97auDCx17a4VrWOAXpwhKp1cNyEVudXGZroksY1eG3
TOQMPqGAx4Og6p7Zjvm6iK8Z9XCIcHZ8yzEvzxo35plXhVAxV80MYAbQ7Vqs7HYXF1sIRs1q2JKH
bkAkeO7pbiFD11+Z37Ry4EkdlK3IZbIZYl0nisCXXg0HUTCncmlO/V8al1lt2eHp5li2eUupAeru
SnB53ubOOp+JgrZ5czVaJ6LRDIBHgKUN/4aCNuae9lgaGnvqaLic03kyUL0275iapormeY/GHQla
kIyXltLhKk0YB96GpATV8fsM/EvLkfGy0z2Tu0c0eDubjPEao+WO4vnohRhLbHzLsjaHuskFDeSj
Mz5nTlket8rR13UitmcOJnRHo11fNObHvUNcAyaPabCPa13ha+G169k4azmn7lQOadgzeMAXy546
Kk8/9Txzex+AM409CuyuQ+1lqYuu10Hn76DdjADNFYSx9T9GDiYDkiqDk4od5E1FMUU3+j0fQYD9
GlURQE8rLkNMNU0aOX2CrGDMuhMBoeLqIM1h9h4xAB9RwyBw3mTJ61tUbbsnSyjCulQScb5TwsIn
e2MUrucCgTh+63mMmTK8IEldGISzFTNheH4FTqbczPmDUVydkjpSX+GAJpf0auFfvNEgiCEQrpU7
GiSQv/h+9hXgK/oRVHqkvhLV1BWHWXtU4dgfbr2/5aclQvYt9MJiQyEAS/Gjd9zlYvrA9Y+08eKy
01TBWYpi4R8O9ErXf5xxjJ77bHPqMx2HBc3mvoMYuKvmb93jGwwwPb40a1elGjVzs1dmQddAMly3
72FoLz1k7nNZrcOztX6dvRawok8UkeGgQVrMLkUVkQOQ3/iE508mD8md62A9Cxf5LP0XLIBzo/3v
aG7W7HfTtNk9bAJvWdP4kt7TkVwmSLKIBscS1ZreWWSnT6NubYnpHSmEQ3gfDarjWr6rXjTlmdKj
6ODCCTH8UDYImbwAlyGOLoXM3oLQZQG2WLMQguml+DcPxgoaV8D6d7Wfc6hiXnHSmGS9verpFDt6
6AbeqGlCXAugJk6DGeKcY7Olvn7AaPEdOxt2MDHF+97tzZMo3SI65OTt8UmVTgMKwsjxgMO4G1IQ
zOxxYXb5Mfdk7ewiGyo+oIyG8rgG4fIa5o3B1uF+jqrplaVXxQ/S2vyi28G/j71hKa8JXgpCCVu4
+100dbiTRKC9/ic0ScmACks3XBafYsAjxiGNjBd6NS5TZKuIFXAEiIeM56M/ozwYf6MjqO+MXMOb
H2Qa8XYnoUy9bGqnY9QTQeaQAUdD0lTnOxX0oGn50przTAbq79YnCXwHbL5e+Nf+o982aGb5Fh3v
KgGg3QcqpbzHOXHV1fGNPjtWdr/YXRt7v/bJsl7mbgpBuDtuUdwkMphxa5H2B0pOvsPV3pZV3fZ4
vVojpvJiFlIMQ19U/8iPYrvolnD4R1pQFtCCwwOLxzHBqbVzSN4iLJKx4n2WVjAoBEneRgfdZaQy
8gI3Vz31aCGQTpbnOh6qZ/pag/yk9c1tObszNiqKS7r+w6h1K4gmtDpCXaZXcvr/YJrq70j4MOse
GyaSSWME0Vs1ktX6gIabaUR4k+1PONg6uSNyoGIY1KM5w98leGoIC0m5tecnhtdh+IVnBOc5AjW/
vcTMTvF5C6b8uq3O8hUZ4OK1ExqVUJL9qlccPy83EHn+1cvolrAFy9vux8yrPssV/GLH+rp9uChq
eKLheFEvZuxjj57Srkgr7AyI5CK/OA9aevExaO10x69I+gIbwvCPvN7sw9tc6ujpLejAXgsvgOhx
ySRAhEmZd1B5Vp6oqUCHT7RAl+PTQDqTY0NEXzRlN7mamrdPDscCDoet3M+hJnDPQrjDeJ7zBcf0
KSGzR6V+MyG+izdB2oSpA98EaU8Gc3LavGL4z4vG7sWiSdh2K8GZ55hHAeaf+kb9UsVu9EqTY0ac
aDWmtlndg9NN3YHzpUxXL0ara1GSLe/hhBwjpDbnhJYu6V9juiXVnZJKdSefC6AEda3W7TKHRHgc
cgo75xR6yaPNEZbKwRtzaX0lMLzJdgX0nWFvEuBf3/CLkS4xPmVI7a45wPi3Q4TMr4FuC8ulNWUY
lWNUNhqv0VFM4nZsKrIcWDiCFsancI6RCU10XspgOuCW4tSZHW/Q6Up7DSa3ZsAfY0Qxovsd+exa
7BIrfy7vfcgv3UIvpGM+xrreZfEiNVAFGTt09OLjsyf0GutvmZn5PPQToQKMs+TbBDcfVIvo4S8v
YkMgW5TbR9ZKIu/GOKhfE3SRf8jlC3meAFp3Q1NPp62d7AOKFshdM2fbAUdA97SBwVzC1ZtO/bLV
CHPHFoAv9yAvD3wuzpu1IZ5ptaFWLWMYf6Ad2x4mG/G51mwCB5qT1S9B5GT0bxWdEV/0LbmpZzeE
3u5aMJXjS9bpJKf+CdNRfDGuAESqJpuwReWUW1CgkRjUsdsCZtPMe4uW+21gpzmbXk1sM6opTwWI
MGL+cEUU2g2D45xr6TJX9CF+/aODDc6mWw8mjr064psNTRwyPlUbTxn/GHcLLdBMpYl+HKiQf8j4
wu/RDWEwqzM35LmjT26vVo05rc+xmsjY6ivrZnDAEhL/MWOII3Uwgb9HhTNkh9kIWFICNxJcgGZG
wInT4D3Uod/9KDsVQCnFct5VICv1OZQdRtxKmZpzIcYoD1ncRORbSp82js6laRbGCTx7JyEA6nd3
sGEMocq3BxUPy3CefGnigysbt94TUKmSswZKpueSeBakLxJWHS/sFCW9i5x7VviDPJJUIJvDOj91
Ti/cZ3ym4/Qw4id50qpi741nQP5nIQ0KfkSSAaoGeLWT6+QFYB/fvLOLsa/Suqvtsi+ppH3Kl9nw
R0QYeTBU/1wgy96ZMxEzkt0a6TtkzcV8L0ZiaV+refTKk+5sHB/bOHTMfeF2iXs/bMSsw1Z6iO4z
2/bnEPDmJ2LV8mtJqqlDWxgjjuUu6j4Ghz1KcHcX6PjQ5ZnT3DhUf2g3POGRBXwMYUjxvnYLwkSv
vKvGrPqk31r+8eMgeqnzJPQeNlfPxR37AEJGbvdFpwosAeAV7PmxIWvmO6aq8snwdb4gYbeYvGVd
xnBi3rJO+2ikNfpC9Ivnv0i0yP7BJ4CUfAYwcUvKDCaGPY1/DkflUEMLCTYymgkZvT25g26YUBjm
jKbLkDkM68lyzPgD/9aa/BpYcyfJDzIvRnaBwcXKWCqbxMeV2nUf1wsSkx9yQa5+ijMELwcpkuSy
jnSy+YHqntqxL2hMoXNzSflpLJYixHkX01B/uZ/Xbfw5V1v3j5IuygzrNcLK3ERMaHQzjesTSbFZ
vV/ERlxCiwLqXkbATo8LbYJ8On6L4lS2A4xyrCRAdpYhYX/Y4rx+cWRXywdn81GyhDy08uTMyly9
zVkP7epGVyKRs2+xIHbgFI6MvKP92c8fyLzSW7oK0ZOcTSlUe1W1FU81icoplGX20tJ78F4hKTY7
qhrFcNcyX8QkJm0BFF2F1C/aBvxS+0Q7I5XklQY3y8G0569x5AOiRbyaMiTuYS/0GRZ+fsrLLBtx
AumW2vuqO4djUz60iyfOpC6t3i/I+hhddcXkoMjexKVMB7x9ddjogz1bfxxf1jLczrBaKy64fgre
1mDMkifEEWx0XYvN9yHBf7EB9Ts+AZ34EcySwIV7Lsq66+yI4Fg6HqKqvUP1YPRJEK5fvg+NaRZ4
0WbxSuxYicd83PL7wpa7AfUHfq/cd9w8HAxIHDzvzqUH9bHKpiU1hRnp6AZb4cclG+8NiX8yvqDO
lyzpruIYiEHxYCrIP+tfkiDc+jv8otVE6q7AHMC3MlT/BKNd8OHrzknQ40XhnOzsJOK7ec7J92lV
i6ICS741nLRxxopYEMDwxw0mGkXiWoQPTm9RqeCFMiEegVFv0Fg7MCIRh7SOQm/BuvvEJvdyXB94
UfpDGBoyiuolSWsvQf5eiHE8bQ6I4k73lNddGz+p6BosTEh0NvM4ZULRvcbYgali9fMXfLsd+gKX
ISFi73yoSc79Pcdl3wTMC/hUnj0HU8mZwCgcA0QfYARudyOy/hozpW7r6aGSSeMdJD6oIZ3A2Yl8
cNe5uB/ZINRJ+xbIu5yAv3YtpRfTyW8d/MCl7eV9NbRi/sImE/ofPf6r333ID6oG3ZTHbuQQxARt
SFjrZwqNeEeiA2r3UR7BccV2oXWY7DLX1vZKtitux5lMuvvRz5FXErQTwHPQ1xJ+jcscuefcShZu
tE4wHMpE3BuC6ur1zxpX3dsAwbUSHzUbxIT7pq4A7temquS/2jZt+RMCQuRnlA2l/j/xjVakj5YA
oX5YDse489l2q7ALgpT6Qh1Dr8v+EjBRwEh7HbXdxwFBF69+gLMlFrNO7liCt4nfNd5+R6yy9+1Y
DD8zWKniWc6hfAQc2qp0mIaYRPsS9qvb48dw/up5GFz0OXK4QmJyksENOve13JYDEs8aw6hE4eyW
9jwYyk0JE2rJ/kDAXqIibQPvwxk12q8p0PI3AQW3xW2mmL78NIm7QEquaNvGZWGgjng18qyFxyFf
hiPE8/Ax/0BTi/KLmC6O5iO5T6hEe+BbeUjEvI3nJfTIkaoBln/6VQOsArBILDMa4QyJk97uK5Af
Yr16VFQpv3yLDzdLwGXGEvJ7GHj5sFy8VklZnMyU644AthlYonNnp71Mht9zF/b5lJCDgyX1aWxW
z744rswQSUZRgWrU8J9EhXsTvljzwqu8vJDF5F7LSdfP4TzLbUeFfPgNwh8/oBW3aU3z3ooLhcmS
6Dbk3bcoLxP98vrxhogUNx5UbVjWruDCxaffJTLcYan3H7sQvhzohALI8D8IfkRSGdzarmyD6snX
9M+j2g6WL1JIkoe8Qj952LCbCFyaYj2R7M0ws2hqzQhp6frwQIuf+GHQ0wMoBgGJfTk6YHvmRZOE
w3Wq0GiTEE3o6xbO5r4v6+l9iJEP4yjJZ0roFM7jNCy1HnYkNzWvG/vyPpxV/Uj+u1oo343DPUGy
G3ERaNMkosGTRaxzcFj1//L644pyjMf05eIGJbBqjLNLt4xLfB6rHpYd49f20W3TvJwiHTjBK9ni
cHc54lWS2xMyXHaouSLg+JgYhU/s5RsvrMmj5MWUoFh7FvPuZ8wPvhB2ITjhNCPFNYpUhjdWOQCg
wWLcaT8R5/+JqN7+ZkmodqK3K+lw9MBBlYZAiDlytePGAvjmqmoDL4BYEEeLwaw8aGjUW7IRcvLs
6LsCcVzpIiqFWFFoxrk4w6PlgOpeulwWKM9EVB6buOkfKLJSwQsWpsl7SNw6uAY6IIw/lnBlF6Tu
g3/nuBF5S7fc4K+SlIrYxa/ddFgSnFDTHyf7WD3W6KTLX4nfRpc+RPhJgtVoJAkMhTu/TtbVH3HL
zFcn+XiA16m6u6qhyzSVETk2lMDrQPycVbv8l+nWOS+m9dR+m9f1tXZCaSGbTfsvvMlu93M9DN4z
xgK/PjKUOmgCa0nCU6AKtdLo5tCkxyzzQHICnEHiB6YHJ0QieYn1mB0khYo4k9lBGblsPOvuNFCh
hdHd2QLQWicRL7W73dy5q1936KjmhV5krJ5Xjco+Jb+sK1g+lu0yZVHkHzMUicikNM86Gt1kbC95
syRnv02K5zBEe0Qsl9u8E57efid+FlOA2C/3RWeGv0tY+S5a24mMjVyIBy7SCfqyT34KrJbLTvXI
kXi6gvlhQrh+bUEsCbkXBgNnC+L8DFeDQ9Cd4eSuiQKffF+DpkDd5JF7or/WzRHHbMERyYieCf5q
QaTSQXkd9Ab7EIJOhva2u19yQW5pMePv6cE4vEMcJdtPakf0n2qdnatoBARH3wchCjNycneJk5PS
jJo9eSsgJ+67tqs+imlEQMyHT8pZyAsxRZkYUk0Wk3wvjQMJ2s2Rj18xRMp4818gHLBWXhrY6P6l
Ry2PTlYO9R+yEbBLqGABDPWFvB2UK+wYaXXdf1sytC9bsW7/qUkGH07iOPKerMbGeQA2obz8xgb6
wB6NPx9CgcbmYy6CmMsJbOUWizYtdxD3ssPQw6V40YWcLjkIYHRcy35zSMOvxxMXq8o54cvxiau4
h8nOE32Ma+2uu6pzy5Mc67E8ln0p7sOp4n5wmIOIdOSJcohYTJr/gIhJHE0wXiCEMDcMTFlz3rYE
KFFMpEfgt6wvvJgW3ZjfXwbUnsGuTtbMO2QNgiSiqwauQvLNsMrktW2j1JC0oeBl/PJbiFkdkNzL
Ox8dAHN0QHsJ/H2OHm6wlHzrHnMcDwPxx3mWYOqOCUq9dg2tIhh1u63BcIuphsENLg2ayMUpdcQt
suyJ2Qe9nJdieiubXuFi63DnvNTKMppn61oexYjLPRrF6D0Rw7B5J3fQRl22W7sOOVqReu9Ao4nG
cYdePTBr5A+TwtRCHClDBMf9JnYBtRDNM5TxNjyRr4jyikQ8E98vg4Tfa1bd+9cWVp1nl+hFJFxO
3q+HwE5tf7etqy7Q4zgN3jYaJ9eUaoFy3eeRj5OatH+q5j2WjiVFO2z9PZEZKCQTkXvNv36Lm8eI
6+vLL038ujjBdA6cmXOpUgiZXeEtlCtsLTQ9lX/eY9nWVJUjlomfbOg2P7awrOZDN/XzG3iiVK8J
XhaKc3RTiOkz39ykJVwsTuAeIrcH2bAjlvUpAHf4Fxe5Dr4CVg0y9FdsqUO5yE/ZesU+R0ASY0kf
JPRSPfovPjXgIb/1vGzvzMn+7cYCsalvPXybPNcsWN1HNGXt8Kee4rz4jw2jwN5gtry6xtuA6Rxi
iJtXwvdtCGVp3DnWMd1xzNM6/tfNYfIjzBUBGjDdXPuoLXguYFnN9A4YyJt5sLggHkNncrMnJIcI
EXdarJDGaxGHP6O4Dl4Wx63a89TX68UPGgQQ3tq+BcWEsEoECfZFM5Me1SdZZ2+F7eu17ML4q+sJ
oPpucGL81wwco5CZUTN8z6FOuscMnYV/IcswbFCW0YdJQA03E2ZbNObdF2tdv/7BQtVWKbZk72/v
eqF+lreUDwEX4KOHbDLbnAbUQljEYxbKnS8pdis5eR/CeTUROSDS+z15U3T2Ex+Rieya+OBnEU+5
GbtmL6ScXZQb/nAgYIAFrF0STDOEYGyXElXU8qsfg6j/JG/DK5lz1nz6Ml4/z9zKRfQTrcFsXnlS
3OEHIYI92RFLYm28X0ABMXC31TNnBAEwNLkg/TBA9n005AdDn9VdzxxuCUBzCcTC7jYGZ10tWl1U
6eX/kLTLJuWk9p4ZXMdr0m7yhnsn9r+q192vrlwwXZR53p9xeNhXQ1DAqYuH7vdE6NNjj27CvMUi
L1CvOF7yEFlv6Xf8FAKyGT0kYVVMPeV/YPGzmx3HEqEKRlo/bvhjijWk10SEGbGtSP741nwdzn+y
rfAJLW6RCY5pUhKv/cnJzV+5MTBlYD9Z8NgrNqeVycm7DgGkCuKnTcC6zMItRBqSN/2jIuOjAnwr
ia7AbCLlno/R/WTYkySxKKppyRLDUswTvTijSiWRwvOxzNGp/MLEUCICpIhlotdv4OnfeThruvsR
E2CXNlRMfenQKnNKSjkBmLVohlLsh0VBWpfBiBXEU+M+h8VUM5BbEMF2CFkbtqKOHTy2ZggJbjWd
116IlW9CtK+36viGcfy+VDEA8DSU+f2CD+J3kcC154cc6g6NmvDgUH3iTBfCJzKC00y9qRf2dJRQ
Zqhgw8yyvGQ+4dnzHl+TOAOgwqA0WAF+t/GQb29FE2hyX9F1nPwe6gkOj4OHJLdMpLPXr/1Zceki
XOaJ1varqZroocSK0kAatkX4d+pLLbhQs4q1DVEpz8wtFLLPXjBhtfWHLkhxPAxMaeVx9ar8UHvk
Ex/zrFvLQzOUSUMERZXpb4F5z/3pR5uLhCEgofBjxLdQ/YzRIECLopnN1JXMSu8N0q8EbSnIb6yE
TLpdy9F1CIIMXsLtVHtqfA7bjp1e38t5wWJdoHR90a6RZi9nJ3wG/c6KQ+WSYfttPTXygJAkGtkT
ow1+ExIXWXon75Ix2HgptBOKvXgZlJPSyYRNAbURxsuwkDvxP47OrLlVXI2iv4gqECDg1cZzZudk
eqGSnD7MIDGI4dff5fva1dXt2CB9w95r4/I8NBUJAFSV1npcRWhZr80AxvsQjlma33b2Tnq3uhaI
PbeePX3pJ+b79wNPjz6UfR9RB3qMZ+M0zYc7nt/1DdBWX3EHKcTIekBx0krbYSXi5PonmzsCg7Xb
FCU2joxMZVISXHMgGR2x8DI6Ewy0YsFc4dKpQy5qllM7k94Fp0xUuwjhN8MzTB0nx/UhpgfhyC6l
FlgoiZdJ2l3ntukdS5HiWvsKRUjhevVbVAExocNps2+2WekPVE8bCslkkGaj4eS3hUWyRRXpApmy
/LSu0bCtftV/lWqR5ljMdPslgQ0eOT4TBiZ2FnhgyUCg4PPB+73dMGcFtTNv866j1ok2rssulGeq
Fd0OWaiJ8XxBIcNnAXeJAdNtGQ8xEshX26wbx8iweWQQj8E/rxrG0SHKL3RBPrlwFZlhy13DrMDH
+Albc+OWq8bj0BsmKolc7H63CuaWPFfd4iRxWKxT+Ek4qw+2VTHLuEIUtPIXmTO8uLJIpCKIHPDs
R6qOJfuzcg6mO5FmGKNomk41+0ToM4k5+FnLLr30ljNSfMBvUEaPC55ftdFewVKjckyAceb2Jts2
tPoDl2Huk3mH/kAzeO9gsiAcmaefkO9wuWMIu4Jscxwcbajtm54t68DTcF15bMvTgB4BF9yAWxa9
rAz/hFU+fcNHcdW7haECM0PDx0gZ6pwbGQR3BROaf3SW5LflXU+6cT007luRiMQ9Mt0u7jJaZfrT
0u3SJ8QppBbVy8RyOp3Se+ZF7MuKlMWujw+MWL6QWLrQeN7z0FigIn1nxm3kMRffcWL5HyhmrJe2
FChDvd6DtAt25H4eIZ9k4FzZkU+q/W5BdF36puv3tF24lTy7FkeDvuE1y0Dj34f4m2PQEZYNnczL
vS0al+ox0wTZ4sHGP7wtnYnVP7svd8eWd2l3/IHmutDcviKEl/ZBYnnka5pKxVh8LkH/+0F57n0d
WPtWJcGjNEPAUnNJ0SAiLxDDWxbV7e/kMIHGY9y1yPNsmVzyYAGnwvpB/HFZpDenuV6n7kbx6fMj
xIPkPr1lFuOGu83PNgNxZcHtbeudjzaAbPhNFepFjwOS0e46p2MZXEJ4letrGHV5/9mBDN03KgJK
Gzlt6cVipa56XJn4xqHTLR9C4O28Lb/+wThEmGRrwLSNRGKVjJ368uqFOkM1Y+9vc1WUd1CS5fjs
zi4Tk5biBuSVb6OptP3uiLE2Faeuo9QYQ5+9uW75FzeVtXRfylrnD8vCeA7SSuNGIvsJqIgveRp0
czKWaBjn+XxEtnBLqB+C0KC3WXVV3DshFJoXSBgiQQkmxZE7Y61TBK9oWHYMHOSnDdLiGb9mCeyk
jRglrb2gX0RiHdfUC3BzrHw8gCugrwf3XP6XRdbMSplUnodpaOr5WxchIrtZyiWAdDP2B88ZK7M3
FUjg7Ygo391S79afWgoYq6rFMT5VfuhumNV5j9wQwbWie0V44mZ4Ppqw/AFQq+8Bes897u3efYJi
XMR1zjm9o5JYr14QlfHSBVZzcHHz7xovwVSaOEuJxwQSCweTfbAptv9kE3b1TSqN9zks+L9phPmZ
Zvr62LHo9+gdrfzNJpngirNBPeGG+UaTOv1As8+OxNPx/zVlda6QyhxdYIKM4D1VMDye/FMQBIB+
8puFeRPag91t4a1PF6fPyUEbrDJg1FOn9rPnhfK71xzWKH+y7ljVTQD8YhTvgmECQ6JRC46HIZFH
KXwW294N44NMgU/JqDj7t+Ze+YpLdfkBM2lBt/ATlx0f5hVhI6dGM5lHj/NkN9eej/0Ju7Z7okKl
FPPABeFKs/Pnykz+d1EIhUEgMNF9ZBu5XFI3k8EBoy22FZLO5IEYqgFngQsnK8CV8+A5Dc0XlcLO
y9DSb20NfhfmKspRs6z3Ask9lSbEZ1bpSMxMlNWsrex0jT3bNTJGU5S/t5nO3iq6fg75PnrIVNVf
lcrBZlHPlO9jMHzkxJnxdZUIGvrebe4JdvM+W0AufzJ3xgEZDEV+lDM7/dVb/qosnA5FuvrPxPsU
5THkxdu53HrDpvNF8KibDtmNxHR3N9o04rtpkCPOLalPi3b5VgM1fFB/LLsOZ8xetGk0//hdbcu9
BXNl38IMKDapzlmPIvtGJWshkuv5tQgyiUxytOYmErE12Ncw8qYH+9ZkoRvh+c0mMJQIjKMLcYvJ
i80k4RamWsUeWy92GySYnHvl5iem9LvFK6c9KW3UWVjMu4JVnwrPxugRpIn3bOYMAJy3tGdrzNO3
xcgrVitrL+Dz3duono9N44RPAWbyw1q1izk5RB3FnEWKfgGpdBM7rivOOb8PBCO2B87GcyePTczo
UGZ4VfO2cAyfwd3x27JpytjxdHn43rLHXI8eMo1nj8vqWGSJ/Y78gegKRM8sVQOwH8TVjmU8uV7o
0T0O30gz+9eoaJECVbJ4R4gpTg2JeLtqFMZFhQ8aEol39sumKNvlzdBtcjCZG9nzuZoZllUxOuim
aari1nWhYJXBJAHwToyDSSwrHzE2jLHJwuglY9lES2/yFFmYJdnYF16VkdMDvQtBRW0f0WRNf82s
5m+3cGrK2eELveG8E9U0o1Wtk+jNChPUaqn1vN7+UkSQ7UIUBu/IjQCD7aIOJIsFENyAeulgR/QA
Q2eOJRE7W3B14oKcgkY0DObxtvMs7E01t/mZYFiXj7pCy61zZBy2oNQBe7rtDRNtDzD1xiFB44kF
FbBo5j7FTMHUidLlOEw7EhF6dQJ90JPzMg79U5SuR77raKf0ihwwIHh9g6X2WyANiDvHWOc5n85Y
qplWKjkU/0In6zfWILj8er7VFbpyeV2JOAzjUU7knkA86LEy6S3tJ0GUIUCuj5R+91awjV13WwlR
HqKSeiJHg1zF3r/PfG0u4AJScY5Sh0PVAWH9YJOFiSGXZQjueAimqGruKZaqe3++mc8lUoufRDl8
3z5xXCoqQ7knKYRM3Qzd1htRx/8VGjyYyBdAi/gM9sxdDCtHpGCVdoNmC0CUizgM6mvZBiWcy7IS
p5Bp82cY6PYyByMWdMrhHyr35reu28fq5rDk1SWldB4IO9rYjuV8Tap6bHudfoRwzDcDG9HHJJT1
HjK6k22mFKzrtvAj8ipV0nKp595PYznVMxfWfPaptNRmAsuzGTuyfY7apX6muIUk5wbgQojduV2h
FTfWm5vaAHSZ5fINRsORKYXNAJKPuWpmF3rJlzPKHtTWWYF7AVGIjrMqYHpAbbuhpI/e9ZxiJRjb
4IgMCABHUWGxLSr92lc9zSaBQD3iI/+GTF2nfNdKUqE38Pdub0Rtqr8sp6Jm5y2p86DNmgoMDcyM
hnSANq9d2FxT3vxAXBncDY/fTfCqh+xPmSTigRyX4sVjbR5X/RxCHqf+n7cadUiwc0lnLuKqHjNa
1lSxnoXZsGHD390qi+x3TsRwpdf/VImbHPoC7DGOeioEVqREENT6i0X8lFP4KX0xfRF624wtNmwA
BnRfC5SdbCt91ZiL3dPy67H7y3Q4ifvQnYBZzaN6yaUdQp2K8pvwvEYBFBQ3tOgI8h13uHj13YmQ
Hb9T1ZcunOywor7fFp3HYBu2WXtYIJk9pZ1RL3QpnCXSKPOXRA+zUeOKlMA0NaMW5fvZlnMhIG4H
wM+uX2U27G9yhS1d5bQ1FrCgdtFJbNUW+o45xYooSnoftKwN2wxpn0XCbLfDrBUjJu53rck1hoYa
q6pd3GKo55FEiKIN9bDLV0Up26KuIpFLxSPASo6T5Q3YHPpHdyLLuJ8irK3TO1GzPnv8G6gDtRPs
m/TDTPhKoehFmHxRKmfzbOCZs2eXHGd4KhzrVSysbVzXlHd24IoPZjTZpwlsdSKkXJqDU5UHCJE3
+VHJ74M9XGRPCVm3ch8I+IudxrlDVu+KNCbpyOGZMGAXuT6BdbNOOYvH9mANjAc9E8hrhSv7Grh+
Fkf438jlimCgBb14r3Rvf1jg2qxDldvFz2g8JDfcWvVv6ffTfY4aKwLuTkzXVjDvv/nFKfZJ4Kg5
Ocb8oRlkdfGmsNtqEzLqh/uAoQP4TjJI2uUWu1CONt676dghleajOuZFiFEgZ9VVB6mH0m/+L50R
RuGWPBc2xvKW6hhFVfHB4IX/2Rg91wOb06isz5gEoo0Kp/69gEaPR2VeGK2vZdr/MeXymhLuDNGE
N+0woeVGCOz58QJTaCeHsDphPEufNCuHTyJyb6kbdcBY+7ZrEHPG8YnHiZIL6PqBJQNTjdCuydex
1UMXQv4sllK/TvAptmVp3G6LMMG56RSz15vW7w3Lw1KfE4YeVFNp1hIIBOL1bgWjviMIpf/BgB0Z
lllpwwEX5SjB/MBd6N2E5e7UMM+/rS7YXY78Fb/+lPNk5XWytZQD6N/Bq/OlTDldaqYz7oESKATP
zSYcLxoPOILbvLaY6KIrgcv9C31ifmd+Yh/CKvI1QVe9+zyGbZedSod19r5fPfLJGQSvJHtj0/on
HI+raEZMGo+ZPfzl8XWaQ83G/o8o8qn5so1pHtduVU8BzIenCdkJvZ2OHJz94VTeMP0gbE6o2TxS
pSIbWG8Bi3OKe2jsWHmk6GT9QuNI0PwGUjQmKK8sxDFwmxtFL6mni5mnOfoa6fMChFI97g1US9Z1
RXa7/NU5r8AaBJBmmTYhExnXDLAhoaTNJV9Cbl5+wKKon4NpNEA4VlWec8K7Yea1+c8iModbFW21
vwdI41dPeADEtJvAib2TRketZTDA7TPZNEe6QzTSxdgEj84Eei8cvILGtlrDa5aWPkA5g9jvajP6
zTk24NlQTYyuGXfIHppdMjhWdIcCRsjtUNX+Li98ezdp+m70gvALy5zIvz2Na8aoDomMGykom74k
Qs3jOkSF30Z3a9Y09mEws/cfe9P2XLpDTgdIsAd52rWY7ngLb8hjQgj2UEv63xy55iNTHLJ86sjz
bjncLtpMiA4sIEOMRSY2nWECZMMqYKyDzX87egzV934YrJ9obnyzCbxV/jF9tTRxajdSP04D5lFC
6jrUuMOmGnxwgX6XFzcynKDTy2Ksrpq0wgUP6r0LGK95ZZFlLahzbu7fL5smtv3IPNQFSAwUyxR8
FfT9/OtKYDv1Z6um5CLBqd+KnqmURsmb9suJXoGPiTmquEIzYR5FBLPn8OnYh+LyyrxSwpECtbrF
79Mkz25aZmkRI67KZk1pywA6P3I0WKnDhNRN3ZcITQWWYfSR2R84ikXyltSjiT4nTPLD2UzI+fGv
tJZBqG2g0bUTtxE5heKAOmCYjhnvalGz48mMBZyjTez8XiSJawOnhusEzS0kA6I8lWkezCRaras9
kLGku7kmMmvIK0o4/lGB6lw62NkpN9IEGxhtiMn/sY205X9TBQdlArSQF55Cz1HJSb9kVaIT9BX0
x6UPDg/2S7dntAwGnItnfUEWEt38KyRhvkSFbfVHnYAOIkSF62RDE+ZguVN2FNdSk4qUonPYYJRl
LpbNKQNkRNL9Z5nOt71UJcw9HW4CUh3yBRUYDhNvM3S+Lo9jPa3D3kRe/UmYhl2frJKkAgc/0BiL
wi6LI9002YlymdbiAc5dERwWHbjhaYazliDpbKg5AcqIs3FHehQoPSyefLrXK2geyI8by1PDcKmH
hAkO2vy2gbEV5vMLviaUw42RtNCCm318KIc58I9110TTPrTyVWOwa82nECN83g0F0+zd0b1Mxx53
JHL8qgu6a3ejdbTOLaoRzatD43xTAhO8mOSY5FE19Ft8Humwd2B5fbX5iDjEA2/NXVP74inI/OXG
zBqQN/WS5JQT4rBwOXXKldneEVNV3/G/lJpIUY0gl+NAEmlqDW+dtQTPCKDM9EpGUf8oA+PxRxFD
A6jEdfWh6WsXqF3ERMYRmobfR15GQVvZE2d71v6hWGjG3xHmzy8BdbihBMvxEDsZBv57JArdu6oy
BdqWYftzY43Dv8jDH3LE84qktUJS+sAc0S0ePS0ofNxw3vHYkUQe5EF/spiubqRKi8eC46A6mKnK
yn1D9N2PlOTkxDkeRGIuGF2mxxKuW4YNNOdzwh+uLwDDJFFVlsi9eC2VWP4xjx9fulS34yFauvAH
YpyNp5oERcaM7kANLYFr2DGh8O2p9Yr2bw9chLmSbZFN16+TfbHZsn3hJ51flllZb7y2pD+hFiLh
LByLMTj1fuI8THQt3r5xTHnJBti/VGeKo55fvvD2ni7ZEHcMDLBsYPtngaGL6L6CxGbFKbYMWkVO
IOcyVWv7hkNHMvSnUUJV7YgcR8scOPRtQro0SSS0dQ8kIRQBEU4K4Uglhf5OCOG4832ZnEcfKzkX
9lTCvXFa7ISyZ28ZBwTAv64ptg7+G7hAiApNW/BKoxPckaeAV0pakANvDp3MMMKrZB2jbvPLtxou
+nSsx7H+saoZcdrIbJZnNp8d7EMAin68Ao8qPnonCV5hmJdXftGGnUBX9WdiP4IPx6eHOzIEFGiQ
eoP4OG/Ccd81yrf2IT1we1hdhuwxzhS6T9f2vHnfIYEz+FxtDH49nu/PfJ0Sdal86MBnRLBZ+rfr
srrYWcM0pDtr0ro6JcAZc0ixhLBhtZidK6Bz2NuSXd8tz5NCbcQE+Bx0o2Yg4iROua0qSsLNxJcJ
KlSBGeeWm4bnAv3WxYa4mR8cbsVvIhTpmdnfyheqEoCmprp94mG0mVc0VkMcjl9UuOKnMWJ7EdpU
Dm5VzGiLa4dz26xKBAd8LpCbOSlxF/ecvM84CeoPp/XJvOXpxVCQGhhJMUlhkNi4EomH0BxEJ5Pm
efraLYyedyP4rHHL+MB9ygGHtbHmb3hNDXSueHa9dAs61rm3htzGm5Ku5V07NJRePUPX+rPzra77
wzi1ubOGdUrxb00qP9P2eTuNU2M4MFnj2WMd1swgQOFEesjx75jI2Wcn5dRwssR8O3VYYaSpVmaf
Dh46tkEL/MvbM5c2J82+EPUM8WYOEkrcvUXcTKL7AzBMLn9FUhMIsqkdRnjfhWuQKVB6uvJIQWjk
pu9sB800LObsZSgbvo1ycSbSjzw5R9B4IiZJ89xG/W6ZcPRvHKin07ayarMc7MlKioPJw9A9DBbj
MKF5djZq0sNP6LDf3stKTXcOohz1rZgnlwga0m44MR230jtFoKg8uKaQkgqqAiIzMVx4qWY3RN3U
UXJjLS2g8klcQwSbsHWDdcJM1uGrliad7CNrgSH/YsM76ntP4jc/CuG1/kvBsNne2N2o1mPV9mSM
ue3U+MfF7orwxG0xMRDPb1DTIaUfhkUj2Je6Nkj1ra1U8NpgiyRvCihU+j2YsVHnlNv/H0Et7Gn4
sbur1aHejHsoIeuDlzb2P5TJ8+OYTkClVQ7ZBeODYz8tGppBPE9QY85dK4J/6BjY0knPzoNtgOwx
PJM2sgZfGnpoPIZIoAYohlQPdZU/BJ1n7J3hJrboizDDOch6t0uVBec1jMhCprRi3lB0GVA/mO9x
TbwkhwERyc6+sNl3Xl2Aa6cKJA7lw9T8zgGi6I3pBjQkxofnvHPShtHA4I0AEptKD48d3BAqytpQ
Euc691/5m5Lr7Ntg4bizIxvMXEKYUxGG7ficIxU8FStb/htEzX7A/p7dtdr5sDWr3niA3/i4TjPc
FbLw9MYH4rLTrb1ix7fccwhkMOWglijdmzBx3vGjDsXzMto+gCrm4FvBucsaxBKPAXQhG+dzLRmE
tdaTgwb9rmCeWm5rBn17ZRUEEt5yH7oG0dauYkx+Qi6RQRqZ6+iAbIy9vhsV9cdaG/yttUtk1GEy
s1XedYuLUMk4EMMGHfFdmCRZnR20NK3YcyVrVaKMXbEjtYX4r9R4orJ65kZq2+ZWTYWfN1bMA59B
P4BoY5fqsmlVSJ2qUmzyqYVl1tTLl3TrDvDuilPFxpxy9oT7mjLq3iV1eKNWGeeMcgpqQ1tHH/Bj
/sI68sCwmukJvSHvfzGuvATMbf3HmSbqBWzwzIHHRHWP6DF9G6zBO5Qhj2E5LRk5F3XuwNDPaAN8
5Vb3UAzQOi3R8J/yh/LcKFuydi2Rau6ivKzvIpGUx74q5FsbVtyBLLLxHXWQgjeTxjGOWjDMig13
QrDLfWTJgIeSaKOHSABNw0B0yEYSqVGC45sb1o4Y8HJqg/vcweMMUgPxmsEswyYFSonrrTs/8bhJ
gRk85GUmHzOEb3ehQ9QQ02noRQEjU7SWSv+MVBtjTN22vJrVBYNEJR553y3jVZeSlz9sO7uC0VTL
ZcGgTB0qHgF7j3I9afn2NHfH0msIPI0q5243iDGfT6xz7SQ2VT0AnqWywAfDu3HltSZukdFyqfYm
yEY7Djytyu9yMewRfGvmyC0AbwEUqIkofM1RRqG3UQY2GdpomQHvIPANBAHqsROQXp8h9Wy3nt47
Dq9fTPNRLx+9rbJm66x92D3OVjpMd8xaMHZIHHsez36EsmGTJlhSD6l141xyEkCtUgxS3G0lJhQB
DH0iZJS2Fx08Zaobw5aUH66X1H+ATnFbow3Zf1GKowx2gFpuAUCcIKQgIpoH+yES0kj2rM8JukUv
UQMqi8hBo+ceOZLdxjak5TE0I82ur9HImEUG/PEO3edtjoxcaZtntV64jWpnZHwF8QyFOYLpuBFp
cIWmxSaN/33xrpuW42wJI/XlJqz5tnCPIm4QPLzqpcdny887E825m9Hu4vfCjowtFb8s6JAw6Mc9
ckvvCo0sYjWHciNF51eo/JCVlDw7zmxWlMWQRSHE3ARlfcB9xGtOHjNUz8xMsBgz0EGx1whvOeIN
msy2a+bBPeBRFdHBBXF0aiMALwg7MmMYnWhd3OGO0PowlOxYdk6vSKOIZK/ApIRW/+iNt3yMkPT5
t9pSKPkGbCMv2ithy4IURBZcmDBfOEmUbR+IkWGSyJNE5mxOIrF76chWFFi5mi77BdUBhrkJl+TL
BmOG3GTQuY6LqKrYPrlJ92oTSvi7Lj0AbXKduO8R7LY0+IHn3D6bCYO3NR3w/lB1VjjqOii4Z730
OSmCBPC5+3ZZyQuiFfHomASVG68reXR7QJPDGqOIpUVEnkwZSLqvWWO43QI+n1tM81EBtvgn+GG/
Gsa+4X2zFNZ84dDEHk0qnIfhjgbrmdcbP2swdyE7q4i4FyqCKLcIqpE3PgDKhecIrTP0uYS9Ds+T
XZ4mDQ5ra/ol+rQSYYltUNw8QyhZGx+26dIJVg29+kReCqiNCsHej7QUBOEI1AhEW3fRsPfQOCH4
dMOlRYEx9iHzJvqZ3dB68JpEBSpqM4YVDA2jRVZeeoYjPoPv1s+PbNws++QLiYLPJKoGamhMGO5m
NfAIwSOR45YVV+uyt6n7F79AIn9zj042sDwOP84UF1FxUzS0tw41fhizzuLEqRyHEJ0Un6OEP00e
7o7voS0h0yTKOyFecdOrFyKte2TV3hOw4bf+/Ok7bqv3wD7FeCirUERbxCPSZy+LHIvwrbD/zrhI
+hhUQHAbuRK0t83QHV/nvCIYEg/f4B9SaU3+jiK8c//k4PntV4eWy4IQHeQR5gWezxghSlXejcgA
wSFRCJ9LaXW/szvcUOb13BwoBNPrGGAY2anWwVcOmWYO72zp5GENk9pUcBp80yw7ObfwZgP0gCzn
h5tKlYpU/oM5zDKPysEPz0stkn+zPxZkUlVu/rtkjrqrCa9mlALlhd999aqE/FDklEiCIrRAHVtV
lixwxj6R4bU9Y1wB8wirK3K1LLUsSBlB/s3MwBgmtQqdUqLluU6RZmGoUMuVfxY8Rwhv1W51UdLt
MwbRYoupvv9hETtbMaWK9uPRyvrxkbFtmbFJHxogrM7k0032qJLuRRrW/oeVYOI5LWXBgMfrDAHv
0CDHcjsnxXhnJhz+8YLspNkxYlJ6m+L0e0ETQfdbdBD6rMz33qrFXy4dGv0ejKwKniA1E01D9oYe
Tgu1KQdtx7IFlBayQqiTY3YkraD/Z49t8WP1ObXw1COjPAkMxs7R57Z+XUBX/gNTlOinRmCU3ShR
rw8jRcxj1xf+Q5Mq1hEJhykwm6m1ntNFtdZd3evqOyMZ/j9vSAkA0wpxLIMBRSwD+Z9eDL9fIskz
PYGSUWdBVTO2+3MTD/K6WnnxIFko/oVr5PyiUW+ewnRBnFZg9juI4EattVM3wFHGET9sO7JG8P7l
N7BWFMiRNZpbUq95jkMxiwvUfSe4ZSi2lM7ec6UBnO/KRqJYU5bHarNTIL6usDOFijvEhj/Kpi8n
iMJWbw6hY8GWcIy833dhzzKn6JgC3TRn0Qs+bNK6fKdIsYrjV4VCkqOtwyxs7CAOlixjrYobYVB1
9J3ovGOGAldpdRdKOs0n1Kxq9rmS8kFavfcHRuZL2S6vgBifqryYn6x5Ibyhm507tGWwfrosfcQv
uzx0PFI5aOu5PFUIcU9SGCQXqJWzU296ueeWKY+IsfWVhJ/lhW3+uqPDI6ZyDqwvBIz2hZBezmcx
yp3qyewqAE/tnbBf3lM5vE6NN6FbKIqtm7nBZcY6dC+bHt1zGVrnJpzt2O79z5UHZZf4w1UDrIkb
wHtoE0i2Q8nTsJxl8sg+VmOiiYLMfGBUeGdhH/5WWJ2erQFSAfV9fsxQUpL7XEVfSoJKSh3D4kwx
vN0kbVVxqo79fok8+eUDVXq3suZGrxpF/dQ4gX3vTlmyRc71lYSE04CLDBSSVQUBglGIvsPu9Lpy
428G3AHQtawuxqxRkGo457+tDV1uWUbrXBKX8lwXEBrsqlueEA+SjtFZJAqFYXdBh11fynIsfpRK
gX8UdXHsyAR8tMy4vkteypg2NsAh5K9ftOzLifsTa0MGdvR9znEuMtf3/wuUPVxgKt1gl13yW1DJ
x2m4dpdIh/pO4EbCMN83R0Rc49uIRIzFbq8fIx3QXXfQIi07GF47ouLAaOA4Aa2z8Hc1P0UWRNuh
q8UfG9HkNvSlOMHgdo+eGdy3pEjlfyMet0MnSAdCguA8Cacv//h+oT9cP6S/Fy3uY8ESW3VWdSUn
TB9WbWNowCW9s0CiSKWLg1Or/whfaXZgJBjiVYwkLsbABU9alNG+cT2mvUi4DgncBOwvXk88D/FG
h6VCHEupgjbMRYYWm7J07itt8jeYQBViaQpHNCXjfnTkcPRlM92DdIXpO0oGAGQRMUiMmC7i7mN3
wdjkBP1gQfhSTCErnjncUC5HT9wssoZrvQQPkxdeR5wl92W2asmp3E8nYVvVN3rcF/wj6tMd8eFE
2YhMtp1P5DMlb20Z7S2GaJ8+7dBl6WtxaBFEYDBlWot/rj/yAD3hFv7Iey5np7LGf9gA8azSM1be
3D9xxn0GzZq/l743xcBpGUUJGFANEYtQmnum68y43uYccn3W4P6h+vcPwtOcCxAGcau6feBuE9KT
XiowUgaQRr1z2qg6gg7WT2SP4QStp+C04g3aV85wwmxnoxpRURGT+k3TNvT+nwVNyCc/xUTignVV
WPM+rZKWAfFEc0cwHCk1HpoaIH4jZqKGqOejEpl39EGxEe8NqZAlc8PYJp3W39rJFqT/g9mvjsZG
NY3vjmWjGidNVrKNTSEjJNPInJJGgOttyperJBqcCFwrfZedTrYLkX2vpckIBF19HfxAQZkeS5ct
5KbpViwKeOKYyKMTFT9p3/uxhOfkbHw1FND+U1d9rap+zpQPVqCXdxrYKFKbmoQM/hslnjFtbwlo
Hd6LrDFXfhO54b4ODg6udwbMvvlre3b0EUwIIbMZ2r3Wfu3t1hQxfwpFDO4vopm4WVPn1V00Jg5f
YPIUDbGnBGG/OEWLCruAIbci5AyKP/Qg6hCKeo6rtYKNh9BcnWQKsLxSqBW8lgmsRMWggWM+Vr7N
OrRv1097JgdkThDksywUF9azw86bSCV0BIKLANr6SSfRx+QD9R/onl7yNMz/MfREP6Fy+n+7bIt9
kMsgxmGA14OaMGHmqoYfETC0puIl34bJPAk+OgD117pIjXoKVcwBDkZR8oUQQagVfq/W5zBDd1PK
iN6Pyfe2SyJ9TKf6/w0pngx6ovd8tM0HNj9qdxZW7ZnTOPuqUikuXWf+sw3qBPhoX7nnuBctiMae
CAbYJ0Dnts4gDISPJn1ghYUV1GVnHqPWwtdf2cveHobmAa8K+ImyY5HSZ/hF20I2Gqs0qznwevp7
KArvvghN8uj4c4FE0Mq29ui/gYJN3xjAsIJG8fZoWVX+OTFaeJ6dDidhDSNew6K8J3bgkdQC96ky
gXPoljl/ci3HvIsKMe5QOsMNS3pDvVoqvOiw6A5RBLSXQtDF7wVS4gFjCc5fOZotM572tfVs1LDl
pHdtlIgtXCezZ94mn3LeCarljBhEJNu459ag/1cmQMCQ+UzuC9uZBCO5cY6awWAsqiF5WasQVENK
Oh46xeTeBMQL006TjoTQy/3GA4atZp57ykRv5LTCnXmBsgL1BpXG/AZKrU1jGdFxbnybVduQut7d
suTqHvciu3wnFfHK0P3BSpVzB2Wyv8xzqM94KfR70NFASifQOybBy1eXZs9AIlHSpuETeNwv2/MV
OlSGdZtaYNGRWSNeErAX+8Ff+osrFLcP1+BeytE9OUv1cjMH7wiyglBfCut/HJ3XcqzIFkS/iAhc
FfDahnayLa8XQtKRoPC2MF8/i3mZOxE35oym1RS7cmeuZHfSj4c54AMZvXxotvUYczPzRRdsNA6w
e0Wc8qzxNzx5orde+r6VUONNEIf7iLRnvyklF+CLTIU8+l1pnhjdreM0tw09GVzvT9yZTMaOyv6Q
ixOdMpL+52bh6hOwZti1kdT7AUOHhU25bR/nquiPpZqmNxL75dHvS6BufLAehEEWok9TUy+3QctK
3ZyM5NIGlfOc2j4/rd+lAbISv+AVqDHcG21mbDMjeZ4UrENqAwCDSnhJ7nY0KYjQGsbsRGAL26sf
s9R3kSJBs7rJV9NF1c4ao+hdm/0d+DDxaKuVY1Z4UXRxOpnc59VQvJBawwabAzMNBvpnWdkO1WeZ
ItKwbTR/MptylbKvhl3rNTlE6IqeC2OIrlR6sFGEevxN7bb7BdHlMHJxJcUDb+PGsor5UMIp4aKI
RbpEexycXTdT43ZOO/ZUK3J/pyLlJDv2R1Q3YtXEwGhUMzbsyHYVW+hi2Zt5Hx+iCSGUb066LVPL
mfFd8laJGuYCZ5HVT5Lo/iCm3nvtJ61+sAfjrwDptRMEyf/m0sIGwJnRbnrqgg/Kc976kXDrJpjF
OO5Im+dXZJIMXrgwjSebJMrHUGqNQ0IYUSgrEd2pUSb4vLkm7Ck3fk36pqcyQ7oP+Jsgj3GCZ0x8
U0lLgEsWI6Vig1gOG5r3iCKFZ66keOGcPt7hTvTDthDGIS4s6y9IRzAfK3CdJoCE2TwSzy717oSA
7OYJ+3ILXTCaAVrQyK2KqacNmI4e1ob5wOQ6tlfCMssjMDWD2/3soezluT4pyENMdLNHl0Pt72gW
jHBwxsOXcAozrJy6vFZKBoo3iJnsYsti8Rv71B1UUcV40KoEKnMgT9RcB3dN2rdfPa+imzH3vBci
WMNujnuWAly8BQ1PDl+Epl2yYIOYXG0j1OuvrKY9nlXUdGMhJh8V+ZJrmtCRuHMcs/xIWav+kKpM
QgowWbNlZv/Q1WAY7CxRP7Xt4IIyhrU8K3Iv2PXSuyWYKK2cDfe1xPu6q/piCOPA8lb7X+2/Yeho
X1hNRifHKaLXuRnuqmrpz30KxL+k9OY75uK8J+nBsTF39iYBmrGCUixQOz4t0FZm9Geskd2v1+kh
5J+Lng3f5DrcCGrnBtj6ZxjLIrS565Pu8uYbGVnTqYx5b48FaxskSLu/U8xFNeWxK41LF//GuRzu
Sgh+t0KQHsPsCVXdnIgY5kX6w8af010lxsrR1c3XMFEii6B3noBlbUA+x78oWdk914D6Y540zTSN
tsqXRduvhOlQLzq6B7d1z7Ad1N5wH0A7ztZkeIk45Io3beCzI5TvjVQtCHluF7RNHfGeLYcivtq1
bu7SptcA6qem2NC/Nj6CUNQhj6hJ8YLhn1HWg/7goTRhZvg/z9bYS3ed/Fife5Aj3ZmWxOFIv0xx
28IB3ciRa9YGMG4PhSwvDc5dFX9kYqAQmSCa3OTxlIdqjLlhIgm/iq4tCdCm7GmhtF4z0J0HKsd8
yFAm/aOEQibMp3CPNHELMiMbG/Tc/90TJDkcTQ8u1lbyZEwOXMrxDxVJFB1xGQbTlb6TQd5gIcp2
tEpET1A2LCZ9iEkVGP61l6zd5kClw1Y6LbUQ/lrI4qf0QVt29w8Ip7qnJ0uoTz37fN0m7gk8/y+d
rfiRWqd/Zx2S7XI+rHzrLr7cp4LXYozM/OYDNqUgdIqrzWhIRt0eWzey0ujWaAqWc5xkWR+mwOq+
E17q/+9O/E88gi4F6sAjOUKG/ULIpTgtRtMq1NqApRX7GeofmW/qbN+yb3yMSBr9RC0s1KyJJEy8
wv2LxdAiyCCJ33DqBMZG8OSQWOmak0fGXobt5H2CLYU0X80OZUMgZY4O9Xp8oxLGNnYNhOPq2TQW
0KqQJiUw5F/gKbV1m9aEJ7YAgNrLQlfO09iDhSBvllwCNTW/Sdt21ygoMyK5TfuhOJXOpGn1Lqao
9Yn6j/QUEOq9YYXaHwzJPKQKgRFzdo1y79u9OuZm2xb7wK3bq2XI5dUoYnmZM0P4GPNwDmJuKHDn
IaVIfiWdGcKJT3b9JNTZsQv8ZdPUX3GFmqcAJfo9a1J7T5guQ9kuO3GXp0aPsZPJTD7UjtG8KxaV
HFpIKHXkzsRJllodJ6yXH10cz9/SzpeHxu+z+7leBGcCvRZ+Y1r3VifpidZF+eZSp7rrI/cffKuO
XgqQpl3RGV/GSPnN5Gh19GCJrab98qObbPT7taMiKhKJdCWS7wzjB5uA0r5ICh03o3YUWXwSZ/A6
Yg+kGfiKhyjBMbUBGylPsZYOOJ8yfVwBXBudUCslR77ZqVWD1yBm1TFr2rn/QH66fyau3N6W3PHo
88zCesTGOzhHsDDOYcHrgGjkzrc0UOqvpUsN2BELan8aaCIX+E3LsmOUQmSMCZpPfnkyeZmR9w+i
xLkdaixRJuI/Ns5cvmpuTcEGnNoboQjS1AZpk48oqvUdeeXxcUni/lTyaitJw1Ia4kpS5Q4sDRy+
YB1Yuoz+nn6GJRwKmR9UEI0vQFT6C6XXxdVa+0dAcbhYXlnuskkEJIWm1lnB1RC4O+A2Y01MSQlc
RUFamYoZbt7ErXXah1Seik8GqXEKy6GnKxA/snWR+L2t0DZYt8M3YJRuWeQdhhpKMu9s9x2pNiUA
rfQIEtSfKZ1wbf9mHicPkMakBOp7p4YfABqWjTVMJnzuePH2baVw8QSTpABjzZCELi6pt3Kl3T8i
OFtyDx7OPuM3YweEDF0Iav+EMIO9YkR6ZteI8tQXHts/lVLW9k1ocXxEAY+tMKnGpt6OuE+mi5N0
eHqprIvTB5w3Ng1K3G9+HGmZzrbIWaTc4vnvKsDDSfqBEonniTLSZNkQ98HQbGWTKLZFzYeB4Cbz
B61aIhdzWjiE1rIRHiLCOBZ8nmN8yVQM4VMOuBz2y2Tc6nzFy+CSxWDW8majh8nLnrLA7VGzLFWw
m8l0mtDJk+BjKII2fhxxI11hKGGQSDKDKDR8lj3kQIZ+z3HKY421gwklL/0Of57Vst4LwCSdCsNa
+ZlesPwSXCA35C/9eG71Yi1nWJb1MyBmgHAty2rgCdU6iaWeFfkPQF7Z/JKi4m3pJrCGgJRlBr9t
MZKfDLhdoX2VZBkvNkFXHgbVF1QY+XGfHzVQMPD3E1AwEqA12DcI7eZhlB0BlbTM3kdMqoyFhObk
6kmmE05XdXBZVMtvRZn2AqQP7u8WEp+NdMb2HgctV2CvCNh5ajeB9NEYsC320+ybv1lnUIVCVsq8
KJAA3DWrGjgl/5EkbTo1W/DxCiHO4zh43h1JnZrnvrYoUjYNz7jMli6ivS2tsti1oFHqS2EF3pFK
NrM5jVkOBc+blPW10k2ZfnVb/Tli9MJCUoWxSdkvPLN67RaqaKAmhA0VauNFWab7Z+qBq0ue+PUt
EAj3no4W7y3mMOcKiw763EVckvYW1mNqfYGVHURRAbMJeLtC7jQ+gJ2aJ/i0GqHVLio/xHRp+Xuv
YKG6Q/bCkUHP0WFs8vHJRm/9MfrshZpg8C1xgJZKlp1Egws5Rc9foIXPmG7xZEeZPWOrbaYnSCv+
hSsNg0fM1fwN8zwFDtSjoqqBmY8yvQ+AcW5y23nj5ojAoAvjwKQdvKp2+pudVIV0p3DZkwPaulsE
xwabPaMEMQfU7z55xHdB9SoOhOTXGfB18DAArpbfM8f1G1CnsyBGupmo2q6c8YFGh20pSIgDh3sg
JHn117hiwBBJ7vZNdgLv4jS2dJrDxd0X+Kx21iCJ7cE8pG4xtkMcVIRcZZ0e7a7LsYT4w8GmFBEs
pWzuyLR4D3WPBL+NaOUCXTCPITmTdwyO4y26tXlJ49o7mcK33t2+j85w8mi48o2g+ljqJrjN9OqV
itznfMDYPpiB+jdzsT+YZKzJ1YIaqTDY5AELaVdv7My/8Sd7urUgDm7zypSQQ0mw4WlInhsWZmLj
9vhDYSBekZetVwRB/xa9rvqJI0s/+NU6pES3YIcAWOLg8C9ebtX3TAB+u45Sy7FfnfoZU+lkW/5j
Av0VTBTchMLysK60dUGsfnGhVeTAroBEvxV++xewVw8B20SfMxil34gubm7G2n0QQA3DLKqnjeMb
R7ZhyN6FzwvbJJxzM0iLyJnsePGosnqJDfE4MGKeLNgqYUtP5B1Qh4x1KkcUe65jnJEq6YLICEs7
qTcpgnW7m4DK35ZaFBcus2hw/pUdocJb0cgLlOCIMGxiJsyF45O15LO78Vv4xflIkWnJibNHUWbn
gFPvgMGE6yK7K/SOAUfiLD5aUhGbfnBefXZLe9Y6xYb4+r1XB9GdMdm3KaG5zUDmOgSUxEfV5f1u
XjwdzlNQ71CCy/1iwBEdRFd/g/DrQ+ysfdi57lsyE4eklH3LHA9YEnwxEyyLhcD0/Bu8pfIsNPbj
1qJCq43w2+mW1LOtg+c8hhlHjTBEGPm9EH8E6qhL5+JhpD6VSSLfWIlfxIJR3GqVoiFZoKkO1sc8
6392k912MBC6RtsOEqrZXJyoSA+OJ0+4Vd2d9EWFphMlR6zJ+T5uE1TESsxh1bf2A5K/fxFqvgDV
Q2uOxmeAOi6z0LLXiTtf8Fl+JtbgEbtpgWPjVg7xPH0BgWTBFtMniY0TXAQlX6u9MCYYutjx+DCY
aCk5le+cEuaZNg5cPVPt7drJtcjYObPbbLykbD4sPMfh2FTQgZsR1/CFmk5PbrXHu4EnAyirZW0m
HwsvCx5xgIlkPzart4HxlXF2zt19pwFPjCsnj+MJF3VbybsG7yd+dCvZmfThIqvRU860urNIQeOG
t/sjYTGsaaOlN4nOfwuHr0/vL8a1ZQo8+2bbHYG5jNvWV9VN5PQvAbvHp7h1kJpSLI6a3tEucg61
50zflim4Trj+jYcCxh0MZBCIizaEuQZUi7DeEepRdtdBjTnUvfGtgRdvqNXqMQmTtfCl7GjK4Cg6
eqr1vqkXxCWS5WNFFT2xV1Ozf8oDS99hILslsEzPuDDZ4vhzWe0dd45OuWdw22VyVuekHJA3AAQc
Rs+0WGEQYigoAYAcmTb019JU4JKzpTo7tag7NOQHqe6+x5iWC3ganjVwGceOuYHt1RMgtdRdA3Eo
BCzV7JqgVi+JZXwDax/Gs68M0Jmko/+wG5vgZOBWH/D8V/imFSXfRjmJcGkpr0U4HacTczXvwcoZ
LtBsjGPqDfUDXSzpBxd6/FGqcfks0dtUPVcPVEF4N7ajw2D+cSvlohG15GNXwBggioXsYUVMUUpb
nnSAbpGaQ/bg547YBL5tXHndYFwZvxqMN+lhQiD8cJ1e/tODj3fGiud5q9O4s0+sf7nWq4+hc6N7
yVvpgq4YYibwb0k53AjHo2s1Ld142LEzeCs1RnzesOCpeq4Jis6fYsqxYVcDEVK++yzJ/qnOw1Ee
NNmOvwnOZrLU88VayvhNGfRW+5HtbRHofHqB5NfszL/NqPVjk1Bj7gIjQTLIv00/wveRLDc+DQb3
TY3Xy4yLm6ZoWraidoZ5OTP3BXU92wXnR74Rwq/DeRz8F9bCpDnygSvlQIPJIbVb3kqNF9z465J9
UKiPtCsB5Yhj07rUU8sLsBbFM/sVOmd5rCfXrOB2JNkL1ysOJDZuRNk4/t0KOSAV7JjAjsrCu2eH
fx+vYyN4uPw2W4bm7JS9HWLKr56o5o4ouqaWaWeblLfLmIBlwbj2iZ+KtvKhf2kNTHFF6Uu6/Sp4
SbXHLGWyZW6ClTbC9vk6WfpsDtOb38Rh0GOxKgnXLJMzwV0va7bQdvEvdua6ptvDgLjiMRKiYt/2
KvVes4XilmlO700heWU1rTiXYxTmbfbdGTmIGyj/AShBOfPLJGVGsCn+1xnLcCHRA3dp5LyG66Lv
3CBwkOlVe5iTfv0Zuvhe2sn68pOOuDH8uDvEluqeeZXOe3OsAIG4RZ+/e1LKH3Oy0h/8ZRBVElXt
6air/iIvelCKMMx+GPr3zlnutUwRFya2WNueYoBkkd1V2vVh6OGWeO13jBd5y6oqJTA1mcdRlPqG
5dhaIL0CXTLWNWOi9wIr45ZXyDcT3Bkk6XSqFg4al1j2yW5nMiNTH6tN11LCNui62CPBlgcxmD45
smHdd9QvbIGeZJtFJELi7pKZZfbSLexhBk9T4IlKqtkcVtlL5XCuekZM1BXy73HwgwM49l+07gWU
dbfPYY5dVIa/UgH3PvGYuLeVkRymmfTX6JRRuusQwXdtaUO0VsNosAZmryHqlxYvzoa9OVgVi6F3
MgsgnYLensxdu9TzRdyRsBtNrs1QoaPuI6j1EQxHwXalqEDNBA9ZShzLi3BgEOahl8ub1YnmvPTC
+BUfJkwTN7p8x8qDDXt4Nqgqk9BFalJHWBRQ0RfYJofYq3wG77LTNLVBGDUg7h2GEbthOWZHs2us
sPHc4lGTF9xXatUK04IGqC5nGC7kfeymR4sAH9HSqfvCv98cHNeYQ9r+GL5tD1bfMNS3ekmuPnQa
RhKIzgU853qVwW1LVN9klNVPl3VPPEAWrZ359Fy6GN7Zsoofruk0NDjEqq9Znbe3NllEWkaRjm1/
+GyFIOyy0Za6JqONi1oG8apuMkRlADehayPUSFXfBL2+x0P4WFuYnmdaCzcwS74DXVYXMDTVvp8T
pkW9to5nLI4vrVE3p16qYDfFJBC9krlNxd9z0fJydCc3xKjxnFjlfV23vEqRRicgHLF3HBmHrgPb
THJCEy5k9lD5qPxDpz3jibjjKt6yp7Yx6K7PvvXqrHi6NGDMwaKZHw2RPC6sd3DiZNUuxjv9aET9
Q55B2WWoMPdoNea+9pv0n4mPgGOGB7cXQXaYELD2nCAtxCYsSntqLgUN9MbwqIZBU/NDamOD6TeN
cRKtpX1KqvdakFmhwmst9W4u8cwqEwxAqPk569r1QgIl3PRiMLxcgIFv71rllsc2TSA4RTBmpP8X
dcmNi5ca8in7mcz/4jogTwv0kYM9OuLW42g/GCkJ4InvRRnxcoRgYu3x7HKlRSztx7CO/PHZF3G1
U8JPn+k+ODdsc24dr3F+ydWwqhvS6N0hqrui9mDA1YO/Z6f2GvvmQMqWS5FP9maecOtUC4p6MM4j
6y/cwDtzHTp2RsTUSjCfKu04iM8giO8Cwx1R2WHBZA5VCeeFXPRtDj//7C2gE/nm1t5nUHjdtTWc
uxqaASsupPkTjn/8iUnQq0viQ+S3GTg2eNrT+yVjbzIMtAqkPB0vUVuo7VRb3fvCig75gwJuqDTq
rIY4lqdC4FKt0EOY5dHEwEcD6oPdw3XTzhPnQLIq3/GsVQdABy2JFrh+LlVz4Jk9zMrMnTQmASHl
Q5km4x6GHZ+MyI13plBg+ETHttgk71ZqJJtYuzjXeCJJl8y8Gi+2NxVP7hT3L7oRzV2VxWbYJcv4
bNEGgH6HXHTuJDqFKOZLrinUqeyC2ZB+4D8g1gHj5LhmqjyKnXbYAgFgFbEa8pCepfquqTsnHDrr
KwvKs/D78Udzh7sQALQ4ewm/TGy7nO4v4YPOD1nhSnyFTQMXQKVL1B9odxjZrkbRA/bt4RLrWKbX
HLHGDUeBGnSSVsexX3NlJuCJCrFJ6q6zWM1U3mtDemLvUhf94CkEaWPpcXpjeCxd3gFZ9+h5/o81
qAStqnUOOTyt/SRnPMmZHQi4zHLau1y9woVB4lD5PDfF4EFQmggRxXT/4F9v1n2dOQHDIXWLYd3N
ln+6V83XXHj/5rKTh1y32Z79d5LhIyx4llHbjgvomMdUFManX1cRFVJrfh37MBFT36aPF9pxw8U0
HzbAZf/B7iVfafO2Welq24wGzgMXp37b9JTJ8MNDw0jWez13+ercVXFNtp5guRvT0YaFure3S5Ce
RKkwyzWtxhI7NzccmbAIcItjxTaH+a0b7ArAECkqDktqLvPnwWFVefbGMcW20ZZ8TaFbYVbsE3aC
CAz0wyg+kRDDjvQOkAO6U15iEdpKDGQHnGsta01VtK+0whDthSnjinMB+aAa7zzsWex8jUEn6zyG
cUITea0URjxzuFmwLwNekZ7YL0X0wbS9XF1y1OaGkLp9RKLSpwG8wjOhZQ+4CKbA18bTcPqxIhZX
U4/jIUsCLJc9/7hpdvEf/MlhH1CFeSYS/0lyozwuGNhXMx2NsMXay27M0ERDCCpNuXe8yr0yvfeX
bII8hvkKAS/QVnwfyVbuVcD3Eqs7Bo16RKu103d6Yrpzolngc8FtwZZ6rMMI2Q9nE94oy3R0SBb/
rBfYlCfYEKnjoy2DFfY3GTKysk7i2xtQU9Rl0d3ok2JBXEMx2aA5ZAcWD066zy2MG5j5E+vFzvRr
OpfIkPMM44bYv4NpTzR/XVKA+QRSiupu70dvvs/o2d0MCTYjnp/dVA7+HV4bedvi1AViDKSxcVn8
zoJOJd4H/5QzWGFUzAkbsPE1th1QrnDmIMlwhzs1yzJgAamzCFVOe+OZbvploxadr7Qfy7oMZuLd
dgzCR6IhDt08kEnB1VOl0wAAw7w2nidLkdNiGbTPKWZfnGpBRTiaDVuAMkiSY+83pK0VhG8374Jd
iw6DzZST95PpCjN71LsvUWK/8amuCjje3E1spDdL5C1vpQu/sOpGLG2tTZ3mosoHKzP13tczfuq0
udJDytI+Auu8Nl5YfzH6ByzAdZ2DvmcRjIdEwb9kXTAgmvOmAuoJk8Xj9OXbM7c7v8XCU5sVk1JK
XxmNbwHtfE15oYVkoJQy8lksddk+XSfRCFoh1RiTj9KCzX5HMnZTOSlTZDDSGgUp/L5Ovb958X97
gvwEaiCT9AadVziUctyWvYsJdKGefd8Lz+buJPB+wieExanSKrT9cnXOLCV/4CJeyKBR4y49qT54
kTwS8qRfwSLEDqycgZ9Sr4U9Bu3T0XWGCUJiYe6nO96/zeNEMnM+ETl3iFLxPzMeg5lTAw2wpzLG
fUht69zjfD0iqhbHNO2pCLEp6WODF+zYD1SsOS2sunacXibsGVc/mHYJXOGDZzqsv3Pze4mNg25a
WixzKIvNmKNvJXbwOI/0KngTpSP5XJ/8mi4qTGDGe0yZL8jH1ox4muQCObCxPstuSOqQdlGwISOk
0FKK/sAQ2p6LBasX1Zj1vd/O9rFV40pxoCwusDUxAidgx5OmF7ZTwUMaGNfRsaudCwUXf6yBhpuP
9kQBUIPNvR078DE9jZr+iludP2t610DuU2B/6QtoK2skwv+sHC3m/ZTOS3ExYZ4/eUi11RmzAHqF
bruTLqoRmGnrR3e657G9Z6Fb5fupyiA9JHMxjKGQC7HYHXu/siN2U9iXqV0P70Y3T1M2XVPbFDu7
0d+EiqZ6O2vcluhDTH71Qg8k0HNCsW0McwePVIyRTYAe2E3cDI+FCvgFTqb4N/VBfY7Q6bA1Iv21
fv5iGCQP4xkd3cQOloBO37QE3mMiuRMb7WmK0SZzzD2ZmWG3MHPYRBFxYNSa1sov/kK/q5jz8SZz
c6hvlhc327z2C9626WjaW8wKlHHPo/3KsV79MgUsbzWXy2nfLt70hNaqn9wF+nhKDPtooUiec8N8
XQnZe+olun1s2sEz9ueeqE8yYg53+o4VpVmfpdn4J4YJkBfZ5O2xmyPY2ZS0PEBUmHMyyU1KHjqO
bgRvpezecLQ1XtgBz2fIKhLrll/3R2wWY8CqAwNTyj316OkxurWsBap072Xvc5HLr5oyoau75M4r
za5sBZpC+xsbNDRPkaY6aMuyKiYjEtGDXSAJBAAOgE3WbvuS8ge/NXlVh4N296gVtCUuBHVDfkSb
sUwLQtCc4tFyll6krgoY2+3oAzFDE4OkBSIynUI1TwRWilFk29nT3T+/YivfeQ3yEydV6Esu2RXf
XaNQc7IHNwH4vSGPdgRh1/Ad5IpHby2OZmplU7UDHoUVWvnzziQmclRF4N1VS/YBXTzeL8SJicZ5
zTmR7V3RLc8VqCpbszICykQ9jbG0v32Mehh4FV5sOUL7lq7HfrHIjY2URQMSIhHD+u96jkqV/xRY
QfZBMzT4sFSwEGI1snBoI/downfGs5lXb4tMD64qHmSi/jLJIUAAnzR2nxJOYA3B+6sem7UWQ3hU
hCsj3cYJzKR0ALsbwwPdlx0CGgG/rnjVvczYlYHfRoflgG3xMoUG1/6TqZ3sdtGk7TvUZ5QbFkV1
FBw7LGTHjFuCR8Jtfhpoe3+gNrniSzOjAg+NDlXQiwvyDVdnrxgOFWnmmxjA0K+CKQBMGOgTcnLA
9SO3q3tvnoMjW2kbBxYh9GVqvLDz/F+Pwu8LJUCMHBDWDxw5EFpFyofAYxx6EzMCjtaFFJis3ms2
CT41pAv1M70WW9EO1rHy7RcrmPKKTEvefEzYc8jvQpJKwlx59iPO8kdKHJxzt+ISItu/82tD3OER
ZJvJYpmeWisDWp9Ejwlbyh3Flra3w0nf0wQyOMEeFuT80gy99R1LTMC2Tz5qSCvrvh4s5psGqrN5
LINW7kRbFfdFkE47h2TTFaChCMKZ/7vcdI6j4WRjcrqw5KxfHeE1bah1Mj5lOrfvljTi6+qo9Egy
Mj8zC7IhkTYBceCV616d4ZbVEf3Oo4EnQTZ5r6+jJ+qvvo3dD+aY/pzFs3GotZVegqTvJXqH4R6A
bFk/iPjJrzlbGN4RyfO5K2+9Kb8dXX1fsUgiSh8QGR9zlV+XcshC+jzWrhVCT9tglA4sXoPyasqq
TgU3Xv7ilmCnaZJmq0AxR9X8KgUOyG451hFieeERl2dLWCLnbJayBBI7Wte2mfhDeGZpb8/frbRr
wpHbSro1TbruhetF4TiV1IjR4AGbI6DZkM3nKWlggaJeVcsMy4iF9LGcrDgi0tE7xsngNCcDVjXj
tbMbY0KDsaKbpint4Zj2/C6eFsBFYDkzyc3YBThNYQ+lmRrWxo7uURwqkcfG3YUmcxDAIw9WF2Hb
XQTnQjPCLxOUkqGKa5KhtAZL6ydha3kPIIGy75qP4i/xlvw05KNnsNvhuCtN+kH2I0m4ex8X2QVa
VRDyDcwf5kL806T+9pEFCzkRYAxJFbSbkactHQlPz1LTqA5+Iv8NBGEyMiOs4Xs0pL+0jhHEeysf
D50wjrYocuJ75aPD3QInPJEGBB0KG+I6wfMCKoyVgMUSxJKGfXDqhg+F5NQTqHUyu3QGoY7WEygq
Fpshlj1AGlOJw1tqOd0u5HXRghoRIeAi+WFKRDF1/ABSVimrY1yxPsA37QTLs+i7RO7b1us+dW0W
OV0Nxax20YQJdksijocOc8SgX4EpYbZxq8G88WjRPgdpZgRPtLHJvWc14FhL8Cl7+qLtP4sw8KN0
40hvJqxLO42x4D3pYO5tssR1bpto7mlew/QdpoFaogMO97JFAyr02jnIlj6bevSTye569cQFcHL2
YDGRs8vGL3adMaXvIrGz0OEWIT+5j4/DydD1mIau2VFFCk8Lh5rk1L7Ys2oeqxY8FfTjyPuEf+8V
DwkCpvvUCZe9EpCHKnnUvAyqfRAFdXkPbFtw7aNHeqjPmvDnFGqRGmIV0ZKbTlHlWI8qdZ7YaxJt
cczY7zaQUOgg3HIPiUMVEVhGpqFIGmHMpiC6XvIbcqIOZdal4TPjT2LWI2IGBb9sqhAwToXrZSge
uCKx91Yaipaik9mvXU0kO+cOtvHqZWovs7St/GkC3WIceuWNZrSxdFOhh+DSoidr+WoL2ukuLvCi
LyKqdpiXIl7u8V2m7b6Nunh+YVQjwI/Orsof3+3EI0Nf4R1y14+INg4ISF0hujsjNzOLpvdslO/k
mqv63qktsRxYB+Bu2SwW2uB2TmCt1BvEpgHyYQb6MzIiwmDKdnnjVbSA1VtjcvOJx69Hqua6ZTJ7
YdgNaDevnBNRRfHluim15tjYxI5XBL2vUWoNd4pFYn4Tg6vFSYMx7LSkbeHeWRU43lu6Esorl79M
HLkAjRy72URuOLLAjG6ShJ99k/lwqyDHDLAfR14XM3ICb8sgKHKeVtemZmDwqtraceqod8ZDh0pF
sy5e5jYbmjcAd17KbxB7PFgCfWijlMV7Q/lsdKZDzLRORdLH0w2L9lnQ98t1awtcP3mrirbydmM0
EGHRfPA3hRLueMZzVnaQ5Bz/iAWss1+J99Jp6lIdepDMxj8pDR2vLEMa8aMmV92MomdCFexQ98Bb
sjMMm/4+H63yaK5hksqkjWpj1EjsCBpytfYDyXlFUcsooiy9OPqsmFjHR4n7mDOMdmmnMFyqXKqu
XK+7xUCGSXaRGv8mAs/VrhSJ14QYcKb+Ozd0EH+ntJyPZ9Me7ewm773hpCWKKU1Cbb5m0ccWT7IR
R+cax5F5xZo9XQkkAgNsO00/tiwWoPYU4STcfu4wL9nY3xTHxeQo7F+LcAd1U5KBS+/Mwqa/MZ7t
9OxgGa+h0yQuWzLuyjpHQKTD4ViaKUZfq4kzXDJOfI11QDOByFvy9kOR0xLZp/ONgYm7Z+Es1Jux
lCjtbkk78n3jRAYGWAeIlqTt27tNp8V/Gwa8wxtjojQ+QoJ/bepa7MopMq9+VZcnoWT/FduB9OCb
2MLCXEku7BIsUGaVgm8L9W7W5UCjK4oHenFaqQOiGPV8o47N5GA7BBw42IkbcOLQ7NL/x9l57ciN
pVv6VRp9PcRwG7rBnHMRPiK9U6Z0Q0hKid57Pv187LlRRgqZqAMUqhpdhkFyc5v/X+tbtY9mGz1z
8U3ZQafYKcQ9pr+RXv2xDMzhJwFR3cucUNEMsbyl3biFHE49tA7g3iyyC+GXR7+pJJKutJlRhJuV
WZxisBwAVpOgo9hG0Es20naBKQ0yCKu8muX8Q3RWO3whfSJodvFYxIvMI4zI8KjGyI339WDqq5qj
+HyvBDK4BMKRk6/w3Vj4/snlIdqoL6vbcCKLAR0ZoX0r0Rkk/+Q5RaBtT6+WGiy1/faiMdpOU9AM
HPfahMrvA5aI5NeCwwykRXh2Yh+SrHWqqGmPaEyl8QRUDRYBYR2dC+914SmH61rQruYY10ggsic3
QaRfUUKKCdRO4wBZgekXS7i1yOHgKZjByBRYuse2rh6TCr6CtQh8v5RdrbzfPebg7ga/aQFP3uox
uxg0N5HCXIupMSlnFqaTWieXLNdd4aOaXNcd9KrLaOhkT6aCysNj6bJDOHT0+bcoFtsnVUeA0cqg
4PC6CG2OjobYgGIXwA9BVs5Ptv/Nluw3REUBcM1bT9K6vCgF0r371l4Uhu1USLikNa1NtH0kAV13
InXxXEc4wEnLImqKDIExk6rAfdd7qJfTvDr2YhEGmouSZheXXvibhAzhXlOutLNr5JYaFagn3Aoz
sKDyTikythzMXPHA0uOEZit2ip6nc6O8IKSzQrtio2ZYqxs2qcl0ObYssLdmUVP1QmhUXTjZUHzB
3zGyVcqN5jk1ZbVNoqwUL+zbsmPE7oTOsxXYQF8QazdPJdbykMaLsjdmTUdyLwMfCpcdusc4q/1X
B1Q/NfSuvACT7Z8IbR4unUhkkHL4BZpE40bVyDtbbB8x/T1IoRZygoaDGM0u/gIUT4UpvACnRx7P
0THcIaZvxo0OLcCAaKg08jGlacDiVgy3gcAofJFnXrgkXrTd7F7YWsLgGjq8Ky1jAfNbYXXpvoE+
QJMod8wnN1/AzUCwKC3KOcq2CV3KbO1VE7h8HJec41JmlXXcV05KWl2t1iF75y9R53g33CZ9PZS7
3SIzncIbh+aWXMlOteGejXeDiJjQDeumRqd7NFwasxjNRzSHIE/RugWVZdKyUNMXJbT9RYa9uEu6
hLb5sCQSXLm1qtsrk6yT/KqlBOP/zOjwMXNIh/kUHh3BVgeOmFQcqTWR0hQ4UWpEGw8bZZCyTDB+
D8YQKZYcRCmPwZg5l47TDka8IrzGSK8mkzMPdKoQMPzIvF+umsxwXtiZCuPONGmTvpgQRfdIndIv
HYa64SeiXMhnrOcqfHFatid7dOzlcJ/HU0j8y+ig5bGnctrUJWEgpN46Go+OU9wpQLUTzmrOrhub
BB1eW4G94mLO4h7918Jsfe6MOt5yKC7vGRN+f4lTTz6SPUICucmh4RjRXXXoaVvBC7apdtqgkPP4
tHjl/oUPRxInZ1ltwYB0BCMNhrNWzZhrukzSCu1rq+eAdALDmFnzCpzKhB6qCqIFIKHw/j9R2AiQ
ayvq8ZPvYYA1w+zVFi7/WYkIcks/a1BovthCH/xJekfQ9y0tfj6TrTl1VXChRs7T6wSdfXYTVzbs
B0pZ7H3TobLBHbaSNp40EzgfhWM3Bgovy3Lw1LkSD67ToMmFfunZW3Ic7PGbB5702hC8Pbmhcjx8
6fLWUPmG5KvmBVY2meFVyUZE4aloLoK2ck4UCMJ4jRJiKRbYmgGnY13jSBQwJ92VcLWMjpa2hXfM
48hJ1tJgxVhRg0WOGDr2sMXeNV9SAp5fgkaY9b6bKpvSSz0RBtTNRFnhTRvWiPf0ZQ4wD86fFebx
JiE3dMbA6zfGF9Se/tF1aofJEGyVui9kXo13EX7PIl6n0InwiSVV4Fo70YqyvsvCaaB1AQkVE4GF
BJVBUPVgSFR/pB7bXyLIkkQmT7BFDMu6dOC/eBukyhaEirhoxLcKtLy96Wp2zesYNsmEXEVEXgqC
ysmHk/CWHlURSqusNgV0EY9jtDNYU7eJB8Yk3S9yp1NSuPkcOH/tMAUGm2DsrB8xrvsrl1F6IJjb
aQn2m4vxXhsm9eBq8AGhtzhQAAqnscZeX1OQt5U31htrgiuX1hWaWlTVww+aRGH40y3JG77CJZ1i
PJWkA+4khUwfFWbcJO1dqDua6ap183QP+0dY99TIodcPjsr3YeUb1AQqP8MaR4Rd2WOWP9gm7tJt
XMTFBQKCdNtXpnMIRmSnm6yg/tSNFswpJw+dhTkZ8Jjn+oogYvbSgTU0zRZhndpRSh/QXNEJrODi
xF322I5uklwmpjsUCNxn89ULK/FKoQaib2EoT/CvAx/8VvHBWJu5BmQTjC248FVkZ7SW21Q/4eTU
GywTHTix3LgwMTyzqaM2WBibMnVFDhMuTSGB+CAX0PHI3P8+j82w7aF0dBocWTBD7mxzQ56qQJuL
T5H+docd7clOjdL+bjZhfYUgfAa6VBZ75Amkn9BGihW6n6nbQRkbafYXHXUbaIE65HnEstuCGKw5
1ZRNu7MqJOpULd3hnh1cXDzBbkN1wCrbO3gHW3Y1pTWxClS9a7vrXKPdnIoRXTnE/2BdkJ6Jhrk0
puSO4OjZ3fcdW7Vj02rfOrhFIMrHdHEWUXoHIfN97KcRJmAOaSpelNNleZpBlGEHd0zZcSaYg+gO
VXit7wBoDfjBdO9yGPdCA1YNgdblMJzgKoY16Xw5255H2HGcozbSXkCYhWdYW8uOOnqtM6tjw7Gm
jMNbtyWEcNX1aAkTJNZJgW/OpAVFVAiRlM22dIb2l06XPnhMeeZUOy6cG46kxF7JtnoqosDbR5ZQ
1S6QInQRcln6MRsb76HtkvZR1F74awSqYH6zgDMsqHdXvCI7HFCZJ1Z/y6Y9BEkSjggSEqsaWMhD
8D41/5XGKyicGm0QPhrdZHylSDTde0GsfYImXPi2YPsgf1368OTufA7rvyrTo1jEXGA/gsMmDSlN
hm66SQGjX5Vey80DTVAkruo+C7a6rLQkC7Ui/6mzw6LeZgJj6FqLdLowYtqLpJCK/nEM6/C7hwJL
7NC4h9mtW5oYSnwPV9aW2jGzmjmyjwhQHz+CpzSs06TdbmTfkwLmhmtlFTmo74SAFDof9OrMzvOu
8LqUJcGuFaFBmU2p7CJDgpsSrUrMJq6TUIttR27HhSxpQANwI2ObXh7r3hY5oD/eYgryXnCCpE+0
pId+W9O9PjqZDeMfIND9LGm9nDiS2tkpoPP5IzTr/otr9u4VjgZjooThTmRhSyChXiCG9hupltVQ
XswVNaECERVr1XXU0/kjLdgo+6+E3CBQQcQz0zIDM+hjufRMxGNgbmcKZEzrEM5dBDG6MKqLkfTc
Yk1jnlZQ2DUDfUGCqojztVy7hjaMPm+87oXX3/RV61zLqMgebFiG/o0xJuTTSr8fSU0undYTm1yU
Dfs+v/SKrYR6GYLar6JD1JXWl1CTVXekSe80jw27F0znqQzFxiNDxuEoXULPXeGDHEDMGKD6BdGC
B7/W0Q8rFNWTpWsAN3Fv/kzj1Dshg6l+t5HZXsaRqy/KNAjSvfR6ApI8zBGU64Yses2mZsG2qjno
Cdwx7GvHp7l13YR+6HE2ZEt8MVlmLS/RPDfVQfXcMYotyEZemGPSKkY3qqAhS1t9031rHDHZN8MX
PGmeSdmdAykQ9xrX8a/CZfG/yXRGrZeuxFx4r5ZudHyVDl1MhUmC9yJIgCUFoZ2vRtYXwdq/yYkP
FisP8Nih7+eov+LYgZoafzxHhDGOQRgSZFrOBAfP7DSPth2jiR2m0iPnfOqD+xqjWbftJpGAEp9D
pW4QuxgdklS2/KeRyAyuMcWYZXzlDtc9y8OddObphvhgu7wlbyj9mucBJdXBC2yID1EZYUBb3h2A
WpRKOU7mTYP9xbjXEuBFfhABwSGg3afaK+8M7YFBNmILcN6qZ86RxRILHIOft0IPpIfjWwWqVGfg
lLCicToY0DtKa4Ttxe89+ZBOiW+wyi7rnw06gqFaW22JPYxyVDQGB2rN4KKlmpfOrybk9NKsmH2Q
MFKQo4w0hV8CoHIl7vJirjf01fGAU0oZnSdNJBpEcKQj8aX2GqeN4AUCnSlXLFlefWnRcnq2/RGU
RwsjIqVSUgQc8rOJmNQYpgPYiFEXeJwBwHOytKyEtJAWO6Z4zrK6Bdsy9WFgXnGMbJHupbg1aaKr
Qid4JDCOIJVz9WxQjccZS9+K2tCR/e7Iw2sK+5CJHKdGUI8GgXiudVS2kzTgQ9iVQIMFfGI/LLbj
8heo3GwfDFa5VxVH7l+OtQySjoCOo+NJOpN9GWU/x1jJmMO9mDc9UefOhhxvRuPQVRRaw474tR/z
gIP1kBYcP64jwymLGymNrtrVSMOCtehznR6NZjRt7Nc6t66SIEEwSRofxhMyew4j4x8sphps85dG
kp/ucbIxbcYc7S/sIYCiGyVpdQO2mqXcT8rxqqBjYHqrug0q+zHFcKkfcC9kabBC/GRskbYhIywh
WSH484ZnOoGwGCLPRCZPxShAy1Ea8ipl6/0k2INkd3OcRw82FVvObtSNfxLUwdbO1UF9J5o6LjZk
K7gXOd/1V+yOM8xk/LtbDmQUi+hlijFZWRw9RkjqRWZfREXA34ByD1uQ1AUXUGdj1OU17bUI9mk4
q8r+YgtnOoAm0Lhlc0IKKeapVefEEH7zpDo2qkyMm4YzEBIOoazxpmA+pSNKSyGbN2PjBDaqF089
RqAAUURFXp6eInrnaw9hclduhiyW9RVq2ij7moeoZ79p2+47QgwRva9tv2mHdRKZhn8bGhiE6Kxr
dgj4YQtpvxQgPRxjFcAfk8+YgGiSIerykiPio/JKjhqoDb0G67tHQpyPJYnkY0J+mI3svTFTvMg4
5VC8vzKEn/i/vIK6FawyJmWwut9K3qh94LOqW5ILMlNUV6ohCflLb1EA38WdLAUmTNNxtrSjcM4F
7TBvcSGQPezQhwL30urZuXQnyAfgKWbnKidjxaENNFH68LYp9Rz6N4AtH6l3hejX6IOyCXGx5OOE
UhyiCkwQTtKdYhfJ0JEJbbbvifOuAuAoht+wZy7pI6bE9qmbdFb5uvQFkkY2jGHuPjVUqTipl5kz
vlI+R8bKyXNCtUC5sUwoQxKJNfa/lMcdroWOqFF4Y9c8JmmY63VGNehlYi6mHWrYYcYObBofGzbX
t+ncG3xZYfUMR0cfqlJ082Vl9RxLI3CvOxvsQvCkhTlSzJhFYr9yxtCY12hvyYc0rNznmYiIINhJ
OQPxGJn9wX44IoGLpf34MS+KwL/p8OjviMwAmN4k80MnoO8tGc190D3pMRXh1usn2KlEllV5e8ey
EyN4zrK8eJZVwOeJCyb8yhTjvjTT4FBwSWeiaMkh17fCsDwTM0LV91TU0hnBRKb13cT5wDy2RGN8
K9zOjZ4RGEEwG606IUHa9dV9X/gSn1CVcCQKB/0iCao/4UPGU8t+1QoeW3hd7h3hpJy2+HK871M/
9ntPCUzKY5ld1GKR3FMkTZ/ZwE4Hyr+4KF1lt1vCmkElAvZvIYEhG5iuMmuqnzFKROND4qbDVK+K
XvJPLhVSio5sbX+29LIX5b5N6hWMGshJXYmxLs9qZztzYsbwEnAWXM+tp6JfPsDJy3EiqfEkYq+g
V5e0drmX3cwGFCpfuQ+jLqYpU1fwXSSbVmy0dL3I8R1tvc6Hxr0mHpotNw4QOrtJkblfaTmXd52W
PYQNgsqafsvjN8zL3HOG+quA72M8DZjEjfWM42tdMknro3BEDf+rcIyePAbVh68O+9P0WPfwIiR5
GM4lxey+PigMyv0GyFyGNsprkvLG9dwBNxwnLcP6Tf3JwthtQFoo71M008VWOA5+RLCYELKxFw+0
Vy0jDW6VAd3NjEayHrbG3FTufRDXWErZw/hrWpyAP0B3ga2K8MwZW36fU16Vg1mgP3aZmclTgE5Y
+BzrN/5suT9nWkpENfMVPAVgN9BZJHCX8VMYBGeyK5TpupmzwdtwJpLqh5dj4F3DTqZLDPfHnNgM
o82n1wTBALgQTkDKBbTIHlRrEFNR0QWF+2jTphxktrXAdHX0lBzOAcC40JzIcGHUOmaLFYXKbrAb
FCbtHoCpWiu6cY9o5M1kF7M7WTrk5uR+zwHOgrUKZZXvaEr7GFiJgj2NQ5E/ZW1d0/CIuylAWblg
OzndoujbhWxQcfh2QFVA6gXpt44ZbLxxE08mFyLuorbZmVPpGM8l2C3na9l5cBnbgHXnBHULdV4l
+N8U8SifPkI4SNkYs3m+kWNnJvNKK2Rcv0zTjnluTCweQGK4bPMBOX/rAmLhFb+UALDnZ9wCdgBJ
J87C7qEgNfCB3u0YEKHgBr8BbHfJXVW5Grw3SoV9avAM2RU76J0I87S8b+Q9CTIIVDR9n1ryjcM0
oMuKLVSt3ClAg+2YAUcIGhQLNykI4quyC4pfqe96FACExZ+xG9g72+2pNS3t7+mEvNuqn+to9H/R
wnOL7wMLBaGR6LrZHhl+XT/moBkgx1MDvPetitJAAiCI9UO68/fECEtMcWzsMPaRSU5mTcmkY3XI
Uq/s0RwO6WyWF3U4+O0jYp9R3S+QgHrfyhZkwabsqok0kc5nHtEhjvkH4oqy8IEWk+SaZoLnVBmk
1ewJq7B/kUzEQTR225DWUtztKs91birdJ0fpJNW2ErH5w8HWh5ceZT5yNHJtqkt7luRUURZDoDXz
Se7wKZgmIqpo3osi5xDU8W24ozIo72ifkgoFJ4AapjXf1QYyq43OrOElD7LR2ycEV06wm3yPzAQV
U41Yg2TPiSJk8gDPAMXfl+P8ktMEQygq8jmesEGwtq/pSdkL/JIdxqqXlls+0qBz52OAATTh0DO5
INeYF6tDaPU1raOpvKIdmddYcqxc/exCu3xyjU5owD3TYM0Ibwz+xTaf+ls7r7tLRDzOgcQcA+9O
IhFc5AMogslzvKXkn4N49fJ+flZtGQGxMsfh2cQPbVFhwh5q9hlDOOK56gObpYBQwtx7oMHEM84M
NzaYyDwLeye5XBae3CwWxUPglRmBe0xxSCW7gv21DxvlhAKV6mIAITvdst2a0WF4ulTrBBVuvi86
uqABGmQNHx194SGzRyvhu+9r6yvqyiJuqTbEFXWBeUY4qQ4auwFXiCczdO9QwEZXc5OlBWADtzdu
+9kdCDSrPNu8GSvRmifmMkyEnMLqbzXZN7eJaZT+F6fsDGtBTsj6GPpS7iqMGCcidqdrrSd6skZk
X00crZqX3qYHu6YSJ1+pshTRE2kM81NlOOzaOAs668Llsd6Rjhg9NXRx1uhgS+uV3sNcnsjO9C6y
jlydNcxTjz5UTBARVmKSDS5A7ie3rAtYkzgSKGMbOZVH9zrO8DXumsyZsbAMEZ/oeKpA5gEB1lR+
Sb4jE5UkaWET7gAK1RvitUjZPUiELj0OykPSmrYTbwK+T7a6mdU5D/HAyXLTdPPA6V5Nxm3pTgY+
42wpaF/OyMmD/RDj1CFGybP6bwLsYvI4NWMSgKAzG8oS1uBhk8FoRTU5gDU17oyerE1zrYgzyIxV
p0v6MJVLFggw+1L6U3+PGSCYq9+OWXc9tsW+nLBRYotqR+qWBbq1fNr0VZi35gO83Jj8b9+gtd88
RgpU3pfWLfrxCqGOUQavHpvt2N/RP+MDQ/M9Ipffux16YxLWMiy915z1ZmI4tGN6QQrIAhDEgTwR
rA/WxOnzmpq+O2+6QhbfoloU/T7WRkUDSVRKd/uYhazDrjdiEMrXToaEUx1oF4Xh17DXzFiHiezQ
qdyJHH2c1f7+97/+93//35/j/wl+FbdFOhFl9C/wV7eIQNrmv/4txL//xbS+/N/H1//6N8cQKJWW
A9GFXZtnUeHi7//8fh+R8cY//b9UEmQt7qvyu2+3VbXh5DPsUzMVz7bkPIHbD582xnlCuRvTmzi9
1C6d+zGhrxUhT/r41zhvf4x0KHKTFeHh6bS9pYP69sfQvZvsgXX/ayKQe2yELr0Xgael3co+m7I9
QSrYgaskZEvxD6+MKd+ypOkoW0HtV/rtlaWmB2SExvDMXjHZ19lELIuNOM5x7OASc+RP4QO4+via
wnt7uwrgnHKFpmYOA84h3P3tRZFNUUpy0HsTADI0V67qbMCRrbayFf1YWk+rgc+GqblsLHFrSXyn
gPAtL2V1Vg5loZJu6obU18I82JRpY4pYdcemgIDNRZ9oEHedjHHZPwyi891TkHGwufz4Js5emTI9
BVLYtTwtNUorz317D5IHNFtBb95PjuiRJ5XjN+h5/baRJqguxabmZZIyOH581eW/+seoVUKagoAV
qpgMFEvoZVT/MWqLuUlCy7eLB1CPhFiUuZtd9gnOQmzEc7umHOzQXyZx9hi6pHN8Mkytv1xdaUcz
WiV/MeXbq3doZeumMYsHvxja+yRT1kPQLDJd+IifXGoZ8ec3qlxLKoR5tqf1MoT+uNFGKoOGgC4e
mpaTZY7wY42ZqN51iTfuasd0nz5+sOevU0jNgERv6FqMS2mevU4LYE81Yn+4J3US30LoLW0W6hiA
5aL8QMGfvpHN9vjjq75/oFzVooCvhWQTbplv75IaBzdK8+2+SNiir2bD/hE2VLDpmhnzz398LYYp
lTHXEnBPz+cYxmZlUmLz72mdqyc2inBLsKNFSzUKN93HF/vL49RKC8eVQtNodc5GisYEblO6XoKB
Fjs/9Lrv0+LGAQUk8a9xWCdWMo3EtP34uuL9uNFc2LV5i8yjnlp+2B/jxjIQj0ov9e9RX51KQ9Xp
rlaweANqLURsNyDqo2Guv2e2eNZLRs86aVpyBnyIFTWzrY3xYeA858F/uQVZ8uh5vf7kI/7Lb7Q5
cFKFtik6mubZb6zCMhga4BX3kyaZZBVmNmU5/NL6Im/IfYzSonr++LGcT7iMbkcyTzHOeCRMIW+f
SshpeXZDQ99Lvm2EgfgHWooC6KNtCM4KitRB2wbde+wn7S4iIHf98Q/4y0BnvhT8DqpbwlZnAz3p
BTaRLnDu7W6Ux1Q3VJLK1EeM23efXOp8ZWeO1IskiHkWQRu4DPX2ZoN49Ds3K+17gHbepsRXu0N+
z5mQdv4+j8uLkp3fCv+r2gjhQ9koCsQB9ZwdPr7n93O15QnP4seY3Llpna1yLWEu6PhH694YPAnv
dnTFsUzTF9z07PQLUKx9ak4bPLLRJ1d+/7pZllwu6ros6TyGt0/Am4fas0qt75F80AE1rNHZjNSf
du6cWJc0pW5StEY7v7MXcYhbXnx84+9ftsXyxNIoBFsK1BZvL88K5eIZaMS9jNnJingoRqBP4bxR
UdP/+Pha778l23FMguq05LOn1fb2WgROk7vRuP69iZxxZzbecqALrT0S6Xadm2O8//h64t1bddBW
KodJBkeyCUrq7QUzFBe9a2Z0+QJDlBeEG8bq0NPxpDQc+Va9s9vBPGbE3ACRmgJi7pzZVseJULv5
tgE5+aNAbK9WuW7UpTUnw0tksYqDNKoxnpdlGF97oeXdfPyzzx6TbSNq54NwbJM/K+GdjcW+mTqo
sSK/kHM+H4CG1YfCyMSGjlx6H4TmZx/h++spU9q8F9i9HmXbs+uZ6I7IRE8qWpQeMbX5gHsdkqgP
7J+uBYhxd/fxDf5nCvtjw8AdIloyXQekl8sU4J1Nqj2iiQIVU3VBM7l98rSR7bWW+doOzfEYqVm9
GINOCIMb0YSUWZvsZ9rXG5NDzNaScvxkZT+fhf7/73HYNjAqgRt6Z9+gSIGqdBKmEqKZPAsJ9qzV
6xCXfvjbL+nDHetwXEA/Zhrvc1QzkIbBoz5oUorckyLy9OmTB3R24PnPD0KH5CrFnEhr5eyrpF8n
0Ey2vJIgS/s1VGiUCpqwJkaoFZs3ZEiiJKY6C9GIuMZJ7azOMH+npYzCTZ9p2o0f/6K/jBHheJ5n
uaZ0l+Hy9kvyTGNg5z+2KALsdOfFYnoAMDXtKT6oX6agavTx9c6+3OUBsCgIz7aRO0tTno3JpCMD
p6PWcVGBjYYdDMppuJKJTYe7UgjzD25V2+N1TXn7kYjNvv5kiMplajgbomxmWfp5/oKN2NnmvelS
YmOasLkIx3Q6tuTUQQc1xy9eVF+z49ewtMKbJbz2NVsaNpyBFYtTRc3cJj31QF4ShHGaO+PKQQgF
GVi4v4MeylJgD/HKD+3oYVKOc4hUihwko8yIbvb7xw/x/KW5nJt5YRAhNWsM9dW3L63RAA05uqfH
kp9O5I1tQbBxohvWQGctyCy4//h6Z2uJ7bq29iz80aakI+6Js886lHXoAAQ3jq7r9SZOTyrQI83G
KsDwtkqziRX8k3G5/Cf/fE2uy5GUdVtxn8IU9tmXa2NQoODvtifdmuXBoexN7scEtKjVzdq2qnEL
cLH4ZHCcLdncp+tYHAaELa0F53g2OInMmzI0n4QSuI5L+zDDombd2Ck9k0NllvW0g/plGMexEWVL
1x5xwzruaP98cvPq/Q/xTLgjkgXVctk6nL3g3ETfU2P8OhHvYw6XNNvC9j5DU56xfNtd86I7YePt
7aj6bVQAqScDttaO06PTR1Zz2dJ1Nb9Q3rWokoASNqOvg1oic1D0gt28jlH6JfcVWA5/Y9Jc8342
GvrmVqDbZ+IJu9q8LyG3hhxjK/RyUC0g2aONbkO2aeUUkRYdDaUwjw18INJ9Mj3SOJ3iwlgOopEZ
nYYu63pCHCMk9mvMUkbwqAbozE8xAvv0lv01TMJxGMdOrgiRgM398Zh9941wQPcspeDVcKaT9vKI
/ziDSDR7ZCKgU7KbnA5p4g/2ihYjSBw5l68UVtxPXtoyON6OWC7IFyL4w+XNLRPPHxdMGvzb5JFl
J3MY2zuAueUDwajBJ1d5t6TxiXEZztaSj4KV9uy+ShAuMaLz7IRggyxnKofHWivSWnSviHwu5dHI
AC0SAh7ifSKzJC2zZu2EU/LJBvN8JueHcK600MgISjCePpsUxkQBvSQi4BR4enjSVRrtcrKpTzlp
fD2U+YUDGRXliSNv9clD+MvnISlN2ZQLHA4X549aQOcrykiQG4K9cG3neXSTwTLaDssoHDF2HNH8
OIRFEkKcUpK5/Xho/eVNc6hRjCu29Vr9Z4n5402HWSPnKUNNGeQC2Sua0OzViLLon49gibDNZJlE
x2vaZ3uFfig6hzRy3vSMPRG86WhfKdefrF0QD8Ezcn4SAD6+s798NLxRB1YieybgMWeDK27CsQyz
MDw1mlgc3TcXOAiR1XeoyyxJJsbHl/vbYIbBLExU4PzBcH77zdRmMrW0xMLTYKcso2NSM7/5TB7j
mOxAPRCVkpZwNqa4vAx8WgST24obs65+fvxD3u0KGMyUyKk7OfZSBj7flvR6REFQB9kJjKokX310
RveEWWdMXjSBpfOqIrdKfRsblHtrTlAy2tgFFePV7FpG8Jo4o1ne+J0EuQqupZ5tY0V7w1KbWniB
VKuCvWR8iqN5KK9nZEn9TSUc7P6eCeioWWd+56lDkesaFQ6yWgCdH9/guxWcxVRRamfryVZY6bOj
P6RIQqQl1RgXxfqvhRi7b/sexCviIQIAP77Yef2HdZSnyR8WOmIqK+cHD5QNuRuxSEDOS1W+C2EL
/cTnCSo7cSf7wKTmcCQlhHPeSbQD1ZLO1T+WRPKkl/yr+YNEEOOvHbeJrkjNFuWOIF/5M2YPKz4Z
gn8Z8ZzJqLs7fGE2ZcCzETgVJsbeJjrBw5wVYm3yanXgNE/WLN3iqqWz8fvjp/OXedPmqfBYOAIq
eT7mRzuW1NuN5DRMXr8hW8hCFutEp5hpbFcq2Vw2KiDrsAzip4+v/G4QEAquYKkybbNA0Xl5e69N
KkhmqiLGoU3ULFYeGWSoP7voIkPqffXxxf4ySbLBtzh8YfNTlFffXkxZOAJEWRGlp9zx2GKyXIsp
+R8sQsxTtI8cLW0OVme7+YGUhz7C9Xxq5oSSJipnBKSmMAjyBKwETaEjdWhCDOen2fbjG/zbe2Rr
Ztom8+VSsX57gzPiHK/VRXwiUSilhieLfQt3eBO6XD5rcK7ikdLrQM7D/uMrv98b03dY5mkGLOuD
OPuYEbKrofOS5NS6unBuQoMa0JZklPBBBpLO7khcI/kWxej/86G77KWW9Z5TPuadt7dcl1pNteHH
p5KMl20ylMZqQtJ+OY6x/Wskh444jKDA2ELBtfxkzX83eJdqORV6k24hVTW1vI4/Fl3040HkdrM8
2Tjp1gX/1N0sfXiAsZl9crx693w54dCSFPQCuUk+0beXshB25BSJ5IlMZ4kNj2AnB935KrCbcTvB
36Pva2b/dCLioS5XZRVC5M++9e1F6xTN/mQq55QC8LjgmAXKimCgVT630b6lAfLJ83y/9rIkcNCx
XYpops3S8PaC0skI0EkyiyUP/wD2SBLE4/h3ZZNFQITJtMqjjLsvcwjuIXYP7I5yV4yAa/7haF6W
JuFQe6BTwLA6G1TajhPtB74+NW3l7ZsWeSdsinyja0etkOuajzkmtU/u/t3Hu1yUdWr5frikd/a0
Ix8u5mj66pQ2sR2i4O1mFDMD+/WVx9b9BOUQJLVjZc6hRr/6T3d2XJ1+JTsNyfaHufjto9emqJnd
YwvsEt3459ohQQAESFFcI8xKAGUEDYaDf/6YaQLZzJF08qjPvb3mbJDjmAU9mzmiw3ClVPHWNwrv
xiXxZB8svDdUsVn8yaj+y1frLTtJ2l1aCt7u2VUFXY4haPVpMjNlgqRqGuhOgU9FVoSIaT++x2Wo
vDmCLc8VJiSfEIs5y8/bq2Wp08WGkeuTLpkZ2tDJ13TuxS4Kp+8KouHp48v97eY4B7BdZOPBgn42
cjvsbBEEKAU1YsrWrYwIyzMRteQgCj45cvxtvC61VSXZLrNTPtuYV6IaZk2X5ZR2REWYqvMOBsju
Xe7k6tiie39qIyE2lC+hI358l+Kvt+kyO3Hm4sB53sio4R8AkQ29k4K+nrlInOeyWIPHGetVhbfE
33oRWrQteRsmAbsE+GqiIgJv8qh/tcoG1O9j21/x78aAMmHtTeZuzgFPPCGx8OUnmoC/DQIHmAKz
GzVWpvG3g8BvfT+oIxzBs4sSsUcBCi7DyQ55zJFmChPjk+fzbqPDoFvkEww4jk2ec3aGmVHil9UU
QBjP2vaVUMd6jys1u/74Lfw/zs6jOW6jW8O/CFXIYTs5kLRIK1jaoGRJRgYaOfz6+zTvhoOZGtR8
1sILLnoAdJ8+4Q23PoJrq5prg1VkJ8y2ttm4Q6mqlXlqirL5G5el7Nw0SDxF9WQuxMbrpeheaAZN
SlJ4EpzZA2FPYClIUzgkqJ269sNG37alieBz1BkLgVBu28sDKxslKtRjV7OvgS9JYNUVlEAH/L4L
5ipAC9nRo+YrKPFu55OBb4HT+5vREJBkVJRZ7r/U64ue5R0G5GCPgCa/7/wPOYWB4hLCE7l3GkN3
ekqF+ZwI1G5psfnY0YM91ENkBO6veX2SWRN4kcMeJTN2Z2kjioyYAo5StIJW3Zs6DWiZOb2BSaOT
v1gFXst138HCLpRf9xe+3qcyd2LnyImkBBtdnova7UVZAgk62XFmm8/CrFFJRzO5TL7eX+jW/pHV
vCyqaCPM8RSdYnXlaBAvQkQiTvh3i6fIDr9UKq/2/kq3tg+v0ZRdWz7gvM5MwkaNRj1wTyKsFGBs
doMlZVTFZ63v0Y1L8rJ7TVIn+963avzH4m58vf8Dbr1TmUTQoLF1ioDZDUDtKhQlG+0T8lHTXz4a
gbgZUe8/HmOo10gPXU4K05o54qiLHVNxEE44WWEcd8ibNqW7T2gvPhxlWIf7E0weTWeGJJd7hPbt
5E7Cwd0SrOkPx5zyM3yiihpO/X3/zd04BiS7rq2D/pP/yU304eg5ZmgCovas0yBGZeurWrajxz2s
u67EYRsAGjk21ssWo9KFb3ZrZVI/Qo7tGHw8+fcPKzPnkRhxYg688ew7uknxxssbqB7cp+jWxk62
R9uv3QAsWxo+3TgZ9CYZfzGQBIExPxlF1EEqDVvnFHo5XCyF6dbYpMmm7d1of//9Xt+CpFseTE+C
jUpDZXZfhLHSvZMvTxCIGWP5Y9QfMpOmCn1iBFcU7ALvL3gjlvJYLgMi7l3+zV+rgjKVEDHhRQsQ
VO6sY2t5CJxEBjaKfVFtHLQ/7i956xkdgozGVmUXWcbll6Ru6EvE2YyT1yG0HYCiPZs6BAbVKUyE
ZhJvIdzc+nzgHGhT2tSgYGgu10MWe1JHozROhqkDMeAXoUQ24UrSu4/HaqayFLsGHanrtkbUjEMp
1M44TYXlfdO6sNu41lAsnPZbJwG9D4umECHFmc/Y9FpDCRAJlpMokVAuvUz5iiFAvgm6AoS7Vev1
GjnGH5HjP4jbJLDQhzAc1wXsZwL3m+VoaNgnuPSRqGuAf/MVXFj7a11433QNoLU5QI6oZFn28HbR
SQfRzJRFgmHLYP7x4BeNE4ouoQdKw2rfBEmwMb3C/9yiTLIpIWhGC5nhjf2pI4lI597jQwI+ulwQ
iQJY3D1FZtfUJibXUXfUc90/4k7EqN2qv9x/viv0hXyrqL1SUKIGDORvdh7UuBqtyGuNE8o+zdoK
YnRuwBtuor6HmzCQG6y6yEB1ozMdSoWuei4k06dn9ou+Q1j3Cy/8xvWs02BgSMTlxfGcfeUBt8Wx
sHvjhK9tzdTcxeB9BSYFnqqNOeSh6j2xqyEzHErgWG+uHae7+6/kxoml5pRIFMRzQNXJL/Thk5v+
5PpRW+n44fT+PmKafhrKqt6GZREsPOyN+GdooFcZOboAX/TZ1YmGoIFKaauf4sxVzzBNkEVtW/tr
EU/Rn9GJx+fG6NSFKH/jDYMcBwBARSCj7izoNp7ldM5gmadcRc0XWXGvnTCHQMhllZbYyq46dAVf
ggbtmzUC7c7ZMfuwXXhyeW5mSTz3KTgei3kYZ3n2mdGfjFHuowAasVz8HtW9/zp1oT49fprAzVi0
W+WYHqWZy29ZpD0yfIVmnDTfYe7SImpaiFqHng8tz8iZ9D6+dzyiL0gVviah6nI9bIp7HGSZflWK
lv0eFNM+YSKvvBTwDxbuzhvbVA76dVndk0rOkaFI+AVKZabmSaVzu0bxdcC9skFEOdBDBMzvP9eN
qETyAQRHliAg6OXn/HAmvCSeOkNwa2ag1T97HVXdChIgVksGRg54vXquv7Dkjedjc1JjcQi50+bb
FFpMzHXm6icIXOpTVViCZl+NhJ+Nxun9p7txImhlWnSn/3/0MNsldYSzmx/7eD1pEqNjIb/RrwKs
wTfQ5+B5G93wXTF6e9cjbECJOVpv93/AjTgAUc5l2MZpAII5C8JjlDp55Av4lWE/KXDkDQl9Q/kG
7Q190BApArmTrGFnueXCCbnR0iXawnMCeU1RREV7+WkhMpd1WYQpaZDljHAFfdTmVBsLpgkDbRy8
FBeRvihMXnpdi9edi5+3O4XuH7Nx7O3993AjKjBKpcQF6szGfqeffNhmyaCoVNVqcp6URPvDzsjW
Io2tx5P5j6vMO6kdckQtEvnJ2VJjf6N7g4n3B9LQjZsVXx3Le5siUZ3aKF8Cc9/6zFwsDieJCRdc
kMtXbeYAOT2Y6+ceXph5Hiu0HD57gaX9zdAy/dEMKlqAjpY6w0LSduMsyeEP7RIKeQS3ZvdM3Ci6
jTplfEYHojq4ea3v41jDuCKIlu7v90HSLLK77num6zpwhOYJTNPzNwO7i7NTpSaOKqBase6JsgyT
i1a0jThi4df6uwCvSMx9hxys96EsYR1P+EdDK1q4zq9DF7hJpj+yZ68TJmfXOUlPMvljlp1j8v4S
n9BqjNYqOd/rKKz+r7bJl6g+129bQrcJlrA1JJ59Fk6gRgWWqsT40oZDts9TNdqWVlZvHN1cylWu
d5RhebRnJBkLHLU3+7D4tDZYDcFti+2y/hlqUY6cJ0cUWZ+8gXge6tlGHT2kE+8f1BuPKIGE3ODg
eaDPzIJGZ4s2xkzWPw2o0lXcpFX23EZhXqxFkjCyv7/adc1Bp4ZxMHtXg107X82AuIr3COha1G3d
lxQ9tK0vWgxjcPpGQnds22atCwlWp93t/7q/+PX+YZwnGQk8r0N3YRabC+gdTo8J5cmKMjp8aTuu
Kkt0EO1tb5UGUbmQQlzHQFndMOmnxchtcEVvNDI07HDmOTV+SRPVSvV9D4ple/+prj8gV6tNY1jm
gTCYZqeid3R0fDEyP40k1Z+K2p1eFIjkp7TJvaWS5tZaXGsqbRta3WT2l2HPiZxUgHcaTwgNSWBH
hhY1EuCQlZOl5uyNpSicJGSewwTWa5Z/xdjZNz2i4qexdaKfGG6ln/JYSTfKNMULm/L2UkjqMQkE
dzqPc9hyCBXFqw4eRjF8QlYkP+iFmW/RFl/CP9/YgvAkJOSEJFYOPS9foFt3GPZ5WX/qkPzauxUS
2lnUg/koUAmc+qZdeLR3KsRlDLcYm0tAjsPQHunHywWhE6thb/vdCVPBDMdN14qOYzj4fxdmaX1X
K1/bB+HYxasqo3ViB9xjG5Hp/UFPcZwhlAv8aHHevb9nr4OdRcChcgGMRA9u3gnLKgzi9BjbKwQP
kNbQx2DrtH5yChGUQY1j2CMQ+iDji6YDBELQyzSKZTifJ/RtZvZ5ijrnyUDF9x8FRPPXoQyRz0QS
YqfVONbdf8Ybu0qmBgAI4HrZhJ3Zm/cG9HWyqD3ViEWfckSRj/T4p4Pj1Nr+f1gKQgzABWptpnSX
S0VaO3RhqjUnxLpSyu3APxpKYO5CCrOF8dqtpyLMmLKNInuLs/2EDXeL+lXcnIYuqj+5iubtSXi1
zzQ63IUXeGOTODSiaZxQEznWfOgZobQh1NJpTmo5IDuvVN6hd7BVdcK4f67KEcGqqXi8pKbhxtci
hwblQsV5+SoDr65cJ1OrU9FPwE02aJ74QNFSvBszPKpDFJdxQRvCPaN7BLEKz0j936iziHph5Hsj
UpB7cS9rgBLpTMzygbZN8TquCjDgqPyOrw2eB+Exr0oU6ShyFIRQW9NP1w9vJNcgMElQE+vOr2en
Hmk0TGZ9coxs2I94b+0ilGAOpoJ60v2lbj2ffMWUoR7ZpTe7trDmGhLMo8jOpeqOr3q/8ynyt+Du
RnQMlG53f7nrxMNi6sXtyFCKCfocTau3HWVjaFUnj5OPJD809xHTjIPIi1dMhqJDLf260PipF87m
zeckDaAApolwBbxAsTAfFRx6T0NtRZ+R90j/6W0r2CDBILUVRbW9/6A3qkA61PLUkPkCCZhfMTFp
higb0Z0sWFgA0OIEt/IUS7H12DdozdQVNiXBGLnoS2bTQMGUBf8mlZL8GLSkPt7/NdfhgrMEtUj2
W0GqzcNFOKJqjibNRN+t7IMNTmzTi9cl5bhXa61Y2lPXH1meXFQcJL1W7q3Lw9uFVTyaaametLLA
zyxOEIPfYFdnfBkREv/s2ehuYz0VJ5uqTcQC4vE6XDEWeJ9mExe5b2cHFqiRNqKvpJ6YkZRrp47F
D62voj9FriAt40m/YKuJ3Z8Pv2Cg6CTUtFbgU81xljGCrabVY80baCjLmXHj/pVner1xgzpb2Mk3
viUNToBLtKrIAOcQIre2ytC0aE71RWL8yJ1hPKKcggKhigLf/aeS7+oya4GvLjlaJv1zlY95+SED
7kgprD+eAhDTO8aqFvrNuXVIQf8dML4FGFArYGBiMSA1IfKFM3TjSR3g73xO7gKqhdkl4KLJm0lm
6YmUqdjXlCKrHnOSFdJySwnajaVADzENASAFDW8+VKpVxSD3TMqTAAy/1bwx/TvDIwkb1CpaCIE3
NihNIeaCNKcoGebzsor2D/bQA0+FPCrw/kGpT2DeMyzskYr+lgkO8rniuBQPX2XMW5FW0KgvIbe7
8h186AWBj43GMMQB0sAjBPhS4IwOybUzTZsGwbxfwqv69EGyLVhn8DK2YZLSSyLVbM0GY0IVW+z8
lHm9yPZTqXrZrgwTpB0zu8UJpaDruxDsbr1g8Fly6Cr1HeYYTvqCooPUnZ2mBM9Uv7R+RmhGr9wW
PqBui9+54i1BIK5vFx4TNQngD/ImnU/StEFaEHl+dqpKo362p1rsmkHPIGGV2b5X6iUNgfl6wI1l
V0+yqmjqufOsRGvR1LUH1zyOWloESNQbWFlichsG7UvcqGmbr+SISl3YQfN4IJdltCDH5lIwaF7j
qkWRh/CljSNmV3V3ECNqtevMqGwUsVu0Y/NAgwiXWe4mZIC/7d2h396PSFfXKpsfsUcaUGBNCAlz
VHBVYsU7ZYF+xECooZlbDnn/ubLAL+28KSrVTwO2nfbOVzzf3wm0Q/DPSkUSPPeCHvs2RKE+WsjF
rxp0/CYaNoaEz8KFgi55ebDCwA4AsYrxmIrSWhVBUJ0HJqtrC9oMUIoQtxsYrmsXXyl6eEmwF/is
PVrSyh/BVStTOJhKYFQuf4TGDa9EsEmOPTCdreOyII7iw8lxml8qjsYLKer8jpfL0Vin9JB8etLU
y+VCc8TkKNO7Y2j3Q/UpybwUdlI4Yge+q9kmsbNCwTbBvRnrt2hk5Ik1wsJ2lI/08XriNwAbozXB
IVdB/s2uJ2TrI5w0zO6IT57+nz2N6de0CtOXqg67hced95BYigYkOw+UAw3OOSd1wu5PrXurRSkv
d3CcKOutTQG2cDVcH2taLcwPZR5BAJvnjF5m5Uzi++7YdWJ8rlJovehVYE2TDurKReJudf803fiI
UnuFS1aW4vQ9Lz+iF8PPzLWpPRp8vf5zlxTk421mjEOG5WFmpycobrqPTSLuxasgbUx1YXIwj9WM
5MmWSGUgNgOGU2fbyBaJg/R4UB/ZZDFGBbGZj+kOeh1kkqR0kL/KlajFhzIzMPJeUla6IpzJ5Xl0
rijaMyQ68gV9uBLb3OscnNmnI25cge4duorCPlm5mEClOzS1K/fsMvtTv+Qmenm0091GeP26mtTO
/d5it6K99JPrGvvU1iPlu4LKntgZHRroW0VFvmBfQzALqnUw0C74FfpVnH7S2tjBoKOQRKgfrocd
81uNfzlimlGIFOejXxhUCdeExnyGYzJPoczIi8D7Bsy+ovJzHrb4QTc429RKCpui6/Jz6+jNztAi
ZSFLvT4wBnhcCccjQsgq/vLNJgbO1YM9+kdVBUkaU3utQ3vMvj78eKzCZNikqGP3zL5fhXVwoZut
f8S4To9XQd1KwSiz6+katpZw964NOHzrDIlugiXNgr8fXR9ACfwN0gxws3igXD5l6BT5AMXKO06O
DzeUSFWt2o6Z0xQm/k88AoNNEqSth2CX3Szx06+jBbI2lDO07qASkk5eLo4sn0DeZvKOQ6dhEqRa
2VNcutmnTkP1sXRZ9f7D3liPRgyifJL3A3tB/v3DYfFQuu3CeHCOdVJibFwYRofjaQW5rBYKBUAd
lAvZ442bFdEcEg7KEIlpmF9qtu2TgJe5cwymRlJBsDyfCsoPdWRG7pS+gYRlGRYMMgDTRBHJ8xjB
Vu21MHtOai/NF47TrVcAtpwGNadTaitdvoIqRQ+AIT2vAB+KkxIMn5EML7d+pybPmVCihWznxnJM
SGyIYwBbJeXgcrk+j50GCyjrGAwxsjgNxJAiGO2tFmjDalSZLtz/wtf5HUA3mhaU77rsLs7ug8Hk
XWJNE5zaAj+D1SR0PEmhwWs/7cLPn8rOsjH6Gs3uCzLwWBN5eJbkh/u/4fpG4DZgfQiLqFxcBY7M
ZpDsGzX4rEErDm2NZXsShSlODTRJ8gCZw5Rw9+A4lx4q41zUH/m/LDdlNPuwtTOGXDQJ+uCEpJ63
yZiZ7r3CyXcQ+5fULa6TFpaS5YmsT5iBzb6podJ3xjgmOOEorug7lCiDYmup8DS3XVp7j4JdeTL6
lrKAR3FEznEun0wTicDQSMeg2VHqI4aXyirP7OQ73sZLjYlbpxVQEO0l+l3sWGt2OoRvYCKqtfi2
Wda0MxJcPHMbvzKhoSFe9b25jgfkUdGUw9QcJhI2vF64u799brxebhzKagoECYOdPa+fKoEqOs87
Nm1b7PreenXHKX7yQaA8HgvIGEheCPy83XnLJ0o9a7KQsTl2vI+9m+WqWFUGBgnrvEurdRpk0YOi
k0QddHu4VOn+UsRTbV5+zGgyEejvFbTTBk1/BvFgwczXygOMsmZBV+LGx5QNPNpMzMDlYZztUz3o
My3ATOE4iZo+QVnW6h9flNo/dpfgj1LCmz6ZYzNg9Dy26vNkKvE37ADNhZB0HQLfKWRsYqBZlDcy
ZH04maKYGgPacnkchOLSqG3QzaqS5NktquqoUeHv7++fd5XXy6ICyhopC4UUo2Kq7MsFiwanQ3xM
xNHDvgbJEjvNlOKEMLljf57wpOCBDT9DpVxq0+wbzyyVtwFXlPLJ6tWk/M8vldE62dGo2G89DqkY
2FR1Zvx04tYOsOfpjTBam34bZcdBH0W787Q+R6U5qjAzWsW6jpkn7oO4+64GxrlqtBqDwDO+hZ6D
g89eq8o63Flm0oHXh0uhf1exjfuFxhY+iy5a4c427eMg+eTmRdauIr/Kle39V3QdoZExZldwVUC4
IL28fEO5Uei8CH5/VAt/7w3TGxPT4cBgJNvVI3hedfCHhdzj+liTqksNP3qecgo1W1NRTNyu7QQt
V9wcN1GFh7OaWzYeVzQhH3084FKkVRAvqPQYfs8eLx6zPFSy9DiUo/7VxMIi2DSJWw9r39HbYS+6
AYzyVBFPF1a+LseY6UPYYVLJ2Qa/erly5gVZVeGccbRRABrgrAcq6BMlwMWFZkiyc80I88iyw8B1
IsYtRM7rz0oFCFWBxg6NM7qgl6vD+iorrq3haHWZgTw3XEI6CcO2o7PznKfu9JpLIvb9l33ju3qM
JJis0XyFMTq7Mlqg0szcMaN29CEsD10ObfCg6kWIQnb9+F2IxJpjoL4pp97Muy6fMAqwgBi1ujuq
pWpt7RrTcBIcbzXFxlKf6uplvoPCdLQBHMoChl2XSzkoN49DETZHAdYSO8203GL2178Mgaqd8jhN
sFRNljClVy9TYk/o/TDdAiXGWH+2KHWl2RdRfWz8AO172mHWi1OOnkA/TQRf7n85uR0u4iQKS2Tk
oJUAlPL5Zk8YjTG+m7izHNu697YD862XrBfeKkCibDvCXNyMCdmj2+bSqbs0F27f6/tJFl4SSSFb
9rgHzO6nJAIWhedReSwMCOvI4nt7M+9TVKenKvwLVeN0PTJ3MvkFuIpvMCQudbxFHga3k5yD/6Ob
z/yAnTzXrEm8AhtlV6uO2WSgQtG0FvYHuIGvUiRtP99/51eXoVxLqocYTIbpuc2iYGvpaGyixHu0
RgMka45zZrzKG5RMd0QUa2eGpa8tnNBba4IpJ9NhqIb49DwsmChsVLZfHsvaEuFBZFo4fLErBVfr
grbQmwNt/tHBj3ynJqNKIpEcFc9VU30nHZSktUoae23xx4ZDtbanwP4ytmh83H+l1w1l1iK5YCOT
W5F5z96piCPftrK2Oip84bhlOivyNFinVVPTslX8UTuQEHjZ1hXC+0KiLqxtmER6/abgYurHq9oo
i2YhFt946SSWQK5Avcsu6+xHoSrSNFhbZ8cYc7dvQBK7H9T3obICttft6UsF9eOfmSY2habUJZLn
+jJ2iHyyHKUwsmObZmXNdHrQok2IQ9v0wzcT86vRYB25kGPq8oxexhDYLrQfIU0YbOl5caImvRFZ
tMmOE8COzFlNHJxIrC1cC0dETGSbTA9TMYYnw8Cv6NW287jflbi0WS9jqSNm01hjX/zScNox1sLS
muDdbTHG4ae16YJ4UaB67bYPPQ/NOXzAemsVCmzLPqvOMFSHcrJFs7+/o258OymISw7h2oCO5hOK
sDBqJx/KFFRuER1yxdIPiVINW11YX4QbxgvTB1mazt4h7WJKVqn1TUE5i4MiywpNRHF9VJnvnZKh
qc+5My71Ed8lUWfLQO8DPMGVxk0977VXoYfC1lT2R6xXOudIhZsjxaJiMbIrXYcht6+A5bc3g4JT
wucSvVTtFJCrISdtpHnyPZmwG/mEU3Tvf6U944V/xSYecOPG8nJD32IoGOD3l5ApS9/WQWDMhnmm
fbT6gZgOH9RFGX4sU2NrRYnf7EHZR8oByigdt7zKS5iAQA70QyTMTsMMWjjWKpnS0XlF1lZFIcdP
velHU+BUixMm1l7/5oqmhtvM103xEnpaFG1TBDv6dVTjDLRJ3XIavqamieRLpOvdf3hQZOPLlGtN
e07HUDGQqTXCSSM/D/NcOVVeidzQStOR1UhW4Dos7wXJQ9+lHzliRXR/k11f9Qw+yBWl9jKE6Tmg
AywLv4Ei4NggpjscaqEPOHUHYZSuoczUf+6vdpWYAhIGckAujDoc22CWWMAgD0aPofVxsFOnDDdo
ipvlJ/zqHWefj0OU/GnKIG61jYtxmbONBgxW3u7/hBsPDCwbwidMZToL8/ik9FUKHHks6S0M+TcD
SsW3CuMZrE+xV/kflpIniYkPTI75jeflmTPaUV4dG2ShtW8ThIn+u5KQof43oNNlvt5f7jpV5NXC
TaSl+K4vOOth920ZC4AA9hFLuPo5q3CEg+F6TLWqfcZ4NV2BHrQWIu+NNWXjmLKeuAuZaxY0zBiM
Ks5UWMNWY95u9LbRq7WtmNmXLqiVNeI07d+hh/XN/Ue9+oiSOgb2QVJysI6ZF/OkNTaDY8cGyJab
zw6m16eIaTWmls3SvX4Vhd+XQkcQYq3k5s22bBWHfo2Ahn2oQ6X8adbeVG3x2kw+6YihHDNj6hZO
5M0FCfpS6J1m/BwmaRRhTZ9esQ+2Of3ro3b93GPZtdHc6Xemq9GX+2/yOv1FQpCADyOEbwgUQF4L
H/oiuNNMeEw65qFQleRVay31u9mSTGzjJLdD5JPzArPkuG/8o644jbZSfUSjNvjP6tv7P+WqEDAY
79BqAx4KCYer/PKXqK5fB27t6Ie+w233jzKGY+1sM9ft4+ZJDFYcSD2yVH2ZYkAua7sE9LeLEyPr
v93/Ide7y6NoRlVDzroceD+XP8RrawaYEZ6r/VQHq8AI1b1u1fm+A0tzfHgpykfp3MN2VkHHXi6F
/y1e9gI7UFxv3YK2TZga9t96FdjDN9I01/t8f72rAIyKkpT+AaHJ/IU9drlezMx4HFSl3dux3W/r
zA7/HRscpWj9VPvQFNC13SY4m6aINvdXvh6RcoTwEwBqgZKIdjXySPPJrZC4afahU2PehqjIW4Tl
71kxfLHlFYkNHFcUfjSnAeisOUgmFtNTXavR0W4L3ORM9EMBJmQb9OkQ88pEcUxRdqYw80osT7vW
erVEHxzVHqfD1K/0F1OLnYWAd3U65VNgbwUBHLY7o9DLFxgBVwlMTA/3vCf7HJZleUwLNV7H2EDs
sDVbUo29AvyTAIEJQVSVWhxowjzUkQzYeS9iQF2mGYodau4hI3TDb1PkJqep1IO/B5RG21Pl+Enw
VwvSPiVTAM7z5GLToX72htBV9phr0mpbKYgpmUuV3XsmepHT8RsJH0gpUGYBNZ7FSAWNYKsZ2mpf
49Fw0upRX1VVWK3qMirWYa9E/9qZbmzVqTeeh8KnyETnYdOUMf62Io73Wqu6G80McKQKw/gVG25z
V1tWuamnIjmi5p884UGIFShayV+8Rug7r4qsdUpwPIqwtlcW5qo7ICPKAdPgcWHnXsUl+XRc3y6Y
JQTX5jJkCP0hIFQo1T4LnHwDvSp9encNL0Slb/ykbZ4HNKM2atM2TwzDwkdDhFyedhPiO3IAP7+A
kkpDlngI631WjEBOy8jdh1U5rTvbWKqjrqMD4FKmAgYpC6XAnHCqwfEbhG3ExzJTvarbaEns+Lve
qoZ4Z0yFX7y4uh0bP/wgzKefU0X7T1142VcJBSwkTpfB7IdEBozW7HxZSa+mVc5PSNLhHAZFvcY9
tH62+qw81TYHXWmm6XA/Nt1clAeG1CUD/lxcvEfAtXLtIDl6ld500bpqUBpHWdwunIOKx8j0K9H1
LE7WeWJW9ZLS+NV1gxAQu0uOR0D9kitePvLYV0IvNNU/KD1aYK3lgO/unGRLnylZeLvXS9FJZIZH
E8cmoMwlQkKKGTvKRu9Q1HZ6oIWov6Kg4awn7HgXbvOrQMklQ+ObQk/29+lFXz5VMOKCrDq+dxiS
KNipGSJxbqfbZ/gAX6tETx4d77AcvWZmaCRHch56uVwyFJgt4cN7SCHKb1XU1NcpYmoHJcQqSxEI
FN/fMsbsVTJDB1FAxvs+vqA+mWXb9DFV3zR65ckEJpKBDi3K/inDcCbZhW3nlrQPMwdBXtppQbWq
HFXk/+D526v7BJdI++z2poq6LP4kCM3CWFR35NHt9F1QlP5HSYlVazxZYJYnytd4a9qJPe4toAFT
vcF4Knka+kS1d9ogknDlofxfrv1mGEZcryZ/UF482MufUCUx20M8wldcI8TNxMP0QTYcnFhYw2YS
pR/so8Z3MkrwTJuMJaTHLKDAsAXfIS0PJHJHlvuXX6WzsJ6n8xM8qanh76uq+to1lv3Z8Adn7Zit
vYk7BzzP2C31vWYnmoUpMMnfoKWSaZjmbGGNKva9r4xUWYCQhqr9hGOjbMuk0Y9aaPYHKeaxu78l
bqyJICcx2pAbH/GWy4fFMDkS1uSWT0Pg2ocgQq8gb4V7rmJzRGQ8SDbA75Zoxu9Z8Ye7FwlwhFZZ
UgI2Ea+cF/BBx/VuVdZ0poFjqtuucycdW54mLZihaWP4u6j8/p8yUQxMlYs6NdcueuRvARbHCDjE
8OzXZWnX9WpEL/TFLMu82vlZ6DjPgQjcr9ZU6cG3Is6UtCESA+ZD3jsNDWzKs3AssXPjVYiVF2Cv
/IJOVhNvurFx3M9qqbn5plSLRrwarpi0r1VfdNmTg21YQkvFH5NinadgqDNEcb2WnSgF4wPkAStc
KzB26EGdvtHZQ69jrZa2AKLjCG8oN1pQ59WmxW/oXNdw13bcI8m3TiBTt2Ju3h+RoZ/UbcS1+dcA
le53grndHw+CoruqscR+LNLxBZjNvMu4MXIj1M2urMILe29C0vqceVqFzpj2cxz96MWEnXMYo9hY
yECvthnLkRSSDKBEREk6W64CB+cPQBoRjLTic+13JsNZfMF92la7qbV+517wINdSPiJwDI4SmHdA
A3NlPo95UD3AtT2LthrfLDEV/zR6W51tg3mtJ8X67h+lq+CKBqA0SgAnjn8L1djlUbIQHo0CUsOX
MrTGPcJq8dM0hcUe0PO0f3Ap7nsCBeaGmOJINszlUlPilznkYP+ppN7+W62GcYV9UfM9HYYlwsa7
PtHHswqcha+Gmsi7wA9gu8u1kswtNUrL+kysLKjBDLPJTpbeKz8MJTbFCognOPg+Nrw38FV9u1YQ
4/H2FZ6sby7Gv5K9hw/KoXHpZMOAQvSjHFvtWzM22hIue3Z/y7giVZYI3hIPSXJy+VunoKCxXXbG
uSzM8XsONecXiYXxNur5TyWuxEKvTD76x1dD/wgqCYmuBcmN3vAseOZJbWd9bk5n4Djducen+Llv
7HIhRF8/lCxTODXSyxImkDxbH5odRSvwqUxEfwZakWDNMKrRiyas5tMQjZiBc6UsbOSbC5KYMCSm
ecR9dLlgPHagQya9O5v9NKIgIjRv3SWutUcwN9jlVWEv6ftehwfeJKQ5CjFCBFCXyxWHMZ8KJSd3
dsJSVdfCQOk88o0oWw9ZM/6lBpgOdaOXLLzZqxOLzbFMoAlKckw9j0qKhlQ9FDXtXFtTt1ES215R
Uv3XTN6SKvSNlRiHyKPKCB6S3OwQNdAukzxtm7PlI320GjtIOJZJjbjS7LBaiA7vUInZvpTRj3El
H5GR+Ox1qhCs7CYNmrMfK/6m1bnf10oFOu2f1nCaaqXjcdms3H4Mv3eN2RWrxmtND1FW3TdWMlPQ
PgcMwrpD2TZduTFbK8G0Q1e+cQ96xTZrrPY0eQ22ZbYWBQiqVZVmPjlYpzOyYiAQb52sa/81c1tN
1kjwFK8IoOrJTjXHUaCE3FZMTJx6WDqP128ZFj81Cb6MAPph+FxuIzh8g6WVlXq28G7bZwiJrjrH
716YXfQLqfT1GSGY0SFHvwfNBgRhLpeq6k6zRrr/58Lp/stLin2/5waT5Pp4ZQm1+PVgxKeYByGC
hpHUnSG0Xa7nA+vr7bBHUzLVzf8GvIe2XaOXw250gnFJ6nXWPJB7hwtM2oYCwCTIzSKOMxp+VBWe
ebZQet6I3EQ1gGN/torAQYO/G+Md3p4VWGM9nfaGCJdES67fLi0LJs7vqhtccvJDfwh5GVPpYsS0
92wG7nCq2tYUay/Rp9+uXVl/mXkV+Qvf83rrcG8wWAEsinIhfIjLFb0ki1Ps3e2zX7bTNsQM5xi0
vbsNhmhaiDrXwQ6/KuRtdfJuR0W593KpwOpcM9Copgw/0bYqmqGH1hy4FQWyFypmOD9cBUva+/vn
3R/vY0yQ1zh9VEiBHA7SB/nKP7zSuCr8wPV8cSZjTmMQjE6frTt0nqdtZSiTeELxzfkHhpivgv71
y2kv1EA310h9Z8UmGk2RrKqpcI2XOOydnVBh469o5zn6Li7zSN2nvl512/u/er4P5I+GWoZdKVgI
Cf+8/NF6hgKBPcIoi8gP49e8TVxtU0Mf+1eEoRCf+qC3HpydSEtXGoLw+yjKJf58FkQmd7C6zh7L
c5R06b/kPG62UapGPHtx3NY7z+/GH48+JXeQBGDQS4fNMQcTOXBg03Hw63PVlcWzXk/qgSZ49S0O
1BYBR2NJPmNe4PKEwD6IWUjlguSfK0bzPTu9yPDbDMC5B1TgWtRsAtfI/GNR4YS1slEI/WJPQln3
ejt9e/hpARiiQoBKIy2PuRiMa+V0p3qtPKf9YJvbzhSWu/Za4YXPQ1+o2zi1+CEPrykZTsDeGNXQ
S5kFNGl6nfmOhZXYmBZfo0Ev0eRuXHVlaXX2GrlK/XZ/wXk44Y6UMxjZgiUhviqra9PmWtSV8Swp
sYeU6fuu8oBStmm9VAtcnxEKAeBQRBJ6Ble4PuF7eo1WyHDuhWZsS9Ms1sXoqfsgD35NdCUXKrlb
T0YKw2qA7CTt9/JISnxHb8BNP+f/R9l5JdeNbWl6Khn5jlvwpqLqRjRwPI0oSkqZFwTl4D32hplN
j6Un1h+o7EodkMHTvA95U8EUF4Dt1l7rN4hexkELJV5shtjsv1h18lrBTVzRl3RjAWIvHTacOM+j
SW9KTBfg9T4f52Hr6MXHAWbZRiKpd51JYV5oYz6qt/2+SxIPThMJDn3ThXazypxc0oUByGmzr7Qh
hkbMraa47YXr9T7oqxwalZ7U+7HGUdKPytJ4hKFFCcDm3v4pYhXtdVQowGkN3VjduVrmfmyUttP9
ENHTd2rnKWVQFspIvxlWoxtgF51voxR5T3DSithGJXxxCkxtGQdThKZeEDt18eHlybk+3h9fcqmU
L+AJ2H+rHY6UDs9W2bT7QSjtbdSlMfBltdnRACvpCWG7M9pUdrXSzPeOF04Xjtrz8KjJLLqQKGZT
WqMBw8Z+Pqallve6S/9pN412dgj1Qj9NypBuDWot/WZQlBoNtqQEW2HVn6NMvaQSvgK9/XoAQCOQ
NdjqoT+uprBjNV6UgffbGR12qqUOWTnVZvU+BvG7wQZ5vhl113rT64U8tloXbRtQnpvUVuoLh/L5
RvzrQTDfoQ62UOh4mvMvUTSxULzZVbEKD8EAULBCOjJCOFc0nTiFEKXvGuFEO1gd5v7lObD86n8m
OlvFUtwk/Vh4touG2uobzLhvA7SI9X3m2NH7LJzD6478/cJQn28Wj1FoBHK4Uben+LOuLuZJNavC
nI29a3Ipx6hSu9cmvd14aXipTnG+Df4digY8STl9Yq5a598yBEhVObFp7BNH6G8SpefwarXxcxiN
7m6ew0sJ1ZNXo2LPRQO1K5praGytPqCryN5rKUDtk1JCgFGhu+A/quwGSgbBy2O12pV4N1Q+OSxJ
DxgtGParFWNFnOIYBOr71ur7u1mIcKMpruvDMNX2ap9+z4q4PnI/Hj/gezj7kRW7N6qbZO/tEqMl
srtuzzwEGGFU7mYi3TpNNnbnupMmt0lcKPeznYFcGlBxbmEX7mXkFrCfF29JZAy2pS2aty+/06pF
/Pc7LcoYbETLpXj1TprVTdSYhb5v0El9x+mcIhHgzAcjM1qqz4CnVbOUB122ShDns3PIS7ulB6u0
W9eY0DJwEVV9+ZmeTCE+8wJepKO13AHWn1mtY82QtJf2rpFZbxBefttP3XRoSxRdq2r++XK09eJf
BpX8gEONiigfYbX4K3se6Zwaxh42jvc+89AvYw5QqFY7dV/PpuY3kMY+pzVb46sj03ciAUSIjhrw
+pqcxeRn8EmMfc3SPMUaWJnUiEPfcerpnWokylXczfoxVLpLDain7wzXgUIIFEf2O7od54vUsMKW
GukUHXLKxButF3JnpDj4VWbOxdJtq22eF9j1CuOSJvPTsSW35nUXFW2LS8Xqa8vaKluAbdlh9qA1
1ZVTbSvLiG8yl/wMTa5LNKFVPDppi23CkrdwjWD3W8XLRxOxmaiGGGTU0OZ3Q6aQkxVc7FwPveNx
RuWUyqo8vDy0T8NS0IK4xrnOpIIEeP6BWydBVNlutUMRGgrmjxh14Zn+3WyGcZfM0SXY1+oo5y2X
SrfLoFrwVakWnoeD4yAiE0XpAy5k7abzHLHNKml8NMok/mIpXn/IRtfe8KVVv2C0L6T1q+n0GB6p
OPeXTzn/ch7exhtKTGg0HHLO85MApOj3iTLsmzp9kxS9us2T7DPsRWP38lc+v8FT7aFIALaFzJQT
gN15FTcq1cTrIlM75E2YfHRxhQzMbIjukDzT97NBdkfXt7iQmz4blNIomKvF5We9O+kJQniuV+iH
sbWMnVLYLkoMbJhmF0O+5yK3aXrtksHoMwOM4gzLhfspJIgnGlhAfe25MPVDDKpsjyth6Kea1uyN
FDkKm2tV4IWiO4RVZW0g5ug/X/7QT6czhXXN4GoMJQyFqtUhMSD1qiezYx3Qfh63ubCKQHeGdO/G
VurPavw6q8BlYHlIaIMk/lQPn6DXp0Q3sqHJ7ENK5yKwK9e9jcFwwPJs0Ju8cKw/93KIF3Gq4xW4
XMTPZy+yF6UyS2EfMubwATvn9lYfFtDkYA5/FSycCynfinDw6+1g9sGtYOel4L1arU01j0ihJM5h
hlTgN6kxX9fDULzTq3CpCWvGvo3tcq/nJsZuYCX3E2egn3Jn3cuin6/TUJf3XYqpOneE6s6oy+Ku
d6CI1JoWB0CBClAoKinREEZD8bpUchkabmZcyfh/sBlrfCPFVWlUYYpzszYUd5YorMDQ0ONtWnFJ
7ubptsK2vZiXqGgdkKXr5wMzy1ArO0fah6Zy04OnQ4jRQKHcDZ0N8gBGbFDlibtLGsQaX57vq6Ty
8SXhsHFEAXRcHGrPI9sdJ2TsAuDBOMX6NHs8gN8YDZo7paa9fznWM9PP/D3Wam3ViLXiNt47ByfS
cAp3YKlPjrBPNhSCoDWlc3g53soahum3MNOBgoEMY31Rqjh/uWSuhR3SeT9wNIl7pZZ3pSayjd7F
/fuh9eLvjZde6aK2jhLREB9ltnFHorLwT5Vm8/LDPPnQ4M3BgJO3c1qiSLBae47EEFqFU30YHcUO
EHa2TtA0b2KvM969NhJJ7qIcCwwbP7q1Ai/IM9NRyG5Jz5E3UNJZ2Q61ox+TTLdfuaHQOCME1Ao+
Lq2f9UsJt5+rpvS0o243xVXZxw+KW39P8rG41wp12r7uxZY2HSnsQkKkWvpEWwF/n8aJcsOEc2Sb
Qdt56bVXYtaYy+KSkdj66CMUlwSOvAUERpdwdd7KdmqxmGFiJGo3+fXU28ucmIOiD7VtPBlf28J0
LlxQ1svjMSY3ocU8EEKYupoh1pTSkTQ76xijv7/Tu0rb4ClaBondJtt+psr28udcbzpLvIXJRE0E
ABCb5fnq6HIk/ktuJUfg5M1GaLURqCPYwc1EmfSbVFCjV8fCm+HmSZbqy8GXX/5bNQCtgyU4scE6
cwSsW8xqWDpCjpYFhrJRPxt1rW5E2OKK9XKY58aRqgOXDsh9/G+15VRFbQnPHawjRm3Kzp6mD4YC
cyd1kKVGUyW6aSKnuXDqPTeO9D0o9qAC9ZQ6Y6N8W/dZYh9Tw42uEI+Xb1Pby9jCpyrQi0H9+vI7
rneW5VP+Fm9dhzDLWrczKknHaqw+qO0gr1EpnH7IxHEvoR2eC8U1g5dbdjCmzfmUoaYE0a4d4LE0
VKryvipuHQ6qzULGuLCLPfcVoaqDEwOtuCi4nIdK1aEMXSAARzeUWeqHduQGTZJn5A2IW/nSLssL
6e5zL8dZD9mOQtUijnYesYg608jV2D5iBtHu2WiUG6GH1jEDl/rqUOg5LX0Xl01a41Z8HmqaDGGl
bewctaT4nufGdKumWGfVYT1e+IxPX4qewJJX0IjjuvTIa/mtCSfk4HaVI5wj3YP4DTR5A6uSYRFm
bF4HqeCOC3GW3g6YwqXSyY37/KUykVZTGBnO0dDFyc4Xt2R36AGouYDVHGj5RmzPH16e+09nCX0d
KJLQYBYcx9pvZxIzpoTuHB77qNV9GzrrSW21hfzfmXvAm6+TWXt8x0WEhgIc5AYMz1bnQhHKcezI
EE6cpfZmKtvozjEz40JZ6FE153x39JbeEakz3VNKNqswhhbl1mSOEU6BXrF38rwLujmX94kyTf6Q
FvK2bmgZOGkY3zdmkgakqEMcoF6ebFP+4Xed1A8QcQS9S106F3bVR6zek+cjd6RfiRrPE4MYU44o
c+WackxtGfkdAIHv2D/J61YMf+UVwkdKbhs7SNXGxuhrJ7CK0ttbVtltpjDWT3IY+0M5ZuZBTztj
kZW5a8YZRGiTR4jru0ZAb7L9ZOFWGGCix8adI6KnKHa0ta3U/p6lg32DWFa2rU1zuFHMwTmWYzEe
ZN15G6sFRD2kTnThvHxmKdGsB4i8VJRYtqtFW9lFR6IulCNI0fGUx4glTmlpnXpuiRc+8POhFpQ7
TQFaX6ujucrazrSqSTlaHNC38M+RmwbLc4pk2V4I9eSEtBfUA01KOgIAw73VVMsResvQQElOjuzi
TZIq+tGLO9V34k45Gi40PtNEP+rlZfvk/QgKKIlmGwEXq6HzrQJeINuIMaYnlMe6fSKsbm+4idyX
ZnrpNH4uFCXPRSuYph4l7fNQjgLfJbbD9KT0FUY0oz3eDPrYB2NXlBeo4U82I97q91Cr01Hk0pqs
0U1RNXOF38ZauZ1iI97w/b9GEQ3Mlz/iCifJZrTEcxfEFccI+eJqQnoTdFmnQQ9QisoKSqWqNlEW
11t9nLH4ccroerBAeVil4+wmxRCA/pUZ3DDyCXqqlW88tHbeT5Gs0YHhYlLVefTalJYndLC+A3bC
7GIQzj9+6JS1lhqor7D9F29SYX0cdS36nBNz55l59Tr9wl9fhG4F8Eiaqkww4zweBi/RgBR+hsGK
LHdpObe3aSnQKCkdxUe/oFH8QY+bYCZ1K/3R7NIrGye4Cwngiiz6+BiQcwBpQVUB77dG+eluo5Zl
p2Ynz5gRblRU9HHHepzN21nPEkyX8tZ7sDuZ9FR8ivlbp4c0WDy4981r96wFZvgoBE71G4rJakoC
p0fntXazk1DBG84R8laQ94udxeq+EGpduGM20mgmjYDSwe1zjbJo+0qmFTZ8pzrL9duoyB3fAna+
jTVnuBnDxg5c3BDuYjtWr8IIn6+XV8Mzi++RjGUBw3u0uD4f+hFBwapHQuxUanLcuZ0an6pU7bb1
VE3vLJqaF+I9O8gUiDgSQJovKvargMMcznUh85O0R4MJng1gV+a+8QfPjmnHe7EVzHAAomDOhR5U
I7I5LMpL9ofPfXZw0EuPgxTIWqfkYd16Ei3C/OSMzvhuBAS2i3BNO5m5+IufDB8NxcsDe+qSwO4x
5rlwfDyzvS5ZJdgFLszcd5Zh+S2/7OcmmsJ6zk+myEOKRp1729l1cgI8ccmY7+kIM4W5+VMpBUVL
HeU8VC0h7svRK05KE09+NTgD5WFPeUCr870ukuySWvOT8tGCPwdkDS6RZAzO5mr3gmwGalbzutNY
OW6gpogsdogIQ1mKK18pSwRUCliAqvDyrTQMsUeaxn1L+9H66EjzUk/2yYQj9aAeyZRbZPIALq8+
dVP2dj4p43jInLz3/AaIyCGnqR4w1Wq0QebiNuE7HKdamp9p8zf7JFG+vW6VUQpd6pRoQvA54Cvp
52PgtqlVDRWEMWF4I5hwmfuWU8VXSHGMV6PTXCqPr7MTSuMcHlQIODy4lq0TBYyMSbZKSzt5Zmlt
TNDvG0NvhY8vkY4Wh54HWVTaF/bvJeX5LbsForJIPgICJfviIFnLIZlN2FcA35Vrd6qMUzk68Z3S
qxKJf0FbtpfWYaww6SjK8lKB/tnIiw7GwhNG6W+1XY9jRHlogi2nZZZ6qiLP3eMQ2B1lhXR0i0yi
36tazMUG576XB3ZVj+GdEWSigEcVb9lB18XuFD2RWNLNuenARW0yqYW7dGhf2aNcorCowAFyHeWa
uJZ1tzqn671yLm7GUROHWO0NP+rH+Kbt1DnItFk5vvxWq93pMR71CoPr4QKAXSe3BXifIbKm4iZ3
nXRjW210aMceG/BZv9TufSYUamTURODyAcRbY4zgnyeyyN3ihlsu41RXoeP4xYBeqdek7qUL4pK1
nk9R7yzaah0CkJ6VrsCzkkaI4QRJCwdWDHZOG796RyJv3HFCN+9rs/VuEBQzfJyctQv552o/Xj7u
UlfgcGFjAte02h4HDFuyPHaKm6o1i2hTIFgVwNM03rWGeWUqBXKYL4/mekP+FXEBclCbXcoZq7vK
1PPKzsQ3tqJ5usqs6QafKe9nKZTmJPDPe+tqZLl16n3sPSdUg8ii0oEQbsnD1Ze4kyt8MzvT8v5c
0bkPonfCEXG+F4q46zosj8ubbLYUOr9tbgey6Uz41xmAtj5lNAo92uuDUwRKmPeRr0ExvQFS3G2t
2ERc2qBKGNWu/ZeoEJl0EAcwNmExadsLH+656aJRZ2LVsRgYtPNH7QeNtrmiljdSYmCZQaRF+T+y
Ayc01etEIVPpwcd9adzO/NBVqbGNXOnKC8O32ssfv9dyxUSVfSl5qauEKV+yZTe1yxv8smYQEYMl
aZ7b9d5qZOaHaa/4jp69sp/8KyosbmeR0uKqtJqloVI40i0YpSgznFuAq5/KUa8AuUzzVoIkDSoz
/lE1qvthbuV8YZ0+tylwVP5P8NWRPYTNiLpEV97UNPJuewT8NlDz7FOi159fHuLnFiPpl87igCCG
ZMn5CLu1EsZVPZU3UxOWXwAkZ1snEwM1IA5qv+AmtHs54NOjChEAkHb0tJD4eNKtaO20FhR+yps2
aeo3bYzNWZjYYj9M/R065Qlipu74XjLSF/b056YRWBd6eiqXKzo052+qGsPUqalX3ihYy+wTtUk2
1gBJViuc+Ep1UMqfI1AhL7/ts0EBIDsIM9LLXpNXUUCmBzJF1U2ciPldajv1tRHhQ+i0hbULzah9
m9T2JW3kNWz0ce5yv1hkEgGHcW6ev2qVq2GUjTXTJ87Nhwkd/gMn17TtmrS77zTrJ66q9q3bKR8b
KOw3GHe0FJFt4xJ7+rm3R9cDggKJ0dKDO3+OcNRSZFya8qbIPW1nTrb4rsYenekhT76MnhVeT0IM
F8b5cSBXZ9xSkgLKSZEIJeLVQANKcLNposyvt8i346euvGuEBa/fTccPxqSqfRA16vxQmLm1A3gU
753EmxiSqjqGYVXvaPbG1wzcpTrPM58DrWrKvxz03ETWiXht01gVdhHf0MtBYEm408axWmPrtKgi
Tpob7qcpH/avnIHLIUM6ynIDKfKk+RkqdVRkOPDcdDKOMLoCUu2rosKkgWSguJWDQD7Gau0Lo/Dk
XQlL2s0/QB6R868GoY5MxYIQHt/kvab9zHGQPgJXyU55OXxKlk3NGKdLuegqJjAEyL9UT5hstFaQ
qjifbvXYZcaQN+WbGmuXZN+G7uDmPqjayqoC2nlOf6eGvch3nt5P9utKVgRfarsojIB7gqm7dltP
57igYOWIN1UzV1fc4/6iwgV7aew0H22T8cKhuNq3gUJyuaQJBO5j4YIZq/KkqKVtVabVw2Tu962A
HzlYGXLvGNwcwC4ady/PIo9P99uaIhxQfICYCw+HRN9bnYZt5ZilZwzmvYpdWjDq3GCKFBEAG4U2
EsVp3A5qi+N6nJfXWTUo714Ovzo0/g7PlOImvxxTq9kEhgAut5GY950xp1tPjvKoFK0KHHLyNumo
v7cG1w6gcLeblwMvv/jpe/8TePXeRhcZfRzV5r2bZtWmQ/rqbarr7vuXo6wn7q+vCyeGhYJ447r8
GGHyYDZ1Z96nXqZ8aiVURoWb5m5ynehQNbl3VbSGvPBqT2cQQ4ruERUKxI9A2Z6vltbrskiNZvN+
7qthh12cvbF7EM1YoFl+4YWXMB/rU+lxEB91vdHRYKWuNWTyxElKe7bN+0bWIig1uwlwP0OG3qim
DXShaGenbbrLEfV4X6FoG+ix2r5t0G25UIJbZVfLgzw6MxhklIttwjLov9Wess6dtCxJrfvYjsqt
JZrkpHfwuOequqTQ8sxHxjgL/gqsJ6Dja3ErO8ob0GCDdT9Kcdc4UjsZkWV9yWUGUsoZm0tk32dm
Eo0fyqjcWkG8rnELpd554dwK636CVX0oC+H95ABQNgPCHNvQnDxsAM1L3IlnVqeBBA30x8Xjjb3v
/HtiWmekmS7se+zzAJR6aX/0RgHhqOrNmzmET5FV1b2pjtMlP8f1Wb8MJdV60silqLSg7c5DhwPW
X6LUrPt6ggKb2w0tXBNN9RDE5G4KVYwrsyjZWg52Q7TKxa4CA+THSNO+CfvU3sZlrR66qL0EXD8f
B3AjHPSkXgtknRseF5Pz59LSLI6p1djfF6KEd0WxM9evwkRtG28TGgaAX1n2qfyrEFVkvU6s/zE4
YWFFg3uCZrKGr8WDQXUV97LvY+0kuwwXhhMfMd5ktnOJ/nx+LvwKRZ8C8imeig6YufP3NFMyFtcY
3e8TMLV97mjtbtDz6eDZAukFxYHZ72Wq+sHFAcxP8S191alLSZTgwNWWYhvYEhhS5/GtXBsF5e30
RzVCGDl4qCuqd10TS/tj1sTaEPoKqgHzha1zVVBYwlJcRJmOqi2nPiLS52H1pCmn3mz0H3NXKDDk
vNjOtghR2c3RydtadhsARKp4Z0A3dO+Agarp7dQVceebegjkHQGJcNuH3KAvpF3n+w1PtPgao9JN
uZsOH/pQ5w9GxgVkz07UH6AkodeYWabt0rDs5cbqiuaTW9byEgX/fDeljg33HfIo1fwFd/0ELOkq
qPdJx4p/Uu7ocMoehw+4EY6+VhTx99eck3+HWhKRxfKGZHa1cce9YMHhZP8Tsl5iXKeeAOsGvcnN
32t66txNMsaCkLXmWBdGfP1dmemA6CFJUKBDhGOtM0BtG68pb0wjP5OOuErc0thPqPobfuLYygHJ
gfKS0vuT7wqsFy0g6h5YP7KzroZShrhBFV6Mbazi0GZXot4K6ohdXahVtH/5w57v4HxYxGiWrZta
B10/FtX5tFHYwxylb9rITy07PFRlQV8/rwZ/qrXkzTA75hsk0zI/dubi8HLoJ68JxHYpyzFpFyWM
deh2ltQJ0YXEadx0p9vIm8JtwZ3ljd7QBHxlrAWe70Hkgj0FEmfd+O4SRQBqKUNeU4TpF+QOa9sH
LSaui7nzugsp+pM3Q/eIainEKMp9/HO1N2ZaStF8zoaYhjEwQ1BGWeF3ae55/sAhdSHakyHk9kNv
B9cptiYUJlfR1NmM5kjP7dhXI1MdiIZaqN9acWjS/8itbAHzwkrwrKm6MSbT/fTyt121mZhDfNlf
yg1UC+nprhbnQOU2N6QRxj5dEF1FTNhIp009FG5+qkYPX6+2ilJMu9XW/R67iPz7We+pn/q+61/n
+cWzLD6/i7Y/LcbFCXn1LDHZ8ux4gxP7wjGSvdDz/qqvasmQOyWORPMlKYYnX5/uItUsjNsgbrE/
rBaQLkU0UpiErFAOfXdPJ1XsEJdSfDPPw2OcVeJtZBvDxiIJubCA1qkG+saLMQ+rl9emProc0b9l
s9iaOK1bSEKPRlp8nor6HvNl40NVqnSPHX06ZsjNX9gwHmWA/rkY0Wki5yLbQ0aU8ii4vdUJKMOE
Q6gy1Ng3yeG7d2oDj3zTjsVUBvzZfG/Y8VgdxnzUP9t9kbw1Cl2UD3auyesOPcbBt6ps+mCpZaL5
o1NM9XWSluYnQHvWjeZ0410rYkjrSWQNyr6DcDl+YTccrnsVynHQk7y1d44eZeLX5eA/vo3/Gf2o
7n69Q/fv/+LP3yhstkkU96s//vsm+dZWXfWz/6/lr/3Pf3b+l/79Rv5oe9H++OPmoe7+2Iny+0Of
VOX675z9CiL9/SSbh/7h7A/bsk/66a34gcTbj07k/WM4nnn5L/9/f/jHj8ff8n6qf/z3n98qUfbL
b4t4rD///tHx+3//yez8j99/+98/un0o+Fv/a/7Rfn1Ipv/zv9d/58dD1/OX1X9RCcBlgKSLXJ98
488/hh/LT0zzX1RXScLpsSP9wz3kzz/Kqu1jfqT9iyoFXUJscZCA4LLw5x9dJZYfGe6/6O6BhVjg
FyioUK/7f892Nlr/jN4fpSjuqqTsO34xs/2febnwqSGKs7/jeUT68yQhnWOoVhPyBltnxtVDacLF
7Zc6129f5O+ov0dZ9XAew4DfWPiEUMXYalbTHz9iTYPtpW0zAOnHyTHrrV3SqLH1afg4Geb3QR+A
R7V6sa27crqz06hGqlXLHuwx73Gel1G66cvEPkgrWwxVeunTsr6Unp9vS4+PyUnAc1AA5GBfX48S
mm+dnpX61jLMbo/RVdn5xexFV6Iff0RxHt4krpSbHqDYheNoxZr+OzSYaCozSwl6nTGVqTYkk5vp
Wyx28/sh7/qPPXXPbWKIdjcLBzBV1YcPRRilfk5HFxHMuPtoihRvBbvdarmcLuTGz0wNiMQATylJ
Mt3WOMw0pmioclncTq0O8nJU1GyH2lfx7eW58VwYXLLxo2D+LXP+fD9uOq0vzK4ft1VctMcUbFFg
WcOlNsqzUVgvFP8491EnPY9S2XXZmG4zbpN89gIshpWdq4ZfX36V86PlcQwXKUWKuEwhrjqr5lDY
ZIPrZckEOxXBQDha02aSZXWvU8BFJTdEshQ03vbloMv3OVvB7CAcpVQUkBBkGS9v/tt5puMpy30l
1LdDPnypcQq4m1099uncRF/0qoT8PWUYGBYGQluysv56OfqT77pEZwcBHr70HNfmyfOsxGPXePrW
hrFnYS57Z4dS3L8c5Fcp+uwlubAueS+CUUvSpq72j6jWBlZjl26bSpk2gxUPN6kdgQCdjXxenCTT
z6E3ZVtTL9ubdjCi/awXJnvMnG9y0f3wgKJ+qdUpy4JGjbD4WapMXyKhWYc8tIarOBvyk3AT5M8Q
h0LUhTdywnls/MydkKfSqBD44Szsz2EjByScM7XDG7WzOHFTmWylZVNFwY1b2r6MVPFBtFOybXtD
v+paK387Gs0QpHFrf8bZe96nqecEKKSmP53GVN4D9pl2UgxyMzHMU5CxKW/Txpagy5zyJm9TOzAg
M+wshMR8o8l/TFFX/4DbcIOeYngSKcIJVJTDasvdILwtxqrLfHC/zpU65N7JaMgj/F4a8/cZvNoJ
CkZ9isMh/dCx/hsfobKp47JkJz7eJWOBUXytfRZ2OnDOlh+lQ3GxghTJf0Nqfp0Wi46+3QuyxUju
8BLrMMON9HAXdV29ceey33n5JD+C4piAOhfeRplz81aFANVu8k7OD5GGtJ3Zdt1CcIYOEtRmglzZ
IKp7cMTyU2fklKeapMbrw7GsTWKPB9cWkV9UeYYFXd0c9S41DvhIp0fHVDJUSS3QCaCb08BOxk9x
hWSZbbTm3qrH6FCzifuc0tqxVSoYQ6kN6Wtw5VGYot5zSjtUxNQvJJ7zHXc+ZEUMb1PZSn+HNBjm
f4gAbXu1kofKzNSNPgx+KMN3k1DuI9FPR6QtdxmQCb/BnHdOuvJaoLtryjQOQrVQfTuszUOrSD2g
0Siu+9FMgph2/DbLrUM/ZeMpRc9xqzRV98UR/cGw8burBTOoDmkqi+uYS1MghuQj9jmbLlOvRKJ/
FYXW+5Fp3SVZd5/a6UxHNsHgFTzTnU2Oe6wUUz+WVX4VV9mtVqbWljuAPIB4+QL9tUqrb72RX6NO
9FcZIR4ZTf0pVMtPFv2goxvxxXIb+QStsORGj7zBH+JwCiyS6sTPYOj6UWuJbdIuHf6xG7ea3vjW
XPtVP6YIP+jvKuoDBwXJj4MnPCzjTQqKNm5v4dRjX2yFvgkPb5PFxhvVTW+TedA3iPgX0MbKFHug
xWdRb9Pu1gw13e8079i5ibERpT7fd8qoH+NGhndhm31FigB4+yTkjR7Hcltm0YhQuVB8ZJDyjSxR
QCmK6UbWU+6nEVRGq+7kAYfOq6kZDo05fu5UtULroPwE0THyq9F6k87lWwVawAevquSdjobgZyma
+Ziq+Rswgt5dWVhTkCALjWRLi+RKK79bAJ8nTLd93arv7Gjcl1nyPRRz6CP+127isO42UrHaoJ+j
D5VuXlfWmF+FGR/N077IpJZAM6aHPMM1Qindr7NbH7ROk9InW/FcX0/0/l0/DqpvVjAGpDuwtEyz
+Ab4ap8bzlXU1GqAdyPa7nP9UUnG76jJAI0e4nmT58rBHJz5thuVb0pshEFeeiBojdSY3kwkfUBF
JiNgVqX+pDK1+j5UdqPdfcUskJVnx3sQkF9wCHtTVe1HN4mbGxuIJIoFHQt02QQn66hbkEnQq0nh
mKPg1+BfmWmh7de2sjXH6a0250etma1dpYAqlAhNsJzyu1Gt3EBPDYv9oA7c2GMD75x91/anoUm/
pul0Eo4wTlYEFckvpgfZKJD3TdQCaoYYE6+PbYyyfdZNn4Xn3ApRlNtm8JKN2lrh1jRKE9cPteM5
oNEmavyh7NJPQAAv3WzJFdcH8qM6K+nuQg+mjbE6q3IIn1mTOPXWU5R5oj+D8+JOHaUZ7qzcUX64
sxXlnT+09PcxnJOwTuusaOaNrPQm3I19H98nScFcCEcYSpu8qKqvQye8hxC1HNxKOrXcDrIf3gsg
oj8jE0nkQFMUhcp83tCyaDoxfZkSL/6KPL8aBR0C5CRVJQ5uu0hYi95hXzwAqEeWbCxt61uJ3uld
UudF5A+FoiHF77jFTydXsgdh1jalpsrtCZzOdbNR1bRCnj1y4AvJZCy+MuX0N72itnd4C9Ts2DTO
rR36EsldVYkKMm+EVroMVYFrTgEy6JR0crCCaY7rznddGCIbRYTZbWSO7r1a9zMyEJ0u6+NIXfQh
Rj3eN+Cvzw+DyMeIQ8dK5rexiunMVm1aGK0ViBJ345lD48B0H9oFsJANuD0WCyUDXlz1LSycBi6E
VHSaO23JZmaGffHGNVOYG3lVWB8o+Oatj/YlHtNmaHCiWLLjYyoIRvhRrnvXShZ3lKX0cWx9CFHo
wHehiqxD09NN9UFiyXsDjw58nPPWBJ+uOyhrcu/CLLBQ47DYgG4pbhI9RZdXsVuc9nrIOf0JVU+s
ZltjsMegUJM03dV1aZT+UKbZR2jsOnwhIb1sA7VmwUDoNM/9MCr0dEczB/tKzwGuvUNCKjyg+WVp
AZQtB2qRMEc7yNLGmwAwixw4g76UeumT11NgO2H03XJKGeNOFDVWMMipgtWlWMkPCmBs74Duy41e
j3ntu3lekhzEsLH3OnYs47ZVh7rg2Jbm5PdpVGAxUNjyi5hg7F0lBRSErQDXrN/as1Jk1wA33BCA
lFl22il3ZVkmQamObQisO62yjezGCaHmSE+OqdTl/JfnSmXYeNxIPypdlRhBGFMP3dIUNU+p3Zjt
Zsw1YwxECnQwAHVrGtu+GMWHtlTZkisnHN8NEgjFJuY0qP3GGv4vdeexJLmxpeknQhu02EJEZKSu
FFWZuYGVhAbcIRyAP31/Qd7bw0r2MO3Obsy4KpIFEXD3c86vsDUN+A4+SYDSFglP0cHXbMp5ToTX
NE6i98nKxKjtghdYmFvCHH9kQweNsuK9CwvB19WMj/5QzS9YLRmffEtvL/yVxZI0Zd18x91o/Cr3
dvtq79K755MfZaKMylsudjvYhtQsanW3O7K340V3+LRaCwGLbEpu8FpIhtoxDutjE6s1QPDHxlmZ
SU3CTM2P4c9X1bJu/FzNtH6fKo/NzciXmaPRKVciHz1rJEbbUN5DVQSjH7fGQAFVKabVB7bwwE89
UdRfDCNEQkAw+1LRU2pFMNNafzUmNeXp5tscYa6FATlraDI+YwzDi2CsvamstaQK46EriV0zigHt
g+XNzV1gIbvYCsPG2IvS+rpvAuFwnq35kMh1LnXchdE0xwZMrpsxMnfvIAgjIEm4mMK31elxYWGt
TDKeydy9G4pmHWMoRo13nOYOQfc5Vb4lRNOJXrQZ1O2V5cMrvqzLxeWE135J4kg41HbcLOZ2ojAJ
v3ruuD2jwLKJJLFa2EPViqXjgW3C+9zttakOCs16c9yxbWADW+YutmfA9rif9uBHi51UthkjVrH4
MRu3627mX3TU2v4l7ungoxY/2MohD3/jcnPrSMd6KxaahQrrx3TnO1wvemuMsM7R4zpnUIf2u221
p4l0kSb/JIMZUhtcd8ipqmfNxFjN6S7Zx3Y0DwYOCBo0uMLiYcOiJxaCtjGdLdiTJEZU7qNDwlSZ
7YEz3evV0tUd6X149zSAEbfK29wwgVtTmTG6INOMzZ76M3aaqkfIyWTjKfIq96klyqJK4E6EBOKG
WyNQGMj1zpf7+C1ai2pjj/dlG5ukV3yiy6hfyFkSeBkqz7lz3RyzP0tbxTefT4SQ6JrmQYa1xDcI
IjDAXTSNfTKdNytCSkNLJpY9jp+DIQgKFuPZcIEonma8kuZq1rHZlus3mJVGF5ej4XppIOwpjfy+
wI3I2KKHftAOWbg+CWOxZrB7vbZCfgojo/wuXEM8qp3GJcnDfvqau4Z56prQbdhOUcokW++pORl5
sleiq7SdBHMtCe6YWvG829VcZspq24pZNLeBrmMNIqqixfOO1jTn3zHjdn/CSQffcRxD3c/hYPwk
N3Zp6fgA+VJwrvUYDgUnZy8c783simHOJPGAXzp2fnAgU6ohG8ezA2cf5nq47qzRf9NLIR6Wda7G
uMWBmz5hD6Ub+0SPITQJIr3GmPBwNAV95WHYZ1E5tnvOPrY6aGSPKJeb55amYU3Liij0U8Bw7I6p
af1pNEvJOeAN/pgQbTs1iWgWq4yVtfRuXMBv1afGVe1Xp5i2Q7GaFSugCDmYcM5Y4y6oyucZYTCl
lY+hbsYeMrSsEcfqTmjalJ828E5E0uhwbhMtGB/FTFZ0JvdyfbIrowhi9CvDw8o+xod17mVAKp/s
fF0fZn9x8EINu+5+naOVeoODNYixU5mpi3zaprSq2vZbqbB0SwbQYAzJp3H63Ex+eOfUteskYwDL
Nw77UlVxFa1n+Re+N5/ssQmmuNm22Y0jbwANbMmCYSvdyv2bULh98Gy6+TKrmV5mC2ZOdMNQLqih
Uq08EmMhyye/a12q/bp8JSrVJ42oNtRVFyytd7WaobxtGFY8jFsP4mbbOSJUmBtLmbSL2+YH0rI8
kcxbO8ikiPLwkePCHZMmLCYnMc4xI4fKX+eN6y7ECJNKlROvK+qv27ZOLSE97RR+oTGqpjQPN62f
p9yx+5NXTcVlsFr5Kx7PhH9hMldsCSmg+Z4xrZwfRe3hT7Ys9ex/CcPFJcm80T3mumGt9hjv6ZUR
BODHdJgtO0f1De/4ChLe+glhdRNCq/Ro6fNunofUlrPik6aIOzoqkkZWEVL86gSqig47JIboRqyT
NrCLglgTdwaqEJrcwL6ZYI56aaFLxPEd6sD24PAHR5zGXAdD1k0+jjWE3lhWa/kTTzsOwpWgmige
ylJ7sU89tyS5MS5FFk1u+7NsJBuI3cjCP1cv9WVZdLO4cwkDXuKmh6uR/vOs6Q/Lmd9HTbDjAkRJ
JmZs+Cieh3x/naf5AER2UcwZ0vD+yXYLEoEqQh72OEC5CyHGtZ6E11nX5CiJxBLzmC2dWGRi94rl
0kZTeJJQ7k4YKGOA6Nl9s8a8CSyca2OzftRVuP15z/9CPn6b6v8PuPL/iMGIn/3jPP78OQPC/P+A
vDBC/b9DL1i5DN236utvWA3/x5/Ai+H7/wWnyCNdDtYQNNMzxPon8kKM6X8FhKqC/IJrM60//6t/
QS+WB14DHgtBChLamcr4P9CL4f4XbfYfXCX6OgB4+DP/Afbyhybi/3xqGEdhj8o06WzaT0olsOTv
n5qnYFzDWGA6m7nzdfd5eJivvZfiwTroQ37c0j3RBwY3Vbxdj6fwKE46FYflVr6ND+MUq1/Nk7Tj
LrlU2ZqqbE+f1/TxWiR2Gh3NWMRlPJ1I+U7zGIch9j194Cg+ND/+8sr/N2znd9Dk30/hBn8+RfCe
67qedbuIFbtD+7JkIh1P07EM482M7Xt7SbbP/qHOirQ8dVfuB3Phd8r8f12a8fMfTqsBWqXfX+AE
D72wXHTWmDMettealL2X8Kb7jFNdc8Xpf8LGsA1S3d/2HyhOfie4/HFlBFJcF0snyHTvB9Ks4bUN
l6k7gPseevLv1i04WuV22yrrg6f826XQgAIAwhZjDMlX+Q66yCfHWczGqw5B2MSC8Rky2MJkfjeG
H0AJ59f12/f47krnO/nL1udTBbh65ErKeVjdx3Z7/uBT+R0g4a35FualgJYsvLN8790FwqUm9G8c
m4MLeiW/7JPy7cPc8/V8CRujk7eoIwbvQMB1Ln91Itz8R3/yInFqpnbaPot2lX6Af9ywTwTMGTPz
2G0JgsSFXQY5EKdoJ3PVmC/3/3zj51f8+4uBaIw9GTocGE0wyH9/MeY2GAJ5Y32o1PPegU6GcS8+
cLX4+8tnF4BoAxfjbK3wHgfDMajq1MQ1FsWq8S49piz//BTvKCd/vH72QTJKgHsBo9/bIS2UvXhW
YNCde/MPgW2Gw6ivmfPLNVfPUJDjhkZXujmzxw++4d9Bqn9fGVbv+cpAwO8Wqjn6IAUmV/Zviof9
Jr+fL6v77bh++eAJ/75WWCq8QghCZHdDLPn9h/Kmqa8HO6oOTvxGW33txGYCxJAOSZTpY/GENUDy
kSPCO3bjvx4uMCFjYWR6Thj4/aI9Gsipj9r64B7b03DLRP8iP+jL+ta/ME7WB6jsO6/PP6+GMgq7
GjhDmLu9e0TDaDCrgaVzWBP/6F4ad8PteHKTLf45Z+tBZSrTyZblMSVyXGZt8s9v+J0l0b8vD4iK
A4uNQOsdXEuqc5Azhq4O5cm/lDzsdpWf/FOYzhfqwsiam+DBe/CY0g2JinVi4MD/s/5p/HDuw1v/
NjhFpyKNUvMqOHkfvJk/3vO7VerDqvr3rb0/TldRmKueeDNbkZUliQsZDtCzdQyBl9pYjYBHcd7H
poi7x6CGWvbRuzmf13+7AfZp0k8gb0Kq+P1DCPphq518rQ5dXFw4B2bzh/DSTtaLMGtujRfjpbqa
72jF+ce9z+/cg31lnMx0vR6ehvvxknzG+CMt7993FbzPztsW0PAf3rC/39IiBhFE9VIe5mnoyxuY
SeNDbQX19oFI+e/X4Qw8GxaQSs3O8p7APRgthlN+ww45LFubQt9empj97sMg379vxWxE8CPQ8UDX
B83//YHWifHjCiRwqAr3u98tYaJYK8mi9UfOI3/bS3DUgaRvIfbE2hAG7e9XQuUOBCN2IyukcYw6
P7Ojy76i8eo/OuH/oH3/9uGcLwXz4+wnDk3mveyxtLopn6fFyEgifdhv5zvj2/zoXY13WNtk4V1z
D5Zxp583IlzfzG8fJT6/UwWwpgPkJfA8CKogpYia5vcnFdSmBiCMkc0HcRpP+WWZlCnSh5N9ELdd
KpIf/7yJvP9Y6K3wyrGhz1LZsF7f1b2WX2m9n9cJ/Vs2MoX0jPSfr/D+t+MKcJqhuuO2gLrtvaKT
8Fu7X8q9OuzJkIT37cVw8c8X+NsjMNsEccM8AhESKrp3r6xAOSuD3WiIEcOAp/R0FLvzKrL/7CrQ
SKgxEcdRKrGlvGcNkls4tgv2U+lu6OLgSFleNWE1/4fPgn8+vzx9CEfnWWn/jrZSGw60FadpM2a/
4qYOrPwBW6Hh+B8+C9xSlJWAyyh7Ia692xyjdp3UvA8dfb224sXKl0SGH7bv738Xjl+kKuSEIqNF
0vv+0xJSq22c+y7b8sAYmBqxvhN7xrv4g83+/T50vhCEAYz4IUZjVHi+kb/UyrDbCRm2xy7r1RAw
v5F9ot1uTaru41ibP9Xzf90gfEg2LJRzQghUUve9ToG5eDW1UdWkROu2t07RB3Z550/9vDO9lZ0Y
OyAyD/+DSUAZib2mQL+7eUZnEFBfr0+tLhoQYDSAEBU8UweMxcpJJWPkFHsigtX/Ne/CuaNEtTDD
a2dSptRkfXNKolcyc0clUvuOGNKSEHEm3GEp4E8FesbfgFl07Epa2bgd3KFI5sUOy7gqHSRNZGl7
Tz4WbQtqltACI9JreyU1AQJpNC/elvnLXp+ZzcuUx35dmfoq6JCIpX1ZFzoFdpfb51o6yOs6AIDt
0fELzbiotMplTgi3cGrAqbk8ex+C/nAjjfo0lYZlp7qW9X3b+Mt2tLQb3emlWp+QOnOjAg0Sg+bN
5RY3NbZf5VKMjMtDTFeTJs+nB7gm3o3MzXnK4LyRSa8YcarUZzhnHXmZJUMhv83vwJnBJvj1epFC
57ZEOhtqX2KPWMcfTiGcII7MNbj1xaL6TK1uTWw0PMZPStQI9TSi0LNL2JlNUWo13PbcFEQt+sAv
uXRAgqoSSWWcD+jv44qwuvVQbSOIYqkhjibW7DEh1QHwRqrqtbketPbuQxGuPUgDrlHMyh1ni5n1
gXS7GN6Ly7092wmtmhlX3C0mdsS+8Hsr9qNVvEln7yr7wtoDE0KI2Qa/bDzMRBLomhHCAjnFTFQ9
DRBPolqvSWe5BoQlcq7Ij62M/L7RJB5lJRrtqjq1gSLd7ziuQn6t7b0jW9vqZjwLjGiXyW47Ioot
vW830TSEU7rKiAHwEqqaPDVIUQEzuDoy0mhU2yv6nN6I681sx7SOHEq4EOAwLpxl2LJSNOEW26YB
TiKglO9JXfU7PIyuG58LAbMitl08nK7V7tbMmJec3OLA3/Iw81ZcNhG28QXGmPyJg2dhYLh3/Roy
tmP2ELcuwem4P/WFZDVp50tg9f1ny+3aH3bYeV+DwQzw5p2Xzklmb6CnCth7Llansh5Z05qQA9+p
razmv/7a+V09MgYOwu9LFQVDXEzkjPJtacmcIiccRg9ko8VdM68KAGeCsxAR3Rec5t4N20MBBOGh
4W0ZSy58TlAMgwmWwLKa8pWJ98bnHYnI6JIynMJnMEWWl5y9riCGsjH7C1sK/PDWhd0NbCcnNqi0
VXQl2nwvYuUrc0n2HhT0xlG9uKs97jQ2CXDfjgXpZuVpK2iV454O5fsEE6wAg2+NR9OZiRecyso0
UnsIvC32dc2cN8L2z0kkQJJKZkQN7bFC/CiSfAAoJg1MWTip1qH52tiDbfNetuDZXiv1KvDTK9LC
IETeAEBWsAic9tgb7XIbBjtD54lXf+11Xo21COFJz4tDhkE49wpmV+9HeFcBU09H6dbz1WQIaIIE
fpg/7W2BircGU3BbC5r9FN+2aUkKQ27bI16jRuGnVk7O0kmWdlglNZnpvxrKXjOzG3fNU743Ti1p
R2pPLWV1I4pYD6XmsBUdWW9VPgETjwPIXgT1XuAz011us709ej2IsQ31gcTjajbsTA2G97PAizw6
icYtxwucxnycmoqJ1EZF2dFnBKq1W+r31eTCd+5sxnpSW9irVKJMoh5b9njrJyQzDZhyGZfzBqUC
hjMmXgu0wSk2CPYYD8UwSp2Fg+iKIxOzwk7nesy9BCCHLLyxxG01c0tRL6egzPPjVIjGSme7avfE
KaPqbdTAsVnkGnifFUHTPbasKGCtVe46CddxAVlQcmYzHboKSatCBpVoPW1FUhfD9LVYFtfLwDJb
5wrt/WBfuNLaqDJFGf5cMaZgqdUTsbM1rEfiovaR6AfPQWAFxcTXX6JJRFZi7JEkjaIR4hrRoG1B
VQpbrgw5AeKGpfL1ZkVo0WRys0R5uxShpRK3W5SRLqEDk24ni2ni0W33pegXm5wJ3Bx+ydoo/YyV
nofxMltFcyKeKizAp0a29lUvRkt2Wzg5hDub00+x46EbSwNgOPb2zblvyxqj7DV3WZFYuFR+XFPd
/ljCrvITehk1JqW7emHql0Vox/YWsrX21VJw7OG2plnMwcL+tJtGCWbWCtg8JgERydRFw6sf1Lh3
lQ4APDhqUcM9XTwbY+7WDq7YUBQfhuhmlz8PG0s2BadEpF4LELYBj+IQfQmRKvOSCqwhm2Qaxupl
mBs2HmKNhzM5reg51jphXZabH+rElrUZXMAWIBaFpsD9NDCQetKRArGCbwWAEfXLFcpRFKrEsMMZ
Ym5p2JwE3XqnQtGVibBX54cW0NqOK82pTOp8j1RqgdaguumW6kkqE06QMcKhSkNnWmGrkgPytcND
9edOMiHci7XES3ISxQaXQI0UEEG57ceBZL2A3csbvkWBhnYjzHNZMlkw1mJnXnd2L58QlKTsJsvK
2oGle7ER3Wxg2+wr43UOLOh4YrIa51BGon8zsO2WMOs6WyR8cfULYB07r+lLag53G+s3tQ3sP1Jq
KiueRPxUvhC8jNWc9cXcusOWSCW1m+FpbP7yARllHKzuaCcTQ9AicU09v46d0y2pgZuYE9NAL59b
W1fwfUJHu6lXW+NjzUFrZb5Zq8d8WyIT/bm76YSUHu86YA7x1SU8mcURTJXLYmir/UdtbrAVJ8M8
k7SisO3F7Vgp8mU4fYfpAEm0+jpunaWhD4/LaRkBtRM2Vu9L27jVkrRwzW6IAYY0FoyRfiByusds
Z7X8H4RMrN8rSDNjglEGUP5ce/nDABGA7ztfg6fK93b4LDBuDxU2epArpqq3L3Q+qkIjGWfWey2j
cnlTkhdCwq8Z/NJMBMpscvzOTtt17rByVMqy4iEH0D5q9goHrqLjXkdSUg/ao4kCT5TwvTKTscJz
NIeCWGqj8F6aZaYdNoepLA/D6OdevGDbCEJf6HCP3SnY7lvl4szfdK78XkBRnlNhbKJNvc2xf2Ft
WfAtkoXdZ/6ae2Ns1rW6XiyvjmKxd8xfV0SAcSmdaL5qufAVH7uqUsuv5RgrLSLnsBYo8jKvdepf
OaF1/qFc+jwD7hXQ/lyKIVPlFDG7tXefcfBdrPtqr42muMj3dZS/ZonP+DNTbGevEwoj83KJhqjL
OgODsEPlwEp60A5AbKop/tejYft6IbqG8IhX+hzh35a5FOuN6s1Q3DpdkTef1Lz48wXBK/Z6bPxV
OfEk8/WlrBjJZ1NoAB/Mw9jvRzmGzpzWzZlYXLfSpF5Y661J4GQE1acQRquM97Y3TeAGC+uZusub
LrWdovzOKDf8uW2ak6mAlW8dDYlH3ecZpahIOhzsXl1utzj1Vq/NG0fS710yvq/cKdmjojWSxp7I
Bk2XGd+u6ypvsDZKOg7ta81gicK8xXk9ygCbDddPa8trrJGdNSdfrfGr/Zuyt8jJ9Lzot3ks3M9E
nTvi2NDoqNiqGmnc1DX77QUS5HxM2MA96KuDxWm/pUE42wxZULZWR1cVRXUtxG6tJ2NiG2nitdD1
IyeswfCq1S2mckJ3xZ1SyAUuDFezZ1PpB12GZ4SvD95WqfUyKIl7izHIlP2lO8mxPwYCrgy7fh61
7K159DSHi65eILPsLwaarOiI22agL7feML9He11JPG/A5y8QT7gQNnF9V1PsleXqHeuzm/BJAt2U
h6XT1pBN87Zbn5h6KYzWiIGMMmVD9U3MeYQQFYRnGDroWwt/lM4UQwyxqwu6OEJm8xMFYL8dx5Fq
57LP7by9JCDVqtK+54i+w9uvs4+y9mzvUXrBeLt57RZ+MiyxuGk0GR5QNrzshrQI6kT/tTL5bSDS
IyGCrMoquZnMhY0Y6otjpuO6LVUanIVDxwgmmA1PwYyauPF76R/wNHOL+7Hdy41WSi9r1tZmE8YR
JM8mO8dSyLTWtlFk/TI4RUIe886KcqahTRCkjBNvdmtyuj/R58kIKUFluBlUxZtj4poKZ6AX04MO
Xd1fe+FchSQW6M5K/M4Y3NR3+uCx508eVLSE99syOcOx883xuwc/ZLn0FAORT1j0rV/whoiMI5sE
pFGSQaHBYE0wWzfoypWZyWDTHIRQZdZXe93d4gL9yIBwoluQjBRQ160HUkr6t26wK+toh3n0yyIx
CSdfTdt0O5n8dmnA72teBo3d+Yd1HAvrTgU42J1UNxIUxfqemoBz1tt2uLKi5GXNs9fP5Hkv4ZCu
VGpbQunS/rLayhgupcjJKIQbt4r1atBGZaRz5QoKRFNx+mI6MM63vjMSTesYE1/fPJRFkVkr8Wt3
RGBZxRXZwXqL24oZbOIuVWWFzM6Hc+Vj5lan4kp3S37p2G3ofh4QUKu4Fbn65uY+tUnlhJ9zon6d
tELF8mxOXqAejRqdfILgz/gpchrpAylY03fbCM+cr37X0EIrhBwODO9HtMdCJm5dFj9n013H9A+1
9I9uGlT+eSSZ4WWXZVmlmrjom6g6UzbRxzLUb8aVBsZlqvAj3NEhnGCAVb9IXpdG0pfCG17swSSD
0guLoL8auhG9IyVWdNrkAOkK+UKnaFGqxb/ql61giZNk9ezC9w+TBpHieM9AqHxuvbYYLi0cgptT
380IlztTkQjda/lFiXxWBzpXmcezZ8o8xYWigtPpQT6mp3Y31OZqpR71fSGLi/OW1d3NinDpxB7F
aiXdqGgu9s3ertuO/SQuiU4H2+bQ4dmmRhGp2Q/Wc9mxRSQGf/ljYxaUAGXjTfMN9E2/f9wm9JL3
ZjT29mWt9Txdn6OGoMg7voyKa2G4wzcP5waGLLNQftb1dBJp0eFsCi850P0B9mT5CVJ0jTVNMCA/
QqNTewkz8a5OlDcaRkbGSSiZBKmdgwZqjH3T9OVuXVX4ElTfKdua6GKXSBCSUQk1k5jj9feYdYcK
uVGDKg4vJxxF42Uf++/TWPj3vm93+bGet1BSk9jWL8Yxu4RaOM3j0Q1ryJ41fAAz1Qvq8szh9J3Z
CRySucXseID+0sHpdpCLEhkiB2lczFSiJVoWyhg0Lquq0xDX0ir2aUjvd3sY9XWLBHb0YkX4Yvka
4GD1RKKAUV8oaK1mvLNUvXjfPXO6xKIlx+cBl6CVyPDdnxOKeAQaIV4TG05fRJqnAXzAIT4j12/T
jJVLPBqUG3CNF+fzWtb61W9t+2WFb1acMMy1XMZF+NnFBjyz9aIuSmIniTbS7f2+9S4rwJmWFItH
d2AWQbgLPiV1ESGecPY2zQ2fcPaWMYZ5Kmiu4DTPMvw+4IkPcU12xY1dLU4TIxO09myR9lxf7KqB
nTwawVuuy/zBr/M8v3JLo9nSHGzlqCHdg1HhtT6mjdOEYUyLM/XHkZYei2jEdJdTM5f3lZKwGz3V
a3hZkTBSUgb5geg96KIF7xqpRjsx5dsWPT5VqhkozWSPCt70p+mt6Cfv0YX5+ph3KPnizdrCKbGj
ydroB1f1Vbhi++Y0nYd2htGlikkgm5CPtC6cQ4tFlFn5IJ9FYJivTs5vl022h/QN/3JOZBWgZYir
Xc3+YXR4Qdfh2E5rvAlZj7GNq9W9g1F8mBq15JicdikeV4L5Po0Q3e+2ntF+PM5m8xLtjrnxfW+9
ZKKMH20MnT+4F06NknBzguJhlAHGx0Np7D/61j+z+NbCxzXXpAkIPM2kL+h9/7Zq89k7KjwNjcNU
L8ZZogDhIon8cbxfPcXhvknYsJPejF8VRoToB0qnMDJ4/7ad4lfelrHVmCFz1xCAg2wtGM2Y3M4w
bq2SuQFdUsHAZhKW2BLaq2i9ZPmQU8Ffzs4y9W5QkU3fudfeMgVossxWdLE57mKMQ78iZxVxREl7
gVF1eLQpI2q2qaiEn1Gub1bnkAcp+6G4cPXgl8k02u7jkPvB26JgAcGEdflxQ3+VvwJUhXgY9agB
087OmUXY81z8rJU7fcc/cxRZt5TVLx83M4bXeP48zyLaXmVJgkUk200cjNWb7/DOU2eLjHL62Y+O
ASsTX8S0GWqkXG3he5+I8rSePYEQkBkAHM0YtTJ6qjnCvCRz/NVDLNWu5X7l5/vwMjOINdMKTvgl
plYSAnSb047beR5+l6t7JpNWlb7ypYRsE1UiumydyTNgLJ9LqLnXu5txYFN9aGeJXhjgMdCF3t6+
+RMBQbS0vbVRn4xhRHLs0lhJW4zD92lH0pVQjFnsFIQ07FAKmYDFge9LPILDXYk42FT/rV0HnKyJ
gkHGGLJdQ+Te2jzT+HN+2iuzG1ndA7XzSANepapYKaopdyCfrhb76mU0KGI/McD5hWUpB740y+Cp
Ltz1aVnsjrgS4ifhK9amlW7aoXl0oNijyBta9aMsSZAyZLBSDQ7F17Iieyqm6qsfrQ59cetI99If
i+Ignb5cEBYAHMXFEOVO3Ob++oVI17PceK3ruy4Mo9eZwcQvka/ThW0Ti5IxcEZrQSKYkZxbzswu
D4WP8VXiRGK9G2jUnnSp2jvGb/n17O29F8uyVW+2yyjpEHBKXupiC354ZtUGGVwlZ7hySdF2GZnW
+mkMZ/Oq6EPrxlhRESWG0eofRhmyiJjcTi+F3pbXYUH1iZa93r8iUsMExB4DQJIKIdk1XX4Ly4rB
M5RleLFQFyI9fcXD0mXRBs72Cx27yd9WL9vzphoHwgyI15KY2oy+ubNi4bHuRpFsbJE6JZx9eHMN
FOcJYghHxQwvSosNcA0eEYoww5ShWG46o9Q93yjFRGyqwG8prrEXZBY1yFO7TT21tRq7H6Epg88m
kDgsAbV3T5U59c/2zJgjtdwNDV6wb0hQVVXbxKDk2GelvTvj3lo3VX477+Pkxa6onCHGdTJ6i8qS
ZAUjzBlzONqSD05Qim8F9RNimbE+Ty/ILfypHZQUwR6NL966kWUjsXFmfMkWl4O+DqmK3PG6NnX/
HWd2nsMbOnQ+bm85p9pStcwi2VfPeBUsZmIOdvDgFnhCE1mN+T8fH9S2tDDD1jp4gYEuavRXmOB9
uDoiExLHNiZl1AjJguDqx17Ys04CEXU/NFMQ1ipyRjtpRF1wmoclLpvjWDospbyZvsPx3WzuTw03
QYvtQ2wz3TdS3ehiibVtVcOBkGdoO0bDy8lqN+qpcBrOcsOvbdacb6v7VZIYmzaYsrL6xy76FNCh
P2tTwNNnEeXftgW4McZNol1AuwJckaApmmh8eu/Vtc9FGcfZ4sM2sVYPI6PImuwNJS10tmEzwjkJ
6drkGTrDblYu5zXruIz4Mstacp2tcL27dEP6a0KRXhBhVXnldWnLS0R73i/1jtpysh1Cx3NY+RsJ
JDvfiygrNK9mvlzMOrenJHRpR27Y/X37A1aZ/TckFMJAABQOAwpTs9B+D4UDenlWJ9tMBGG2NYjb
vZOWd65VX07us2/VR3ufD8D92eCGaRFFieFN2WJdMae7tew+le6twzQQeDpF3nnw1Ekx8hzd7dSF
N9poPkBu/zeIOAJYJ/mBaQKeJL8jt6olTxEVeJeVtiefDRCw27Yv9H98FccE8CYeifg6eFrveCoy
nJUVLXOb6UFCtsdN9xZ9g3H4Z1D9Pc/h7AHjg0EzjvVsJivn3+YvKHQ9nfPMtVdn3tzqp/+m7syS
40ayLr2V3gDSADjGxw4AEcFRQYqkKL3ANFCYZzimbfUSemP9gcr6UxFkk6Yyq4eyssqXTAkBwOHD
ved8Rx3b4YrqhH3msMEMnAyywdvXe/nsuB4nbQeVogo260QIaffUbdhnpUEtWooGc8rWFUHcO0Pq
1btCb8mfRBIDGvL4riT9XhRARgp9QEVSpiv1Hmxvujeo0uxr9LD+23e1jtDfu+ur8Z8kKljIULk0
chyPrzeTq2PamXD8Yp3XJgNUwWixgefgwKFb+VDGeCffvuTpR8MlYbtyd+TeWIBsT24xTfQ8lvT1
/KpKAMgphDjgRTF9QaLVO3f38lKMQ3S3KssUAB7rRG2jdMtsWZM0fUV3Sw9wLm3/iFrXNOTvvbjT
4eGoOuECSFV0HbQhY+T4QTJ5WUT4Gga+xJhiXNw6lt82Goekt5/ea9fBq0cM0voBwE87vk4+CxgH
YWL42SjE3rTZVlS4Nt7RxbwcFnig16i+lQXESfjkE67njr44OiOfxoO4ZVq32bwperEFVpp9kXlJ
t0TI6b18z5c3J0hVQ7nk6OT1vgC6pLmjheNMjaq0gKtTo9HOGrOOt3/6CJHQoSa3kWmgJD1NGEpS
lhqMUAbev3Y4xxCIMHJs/3S+eBa0rVOgwEiDJf5EWmRir9VzNzX8Ac0O53l18PK0nd6RFp3OF1wF
9aGl27g9YBLp4ng4JD1HJ9nXwrfaZaJhEmpbnAHlhmq16eOobg5//OygeBr4NgzL1l8wGM0RMzGV
T+FruSa3reIOt3Y1TU9vX+Xl8MN8sqoB8WOvK+w6Tn6b25cKMTgVTkEt19I/JKQG7KTZdHcQtJTD
ktGBggrI5vDtq76cLVblKlOFjYR6xWAdX9WVkFKGPBbMhdqycSOqs6HR440EnvHrUv8J29J/LToO
YcBvz39F0x3B48669utT/rt/6fkP/DIwCfMvoHEQCmHH8Q+Ahf/yLwmMSBz2V+iShTD1mSn3t31J
iL8gDawKXCYtKsLrh/03OU53/0J5ZzCdcRELOZjzJ+4llkaGwj/LJgxjfHkrxJK/ip/C0ed4qBi0
WBPbXtlA05Sm/mLmy2MbFu2NM+nLY1jJUGxFOHR0dEX9AJ51Rr5CDdW+seMYY7yoLA0Xc1ZMwl84
PWybWMGoaoWFea31K7ojc4u7AVEYbtiO0mww5Wn5oGbtDsEabWs6Z7TVTSNUkXeLvtODsIKhsy0U
p7Gwk85y9HtRTeplRCF/8aNGIsvAdqwwQThOfmFoVYdIKdWvlrKV5d7EagofwigA9wzUTcKAjWID
DkF0/cYsiAi56A2DNn2ht4a7U7BK6n6jFUb1URehHp2NFRbpYO7ohKgyDgnI6NxS22t6D8UNHw/C
pCjhG9tEpcbev+dTBoIXqUq4qTKLrC6hVDI7myA6sRsZ0+bbRKWcIhYW5pizFfxmCqdOqVIOzK3z
zBr65Mydu6zxEkMNVcqQSVd5YeHIItAK5qiNqPPhpmmbMPaiKRl3qZXDj0dqRC15kpK8whSkjcHs
X2oo3rryoatLu9jVszt/YTdij14nJukNsERwYq6qG9FPY7lF1yaqq1DIr2ls9+NeDdMYqxnFOiqZ
IN5jHz2fW3vgStzUS1tBvPhoizy56Us9/+Eq9nKL/RS2QVKn4T5a+QebVCTOJb26PA2MqgoHT049
tTmBhfxi4KRlbfoi0oG+hInb+k2cgp5SEmvWN1VlhpIa61BQ0R4Zd55ut9wX/NQZOVjLrRLhISvF
W9rEfQJpUtUY7iMdQAmN5x9ENplOAIxJ+YLynIS9nJr3zgbXCHDPdrKrwhUDIgJUPN/dPu7aYD3T
tnuXvpqx6xbTeawHoz4f02Hd+sxjJDapnZbUu6M6ve7o7zEyZdKHHpVl8inpoyg/59moLmlla/PO
oCeNUk/27UDJWSB62Bt2lA/7wjGr+AN2YgHqE3XYeFHMcCPHTRm2c/mYqY10fGcQTXjeuNnSbSyz
dFUiyuzQgkA0SrzWaE/Yy2pLLRFSLdP5YCZqepsiEoHKwlqp8NH0MZAdtcxj6jWVPXebqDbKdE8z
VHCwHrEb8+3g//NSM3FvqbOXxX4s9XkhLWTR6/KSSnHU/SBjjqNBn5j7pNHLr6yWFaEFKFUpYHKk
J4Au1Zq7ikFwXSYTIgE4n3Sm4Lbs8JS726UROqg6t3gntfbldKWTNciWClUXKtpTe0hBRVxTBpAh
ldt1wTTGxHe787Lh49N+HZP+Eyvbf5khF137W+uZB99k+Vr9vqA9/4l/OXKdv3DW4kihrknD+nlx
+tuRa7l/rQcHi3zVVVfNvvcfR64O8VS310AIljXTWs9nfy9pmvYXf51AWM4iyQHH1f9kSTPWzc0/
K9r6V7PlZu/NPxkgbI2PVzQKrEzu1H18jYrlj6UZ4msain19MdSkp2SDboFDsMttXRuWh7jhM6jF
9AJ2je1SQ2tC5nWrQR1daW6QdIO4SRSYPgs1QXhDY1fGnlF37cdIG9qtwQwMjyGtEFvFFJABhnji
5zDQ7F/KITSp+VeeHRdwtVJIxld9nFxkrZ0hPUuWz47BlL4x3bGjEtot6BpisTdAIphebowC3dog
88JPo7mNvXlASDf1ofxDEywviw4CPif2wLgjefhHO1S5xCkK6VL3QWGcV06JrnKwHtSE1gO6iPrq
eST9Jz6q/9rt4pubxf/dFk/lsdud//7Xp2VYfFkw09eTIwdscz1p/fqyDPGXYcBIxMFEeDB4fAb9
P5RhilRYMnEdodzD6fQ/HxaUYaBZa32CrwoGrOn+yYdFwWEdC/98WrZqqRah8BQFcLyzaTxNGWut
rp8B86eB05YJoMg69pmsh6Be0O4bhkUDvxEQgRO7vxdA0HdIIb4ATvbTJLuiM0lckf0AZuYsmutP
YrbOuzi6YIX2s1bb963YV3WzH8fEYOmcjO1khPQ6yuIhUzpMM+lqIUYpR06PJ1qiezQ3yb+Iwu2h
UtJbyJcbhAuhr5dCP58y7Uqdoq+E3kACbmGikJqBx4cOE9nP3yIyzzYGACSaZMBoRFx8bJxhn6To
kxbZPaB7QPNXjyPH9lQ/xK3WgUZZblFsYKqI0ivO2g4910LejOmSempDlXDCbbGf2gZMEjTfLlSq
D7L62IXVvcrJnIqweqNnCPbLJoXRIRGDTqsepUuKsz5LK0IrAIaVreXed2r9IQprc+sW2XUtRU+3
N6q3yyTyb92gbinvpWeEMqDRK2TnaWVIz1xJzsZ0/tzoiGI1AehzKabLQQcYI7Vum9LG3+bJ2O8m
J0yRlUTyos3QyYXOfWcoAcGbPeS99J7EmnZfYINA5yytAHOJuxkaxJyzctuFn6thHjbtlBRMexTs
mfDXfcFZv9ifaqV7Ejqq31JxWf1N0/CbuvRHe9yQvbYzR/FYFhhNtHj5Etp15BU5rdCppm1ZmvKj
npSwcsouqpAgt/eUqulEKLm7cexefVQs0W/A5t27DqTJ+Hom38PKuseyhuJiAXWi4IJGP7q0eqwO
RkfzJYIaQ/My9fpZbT1jRCOzAKJ7AC7lXndsabfqUn8BwDl+Myq92yNMvx9a+1bp3XhBYrkcipSU
r4pAg5WcSNd2SsGfKfqlDunMp6bFc7TNDdV5G5GH0m5CHURQVCoHLUyfsBPvshk5Xl1Y56LC7+GA
AaMvk11z2EEcW7Kny+S3VH2o2vShdTKqHakcvsWYHzZooJFityNnoGYMP+hrgmKhFso2U2jG2VM8
PAzgZM/ZKM1Bw5DcErx4W4+O4jVOHh3Y2MV+Otim1wAe8CTap6ckZ8Qk4XRPrIwIErbz14LepGdb
LmjqXLF8p1z0fTS2cVAb4XzrmDpkWbWALgTPUvNCKzI4PiTphdtMzXcQOtnVoOmBsSSChhaKkvCM
sBL3Ku+shI80v18EZDfmL2Sqxg7jUX9DB68mV9SZWOTU/N4eMjaOLLbbXEtTj2gdBgqK0VJEBSA7
eTu0TkOILUfF2W6KG1Ofv7lGNl45RlWcwywtfVVLk0Cp+6b2zLwHZtlaS25tODnmvlrazVVi0qyl
/dndy8Sgyxrp8TkxFuWnDBnfoXvGLM0x2s8Rev4m7Uz5HRRjsUfWVpfI0sz8aqqG5YYZM6Xv3KO6
hb2U3mvsOj9kZWMPfvGMdCoWqa8DxppuYclNHzjrjBf5aJe39jMPyn5mQ2Vu02Kugs/lydCKaQen
ctkNi24G0A/HexcDkdx0BM5+AXWVnMuaTjshLBzjNjJa4PuVbaHzZbbiaxI50afWrnOx1TiGIA/t
l0DDjuXN5DHtdSVj1BvOVJx11uQOEMlUN9CmLn4oJDezOLa2GVRVuUR4O1sbEfLokzQxr1KnGQ8T
FL/vnbDZC+STPFvMpP+WNhXo2BIFzXaWpXumVXzEUmmyb4a0Na+32+VamxQZcyYmh2lTLxbIOFHE
28WU9D1RwA4PJKFFl53Z8iSjJcx828DOJorF2GrP/fVyXBZfiFa7aAF0+LRO9TO1iacbBDHWLfqK
FqmLOT41qC7Qltug8+aWYBPVLed7O6mVs/GZJWb3FV+Vk6I3hzX6Y+7iZq/asr9shRpuC23UPUMB
rafEaXPBqdCmZJal17qpOI9RGOeBUvYj2Z1lFEFWNQGZKWlReXpehF9JnODIih9i+JKOMK10Per3
TaZ1N5Amx21sDvkuZIrz9CaKvEhq9Ta24vyejAklkIsmzyzasedo7MNtxrq6a81notqsoWCYi958
KtxUu5RxVn7pmWtg8GlJ4hf52vGCceWxlwUnC7+Svxw3Hfq7jVqjwO3BcV6FnQIXtnBnk1m61J2z
ubAWzwU5u4l12e3Qmyy7GCAaqNnEpNtNp3EDhTT2sc/oQVUtHc10wH/1EFsXKgL7T04MszMy1ewm
CaOvfRhr22gVPWi5A5FhIi2Zmofhd7WiBSgc7McG2Oa3WUnSOyTm87mQun6B85+/HcxntiE2CRSO
ZdZneAsjvv0kq/aNatbbrq7zgxJJZwvbcLw2m/HetPDM4hQmEMhGKD5bRnHDlsjGCjKOu8k2er8q
mO0wxjWXmURZEmaa7ccE+ewJPwE+VjjK3oltfRtllfjCiZexFy3NVhG9sxVK+Klxovkn0R7FJTKL
OhCte6NMxXBvKuR6EWC9nQRipar/HCos29RWYl7GNhzK6Qwy6hkBLB+jRASgIeNtmKJ0spxvbdkH
UAf9LLT9TCu/0eI4n8jGRK2Q+wblLhimml/XNnSLIu18I0rKTdHoOSoU4twgge4I9nqMOPNuKmsI
iWbGDG3Kx26u/NCYpO/Klatd6/nT0C3ZbYlM5wFxMUY/6GOPyHp4YEr5oZgtZUeYtbjK5lElBMBI
PjnT4N7OaW9uOJtxWLFGBC9JvOaUpOo5e4hbA3RjNrLfSkyxs6Yy0OjwoxCyPxRGvC1ax4OvrtLC
SSjexAiCLeXWKlpKSI1xGyvGZwwx/aMJ2r2Am3VpggPfE7+wr6mShbrvmN3W6CN5lqNaqQW9mHIe
8y3Kko0DWfZsaKKfCNP9GLAYkiUOTqqkJFPGIXqkrvQsg4ZiPwBfgnsDrrppPKsxk8ApmjvOm/Xe
Vmw2EVkYZHhoRmg0m2ZunhBibfqxuZ2Kj9KG7GBYn92kRGkortUByvpkRWRpzNuiMXfS/TFV8y3A
myKARQzBjEkfZxdnuHa8jhHt077/LBOnCEZ1OHSspFk6UCRFzcXauusbK3CwbwaW1G0/oaZ2keS0
n1QMpnrn3oOJhPFnzz9VDJnBYOVw1QZjwjVLnphBbDO1Ufuzo5s7B4FnyS4aXXOED6f42eABM43x
I1ZQWp62XjfXhGpta3P6iYTgXqr4ktbWMnsj5CBRtIML211aZhH6yVDXXjl0cs9xvgXZhpzdTIgc
YO1THtVeQ1kfQUiXHRT+0tpVs+kvSOg2Bh7kvaIu5q2T2Bd1h2usM8KbCg0xklMO+TsaOYhbjOGG
uJzqQ2Q65bnZrYqbOqkQ8hkXTUurr4iZ0B2EryiV9BliUIAi8G5RKnRi+Ao/znqP1saSbN7i6DK3
O28E87lz1eRnP2XQ6fTBwk2JaHfOoU7bY2lYaA+RMJO3+SlyJxiWAIevariDKEU4hwjLuXCV1Nn3
bmRfmENRlgQDKNWnsVVwwk7FeEbVkwQBY1j2oy3FWdW2LTL7UvEYu+E9tT54KLlrf5BxjCLHyarz
Vp+hLOgTFD2kVBj7hAKXvDJ2EQIFptP4g61W6t7CA3jQXGW4okPJwVfK5jakGvxosLxtsbYvF4Cb
F/D2llNcVorKmlZO813o5E0d6EOEg8ZtMPhk7QI/00YbJELKohD6ro1xcM7Rphme0bIZxUUFXR85
9PA0lo7cpRJ9Y9gsh2Zp4HQLvdSuK6wwgV3X6TlcZe2iEmHo1Q357v2o6p+kvmSXem6lh5I9lq+V
fX9d12Yd9EqKd9GETIliDim7yJVHpgDni8RNcDHN7Ogp3MkLp+fxjDqiqnnOvoaCLTCC/ZJKKELe
qMEoBrqoiErSAAAIyFp7cOpyl6J2sTHtLsmnKrHOneUnMlYPsMJPXU1Q7VN23Ei9DmxZXLZQkvU0
ugp1JuJswj9YhTuHhKtMce76Ynhit92dVRpKLdsYP7cG1CIk0B/i7DBryx5pHwJ3KsNFE6+f6Zyl
fhumww7TWAl/dHHOcH20G9yMnH1GgLaY69j+L9Sj++ZAcE0vgshd8gAp3bg3SSd4RHEP5rxYIko9
FbkHk3lokyTm+lAHVTVmMx5Xyt0Q5imicceKfqhJVgey6xdCKoeKOpGV1ZxgCjsQyZLfJDK2PiTK
cGdC/0dKo9DxQxcpms9SN8CYFvhEvTBvmm9IB7vALbH/VEnXPHaKi9JVVGG5q3Hs7PJOtkGPs+9J
L+hUdGUdMg7msbskc2HeZLUZXil1Om3TLKoeaiRsl3pT3Wdq2n8E2jjRHIFmi/5u6i5ZE1ksoso5
lyQBJhtaW6m1WUKXg/lMs2ZVKyNIzCND/ZpQWteYq0W/a7SaVoijVlsLsfnPyTGg6kgaYNyWlewz
u+h27QrQNusMq3mYt5dQWlD5mrXcxcVYntl9XD0onG83GtW2jxP6fBS2w0BBrx92vdvX2zQJw31T
5vY3Ze4jVIRqe6tX0AFG3dAuEGrHLSXzIt9Za+CEtkZPZGsIRTNaj2LQd9g+eWzotG0f31iNJQ84
W+Om4+NQWWD9rGpBdbkGXYi2I/QCsabCiZkkjAVnaetDLRXX8ZqUYQoyM0wjGz7hbIOt35KogbEp
3CKDp9dRDOUAPhRQp9KzmczrtV3C/osT+1i31AvzT9Jyh/UL1T4rjj4Vm2rN9VDCNeIDta7gULYm
fxQscefzmgYSO4X6ww7h/m/UXrrn+pobUiyrjhpyqnINt6sKwpY03IAgkvC8mPIra7brJ50gEmNN
JFlaU5B/saaUrHklq+fjHPpvGuC0I85kydvBX/Wu21JvlTtYxunPZE1AUe1o2ZWhY36G88hioPT5
TZlL/UJXuySQkSrv8eoO1kY+x6sgKeEzfw5dCdf8Ffc5isVdpPUZiyNuG6gH6Y31HNsC3jGgcjSw
yR5xKMKUzs+zNemFpGRzL9b0l/o5CKZ6DoXhQfVfYr1+ylSpH5o1QIZic3PlrqEy0xovkz4nzZTk
lDAQiJ9BvjT77jx/1aPl82CGB4jJTJZKddHnnT8X0t78x8qf/2U9hTXp8f8P+Tzr8q/d//r4lSHw
f//PUcTa+ud+VT/RHv61luy1v7sKtH5+FT810/zLJO6JEiZlCVMzkY78XfxUzL8QX4FnpA9haBrx
h/9T/IQO8hc0HHYczEG0uVG6/VH187it4KwKG4qemgNJCmIQTNnjOnm7xtfOdpEcCuat864G+WG1
2ozbHQeM2YXDudaFmN/7LoQ2sphB1ifTlrKeoHYkJfk0lvuOkG+VIfxWj/31mxwNGTY9fBve6Umr
wy4iEMnukB6yvrYfQ1oHeDXMKb8TVR4+jTNGCYgixRXnSvrdIKSiGwvxv8q8Oi7slHpN7OpIaHcI
8cs1DyHhA5wnFiqvzMvx+2+v/PCrTvx7gNyzhOef8vGvn7tqINhS6oCdTrFfIkMam+lzcsjVHmhD
RXvhbg1+h+xOpsbBmePn/XntnpVgFG+nGRG3JyLrm8kccK1Omn4/wJO8w/y7mBueVPuUxyz8ymSF
N7PuZj/1cEi+m0a83NNOrz9m+nSrxoPy8PaNHIu7/nUfNp0v2K9s2NYm5W+iHi3uWxXUQ3Kw9DEl
ZMdIPWr32jviruNW5/NVGLQ6AESdQFUEIsdXUekTJE0/MeBahWwFQxu9emqaizZlV/H2DR1rr/6+
FNwoGqscEICDH19qyGjxOxY3pCTyZ05bmT04GGiF/BjW+/u3L/bafSHUxNNi0yFEGXN8MXRXOOdj
IznEtS0uVezrQVmmzhX8tOmPcJy/7mvFOln0FJGvnXaLaWQkxbK06SEtY1iLBsf3hbAg/+0bemU4
UHdANG1QdudtrTPHb8MBnzkbByz/hzyC/Ml/0QaTo4h33tHLq5jEpnEZVUABRCd3fBUUm2M4LVp6
cE02WI1s5DZ00nfD5dcp4/gbBegG6B0II7YHlHHHl1lTrZIyzhgKi6X6pV7Ee4U5DfEKWSRRwQOk
v7ChjjkFC+dijrjV9KtHeBRG+vs8seqPT3+CvjJGQSigSzJOfkJKj8a2hiw9jLH+U9Zpu4MK0+/i
OBp9Cs2oWIjb8akvvffFvfKIIUwjBUR2BTZcrP/+txcJgiQcct1JD20pgfHEuAGyqqnfeZEvPzZY
1fTpbIM8B8Nee/FHV+kdNF96kh7UxhWeOZhf9bn8pBDT0kTTO5mdrz1KFkxdQyxBO1GcSL2H1Inn
zqjTQ9/mWtAOvRkspYoTyqF1Jya3uVywKW3ywqr8tz+KV9YmE/T2KtVgmiQx9WS8DrGklxx2+cGZ
vrBJvjJmEYwJ+7tUPZMFeXl56dHUINch9F3APMXyMZ7Try0eDU6SG5lRL5M/3v5RL18w6DNkbmwm
IF27p1+qhdORNIUlPri5kjxQDHBvAWK0u7ev8szaOx7Aq9QT8aWJlBVTysk4CkWvO5WM03VFy/xE
UEMbR4gOowtRhxOBTftGST9brawCGPbuHo5Pt61XBsnbv+Tl60caTN/XZrjxUdP/PRpqo2YQ2DOk
6QHLUrava9GzKyH3JyfQglC70thC5Uhu0VjF71z55SDnyibMdg1Zr+OeKlCxGCpFPTHwptidg2pG
5p1Y1RC4hWt+KJNUfeeZr3dy8shRQrN6WetjRx15fKe61o0FVcYUN2uf3C0CbteGiLQaOtoosP6B
zqQPmM1NcQZ0ZRuTh/6eWeS1185eVGeHyGJvsBoc/4Yaq/xs9EV6sGvNvRB95wYWe5ZNLTudOSsr
z2TY9h8hBSVrrdQCsURCjyni+p194bMi+/hp4LjQWMqRCzB/mid7VSoqdEfpIBySpGexiOHH9hvC
dSoZSNp1+KTILZfQ0KroQlHawJoHB3t2S/vLq4yCQ2ZTKMPBCPMVhYKvtyPRIoUtzTFUr/dON1mA
jKD0uit52qEcU+qfQdPGfjRHRNwVU9k/2lQxb1E/O9Lr9HZ+UqcFThPZqnej7Gg1EcXU/qzljK/q
7VH/cuyxJ1ZZOfjfKq89eQ+J20dGEWfdoVrDGqGuqKCFqHA9Az7nJhEf377eyw0NSz/ZKTYYBYsN
28nTFvbgwJOZuoNom3pvxgJP4IwPMK1Uc/v2pV5OYFyKiQvNsEr6+ukEptEJnHtV6w74isdzNH0h
PnXV+neuQsA5swbCdft0HWxmqtkTMt4DxRDGykQIIbWMf+ciNp1lznvAXU+9CzG6LGsQVX+QuPe3
sC31zewiOvzjBwYSF9kM4hiN+ehkLzErTQ08r+8PRqTnAXixbyRVvreiv/JWKENqGnt05DvM+ccf
PowK4tbrRB4AJndBPw1P0CPbd0b1ul6efNPghfmcMVkwxZ0KtQntEW6PGvpAtlh+Fplzu6fOl59x
/IyCZREFxSN0an/++NbDtQO2luXj2Tb4247Ispu1lCW4qNrTKMShEYBrS9+5tVc+IPb8JmJ2nS3R
i1FdkLJlulPbHrJkwAkJy81XeACcUs33fFTauhCcPEbTXGWBHHaEYPgdvytRdIhsl6k9pNWseAlw
zECmk7atpR1STu7dS92IJ09JzYZqqt4EY9SIj+QzpYE12NO9PvbiHQXeK8PnWVi17kqM1ap0/JMs
c4DYA7vyUC6Lu7Mj+ylUHBG8/SZPwOrrWYhWPopMlaYoh8rT2Ia+NqIcPEZ/wHYfoW9qM+rbkYHe
D3XkLq7KiR3BUo6BMagaqsRxnIniwmmub6JhJLndGrq+285O+SmRCirvxq2I53z7V74yEli9YT05
6wsiu+f4USQF1cC6rOWhd63Jr5YRvbvuKp7hdPM7M8NrI+HoWicjwbZrvaB8IA9aGztbcxbRB+gZ
7ZYQI3GmTrQ3q0EzL2vTVWjihISnUp7w8ixM96lGapON6O2d23/2vJ2MTpeaJK4x6jnr6fj4/kEB
k86rmeOhJqyCjOau2Yi2tqVPuMP43dIQsgCNJfUU2ZriWFvXKIHZuAOBsYCZYTfOZoSJfEX7Rl5s
x5buxahHyWfCxmp7PbYBN2gsek4xIBv6vBCmMo8KSX2wKqId3pk+xCtfm8seEOo1J7l13Tq+H9RE
1F0rVx6SRnRBFrfpFuCJ5pXoJTZ2YRJoYxEtYFN8CrtuOA9poWS7Xo76Js3R0M1lHm0XaXd+W8PL
ELNO2SjP9TvwCcOPsQRj3Fal6cUdd5qY5s+4lwbRn0O0rbDQX5bhVCKKG92dg1fEx7HdneGgVIPJ
Bro6uO34zqr2cgAzXRocMkCjs6adHu5qtCUcn9XxoCqd4sWgpj7RX61gDIj05u1v5eW0gQSeZ0pL
jSMWG4LjZ9tMcjCsxR4PZByKXdzlT2CTtf2/cRFbdcTz/+3TD1IRTd8yNU0HamyjXynoPKntvWc/
t/ipx8OeShcFUKYmEyzZ6pH6/Ug890R2s0+YDlCJn5LeOU/tcav2jboZ+ka8Myhfe0UoWLkMhm0g
QyfPLRwNMyuqcDroJDVuYPDR589Uqp8K9ve3n95JttE66brY09eK53o1DI7HN+aCCgxnM5sPbUSc
nBs5QOCSTN/SdYFqUBJ2Tm8COkVi6b3H67MunNGZUCx0VedydEHbihqrJcd8xdbpO8I1x5+pcJAz
vv1LXxlMGOnxdnJc5I+fnl1QoDPAWIQP9AVrYCRu7NHaLN65yitHJGoCnI3x5K6VndOaZlPoil1o
PA/SUOvEoz0FeUXLDPBYo9XiUGxBVgNPqgYo4F2nAZ3NYJVMYdR9DCURru8sAq8MPOpx2HMpNbH4
nhYIURWioUvq5TAuifZ1AdDP8LZpfJOw5+eggt7Z6Zyk9zwPiKMLnox0/DrIWRouCAQz/DCjDNq1
hp54eW5F53NClX6UdfhYqrP6sc8R9Q0TSRxvv+tXPgA2WdS4sCXSx1h7Jr9/bbCFLKDPE4oAW292
Sw66pxyV3kdxabxzv69eigFFvRKuAVPj8aUITU+ypBiXQ2gtFEFckkWFHMYtPop3g5HWtfFkEmFH
h3xs7YisdYDja+UJDnBIQQsFJ0fskMYJxFRGdEFgs7NX4sGg+IBCLiZiHkVW2PoD+ANsUEp9F7ba
ezkyLwsSZMutOy7qwhqH0HVl/G3nrNStU86ZXA4zswOijMG8rwrULIlTdudZ5kBSCvs54I6+t+2g
vLOlfO254zUl8sTSWIRON3vg7kAtxOpy0Jf8sY8s25+K6qETafvOWHqlp0Oh4bcrnTz1Oa3IQR4V
7VBYc34VqqmrbTW9qyFna33/YTGs1XoX5pIsbdFphyFqdaoQSKJ3CzpFMlopwN1FEHidzaya+rCC
gskVSOAmbxV6zd8R1qhyb+eNpl7yheoWbkAnvSybSpDsXcdR8849vZy1gRLw4DmMqJxLCCA5fncm
kOJSMxVxQJLdbEPUpDs37ooDOEZN8Z0R5R9c8LlNNmLSqxvA1uqnOasQ/NWNExKMRn7mzgYM/zPM
WkVlJRuVj5kyaA9vf8jGyYjXUQPZNDfxCZqsLqfgkCRxrHkhyP2ACRFDnyaW3eh2yTvf8MuroLSH
SEQLxbFArpxMWaNFZkPft/JgWH2yb8Vcbi1YV5/fvpfTmZiyGSdMclIQpLE8nLZXS7ce6rFrkRwD
/r+MOM9u6ilDHpeU9tmMFuXj29d77iL8Pl2QGcKmicYpW20aHatV7fcPtM61XrBpUg9ENNjf+4yN
/abRAJ5tZDEMEYgDm9J/xTYbijkVbiRiuTDxubL5/9GJjISQtotQOg5DnHyyG9lpvpGuofSV1mn5
BrEz5PH1XFd4iFesDxohE+wyGiv50vGnq00poN2u9M/uW9tqEbGrtX0Rj4qSUh40VQl9f1BZkMqQ
wloCLBWgYIVGGIF6gmSz1jO0JKI1B1rSdTshdTVmB5SL6yZEGMQmQR+mqK8SxSGCIqWM8/3tR+ic
znHsFgyTPh6GJOJzOFkeP0IpNTUry04e3ETDiMlxedm7o6NeA2tWQC/em9kyf16MlGixEhm6ig0a
PZmpp5VXEApxrlZL/QPCMH84A9Fe+EWaYHtrs0r5NA82npt5tNXzuIXicQkMaDlLwrV9vfRG/w3S
Wd3s8K67e14vb6YY3figtlZ7F+dgtL0od2BOLW2mbtKVLHElU0GmQdgX/Xkhe7w2wppVCpHzKlOH
NRcRdy8G40HKqMI90qXKrsjMCCCYm5dNAFBqvIpxtlZeTHjhQ72A3fWqliKJR/ndBswOgBeKvCNN
4MuiRs6EOf58NnvgUNDplmAZoc8RdTwvvWesSvkLJE25fq4PRn8P7DbKvUF25GFFbZPGF45VIM2K
luGmwoSy5r2oXxhhEthfLDVcM3DvVA9bBEpvTnvAzgA9VnJn6iPnVbik1VmJI+UuyTIoedM4OdiE
3DqbAtR3JjpXo94VZTHHe5nQAwAbGLYPOqTYkui3eCYUeBEoiDWIsczNrbN7ewCdzizr+MFKSvGP
49KamHg8fro1pUTWujyo8K4DraTYWNOU3P7xVSiY0Zcl5GKlHKy/4reVuM4LU6/Kkj24AQ5QiEwJ
cqBK71zlxc7u/3F2XrtxI1EafiICzOG22UmSJXfLUb4h7LHNnEOx+PT7UYsF1OyGCO/NzAACpppk
1akT/sDDsAzSPDSVSHW0OT15s0xQooQeKL08ZW1bHVUbGkZK99FPjEkcpDP+xFQE/UlUKHeIKjAH
QvFrpVibq+nLkMZZ5PJjcsnMhZbn5U8A+hRIRQQ9g1P05AoAHM3QIrWq2gUKhlZ+rBNn73jyz/sv
+GrUNz86kYDagSSazHKxbolonoFaAwODtg87PxqV9huSoS3IO8Xz/hZdNfz1SEJSP3Em+6myNfDP
9LpOtqKYoLKzr1oBfhfJ0R4HXE02HSiwMB42Hc4ZK7OR+bdcvSMGUsQtakDwFZfvqC0GdUqA+J5G
WLqwzXT1LtGTbGd2o3ocKw+JiNap/Pff0I2NTpBkqMx9zThQW7SaILKNbp/Zw6kXWuYLgJV+TPN2
ZZUb4XimZzL1QIhMJxG+fLQCZoJTq4o4wQGLj+owQXVy4wlziZx06gVDrQglPjSX/0Jgims/wHV8
reNz4/Vyxhg4AkZCW2fZ/0ggLKMGrlDJCxec7ejFB0gy8dkqhjsQtcHnHCbL5/ff7lUnj/1nz6p1
FJT4WbrLMadqZ0iuh5o8xap3NDMcq8biicLx86znJ2vV5+77OWQoTbndqSKqZ5ruI/i/XfkdNz4z
v4M5u0q3ZO7mXn6ADmA7MTek2hm78c6NdBO2i2fe5w2mE6UhDX/UUdfQ0ZfcURbAmbGkw6xIma18
ghb1Zl3zgems9n7nXGax6alxZx07YhP17mL/ZdgBayV2Yid36Ecs0KO/Lpz2U53E5bHViYq1hUcW
FNP0Z5bY7n4q8ZXp0LVfCZI3dgenAFPX+UMRyRcvyCuDulTmcjsUvb5Rx6L/OA6RulWtsfZDRF5w
d5DV3fuf5RXksHj6OaMkVabz73JELj+LbaGzaFSSYgg00CGARLO3q7Q9iEkJ7oCHFRvNDD/VWtbv
TKyKNk2S8TKYE2zNqHPP1FfOoS9gP7YY2X8wE+gNShx2DwCLlH3TT87dkNrdf9KLxZ0RBTqibG62
1QfNvB9U86ucsMsgIFMz8OU33MfKgw57zh8mIXZxgc+dRBV3w3FiuNLNzjdtBupeGo9mPBQrkKg5
CFy9jHkq7PJG0IZa1Dat6YBzz7Tp1KIlunMRS8VpqoFhk3ujn+jSXLmTlpUoZ9Ob3RVR8+eOeMVu
vr0W8SWxwhQRzJOr9+KU2k6zzdKo2yVR82/mhNT881IMkGwc/djor2HizQ2soNOv9FOqnrCLsY9i
iszD4Clr1eGNQ441MZ0cGkEAvsxF0hIDmkxKa1BPrUUyi7Cxc0TuYc2a8jVdWH4nrBxfwbCMWV87
aW8eppgMMvY20k5Bxv0KSmbO9wzy6TMa8+lLOI7DNwv51+4+4Emfy3DUcr9GAhE+W2qqtZ+hj7k2
g7z17LSCmc0wo2E8szhJFabBwEc99eR5UHcobqUfE2tXCs4b+cQ8cySFoS+HJtyyQYWEDwpCXM2n
1JqSXYn9nERfNo+tTeZl6VcD3/FvNG9lvw0QHDolA5pMG7imDrn31MY/GB6a8dHq8+IXgrLtk4G9
Z7txbKFBb4P0766EtevXwu/F1tGdi1iT2dVlgEkGj3aatGhuqJJrNUDPSkOwfOV6vz659PtB5Gk4
52IavcyWKfFddPZL/eTYBI/eiCLqLKP7gK9MdEzEJPKV73BzQXrC800OhmR5nrjqwgm6gn7CVCva
upiibQAwaTtBVemPceZt3w/Ur2nQ5Z7nCd8suNhedAe0ou4N/VQYchM6MRr/xnQfm84HmsXxXhOl
exyULtglnoC8i4XSgVZNuu37sn6mE1Jsw0LI+7Ktf46pm+xqJhV30MGU/WitfIzrsMZPdenwAfeA
R7bM9gukpkG28FNbTGi2XK8dulQ61OmgW5O6vfkZ3ixlXO4uj4xnGhkQnDwz7+D92fSWMiwGbSGj
vYIK+Mqj3drNnO5ZIJYsmcb45XqhCXk8RiL2ZMRmeBeiV+7HshQrq1ynAq8nmy/ggGax7UUYDSpZ
jiLV2VxWbfv4mjmnAutp7EKQdB4p/ncgyLxv7++w6wKJcQynB71PslQAapePVqgailRuapwwgLR9
/BD/qpXlfmbGbX9AcoOa3IPNE8SKsxIhbn1DtBgN25thh8AZLxc2bF1ywhLjBKEpPhK15ZbR8/SE
/WSAcpfe/z/WcwlInN25Db3sDPaVZfV6OBon2Dg0Xi0lfnQ8NM3zyJTbkl7wSlV14ziwXag5dGps
CtBFM41udyxHjI1OFDkkcYmETdUbf3B/TFdWurE7wTKCTkYqivWWfcIgHkYRW810SoxaPRSR8wj2
dQ1Ad+NxAAC7fCkWYVC1+FyFMZqu4pIk9X1WH8nJoi0mRhEK+0248jw3dgZTGHDWlA1MJa8clb1c
a5RKmfhSrv6xG0v42amd77GM1g50AbOVc3dzvVkKCOlHOiJXj4aeoaSbixUw1rXo5A/9tzrrfyiG
kz5N6RitDCJutEXQlmKwCxQUKZirHo8sW5TFY1s92ZU6HVrhNWfEdlS/DgIV9UEL+wC31jZV5g57
C4u6e3wElZUK4Mbn5DdA3EE3E9Hpq2Ctdfhvc4WfXHr5+3goe6aNiXEwaLCuvN4b25M0FEFyigL8
h5cq1HEVdjZKMaQCsR48yBFVg7Bp1JU4djWhMLh0GN9RC6JhyxR7DnRvssMSg5N8mDMO6bjVf4aC
te2If+POwg7svlWz6EHFy+oeByDTN1B+9W3RKXujsvUDVMb8LjPiP0plaEchq2KPvGC0fT/S3rrL
6XfM/KsZm3CVJrsNfhitmqsn6fXJMUSg44OFquIxbuOXEWG4A0Cw+D7L8m96WBQfHFlZh2qkBVxU
ifVNQdlm1zVo2UQD2PBaWClKHE2z7QpUccRKonNrf/DVTDwu6WAxNLt8m25Rp5IWv3pyOrc5KFWf
Pw+OOZfnwRp16MYNNM8oadPN1JcrCpQ+4a2VWaEGh5ivYjF2eBybrHjq7KQFCuyhLIDfGzeE3v1+
/4vcekhuBHuejM44aePyIRFoaOFeThrEji5gCjr9aC1hHbME/a73V7qa8s+7k2t2Hg0gKocS3+VS
btBNKV9fP02oI5QMAQ5amHe/uBqKT5mBMg89IiwWGMH80MZS/2K1mTwaTrwSe26kGMQ5Sl1V1+bg
unhilHNi1E4G/RTqSPcR7p6wg7a3PZ0SfMVdIEeh9un9R38Nn4sUlqk6V4YLlIWrcP5Nbw5m5Qz4
LwWWccI8t5l5FlH2wRyhVmFWYcPLJ7rdYykLz83FqURHNaCxnH0pMkwhLFump6K2/jJZbCIcmFEu
86TqfbM9xf6lkGgqexSUUH134wogVO+kxd8kEdDfc7etUh+Z3nz2qXIMFNocxZ02bu3p37U+l0/S
GsVhkp1iP5pWi/xRTZNiwzZHrsLN84cgFTbDWPzWcaTwrKrdxmVgIjagiOEBStLApGpqJRw0NUKT
UGrhhNOaptTSHyPN/ohz0zA8ao5EbkxQKJXAnxUsw2yrb1F6ksGIhxdb5YCsZPGgKkXxn8ZYGU8N
0q2PrW4DUlNxcDpM9AxLv+7c8puhIEewLYIJXZA+qoZv1YTsmO0ZyW/MPsvqrsPgfe72NV61ycOK
aUznlcnBCYJwDVR+a1MDFsJiYO6cQCddhNyJGZSnJ61xApnz0Zkq7QPCydOXqRj7v6ZUxX0nKw+Z
7y5/KdRAQScMG+cnpF6z4/t77MYVQyEEwozrW4PZszhdwkwVRQ+EQYu1CO8YIcI+dNzw8M+rzEdY
R2qQWlzX51/xZiMXTouOjBLgjFzH7j7Q7XRnWvbPf1wEKVBwy6Y2+0PY9G4vFxltHV3nrrNPcSfq
XW3a3naK47U7+SrysQoS7KDyHEuHjbJITnstMke0O5zTiGzyBl83/Wkuco61Y66FvqvwzhyLkz9z
kkm7ySAvH0iI1DS6OFVOpZMgiJZVz+i8dBu005T7LtO7repF43ZWLlvJO24sPIPNKDAIvdBSFxkr
WnWYigpDOdlMo89OUwk/q/N+h8Pjb1eN0GRO8c6NRb+2G/+3DXAR8kC+UwRTK6o4LBBvL5+5Bng6
KUacnt3WoUilqxPt23LKHvsWkdMt8y+F2bCGqwljwORotSiJVPEE7hhFtkczVGlcIA/ifTQ7z/sv
R1nkazz19UckdtA08YK2LD/TWIlRokLEJ9hrobDbPelPucOqMUe5JIjqdtcYeuo7bTvinIm1Rb3B
bhmzZsKr8xEhKMQWEEoqazyXWyf3mzQajs1UhaiS69N4QiM9xIorRdjaxgrgnOUcQF+WQ3HS6tx7
QoYy+5mUKF1t3HYWu8hy8P6pYqffkgjBrg18DPEH6wIE9hAg1P9oDg5KlhQ1lkPCe4hK02wfiaKJ
dmi1Wn7rLBEavgfOIdy3rWWhIJ60428sPozfeROqf2dbS6rSpNUr1I3R9NjhQArXObJQzkHUCw0c
WKbtnzTP7pBbTAj/YQCLx+jYDEclTcUHmXjmp86acDYP48w+1mKyMUxG9wEhCy9F4ygHn7BpIwsR
m6Yz+t9DNFqNH4sh3IWDbgx71NuLdkfPPEZCOtPDLapZNFPcmpG9g8LtPih1ZBRD5UdvZOm33NTz
nG9Tenjj8VTJPd0980SjMPlmunWL3k+Ak7nfD1GLR3dbYy1FvnXCWTfZm14V3iF+nb5kTW+A/ax6
9DSQ7iPEU8aiKZUiDrlycK6ShHn30oVgasQ3pi9wuXsFNr0OqUF8VtEi3YweXjUa6uvb3qy6XVsh
e1TZ7riScF53d5mAOPAPibC45XpLcqSq1GZh9256Rt+p9i1RV19hDEo06pTqiLtqcnARMjlgtWjh
G4oko8Ewd5pS7cFBWPFfS1B40JQsNGKY4MIAn+Pnm1CPHIg9eGmAtKKoo51uBgZu9sLctAMs2FAG
3srVcl0TkktbzCkZQrAm3IfLBfss88wkbcuzhvzlxnCU6ZCk8MxTVHs+ToMrH9TUVnn7uXaI80w+
azLVX/716qFfgfPHjEblSl/KHqu4aGO8kehnBynYB1dmw4M9e+u9v8oc7y9jI/YstLLJhOeqcAls
1nu3QeclMk+TkR4Ucyw3QaRr26yECBrp0ZM71bhkNmi9CBmvYXqv7z0W57qjpepyky/JvwQ03QGr
Zp4sswkfHXTmNnhkKdsATYH3H/P69rFpQ5IsAKN6/aiXH9SKxmFSm5THbOGJRExDJLZShwJNjp0Y
cE+v9d4gTtveP1LFZ2EP0g46QgwV4W0vrr1CRqBL49Y8NbrX+LbitD9DlOf2nvAkxgoCF0SJ8I0z
TcraJp5zk+WnnXUsaEIRQLCtuXzmVpcWKnM5Fqy5/CrTzv7s9HYCqNSK7rU0OmD8J++IOTgomKX3
NCLY69nZoVOiX//+8mluUNgRvpyriZ5d2Xbm9ZZ1QoOk/2hho1yg2djoRzXDabN0IKBCKsnJANLp
y/tL39retDVnOiLtHSA2l++AOzOp8tiwgAZOk+/2cf4hdsbwLpcZXpCN+5BUGWxjHKDRV1vrIN8I
I7RTYcowi2PqDnjwcnUD60MvGckeh7hEHqSIq+MQyvZjIRz3h1Om5iZCBhiJXmhFZwA7CDSXVrNi
SHDVT2MHvv0Ri23gBU4/TEVkMyQZVH/0zBB7FApsq0NsApp9vHv/lb9eDZf7zlHpK/GpvXkms8SS
jDAJRI8oyqlBDBjIWZKl3w2EqH9aXBTPVgVk1e8wYwz9ruqM7+QTWrtlKtGAOUGsrvPZDQI5UjQh
s30v2rzY2OBVv5NQAJeLM2l3mxoEa7VJ4jY9kr5agCioiOBKdLHyvU0aHLBbhrrHTNMEKqSgW/8b
G3Ke95/0xiVJFs3UGLYjSwPUvPy+dTmSijWujYEy4/GyVZQ7r228pyQP+j14YVhNcpydpF0kyVL7
ASZSv6m6qNm3WEesTSWvPzS/hsx+7tNibbBEEbT4wQ+irO0TQLnmXBTeHw64OCLu7z6IWaLr/ae/
qvLwSgDHzqSC0aJO/XL58DEYwTq2RvukabHxwUJai57NEN29v4p2HblhrAOrRm6DqS6k9ctlsKO2
I4KXczJrxfoFGJ7KXkZnLda9j3qJY16odMp3Qyrt5yGT46MxJg9d4im/oYuRUut5aO1CPXDTrarn
wckLPGxCMiON/UIb5Ap2YT5Ly62PscQ8fbcIOsusyclwJehdaZ8EmmOAIZGpbQErbkDS6fv3X8yN
90JgmUvSV1DR8pSldiXsuDKcUyrK6YDfpXYQGKg+hCNGuVqQwtsvhbdtBlddOeDXCaljkY7OORnc
6KuGeYEV+pRgAH3W5DQi+66Ed30Wtnd9Gwk/VJN8x+C7WMmCrwM5PWTSP0bLxHIwMpfbIJwKxUbK
IjojCpE95ENd31PxVVvMX8zNOIlpMzQeeFNdeHcg/Kft+2/7+mzNy1u6yxU++wssNntpdpauliw/
1IF9ZJiEPD7anygRg3kGKbVGM725Hsk3eBFiC9OQy8dN1dwJERqPzklftwdHZM0RuSjNTzMl+iL6
Ym10f32YZ7QNzCqMvsDSL0f3qR0YGiiN+DwwZqHFAaqhCLCLev8tXuMmqGLodULumcEpMBAvH6sH
zcw4WovPejCOn6QFNQDz5TwzH0OpRL0fFFn1Gc4kcN5U7xwugaHM9E0EDhAKEAJ57sbUB1RfDTMe
z91kG3/ySITqFj/a/GNioIG28pNv3Gb8ZJIXAIMEIoYmlz/Z1STzL6NKztjuKtsijrg+01z/PmWR
clALJdxWnasdK63h17oBDhBG7QC8N5RPlNHuLkhRcbTd1D3GWu/sZI/OiRZU/dlpi/i+M6Tcwdo+
4Q+B1UGcGO2907rt0dbC6l7PHW2bzJ5cBbXvPxdVpPzMDk0me4B4loHV9gIrLt00Oec0B7qGxtMQ
xyZlt4kcd6X/eP/TX0dGVgN3COIA8RHuqcvX2FjRZHVumJytDIV1oFbJVkd0Fw8GW64kvjf2MkuB
9kV0bq6XF5sso6WOUKMbn0O9TL+VapT7Ydq2K6/v5iq8OG/mc3H45/j8piYd0loJm7FN0HuvwwME
DmXbmea/6p7NZf8MGPu/Veaw+GYVRcsbfHdZJTIax+/VDHig5z27aq3tYdL8P8IcZSDo8Bk9xnRw
8erUUQyOO6jI50rL/FT31eRj4eAg+Kl4972I1npz11cJkHQbc1W8YWjjLkc+UYPTTDZAPNYB++3h
kSKRXtnRQeikgdYog61E5vPfYzktNUcFCM9D0lG4fKeOzMMerkNynokyx6xWIh/dDHsXRfF/pZGs
VQE3bi5KP/DnQO5Ng41wuVwUWkpkdiI9J5pSbBwDc79R+ZTX5l8d6yZvTD6YOBGOdfGvoh/sHcY7
lPQ6hG/ACIvSM6I7YmkZMT3ogbPHoWPsqlwOK2/zRoLGbTwLW1JYkxXoiy3aFUEbRCr9KWRM4HBA
ouq+FXBn1I3Ag8HY4Nph3SEx3W2ZPNP17GFyhniHIyoU64aBHp0w1T/9CHttmgQiw8HUWjsX05p9
NyC7ukHyIV3rb924X+F1cGqhwM+anYtwNCLSOgUKLWFHIEhbZV19iO00PqQT8rISkubKNXIj/JEU
zqR7JpsGSPDLTQBDMJOY2tBOa4aXmD74XdIOf6DCrGk83QhLoMyhos/4IZacH/xNwKjx68mrwcnP
YRhDky4T0+90Z1z56DfOrTsPiGfNFdo21iI9sXOpmWWPvwEqP4zXVHxZBHQ1v7S9dFcg2rRtECnd
vX+FXGMKZsgLOAkKj1mVbvkS87Eh2ezD4iw0ZP0BU+a4D1n1gwuo4NBEpTjnowm+vkSZLck862el
TwX+T0hxuuQaeEsqYt/XQfHU9G79ZCIKvXL13PjMLknxPPmiWwtV8PLti97Nw9CWxTnJ+vTBVSf6
6qoYIQq63conuPGh+co0BhlQ0aBc4ji6DgEnByb+WUfZyUcCHueBrM3377/zK/YsQQRaJagDLoTX
dOHyiVRHaCgtpeUZ/pIJSNyw7oPGyr/jWvd6oBmfMGf9MCXhcCDzKfdVqtePqI/S6rCsel9NHYwe
pfrTVGW8BzBV7BDPHvfDlMZ39pC96IkFsVuvpv9CWHV+pkA5e/8Zbr0pcAlMRJGaIwdZlA4KPnUl
gPeSXFpFbd1obWQvojVeySuC7LL2I1n3XGrVmbYDAuzyTYUw/gD2edW56MyU7YiM9KHKK6TdlB4D
0m1vVPGvKIUZvK31zvg6ybByNsI0g5+MI7TzMOrjF9xdq0/FZNu/gkLi5+E5TXIuLT34Dwadjp0E
2XMD/r/TsNtxg3zliN16VXPne245v8oiXj7D5NVGHZdpdTbMMvM1pNOizYSd2cv7X+SaD8OuYho4
6yVDiqT0uFwn9OxqHPHePaPrj5iC+FoKRijIqXt9S1e/3Zm9tktql+BvtZizirtWqI8lRinv/5Ab
dzPtZ4ahTFbokarz+3gTLQ2UBfigs5x3WcHzKqvxLrGMwTcSD+HvSfyVhbPvg675YoxFtoL+uPEW
SE8p4rG/A+rGePlydS2t1QQGXnFujMGBMqqNX40Io1p4RPYhMTQ93VSGmviWWkaPAtXRXWUP7gGO
auJjymTtCtMoV/Q4b1znhK+ZJghHChiQt7gZoceFyAvRj3QMzOmaNsW71AC59SLtQck3mNGV7kaV
Lp5r0owfkhpTPJzfgTP0oaYGO0wm8l+Zo1EXjcivb72uHv+KcearJkWgMtzD9mRtivGas10ePgDn
dEIYajNRQKnl8lUmAXLxkEmpCVuzecbexv5CS4LOYcj0Aa0ohCXLLVUHxnwOtOk7vkh1QH06VnwR
V67wa2x90z0OE+avMlC1x46H2+vF2HDORmUAlIPTB9w/pNcVvyUWzm29XgeuL/X0NCgmjBwHe7kX
bE/4G7RAF9+HcsDXxRyTj66MpbutjFpUOw0adLrtvEQ+Wj3p4Zbm7AifJ3ShC2DkXOBRVin23qiB
5O6E22L01zdGVm0ntXbosoFQusN6KFLvlSlqD2nk6PmG/KI421pjghFupua3C0UYlzmJVBm1n98l
zhMiRtOpEgAzJmuy/ysRhamxXVeaz32n96mvq5H4qTaOmfogPg3sj9u0+C8IhvKlyyZb7Eimi2Pn
Ir7ip21g6RB2Q8wGTGUIgA+No6LexyK1cQZj7cbXiO+I8wYOWJM6L6xzl1q1TmM3lL9TOEe1L72W
qWmCapK9STMUJzd927p/pVkxiF056lexbT5qM6aNRq1N22qxsQ3FtGJ4MdPZrlNgQ8QDxCHrssLV
W4vdDMLx5JD79ZNXHBQvE+qXBHDrftALNP9Ah2jpA3PAEdeFsjH+6OMYfLYG3E4ZqCSh30ylzelA
+7DHlTTTf1TDFHQ+zDnxAM1ehd/KJ3iOe+o5PAdM/SXGhCTfyKmBGG4amEUmUhsfcAiYIOFiXM7S
mW7MFs0YVRT69LVUMw5OPdSVsQ0yNTtpCGoxScJMOttB2M0CvyzjotqlY5X/MtFV1bel7nb6VnDi
rY3pSQEtI3Op6pyhMl7ULpV3Zj2G7SbtMZc8eFppiE1jmjQqRgxhGh8IVrh3Wgl2qzQGz8IToxq0
jQJLAgPATkKtcaJC3RWlxAZWTzysJ2qtwMvHin4HVVjGgCTDCGPATLOje/h8+HsEiRH9Vacu/IaS
Z/JJi/rRfagbG71ATDNS3zQUqW4Yyng77ErApIkslVDacF/Dm9Z0ix0XpPmCfi02kfhyhT+DOoRz
L3QIs41wIsjgCpByX1Hq4DFK87R8CrtUF/dJYKnDwZVgzfZTU5af3t9jVz1Zpn0zyIToMSN61EWm
EcVBksV91+K46Wa+hWfWvak351YNm81goUhqZeJXOxreStt5jm4X0Q+OAoQyZtVMW2Zh6MvoJxNy
sGSSzblKM8Mve6STy1BHdDEw60M3rDLMbjznzFSnccQlTjGzeM42KTQMUgLWy4KHPqM/1QeGC8A3
f+ib4sDewuZPN/65oCUL5RnJNOnFAcdaLKvboeZO+tCeo5kFPQvC7zIbAf73P+JVDs9Aw5nhp2CU
6IAs87h2yjmeaj6ctdo5j330M1NN74MwG31lt9xYiNRnVkcBJs2+mf/+JvkIOkRwQr3vzyUC2FuK
FniZDDP2ad2spfE3lgLcjswyAdCmIbCIfUIDqUD+OJ4LBIZ9YsK0g06J21Qo05Wnuh560q1+u9ai
1E2MEoxSP45nkaJj1NWMAMMJ8TAj1ZG54CI84F3hfLUsbuQqSpoNPf9y9/43vI71uHCgI8kmpQOC
wNHlq3XSHMyI64xnHX29rd3a3n0hpzVtrmvEJY9KHTunymwVGgqXy9hNktZWo4znUdfKg5Lbw0Oj
SOYfppAPAB9cvw5F8uxmwIayWXwYHFq/VWrL/df2Aj/kVUObFhPVx/KHjDJBB7fuBPW4iVmnqK0d
oI5ym3rR6kPf2kszelDlLM6Pv3i3CL4A1Mma8dxiuJdm4Q/huvFLXdcbNwgORh9tU3xt5FjfgWx4
AEP9uWP3bSrHUB6dRqoQh+2VNP7GT+IDgGtk8knbY1lOxL0Ru1PvjWc0ObMDMpHiYyIANDY6raR/
Dw+zYhXlsDd7Wi9nvl6dDdKk63FurA4gWpq4nxLhIBNpoBL1/i6+nj3QKsLDGlYI8IlZbnSxv4A8
KVFoamcBYJeyT3UKdW+SchWbwfOg9cUiqRTfG3My3XzWL/yiKpryIW4xt/QTXpm+mRyrPNXclwK7
2cB8CEmjk1k2FSZDF+TGDsCf/WuCE/oxi7lz/WYUf8epTP/jsunlQy6U6Q6qLzeyMwJDe5wCUfxz
e4wH5dfNReGruOj8gd+EQmBHgxFKW54tozRghlTYRtPIemaSUK9UXbf2CoPk/0VV0bdcnFll6AdF
poo8e3KQ2yIdMj/Kc8j9MloVcJ07rJf3Mo8Fd2qelNItcxbfD8G3Up9s1rK62PHLDqc8U7GRNS9Q
LTeU6BEyjLJNIdEf+R4fhO6VK4FhXmHxC5xZOgp5AepLQEiXLzbzFGsk55bnNgPhj8AXDqphiKqp
MvGfCMK/ZGqJpbc+5Wv36HVSAgAEpyQLBb9Zo3tx5zCsm6yox/LcopzZmHmOHJUtaooik4VH7d/P
JfNhyM1w0YH5LgXlahv7L8eR6tmDyOPEev3FyI3ubhSwzt8/ljfCPiytmdZE0kXVaSzykB7nvqnK
Mus8gf34gg9fuEk8l6NT17C4NgNyvXezQyI2oHaGHqk3eaO+DasUBFLdOl/f/znXd90MgKfpy/el
HbhkNhZI1jaYU4MIHr0X4HMmyrluvRJhrz8mhCBwZHS45obNcicXuhfXtV5b58aM0r0YGh5ZN/Go
69x6lw6dttKGuPFQLi0Ra87CEAlcohtowCO2ETbmWUW5ZyMKWl8NnpD791/djafitgSY5nGLz7P2
y9PRV21Dh7y1z0VjFfcptJcj5q3RgephBNigqv8KxSIczI1r4O/zh1rqaAdtnU3SlPaZUYrm52Sz
u14VNKbDzDt2tVwjZl+ffmg+YLGYzqBwyb8vny8vQtQftMg5ax4wpAD+OcyXTrkLa9ps2tRg51e4
zmFSot/vv9jX73MZd7iNX7GH6MqaxMDLle2oQzCk4c3igyX+miapdKhkzc7qlS+84va5Yt6/jVsX
fL2Kv3tWJfaWka65Qw5BPmmRlfleYvxqSQ43aE4XZxfR4n3QOeYmxhd9ZXu/YqOWvxeUMzKgRCyG
4os42aYYeY294ZzrTCl2NsQg3+nb5CUo0WZTBQqRXiDiLUWW/FDiT0lNHMY7rauUbevY1SaCb48N
Maii91/k9TkA/gEcY+5XMNJZ4kCCgddhhWP4HOjA3mXY6X6CKOXaLXF9UUE2JyAht8IaOLpcfi7w
ZMJKmF4/Y6MJErGuFervsfcQnqk68bMcA/Ps1DQN/IlpirtPQgSE/DjWtBJ9vwa/VMqX8mPGbQfn
KordXxhO9fq9iyXSsUhC7xAlCdg3N4CGvRmrOBT0u9p62krL686ytvAOswvK641qJY2JE5yVf0VL
fHqwbazkEd+LPHgPQM7BJ6vmtHOiJD0mnjfkL6CeJkQt+hrD7syxsTzV0vKb18PaH5oofeZ2zn87
YWx2R7Snii91Y3rAW6pYfw4mx9lTzOQ/VZxwG8Q5gjHf2jzMH7AF6rQhCk0vupFiztV2ElUJQzTN
/Vj1TbATWq3dAV5JfseVhu9sWmZp6Lu52dTo1NnVQ9s3yd+alBQZc/wbv9Wlbn9M6j5PEY5Pjadc
R13w4Dg43CD8PQ7hpkdbj2FOUEXZIRPF4GdRZrOvatqr4LzGbqdnlfVBwfgdZFllCpxLEjvVVvbD
VVucXgL5PbsBkBdtM+NyO3QSMVQn6+LnpENz3rOFvjVyp/vemspsRj50942jGLuyZsg1IRq3kqJd
hy2Wf+3WMddikrnIHOIJ/xkzwPanSI3v+RhBU4lS23dEbNN6dfoT45JpIwY0TN8/bfP/+CIKIKZK
jgRQnBIGteXFc9sxjjQ9qIFnhjnN41g6w7aJbO0+oRm2twLsfMn5lZUjfp1OWGTm3N4cPTAJVKuX
b1vJOJecJ/256/PyQ2DRSxV4kW9zZu53NXnbg1Wmwb7CcIwhwVTs3DQtPkDPrVeup9fEZfH84CIQ
lgXXiUjCsvXRNbom+C3m8xTZIOrG3rWUXaJb4uPoSu1JSyK6vUGpVsbGNsMe0NJgvRgt3geQResB
1fymbB/wgpZiPxSF+dR4AvmmIp9Usa1IlFCWrLDR8AcvKPYiCVuAwOjzbFDX68MdYFIz2Zql6d2l
VDakpRMS+1tNww8YdcpKKfykAVEPXrpGnzB0Om6w93fAVUbARyAU8g88wRDKWVQHdpc0oiHPefbo
04I+83IfkuS0rxpR7PD9iLfvr3e11ecO2msfjfEqeI3597wpfEK0tnGETIzn1m7SR8yMDGjHeGp/
qdXyc9qo+ktdCusF18N2hZhwdbPMK6MwOM+puaGXw6fGUNpWV6TxLJrR3GSGkvmAbtburxubm+kW
LZI5NZ0774sXmnv5KHRMx59jGZb3sZdhjmnlyTFPM4erDEPxQurJk8bH/WHJ9LvbmfEdytRrwm5X
ZR+PC04BPgcYHIMB7eWLziqzT+KwN57hS8jPqijKo1cx5Is6Jfz6/je99WbfLrXIusjtctMkcj7n
Ls3JsVJynwxJ7N5f5SpGAyoCcgM1FRsHOpXzr3izc2JHU1FY6u3nSBraPlXj/A7Eu4EXpyyOfVVp
96Fu4Kml9tOjTDVtJVRet/kANNHrBn8A1p/3uUgZYlNw7duB+VyZo7tL3PwQR0m2Mbv6ATTuy1Co
T+003JVm83Fw4rXV53d4GalA7pC6U1RbNmP1xTsehKOoXRFZz9M0To99qhlnVHSjxyHFrLyJwYlC
s23+pIaa/2iy7EtRxrNwbZOsJY7zlbD4IeS5M0mMz0DTf3FltF7vTE6TK89qQyGx0RzBJBtRlu5j
w99Odo4d7KYuxsrw3f+h7Lx27EaydP0qjbpnD70BpueC5LbppDRKc0NkSil6MsggGWQ8/Xy7us9B
lwqYmrkRkEqzHblirX/9Bmu7nyqfjxNFFhmpkoRWT6K00kFH1cf/fHn86cZzL8gkyi6OFRve2a+f
j6xzyONQw77a85YfVtO7DvPNOQZu7/Tk5bTbGete+cWr4c4MVWuAR9Tdu8yd8q9uh19vPeRPaOkA
AUDn6DJ/JYhZwVgWPmjz107YQ5HKzRD1zi5o4qN6qLsEkQy7Cg//E30dCQMSuWgHjNtyN5peQn43
S1fs2DfYa7PlpNoJm8sCTLnlbtQ4MsWmK33KJuxm7EQ73V1nQaOCeOxr4zg2rvd9QERwzWZBjQhB
S/kacpbOMfoXoWI8ypcPd9buc2SK8nroTXYLDoNTlPQdcr+kHS/YWZXX67fQ2SY4ylV7RVKgh6lW
1dkx3Zuw05FRxsC6ROg1mXTTVeAsrHtja23Lv0qj+hMR6jJQ0TIg0YTd+mf3HzOfOkuJoX7I3Xq0
T6uGcxNPRY6zY7mE0o6p9/XnUtvNY2bYEuRO19ODPc3Okf67+SityoVhDVgMbFhFeZFgwAuKYZG2
8/MvrsNLHfj3G4TnSrAITAIE7vCVfh0tGu31sq14rqhyMbKsw2ZKlmWwDq1jzgfXLvpTYfXtwa7G
+mG7GFZCvlhSS9V1Av75V04q1q83LNktbF2gnlwUJZx/v3RbOOuW2zgY9oNBeAgm6UfA6Z3lvxUh
kIb09xcPl95/b63q1tO8c/1ydNf6/9hg8ySQUJCtijsOWpHfTTr+rXhjr+LNXmabD00/+4lP4mZi
6s0/LHTe51aaQyxEod4UntA4d/5Fz/EnphINLvhndNHFcSpTQf94dEzz5GWB3wYP2v5SNjfSuuvZ
yobOnOJPmV5y1Fwseavq3p8igtteNoRqjiuS3Ltp6UjHcOd2VhzZz1VXHcx2/IuT7U9Hy+/PD7Lk
v57frwloa6hWo7aa4AFq7KHdhadlF8brroi//s/X5q9H6OVxcKdgkcHVCZ73y/vgKrGSF8T7UMd2
ghVKssQq5Rb6i/f7T6X418f5pckrnUwsyuf1mIkVy6RIcYFMd1UMN+Sf19V//CGZWP7Xf/L1917g
spKT2/fHL//rpvxOl93/nP7z8mv//8d++ak78dk9TOPn53TzLn79yT/8In//X4+fvk/vf/hi103l
tH2dP8ft/lNyqP3+IPlnf/nJ/+03//b5+1953MTnP3773qNdufy1vOy73/71rdOPf/x22Y38x7//
+X997/a95dficmzfu/L919/4fJfTP37DX+3vFljipVdgKwid/re/qc/LdyL777RQWJTg44nTNg3q
b3/r+nEqeMDw78xlLAosREcs9C+8bVyfLt+K/o51+SWbiduYUZHFxW//75l9+Wfp++dnwhvxr6//
PUz6l2p+2SSh2KMSEC8IEQ0V9h9vx8KbO8pV7x87uhadagvr7RhDNzuY/6LsgGz+sTlFZg1mjayI
IEP0sBcv6D8+GPEWeD6FnX1Ycz0s19LWtt4bNnGQWOmP7V00R7STc2Nv/pnF/5TvGsNYxzQstLpS
dkmoBHp0epzeFfb9VgTjM16u3ZZU2eJ9N5U7vqwENDVPOtyqKe7GiJC+ohNSxuPCEnWPo0PrpINw
mzLVy7zByHSLYE5sS64LTBwBgWCG+IQRfi3YXg5+kb8UfTDwkJrPMHbWpYcs2LocIT1JPduwuXgK
eRNOGWtW292RlHMq99D1UZD6ggstrusmuyaJLnpvCweHHmMUaGF7tRmfPGNlJLZqhodm6tRnKSaX
xIVKhKetaKbswKNa12vj+OM+Y/P3bk3QV0lkwAJvnRDRHqTeijnVOFzgoV0s5YoNRGGqBE/ttkp7
d3a/i6WIXgfbm0GJXAWvpjEdDdnJzr27cRWufWBN5wVxy2c+JqEQ+WuRw7uOC9vA5cPNx4q04AqP
7KQauuVZlNmA+5dd+I8j3ilr3IRuW8Zllo9P0rTlN3urh5/Feln6jNoJhsQhK6pnGmD2SgvX0vdF
tvgiQZK86DgIVnIsmevXD2MONnlZZjpW3Nuu26SEOfR3fclYTHc7tn7ssuAAacP9g3zsCy3KrwUQ
1OqxVUsKYbY/BsddR+7ZQFuxGUrxAkTVPXrgRQ5sunDAdCmsqhvtb2XOdDDOSKArrJFJ3DW9H9vY
s+zcqmD+kONgvnimGL5sm4YeqjqxFgTmSrLljQpfI1JySInIGxXptJFbeWpGV6pzOGe+d9oyx1g/
vcHCQqTTof1zXSrr1BDzLDAVtxojmbxgwoFF2dunVjgsxMsMOSz2ptXPzu0y+leZs+g+ET6Ul922
Rro98jLNKg7DeXPottZQxCKr+othmW+etm2S36WF5jn2rcws4zaLimg/EesHO95dKhEbuVjIiyzW
8OLJUjt3Q24NFb7i5nzvh3P1Mo2V3Z5H06ie/dWvkZAtpevEHsGgdhJAmYCYV7RVluRlzeMymjRN
smX1XBxsmCs+HtYLecieElWDu5U1ixsdtGt/9HJz2XfusPgxEXYe/ETQmPtNYmoVM2rWIuGihlCO
qoCbLWqC70T32tYuWNiG7WfTCHmVjakhZPUL7mT1OuLtKgCOvXiUerB5zB6Cd7W2a5lOTqs+HHQP
r8MKnBW3Fny3pN3GkFveNhUWh6UqA/oI2/zRO3ZxExDb/L41kPhTYiBLN7aMQCxpP+e+t2vGrVlj
VlQatxnXnoxbw5fzrU+qyJTo0FxEKrMe6zblu5QNQVjskrSa6QZ2+/aaj/1GPMkQZCN8RVMOODUr
P4a0179h4KNOkHC8Jt5wzr8ytQif61aQjoPLFKmOavSs69xw3bMwnOkxat0pTJ0uK3UCw8qoUqPz
jCc0PkrQ9lcrU/9g0k/C5VtuTfjzzW6bbPlDrpEQp43yht9NbeqXrK4rbr+tK7s0WpXxNDT+mpHl
VIh1n/s2qeej7fcajNpcp+PIFQmdpWyWZx6W99SodC9SwwyLw8yHue19M2LQ7e2ZvXIYqvFrTrkx
nhZSRGXcDzm+QMKSGLqHqgnuIIFXmsXagMrGb1tosEWQzUQhtLCEXKE3Eo8FLWTaZmW7xHNBBC2m
Oh71djOXDj9Afw661NwEvlhR7ZVPeMQEeVxLMX1Ehdn2sQmTtaLeMvsmLgu3PlmlJ26ImBcfposZ
VTz5OGtCR8K6KGkHSarQpiLmGXh0HDP4N1jNiYguinRhL96brrPM2iGHrGhGV+5B0/OrQ6WEa+6H
comaky18sSRAzPp7uMj+S7e1gdhd4n4aanILl3ehpul9iNtkvi+NqvD31bggv2zzvpCnWjdzEPt5
1PSxHGzAThyz9FesuVRzbG21PrvaHb0YLkr0GrC0sNOK3B6ZjCbXQuxkK4Vbhtpz45HOA3Rz4cog
43zpu5T3tL0nNUfkaUvZRdsqq76JRW5VfmyvXvFWr5F8Kdtu7RJCmYhTJXVgucu3qs6S2szsd43o
pqDie5N/iCYmRVr1YvnJ7E2UCuGM3rI3gJJPbOYa51yiA4quOj67CF9dS7Y7r1nz6wml26WHzyfs
oMRF84nLoxvsAVvIOcn7vNkFm0G50oSFYNM3E1kau1q69j5jyROgRBBZDxjsTEEqDc2IrKu2ecjq
wip3vg3qCAESuu1Zaax7Ej3b5n1v1EjyoexxyHWrWV+vgsqZinmd8W7ItuzirhzMFjB3x+qwj1j7
Sle1r3ngTu99N9jLVadyOR+ZfkltL41mgBS/5pQ1Q+GOzM1jlruw76tv5paZkr0cvQlDuJ8bd65T
XLy3S78LErvJiixx8sz4yImCh5mlspbsXIWh0o6NEzn0HA3Eu452+KEp0PVOG11x59EZmScn6EoW
ZHY5+rvAniF2urLKfvp+6dhx5Gl1ZC6P+PzYozz4nc5Z5ERysXFPimh4ZFh6xMiqYS4PGtMGSduX
91saaDVhoS9BbHAj2UixBoILdzK3w+VqmKzwYwnhRl5K83jA6K89Z50bnC9mBleba1RGYqkKQh17
te2TZLrtqccca2f24sOf3Cuig28maRMOsfgD+ZxbH46vXSuMVzlZahcE7a6U47lwWxAYrypOdUN2
01yOe5Ie1r3bBywmuvUQRmN0DEVzqkN3Os9+ORQxKCPfnVrL/PR8G4rvpdoWdCJgEVneByzHfNdN
bSevf2oPAjK2xUOqPAXrHIFgCvKNgeqs9YIMmaOZ28iYvWtLaK85EsTAoexXpmkAmOkgodj7T84W
HNs5+lIvK/0U7nns0nsndYb2zhABo1Y+7ZvcBxE1PWnwDGmB4rmbN033gYpbjM6QhOC/MastnCX9
DiiiLdYs7iy80egfbf/e1Vb9TQT1FtOsjDaUduUlYhxXIJYQzcZi6N1aKa7hsBUJLAnrA6sJou6E
WB34t5E4bjCUsxj602vYdhR1Y5e1jJ6ErBDe2ffbnosLhYI/WLw9nbvf9ABZWwXWkDorwEDOoN0a
briXXU3AQKnN7EXZVblbWQ/NmbmsxxaCcRXXoN+fkV7b28HNL25oy4Jyd/z9o+W8TVso6zeBqkcS
LgsVY06P8DsznPlGF/mo44hUj3ey2qO3aZvOAxu+mCAOPx6z8nZABBCHRZQBioRZYrbToWn7IMkq
pHokhuC1MmehgRahH9NIEfYnykmzJRfdV7An49jnbFDH5ovR6rdoqoaHYcZ5e16cjIu/keySh/tK
T85IJ1gvr3LDhmDEo3A/js2QFlk34IYoeCzh6f65dzU3Wj2kZDtKzIRka3+To2Y7nsO/vpnD0rgx
ARcfHe1cD2LW/GDQnucZBS41tN9Z8/AtU81pXsr2q2bai/asbPvTRvzpQSDPINBVp3NvjKkzGWsC
e5vAFX07uR0XlKY3WRcKr6NJ0hpL+FS69X6iL1vicZ62eyWtNxr4Mo+xZtqOzCbLQRqZv1d5x1vf
zfjke3oxU9rt+Wk12+ariHq6u1pE+9mpsuNEUFc8W4P46U3GdgP7mMBoM1tSqcgSOJotLcQ6ZlTT
IRx3S7/I/ZS3OShu92hSgjHbCzpoC4wH6ti3wwWh/xg7SX3JjSAGmzyY8LNo0mlGMWVggNPldBg6
ykNVWFEM3J1Whb7DM0kkRR24V+xX7stoxBMN19R2cvBfczrr1t9a47Bk1oHC/exE5bnLxx+ybHZa
mbgQbggSSuyXD8aCgd42N2eIdo81t9U6GvLKChruTX/btU71Gg32qXf0O4DKx2ZJv0cThjXgZnJT
IitgKAj9Io1EQKOCC62jyJPb1pCwOG9jlcgVeLMZPHLoKrW3Mz+7b7bL8BFg5puJS0jcFGqo1gGS
zIVwdEJtVQNhy5i7a7o7+yTQbu4V5mexrer94rbf2kao0+Kj1GjmDVNw7Wy7cZxuLLlA78o1xM8J
xW9cEk17KBd/RXSgP9xNPZcOhAJKx3hHSXorguXRn61pTfKikgSgl52Dh4iX5TdRV6+JLT2Qv981
JE0jkk0jUTED9Th0IKci+DKVFiyllfeKMUXu5qHNbsvA/zKEjbGf7IpWi1rA9ebYn9rbEIeh04kO
QdS9yVZeBSYGCFbN7RWV5rMjt3W32hk6kNVtrgxLTW8AIT9KLPgPs9uh/UPU8U7rcM29k8WwsV5D
wzjm0fKlv5gN5nK67pj5pOftjaZfrkbbIyFdNZdhbMmfAwD1BzfIX6IcTacYMucY2pXal5YRvc9O
LckHLCsSloJlaU74XTI0t5bNayB/h9fVTc+tjK7xfWUEdsK9u9SfmsOkwImA3GP4OadZEF6k7SEh
L+ELDV+eEomcoDKdExIXGbys4MCdSS67494gS0auUrqnhtj6M/YUn6iHScqs+S+vxckPM/B+N879
i67Je495B0wVL15mvdrwp57Q8J0H1Z9W9sa7ZjZWegf6pKsaSsZeN16UOk7W7NhJ1dhSEkMCkJ7I
IPMP08hHTgzOQRX+SylROAbDVSf8qz5qXzFBWa4JO/4+GcZ5MNUPvEu3q0FMd6GtAMvx5YyuDMP6
mvu6uhm2hczred0zL+xHNzwCmxdYZtXBNbHB5a2dO4dxiBwSw9s8HnEPvKPfJlYmoLWtMEmyO16U
j5fMjtC1gmayud+C3OUoqt0Xh+aMZq85Zpv5GAblV73153HEGbXtB5tQynFwk16CzNvVz1yr69oS
+cE2p2zjKENx4qmNcTxfj2wYVNyA2CWt765Hy8HkFJezKkFzp65Xh+1Np63nbZqLHf2aRf9qZOjs
IhL5jnArr7yagNI4iiL1ZgfgztKfzRRpBDyQfl5OhVPJDGpPrnH4ZGpJof9Edy0aq2vMYNoXMh3y
t7yA3dvasn7lappfZhkMsYGtYNg5ydzJlskC01RdbsniCnJRZa4Xirgeb7dqezEqBCD7beqrrzWz
S0HhGcyvTbH8sFovvWyqIDw5E1Jmmnwfb/rByW8dZ/oQBOAclGXciG6aUtvI+xdReF9n5dTfuICv
m7A3HqPOz6+Fv0IJjmp8zfpGf9ra4ZKQirELZwq3MOJIbpSmLhj6JMKsvNhXq2N+1rPvntDac/tO
d87KGBpqlZK1Gb5qsw6OYOpwp5GvUv+HvVXq6SVam9VjivCHcx+JVw+pQoib+9XQL9dLM93UOn/A
o5mXn7VvahYQxf3xIPP2Ixs7Ugj1NSaYz0D+/RfXld6Lv7pFOpvts9UMjw6eIUy7ukhbZpABT6ob
D3+zLLNVPPs2+bLl/Flk5nQ2wFssw04yX5yV5b7UxnRYcHc+eGTptFkvk8byuFol1sNYs4tdVa/1
nZpD4ynSxa3Rtn4aAjFBdB+9/aBwi4+XKdxgXPXOfYdvwMpFMnFyGe158ciltRzmjMKuyQ4rs1d6
7polGZpjBVHMnotn05ob2lozjMepvhnC7TyG89GwRBMzqQpkmDm/UE232aze2sH4BKWdY1Nimx4q
2jVib8vUwOeXNywsOeWW7iMvhmHvz3A5oJMbkdExOwvQBohn085tivFRhkr16eSrKi0vdLklC3/C
7UrQHcosFkZZnL2gLbg11RaT4joA4VnRfovEcM0c+s6xGSCTNN4477rEkzw0r8a1r00eO446Eex6
y7ybkDvGWbe0MfBDiQ2HANQJs+i2i4bt4M36SpPswZQetTG3/DHq+n4PrexSDlDsXSn45HFpyJ03
likN1mMdXAKVVB4s+RXmHPqetGFy5YpigShEoK/nrJ+BP6i9gXdHikvCbTb2F1Oc6WR766OVTawn
AV6D1PIWrJX7Y4tJz05DQrsH3UM21nk6DUaG/rIYvigMOY0YUy9CX4PBOAaGG+y6CpEjhcGp08qt
7X3QMzCJKb88/Q5NU+8g47TddLEy71FgnnxYi8kiNKd0joXALicsczNK5Kb7m9+3vd7yUG8qJcP+
0Ftz2jv+9hkxpCRyAr6I2UmGuxyoOx7b1by8KJ6+B74cr6wVdhQE6HC5R4elQLrQWToXOLDbgL+W
pa/eNrSQGB60muNq5Tqr1DgcjdlnQLKXAi8rOaeD6aHn6Frz7Dv5WeQBY3mhf5rddrKQTfWze9ii
6VkC0914dW48Qa84Wmr8trjL997sd1FGJb2MjVSlrQXWs60ZKJXPZKdl9jh64T3bjbDeZ9awAuwt
eY4WVI1xIeY3vGxB1Qy4i1wnLtB7Hl2FCppOPLngH1mPCZdfzdkB1Mjdm0YGA69Y0tL236M11Fd9
p35iGLDvehSPbr9upzkK+7Rpps/OEhKFcP0Y9c1hWftnHRUf63Kh7k3imDEyvm827VRbXc5tq/46
B6PcE6+oz1CXntqhOo0VJqlCwwAnuypZCLBWNWClUQwmWHHZPSqvRVlLP+gKF2S+fqE4gNfl1guf
5LaDQXPXcgA3G4Pm6uA72qPRjkG6XCCA6mBP8gpuwZQMVSUkjADwqbypzSTs9cJg1umryC6ccz23
NADd+DOLJi8BArBfmvz3opcv43W5uIChG7FusGV2y2YvcQlPuFXyJWeRkkZLkTVxU4Rf21qom45T
ZVQQFAaAmWhjeODVF3u9sMCwlX+ngQ0e+nG7mpF83cpLtFnVWPNdJtoHZ8i4i4e+T0piDHKyTLFb
2e5NamqB8yMw4V2JWzashrU7YH3gfcsC8+dcdcfKW5NtM+82DGpQHYtvsFHNhAJsJ948PzsiIggm
ap/xfwpO49LnMSXUZEXRH6pRVjsV1S+bS62ZmJjQWJS7JZ9Ouc/H4US9eoIcDFTF+i3WtY/uPpLH
jfPBHxqbKdseY4RJ9X00ZPKRQWIgRUVbRws31P04OF+HxQ2vwlkNdwHMpXmomqfWc/sfcnRaiYlj
NcQdwoMyGnpmw9oDIvXfOZ67tKtCehkT/fG+F4FMBlndubOa9v1gOunkUQVb0U9d3ECHIzsXw5g7
g/QFvbfr6EdoNgtTqnH01jC/VeZoAZtG0a5lf4Jmuaz2eAn2h8LW1m6w2FNkRm7t9NRP56BahwPg
5LcAlsJOacjM0N+QiofqB9Fh0bW/2rMHpAm9Av7oWysGPO8RBbT7cZpxS8EN9wBMgKB8y85B0Hw6
fvOt29QxisaPtQbnHnwpvw3KJJfYCJlidp6wFwOwKRx0DFfQ3BWDU8cGXUdGfvJQt/iQ19uz0TTL
AqLLOwYLxb/yjNXQiUHgBklpfiFSkEhmPY70j800yTOv+u1h7ZVO1DxsD2qeMMu9OCFeAbAAzUWN
6F7w0bGZoszhO1YA+VNlm/SGQOfmDl50kSpGqzjSWp1Ghl2uok3sM8PUl06/Zm1Hnqi65/ybE6HG
+lBa7UMfQrKpuuJ9q50NV85gJW3edVcl0ohVEZlAZL6SSdJBxR2inPuFk3ksogYjhBzDgbrT1y6n
ZrpJms3RG5uftg5fKlRfSY8gOcbr/se0lNxWq5M4hawT7U/to70wBLamLI9FFVi7XMvp7Bb4gi7B
Nv1odeVh3wLMh+3rdJ/jYJNqoqpvV7JXY8bNebdObb3EQZbvRy/vnjumEGmVH1EejuloykNuWTvW
96xwV8O/hdBuHaFKe4fFyLqTRRQKFh/o/klVRZgLslR4+8XvswcyX91Xa2w+C1W+b13+tZ4tXPXL
Ucb4yh9HM1tRjZTiygUju4Il/VO37gyzVn33s/7DtLlezTx8INAAbW2wto+5zPI3EukfWQ/eedjv
NVXjP9WaZMqGvIUdll3fWBLyQaLy63rnblkxF8kXfIGTObOf+855BniTKfgm9u4IuSItD/7A2BiX
Q/heVPnMZQqECZDI4mwdqnhZMWtcveoCrPn1jaXY+lmk0qfFML/53Trs4KV9tLU1f5pCeEMyu4V3
6pT1ToJjzc3b00yUGz+uxAH6P6NTVFznoVOfYRKVz73H+g52ysgWEH42FCx0LsZB0zXQ/romEfPc
oLGfzYRHT75x2y3TrgnM7mrL3D1BYPt6BgltkVLO9Zd5m5wvwToDJpa63gerczZxWNmtBKYYA/id
5D060fidFunfDe1YJ3DApwHriHL9pibcXb1ARYcu8qZdO9h90l3iwvrNhbg/CgwJONIhj49XA2LP
2Kmcn2uF0MKyWQZgBF6VLl1bHt4zyeNTtdCw4VBU7ElLDa+s3jiskXPqg/lqqPM+I53AFedIliMR
BWJ5nHHNiM2pPOXFPNdx22gW9qv7tWyLK3wQjpWoiIcrL6sa7aznVSH4ZK8T7Oq5BufK2OVFg+Hc
D2uIa8Oi1PaGtFfcuuXEn0XX4eWjQzxp/dHSUrNdUN9q9il7sy+dH8pzWHJFgZy400R4NoPBOWFg
8qXwlhORQNW58nv7ZW2sKs06s0trM9Q0QcKE2z1GAAowL8Z9HfjFq5OLC3tzVvedGJn+Mno0wFzb
9g4YIY2wTLP5ByGN1hlrDG/vFIFdJmMou48Qz+cwhvRFI+OzK+yw+y1ZsYfbFDGmCNoSXFPYDWTb
sMRbo7MAwqU5fppW3ZFxPF5meGwpyn1Rk4jRiJDBu7PHA3foet62vrk1bLbVnMbActJ1aYpcmQRl
B5iopXR/eoLqBejwTrw9TT1qGoLq5MUZtDaCR1SfpkGxsFBLr3nwlWwxGIGZL90PZyTAkvVf0H6P
JEQz1mwgOC03YOf6+B71gZEMYR6kfedew7M1rqay+z7BTFcSl6Jy7n1GD4+eM8RBHDpX9YxJNUv4
JiAmIfKOLAI5PZ2chtVs24e5jWra17XCXIPhP6s68QQpdH0lvaN9Gd31VSuIgaXTlgVWTLZ3hrpP
E1e4K7V/qTYoBH7lFTfkkmAu0wTQDmI3JK7rYky7mHu7CbLXfpXLN1ie9QkzuvFlaNcFw+5eIIFl
IB5YebjuvdHbgDQ2i+kgjYplKVjpVJii12XLIrcR+pF3hXKzLqDpG2ZHCinSJZOlJ10YtbkLbLhk
lc+cWmwJBvbj9+BSfGa9HkriMmNp8ufMwd3Vmn2hXeT9Ua85yCPyHC9l1jAafKCj8kdhrmVIWfOD
BBXGrSdnYzd5Fvo8R2LBWmfuMzsnVAxye+5GbGY1Aeo8R1VSER3neqnyxkyMPuRTaiYntqfGe/E6
s/Z2lpRsXFb9KPK12A+BOaRT4bH5zjjJXqOyll+zas6/zP74Lcs6Sgnia8PYDVgR3ri9nsydXROB
ZmKRgrsaIu9pwB7ItxcL6XCUW7Ha5DoCsprFyaTo08ljBr36KrvCEZsORukxtZnDbkhW2TcjnEqJ
fdIJxYb7UVklWMZW19fGFAwAsHX2CI3EvS/qrdCnyh+GGwtyytmv2f5InPXKhT6KYl0e7Vpz5ebW
/BQ02BJr4JHU43Tb9b7xUc3WcVTmT1Ric+oY+ddiMUcAvXVmJVSQWr55hngb15lWffMv2EQbMGs2
c/4QSu4gOpQGBRj0yNpCdhcbxiJfa6PfSIeQV6Lc7FubO/TTIf/3hV4/rE94o0negaI9mNI2rmW3
LIdcYV5Ow1dKk0x11T/5bCJSjPKKk90ZJ1AqI81tCfdhCiP27C07eEzZbkcNs8hmYeZN7bVhsBZz
qcW4H826/3Sm2UhYoS/HYWhEbDWgk87gzVeM50tiEf9MY8auG/uFvbTr7QkiI4AihXUk1qLZUhLC
1B53xOIOla36TqB5cPQKNkNjhPAn67IMR3MxfwwuHv26cNRzWPnOT2NAGJbZffGSL836DCpf/Zht
05uvqyHQBL9b6yPsGO9MbAk0DdJqim8Z9ey4BlXN3beGh5kL5CksXV2l3iiNBP5OzWuPTPJdinaI
EpWVNWwE4IIvM3lQIKs1m+mKcRHMAd91Fb0xII8bJW4z79fBquEllD+72uXz6oLC31VOdnELG63E
WU2g7nKtk9lwmp+dsOZ32K3FsabXi+GpObeVsjAiwIoH0cCj0U7BTWDX024BjUiJVqanCLUjMuhK
RFfTJId1XMqp2mnIs1HMv8btDDvhMYK582S4JQtXY1vtCvB15SzQFrylzJ1u13ktWpbMmf2tyMoK
CpZtSpellV3fGVaJvS2j3HxFc6NNWruV9WepNcdV23cZE2dhqLPposLxdXRZV42Nw+xQ1OcVjdol
XrwME0NikBUvBXHusY+n08qDkHE5tZN4GGXPyBWukY+e0KxQsJKzhStX0Ol0ygfXYj9dAo9iVlns
PeZ0H6HjGW5CaSaOdOheffnRiFXdFWjtnraMW6Kb8ujaIGd851fwpmpHhd+t/2bvPLbjRtI2fStz
/j3qwAXMchJIn8kkRa8NDo0IbwMucPXzZHX/3SV1T9epfWsriWkYiPjitdk4HunzID+KFi0o1qmc
V4ltfvcbEyC6rcCKzfhZn1R/7iLQiHjwbtFQ+AN7eFlzDdWUkROoVNl8nsVfx/rcnHLJAH4VY0A9
ZLRTZVSioR4hks+sCX03S/nCla1b9VwfrolwHN2dc2gGG/oQLPKQdeqSRPm3LM3bgwkyhGTMqa42
yQsiolB1OdLjSHPsMEfLo1hH9TddB72j0C3iIuvMLTPG4k07ra0V54/0vBXYn0WELNcpAyyX9MvB
XxMoY4cWGEegJcV32aA08RE34qbE4QMFIbeRvnhfkecTTUa8oVuuPK3Sa1Z4Hr8l3HwAUbzCPkkv
ecjs3llVPowKInRkDFe8R0TrIgLtVoqUq2RsxBGatdwNQGYZug5CVtNk0DfMnsyAyExW4LppGYi2
jp5nf2a+mmYSX1cWCrQHLZLzISs7pAPEYq84utJbjDbJluz88q316/TZcVrt2UAhYQcOEQKv8L3Z
DQ7C9LpX6P4TGC7XIbMbb5I+NsAsioibsNHbRgJGhq4jjSbrIL3CeE5mM/kmKpIXNKy+TWCAH34C
cXbH2MidC8kBn5UuH9MU8YORGD/yCrXRhAoubEcst73eOavMkE9uvaxtiLLQQVXWbAwYLWQfVv4+
QWO2kE1gvtY37qPHfshOCtHHk6wrF/e0klxUnVKFwpOfse3fN8Dm+6X0GcDS5GZygZLc+LOzovH7
MMhPUoR9SvdwCyKyG4dQR7sHSVatxyRb21GmtgiJXxjO3G/L2Grf/cQYOPjKcOyqXem56qRVi77x
suihqfJ2bZsRTmS5cEexpLduhjFjQ5MsUmvwDRXktpuvMpG955FeHKZRe11K66vk4Nrnk97gW1TX
ke+BOLbh0uRZfWwmcfBmRG+Ra+xpKTFWxBnTQp/gtB/ETVqp9pkY7aNmMRMO86EeFSCGsuiSoxhm
nSE7jgJnaeCSO8hI7oFmY564jCor6HIFYgKUDBAw2+NBTAa8J9vWTvgQE36TU53moNmZy280jNxX
yTKHfe1v9aJ38S1K+FWS/dLJChgTqrfZnpbbPB1uPD2/cKZXn7k0olc2FvQzUp+zbxOQ6T6Lm+ZO
NDnv2CwNh8TEvKsC3xvZgwyrB0jKrZQmDtJjyi2Yunns8oJjB1xNm5YDViKdKwhPxQqxffU0CCte
Vt21soBpoThQTv0lKVHYOOTa6CuHGo5sRbgpEG/rmuqSurUMa/CrF0Q71cWhttNe6RiuvTWxgEAe
Q2rWnIIal14ecl2c+9bv1iaT3s1kVflDa6aS8cgR7L80HyETbmdrXqO67EEUtPaYJrSGok/V6her
oQG0FY22TmZuJg13iGxpbvtmuqkSotNarNXNgCSwsWZ1bvRSHOLJ7Zoz4ua5Dlvf6KbAnGtq5pYp
tSQt0dfzLNEi1QMAZGkKhly485ZNFfoqLqLxI9Ww6mCVpdz4vQGfXzg9CEvjV1/AO341WoGLL+V2
wZ2OvqrxViRu34V5ZDWPrd/Odxmbp/huNWV9709p/9hjpZdhPCaLtSnza6/SqFzPI6hx7Nr1VBfV
nRztQQuNJqqqT78nBey65dLQlo5kdu/NPNXHfZqjg9jovbFE+0o2pr72a8WtgjvYqJBkzao/EZc3
GiTPzq6/Vk3TY5NH21lttNQxrQ0BFn59rqRtdKHsc8fcj3PZ9UGy4AM+E54KCFYQE5IwShiJ94Qw
zPkE69c46lvKJj9Z6uoBySCURkKvQxn4SS77HyUnE+clOfjU/bQ6UZcbd1wMQE660DaOIt8Qu98o
vKMopywh4cZzx++L5Pg+E4ZX3PemN9yneQfN73Ucs5w1kPyhza3bODpFGqk18nbTeki6WagQcQRV
rnOb9z5pCzBGFDZlhn8HRNFzpwCld0Ir6ZHO4e3ksdDQjIuQ2pBabAgpadJd6sW5+ZlamnhCillw
CFZXjWQeGfo12xx9Z9iBAeq/d7QoSD2bW4sV66YI5njwXx2kPek5j7nS8I7t8tOakvbsSiPREbtq
NgnWcQ3wPiRMhQXluhqqCi+/rXXAUR7TxXJ2+dSnLLlFYSeg5rcpDn7X/Y4YUP2LpFMJbrz5wGVT
CWRiG0U1RbxLdbrBVw6iP31XJp2rNh5gUhfMRq63l7ktjWdBhxUs8Zx5clvXJQIDpCyFtrWLRhV0
JqZ+dt0ppLct9L50A+Y3RKVWajR6WE7KlNcGjRq5gz+UA4qk1ImdsJmWPv1qug6IyCVwoN+UiZyc
h6zOWmBSWrhPRTMQDSFYBuZe1o0lVjBNC3pwS1UJ6n4y+47pYudN2HBzcy4VBIJGntWi5M43i6VZ
T/ClDZtN3XrbdrJzsUPwOhdV0CaWzHaTZXoRWwMKYsA+MglWWdv6zz3BvO3N1UlZH9M2bjmZUR/a
6xoXenFEODq1Ky5UDmM3A++LgusGocsMF3UgvJYJIlDk9tZK067f+7kj4q3tYnheLWLUjE/Sy10y
jq2yy+xzJru4e7YWrtmvfaOPEcqjLj5FeTyne+SNy3zPAFAzjWeRNxDelY4lkxtBGFkY26UjthKl
27zRODPN7chXlt04VjaweDWjd/Zj5PTNqXaV995Mg2FsesROdjilndaEeY0k7hnJaxmfnRqKh+MV
IVrAdIoFpMlUV2DcjOLXxEfJjAASVvyRZTbdRVHRFOHYXNONzARd702WZbY6OVxQJ7bTPP4OcFLR
e1Vfa5PJ4XW/Rs+Y7Wev69yGIast6rukTfJqn+udfsW0kWReEmwY3N7Il7LOaGZR80ELxpahVgKY
vdiTbN/a90gUe20rpGupoGobiWyz1hUJujUxxqsR00+8hs8rkwt1LaMHSFyL4bkpKovKsTQ250NX
OPQ3NhZKPk5Y2EeGwxn1LtAONMQLoWRj9NggfZt22TzK4mxXdM9QnDqLdDOgwiRYlVxYezuXjumt
0Fj7XmB4sfzEtj3OIWY+GHJtSsY8IBBMWvu4I7gjBK6e7hBHz906S1L/ZoxtOd8AUg8ximEytUZ0
iJn3Y5ziuT4aWiYfkHJDnvFdMsBouqMzIcRp5N9N40LsnUtUtrlyBKMISfdJl2yBk3K17vVkiAJl
tVylkOD3b/PgcUUQzlWEmjacFNsB/ZR36PCPgu+2vXhqGJLi3axrvQNQ7ur+OpGda69HHBvjTjQN
x5gjDQ5pEw3/FET4GFkgHLkOpv5OvSZoXNtgSfScqAg3G/stYuR52Ii6S2zyNDpiqsaoL5g+NBGp
wMRzAMQBWfyD+ylJutUw9w1l2Y1Rri09Xj4chLtECzYzJLTdz96jr/nDuSaxolkVRWu0N2qgfGbP
Os7TTS/xcNqC3PW1kRWyZ9YrjHFHypD1wdc0E1Y45N57raz0w3anGrmwrQncXLrNs8xrLRc/lXI7
+RMteYVI0+KSEq+v1kDfw3BG5FS4iARn7iCoJU3rGxM5u+r/XE1s/7Xz/Y+Nye3/b+cL3kq++p/c
fNf/8L9uPve3q3PdFNjYfNI6/tfMh5XzNzzeHqZO+l2wJeB9+7uZz7B/IyMBpTpRnXj5BCblf3r5
rul0PhlqlkUOBj7Dv+Llu3r1/ul2dn/vfnDJSDNcxyEUwOSF/pjK4Ley5NIzD7tKCKjlthhCn7DM
dTozrmBE6W5YOTUbpQD3dnA3K69Inv7wXf07Q+H1RX55EwT48HFwtQIBWb+8icpDe4s7qt8xTl6P
SL0INEh2ji06rODf0kL/NrXN+E60dcHp308c+CMQQND1VfpY5ky9//kt/S3R/4/vicoOnf4IWkOQ
9BAu/0tgg0+IFdRnjlKicQsd44qH+wb20yQrPWnLl5kAmNuhQmNO/zX6Q9xM+IRSFNRTOBOijG0G
gwwWXbI5pw0F89fetQkrytsk2viLViPOXGSQEO1gIy6xSk5HsQ87xfJSqHo4IaAdPqYm7YAY7IZh
rresytv1sZd+m83aLHZGX8v2bEX5PAZab/kvSmreqXC7HzbupC8L1XiFut/SxZ1dTlG8TouZCx9c
5DSvledpzqHKa8h/ZHltRt1X693o/ojBx58MA0os9+b4eC0HL7e1mEdm52oZGCC8pR6BwrWmPeSF
aXy6HmL4lXQTn4/UKZmuqTwu5bovkayH/tDEuEki+PTNOPsVInbRF8YKT3Bbshnl02fRXk8iRpdX
8qsGBCEFKs6NkZRLgnFSANT0XT6cyqisXzQ6BaLQlz6XFyGX9HvPD0Wvn9dpi/GJSG8cawnvR8TD
6G+595fWyi71Zm+2DucIhdqAbW7rzW+aKMHosrqSV4SIM5bPwO11VaWai9dttpnVSp7peY2/ontf
uJpw9TH6Lt3lqEqbE50HZbOWjWsh+hGdvW/Rkba3ksDclJ71Dv+YWUzmBZOS+hGlVs+pq2YdWD7l
6uNFk2aHdIzrexi6ujxNKrZfp24ZUWeM6DRsu8vD1KscJgNCM57QWyX9Bnwou1ui0fpg2rZvlAZF
GqbWVD4SdZgAmPudbuB0ivU8VLOr3aS+TpblnEWm5BezUHJSFdO0rklV4PufTedo2r1OwSrvoTiO
UUkdec0vGuzKaSBJs76EnupmY3kf2quEGc5CS3FH8aLUk5gDdx+Uv03v8DD4esR844yq2wJY6l44
ObJiXZPl98Buhjraj5KaiuYZ8DToWX5xttYqu7cfyKiMzVOqKuyKXZFzzYw7RyHgGSV0otdUkx3W
U6YQuWlNRwx/O+c3Q1l26HrjpQehmZMp8AsnMWGUPPU1UCxwQt3Rcof0GO/XOpqxeu+IfnTDBXLJ
QiBUA2n58yDGVaup7tQrEYu7GYeAWtlzWaWB0SiP0Oe5Fs9egioT7uKpKYuNm1FPj0ufCLU5WQ+i
6d8Y2e5RCQeZq++F579zcRn3FtjsearNjz4CP+kOhNqa55y7JHdLHKkeo0Gs5i8XEBXASEdj6pQd
iNm0Iuk0VNGkYGx5plKCFRC8fOrNfAa6IuoNpblID0svCYFwzw2oEM7IInTK+c7tx1PmMi9FxkON
/k8RmFBBNfM+Vj1StA2JISujTgdMYJsmaVIkhw+6L78NORZgmGE6dMoTAbqHupnwC1UM4xhpnTg0
ptr46lN7fvH09mgafAJqLneiPmDZ4xcHHxwb2noamXrcmZ+TnQhkI4CN2d1C9YjCUtgPXowuyBdc
iX2IKx/iNq8I/l3VLt+yTpx/RXd9kKg6yNvuaIx6AQeQQMwQXFN3A7UeMeHU/l3tTXJdpQonbIn8
NJvn712JWjrzmjujNuJVosSzLFFL6sUFgg7yf+rzLeMf+irZ0EBQ5cuxsu1LZb6IqbhNUmO3YHLp
ckP/XOKv1jRiCjMhpIsaSRXwDFcA6NUjHnB5Rs9kEHRXpk+G3zxGjbjxZbHRFgCpIaup27SbFmXs
0ufAyIjIm2Rey76c9uQGR0EnOTdK2d7JpHyMOutOyOoQu93bOPcHkPfmC5ItXxv4Nl8jfZbQhqm5
TkoDQdQ0LFCGbbG1CKJZd7H1rRx6eiYdiclH3csYJ0gReQ/abG5UiXsixvVxj/JpZdYYQHXyDA1u
tpsUyZ5uNV8x9pbQtdU31MUbX3HlbWh9XKmKnOy2sYa9P6uL1GZrBcEUDr5/B7v5PKHCvY4LHtvK
ie6YJ8Mp76Orps9iIVOLafF7iUVgyLx/W5b0xmmyi2lX2iZRH173aeA1bmV39nEbwwaprYz8+uRF
Vg2cm4FpSF+2L9pkHLOaWb9JbFKwoguOMzBaK13Gd6WArEnssUgl0R+1MtnKsboZwIO+z9zi10Wj
W6dqWNCd6SOsJbZQezgb/YBuDiy9NsSy0nUbvxTeio1fQX0jYH8e4/bVx3boenf0t7iIC51TY8Wn
gim6lYUNUJSua7075CZ1bK79iq74JOnpWC8IvIDYaGKBDdtkfqVhWhmynZbgls2LE027FzXE2WGx
/Rdjtihy4xYHTRnjCtRxoqIo9Ns7PSUMo8dpX62ytK9OWVRvhBEVAVvYlqQ/mpfy5Exkwsm0anTl
evOIznwJevDaJebfxeAL2yal1AnhXOgV2fyttYE+eedaF/SxfKiaXnCdvXpSay8qHghKxBwdvyya
vwcZei3NZD+OyIdiZ3S4pxrANZ0oyXtDKwNqOZh3sy5vvbHMERjrWmPt2FgtbuI+pNOT72TQHSnm
6SVP1p0xbluzKldd6m85UWBW472eAaVO0ZNydHSYrdxZjq+OoyYf/Rq0s1z8UM7QRRger5hac9u5
kQiiaTlq/LVIIe9A/67yQc573ZnPWaTX+bEsiaYkveDBcLNiI530EHe2HcSZm35iIDgOXY1oZZlw
FA0VIlgvDiF+apdga7q8XbJ9FjdBaHLtfg2oMjmbquRMwiw+BmhjaSGPoxSG2TE++IAXpyvLrW+Z
C2e5eKyseGB08b5aratpQ4H0DGKkLFjftxC6VPY5CHsa/WBkEk2Uo10Yx9xnqNcf5tQduxbtajVq
5yh2vdu5HuYdVPiJ7be6TUXTfhDcTGJ+EV2Q3yDG7qoN+YCBJ7snqZmbJSEcT9GujLqavYE5FAHC
sOPwuoYYisB0I7mBmrw6Pr6kLMLZfdHt8WTgfOBJhoSqLaa0OLRybutD85BW0/5q9bXzioPFVG+Z
Vue3Ii5vQXIzcqSaibUm8Nxk+qfCu2fHH3DJJzdL1lM5HJy6e6o4vgLLHncqqz6VKNW2N2yuqlbM
Q78gkjIuDbrplwoJXaczzbgNvLnemFpQqn4lyyR+G5BtsO2Lvd4LLCdoSg4y945Kj9cIrcNlKvNH
N/HEvULhwhhay+apmFs4abOd0amject+aLIm4irTiijb9ORc3U2dSpoAu3+UBGWc9ZzRuWVtbTkw
yhZ1i9JXXFO6kR5raEPr0nvN3Dl9JeCSLEilS+/SUdb+lVF9NO50yROPp7InUc0aEMwy7+R2UEm0
rPuSiZGxB0il2ea6mzJvQVUSu1DL5cWrmvLFc2auAZY2vWKgRRiHzxofrF78qIplfmwjTKZNM2AN
m0AIT9ZklbjGVWejDCcbNMgburwRZGQTW+NI1gbfpZfkod+79lvsa0zuMG7klzmLY+3xOOKcSxeJ
wibNfTVsFfFiSOp80mxtzOfg3/2URSjg+wSvbeI158qtCp4XN7kaZrsrMYztoL3Py56sEdeuxnjT
RnP7hvpG/8gAupgjKzd9NmIbVNXxOp/c3bLU91Wm5Rc1+t0l8ztc2YNRFNoNkWtNsek9bszbZejn
+6bR/cexxyQRpJGOGiemk+OItYV6zQkfQxKM1xA4pGJwO6s5NhGeoYGdgzzu8Ry4eTyNKzJudRct
hNdyo9G9/tbPr+1APCyxGchc8+7SIZoZoaIaibmK/BaUXFfsGddQtVAIjXVXJxlruaft7NmuI2R+
emRoP8j57EhRrpLhTmWgzqFkCASRxm0NwUqTOzrCZp6LYIHz9mBb6VGFjH+PEqs86bWP3Guy97NX
as66cbXhthBt8smTPgxYvd0uCkq9jfHVdV72PpTsi0FbOtO2V3H5Y/E8yEF3mofhhjsJKf0pSTX0
mS0EftAWNeVmaOfgcLuWmJgSsi8nuVvKPGtCCmPUjTVEFC5N1UT4aU5NkbEuGYbfW18MMsg7irgu
TWah8DWjFDFTOyLar0pMEWtkrlnMqEFvzwpnjl/uIsOJXmleQOaAzqhaYboF981tRmz6ypaBrtyk
Td+JJTbT0KujBAc0YbmkJ082l4Y68sTLNMCnr6PMr8U6N4fxLAu4mDCJEwchX6+X2kZGBg4MMOJh
eREIlu4dwmV0zNgx95F2tKB+/cQr+502tnMbloxLDzTcJ/ctYQjvJHuK1wTuPwm0sS7HfWxdHYhT
N7Q/2tSDgdBkGX3vrBFzpjLi7guhPjwQtdPjd+jRxgldvA+v7FBZv9a53lArBgDHWQZfzV4svPZj
LOroR1wQkR101sS+RzYGtpyW+J8q7DRc9uuRVMEUeiGOu1WcpO0bpTZwScCQOoXaLf4WEeeiunXi
jEvwMksU08OS3nXe2F8TLyaoOldKOQaqd9onkTndtPGQzbzFncj9oG1H/0h/tZoD1OITJsXF0V95
far6FCT5X6s5gp4jJtEmrZCQPo8KBeOXSEkjHcZe4xHa6UuRHjJ/5s6UqiH4z5DMr0FQv7+Kp3sW
KVe2TRDez0hVu8y62bYSlX6XGRtPOa+xj1PqL7+Iwx/TxtxPOdyvHyVmniJ2tZJA5xUjPpDLsyez
/E/yoq+ZVX/ElvgoXAwZh+k2Ahj3f8lXQ2HXKtfq5C4iP/jkl724DGU27Z0hzf8s7/NXbI3Xon/K
c5F7COGQrP/z15bi0NarNpGYL/VuWtGWyQ0ym0h18Jymv9dsBLor062dx2sua0vWuRKfVqayclUz
l7RB7iIF+TN47V+/ANcG8rymQTLS/VquvmR9Dy+fyh2PxrtH61IxtgyU3ody4h+Gxcxbai1w6z8Q
2X+HMv4cXfz7MnVtj7UDrCoM1/1lAZlDaTQCy86uoXqAVppmOdtIPQ+mGSWHOZPmXSc9gj5rQgRx
iaUUdhXLsUkS82JZhXvwbEaF1G2nm8KtQfZMAiGvW/G0aZF6r//zu/03S4S4No+STYN0b8f7ZYlY
pqYTDTugnyjMaF/jtEIeYeCPVl3819e8T9QxbQvkw10D135eIdDyHqYZhzXPPwkFpqSAjJA/ywD9
18dXXFc9Ucaea+qm88urQPsaJt3wzQ59NpGZZjeHLvL5P1lY15/y85MlgGu5kYEmu9SUXb/WP+RU
alYums7Tmh2mIXdFoC0SVaju4ZYiIPuROsXhgWio+U9yyP/NZ7OAc1xe07w2pP7yjBUM4GXvj9WO
mr9xpeOxQPmX/R7/959W8L97GSLXYWchDCziSX/+cCgc/GHO9WqXJmVKjkt11XjP+Z908/2br9D2
IOPocXJ+zx/8+VW03EyQJJhyN3jJtKn8Uj04kTHuVeZz/4oSY4Wp7q/viIL99ppifu39YE/4+UV9
HGIMq5Dfpob2oOM6Ss6QTdzwZPd/8mT96zbARoir+Np/ZhmO80t6IbUREMD6FV8otPoHcbxgurYt
EdOhGNbuRmcgO8GqErmBxfXmP3nYrh/klwUqiF226KxlPyPH8+cPCoGfKiF5dRpextCJ4upSTp1D
eGAfNWefaNrkTx6Jf91JfLZZ06TUSacR59euMcGkY4p0HncVEuRt1db+xhA6MS/8678d0f+l//7H
YOszIKf+sIlfI0N/yvT8v+/D/zkP8icW8J//729coBC/6ZzCpPheRybqw3jG/5bsef0bncBhh+A6
FGRgSv8gA03x23Vzca797DS9OCa/4r+zgde/4seQdcG2xzuk1+avsIG/PPtwk5SqEBDKyMCPZc76
eXUyZdaTVifEXfbxwVJ4uVSGnjlClqMvBOsJSkzWk0jufWBcDVvdjna9PrREvmHh5huxGGo3x84e
KWMfSOHV/11hBNJe82KvtPA/DoN/WVtB8oNwrZ+W1vU//J1g9lgE7BewuDbB1eY1Q/Vvi8owf8NB
y5PvkGp0XUKcTH9nmIXBSoSRpjmbUC6bvegfi8omSRb+UXdtFgODsLD+yqIyaYf4edPjHTms9Osd
gdcR/Nifl5WKc7hGB7l7ys5+X1fZBY+Jv2PBP2aVJvctgOdKZVfaJwUN6Ab3zSKH/jZFykGcq5+F
HQU9dn6Xtuk6nkugDluexqYGjO7t81KL6oaSxSPxpVWQz+AfRKbduBROQ5zU+wUngj3ClsRyPhaM
3cS0ihV6ceSzXBjrcxfXZ40E9Cypz3AS351S/6inaGf36D81HzEbHrvG/ZaY4wYxVVI8Jf6Pej6O
aJoXfScilJaHKktPhveYt9aNzK69x3YR4Iknq2DrNxQME6HvN++8O9qzzrqDRj0ylnWZlre9P4e6
ma89MlNT7I1jtQd/B7LYWFF8lAT1gcsTd3S/FGczRbmeI6gX2keW64/UG+3JEr1BJI4mu9xp/sNE
2B57yCXrXpeKXCvY60a1ZIVAaSYHxDlndW22S2Gc3wnGUMNTXDZbvsuJC76fnmcLtwrpLmDJHv4p
KX5osfZQSXitErlcYd8qDWWOJh+6+I2REmEgWPp9VIMYmdkOz/5GGWZYOdHtlCzsGaDPnX5O7GYH
9WyvSg65M5jwVhPdRzTHB2kRLTDOArZyOrk6tgEFwqmS3ZgCGXSbOX+rG3Q5uU7QBohZpaWhaW7T
uLnDkLrzCYSySMvrMxK/p5L0BlvP7mJeFvkV3sqDNd525lPmp6tBKNy8t0V/wD6/wnOzUYOO0xq/
5j4Z6tOYG2aQa3GA/ZG4CK7Zxm1UiXXiWmHRdbcA4fedRxR/K6AqLGol0eKDSqryda5jjDk0QiJ2
PFrwVSsXl1blEYUJTxXMur1pJv2bpEEdI3D+gki3D0xBdPlifJFCh27NDc16PKvsSZflFtcMgTxY
BQjPtRxjjzAtyEQe6hnRjKCNjxLvHxK51aRnoKQuFvm939PY3FdHtKJ0tMn64qgzKM0XkOWNxIVM
a1zo9fU2unpA89ey6cIRVaP0yiN9LSsbXDq579opbM0+HMQb4VePXezT9RiRJlWGAoWvJCkOuuAk
YVCoN107QBxV8pkYy8Y2imd62e+jtNqb12zaBbuE6m989VAvsKmpuJMuWn6S+ApbQ8I4nVWtf/gF
qIwyPrLuxV92EnFfhBfALztMrE9u5x7GKiSJ7tIJ955MPFA8SINSZxk6487Lo7toLL+opee30mOg
tdEusMoJODbFzbCM/Ztrdh9+Vx+S338Z/YZitqtIv4Z+BbtxkvZA9PMrQuhndK4jGLP1JX39h2Hq
5CJ4o78uOO0wO62TJTuaGt3l3MEyEHBiXtb67FG6TM1UKRbaxhjPN8aE8jGLX32RLyEmd/dCbQ1R
Iou3TwiCQ6erFIS0Fm9IOrmgT65DRG2Piueom9kb9GKng9pU1Ss60FSIlzyqdm0USTaR+7T/MCKF
IKJcQpIaua8n74bX3iSA1OY0DkECVEQ3vUvigkaAqB7Zy6XgnvCNfXQKDYwGRHzAAhrO56SjvMb0
AU59xAnZ3tcJXaxoEPds6Pa2VY9DhQXdNsfbNnZfIqNsV2ONiJHmZ3dJ07XdyxFQuWtXeiTvkZiu
SkeZd6WsLm2Tbxe65Stn9g5eMQ0bhxv3Luqwp9WG5sBU8Gi6w0RSQ55+z015rD1/PdQQG2MNCZef
vNpWD6LUn7tC3eZQrpkrbvDPkGF7HDTi7pox/dEn2rdlAsNIfedHF5lZMFNxi/YzS3a+Mu31VHjZ
AaUE/VRivh0Hob1aXNYA3hMvD5Qwh5VUQw+TkhGE04LxKZ4mYJETPFN3Q40kmpGRynkSwE+uiNod
NfKTx55a9Td9S8EsKlxzlfvD2kuviKaljXuTSE+iZK1Ht4nLPayUs/d637nXOjEQGUO5odD0MwGi
0UtPuhMOqjl96tDybwSExB0LJIMnJs7MLdP5iP1EhLG0651TEPiBXqpdF7HWrko22LBVTsSpmOVB
ayw0FsOoLh2/PM0jrS/ZxpYWsK19CB0fp4G7CVeCThOHF7UEiGFViJOm3pNSXECafJJNc29gdLaw
HHAB+ibT2jphSoMh65ph3bFjQcIh03JG36luyCrr8Tb343ui+biqC1sZe+WCVjCPCPZbs7pxJ28J
J0wvF2ktw1rhJRJzs58zl/1RkXg0x1/W9fiLze92peth4plEMpIWmjf9vC28kC+5QbfTIgWf83zf
u5W9doaFmCSVv/YzPYtiavqV6yfPRUwmMoxvPDfD3lYuUnpVnW3A0Y9erzTiiqbsEOW4uutSUHed
zU2ojJLdqfU9vpnC2E5t7Wz43hkLHGz/GVEedmywYNGRbLRa3gpbG9cEpkWEuGhEEjQlCnAkP0Fr
DTouL1Lpq8p8Q+owb0UDV0Jdxq5svYfJMi9ChwqxatGeBp1BwX0yXd/fLriaA7wKhF7U6t3MmoFd
Yk6PnpgIr5SeIsfXNbeSX3WgtWc1Q10yLC1fMTl7oa91ekDz2DOxD59oNO5y0SJL9kp2A7M4Gyp7
tFK5l7E6Ix64WzR3g5Zs14vhwezK0CALt42Wj9nNv5NPyb7RbDu+djSkWxzzWwfJdzpvIvs0Y7Ay
SN4Boj+kUmx9sjkTBPaZMYV1GeHyTg5LCf2NRGOL+oCDqj3XIj/Q+HyJ/YG82ksrxa6qtJu6abaR
5ay1McdGyuCGF2Ot5TwattHc8N0zQQBPZv4B9bP7WkdyPC4jXmYQddZ/oo/Ghaj//0fZeSzJzaRZ
9l1m72WAQ/piNhEBhBapk7mBZZKZ0Frj6fsEu6zKuttsbHrJn/zJDAH3T9x7Lq4XjBQL6AaNrUWO
0Wy9aGawJzbO3RJXP/lNgaqZcHGsU91oFjER74uWszFUmQcguIIC0w7WLnQc/JgxXve1Bb/qgOjB
OVIk21+poIDE6VEeBzr1dRR22raslujBZr/MoEKWLJmHXGzEEmhbG2uJL3PWqcPQWR6YI30NcZ9b
UpEOOUSmeET1kGz7cbF2fZTqJxz9kJfipX4s0cR5kVioklqkhE91AK5oZcy5y349MVgl1qCVLemk
+7qytF3ChvMNG/yyMkeDIYI2xCwFRFHsKq2an0n/1M8N+5xDa3bWT65HrHe7sXtQmvi0iBSjmqvB
hbkdsqYpLKln8loTl+QOYundAkVQP0IP5qVjFdWcB+ImnE0yhNY+051qNxG86ZViaNZLIOEvGHSO
9oh6bNRHgPCx5PZwamP2OT8MY2dUxm7K7PAwqPhdtu1k+nqnWWDZQCMsA44xdF7JTdkTFkuVt/Am
77T0VVK5wYs99GpvIkDkQ+0JhGoCypQZHoKet+JYpCMKjkQZbwaSynec8NnBALdZrPN8oVSsZudz
GSiMRa3faVJOC/XOyfvzVIjkvVGZu590awq5QvO7Izqrhj9LVpm7aRCYS6Puw2ITy4FoiA2LOvMs
S/cxVrDgJkxbYRhvGtv160YCcICMGA4sJeMp3/JOCswybPOL8oKf59VMpw0LtwtGLJOvEhyvI+V7
e7ctLutkFnjG0uDDwDWT6ay9DIITY+IcVMQNiPR2r/Xls4vUz8gWP+lQxJhIw83ymXv1cPcJarBD
NlMzgd4Jk18C28TKFro/gY/0iOhbvDFpb7LPwnXdF2vnThtSnJcQuYNzJktEZNFetQjZCBHIwMN7
WNZfMcCsqhzZTS0kBaDW7ssyig6JC6cxlQi+UO9CWA3NNxCq0usHyZsP3DKFRa0mRqK9hRIVKT7b
odmsnqWssRMRzv7MwqhHqoiaDQQAtXCiS79M8GRVSfOCyUw9pikkTLilLnBq+5A77ExjJ4TXl5XX
uunnVZXyxcfDFKw0J6g84uuQUJm+rNTjrH+UsbU24GVZuAYCrVhzo3gOIVlmQSKQnUwaSPFq1YsJ
YWa6HkmG3gzyLvsn6K+GExIWmIXyNrzgb/jTg1YBcd2xlMzggLBpRtlkaQLIA8wbXiEvmB5gTCHy
98NmAkoFJChFBkYdyj0h8iNa3wOS40so2v5QaP2N2CRkwyStbDNlYBlpo22FdMtqzQCGjR3d/RPt
xIIkh6aQNU7hczs453SwqK8k2GQrZkmlNRwJbWTb2UpPCYVC72pdsHrZXt5m9ZUMkcHTdRJM8iB0
yXmVPAR6cJd4h1kCpzczdzjcowMw2uJlEkJ5jGujWwZzDKi74bwZ0GS3ODiaLXNK4l6mZVJvtRsu
N7RBw0tiz9mTY/Vyp1lD55M2SzKjmynrTaL1PUdDnRAWKdRTgblyXZeZiTmNgTDtzFjvdS3O30bi
g57DrMg/J6Jcvwbqi0O39AK6TaS3fl/r3YsanP6K1T85iMjNPmwyzkjJQyu7JSsFrCFmU3UhJqF7
7ywZPKVNEj7qfcxFNLQBdS6b7Py5N2bjY8G6nMLHc3A5T7LGu6SqaQfKOVhLWTjPVlNL3wV0e2Gj
oB0XdEzUHXwxbSfXnwJZC4yfjTgXZjjvc4B/lwDYNckndsVRn2SYT9En1vaJQx9yoWnStblWU7x1
Kfekbs1wPLXGfML+Hr2jXybEy4jm9q3HlCF9c5nkKwOECTZVYnpunpaesJL90ol4P4WYs1asi+Xj
pAuMLQVF7UYWc8pbM3Axu61aS3LoXrPENGFzFOFNQe/76c1B3aWyZorXFoEvXy0nCrYIgoe1DKTu
L71DZ+iIaj6mKuROUKl7aKcBbUVZeEXdGl4yFqeIb22spr0+Jfj94SdoervBqDeuMKE/56K5cc+i
UhmoDgAGr5LefNLyiBYmDdAkjqC+JzImKTExsENWxVaG+dxogk2NXXc9TEn+PfdxdxmyZB+j2PMK
GnQUtrB6A+F6qUrfy0BmW+lE/qhMKA6c2ZBYHhKrVavIHSm70l9FOVm05vIdedYFbBNeb6GFEEOa
bKVZASOHAiFp7kjo8cUyHDMEuXn0szArMQGaD7321kfBHp6YN5p6v5LtAC0boZirBcGmI6pgKgBz
xiMi9TwbT0jy/QFdL3LPeIXldUM3eu8fH1wntfmP47AD8aQ28/BgLy8JusMZ1FzKPMmF3132EVIF
dG6LUZYbKtS95pCA0qAv7UcdW3KnV2dZfXfyuiAdHa0JZm2SX5h6OGs88dY6mjBs4tvaI1KuVjaY
WYUHkFVbnfEMwUdqtfA70Qs/yZ3vaooJmczFuZ3GxnPqlrIqD8ydLtFKzZJ+Cp3IlU5qz1v5RyDJ
wXceCC9sOx+D36ctgfeh61iTX8m6pPozD4D7q3ewXNBtGJcQrzSiVaQT6Op7U5ZgZnMzmGI2PHgK
hJ7jUohXdIhem9f0pKpClwfWQktt3a8jdJyBjbDVDacNXuNhk+YMCS3sEloT+qZ7MjI/TJJfta1f
w7T6LTC8YVvnzgxFOq8zEZACAkBgy60DLxW1CSL+vPcjrAEUDhXgTSjju5pHaE2udfsQLjoZiK3L
0YJOV2+fYSWfgt6lqkzL1ybEyFC5n6ZJSktXFPFW11L4TzvyNJ96iOswiZez3mj4FciPStQZWT/k
3hxHbp0QIFQFreUBx2DcouavINNOvQrsC2f26IWo3cyYXCO9KRV8RJAgTHrXmRWh4hvIBw/N5DNc
Er6Edg2Wspx+9LGz/OXeeGpNlnihKy+Y0Q4qVBuGGZ9ZHGsnM7RPffuXIK/r176w1XkajemaYo3b
juSwyGg+llXg9fE9+ly3fkhV5JJx1Nnme7BynCcFn/rVGBcHFCzz21F0I28DuGToBs1Kiyp3RboU
Ad9MnJ4Mg/cmrMdo3bXdpUmXrR2HDwSD8JgP8nWm1/bqRV0MeUcj30OWGcnAuGvNws9xGxZl+JKW
RrZVRW8fbRlQsBfRvl1KH6tE4zXRdNOz3HrOGS/GLmtkcrOWNZBaB3Nv7fiynElWKRx2E3HpPogo
/V2P4U0uIIHi8JU78SwIlMkd91NlBXOtWXIUJtyNQRjvrRjGpo4EFNyA5mGGuNWBYrxoKYAf6DZl
kPVru+hqb4b9qKh4iEmdP7isyJGGXTowCjqR7MoQFYf/ZtTm5jbgJL5SGiA4bo/sfgyiXExj445w
mpVwDtDuvvUhSjEq4hi0YvyQOjy8KVt47NPyQRiYgtD09RjWm/LBTuuU2gPvIsLlgYSFdJGHyqqs
05ypkFREGe9aXcV+DB0E8npRYog11lxct8wOUC9U9qsBSG3EDkFcW1XduHjYCWpqpy+ude2sGI0X
Z7BjJde7lNsFfDkPxp+hWv7eSnwiUMk2fEUxh1LaQLOsXyxnSnehyYk6dz5+RCI65aYjsMCwP2LU
Dddw0oxr1O/DoNw48mEgXijTPokn0Z7c0kJbZrv1QW+WZkXnZT7NhIFt3W4ZngtwjavFnfprUhjC
08t03wSLdraifvbQ+P9C1UdhGDevNSMxxuwcvD3ow5Uxkg6a4SCo6jvV0Ll7dbQJLWTAb/YySo8R
7tJCuw6gfg9IWutVkzorFt+eHPB8AyPQ7BIWV8QDgQdTUeLOGYUKQ9m+3qcq2GtAs++YrYF42soF
iB+/3PUB4EHkrm5E4sF38ZKFhpix65vm2u05aiPMtznAi7bu8Q20w7bhzE0TvULd4SIpods38l2D
p3eqbPYV7ynivRVEFutYlLB3g7g3d1gjIiYGlF1lB7CL6/LO4Zu5B3EMRKLeTCUAkdjVQKZXS+Lb
8m7MwE9sHbSUzUTAFtDHhfBbhs4xrYvTZIcIQvv0vZlD7ThA9zqk6bjP87BCFJJDbw6WAVgfvml2
FuBw+1b/hkTabUfZ43XnbRc5T4nR1ochzjpPB2U7SIP3svlSOmljK/RhwbqwxtPo8iWPAwe0X9L4
ucsW3MDqdsj19nefOe1zEtjfEYwC/MWHngnyGOEWQHvIjRSqcd0nRB4iCNf0zYR34qt2rc+0AgaV
qsF4xr3/zNfg1uc2EGgj/Kb6kadKdQdjtK3jZIljOOB6ghTLPT2PsVcYVUjJEXgaGN0NObOonsW4
J2+CsLiFBrLMjXOaTLc7mpewkTdyLhg5mPnWWsKEJGJ5yEMUj01NLZDl0YnYgAPudizUEryMS2lL
KASt7JQYHFWWl+fJIW1HJPLJOeoPTr5z0uciPXdVc6VN3bjSIbfPsbn7bUxGdce5mJM5jKC1blDy
53S/zAx9t2rOphZdB1PHMM88M2pSr2sWsEeWuqK0gCg1TpOvsm/hrsAOjyvgy2JdTnm6BlqyM7Tu
NnXJk9Xl4d7qx6ve1IdmLAFoyPnSp6yNau1PYMec9HFsbeu4C9cJf+Dq9Bj6UrvL12RG8ZwZ8yZz
PvDC/1Bq76C2YlsSPT4G94kI+hOs/2sHDREfunFyUVmsEKFVHlmC4xVf0rGZ6eAqZ3nr0N+t3Krk
4r7kIntQeOgZFUK3UgdhzCgYTHS1Cp7npA4jFsANbz9iQ9wTbT0/DK52rbjzRg20Dw8mtrMkH7c5
gLE7A9vLm/aJj3VFoZSvg4EiCbfJbU7vD7DiZNZ54sBlXgHZHftZboCan8KQgVixcGs4QfQHKt9Z
L+h6UTgxAM7KfWipN4drc9Wxg3QakNvhDXAjV7l4663Y9rQ5uULWhuRt8PBjClqusc4jNWIA2qS9
Y+2ZqbyDCX4oB17LNOG96FlGhdsagyU/q9jmlvpl8FeSXLQZ7/jcrv8zRNzPMOwgy2f2RamcoJ7I
V4481wFSujryM7pGkAqrTP+FRxPKg/01RsFHyN1mVyM2FU9K/XluznYhzubUQ8M017g4dv3gXOM4
OCLKrbmKk4QSMEaJrOlew6ztyS558M07yCSq79AZm1aZkL0nxWL3Geqb9VQ5c7KGM64/G/j1ENZY
YTCsGFiVR5rlg1ngurRUkK/Dnv5uNq1xY/AtTug/mFCb7UbWnVjpi9iHBP3uat39VgVHo87yFiH/
km2yEn9GMswjJsBmbae5jiN/Xg1V4q6LexNU9UW2r8mOVEN/TaGPrnQNfxjR6vC+SgGotgHwHz40
ScQ83bxGIksP+DW3ItUwuqnuKKUbHZQpRh/S8ltaRVc4NHtUwdkGoI7jMb4jloZB0jpBqMz7Mx1z
ZogvMMd+MBThlHboOxO4dhTl6snhBNzEJcldbZERLmOY1VHIbpeQWFkOy2MuJfiUPH8YiJ54iLqI
BZoSvCZsFt1FKnGqkCTlaXddQDhFMxl18YL8EMdCfdWsx6IMdkjE1xbOROpyNsJZ6ctWbs25eHQb
gEgkDaj0D5x4n7J+17kpJwtH1x6Um1/Ad9aU68eM28CGsOW2fZXgCwKUVsBCGa1TouM2KI9dUQG4
e7bT9mpwnIPwv8Rk900dHZgB2oBPzfyljILIF+xQ665P5StUhnBt2CG9zDgGAZiVnlenKenH9nMU
ArNqXk2M3biIL5EZ+mGzT4ZNNp0sJ9riJ1G04f1sgcrmIplbVjUkN8JOru637cSrAqaWxu92N/lG
9zsC+25U71nSfAazuGnjXVtg3KFD8B2YAKW513SnLJVrLf4somxd0W4mHMN15yc2ruWEq46hTGb/
ynNI99GAOTJRa2rAg2Px6TuYEWvMR89VTbxCgK6aLk4Hodhn2n5xabXhZdraY5I54VMTtvUNuhr/
8FIP+7YRaouUQ64lMNUvTQUmSBq+0QJUFdKHdoTWnQ8lCERGC+wfY809pm5g3rUEvNQ5gu1U9e0h
MAqMAINVeWVemK9FLGneJgzgq0QyT8TFkeK9rK4mQaC/LIcn2KrmjsFtFv60poP3KuWITkytfOv1
juyRUcOb2OCbfMRcZK+XLLlmoCrJ3ExynjWTtAnQjEQMyPaWUg48TxT1gF+zjaG3LPKs91oFOwfS
U9KIF6dD9M4o9VcwV15Vamy9Mg5R+K4PrWa6XFavLMzLLdhhoP1jEaxy2gSM19hESBtgNh0cUHnW
cIiy3zKxbyzrXuVg7mUU/YwWzuEW80HXZIwF6eR7+7Ej8kYFzHWryboqh1muFhhXLeZpaZWCCcPm
qwreOeVj6DE9M2Fjg8jkrtpnSh2QsFRrPC1jtKvYYpiyhONpdA/zOJGuW+Y3SCu7RRmXMDOvteV8
CGk9GqMApANr6p5vZ2Efke2Y8lEuRA+lyS0rYbTKOHyatOSQG927ye26mhtCmDqopLuKKCTmo2Ts
mFgUJuOWa/DYBFPp0sA3MbFv7FnT6Ok5CEq8AU7/ZaU/jQ7RU6O4v2M9UZIw4jXSifyZ3vnpIuZZ
AawE3MEZ6oVqQ3wyYasTxWk2kE0kootp9A9uB8w2WIItpOSPXqU4i8Lquw+iL0MrKa+xzDWTLLZG
IXaY2kgoiKZdIfStYda+s4QHZbP2CaySjXZ4TAL1SmF4MXCbUCHEt0lT1JvzhZxqHDUAM7GmYJbn
Oi0Nl6evIaPBuZ/JOlSuINrgcYZy0DIhKWteaBqk79XibN1oOOjmdF8oEjRSqI1WVtm2smhZgu5j
rvJrEpCmBv/wSYts0MO1y14yeOwNPDOZ/CjMeW92/bUrEj9kVhFE1Y80heaHUj3HJdqJtvZxCnmN
JrWN2ddbt3CNHXFFM/awex5egsUjgsJBUpR5magUu9y4DXm7t0EhAp0kXTliOaPZ4kPvZ5Mxo/6T
6LNaYwK9b70ZIrv9LZr0a6Cmi9TCqyB7z267dynaazE0vnDmR0d9qd6HcnFhXVitHUKZLNuIaWDU
JhstPJ3CS7VhlyXxt8U6VAcEBy8v0Qaok2RQC/2csaA2W0YsAKcShmuTTlZS/+Q6+zmWO7fIH6b8
SabEm3T2XQpghazJrGZNk0rbFqT7UE1HXAmpF40SemSEDhUF89FZ2syr9eCa3GOpk7tbdlngRZZ0
tkyUKW417Ax+VTvbhDCudZ3SuauMgIOEVLAwt/+IJT8h/Xiy+tgTC1gJIpEIQWVa14FtAqwx+7hn
eA6509ZQk95Bcx0yx/wTNt0B78Ajq7WNk7hnZhwH2tWZfRh7TfpLwnAb4i+G3NkaNWmURbmdK2vb
q9ZlF0QyQtL1KF51HLqxGCq+cmwgKcOI7iRJqHe1P2ZC7ohpvNQV2UFOfpzV8E3Q4x8hgq3WB+HG
Rkawln3zu3OTB2GZzKL65tGFNxIN9j4mesiW4UklLWuobD1h8+2jHyhEg2c63/gTXxoQBXCH7hOv
XF6IBjx1XXeNxkVb582AgkFBjiNIL0R6eSwjRpDlhMSlSjJii9Req5vPrI/exzbAlZg7x2nUX+eh
/ilY5EJqywXjb/Gs8WjrDKC25GhCVYKvWnJKhhJUg2t/Mj6uUSOZvYcJ68ZdfJDufHNdqJvC3N5V
GU6m+yz1x42ZkwK09FB1XT5Ra5anpMivjOwcIvUicM1jdRJ4MvmVKNeRPv/EPXsriFzsVl0Y/Rqb
2aytNqEITw1gjA3WegVyrMNr2N6d2j0TvHIWe7ceICqikOGrPBH6CsxlwCW4RZui+8TzXslD1oCJ
ESjJe5S/tPY9Jlh8LV2HICp67oWz1SGKrZ0Bp6mRuhGwxJm3r2IrhhOQFBBHPxYsHtZNDcGmayrm
3TyrXA8kJqLt2Tb2YIIojn+sRD3NZs9wOpHM7TDzhsNHZ/cb1zwVFSuYueGNjpJ44wzNB6l2J5M+
IfIrcw5WZoUkw7ZeVUeGTqRZTDnawZsHwiZgvX2KJnmxCKA6FpOSGyC71pchtB8iWzlT9c9xpM/K
q+oXUQigLyZSbWR4X0h9da38VWqgjtmcJoS4CJ4F1EQ1J9z7opBJjIRmrAyZn7BcImSI96Yrb3xc
R6GQorFSuiWZuQEEuaokO4kMzUN2d/RHV8AFKrpM3Wt8hzJ0tr1PZHUIl2aHdezRJc9vr1U8WvjN
n63ORhzRI4KZQZnVajzYxvROxIB90SbpbNjgPi0V+a8qP+rTcOli57mWf/3QPtl3vslEbDXmtth2
AMxFaPwKyodGoHWr1EIYUUBGYc8+iwApsod8RnIAu9WDjq6xC6e30M4+yK0xtnhRn1qR/h4QHAbO
t0HZgH35ANKf/Yd1kN1WjNsq3c8WJtiYrWuane+PRVL6WbTg/X7p2eup/jFmHjB6qQlWkr5WY8lB
sN7CRMSYkRqSWsUZH8tDYfXawR3TUwQKRhCT8xKptX617ht2xGhh+lBHdvQc11Hw2Gi8UCSp2kHO
XfztkPOxy3tDfBOBkt5Dl4qnBfnjjxG53DCy8/WUmygf4cjGsBLmjcQ7w6p17t5SRFoXVLT5FiQg
gVxLnxxn0bl74HaGD9CnPc2UQKfcSqOvoIgwaQv6VgOGMa3TpPl5oDU7gc2HUKGU4FU7/AwUWhYr
+XRqdkkSaBC7lo5Fj3CkhxywOoHjbM5ZEqUXx8Cdq99x+AVvoxYwBfVI6Hx1qtRiOS5746Bn2OXJ
bvjThM2aM9eLQuEvurmZensTFfq1bKO32R0QsdmvZLZGGz0u6nsTdXMKoqdFwflGhGr1jClTPPSK
wafxWVJYAHqC49Nr56RKb3VqwXsOdoSQQm8fGrFlo5x7tbkYd6z7rY6dxyaChTTaQBRLZuCtLKDj
IZTeTBlAUifrL6Wtv8dxdwS+QtbpOh7oQNjMYNEdO/bxSbpNoclM7KiIYX53tfMYEGE34oYPfYed
S2jfSgcKGzPdmsLO0b/FyG4xErsERimIug8j+VoU3JH4leeWjGh6TDNcPkQ8zH4vmPaFcKgj2SKh
cefl03CCY6chObVsyHMBC3aqReeQOlD/6uRCePjekixx5xDBoIzfYKyDnE+MmlMl3CxJ65mEIejE
CMlG3GAkrBsOPjy1JkGkeX6rHXPw3bj3jIzU3RR9o08aN7csYscxizYTWbQRyWVVfCzj+QFTM7+R
FIE3Crfdz5jB2eppTJyHp6xXp2Bw4cx0iuQPN572cklCL8RfTopJykwK3ewt0IT7ymQw8o1FUfdX
EIjUqPlDcd8DoFtLK6JnBuxYgMVcT0/vNUsT2+REcLVmk+1AwxvhHEbnMF38YdLflq45th3a3MLa
xiCREEapP0pyRDJeEb8cfdJJWLDCM8R/RvMCGkQ5ApCct6kAWS7i1MV+NWGvaQn1KxYQoo4K/kTY
CvsOnatQw7nuQRR033GrIczBJrwzLXKW+yn75Mrl0RlRv5XTe7GUsDORuLpc6azK09WoSpy+NYVZ
rv92kt9N1aJCl+o8OtT/Pb+wkIwCbe4fsgqgbKW1TFyzLOEgGV0vJnrogpJuxdms2EQ4TEb70gtV
+Dx3IRgqHLbfeVMRUs+8bRPq1YH1/7mJtVc23BHRM9mI4hqGgpeC9+OnYE3711nwv3LxXKvv4gnA
yHd3/qz+8v9+l+zf4zDq/vpL/v2rc/y7QZX00/33P3X/9/71x9p/QQTv1ob/8guv6LBAPPTfzfz4
3fbZf/4D4Xd5/5P/v7/5TyPO81x9/9//87vsC8zSj98hNSkmib//wN1jIfX/p4HHa0l+/f5ry/tv
/88/fRb2PyD4WSD5/noqTP3fPgvjH4aDg03hvVDSxFb2L5+Faf/DvbP1cNNRX9ru3bbxT/OOaf3D
lKRSwZbWHIPgMvm/8Vno8Bn/h88Cy6Nm8u8rPB9Yhf6rz4I47MGGZIWfXoj0lWl68LvXypG4LHb8
LPYMANusHgj98vUkqh+5thZ25ZNeoyfg8oaWJKA7cN0jWISl0ZE11UbNtYnwN5LZWdhfbVhQkQln
ERdOxWHeaVkQonqCAyG34CwJP4MrRH+Hd4IgMwPHAUlMLTsX6tdKMY8iFi1+Cd1OL73KZB7mjzlx
uysuVvfRsdvkSVYJAu+hMYjz62tt4q+Z7Nhe5fRUZ7g6k7GJSScniqEuTbbaGcqBVUoKAiIEYHjX
niM3Y+ZotPousu8Ln1TFOnpD4dgbyXJjHbhalx/gxhAMCd6Wkspx5SdxBC51DJGN6AALVWr7mm1g
sQ5IW6A9CSewOTO1yYmgi+ZkcEef0kmX8yrlVc5r1G7FPSYRPT7qmLZs/YlGB8En4KWOfXQmXH5i
J+38qYEET0qFLlYc9gMDTlIaBzJ+kumdXWX9aBR8lKu61zSqrjkd3oPeMHOvJcj+HZqSyREYWq9O
OI0fKZjtK1ckuiWdSQL0/saIhF8h0AIVPCUXcvK49zj18BasAgT2yJhXXUXmIfA191WF6K6J3TYE
3KBCj30lNHhPAmTdez7dGtKWA8ZsAYFBkTJ3/BRFzdkNibul0fcUZVTMGC+bPqlNHlCqlQMacXd5
Q95t7ySRMJeFulmFsIMsse7kncJm5F+LkC9uEJPlh0i10uurNefreobMZHVbO1+uU98/a4E6UN68
Zu13gm2jDl8zO/42WYkkofYeE4KdD+TcLO617+5v8YQaI9jrg4BzZhrbIGrfIS4BL0su9ThvG7N+
0Glu7RH8jaGKbZ3Pa0KcvdE5lBM9UthPq8mWft5AeXSDaNul1Wlxc1B2BHgC+CeVnGIKwFknnxUt
+pOdLSWkk3ZvTHznXPYtm4iAcCjxhv4cDA6eC1Stw6g5T6kVV/CVOp456kkLNq0+i3cb/AXa4/5H
pkzi3eRGcnN1BJiDgWNsx2dQPWu0XX4f9IcoHJqLgwjFDJk8D/W+U1AiY5J9mkcTBnqMTW8x1ZvS
P7X5wpKandiGwnI9am+2rsERm9+gO7MH4YNE4SKD20zg7YJBCFfu4oECe7LRxok+h31UMV9gTrV8
2ObwEIDXM+BYisReV2ArEMduBJL6MblktuW7ql4Dwru2SrA6Njemmvy0q/3YtY8u8uxp7EI6/SNh
95CxhF8nFosghvMtJQCGZstIe8/kZzGrZld25VMvXiLmfj2xQA7pUvO7tO9Yypobl9FCfIwDtDZQ
NxXpzXr4O2LOVoVgauYOuUPcDr+iu7MjDNZO9DQq/bmeGA5EpvpC2vbJV+0ILY4ngihYi2ZlI9IH
dEQQVJr62amZ5mvgt1dtbqwdt3rIJzZyNizI2h45qAoGzd1pMFEdzjZ7xynxSU2R+45CFBXn1hQd
wb5x4CUtXIdYbO1g/Lb6mfbZ7KV8iBv2HdKY63UZprfYdL1gzE7ZEJ0XzQi2DMHZCLDbJAzZSo9T
1k+PE3/1WA+/HEHSu5vcTUL2xVjSNwlFuxwMIsQJlGvTfg945SlHgjO0BMoruN0LI9D4oJCLluQZ
lybfXqDQFy2Lv0ClrFp9gXSNdI3NeZ2x7OZMx0Dg2IcUsbNP9pinte/GoH8Qi7Vzijx5KsaapQJQ
49x4qJz4quUnC7UJJr9tNWTPsMkuTtEgA0hnh6lLVTe4YYZHKUY6VHbD7Y0ZPkkCIaX7cGrq9FB0
n8NQcAe1ffOUOcsZ6TsQz/B1NppHOR7U2PhD47zggdpUOXYMVsk0fES1ksJUjRgklpODmLkR5IiT
ZHBdkvq0JNops+adafI0jri564eompgZiZOVL57KLpnc5UZzGvG7r9MyJ/8APJk5hA7jJnQ1SUcw
saMhsCNISDFfZe3gJ3VFhHUFb5A2pgPsY/i9DH7Yeu2Rw+7ikQK/KFTzmVs2Zq2BdWhFRujAhnNB
q7dGq/hiojFeRUAjMCGCCvDKlPiAdtxOCRluIM879kMW5H/u1aW7xp11aoPfDYohfSQlrij9bsi9
lALcSpjY90RkRgCTUiKYYuukzfZNL5lEGxiyxsm37r4O62uRe7UUV2e64jsC0nPTctg/2tF0yd2E
La5X2GWQ8IPJFmb0SSDhfdE4MgTo2fTcc+ZAHa6dWRs/46o9YR1+X9pmZS79ex7rrEuRuBnmsplt
8GNd7Nddx9k6gYXK9/VYeH1oP49mJt9cxGxQyEg7ydZxWl3z/n7Ylkb+0jfWL3dhtVPbv2tHbABI
fS1N74+tKL8ac0Yd/jpoIwULkXYuQz2SZl2vnYlIRPwCkKp8j0SDvirWbjPyiM283JS+JxEU5VvC
Q1Zu8DavO631XLbuRr5wCsafsd18onfjA2+viwvrrYO4xmGu6yVxRzZtqROewGcBTRqRDDkajgW1
tugXmWLweaWncKz1ByDAGzG/aoxDxRpPl3VZmrtEqrbAm3a+1TBIViZDdJfxUwuubliy3Wy8owBy
j80y7e3ROk9O82NxraX6km7uUS0dciSLhNXyfpeSmZC5bOnfzBwTXN+/0lAdQlB2izurhy64uaHz
hg9oXyvFHOA/mDuz3ciRdL+/ysBXNmAOyCAZJC9s4OSeSq0lqRbdEOpSifu+8538FH4x/1gzZ0ai
lEqXrs5Mo9HoRjGSwVi+5b9QSur/srWAwjBc1ULFoNzEhsTzt4U+yfR4d2FD6UOgHoyFKC0/ILsE
fnTL0o5GkPoN22pi/3wVhPmuLKvLpp4KqeykrN4DRmdF6xgbOs2Th9TBEij5BWnuWUfyjmGMxDuG
BAahmTtT4hgBXn/YI4CLR0tlnqO8tIdegR0RamTUK1LqUSHvJkHNRs62QfDzmvrvMgQ4QaF5DJ8y
nCi4rJFAlRNOPOHM7R8TKRdxywsOt3HobagZUIAmJ8fQ2U5/5EictpgN27JY6sODTssjQABYju0N
0nXr0IBKFf0wU/zAR7EI++CysFHi989juI0Bnk+qvZOm9tRIb0evcR+12jmN57Mq8ZiTkJvOXNrU
WK1K35iYHJkJJXFgO6HSXzuNua4xn9YjulS25F7Ovsqpgh5A6vvmhxUo0zJIrgJF444Si04a1L7o
hOK3FMf0OEclu0Q/z7Ipi9aCTybPUIonNk8Qug9EQclOBZrFiw6HwLa+l4V52wnV/QYajDpRCHCn
2pWmRkSqwQ3CNWYc1h4JgVEN4CvaTe49tTiPjwOacUSPagzNmMu1h65BN2ZJpWCd0rVXpWR54uE8
qOM9CgTrUUcK3y5vOuLumyAc5IqS2KIYcypOOUWiutBxMhFf2+KXYnjbIbtq1UOS19h+41c3qdeF
xibO/0INby1JwtvHPlsPjr0CIMnywspOrvX0l4tybpRc0eU7M+vsUKmx9x1EB+qe/SoeCgp4oG6H
xOXQF+vaMG5xsluBrt8jTrbV4Bv+Mkybc6fOVwWIpMykm92POJZ6mbfWPTKMiHyG2iE1pyr+rhdU
hhQkFkMqBtBfvwZdUewhay1BY4KywJ/VH1RjlWpUTKxav00TSeS0wqpp11n1MukpEBf8viw0H61q
ayKFBpOIghDVEOupkiWQGPXOhGjojDkpR+HX3OL0SISFb0CTkjiNVvVXgChHL/QnDJe7m5TGqw6s
aLKBHTz3jJ4CbdiHokSbgZh8qhy3h9D2LwbN3KG4Zd6kfbNUx0OgiF8AmxcVfvZ9OXEICIWQcllX
KhiThh3kuuMOLeilRcG+KOFgEu8IdKZBc2waX2y6IrwLIOjEZrL3+7+6uKf7pF+Efrm1cmdbxZgD
l788NV3DP6CH99P1u6ta7zae3gF/N5Zhgyxklh48K97IkgqZDzG2/VJhW5t84bfSIKRZmPjmV8ml
Q656I5yE9Eyjyp9ehIlYNLa1M7xoM7bPekBSIYa7spIXraee2xyWl0bSQE8j9+zKay3MwPrA1LP1
kIKrrq8qTbkZpP9Is5TGbqevgBZGgJjboEaYTVsMkOYWo6vgPQyL2zLROjYf+qFNYDtbux7ziX0k
J22LUaGb3BD6qAtLC7/H1pcYR8jYV0Fdm5CBoGGqZlw+6imGP0h2ph5gmegMpuW1i2jhuh0tHS3J
xEvP0rgEH4S9UF6iKNh4S00OZOLl8+hpE4mcSxuSKtAOP1IvXcIfrKKBqAU6xo0VDApvhOneUwQt
jGpLryFcBKDSwNd3D77NeS7SEgkirKJJiz31MYIzu0PBT12XQsJSbwh/9PROsNORYF4PpeasOo0W
rR+0Z7EgCyS7OaewqG3rAGMgdABBv8LwLc34NkEJpFhLhQ1sk6QujV5bjUkZb7Tp3lCd4cmKEKoD
Tlyead0IfsZqdDy+M+WX4tgYCmjKeRQVP4uKprOgMkq6toXl6a+RqR9WRUEbWQd2bhiKDUk/4qCx
i/5csYu1BXp72yKqKpFzbHr9YI7q3gBJD7DrAo3vb+kAPxJBhcFGCXcsfI9bTlkKeEzJZO1dgE8Z
tAIw+UgrHHpflpbr2gspMusom1KT7hE4tKxdDGg/LeV2sM9r10DZGFFF2vdfYKVOzb6bvNo2fi5x
fKQTho740DyPOBnz7ZrNiIkBaCQjIIARZTjBtTzZIxQBJgGMgl39gEncdkgBu/Wziz6+2A1dF+If
7qilu3E00wZbEY3oRAo3V+VCgVVO9DU6/KEB3ADxtDYYV02WkEthyJjw/in9cxyyMudSbWqn5LDQ
+osGB6lgnxCzfnddrfd2ntlPvESK4dhLF0V+1SawpFbZGGvnLtpwkyJ4EweLTtNwF+u1wbp2nElt
VeQeEyqKxPkO2mm0t2VtKkjgZjayqqExymDp5yqdBx0PbLHG4ioL8SeiDZVSQePnKFak8ppR8/Tn
JcqjhceXdcf//WEh879iiVKlaHdcB+Y/yse/gse/3T42T//3/7wqbU5/7l8aQ5L/WQ6kjKmqiCbQ
P+VgdOPvMMUxc8KGREhtUgv6TzkYXfxdMwXibKothGXqDn4X/yxTapLipmMKqEi6qiJw9idVSqlS
cn2pgEXB09aEISEO6xplNYOBXkq0eQgwx5VmKFBPJ7dwF6/nX4HhdDZbzzLPelND3aMcaZALRaiA
w/V6+DqOQ6Lt2xCD86Uqk/gZkffh1qPpiLUpyh+IlYlwK/yRI0hRfZf2J4YXaAJ4BQUvD93TcMDP
QISl92SmXrG3K+WewhEinTY+6xDAa7xL6aJ9Q4CT3iRApCcXs+8vKBFrG8g2IaBY7YfeueFyTOpw
4dhNF++48fVqn2MJ+tgL8GIo3dCQC6z4i43XULhwa+jqkYd6C5/knN89pZH4KOKmkAsT8nYKcSku
W6ismJhemy6JoK5UBmwRvbsxdZOALGo8FFJ1N2u3ldFiTd86PqyWqgYY7vd1hKYDFJxwnxfJaBxw
6bR00NuxGixsvwxvKemLdqt3/ZCvrMqN6gs/6gPkXipxESqYYC0ChPe/q7UV9PfCbMp0P7phfECd
sfrl+jLeGpAdYTzaPormMWSi+94HPsyJ6vj6bRJ6hddB6Ibc9TMqsohuKVyOJk5wq0DXpwXb4yYS
ZA1qte4dkiCDZ67MPC80f220bVO0z2CLVAH5Rqh2jqfYVBJ0J3VdJ0MSVxSmmUiHDwZoB6V/uiWl
skrK0s7Vix4OP3kw1JjAuwyUhugc+h5VEu57jzsvAoGIQ4GjXYS2TdA1tk0ZrNQGQ8ilgH351HUK
qTz3JfREyGPlvisaRy5bM0TixB4xROYSaFt3rVBd/eaatqcQIoFdoFrbA7npOtt5bBp0r7Bqi1Ag
KluzPs/j2qBkTJ2X9BXLjoR2WN/AFcDnBJf0RoeUXxux0X6RRoJNKJUUafwwTX9Ym6NLZSprypY6
HvS7O8SOs0k13282ql9HN+C67faLFiqpue/cvKy+0rqTX93RCZ98NdUBp2VtTiQTwVEarYloA9UL
rkrvgJ7vUT24tnOJWEQDHTVYySKJ/Puqs6KBK9YG0t1ZafdTIiSLk6yqBMMKy1L7J/p4HjbIuaj9
gyt6fM21vDSRCDKVyjmLu2j8XuumeVHA1fQOo8B0kj5bhFaA1aP5uy5TWtn0fr3uyva1tt9hwAZj
20bMcaMjanmTJ424N0GcKJAciuEHiFTGblMbzjqFrWjTUjUB5knj4EyD7TD19ewGfiGo/yIYuGQx
aXPuQx9T+TXGu/6+zIYOlISSE/ua5Oj9eoScND6qdleS4OrA9xeopnj5mR9GaM9XmMj3XNU6cVXq
1fmVrbkYoPejEo13qZ9zT3ILE/Z3Go2BqwTzDDjvg249lX1KcqrELVVy0ZX5XUM2Wu9zO5DY+TYT
psYHkZ6sk0i2m0ATYEPcBNA2eH0wP7DNCFTBpRq7TOv8K4RTW2OTYPz9g8J/SDKYgkOugBAJPoqr
ddXByw22P3r2xi8CPv06F704c8wOul3mFeGzZfcqlROMiSAOOgLAlIW3GThWHDuzswFnhBVUj1Ku
+opSSKI2gO6HzEu/2hNhchylB6l7tLNvk9rXj15raojSaEZ5Ky0dANTmJkhLlopFbzcPQCgv+NMU
YPWe1H+ZBhiMDIXReAdcXNwVog3F1dhI55vCwZrTQ2UPbfzaSPYZ2USwsSH3InbdugUKMgQuEPHC
YqT/gxtPmmyKpKb/IwLUx5cD7sj6pjbIfKG6j15w0KvMs/YCC2K6/kpgxCjPKcKmntimLstnqzeA
juUqUBLTpXZGPrRU3ERtFbibgwYkwLQpQkDYUNVWnueZDLOA4wMGdLJA5r17SPDIozpODk7yJFRA
tu0qCbM8pJlQeKhh5ddWR4uAkLEwkwJq9qIrmFNQYXhFGvLSNdQ41fqFmqqsDmQCKprISO9OMBUm
d2oLNyG2Gr1lYAkC8LcHjaqbBYDz0FSAMAmuRe08VdN+qvM3BGoduAuqYbSpDSCQHDsNPCczAXk/
KZ4n/dY2YviB0AMbl+aS53lUjNYNSlbdITF9ly53oEdILVwrxoj8NkoCTkJ/g7zpp+nrODWWGPkV
5wawTdphqfaA/cEQ3Q6WQlZi2g0VYMw209ugcNAakjhJgxIle5FIDiV1eUMRxmvOXR23ul1oYlS/
M/uqeo7NtMKUxIGHX0NSAaVbgr/2iWIh9WsgI5faGBcDNgS9eABW4I93Stcl6dKTFhzqVhFwSBPY
8daVgC2cI44jSqSxetW12Ra+A3QNzjD0gC6mL7u0FcBn26Lix4eA4JJKrqrEbs3vLQ6tcOuGUlJk
hWiOxlOTeOpkIE8rcWPBNMRUpCvSUV94IcexLvxa4uYzyOTcVxsPZCUHyTlFGtVca4Jnjls1DQCK
gkvoxfWopjQQ+hisxIb+g5Q3Ye9p+koErXjwKt3CBxDZHWepI+9eXXbSiXY2zLyrmjdyvnp2k9kc
KkYLkx8zXuMsVltuqKiMFBDmECbU9KqONIQv7E41r9TUinAwbLBwRzEDTdKfOCYDfEMFpvsRFwpo
naTpvUuzVYZbM3dd4FkGx2Y5BD61FEOECfU9TTTigQYu9s4cOkb2kFlN8D3W6gAKaxrZYOFQqZH7
RPGK4MbJ/fRWG1RhfsW/jeowwuo4gp1xckDLjumX1FQBNKd8NjJe6muGjpezzkKk+1EdqwuAN6z+
yj2UAD7VLU0++hRQQiGF1i5wYErb7AgE/ePCKPQzz1DDnzlN7nxttx5ENJ+1OIDH7X3voanH+CGU
valTlZf80DDJpm8apxNGnpA32A96W5l3SDog2YMLkVknG2JDFxJ434BhBTzt/mbljl80m5T8LhjI
sXFWzhyadI5TgCgWflNdJ7jQXtd5bz1Q6aCAgkI77e2mDlgqwE3zcm12Rt7C8YH+O5HLux4XdS0J
2ocmVEGsdVjImJtJz7fd+aUS66A4LQoJneoNoPTI2b+7rG31IvGT0tzqDkbp+9pGmntS7eYqkCNQ
fJAzbc0rQqRvMJvF96ulsmUCVgoUquLEXf6F1nfiWxr34ZXQlOTOzmxqe6ar6ZQni06HyiZR29rW
GlewmhEPV5S5eL7dlmCXYwP/tiFyym+qU+f50vCbpsGa0rSUNQ7QMrpCHaHGoVszYSIjzODsxmBQ
qjMc5ynuiL4PNn2sNmdupdqPbl6lONWZhf2AgQrCcwmLRt4qLf5MK9W16KgN0dBsCGfjZ7xfvZ2L
zBermZrlc4ZV7H3etNq2pari72KR5F9GtuoAcK9iiQYWR6fkFfaegDPduoF640Iov6KeUT1ZftCh
OaIGjVhOseNSGRUVeBaAjhqTCsxF6Hb4rHrbQxp5VWUBqK7KmeRMJKIzNFzb0fUkDsOOcQDMB4Vs
UbW6/5RESD9tzDgC5CAA9XPTJknl7ItWl98zJQoPWd3qFcoFalcvozGzW2RG1P4RhQkA47qFF8Ci
Jl70F1oV4wePDFxpUeHK/AtFczWg1tVUxq0QQpvMfxrrmijdeUzQhMCMGbuyRa27FPkH0bBf9NDo
uxVRbnvnjx11q7FGOka2DQcPUKpwJ1h0LH5/Itdbddn/FWHCk+2T1uToqxRFLzZOplmol5ldk53V
fYOhaZdbdC+LnoP9H2AjcnAQPPQjBmp8f8NT+ToL0rr6X/9t0qx+oYcsLJ2oUCIMznGlkn7OssGM
kgySU3kK8Q25mUVEQ+wWPFq6imNw2n4iUbBsiVSv9aDOdiMXe3fiF0yatrNfYGFaIHB7BKIjjOm/
/3z8EqQeP1f7n1yWBa48HJR5orqXFV7tG7caqucXafo776lNLzIbxtQl2CENRVUVde3Xw4zxlIxg
WrI0+zGvVlZRJZR9ZUDBre/Qu3MUcPFQMnpmgViKba0VEh6Db0njzrCln/9DSvfozL99b8OaEnDb
pDtjoUn9+gfVkJ7d2MDhGNdthJgkSXQKzOPm4/d+bxTdVFVQ9OwbaBSvR4ENj62jTwxv2uq4Jz0x
CDTc9PDxKDPgE6vIRPxeo1YppCMtdTa5Zm+TvIU0byBiVAbHKOQ9cgcEDHEL9LLtx6O9fSfLMiYb
Co1KieRRr98J6WTcmOAsTSghNs0ALWCtujl9qI/HmWmF81aAucTkqmFqutQnhd6XK7PNVWzWCvYG
LnAtKj2KSdToDoiWwG9L1xENLXf/8ZDTI1+vUmxH0ZiXjiOlTtb5ekicGhwuOBQsbJlWz8A09WvT
99sDlszyTh275CeHPrYiCuv0xHqcaU8LazprMaDVLW3Sntan2XixD2HQ9cCgR8R9YV/SKCepeO7N
jgmmPMDpVauQulZViS7Aie/5ZvUwyY4jwEQj1kRyNRs5k2ruyMGgjhDFHSd1D+p5IaoEiDTyO+Lh
4ynWpiX/ao4NDB1Ug+9pOAgCzLeEwKaJlrlNbNPqXDuo/3IxhPEw3JttQpjF+NaNa9IZQdzATbcm
pmeXARiN7x//kDfLi9/Bsatp+qQ2LiYp8pcTPtAUFzoWqBhgo/0E5W4khdDQpvSWKjQekC6xPLmm
3/nKknNeF9p0FAJmej1o4NJ2j+wJp1ab5tckA8mmLYPQMYGyYtDnQb2wocwuotLxksuPX/jNdzZV
XQXAibEG8c2bE49Gy5QD+8kybkFpqLhGZSSFdvXs+QYpzMeDzWZXx+1ZU9lLtKTpEevObFENlWzU
3tDAN5GfHhpI1VA6bfkjxoAJOWsqgycGnJ1K04BcXhy1FHx5w/mAuRPWvmgywJ+1RT00NGlSnT7P
37yWFJbFHp3KwarOgfv6+5l2EPu5g4ZXHUHhL52QLpBR+dYy69B+lphUPn88j7MFQ52aAafhWKzY
Vc8PW0kHJ2uRHFuWni4eYhLWb+izrKmYmCAyqAMBWGKjfjzobKUwqD45xaiTsRGxyfxEqEyrxGcW
up+udE8uJRg4Ws1TLGR/4qO9MxBqjQhe8xd3ijG7Hv0BfRi6RTiMsi1o/MOFjuMaap9Aw+iP3wkz
GUl6MSmKAlN+/eU6tRvUgCRg0bt5uPr9UjHh6cqZXu/joSZY9csjbpo/vA0msDPV1ulUfz0W/GEz
rHTpL5HgAAaUh6lNwbOr24uwMEcEWEfLu9Gzyr0cE1It8Owj2hJ2n8BIbY1YxugQ9nG3/vhnvZ1s
w8AGw2TZGsAW5Gyy07q187AKKBGPEx5ILeF52024pgEX/fECAoXNyiFFJkh4M9nBGPt9ClxjqRXt
PSLH923S3Kv885+/EcErd5emYd8zf6MwCI0cDhC0VC3EyhMXvbUR2sYkDhd/YvJs2kCTQYTFHM4+
adColt1GNo6NFahZH3XSS0Cs/TKY/unjt3q75Q306XWElQDUa9wVr1cPBZY4KgUwMaKscEe1mf3d
t824TyLOGPob3oWppO3Pj0edZSKsWcJ/LgecEFgg2EW9HrVNI8UNdXTQOOGcbKmSa152ZtNcOVXN
OvX97tsYlM0+tmnn1HaRnIiU31mdFuvTJjXQHS6O2eokWe7sAtEM7v82F9eIDIiHLJ5ig0Qm/KCP
3/btaLyqagL71R2HcWeXP8IGeeNYBdiIcrhXEoXCt0Rf8fRZ8HYgWn0WkRVOZ9yC5uxjamFne1B7
KXSO/e+dQOPsUztBSjb373Dcxl5qNnt1nvWBNIFU4PHeIg5mDF8L8Pe0rfinP506OZEsmD1e520I
09W17el0yhGLCycB8/tEDc4+s7dZCIbF1iYrxbxjNnExeLqqLuiT2oafHai3PiU6Cv2hXz99/D5v
AgeJuihxIFE/eRp52OuFb/oK8ij1RGIztBAeFM7dp9/mnUEsx7YlbmaG/XaQ2kqGIAuxdYr1NL3F
LKZ6ZkcZmz9+lclbT+KuxxEFOuv1qyRdVtAJgu8Vtbp3w/2S4hTbnMpp3y5p2DyaJnAK0zkojOm/
v8hUiG8DaI2Ts2wmQewYvFu7beCS+ysnqojgP36pd4czprDVIhQxxWw4d6hS1xoolYqsG+7jrh/3
xUCpIpbYq//5UNJ2iCRJps03m1UvEIymNaAsygTI7yp2AhR7IhL3DH9Ma/HxYG+WBOUHAIMGuR4O
MW9yzSgJEeCSjgLqCHMMhfxvrfosvj8cZfJamphXQrAe4Gi9/lhgrsvWYBg4wSw3HOEg3Q/2H08c
ozBpVP+m65g76/Uo4GhbRZZoEHsk7d2uUW0N6KSeWF+IJY3iRLnjTRDOaIA4OIQI+AkdZzu2b/QK
kRTk8K0gCr7qegZ2QdUL9I5b+u2h9C7+fA4dMfnuclMQ183GU8MQf7YOEbzfJWVFCrSNsaHe/fEo
vBfOaKwGdeLRvZ5Dl9QmC4sMQXXEO4eDmvSkgzbkdii6fzqSzUmH+yaQFoOcfwoFXmzgoR7LHCoc
OyopmojmGqToRWgnIKg+Hsh8E8qwJKbIDO8l0DX8/fVIlYcEueKzd+HepfgFRf1F4Lq4CoBGOIc5
imZi1+XZVe7Q7FSIKeOV5g0h+A58sFGx8CMAajRIVGSYdFU5qEPSnINvqKhlQ1NfY+fRgMtuzQcT
j0iMHhBfuLS0ZAR4NlA7oPA53EsDkvehcBGb31jovaNzbRnBDS1tKo5orpH8Q9YqvH1U0WnY0b/8
VridjmSNa3o/KhOHhY2Ysqz7vivdS2rqsFxp3uCGbqppdd+Nue1dIigIfI82oA5RS2D5UAFoOHd6
jIi5wjw3XBuZLqkr28L5Nba9TBac5Z1YeaXsdxggZDbiAZX2EFoK4Y5tNRR9Pv4cb04cx6bsQEpO
7Y6Ldb5vKlB4fdggNt54xLB4P6c0nk6u47e7E99Y7lK6ixR6zXnyiGsI8D3B9WDY8E4Wety7l6nT
EEN2inupDfl4omg3fy30lUm0AFWpBOhQUKcf9GI5Z2WHLjhUfWAjUfXcO4mxjfHiPmFa+84oHKTU
V6mQUS2fF7BDG70xE7jHoux1QvGAMGs0leT24080v+x4FxzMHGqPk0XimyjcjQPRVHgt0LtvskNY
IUsEPHsyLErkyUTjnVciQ2ODEvoTCM/DBRSOmyDLAAg3nWIsMHfv1x6Ny38cAn/Ep77LEv6aU6Rf
IRX///CM21/Z5WPyq5o/6r8glJEs+8W3f2Npt8tS72+H6W///ct/rP/HSzDj7z/5T861BmYRN+Yp
bbe5KuFI/6e3nab/HQSeNrGuTRpHU1z0T287If4+ZTeT7Z3EjRUM5L/AjPwnjS3JPnEEce/UcPoD
w8TXq1VBDdji/9wir3ec6vlJ55fwGjzM2aLxzIHMBHDpxXRc/6Mi/LI1duzh06p9sZ0xH09gIMDN
6jgtZVN9zQNv3zpi/fHjXy/+f//22ZXUWjUqT1GlHpxJ60+ZlC9O3HpTSPXvAve/n8ysv/zhtgog
puECOOBZv45Fj6dbBfUcVab+YiL/Bu2vz73CrGmY4lMt3JGBShvJ7XMCrBNvcGzqZ4FO1ohRIKSn
HhpBnUwAHlScZWaPf3SU/muC7FncEeh2qwAwZIL6lczRynj8eD6mzfDezM9rF0oYuIOa59pBM2D9
6cizoQCEI82mmzTkoxZjgB4l1R72gLdTRHFtlQWSFghCmvl576DQrAFxjO2DXdRwPFKgmGdSIkLY
d/mJKO91RPTvd5/+/YtVneXIYliZqqLBG34fXMRlQx9h92fHSM4081RL58jitmdXoRa3AMkyZlhL
H3QE5vrwxK45sjLmxtJgRsoqrtjxlvp1QDRc9mgXnwizj+ybeSPG67O+lio/Gs2gNcL0Ft4rIeIi
/pVaip2bnXiF35WDd/anPdv5Xp3h8x6P6sHUf8m+OhQYHCpVsB5iQmET2SskCs70DE2nLD4Db7Hx
tOYeXsUaBMjSs6s1FWSEvbpV6brbJs3RrhuvCumvygBVctPbJJ6yDgzYO3jz2DYmPqi279ACXLYC
QEaubIQN3dxQtpgKLvU2XqEC2Q/f8qZGAs5EaOAiJdYH4YVdi385gG+CAoESGdxlEQOE7i872o4e
YDXdPMsysYmLaI1k3NqKyi0HzyoQcl/hglBF3aXSPLTAj2X5lAl1AZh0bcBUcK2nfgxX1oTjtohA
jS8hoJ1aL/+omvfvZT47A9MuNLEZDNXDkN4W5YMRngNyP3E6ielDvfcBZ+deGLZlgsaoepCQwhJ8
F4wa2kbSIahaURgd9kNdrT0DTjlCMQJ9Mqwr9QEJ7cA/5IgjmDpYsVi500tvZ9fNWeSkZwN3GbJc
4XJo2hMLbTrO3vuZs1M0rbyiyUvWc9vm604gQ4Sg0ACqDFRfCbgUTVHjVDHBnN79ncGs2ZnKtuxH
TanVg26734ZQ21T2tazQ+MDUCEGi/RD/0kKLrWVeUeEE1YpwOFDCA3iSFdyDRUvjIcbqw6P5svAz
f+Gx4EvNPOQwWG29REcs31loFQvHWLbBCD3NXobhmaOjqQdom7XlN8q5ViFlkT9rPAQ4P8QudFhR
lIgiHBCTbAtimgKrvfTUWwT8suzCRfpQund29CvTqkVSd8uPr4IjB6A1nTEvjlnsUZquAZF4EGgp
hyr1effEk8WxR89PcC0e+0TR+KweZiPo5jYppOl+7WP/GGlrXIOWWsm9DwpDe8CxDovX5YAumEAw
vfRxeBq/9TAZ4CpyvWjnIRkossCNJteQ+U+5nh/7kbMLQGZoZVFGgxNbD3gScJspPz+e2SMX2KTj
83JmnSBs3DwVXC3+OfyaNb5ggf6EhYiWaCfigyOXjDW91IuPl3deGDgdl0ytcGN/bbtHNOQ+/vXH
5mU6Ul48OsohZWBzSdTnLIp2N5jbj597bFZm512O+H+YazxXcoy4DQ6TFdDlErdLf2eUtx8Pcmxe
ZueejNOq1SoG6dzrTF6GxU8ZXn386GPzMjurMtnJMfMG9eCXq1THEnF14rlHziU5O5eQ5aGE1/bq
AZmkZYKyA5K1a1yyMJ1AHQxfHSv4gUAmXMH7INwD1V2GmXFHc2GFZSgWjEgyYCCtBO6iK6Nd26LM
U+HtZODCK8qN5+qbdiy2StLBeNeQU4ag2FwDlb1prUuBeGuVPOKrslaGPdqReZ3vAyTmVFjf34C8
nojpjkzevCSgtFafDK5FUFQqG4CDpaN88smzswYTraoMsP8mSfkSDuc6PJKPv8uR9Spn50Puu3Fi
IC55SOAsIL65UVt/7cubHq12K1ZPfX121TuX0lyIq6hH9I3gZ2P3uFXEvjRObIRjv376EC92cZMg
xRDnBABRgLSLh8bJt3F4HjwEX5GD/XiGjn3U2UkB5hsXmNAdD7H3s9EOLv4Hn3vw/KgIy7wTCTd1
6a+RGkOj+uPnHjkd5Ox06HpfsyxXjAdZ5RuJEymyq1fKn5W//hXQzWvfoFfLSg+YDjgoK0QJ9cw5
MR9Hfrc5OyG8CFtNNXJGjBZuK1QiDZcoHN/nj2flyFIxZ4GAqhqeUVJFPpi/vdHuevXaR0wk5M4W
3dPHYxx7g9kuDQZoIlY/jVHuauMeAvgiqOWJFziyDs3ZTg2yGHfHhp2apauCPXoqxz/23OllXuwh
HxvQ2qaYeGgewagbp8KjY4+d/v2Lx+Y19dHCMcdDp+7g8bnj6uM5Pvbc2XbsndLry5ifi2I8zLPb
Sp64+Y59vNl2VESem830YM9DoeNGIwfTTwA5jv3m2Y7EKjLo2o65SPO9Qg8++/K5uZhd1hD6QyWc
Pp1DXjPukF/51HON+U5MRpxm8un3+lvrS9asP/fY2Rakyl3hCsRjo+ACKlE7bj/33Nm2iwqCxLLi
uYl30+sPRffrc8+d7TjE7gJYARxIsfXYRxd+WH5yfmdbTu27wogzzlC7XxkICUafnIjZnos9f3Tj
1hgPhrwV4y0SrR9PxDSR71zfxmzPQRUZUqtmIsIcy7X6BkQ0lTC8XEt736fWJ2dltgG92neDMGMU
H8HdQUGC8M/6nP+6s+YUe5DoRTtWObal/roe9n1/Ij85sq/n/bMEq2/+0lnQ8S4zl6FzYr6PPFef
7b9GycOmMHjuQNLQLGvvc1GkPtuA+qgBqIo4L7rkLIXW8cmkQZ9twK5OtGYsMExAMd9Md4NyYkVM
7/vOups38lDQzGi0Mw+j89jBmWvi7dBUcP8nP5c7A1+eoL7+eIkfm/LZloygvWJUbyEVBNo0ae60
9K+PHzw94L13mO3JpIArVOfsSTVHOkRVt2LgGjA3Hz/92M+e7Uy8c51Y9Yj1eoEaGDJD/sPnHjzb
jCGIhDy1mPq2XEsL4tknf/DsKsSBuUjd3iY4tWjni6vgsz94dhcO4Bk1AhnOvvxaT/ZNcwJjcmSG
xWwvlnqThBBDp7vwgPPE5DR1YnUfWRlzJHeJFLruTKeHY5QgV9xFIxBLOnWaatOmfmfhidmmVPHx
9YA2jQctfKgG/9p34iWiCfjSLibZMse8zzRkt6Jq6aEROsDo9LQvsbad9AOVfAmLdRecxG7NyB7/
OoLF7C4NaCzj3cmvqVpr6aLjZeRYAGpnTQ06l51Rh1DJrS99ay8+tYDnKLE2CxghiYeDG/vXBZCS
8sShf+yzzTZ03yLNnse8idVsQ1xnMvfKD0/RAI89fLaf0UoMA6wdiW51bVnEEfzKW8TLTqw4caQI
87tf9iIohwCul1Up+oPAKEppEbEsvE2KqpOfPbhVsFJwaPSEgm1DcwA2Aic4XOU6LnsGOna5hTwz
dvRacJmlCt4gchFZ6lk9tCd+3rGtNjsbRqlVMunYwr6Ks3G474dTyd+xJ88Oh35ExJZghVMH9H22
T60Tp9mRzzXpB71Mcgycp6sGEvgh0M56PFMNOWACfIo+8HurvrOFf2/tF5+rCMshldOZ1iF/HYTx
BhKE2pu4mELdFyMCqfqzE35TW2cdtn+l1p0htmbHZ0rlKi2eUMY/IJwx5N+MEam7KlrJJMLqRa7Q
P186sb7Pq6+m8uXjDTft5Pd+7Oy8AZ9VOVWXDIdc9TBJu6kwv0u0emlo+ue29BxIRLunKSpdxaMZ
s5Mwfh7qz53x2vR5X8wz0OLcD/CTOyDfN5CYfDK1nvTxXz53xJ/Xw5WLOi19EiUJF4Mstx/P9pEV
rc0OiiDOe+zmme0hO+D+lrYnvuKx54rXP1mHeVKWjcYBZEk6ix0e5Z8spP1mBL+Y5SJOwLehRHPA
z2PEGuLb52ZitredFikYibDxAZc/gUjq+lOPnWMiFXq+A8pUw6FLV+blpx87C8GdMKrbqHD7Q3s3
Bu1feVz9/Pj3HjmK1Nn2y83cq8uaRmtb7kLlR28Ha1ePP5c4qLPbuwnzwPSRzDoo+Asmi/JzQeYk
2fZyf7QDoXGGJOgBeWsKuMUnf+1s2/Vu7fH5eKx+bn4J+8+dPupsx3VoP+WlwYJI/WvTsh5i/LpP
PNqc1uo7Z+dvjbgXW6OE2P6PXYe/91JrfzhczZgkAP7d4PukjNgwVN6NGpYLpTQXZjZpSjtr3/4F
oh/bgnwdubeKkm/+H2dn1hwpDm3rX0QE8/DKmHOm5+GFcLlsBoFAEiDg15+Vdc6NqKKdzhvuiOro
6q7GpFLa2tpae31Ns/XcG0zcYMIFh35P+BPQt/jDgy9KkBZhuFvMbD3CJ5uW75Ira0ubVm66svrb
DiQrd9V667R0YV/U21GltTA5MoOJgU9nR3UHS9YZHqsQ33q5Fij5A1efv5+9F8KOutj6O8upuTvI
aWs6cOAIUh5+/9w/8fCrkV1EB8crYJ6VgUWbQVdjO3cZunmJBiyUfE6VG7X4XQEHXd8x+WQNrxnS
n+9/7tefx/UWiQE6tDs4SeKk7SoRpStz2v3suYvwQQqpgnYOwg95G5rV9LPdBOrsfxei440kg2AW
j/20mk0/XEmPvk4J3GULLnY8barO32paPtlI5qr51rbfU/mzy30cZv59bbROZ+gZwms36aNh+4V5
pRR8/tj/nTSutwggNpoIbVgujrjapv5wFt9CPGGWtxZ9GepryfilKbKIJ14FiiU46zifDUkGp4v2
ypT/eiOAGPTfQWGOKgZunr/LOkGDE6iVXmBCNfyzCbhYqGRygZIneOsGAo5mLdv19881zh/7qzFf
LNS0aqEp63okd+lOy4wbfdpk0gzT6V7NH3KIsWZTgh8AvHdTngoNHrPaQfOUuMgB5hRsZeV8ZZnT
BhZnvgGIAGt74FGdG02xQkXBKaX1G/rRw7m9uFe1HMbVMJDDBdCc8bCChcP3H0P7s3d98TmWmkZz
0AbYkOJUf3bWmjMZ9a0Zurhzlux3mcLNGfWlDI5tBquDXHWj2oIN45iHZFwPFbj0vbM+w24EPwyt
hCSNAroIdLxdrQg2dm5HujpDzJNBpWbCjBnnM53ubLobLTNo4IfhkSrytIfR/G3oMDAmz06r3Jna
EFt6fWzIL7V7dHp408KBKc/AflHs2ID9L3y//cl8b4tdnitQtNhx15zy/KkqY9dke22Yw3GEPsxa
w3QN3j83Q4WXRJtIA3O6sx+P6z6AJBfy8a2q+mBQXyqqBwIeaDlXcaYEHBbuPqMjAtdVgJV/mK2T
A85nSpzEAm6XuikAjtGsPqQgvNSZCcCrdbDdR9fYkcYD9scLvQkWPTJRUhfsSfXkgr0ywsgdrbHQ
qn+qthXlJVztyUkAAGIw8bOYu2w8hE1n1jDrfMsC/2ZgaK61nv5JfL+YKs5iLeFS2a0ciVy7be/P
9pq/mx1MptwiKOa41UBMXqfNleV1ISg4i9VVWFkORSFOkmm1GfrUF3lis6s3kxfi5VLbMWhK36DV
BDVORfOBj3CQZkyflQHjz/uqWXv9OjVuOphues67yO6aVm4qcaeQGLBHGL87wQAIlcWAnjT3ODSt
3IrdqX2/ymF9C/5W4LbweXFvedY85jyuKvhaCTuudUDuoahWvKhuSQINmoS8ro90yiBOA7tVh5El
kJ43NEs6J1HQofr9Ir8QuZcyj850RoDUYSvvqWA+AyE83PzswYttOK14waWCcazBqJpOfLj//rkX
vv2lHHrO4XTNzoUVV+xKvhnLlTJe0eqeE5ov5rC7eGXIwxnwQdgqB2JCKvibZV1A4ZtH8zJGnyH4
J2wj3eLK3nYhoVjKmVODwMM0ncYtSU+WuOdkb9rCh43C9+N06fGLfAJskHYeGuxBaTGCo1BE7fQq
vCKwZXll6lxYKUtps+gHlfTnjAUmyyboOp67TsUGU9cmVz7Dhcm5FDXrtIPtb4cNGkc1o4+vmkZc
eu4irdCqojJIi+cSK0b/G1g/34/5pecugqA09B4+Yah42mQ9qkFmXTkEXvouFxGPti3XKM+mLQqq
ocMp5NOACpmnHnW0K1/mhbm/lNpypQeh+XzdKtljxV5N5cBhVmaoML5DCUydzoLja4nFhWFa6lgb
m/QKLVGiGjsKALebQGj2s6jjLJZwDyNwauZi2oIzAPvY8tpt44W57py/mb8OtRqpjCk/3woWndjD
lnPdwIyH9cB0q9VGVczw+wn0xwbjixC0FKLaTdENFRost46xowr6VIwdnByAcz/NTRdMVZO03q9u
AmXrvLmuDBO+swLgYgnbSbhiutTvpjjlmq/ODPbIRcILMEfa+b5lD9TskrkofZd+kHqvgPEDc4CY
ATsFw97v3/9ClRc2O/+O02iP1HA5VhYoiGfSDQOAqOxxxq6HiOa/ypogzYHXMi4ZWHvTpsfKvnHc
X7wFXR5b3RkNAihXqBO2nVFXUzwvhDtalxHs8jcaeazBt3GuReALW8mygXccFZd7HS4cTRLKLoST
evmjIqy7VCLCBbtU+vMmlfFf/diHJXzdvh/hC2tnqT5MO/TFAS+GCeK+0+akyJfvn4vO0q93v6U9
3NzBB272cMDluCzReeNn/JbAH1k7AmlZg1r8muFGoGpfbyyf96CjwLS2fdSyVwOOvr0OOASKHc6s
JiYwNNn0KSfMTTBVJAvQNeA75EUDpQsuNoIlZUZ9EyRF6QyB3lnR4Jgg+mn+mKGxZJw+UmVX8W1e
7tT6Vmv3Vr1t6V6d95W17aaPjsP3P9aUF5vcFfNJEaKIq+5eqFCfq8q0d7Xs1oHvru9y7YmYBOe7
DYeBvwTZu4S98WvHd7DHzgaYp7IiSHMvgm1jVM+fTncLtqnfAddnSz8HUVs1oXgHeQqIY7S1+7kh
9jn8sovu3pnui/aky3smb2c4p/bZSQULnO5YulaVA6GrrN617Dixu9Lc2sZmLtwwn7PQybcloFme
PBIduDb+QMxta/wWYHfa2gZ250lRDiBp/a46Gammc3SZeJrQ9JTbT/BQgAH2DV7d/D/uxv+nZ+T/
u8107cXZfcgMyRoViRoaS8oOTvs/XAOLTdaEsX/djHiu1NGMsp+vheI/d8pfxMilJpShGQTuSyMe
rKYxrkVBaPHCPL3JatC4rYdKCw3yXD69pLE17xTnRbHeU6AQZnftuU9gjFpjfdvy6sZSVtZAVrlz
B/c4uLzSsMnQYPczYdR/jBVStZNtoUGFkcKQ2HK2anZlqZ7rY198/qW2lM2FUZbojNmeiVcIhjlL
hvHBGDeDCtjNtezuQjhYakwLZpCeiw75O8P9eYjzyfeB5tJzFzs0vCep6bRnpQDZlU5YXfMEuVB3
hvPpv1sPqWz6vwKbAd2pvKSR57zlQ6xjS4Hbfthrt2P2bjjvbNq0BW5tRB/KZlPTKeZ85YCjzuB6
7xi4nBzgXD3/4tMBJY3KHWGHoKKrKTTpQREHw0YHUdSBa6imFYzjP3UP5qr1h+K2657SQwtgcaVt
CJhhqTvHGfhpc/sg+LFKo67fA6RqGQfLimHU8rMtwVpk+p6tTFqd4kzP2C3RdvBr+uGDz1/hX0lP
CV47AY4WVT0YJb/3xZUk4dIMWAQcuDcacOvH+6qgdOX2c4rK1c/m1iLkTG7VKv3ZX8R4VzLtAOLi
FdHrhUzhT4PaXyNB4a2uSjFB8eE2PsVJObfvh3G4Ms7ahezyz5T+6/E5zQ01h+HalsAnHEDurSnR
TFWpgLx1HahrH3APClI6ijMB2q/BkJUdPKoLVh66VsfWrLw6tPgA3vlnsXspmp0hXa/R5DBta7v7
bTzlhvn7R9/Q0rEnkykxLSDEoFz3nRR2+eHPnruIKpmrF63B8dwe6Wwe5h8/e+wiphQKrqtKAn2M
bj9xdfNDUfJ/XKZARLUZQDYIrrY/unF/9e7jfCL8Ym9YWr8NKrCfOZA1W7jr+Y4DrLL94NaG34I7
6gwAS3/SCQeLLiyZAsf3GxQyg9JE5+h4S933HEaDQHmi31c/NsDkztUzaLh3ADwDnZKG2GWA+4mo
loyu5qvw7BYQvQ3Ps36Ym1PGkqpa9VoyDzitd0cpno1MXf/si1jEjFKv4IEE3sbWfDXaDZM/C0Vn
L4m/I5yYxnKG8wkKDOQImpwqrqyfCwt6KdLNB6PUOs3APb55lNZEfCCIcc8Ipp/pghma/3A1LeoC
GTz+gfXJEZZ0Gg5OFwvn/kfjvVTtNmK21NY5r6dx1cPR/Ie3XEvVLmzJM7jk47mauuuf5bV+hwvj
vRTtjobRZ7MzQN3O72309tIGd6QPfRY14u5nA7KIBEajt7aa9agNdvW+FyjB9lfSuQt7i7HYvi0G
2Jal491t4wVAEnAid9z1rmwt5tfxwDj/+792FsMC/UCcHz5bUT/FsJb6fjguvfRiPergrnWsQA5q
lS+291nhOoU7efT9wy+99GJVFmljgWyBScLQjZ0G5rWXvvTcRXkO7qdl6TRQPXTxGdbcJj973cUq
HL2pUu0er+ukb5m2M7Of3dUs1bqzwjmwJD1iHjAgatSzn73vUqvrziMqQSpB0NNCXcAJ/IqY9MLw
LkW6k4PGTsMpUXFO0tM1N9xLD12su6K3uDrbeCho8tE1w49LD10sOQkH5bky//dNUfb5fhr8qXt/
sff+Kaz8tdZSQXEG0MZxK602KIkLhUlt/5JaHzSm2FS1CGi67WwtLsGEITChKWrcflJ4I7unFmZI
gM81SYMTRnmjQKxG6Z7Rx7p9rsxsJSmw1NYcFpl8h1gOlFjA6ypYL6Q93NbFDCdyfSNgeWAVD25x
KtFxwtfWcDB0lFCODSiBfWsFDn+qBrauDZSnyxcoRAKqzsaa5Bbkr3alBeAMdcGoOr6SteuU1Ouh
EZscvCULiMG96A5Spxu3S7r0dhxRUNnm2UpUeqKLXvjw+IfU1cpCFC7DNi1Os2y2hRJNtgTgXMy+
mCQQ1/Paa+Ta82hiZlriom+ZSu/eg8Or3+aZvWqM6mfHgbNl1d/Br8nmwgEZHldFJATVtf0/86+L
FZMLwW+pnmLwwD8Dkc79FTuhP4NdBeeJH4oSlvIpL+uLlhpYna31u9fvpvr+++l56aUXwU+0YMF0
1YzuiikGTS8y+2eOSfX9wy8sKHURAkXN5WTpGbYZ9DGWYWFeufj4+qVh7PXvN8jribeDhpHOhwSZ
uF/X8TmL+v6l/2ht/7tgYWG7eHpRgXlLsDmyUQHvXguB7ESkfeTg4cygGfF+9IWWhXUNELX7qdjP
LXSvBJBjcxhuTPOaz8nXowc74H/fo3QzrSttBHrVfVaax/pnOQtsUv99bqECOJ5B7bDV20fhHo3+
Z9+2vtj8tV6MdQkP/a0RZw/Tr++/ja8HAaDaf1+2UWHIm3sFLoXibD9dmT/nT/rfb9j90zvwV0g2
ReuxHg7VW2f2QhM17bmDQkYB3f1av+b5O/rqJyxmvtWlBpMMrRlGascUNkiqBW9dZPuFuK+m5x+N
zVKaX0BWao4lBrxas/0P7yiWgnyipbZJzhpQGD08MPzKfpYq/6ly/DXoioA1uYk6/LY0u6g2bls0
V3w/Dl+HA3cpmme95KOKDuRtx9f9aOIKCbL8q4SDCzNwqZyHvk8HrxHvTQVEOXcwIr+yD1167fMP
/GtAdGee8mxEdCydV6bMN27V+zC9qq+MyqX3XizHOgUAkRaYHWw+iunQXtP0nIPsF1N7CXpQpmaE
bT7uUlM3DVqo1HApFBB00dQpOfM0Q35mv17r/76gboWZ67+jlPXNDCQNboWNPJlbL+ya1xGVNksd
E1mJBDDdAFaSUcsZirK4lelPJA2/n1eXRnCxiOFcK6UoEHvILa5sruSDfzo7vxi/peqelxCZAaKI
+eRm27yPOtL4vWsdKSrq8EIN2cRX1LSiFrnTVDeRqiqoVK9Bf0XuR5PJddFz8oInBJImxH2s1ePc
bMD/BDDhsXT7dYaulBQKwlQbfsnhjYg7IlYw9AZ3OR4dN+Deb8W5Zi35p9Hjq4+z2C3L2pioYfF5
a2io9WxMKMabFvg4WKCpPd1ChWOS9USO6F6ohRYI7abQb7//fi4E2WU/QJlbaHkGmnIL6OEZtZzO
a6E/Vd5Wuj+8V112BUzAxHaYB5CEPM63JP7+vS/Mq2VPAOelqCrDHbcVwXfpRMN0bc3r+OvL5Ql6
x7/rxZTQ3FQNRXZrwem5D/Tmly13mfrsincJdWFtrLLhSMAgpc7bkAMeXG6gIYEnKA96AuYh8JTZ
zm1HeJU9SefJtTdSe8aM9dVaSVytCQVQxh3s1jz1pImdY6wN/C/9iaZQ1FtBb/BkbvpEgcCvsVfw
d10JmKF1+cbDr8q+Hc1003rtVuPvjjf4oFwFtqH56QivFfOjscRad+4V7h6aDipK84ASewS6QDKq
baIXcIEAqXdoptt51EPSbrr0JDWK0qMdpjQNVSUNuLJKHRyt7Bb9367fG3TfeCzMpIhw5RygVT7k
5W2NwkQ9t8EI97Ihk7d5q8aW8kjbj9bRcKGN33mJ9JygcqtIT+9otkkrfZtK8C2N0zzvIGwOKAth
1+o7yr5pNoOpBbk0gm74nJSdnoPLpK3MMou5WWM0pd80TcTSD1W+ydH1TbhST1r52WKIQGsMsl5G
inrw6pUqy4izZkU08KonPvqtCm/PSV2Ps0gmFZaGyoesx9OEqMvoJ1M3pBMrw32VZ+Ut+H5mHlu4
Syv1p7rdevKjUNeieNSbMlDrFoXGPJyUA6DiiSitR5HeEmj4Oa9vrRrNv1jAHq6yMxnDDyGUxA6t
/lM2bUi7Fj2LeqJaJ6/swRI+MLCmFYQlH0hOLfPiKlNDgJQCA9FISXnQeSAyT++k3JutlsBuPmjR
/aCNbegWMygKd6iaoWLki9FN0qkL+qIKPNzT6fqWA9AzkA+HFQdzhn0WujmlcZjhgOgKK4AW0ze8
t2pMoD8OJbeTOdd8p68jbKRQgwg1ZF5kRqV5Z+kn4d1n4/1Q7obqNEzxiN9253+2lLOdZMAYnCUf
WnLA3yn+Ptx7SR/NLMbNKfciOKyHJermtexQO0+Ezn0d5+xhOAzQoeS4v7MPNd8y/bmbGFQ1CMT0
09VfBHk3xKvrgl76MqUvWv9Z4b85WkJgfVc4YJJVChD0UVnt0/k11YFMhk4YSLrhNFbHtjro1Rrp
dKBgQDUPnAENaswwlfu63vMikuqtV6i+jU4WphxSaCnKvI3U6Yg6TpwpbMXcDNzj56Gk2F/QKYXs
gr/W5Zr2fJ9WE4wKx1jVadwxiCvQ9JIr3sql46o2jxAEB50CbvBe2l3QdRFozL5Wv7nWPZ2aENjV
cOL9/QjrMh01Cbjk7ZEnRZ12rAF/AgyWz0pQk6e5WcNKPh6ybd/oIfgFfmFtOB38M4RSIZ4/IuoA
eep754tZFutn4Dx6/UrHFyaBJBtDLkvi98JDaQQCk3kMXF2EzE2MlPgF1lRe9XuvOFnm0VFPYDsF
QwhBOu7EtD6Hd8Kbw280fdxlpn4LLG0ChJOvkMcSdVXQtxSKu12c0116R7pi5XElhH1EBINUquB+
GCrcqr+tW9DeyQnIxk0Jy35gtBLDuE3dGtRt7jcKTEJwQTLCIN9WJPgCFs6jfejJe8+b/FaYkcNe
AIpAZyv0520Wdtn4UKGY0jc8LLU7+PL6lil97j30AhoorD03M0MPYHrHPRCMgFe/FRaEN8wJyrZe
4Y4/UOD00aOZ2bB2NpT+DX8wNejyRLEaq7WFvnPwv9FvAKEVCbnx6Nl3qf7YF/ygw3oyQ7+jB1mH
brQxpPVRK16zAXUXKp65Ov7SoOhzPGU/CmwCdK7O3plBA+/+lPerEkTazOjWHCemgaAHQW1fGkjg
q5EBfoEtpLLC1j17N5HYFPcToz588ONx6kM+F6FDrbic1qLqtm0V51ncKSgR2wkd7+YBballRPtt
JZ6leezZo62jgf9GoU8ooSrtxkLCgz8Bt3vfUF5pfiMxg1jq4fh2toytQbOJCDGOGmaM3t9lDe7k
9Sy2hyTnkdscS4lC1WNZ3JlYLDlg8Wq6SXVvi8uxgHplaJPXsWk3CNYees4UQNAbU4X+Wota9XbQ
9KTEzjcYD4ZzOwuILauwkug8Y09Nil5Pj+AnrWW2b2gTmcxEWS2PHH28L4xXyjeagnJt3gKAjGrc
me3QnOBAq8hX0f629LUhkPS168a6abN3bRZYETuY6KxKtuqqX1q3KfFKTbaBWGptDx0ywu1g6X5a
3sspUQYQmtNHKIi0Rgs9U/fbNlYdaK+K9xFNdp68sUSYiTuPPXM3rsejMmx6vVh33S2KPdhCq0m+
z6bmD7yMdEVJqhmz6MWmbwJnqVzjKNI5mwEhtmxhqFCu9RJd1Xsg4uGq0CD54qusmfy6iavp0PSl
zyiiF4Df2kkjTQIeBmQUc5w6pa9lWVRYJzQDrqvsMKOCXYmVVD5seBhCtKM2WP0aCp88QJkQJyML
Dn0ZGvwonYDr9fxzvJkbEaSiu++xyYubmsRTdjSNcCS7HG2WTpGoRoLNGNoxMEVbv6hCVXtT1dWo
by3zAXxozXzUqpNR9bgeu2EKBFxoYO5NP9WPg+vGGu6g4INRYjuU+VOXhZyucJUEU4fbYnhQsPdx
F07qwFXH9cxRvMXPQOuHR7NjlkFLXSpb3r1lg4KFCTTtwNd6n4YlhGWNGg0eErJh5TT93q2Ez7s6
ADUiYjM76jytMKEPVY17CGQtNSEh7IWDrFsjPB+cdtsjOjWgchdZFuSeSBRpBbojkWrBVpUOkY7W
+L6985QsJiDvSZF4VIFDXu97RYw+slOO4lUuUJ7FtW+Rf6rTnujbuvmAVaSinap80/V3ad37Fnvp
5jTKxKlgiMHjvi0e5wKWuDMPXSPqULY2ixdRP5V6TGSFrTfu0V/jEkSwDNt7X8YOvFoaqSKAf/Jy
hUaloKAFJpEDDjyMURABxifPu68cAKsPQIuErLCSqt82Xn3QWnkgGXRaMAYalWLH4CnWQW+vFNhf
7NHByegDncvJ2IjblrEAbPsQBL4kH9r3bmSrsY8cfOjU40GTsl0tJZxxb5AcIhS4MdQ2dvWm141f
FEU4dQrg3yLW9Huof3yakWB2d4P1S9fWdXoeV+MkwDofsIZER7ZAyYQ2ThiFktjlAD/phKptTMn7
jP0NTDfU953IcFGDwCQ2kGEzI48lsUJ9+qVgg7PhBtzzw5S9NUimVThUgG0+Y5QpE0FuzcfeUiNq
mucFADTvKhPevkOjk2H9driIieNGmYKusJSuu0n1De4FDPOmbJtVpb2OtA3tqkMiEGh7rTP81NIj
3hWxVtjRIFacs3Cs0EyonL0wNqTfE7u/K+1P2zyl9i2pT0hAOyES3shoJlsvg7xEY0FTrmASE9g9
sAdzj/iObpR6X2lWaILdWtvW3mxIKBhyw0Zf1e3ki7lOmgobG6sSwdAOZmlYGk2gIzx3Jkat19FW
ZSaD9Vt68PqbcPEwOO2T4RyM8aGdnpEzrAZVvgIGgR9vbDONBOhLQXCT0G+9T22iZlZUohQ724dx
cHxNRzrfYzIiLW/ZcCrqKhD6DZUidK0WC6MLFCRUPZieKBrhQDAmmvOU10Y893Q3UMuf8hH2TuyG
w60y59rJtLDlyN4XjGx1g+Is4ERZuS1YmKIW4VVeIAY3YDVMwmwTFeHG92ZkN9wNROEEjrpmHNki
wQNqDAoXoUXi2RnhKt2epv4I0nPcErEvHBrUbr6CjDxQ4H7h4qEO9BllC6Noe8Yln7syWrIbYPht
YJhnZd55FPox03qpEFA57HU0JEWz/tmh0c9OHd9r6rWQa2usAoYOotFDhg8jGt2qIqMeb8ksE4rF
6YLow1B4GpDJjyQ/udq4nzuYbxiWGnT0t+00R73Y8uYN5KLIdnVsXjK0J7FyBFT6+UE06HFyty0B
UqXuIzjp4WyLPrcmgbWxn34OaRGm3WNveyuV0Rj25VvD2+BzVNpTbuVJPsXeGBnGGKWwHRqMZKrd
j3KAVY4H3jXwz3kWtueO6V0vu7iZ4s45OgZeHF19VEKo3vcH1jqRLW91fUo61IAa1fXhxBePhX7D
23rHOggiOSSsAITjGKMDUmp1Dx2OiJn9mAFUziCOR+ZYZmnkZk1UzA7aVeV6cNmnA29wHxRTbCu9
2LftHdxbfFu/AXX3V23mpwmRBl2QlCXFXASQL9Q1fJHHHdUGJHewA9cQtQsx0nUNY5nOaA6eu7XQ
JwaDHV/aFD1b4CMp7iptbwXfy8xGdHwuvF8w5mt9MKLgM5JjS8MJqOgg4UcUhyew0WsH6aLOMwME
qrEx1tQmJNzYS3gMOIAoYW0l7fxA0S2ZYeO15B1sFCMwm3A12NxLa7xX4d/dVyTApQ8aGxOhJZWJ
HziD2jhOO0+R0SCdGKwICAWCXqYRy3vfLu+1rAod3QumCecJHCRlOQcSS3BMadTPj45ASlCbAFja
K5CCsaF7SkIhgqwRKkkH730+njwDu6umdSGz0seZk6C28sNseqGurlVCTh77dJnpm2jgFMYYzmhP
nqE1H0cT1FOUGVxxMKf72ThSmW7nTo/0FuvR2nrpzYxDeZ53SQqeFNzTQr0zA3BmEpo7wE8Mu7Yx
P0240sOlnzWnzogdesi0DTyhfU970YvHIb8ZvBw41R3iFtTsvNizEmUN1kMJHduw1rfV6V7JSyDa
9YA01QnXXMgfWh/XvIk9eTdGma/SyVt3JNubtYytTP9NkKHaQ76TzuM0MNxWIWPwapRgZr/gRuzV
RUDRGksJgoetJIaXAy+pILgAdgw/OORlQDQgrzMMOPDUmd/iLIFL3thOlW1qHwycNISDy2R53zsz
+DQ49juzkWTGfrDRgHv2sm9Gv7J5pHuNb7ltQBDtdFM7Fkq+l7gylmpoohVMQaZTA0hq6aGiAzQw
2a+j++lV+ZYJ4mvFr44WD7iVOaIqAvMGbUNz7HBV7xxck98Dm5pAbofTwsltgDjLb8rx9nwwDWok
w0VnBKXcVxQXzI6+t+UUuGaH9GzGuWib2fzQptgG5jfYIgYONXydKtHsvpaoKUqsItSNoMetclyR
D7Nf4YaYApeKtvVzJSe/7fhbiXKNbZrIzKqQZZ+gX6CulQUCa03AqH4y3kYII3Xc+tree+rkd+6A
GTwlVu+u7B5HFWbscmKErQ2gzbmVhkd5bSW1F3G8mSM/G8f2FeGsrPaAimOg4auHlXiSuaucOr5d
DYGnFLGN0ps5mDjgY00AC9C56NEez4FnbWRiBbciq3tKbY4g+zkjcHZo+SzT7FArwypD0loZOE9o
BArkMtCL6nNsRQBpOuADN+eyiIZ9TJrdXamvXHbApRu6YGBtRj8K9uaJdFuoXaIx7DvadGJ5HTnV
pzInVm3FegqWrZGMuRfkM09UzNrSQP45WisL2QPOxpoxR/k0I+apxpo5Ls61TVjW2aquhhP1XqnW
HxpUo84EuX5Arp6phxmv1qG9VQDFUDjP9bxRnacBEp1M+WimE8oak3tnhSSSxW+uuzsPVSHiHCbh
xQQ5FZUEXd6vuvVWpxuJSjtfyY4mAuhG9CIrZE+QyQ3iuaTrBkUMs48sdZ8Wnd9BFivzXxRGymVu
+y0WEy/MeJ4/RyQsM06XI8y4DbEjmowYCsQlTJUstDuhvgbZtjzWUnniMLbsCT2UiNOsAjyhrtY5
Q0eLB0Z1CTlae0OHMSSF4Tc4l85jWOOkDe33LhvcnZMbqxopXG1nvje+1l2/VdNjWxToxD82mRsq
rA87780UJlyzin2JqwsV75upNkZ/WHcmOSoWQ2b8WbtD0KVDNDBkf40ICcCOQ1aA65OiXPmQzunK
cxMXd1w2qD6FU21r/tjSNPBm5FaNte1dtNSoqOR253OktWf5tPFEgL6AgDvQptt1oFSQlog6mKBT
94i5a0cEcSAQ7VxETTOi1KSh+UEGNbKCkZmo2EGICuAKGzABmYa+F3QqI3PizYfo6aOTna3py2M2
OZFqIWrYXmixNKxbiT/ah3nJglyXO+liotRkl02HUa9uSzae+EjRaY8gViqxqRXJAAgkxznKo3JF
EKq48+rYxGfQv5iYLrqKNEQp8DTEDfupQ1+Wpmg3zPQeLbi6oDrxgC7dAF7vezZ7D4TKtSk0AMiH
/ZSOiYCUVkVlW1fWdQXbfRQgz3+8BGrX1mjkjKVfDcoa26E+8RxnTKRj2bDvpl/jrdsZ267rXnQJ
KYqOU2ifyjjTU5R0Gwv9wMpd3qPExqFH01AcsXL9pHIX2S+fscHDk8EZipWc+LvqtUmtzyFT0bL3
P8ydx3bjWpamX+WuO25kwZu1KnNAAPSkRFJ+gqWQFPDe453qKfrF+mPkzeoIZkjq0qhHmboMgRBw
zD77d6m6TiXBbXJNWPTp0+SpGw26wagRXRK7chj7KKAQ/4u+M+aPQw0puhz3sic5WbfNMekYHhVj
mMXejeY/+JW1bot4g7fdYzCxclv9oppGW4uYIPq92RF3I30vu/uSfA41MNxJIESn8dwgLtxU7q/q
Khlmhh4cOZTADnC6jIO69RA05roPsuehh7qr57ux1FZSXOEoIQoE1hsNkBQ4FAchcqz3cQQPvmd8
jW6vCrZRbgWp3yoVz3g8+ePWFK6GiFe2rIM0sEX/NjLcXKfMtxpiCky8KgjXdVStIsxlEu2yOmh4
uLVC5FNEaTZRgMcynL4X6qKoCqJUBLpvNecMq2rmPef+wLoVq6MR5QehLF0rltdZPdK/Luc1tj6+
AhtqOFmUq3VpratC5mzGCDM7cmKnYqaHT319SmlceJa8FhuDzmaZz5pKo2aackdQ91G88iFtn7t1
c7/Kl7J8UKd9ABff7HsnJ6TBVZIygU591HxkLF32bJ6VjXE7DywZEKydn38mLGaugFWV/G8DSHD+
+awV9fLJnSgGe8mcFcjUmjA7n3twS+LCaStRIiZ4SqpnPvZKxK5FKbcNBUM9BQdDbmeCFtBL1b4P
Xo67EFY0dWqSp46mRb9GzujEwDrxpk9pwlSU0oNSnercWBDwOetBnb1BnPst/Sfryg8VR4T00oql
3YztiSiX58JCf1Bldps+eUCuw3etujG8l6llmxSMeaMVi1KlHYzXR1e8GsVNaaxTq2PPrd2q3w1B
Nq/b0FXaK90U5gb/vJjeOB27nVas27pd1JbqYPaKhsKaUQBsmpYcqV1ZRQt/fMrGVaBtUjmdpdnW
0u9KsXaLXpr5k+gIdA0i0TVFtJqSbIe6gTT/uWbsF7R4JTA22aIOz2kYj2gpJFhfUrAIheoh7OS7
otcSpmO/oPV1TM21UCxjw3f7ZjVq07NI2VkNDUZTCCD9ldcvvbJctgLGnpk4D0K6VG079yRtLjIR
Rh52G7wOcfYc1ikzLHEEvWerfTXHwc4H8y5UsJm0jPhkRpItxZDpBfhnUyTvMISZ+7FEbb3u+g3b
xooBvmgqcVVJrANx911nlcrrYjlJNz7RJTr3X/L0x7ClxegZzmiqz03TwZQLD5avz5SOPVrLcNPK
aSBNU7bMOjN1DFF1hulAUJBkW7T7hmF0MyXc4tpyIDNm29fx1tSnZRDKK08Ql2JmcqpTt0GYHSSI
XE1TLzzOBF2qzsu4W6odySPAFlKy85XbeLzPoxcreon6Z58tQMLbJN42ynPe02pvrnxt3+uHjjNb
hlewTyeShokgJG48vUT1vTXex+33AblVNu7VbkkPH5qgaM7poCqB5uoxMoXdGb6uJB8J5jWAolRl
XOHalw8mXRlLXAnNeugPcbXzi72a7KRgF0o7cXwZ5LOf94lh6HRFPG8F4YApaMbSNImRnZC6PYv7
8SFA2Fkb+067Ss474E0ZxMdR50Bapm5SdjYP4zXPXyptXijQG2t23MEdPMsdQpuVyMTBJTjp1Lsa
TfgswOPTd0qlsCeoKRgErg2VAxhaWWWtJPvz8XK0rmPhqmrpHmU7wVOOk1JtNbY0XwUKXGJLDvS2
qDVkw1T/07XWr7z0Oyal0C22rfgiCf5SUZhQ/S6K3Fq4G8LbarBlaU2rIMM1Ku7PPjX1RtYWhWI5
aT6uOf4n5vl9b1pD2QshWb5Xmop1CWgvYJpP93LTx+usNZXHaJIXqIs2Sf4kD9ZWaY9qPeDFnIm4
0VjPbd5eaSQNOlb3rIl3TSDNOWnNfSsk8ZC4q8bNmm+s+YfJt5aqoOzO9jhJezCD+7SF2N7eCuFd
Cl7UnMzCiQpzrQZrk9J8qRqvQn/SHrNoJVS1W4/qohb3UnqFlB9Yw64XZgfd1Hd9D8OeWrkZU8lO
WI97r2Tc7pWkO4Tx3qgDF4P0RSJ7j3pwCFgRRA2DH2pEAAMOfmY4y4xFteI4k+qq3ZqnVkhWgsL5
R+SLCpKZbmBKuuR879nvC/819dMXq8zdqbO2ouJvdHnaygXQc10rdmnA7cWANaEOt0LT1Vi+w3Ku
Az6ShBLSBTjFHEnVLJr3DRE6jdm6VQBvKVAcubslFxCf4BrMeSM2L3LVz+FNkQQ/omZm80lFp5GE
01C8Ir8qa3oZBZ9k0W3b5yezPUmi4H6Fp2BceoSpgV9XbQ9RMKkdIQO//8R77Pf8B8O6YCZFQ5qz
/3Fds56X1q4wvsSMNy5twcQwFHNt5LoRQGa7FL9KmLygIGVEmMmFCQNsrDCT5hV9QgB7R+BnWBcE
Iz8tlaFJBTYlRV9F4VMndC7R4uyxILKyuhji0vYTeZ5ab4Sin5KgnhX0X32rcnwk79k3PY4/uZd3
3smlpxcqfy0h7xm2mAY05cRfe9WXtjxd3OtmnPNKxHQ/AmUBgH9pbJoX5Fhz0q0uTFMUQ5LTRm74
GeHn99RQ49J+J1QqM/Zk9M1sNpmWLhRzz7F95iXTJ+SfdwyqDfOCoBOKfiN0odDjYkq7rrTbqVn4
BTU24HgnrYxInA0CGYSKsuLEuAk1zVXle29MKEOvMgtspWMdpjMieflerLqrJv1EqfHurZ0Hx8vz
Mcz8+u9/Sv8r6eJJDHwYxyldb+Ji0aov8R7wi2Ibt69g0KuyXWbNLWwfVd8VWKjruFgIpYGNQzxL
OENwEiIVcOulN7L2NfmucWn3w+vIaSZY2NSmDj1nklK/NoTODKqf/trSTNu6FmG6NkCzo/zWfs2X
/Zw3/cuF+7zKjWriwupCaGZk+Hztfi9WC6OPJVWwdCwbZVtUOIY6X7rupcePUalx2YcVtzvKjg/7
UKMN8rVLX5ADScSTs6lFiZg1GzGZh8PXVvpLP5+AOIHM78ZxI71M9/nrxzer/J5PaPybm08oC4Y2
GizHKuwsaB6ddnajpX0yTCHAdXIVpgoloHewhDNmjTFIBb7YJ9tCfQSCEIStGq1DqokiIhZLVlcg
EfOYpNxyes06bGX7YX9G50PRWnTSg+g9d+XRksWFLtwEfgchai1NOvbDTKZUOn78Z52f9b8TNA3j
Yr0x5CiQZDr+m6Q/jXiV9FVHFkPdPypF+RwW/ImBN3xtiF76/IyxlupJyVAyoqupmhvm3cd/wzu7
06Ulj5KpbSapIau9v82j81nh4+u+s9obF0uArrYFXps8m07IWYhJYRQ8GksmCeCfGcT+GJO/e/4X
q0EXiYpYasyBSA7sKTtk+VZUb/LuqUksuoweAPKqU7Z1vjWSp6y+YlvPs/tSECC6xTO6mLSuEzsv
X9LuyRJOnnEfyo/Eq+sjDVsSNUhCr8+opYDNjk9rJ0/mefmmgJOShK3LBdv5bRjfaaEDl3lmAtlE
1kLCfMkoA7sxdnK7MPprkT6i+C2MDpr0Yk2PdJ/tLriShutJP2exXaeVtReqzRDtwxzaQV4CMj4V
9Hf0srr2MwVeJAwe/4idoVlNZOzmp0EVnSK967x1CT/bWvvtJ6rvdzjhhnGxEuqIwpqoxZPo7M3B
YRDiE1AN3prjQKNfh/xo2ZovkbiROwUnYZXmu+UHX7KfI1n21+W9Hqxc6BF6bYZy53vL/jMq9TuD
/NJzUc59NRDgD2za7+ZN8cme/t6ipl8USmMo5GZXQtfPunuNeFGooLTHbFy3VB/lb007rq3mgy85
0qjPRHEiYRpEwjecol4F8YrTft8stGSkacjDBtUwNHnn59ODGNZXlprBNtAPZhY4OAsuJJrLQ6iv
/GmZ+oodpOF2pJ8cK9uUbJZQ+UzZ/d6zOk/on/buRk36bIolaoI1DgT911xojEsbra4Gza4CLhvu
QePCzxxTzkvtb5aASw+tc9hAnKaMGE8DlntFOLHUqy/uhZdGTWHdt1WJ99wmnPBgcNPok0L1vZu+
WBslIUVxXXDdwE9tq6PTAZmk/1p2onHp1iQS15GKLabl0gvo6NdOG5fBnbUgZ3UyoBUxHrwb/dvH
e8Q7Q+3SVynW/VrooOmcvUnqyKm/eOK6dFLS+zr3+vMTmB6m/WdOH+9saNrFbE9bfNpVL6WWs8pF
ZcFHh4NkiNAkzMb52vO4mHpqxILSJ8qwyZ9aJ3v72kUvipQIN2YxNBls1UNpuHRxvnbZ8zv9aZlI
q5BDd06dCIsRmMt6/Piy7z1l5dfLyppfCb0sc4RT2qUBATj1C9uolYWSfGbA+95XXMy+WMZb04SJ
i688oMRbpx8iguqt+BPnondK3UvnolaMAkWQGtbPsd8Ofjezkn5j0s4c5WvEPF8r0y8NjKJE7fUh
xjlXTqGZL63Gn3/8At6Zk5dGRHKpdu1YS2jq7/wb4WsD+9KESFdzAFsRiECTvBVNfTTtH9/tOyup
ejEpdc/HevN8WgnjZQzJifoqDzL344u/9ygupqNsESmconY8d2v7bjUqX3waFzOyGCONzjiPuK7n
45kvPvv4ft8ZeZdWRFgYlDL+YSORcJCCG4zrYzhzh3KMXE+dPvmSd2aPejlB9dj0m4gvoS165nWA
L6iwvpT6axvNpUGQopEX4td4OuhlHc50VXJy6IYfP6D3XujFecHXTCluTV6o5uEGh/PDJ1Xze9e9
KJpN/MTTceSeZc3pX4Ro8fHt/jgd/6a4ufQEUptes2KrHzYimrART8AITtrgbyPcWYXhdfI7GI/o
imq0GmPpCIOIhGulw7kU5ZkOnJXksLmudNmEAIzMowwWUaEAeqaLfrpVs/GM9G8CU7YhS57dQZUi
uLVS1TVHfZFPdGWVhaR3Dg0zW8VCw8u+ndURQixCVXiaOGSR5rDVMewbpmSjig1UzVMNtTvUwc9x
k02NZyB6V+KU5dPq04FcgiRbTMmwkpvKbfD3MzNHmPRt4o8rK+Lj9k0DTG1uJ8mfByiTuvS6xs/f
U4+mDDMhldGj3mJgB7vgkypEM87v/3fP+aKXglRYkqhNe5y7G7S2d95wq8E3EiBQ5uYpH3k+3lMf
CQvZUlaj1cybuFqPtQ6GsTaaEVy+X6bGLvNwLoefquJcPlhA5cWsM1/PXYk4X1cGYiI5X5wtSAbF
jaEB+OIaquDCVxHs8Ok4XZXxayQ/I31A4XCTARxm6nICex7a+aDCY5l87A2dvkydEJ532L/k6L6w
MLLVup4lkIWNYUAHtFSlaB6DbkyQkhKAeu2V1Gi93yjtY5dYi9TsF1pAkwSG9vgtl79FJJUM/SqC
lyFdNclcsODdgNmWkl0Vq0H+Tpve7vX2Nq6zq0JoNmMMqNSBVCJSrpXcrqCUeXBMYgUP2P5urGFK
d9cjlHk/5UlEewNMDoEaHClc0EJs94X2WAclHDB1mQSqPYzCMW/gfD5L0jhrOWwWQT6Pp/huIP87
Ce/yaXDzaqPo81wEq8fPsZUqx+DDPr2biELutf4goCAvVX5ZDjsYsoLoKBDG21GeMQ0KfY8P1mwo
lnrRzKr6QICGnYWtq6gvSbnVRs2J9MxWeuk+q0tkinDSuasuVL7p2LgTNbUMLVzX+66dixPJ1mhS
0qA+DmVxZn8pWn0cu8YxUVK0suDA21gM4TW8aSPN3ASDckOQ7D7sVh0sfN9IbGIlp4LYiWBaCQis
1D0Be04CHd3SYoIyTFviFjS+uoTJ0vlQsc4AoyurnqN61Ury6nnX6zidWmsJqaflDWiqUjcwmmUL
1taEgZtAVoirYVHq35vOm4ehtczw1pQD5SXzoU4j0PIBaM1UdPVQdrLkNFbK2SLG1gWsfatkn8iv
oXE9ImWgSWrTDoGaapGfl9qm0a6aQLPHs+5w8iATPSRWcTAnPJlAULSZgB5BEHZW1OwKgN9ycFP1
YSR+dwq3BvZ37ZKD0DX9sitz6reSdZSCt8FHrSlBSShgtmu5Pag3Yt+vrXhBRwlc1Fto8C346tng
z0Hp8OCwLTjo0IKsmgiHXS+J0MUySJil2yfTTWsiCCqhjYrqLOONqdl9NdyLjESoUQMggdd5durl
UKXSWe0LdjXiQULsy2QZM6W/x/e4DgM7HpCYpDBTp3TeK2sRmoPeBNDZQC0L2L4JIoDnPFaQFa7K
SJkFhkJOIjZ/KcrGahuOwxwXKKwH3Sg+xakJceCtU8wZCTVSvRYyxOn0iYaOF97ptoJfkCIeNVTX
CHewD5exz6q1pzpP5wFohhndpOOxFiGY+5bNy4BjtZFRDFsZfHuLcUwzsonvhbTCmUhBiyEvk948
+Jp16owN9K0U2nMRrnsczYthrlf6rmWBNuoHIUETGKMVDWtHLDBrjiitcNwCNoE9mwSxmzQPg8b8
bKHpkDjSKW84NtqyiABrVJ1Cey5htzbDXTNkCzE0wF4PsYltprmEHCQ1sd0GZEeexY9dvM6nK4kt
TArv6xZWfPRs6eqyKHTohtXSMkS6c90sR8qZaN1MEJl0CH6u9PSQxwzjQZuZ8PpFazlaO88grq02
cIzO7a65NSXYm3DsnTwO3sQoWfvBKQVfZy6dN8RegwBl3Kt9xhKZuVPj33ugXQ204NRKd7r/ZPpQ
4RlwDfy5nnyY2QhpqGCKiuZdBNMjI0Inj6drvRRvUzjxY4q8eMhYlyPrKRVYEYMhrhbJoDt6M9iV
Ru9Zq/LHqtNXnbiFlBrgFoPHA9JhHEj1bK6Em6b7JlW7MNnJ4qPZD/MoZ1ceACXrs2Vuv5FVtv3X
sSlXdaEs4ugI19AdvWzHCcBWeW+kwVTxSSvwZEYG2FjwaxvAIy9dSoa1q+RdV30rQeT93m4wr9cb
fAz9wh3NlVYNs9K4bcwnektOFHZOqd9p6XdFP3XRI7lhjoqUxKfoaLNvBjqGieQduTYOVXRd1MSl
+KeoukvDOTNq0XtcTUvCnR+P1z2ZYKGwjnsDLh0rMBxcvFVtEBeEeFo5i6MaTbC5rjPR7lPIA2kd
uW109PJm02XoNODi6NC8S7ibOpUJhyndsh698SjGGTxcCCx+cONPJ27DESEdiWb3Tem8bSUeBPW2
DxcNPWGkVEPYrxJhbXj0hK1dDIRUQGI/26Wko/HS5uw43VuONi8ck3naDtvGQOpmMX/LB8+SVkMA
ylrD7BQYrIkoopfxZhog3TnSVggHSuGeQu2otZ856L3jaWFcerwFhCd6CGL6jTXum1pyQtbmukIZ
Xn5X+2iRUVo1EF3CKiMECjk7+gHSf11fF+w+QPsWfp/k9Bh7bG7eqUpTJ9V86jzZyZmeUU7f0Vw1
bQfpCsF72NhVICyrNocVbqHVPFkJzNAsn+sNpCqIwR9Xtqr2Tsn8o6f6U/sgb4I2LoKOTm8HXzFB
9Y55TXkI5HZZC6UTshijNF72yqIspq0pPVbmKxzYmZzojpF3s2BCe4kQq4DlMUQaiuwrEkZmE7KI
fkJAKril2m6gFYbDISoSt8ByXo+v2wzRaiRv6jOXsKBABeprVFTxRmEn2U0sHRqMD6amd8xccUVv
dDirvqaIUK14moc+rlSABuOBwPR5jpAzXPXoxMLmWoPFpIxkEIm3HdaMBmKSyNslwQtUWq3o1r1+
jNinoj5zfc6SZmvsohhGGt18j8oKARs4Qx4Tk9gjna7XOAVJs7QMkZTPKyT3Peh0BSmI5WCqnqZy
g+cPlRByZSO/FwWsr2klnm1oW2Grlf6xYeEaUQIM9dwqd5a2ryqnCQ9yPi3FaDXy3mvUXJ4Pq1jI
l4rs25DTqAvWXrHwkpXc17auB87EcqYZ8DkRW5gq5GypcFXzKmNRFst2Jjc5qziUT4REyrPaHvv0
GKA/owubn1vV4aGAKIdjhlVZ8zCmADUXgo5OTRG3YbKfhCe2DBiZvaNQORXdcYzASf256O0mNs+q
PJmT6fjyQhhm/dGod+Uwzbwz1iJu/OkgZzeGdK3FlUvY8UwFJA/bXWs81Ogyk9XAsqZTLmsSI/nM
i8dPIOa9T+GTidlEjOy/Pnn9nSgeAv9bV23C6N5DWx0yFlLGn6LtC/+bVaGl4sLRTV6F58Rrag0W
XBPpPpAW+Qqeb14HqHAGA94yQWhuixCxSsWbITnk4OoGyQMQbV0zlVeWLM1N3TsSyu3G1oYgDDOu
5kUB/V6Wt00erDJOPx4U8TzRYU7xeqwRuKC8y+un1DvV4a2UWmtEQhgCKjfe0D4IYrFJmNK58TLp
w6Ej+5PkBWLenIzgs5r+U5vfqA0rhIiQIcjXHuxPJeQBoJYOBf8EwcuukYl2IpvAeMhTj6iyYdZ5
+5H0zgKmW/nsScdOzmcVQgzLwL9AvdUwqE1D1LJivFWL2y5ZtMNDFI9O3q6xKzsHhVK2wsJSWRgl
ZZcxFZXiQOrwjEmGBh4dM9ENTPZnKTq2lBcib9+6Rd9F7kjTP1feRgEVlq9pl1DuuzJE4mbaaeo2
7IaFaVoODiCNuBnZP1L1KULpMFh3qvkmEemnh7nrd/nRUP3bDLF2iM0IHigNNvBO60GND9iBYs6f
Pt7eC/6jlGDqMAaLVHrxmtE1B8oAWOF2pS7VYDH2JUr2jQSImeicfev7OMoRRMfw5lpE7dgwdPWt
KdQbMSc0pgwazsy6t5wor/O2fggwyNatFg1WsFAtjAxAiXQ0iF0DzzNtXB/VQa2WN3prrfDU3/eo
+o0RVmvipDr2aRLCO8myeyJ2ovNRvKcUQv3f6tca4v/A259VNJineOa8GSywOZZxH7UyxgLpFMwR
NJWcAfpzMUesniUM8wC6b+YPjolowqjXobiV87uBBpqSjAhFJjv2qMjRcki6eSwmckLO79MaF1m3
rLvVeROSk/J7qCbLyFNsJOe2WSGIUE8jLYSUbpOAJGtKfAfBB5YVq7CFBq0vh2FdR+aVoaYIa8Od
omCSm0AqLBs38BcRpitmnR49SV00KGH8qt17qrLGN20xBlCnesLeqmE5qebKaMVNnTAeWZFMjJh7
7VFA9uNlLFD10YfgX1VPXeXNjRR+8w2ZPcXobcfMOCVxv5RMmIcY4Xyynb3TP7hoFKJc4mGgmd6M
CAvRRQfV28cX/uE397vOxEWrsJc6vVflctiYbXPLYrb3sOkZdOpQBWMIMqJG6n8zhfRpvmHXQA2i
24jLNpMgXcWDuRLr6S4wv0eWv7e87x/f1Pm7f3dP5y39p627mqwS/ryObViizmKKoDNFuS9y5+PL
/3B/+931LzqMamx2XZkA6RWi4jSTeNv760wmqqj/Hgonv5UA5ldSD9O4Wffsie0Y7RNjX34av/vD
kO93dyD/+hdiUJ7rjEH+QvooEwp7eUzRg5QuTLK111uoLkiZzK8GchRClM41e1Uqs8tk26bYQHUd
cFUwZfFrvX7lom0ZIAQLY4DxTSAspP52Cj/pL7K7vvMqLxqXhp6h32C/2iC+n5Vk7NKNQ5e4hBpx
4vCMOCTbUAAR5ZHYGah/Fr6UCUb1kiNO9SlnR5kC1SkRqbEXuCpS6QHdQpJx/D10xaPiq3NNb+fq
pK6DonMD4VGFIZ4r5pWVP/RFZ49+6KbpXTkZdh+jhitWdb31xrusKR3cjSwUsVJzVUWRnWIqUtFo
Lr1rxVybrKasaXahb1H+leV9LLa01/C2abgHBGWs7nWOICiebKN4xCok8VCzrZsOR27RgQXSpgbF
IzJ5obkPWCgHFEdDnp47CbYn1LOzy0DZFlQVz3FAsRhD1MVAI2lQhgbmrtGHlaDC6D87dbhmsrVE
FxGrOiFXLPdBvqpHz9ZoEcr0IQYlXUYYccUcC/IGMb20Uot4hqEbGtV8vI2a3KnaYIVhKk5bj4ZC
2R6u4nJd0GIjain0n6fhe5b7mwKhTxnAn0bFiEOLrCy0fmthV52TawBEtp2mcF+FIbsxdTu7ai9F
zJXU8QcU4D1yRn/hzX1Nwm3K4FUjfR0eI1XeZfl3JS+XiTk6SXtW96+L4Caspse4p/jR0Q3qksuR
0y5CdhxkenV208U7Od5BFMXcyYvm1vhNSSV3FKOj0bxZwYsqB07RYx6XGjQ+Is5a8aySRXvIlkJx
bIzCmZTie19ny0aYOLM9GuoGIjly12abKoqLnwkHedXGVWnW6en1hJi8R29UdcO8zz0aSMkWwduP
hHE/SB5NiAVBkrtt8RDTIG7P8kqMFI0poo1kbFJpH0y7huqxGv1bTbgfo2pjZW9GgKpWS51BKd0R
XUHbW3s1UNaNr3wLFToQEDcs8U3oFLTHxGrVGra1BUHr9xG6LdzF2mJu4a+Rpep1ZIif4CDvgDny
xZ5SxlHHkPF6qo6OruFp8ANHMKGQBKjjps8YDu+s5fLF/oJbayZjItRvmvg2JWZYq7cWstaPV/J3
zniX9tzWlHFIoZLa5OIy8gnMG8bPzo+/X7fkiy3C8KVQpbPbb4Z613YndoBPLvwOunXpiatbSt5n
Bp3yFnuIzptwBsNEjrDjTPxse3sHbPjBEP5p+9SMLKnjSePFouQo4oYMQZ122TrCsiSMbgNxMWYm
60xoW6ppf/wm3nvNF+t8NkmiMZ7/rCp4VoxzZYimDwuAj6/+zkO7NMs14yBIp5b37GsiSeSbQW4Q
oGJC179+/AU/Bv1vNuRL59zIa2DSago7oD6eV+pVWIX7uFC/ST5NeqJ5Q1bWRnoxuoHjbbJPvQez
4khyTsJDcIfLktMWGIf54zIuONGK+TdLT1cNekvAu3nVSW4UJZuMavqTO37vLV8w2UR99EWvGIAa
URjqAbCCnm/75BQHj33x4A8NLmv+44Qll4rphxXj6WMIWJo1M6GH1VUg7awRI5m5CKT0nAkvESbw
H9/be9PyAu2qvUjCXc6klwjvkE1kpD/48ZW18/z73Xs6L2Y/je2Sc7DUqoyEJouuU21clKnvWk2/
kvVxkSNLE6RiVueJg3E9Lj+4cWT5nYVASKKp7WdLM+rtSH+SIpiUubIGbZp5AZzUyM6Nb37Eyh2f
yrNRCW1NSaLMIBNURCHc4wXl19hpiVi6efGyNhtXCR5j7znWChd93LIY47t8HJYxdOMkvFYA8zNi
VlvryfNUu7YWWYj1wzR8Uwf1SGo0XQLlk6fy3vS4WMnH2Ar8Ekv+jZTkNEESe8AwmLA3kNy/+Ov/
8YtBfv2P/+Tnl7wYq9APmosf/7ELX6q8zr83/3n+tf/+Z7/+0j/2zx3C9/zy3/zyK1z5r292npvn
X35AVxY246F9q8YjevSk+XF5/y0//8v/1w//ePtxlZuxePv7ny95mzXnq2Gimf3510er17//qYjW
mVn5Hz9/w18f759TfvP0nP2xe66a//1fv/u9t+e6+fufgq78jdRIFcxXUxRZVCT5zz/6t399JClw
TS1JNiTLkM/ZoVleNQHCDPNvoq6YmqiKOGief+3PP+q8/ddHogaDXJW4sM7O+a8bvP7nTPjne+GR
/PXzH1mbXudh1pwFH78uzBpet6B08McMVdEtQ7rUxjR5HkQjR12nT33UKIDugIAlzOKZmhd3jQ+T
w8uzmzYbe6eIfNWOSVS2C2yBbEGP7puw7W1oGOMny9cFtfXHfWH6jTDEEC2Z/3cxdvukHMRM67Dt
iPH5auouWxIPsmmT8VtQFoIrJt6T0DQSddd0XRTVdZwBzalJfjdO4rgykoWRaAI6P/MWiB3DsoLK
MfF3lj8lW8NP8NhqPWRRqYntK8ig0RuJS0JAyeldieaOH8OrtUx6P0YMTF4PAckX+HyZMS6oxTRy
5hA3xRQk//zD/0cT6ap4y05N9fbW7J6Ly4nyy9S66t6qpq3eGIZF/Qfwx+tzwyi+/J3/DyeXTCXw
/sxa1clz/cfsrUrb1+f650l5/r1/zSz1b7pqMGwVU4XWe54J/z2z1L+ZJBIzbkwLJyDp/NFfM0uR
/6ZYkqgbzC3TZGgxH/+aWXwkMxEMUzU16hKVIux/MLV+sLD/716EWYpoiJKh65Kp6JKuXZZ0ZZsK
ejE0ELGlmE5QvCiQMvceKUd438gwNbSjbOg4bo5734yXaYeJCeG4zYThTCDtIiNe5AIK0vGuw+JB
qikpBjxeYgtVbb30atMxBWFdcFK1lFe1ebIMcCbEXGbg3xdxddu22dwr9bkfREumgJ31NkYKcyKi
nQbQQPCwLImaRdAE975aOwMNvykvZ0FEw4zUTFa2RUQodbyKFGtZ6T0uvYBM5DZgdpnivCJn0Y0i
auBT3XEKgkVPAExsNRtdWygx7hQAlnj/zqS++mRx+HU/+/cHe1GEm6LOocyrK1xu8zX7K34Y1yoQ
aldq859G3f9h7ryW60aWbfsr5wewA968Lr9oQVIiJb4gKAdb8AX39XdA++7TFMRF3r2ebkSH1C2x
YQqoRFbWzDHfCI9/Zip/n2n++1dpRVmVaTSUPEJP9xX9a6d9YBpn/n0rFIxVW9M0x7R5IRcnqBy2
XPQE5JkbXsfoIYT7MEGV1QKQR5S4PoV6sfYIXW6V3pTRpcE2fKrbmyS5bYFrwJncgpBb1TAeZ+WA
3T1Jg91z7XHgxYnYPgbexHYToET2S+ZjtRUcMIr2dst60sATUKVKn2AGTL4zFtuxLLYNfU7ShD9n
5CuYIoe8SFdGTj3ZuqgK5YN1wQIxP48wA6DpHnPEMxx9udpU+QYEJTTNXQ1th6xqP3yn6rT25JMs
OmDZOZ1TKxMqSp0FyCjotteDXcDlvf+g33wOry5jkT8KPsYkzjyHhOYdvtir0fAoQnUwkfQP3qnl
F3d5x4ssuChNWGThQFgwJrx2WbhYyapTP7qjOTC+SoX/M7LoFD2bYGcvjXq8qC4zUCL1rtE/RaV1
TCCuZRRiFFHuleip9qAMT+yoXNSqvJ8UQNndtpmedGQ/oKJXeUnJKNgGwbeAPoH3R3teg/wZGeeH
/s+lLeqKZiPRm+AVD8/WWkeDs0npgp5rVHlF3z+m4Z2tbBU6j94/7dsP+Z/TEvlfz2a2HyiTdzNf
0M7Y8yxw5kjgiHW7LGg+eK//Dhx/3uEiROVWHJew3+vdiPamAWYRiuf3b+ajMywiRyRrnFtrztCP
z7XzqZEfhKa3B8tzLYsBMzxr/vtXoc9WqUMmDkFWIswbv0uHtyO0WOR8f/8+3pwObLd4nmXYfHMX
0yGGhDGIhvNUAOu8bl/KR3V6eP8c5m/x+F9vnOtaOCJrrmb87tZ/dTeNFaqqKnjjRE19NgGuy5Z5
FLtHHdhMm6qb3KVpb5rgXfa72L5sKChM87rPMR4HwPdh6fyi+/k27iVW80hQpDJ87lr2G+24po0m
5kfdmKaooDsomXUlhs9Jqh7MLN9FtN0B1LtVIC4IiYqptPZq+SNs+53KTrj0ppvW+a5WPxST/98p
odWoF1p007kIsOgPgIWFBhZxwVaZneM/awW7XsfWakCfzV2o3rGjRpQ7zO6KWaPQ5xjnu3AKdr1g
hTrh7sYuX6Q6m1lkWk+PlaJdGF1yyFR5aPt9Wap4Z0Kmz3+qF7FWfItr55dldo+2NT2AKKBeum/1
mx49g8ycX8nswK70CDDrbZCoDxEW2m4SXbYMXIOaaIKAbrITGksPqiEIn9LZ2L1fZyEFhuc6RZ1n
zsVjVNAoclA1rdPwRgfszyviiza9SRv9Kq1+SFKI6eDctdX3dNoHfBvnW+hhjQcabEHlXhYvuf09
nJ6lCfDN4+P0YsXCDxBh2pRTzMFj227aTGW9KfBemFfu42Dv+ia5ngYXt1N930ef+6qCeFNc2N5e
RxynSjrkp+Q6GcHRtsXV/Loo8Y8qFrtBTfaOGd3zeNBoJLBMA8Q71iYsrKsx0n+4ctiZbvDQD+Hc
keeAp9LSKwO4WWGaEAbD/sbo+oey6g/SafZD9RBQ3vewUAF+j95tK/V+rav2pUDpYbLucu2DCni+
nz8PCFeTgfbOwlobuoWqqt4MeMhY7TdFJJuRpk/oXHH1Y+CHYrj+NRJr91sLINYO+22MgqhqzaMT
XhbMMsuJjknyYiCZ1XoVTfFNDqK0a69NVEtzRpDZ60ShCyZM1nVagitkt7o0toJdCkQXn0R3S4kI
9CEaAapgpH2t/KZH2xothKfDCt/1qq/SCjCBu0ya6L4Q3c4wQBSVYqMY3RfWkXz9TJBQzLJUsHUP
jyvMd3rSrQKJ5USgX3sRMjA4GVaR3dSO+YKn3XNsQkuwi5ti6u+b3r0SpLKq+V0LwgvHggdLEtrK
79JEHp7X0JCzTeB87vB1KKJyHRbf2vFnDyNfpbCNydahdmYZGt4GdfOgT/k2QtWSweGIfKj69IX9
0AJzZVAPnTRtG3P5OCaSOO3pgGEcShTqZNJefDOgggGJvtLBWE9o5WHAZdF0VWbpodbbS1EVMO7K
6yHMn0uOJnV9JtcXOnonZ5VoCJfD9rZgn6fALcRNAFnas2wNQ4/kMUORG1UCPJXghbR2afkcjKUf
SGMb2eauwMK5Dks0IQkIngdoa9tAtWAIOfuObmGc+mAHwQIkmdQR1oTZXS2sY9/LdTziBhkOW/Rb
uwzNlqXCjzbrg53YG5e3fwI/msPgHOOtWQ1XqEFuMwWSF3VBq8RwpJx4LUVz9CA0KqM4sHO5rkER
zneYuu2D3Qz7Tn/uIPkk+QOyzZSHAwG8KXJ2eeJjlItnt1bu4ra+AIV3pY8a4Ml+D2lCsfV1haa8
mZ4THY4kT4HmjFU71oDF+jVzrC2LncaJNJj44FiPZpAhVjIPRiCPAw0H6tTtTOnBxg6RwHtwxHwS
zY1Rzfg+tr4UHTxYcgiVDVYjV4ZbbV3EQ0HqXEZ1+OQRoJSUrSD9l4qqoVH9yJOXYweKzYZlGl5Z
cQidrbsxqmdLD+9rORy77rp0m42BG4+SzuiJfFdnkHLzY067dpGle4Nw1yfDjZIkjzXSl0SLLmu7
m1Wo11OaHqSlrwMrBtWfHePmoQ67w/tfwcWuMhkhi1qHf2yVfhP1r1qPMk4wRXGo2FlxcZHorALA
EFvoxAvXW6k6wsOcJaGebPCgQ2iYQsX1EF1Fl2mnXg/kSrXb+Ur0iBrig0v7KyFcXNki/XZSN89I
yOqdLdyNUQe3COBWejKtrOYx41l6jdi1kNfeH5C/Uo/FWRephyET6oJNWe+UARG7+djKZG/q2UfJ
7pzr/ZF7zKfRTJvADFvTW+5SROCTXVVHbmU7IAkl/kkK2bZsfanW20JxEERSVO772zkBSKB2jjq+
A5O87Cr3S8ijyIxtiQyhG0Gly0u9LdeWBb6GtXXUW9AD2ZuT5mezMlg0sldtjRuDo1bqDyuymDX2
sbcf2/s2/tRqBtBwDBQAOiPV7JDfoVie+Y41jEsopugANfNLGdCZQHYSNuxo/lbJ7cbI2jf2eFMb
rW86E7YDP8FZ+pHS+POcs7Xu0QrFF6VJN9YU+lnjbTPEzEGX77ywf4zYw3VxrGhK/bkX43qGqYUT
e9/1sBPj9NDQMBF1cGhwvBh7+0vWhvcTSxNVr/eKrgPPRTTuJL8GVHRSIszDV62d0fSCRIMPiZEw
oSNj/f77oX3w5H4vsV5ljYTAoMYSZH4tb1RiYlQ/mMpuLuOgDrzqGOPpUQI6LJCFPQTe9/dPP7/0
f743OvWtuRhlW5rJL39m4E3lDlZtcvai2Dex3JXH6CYW1lWb/18w0n9VdPx/q95/KgT/LOuLf9Qk
Tx7o/8MqJCuBV89k3kL4o8C/LuqfL//z42f2PzeU5X++rkP+/j//XYjUDPVfNlsFnm6rumVQzvlP
HVLTzX9pjs5SkCq2+UeB32RbQPUcw/V0XdM8zfynwG84/7JpnqdySTnkvy5D/rlOVHSNiqZrEHn+
fHv6jhVoHw7hvefwpYN8re0jd1LPEJ7NR18GbDtQ1SaolLs8sb5SjsQy50Oa1qkrX6w8G00SLg0R
3gd5cuuJ0t00rOt2rx6k/+9p9Hrj49TBF5PKaNFtC70L7vIseS5tXT/mIYWP8w4+n/RVvDC6JrPi
gCsnOYXZj9hX0eyPdvPmK/wnLPzzQOdg9ergnjWZJVSr8N7EXGsre6V4yXLV24Qd+t7zrn9RIOk5
gzKhnbzXRgkLoE/xe0ERfd7BF0Uft/TSIUQWczdldrgJTPNxaNWX9499amwWMoMm6JJppMfszunI
T9OaPlFLo3nKjdQP3pt52rwx+suPeFsMw0T5kU4mp5yus74sD7XVaOsBC4fbISVFhaL+jbw73b9/
Syde1KXyAKQ7HEHQoneJlDdTOHOFAvMcGQvTd1kOsTwD21HLdu7U0H5Wsg4WUW09vX/hb0pH54Mv
5m9KfYQFruzumpkuzsK2h4DsBjTePrrT5wKEdlWuk/Q2rZKtkqMeCw+Z/B4ER8S0/FpA8adU+f7F
vCngmC9mMd9xM2jMyW66Ownsn03A3RReKuK+T2i0Ilcxvg1uCptvWnU63iBfALJRZTYopaC3xPjD
Ayz879+qDryofhQs16LO2Qll3CpI13Aqe/9Kfw/PW2/YIniobh2IIeq6O0PBUsD4NoJ+txkRqBws
0YDBYEFH93XtbnAxVLA300n2HLBuUJ0vUqiS71/H7+2pt65jEWdI2xKlRnd6p4px1aI5Bbw6dxOy
3GWEpjWD0LtfgvIuCHcaVHfGpyCj07pVghg7oHSMyOPAD6cpvAUcBT7qSHJOzPJ55+51BEQ0mMZS
KeO7StBkq9fOsR/wQMWWje5fRPoZTVw19hARli5Ys0lo2V1+R3n9sXPrq0ZFNl56V3EpvnhGfK+P
yrX04i9DE35WGgQHUmxgI1z0cJBrrHxdTbl2JH2GQ9QcaXr4bPf1txRSax+gBs214bnq6HnNKmz9
IrpfxjX9UofaTS6iabqx2+GBvOBCVYO9lM6lEmEPo1DYY8RiLaBkM940ndxj0HaXKM1znFfXeclu
gKFXB6+r91Gc3cVo9zGCdHf0s23GLHvslX6Xof6vLew32h5zxWy4sOKSxgxyxK66dDNWpVp+n2Xl
LuzSfD3KwB/ZBHz/5TgVBRcxHD1nWFltWvl6xwcuGuj7otYW7WWmi2u1yc3baKJHjn7GD2bFqSi4
DOzDxKd/TLiHml7nmP0ZgM3v38uJQy89m5Nej01P6KVv9rwQU4titiy/nnfsRfJlFiJ17dKo/Kpi
9R/ZSEvd+P79Y5+YBeoi9eqURiSlY1W+Bl8fuMtgRXdJVie3SWV756BYCZtzSvt6qhm5MdLCMjZ0
0nt30swuMLnw37/+U+O+iMjYnWleUzmVr1Qg1yFF3MsETPz7Bz81OPNJXyVJijW4SgLGw+88lrWK
hRGL1qQq9qzqOUi3eWgW8XGwXK+sbK32W2X0J4UGMd3O6/Ped3UR4qRnW3kXTrXfO3xv2KlF/1xT
OXt/dE4N/WL6Du6QNK6ZNX42ZF8dBGm2Hf4879CLiSq8aIxVNqV8zevwIxkn31Tho59zcNOby0ev
nqrjKlnbYfrgZzRHrKk44qwknLPmqukt5mpiKHmBHUnlp4NHCwHt6UWsfpALvT3gpreYq5lej/jT
0KUpGnef132Je2YlPgjGpw7+1xwdcbBzObjuBTsakPHswqdjc96QL2ZpYA01OzAuUaaqo0NnG3Mb
L1SU948+P7i/cwxzSSEXnUitPm5a35MmvpRTsesyBJa4jWjZ9Ks344u8xZvISnDffP+MpwZrMWsb
20YXls6DVaa/eJ/WRh58tK196tiLSesVGMrh3VT7eg2TLPLQObPlc3j/wk/kY6a3mLStHrthDJfZ
71onf8mFpXyd8AMDvBC4NK/j8JHymtFEXOk3ruPVAYoh3EJSS7snZahu8w7o0OSM8vMw2cZNpmIO
l5cphAxbYycJl9irepQ/UrsxV3an2We+QIuA0KYCJIyitn7puj/DAc8fSaft+2PydhpiLsHmgaQv
2msFD9NJlYOw2EaRhvOomt3W7rP6SooIy8JSPQez5BrIxv6MP3RlCy9XqhYPbwyB2HiHm8gW5/s3
c+LtWVLPHagqeS0ppI6jHbAXBZCncYnN7x/97Q+iudR3aoZSTZkc6RN3o3gTTpa4NPsW6LbUtLM+
6JQr/xwdmVgN501rqsEFK4bBxh3bBg30/g2cGp75z1/F/gCXjTYe3MaHd6SvQqv5gVDno8WONk+i
NwKRuwgL7sDWVRzXlU/Z3jyqbQFApo+/0+dMJg4AYJsMeEi5bpRejw2EgyahVyeLHO/Mu1uEjsLJ
iLJ2XfuTaO6Lsr6UuffrvIFbxI1CScy6Fm3rF475vVTNH2rT/Xj/0PZ8eW8N22Jy98GAehYnPT8p
BnnUEJnjOZd7rFdng8GQvSvEwgPeP4nzZEd06vWVBm2DYHWhtJNc2zOMy5volXN6Tz7AKVIAw7hI
Fjw4Q+xgKMgTMTgsRcvnOABmMul2tkWT5EGCsT5VXSA22tSDHhOuvu2UCTWHy24HUZ3WLa3F7jZr
mo039MbOxYxwbapVdeeOFkX0DOx+a8v4RvHMfGXYqH+x8HK/pB7A6DoKop0BdQj61tB+CTCPudAq
q0Qf3Y/0qavfgRTCTekdtt1TlP9TT8e+y57bvre9L04nhm2vuy2whA4/yKH7NsQKHcyCHfz3B//E
hHAWE6LplQzkW1H5rcAIfhxT9l9bcXz/4Cc+zEsotx2VrtmlXekPIcbQYwyKKFbpVLMdag5s0uH7
WAb4fCasPKaCzun3T3siSi1x9V0dYd+u2iWcSrQJTZAXK8UTFQCw7oMznBq1RQjXASWltquyc14H
V4rAjqvQ649YwHPG9cZ0WKLrU52mwE41S59SvMTDu0Ye49FVM0TKeNRGJf3g6Zy6iUXGN6CVKFVH
a/ymrOgiD57VvPh03hNYBPEhBg01Vn3l91gnf3VrQ9zn6oQa1EYc9f4pTl39ItaNU4VGP0a8oEbq
VV+OP5LU/SDPPvX+LGJdXY6IaENypDoDMNFKDEFHaavXFovjD6bdqVMsQp409NRRx9b2dUj/VyX8
4IPh1OW6HN3hrAq5uYSQS0U6Yz3qtm+XGh6NJv25Xn9GKzcpzBJEPjl2FXclx1ayWmLpUV+XzXmV
fdNerHLSsZehze6Xn2TApnBj/2DIT7wwyx4QVAHKaJmp7WddexQe5mOGd17Ostxb1YcBxn2j2j4u
zNgaBiHWhzOH5qw3/S82uKdMweh6FoQoTd14BR7HoxZ9QJ49NSqLlMXoB3TumQDBoRTJps7am2BU
PuqonB/ZG5Hs9wf/VbZVD1Wry6a0/UrtSnAgbKTgTBQfpKfhe+8B4qmc/iM474kp9Rcv3HBrp+kM
y3cHmqm9pEBDiSToxu6GfHfek1jMWsXzUt0yNcvvyxjaUfWo6N7Psw69ZIiHcT/qZT3ykCvEeqHa
aLvB0qrzguWSJO7C+KMRW3LhY9CtNDd/6CLtvM/IEiieRp5aGbTW+zlaMzoTIirm5pf3R2UhP//P
NiWyBd6sV28Q7WZulNB25g/JVY50VMUnNht2EJOCKKBl9nqILToU9oP4qRvfMuMJbDxwzaPT4NfK
f1UXMR0QU/BB3FuIn/65nvnle3U9Jt3GY5oIx3eDfmWjhHWB22hoAkfsO9Xgio0KU97CSjqm3U2e
4/0SEB/xyR0qis3zJkZl5+fFhd9MslfX0idJMdl2VvgkB7sig1A11slHLlcn4oK1iAu52cYlS8nC
D1zr2imqi15H+ffBUz2R4Vj6n6MYBandA3MXPjiY/rsVJfIoyvCF4ny8KyeoTXpljUjvym9R0H0y
tRIXY9W9H8YJcIOFM7wIbST+KdSNbhYpFR2mIkaJTW2nmeFd0fBzTes6h6Iov8bwJVdi0J/ZbLg2
KjQ/79/FqRFaZAkDm/8WytncV9Tol67DFPTc7hw8NR9YaxFpJlHYlappwq+G7LoYWxQRLOzQ94oX
PezPm7m/Ze6vXyB2kOKu7zPfCYcXKcNvdv941tgsQemT0xRGpcA8DhCjCS/xk9mZ9v1jz113b31V
lrD0uI2mKpqGzJfsWR6jYdIeSqNIrnVlAoSYxeHRE01Z0m9ZAYsLleEmN9rsfpIGBuQ9NMk+bfGg
6RP7WxQX3ZVrYNQaxpQOW1aCaCG0T5Y+6Lug7X8OSNSqTV+g0RUWqxYRn7cjj2b7zzkQZhMEs7xj
8Gk7rfVoz4rivGhvLoJUjJGrkdVh6jOL9raTY4CdfRCQT7z0SzY7XnWsXGkE8tFY/vRK74tmfxBa
Tx15EXDUftAcle4xP6ytEPaVXcPZac5br5mLgGM5NU2fUx/7Qva47oaVthkl8t3338hZZfXmG7kI
BUauWMDFoCQLZ9eN0GydnuLYXY6Usd0Jmj/4+G7V4sWYP+3xTzqn98L0WNkf522TVJs2UQaNJeqp
Hzy68HcsMaxCD1UmCO1Ce2CeYlb/KYXM55ZPCBvIkWFU6w9BV20bqpOcqXW/IMRGw7/792m10Dmv
qmQuYlGvKnqimVnmD5P6LS0IrSp2eB8M3dsjZ8yVg1chiN1oLTHSIvXrrmCvfNgVsX7eMzcWa/TY
S4GHpnnqBxWWYDrgtI/cpU68qsZihWKEfRKlk5jjJiUfV7Eh32WfzxuQRVjICDDRaEEJsuxjYPrg
Jc477iImFCLLtd4eUt/oMn3jISs7lrJ2ducdfR6pV48xDdJcsODk6MXseAXOsZ2ezjv0Ii7kRSVS
UZvCV6fUWofgVvewnfPNeUdfBIbIKlx76PTUn7y62ODtdGMGunfmwRdhoSx0G4m/TPwxC580O2po
/Jdnrgp/s9BeDXkw9a7Rw+L2xzJPMZtfAT8oznuc+mJWpqaK/o2s1teAvW673iXj8gL9cNaYL7Wk
E1Wn0NZorjIr84mmsm95yVL//WPTmv92RFlqSYOwTFNp57Gv6sqeQHzFtLfsR2KtVQESzOaOpmMz
HOcYPUzwGtsnm1qsjjvCGE6bEUs6Tyh3YTdtDWnsQQ2v+uaHkX7iCBmFYYN+PJ2j2G1HtKbnzQYU
IcajoV3FocBjgpe0eCpYfdrEdgO8dwvLrZ58AniZW4dCQs3ezaG6cfpVSRsYfzLxWii9euT7URnQ
U+3noSgcOrKv+Us9NUkQaIF3x29u8EOFQYFDg2nesti94mNgTO6Pejg6cG6J/goPy6V7hpaX+bNQ
SIztI3PP2SunfbDCCt/gYxaX94k4ptyPEv2kBYjn+72ReI5zHg6pUQtWAFp09K6Jo6ua+LsfLW1A
uUUJV/x7GBsaUqDstyb5y3AsmwYrBfCruyT4Kbtyx4DwNevU8iKAMC5jdSPoKszr6qJVd16AJZKD
AziJLWxq0YHj0+QlFYOnwENpWT7p1jHtwyvJskYT8TbU7SeuIaS+EmbioGtf6gZzkNz6GpviMsjb
rajyta1G2wnAX9Ne6/aVwwZSFNKYQgVVNnh3qNp2mHRUb/IwD6E2qGsWZVLdyZqONXrX2q8JwH8V
l6lcbTZZhHyw3KTlcb5HXX5xU/uaIsBKpc2zOrOosOxZj3q2ez3HSvwmAYOgBdZz2NgfTIf5i/RG
AeZ3Cv0qSIRR0wm1ZBnhtP0np9V7dqAkTKGCRxnXUUvfVmd9cK4TX0V98Q1wi9quOzQhfhqFV51V
fDZD+4Mu4lOHXnwDqhRyQi6b1LdlZAKTCpyVOUDufT9mnDr64htQysGzoQezjlaKLxiwXqet+KAG
u+j9+N96wZKSVrFpbVm9EftzR200RGut7vFa2UXS2vL+zxlPk97NbZNddIgm7UZrH9+/q1OPfpG1
ZUObZ0MSJL5rZL/Y81L8wGvKTwLmzC8jtrwbV0IDff9cp25zqWeuYf7Y5WTHvour3GXvWdZd3gQg
swNstyXdzde5m8TrMKnk2qQnc2JOat6xNBqsS5j4xxgW3geflxM3vpQ6O7aRZXUmcl9NivKarogM
4LybfYlVOjlNcwxB8mf/XYf+/z7fpfTZTRWTJs0k962hf6ky94sYw5f3B/XEh2wpfM5aYxI1IhZf
C2lzFp4TAm/vPOgaRnxU09o7KB6mOLqmF+ctwZbqZmfQAIIPaebDYunWCFzYbczO3Gj8je54FYpc
x9IFHqGZn/bF1zwvX4Sq/1cQg38ewiI8GFHdKK4pM79Kx0eYU8/UOz94mU7EhqVIeJR0bsIVTfzW
UR+DJnmqauujMtipYy/SwyJpaujQGqYBnfoUpDQqV+0HCdxvguQbgV9bzH4tcAuZeWbs144uLoZR
LVeqJcxPzTg62yiZe7CV3GV3uVAqfZv14x0kI2+27KEBPJKxtgflpePFpNBjPVbdth+KeBuHXrWh
qKAdahGaKxNPxl3KTWx6XctTCN5V8MENnFpSL/W0dYMprFZ6NE+DvEitdIfD0SphrzxPXUwe7shn
RgQV/KY2QI079hNItXr7yQI7m1j+nFHRoAoKZddMvp5+KsVFMgCYTtI9f8aiurXFNnXElmwtqs3t
nDp0YFbnbCs2nkV6L5tuY5jsydMK3HY/VPmlkx98F048enWe868mgy0ctbQS7o7ENx7xxP0gEOvO
b9XSG09+KeitvaLuqY4mfqaV0cMYl7T6sff6GUsP99DFmU3rpFdvUw2agtZn4T5XdAU1OUydPZ2l
dG/KJCDDqfO1Z7UBvdODKh5TPaJeoTRmuMobDd+upq9v+jqm6F3Y9qpzkm5vYONOnOq7G9CWsApA
Z9CbYbWHHOi+WGGVo+3o2U4v+zaHNhQK/UKtSzKRJsm7XYTmkCdkKp/dwrtXM3VjDdptBNsS4xgj
WmW/20+nMVs7GY4XTkTLOE5uQE3zvCs3eRwbV0rkGWTyYwELQxifzd6cdvROp1uQwvEvRfbJC32j
9s+u6MqfERbst5MBjyhOvXQL5pUubw9EQiU1+RQALdwyQ/D9GZyc4jLucnEy4HeDiH8HiSs7Goni
AoE27lzNwnrMGLeBRu++ZWf1IWmj4QKdnQNmS0+uaCYK92mFm7pbdysIRea1a4qfJoYVj9EUffWK
MnuqhGldmnqD64xpNjtLLcVaFQnCj9zou9tczVqMlgd5GGn73WQIVEAJxM4FpmkGfipwiNN+ws+s
iB+zuC5vEqVMNkoWVI+siYATeG5pv5iVZt7SqXzH53rdKpF5GCv4Rxw7X2lqO+7SEURL0rIr3RcN
HcQlXbyZ44S3QdpALCk7g0U4/s8yTp77oRTbMSWMjMKbDp0Y9U2taN06VZvmQUkc5mlp/kI4hJeG
Hua3HBalR618lhmCaoABqAS7UDJUXTwexykO4EUktvItaT19Y+SyxDEobg+GVtFLPhlyFwtH3zRh
1B3CNNeOiQnbezPUBQZE7Rge1Txz9rYhhq9qbxkbrzK9Y5IP6h5ghwpp3hA4lcTeVq1ty1dcHICi
PDQwBEMQtCtkmQDpT8IV+m6yMmccP2V5NkUrVYmo7xveiJV6Zruwm4mtyMdKey1bDwVS07JqkZoj
bTw6jD5bW1kyXXl8Q+/q1gx/tnZQbLsgM/DUNmtMOdKg+JZ2Ety0YtVbTarqvgjwcxo9pbop3MGA
OqAaT8JqIGw2StC+JJnhHPO+DHFryHBQiFSwirrsml+qafGGFmp6AXMme4lprF+bI6tLCQ2OvWIl
3ctq1HedDYIjBmSB91Vqw7YtvWzVyaHFYbEpj3VeyJfAqq2LsnewlCgyLLXQMpsXvVMcu7pjwStZ
UhkVvun6F4sOcU+PjnXdRxsx2P2hip2JVhnPuxuzKL/Ivcn42qixca1N0sUca/TiC8nEJPXMwuOo
jO1dBLp5G/I12au921TbpHXEo9blxpWlmPW+iDusJexsnA07MuOnlboCmoihyh0Ck+aylpRrKJzG
MLEjLw0OnQbRn1X1kF5OhjUps5Ofhk2Nnt+6FYijrY53yUpalngE/pLsBR01n+FBQqyzjAqnES9y
h62niTRaFVVMB81U0EA1RTprs6oW08PoMXGGqp9+NNZEx4qblSMAD2tQcVlMCpoQXFdoiF9dhc+P
bhbNnWFDb0IHPrTfE8XBt4MkQj5KL6Wohb3hLyi5BI9EagNqM92QeM819rbTdTHR9w7oR5pVj+N6
hRfXEODe1kcTrYOBLG8qXXT7qcXkxyoBfsM2awQUCoxpkxiDOWFxN3mkweJsjBI+i0u3D63tV2Jq
2suqgS0iipoiZuGq7XYyC2VjOwOs27yXdyoFws2Q2OoW7luzSbveW8e5EVDDno1HUqf4mbTt9NKg
jQOpgXWe6OGRYAoSFAZI/fyqhCCCBdOEqCznhcf8JlWcQ9JIfYMncr8Zba9YYwXRm6ugswH06+yl
fXO7ik6mXrV8IwSKgidEb27oLaCXDtL9DoNCyAVhl20H3ai30pLmFsaHtc00COhahwuT3vR4XUYt
yKMYctnGTJrWvtGaQl9b/Otz27fyqZe49WHrmB8qRw7ltg3c9KGrvOAuauOOqkmtznCSzN1I3YuU
lQjoygJ2r86ekq22KpUK+pCXtfCabO3FGMHnjMKheJFr1U3rVgGpeiguzGHIj0Y0UEHQcmddFcyj
xsJU02swu7fHuMFk1C5Ib0b25fNADy+iusv3qd6ZW9UT+WelqvNDZFrxTTlq4lcS2bTpDcOt2wTk
LXFj3HJXxjoSQ/8zCMbxrkPkvG5Lr/smEtPdTWOnPJmtphx7WRpfpdAy3i4ZgooH2UFfuQ26UX0G
O/VdFc4tyEYT0I5m3GUFDijmCMbU0iQkqwwekc4HQJhZt3KbfNp0Hl4ntovJAFQ9uZHSeplMIBO6
4IJcfch2Wc4ehhsp04YGTnGNTK69bUTfwGMhrew6w2GOTuRcmhDbzNAVYiOYlDKKLKCB5HZVqugr
kSHRjNpgNrtz1gpZ62oU/HlovJR5slakWMPExb+DT8Yd+cx3NbfVVWIVNj/nKdd0ztdHeFnGBmCW
S9I6oHXR8ZTKjmNUx3tRz3cUYj+Ngaq2d0NsH1TVzfeu2To3tRJADUlL9b63M23Lxl26Tc3AQNWr
psYejFfO+euUNzRXy0956RnGrmi0jDxLKvHBgVUYbSrZqcdg+j/Mncly5MiSZX+l5e3xGjAMBohU
9cLhE92d88wNhEEGYYbZMANf34eve1PVi5ba1TIzI0NId8BM9erVe2wYRvNCEtpA/qXIfol7bghN
byBa2EoPyyKSXVHnXGPU7ju31Na2cAmJqJq5POWkDNM8yznZCTH3e5kPhN0ltdfvauFH+7GCxxg1
S5xKDdYkaiE5xbq0QCsOtm6fIH40HFalR5h4lJBdFOSHLqqXA4cRGp7X2Ye26vj6f3cztWOtJ9cZ
ZRg3E1ujTZsSD1YY94J37cHTcAo87ZvN6hHl47LAjNPB/P2tbIng4nmWiZhsGBp9Ct/Qo5OoRdpv
O9USG2jnhAb5hJdZBPJcNZUiTrTmnS4HUsYAhslTWYNqSqrAOhdW9KbWLLiqtGcR0zQ9pzZECRu3
79VoHPc9iLJ0S37ZT7uM8pj39YtsXGKvKOSQTnP8Ie3qW8+gga1PFFAbGqxf7SvKuVcSibK938Ka
hJKr/HB47/gBwRg51Y22fOcY1iaBED21l5Xrc/u73xlVyyOHybTtrXl8NqutvkKd51eLP69XwqRm
74ac2ryx9WaW4czL0UUa9Pu/8rm7MmbJ3lKgj11xqaax3ptKptA1RjaFoxYgnOs8riTRb+DlhW9N
J4NLXZK2BeAvR3+s3FNGbVJt+hasGeXD/DcqCwF6pIMuxEdGaACxaAQ2ORwQm8YrJklFE9FDWaCX
hskvbkwHZjMwM9Vv6ozD3RrOIWSwdhiI7NHulxK2sw/GNj2Pa3NLzSiesnF8IWcRzBu2/+2ypvZ2
sWDyZXlNpYFfZJdNbnTbJu3w1/by6ZRG+ieIyINzGy2e16C2RugzXn2cUuEcVbA2OPszeV3UDpZm
wKYATQa1XBJDSxFXhTK/d7YBPTUu0HlZZ4jYrtrakwGLx1FavefVb7xtkOfALD2dcxaCclRZFO4H
3d0sJiVAbqn1hxfU2YEl52CzlmWxlVotxzksf9Dw6W+Gjkwizl1C3Cx7P/eBvU2S6m/hE9CFDeMX
yVuom8UVvPkOFV8jxhbXqbPs28xfYxO4EQsQOeQ2JyiOjksQ5+gpj6nt9JvIN6xfKlkXOFhhBuTD
0pHe5X7PMaoiQRZsa3t9rLxZrwy8+02pmrfSTsJLVkHtiShiWM3Nv+CHrsQM1mYn8rTmibJXnFyj
t7JZXtlUF20E2lYRLpiFZQOcj93eWi4zeXP5X7L5g3vXbZfdgEC7nytpergiVvkUNV7JCkSJss7P
/T00JVSsJIXRKzK5n9smOJAUUV4BMoqod8kAjmwARW4/Ne8mqN2PRvth7MrVjrk+wZ0mej6yWwdl
ZpyGQ9kk3WXSTnrMxrW6HmanPrbwUmMnWQBT4IknJ3+IbobR9Z7bum8uft+OcYcVYBP1PFIpCxWb
UHG82b0paAaU2tU1101mLS2nVJ3e5IP7e8+DsmPqIMGGN9VLOBFjVISBfbH5EXZFB09q0VTEwdKC
oa6K9sZRaU8Hy+zMeF2/8+Zabav2lzgvh/wxW/gJUM7lFSs0CmpyaEWvXW/Rx85j9V52vecSu5aG
L6aXfbaZwZqfCWDvr9tkWm8Lio+4aKT3s6IrrAAJ22qmj026p3GxRRzac/CdJrlzrIVs4zywPZxk
UmFNUPNe+8Eb4W1hPNrkT0As/fFc296LACS6mBOPMzWSgIPYmn6KUm49VaTlOfWG4LzUtrNt6ig7
T4VbHfn11v2Ulr9Doj442ZWDraWpxJ96zl7bipWvlo6B9iZzbqe1A2fne1V/9HX3g8Xg08/9sd4s
U6F2JEN+T4kCc+SohthcB8Blx43dE/hIzmFn39AJr9jgWanMW6KTl5wTKhy65XYcON2WZq7jKUuX
B1qp6GERFmCfTM27wQKBVdl8QWw9BNBo+5Up1Cr2bSLZwPDC+rr67Ul8QQJbO1c2kOkw2LmWbk91
SFxc5Cz+YxHS0nMK0eQt1ljFIU/fQ9PVapew4IDjZ5S8CYH7WLlmtDe0nHbstjUba6K04hBT3r53
HG8/JjxW4NHNSzYTJ8jOIh2S0j9puvRAfEhHVlPobNlSgpQcCdCj1TAe6pFEqomIzkMlIAOm49zc
jKLVHUdy80Nysn4rcp2euSjlc236/MoiKI123Xgbh1iBw5r+BnlbLd3jOtRXSoTLTR0VCRy71TuQ
p7rcJPyth9ke1yO1gdk6ITbIZCVvsBkAXrFqNN0zo+XDryGfdqNYvxfjBlvLZsRWNtF6pxfGP2NV
fpWFtu6DYrRA0NfBc7iWybGh/D4b1F+yqGgm5pLEtHBeqTrcUO+9jB0plmX9p7Ih9X4tvOR+bKt2
O/rsP5SUJ1T5hdLXQ+24D47ok72Hv+kqNWvLOqA/PrPTTFdBp3E1eiMkETO9TV7AWl1XITa1MmRQ
KbtjzwW1schlOCeMFDZ6kfImANhOYVGF1509QCabfRL8g2gB21mSarc4WA5gFnU8F1V1cFokqyAd
9Zso+Zgq6cs71A+PbIPhI9Eeu31NUL43gd/tq7Z8aEfvVoxLdJgX0vfDXmc3Het4ZGNO4i5Q5q4G
Kg6c3JrJD6vV0G1NakuGqNJSJIaHL0EtnXiV+i0cAILaWb+1+/UvHdhboZL3vCvKn5B887gd5FbL
2d4O8yCI/je1gsI4f9gJHJiQNXCgngvwVVHC5OSee2IancI6Jamg002+q9U8shQ06sviW6whWbzK
adCbHS/75yJ+89YEBgluv7+JBMjar8W0c3r6WEK89Qmh6z7HhYdWQjalzmXLuwr9a1NQFe0GRZRF
MRT+UytacaorTiuvmo4LCfAPzjpb+0L/aWz60RBL5SH3ljvaI3mk8R5j+RtPNBT1a6bSW6+EQ+61
3UR3FsyvfWfLb/gn0ODToQkf4D00Z5FZ4kF5mv1Kdyhf2jb17kDj2BvpGoidTZtBUQTaueROcEI4
cW60T4Nc2zA7Ozt664b1xlXeOfGY44dJAVFxFuk+r4PlnKhcbydiWp5L5IZrm9L0OxsydCSiTY9j
v8CVVN11XmfPfGZ6W3jNd9E7BjkpGnZTCT18qfuXpQ8fKcjuyBKgbXbEp46Kp76ssivMvDIuraki
XNQPaXMTrpp5QoVY3Bt6FUBIqbkuOV+SKQPIPa3FVdvxfm4IU8yuB211F4udHvSGar7rIZV9yNn9
LTJaB3C4XuIETrap/b3uoks0ZIRtVpY8ZWMy8P/4y2YdlmBP+WTvUqURu6NBvTiR2tpZeOkL4e76
PngLfP/Z8/z5xeVxPRLE216CUgVPSP16b1WqPwS9BhtXJiFfp79NhuFQd2H5PUAmBFAjJ+LdXbs+
qaAg5rbqiR+u3SCmGQBxswRzupmqXxS8X2LJnhrS312LgMow3LmVJmePgJST5YL7nujnt3Wp0z0C
VrO1VeQdy7Yhl4TwUDJuYZBJU6pdQR20DSyyBqveW2LHzOWrUVFwGgTz3kH5W3Ti7Gb9BWdImdE0
2OnJbsg5bTvFPepM+4ptvMuQ5db9Kkz27GZ86nzT0Tn8xdcNETRNStZbCVM9nnyf1yskIbKr6CCp
Br78nkhaXXtdTIV/y7kVbA2X57VZvfOQ1BfpaOfSpAZzRTW2G3px6zZxl0+iFFVcNhQpvoRlX89l
cbC8fKQCWL/IPUY78KJH2Q5R3PSZ3MiwdbfMlTRxG+2X05o3S/3aEm19M85Y/Rh3rKikzv1clGfh
JuQTpO7LWkpiW8BZwwe8mIllIdENl7aFu97ymGw6ko672gNMG43dLh+dL5erzczEuTLUoWAcLXqD
gQxVb+tSgzpzcu/5AAiHtVzIBm71ayDRrzNTqduGhgImdC3OhMr5cS/DICbInk20Rp3kKk4Esl5X
wjkY1z84qJ7SMc/KiPAurLrfKHQ7PJlflrsl6PNmi45PWCPXcmhv8wCWoh1EV1rV804pwWmb8zTb
/tTdYzDNvpyhJ4jSfuaJ4Aq0tCbK9Jc3KOzjBMB7JrOGWu8YjMVltdPPzk1OpqhvTBlkm9Kaz3q9
71YA2/Z80EobxhMTbg/fAnrsB+3e88TRiLWMpRWRKlz91n1v2IMfXV1F23HhpF/Kh3FNTmEIskCq
CIYiZeZ9ka8740bnnguu78P9gjc4rdZxt/LMb1TZ3maNe2mtSpxkOTwzPL0jW+fsJPN91/HtVyTL
bp3c9+KyWKfjOE53KVaoTZ1BI1x8Xd3leVTvp3kdH8M0QBHX61taiYb83k9ywj9XF10fhNgUBz6D
EZODtmWiB6VbtsEfv1xP9TKOR6WSDNQzj4qiTDP1Jiqal2HIngpmXm0vnwuv2poupW614DTm5m/a
FTipuSySqnB+tzLhWqfXltTOtVWlD4xY4rWEVN3a5ZUQLcnNgmEaJMMUS5ACEDH8ZIAFwR6McRPN
NEDtA3JBfsiCCbLICqMknccLPd2lmOx+C8rtOOODjfM8UbHsovxaEUF9IxU/vkM6uZfZZ4OTmaOH
UG+/UtHj2tsKHxGfmcP8YU7I7SDVs4iN8XdEGz36w1LFgyZ9NInKbQR6zJ1UcyRZFHesACxZ5VWx
qYqhfzVht8C5TEg36BT54PZR2usbW1X2bnIok6jxhuOcdlE8kh5NMPd83TSYd535T+v1RwpJayNo
5Nci+wraaAS1rgZ0sPYYgqOvGv2eGX2hPz/7oEHjpFfNU+K4ZyO/QUC81nZ7cu102863lAbbXCOG
BFGuz1nW4wpGmqevmexpjSGb6tcqqL66ieMicvJ96+q3Kenl2ZvD8RT2aH4iNe51KeoHtFzon637
lKOwb9ppPXV9C8TOYg3aciYrFnJ614LTxbj9dQ5wrvBJYF3qU1en72if9UZHn1FFAikp0ArbvNm0
TnmxDS11q+F9KiKo48m9zhNY6aNmuWUcxK2wsNunrdP+nk3ZlRnY1YjW1zKyu403NYcFY0tFrlU8
MEuLpdcYnjPhndY13afpI6EmZ8e6cyb62jn84Li/Tty/U1f85kLD6OyHtb+eZYH6Wsx/Uy8aDorE
283iWT+5ax0dEZgrdlSuaHmqK5xewFuSofgzJXVhnUZnCf0D6zEZQvaaynaLL6xgok0YNoW8C0Vn
KJ4bK1q4V0I35ciUkHHKUbYfnZi+O4vRFFNO916JEUAor2oQFTVDBEn75jQexQqUaNKjCe9uxkT/
zVlgt8wAeJwWvTRUELT7+RP6/l+rsJqjxVapCZTYFnlzTyb0zSB+E601a5rKtv2dOwbvSOPBVjTO
T1dEDwH2QaciHA48aB8japqdm9TlwSR/oIjT8Qz11pohB1RV/ro4OiTiv7yuogv+cTu2x3GXd7yz
1m+AtVz8Bzjum7Fo/g7Uf7Yg40wmjqGSrfDILeDkatvbW1jWLeCmm9EPzsUAPzSluVonVbCiU55H
PqJxGWJp6zOsjbOc+KNs947HrCDGn+tMgHsmk7i6nYP5gVWZnXJ7Iu+HVxlpualkH32T9HmwgQfB
JPY2zMS/0tIhlX9a/mZ5tyGuHkE6hFbbdiysLUShWcVd2KYPtqHlbtxKMpScz1mQ7Ecy9MHZZ8ey
sRLifCp17WuRHSLRv0xdK+MlqK6ZcULAnRmTuBC1NwkFNerMn7rADAfPl+0iaKtpG6JFZ+9IXWhj
gcpJxmPQNgxm21nuJqjHaheAKOPsKR+Jen6yfZfPp7txSdvWSfPR83zGnemfwi7zd6oaVrZN1w/j
RH8KnX+IqPvDjBH+QkhWtlPN1ZYLBtx1Vj8Oq7hk9rfjtRKZ1M+OHq7qyzARAb6mYE2tKvKeZ4r1
ndupE3nyCaQJhhqZ5ZqHxQCAb/r6WOqe1knpkdEzuniSMTayHFN867mFuF3Yr81o9VsrQ3QwS1nG
/oo5zbhcUFJUzcOgaJzSPpH0kkv7Shf4kJAidcgbF4unJN06qBbvGCZWG2s5NjFsufwYDOOLX1vd
jZ3oZLeGDlZUv+r3es7nx8Iz+YsaM4RhT3WPoUSKUyqdrpn8BTtrDoNHOYzyvqmHd6O8hfojBLFI
gbDezXWfAOj1vcfS0vYTN4H7INOaIk3O9wnDAhJ/2nAvxECJEij5Rly7Ociyq/isOcsTe3IfTFNN
u3+VqpHJU3jcZhwuDVfgxdEVbsJuqZ/cpfZ2vp891OFAdAqBtBu6kmq7OkN0T9B7eBam4iQhiWqj
Pf3JKmt1KCmSyemfiDJwGGPhQBAHJgsLo2c/Pa6mfFqMhubouON90fqG6hD6UTSQ16dqxG8weVZv
ddcjpcE5aCQkLfYWjrWV5NvcGaAT9Q2k+Knerw5P76IyIAytm75xYqfMY7uPaSV7c1P3jFQiVne3
vl+LnR2k5uzkjXdlzQACwNYvMUEM5wI8RFxlIDOLNBIogcnA0gmrc0/K8aqLEKsmn4RUSpkv92KQ
uABym4U7COKkNPoZF2VCZl6RubcYE+Z7Zaxf94394/Z8X3nlu0+eW8HDsXoGj+2wbufSejUzs4Gp
L1q6CYb0U5Q8ysBDths5OJuY18M1vILZskVfsJ5JzUBYmtlx5gEiuV92fnEcxGCOcOQH+uQu8Lc6
DNfzrPgQx8Vvr9Jk4knGJpOKrccVv+06Tz9Vebecat9qtsXkT3eT/JUcvEnGXVJUFFKWfpkGkjHX
pYvuxTQ9oS7Ym5Yxusd5ngzHddTRzbyG6UX0fbkHB4KfYJraw6jNeh+KSRgKN3KyGlcn13M/Z1cB
3O5PA1xiuyaRuGii8dtN7zHJarzfS8H/5UpoWpGcGduBqa/Ld9aU3ll7iUaGTcKNmYLyO+k8ooHG
0qFAxEcicIivdvJnMkl+FUS+uOpNt15NYvAuxEmvPsGAWfk18Vrd8ocbL1bGXl+CEVZXXvQgnoPO
fpB1X3x4uXBP81TRnaqkefXCyf3DkCzAA5OU+4xJXoy9i7sCxdTb6nVR1yifKaDPVNxUYRttAHGV
KMgBYqpmA/Yiqnk+MAVTu0ZL1ufyrrtqAX9sq2UMD0yh3de2tJ27kS/lSvRVf26pbp5yKvmHyGTt
dzqKRbI5D+XWLu3+d9iGH9/B4qJ7rDPOZIArWIO6mxHNfjxLlQdnRW6N56SexnhMAClmRRJV2zrL
C+JijIWS3w8J/RzHDPbqbJ8N2BI2zlDL0zrm2c3cyPXbXaued6QlzXNshs/WNvQXdRUd88XmZMx1
fUjTxPvLUz9cxtSDmDbV4cM69l0cujzwTJlKtaBH+/57KpS6btuw2ufjSovv1MTtwkXoPNa06n5W
h0UqfoZJBd126XR7mdxZ3fUw6S+ygx9RalnvMq/fZ+B/S2rVPjwYfk+8Oa7E/2bm8HPwgvLodAjX
ehh+4wbK1bEQqIX4CALwcpuwqpe/SYE3lGkhw9K0Sj9HS05Xtu3KJ2kKkGzgDkGuiG5mXsPBy0Aa
jQ81ILBHHoAIGbAOzU/Gk+tkVXeTSb7M32z88NNn1nrPULT6FDqYfupoDDdZliCwidC/61vJQW/m
9GcOvPxB96XcysFl7Jck0ylSvHpFWzPJccBilh5lbsp1fym8jg2cZToXgdteFYGHdWLOA/O61lw+
UfFHpTLtfpWb4mgJM8WTAUE4RV5yzGW+m3C575J5qVGVLPYG6ilk0z1UN8zFXvKGmzPKPZ4SO3ks
oqx5XiGns6aBqlHvyq4Mvrx0Qlqy+NvTaS5OkeAcznJIfcLJnUvl93YsJsZBssDGk6B2f9pWlN40
cmTMlOs2ZuwrbwfXI+LEtO9W35p2k9GhcCaq1f/rlcXIehs6S5aNgKlCLe8nhxotnVJo8g1Tk7sa
W95+6IR67KCIbQDhYBaI+NM0axz1v8btfTeX694d+XGsIa2vGvZVtyoEy2LlhlZd1u4Z9JT6zHKG
kLYqXtMaCEfFSWDFhIL5emucynzINKhfJz6TnfRnbgf2iwlWwwK0jNhqAJpU+cGo7nPK25RRaPuh
Qzkf2J3u7nIzdTEluDgKkitvCi9wX2QOQdLTS8kUzkWamhsq/Q5wRDu3zt6uk34nxwKnh19Mcbk2
uNVSxTzcoZgFg/wh/CU4LPaU7JnihLTOodzJ7BdtnDk5bnzmxWs0zfsotJgXT1F/3a15wMCE2VCa
EMHsTG6/MQxuvpsEfx241ygeMP5sdMFOyxqFCkz1jNBlp/l1Kv2x3PSumx4EYIpTpCtYh1304uuQ
N4H7uXhXbtve1nP4FfR2exFTyqHQwcXyClE8c+aP4HLQPPsnmxCoR29pkAra2r1KBqiZnpL5eUEj
u1SCqXlfjVaM0PNTlkFJEFVfXqYpM5S3GZmc09Q/Tvgzmav704s/JxkDTpv5BhHhLCTnCDVuVXfX
q8iXrZMIOsGEVz8oiOETJFPd+l77zuMvr9Zmmbd0bOURApr9nofJeFrUxDhZ4l3q+tR+zloLJ2fe
PFCONfEyCVBkibJuJ7+bt0KGQL0KzHCqKnLGjJhhddLrDYGW9NVpx6+fYelsPSBZKSysfAxcXou2
2klV17s+bOnXmia6wfSf7XtJNQ0EnK89KL4haoeHMUK0Usouj6494ooIhu4ccA3VTNomcR4Ba12a
2RMPWize1VzPycG1krck6cVhVrl1mdUgPhPT8o+mXy65HP0rxZr2wbO1usrbuj00NaC/fEYX2IyT
b91oA4bcG93xqy+zBXRS5T1GYLvJGx5X/DVKNweZrIzx2/ErdAdMxHT7d2mRLQ2T5dC5+KnM4sVn
ImVcxzt5mH2abdkN7WdeJzNfIfjBQxFFX/ngVOei84I7cjox5ufW25AuxaU3jCWFJ8qdSRCcLDn2
J5vlvQOq33KzZtYAgaQCTbn265ubKrlVpXRj11u6x7KN2iczlYD5Wte7IpJTbCfuhnc9wYKLqA/a
ekQ6UbGncVlYwBcR0pHBO9eDKtea2wRe7E6LAEAPA23+bsA4UDAVx6EjbhkAfafM63beqMd9owxO
4PKKQfh2Che18dauOjUrAUhqssensVgMJMVFP+kV05hMxfAVolEhuq3tySyNv5NLwj+mmgkENUS9
8Wfvhf+1O/ncuUeSnb8ULko+z348BEBnPldy8Z4nL+/3HAzJpR1Gda6wfxI44Ua7YGXtYXHy/tPB
V/FheV0Y8OZ0ybYc7ZeB3+rAp+s9JGndPkZBaNSmaQe9M/VqtsncbdPZMrulKpOzMxI1JnqxPLIo
uZAhB6ZaLkV13zoNVqi8wRMvTJjdplHoH4lDo/ZuneGEcWF+WH1Tb7N56bcjdLnrjqHUK60yHaby
3PLLmhUrd0lDHwTmEGl7EP0lc8bllg76WbrlciBM1Sc+OB3MJXWm52alrxVmBcTjhkDOfXFuycPG
BYOwzOAxZxSJK5JtwwcydD78rP4KkzRDCtDoq4Q1IFsEzfRji5XRT14OC4dq1W/pVSsOfHoM0vrs
P0Im7qGs/ezKa6KG1TZGhslGpKlrYt0J+G5lyb8uito6Ln6aH0M3kDeWqj6sacEDupJRdwwiDbtO
L/iiQjYdZdNBO6uaivmrf+/mgb5zEgj2rdTt/dKt85OWhNQ1TOtYuWNirsp8OuSZ9VHMYRbjxPKP
fsPoJP/NjjyQmpiei9BXW4ai7tZNORwIHR3NDf7l58Xy60PrNcVVRW5mPFYri9yr/+5jXTnrcnTf
/BA7SqZGtY/m5CUo5j+a8L5tXpbeDkMEy4A1j1SbuMlDnYdH27+ZVgwXgW4+rKDUNyZsqwe/Dbgo
w3aLecVZtcXeoFrJqMf1njK72ASFdbsWjUbJd/80HMgxt/tPFgb73j+k5t52u/4GxF93E7CduA5B
uksk7sQwVdG1DWa8c5xq6zQjYm+XhdxdQ8Vti25XlJIWpyrd8CsyJLFtevkLRlu9YLe4dreftSGX
D51i1/uYQLsINx6bVm9jVxcx1T+hO3YiYZOHY/AYcATeii5XdwYHxHum6/VHLBDXhY0RQ/aD84Cx
I+cgGir0dksCEhyzV9/qWPvE97dSHlvLFtM9Lk1LHJPBgiAZ0QHuKl8U930x4yVCszWM/RJp/kSC
/VjsOs2uwYR1dBjB4tMGXWnVXoo9uHBifLBcH1PtHRZ2UxlxWc2dQpq7miOhj0ud8Dgrp7uQC05J
CZAg6abyXBSTmBl1JYzd03R6HDDeHTB7cWNNRbKLcCU+GbsutlT1y7FJsjR20NovSttpjG0CxWek
wQmYp2z+FVKbWMgSaZRHSLTun7AHbLeTjoWMmK9WdDvNFOJTmkWHCLPdt2HGSju+YnQSI4zPUVcv
JvAAJg4tWkg82FG29QMjDmwR2OFZhTnju4Le4jpfOgAQLFzCYAwD/17LnruSjIeebuKnQ8a/GbxM
Z9s0GMMfWYVY1AZ8OwkT0UNSrsGNzSYO9ZSuHqdSiF+GIapkny1/Ipypp9pinRCStGD6zjpOko3Z
84hxCkFqnM5922CESKI62IuWgC0HOBC/CA5ga4na6w7nKlJ8ht0gLeSDtEssJdYo4EHi5qNSsQ+N
MG+Ij+qAespfmmIhX9X4TaZI+Sey5/6GHjx5LtG1DpFZ61O95jP3maYpaXhAWx0sRzoiETtu2Z6i
odLbgcboZdUr+IZu7LmHHMI0VZCeAjiFp7GdWAaQGV6OWfjjIczL9KZKquhzHFH12qBLdrKc26PK
qWbqsZ6BVzDhOK3TKI6sbIwUrwH1TESLphY8lHOewhNcvNC8t7637mbOwk2Q6fkiNYuKVESBOvqU
DwATmG66jsZppPz+by+sWcdeV9dvyNXlw9xh+6i1lZwN8Uc7+UvdW51UP0LNmi7zgJmSUFF2Zkp6
EheaJTOwIniQjnpUtkkOdpUxjyudd4w0QxbnXIYhQLojjtn6UE2Jc9U3EgeXl0LPrNPAe3TT0FwW
HHM8+20eG94jtB0/4lVnoqWSACXfmoPNRITwKy95dpN4mE9pksuXPiJxABZ8sKDfhJ3aRYM73QqT
pB8p/z3OwpGuOOPyrJuEGI9FDyenDLNdR0TwronSZkv2ZBoXPqpGSjIbiVacuej1jz7W9i35mcwR
U23+dCAz6Aey6Zhi3I4daxnOo7Oyva6n/KqKwm6v12j+kX7CuxBxgx64fkADcpUzXJ2gaVjdyE5K
l63pjnUczuVOF0g16fLahay+ow9/rfYw7EYXZ6XtplBJyW23jl5gPpQwjC0xGO0w7giqziKd2BGB
v4FOyoqHNPP35K/NJs0Zfw5yVNts0upgeANv7AwEoBrs/o2RcbGrczZCV5rVK3sJg1PRhBlOgqT6
yPPifXRshE7FGeJJljqSenm3rHplNcbz8YZ3Vtzg533I2WBghb7gVV586ee4R4DVBOnA6+CZ8P/s
Kf+X+GpP/39y2uFvffNZ/u3+M17tvyU4jQW4//m//g3yW/q3/n/AaZfPuvuPtDT++P+lpdngzVzX
D2x204LA+0VLTH+7/t//4dj2P+0Q1J1ne4LK75f7UsFdU//+DyH+6aN1hFgVI0c4wNT+8T86Bkb8
J8f9Z4TPy4YeH9r/m7wz2ZEbydb0E7FA0kia2dZnD495VGhDSAqJ8zzz6fujshpX8oqOQN1tA7Wo
BDKDpNNods5//sG1JE55//e2bv9R1zVn//xZLBi6yd8y6T/kfWUByROURh9JmA2cTfNZbJTl/c5b
P5f3LX/6TKyOtj4f6o5Qz3LMm1UJwC9Xs3LUga5whjAf2vcQx1zEDqa+suIY/9Iot99ygN2AycAc
ITi0JK7glW32yUpwMlSbuRbTTspioXjn2CKZo+vQO/rpT6Hb6RYiO7OxBkDlpfW12ppC9zdz25a3
MJuGJ3JQx6/Z4NXL0LN4rqwwfFCVan9CLKNbKWUJDUCJkmSaVj+odp7uGzMbvrRqHm8mh+pHcc6/
VkPfHenwofCOE0UgFKso+cVZWt1HniHW8OnFg+t2FB1Zam3IQQDxLkAV1zBqTRhVTQN1kd48v5iz
2J72cQgunA1WzqbVj+l2djn1Usutk02WyPSlhY+zMpuYiFo0bHo3WgMAlpzldwj83VYbPjrRrouq
Y2xYEd61U3ZDPY1eEWzjbZwzxof+GJ2mvJ1OjmYjQdPgOgAjtneojKa69fDfJ6OhdpjOxvEJiSGc
k3QUAfP2evjmEFoZ4u2LHDNP5Hjtei76ynSO/WtE3v46yXpvU8Am2Oq28q+ayoFjHElx41U+Ghjb
m8YfA+DEaxc545e+jedbGp1kS/vo3jcZhDNeHwYZ0K8fKDIZS1W2qw566v2bZCbteNJtzxC7ksGx
M8xpi7l0AvMip7orLZXhm+KSg+zbv9GPFsjYh0qUigyE2mqbX7YxleGqbhrrUc6ZejKtaKhWdrrk
aPIGgwfkIP7etxPv0Cc28jvYWEdT4giNj5p2HkVH/DLRub24LR2ju4rKkYp0hrazUzmhtQl9BHiM
ig48QnyqUfhedrC1082MZamz7spouEb8ZaJ/gW+znkpKh5VhDP4vBV9zpwrL3Dt9OedwqRTdpwqn
LQtzuKuVV28wHyFvO4ddCEehwQqkTP2nuZgqVCTjdCUITzl4Pkd2BM3htujs6GtszQwWMai/sYdF
eOH2TXIY0w5W7TSoeeUTlvAECqu+DxA+YOiHOYRBNymvAjhCv3qX3OeixrdxNXJwZDskZ/J2ot0+
Tm0eQsIKGCdEFkZBfuq9ZY0T3nV1Ht2UYRbtCzfX+0BlHL8S9lsMS2M980Gs6jqt7nrNjWcGp3lB
M02nqw303Bz09U7qxoJUMbUMjHi+NwU/78gwbWDuie6LGb8tYQ23kKlWMq/weTQmWUZbd6a2RIWZ
V6suS2GaUNh/pd0PvpgdDJGSwcvJqaziKWIgSz9gZDexag2WbNa8tHbuPOlmCq7jaO6+9a6A7dwz
hNh5/DIXPfqBB5f1eFuhKPomepkZ8D2jnLFGXxKgrMRFIWi/Km2aD0HZO9wagmBnykR1KtNu5qZU
W90bS3qzm3bEb6kAok5vZr1ehXmvOYwRACE+Skv7dsgLeWIpqDW6X//am8R4Z5tVqFZNosWrhaw0
Wzcqt7kCQdRb8LXuyF/kk9LaePUmY3zyDaPb41U/Pnal5OWVgChJn1KN0Z6NW79Kqz0wqIJqbnbX
fWOY2ypJxBeTXvpL4CTWPqpH5kB9XbvQFAi+HZkvb3j0BjYHdiBuOQBXxmF6IWNgCwRZwxdd6Qhz
+tLadVMFQ6CfjeE01QWthBF3/X07+wtq1g7sctIyH+bRNB8xixTNRo1+tebdM3wr5CiPJA0QzaxM
Od7GvVVeInThbgJ4UT8pm2Pi59TYIpBqSNLzvQRfo3G09gEBUXeoE9CKmrOq71XOnLmKQF76AAV1
bBnNXaJlf2wJhjjQFuRvvI3oZsx696r3Zr3zjL5/6dJBrVCNlNOdsALMkRm8NOV6Hu0CV2DF/LDf
6MZnlM8eWqNihseTBiWUEEXx+c21bDT+VuL3mwG20U1UO0oSzB7bQBjQjn4aUeHt/TKYyv0cJWW4
G9O4vqMIrY/V6LgPI9kLh94x1GVNP35rVo794lRgWVTlGaAu1IVLBJAscIPs0aA1TACySdyYo0m/
MdD0XWo2grsWGQ/kI8LDeLWIw4fknuLja0QC+jWRctOhihceAc2Y+8sz4nE3wavaWXGmHxEzLWqD
GHUb/+9kemYdbnTHNlP2dfyjLMPh2AZOz8w3zl7DKdVPFPPNRdDF5riNw3x+DJNkuA3B5o99M83f
RRMbmw7BPNKKPDoEuekupPuASTRH3nCyCu3uHbIf2YAjzccaQP0JxkV1oqIXVD2Emld19TC4Un8P
bZvNhOUUPmWMCLG1NZC6spkFl+2ET6ZZZfPP3mlQgpjA7ldBLfWmgzMIYu33r8UojH0MnPRqqHaC
QmUuJobRbJzIKHf2pYiHfFW7ZsfAOAqya+Xnw42Ol+CccgA1LhqgIu315mVt5eLYhwQGJujNt3bT
ix3SbOtamEN8MugcX63UXYiOc+CtdQVX3TOnAmsZoYcWIdU80poSdgnIFHGIJckDNgjhUQ21fRRG
nT4M5SiuaOedC6EsuXazqUJSw8Gzh0jb2isch+etDHLLXxfCNy5zeMFfmr6e7sUgyZ+csPgu2GTy
5GTlg/Bp1kp977YivnOQID+yN1f71i9aG6kwMgArmupy41ua0JEQIFRuyCc3T36d6SvXlOKi8bVx
KaesvfcNZ9pSD+X5xm9bfeU7wGgyMkS/km7h39hM4S9c+vgftW3Oh0gBdvYWZEBAe0RkuvNewjHu
f0ylJ66YITuXM1XuV9EQerXKekvM1ED+eLC8qTnGdvYzm5jKpAy1GCIl4Ubxn9xrDCuZ96LZfTAN
pe9zK4t3xmJalNCvHguDrR41tLyYGoUavHaFXEcR6Z9OoMpLFOXWoRyY5a8STwVyXTb1SwI5c4fb
nnniw533eRBHVGhTeNHG2vqFbgClsFtoiQUWyNJ6BMa97D255Mq7g/maj078WjiF2sWAldsimIKr
NJX+QabOBPmpEVcjSXDHNiQ2lyYVzB5/8QHtPN1wheLaTy9S1zX43hY/f0EZc9E5tfU8aa0uRW2N
97Sz4piUjfPi1qF9MxZ2eVf7rnvQhTU3e7c0jRc9Oy0lhwH44Q2t3ofsHctMOrjPdJrszHhgYMea
rh5c8I1N4YSke5SNCNBn47OwRnOebnyowtVm9Ppv7QBrgvzJ65oSY88O5h/naaFk4GDs7PzMsOCO
Z/7LaJnDM0iKwu1EB4+DP0SXeanar6mcq+2ADdrRJ8eo2iWl99NXIO2j08ByHLbzErBR+CYzceS7
LvYpUt6D/Lr7noV6QeBXC4AINfl6iMlJ9XG8uVYunwOOaz1bfOPCwA267imeNUTMJsyGR6h7wFoI
wX+4iR18w4AF+lYyJ0RhBPZ8hxos2w7ZqK6hXetfOGVWpLXMDTrnKc0I/XC9Vq1sAbKLdoDTflWE
mXfR+sysVyA3YGFePkw7F8bos93L4tnEzIb9z06iNS2drul44vJHbXj+VVpN8LRq4FtGpr49Hew2
9G7nvIK1qBQA1tiPIJRI/HOkSy2mJrmRH/Jowq/BzyaxRZxWAdgide/yWF1bQTycAkSAkHRkYOxD
27f8FX6Z5c6XfcdYRsCiZzren3DzU6eyXp4IArtc455kb4g6C4DJwvrWWdpAuMreW5x2zkOI+IvJ
3MDEKBFhYWwbgOU7zN+i68SZ4Vr5YI/McoPnaQoWb8Ehl4/UVeAS6QzXOrTnHktzFz1dB+cQTxWb
pcW5ux+9FEw/BvREj0xJvLVhAICui8Z8c3ACAkTqK8QVmCJiHDtnl6WbGXvDysOLSLc5Ukt/hvvR
ifnR0rgnN7Icbt1JipWO7OKuzgbn2tIKXS6U1Gwj/Jr01r6ay03fNRUCYQQGBsjkqYgw8F4RHmoc
mJwUj+lswOSjTVszgAgutcEc0e4N+5dEnrmHUVl9iUq3PxXt3GzKxLffSt3yHTo5GH2AwoGCsJ7m
LXKq7FIm47A3q6B7Ad0fOarr4GIobXlbkzDwUDMXuXTclvnPINxxkzixc8u+GLzZRSye7dmK8TKY
7MmiCxnDXcWolz4pHSw4Q+gt8ir3SMqCY7ltate4spqJ6KEwsfuTim1x1cVod520RdUXZ9CMm1kH
O1RgtKDCtOK1Z7Tii2VVMAEcN6vBzEixbQJ0R3BAk9e6sIpn3bCydUyS4cpyEKYXHsSkNUUd9OXe
VGsNw/9nkHjjXpVmso6KMCeq2ZpPdS9N3vJYbovYHrIViov0cVZph7w844CfVa9/lYDT7Wqca1zC
A+W82ANkf/wJ6gkSjps/1r0ejp329ZOP5pCuNEY7VkFEYOTtYxrRmH3o42rpdr9sb8hwI7A863Zq
TPmjqhgx5YmVJiuXSvfa9lgxy/gpu00beUwCg3FhxU+2cllJFNxj1j4jXFffQcDi+oQxix2tGZzR
AkNr/8YEIj0FYBu3KmSRw/GCru6Hk9ok3AVI+MiW3sx+dwlXObmK0V3uY2OEAB22c3BloyA80jq6
l24nKaQ5y4mGgnw7Q1J5Tbo+/mbB6dxVievdmwtRech0bW/cIHCPolHpLWJaQjx9I39DCSJ2pU2Z
AW2mZ17LaFfMSK+TuoUZHOawkvLI9p90garHmx151RmFeV2O6KObYZY3NlS3Fsmjdm4m0QXrqUbB
MiPDfJpVXhNMEHvbER3kgxcb5qX2w/GldYq4WhvRqK8GGAIXtswOpdPTOZMXnRoxTjSYlKTx0S1K
a+XWoyYyqUm+ThglZNhRwZquaZoeMfRrjmaQJQ9qQNFfueg3a9fqd7NZJM/CKOdfcPGbfRtI9MsD
lG5vEf4ODMy+Do6LjpMxB0ZgTZmdPE74jVo49dQD6SX23vFNNoQDpPNZuydey4xfj5bfRpqAntZ7
0qSzYU13srmVvTNiyaIjLZ7BmCANRYFxoHB+HCZjflB55RwwTUBx1y/BxOx/y6He7dCuMD4ya1ke
ez1PW5hW83aaRb8OLDu6JpOIo9CErPNdxfWrdCvX2zq13b2GpsXmUBnmF9AG2tW8XdY+Q7XNVMn8
S9f4D+gJ+62srOkqiwq6Ps48tOFzXhwaz4AKb+QSDMVroUgggTfm71ImT42ZgK8LqIe71uuMO6tL
jKuiaMqXXljNz9jInTeSNLjpqm8QihamvzM5q5C3Gvkawwg0++WMP3c5MQUnSXu0oDjPBVsGVcHy
3E4GCzPzppyzQKcHUvqMK1fmFOxBrn2OSRtExC68r/Vs+UTBj+SMh3RLWV9n+wKi2i4YjeK6xRRn
H8MuuwKKT697XXWQPwZz0f+bxbybK1TNOLUOYhEbV+UttASnAmtRzYHKxLqgH6fg8tIwe2hFEryG
SQHAU7X9ho+KxOde6jfpWV68tsMyvPTssIcfVobRd1A5Ma7rHsktKkbaL+n38kZg17CnxiuvmKtU
W6TTL4EJg8CtyxziedufRIH36youmjHYjUBQFsfJZF9Yk0PJlBT9WFAgF9W9YCC9h7wSUAVR9Llr
khzILBkNle0q5tYQCxwbswa6HPZC2+E43LSDjA9NbNbf8S0YGbtINuaYBh0fngBnBKu12rsxcxRK
fcgI/ioqHHVL56pPug7zHyYUu3KHEqu+Fq3hXbaDKUxKLzEQ0hZ3G4qm1Fn3hkBFosqoS3eI97zs
Yh4z61cZJemLM7dBtY+CBAFgHfnNz8VHB3AhLasrKGXqFqpuZG3GsM3mNwgn020fSw+tj11beIz5
cN1XfUTg+EpIj7UUR25w30kLDMee3Yg47rjMwQYL59lJy+GYlxLezNh049bz2vYl8GMclqQhT66V
ZBdlJUKE36GCJw+J7LqsQiLysM/oEYZGbr/LOT9slI1m9hLhEjWtbLPMqnWwULbzynct7Gly70k4
bBG3vtvPe7Lq3UsQByzzWqGGTTYnw13S2+MaI5PmDarIcGoEJAUc4mpEBLLFY8Pz+uFpdDtjTRvp
PA2GZ7ypqPf3XlnWV16G0RKciKp9RDwhUQdkBYwJf3iFNxpoujosXsi8mO9Ky+nvXKNH8TfRM1K/
q/yY4fQwrp3c6e+roIh+ZjZTl2SWib2yvdnaaTzONnWCIdUxslzvmwqpfLaFjOC3Z3kR7AA8arYa
XKvCsml39RiRw5nmhvGrYoNDQVPp/MIdZbLDhsd5yxLHPLRE5OHgQZrZyo7C+VSYhXGdjLhMDWFb
7FAxmylO0u78VY0h350E7FOcYBSheRLwNekuwi1JzShJDf9hNNLitXPs6CcQpfzi4al4aNO8fps7
w7kyk3j6Ogczg1yv9PfSHL641mwjw4xFdZnD2vyKs/10z0jAmrYSb62LtDbSl2aeur2v8GQsMybo
USwYnNPaBA0ClgraVp5WBS5vTv3D8RKO3BHR9k3b6HTDyA+nJXjPzk6k0LpgHqtnZRcp7qPSuRoM
nJZ6MzFORDQfkgZfOLsDH4F0m/vhwWIy0Yb+F7uNore4UM4OdXD/4HuGvYcXh36+6E1ArlKmqCUa
r6U7StXLMoTDA8rMQgv7rIp529gX6kuBEcAvfCDHp4l584U3MnIDP83bfaALlq/LoXZhY7OBLSQH
yDes+RbSUgbrX0sflyTUs+kVOKn7I+LD7LESGUgNwq3+aFuWf4qF1CjUxrnaW8hmpnXGc2xTpJnF
OsiGDkcsdoK1YcL6WEkiR8ptNrXqZAQp+0ukYeVXvRO8Nl2RvdYymB9sYJh7zWoDnMiDqyjUxQXM
GYFxn2HsSzofWLwWPQGdE80MUZca9sMYIvDwZPfYSTOGZG54F82iHZqgPAMX5l11QW5T9ujO7H4o
BjEqLIt8Hzn9hGy28W6aamzvJoELh20i4pN9hWa0zu1dyy6zTX0x3HlUCwy5Z+MwBI7YZbVF7+P3
3UWW5MU1Qrn4JTYhiKxlZ+THJEacQpEaPucBIFiWY1OxQ8Rc77yuGIkLngrnWxdH1aEdpwkzpLZ8
1aFQGzds6q2ZLIxVEgfCHHp0TK5mACvGmvuewtzXD9EQpddm6g+bASeGVWs73jUs+foQNLAmOBCc
yzFCYZuYk/mcumYEmhRk9cqvifKqGZ2c0jHLsKdClTyESUAvLEYsLREBbQJhqO/pRDe6xjS+qfZF
UMf7LmAeVUhTXSHUI2zTztug2yj2uG8omnqkw3BNv6RWrx7zGlXfRV6Q9HQMoHUh70hhNq1dU3nP
GBIMl1nS90crHPpLDDFTY+0gAHC+NPmAk0XVjzrf4ck75Edgpf5phlNxFfsezh9mYESIABJol3Dd
mHP1vo3wmere61c13+i3CCnXM0glzgrR5F/GfVK/IG9yr2ocZUCiMVjdYhgAgVvOs2I2I1RjrRGF
SLVryaEOl46p1TCpovRgNxUlM8eOAdsimKYHtAa+t3as1sfmrcERPPK1dY2u0/iaOwJHoqqdARq9
yhk08zVRHNiVu479fa5f6jFzh5WybP6Npp8sZ2+OgB9bwy2Tx8KpfQsDC1iQrT9hsEFubwLpCpKS
e4D7MKENg903rRHXxuwkuoAKO3qQnVch0Ncd4sAi3U1FLfoDe5m/L9JEByf+3XL4NjlW5n91/ant
8RyZomgVYydGh8vK0k2/JuHLZNtOvRpjiWzZrZ3Bzb5Fwyzq69BY9Bahnu30vg1b5hxz7smGoxIH
J5jCMZq8moATlOfA0VsXeVmG5cos9LHI3KhAjmMwwR/KZhiPLZlVAsoy+4u0cBHaqcBo7jNFmbrl
TxfVvnQkxMhaIYbcF7Md7zqTOdI6yA1rb5p8JLOBvZ7nZVN4iFEqjrshQgZQhb1ID+CF2T1ydQSs
aWg8RZFt3Fh4kw5rSu7iJZcqnk9D1pb3dZnGb3PdFXtsJuvbKg5KRplBto8jgZGZkPTf+LbI8eQa
Nsq/vIjnX1lsYMGX+LIFKYZy9doIzAxXZVRQl5leQ6OU4mbx5AZ5Jrf1OGOBk/Phsg3NTxLn1XxV
xSXM1Kbs4oMcapTTfodXR2qP/WMkctwnzNo7mvkcu7smgOkj8IH8MZlYBIVh2+5V0XZXM1ZLGIjF
3cvcYoMW27OJ61GDZQ22ntVL1kbzke82h10foOuvVYp42sUUT1eAMqnrOY9lmju/OjPLXlsIxgEy
PTdktgUkte4S3cChg+BLAkCV7kJM0ImCo0792bJLpitX6/RUTVbzEFl2vNUw2FCZugMzJLd9yCSe
p5bfOWj24Sc/1FMX3bcxfgTAvsW9HY7Wic+q35YqhL3vVdla+G3/mMqyf5hw1bxshE10GaZJJwYO
NvrmOYWJXwqU86X7y41c91oHOfowID7mb1HAqCKeVfU8eX2yE7D9LnpTIMkcJ/CdFm7uOkry4bmN
MnKAo55ouXgiEZm5tvctZvTgYEG5pAUabXUbiabytnwpxkub+DmtdNVhXEoIQr+DTDjsegwCwD0G
5zlo6y7ZNJMX35AuGV4pBE7ByhwCwQDRq64R+NBBoHoxtrlMNfBEFQaEUAh3YSCr8aaK4u5y6nJ/
LfO+26qsYXqgEsvc9lgrrqEihJsRePo1SSqdwcJM+6+xPyUKk6NGXVj8OTQSWUcI+uhak3fTtT5i
39SorLc6t4qNJcL5UQaLUc1v9sj/xwQaewkW+H8TaB66nz8ibOd/5gjLpuPbQoHhP/iHQmM7/7I8
z1JkkmND6DLa+B8Kzb+0si3shVhFpi2WtK9/U2g8/S+TL8WTaDtNamcbds2/KTSu+y8hlLRhSSuh
lUPw0hll5iMKzeKE/T88FywluIGlz7T4Y9KE5fO3U3aXijDXCH3WRjlO27bsJC4Mstk44WwfKGL8
X3ZceNvGdHGt/uM3+jeb50/2zhKJdH5phR2sshUuwp5z5s+OuxDHS1K6ULKRPWS2U15FfUNyXAlw
/r+5lMtbwCsaLtNyK38QhkxUsZYNO2SN1Sm9STJivliV1E29MXzyVH9bjv/zg0J8Eh4zfcuGQ//3
pawgTWrR8FRWFOLs2yHTIYdnuv74gd57bVoIB08om4GyXsIZ/nigLgvgmJbQZWnB9KEVE3NdTOgv
ui6vjvgcYys2NrXY5l08fpab/Xfww7+fUIJneDbsL5bt2bUrvJzjuHLBvdsmxxSsplU002LXZwKh
3BBJrHlI1v74id9bLZq3ZymL62r3bLXodMAj0+OqUYs7M9jHuK66iNFunTSf5DUur+hsYdqoyj0p
POhr4jz6SbW0Klbmod62pzCDPYzb6KJ8vvPqZNzQS/aIwhaStKrHK5/p0/bjR31nCbFwlv3A5nHd
84ilPApj7Md4uf1Yxye7WHx1eJmt+8l12Hj+4zlt4cLEs21POOfJsr3ZjTqIQYDEnM7HEqX1ylBe
c4lbKET9IlSHj5/rnVdo02owF7Icj+3rLDRBoebH/F7ioWZa4uAFAx3Y5E1Pbgub+H9xKWU6jlTK
84Q6i6xIHRsVucrc9ThUP9K6lBB7UuywaQs/udJ7i0VwIa2labu8sL+/Br8nwqum7FgLrF9hMMdW
tPaywLqCHtk84lM1Ut26ZfhsJr51CTCebT5+1Hc+R1tY6FMtzzU9+zzPWxr4WBo2St6wtI1HTcW4
ljKcjhUSm6eub7CHQeH5yat8Z/9hhVqe1JDJOYbO9gAo4uUYEDgCeRvODOgQBk1KuICng3GB8Um3
72rt7souqn99/LjvLSIhuba2YNNY59lpWR+NHa5eztqGc7lKrY75TJq4G1Xpz5Ku331IDdtSm45y
nPP1SgPDHooLxLrFRxu6xhwfmRJZ38um965QBEW3Pda55BuUDgDSf/2Y7D4C8ycpHNRqZ8sqitAL
myVORnkYp4fGRs/QWMQo4DQWfvIureVvne138JWk50p3abLP97tGaElZybWCGmEPns3MtfK523GU
wlVFYZf6kb0fKH0fgKHNrRXLN4zEi0+23d+hKf9xH/zOtnbYHYSz7Fd/HGqm0n0/h9xHKEaWsx8+
QWHX22jJGJvLykSF5GZrR8df44FZvNGZPz/+0d/ZECnROOFsBSZgLUXXnzfQdjmsudBx1jBdIRDA
lT0JDKB3ngMukgjU+B9f7521LKTrOAu1evmKzh64zGfdO+7AAivIrzYjlLumS+hyACnkk13inW0K
e1y+V3KAloLv7NFASWrT9SF1pn4arAvZ4ynoWNPw4A1dfQQeh1KL18hPZtPpTd0T0/FfP6pjUeZy
nMLKNeXZep5622xyA5A/cPFMof/zDmj1J7C/qdp/fKl3HlWppS7Wnslw/DzqvSzbPidQwmHy7JoQ
oEW0YYSCpS2Dnl0aOPbads1gwdTUCp1Ptf348u+c3n9e3js75cp6NoJiglDd1MuSDUw4adiffPI+
/16qvyt1jzdJLSQk/+SeLR3Tm4YyRMeyxU+MBBc7816kxHil0Ka/Jf87+SQa7t3rCd4cdS3HzaID
+PPTABFAJpnqcovTKHAXBpQbJk+8ziH6RqZD8Mnj/f0Ofz+eEiaud0oyg4Gx9PflTDvwTUwRsCUu
G3zm7STYzbP9DdsNf9f0pgUfvCw2HjrNTUid/cmO+PeR+u+rc7phbAUDihbl76sbnWWilsFvkDkN
UkYxiVViQxTsTLJEIkgN29ptxO3H6+a9iy5NIisXsTL41t8XtbrAmGxoFNsBMuMxRcSzNRvQBE0w
6y+gqeROzt3wyWv9+4j7/aSa4RtnHMCip52zOsmP01glSVlvCVuYoQMCJ0bl5IGcY7mKVBJAC8eX
bhcAqH7yI7+zojRfp2k5FE4mTeDfz9v5tNLZiFlt1gbIFg0DGmSp9drspbVFuWt+cry896iWRQfo
USdxzC3f7R+niwxb1BrI6fGB7Mr1GAXyQroDOtrR8y7TIq3ixRcWW70EVuHHr/bdRyWEgH6NetRa
EIA/Lw3YSDRnyKudJARLKOCYybTt+NxxE9t4Gj/7aX+rVP7nJP3ntZLHwAantcumv3xefzwr7v1e
ngdOvS1LoXewK91t6RF/CBl5Lp8K6QG5wu1hDjQ7OvwZ5koTIc+JLvDb3Fr9ID8rGM+KjH9uCVQE
lAEM2wXz+PuWEmNMsRtkeCGz4YnvS+2w1kY/Hrst6jrcd8aaSNE4EPh+m/XIbj3gwutg+/fxu/j7
zP3nPgTlP5IljY3P+UEko0w4PX4o27FD0tDqab6AXqg2FhEhn3xcy4o6fwuwS0F2EE5RVJy9dpIE
TIYYWA5mgdRXDmEt+94v2y8fP9B7iwsllRALTLS0IX//sBYnXTh5RYv9M8FhNka6u9ScrCez87rN
iELyvytN//kFgbFcj31KuaAAf1+w9cNKRmYFEbhO813HSOOCcLPhOIg43P/3z+ZRHHkINmFHn6/j
SoDkxh0vK02raluaMj9Aa8enMOj0BglKtfv4eu8tDg/AzcRLxzO1OtuTmnrKBlx4my1uFQOzZsLV
0F2Xa9/2k0/2hPe2I6o+z6EjZn38Thb84xOF0AN6Amq/bQuPxC13zh/xB05uUiew4RYyQ46tNAiZ
9BAI9PFT/gb1zhcmEmOTvp//IcT7+w3OpZLehG0SoLKnjg2kW6RJGMlOsm93NiqMx2hq/B9TFDaH
MJ01U/kgSnZGW0gGSn7q37ShiVfdGEh18lI7K1ZYRvlHRl/1Ms2b1Cdf0jvlAE2Y62qP1cAXdbZ3
+4S2VbaGQj1Ak7uClXA5Qgu81TlWumMwdjcmBO5vUTPlC3FEHz75vZYV/ffvhQgGwEtarqB+PV8W
cOEngEyfvQuXlFUadr4Hrz9GbBYZhYehy9zAozb8Rn8rYc1umq5r8YDCzmWv4Ro8EWMhnj++p//8
RTg86buXip5y4fd2++fyKcuqb2VSbn3lE1MTdopgDtleMGmxv1bmJJ4SO1V3Wd1Md1MZea8fX/4/
V+9ydiMIlWC3FA9nRW7vlGLQ8La20iWCz60Sje+ELfZ20xkXFQkSS+RZsLImDHo+vvJZl7hsP5or
esrUgC0AV8t++MeTE/nm43JpcGlk5ofSbfCR6OETYVQSlL8kmooj9iHBadR+GS5en/aNFZnD08e3
8Z87hUY1yr7OeNEVQLB/30WIo+dc5FNBUEIpF98iMttGK76RE2Pt/82l2EK1Ry0qzlcfX3GBRSOX
SqBLfK+N2t36DZ7ciI7CzxKg33uvHkiSYqkrdKpnH9qQJPi4CgRirmk3MxZbA56lovUkkgw1/2CW
DZlqMXClQtP1ZxvTe4ua45IdWNtUH+rsZBnjrJkSjf1mjf3CyfdCtcZuAqd3keXrxPaNA12scUiU
EZ6c3PoklndZOGdfOeAyNTAvdTlMz6r+2HdJcLfhoMSdyq+RxEHOnPGhOmEQVxxg5/73ZaGm6GaY
wy/N5c4b1X7qIXqR27SNvTo4QLfE0bxhVocd+DifosAai092/mVVnj0ilY+p5LKT2p46e72+KOUA
KSHb9oBLGyy8wqspRhhXwug8xSUAcK+xxvl4/b73xdosJSBmrktPd3bc9EUZK1w+4Dph7P1/ODuP
HbmRZQ0/EQF6sy2yqrpbanmNzIYYaWbovUmST3+/1OIekUUU0QKOESDMRGUyTWTEb6TkTvY8GR0o
Rctr3yvgIZ+A0EE5FtHYBWnVZ2/sPhb/3P8VOxuWmw7vVUq1tBG2tZ1OciW6CEG61hy1H7M2FlfD
mYqLbrXtwdmws5C4n+kA0VujdLi1Yl5UTS5TRJ/GbIj+7XRAbvTk8adB7CyAWrQ0B591b4Zljsm7
RtZ4DFturN/OxC7XIewAAz5TAx6tQGl67NzcMPsUWgrsLTU3x+8NZ2kNJAmv0M6ywx4loNDJzy+e
ZUNWmVxZGDYsb7OH+JtRya0EFyVL8yYfuy16YJOpwWpoqC3eD7azmhmqxapyKKFxFa1HvbjG2GBe
1Zyzubeeh6Iw3i22ABCDQyaHP8IXCNoe5AJyh2x2kOGYNE2QqaGO5mzOfctC5xsabXOOskZ7J0Yr
DDi5i5/3R7ZzDFPWIYZ8llPj3owsrfjl1mzV58FrDX8GQfwUZvDcFuQtF98Q/B2KMkMOF9ON0z9Y
vqS/nBB0nwz3pv1kIDsKKJN820DUqKgROh7jMZygXkBXtdEMtg/W786HJIuQnUxq7azg7XB7SEit
EUJLRtb/VPdlg6OhI77ldfiPijYQCBRoLS9fqmxNj94v9WZLNTeXTT5iAAtMiGE6yfRYZJ77pkfr
90NtWu7X+59z50BgdWo6VwvrlLldL1Sj7jTU7R3yR6PM/LrJtFMJ+ewVSuLwg9EFP8gYdu5R3MQ1
C3UOsiV325PiWzkp5KzurKfI/6YmG4PHKFSLBHJV0NuVgAMKZ8bnPJ7OeKc5B7Ws/R/g8qqhZMg6
2gzYGp2Yi4wfMCwovcANHF4jk5PBARmgR0lvXwu88mnAXvpr2upfXj7dLlAGy6OJSqKyiZ4OeQpm
tevOZBjLCd9RWEsdwrn+CJr6iQO/uN4PeFtvkX1Ng31KgYc//DIL/+38dbC5NSwr93BiyJBwyOrU
j+B2B6oyfSrRB4dtO+BNtyj4KuCT8xcsQARQJ68OGsUd397/NTdHFD+Gnq5DldYEWrItQKso+A6e
CUoxaQR+aVNqBbOLgOzLo/BM5Bg0cIvjzbxe06GXlXMmbDcwHPjcKeIYcDbao96UtT1udbRldJde
KY0DQ93eJxVj1LHb1YOpjAuoM23xiAyZgNFoRA/3B3QbyqAqqCNnQ5eCmduc7HWEaBVoVD1owY99
E+yMz1gg4/rY4J324lBkeya9WjJtFZjIeu48+FuU3DDzRjpqwU5ZSQawfCn6gmgjm3N6cNLJ9b66
syjY0/aRPVMbxxln81izWtcViUCOsZ3tH0oRjmdLzPUF2hsNkEIoBxN5s/mJRPdMvtYpoXACrUen
gTU3FmfCgzgEopaUgN3StOzfgksfn9Wqg3APYA01ji7G07xtFfNoO8oImwEDTXE4qD3LIsuVO+T3
7YiqAUoguCCPHLDI6QLLBWAI7e1LPLqA2QuzNb6Y6QJhuCoa7BKTJp1JiicNZRUD89r24IKTF9jN
D+JJBVUTCBjlx/UPEnWzQO8rDNjfivndraFKtfBZ3ulR/mFWuuUjKJL+X8CP1sFK2/n0pKIaFWDb
4v+2aKSisztwi/Sh8iqZn/AsxHJJjXo8HQwFWCTQ9vsr+7bMy5HvsX/oo4Ito6WwHqk3YCI/AWgO
KKNRMGnhmY1oErfs3hwXB2yUrJrn5RQKfQxmejyoE5QS5K2mYfvfqOpU9+7/pJ19zS8CCWLQuTLJ
Fte/aNawICw5oQN9ntPHqnFqpDNn78wu7w9C3ebhEk7DNc9npvzO/beOpeul1kZoFkMVo/aQujE2
KFU2vppHs7wUHuW8EffE87II5EQRFPKx6exe/snJTj1eOhKddfMFgMOXDgbvcwC7CSmBUMsDPTST
MxSl+ixwhj84XXa2O5VEWvaGBUqCXHw95qTLRWJnlhoYZtyjoRA3z5rSKE+IvSj/ap1hIH6reM17
gCITSGtSW/Ng2ncWOaAFme5QkaY8Z6x/QYrtIKxJFjk1sQy+CgITkMGXz+WkL/+KykM79f6S2tnO
Nk8OahTUYzR7u6tQjcxmLwy1IMODNn7C8CJ+MgoFe0DFtuAo0whyG3SdiwwQvSlJlvfj70w5Tw9u
EATYPIYsf99v51uc4q2WIJsXKO6SXuCv4+k5t7l9re0BtdnQctqPiPKEV7R/kKOY4z+4K0kwTCbc
1YEVbCfARPoFZGK7BEIMaFsOGrwjLZrOrhGLg0feTm5lqpR8JWaMswUpuvVgJ5zoM692zQBJVyD0
Wb0YZ8Haf+3GmMxEaeZ860qjDfBAdx+y3MOWe1I0C3cgrIiE1cfP9yf/9uNzpRnUHXWqCPxxc5vO
lPk0aLZWgJgYulOJPUHjQDlsGJf8qSzR3Bnwl79Smz6aitvEjsoU5V4ucrpo5rbmiODAZE3eZGGS
bSLvnVvjk8KWPMDK3u4mUiAJO5ary1KtzRmWYLeByoG0LExMHZs0NFhTPGMCGHFmkGUcIAer+faA
JhwpqyZxN5a+bcwqMcQ83YjsYFwyqBThtJwNLDXh0y315f632w1Fbc8DimLrZHrrtYQupqu4eWkH
XMYo5w5Iis1d7Ehv4KNjcXcayT44kDwD1MQmB1miNlG0OLSCKjNQMk2jC9QR4zzCvPVRW0sOTuG9
VUluBxSYZpmsGqxHpuqKWGyN152OtsgnAMH5ha2LN6HepR/qBfJRoRnwfmy8GO/P6e5AHWpdbE2d
1/tmThe6qaUxCuY00VpYGEYG6DJWn5GfypGUVY66Mbvx6MeohmlQr9020yGhhXNEHSzwaG0+OGgp
fPIii3ddHpaPqE63/9wf3+1hS2FNbnZQPTptoM1hmyK2nuNSYQfCZgL1CPGpGEec1yh9mBcEj/Ei
G3Atx7Yle+w16+idtTdcGp+UuTjvqZFstmOPNoeR5UyvXs/eQxhaxhVIU0RR3sPgbYJld3+48nOt
U1VEPlUbDUVLAra2HYB6FpkZja0dIJjSPuf0sD8qnW2QO/ZhYHS9gytudJQf7wblKQfPQaMlv613
GYtHVditUGPkaHvyIgMjASTHz7U7hw8YTjdXUff65f5I9z4s2qESlMHLT3e375QpNbxGYE7RuSGa
/diytpcOTAqe0fFo/4eZRTH6aC5mgGOSEqPw1ok/3f8Jex8XACClUm5R7nL5E3+7yPsYvZg+1i1Y
wb31hMIXVpeaEga1svTBMPRHL6O9eNSheJVxjVAM35wS3uTmOcKEVIh1Y/6JQ4Z2Ae1ZfdNA1hso
9VXZj/sD3DlwKXuBE5A1Ahv02HqAWa7WVTEYRiBQF+VixBzXIuU9R87w836knaFRKjCot1P24SLZ
nLdpn6FaWi1OUAOzTuGdVtD6z0mSossMse3lhx6YaxDXZCWAtrYKtFWWK9OSqE6gYr5zGgxKEs5g
aEGTwS3tEMk6SDpuR8cJBEUGnL6sG3jGeh7bJkTCSUkQIJu1/IJOdoLZO2ayRZoKPJrG8SAJ+IUH
XR8DNmgdOrzk9jxl1E3AOh/dxVB5LLTlrP+czMT96S5d8b4Qo/pGRT3re5HX47s4TqNHxN+a7Bo6
XnxRi0S8phWh0mgoOz93Q/cLCSzv3ftfW37N7c/jdYP4sE4izpdYz4dnKPTEyzgMbD23H9iZuPWi
s/Z4P8rerLNTTM5+LnLy/XUUjA1QLEhnTK5SUV2xu08encL5VCD4+dgr/cEKvj0EaclxwXhghjQw
Q5u9gu4h1oMt6uHZBOtWB1rue2FlwDstp0tsoQsBV+sIR3q7QSkJkTfwlbng2D3rIaLJ16UoQUVn
U81VX5OCuZgbmRfSjBe3a0jtyJpJUUDCyULbOlSFgoDm1simp3k8PSGagy8gNu1nfB9w2BBq82qp
0B67/wl3xmfxNuT4gRwhAcHroOkUT3Td7ASYnQW2RS0GIKvO8LHo+/6gf7wXit6ig+I1G8fdPkMR
RIxiRLZiCuqa8V8d2k15suEKsBXMKbveH9feBrW4oYnDS5A/bHYALz9bCFEmZ2Rbq39re2zfCoFC
kz/So7riO1BzUZuouk+u3v7EKwTrrBK7qkAgEn/qe64aT5jD5zkS8XMDvuZ8/wf+yjg3W9SiGAKI
ll2qUupcz3yV50aIlk58nsYZO9dWM5KnRK+Vt0ivqKnfCexnk6nQ3y1Cr9+ErUieO7NMrk3T6c+N
Uc2IV3oR+AowqZPaImOZYniIF25cfkMUCgovWQO9zEaZDtbMr9N789Nl8wsyBKV0GmCbnYhYMvx5
TIXPg1p+rGo1f9QaLMihScUI5wMBiouuv2ZDrZ8E5lxXhUsVcsLgvslLPUK/m0br/dm8OYk46+AS
0gukk87/bpJQiRErBaYlfiqc+DHCdxEbLpMKInRs44Ol4iv48oBsFy4AGleysLP+emFfVgq6ySb6
nBqS23FnPNWDPgVOXuKLNsZH6/lm88B1Iwz4XIpnNuftOp7TLINphdCozESICxIqDvAE8AiLcKfg
/tBunkqy4SejQEcwQMBt5pKkF+9dC+z6KBqrRQQJERSk5Syfwih+CFmmPniFIiD1e91B6J1ReiaZ
F6c8UB7yofUoFR5jXVE3po/ErnuGppUHBn1r3zSH4cP9Ud5kt0Rg/1EGdGR/fNvFNfq0pRQF4cJG
qAG94cahQhFOCNY4aMu5ogvyQhr64U4SIP5xBCy/LQQT35FYE5J6hz7RZgHFRAQ3lBIfSg+aMCqy
PKhJpA+1Y6fqqaZ/nmDE1YVYWWhC++R1Yn7OnLp5iLJQ+PcnQwZbbWj5YwD1QKmksEFbez3vNSgI
zYlgv0S6V/hNjQty2ZXdyzcpyQLLyjUkQ23L2ULtesRbu8LadEAPYPDKGn3AASBgPXpBVqE4+gej
4q2mS7aofA+vRzVDEHFwsTN9g47Coyij8vXQjPnB3N2kJXLueDRIkBsn4jb11EQBTER0ps+ZG/5j
VCRdRmKXPzKaJooPWN58N4M4OiA47xx4wG954VNZgKNubl5GKcmfZqKRiZtCb3/t9BKxY8uu1cuC
Inp67o32qDa0H5HNQm2PYvYWZtfqzWgj8IX+yLgINNCq7KxGTY76NXZWSCj2B/N6uyYNrkXeYhSR
oX1sW5uF7iBGVxJPH3TlaqHs/ki70TpYI7dfjyj0GEGqeNJ0Q/79by9M0wsjZCUkGQqnobd6i369
0XrzG1EPOcDN+ZeIvdpZB4Dd28kk6TJ4HbETOIC2WDpeQezpga1gQid8GMIWwyVVuOfEDdVXlosu
y/2tcHumE8+kQuPoDhe3tbk+6LoXXt15gKZ7szybzoRPPS6jZ0+byJCwEQwqy5V2FvjK3I+8c9AR
GlKJKz8leL3N2YKwliLAURu+pWchvt5YsE49lqFt5+BuBSYZ+cOxvRTDJAKr0KeLYivGBxXTgoPj
5/ZyMVQ2BakuxA+y7M1xgDtSWGNRjJSDhqVWiKqor2q982Rb81FWvfd5WVeU5cnuEHDYhOqSCJ2y
ENWIaOitwKmlYKE2Kw+65SAl2OEYeX+Sd+NZzK1kHMuH6XoVd7hmCjCjLCcW1jlSCiYQx7LXA18V
hiwm1Pfj7U0lwBF2pgUmiRRoHQ/BPZvnAiIOmasOJw1DyGCO3fE8SEmb+6H2jgHJ26b0DRMUrMM6
VNIpmW2UhELfDFMUEjscIdwjhNXeBIJdoIBISkt1WA74t2MgEnMUhw329AKOL1qwuA3H5hz6bZj+
cEZHOzjb9k4dAEjgq2gQMYny5/wWLqTpqdeOBrG16xoyrFS75lmJKKjadk8dzG6/Q17nYJHcZjyU
8RgbuwCqCF2pdVCtnmn+Or3phxGqoCcl9YZ30zwNDyreUhXtuKl95ypN8Re+5PXTlKnT1/ufUn6q
dZbBD4CcwBZ0oW5vGXyoucx4/hq4byZzHOS4+vnF0CRXDd2uT7x3ax4zJeJhdi3e34+893mp1ZLg
cF06DH89dAPz3MoWzDdeHM2lM/EcSZIquXpRj414Z4zB/Xi/WPbbodLyRcYBXyiqxZtEtkQ0LrPV
iA3ZeQIzFGxeYEtGg/uPcHn4BnqR6yUCIaFdBLYRYfo+F0n5RkV28KsWlumEimBdmydjKrXoXGEV
zqMq6TtxmoZqHE9enAvhuyDzvnQYwv6XU3Tu/bLRi+4BxH/WwVAsa6oktp3+azj99De6zmV7ogcA
hMNKF8xh6mWsD+ANO0tMcoPAtHEukHZt1nVfxfSvFwjizQQ/KM5s+2R4eX9OohieaIOTwOzZja9T
rTvlUvr7YNrltG6mHUgfFRu0ethc223sGR0mo6FrSFu05NtsmBjRFHar/hS51kXIMbbDx14DlHoy
rYzpKBJD/9Qg/tRhmJGYXxGMjGiTx21jXTPc299ZydDgV0p5G60sMZB4g+Yq0lNE6wXuEUpWRwnJ
ztFKaxjM0y9xA54G66WazkthxS2JnaOYU4BjA24ROJSeeJDPB0frXiiLjjGoBHp+4G7WoYx8qHGM
NVHjbIBd8ulo1Wjdwq2R9wf12Z0DT3KD/j/U5kIsTXnaJYzKsgbt1ajX+ddFPo1OvAIRnwTROj1M
FsLB9xfEbljLgUDG21knv1uP0DQj5FQSRug29ogWpNmZkjk5IN6n1kP91fMS5RyarXsQd2dm6Z5S
6KL6RLax7UTHbldOMb/HV1ujeMiqpAG1i7FiqKs/749wN5JkG5LXSVTj5qDJi6pDATPjxRw7JYDg
ybl4Jg7VUj6u+X4/1s5VzM34v1ibLGMqq7FEuA/9iS5XP45o4XyvZV/6fpTdEaEPRU2FpNHaUq5N
tXJFrtcoeyDMC4q78T4MlV4+JZgi/sFnQmKY3hZsBNgXm1WZVJ6dhSAKfaM2IWghMXkBqpM96EMR
P94f1c5KJK+gEUILj2fiFnQ6Fs4k9BjXS31uAT2hZXFRXOTWsxqXiyxttA8zApff7gfd+2Bg2+TC
oKnFG3i9/BN38BzMhxG1wLXKV5MRGq8Oav5+lL0PxvOahAKqFx9tc4xQPh3suZGGnm2rf4va8t8a
udYPdpP9wVpnKCQpiE9R4dp8LsPBpcAeJ6z44jF5rqyGWwQr6TpYllA5+F57gyKdhkrHWcz7ZROr
looRuScMP9ZFH1gqsDsE5PtrNc9HJN69r0QyjayLAe+bfs36K8Uzvn+N4GzUOuyaliqKr04fvhjp
SC1PcnZhWjNLLPp1FGkWImwUMXynb3+Q9TXnItOXi86A/NEew4f7i2J3ULI2St4un52bQdkKLuu1
i19JQqn0dYlRB34n+OWowf04e/sKBv//x5Hf8bdMWt44OLlIXxQBT0vTrPqkm80A+sdDhR7TMBxV
Te+gdijTmE2awcOHZzStBR2Fhk1QWC2RnZcLQTuzxu047JIvCOb2lyZ2nOe8d3ENuz/MvenkfUK1
x/IsUnj5i34bZqplXTqoLP3WqrGoW+q/y0jVD151+0FYJJLdAvl/c1vO7lgI3e6o8BRj/+Q1KVB9
PZv8+0PZ+2KSYKZSNqNuddPm0tKySHrd8AEyJa9Rnsn9Pk+wQJnjBI6w+0p44X/3Q94OjEqLTnEH
/KONnJBMW1ez1+s1/oOGn/M+CDyrtj9o2N5/uh/l9nkj6zkaKHzZGYb1uo6CEYIexxBtYZE4+VWk
3fJKTxP3DXL2Ncre5AAVuhM+WrjD+X7k2yklMiKZFJQ5rGCOrSOjFlELYOV8OLcs3hkYdH8B1Dxg
bNO0j4YZlmdcgfoXl7AoJMnKo8TQQsSSk/7bpFLd7PKYzQf9SsinjOXCo8OMzbT6r9jLHbEkb/ec
DAecE4bQr7rZOhyOHjaqPTJcZbe+gdeHH3KBBhNOZLMSHuHF9sJxWnpQ9WyKj1vpqd7CzMFe2OLZ
OMC2ApYX4JUYYxaQZJ+zoVAO6rl7S1SeJpIXSSKyRUbjiQsnBxtCCoJ25NPRFA9q7JoHLdi9hQIe
g8LUr8LNtgSWtojhQUEEaeJ1+Jt0hrgqIkXndxGo9CeNG0CdK4P7q3NnaHSREBSRhEeQEpvVCYzS
6yFk8+WUCOV0PccYfOSUuR/l9sIG+8XTE5SzRYxtImw2jl30OVGGYgZo65RokZt29xbBr+zFjxny
HFlC4Z+lmrrtxQkKUaNdsNF1LMsC7FrSkxu7S+AtdeVrZjn4kxUdUZN3FqRNm152q1giNw1AbJET
sy656GJz+KZlkftEU6v8gtuscnLDIjvIf+RHWV9xki8L0oIeFT3OLYrXsQqatsuMFpg7i3dmKtBl
70GCogyDQXtTC18plOJpinCpd2P9SLTx9mtCjiB3UOnRQGHFBnt1uOTxmKve7ADNx+H5u2uHahOU
kOPO+MdGw8HluhtMFi34oDb06827phB4lmIbCiO4ydprk8zm63aZ7SuvVO16f5XeMiBQoME7VlLo
KZ8i07AeWKk4el4NcxHEIh8h/4zTWWVLnL10mF9F/ZS9tiY0kKYYB2yhTK/N0W3f3f8Nt/uRuHSr
5C2FdswWeACKRrGNBS0ctHinRzXR8NpLlvjyB1HkXUvCSfpnykn/7XrgNc4azd0iEPrQPyRkuSAr
qP3dj3K7K2SiApVGFvcYlb6OYvTtpGQlRTSjo9xtJMv4qPe4tCS2mPGjwXfv4APuTR5nmEHn34I7
uUV/R2aHUDJwgmBpjPZDr2X281hjavTyYTlgQsCv6FLfcjN5BX4KebXEJXi5zHyIJyQAsN6Z0Dqb
ihOuV0fxbu8FZvC3eHKaf/tYc0VPGWZKGTiz8oxNpfcFYdb5IcH5Fsqm+733Yu9g0918OSjF9L4k
gI5y3Q1FQsUdri4i1F4nvTVPYzp4vjCd9sGUyHMtwRr1/pTebHLiQQmgCuWiGnojp+bgXtv16chK
UeLkErc1jR8DeAO/sj+48H61d1aHp4xlyDYCiwTu9CYTnDgeK4R8MbVrx9nzTTFFX1lL01tnGUak
65KipOk249NTDDhM157xt5rghXpqMzV93S+x/nnRDXRF5xRJ3CwvqCNNI31lsyz+RvWD318U1Rce
9d2DZrfzeyrYI5JtRjOdlKo9SPR2Z44ziwYMNyzd0vXiKGtknie2U5AUk/1aqM5wxlEDe/OuUw4W
xc06lBNHGAAZUmV0i0MYJseYBE9vjCDm75ZwcUfBJPNapn0Mar7p0tE38+RI+W4vqkSIAUrjvzck
QMw/yCmNqcA4HBcjb5lq+A+WgnlBHV0KnJiB6eva+eXrkWIJBGTUGwH7bU6uJUuHsLGVPMBRYgja
VMdyEAFO6oTY5vxBKBo+YM3QEuR9t/6AYulmJwIhEPQgwk5WbDV+lmBEFFP5ful5zAdEUQ+BdzAC
svC0DoXQpTCFa+ZBLwr36tBVC0arH7H2jeOL4RXhX/eHdnufyoDAFk0oCEhCbNEXykSpTQe6EmhT
lGL8Z1beBaBz/jS0SvVaREv3CufGDk3erPonwYbxjPVHdXCj7iwgogD9gLdG42Er4OIVoAer0sXO
YkycoMW5Jlgmsz5ZSGG8wfKyOdmFWR4E3dmWHJ3khJTVufi26Jau6CEruiYWW7WRnEOkiD4tmtPR
egEpcX+Wd0NRn0J0GH4Hedn6qzYlj8tZECrCWO3adXl0GV19eNNZbf7ywwbEjlQVlXSnmyY96oOj
aZQKocbGwxl0cS8Kgko+5n1H5Y6bFJfsR2rZAetF3Jkn3HpU+MpLmFKYIQRTeIEaZda1Rqvct0Zs
hGyrmc6jhnRqKxELiEodPYv2JhVgtpTq4ilBYWIdviEjstUwyoM21vLTOCgot9aq7mt1OBzcfTt3
LTBTgA+yQ8AhsDnBFyeNm8Ia8gBrSxUGWVt/zEOUqvC4Lx9wIM2v99fL3n6gcEr2ZwNtofSyHpox
UCSxsykPskivnwrHas5VrWNLpbS4eGrYV6YxDqT3g8pBbC5dBMH/F3Rz6SbY9I0tKprBFBojEspF
Pn+E1G1f8b3DJBbf5AsOchrGD6aeffuD2JSzwF6AowY2uR6wq02YQ+kLz5WpN14tpdqfyAxBTHZG
7Lfl8DdubNrTMNlHwL29RUTlWMrhotgK3mQd2JvL0lWSBNs8nGkfZt6+n1OVAgLH1REsdDcU2dqv
a1LKNq1DUdnKy1otcygF2vulUJ2P1ehAWB7U8KBKsRfJ8MDN8jaRsv2bQTFpkwlbLwvA1iU+frPK
WUwlDtwTJnAv/3C8xaC9k+yBSNzsjJK6YIrLYxYgEVo+zkWKFZWXFx+aplWuRg1jmUtSoQnQTp/v
R967uahF0m8hvANzTh5Pv+XcwE4RKBQWJ92iaIHupcaladXu0Z2xMB7aCSdBJ3G/jE1ctSddttJH
amwHqereTqVZDsOKY4FbezP+OUwyWTfJgt5MvcdBj9HqM8vYb/Lyb81FL5tWzpGs280TinNXIk2k
MCDv0G1Xqk70YozqmZgJ9E+M4of36P64BwW1veMAUgrSRbKOAedzPb19Ec1T3HkZx+swvS1Nvqc7
T+GF2/K7E1r14je9U7+ZbeQsDiZ172KRtg/w5gBLOlsUsyhHZIzwZQ/MUW+xMezxRJ+6LHqwLOmn
19fu364XTfGpdQtcuhdXPXJm2DvwJQMfHAbyHmQlm8EPWRMjPpoFNpecz/MZbEg8pBhnUb1JS/OI
8L+3Y+UNSvYOoJrK/jpektta1CvEs1Ir911s3QKtsdNL7LX5wY7dGxr0Hx79VIfYtptQaTs5XVIZ
pD24w5+8yrWh8mNtn9vlfBbdYh6so9uhcb5KEU+6ZlQXt61822y1JYyiLBgn8SFqu+GpV0k0c1A8
L07ogGBQkpFnEb2RbT6C5XGFi3eXBUVaD1eBa10AVH7EKnM0D1borWiAhHvwH7rR8sbcnnv4TpoU
gwsyVmzAv+ldNjY4ZSYIT6Fcv3ycaer9g23w5HfYxdIUt4b3Y1XaJx21jkshRHVwGt6eQ/wYqZPK
kQj7cgsozFXFMfsl4xxWkvxTVVoi83OrMx9sQbnqFBZ19zka6jI6SBp241JhQWnYBWuwbfMOOrae
eJRmATqoPydFSc5AD5zXg0UpnNf2HBSDZXy8f/LvrSjYHJgSSBHAG7C9R+/LLJoqC0yhYUO6iOzi
pEJ9ng38NP4gFLcaWnmcAryT1vtyEUPEv5TP3IJuvFhusrBjGhsjk/bIf+p2X+pgNVjA3NgS3L85
crou7q3BJJQw9eo0ZnDde3LcoIki9QG8mf748qHJWwuEDbBQoJvrobWJPei4CLNbSutt7LaVz11e
Xtw+Xg4i7Y2MhwKrQ4I1b+6ruUwMVxGMLLcTqU0EbWFpiug0JUn3sc9FeQCiu70fJUSErBlCBq/K
7Ucz9TlSnAqTWFtrmsvoKN3bxm31A0jk3ioE9iLl/iWXfdugxyGWGn9RpwHSphgTK5p9tjJaXQNn
zvn+p9ob0O+h5E/5LdMpE7Mv455QbpVpb7M+TK8IeI9/sJV5R9GIBM8PY32Tg09chVqE+Q2iYdn0
yit79zlspX/2OIU/HDqSft0f9uV31oa0GZHqK5xbbOf10KKuLFSu+ySgi/ZPGFK6KRbDwQMD/tkM
p+flM/lLYxtIKY9+5GXW4UJUqdwKcRN0AJru0sX29A6O1Mt8z1CQBkz2qxBGtk+zYrsAWyxJzbgh
ylDUYwtQOKz8pq3T71OsTG+Alx51JHbWIrwE6gpkouy0bS0MBT6XiIZci1PrQwGzfDuO0VROD2VH
9kJx4VFYoJ7J7bc5poZBrbG35oOpRlKfohBnljHSes5iCkf3l/3eJSvrmDCqyFXIdjcvJiPOYHtz
6Aa5CNUT1iXaTy1U8OcNE6mukuOH5mJOEMSTp14jVJN8FFDyazmUpS8Ke/j7/u/ZG7qEJagsU55W
29aTCddcWEqbIMquJG+1JQ+fOfTQKFKjI/zjzrXq0CKlW0mrEoroZlt0mF/ZxVInAV4p+clwmvaS
1QNY6zhp8eCutfBcZd7y8NIBcvsADgBuhPIAimbr3RHrtPFcrOH9rE28sz4NOHhPHAhWmqQHT9Tb
fW9ALQYeBvedTvDW4wFIv1OrWZIExSTyU9I14xnAGl4tFax+T0Nb9/7Qbo9Q0Huyskqxj0Fu32kw
hUGJ9QjqL0jFfaHWW5zhDSrX+1FuVwjSSQ5vJTYHLeYtpGPIJjuH145vbi+MoGjSBq2sDosdzF9O
90PtDQguKw8zNKtuRdtFidhcqSlRQMauAHqDqSwo8wf3o8jdvK4JEYGqMP4frEJW83pFoDlKW3CM
p6BEkuq92nrpxbbQnWp5G14z/rGTEynl+66Z3ZcvEC5xqotkQ7LltHmmwDx3MGL3RMANjJVL7w2X
zujmf/Gmxi2izOaDtb+zIMmGJLtBdlAgHaxHiulS2Fk98cK2mIFQVblfqEP06OnNfLVzOL0HH/B2
i/N4INOj/4pXOd9wHTCve/SFCjLkLm3Caw1pF5HTRffDpLWeaFaZT0YypAdJy15QOKqcYbzsERmT
C/i3TGLMDDLzaZoCmPPlWc8G5+x0eFxp9qC8tvWoep/gbXaQWOzsCsDB/wsqp/63oKregpEAAEEn
1A79qlncVzShhN/2efTh/nrdHR9pOiL/7IwbUnKf5a0Ya9Yr5rjzD00T2Ga4iVJeEn1Wgq5gKZWV
82L2GO9AiIhseWrRSLxuPqWJqFA1xfkUZBYsFbpuczChSf5EDupR37Pclx8zxCNFw0xAPuQ3X7Ee
Fg/TrHIKUmdufFKd/myiQOkLJ3UO7uCdA4Cn3S8hQPpe3EXrbxeGSjdWQz0FHb2bVwt6C+c2NCAZ
pWmqaQ9o4SjXUFPL58oQ4UHsnSOO9p7shlGGoSiyWTeZPqVD4y2C+0587HBSejs1Zvrp/orZWZz4
KMM8Rp+JXGNbDiFr0ko8XEUwxIaUVxySK9d7HWTJ3By8S3YWJ2Q/epbyYEOGYJPOeEmWzZXH6emW
dOfbbFyoSKrlU2HR78vrtPtLKcb8IOjO+BA9oIQnz1GNC3f9AWdVWSjNJCKwvck7xWWuBmitdw+p
I7rT/amU32N9WcDkhiYOQZ3yC0oL61C21YWaJ6D7syKT7wpAON+EIvWBKl4RpBT+DypLu/FAbYLE
AXxE9WMdbwZxUYuWfMicLfepyKfkOc6jOj1VU1T8aLyhOAh4uyAZIL1ZqdPGo3nbcercuBGTtoyB
1uKREjVj/yrppv7gJtqJgvKcBBhJSSAkMtbDiuMlM/RGGQIWLNRmYBBP+BOVB4fyzuRRtIHKCBSH
VbktGC2j0Q0at2owxoYwyKjFeA1FlH1R2iF5tWhteFAF2BmWpElJpQjqU9yz62FVlqgSmrpD4FWm
eq2dUTnHxyT72z1G2kojAllyGWeLVF5cPWs8exmC3uqSd1Hbh09KOyeczEKjnDw475A2aQ++2N5c
okBBmoKYk3xaroeWJMpAvmINYJoK9we6v7kfpdP0EM/IbqfjdCR9c7uneYFRd5QindADtlDNzmvg
fNXFiA9UgVFOnDRPrcmCoXp7BOPd+Wr0V0A2UW+DirllD89D6i1dX7Lky7F5alJDu2YxT5L7J8fO
gNjFwMGktjNj2iz5xUqV1tUY0BTm+Ts9bftzala4C8ZH4qq3kcCLgLeGUA9MxtyeGTSrYqdPK3IR
V23fmp1qffKKYtEhJzZefDCsX7Tx9YlItF9fCaFkjuDN7Ync1phgmjcFQxJXI1rgpYToL4nrnNC1
4Hm10GV5GKJiHq8WOQ3qP3NioSBVpipP2Fq18lOIM/HPflGszs+8vvosxDz/VNwu+TTH5viTvNUD
qNeghPYwU2I2TrnQjSW4/4FutxUcQAoMSGVIzYwtSmSE2JAZUdIHSUS95hRPRfU5o20UQZNzjRMi
65CwPHGwr26lD0jJqQ5BKkCglSW/ubw8TtyuiOs+GCF4fZnCRUH1eLQW7VwPw9xfk0HYF1N67F5a
AfncnkPjP8Vpa/u0ZLHpHRxht/sc2W3ejhLCgcb61q97iqO8E3QY0B7vklcdL+XzHOX4V41Z/ypL
nOjgvtmLR08a1Aitcdas3Jy/Jc4mVu+ZlvYkX4Wl+wXauGevgXsbg508DfhnHdwJt5udMjd+5LxK
OGBuLtRupK2SV+SViZM0YB1admCZHWXLe1HkUUnHlp47R/V6VBiAAtMGjBmMZepdKyxwL7Sk2oMV
e7vRpSyRFDXkwiYf2SQH49JqVYS9bBDpbnKm7ta+N8MmO6nswRejQ2QoclTI4DSCtxiCdAbMnnsN
6T/2YidrKcT3wsGMlZR8erDDKvrr/mbcGxoyFcgvoXcpldHXE1ijvQaTiby4NifXbxElT096WaFf
Ztj5z5fHkokIy4/iPSWbdaxOqQcWDGJVc2fGr7j9wjPFp+x5VObyyGVq55BhQZCrSu8mEoXNuNpp
KjkJIh5v6qA+KJPnnFC7q041IKTHZrYmX+eZfr4/QDmA9RGNmAm5MXLU3AsAy9cDDLVm8npVHtFT
MwBWTOKPRSYGaSbgfpxRDHusw9G5dPOofb0fWf6bt5FRbgZXBNCPpu9mhU5e5C1LzmccGoqq/0fa
ee06bqRr+4oIMIdTipJW6JzbJ4S9bRdzLqar30/1wf5bXISI5R+YMQz0TJeKlb7wBtTWkB7h/p/8
v+6Ps7ddiI7R6lKUNMTybmfoF54nkegi7VipEJf0EcOi8Rv8Ypv54GPuXVgIDTEObyu56WYoGgjL
pC0x0mYcvjBDVe7SZMgXZH737ObT+PP+zHbWjlASnRgV7VngB29nts55ilesSk4rx8AnFISmTIOm
Dcd1NR6WAT/iJJFBOFrrkdDazl5VgRdpB8eeGW9CPtAZhll2OXGEWHN4klaBNUEKVsAyB+0HLcIq
nL1mvt6f8M5S3oy6+b5WIZZ1nSg0WIj/YFNYLM+GEPOpCeSRoMv+BFX5WUmGsm1uvy2T1lp94VKb
dZFeZttdgLLU1DQkbzCe6dOznxtH/hbqL90cCdVUQKxYCW87W5ykF9czQhwGKoC5jkC06MS7eFpf
j8fmSaUTqSIqMoStJGkxTzoCsinPXCB+DEXmfSpWL750ljSPaKe/mIPbGVHfo9hNAIUhovrMvz3h
CBfE61CDkHF7v3zvJIV8HEVsAx1O63fGPGt/D0s3RGbv9U/oQdefrCkf1hOXQ/5pdRxu9qFwHQw2
3L9FYscnIo3+X3qtVF8LZ8EaTsijbuPeqYJJR4pG4xuTr00lNBbTWhcNL6eZrEpgCmnwogNcWQMy
itBxrs9CVuuZvr528JC+3HOUmLkSda5jOh/bPTe5gzPknoeMld6kS9j6efNRr/R2CinYpx+MdfGN
RwndRxwM/PJcUY7Ryd4oieIEsUUxjKMFZGSh+DssrntZhzZ4JrsvwnWM41dfkQyleHyIOtNF2gpW
u4Meu/PMnZUtWgWH1xubSOsm972j1W0f5r11JFu0OzmVJwIOARyzlSHXtbZDskXyrA7OFKVp4F5K
bDTC1OyMh/v308utw+Toq6LcA6SczbPZ7bE0MxsdpKgcPPsymGv+T65V/nsMe/tzM0L2cwaIoLqe
H0H0X748jMxNRXOO4gm1k9uRLWG1rRtwppdmnU9BPsdv6pKXLoknRA6qvOk+35/q7oCYLdG6puIF
ZPV2QELXdglSFSv7XvvsQeELizqrT2U3m5ckBRx8fzz1lt1eJD5aonSwaFKoDHbzaYVtYPTScB+X
2KA/pZ01PQUGCjwLzk8R+kzF5xowx7UemzW01+7PV49ue6qebvED6JBsEllhFq2kJ0j+59r0lUVK
0Ta0Sp87LOiGUw6/4wLFrHqbpXI4G2Z7hFrb2cQ3P2D73k6tZpSTN0RDSxOP9ggYkqEc3/TOfER0
evkIEVTQuuL3Amil+3y7srORe0EZVDLC77qPkIO0T7qPcOv9L7o3IW47DiSVRLRitxt2mhy3GVsZ
tS4t+3jholliiRN8FrzaQIMiBFV0WhOEK0ps/XZCKX/YGLaUkZ5jmRobdh5WEzqFzVLqp0Q7VJHa
mxpUQgIHZkbMtwnLxqqbG6fRZeTkonrwNS7SZKjXtw1IzdP9r2jsHENVc0Obgz4gplTbfWGpLmhn
SjB/UJaJvuhhh/mieX/R0grWEC9g54Lr8lJdFxOa/zlBe+e9LxOnpNMmURgCLWHIMxXm+nO+xO4b
r06zBAkCZzmSfd79LsrBERE+ixq5+vPfYgH6blSDikFGZjp0D3JEnmruki+pKIKDy2mncEKciFUY
jH8wgZSqb4eaR18ErcFn0eumv3R9jUmdRkm36bLm3HbJ5wy+1BXbnJmzq/snP1iHJyhb3cH67CwP
v4MggnobCcH27WkXaLgSobqolkWAy2q6OiHCbe6J1NaCryi8Vyc7vHMuH5hsgNB121VNcINrykxM
0Zyk8tHzR+qV40jRzYm1g7nt3MgQB8Cfc12QN27bHXpZA8pbpjGqXAsnAjhij2tWZhFWI0MEtRCI
zKCPD+2arJFVpkfIy53dRJ2bahxjq6xus/OlC5U2rX26LanQn/zC+qvEfOfb2B0esp0LkXQOECSn
jErwFo7dItFS6WmMjHPVWGc55M2XNW7TA1GA3fkANKfIjH8SHeHbLeu0hZ2Qm44RKlLrU7ZO0zkp
UoOiqdYcrNxOmEKtBikM+C6AvLcxWOsFVUkHZowcNym/yrWvnoo4sD4ZZm6GY4M1VZUac1gO9uur
UoC8KaVQlzKA2gWbK8DT2FEgzseoLFojgnJDrNvW2XlJBusgYNi9A+CAKJkY4Dzc/LcfFHFj9JYc
On/dELQX3SjFtayy+jznyeehdvIPo2MOb7iLymh01zyUgV9fJbnRwdfeuwMIqyGYw1UGK7m5iwzp
+61fF1NUL6jjhcXa02/SjWL+nlQ2gOlkQSr9/rOwk0iAhoY/DIuS3q61ORv2YrrFmtHUDdohpeM/
WhhTud6zv2CzM+NAdtJi9KLuD7p3TNTC0ghHbpXE+fZ7L1AJpelIvjf5U1i4s/bJWursw/1R9o4J
kbXaQIRiMMlvR/EyK3XsDhc8axDOOY7HOlyXvH03m/URw3z3K7JveEYoHAFsuB0qEEsmcfYaIxyO
EVA0Yii2qRzrM1qQ/wxzOX4tdPuoBLA3P94rkBTsGJ+363ZQuzQc6db1FCHMMbMpZV9HunTNd7Jw
jh7kvQlS6NbZnarLsO3bFd0am1OycOUYY+I/us6Qpp9aFKSdr9asXilRo5brmFNx1BnaOxOgTykL
cKXxemxizGldbHtAaCFqdPTpBUF81Iy9vMjUmM5gCo8UOo7G28TvsRHPVpMxXtoMWaS3Y3Iu2q6+
6EvgX8RoHamK7a2ig7O86pSD7N2KVyg9oVEu9RhpYNi+Y7mHQ7aMbXnGFTw96JIcjbXZptYM/T83
gQEAQTHP0+IET9VCPaxekiOM/u5QFItpLSNSRQvxdnOKwWpRiAQAYDWl83WQQ3pKxlI/g4h9PYeP
Di+IDdpuKqfeliTyMdCm2mRv1loXXFG3869mBwog4Hhc7l8pexcXejgYJCrsG42F21nxAPmVY45j
BJHKNs4V33NULISjW3lvE5INsNuRZwJ8vbm6kjyl1G77BKW2m360tcKlq+BkT41nix4V4fXofO8t
lzJuhQtJ7grh6XZiPibxCNYIALNEaBfdlfalrfBji2dpHlQ+dodS+AYMW3eIInR2RWWuMYGuvlTn
HNPQL2wMSU3AyQ6G2lsu0Lm0SCiSkjluPmMX+yYewOkYBfHYP1bkdp817dCtYHdCYMldnlG6vluw
Egpdq58gIxTVsCiumVtigOWOsg7TuskP3rS9exiU2f+NtVmnwaotP/MAMKA2UFyhMvnPnjb7fw4F
xE5NT7wog1r2H3Y9/TpUFoCXU+9UQeJv2ViRNUMrM64oShv1P6XRweASgx8fRAW73/EXDVcRm4Hb
3A7jFEUmq4lND8M5yx6NQthPiej77qrnYEzvn+TdweBhKayGwiBvnpUOiFctloacYOztOLQaJ3la
hk4j1TO45cP/MBqAAPQp0SjCkvt2agYCVvqYZ79gKPU7N55wB5mtJ1EcanftzYtvh60OmCdFCbgd
KTYyz9Dg2IEdKkSkr3H3iCXI12SstQPY8V5qQO5BCkmWjonPJvxw17Zzq5Qv2GB19V2bURbwajNX
ytfpeRwGPaxmrTitc/H9/sfcq2Rg04gKNfotynl0cwiEG2h5OZFloaO9PrsTJt+1s9TXTI4ovEvN
uRalPX9omzH9gX5S/NwhjrieUOvOz3VS91c3E9YfeixL903hJtU/0hqXf+//yN11UL0B7nCkQrab
Gf3xJjMC3r9An5zPWTKBri008XcwZkfuJXuPBT0aUBYAJlUv4nbJnQpiauvxKFVxgEAt98PF7RcU
/k2wD7h6HZGq96amoC1EuiATgJzejjdURspTMvO05wtqYpWbfbeVBno9+P8lCYRRSAtN5Z5IXt4O
xdFNaFUyNbfNsGTABqr7jqT26J7SBjuR/3AnqKfCRw4Ietc2/aqVwSAsDEI/I4sfECEYHioztU4Y
Gybn+9tjb81Awam8C9QKeNPbiY2jlwh7oko8qga+MPGwniubOlopcoy1g7H44/6Ae4tGZZOqAXAt
EobNfTfa7eBbaSZRL7O1R1GYCEJXY7JySIf44JHae3aRnkPlgMKBSk1uJ0cy79WLzVj1aI+f8twd
tIh0cPQO1mtnHNVxhToGhZGe1OZd8sx+qUrEaiNnspJHp1zacxG35c/7X253FDABwHDIs150WmH0
lCPGw9Qiy76vL2OdmI8iNafg+v83zmavU8EBmcgTGAHNmsPFnxugW0l60L97aRcBAgAZtF97nIbu
Nt9w7CAdDYxgo8a0kuXJLerZCOum4Foa2yL/oQ9p/ee01J18sOrCIBmRCWx7G1TJn/hamdZZX5z+
0dCFlkQlPWcZVmnhcb2Z3vBHVxmGFupWkn4e0qowo7ipKC50BoKm78Yur9Q1uFhjOMaVtZ4kPNqc
MkNmP/o9qcS5q/P1S7cU3ZFI9M6BU3Q/VGJISKiabUo8kzsBHbOx8hW+j2xAmS6fLbceH+w6q5Dp
X474TXu7hnCQffMLTr7tJORxZQcNehAR4rhZGU6T3oXe0DRH6fFOQEhpDmYtoTQFsW3lwezbMhsb
nW5P10FEM0H9E63pUd2UxnXtKjT8SIsOturOZaJYFTSgKUCS321egJXO4moNfEwdTY+HKZvzTz3j
hfAD7NeH8JTDA9X4QRGBKPT2LpEFVRVcsAe2a+5QACvz7xZ94YNYZm+1VAtA6XIqNp/aPb9FuI1m
jqYmKpp2ra79AFk6ZeFEdTy6f8T3Co0qbKF1r/S8eURvx3GCIbd70x9QoE6lHrn+LD6MBa7mp6pK
3f9p+wkuTNv1Yno7ddXwGfP25a/MdTXjbBs5Pif3f8/eOhK+UdbB7QgewuZQgFhsMmCjXDkWtatV
GOYDiNh/K2M4AkfvjYQeHOAtxa2AI3c78XbSZz1ecUj3qYj9HA26XUjM5nMYYzR6EGzvHQm1luQQ
lMZgF9+Olc8iL3pL6yOj1zzjrSk8DzDjmGn1yUbaNv8UZJpfhIj/zX/d/557lwwlVG4ZOio8FpvA
dOmLrjdwuY0SR8dqZBkKLHfw53lvBMI9wUxf/sMC0hCFZOvRHIUufzvVxNF8W9NGwojCzEPN0zyk
lVH2b1yzOdi7u3MjwFQEfqpxW9GFAs9rO5+cIaoHe3jExsk9xU4yXke3kY+O0kC+/y13dwxAXpTg
QA7Q6ridWkdVmMiWO8bux/g5qTULC53AeLIS46jJsTc1GszKHJ0iEnCa26FGtIqGEeUAKMS9c5Xj
kp2SxksvXh8P3zTGP4hbfp2rDUIBRi+1AlUyIKJUP+i364bob0LlFBZESZPnVI7SD8Jhnp+buVpF
OJX9/LVa7eV/LK3lYaVxm3xyrbw6Oih7n/j3n7E5lNTneltQh49GPgvK+BA30Qt2UENJxH94Mbju
QLr8kk3YYkCSxBqxxYFDg2CbPKV2ZYDizPpL2832+f7G2bvLkQJW508Zf21fekOfMjTSyICTRctP
uWlObyi96j/uj/LrxtquISbAVEUoqChE1GYNfbvrZ22WsGBrzz1nk7FcrNRvI1D/UI1df3rjWFn9
JqnA59XlbD9auRiuEE27MqT8NQ+XLpcenAaKLlew3/WXKnacx4H8+SAe/4V+f/FbHSUvj/onG33z
XpuoKFbIjUmoZd3wTy688dqvlaHT7xlsCLU9nsll7vXj1TTz7gv4/OBHYlv5BW/e7M+0sYwSf0q/
b6KumaqD9drbhTQxSScNlouk8vZDVg26QQY1cKCpnZee2in2H8BsOn/00G0PLpWdmgUDAEKio4D8
w1ZOvaam2Yt44eB5FgnyXIpzjlfJaU2B5iCY9PcAP/uhmdOj23NnktCdgBUjUAAx7sWJ7+p1JYCj
oDt2oj4P7cxBdzKCusiwZj8/uGF25olyNHRvbhjatlsuqo3e6zT6cJGy2LdDVyKuXtmTF05tU70F
9mte0lz/ac5Tf5Be7M5TSbxRh+e132J1vL6GP1pAT6JMOYE0ccpzi7TlVR/9IwmGvVuUKrzCUJOc
IXCufstvt2gFc2mxjJaDXlnpQ7tIM6y8RoZBhtWxNvjeyYj76aPQuGK0KcV6wFpebevEyLQwYf0i
/kYCsb3JYxBQyUDrCzO65nn1h/aNSec6rORhu29/vqRsIDaULcXWh9fzsxZUPmXYcTW0904lnE9w
wPynYMI9RU+6PFzXxYtKpORDz1q8s5/FR0/GTmxFVPV/v2GLePUhcJCOICffmH33Y9ZpSrt4jnxG
76B6muY0+NhnZf76HIDYlOY054Y8Z3tq+zhItLIEPjL24xSiuGE+x4StB6PsRAGK2kDLimKC8nC5
3U4CkVYAxIxi4OrwRSRZnZ1ae/DerdOin+OESs3BbbTzUsH9VW1Valuq3387oq6nvYx7nY9pJ8sa
lkGn16GZBPY/99+qvUP5+zib+AbKYIKhMrVIOiDNZZrL+Nw2IG+mcmoPVMB2p2SC8sHMhORwG5AW
hliF7kjOA6qIUYaFwgnO9VEFcm8Xor+KugxbEZORTYHJtVCvbDKWStqE+cKMVexrz2e5dG2UcNc+
lIt7RMba/Yoo+SiNM/65bfP4bo1ap/xV0a2rJ31B0HpwsCLDRCE5uL53t6IqHIB7Rrxym18bK7CJ
YaBv5dZooVe4KRvh6nO/QbgrIlH1/ef/sEOURJEFHwXA/2YnTj460mImZrJaq0RZdrRPWTkPnyzs
Mx//y1DEZyQsQJC3lCxjWX1tUT05o8f+LlmWOmr9zD97tXVE3N5bMQysUFrnv5Sq1Sv52wNhdyjJ
G5q6rNq6/SbbVfyBpYfzZqqM+Mv9We3texXJK444AiXbB5c8fvDkpNpJeuZ/gUJdfNPQLjjYF7sT
ogxGVos4HHn77YQGXYNqMvDiUcXTLrh7tOGUd83DVOnxwd20twVhl4BiRusB/cbNjhC4lMyGz0Pe
FFJc0FrXHoouy7+sluwuyHTFBxfH3pEGJsCklIYNn/F2ah1UdIFbAQmCPbdRI/XgfSLmOfSpepzT
xErw6l3jv+6v2t73ZL2ohoJCImLZxMVupjXNjEdKJMrc/wLNf8IgXDbP8YSi+v2h9iKy34baZiXk
znmbN5RadD8p50uapNq7ova0JnSnJDh5g1O+nb0KeCTXXRDdH3xvMXk3kTIldqBkvtk3a5OldqOB
01beQW/JNt8XTqdHurmsb1MzOfJh3zsMgLpgGahKD/j227U0cUtEFXYCFm7rkIVsZ75ovf56WSdM
1kjvFLeMm3Ib/g3xSOg+aUMkRWI8Gn6DqU1+KOu0ty/Zj0qajjIEULLbuSQxGk54f7EvV7mA0VmW
c1ZQMh46x7xYuYWrR4I09f312v2AANfolAB7AjR7O2hulmYmesqEQPfyazNgQwEl5Ki5tjcKVzDb
npIkqI/NrogRALHctKCxMZcNMAL8ZZYhLs/357J3xghX0SwBfU6qrPbmb5fwvMLBdUY2foZG5/c0
q+YQUs8iQi93/0tApWhqMEV5WYwXwFjE9wvpUtDwGt+5ZE5dwqzxj1hfe6eJWJSb0YLGTAByOyPl
6p4lUocgpA0DSuu2CgSc8tqUefnoebU4OL17VWOiABAzCqzAmJt3jHaeDvACBiW2yWA00zW4Flrq
vrG1NTlPMTB+a22cS7tmWjjkboVbnR1fV3M58pLfmzmdZmXvgUQcLaTbmQ/TOJmFN00RbSX5t2UX
2akE6oL7GTYUhsjsn6/fO+iZKScRHI7hA9yON3tYbMiB8SpzqB88O6nPrt1030drmQ4w1XuHgc6o
gk6goPDSRT2NFz+Y4LUlcxdcRNDnXydMVK+vnxAiVERZCAcSSG4mZBRFYhkzVKgmNrWwMjIRLZpP
9KoF/4HLBjUHLhs7R4mfbO6QupsSkHfoe2XuEIeZE9dha8Tjl2KZloPuyc4dSQuBvjmwHWQ8twX3
Pu8pjwVKSixx3IuV9VW4FM10QSWtg87g+SfaskcyhTsPqrL2JH1CtV/ZEtzujTGWaeEbw4T4gpb9
YWa+9VB3ozxZfZf/u1jdClM0/RjE0jrYKTsXGm09kIZ0t0n9t530BvgD3Tz4gaOWmhc693/3Y+c8
6Jk4iE5ebEmKRYr8qNg6tqLq3c7QHTFNT9OEoltS9KelByhQ03T9dH9LvjjTahReNxYOaBLNoNtR
krytqN4XjDLK6ckFWfOuwirkQnD4KRm1V2ucq+EQZICDzn4hfbsdThTW1I0N9bU68f2rpssu0kY7
w5zVsF572GgcEhogQsUFwpuwDUMWOphxPTRRG8zyyQ7KNeqXrHxGbesoMFd/1U2BlaGI/WlUIsyr
vGRuZ6UPovRK0bTAHCblJdE4ode5+WWptOAhBuEbot7SPjYUv8MpmF+t5aeGJydEBBUyGQXG2+FL
5L3qtAf8UyJ4dKZS1n5qSsUtJRSLuqql8dUtR0HKi3OgBqVZqvD7PAXbOTd6h61YKdpI+R2dehjp
l1rD29NKY3G5v0d3hyLnBtBGIZztczs/d+XJ7R2ribzVW699ZnK3uATrTectB4/ti7uMWRE8oDVJ
qVyZ8twOpfyrXMAdTaQHQrXsrbj/aSaVnEPR2NrH2hqcj9Aykq/3Z7hz1gEdKbyAyiJBxt4O2/JT
ukkYTTQbNXIFy0h0IerhP3xHNS2SHZ5v4NK3o0xY85L6sk+qcaiulqOZkZ/6RjhMIjj/hwkpjABX
GCXSramtWDwtsGMmZOpe88kqOaRU01zkhu6Ps7c1qDeB4eSxQzd9O6WBUndS2A0CX2l59tvs31kG
AFPG4KivtDeSIuch2seEqOXffjx0hgONMkkducbqP/iAVsI2C/Q3Y+Y0r31i2IT0r1gjcA8KNHo7
lGCTaJNHZcRp0gkr50m/+uvMW9rbxeP977dz/dMQgfDOpoAjs2VasgXSERHzKhK1K9uwXwo9e2sS
4z3mtDDTU+P5zc/XD0lzAMSXkgB+0Z/HIM5KmSAeqP2UnqGP2mHWz2toGIN5rXz/qEm+d6R/H28T
KcxFzGKO2IM60rBPdTNop2w2l0dfxhZ6DUlybdr8SOlILdH2RaCUweY3ePFe2JRUPNdOr7dVZGpV
daYmrp8KKirPXbF2CJ2azRuBIsXJml3z4OS9nC48UmUfQvoIC97bTNdLnc5tOm6wCqmxx0KsVjQN
cD5GUQyf9XxqHz2To3J/TV8eDkVepcRAigyPbit+F5gAV9oRgQb+adGHqLSnmTwiNFGIePUlxm7l
P5QzEFliuNvDIWsiM/YyjdZidr7147yEsxOXn8vOaw4Oxy+R+9tVRAgUbgl9O0AWUJFvx8oct9BW
ZgYicx1SrCZ6Pwsrrc5/FnNVwwjEKPjU9qUYTnI2+rfAzXlsc6hnJm+VSH+6cY6ogm8DjT24+F6+
GCTVhIVcFFBf/O3Bbce6LXPb5TNoVvY5ozh30rFa+Xp/XV9eD3SawEYgbE2JAE2p2w+AX+RQJD6B
TaabsMVTzQnpHgdfZN78MKfBP2gf7k2KAcnTqRQAm1bb7Ldiwbq4nd1S4Yx8d7AvHRTw9j3e5O6R
tuHetBSBFq4nIiYvqpvUt6uVjdNCPm4RHhuSIg/BmYqwCnrxrpfaUUX/pb4hLB6SeDS6wQaxdTe7
FlknnZIbu9bPEvE4i7l+Z9dL/eCyvc6L7Wh5aM6m9hb2iP3FW2JYhIhp9W9jGcifuRv0UZwH9fes
8t3nfhD+89Bn7r92WTtfmzaxcdPNxKeiMVLaV+0hGOflbcavx0BXFWeRedgyQLyYlNmy0w4e7lB5
oRbk+sd2NYsnC/PNd4E36G8qZ7F+LIYWHCSXe0sFcEGh0wj+kHm93RIL+luzP1qE1oP9r5xF8C5Y
2+qc+va3DvzvUVVxbzggR9Bv6TgqAPPtcFaVBrHepX204FT0d6U584PEBQMtCMsPZWkfFXd2Ls5f
omYetyZBzLakn1auXQ2j1iHUYY7vkqEzQqqn9mPjT0eiwzsPA0OpLI8MgNxrc7h0Oxn0HLOcqHe6
cb34rWzOlU6O8CQAhz8VVu9HvUjTg8r+zt4BXkMVk1uUmua2C2NMVBzo1vZRVoj4a2/D1LtC1Ovn
Z8da/Ib6aZ//TLtsuBoNCMHL/QtMrdfmBifCpEasGkC8C5siZ9XHhd/XZhfpk5Q/Mmkjpu6X85vO
mBIU16T1DU2CCo8Ic0o/LVV+NP7e7OEtAM2jzEpvTe233260oF9jiNd9H3ViyX80+G2EXpImj62n
iZOfZuuXpZHTQ1N7Rx2HnZ2lXNdJR/n0vMyblAICoWMMs+yjxte8qHUn8cHURfIMZKH4eP8j7w5F
NYYmtqpQbiE8A8xo+iY1EjAVDsblKuxQAt87lSkY7/tD7ZxPaj1Kb8ZXJdFta7SWBhx91DciqWNH
c121bhp4kR0gnsawlOfeTI4S3ftDAqC6XUI/s3BjQuIT52SP7qjrxynZoONqp3TVljdj78yv5emi
lPf/Jgka4XbE1nOXTNPiDrD6ukbC7egKDcv6xsmto0thd3LqbNL1/aV8dTvUpPVGGts5Qq35aH1P
A1m8WcdGw5p6SUFIFYH74f4C7h0IjEUoZpOEchNt5tYkbqOvKSKmiSnTMK6r+jEY039SM+0+QIFe
nrzeCd6hgnDE7tmJLShVgCRV/hx0pzZxMRoHfW+lXRfFMnehFJbdCXGt12eJsNKowCg0kGqlby7Z
pS2l5ZJmR0Jv/qyrYn1rGUYMXXMZzvc/5M6hw72PVikVLuQ5tgXQvm/qVYykUW6MwyTafG00TXhF
IHt7hPrZuUSJfpgWvTwoyduevb0YZg+qsow6y5L9aTay9rmT0P8QBtL6Jx8lrW/JOFVPlV3lbzIJ
wO7+XF9in1SLivEpcJERc/hvt+nqe6NXKWwCf/mMpe/09zhSxWu12r52FoUaI3H9syD+CavBDa5E
60dGhjsnBTolKStBCL/hhaxYpi/zkGLdbpdTcXEze3o/tQHw5PmclkHxcH/GO7v1V9USsjlHBWzk
7YSRQ+/nOGfCiFckz0XtJl9H2acHo+wcRkb5VXTSHRLtzRtRSCPxCDmYExbCP0c9d8PAKtu3gdc0
zznGB5+IWRqivvXo3tnbUoR08M25DJC+2oZ1s78kU6dTBBCG85B0jR9VGa0kkWbTQ5/2Gj01w4zm
1aovnj8X3+5/3r3FhGpMM0v10yhg3n5eM8uLuLGpCWSGtXLleD9awooLSrb/6lpiHuRqe0eVdg/3
HWBFwtjNYoLksZMq5VJY2TZzWPdV/2RWefpupep/cFReLildd0ah42ISd23JsbUfdNnYIscWTPHy
MXGd+FRipRGC2nOuSLc3kUhjGFAxP+T+NzVeTlNlVKT1NmJB4E43a9rGopeJaPrIcwRGf3nipGdT
ah0XLT7gRagvpv3grZNz9rTRb8+6t+TXfqzi/JLXiR3qQ9tloeaWFgqBGpyf0Z6GPw9+pPrWtwEh
uF8KFBihUzEkPLpded8VWZ1OCIl2s1iezVW9RDKvQznMFQJY/vBmdT/R0o8CYU9JqM+u85Ba3ash
bCQY4HiQOFIcdFohtz8DaQm3EUIif1Vb7uOgjT9Fj5XXMtrFxUAG9ZzF61Gt9OWmh6qt2CJKnwoi
jvrz32JRsZp1KuIelhOONNlZW+fRCAt0NPUr6HUUIYOhW7Lr/Q/+clMQ+9q06YD10DXb5m+Ayjyr
kKTaEgeSE81HcZpHN37fZ4VzUD34hVi4XVuP5NTmuuQBphOyWVu5cCSCEimqWBtsnIzauFzDPrYC
MzSaZHoaUlTJr/hDtnVoTWBhTmPlzn+tnTZa58DKEHfRV8d/68uuK0+aJ8efk9nhTKH5i/8NNdxm
uWA+LIawr/T+fT0WePrd/1wv14i1cfhgCEmozuYmSgHZW8dFxqaUWaGf7Mn1TqCitH9FnRTQJcfy
y/3xdpaH7IQQgiIXdZdtdoZzMn+9l3eRl9nCRQ+zCT6uSB5+6ZyJz3Yw2MvLCdAauSA9HC5e/uV2
BzZ5ljlL5+FyXuh1+zY3rdj5OeUT/vVIaJT+O1AvzhRq+PEOkVZoOE86pczii0ffPLsUkxKqXrqi
+W7SP+zDunbNJPT1OnkrypQKuRyTmHKJtr6zZDlivxA0wde2gcUdUkfDhCGefO9DtlbJl1WujRnq
HgL0lzhzkvde7Ms3k6/pIqpr4qGwLRLayHlhIZcIgrCvz6CMHNyLY7B9p0mTjoN7ObZ/DyPMr+U0
N9OSXtakyrB7hEArnsq8kFaY14iXn4Ji1uGEoQcXPOPvIjLMstNsvAxa68vnkQgv+dGB98S5wByE
ifZggPatJfT4gzXnRvOAShmeGJVRdB5FMdf/Y20QQXp1fgUIglILaGuqVfQfblcIgKmZmC51a+Gl
QSjwZT85oyiRTw6Cc7Ek3vlgS/D33R5ZGEgoCf8CRCjKwu14GKa4Rg+8G8Bwkfzo7bY5Dwgvfagm
lOXvD/XyaJGbkqOio0QCQEZ8OxQ+AKKF5NlG5tSW19g3kmdvwY+T3HF5hnZylID/6nHdzo1GHruK
i0+9NNvajjUsFtgnELxL7OBmupjd+t3MZCqvOf+HN5VlxX/1KPGKiAg2Fh+KpbbLU01hZj15bhzE
X2t/nr7yVKd1mNP9jZ/trjP+rpu2a0Mel/a7HOzsQzrX1FGSVKz+OySfSfTbUUyPpZYhH0e2Zc6n
LndbPRzMNEhQtQucb15viR8OPttfWqOr4tBxS6c5l6KYRbjKzPnWJaWsT4Bimv+prKn8rGeV9nMY
QcihKTH53xLqj2XYpaJ/pHNbrFFaye6jyDT9H7DmyHg3QZytobdUBOxqNb6b0pbfEH5zn4o+N/9Z
RixLItde07+I77rmbMx4vIRNgXXv+zXxS7ojWet9TMai/4ZF0UodXYv78tT0UMufy9zwv64Q7MS7
qk90JyzZp83nVSZT8sGLLXtA4KDP1iIyhV45H+ISHfFTQNjFwUMv4Knwg/mbNSTOcNKsdvyhdWXa
w8zq0uVScwTQ4EQ+CF0GrCrzSAImK6lqxPnHIle207YRy3cTOk16KCvU60JjpEZ6qalNfJFaRvpa
4RsynNzYXrJQQvt5XmVQTx/kvGpnIeiCHezv7VWuhNOJZOmSc3YhaWz298QxAw0M6Gt2u+bJGILi
DcyQzDt1C39wMJi6B37f22owj6eW4AXqC9DI28M0DPAlFukYGKDqxWkupHfxY3kE8nkBfVOdDeXb
x8ukCniOdTsM7Xe7hc2nn4ysSrRz5Yv5mUpTfHYE927YmcH8ORaOfHbHtkc8t/DtKSx8XctORmW0
R8hWvF3ViLcTJ2zDKYWvqTTCt9hMFATNdF48/Ccqwrovniy0EbyYE3TolLup830SeNzava2ogEaL
jIKYnGp9QEklQ+K0aucBKIGp4ffeDF3zbcb63QIvNSWAKEQ1JZEZdLkX9o3ssocY2wYqW82gmycA
JUP8sXGy3DrXvVkmYTynsXHOSxfXjR7CxdlIYvmhG3vB/7pI1JUTFH3oT379v5Sdx7KdyNatn4gI
vOnCMttbbbkOIZt4yIRMEp7+fut07n92KUpx2qUSWpBmzjGHESeIirspiJPchlxHJvm9urUczllg
6u7YOJn3zEmRDMdusdmj8mf7tS9FuOeyLqP6LEexfI7qaXpKtcy+mdBhi1flzEtfRTzboorH8Juc
DKTOWs76oexQ1OdiDjz9QZl2/1D6k/OlHUX8kGAq5qJKU2ItvEhgWir7qb1zsgwburYbyAcPpT/e
NlVlzV3o6vTzqGS4kUij+uu52mdRtHsl3ZOrUvuFwd9yvSnbQAhpS++DDtMlyh09YvXYivGRIdLY
HKzYiYeTadqWudbpGBTCT5p7pOCsLoZp2wfE8MkN0QGUd/hLM0Ppx1KnOaFJJDosCFr0mdYKB862
2/Zb0fUDlHECUYoEz52v7Af+hT5kgBvt6kigp+2JHZo6Z1xPUoQbwrTUNq8x+hjvYNpI0pNVxDbm
KlHtdChNXz2JgarlRadSfa0aFzdoQSLhGxO+Ic1t6a9fBqwmHeiQdvjpuvMeX41YF+9F6/TpZ1sL
5VDxzKItoD9EnwFrt1fTLelDlZIDW2zOkv3Y+ce/WjUR4IAHR/xlGb2mL1wnzN5cu5fVcY6rcjps
w+4l0IZKH5veOpjIM1hFuRRbUopH7Q2VX9gFFVFOcrFo4OQEts77eMvmj2Ofzj+N07nbEUb89AC/
jKFDUHvRXb9Lvz1kWvZBriTiX4iJjuscsnlsTqp38ItSeEEEJ2aLyc9h6bZfNPEJf7X0dbBcd2mE
OHvvPP2bpmJQxyq1+1uEamV7SwJBhClh7M5c1INanbt1U5EskiptmoOpk/gZ/5b6VaOGjG6jlreX
0z9fZHNqrrEhHeK6P7OPxIsKTEqe2KD2peFOXMwd3sx9dhOJcFwLU9vYHi9auypfl6YbjoOM+ZdX
w2aC62G2w2ficGebyyRxzlWzkCCAT031vbZD+TCuqeyIPprczxG01iTvg0A865W0ZcQOfnhgQ9AW
Oms0P4VO1PlFXG3BL6O6ZMlDjVInt7i1PPhVqliireleBVJk/4zRVHfbmjKN7hKvhBgptnByr0nK
CKOiado6anIxJINfRETM3gWZJHzJsT771bbNy1Be4DXb7vZDSYJaCalXxFPel+1qiszCu7KBP0nq
EC8kIGdEU/YQ0xCJq9LU0yOq/PjbNKyJypedOJfiklalTnjZaJMHikV1EzZB+yScUFCWB3pKPs2t
8M/9WtNERaIPiqqOhX7Upd/Vzz4Bv7KYGzV2WNMyws1pjbz04CzGviSBr9IDDjTpgqXrZF8TBg9D
sQRVCSlHpN2Yx4Sam9yzTd2dHDVUCJrSstpv53BV3U2/h80Pp6Rtve4aMW5HAn8q9yRT/EsLiMxJ
dih5ZXueWitIi9qc9YX804tyN6zbB7zJYZL4eNrIGySn8VSfm3Iaq3wUe9bfGxGL30wqkuQIkX8L
Tk6oMRZIus39ZlemujmOJmt0UF4b/KTjphYatyY47xrYsbgYGT7hSNKXhZzKBU5OsiZQvP2mA2kM
o8W9cZwxE2zFPViLZkemc++z7Cb+a5q9TJWfPJrEC7+KOlvrq32a1vgJObDuTnLMqv40dNJ93tpo
3y7elcNjslZ8E9KBKmJS6m5nWfvddN34Uf/NvdjLFCSU6ufQ9Gl1Js12sDebsYPOnbH3Pu69Wjia
fVvdGCw+I+YV/vgZzC40mEsN68d2w9w8X/dkWQiBIyh6VQHbZUSDIk992KbPRnnEt1hvSaIDROI9
PXYaYk7e1ZHl4fOQ/lZWRwrugRw+si1dk5P74nTXq1+6P5pwl9PNrnvvmVSNQB+beYxvWhz2pvPU
dXPKSxrVSxnHVI+u8uP9eVWNuHUoUaksSj6LmPHSvk7E1H1waseduRDn/lttzejnk5zc7+hraz8v
y225VyXL/LBa/L1uMLWaR5j/YVSfoirLrmJrdgRLpNWqfO5cwnKqdTFZMUH8OegB/cgBXpwKb7NK
LVjKN5OVMLxke4HHsu2rNBc+eOYtyyf4ActjV3kbd6VS+Du2unSnm9GbuDFJGqu/UGWGBM972TgW
iYGsfLPWpqqLkDzwierAc24oUyNkVKz6vTsTwTe2CHZrHeIPuI04zEfNFBIBvQQflZKchfWu65/w
doWfOzLsxLXU9ebnY2C64amUM3rAcTe+vG9S7E3edkrv+m5kolLlTFf2jODLobmQXyrvsd29Psvj
oC/1cWNbm0IYrwvoDJYUHW+3byqPzcbwR6/+eISKts+gHfO8XZVhs1WHLhn7j27XNGXeynF6nJ02
+abDnj/WxCLCD8iq7XFqUEcUQnBSnaY6a7IcHkHzqXaa6ZmJcrgcTesl9oSf6uoTWdMuTcHlVGJ6
n0yIRcZ49ZuCVlyduklsgBDCr9zcpJbVoeZovZ88uRtYPNZb7zzP0ile5CdhEU2yfCG0G9jcE1P5
4jieHgoBo+abFU0WHIx0S3zgJ5fPtLlKPXhydJPzWqta3UwR4olPdV1TySWNjj7NjessBdmWyed0
B/04+FGHd1Ti6xKftroT93i9l2kOiKzX+6gKdZLv/K1QBEfwi2zxnS63ox8AfIjaCbeDHtOVa2Vy
G5p30ju5RxW/vBC9bx8TvTXEfpVu/ERjlV7Pvl6dYuBpP0kvFdgeCxw65qALulPY+OxEWRMBfW6F
9uuTC3Ke5eWkyh9QCBD7UsK51WvSTnNwnOJg+tR4SdfnTWi8uyw2O5+l94KPFQAD9mZO61xhSeSk
B+2bMDhzlsu75GKSkMvNc38BGETkU1pNKbCm5UHajrLJDcqqvLLpWrtFI6NKFVO0Rs0B7wrvJwoF
5/I1hMfS9YL20JZBqk94ugwvwRgJMkQ3f5vyIKvlnvso1r+iiOXeaOcQdrTXkX7ALTGMVTGKJl1v
Aw6o5jY1jR3ZyzNcEyz0kpu9h4mdb6tU5YktqWTRx8t+Hw6zXx5SLbotryHJca8moQLYgGC2Fp3R
U3XWyJQ1OgzJrLyZI3KEhU7NVe07XnLyxsH/FA3AwGcMf9gE0rruM+1R3R4Tb0izu6olkzF3y269
74Koba87j8sqn4Ia99mSqcmrOytvOVZ6d7+RuabcUyl8pc5Nt8pPiWsZJdFDiKdopZEqZIURXB5l
60Sw6rwxMlhcgpZEPKQ3VNYBYnSg0v4McOXEB8nE1MWsPWDvDhX3zYl5jVPl8cWsjYAfMrNp5saY
bEXpz3lIzwFaRR6CoshDhFIQrTF/KLOI9zNjMfR5Fjj8sDirLS1cXaUUlEP0tZ39RRYdKUEcRixr
rnLgkztlJd5psztD0vIZVjmgFInc8tZf5vvBdq3JZZ/scPTiuZuKVLFui3jvouAUChCEvIwyGON8
e4RbPFmYfFon/X1u6njg6Omzj02sU48KUoVlnZObEzfnMl4h/DHZmVLKMPI48xZa8xuFc0ihFsYm
zeUqgh/TgH9Y7pMfNZ9SR07Nh3SwGRMNHNGSPIqMNSj4JqD9Pku6o06Cdj6OcAujHCL6NBU9Mh6O
sywjfkTtTj+fu7oOb/bANvwM/Ka8cx+1fVgEY0Ns0R4M7V6gTLReEQzaPEV7teIyB9/ilxQi7ugI
6uROjZLkFH9Ih4QrEEuqp5Jj/IuOFm6QhnW55+0e73ecDJTVwagoTUj49X8NbVU+q36Qn+e9d/q7
oDWbg7tcZI9rFWBdc1GslEWTJe2ba7ZNFqZc/ZipUprdNmKLnvkiXlAo2oATmgs/OdaDsR9Fs8Fz
aWGseUVoyqApbCSSWx/DlZjN5U730bpxuas6HWq0bExGD+Uahx3F1uQcGuXorchmFf+Ooz3KbqNp
qT5WBI/w9bWxn7VmOnVoF0f9HMMMWMszYXLtjaHxi3QOgicbeNsA4ie7O9u6M2TOtpo+hKOgzDSi
4TOvC+FJRSzJoM9V4PdLMdipvPUlRnTFisA0ONS26rvCCFm9GnyEJXxXBeWlzmpd3U6VXktya+J1
zME1l1c12mg/mrkKxxu85aNfVVKH7aFeJtrx2FtFcrUhBBsPcx0va67azHnbB1+NRQRgOJ79ftKn
2Nd9mkdDjIyWPwEq1rt0ArPpR53vibEN2y6b6gPLM/zO1Vd+q5wG8yhlJ018OOd5T9h7ufyM5KL9
+6Tfu/kYZEv8yzIlITl0nzo6aQrTfG6bujmsWQPi1pIMNHFt9/yRPSCW7Kfn7P4PLQXL2G2aizEB
GoCZCUm9/drKuroRzRJP2JNgA1MYMLFPygmhV5IG37PR3MHhYJx1+IZJZPo78baIXAtvSatDY+yc
3K19uDwPOq6+YNYWd4fauHObA9zO+81O1t4vsgCW65SKKyN51O1+eG7rrty/NZiCVql+9ae1FleL
i9juKi2DlQ3o2uF3v/prc2wpzFqA0CH4bIfOfNNJMzoFESfuBAjTZ4Aw3ars1UXrNuXRtIcyj0xo
ZKFTnTw7KmJKgmN0CBG2xMyOm7sc7zrqKg6XUflnVCyksQ5SBEmOB1H9uyNSoMpRCeDLPcA+/7kQ
bPRdN3PV0ka1Q3eANKVb2pmGu4jlT/6cXS8dT2UrIw9UZV0Drqjlw5qUIV+DIDwwocT4jBN45evJ
lSb67E6GIUGcNWbJg3pMxrzhnBmOyrrRbxnH9BOmvow88Vyg725qaM2sL/7d/TCvHxGeiLoQFFCv
jp2chcLAOleSAU2ao3lTXM5GM51tMa3Ig3Il03amxP8oexkQ3W6N/ukMQj50shY/+nYsP9mtrr9q
qmWwalyg36SHXXNRDmJ/28gw5/eFDkrWLky3PMA3RBR+BzcwoTerc68W/r3a6HEQmyLbPG7WE2dD
5vKL2sblZUtr4JZ5mpuWZlpyLSoAaH1wKm6IAmfv6UOaELGah2K0z5zXYAiNddZvkxOOv+W0jhNy
pTpRhdnDdsh3rPueMfQKXktdttd0A/p3tC/BS8UO+mWnEeJeB3Qy0vK7QLdZFcTIg6Qbr3mJh26a
u/Sg5NqHW/om6QxNXgE3fPO8eawOsFqS5iinmPIbv+OZyUq0qydwnK2jtl4aUzCUGdRzRAta3wTZ
jjag8fvgi6ri4Un7vvmWtVNr7uTWpSujyTWJclfGYrqrVZUOR9pv/LBtto6HepbZeN0yOvhZA/Xf
ZmRBDjeYSibPeJVdDOYYO04F1l/pfKR+6R92O5nnsjXNd1Tm6y3ed2VVhEsVvNVLm235MAwAyJpR
7n0y76MgvSnGOhgCVzvnsx6iT31vdckJGnPkrFtsHresA/33QmdQVxzF02kJ+8rJY7/kMLfcZ4zI
3NFxi54z+3n3uLZRNi9gkzDjIjydXG8EKG3E8OLFSm83oBvh6061zNTP0DgfrUeyUi6A4HcQx85e
mx7MtOhqd2b5KAcYv++JwMsbtQ1eUaVO1h23JbB9oXSH75kPye6xUwGOXyLL2vQhZIT4uyMR922U
NLzsxUslXW1tei3Kfm0o2Vy5PrMbAIeIy9EPs2gGhRd1vPZFl+GTW7StCt6icGR6sZAVcZm/OIN3
J6tguakAMsp8Vch1z5sSuzyW9ZB0tNSeZei57tOPdbP1G6TcUR7w4xPNoawikgRmpUMKA+bov8t1
tXebNPvPruVMvXdHb2WHov1ezpTC5ibaR3++2mTnXMWbKzSDoViXp37NsuE8U798y6yllw2m3T9N
ZSD7Qx/K5pkcWecxTKbwdWaWWudaxskziuX+i6xXpz4ObRJN+ez4/JV2I5e8iCMz0BquYQkUYDeu
DkXfGBUBB3l7qJbywjWel0uq5LAtXylqm0+VTrkYk9KZBPs/ZY4F9VdfgY3sGo1rwAZp24ZuK9nc
CRtGd8Ago5UUCllU/ygDE835YiBo4StmRcdExp/7HM36aHOo9P4b5Un8EnY2mQvdpfZGjJOX5VMS
Oded2Zbwdo3lem10r+urbvOrt34HSLqr8HmUJ4FFb02tb2hRwmCKvuw0LtUxAujmemgArK6WJC2z
YmP0/4YdUNScUJ+N0UF3m6xODHHFM4ypjlwVD3BqGr3sDHdef4mkTe6VdVqGbK3vXkPub0YmTIqN
0PZZe+cxz1py37T1k+N73O1Km7k5DstQfhPw/6ZcGsXBSJIzmrC028M+dymnXsvNeJSR3dAux9iU
86e9G+DAqolTI8dyUb0hXHR+NCyAHwvMhqpgZlF+Dlu/eZwXKohiX2XAfBxTl7PeFRhfVU+DPppY
zKQemr676QbtiJPnzs5NysEXH3FICYfDbJJyuGrnbu+LmPCEPp/qmItnniPvLgwXnRxxJ6D2ogtG
wuwndXXKlC/GolLSu94B6pkvjFKfGyZjUa4rS+ka92ZNAdnlMoCfxSEXNact1YaA3Zdx/GwMi7Pm
PlFjRnkU7f7PHk7G9zHE+LVovc6jJlhwtMhEzaGtcY4vGL/NSZ6NpXpc+732DuyMPsHFYyPqL8z0
Fp5jr3MFTUS1f1qCaHWLdovH4LA4YD5UE55uimS04aexg9N9WxG/5OcKosn95myZV8is9x7Nfmkz
OXyi6hau6fihJBrkQirxvZeIQnrOGakx1u279sZcip4C0zHnNZEYiWCU1fiPHd3O8Fz6/f6zh/SQ
Xo/hoN/SuhZPsUxPtZjc+co6XqVA25UPLhBubQjdIMvul2xbPzOySKcrNFL9LQ2R/Ol0gpNBWZ//
o+0d/2lf9zmjtjQLXFHagceJq4ikqnQHuy0pIgB1krCj5WyD6nhpuM1BTG164GAVGeDNquXVCNkL
9GjqML/YyITv7lQXVByW4do8bGFpv0iu7ZeAj1PD5Vr832NaUfVe3PLuliAb7ZnfOD6GTTNRxja2
BCkP+G9uTXhWjhUx9K+9yzra0YRlnhN1EaKL7Q2cQD7sc7CWYPtA+9HX2CZUEL4q6x9wI7B7WnD+
bPIEi47sngEvoF86hABU5NtE7mFjhUYc352DoAmeiXqsBtG7+RjjGUbye7yI4zjI5UOYkRl2qxls
zMetQz5HOxyjzp3ifSIxhGTsb7BJ2um0OfTYR3dtuGx8VYn9nAG6vyGPDi6wcUTnshlGTlcbqJXO
l7lFS1YpT8AxEkkf5m2TpmBADncH10MshmO4D5gKUvR53aneW6iQRzfVmSvzQK5bdDLB0jsPPdgz
wbZT2y3Tr6lSqnqwIl3JLpjrloKHHMtg4xSt/dY/dp11IKAYAaVTPeia8fRWxHMg9ZvUUu5nCphJ
OHlTBnCbMgt5E2M6v3Je/cWGKW70fgtFKhd9zDl4TKQ3NC+BiKUpcxd70Q4L0U0GH0LCd4cHOTjW
BYjh0gmvZjdGVkWspk+VPbiO88mt+rW/buwqk8v/19fjbYVfhX6NPbNTajnpno6/CBj1KW0Y+/GM
ZcpQMuR6dKKVNn9fXe8qsq2/3ssQEJ2JwWSG3xhZm30sGCfTiJ3UFIvyd5ntCfnRYTN3t/NAPO6n
luSV5WfqcXc+uOlYxoXFeN5+ZNyi3A+9iamFijKLe+/L6EyRG5+6jhnhVekZw1B5DvZ0/+nY8ULo
oZyrvg1QZ9szj1FME8UljnvjSiSc4HMQOi6b20uED17WYimMQX6qwhmrpxGCAggMExVcHlreDuKJ
WSfRlYl27bz2kT9Saeh1ihiWlEZtUJwXV7KlIngX6fdYBnHyXcdpmyznmjmpqPLQxs00g0DVYf95
Srllfma0ruXRpjaob21dd8tjtEnMsQt0b1h+V4ktk1urkGyc68CY/s6lQw/PKQkb67EDOt+f44l/
/5i7KaMCLPxJ8PspamG7D3HlOvZruVmuDWYlW3alWN/8tNhrszOwuDbX3mK4MivXZ5QCvLaqm83R
mDrHc9Kaq7lfyRJZhq5euSr13DxAiKrkaVwTPd6o3d2bo4n6oP2Ks0cp6XPnVB1BPUP3SkE12fNm
2HbvEDhbnzDLAGwptigc0s8tO+YFT8DG3s1bRDezu9yvx8Uu2CLg97x90cJWv5TdPXUdcwi0Bxu2
5RdHqNHNhWPWN1w2hX+ybta+1GMf6Bz1fEfIEtdfeMTFrB2/irktE3qtILNXYuIPFdwbW3kt2C4/
dSSb6ODCdd7OEDO9NwRIYEwRmH2W6wwcLkdU4zwxSRXdoU2b/esmk/EFPbT3YUuFm9AwzfVxllU9
MESgRswridw2Z4RS3Q/03k8p7h0QmcO5j/IyLquvyyxmrzCRWkzeT9P2uff3baWQNa578LQvf2yY
kn9edWtvHIr9DlrMGF/rGcN7mrT46ATsC0Iu2+ugaSScgWW/YwxkuuMoTHg7snvWfPc145tpKwno
Deu1vesSQjJX2gbayGCa+txU/kRGAINxJvOAQN/73bMfpnFKgE+TzgwH2UFvP+wVk9+XhhPxg+uo
GUwaD1PCIaKk2phrBJAQOi+G9FHxdj/UMoI03Y5GfYZ3lL6Ube+1JzGUSfIykvz9SRJoCWEntNHP
bDTtBhgTzduh3KJ+KKLVtkclMnvxdmgTnJoxDeuK1ZKCezcv3opdRyf7a+Ou1dUKmXm8j5Ay1bTU
Edd3pgawDOzkmNdgNgn2s/pudYdoPeqKSZeNAHueye/l4h8YfMoyCXMZJeqrFNxNR7v18DkaWndu
4zYj+Vbv5XYFrCXCw5zOfXULm8rpSTas++5Yl7t+26EJzEfayO17H3vVD4zs0zRfq8je9hg/mdMm
Zf1VLSt05bSqmqdlCmtGl346wlvc9oUpy+KrW/ol2lds+LP7i7xBFF4fV0sB04c5DMNVpr2LGUg+
mHpyV3MCR2cuK9OFTi7LfXmtKjrjnCwuzPMTKh11CO1mn5YmMBOvxEZuXnEC7blQSceJ52UQroSZ
Oc6zDGv1swek+YnBPswH02JKXbAsAa6bvZ5uhaXEOhqkO4bD7RJKGO21/NLKIPzgZrbsco591o0/
b4t/50xK1bnLJOizEHPc0ePNULrHWTXpicMorU6EqVYn7U6OLhKGV96p87L5OZrFfuH+Rf79KFT8
hLUONq/9yCGeO3ubbseq3ranGmrua1BL2d+qLB6rYxmaRhQS0sFyLKNSpMx6KDJOqWIqfoEQgPVN
pMUElulF8uT5fdOf9BRm4D80gICwizWF3jz9deDuDYvOwwfnExKLYT9IF+4buFuViKNbZTUu6Ukw
3zJJ2cbPXrOn9XEPnfRbMs5pUEg5WHNkc+Oe0PRDT767nbPwWrrjcm8sKVcFTkig7GnfDzf+6ABh
Vx6d3IkCwf8oI6N+cYYy3Gpr9wIWgWy7tJ/WSwvVEAb91jRqv2qgUnRgsA6jWehB7ZuqVPTBsxgT
33rcd89778XUA/9O0vwHrwy2OLZKKa5HLjXde9OjoVs2TVEFDjs16tTbKro2zV+f8l4Ki8kvdkc4
gONMl+F59I4JT5Mi434f0mKawKCTjq8fjR7cpxZOh90CUdS4kf/lp/2Dn3d56H/ooCgyQRQv//3/
0O+18LiJSmypQ1KGb/FJHl9HIgbOPSP8//1RpCZD1sU9ilvlvWALBx6v29opKSYPXkGQ1stZxK0+
V54c/uJV8p5Ve/FLvqS0/ycUAie6dwy9ap0Gtp1Ji7KZhrwtSUtok74+b00T55Pe/yZi+MMCuRCG
yaTG3gxm4LtP127TXkIhyeAPbP51txt7nXKQ/uUF/ulXwWhG0+pjf/qPBYKYvU9a22QFFD4CZ1cY
4EHptYfORIx9GxX9hU75h7XhkePuU8ijlmBS/99rw4chPs8o/Isslt/r0G0PYoVjXuvxb/Ygf3p/
WCPiVsXBzmp8xxJFIicn6dRZAQKiXiEEJPcdZe9f3t8/BHuXZZGh02NFxPgrvNfpTpGK6A75TM4C
iD+2k38Pa8M7qNQJHo1MTdF0VfkiY+t9ZLKojz4cmdf/+SxB4wPnO+TORFFzeRX/Z8PR2iXINHip
s4I6X9QZVBVYWkHwv2aVeIi7LksyBbkj/Tl49yC/qVByE3iKSjcxYU7EAHyy1Z38T/s6/c22859L
JcAEkpkW1FvOyezdhnMqb2Z0QgvvVK39zvyE4eaGJ8JnhHb13zKm3ws2Lr/sotWNg4vtPL/wv19h
08xeyZgDwCvx0vspGb5JptQnqpofoF99gb4iPLTCrH+R8vzzgOa5F4cO9t+F0vzuubFNlUNBz36I
THSaiOsqpA6TU59N08ER8Va4Xu+d/n29/PHHkljMmoFsjADnv38sZBIbypa50gKYgZYdqjscv+1k
CRzMl7CVR9+TMEkx9/+ftz8/9xIkctHXJiiA/vvJQygJCOptVpTB3n/snH542YIOKHW1a//477/y
nwcAEl4cjy/3H/fRe+OYOpibyciMZw0iPbvrJs/ezhzh35/yp1Ua0dEiLWL/e+/dB2jLS2DUhAPU
RgrF8MjcSg/97QY//i830J/WSuSj/EJMmlxmQf/98vY2m2WCA1ORwdZ6sMtWPoRwf754+DG4x30I
yzWnCGii47//xD+9SPzvSEEjUREZ7eUV/J/jxWlc8E9NZ7uvfv+180XUH7psCdbDvz/nvVT2sgcR
ViYIOiO8x4J3d8PseGQfbHGGlACpIBaw7Lhm8Q5MJJBPQmAgfEZHPxUkyIc1SP/XqMrL4znGo4TJ
Jb6o76PftfEZzzJcLkpMsosQs/a88RMC59YGb0N3+ZsD359WDp6NFy/WANz+vb9mhQlHsyFjLVLt
mhMZMM8loUEH8tHSv1xSf3vSuxeLg+heb5IXK+IxOna9R+BD05aHXk7h9b9/wz8+6pLR6mNbgd3Y
uw0OnFUKVYZZETp1+B2jCpLQg3r6ONXV3zLK/1m6XKK1//+j3l1GFBixZtCUFabKMKv2yRMV4GdH
Mr4jCJlkS/77T3t/avoRhcvF0cH9j8Nz9O55NDeYuelWH1dn9c6ojyzUrC07tZfsgCCw5pQIIJxg
6+a/nGTvX+p/nowxEJrCy637XrvY+BpNo+/rYzq36e9+HLPrlukvxvje+Jc9+KdH4ZjocjbjNhiF
786YGOP9bltcjWjWpL+h1IcFsogPi1HO39qE99/v8quQi138gS9pDO/3W9dp5dcCFqsT2HsmLt5H
1a8qZzgRv3Rp9zdV3PvTk8ddxLk4xcBZxPDy3S/zFk3wSZqZo3VqOJJxeo7+I5pAQ8HQdBz5dzC9
+8uXe3+kXR7KcUJdFl4avexdEVpHRi7JCDMzZch5ScxprwxWJG8KrfCJiiM6AvKMN5WW6bdqs+vr
/7xkKWn4irRHAb/53cY3giGa2vrl2G9qOS/taRxfgl7op75KoyOj1hHKyPi3H/2HNYQyP8PaLMP3
ENXUf98XRlPM85Dl2KqGOU3sO3tBhRr/FqqGS/DvP/FPn/Wixg/TiwEui+m/HyY1xBBqswWhVFAX
WR+vD6Oq5qfS26rTIiGbOdPo/uWzen9Yu0imsGnFfpBwj/dO5V2dCFe00wITXfkPPrAtU5c0Xr53
y5hdSbOuH5Jqb2+aZfaf6fC6T4DCwVGi2JXk3zAqK7O+BplCrnEsxzLIPcLF/1ZB//FfCUPtYiAI
x/T9krc06aRKN5CSXQR6ckn3nFUSXanOma9UHHU//v1b/Gm1J0hdEKTDXXDfV3eIPYc+iFd9DGBF
O3AQna48BjCaIMvY4ZYs1fqAeun/cXZey5IjR5p+FRrvwYEWa0NeZAKJk0eWFn0Dq66uhtYaT79f
nObsVCJhiS3yYoa06urICHhEeLj/InhI46y9C9C8GE63f8Gr6sPPrDWx4ciNTJzuEUUGQnEZDg1F
TlU4GHlpZeYPlN3yk4X/+Z0VxqlbtfNyLNvOeGrlpfKMrATGzRf26r5PaaUAcLr9c7aCE6sZmzwb
sQh9LcUDgD8MSpUW8zJG+UM+d/PbQYZcIUXG72kVWvSYpnonNrfGRPKB3BeRWG6r1TU1ZrK8SGPY
eTCDkqM+q4NoRXXW22S2h/RA845qQh7o1s7NsTkuZgFCqRJYwtoRTaELvkSU2TAv10z6B10hhGN7
fEjppkTQZiU5OiVpre988s1xETcUpxxE7vUXL7toinuj6DxZzbQ7K0lNE1hxlzwEsL7doZwVmiKQ
yXbOHbGM60Bja3GFIYiNgKPYCz8lxSPw3l7VYHogmDl8jOOpddXeND7eDqCNHYWxD7RxNjB6kWsd
AbCkmdE5S+uZTZl4DqpDZ2gBgCja8E9oy8OxVSf1SGqgoeffa+fbo28sLWxNGQNPXQG1t847yBPm
JlUiQilLzIfEBDVv48nkk6G2Xleo6AfU7Z5gzsahxaBUU8gKBIt9Fb/cZCjNOtxZfU8PGeUUbueZ
onpqBfHRMsbh1/coUkequKRxXZbXd6TdCsFl0+48PZulh9Zsm7cRyN7yJMONjI9y1oWn2bHmN7++
trz8SelYWBUr5sv46WBMGKDpO0/ql86fSyW/64xK9mDZ2m9U8OoQBJv57X8wqE55Q0UaReTOl4NW
eRvLmcHNbKZR+TDp1L0b25C+h1U1+XKhPmOsO6c7O2UjHSANIIRV1lFFgf9y0DlILDPTg84rg7yl
yK317zs8NjPuhwYK6u0ZbiTpGFvApiZqGWz96B86EIT9MJJwzXCLNehj98a4aO8l+piHDvb2UUOj
+9SlS/Pl9shX5qNcPTRCcZAVwlnC8vZynnKxcMXPDngiKgX0J+b6uaYJ+ScEjPkUVRr2qFrVGN/t
KqjgroNRBswhqfJ9hvH3R7oxABLVsYhcUE3wBW7/uq1dxb3MxqJIySNi9RGMYZQlTm7uRRuwmo1X
OuSh0HyiMy4fgnD4VWW/18Wgdk0FlpwMr4zLxZgjW7HqmidL1FOzNjrUC1SKk36sduqvXwBCHxjc
qCHUi9dmOPSKtDaCD+YFYMx9Ut5PBbvc54Dh7eI0xouj5qn368uJIS66d0jo47+z2khQ2koTEHfv
GXlJrUAp+pcxLmbPCQCW6Hi9vbs93tZJjMae7WgkczYuUJfLaRcyvptzMXiDHsh3U9QrcOjb7iPs
RwXt6Tx4Nssy3asbbAUNQqb4uCB5KVQTL0cd4sgZQzgFXtEb2tF0apBlWSy5AAMlIUmg7XzJjZNC
AyGsa3xPzEDW41U2JzBt59Ez5jB9qoy4+dyo+uxTT0u/3l7QjalRKUcKjvlR8jXFn/90fRsLtc5l
SUbakMAvLbu2oBGbEBClHvA3UvHLTlq2MaAOy5pLnF6f0Pa7HLAodRgokCW8tA6DU2GOP3I9Vu+w
SqtQPyqrnQDdWErkNNH1pcOLpsT6WUQjvafvK49ey6HlgexLfXANOuhyc088/FXVbZUKiTwIBzRk
vqgmrw4+MwI6ZsbT5HVJNN8ZGqoFdSz1b5M+UVxz7Fqen3LxJu5b+b6t4NcYrbO8yGMf/hajhP07
rG4dhQOtuRuEIYulGcH7MGj6Z5tH3z3xkNwVkFjuwjDt9uTJth4M8BR4pFJ0NK5NrhZFw0IT/Jtn
NG0JRCiAiGWok/GARV3xuQTJQRY7T+EXh/v4XNYxuiNAhaQfnVbGkEIQBGjd27G5cYfRDaBNppDr
WDSwLkNFlkqEURtCRTE7CbBRbgv1pQFVFhBdlaKnd4vktJArS23nAbc1MrV5Ctn0IlAqWh8zRo8f
fBROXiJbf2A4oZOwL90zjHLDUzo1+2y2Q3wYW6ffyTQ3wpUWCH0lnmyEq6peTjmE/VV0lTJ5iKJH
wMvM9IBHoOYZ9bBnw71xlKKyLcahFo6+yWqOWpeFGtfhhGZDIMD5+pj7IHUmergT4MZ5ae6sWh12
Jrix/cVJgwUFiYGsrmvos2L0TVpCbK9mFE5kELFgtZHruFvGqeAEQNqjOt4Oo6s1JZpJMA3Rm6Cc
t36h0PovlcnuZ3Zf3D63SlT4aqmPPlDKX+0LqgxFwKJQQRZjX/nRVUk2mImFDoYAXd7DvYsP6WCD
M6KivZPIbM0KpSmNL2gjWrO+7QulmhPblGYPKjAV+rzR+6MBaCUCpjRm3u0lFNf4xcmGiCCFSVTS
KbACvF3tRBuaDEhYZBNi4NLPILBp9S9LiQDL7XE2JsXZw4NHZf34j3MZ/kqI6EFYa7OXDegg6HC+
4L/g8xs6Zf3t9lBX4S90EU1SY05snh6v2pY/XXxm6iBBIArm0Fbru65vK6+FXel2vTSfKH3Pn2Ul
G0+3B92aH+U5TcjJ8hJYm2FFaORBVlUAHQFfQzdDjd8VMzU7qwMc+58MpWFBICZHrnS5lCa8NwXU
osA3dbjUGi2oJfTngMQ71l/9uP/6Pv2f8Ef55q9AaP/13/zv72U1I/EVdav/+a+n+HtTtuWf3X+L
v/b//rHLv/Svl+pH8b5rfvzonr5V63/y4i/y7//3+O637tvF/4ACAS/obf+jmd/9aGHuvA7CLxX/
5P/vH/7tx+u/BbH1H//8+/eyLzrxbwvjsvj7v//o/Mc//y7O3//6+V//7z97/pbz1x6/tX87fIu+
5d/a9V/68a3t/vl3yVL/YfH4ouztcNbCAec4HH+8/pEt/wMZSnwrNR74Kuw3YqUomy5iVOsfKp0A
ysbUGwQ2hD9qy/71j+R/8K+hqsxBxpNZJZ/5n5938Z3+97v9DQWhN2VcdO0//365rYET4LFIMNJh
RKLWBF9zGSNGM7YzKW/lO9EA+1SDkVE0ZrUT9Jc77X9GAUzAVYrM3VosPjT6XtcmpDnCAEZiFyAi
IDs5hGVQolMJO7cr9D37jc2ZYe3OyU+H/eqZt5QRcj26Wfk50m3eDFjwKMkI1f70uf+9nj+v3+sr
+n/Pxb+mRsGEziUPSjoMq2S2D8tOOLpXPmWLOnR1cH6mC6CvdEvZ6XI3VEoA8HoXh49z1kkzPAcJ
D42iiI1To9QGEL56Ug99lv8eq6MAlxZlr72HPK/1vlpZOrSBuZUe56iAyNGjnaWekOeYkwegbvZT
TwHypVLy7A7WlbTTZV9lhGJy4vmBDwzCpCZPytWhP5aLA1VvKP12kXQ4Smo4H3ShA4UqjPqxh2OG
JkIFf7ZzglPSyMOdrlfJaeYRCJ6/RlH39mqvIEZ//SAdlBswLcr43OiX4Wo6ZRTb3OaYANgmQifq
9BXBFoDJtG4+zbD93kgL9rnguM3DZBeaK8mTvmNucR1YKvg6jEmwRUH6WGzoi/dSqQcIkVuFbyHK
8DlGYOZpsOL5l+5BZkr5hPQI1BYWLNyDq5lKsVzI4RhmflwN8xECXXYPWc9GHwcjhNurerU7OXwo
hlDbxO5FeOFdTgh5IRV8URH5Ouz/BzzgJ9hQqoJOQ1kgEDZJfyh0k5OdnOxqGRmVVAwnbjapym1/
OepcQcIkbihTGBEkLDmZsvs+bfO725MT63SxPy1CBSwKy8lnw6rxchgE34Za6ZTaj/HtuucmTKE9
sXu6rLZ/dUavQ+lCJFGYQq5bHEHlpPrUjrUvYdTzIQr0h1ayml96PBMXDMJ3QiZYWIvwfy7nkxRq
NmpJVflx4FCy7Kb0TgVm/JLzJnvKwM//6tFtCVtEcFmYb4ln7eoIiLm8HHOeah9ZmTeqFj9C1W7d
Xhq8fJK+G2TsO4F/FRcMSFUWCXwEF+nZrLKWgFNwKUybcxvd7iMiFYFbaNEe+HJ7FN5XFCBM2nSr
ZbT6Qs1Nzap8pVAdwWtoPTwb8l+PCF5WVP44QUWHf/XAsmLUrSycCv2xqQNvTsbfJwWS6u0IXwlm
voYEmQLjYDpDt2ANNEEvbKiJSuai470yKmNxVJWlOzSL8ilXZvPRDpL0rlaXCLZ9H59qtYDuNlKE
vf1DttYUCCiFHQKFuqL485/yaVV0aNSALzdWbYWmAkWxpTCCnYBcSc7/NV3ejuxoXloUV9cRSefY
bmEu+I6wtbQ7FSmCaPDUfHwPV/BDVEPnjSG3anLph3F9psT828SzGo4ChI1SCaSDEzY7v2pz7hxk
rD8Wz9QJL+euG2GK+J1a+bPWf5Bwej7p9byXRm0NInDQXAyUzQD1XA6ioYhryg2DVBVenpI0FEfa
8uFOPG2cmKDIyRt4gnHMO6uMpm3ttEzqqfKDppDvcH2LP6ScavcUeZOdw1n8q1aHs7jIhZeJDHD4
Nf/4KWJo9QRD3/SVP5SUd4LCxs5TNgq3UpMKd71UOhh5PXuNDKPxdqxebxpblCAFiA/DYNEKuFzL
AJJgosNL8s2xHb4ixYWTSRtKfsUz0MUSzHjorbH80RLBTyOa3veZUL8x0UXdiRzx0S7WgP4MbzSV
84F6L3nF5Q+RQN+VICVgNYf1nzIqttRFYF0FHUiItB9S9/bEry578WSgl8j0OZewi7wcrg3ssM0z
qfATPU/SY4NqCZRxwvc5CbrxLkUAlTLJoM8fb497FbuM65DLUBTB4AJE2uW4nWGivzf2hT/yWnrC
96U7ZE5o7NyOr/bwq9XkeUGLlvcMwKW1Y8sknvxTPyNg1UvdxxqS1tmZs/4OyQvpYa7qQbgqjeco
xwK0k6zs2YJe4yEagdhTny8ASPkbmIQY1TEzRrNyITdTfJhLB9lf/UtOZ/RtKnEN8nYZfIQI+Ehp
XZ+R1+zcqQmrew0pT1AGE7okktG/Bb46eGmIAA3SM/JDATKAdjzEJRtYoKehXwmjuYh91JWbEzJr
cEOyKX2u8sV054Vz7Zc/A3UVQFC8HvnPOnmlWJqNKgLdPo1kw81lUvQ6Gb7eHmSFCRK5AlAgyhvC
/4wHrrI6QkYVVdcZh1m/CTI6qvHLZGIchJCHdKTmErvpULyJNOk9vRwvAV10GAPTj3pgfBq6LEpR
PZZT0xwm6L+H2z/t6sQRv4xnM5Asakw82y7DsMeXG7H1hfBXp/4MCbRxlwqSrqom0CeVkB2gcgro
Mbqjt0e+OlZXI6/WxKidBDFCuUD9NB+P/WAgqZbOlptD+PhPPjKgHwElZItf5bzDoo5yPxY+VDXD
K8w6OtYmSNDbE9rY0dQcFVFbkmnyrh/1qVZpQSKJHd32iq/lfFdtCT79+iAq4uYgA16T3tWxIUtG
HcuTlPuNgrg2JroW4iOjsvNttqKCugQ9eZl3l7K2mjK1JrSCKuHbkFycAltPv0QBaq1zO5ZPSTKa
96CIcLdB1mqvG721iib5ks6uIRG1Vnc62h9xnxVT7keFHn/SM7lwpWY07m4v48Ylw2vVopEhVNp4
XF6G/dIieGrYaB2reW0+FFkxPnMqRi76T/oRIbNop7S6saACaUkyyotLVA8ux1OncapVM8l9aWgl
39CwfWuGUPOT0oZf2he9qw4W90wBDfX2TEXivroAKL9TGXMUuuDM9nJkB7jsMOLS4i9z3rgGAnBH
XD/QogaB+d7ko3qhVeCy18b1oawqZQdCs/E5L4YXp8BPGU1PEEE/bTMfJdUJkmmdHpHmn3ayl43P
iTI+tylTFBSd1SgpuuBV0BqMgub33UTmeYdSCn4EkdqfDK3Z8527XlQOSw4UYHTCotdZvdUXaSKr
xo3GL/kzTLvKLyOnwlfbTsyj05vC7iTSX6TIKuF+DPb59ie9DiYYjexNkGUcNvAOL9d0xA9lKE25
8pM6feGMxoCtt6SXusdlKqsKFDWGVn62stC9Pa52vcwgZyjpkblwk9lrPJSC7gaKB0HpQ7ZGchIx
zKA8loluSQ9TVms/VD4vL5AG+vfbqY/aJ54BRnsc50Au0RCfnM9TttjH3kLwH0nLxvwK032wXDBQ
0rcxyazkgDgwtPQOr2C0vfqOKqiFbeA7OZUsjNj7nmeLGgYQtxGR7pSTaiftp8Lo+rMGYvu3HseW
8VjZVUX3bmztF945rlpLpv1VC4W+CEL00W+pnTc/bi/NdZjTjyVxpljEYw95u9Un6fIpCYak8i1H
kr+23NiHDu2br7dHuc5VaaTRIjToFFINUFaXdTEsWi7VXelLFDiCcHpURsc+BFrxwZ6b6qC2trNz
elwXGEH+iCcJ42Hjwnl5ObFajltE1uMC5Qa9P5v5GNzPcjm57I/w3lHRGkdyuPCmvIKe3jRCT8ka
95K063mLH8H1TZIi3iirgM+ntoQrH+T+4IjsPHOG+r6vF/us4GgwH3IrVB7kADmS28u9NXkuQALd
4sgmdViVK0yEJMLF0HO/i630lAAWf+bql1zdaqDAjV33HEeJ/VvQwZ0Ga1SckjpZ/Ns/4vqogQ0r
GmQ0v5n8OqtwpKjJ5QjCvlRo1Qd8mOJzGIMttUYEwfowShO6m22CUUQ3nvQ0tXbG316En37AKgKA
UOVDjVCRD5SjfFt3S/J20o0Ufe8RNVLDQLcAts9JShGbHXTAYzGE5Z0wvN5el4uw2l7A4VARx0nI
R7b7W9gV9jtDX9qdO3prEJzTzNfqHv9/dah36AeYgyqLKNOiN+2gywckDLS7299zexQ4ZK9flMC6
3FBRmI59hbQi1XJddjslV980AaI2t0e5LgrhGaMCecN8CdeYq6NCG1CIxX6FNCpBHAH1kej9hGyE
SxdBeuoMhFTqfhreFAHP+QKLVlK7Kf1h65nmLZNkPhcVfJRwRpNTRyv8l5OCyx+3WgOETUtUU1s+
p10uvpoV81spsPYMU8Wlf5n5MIpBTxmkA3WNNV8pikat7hWWoECM7qOm1cXjUqcwBfVo55V9fS8y
ErZ5gkouyDSryEEAPEx7Pcv9GVk1dJcL7RCh8uVVcfNbZxV7b4C94VbHkqRyq3G5MJycBUgWa6Zr
NmFwRpY6OTuBJLm3g2lzPDo8cFoEbHMNu8YNZKxj5G99GRDWx1wrFV9qI9ONaiSXcqSjfjmbYzkt
GwoffFY4n6tsbgzQXglnxguQ3HvMUAf20hnRV8duZ18N8OL45fmBXqCHrJFV0URbnS5F0cpoE9Fa
Ql8IRUezjzzbKL8tytI+WEtenm4PtwLFiWoA3R0wjDL4Ojhghljvn3JiKSzVNCil1OeuG1CyT//s
EF0Ou+5UhsWLJMch0l4krzE+wlJ9Hwe2a+WlsMo4SWX4WNLrwwchOaHa7WZouGpZ6ZOKueB1o51P
v3HzUlYmcARYl+bD6lOgaL0UQ0UHUc8s+YAR2kHTXujUoy4+d46bNxD+b6+O2PurXUung/sWtAsb
d53jWGEIq8BBSExDhtXXLBSn7S5OjwhVP6HKbt6H1iJTOjHbnSNz42Cm5UfzDUsrSP7rJ9oQlojX
llPqzzCJXQlHBRe9oT0Q+ivpezU/YJ4CeSVENfgvq49vyctYYmgF5Q7tlYyG1skqovZl6hzrDoeK
+F4NrOVb1sWa6yi9/CwPk3M2sgaOkj7Yz3HW7JG4Nw5KqNscXqIgKSQOLn9Si6ATJqEQqREFlM8a
7kGujgahi7LUXpNzcyhOEvAf8IF4S1wOVWeDTXGX2aeYyPiFnPDwDbv8jMTu59txtPE5Oa9opwqs
P6UfEdk/bbJcrWW0fe2Et0qQu6VWNyD77WQnaMTvXX1NaKN0IHjUQ4VZVytaedbnvCoTPx+IHHtQ
nPd9MshuHwSLX9RD9OH2rDbWD7QZA7IbCaA1xI2++sB7UEt8J1T0exog08mCxnlv98Wv0X1fTykx
IZ65wM8seo+XC9hjbINEbpf4UT4s3DJoZy6zpp7NPtF37s/XCFstI8QHfLzAW0MtvvpYrVL2/eBg
IaQr4wenxqrIGdLSN6qhcZs0h5IoN/LdUkDcNGtTf1okszhrNBAfIPsHb6MYKbqZitgfmhUaNbKD
BlCpcHCLqYldecjTo4kTxkHLpOTBTDPzOBfBgDkLbhVGgOZEi6Hqr8IiMNbGhBAVJyqrgui3Wj/Z
TOt2YU4TzQ7XHFD3nw24hLcD4vqApuYI6wkQCDRva/08UHIsL7IB86USexYU0ivTGwy79yc9KX1U
9YJTzac+3R70Ogq5FLidxaxojK3lCbQ56lDEjWKfakt6igHTe3UJXseyhp1433h98Oohjfurv3/F
EJqkJJIjS8M2pCklf+wRkFe0Tr3H2U7Dh0GNhSstYo4jHYQRt96jGTaFe3u610cJ/RkAYTRhIINd
QU8GnnY1eKTYb4AcnYwyg1E8GeXOl1yRhMSGYxid4i4nipDxWGWRfY/AmI7/n5+BjSMFCCXFaxI5
cKUFwQKkEzTEmtvuscrL4hwFTYjAePFbGFTG4zIO+CcSxA/avNT+7elfo574YXxmSg+GYPppq3xT
ofcCPFUV30AKzlI8YpuCJdidgU/GYS6K6blQIXfikoX4h7pY2G2hLrs08eIFLQip2z9nK/gouqHp
Jc523jaX+8owp1GvSzPyEb0zvgbzLJ8GHkOQHFPj+fZQ17kIX535Uo8mX7vawgbmVabWGakvE95U
TBHATsBqH+awRM+/0LVDF04Ifo3FXqltK+55u6iCfwAsiNrm5SzVvouHWatTX00cyZsmNcFESsGm
ShvGu26pHvVZekKFLz/M1az6KFI3729PfmOdedPAQbS5RUmNV+eXNfZ9H6lhShZel2ggy82dVqII
j22BsbPBNg4xaDYg/FEcYq3X7QYtTiJzfr3VVLW9l/B1vse4uoMcbKdei1DCoe9gPd6e38auVtnR
oEnh0JJtruLIMgvg4qj5+rOqSUe8xRqXJuVuvre1jJZoL1Mnxs3cWl2jWlHbxVLric/Fh8lAYr/M
uS2fHWQiUaZLOywqKowKBeEAjLUUn5EjxrQq1ttDEeAlUeW29Ejr4EGplOrT7SXY/G0A3Kgr0frj
ZLsMMsz8MhPzyMTHEPM5tfX6MbGhhAPW1He0rLYWm7tCtKBRskLV8HIkPVW6yszyxNdwW19wJsxt
5Kz7do9tcJ2PgaKjw2LZ6OIBcl0FLcmYtChVQSqmQcYJdDM8IOH5I1HlF86tbOco2opb0elDSwpi
Gg2ly1l1DbqnBlginxdkcFpanZwZP9nDrOf1CSFL/HT67Nd0sl6vCfJ0mhzgBqD9rR9ISebgWonx
r58XZXyqUHc+Qb9rTtqg7fVNX/vSl3mZkB8izQSIIZCvqytJdmIlGuWAAJGU91FnYlTQPZOAPgaG
6g2RdZcY9blNqY0GykEbrHdyjQRy2T7bcesirfVVG5tnlNA/WtVwdzt2t24lWMoUt7h64CuvZdks
K5Vmkr3Ezyh9IuOp41g0VZjRKPHomnlqnMakqZ4XBKTPTDHE5mPBWUXqTeA04V4NYeNdx1LxjALt
RLJMI+AyFuqWnCht2EvJMONCCcX0Ycqbb1lfYfjZju8QV5Bd0OA0BoCtHlOzm2D3Go2n1V17ilIa
Y7cXSAx49e1Q2uBFK0CS+mpz4zg7yerIwZNUln4G7uHgRCbXSJ7J6rnKNbrHkWN+LtHEuJsXzG1v
D7+14yFR0hQhcgSq6HI9BssqkXzg82CtxmNeqXX0sNFfuD3K5iSh94I7JmOinnI5SlBiCThIM6PQ
NjlGVDw/yfasuFSjkeZn2x9RtpAPsD7y57bU9+zGX2dxtcg8M+mswhgj278cf0ryUEJgmVdmpvB4
id72wyJcQ86jkh4r2fZqDRYBHxg9qhet4ARy6uSFmuCHZqz8RQlOlWy5HXrPObLLaZzeq3Z2j87e
QwsmRS+S711aPVrh8Ahw8VijOCtX45/GXD0WKo0uNfYMI/yAvc8bzByeFZzrwMigMgejwMwSf3LS
4+Kob6Yp/ZzX5XeRtVo4jvI4vgeye+Ip96TZ7I+5O6dSgBIejr0AcsZCvJDsc1pXpxFVGFzujlUc
PEyhc4/B3dPY9ac+V8+5pLxBTOUsz+F3KR0folFHtCB6UVP8MhmMQzBzubuPo1l+6STtbrANP5iK
c6D0SEiP9Vlq6/8gb4ELQu1QSFMgbXv5SSytD+txZCNGBf3QWJvkU44eNz/DcT7cjr7NGLcFWk1I
OdEyuBxqQk2zd1Jxf2LL68Ocwounz/ZA/tuj6IxDiYFMYpUK1qmTgEKTE78Infp+JJKgIqvlf3BD
Q+sk4xRMAqBwl3OpJ7QWM3NMfL1XFjcM5MSV8LQ4316xjYyDjQgnED0WcsrXDvNPVZlqMvA2p4nr
g5PSQRphEWCnBR6S1V5HdiMTYCQ69LR0BKVTvZwPAs96lOicDLNpL4+DlOpHIdt9xl0HE6O0Knfe
ChtfifwOBQVexDyMtVXmkVPqw1SOmWVU4R/6sccDxAz2sM3bo3BOUq0WndnVeUcRoc9lskgf4dr8
kOWG6YUDd+7tr7Q5CrxN+a/Efx0LFlkqTlOsXWHO9YMZOwPW8e2eCOdmLFB3FAorlFyV1Q3Bjb2o
WtQnPlzw8KR3OVbMYYH2klWF3u0JvRarVue0EK6D8i6Ek/lAl9EwDDL+TR2UjmTmeDjQz8jro23F
7XjX4JLx0kt5uXixaqXNCWhYZxwXisTjfaPnMEmbKFgeLEnGB499UqJUJavpZ4TE6w/p4vxhBMvi
STgqfJpis8681JIA6xXYfz0pMwCHQ11Zg37fG5VqHPgnuvchDHds6pVxGP1pNhNyfVwAw6POy+67
BRr1lOJbDQIixMHxnh1fK/jhNI7uYU0xfDGbOMHlC028zq+NAQvcGLLVeCyUwfSzEnzxEZcz9avM
uz3BLUTPz7kyqLQzNeM7gBRjOmi4GboF3sIvTT2f1AKZlmM7oQZ5KOmnvRlt4BgAD9Xst6pzsDIt
rHm6MxExxHrKMYb02Nq5+SWrZPkdNFhIWXbXNZ8jLDV+XxY6tMcIvrjjcmenX9gyZ/4mZtlGZuiQ
q9GZOTiVkXSYLgzmVy1NtHcNzyADFNSYpsdiMNHxr1Pkp1GfNUtsOBfzDm/rKnHbpVceWbN+uW+q
JPxYp3Z9nin3vkHJv/H6GZK+VS7qUz0q/UlGxPrOiS28cjFHnJxDU2GucrTMevmstRMSzHYgRbl7
O9w23gWieUWthKY9JZ1VZEsNNgOlbMT4lVIarhz7R4/yAY4nyRu5qfp7JOz1nURoa8uSeCObKxCO
tOkuA7yJtIJ3JTV1C1Mcd2qlBZarGe3UNLcOVXYRui0U/biQVodcH3asJ91jf+StRy6jYt+7VMZ0
UnEQf1pGpT7dXsmtM4ISqgPSCZIbnO7LacnyKI8tPhC+1lENs1PCD6ex1B9z++Ptkba+Ge9FePgU
ocHqrRawGPKFYtUUo2CVdCcp1LA3KGbK6/k8+jUvvd8zcwl2zqWt9RSCbA4QE4q3a4EyZMKGAJ8x
OiHjpN4Tn8NZy6fSL5PpO/01eSdINlaTIjHCmgCVoLfaq2y1CXo8lM2WV3gV5UcnNUq3quI/FuhH
OxPbep0xFE0eKtOAHdY9Y1tdmjYtefCbdpN/CDIuE9luFBfLQOsY68jFKMAAPISYI3cMQvOhUavW
CxeSz3CQ99goGx/34teIhfkp7bDzpLbkgF7GNI3HoSy7o5HrOV6NKUjgVMrPjs5xdzugNhdbA7sj
mrwkbqsxu45z0kKazYev7Xi6gb1RX2FbtVg4qt0eaiOM0KkhcYNpo9OoXeU6HPuhze1Gyruk2R0w
dPkUJklx7Gq99eSWGv3t8TbIIkIY538HXF2no530kwpAGKNScHohHlY4TOtUCZugdrHvxiW4DKRz
mRTFSa1G7YiRo+NBm9tJusSmXF3rFMwBXFBSor5mrzbtiIysidkdscWGdoemqyhKY2mOW7eHMXPu
da1e+7jdYrRe9XvbSRWnz3p4KvXIQNA3hRy0ypmBPU1FYqmcGXKR0nQqvdLBtSOtHzuz/4FUiafP
8clMm0/BmJzBozySwGHJ6LhSV31FEPyLpQbnzMxfLHk4Tln/Qe2deWfTb9wMutCMgTtLFRI80GXs
D1Cjwlp0iEZcwTE3KRwv7cs9mYqNUYTNgGhEgRWDGnk5SgrkHVvjkB7JjDd636uln9qpsjOXjcAT
PGOOZ7TbHQG2vxxGzjQ469jjnXDBRm2mdnL06rr0Ll8mPAwRCHh0kD1/Vxaoi8pNZHiq2cg+2nZ/
3t4B1ztONCp59FmcjXRGVpt7DPp2toKaol+klo9Y6JV3taSpPk/C8ltda9ZOtWtvPPHnPx1gcq+i
2ATG42TNyezqCUiuacGBro5mgzJAU+8w3V+J45ehjaYX1SxKK9SzrCszDoegoaGin2BFRe8qLcKm
PZBTSNCB3WHrvAC0xfsVQ/cP4DSQq61ao/wQBy1GyFoZ9NqpVqwCB0JnbjAyLQvtARdCG9tKMJWt
W4XmaHvRkIAkWebWyo+tZmBAOKSB8i6o2C6HrI2n5OjgTaQ+2g3+ThRY8bE8RH0jt27bT9o3zMMw
yG3zookOMljkP5wiHb9BcM6/xFbZkfCCpygPjZ40uKst7XJuIl2tT0m7UHIv5NHOjniAZuZBkaTl
NE+Z/A7xYlk+AGfu7Hu7wFjrLjDK2jnGLNXjEKMT6IamMKeyJANz30w3KtecHHzMjVo4qKO7WkFZ
yycTJzWqU2+n1Opjb57jz6khIakiB8GUHXF/lb/MwaC/ney4rrCXnqbsgZbZZLu08kdraLFrwpI7
d01nMUEDDfn0xK9PHocGZRucOYs0OKa9rO2hbTewg6SsAnOK2BOarWv/IVXKEnB5loOCgXpOtV6T
DpLeOMmhK3EKQsKu8dJynk90DHCXbxFT5HdVbPo4frHrYLiPHWkJ3aLta0Qf9tBorwXuVWgCtqAv
hm8DaeH6QEumRu3i2nZOrdXOhzqUEUkj6dcKwy0jSzmSB7+D36jTMBOqpPTrjApzXkQel/mdOYNY
DvCVsor3RKb3y8cCpGa6SchriOemOCV/2qZWVc9KwF10srroEW1Jaz40kvy2iEv9s4IT5en2cFfX
H7kqRS5ElZAoozi0uv7Crk6iqF5iHzOg8UhE2cclSoYnW6cQOCUh2Img9eJU+TpVS7eTdFzlVGJw
pkifhb71FWpumbACHKI29uH0R4dcC9+YY/FJSVMccPvqT4SX3tye7eaAtH1JlREppSN7ubixtNj1
WA1cZEMV+FladO/NGeqKM1Nn1WvDPPR298sFF0D9NAe55VlkMvR1aiXBjYsGZin3JhnMiA1MEcx7
MX11vItRyGG4S1BxhIF/OTUnneANhEytDpXqHBoyZVu8Db2onfEUCNI93VWxVBdbSIxHoYqiNZ0T
rBIuxysm1VKyqBbvOOu5LmH9UlSynwKzwGV2RAl1UCtDtC32ujZXacJq4FXiWA9hM/UWD54kj+VD
voTDKRjaPeTvxnJyM5N2g90H/LXG2E2m3g5qPANYKIvex9POOnXLFHumPE9PqbHL/LtOSyAr64zH
ZhS4hDUMTApDSU2COvKDSlXvzD7T3lXhpN1XIZHa2nF1xtIt8+fBCB6U0CrdIMaAKXES6cPtPbKx
vgbtT/JeGBv0tVdpWDUltYSVb0RCPH/Hej18jg1FPt8e5FVscxU+F6OswgfRIqORsFn0gwgLQtgw
yVGV2h9UaWDncH0c6MOcnXo6JSENCUp87lzOeMzR0Tw4QXKMOtxL6aXp7pjKXmAKCtUceXNMxyHm
Rp9k+e3YJm+6nKYJgEe87fFlBv7wQFHF9Nqu+zVlaZqqfECgB6KXCNKDPXi5Ieq+GgJLTSO/bSX9
gMZu66Wm/BFY2uDizrRHyrt+HovxsFSDtUZ5A1n6y/EmK5eSpbNCPxrqP3AfVd1k1rU3KZRzNw+M
d4Y2px6YseiRA7ijchRkp9mEZzVoxi9jfMVvsYGug4TgiDNWNZZCQ/IXpn/oOxgBepI2hqgEtcsx
UEfKH5mpn3Ba3ysQbJxAogOA5oAAr/1fzs5rR26jDdM39BNgDqckm9OTNMqydULIsk0WWcyZV78P
BSyg5vQ2d3wiGLCE6ipW+MIbYNdcLgAZY1JoPRtVdP2HMsn0z14yFJ80MAKftdRsghIJ9dSXtRMf
7d4r7whDU3LhnNIhsna7l+LPqi1CpHeTUz0m2pri2Ienbj5J+tgOJcQ+F5DT5z9mRImzIv4gHefe
sJuf1DP+biyCrqkZqb2P/9ppTjtXEu4p4w+6HucECdSwa4dnKBQZgk/ND8equtNQoEGf1Epw+xxe
Oew2CR0vE1PZ+p+Xa4iXhm0tHms4l3ofeU7vRJ6GUMN/GIXkke8EqMLZl+kpcgoBuyC5m0gjQ3a0
Dr9wOdITvvpRwLzREoJAwbHYzSXPcxqIqB8BhlkD5AjUMM2ldl/YTK1ft0yCCtrBVri6gPA2NpUJ
8C/7zlquisIbHSO5Q+j9Z9Nr2slKRHEQE76uEhBIc8p1In9KfdQpLqdW4XmUuUAOUHrI6hezsTW/
01b1lJS4c5eJIUOqKfkJ+J/yRakb3DhaqZ7AbopPgNOmYBpnk4q3ab2Ma2+GdAPRnY2xunrEbVL6
cz7wpyIPRequrg5oBgQLqGJTfr383VkmRNwrKp9k8CYfq5aRGyn99z/sLuquW518u3l3h7HOq7h1
GwZR7a6/M7LCws+grMO3j0KUvNmqoriH9uPlVAynRynYRQK8WxGoKBenDYYtKrg9yuvEiS+9QWU2
sR8ok/sItRhyz4ydnps0UbOvzbSa91Klu2SvAgkeajQh+DCoExOo5rWeP6Dj4oAQAEqZg4Q/T/My
+lXegmYpy+aggnAtRqFoj58AcQHGI/uYT09o1CewzyPekuEHaDJs7CF+BWqxNg+IYWYk0rwtkAxM
f7ElVMPBjjJ81I9WaVvsXfRA/wASIBJNNDL3VWhEUkU55L0SLUXlvSRifmoSxcWYvDAjKzOKl7Ke
NlfF+F+aUsW/OJ0SAOBx+qHGn/bD7U92ZY8j50dkT8dkE5zcIsnfErbE66a2cyslquXShAhsYbwd
Q6156ygbfpJoe9MuZ967x66rNBgWK8pPttRnX+2z9j6V+ZGgxusrlFFYz+0G5TztmYWmuth5qa1x
BOBPD9t6Wc4CZb5A18V81sGXBNg4zAcnixLfq8/JsLQueFPpK6Bnc7mEnViM1pr7OMKWq9KE9lQb
Rf2TXpCrnlQzR1QYXDKKxl7VGhiudvKjFTvz6LeFNWv+hHr9Y1I76keAdssHcGIKj7D6Ymee9ykZ
zfz7jJivefIA2dIFWvXic5oa+s/GsDHsqZ1hsYN1FOr3QWrFHDami53LmPeFeY+VpYK4Kw1bGcRx
rg+hNNbsc9YuMobVKLzFF0UaJ75jgBkMOy3z5lBYVRKH8WgpmO8pepuBfZHJ87j04qkthvjPeVLS
reBT/xDJsEg/zyAy+jpY2Q/jUJtftGku/i17vfwrq5NGIG+pWhNtSWtkO3uCvEARf+Vm770TCBzZ
YVeqDBVT5p7Z5fZMBOZMNZAVG8L7OuZ4nbsNJ6DKO/FDmTyt8JEfEN8SvRq+2usC8x3yx1etWuvV
bw32wF2W6uXdqPcDCCFwrT9nUxtebFF6AC8tuz0vmul8KDT6vKCOdOVJa00RnwzAO2f02ulR64oq
v6eKO30ra7P7IE1txf5c7T64dI+C1Cqe8qFQEFTDnrAEMFRTcCmn+LM9NtYjt4vzWVIb/dBkWYzC
NPTksC295bGi7e2deyUTpp8jh6aErdvV6l+1k/eub06eEAE5EV6ZhZuTKqDXpnR+ocTeFMHzTr5r
5To24aBpw7tsTPPlrrVqxQz+J/sMcZ1GB0cinBQuNp7jH5TcLt+Naml9kaiUFD7qm/H7ufH6jwn4
q8Qv3Rz0tFYoLgUiNU++uNJWPkyiKL7ePv3b6b6876hRQR6nHYY4zCv6QNJ6zhznWRwlHdKgcYpA
w1Bp+p3T2V/ePhLInY2BigYGmf3lUSSyaPQ2KaiOIzbyWHfpv/2QN+9UrxMHoee1OQEQQ6ycIB50
+i42qLIkScc5ZSRSg6hJivZxrWMr6Ablj9tzeo2EB16LMhmKN9yddGd3Q+Vu7boKGzSqkw6ZJsxh
PysOnX7uBuPMQ7KEqdnR6QdgHKbJCE8yL46u1l/z2X1DfgQ/ADOprdWzu+Sm2gBKN8VeVCT2GsnZ
Lnxr9uaoMssv+jI8QpRufTt2p8CKux9l5lLcGLzqsVX6fxLve6ZMj30f/ylc+9FODfvfoV6TM/4A
9cErf+W7UEiCW0gmq3Il7xZrbpzVVCv2Wq90412bun/LrhhO8KNj//Z3ufLamPR1gWnBDKH1tsuY
3SQGuGXIOIotuwrHwqLdNzhOSCFbRQlCGrNvggR5+76j+bOpVW16WuDVLnc4ptJTxjCUpnHZ+2Ps
tcVP9Gw683ft/7CUm0e4u3WOkXzeHSZH600vLRnKy1PVH0Se+gCGGvQk+/VgVlf3OFEp+9uFYwP5
9HJanpUPE1oeXjS2EzAZ3JCck6dY3albde+ECfJ4P/H4nhRLG8PGrcv7hkji4Cnf1m6/x5HQIcdD
+xafrd3a2olIFioVXrRmGg6UWOOEYzq7kVhpWKOJ235uZrITaZVHX/XqyLRVkHviQmHvXk7fUos0
UyRl8x5y96ksW4Tu08Z9UEakVXMxJV+WKmtPem7pBx/5dfwHkA49eDiH1JS1ffznJsiptAkc3AGU
+2mpcV8yF+9IberaqdQIvvm4DrtpjxKeGto0opy9qFRiEXaZHf+A7fUEus45aIhfnQ9ZCIgZiiqv
BKpNgqBG5roXmcJu3tE1rNi54ghstH2PVzsF7L3FI7P5ZWy/4reo2QIx4RFwMEqJlNPYGl1kaLN8
VuusfS6pvB7cNduttR9P33TLQeZQm3vFQm+zdAZl5EVKmTYv3oLoTVL3NT4POJ+Y66iHY28UvtEZ
6UvZTkd9/mtXHbcpeQJ7BfuT3aUqrFWmKs7kUWw4072Tzt57PXMUf8Bd6Y5+F2QwVczfbt+v187E
b4PuJaamWotBujFoR1fyZ2fH2aPhFCKCh1d8WDyzhdPcmqHi2J9vD3x1tlRCwWVCDSIrv/y4vT2v
LbgkPi79M0RD2ip0DSnPat+0wdKn1SckuH7eHvNKRZkSjA5Ud+slkUnsbgDcEbMYKSdOiJb+qCT5
C+l5+vdo2kowGMsYIZSytv5YmnrkZEn50KLZ6ydKV0Rxb3FHL0UHplFZaJ443yylbd53Vm+/01cE
Cgq2SARZ1z43pgf+h/5wRPser0uKa8Ay0VZFDq7knxrDz7Ysko+3Z3d1+27aAuArgefsEelmNldp
NbGiVqnkna+Ct3ocOo9AHqeEn0Kio5prSfqoOglmr17cHsmtXLl/qO7yuJgUXClD7W72tF0dsi2e
lx63hWdVFfJZYP/y3DpmEaxGWT2r1lg8ub3j+R3S9X6TNtN7hTwuLLVcDe3ckffFMLvnCWkxfxmw
0pYFLOp8aaxgVEFU9qs7PerKqvqYX4cx4p1nVLbQkVwL+1lILTmhb6F+sdxx9ru6c0IPkb+TmnRp
qOqgUWZ+S2CvuvaIxCCqaZpBa3kWKx3u02DQRDFR+KKBaqZ9c+cWa/lsovr/h6Yl+f3tr3XlCkX5
ELlfYA8UvvZBtDrIRlFb9pTVF+Nz7Y7eSRWpcXClXTnem9Q7HSoUr+ln7jZ8Wlgi1t2GgNJSnBNe
r4id1loWJm1HqWjJZagXfRFVPCbR7fldi2U33Aq6n9zeJCa72xtrqnEa6YiQU2XFfZ0azfgIUV0f
Atee1RgVznr5Lq1Mu68TDoSe5uiyydk5wQSblwDch/lnKdrhU1/jghAg+aQ+uWpalahMdx0SzEIT
9+nqTG9mNG0si43JxL1EFL5vVORL7ipS2das1Iyzksg+cPS5Bp7dVOGqm0OIKxBycyQUkeINRyDC
a6fIANHLe7dV+fZY1ASsx7y0FUFaAcR20WNcI+tOni0tPriCr21BAFuUiriAAPMal1ew6FwHGTwm
qokxiYSLhh6e0urBFnxNWWM9Cd63AAhPL9zELoeZRSGKbm2J8NppEpHWCbf1wdsiwDcTqslAjNn4
qWvb5EPnWevDFEshz0KRgvYH2E5yoAr3OL+fPfHp9ib9hXzdPflbwQxsFRUlCkvbK/VbiIEjj5LF
jvSiqbfDRvG+zxlIQ3UoTmVinesqfxwr+c7D93VNzI/FpP6Vj+tzvRQPSVt/GJrpNNUisNTy00hh
vO6NIHfms6JVJx0pY8WDVp+wYQZjDOHwtL6OtMzB+l55SCn6bbAByJrU43YJhJD2kENxcCMSJJCu
A/iUoh7MoMPCSfP6PnQ2YOjBum1bY79uNPbBK5ArE8jv7hW5qPmwrrYbLc7QfY5FZr14wCZKit5z
znSb3vPJ3tu/IK7rf4C4nlq/G7wfSktJym9GsbwskM1/xmAb29Cc5+eM6nzhp5bI/tQVDYHLBaXU
bzK3+tRvKzRUgyWO9T/yONOO2LxXHk5WkNYJqopAnfZ5wTygYZ+Wixv13g8pi/UR6dvivqxBlLkj
Ss2tmtt+2rT5yUhgPtxeyis92k2byQKuA6IWQvHu1ZSxFjs1fJIo2zxXnax51OLuTsnaz2ri0vrW
ykgZ5KfS0z6mtvKvCVVGF92RFO/VXeTQOiI/+vV8Xx4EDTnkJAeMFq2J906b0q1+v/JeliLBUrTp
fSf+5/bEr90+oO1Jh7YoEDjT5YjTINF6Ii+Oam1Cg6hwnaBKuYJuj/ILObPfqdxweDBAL4bJvD/h
QkXJZeB565PlO6RdNyqLFmIKAPFQzwvh1znN8JqGyv2cl+0ZxPEQeFpqfXHjGfKqcMw7W0uau3Xd
GreinM60stOnBcXGR8QIjUjWlG9nO5XvUHV/e8NyE1XfMEEbyARvoctV6lZDKbvacKNm1PNHWnx6
pOpT56eJ3t55a6Y8J4oyH1wpVz8NMTKMZxhmIFwuB6UevqLMsroRlZmMCmZjA7ZsrIMI4dqxo1AJ
W4p2JVne7l2w17ZujXhyI6m5VQRryaYsOnlRg73dF8sS3ZNYhfdYlKP7qZWNPBj+WjWEIsgmMIMy
wUYevpxl3I6NJxXGz5cMqRXCMWLJXNxXICOCPk69T44UE1HAtPqqk1M9t4cj5+CrK73BvkDy8Tru
m59KLYBejVQ/3BQb3SV2zHOP5EZ4+xDcHsVTd0fNAq84Uzl3I8Vou6ehK1EM8JT+YEGvjgJeTgNg
Bmzf3f7/b28pVZuFAkvHVsVz+tkeNAxtXURc/sNcwLKgd0RIC5TtchRp5UZhDiN7U6QJF7L9qUQN
8eBSvrY1AeHBF4TntGmgXw6iu5jWdRq34ZyW+ot0V/Fu9QjElMXNzoZ00AyZO4Qfmko/eaDNDuZ4
LU+l18UvQMEPbume5R87Rl6ZqC1zNFIHnamsXeF55wPmBo3rfu9tL/vDNPK58jFVUldfqJaS085N
GvOBjDP3fKx76gSXnTL+dxipufmeUo1uCNDIoddRWiiPagvzSLDoRG2v9WD62pkpxyBvnPplxScu
CYyBP30lb7ZOiuMVH7k+k4+GJ7vvtz/qtTSFWJu+MTEYyP7dGwgqI63HRhLDVNDDgbhbRA+8ClA0
p3NGTn3qjcEKZtVZPt0e+dq7t5GE6ShyB8GwuPzSua43Ng11XqE1Sd+32EGEjZ3/obXtJ3dwP6bO
egSK3EKj/YP0+4i7DWxKF4CLyjuElnJIG+WndPT1DPMrWKdVOTiT14JvvDfAgCHrC69tT9hr2kEM
+cArKyel/KNoq7nxa3S9T02HVkVK5PG0dqjPlovyNbV772FCnTKcDTcPBnf4G3T9mw0CIZfzrG/s
PpAS4IkvV7z1FHdQaIJECapv57I0x4f/j6zjyne9GGV3gtcxbZNku1gXRAnuUBM3I1QBbbqKXfc+
Txbxoqj/IZ9Cgw3P4q2oRdptXM6MvTsp3nbNGtU6kQisS2BvxY3bO/a1gBcLiI7OpnHzC+ez20A2
voRaBVSR4pI+frAGLyVeKZpwTrX01CWa+7XN+iVaurgNO3MxHiqjNH/QfxxfNCuWD2muKME6ALu4
/cOuXJokAhsqlOwZg+FdpIVarNmPFQo16Wq3Ppdkt3lOkikNqhUUeUHzzFC0aLSMb67ajl9uj/5a
RMZD0mlbEyQSYOSru2UpSERWmhlxRMo4toGXJdNzGltjHQj4G0j04W8Y5m6XfNSaTTtlI/WnvlAU
53HtGwunRzDDvluSoIQKXeMTZkwyjbJKyO0scLr83JXmwc++cvNBpiU33kihACN3948z65aSTVvF
ydOn52UYiodGaYavnkyRFxnRS3EofEVqF9sH3JsrzzXtCHrFUNWBjOx7q7mqUTgbEEWgdjT8rWXz
EGTj6h5oLl4Z5RcEkpPubMq31uWZ8DKZjfbqOpG24NXqe25tdL5l1oV/+/O/Pu/QTQFabjw9brl9
OVmVTmtU3ehEcefJUFXy9GOatRnGzLNzN5P2+IUX5x/fPOjWbAFdBBRmA8VcTo7tWNe5hnWJGetd
46+ut7yvPO1bbOvtU1Wv5c/Wme2D4ODKlU7ZEBLmVrBAV2zf5sHTSFB/Sp0I8ezkgYJr93GxqC24
iWagrUq9tNHq+F3rgTmZZ9t7h3xIHVU2TczOpXttOvXbEwbKZBx9apkb1HWPCUoHN07czrAj6cXy
bOTNcIfDbXO6vdyvX05GgeeKHh+4Lmh2l8tdSzMVeJfZEY538twST4QoiYQo6s0kKdWRiOzRcLut
2xle17Or7AgWkB10at2evBEEr+oMcaiL8e1ROsefZI+OmoEQ5a/v/lv8LKTSKquy2NFs1O3d3NOD
lbUyHWyf1xcOo2wBOnc0Zo/7LlPb2QaWDp0d2bGeh0bczR9GIzGA4CmMhyXykwPiIFjFfEQu3Nbr
MvCh0AgWm1efojAN78vPJ5PaK+RS2xEIaCVYZIccnimbe5E741Er4vVQTA84BwsKcWhf2awl8jgE
kFYkqkm/h5EX36tz3mQHl86VGW0CQNhk0L0nptuFMtQMigTSlRXJVEkec5Hp5xEYUVQ1TnVwW18Z
ClYtjZoNyQgLa/e4mkOK2ESZwusWSoV03toEOI94YV2tR6Wgq0NtwnabVxnwrN13SrtUdO3kmVFp
iSpSJiRwk0mf7jR4hAeb8cqtjSeYreJ6sQEC9nBsGmnYcq+mGeGCDc82jxF/TBPrnbqK/JvWauod
Jbv14Ktd6UywjJwCE0Y1JKg9ZR53eXfBndpAx5YkuJmQtptrN4ylYz6MMm/RwRzNj1Oi/8w8Q3zK
DWCEeMGIaF497y7NLe1hRUsktKXZR4mby6juWtXvETN6cuLp6+1b78oa/SqSES/jHofQ2eWxISOJ
SQJXeg2F6XLZcTdEgQkS7dwWcXq+PdiVO4+8k/Yza7PhpLe98dsdRI/Oc5F/MiNc0Y1HQg/rTlmU
EZ1DDFAWpZjejPonzALeQ7aLNCcIy8vxJllPHGEQufEKbLPVYDkXbiEOZnVlR/9iK2HovMlS7A+P
k41ZU0vBKPZifrQ9uZwSufbI/XOd317A7QfvLjkSWQjqNI+AgO9hqjiSy9LIHKqCS6u9xF6XIEog
jkLtK2B/xLO4xRHhpplNS/ty3ZrCmS0kW/UIs2LlQfHc+GOXJzVdKXRMcl+YSnVym3q+x31s/qeo
2iUqZ3O+b9GHeKFFYz16Nu1QSzTViuiOlOhTaDneKyL1BydduwBQpP3ekukSvXWBaA5Tztxqvhw+
Z3eR9UZT9Xbt6lFuUWSXdfzTddvkvwyySbkgBmpsEeHl8mjNWgyIKOsRft4jELmq+24nTfn59lRe
HxZskknz0JaiSETf/XIUs0jyDDECSsso7Pn0YdJg7XvSBGAUqESLI+e/KynO5YD65YDKBMk7m20H
sQulf1hkW1G7TIt/pioXD+lTCtdPG8aA9MxB6mUgExNzGiELNf1Z4HQFG9zxPnZd1ZwcQY2THLK8
62oE9m6vy+vjxs+krbaVj2mo7Bt+hlgbQHuOEy0ib4JmIBCsJ3XwwQIYBx/6Ct2AsdAOoIjLfcVT
crkk+BZ5YLiw3xYJUohQz9pQqyotUJpsjuKyplKOfPe9WlddiFLTEo65qQR22ZQHd8zrg88Pwdxg
q+SS0O2pfaZHhgbjw4lwJBvPU4y2vLF4R8WjK0VrhoFJQDsAwswrjFJSrrKLaV/TdUig+0NWOidx
OviN25BdWTXqLwuSjRIXsscaNDQKkZp28H2vTXVz1dz6jeDo9risKktJe+j5R2nimHiuplVgqIP5
5puUQH8DGQNfILXYtxjV2tWqzZApEv3khPEyLeesdMrT7b26hWiX9zWjQOJFQmgT/NjvH3VoZ1g0
+kZpcwAButp81lbnnyl1SLp1DcbTlBcPOjHAQehz7ZBsMudbiXfT7tl+2G8vLZKyfSwbk0Vca+ex
76z41MUSq3CtPBrq2j3F7UToDcQUcRLjcig8FQylXvhe0zCX4ZjR0dI0keGq3POoW+bbE5lfKRot
IhC0GwHncjwNpetOmScnsvWlutcHIX05pu5B6HB1Vtzv26nfLuDdrEZt2YD7M5WF0nEDuiY1abgo
z6KYvhhzI9/f3ii/KGKvdsrWiKNUQ/i4P+CCul8KPpCTB6jpVJXNHMTeoINBXuJIT4zkfjVGWkhU
IgCvivlBxxsS0kctz8WMHi+BYh9qam/eq5mBakQxyrBXxN8wEfVnOnkakF+rOmu9Vj/0+fjnKqFX
eBrYhDEuhpeydIwTpIfERwskCTWk2MNeA4eSZHEJ0n9N725P+Nr6UkUjONuoPuq+L200g1EvKxUV
pZV6JGUeR5QdGA9OAO1HQzvClG4fbL/AXGubtyZ9AKT+L7dNTgNQjVPXjpa+KtHZH7zAYR3DFE+N
IEmM2u+gx5zR3LXPE/FXBPMEY4CpTV+EObnnZhgNX0nWJbJWDHXkYE7BosIkGbtC89HSH58HTH+e
Et5H+iZu9+DF7nx27XEKh3UDe07Jcu+sXhsAAVMr30NN+Fy3Mf7IOHsYHaq1duX6jOLa1YztVmbd
6YuRPVYz2gL/q7W2T0TbOlFeQKCslbV7kBnv3kqT8dvtj3Pt2vp9rXabv9aalD1Gg6jz9MZv+8L4
avWW9tLEmRE0hm7fIS9nBR6gqeD2yFcuf/BcCMl5pLwUEbZt89u9NSeVZ3aO4FoereZpmNFW12TX
nW+PcuV2BB3Hk46e6XZH7kIrULJzbsNujkbZY/sorfosjOpptubu4Bp5nV5hx/XbSLtdVxQGUucy
4RpJEisw9HLCEgOQtrICOXIULHNbVWn/yyLCnSAG3oLUvbOJAp+jb7qMV8cq57vSqxV6BtkRnvna
IlKNpz22NYCsfaEwbdKkNmsKhXk7oFCjKiV6aZP+0CvWEWbu6lDcFhuABizv3ug4VVqRWJp0CDbz
Jmw8/RNs3+zcVaAUbu+MK+0PUp7fhto26G8bsCrkAGbXtiPFtpxnz0nrqIur/MmEgxXNXlx/Vyr5
b+bOvW+PTfogXGK9oWwdv5Fq+ziU9k8J4P8gJvp//Cz6H+jEXaHu9GPpib4oOBdGqap3joZpZri4
la6fRKXavgv3C1kKMS0vdbGarR9bTffoTmbdhQ0OGGd7qYCeoXPU/JH36nxUPL2SMlJ935qcwIPx
ktqLBiFwxccf+URmaiM9kUZ1NT+unvNd89aXVAFVpWokMCbMtzR7bwzzedTT52lDPA+5eL/Uyr2t
lV8rqw8WQ33XOUowrQjQ3v68r68Xoj0Kdzw8sGEQB7v8uh3tx16vrDVCUD++R+VtCFR0AA820eu3
bRuFDH3zGSZJ3FpZv+0hN1atATGyNbK6tCEbkM9xHr/Txs4OHBWq51vnxGtEyRoQEryWVxWceoiF
BVFJjwbdaCLIhBISa6d8uT3Kr7B7935u6QcMdyIiKg+7SVEkctZOUh53FSUGGTBMy6NnJeOpFz3K
X/hRRYXe1ecE5xO/XqvpjL1dExIXy9MyG9NJwTLglBdLdlakNN95Q7Y+2ZMN9p3n9ZTZq/btf9Ax
NFDwFnbtNabXaulMJ3Atpg9j6gjZeAUax5al2r+5Q2zUxt1mWNZmSZzctKNNY+/nUneVj77OGGaq
ibZ7PPeBYoz6naIX6/vUKwFdeoLiR1FYZxr7h7z713uTn0ORamO2w/Ta+3DgvzsvWebZUbphW7q2
QMVIT8w7KzYLP5Mrgr+uIoJi0ydUpf1PO5YjxHOZ+0T2oz+16hC10FgPttf2XV99d4opQMnJO3kw
Lzezp4DqkQQLUZfGT4RE5Sc7T5pP/YiYca2q/9jCqc8FlN/IWFGovL3rrq0JWRrtPXS6YOrsHmp9
GvPMzmI7IlVcQk3MK2ZF4sgf+vV5ha+GEij1IqJRVBkvpzho8dRR/KbRVuHOa8XD9FQu8osJT+OU
9d7bkUwMh0sceEyH/GwPUdioGoNoHTsa0tg5xbMhwkZHSfv20l1p5DEMnhUmtWgyz73oV9GlhqZM
NJjKPB98ZJRkQMn926o3Xrjw39+nBcmNtrUejKRCd9p9dhUrTIf56+0f8np1sZhHZhIpJBhqCLte
rm6rd5qdyEmP5kX+SbKqB5YCATrxpAskrewP9uvrWIHh4IzxPSn7o7B2OVxjjSa91FKPzFVRBp8C
0uCPskgfdbsy39wIuhxrvz15U1F9zCkExur8ZNvj346OnOZ/WD8Mh1Cr5vRh3nY5IVnFudXaIDOX
BY6qO3jqyVjq6uS0PTmpsxxVRq4toAX5eltEgPvmFtL+9nphybtsgGEtmp269yv06l4II8tTZ2nz
6fbUrg1FAU+lQEJNm+7D5VClWqAogbYX8IRSPQ0CCJnau1ivOXF+MNS1XWhv0+ISgSq5b3+i6wuB
HFcIUk3TfDGqun5A5rc+JcAAH+O6bA624barL69N3mKKIjBUNnLmHuPHdb3kqaiY2qpSEpwo650E
1q9kfH1xitWmCBVYieEsvaMT8PrSZGidHgFMXOKPvQ8lgHOhd4nUIozu27sKBxO/xODmYEGvj8J5
RuYI9b192WftlaXRXKHh5quZQT9QYUL74Mjf7NoOoQdKKojsEOS23Q6ph7ZGvpTPtrkCwPJaVqw7
a0xkzKY9mNC1HQIoh5eXxAnEyu4wI6WtwSxrtEjNOulnyWyHbTroYULm7/eQiA9SwyvxB/BgDVs1
ZLwsJKe2uf920DaU3jopyFxLrRfvFRfBIFNNLD/Hk+FUsIFS30BPPLS9WD+rjbrem3rTBG3pdEE8
1eXBjn09f34OuQ8yMpuo2751EnekqTS11YhKkn1aKncAxZdj6gZt9ATd6sdbz/7lcLtnoVQrbeQK
wvewc6FAqY2IJt7LCJbx59sjvd6pxPsc/E0xhrhsf6F1KCkURclIm97HndfE00lqZXNgPfN6p9JK
5OWh3koGCTPt8mu6XYnEbuWtiM115T0heRKVwD/vKb0dtZh/IeQvLxeQaMgPoR8LLIgW1OVYXtkU
CdmmGg1DFxvBpM7x97XULSNsJpR//FHp4jycZLwSleGq/pgBNK2jpK3S4YG/MiWnqtNT5U6J83pE
mFBpPyyza/w5mpnRBGvlrGGKZ9+7Jp2GEgOVFSxwb/ctKrWlcLuPujL8tLKx/oJXWKb5cT2s37I1
bie/bwcokemo6HQosknKl9SdyAMKLWs09H8VliVvgb7OTvVFlZMG382YzO9WN3AHz1u/JXzr57fJ
54GiUDfYmOu7KwRXJ3qm9qhGc1f0d+0sVHLUNP3z9ihXZLO4c7d6Jh0LiiJ79YOU4BQqGhry8azQ
9xVT+q4s1xYBPVQRsierXpQMnkNpZSFWZg0UU3fs33vZYFBzjY3lSSjW9JgPcf/Sr3kMMxCc1VFi
ut1hlxuHfUPJa2usYPe0B1+skJ5kW2s9FeUZbXm7TgP6Hy6aw5O7zuFcmcrqW4ruqnfNKLHrjGMP
SG8nbWuiDjKZfeiBC32kJBL/sLpWFJs5Vi/vazs2irPj9cQIWd8YYBtEd7I6B5lQo6nFDxrFo3eX
CIsBUkRkV78zcI6EkuVCzKzAXpU+yUyp+UAQ6iYwuyo+Gz1VQJjPuv4Oms/6JJzO+aiaMw5katOX
XRg7OIb5qJWlZYDa5HDSdMRKAi22vNnPKnWE3TXq3dOS1TLI4KvCFC7y8kdnlZi7dqqi/SkIUJ5F
hePKeSkWqjcozOsnF+33CsgISPUgztAj9ru0NedQutYwPhle0ZFxGSl6KSntSCrBlOVvb6jXAQRI
HAIwUAsgmsw9tHFSc6HPZb5ExmyXjxunNTSmtHjX9gqAlsJLIYN35Yudz0fCs6/vS0YGn0EFkcTh
FdMCt1TawB6t+dZSx7MOLDU03HI82ItXRiFrNHBX4eVzUK24vMMIMk1lyiiS9EM2ISW7Yn1gzvab
AaKYVmxnf2NfEvjtbmXNahyE+fo1SqpePNpgxAJhF+5/mMvvo+xCh7yBKm607Qq5qBnColmqyDPg
c93eEa9fGOYC6INYgQVDQeJyxSY3nxSUr1ixvGz8qhWGb+blGiTccAfJ4y/Lwd1FAZAOrCB3pkHe
tks6GtkaY7Po4DrMgeJCOhfyW0tW1T5IRV+5ERTZPHWzmpSPSt7Cmk6NCZ+ZRF0qxc8MxbVP/Wr2
P+o6HZ8810zjOzNemi8ede80aGsF7lsNKRAtr8ZTfK9dB0z7qlJ/18dwZsOx0bKjKvKVE8Vu2yoJ
m/ECeLfL9ctzDKIWqqPR4ubuwzL1CW2cbiPWqnoZlG6nnJRioSKfps6b36ANVcfAYKwIYvZELFlO
GY44GZ8uMdVQZtDjKSGr/2WUDTG4gd1cUsXLCSbgeh2xuEtEIkSd1SqmUDHio/TidZy4EQPI1/4v
MuVylFZtC0iMJhSAxUi/rtbY34FTlHcVAkBB4SE8d3vbX+FYUuGjUbNVMcAL7gPTabVlO9CLjQqQ
z4+y18cq0MT6LTFihLc53P5cEw17i2Z9hS3lvcdFvr5zwEr6hjuWH9ty7e7VKhmxAsO7QRlV5N9E
BaZp0puz2TZE4HX2t9mr6RfoQ+XBFfR6vbbbh9uUCgiwhX0n2e5qZ1Abc45aU5uiqS3zp/9D2Zct
R45jWf5KWr6zhvsy1lUPpO8ul9y1RCj0QlNEKEmAxEICIAh+/RzPrulpKcNS049hConuJAjce+5Z
WkfShzqZQwT7mvSTwvoXpJXrZAuaQxhTwvkh/rBPoLiZaji7zPB8KsDgpqQ5kFbVhzn0n9I5ohuY
lEBAAs/DHXoOVgUiNicio6e/f26/+hwY2FyL7uukHqjm+4UyuJqm/qwtCKtcPoO21UMchOnfWchm
/MPzAMqAJGAZX0eDdRceZGOGPLjslceWfWZV8dfNE73d1esNZeBVC/mhZJ57kmBp/OnmjZliNGbm
JoHR3Iq5PvwfnwagCwHSwKl9ZZQnH86cjLYIjepxqWmyzcvkPLNSoO980m/86vYCvQYehNrgqi3/
cHuRg1WkU9rbDQDuR5jq1FU/YVrrFhjGzP3NopPDnNm48sJpn2j6HXDDZ0S4X7SwaBXRVKGtQm0N
UvT7Rxy6JJt612JZd/BQSrCSkLEYNnd9HA0lsD2BIUARbWZuWKWtU4eaIstBkEZXjEzxJzvFdWG/
P7TwaYBYYbqD6Qva6vefppOAPiYvmTaMpNG9VHJZWSOaT9SEv1hJ8HiHm9p15gm0/sMxEgw55BEK
V/GGcIARf6Me9JIaWvpepD75Rn+Zulwli1ew7WpJitb1I5ZjLSThqKcHyNnYgKzRgpGvvYzcH2lI
WlTMzbiIMoWFskHJKg3c8pE/EzJm4jW0zxS93CC6GMS9ZmGlaSL7ZeRT4B2QJkhHOCX0HBUslCwX
kfviPoPDz89+Eoh34gjEpZOPJYPkr/SzZunjUXz9WsDgsD1dxx0g575/Ur7kXgzfMITYgGy2RteZ
f5thzfzD8AgxfLrNL32d9C+51zX7WNjsFEtPlrBxxvCIwOZaxtN4HFkWupJ2foEvFWQ70G/BkG6h
Kf/7jezjsrp+WMCgQGhAN7oSBt5/2FFKL61nM2xszLOqXZYMVYtdPqnuPh4TuArWEkxMAFrDPurj
0L7OxqtBAB02II1BJWrQ4/StFGVN3AsHkeTvv9NfyJ7XywHfhbAMHPwrC+79l0Ixluv2ymqCffGP
pEn1ZhlQmgSBJw/ROPe7fEkUOJVDdInnNt75PkJNC0a9nUqG73S0OE3DRq0LAZ2Hmll2ZLO/L4zn
PtvnfnH7Q0yVr5xe+Hhj/v/+k/Yg2LUTqtGNaNP2NnMDuYn6triEOh33gScwHNJRPSKIYhT3kGO6
e5qJK+jvQFGhMZVhtSgRXZYi/swV/VcfDRsw8DJ0F4BhPmw43CEOPZFs2MxIaYeKL2o3nWg+i3X4
xcuC8gdXga4A+NJHACMbfCTC1BI51G7sb+HOrk6ImZoqQ3hykjVPT7Ch7dYtfHU/6UH/wgfFKkGS
AFKUwDcHGfyj8qpmIcz3EHWy6RP2haWiKJvIhw/L2PnmYUZC2G2toH+NVf1NdinMmbvZfvL8P263
8JEEZu/nANIhKQLC8v7xI8M5CW0WTZtpQQo5GVN1GEZAV3DS+Mxd/JeXug6qro5FV+L1+0vBAtUj
OofN2tLlb6pz0d4J8jVl8jMdxF/u6/VLpWgG0FyhI4A17PsrwSpcMJmxaTPUyCH1W6TyZF0XPaRu
bNZDB6eWGa55q9r242Pn82UdR/9jLQE+A5ria2VWoJSPPh4taYO7HUyF2Sw5SBcRYRqHhf5s8/zF
Pb223nkM9NVHTvKHe0qTpYBusjZQuvIOPEpVV+iQzJGh+V/9/Z72q0tBk5XgvgJPx4T1/U1tFdh4
mUgNqCc9drK46Q9CuOEw28+88D6+kddbB0oo3guA5QhD+LAmlySabdtg3t5mPq8aD2MWkyfdbkRq
dhktkbpHeK/egCT0WUjmX3LDrpeGnxSQZhwVGJt9+JLIa4tGK0ezaYgzyAyLgjKRBpr6ohnLoF04
gNqWDw+qvTbf/rJNDYhnJhjl0bWF3NUhmlu8bskmiliHeMN4eRxqTj9pen71LK4B7FeizZVqc/35
f59tYIRRt+CTbnwLRkIKh/rt2MhpDa5w8slj/7gJgzFx5VijlsAWgTH+h64XpbwzyJYfNoWWfuVi
FETG1p8dmH86f/z34hKXSYCLATe90t2gy33/jQB4gh/RiCuKPnftWoyFfKlBLF+g26bBAfP1gVdd
lxTNN+7CMSiBZVMCT83I1rDBTaNVO3SOwSUv6tZ+34Zba5tAl8lgoCSREyTsJRP9BKEaMPYZ9FCk
rpQey7gH7a0iX3VSoyuiMPo/CwqgGfC6TsC1oiNRVZ/y/Cf+hv+WxEY/yThqmhWd1MQxVoUGrsRq
wkajPP+LSbRGWUGTFmTTePboOmRjwjZFncC8I+eBuSRTgGjd0J+noPQCIo6Dt4wbxVlSDXgKN8wo
BAZiVtDQikBWJ0uG1+FOxxNCPf7+pf5YFuG2wzD1evZflZ1/3f4LGtuYJnLTi2le+VEnt7YokcMk
A5J9cq3rXvThEaP8AnyPZh1EqvTDI4ZHiAM1m8kNKK7jihVhvYKNbwdqDUbUMvPqFTw/Pzvd//T/
en9VSNRSZK9eESLUfR+KCCMh8QS1m+AbKg/0UBL33Yql4zV4fFqKu2ToC4OhoKXg+tb4MRwOR/9H
krXIkl4cdCkkdfULTHgWu3YpcbeD6USyjYVW7SYO4XBbj3XaYTDVL3I9wzPf7dNiJPcOQt2p9Fqo
uNdk0HVYcmQ7rOuihVdahP58rjwazcgRQvMXrjCmhcY+Y7qBKhoVo9lktiEdjCICH+7zWP9diXCw
eVnbnERuP3az++HHbMJsKRX7+Bpr6XxEYeEysXn08FIjSX6ZCoFzIYHK5O9Xzp/z03c3tkBhhrcE
Bnw4YlFBvn9j+aB95knVAe/A46QexdyUGbOcySI7BlGJ6MrQHyOOd6hr9U5rGWkgZtp7WXrYUu39
ZRJvkVkI+G2ASkvDGHyaXEuzrKyHydwbUIfv/GAa1oValF7HQZ0GWzhe4T6xKeos1NzX+AbLnWDn
v/96f+m9sQ1hsVyjYCIQAPEA3n+9tjWR7sxINhp52BAnTbFZVnHkDefaFV6GrEhSyKrzWpwTPVRz
42qaZdFXcoZ4bC3yOABSXYv/LBn/14/5fzdv2Fl61wiu/vUf+PcPIR2It63+8M9/nciPUSjxh/6P
66/91397/0v/upveRm3Gt99Or1L9tjH856smgn/8nXd/Alf69ydZverXd/9YcxAN3cW8je7+DT2p
/vNy+MzX//n/+8Pf3v78K49Ovv3z9x/CwIgJf63Bx/r93z/a//zn75iS/7dndf37//7h7SvD750E
R0YqAWz3n3/tv37l7VVp/HZQ/APGhkgdAC4Gi+urKZB9u/4kz/4Btw6ozRBUhDMeHf/vv3GY2bb/
/D0J/xFgNI/1fDWBB4/q99+gkb3+JA7+gZoAgneQW6Coxej59//7zd89rf/39H4D2nJGPI1W//w9
DD4MMgHiwJQeRo/YCWH1C8Dsw2uDtCSBuVDGkNPahhU0WDr3K8SVMqg4/U7ZEwbqlECfLAdmzZcZ
+9oMI7uuFTDFzUNPPlFRWBADW2jN71KZTq4yqbPfwyFg2WtX1MLfdZTF6WsnlQ1KMWCfQ8qeWpaD
4k6ac0+Tjm+QQwSLmXBsIZPSfb31B+rbtnSthm2UlGMQnF0XSQQNRQt0GPPkkcdeJVFFk8GyR6W0
tOcUISbsxivi/n7SU+rD+XrpCWKrOnXRrI+/dLyn3gF26VR8jRcasWaVz0btwHJNYrruoEoGRZkB
8AtKbhUjp6AZk12aIv4Es97CQR2HKIXZL2HwQpuHRcVZ05ZWD/nPVHr5TUiDaa4skoiisp7MdOzr
1oICNAW9KUfONUf/BhHpcZ4SuGGX2vqu2y0WJc+RtTDKW49UMP3MbBdmt01bkHYfjkhk2yFmM1Q/
uyKSzb71KOPXWXP/0ixST2VHPHsXiIj4VQ6HNvK0ZDCYZei1ZBXm0v1IY6u2JlHzNmDa8mqhYfxo
fQ1UJmeNt/Ljvt+D5J/kVd4kkiC0GAhFWNH6Gh7TJXXjvREiJ1f2PObzinc6geMXzFjhobvYUPIy
JTCkxKIY4QK7KLrcNtrUS8ng4hDdpJOlE8HIPyD+WqrE4aDpXGrquiIOpM8SNcc0bgRfRL2CBCZR
Fxalsj7AB6ifVt0Qertspvk6siK7x0pG+HHXN4N+RApNFw9rxwPPPDDEsDiU5xkpujK1oOydk1w2
4lZDGH5dLHqC0cmqjYCZBWXRIM5T4CMrq2/7nAXd1yGKeVIhErjQq+vMNN/lACIKf1fHJkfR1dRd
vLcFnV2yyadOunKyLkL2AA3Q9iBlOclWU+G0vWc61zdLMNn4W4CVEH210kcpOXFk8oSbaTZsgBUi
wu/4mk9dGD3F1vjdQSjN0lVRZxANJROv2b6ZPdues4BFC1Z/N3p2DRP5BAnMvAnmlzhq4T2EbC4L
e2PDfEy2eT4Bq0mRgIdYoBg0YkQWwYID1rMdLBjn2PVrSL6JKrXPCdkhGVzCY3ymU9OhoRm94Bkx
OVyVtRFFM1QBvrkDd03JAo887GN68rMRabprb25gf7CCZaZsD6lPrZeWWsL6rV0hwg4G2auGS7qI
qu+MiqNVDOYwi8tWqKT4WgBwhAxqth1xb7CoF8l3ncUWxbQQCSyFSjp2FAwpf5gSvSZUyOSLzBec
t5UHP/1uwUA0rbNTCyDJyyvYxYRiI1nca30gJuyEOBh4zcOW0/QzSx4QaZbP2xkir+gFoOoMfwi4
suRgI8Ft5rFmweDD7UancAZHxl7/NCFwGTpYHimyhra81VW+6PoeEEWD6B94KbMdyX1YvNdRzMSx
QNYDrxBuTrrDEHlZcW6EQ4oNUtzkT7ik5Gtfu9jbdar1EKcjKYyoFV8gcRF1HD8yj+d4ezihfEPg
wTeXLlMkek5z4bAxJmQctsblfvZsi9QTq27y46G0tXTPKUGy/HYA12V4HJByna2ALrS2HIyIn5mA
NnAAwLCPu7YYj4gHN5jlKnpykeqWG5vgoQKJBALJEaeRbFMxBZArwc3DG9CXkOl+IZN4HppmuY1w
0MDufSiOSR9PdwoBWQKvf+ffxYwgOaVVM1AbNDTAlJEwVELcKzYIT/O+NYunv3VqiPaEYIxUCox+
op21af7TZ51DWBR+t/ThibiC/JkfUhtMe6SGwDYXBkR3AzR1oHCwqfmSu6xZIYspSHe1gxwcNPHu
YgPL3rq8Xp7rgESmZMkV7TQe+JB7s4xzs66xiKM7NYRSVnE7N0iMcxbp08yMySmmrfiONEf/uZtr
9D2QmTenkABefAD5iZ1g2goTfD04uXecDvCI75FddqqV6eq+6kBl1fvcqpYfOll76an2fCPuUk3M
gwDdsd8Lq3z8qSS6d9HQbpBT6tYGhJJ5fR3K8S0qxpCufUQinv2lfwSHG7fEeRl8e3WQI+2T+Vh+
bcNBdEnCxFbt6KmnJvTGsEwHQvVXN9juS5NMo1njO/jQk/Ykg9QxlqdBBu4b427Y26wb7ho/x77Q
WFStTdDez7r3Dj2m8zdwoMT+E0/oAJGSUT/E8eQdXbPgjUw93JAmGYmtBohN97YOQrVVHu2QQsqT
5ei7yPvmA9O+MSYuznVg0oPqdX6ytnWHsetBGlA9vWOYGj3DtR85VswN4zFXsJxMB6WeJgdSQDo6
75QvHrTLNgmPaawfVDyGWGRhN2F8lwdgs6MpLgccYmtiRh9rGViIDRn5mXpQ9lGMDhbVdJcxU/QB
GYr+Tkiq96iVC+wEI1UlfOXy5wbl/LfQDeka01ysHSXIoXay+eYjb9GVZrHXwZo71ojuhgzD9vu4
xwFis4Yc8sxjcI4HSal0oQ+LsKw3YuXgSV7mZMru02WBafaQInzUZktaqtH4mzoz2De6eKavmIDE
sowFTIR8NnpFSaTBCkWczIMvFnrnz5KWwxzlR0uXAYIzR7cMPLEn4mEaXmMyvgFrp7hFtjeWpQmD
15oSbAZFODzUaNlt2U1d8Rw2FEK1tglus5B2+6FD9RTrBQbJIipukf2cvzape+t6xHZLKFIu4CvE
WxMQc4SRQ7AD3lVcRr/o7iE6usq5EsQkTaEX3U2RYLc9GZC9yPszLD1diUo2WiFKnqxqFFOlDCZ+
MMgi2iEPjh+xGXurqEG+9STAzXSugQK3bt2RwguPl5QN+bEQLdnN2ZQ9qqBhVeer9GaOWXYBRYR9
DbuaHwosS2yXY4Xb1J1jHsi1ZBB4gewff20WjcxVnzUNMr1AnQVN8FGI5dbNcY/XZkFqqeA5P6UF
SlJtli0NJMhOQ/wt0dOPFnka2waGVuicKdSGwRCXA5gIZec3P/Sk6WM+BtOG4FjdUUZ77LcuXCsZ
4SVrh0OviX8j9bgxRcTObrFkrzLMniHsvc0ipncwIs1WS17LrcqsuIkNh9Xq0KJfDIahIWesiQjO
xQSOqNusBkwC3Kcbb2NTN29g99GXSBjM7Fg2rJXAqHWCd+MNrWfplRhLzDM2O3DrKiZa9pMvwfhl
gB/W9sqTxc33z9zgRd7SWT3kIfEqjp1mpXm8SfOl3fk1mt6O9XzFFptVjBfsBcCmTVewUEUkH9Ex
PTd53YblrGN9kagJb6IamSBiMZBI4xZtYCs7wvi4hzWIB05CXsl2LI6Y3Sx7Xliw63j6hLqXnrUi
Pk4v07e7aK5RBqohdkfYzIfrEJ6Pp9gtCwgzWLFVBCANfNNhim61nutymkkN8XUGFNa24BSkegtz
aZw7jXXJg6aqlVUyed6rgXIRqX7K3MLJLxMVKCLIrc1zqKrSTvxAk4wWOvdZ1Q/j8IRlnVfjnKeo
SImG7TzMHZluIRTP1FLaOQtvVUrVeplpi+SARpxEgtotQTm0FTRu3sIWPQDpYBNZjmFaw6yj1dtW
oixDP4SqMGFz2bQ9ftqadgNZYn5UsiNfJ2UtKuwCPpNpxE8z3rlxDuNVxmO191qv3hSNU6WnEDKL
DJZkXiltEXXSo7EoPVhqvDQTFCg27BDnFmOPmacp/Jb34AD4iuPsSDlbNWHG/2i1f9tR0HhSHCwn
xnu9arPRHcPYsE0+qPkYLAMgvSC4l4mhO6BS2Z4VS/6ctuoJEUZwlQYFAWzOvp1hTgh+4uDxG4HS
a99EvN9g9MBBChp5lXp1/NAuebstUjU9BPHwbDqWlEuIyt6okcJ8ymDDmTnF+zjylWrnqESvNd43
DUU2xdCOFVcdmgVQp26HgYFxSW3tViO8Nys7F3yPVFR/HTbFdIDljAe3LDY/G6tfhqLtj0lH0gNA
rRQvOf+mZwJ5Kltg/9WLtC/zyC52Fc2Zv9LRIjc0nfIbDZzs2BJyr6cg4KUUdboPOizikIYPHYwm
HzmJMYCXcfeM7feFZ8kAeisgM6T9fGu8IF8Nw2irVOfRxqTqFQvM7XxUh+vUxeLeCZmtRI97DZdy
vpnTujsHBRgxZuIMsTBtjOjocay8WT4Aks5XTRS7wzXNpfLHa//L4viPPmr8cgngwuMWgFu+4zFw
JxWUBoLbe0BPzxPqYbCgsIHBizmhR9733k7TaNm5ZXZrBakPWg4kFFSdZPWttTA/rAKG7D3Mf80h
6KeFIsISJPHeAZqAe9PYV4luXgFsyVMubbfnKrXrqC+GB3T5QdWgzLgua8vQGkUCMLi7REgRvTQi
9x60iOLt4hXFUfuqx3+OkBTnYS+t+np8UvDbeS2MlRfQs1AExBYtcrEwUeUu8b5pj8Ejv88aMHd1
+4BU9a4CMdE8xMr9UHHR2DKU3QQoYRDInwPRc5U0FhFLEhkLd/Az6i74T/M9YNBsh82V7peW8Sc0
u9M30Ob8MxLUk2MXy2gN4yV2p8AlODiBIqQHS3uF3YFtFZ/NbWa5OEZ0/hqjL/haCNK+5CGEmMEc
ZGu8mlk14YhZN6nqD0u0xBchzKMI9CUYQcawE52PBTTYr106LQccM2YX+DL+Rgzn6x6o3R0SIOcv
Ei/LVzmB4gV+JKo6IH6Ym43el0Eg5Jskqj9hHt/eABmeXtMWBUHukL2DcJnTlMXTVri0OV6p+zvu
o9HmedsdMMxyawhsL2ymMfTsutvMDDTPpu6TjYpE+owOZT4B+E9FiSiycauxDx+kn7uTbsfHpdBN
tSTQ5vJG+RWZqagK3R7n1ItvdD02ewMaDowAzNXxrjYrpO/Uq4IHt1OgajhCL08y4sNa8ybELgU4
gYz6Dhu2fVvGVKOVaCSHoXKU7yPwQysZF30Zw8Nnn836HPcG8GoYT19Ii4jzQF4PlRSBt7TWak1y
M2xrxsWjKNILjXRQwV+92YcONXI7qrzCPI1tiEQaoezq4FQE41AKi77e831zHrNs6EpKEyS4Wgem
cBuM6QDB6TDuc+RJbF0R3WYCo5IxkniNA/918Otm1+TIiqvxJMqQTukO85gRCrYuWsGAJ9+ZdkbQ
4dCYq4+Hu0ASTy5InRyvMxX0nkE0otBokwO+PD8wJXMg6XJA4Rk+JlJF68I3BxJ0WamEbx4LzXtE
bxPvcVGK3fs+2N9519ZlAnP2F9shTpjLflgRXntHLw5VBmuAlOyGvGnuVF8jTjOTP2Ft0x5rj7t1
kMgMILiK3jo4D6zqQHR1CS5ScejZaHUJ3Q9fiQxe+AAtC1gUoq2NF2VRbZr4OcwX+dovA/IlIY4I
VsBt1NbRdDiPo6S32HanCf5vHZQP2C2bXdZ0/boB8PkdAoCk6mcvWfOEpyhv9LRKib0m3LpxOvgo
oiuktNEV9PJFhdaVH3pfma+MjrKKUIecIa0PttDxjFtQ8OovOJLrtRel3SuF6+i6XiwrBdShqOUF
Pfr5HOwmv15WHsk17KxgRYgyGZZmqIDRMCa8v2lh5naMbepvgWYFsLBevAOUG4jjiRHnqNP6Dixl
WyIZkMvSh8PfW5J2PqlIjfurljkGaQezvzkGZWqhEzRGQOxKqQt2hjQEgzHTmmRN1eigeElex1YG
Nzkkc5thluihxRLla6RJTFtCB/7saOAQRWi6XTj6XgWLQX1OkJdycg5GFGrmtlq44xs4cMSom5Pp
xcWtK8pAZHkZ6tzdzdkSftURMiZ42IrHGH4ysBPy+/HUZ4WpEIOU3A0uclscIGEZmIn9TPsorEv4
TEBIpJbuG8+9+V7R/GcNE/kbhgHTPmwBy5QyD80W9qRIXYLn6jrM4UZ3be9P6TjkK1cUYMdxZtcp
MtGRw2TtwMu45pD5R553AWYKHCxM7SWhjjy0EzAfoM7JFvZFyy3G1ykilJm/rGSK8eqsGv9ix0Uf
PZgv3rdmmW+KLpVVnyGe1cJlrpTFFKP8gXBhozlOw4JaDJ3Rt8N5c0J0XirqsqA0fRn1rBFdmY2b
sEPmgamHCCdfGI0goiMkDv3pBJlFGBgMxrV9CghCD0B5ibywrHP48o6QbF9SD626B2fRrhTFFebE
0DfAmQTW+0/hYf+7YrvAJgDopHu/NlA02RqoqzPCjBg7Rf5qgpZsnc44ugDDz8NO5TOsiPD69uuc
+v02bNDWIiZc7xvaNmiOEBUcMkPAXc8m9T1l6bV+nk3w6indPqaui2mJk8Y+tQrtbByKfJu6uT8O
gY/KL5GClvE4o4oeUoA/9Qx9UMmYpFUzuFfb9OGtsag3QweNi/LyGfEEfr9G5mD/Jjw9/fQJ4siA
IwUvDdHe9a2ZLjHkFDcTXuIAjfsYbPO0Tb40Ap06bePozh+y6TTTudmnqQd43MQAjAOMoKuuXqIt
Ne2IMGl4uXOhLnkvYB2C1Yk+NUF+DsKmkEQcvrAU4ViSoOiYGp9/VdOMgHFlkK03zLDlGpabDmKi
il2nihjf/ewotTuUtm85MTceVbICavQjH80twQPvEVY4BuclkqBEpsFQhh14fC0ohGUL3G0F1Dk8
dIiO2aRYj0hmnExJnUmrGjeDmPxLjPRAM+NwRc0iLzERB0muB0XvXUKZAS8b+eOU8hVyqr43jfcN
vDNUTsuSfGN0+Nm0XQewIg9QgVC5CeOQ3blAWkz8ccdRRiAxFmAmKV2kHzxV1G1ZiLyvLHLfT9aj
DbS2Gi1vChPZBLSkP3Qf9F8XSnZhgk0zjQCLtwagzsRaUnmCELT9HAQJ2LAFr27AdoHGHK5S+fIw
x8AjoA2kK4Bpp6tFfVr6EETtZ9VdyJR26Hx0jpXsP4+8mb8MLWajo5+mV8AcvO0RSMfoLeQ82lbe
NElSn8ADSddDEN8DQ38amgAzc897SlyS3Nb5cEos+Lh4n8iqgMXZ2aP5UYAffgvYJsdKQy86m+nU
Zar/oWNsiAZG4msEVrUo4jjaoNoQZPmhIw2d55cQgcF6ZO7ZfU67/CUIZhRWSEJccyEUspZm9QLz
jl6WdRii1U6abB8p/oD4xfQIaTYEAeNgN1ARD7t6ER4gFBduMDIpziky8o5pxhDdiNDAO54UdoUK
S937CUwaakntPeRqzcYueQApW6O/1LTrSrRC/VfbXTfZuENqIAss0LUEGZBVTZoOeYgeXuIhDNXO
d4xCs1DbLZXKLeDlTk1J2vglDwCwCpfggroH2BBw77sCJHBJM29cWYYFbArAaMKX6tzEbNmqxtFT
Xif2sQkKkOLA87qFJJQARXNptPGW4c/9vN01Q0HPNm/Nmmk57ijaY+Tbt2IrAdgddJSRnS5SC0FM
kuxZADD46noELVyznXMg0rFYoBTwWX0z9nY5GCTXHzi+1tuSZ39geANz0L4GfwSTJkRMB02xnj2P
3iM0FPsaRRqER2z9xBwHUkthTQR1M5IPg2W0j2DxZhD8eUlxVH2k0UtMeBMmF8yVQoDsKqrj5DT1
ifNx0FkzlGyhbtXNgV+hQk6hgqIyRW3njWWIYc0JQzCALoznt8h3Cxs4qcF4pxHqW6YjccFB0kTV
nPcwTcKpso5noEj+NAPmViY7+1GOzQGiOF7WTUFBAJEnPipgcb65jcMOsg1RnxNVB0cAEjUiQIVm
u64T5Ba4bltlgyGPWjqNUPlswSbmEQS75cO0zgzQ9TLi5JFM+sHUPbsTpNC3+CKoj1RQo9buZyTk
NAnQTegSBE59J7YTgflloXtxmqS8Ws8wdPCYU53yifFzofP4FVJeIJ6APOZ7GpOlnHQ+lIhkmnae
qbMbTF0YKkADTn5XtN89Z155N3S6DKN2/AJgijYVSAbtnU5hf5OEajpIZEJOZSETzOSE47tuYQjd
WMBJWaC1Xo0hyME9wN+yDyy9jIgP7iDfrNNdPoQXIQP7Y0Cy1a1DEBTQs/G5CNGMlH4yDIDd1fel
RQYx2jsHMBJFUlb0F8SonXuZiFMIB4c9gnOnM5Z6j9gImEPP63Bprb1MuBDAm3FkI1kv1EI0CEAj
9DocfrWUFwyV2T0dGtT/RRdHj2js0/iGM5F+dTSrR1INzcRFpXBsBtVA5oRUYQhb3R8MMkQGBMVi
BpMnFP6cC9SsyTMfYO5VajfGw44S6ISQuDgGkLYaEv4IwAfBkFaH9XQG9wl1YVuH9yNUG+PKMLBj
NrMIrNzMyTSzqiCJ9kuMMizdhL0BmGTD6F7poRcb5WnxJBCnswCpFEhbmR0/YxLHN2JOm4OHMViz
JwMnumrB2nEr17b5i4mRYV1ito5/c2OxYBAAub0+6K9GN8lpXLz8AHTMXLBlAl9AVkcKSlkIc0l/
6B88p9of4M9cJrlk3x2GQ+uwtQEcBvLziIUEvRSB+FNh1nFPGGTaeAlqd4PQbIlZ+P+h7jyWJMeV
dP1E7EuCBMU2gqFSyxK9oZWk1pr7ebL7Yvdj9hEZzJiI6WN2F2PWVZvqTJAg4HC4/0Kr9RdEkLN6
O3k0O4qkMuDUJF7+K4fA86h2kl3fcWPrD4pnyccq9o0vYdDr6qGNiugx4gIbU/Tp82RlJnZgbyYn
7+6MvgumK5UCk/MSG3ZFVScgNnzTDSVu1sgO1/UGuZCpXWMo5TwQf7m+JoPOJLZU0AKObiMu7sA/
gtcqo7R9tsoJbR90SdXuNXDqSjkkjeEHPyDStlzSFFaPRPSEKwqYFtH5RrQ3DeZ10kV3343ILcUe
qdkeAa/s68jhtTXjGJ/1tJHJTuYZKD/kkMOclnvYUTlVupfQVCS8nF5cN9jwujE0+i3Qqp9GT0Cf
Q6KsnH7Lva/c20op76DqxQeoUu13Ut4YnYtq7jLXiWv0yHpC9TC4dMdA8Oju7fKpV/dZaUy3eRgZ
60rgf6x2cELQ6ZbPqXAqsQZWYL5CYDEeY5LqH6o5GS9Tj1CkCuQHOGJogRxEx2ntZUZw0wozvSro
V//IZdFsxyiDOG22er8bsctb03qXKbrTUD5N1bGpepVUflc4GBa3VtfrP7u6TPddSXMq7uvPRtcS
TPXySuZlGtCiq8uXBoreakiK4TdVTxU+1Jxe9UJ8zfPhm4/01jU8bO23EsnmEMR29zB6AXWe0Cfb
JUKrayy8HKAUDSXhqjevVK+zd2XGlu07st6UVbS2qy5/xHJW7APFzG9LHIPClTKM4JwAWbimBmxB
kBlgG51rh9TSPidDIP4soUF/j0zWT6zkwcvQjeadUxnOHrBUvSozz3Q7Y/T21hTFLxYGrQd6M8+k
3bD3xsTqd2AS+MThZN8aikMXq+1G+1oPdXvP6reeARnBu/NpSdp5a37Os5FjNsz03G2VIglWfgeG
AaV0e02IUu9Azeirih7tZxvs2otfBcOtKobOBfaQ30KpeSUiiZemzIKrNqU/i505d1YRlxY9Qx0M
noNyO02ZpgewQXkao+78NXbaKxV9jWclwels7KYnr1R/DiOipKsmpOigUW29ytSp5YomHdqLobbB
GNdzJ0oUa/ZuBiqEQlxJ120FsPy6piyKorFl78FdB4c4kSo3br00txPBaz0QdD/FvQfl1cp/TL4g
ZBAcfTxPTfEUNlq+Ng1KNaOF2rQ/dFM7pzbzpouTuzIHDGCaQXFQfZ3t5esk+z5aVvRfguC2gri3
obD0vcKgjzQ0QpE7sSGg+U1Hc3c0aOukst6zvcSeVjX+UHMSn7AQ71sx2U+j7TmboKgfffgWj7He
tp+CJAl/N/mg2QicdtVPpxvEbVOU+fehnPRnzCP6lQLZ8aXLmu43OIXhd+nk1j5VIjG3+J4MvS2v
C8ylb5BP+AxxSjz5QnuIrFa+ho634VRQSf/05BB7znc/D/y1LcriOuQZwl2mVMU9rajSVST4E13R
45XXT+IpisbqYUiGH8gJfessnaJbIpxsj13oC2yRfNvpNYi/Unb9tqhILrxau/HtiaavgSjDtTMM
bbEqUTbbzlXYlWLRYg05P/eYz9vroLNqusEDvYABSLGlGjoZCJrO17EffbHRydBA+EbNJxiNVJ6N
WL6wNEbObQMbQNs09/gC4HLRoYI5dZN1g36FQtFPiq2dTQaEaonzuDrl2N6nusZ+cmJ/I7iV30Ki
1B/KNNrBbqlcRB/7b6x6xZ3I0J6jvIs3jQPiJOj5WTvw+r3MST+0tjG+DfQM9qZek191gyZWFi3z
Zx9XpmdaRf0L3gXiENbe+FQ1HRlCGUcgZwwkKkHXZuJzTithjy7rl9n36sryHOO6yjv8F2M/+EX1
g3pskCqxtuYQymiu5OhZ/syNNJnZWLi239id4e2auDrkGnv2ZmIy7ge0gesbUDgm0Px8BBYbdjE2
5ChhK/RZXVYZ7ap6Kp9ZLd5XMNgKL9cE+n3Vmg3lPFQuyBZ11BNbmsd7ZxLWQSt98OVw5faKOYF5
BvKNzFjYhp/SZgyu1MlPXAvt/V1cwMVCrVfe6k1T3aKWJL1dRbtldMNSzbSr2IoDIySh7v0SzpzR
eVSc6P+4nVCV4WoqQW5s6ZBke/hp0w3aHwhrQLquOvwHTD38GqlUswNi1hD2uyYLteZ3aremiXcJ
6KZVPyZl9Gh2vmhuzbqUL1YOKs81gglV5FXHpUb9ZPS2Zz9q1ujrN4rJobgPaO52Ibwy5EsnylbO
OFzl/iCVl14PpX3bxqCOro0UprcLIFnYmyoO0uZ7MwpDuQdLlviPtHL7ftOUhtH8GA2ni4GB4buW
fpkU9IohRdhOBuCJGmekZquuwgU5+OYUqhb/hjKleBuavvRhk3jaY2dvXrUSf4cVgqTayuiQ6TKV
errLxDCtVTsa1iHF5WfqMVO31oAWXidVNt6p7Pl9YNdVcBi91CndRgM9MziFv9FKVFu9VsZuF6qO
26qG99wIsc9MTMHJUAapxTcRrfLf1JKqPy1z1L9JRSYWxTNhxm4WjcMvKhTjz6notasGw5tvnaY3
1lWf5kXykI9ctraZ0kXG1ZCXrLmxluJnEQbKusgRi7NARtGy8RrAnF6sqLtU9vBHEdVdDYbhEa7H
tNJXpNaOBB3e1RLaH4D3xuZOlPptsZecJcMGmw/JUdjSbnhqVE/8tgezO1RazPVnQDFgFYUVWuUA
bDoO98mgzPYoi2lorn0A2ma7pikhx3sZFrnvNmkUCXETDH0ovrSlNns2DVo8hD8BfQZU04QZVW33
osRmntynnYbSxCbT8QMvHwpsrJRoHSVGApIrscvWumvCwYqvEHOPna1fYPQbbW27aZ8MUah6BLwQ
9vm4BifiU/IPWg9U3MZCBGA3+kPy2UKk0HabAr1p18Jj546Sdl8rXKHSYnwK9KqBqO7/SSOh+5rl
kxW5vQ9nZqU7VJHQpbQ8Gs2bfMSz4zPBMYk/1zWXLwjidbJ3hrFK3YZrY77vOwcvD6712Beu1CT3
OTMVXfebTWfnVXePYFIVv4Ah0iFiRYXXKX+hxv9/wLOLX9lzU/361YDP/l8AynYAS/+ffyKfP2Cy
d+DCs/rX+B6TPf/EX5BsBXQ1CqIozGnQkgVNMEgYf2Gy+SdUFABYg9XWDMOAhfIvULbh/AHqd5bY
dLDKgOoPT+yfqGznD9wXVMFPzQhvuAn/fLT/ASh7SfVnAPRekNDERhoiJLDpY6g/9IZmmCx/WGlV
4FzTTo8/4eIIjIRi63WrU65vQmmtPY7iW0et66tKOt0ql+iov5u0fzzZe3j4kn729iQ2DMlZ3gC+
is5kvOd10VbPIlvMmDOHkgch7U+Pw+FGH9Xu95gUdFVsQTN0lME94EIEVlpIHrtK9v7XpiaqrXxY
uY90kHCi7jq2b2lq4RP+EdMFAtqCyzM/KIh4FANh6iOGsXTz68wa82+dKYOnAb4gUvRdVXLW++s+
RZQ5BXZzSc9vpge945u8DWkiUSJ05FGAEi2IPEqZ2p0njJ7O87pNAdEA2A2eFVCTKxX57a1PaHdB
z3wJY9N3c4Fgt94AdKjtEHClPRbw1uJw1yP3+RdF7m/t+vv/ZfvZmu0DdeTrMcCb9ftQ73i3Vj9s
8P/7X8m37Of77X3yF/y134X2hzbv9Nlpw0ENfBbY+2u7w83QcTJhbZs0k2YRiX/tdlP9Q0rU01DU
BPSC6t6/d7t0/kAiCWIH2kKoMwEb/zvb/ZjyBpV8ZjTO47PJEGl74zW9404aVVyCsQ0nV+SDs2ra
tt/XjXlVRhVGceClL+zpU8OBB2OGUX0kDC63tEmXWjrB5EYODr9FbnN5bBIQwBR7N3UkLrHs5m3w
723y1+tBroOrMjtRov51HELimvtlKSkCWAp/9b3W3Ep06R7UZKCMVcOFWHn52BwA7vhbR0za/t26
OBHDjvmif42PbxmvyxMQ6RfBFLBzqNlFqrrcL81DqZZg3yIqOedHOQ4Gb6OIma6OZIcKm/DDKLBd
NdFpfMSiz9xI1JSnMpqWqRqOm/NDnZhQwZphyUhWDBzV4wmtCjq0s5mKS7kMFpujTBu4ANzOxjzZ
ayE3OInl06bplYlaep9feNO3uLb4oAKhHzTqoOCyReYJf79e7XzKSgQx3HIqyYoppWhPJo+EVVnL
ZkPiL612ACcjoJhlEd2mXAq8+RtTys+UMngezF5v4TEY8evU5wFNyQ4+pJu2iv8wCWP8GXqt9UMt
0ouMzyXZad5rAm1QgS4Ys2fKBZ06cqagTStazVFaOBszSCscxRrQDpGtPKBoYa8GVbn1Mk9zg4DL
hNlF8sDizjCfUJJ79g3NN8AhxHVPOZz/rvNCXM7rrBiGlwAywuDXjud1AKmQFd6MWdCCem50Fzu/
rZs1mfo6rK3KLUOLlnQphguSCyciApZRtKBJX0iJlopVOd03j7rM5HpIV22tBtHdEk6Lm3XDT7Wr
n8+/5oedwrvRVeG8hNROvWXxmnUKAkeJgU9MIZaqSMw5D8CZ05Uz63ydH+rD1p+HMvD7QmifUvdy
U8LOrEutngw3L/Jd5tnTfcsN78L7HGce7HwGIYXEsVhFSddYmstMXmGYVeChhNQ03mrUwJdEBgUl
uiVrq6imNQIy7YUQ8OGLzWOSmyIVSRpqLd3MFK2to66KpNvlXv/QZwkQMMMLXCdGSwZKd/1yfiIX
Gek/XhJ+IGYQyPegS3K8NtO4HYzSZMAQqsaKxC9eg0oMUV2wQ7cZ46915w/XrVk2zymbap9mQJkU
mcUXgvnpB2HxUCbEnp1Pe/wg0uxTlGsVw5WTMu3bqC5vfYAhG8Rvw1WqFemV0mLD6tcUb4DLlrCS
oQm0HYfq+Sn5+Nk1eNwc3TZUTI09e/wgZoHUYZnG0oUWWcB8U71dbjQb26CR64QqaOpG+JdC74cQ
YTIo5gzoLOgIrC2FKMxML8cY5RwXTgpMMNsDIZuPKxWhw7WZRAHcOCPb+cr8DLa/UVPSzRgA+FYP
MOE0vSjbd32pgvzV73Twqtdg2XUX2YvmwoI5MTuzHQr8OPxrSMj149lpoY+AEERgqG2TJ9NMpkdw
gelTUphfEeakj1jSAbow5odzEQUwgwj/NjloTJHKHZ1LZuh7NqVqN4/L8roD3EAD0gyBGBfeixoM
P3KFheLA7NsiD39JuXyhsDRvEYafIw1rgrL8UhzIFHkwZrXN5Kq1xTTbwMpTessDyF2XRncLdkoB
x2nHCL2InBJBZFCPQKZ+NfO9N5hR4elSQP2raJHt47xoN2gENXRl+9Q9v3hPTpXFzZINxHVXzp/v
3RE+jnkRAvVV3QiU3yrtlepuyhvhal1H5TIPD6UPL6pOfpEqxhfuTSfW8Fzq1ck9BYYVcrGD4WWG
Wl/zmZoGdD5qEgHAwLG6KmoF7JXmx5ggN9nLIItLYiofTx6+0LuR56j67q3rYmxFU5osyr6KN6BX
CnTPOsy5shFy97+KDSdyzlPLn0PO5Dwg7eRCczwS/Qy4hFOL3L+aN5uyKkgnBsveAJIJdlIIiEZi
Mi6cdqc+6vtBF6/n9CZoUYtBQ2CvO80A9Jx52Y9JNR5MJKhX8GJpNPuddT0Fxd9NIVj8yNPg2wLS
DUTuYu+1LVSr2GO/5wWw0pLQciOREDvEmdFtMzWUFxbRqU8pDYIhWQsDy3ku3n3Kse7NpBQg+I0U
jTYr9uKdF5vfLVLW1flPeeLE4dXm2yG6RmARlkaCioLCTMXx72Zp2rhh7HeARDA0GWsj3TkjjenS
zC1QMyBnAbgG6Gy31gYfU3FhjhemYH9FGBwjUTucKxzc3o5fWhpqmmeBUN2KyvNKh8e87kLcKrMM
mK2VF/a90kJVa2A2b6ZMBQM5olET0vW/12EAoQ3SUG7npny4MEXzFe4oc+Xrm9jmgmAzyOxmhYP3
XwMyDWhTR9fAOcKSDHDIreziUYwTAFRvguU0pv0hEKF0ge5667HCzAH1ttTNNEAG5x/m1NYz8SOb
PT9YjG8yGu9WBkALhAimToN3B1mLZBtAkFnQ/4FL+RigV3vvZZiQnR/01NYjFpv09BDo+CDBagKP
siyII24amdwojM7em+l4qzQOjSgV/YFM0h9oq1ahP9DEu/Ojax/TQc2hBGUYOqb3nH+L+bfpRbeJ
zW5Ay8M8UMYrbqhC4W/U29Sb8YHdyARNgmy+o/lWX4H/8oY7/reJJilwt0Ivim1XJObBrI1inXFr
uxCbTu3X2QyIzWpyuVlq1KaxWQ2B32pulGXaurWicGs0eCrXsnEuVAJPTQZtaKRSGIwYsYi9tB5o
XMWAbgH4yl+dk9BBtcCelV3eb8cKperzs//xPMOuSpKYIc8CMcdZpDo90X+MTUtzhwDCWNKoBYyd
bDh4NPUBqEE7MDM6EZr/6fy4c8p9vOkYd84MmFGHe9v8XO8WuuEJE7AGF1U5ivAJlD1wIFu/JHX+
cWUzCt7zmFDj/MjXOx5FlEohDU9qLoJn1oNdmBbQMbhzQWI0Bw/9BtqlQbovpPfTHmz7Qpj/+C3n
0cn1SezIqZbfsu2itM8RendnZ26yVilgSdn+a5KRHPhldMlE62PwEPj3zI7YFHJM/jp+215LpFME
NTLB2FJvyjJwVnLKCrLsNHJDmfqbqQ6N/d//kFQe58sEBTkqyseD6p6oUjSEhauCo7r1ydrcOgYI
d36UjzuQ0KCpXBrZG5yai2XaSt3HswR/G4crwgZvYGsDQrg9RIk9XcguTw+FJDknAiF4eWJiAxJ6
ouSFggLgppYW3W6Y1MZt879fzORgpgQlNZ2Njpzq/EHfbYLa72DOJaNwO3Watn0Sf0cM23dDs6EA
Nnb+fzKJs3wiZVrqzUtxysn0pqaTmQBoVkfrGkrPHmNSfy2Qqbgw1Im8Q6j44dDS4KKnI/t8/Gpi
KuNKl51wUVOOt72Xo6ZnK6SUmo3Pdp8iwmM71kOc5cWMD+0w0hgFJBqFHuP5pXPxUZYhVSlKJ21y
4da92rqdXYDO4fje6o06rm0FMZjG9034e3b4BYyI5hao36+1Cibw+Sc5tT8tjSIiRTyC0TLWdhxl
YD9izbUGEe1tPCIHcT8FaHVJrQMH62eXts2pCMTBjlwb9xXC++LVFV9roPQ4vBLc9w3uhDC+UX10
1SJ4prsebv7+C+ImI9GymD05nMV6tkfQwaFHUG/HMDzoGP1sUmh1aFRkjzJWOi4U4K3Pj3nqACOH
phhqoJT+ofwHEC/OqF/NB8nob5QcRWAhAviEulGB4izBBWuBujNL1EnOj3xyck300RBfJVXTF0cY
HIPWkEUk3KgQzhq2zLhJe2BmbZAjk+Nnl/bUqcDk2HMNgNYuedoi0vYNJEgQIBpl8TraoAAkt1DB
gq1msbbPv5p+YqlyYSAjMJhW8cH1UfdU9CuykD1TK8Nt0ZSHRoXqr1ch1HIIzggtInI4Zgcn0Zzb
sVCdm0rYr6qNe3Mtkf7hjmM/mn4/i+WoCKlopgIotMB2c4j2vZgFsqAzu50evsJK1PeqDLRXRJGC
67CA5ikbH30/1e53Xg4rHclgegU1xSIF1ZNDGAWwu8VUXUucgLCzaTAs17V2e34WTkw4ctP4q1n4
3VlieU3rugze1cDSgh4M3Qb5qkeqHPkmAOd0YecsWtXz7QiZsn+PtTxG4zBVCz8QXEJgZt2kkM7W
kxZPVCzN8jBEQ+U6U91sCx0/Hc/TJUZkfrKNojg5UEUEJFXq7S6BLLHusFq9Lke4E0HZmRem5MSa
5zEBt4I6IGVaGgV6iajiouCuhEWgdmUn00sVV/GnhuYZ8X0WPjj/CU6OhygQPUYdVd5ll9qywMlB
RyOFajvvMVX7Zl97jtxWbapvDSRjLnyHk5+cyiTydGQzZPzHx5biZ7bTmIrm1pXm30aABNbQvxF9
r8fhwh57C76LFJhSG4KPlES5fi1NqBUDualoLrOkVdp8mhCgjfBn0pUnAPi9v85xZHyIB8uCNaE+
9TGgWhkDBdQ9xbkLk7L4UmgwhUvxK2pr7bYaHIwA09owjXVQJCnLpAlqHW7E4KzxQEYELS+ajROD
8FagUvdIwWgDIp3pQJfG84peruH1dwJyYzZl67IsrE9qM4hpXQaevPKUcrDWmpLaQN/g1D4MTlhd
OUmWQn3v9PYZaiNMMyqmyL6RkxvbbEqC+yQRibpKAId9m32fI8hduoasjMRzYod9CfTQwBJY63BK
tbCJRz8F4G7FzVfHS+LfWpe39CZav9iVKER+VgLd/mz3yJPJSEBtz8zxSypSiLuEsWpbyDYXnOmN
+Jxy60m2Ti+rloBZ1Po6VKLmzz4qy2d1BDHWl4IfqzXcnYvMKr46Y6g9NS253qqfvA31oEndZBrU
hnVjAn1Yp35Q//ShUiQr6vWgvAHgsE3RBTN24HsN9cLaPxWDuRuByeFWjhXc4l48kUMAIKspNdKR
2ceZ+aVM2nADcldzbTMGHUh3+sKYp9Y/zgEzaIYDnAGO1z8YYNUGjKy6Okoqh4yVC68+QHphiOsL
6//kUDqVDpNclLRqkdLLskTptGsourWEkqxQ612QtfkX+Ifahah1osQguDXolkbRjTvZ0txFBGrW
tkUHlN+JLVeHKnOtpoHYF75zU8M4uQdHm63RDUCXefS1TaWPztqg8Hc1kiCusXrrN2WiT4d+ks3O
E62zOx/nTn1rSVI+owyogjhzHHx3E5jsehDqiMeS56coMcVQSKl+m+scfOwq8uL+pkOn4fyYJypy
YoaNIJ8NrgB01OJj960hQLTWmpvpMFFXE7FnkxiotQVZV/xIkwhVBUC88au0/TZYGengvwL/Hz6N
Y+o992UiodzHbf6gDY12yeDzzf9pER6xiaHEJVVyKzrLx1OSiqYpIdShtTMh7rWGTIuqW65VAwZf
+mBft72mfQGnHBvrVOjgIhT0Vu4CXS8TNERE+CULiuo35srpjR/iHbjya0O9mwYkkrmJ1V8DAy5R
MQVIB3kkKt9LpbZeIbcbP1t9rC753p84yAT9RzShwZBQxV/chyQILhSpB2psimVtMb76sy7gtA42
UsoOENi/v54E3mHCAIfNPUouYgfzrHljOvFpa6x8E2so15av+jTRAvMhjq1wJTK29fkFdWJHUz2l
oSuIWRxp87+/W8TVZAOstxpuG2XoU6/N6/UE2OTQtOhbnh9qoSf8li/RRARhCIrDIoosogfiF3k3
hbwgkJjExVQOHrvN0WH1jQYhATFsK0fCw+kxipxS+3ro1WyrlGP0p1Xnw4WddKLM9Haj41KHJS/e
v8cvHtW9U+EAQ6KYgaauKffAH4AXhlICli9qn113s7uNGfShW8joksfZR1yIydrCr4CZAAkhlzjH
3oLH2wQUcPXKtH6mWhs+T8YkMb7s452TSlgjjU1pO06rV9uO2+diKmhZNbBcQPD3yD6AkZQh2hV5
rY4Xgu+plc/2fYPbAGdYLsVpcBIvyql9KSkaGIUa3cLt3wnFDq4SPxovHGCnbvsg4pAfpuXBl1gG
NQd0OPIv1FQGXEhc+mUC/v9U7kI1reFlGXwB6kgr2LUrhVJIVmqGSzXSv3C6zft5Eb0A6syAMeot
wB3E8ZIQskh96B0YMs87POwTgclqJy4U304sPBQYaFjNHosWMJjjUUwrQagGt3pXJqb2mI9ihM2C
xm/SNcMWMBGcJ7WrDpkRInWDROaFlzw1PP59dCXp69gfHGXoFAVJN9a6O3VU5bxpmFycki0EbpA+
MiBBuw5yeGDfy5cisP6BDkeE+7T686llP1eWuJrhTGIDKTt++wCNLzVsqdSFHiKFSZmY160KhWa0
tXTbdPa4n7sClCMHe2MnQ7KVVpQgo8HVMupNIPAF2vUwN57soi8uTM2JA50rBGjeubpNIrUIwKHT
TUbu68IdrQKdgwlyVUV6Aq2ftlIMaRzrM4TfzkfFU4PSRQEAyfKnBLwIikMrgEKZAYsOdc6qiu90
VPq2oaWH+6SdrOuxudTUm3/jcpmT5hLzuJ/hDLMYEU5r0A0FIzq97oDcyyALq0MO+78qbwIr0Of2
YjtTt9PdNCrdqouc4SV2qm8JsicrRRb/QA//t6viRLjRpQZqg//IHpbggCTNTCjJhUAiLaye0c9t
d6hfvNZFZe5QBa8uxJsTZx7XYWduIAIL06xFUSb2KXjpWDa7oSbTTVQAbNdg82Mi0toXvu7Ch+ft
zNPB61KWcYDbgtc6Xu+S/Zb4TqK7tI+b6xCdlHUXIEbWD1rkjhCRkYeqcZHCVBhC9wTLOTCzC9H8
1BIjIwO3OTulUFM8fgYEdus6U3mGCV9v9j10aHWyXjPVqVaVFsHiifLvf39V0w8lnGMnBaR5McUR
lh7DYAwEuSlo7jK4SqQxFcgS385dQC2oOTS9c+l6cjK6EFlmoCikK8Cqx2+aV0ZYxZrHQop171Am
KOXgXmxel9447ewyRFmzy9HzNlGLXnlNZG8ngHQrv8kq1xwziISRYW56HbUIxeIDnZ+UU8uc057A
x8kP+Hw+f97lWk0y2UadBkhS46mxsZ0k3VuFh+gyFf6NEQ3OpZ0+/8LlTge0ZmENO+O9l/gklkJt
TLF4+wo24oLUBcxIm+0q8mLn6cWvEHPnq9hP/fsiRtQE+xdnXXTolWaD7FeO56/IDvvD+Wk4tf1o
MUA2oTE0d76Op0EWOL5zKQaOCWhx8gTwsToZ3cbSswsTfmrhk98BMrXAxYAHPx7Jd+owDMHquaXi
WzcWApPUeCdr1xhD6paNVK99WNT/waAgeejVzNgsY3m+I547wbhtDFcxMuxSBn83NVW8dTDnA0aR
vwBRevn7EwruDXkBKnys/XkZvFtXg9YlEcZ+BnmEhZZPadDvRkwaPj1KHeeHOoE5I2OhrQeViZYI
Xe/jsUIduX6t6nXqWqr+p+l34V6qzjW+BO3aKVoCW+qEm4ArJzpwiVgPFI9vsmxUt/iaN9dGlExg
tJXigEFKtUE0NgH0S216zIMLofdUokNCCQIfuTfsJBZ5Fm4PfhzX+GPZyogCXel/y1qtugqqCk2C
Lo6hYU5YDOaY3ACOExdGP9HioMkg3lwdOWuXdegsN7LWz32DXHLstklDzG1rtXvC+KHYUV1Ub9U0
ejHtYfwPdhdmRggN0raFFzbviXeLIegpdkkvYeBAUhRBd/samc4e7qHW/CdD4eICdVQH5r5kQMH4
9gOvZKXXXlatbbVLMZQU48Yu02Zzft299R6XoWwmz4EItuyZuLJ4LTuB7TBQV8x1BFq1om0Bp9cT
QhPa9wBW++1shnVVDuUPOmqCDEaOa5zhhl0yCXCF7UbNIaY6dR2vRQYDHRXjlZZU6srkOg8+KOmv
fY4L1JixN80hg68VpTQuvMWpeOQA0IPKQ1Ay3son777NWCnJ5Ee40tJ3H7ZBlQKfzYzyqrRKzB39
uiMtQPj8/NSdSkEAqc4gKSqEM2LueOp01HjirO6ZOpSDrmMi1yr1wIwMFvy6ioaqq+NS0qamv8vz
JrnuctQOzj/DHGgXX4/gJC0OZR7AWro8BnS7vNhipRRKXwNISov7wra+hkMa3pwf6fTbzs5FKo2w
uc13/LZUdp0BkTXD1fwO7G1Dk76Qw+84621UVfJmZ7VDu1ZTRDt0U4ET7Djiwr44Vejgak8xhQ4R
ngXLxSoN0N/ohxguZI74ABBHX1tejhma7Ps9qw9VBKsMt6YRKzd5Q/k+DaUD2s/xrlKUSS+kf6cf
Z15ztjSADS0PXJRnkPyOuTNjvou2ZWPB7tByBTWzRroZeQCmH/jj6GRsm56a6yHR9WpdwHVeo5Kp
XvhCJ7IgMAYIfKKpyp8lnj7UJk9pIC6j0mW315NGgJrGXLmVSldtENq4AM46tfQAocytKKgBEBiO
10MeJFL6fspxTOcU7qgSH6IAk6qWGsCFiT45FG22udsm2OTzv7/b3rVvjVkvKsOtVI8gIgNCr+xQ
pSmVS0tsfurlhpopgv8cap7kd0NlfTLSH2JD4YQUrPBuQsSo7kv3wmaao+qHYeaKzBvoBYby8TCW
jeAaWrAG4k9j882kELQG8ROvaiCBh7qLiZKItMwaKtnOxt5k5aDs+ClsQVvWTRIgFIX5y4Vnmm/h
H56JdWPRVKcSvuQOBUNVl8N8wJl0iwD+ghwM9IKSgajKLTJD1Y/QG41VM2XTbQ8N54Awb7CLeoR9
zj/JqYVMPR8yBmGG7bU4kuQI36vK520VFT09uTK65UaN1FQGSiQPYnkpnZ8D9Yc359ouSehxCNMX
Axa69GQ5QC4q1AdDT/qVzIY/8QaVmLRENn2HdEpWpYwR+/Gj8raHyr0NUVv8FCCheGFbnXx5mDkA
Rt7aEYs8cLYUTKa8ZgFObbh2PBOlwKQsUXW1cBQIrDa58N1PnJ20gWh8zASC+SZ9vBSx05BJU5Zc
YqtARQ7LRMS/QGFVyfOvVAcjtwm68sKYpzb0GwBboyLIclpsaGXscoSjOt1VMbu8wqugdyGWVmsr
LC+d0m/n0vLjQnMiQrNbZye24/ezDBSqFa0CZEgVeKPCOqIlXA8b4hfKNmhhuyZc/JUTN46bj+Sr
KLtrayDwyrZS1NKloI3sTaxZV7IpikOWlemNbUCAtGkPbeMyU2aNWLw0DJHt+0COK4He0Ropo3xX
SmThM7w/tgHqPfcYFGA8i44NWBXrUpHtRGIMYX5mXc9d0g93ssmws6hFhBTAYxq6glKzi+KvuSsp
MLlF0lBmjgOsHdupuRDNTi1Z6l5QUW2aEMTn4xmGtuTYlYHsfWtb+JIVOQqXJkIiLSqL3E5U9T/Y
IgbFbFWnRUgzeDFe3JlWKIyS+FBb4xpnH3Mlch98Z+FpMPh1c38+Hp2a2ffjLbakjhevDIBTQz9C
UL7pKn1TId4OGKc51Mi83bWVHtCNG6u78wPPN6nl0p1rafyZzYqXN95ARrTJVAAY4IPj37bM7KsI
nx2sq8b+lXZtfItaLLSA0kLTNHIuYbpOdYohQFO2RwUZTPQSl6xUFbL93BzcKULfS/Xy8KtHGn6V
J85wCDKsHJoaidZ0QIumNxqxL2FTfAtHYGcW5kFO62sU+mtr3ffYn3dIMl/4MiefcGbZclei6M80
HS+9SItY82MpKHmAIjS77Kc+lFyULFnvyhkAX1h2v/LGKAWTNqBs1dB7gFyN05BAv7gfrei2Lwv9
DnuNetORaD+f/4SnWjDIf3BdpRXIgy5xjlqtlJrFqDRXFKRxhykxNvhD/Qwnfdz2FcK6gD/sz4kf
m1tdoQxsWmZyr3oozp5/klOLCcKnQ+cfoxgA9cdTJeMGKRIJM8zQuLY3QAVxQsL/zp48/8pEDmrX
dsbXiQxyG44D3cPzw8+/frmW3w+/SKzSQFaj7wCiG4baePWoUkBsoYiJfIb6en6oN7Dhh7Hogsyx
QUWUe9lv6CLVkUEOMCv2hdsLvJvbHpeTypD5oYW98uTbor4RxZSR50TjDoHq4IAdHaYUmSefuM38
xMLr2eE6eQVWU7pSG6wv5IXAdTNF3tECGr/hugNkPsIiJjX0eiXQe7xB4lz7qmaJttEyNCCj3CKZ
kHH+/8j7jua4kTXbv3Jj9uiAN4uZRcKVQRkWyaLIDYKiJHiXQML9+jmo1pVIqIp4PTGb917c6BvR
VIsJJNJ85hi3N1qgdsQg9+DoqzgQS9CdKs8kT0EreqMwsXJYKjJbFNTO/Hw6Lu21+XToqFKD6A/c
xx/AV8yFDGtoYCVxWbG7MLzoOAsaIMCBb0IUQPLakmkbER5eu7iFjYoelt12jBrVjCR5PBQaNPHR
XoK4XaVpFivZeK46VTxAYSp3JTXOsc3j4fuYAFKrtNpSY+Xa0gEJRJhiItzkczggalGdIGaQVW98
PPqQhdQF3jpx0fKgC1fLdF78MVXoHYOUDZgjSNKzTSLD/Y216KINWZI46PFAhjJm2b5EJZ9oPdza
B/B1d59/oKvvhxMC8kV4QW1OzIBUQSbIDF0aBepxjtQq2bnrtFcBcLGFFPHaSIBdTN9UvpLDC5mG
BIrDSBQOEWtg1je+0YpHGEgsxQRXR0KfG51QgM0A3Po4kSC7VODp4mCGHHa5FmHtYYPJ5dui1nEL
6/vqUHAaR2cClVqcbR+HGiuU6wCkwzeD0jUIuFXqaDB7taJQrxYyhSvLAxwd9FjBhgA1TJ1dNxnE
kSj10QaBrHSzhhp14CpCQU1AVMG9TtBQHbjFVteV91PQW0KZB5sftJ3ZVBpyHUAk0RAttdNhfxLI
KdBYUNqXU4hWf74Sr1UD0dxBBw+YFaTB+uzknJSXDH9AJ6WF+5M7qABVRsCO2HzIqzsukqjdgw/u
cBztXuIwhyAb5GQtA/40FqgqtculBYrA8Bl1BUiFQF5NUZyxgpWuBhOAUwF1R0CjpeJ7KTaoTqR+
7qJvFLhRXb58/ibXIgPgYdCaQ/sTIl/z604oxehvpAVYR8UqAueClFwdQAOdBpvWhx6lyGIICsLH
0KmSYXDVnk886NLBk6+MM4vvYqjmZ520q9sc0suGWpw/f8RpXc7OGtixoJIN9LqAzHO6sN+VGlDJ
EiaiLWDlcHOzZa2nmzjk/X++5d+N8sdG1Nso7vgCu4MVIbcJwzQ2ZegLrBIYly5c8VciDKwbNJwn
JQusWOnjC6Udqm0N8nlAHhTwvyG469YVK4EB0uBSr4r+HeLZ+AQT1nINPG62sDmv7BNUU9B3Bvhh
whnM1i7PYF6iQqDS6imN8LpRvBkhLMl1tHY//3JXR0JYDs0o9NugKfXxRYVGAoZkQvGERVDcFxKU
hGEvgsI57G3+ntP/p/W/AC99N59/6H3dR3nwWjL6XvHr8ld+mqzzMgT4MKkaWm8qkLdYZj8Vvnjp
L6xl8FuQzkP0aor7fpqsC38BO4sKNLTukSihe4bN9lPPD4Jh089QbUbLCkgITfwnCl/yLNlFTIEm
CYDqkgwkIQgos2SwjyJ5QL8hh4S1n7yFuDgz2kLjOxqhrIdyx1lUh+y1QTYAGUhDGiBDBE+ZhmQJ
NMCAF2hqAvczuCX5+hCsFdSS7DoxxqlrwHpqpgNY4G3VClAeBRS3FwGRIzTgQVNKY5EjtOQCyPyK
XH7ASTYeyxJKIDA5gwx/zSLuURSy9D5CYBwRUCZAL+ON8cAXMGkyS7jspgC3j67At/BNidVIfUoZ
6gaw6YDhG6mYAYcX2MomMBJSY/RxJAFePUk1rtu2WipXT6Jr78+/SUoEemzASAIQhmb1H8dF64Oq
AvFuMAphyu7zxRYss2itQ84arpUwv2uzAYZdwOui68q3m7SDs0XcP0PNF4X9oHvtGy5YScDZ7Kks
bVW/gRPU5HoTQLi4NqQ7afQVyDW3lMiQyd+NrRRboCuzAVcnbWuUfOC/CGT7wjl09b0gUoYmITq0
KKx9PB1AQCvqnodYVw7JeIPB8lFLpV2q5LkphNxDnCf70E+q47s9dPz73niv7/jnusRsTuscbRHk
6/MijAKNqzSW+8LlpjaIGMeSE6GGRYwM8sj+yAsLZ+AsFLp8PVSKIfuhAdeF6s/Ht6RZK8EmRIHs
iSwORw7XuycqqFMKXRDiAhjpDsS+JXmr2cH7x6CzJLIwMvje9HrhwriOB1K50s0adnD2MMaLepnX
JhREg+k6mSLzedgF470y0KlR4jMOo6Mg9EHksqmlYDMaMZyLgyBAxGkEzmik+6SBuR6Q4vGbBul3
KwthO8Ugur7LxyoiasWW+BDXnm7SqEHHBxpCf0SiNAhSFmhZ4TL9SaV1tG3oOK7BYO1WlP5D8a3L
tE88agG4BKCM5+XaMih62D5gp8KTO1xjBaLclKZLReFrKwp0SRGtB4i6oZE1W1GDD3doVsM2ZfDl
NY2DBojpcnDTLGlNpddgBS3Evf35tpkFYX+/GgQX8GaosWHcj4NCkbtIGjhQuF0Xx8j+o8Yq+HiR
PDcLjTAMMpMJKoRCOzBr87i66Qp4Uw5q4YKrF7CTTqEpAMmeyLDRE4YQdWl32anLVxz3xKrBguCL
2cCwxOB+8JwjUMPhANht/Ec4V8B0S3LG1O6Fb+iJQYwPhlhpYkayiWaFwwO8STVgkNQVypRpUG9h
FiBDRWTwYTNTv2Y+eBscyGqaK8svEDgLjbWf7kpFIUoG3GguuIV/JwU56pyDR/OGNGJnZrBRT8aS
dAEDWLiDvUDkBJOvPIV73OcfRJzSmXdhMaYKd6MECDlg3AqwvLPjkxqAjI9RUrkxpMCdLFBDs8NG
uEPzJwamEBXfSqpGp5Bw+IdSDDsTvWOrBt1xW1Eyuua7NNrDpweGktzAu1UMMwouqF4r5IOwAIS8
uwz6/NLivfrYUEACBg2QU4QFs9WrpnILzhSl7qCbBizzYKWGe/lNe5R+ZN7EHbFVs3+CGXkN0wF4
1rnq6U79u178vxcsAjj6VpQDjYKw+a9d9EYL+KI0/xdIRF/yt1+yTX+ElMfX9LWo3weUl7/wM6CU
5L8QtIHbAwQX+MJTfeVnQCkhOAQFSgWqAZB8JGO/Akr9r+nqFkAFMqZ7XEYu8zOeFP8ykEfgx1Am
voSUxj+JJ2fBwoQfxO2CgBJ5IFSPL7Cw90mgWPlZUWiDZ0SQJBJiDcwECAoTcMcL0sKMCqSjwZYj
KVs4+GZXKQbG5tJAQQA/Ha85HxgE28FIhI56+uSG2KoxfLg4dLAEuCEsVBVmZ+zfQ00VcAjwov82
Vzlt0wqyQh0aAgUMhs2kARG3h5rbwgvJs4NjGgYIVYigKRMGCF/741EeAZcG58OKeTp0/wlP9dCp
oR3/qA1qu4Gjewdv81QQ7QYRhN2IMRxje1UOUxMP3b1GPfBqnVyrKtwbK+pyo+hDO15AoxsUT008
lD0tNDJZfnwrjWSP9cYYyZtheBQA+39K2qr71kK6/1nj0KtWxgrmvzDZbfct5QpQOuGmfIozUXyU
WVc9N4GgbYOw/6rUMX9Hc3RAxRbUTjL4PBw3fSnrX4xRQBft8+P1yreAXhvQSsCoTznWdAm/W28i
zGJEoeMbD3E+AyMUyk0+g8PV56PMopPpU4DiiQ0i4B/U/2afQo15OQDnvfZQ4D9DYEti+7DqStSK
/SVo8gUM9+6++HsskMVV4FCBx53LOtQs6IH+9mvPHyKnGnhTDIBB9SUnhmsAewtipxRhw5zUJjym
zEGhDmsbt4YlHVwGLJ0eRfaa8DEsuorvASfbYae7mXGQajiUinulNswE/gMwv7JQl9WVzGIVrIug
lttJnkCPbbThG7OsTz4PxjL/IkdPMZzMCzPNTQ6khhBGtkEiwpsHfTsEFnB7IDFSsBDwFfWp9g9x
Mdwl8McyfC+GwFYf3w3qd785I6bddtGpYI2TChu/zcxS2Ge4/jo0iqAIKbZgLauvmpQe9BKmFOxE
4yX+wKXD+MfkTlXciXU+AYs+LhcWQR+tqIXaK8JIcPGvjqrnvBMn+fcI7nLmkAiRJyL1cCDHhegG
BpMPQpLsYbTLO4ofcgiFfXVboJA2YeOI0LAvgig6rfy9FQSku7E8WlmbU5SG+OiIih1wVPG47bko
teGwIplC3UewTRa+wWGuWSfA/WzhNQa7Whl3ODSIBcjoppM7pFquYULR4SvlgyvmZbj+fE3P2yh/
LzSUqmRw71EDmONjkljky5ipjafUOqq9fgSgGdCQm7GEIbIM9NkPo+txfIOHRGJY5nwJ6lxc51LP
wy/LUCH+q1YEbsJQ56CwkONQzyDIxA0zV2KY+uKgWfU++EMaQ29MlpOljzlH8F1eALk20EaTWiNE
ST5+TI6FSthoQuNlQyfDDBQeYnVgqC48D2UbcKTcTaFasu10OLWWAnvSYnFYyBqv3DoTSh+sMwGa
CIi5Pz5CB1Y8n4gJDF71HqecwcVbLhkVV1f8JZLp1aFwrU79B5Aw59cBzNEqOCEz5hkVHNh7UAPs
TEz45xAKb9bnS2NOj7jMLCTzELKCZAMV39l5xwtgFCqsrL205Jt9pme6JcWZdNe1TbfFZEC6NRx1
E3ptiRcKfGlXIq0dhSuGlRZWygH+wqojNgDg0jRbavrMS+F4Og0xDlwupsIVVA9nDYRAg+1crQuV
F1AfmjcTyRFdhjAlcQ35Hw4K3pYW6AhbG+mLXwG3L3Wxv1LyDv7TwohIFbahyEyAi0rHlt8HUClb
uC/+jIIA5sClDZQD6nj8HMYq+0GoigO07oq+KU5ZTqErkvTpRh3RhdCGENDCelQ9QWqWmNV/3Ifo
hCNah4gMQgYwWxABvr8Pq4AXQNzL8y2MZXUY7sDuKWC6/09vXahbonuJlhvaEYhRpvTw3a1btkbZ
VlCs2WY87R0+g2pCrOWc8/ky/OPWBQp5kgSbMs3puJ5tLjWAV2AKg7gtMLiuVFK6Yqj7EASy8CaD
QPdltP+9ZGP6Tb+yjfq/LlkGyIxT8P7hX+DAHjXDHWxehtP3mqXNv/1Wpv/y//QP//X98lsehvL7
f/7HW8HyZvptsOvKP2QFICwAVY+JuZ1LPLDs6792r0NB/zX8a/cdBebrv+Hv5EJR/kLsAaYxTCSm
YvVk8PJ3coE/gWwl0n6UMxBngZf9K7kQ1b/QF+WxGEChAF9nWu//zi7wR/A3APIfdc2/k5V/T8fP
IiBm8ib/b7avIGUOFSjgHyaqjgqc+mzno2s+AlcHcL+GGCVhMrToi/BLLCVfM3h4u0Yh9A6sId9N
15VK5Pw0vIyKWgpgwZKB60afjYofROoQh4ollE1B0BFSIFKQAroUZZtWjvYDBMdIrsJIPEuPATCN
Zp1lANDT8DHODWaBJgPHrjyW/z9YsaiDvJv9PxLfh9eoe/2wxC9/4WfiK4p/4cznL/QAA58D6/5n
4isof011Q/Qe8d+D1odBfnZSsDYBnDFQEZt6kzpYu7/XJmxUgMm9tFXRUwc6959kvjNkFDdlvvgf
jvuPh2EbCNC+63nBg7Tpoff0Y7YCBAEOetvmcelInNKZ3/HrrzHmHCU5oHwfgo/qqXdIPc6kc7jn
d/N8bZVPj3ntV0977t1ZrhmTRd2IXy152sn32qfCKxz+a/BDXkD/AXJ+Y4jprd4N0XWK1oxizXs0
bJNjow2+rQUxQPyMUrvRlKawMoP26Ihwq0GsaxhnRv6qq3nsZhH4JghgyW7Geo1wXSwgfykrwJdr
DWlRAmgoVO8sAyW9FbCEqqmEk4QOyOEOaJs6UmCxRgYcl4BMIUCHkTbYPXzYWeiDwtiu9HWI39YV
hN3C0BWoCgUiSG0ieNGDN4Fvih+dkaimBqlRGN2yzOKiPjBbHs7XxgBrehjUVvCfTUsKsla2y8Oc
N+FR3NQ57E/a0p6UE8CRZ+Eq1xMdrFKuWqMibdhBj8OCT/m3RlcKicQhi+/FqFIcnRn6fUChO9Qy
mZGm6ppvfMFq24+h6gyzusBEDb34UsHXZFtTWrpi0eQ20NzJ3q9TziqmMnqdiK9J33Fu08AGoW0g
ItWCMPwwUMTGXBB129SgpQe0AhBB0Ggzg6E2MEQDQGiW6W8apF8sRYZCbYZCgNnB1nud8FruRpJS
bcWJ9yT6MM02JPhYZTGAkYWEqm/qC9I6lqrnDL5BOzT4dKgsZZW7sFanKObaWp3FpTFEpH3aV4Kn
CR4n7yJtS8cV4mLSwzSP07aqeteh42agJr0kVvbx6vm986Y1/W7tGn4O5B2XSl4mdZ0ZhC2ELIck
NimDhakqVqKLekNrcyGcuD9/y1sjTmHRuxGZDM0iBqEiDy+4UgHcIJIrQuthIYabVXh/v9GUaLz7
/dqgBdUwbXjKzCEj6i5mdn/MJkdWtjFaKz6FMLokEfFzAoXFwBIoCaNNzpGxPX3+ihfqw7UPOX3g
d8+AuKNSDM4YPXCtbSOoHzoN+MkaQrogR8gyVKkzY4/GAE/4OLESTXtGKTS24XVZbCjk6cfMBeSc
dMJTCBfDigZmysWhOWrFc8eVW5woC7P1seHxe7JmMajWNKiE5zVsSKsaif1dBxt6hB8wk47qrfKN
LYl+XIS/rs3I7BZR9QC292IwenHrUvrQAuWbolDHyBdALmuUSGTYr+o27HBht5lC78wUC1I9Qnij
YSua3ZfJ8fNvc2P5TXCF958GDf2Cg5rD4MluoVusg4CUp5ZfDaGA4M768zEuyJIrb6vOLh0BwDAB
TpuDJ5HGSraH1uG8wYwtZZ/s2rXi1CQyszWzCrOzUW8iMuGd3txXluEad5Vzj3hrPdj3KEHtN6mN
3uR26aadRX2/vvgcE6fzDCSRGo8m6C7P24ZBBHUHkVOzq63ihwTvFtXMu01MUhQ/SPX18xm5FUWo
s13fD0Xejko8Qs8Kln2kqkndo5uWSQBZ7IvHHJIiW1WPF/ChM8rf77ecHQI14zJ4XJTYgC7aTqZA
epKYBs4ZaRM4S3N566iZe/O0gZKGuoFRVNd32TlfU682C7Nc+ffGIwxfNrpTmr4d7nybWy8Ju8/q
BL/fbX5koy0BSc5m9BC5w2nnNYoPMSgOOpq8ThPu0Rk1NeUhNEwpooTxicXA94PI4BL37oLJu7a6
Z6cb6BxF7rfF6OVaaDYsPeu8uodsGMgjMdHBjYu1dWvA6fkF9SqwbVOYM8tOqmhuFaJeHwcpvFjc
QOnWfNy8plTSSaNodpZsk/zZkKilG4PD96NXDi+jHpkIfS1oKIAo3AJuC1ePeq2zNRdD/u6k5w+i
1sLUZgvzcJMVG6481/yJwa8+l+4i5SmGpFAwnjueEl6/E/GEhdDZScSD7R6chOGA6gmBR7I1RG/a
kJq1v/bHL0x300TcCmlxjItgMzTxNuTAmtAaW6rcZtQtHRwSKTwGEGPv686Kcs0RonVQ75pcXUEF
k/TdCeFO1+86OPKWPr9GFxYfSgYfW71Xe+GpMdhL3+Imr7vRlhrA1LvwLRQYXMKXdMFvHbtTL+39
aWfoUdqwEceu7kZbRST8Lt0Kq2QLrlp+FFaNPb7qb7zXP6pPza67F716tbDhP9b1fq3SOQgBsJ2W
ZSFGDrgj9DaajkDJiaCRntrqGZacqGXaY7aZZmqodtBQ6MW7z4e+tJ6vrM85whj8DUNvMjp6fcp2
I6Q8YMRiQ2UkJCwE9E9vj+PkLdcVABqd8xJkNm6Ea5MIcL0rs4egrr7UxmnstzmtX0K4bsXRaPfa
g6KAJAWOFC9UKKkHZOTRHmZuxdtpFpCSYkG2vtXLrVtWickoD22X1taD0CmAhcKZu5maWJQrTQHG
FFqyHwNP8DcBBSwgeaa9x6sHn9mldB/CsyIrVgO059SQeUxEwCqSEkivz6fo1nE8p1BGlR8CI8YJ
niGQ5qG/h23SE/ddxWWwgz+0vpQaTcvsypeYi7uFHOjmMJEWvOBcvHYnYBl+9J62Uu/5t+KBc2tn
PLP79PvnL3XRI7w22iyYCVk0qgLcxD3R5fDxdmNNlLeUbZvQHoMVEyDKceT2LSSJiTFaVCHjqj21
ppyZEU/Es7BO0mepsHAW8Ec0P2onzwGh2OvdkTWkaJbm/kYEMmfmZwyYfkn2Ba/bDBWOI9FBsdQK
gi8dsyUBP5DeWHuEPPa6ULcphGUr6cjWJbpYmVMs2DzMdDR/bU9xFgYJXdHXkYi5gtw4zNLl/g7N
ZOVeQS8U2tySfIi8vtqiGVZHgZksRQE3DoW5EA+vczDraXB1ATdkVgLcCaA7KCRWl2O6s52QPTfJ
ChuUGOpGpyXRoL5TCCnhsoWi160HmIWhPjDPtE5xtdSqYkLIP+88SVjysriYEVxZgPO6cYKwr6yN
SvQiWvEvfRyOK1pEgd20uU9iasAVpwWbqBD4yKRxL24gMiZsUiEx8LYdug5QKTLFFGcluE2RAxdF
DZLRDFB42YAQQdAxUpVcZtZtkQDHpjIbipH1CRroPU6uNm3ekrYLf2Kab1Ylb2zeObJnzDhVbwLM
FeLkoV3piNXCUSNJ//b5fr0VyMzlzno9ZblMcU4Pm25vOIWp2FBCNSmuJcH+wX2LnHCz1EC4teDn
8NUhKgW5g76SFwYuE/wXoJnh0neHlN+nuJ1OOfr/bQMiBVBS2yI+0CV54lvTOIuWorATynRAwF3l
bl6SlGOk4A60X0rhLofptVU3O/aMDkJm0P4evMyuXnhbf36r1521Foh6drKNto2dlKB7beurnBx5
Qk3RehNMCIBY7GvyFcHit8+/5+XsuPYgs82ltvBr4H2AYxJhJ3dvMOIWilVFtOglO9d3LfqvrraF
VjTRCQAbm6x1ood4BzkaivIXb3ElEX5kz22wAuYq3LCFo25Glvl11Mmzo64NaMC1cjx4sQBcR/yS
6OcmdrKxdccfSULNLuhNo3qT9lXnKuVmZKAiueIwoN+J2tG67i2l3oyhPWi7CEhmZSlHmablynTN
u2joZUkxi/HdRgfnAffKnNbOLPFJRbKw8EU+ts1+v/qsMika6jhmrYpF79V243Wnele5iHfzbWzl
K2MHWe5jvMpt2PER0c3OigWbKkdYSLUvWkvX3nAWfU76knk64AQZ0icjdBuxJ0VCiSKbUY/ikjvm
HEIhCzquRNPhWfOWrmL/DNXbPiVguvqkru7k6BnIfouqpP6qQ4d28NhCiHorXphjohV1DLMeHlIe
BNFthds1h0Zp9uOwpbXZto+pjqvYlqhmhi0kOTeBq1IbegFh6fLRXqKkDx09cfr8nBcrBVhj1eJy
CZhMfp22u1rZwHnBjJpjne9DKhO5SMzPP+utHT/39Mq13OAm8yuPOr2l2xAjIRDYJ5qlkdHCGWbB
2NLkiG+Bx2AGa0hxrFXLTdaROZrlBikpacwlG+6bH3mWjkLEFabiQo5oOwq3VO1dTX/OxjU83yJ+
NXS8yaQ9LQxIVcR2mSlkoF5VRyRuRKhkjQHp4Rkbv4wMt8uAECRPSehDiUdFIttaI5rynGbyLbck
fjlzrfi9J2bnccJpYPnSadsh9jCRacKsjgus8Wu1j0FDIrxkoZKd73ntMYhJZVjCEix+huz4PfTs
pG5gCNeJDEGXdPAfS4u9CqvhuYBZyD62F5bGjQDngrp7V3n0qdaJRoIhhpQE++gsOdUJlK4N2IEr
QI3Xo5O9pkdhq5LmzO3UY+FGj73Zno2NT8I9Qj2rc4IdMvV1cb8kAjpzZvn13n8II0hJzvVwpgBe
YKVWbl5tCt8UDAetitIqEVsju7IH7od4BAoJUiatFQUWI7riypBuA8nZMdofvHjs4GQi25Fxp/ek
ymAP4UgZ4kME6aQJV0FDYLo3Pn8+kzPT9d8PPavhSRlK462Ch2am4qQHUCQd1A1s9hjYT7hF3d6V
Hd4RNvV2KYG5VU+6zN+7j6dRrg9oiyHjtZyS3iu2qds77Vqy6l0kE5R3CMo62iZYD0fBTmHrsBCY
T1fhlYN67mrdcmU65tPA6kbxUIizejtejTttIeq+tfDnApSA+4DVOaWbNWJ5SIyaxqk8S5kl2PEu
shY+2I3Lbi5T3+TGYIww+vWMe+AwNeTqe9VE1Q9e8l/g1LAOjslh6e64FFCuzNiFLfXuU5Up4Okx
DUSPN/YsQVnA9HV4k5noGfUcySMcdTtAURvmiFi0B4PuuOLYQYAAYcVZ7O4Dw0bfAVj3/MxKR7zr
BRMRR1nZWuV0HAfhZyfKHDl+rgrwACyAFSXlOKKQZ6z6etV3pFJJMLUPvjNfhA0r2n9nBWIy7Bg0
6J0dglNRwWjXpEvKlzMe2K/9cDn/370xMDmcmvWY3tZK7GxjOKJduKlTOrmlu6OlWioJT8Ma2pZW
5TVmuGtcfqscB/cltcvHz7/xpT5xbdpnEYXain0bZph2pbJKEBy+DNyaZs7gsh8ioIiCjbqb3Suk
utdb03h+RWlFP9BHXDUxnBZIe4ZVxL6E7i/SqQg7TAaYAZZqycPnz3eruj7np0RoyGuRhElCmVvN
SKZZHT2DUrbrAe6xxTX0GJotskJVJktumDc/zLQf3n2YbGShpggYs2du6Aywdcng+ePEGgQKEPyX
sllxRL0f9cfExbhK/4RyeGl23yFVKq66dSHhQr4rVHjYmuoeGMjP5+JWlHJpjr17rqllqCWQw/EU
dDMKErpnwUEZxm4t0QyxMUMHPTHyXUDLo7ZKWydQ3LAb67G3S1cw63VI7hee5EbF5QIVffckWZlW
PJvKUIBPsxVYOKo5Qj8DAkHECC19XaDvSwzTPwMXvpdXsYssEGBxKGDyh8CWhlU2OvEXYRs0dn8/
2Op9dpf98PcqdyzjJ6kW7KWbciYv+3uTzSKEIAWr3ZgOytD/WkKVud6hchCZtSU2JkJMKbTSTcPd
hy585tOIhDtudI3/4QF6uZbeTRMvlX7bTzdeQTo72yebwlwrd7Zopfa9trAqZvDcX28495sYU3hu
ydNqpVgMrcds5o4ryFO7PDphvmXs6D46yl+ANd6FrurqZuR8vgpu7c05hSKTWkH3dYysu1BPs4KV
5kToCkkbrIdDYuUbmPUuTOWtBvBc6EgGyCHOp0gv2jdriNJY6UPp6ZsM5Q3OzB5yErkywUV+TNbB
A3y6toalLYx94y6/VFvefUWx4xmQQtNr3gnWA3QnDj5Jl1fojaz1Mrvvf31A1ZZCoc2TnGTF2981
t7UNl1svTd2t+HyuDt6JPINnLwZoHIi24WapXdXSHyKzJLwlmCHSHM75Fi4EzLdqdnMrp8CvB6ih
YTjR1F1183AaTcg+kZOM/4MihnNITPUQmDqBNa1V2+fA8k19YfAbsKdL9/LdXMagR4wGxdig5tmZ
iZjcXiq9X0K3KzflpfL/7nc3Qx3r6vSdGoei0eGODmjGFk8qm64zOzulVm0GTg2am7KSHIEAroSb
/KgS+ipahePj6FN2/RZ9aSTtFr+wOGdMhd/bf1YjkqVohPs0Hqu14FDm9B47w1hhIxB0+9bRKiOx
LbsQTUzs+iwQ3OY/Cs8/MCfzertxV6i/rEVLc0VnwKLuVuE6cJaOpluH79wgEM4/IHdMl7dwGL3O
Vl3ZLA+VCX9pIq5rKzC7tXZXHctdvKAodKsCOueeJ1zPZf40YhlADlw7xNxmJEfJd8MacCQLBFAB
4WVmQkLA1mUglhY+w81XnRWGtDZII6HXBW98476MD2hsIR2n3xAtvLaAIxzKDL4fZFhL991a/lo9
LRzBNy7iOWcYbnFlQ6f3pVZ2Gn6MVomjP5xWnWACo4YdFqMSFVh0aYJvpMP89PN3uyDOGpReAOn1
RnSdvvvSPavuEvQBU3KnMAthB+q+pKGWDFWch4WXvDWm/HFMsU3rOAWjyxvujAPi1Kx2wm9tY/ZQ
WES1g0gvFKF+op0GdRdFC9XEW4POqjAdJ1G/rxWgqvoXQTkbUYWQ9x8aFP3atXPp7IaLE422mEZF
IKAdi7vgVDrJTr7nv0BFXjh/PnO3Vscs+On7jhYqzIC8Ykg1tKS4hFQh/6Vs+No0dKhylz5SpD5e
GO7W0T8XvfI1BSFejPGqs8ZItGd7/wxJtUOCe8diD3RVe+MmWlMS/ahXMNzbiA56B1bzGCKz+fyV
b5wA0OT8uFikCCQyaFChGfhDsfwd0n7pS3wEF3l0e0rKH9KmPNF9eKee/ocDzsoaRg+7pQgEUy/Y
G2+G/8A6goFUiXRQ5PwuPon3EYOSr6l+C+BBJTx/PuyNgAi65B/fM8y1dIxAMPIO7X1xaqY5rh/T
Q2dl6/GHsQnuc7fFwtoWdgJRMJSrqkP5WKw+H/365gAk+uPgjQ+9NiglA1fJg53ensLqzOp/yIT/
9+b4Q6mx6oyq6QssI5j0bJp1ZBcm0E1TjoHqa/j6+sqvRnu0p+tqSUT2Us7783afoN0fzrU0V4Oh
hb2vh7n0wtiTgRP1SYaCX7AVj9lLJRNElmZ34J/8J23T6GZenqO1coLwepvDYxBgR4IMGJKBu/6H
dE4hc7PRv5aK1T2pDb5DeJctLPFbkz87mYp4DPoB1FMPABQ7eYgW7pLrYS50KD7OAMeYAbEW/FpV
+eLDz1l76ZtT8AzZSD0xhSUi3I2eFoRVPw4TaHnGdZeT7y06iXthLTmiQuJ1DPyonT9IIlEflJ1+
kEnwqFopwZWCIt0ewFLEK7vC4dDoihcUa26ExtDc+PgwI8z55KrGShtsQGexvkKTN2EN5vpEtb5L
Zn0IbZBqF3bNDfDQH0RwbohqvS8xnEYiO0J6NjqhowKcr1rHkkhmawNIYamb1sJU7JZc6G60ZSDa
9PEt06GWOW3Al2WbqYImEpFfRZEJGZ6WRFvj1G6ZK2zFZ/GB20VHzpLv6Fu9DV/KO8SGyIlVByp2
/Jdmk+3oobf9rRyQz8+R6bC6suvmoj1y3aoNJEdwDTZfUh3hOmA/IuB2Mc+jRbHkDq/eGmZ2XDGD
KkHMC4KXqoDIhZBTGXVuV8PyPtHeoDBOtFjf8f1aAXK94So7BpJZb1AtKJ5pe9+InC0CYgmDKTVh
Kz7CYgWAuEm+allJwjYFnL8xhWYP7ZQmfixRDon0+o4DmElKdHMMv8q8kymBmaOu6fc5dNIGxRGU
bgWbKEN+bhO7y/U1XNZfU3TD0hYkgFUcnA2NqADxAnrYDy80fqBgQav8Oe8EN0xUMjI4ABjiBrZU
bpw+JdUhCQNT4pFqqHB1lluU/ZXI/PxDXbK3a19qOozexX2lGoIo2NUI5d9kmZSlxX0NMkLvm43I
3OyN982xs/+bs/dajlVno0WfiCpyuCU3TUe34w3lmQCRQQTx9Ge069Qum2XM3v/tqrlMI6RPXxih
2ghFa+fyrmb2+WlFn8N5gZuR1nK/4Haec5MDvIHJMLTKO2cqz+rkd4ccsoQY+DS7nstNNCZzDLyJ
6P78xve98d0LL6IsT1tNqSL8hL6F2RBoq8SFLKZPmy0TtZV5CAwYv77kBO2BvGNY0tYdbOZkPkEG
SP3hF+fIu9/kem/Y5Z64527Ar/z8UistG2WpwyMXY9KWcY+s1oOP83HaC3vyEAeJLQSqSz1wRdi+
9H5+2Gq4W0TXPAFvttbAvoAC8U1h0U6KpxubU3dkMIMk9846OTaJ7Al6bc1McqYohebaHwZXcYlK
Pvy8LBiJ2bR9kwEOTVXM0EBf2fh1K9fokiJVwB9H7pmEXgGSi4P0qvnSw3Ai6O3C7/pNrcK70bsV
JWEFaL3i9A+A5ApuwVnzYwS4OSBVoPRvbPj7vv5msy3Nr5qSkqyP8Fl09t7qt97YOrcrl/pS7iLV
q4pMUY2MnFmRELToSAvl06DsOuNRSSsHVlk/L+f9LvnuDRYhtoAEU0snvEEHjHSSwDYd/tFE21OW
e3ly6KZ/Pz9nLRBpi0A0U04lUYVNhaHUqXpvgvExvmhO/q6/zE/DW7bxRVbaqsqS0g4EdtcUClZO
9sBKD/NdYuW2bs+WgWtaBSAAJcVgqia/rx9zHwjH5637eu2QLl1+Box2C+hjIDCcJdmCi8+9sRO/
adfSnwLxt/SuU8j2bePf177dIhAJLWRalPurwnXlhBLRme3JT9wcbRrm1l5qv2pWbE3O1mBx7XmL
FNDoUzZGDM+TMMcwzBs1m3CLrbQyGVWWHpyyzvVKzuOPU7Sk2TEG7YL4EygfW1197fudvuS7JNUg
gMqFDZjnb9L4R7k0u5G3k2Gj77AWNZdUl1Su6BjfQ/TgVsHkt6ciaAJiExdI2/2wpw4MVU+6D3JT
IAPCuidbUl4Lx5D/U3d9pE+f7nhl6EZKJEREfJWX3B14EwD3OfIyxRQUf659ToDMmplDCwFeE9cy
d7rajF/j0Yx7h+0lB7TIhgIXwXKb1yzNTk/SeePYr1zHS7qLNpKmjkasegOwt6tayJf+pJnJXUH7
2hsX0R4Og1fY7ZaO91oKsnSTatq61RsQ1MPqaQ6zN8mmKfAC2mH2ogfMO40dpkXqkXrpa+FuvOP9
Xvwmhi7ZLwyJeibcH9k40SXz7187xTQFhIf/MagtPYGbTJyyCIbtCGfo2I0XuisC6RmjVDsLwaz1
a5/ZraUE+XuJ4pr3tNtmL3jt5RZBRku1cWzu+ZQC87TqVnlxapaKWe8nEiT7ZKOiW7lI/4OHzljE
GQ26ItkkWqyWrHz0f/46ax0CdZHNkJmDQEmKKqqCr8FrPFvZVRKs9hRJrwWD/rFJKrsfYHxtKRAN
bB9i+WoIF6T42uMw3kQ/2pf5sT+BnthLFrkI1JtlJ/7X/U1SJEOwrXYxQw4Ieh0+xM359uHn370W
EJcYajmOYsbu0bZx0CIyYw+uzDsgFj39+j8+4R7nP8WNgkh13RjlvRv0OypsWarNYoQ4UWUPzARr
DBibp21O70r8XYKccziXZ3o14juAAOoML9oJNdCV7ko3282X5Cl6oEfA4er3auNcrlxXS8oPU4aM
qTy5NwmaQChNxVGAJfq72UC8X3vfHPslsUfmhllguFXA1ceWek4wKqoPvI2gZv7Z+EJra7aop0iU
yqXMIbIPgl3jqBOnu3tqql6JgrNGi80IxQe9Qe0d4HZ25XPLMgBn/HbjWK49f1lMDZnMN0KMmaBi
jv/yhyGIcmvYmkms3A3KIrQIMc+SuuH4cD5Np+h92I1QHzurj+M1DsbRFLwpg0ESVMcs9dfPC7qS
ViuLDCZS44nXMzxxgDktWipIBYNqR1OrOm+hrFfKk/8YXUNVIOFqLBnq3V/5PpHNn3/6ymItwds6
BOCKqMXfjcYZGqedOXDQpoM+nP3z319rwC9R2DVv1EYN79OwTdE/LW/6JUbbIzQugxWFQsB5pVOc
uFu0RYlaCfnyfc99ij7QvxNTlhl8mCuV3U0XqKPao+pQ9Zgm0ByAN7k/CSBLHqtbotxgAPPze65s
6Q+d9E+PFcR5SJX7OmJs/4gDc2g2C+cVMhnMir6+Egej2WKKsITxkT2Rc/UkYa4nMWt+z05b9e9a
grPEPOetIRCAg4GM2ckOiOF77WXaZYFYQ64ZfVcZan775oT7U4dZd72x+1Zi6V1W9PPHgorH3PM8
Vg1Sdo1ZPQpe7ve/IG38v30U8eufZ9FAoDyO/EYz0JviFVhxmPKvXtv482vF5wc9/dNH77ihm9SM
3SeRrDWF3oIG4QxBjL1hzvM1cmG90gs27Kh/fp0Vjg3Err++T6XMTZNBwiTUuIPwSzmMYK4TM94l
l6gAnQ7twxAQzI2nrUScJaiY0VIb+A730L38A5dwI3FaOSgfZlWf1kznp64VuAjRWe1Myp64mpjK
k6JYhrGBhpVWbtAlzLcqhtYYMw3XS1ADA6eApZMG9FaetT1QxgG0k+361AEPAhliiwdeX3VTOwFI
BJjcJ33fOVB13m1hUFamoHBr+PrRMJ7RR4Pc2+3AgpQuH4heho5edKv3fYhZhsWcxKVBclT90e99
zkb+Z8sAZikbs8GVEL8EB6eRolNhRAXZsrMKukCKER1zOJyJn7flyiFe4oLrkXRpw1VowZhSyB0h
oGJy5+j68x9fURpQlkzavhooLhD89Tl/S8OE7qfI096G5gm2Qwna48B19Im5NY9aa7YsGbWMU7nW
4CaURGAqzI5+IaQ2W2E3JxaGdynSy0y3ebBArPwp2RpxrgWSj5386VBwVOWz7j5ubMZf71LrjpAE
Vd1mR2rI4Jqy37fP0RvK+5/XdIUvoCwZsir8mPO6xOOIvpuNnSL+E2GbWDpy5lSKxcM2KkctNkKm
FxZpZiMH4uzz2a6Gq+NotnnAAcVU2FkbpgB/K5mEvntQjYklzWZENNhx2A1YeFBudxIuBMGI0FdZ
ei/QYgYft6lffn6NFeIZtC2/nizKaZFUafhWJJwBw5oMs7pqLmSI7HY/uhDtvGEoigadep7+xa/T
e3rqILzz1J1/fv5ax36JUZ/iSSMxZKFCaBg+9U/9MQ6kI0aVtuJUIQnQOP6tAmtbXnk7/x+T2yVK
XO0gxq3d20F3rK+yrwLNzS71PsWIklrcK7+nF+pFzs9vuIYq+Ihpn/alqDWGXg+4AwT3aXBRkhzo
DUr01/Sg/JrCaFeFiV/tgKPH7MeLLXL8v4DqrnQIllBvoxulWU6RkABW6gsD9tNuLndabs6VlTCn
gLBQw/63gmQp0CxEJYwicySNiWRNqTM8RPnrZDyJzz+v48qd97G8n5axbnr4W3fYKNFoY0zGDKh6
XEF+YluD07VL5r8I7BgKaa2CD2XLjzC+eIR5duFFZ+n5nmSjEQYEKQO6E+BrnIuA3D+W91aiAuo3
gspK3v3Rv/z0jpyiNgOhlRyKMhlMsYwPVTds3OhrzZYlcrqIFALPA7yeXiUmgevwjRddlHbyTjJs
ariD/hg1Z7V5Gkt7BgQYirJXnVll81w1T/oMrZLiRSe7SQv6qMFoUrEwsCnnYEDbBkWhEg4QJ5d3
kzcaZsz5ImaIWrGvWzcBgr0ZNnbZykX5EUc+LVGllinKOKSL84nGjxK9MmiTpK4EfZT/R/fy/9O0
XYKw1Rr6tUKaCiH/lNwkn6KXN6G6N/MD0hvr5+28Vit8/PfPL9Kpvdb1FLVCr116Sf4tJI8ixvWK
XxjWxP7JRgbjpMTBXOa1S4trr0B8ijt3IvilSnWqja3s4KPL802z5KPq/PRL+lKHhvO9g8lne4WB
2sa7Q3Vr+mvDTmokmlwyWdqzfBIh7wADtJLzWrjXVEcV4usAMCSQwZo7u8zvQjUUJxP8Cd4np0L+
C4MXF1J9cEHhIFgNKUFDd4qKNxOA1uBKYphE9lIBUEcKr24LTlKx7KjiXx6kBiElsFQ6EA3tvzE1
JTko00PbTHYf21DrcESwHnQa8vLbz99jpf3wkct8WoS8mw2lrjE55q32QQ3+DkEZDB7xfv7rKwd7
iRdnMoPYVtQiDiu/efoaxRuHeiUt/ciFPv1qKAnGTQG94XAuTpgnVIlvVMyMNyWqVu6PJfh7Vomo
lHDTDUeyUyK7eBwCKRAcFB4T8tOf12YtcVuiwPspJ5w2oNc5uBCfMDOz3gl+sSNu5KLpaJzzjSO3
Uox9dHM/LZZayb3QyhkWSwJePn/V2sQc+t3Pb7E23FwCs40q7njsImwgVLEnAaqRUKlDGlX48I9x
5j2mAA52fOuXT8AtB/Sp9bLbJupqJSwuQdqi3tJErhJ0cM28sJDFyU/lXg9TEKrv8xXDSr3ZSRzA
io1XbaMmWmtL8fer+tOCVhnsOnUFuzrfDW7kdd4Qklu6Lxzdhvy6C00U/TcLtf9xnyyB2YzxaA6V
OKJjMJ30IDsAUiSfuWtuChb/bJzZRrm0cliXeOykrQZSwKYPzp2xKQEyRZTbz5tkLegvBeQn2lH4
LCDoC31/yKQODeEE+JfopMG5GwasjgRn8yp6nHjVaWZMwiNYRHCgTMKqSa1oWMuSIw//Nn7NvUP0
TeDnF52jCJqrykxQFlJ7dLprfygOfykWU7R1fzgkG+n22tYUv+6SLGnqqhPx2VohC3lxsLqpcoYG
kuJTBvvsYld208YhXCt0+UUTeYRu/x1lcKdPyQH4ewFwP2bIeRXYIsrGQz6S5++W7R4sP217sRIF
Q7sj7ModpO+9+0NiJzuIr7INxKEHGmy7B4vSix9yjzxqZ26XGCZDSWFs/IKV+ZO8BGQDAQS8xv01
AT0BRaaxUuAmQB62tmKy8e3OkI37t/z0ikwnA9/CViLMWhfWJDHvw4GucwUwIGnQJxu34kovDu6X
Xx/TzlDM1SasJOd3ZvTxycAjCcCsgQgEs7PTFm5q7X0W/aOZm3NDEhGcaecAfgLbN7RY0nN72UIb
3X/xf/cEHIm+vokSRUWcaXiAGnQmsuPLdNgChq/96XuY+vQt6JD1CqnwpyUYf8lPQ+RKGeQYTnWy
0Xb//oDC8ubrAxpJ6zVuwgMg8d9fI4hbGOhSNKBmWzCi34g1a19gEQWmuSQc6issfuFAWK+v3uGS
pKPVG0ilmbGjgAKjg+4LTH5L0I6bf6IBk1/oKECfx/35N6z0OiCV//VFRTTG5lHAb8gwUJYtWpy0
PATsUYPeXWaO/JNuV9xTBcMXMnk9fdGZr0LhoTjo7gDUAGqf+sCFUAH68/MPWglX8hIrzaI0LuoR
P2h+GGxuXx1FJ714gqcoJvgUGw2IlRYLHCm+vnabqBycqlAyUfasVLuW7fkKEtPQE5zVtwbGYHLv
p0mF+s4mGMMmYlDpPuP22nTj38vRTLMtrOSKeIS8hE1zpabFMG7lQ2UUz33cuulrWjLL0FR/UNxU
Gg9EOqTShRFTRVJBniCzVgg7nqKUOBQ8pAX2UbnlUL5ysJZI6b6uEiNq8GM4Vlo9Bd1JhMy5BkI1
pDiTDezR9xm6vPTwQ7VaDFqCEFdr/gxXtEi5Ngl6Pbuft9D3OS3s3r5+237OIPdd4x3KHmwkoTE5
qOMmytYg8PsMAS5FX/982QwcNe4XDTiYXh3O5rCXjoMFwqUDtA7aHz+/xUpw0BcRCEboIi10PGZw
+3coS5t3egIfbs3lVnJzmGd8fQ30UwdZuBd3IpSRzvEDXLxOWaDa2kvxPjyLLxoUGKCzEx8EKzcs
aF5kdgyNwa0Z19oeWMSdVKjzsh/urwd0SzbtIMtuJIVdk40p00oAX7of5ETixiS9vx7Iwc0R6YCl
Y4K+FbpXzskS1dvNMadSDmm+niE4mONT6eoPEEV39NHs7TmglnZjaGEql9z/eT+sUD/hPPP1g/Vz
MlfVvV4WR1tHYPAFv+LMHAqYxJwwahL9lthqjIZpdubuwZJtPHkFKgja5dcniyXl00rEk6ff4Nvl
rS0Ak4ahtxN78il3OYs8QTcEb2ocslsGbj5SL2crTVlh8sC76OvTjTQ2WAZmOaZu8VuFrzm7shUh
QD7EfmSz18xjh/4AjKwN8k555S5za0IF+0D2qlv5vQXgYvJ34xvcd+c3Kc0SFRwnhpyIEiLXaJV2
6Q77+dK5klV7XbAl6bP6nRfxpRXkTE8UQBCLo/FSDlhNawhxFJ8iu7EglxxGruLIbgTYJEBcG8dl
JWYuscBiOXc8mWYp1FPxH0eBPdQZpIbr8vfPK7dy3GEO/yVhY+j4J5WKhTNOCciYXbiF2FxLYJZW
Z9kIQU4io2ArQ/EdTXCcjGf6W3LRL6vD4dwc0kdsUSf1qnMViq2fp1YeKK9iyDaWbi1jWUKBtQYq
wR+45hbiPe9QC4ZtBdgHHWfCVcaa/upmEm815Ff6C/ISFsy6uUlaBZOTAVhg+N/BEtGK/vBnGJrO
wYw+128oZXfPYzAG6mZf9r71vtn2S6zwpHF8xO5bkr4UTw1oHEhHf6u2ZEc76vD7zN2k1X7fXPuP
3/ZQS8LcTABu9FcOeg2m5k24WctDgzC3UXuvvcwinvQ6G4Q5pRgp60Xv6+I4w9wcTqQ/b/S1OnQJ
6NUbFRIiAvZj/A4FMM4ZLMgaxdajsAU+WQvHS/wu3F5Y0vcNH2oP8RVTZHIb/8lPQCTBpiBNQb0G
l1A4s6A8jHaem8wuD5ueOffz+t1OWGQlmUz+f1jXjCIgaN1ZOxWe4ZQQIshcjTit3Wwcq5WIcfcM
/lzidcJE8lnugbdCM3zmO5OpR70XTA5e2T9/qpUMawni1YjWxky8IwAiF6LdLWezBEKjBRBJXGm1
0AkiG9Xk6qZYtEcYzIRmqiH8aePDlNpR+95rsqVBAL+PX7kXbnpJt0QmVxKf/+BwI0PJ5Rg43DK1
JTBN6x0t/vSGO2nu1OX2z0u38nGWEsNyIegKHzVSGAmJ8K6SurDyiUCWpB2T3qwLY9j4RmvxbgnD
HRIxioW6n0MYfY+AFWcEDicveWT3gEQWNjSYbRg3q1VjVuUOJqfD8Fq2iS1tnba163gJy9V0vcs1
MszhEAVjte9haFtC8qp0eBAFob4Kv/cZWvJBOu2KaMd+I+z38d8iD+uC39g+H7ivb07dErobUa0w
oMsP3dD2Bp6gKcCzfpxfYcWeSCGZnBmunpk+H/v6mNE31kRIGmRLqF6K1I2ayoI19OM4lZbMg7nZ
lFbNtCvJfXjv2sYUO23fOIXUWEXko9MBFc0cJZmnQvVVKPZiXTsFeR8xiSpFSDbyjpjeOu0P692f
99LqJ14kPCkvpc2UYYW5fRSI/8ob0BWBZjE3P7a+cKluZWY+kMeNp62c+qWedGqMpVAO8P7ordjn
oeA0Opj7uvFdxwdig8k7er3QWoa8sLlxWFYE1eQlcLgSIl2AARX0asH+Fm9dh05SWZ7EGAJP+WOn
gmoSn2UFGj/zrSSKB5NOUy0zJ0/LUNXmU9PcIEsCowIcASjDqqoTS0ArJGZBJgv6bz2zaxk25kIJ
R4TJ1BJH7o+Mqhtn8CN0fLf9FrWarmV01qQRHkARhdwEximz7M6KnxENnYibDgZP1+FcokXTw8pW
TP5k3LGu2j9QaTbj/PecvfeV4LH4r54/lwIaWrtR5sxW9il55siph0wzxHuNhyjzMnT1UyhZKGTc
FzjlKkSWOwDAotxuhGcVgxxeKU9y5dU1Z3L8RUr+QuXEqhNIrSWcWZQvU5sfBs7LDaeDUQbDn4Mi
jiGVB82ANWzrqKDwjtXGiHRlUIeP9PWa4lKtyagCVVoevQDB5q6CX9po2D41uwS4O25jqLkS1Zdw
aqIytW8UmYU6APUyFIHhdQyByQrUbHYzhtefD8cKgAtOrV/fJsWGykcFAsWDPR7gm2K42b/WAwZV
8UUPd29nYj44C7rVeyTUXgbBgaOVopmiVY21KcLt3JrdK3e3Pur8IbH6Ds1M6GgMRwrFEH1jQ65F
jCUWuxcEGSL9OFAIyFn5C5rYe/k0O/xdiih70SxKQYQHV8YSiL1VaKzQ1uQlEhvOyZSPJ8KjJVwD
799dZNiOQ+M4Vk/pc63bcX2ahdtY/+47l780kcV0c9JfZGEyO1o9i6BYgsH2u49mW8LUik/dYTww
WJ7ndoGmn3IgibpRsa+VJEtkNxHBh+YkpIhCFzTx7BoEawKhNMgsCE4Xvxpg7QPw3b7yzVZLZG2H
LqL4XNN6yng8EtJg19yNd6rfnbfK07UqbwnoJqzssvJOUxhAsPBQfcMyvsYK74Zf8g1tcqiRQ1Nx
z/bKzbiU/4Zrm1vzWYAGtFftt6Zca11jWfx6PJgqGVXe3Q/7RQ3IK7yGPHIQdoKdBcM+PxUHdD44
yGIWf2T8lJ/PpCJ+7LBv4u9/4OC6DFgHFaEGX5CbzBsXnr3UXParHPpLJalUAyokEUwhA6pohkaB
0L9IwjVV4qBNO7vtykPVxLaIKFheWHTWU7dqL0P1QBRYBZaZ1WDsAOtEU4LrUzxN5wjSo2nB/iRR
H9CYHVul8PUK03lSw/2HwHpEhOFM1iEBalFsGpFVNLChTNv9HFF0YUYnzmNnhOZlnjhSBKovT6+c
YDCzNVTIj1QuvLTtZpJtCLmbOszbizDvm8NoPDQge0r8Dpg2h5Z6AureSYgcOsE/W3zHlWfTaHR7
vXrv0x2vDJaA11X0V0JkQHIg/s+bUf+rqGDHkeevzKitUvsXd4avT52VzSIMmiETRd16euYLl6Po
qVd6S6w8hixCNqSmyM6JnBemJNTHuEig68dG4JzSsXZnmjm0nwIkS3q7g11WICvqWxTne/h2Pg8k
t42sfFSSyatl+TUxcmvqil/JNJ7olOwEw+trKIHSkvcpNUwQHsSOhHXaQkhJxilkIimhoCSnZW92
lYLAJalOOUNYHxJX4muWeYUYkPhP1fW2DAUgXpfNhOiIvqWpDaDqygMYKT2M0S/NqL51unQ0WoN4
rdarhaMVKvk9FGLzq6+aArIsDaT6S2PCCkJNC6ZO3FTaMQwkd1wMa4Wi6TQTq8jModXwLwdRdZg8
mIqE4AWivwP/YKCx25dEbeMXpSqfSfFGczqESqZ4wqTY1ZDpfi6zN6FjuV9JSveSJNAIN+Ty31w1
3jx2EE52CH2IktPYP7bqKUk6i4OnQe0yCp3kwYeoOzJ6rUzOSWtlkeFIsZcJFokCVhbQ6i9gsajD
yBimUG0Cw9ZL1jBQzf5EsimmZwl04mRP4l1BfFoHU3vqkAonWWRJfW1HkHuaTGjmJaPJUxtqrdi6
CeKwahecN0Hknaah3Ic8s3r5AmudXPZRiEIATueuwxQmHSAtqqe0FhrYmqPrgmRF2RM/H2B2UIxA
Sba83QpmxLF9zjeHCKIhBeYokEI763NyNWDYyEBIqerjmD3U2LfaC+NhMdbA3/JB0fuwav8Wzd8J
Z05u4e4gvtcTNok0XDuaeHomP2NcB4aYhpKEm+xUJoD78Qn0q3sLVbqV4IwL9a2Uz3N0q0ax2mkl
f4LYyClvhUMrtk4Dl68do/FzL+hurKKfOF8z4ViA2DaNb3NW7fEabMRskoNwT/cUNbM1GHTP+Bj4
ayMYpcjY0VJ8kJh8haetdNOjsfMLWOFyic1JU75XCJoSOLx1UcI5p4SQFbaGjAFWC60nYtYVb8n5
s9Qk9sTIDerbI8M3T2BN22hu1RyHeW4sXeN3muQUQ+FMGRwvWreY5uehAUEdVm+DwSEXNaf42L/m
TMWiFqdhhIcuBz2pZECrPAW8HB4dXIxBFnU4bBUlT12UZyCNwtFkvE0CcVtttitFsiqtw0fim53Q
2KXo8HeuF1RfqrDkyhjC3AdOswd0VXiIajuw77Hvf0eGK+QUlgpEokXDI6liuA3fVb6UANFuqPVr
U8vnWmRRWMQP43jqm7+UtCachynzsuam46urKbpF1AbvAKejUCtL63mrk/Yq56d6Gdllf5yhTa6n
Tcgl+a5Asz/ms8JqU+MWwVzYHnAbSpz6INIOEtpcFmCBR6/JD+g8GbHTU7MNNUS2E4/WtXYeKOSd
wVxK8gs/mFz+BmS+bjzA+oIffqlGpJgc4BpvueHxzIcFBNjGRLVobgm/8H82845Qq4YzhG4KoyUA
yoiBgGQO8KRS0+MII5kq5GczLq6VcE6heVU6FAVM3Li6sKfRhZv/JQUoeuVvoYB8B8wbNKiwZ338
OLSJz5F8pyb5IyUNlNazSvS6Ikgw6Gi6wtOHRHMlsPAUAw7Ak+p1uK96SYT5QGZ1fTtZGWRoIcup
4EpTEAXvUo77WLohkqcMvjYMkkVvCkYJsbI3UF/J5QgJCq22FMVP+JlaZVXjCTGlh6bU0l/CQ5u6
k+JEObh+qiXex7PAWxaepGkeyGAQuJ00S1BTE5vHiTvZ4iogUFLwkOLzqIj2rFGT02GlqB06OMXo
MYLovCv+5TO0XUD7uNbwbssg7r2jambRCh51pBxf5a4/TRRq6RAkR+uDOWUewkouEyFXBie7wemF
oJYcLnEaCTNjqNpQPFc3rGRMKSgWWLX3NDt2UOrOUBaN4GAeynknZagl5b8SD6UB2WbVkfCPxcyZ
FToBNNBUR+gwYmkfIR3lKV0Yy3acgBfY9BelOtaD00GyS0YjAMaoBfyJ6MN8GQDwIfQKKmYZtXDO
Kx2odOua08OKvpYfGUM8KidXBfW8E3uLsgmG1XbPv+nkjwYnO4oyxk3/9jqCBJi0FeIUAC8AzUIg
XthVhmSJoisIjtHe2vhRqQLpHipMdThU5R7TqLg4qsxpofuLDrVsVppV14hzr9z0UMy3CkWL3NtD
tBPBaeu9kvoGnD/R43uZ4z3mjzIOx5y8wwbJ1UUjNNTmgCwPvr0jOvmaQJ2+KRCHCLvWTNnF+KJ1
zJ9kVKF5ndKQwHembFuMozCes+Rmdox5CgjER5yY73DFsOwEf3azFBKHqOq7/pa0TlrO2LTEklTR
j7t8DymqYLgvPjq6+pi5PRxCmxlK75U7INDX+Bbo3NBpCqDbYQlNb5fsmGNKPzTauaWWQYM8obY4
NR7rh9Jq2iZU0AdQ4aQtS82poaHIPURSvu/Ed1grlywCO58OZynlzqCcWA0EQqEyees19JS4QOVg
f9pAYnIaBVOeLKKTwzg1EsJTqcKjs2r3vahVljEzZFaCL8YvvYaWUS9rSKr4DskekrJE1FxWTMWv
ecCFTzTJJoUL8DJ04o3Kk2PVZXIPFabO7mfJ7NH9R9OSP2g1zm+2wyWgySCRV3MgM90VS5SVouol
zXiaxhfMi81G7iwe2oFtMdoiPBhZJVuJEhq5Alx2yfbG3MCeGJIiuNhS9aEeOxfESvhHwk0WvQCD
K2CfzCcvZaR5XPTOo2WAbps5G4GhXeBy6hmxCOPT+2YGESgqZVO/tK2nFFFQG/o/JsWSPRDuXJS7
qObfBQIjoRSfWhkaT6xHrBg6848UY6fZ0x8AJFcU3TS0PQDfDbKQuX1jbPKMFjJPw1NhvIn8E52f
ZIa0zqnzyww7AIG6DEYqkJqOdgk0K5EKWKJKrqMo/R3A77J4WAFC960HKq04NWl9qAZDNKWS26k1
dizX+trgipXHF+S3rDVOYlBI6N7HitUM83iYs7al6oy5Skyw5ycY/sT7pizGcFQ7uLqVNNklbAoG
OKuYIPNeh0o4qJQlvsQPrxXucB/cS8Or2ndhJk5JjL/TBI/ViliD+kRUpO+A7KPPnp5h7Q5TTqH4
lREUJkMB97YRii9DY3c54FusD5DN7pqI25cC8ZM68mAz+gT5vr0scx4bkeIMZfpPMmA9E8MsTYGp
vaa/8UxDkoZtp8KfHNESKImqPOJy3ktAF3dtOJO31HjlFYSKo5YZiZnhwJcDTD0h2p85NZpMndI5
XINQMkyQ2cG4e9/NE+ydQcUyU6NPwonqfhtJp1prQwVDt7gu9vNkgMKGYqCN3DwmdiWUWL6a92Va
YVA+s3CKCzedU0thz7ysvtUTyjSh3BcCDhQ6rkT5S7rXBBkSLWo4xoMJ4DSK4sx9dxJTavGSm4i/
Osx6dal84IRrDfGUdnyEJ2pYyPl5ojGYBjr+EoxBjz2eIHYMNiY5Q9ImPXdt9cokw6+67KlMxicR
/ZlJPDd9OJXJXziDwLwR1l0weRpYhHsR85uCA5nOjOpbDGtHATvwgcJgCGchc7L6iAhbVY7Y7TMM
oQWXGV6RPxgoB5Br3M+uXAfUEH2hhPkWbv//j6SzWnIcycLwEylCkKJbiwxlKhf2jcJFYmY9/X6e
vZqN2e7pLlvKPOfHZuIpoUH8xRyaXZNw7Da6u0goQ5X7JL8YizukOIeE8qvmw4c+/fAQuuxjnB9O
WBReG6dumM1u2HwbJnXj2m81eqvZPC0Mct2UPCmavJH6X8OSNgqt1OWrZl2LxC1MUriBuitiKGaw
VK381PT0YocKlR5StluwkzTGwhkHhTpVrmp8rHG+X6zqtUlQD3TFVpWdQibQGhNNrrumvTeZE7Xv
NHI5W/vsnzD5kJwEG0bKJzds68QTyUuIu7b8iDXXIsBDlp4seVt8QTC2uhNRW1p+TtqHbu2YEtY5
yDqQDGWfTHR7dPHetH294aZmTTno83BZJ+sYEZiB30juSleC7u17RloCU0fDGUmz6jMyU5mJ+p95
pQOWugvtI1yClNz4Frt4UkSemp5EczewL1ljSrMfq93oy8YxA7klBJPCrD7zG3NvVCdOz5YbZkyf
NLya8lUlWHLm/al715IpIqFsT1iubf2LiNRpacZWdzocZHhfXmOECc0jf7hQfXN9m7H0dbnTAzrR
AqDsal6o5hRqvh4eLZvCKIdNp2bi6yV3ME+9VnAWHfKetNvVPllMwSJrPIU8KADhoc1cJRtokuLI
ZsruimgXsXFpduZFbAtqxmstw6k9LyWgb+/WS3Qk6C7oejaKud9LfezbCpmZyQNISKhJbbyo/w2p
xUzyxW/GijOu2iRtMEZBq+ckQb62goydoFA8Mw/5IdpDmkdulWrMxolryPN5qsydHsG3C+1Hjgij
KtotV/tFmoQv5X5IwuL8EeLfaMt8t8ieZuyr4s/k6JlL1g5PAS4N052KsnJjYduGydkNzT9T7EbE
9dVy7+qLwPVRbuCXeuq/OAHyDdN3Nnr5sil/qTDaNJXxVnQ7NT710gft3oE0UVJhERJAmByfvtW7
FJFa9lHJmYzCg81VO1aY1NK6Aier9OTnEQ3JtmyawzWupulTb+T5U4RNB1RpDWIvSZWvTXOQlr0H
PtE4cZz5Bu3QYc/mq2L5Tqs/i3ctKlsC2Sexz9t5P0VJoNp0IhnrZVVUHFOZ3y/jrlTan9UwkiMj
8IstR+UWqYlDYtNLr9XPTTH9RRGLmyBOIQxjM+jj8rm28E+Flv0sL7axmY2Y7WUJqWGVrpW6OB11
1PxcrrwMX1Y+xkEUKn+SpXjVEP4s03PWnNbOqf9pzTcc4YD1g51ncLXcyb8NAsbSsfWW4THAmf2h
epdUeipIoyOizgoeZIvFRiaOdYLBzzMl2stcZdospafMfl/dq4S//UYoL6Lb5LUTi4c9YccbKyov
yfeW4utd5IStT6cQEMNSfJBPySBYIvl1e/mggNjVDWXwOzqPbftSVNil/4wv5SzetE9p8Sn3VgJl
cBXDrTs/T25Dehz0zoE51i89l7UeuYAVOFnJxY7jIKtOLf8258ebQds2XX4c0l1J9ObolGnQkHhp
n7U0MCjPRlRcml5DzRBbcLSXGHSqV4NQqfB5bFRvKDZj9p0YfojqXNmJo4YSsVpJW/wy02yTh1Ce
bw2utW6baoeiqHepEVACj9V16r/iwVWTXZj+SvE9XF+i/nvM1l2t+C1pVLXL6lcCE0YtIcEbKlW7
xrPrc2WuHKfI2SIwsGzPILfWlZ9ad3tMT7lOprDBL+P10Ck6qCl8FaUzpzwa2S67aXXEBvrcpB53
yZK6akkEVhofURMHTRc/CevJOOv1Ey5yiyAdZDO1a39LY8OW7UXmWwEyUZ67caesNMJnUPXEhjUG
e/ihTfeMCRK2fZmeA0yV9mth72r9I1YwIObTsyG+TQJ6UwAmSuonDrPyQ7SUE0qGJ5qnonRj+adT
ifstv2z0c8VfPV502H8Nb3nlEfSp6AAcR7X4BGfq43NY7xr9VmbHVn+qcM8jAS9wzyNukiWPS29p
d4q6YyBYq58y9HJ6y/PCNQHteo841I0KVpXO/cOGSCJ8PBpu/MeVFNIRN4vXshMcs/4gAbRQojsc
GUdqXGbfzHhuU28VItnei2pjfXGpdG/Vr974UfOSGzuBJ5+eexo+epwdRBr3mj2ew6K6UsG50Wo+
TIrq5Wc7DGhgjK1XfhazupY3Eb9F85msYWl9bTUmmzhx0qQ81T17PEu1ERdImYbAkPnh1mP4Xkor
lmnKW/SdICsuq0FuDrmdB2aZ8sYTEWi7SnyR9oIM6ZLk8Keiqd4MbsmcIUyNWWbzN726RMumKq5h
zyN/NFhnSsE3gCRQFsQ/Uxy5OJF1WbKbva6MfUeY9bE9I1fbmObTUl1K7bUJTzoDbQULlvta6I7q
tsgPCT7rQQM8zHxwq7Tcdc8V5yDhzJ3KI8tec6tL3zT+Deu+kMB4g+Zfl20njL/mXaP7TebSxDY4
/+PnMuNgkqk5U75LsQXc3OTVXk98QlioQbdNf/jlLZNsrxdbGNCJCWS9JOZrXf4O+d1ouit4OyoE
rXuqe0dkfHcf/F3L9HPW2k3TQhmaz4hFbb6+zpa3MVhEXV3n4nNJTisJIdFHV0abQrumYVCyj0cb
034VswvsZp/SFhxMC7RyhzrLMTmpRhYxQKCcDnbzXWkOBrKjLD6MjLKcI4bTdjzvTyn3/mCwziuc
KavkAg0xUrTljgmIZTnhfaRVj2chnHFUb0hmB/WyMbLZfshdF91F9T3lH13rCDxFhNDY57IqHSJ6
DbAS5dBV4CjGGRHDWNLWF5jphd2pVLk2jXxjam8WY0XoVKsjo4jtrg1ZkgWXx1+mX7TqUuSOEQWR
9qPbuasbL1nk5OkuboNBbCE5uIZH05moc6hfyQ1Oc2LLpONS3jrKoOvTkF7i7l0vAXAPnTR5I56B
NP832ztN/mOia6TIMZhSVOaY+JCtWNgyV5rR4DhNQyvGpuSZZ3qRmUc2cWvtplDc+iqCP+HnI6iF
fjN90/1M1ZY3pY7dtA2sdNu2DC8vHcVwXfQbGgcj3K+IYGPXzIPxp0kZ1Uhwwqave/HbTJHs7Krd
Gd8ws2DHgqe+2CDuTxo9vhYrCuCSzLuccAUGBiiJlO6aKHfz9i0zqPMuIDwO6cDQaO6k7r5apmMk
+4K8Q2rgZXNbInGmaUPlOg3MUzZ7Qn1bf7XkXaUTXGL5fQ+xyXMuG6UjF3z7FCO6UemanFjFESmJ
pP90wK0vi7DAtjcFofEt52hOs2vvSxgmqeuEEZh/ZuH1B9LIFwUJEPDiCzeQGZJgp25V4zubP9pL
xcUSbxNyWxjTwl8jf59QAgNl5Ry1wtH60EWjMxqM58CO4B+bqdstqCV18zPSjp0gMSfzp5gPaX5V
pwNPQt6AEToadrzGtbuT3CPtBOx1VfGeAD6Yl3F2SX/S2COVNwm+W4AkS43hjjOQGGIMc2M2v1V4
moiVtnfi0wDPiRmbt4t1riiMHDaGRe7A2yRVLrrHzbr8PPDAT2S/pvwkz9cZSRGrf10FS+fVqS9P
TiW5Yed1/Y7Yajn5Z427LC3deYIJk4erNoab1bSCKCJnvruWM28Y66dOswEqvXNaP0ej19bbZtq3
rw2lrCTM/7F7hkghxXuEWtHywtuAoPzT/BsyN1acSiahfqvaG1w+1rQd9z38weCp3NG/WrpXfgtB
cj9hglEovCH6Z/Ufs3IVLxoxBOp47T60Jaj4G2neuqxAlc9lpGyZQajidNjiw+TfqsmOhmSL8AS9
NHdcyeAybAt8DkH2gOw4es+RflcSTkqvLw6A9bb6G0du3n0leQDSSsWzNb8q0qFr3WzehnLAwmf8
icx02s9U/NTDHZCXzuNN+k9lpL5lpcVDVj80DVoVFCDv+Smcm11rHOGxNxTOC25daQCF9WsNfHC+
6dp9IAHAusp/VfXMKpEbWxFVm2Y+6BXX9MzeujOz70b50fTnB/5PEBQnm1pc/gOWHo+c2KRPSbwl
OsZ29GoLP4CKSwYYitcvI93JVBrKrzlf+cRvXjFIZzfw5g1cqxne5Bu8SUfJoTEHzfyq57eUZyqu
CRMnqnZ6Fru+PtVaYC5uOPugJQjCKAMghLtA3cguw9tFvlHQyrtG8XnezPnfwLUQPfW6Z4bOEAVh
XbpU9FbTbY2JPDjYzQ2oePoeosapPoS48bXLnZuTVG4EY+sDVU9YHr5W45CG1BoYYAmD0zDUSA3f
2vKmQ88kb530u1Jgz4NjLvAeh0cRgXjo2Bw7Khyt9mylcofih7QHM/LSy9q+awJ8ReEmJHr/g6w4
KdsyRdeLN6KXkrj+qZ9HAkBRX/tFnbCtH3I9SLNtrjg2sysVORbpYn1gWZzRfs7qyylE77dUbLMh
4NU0Ch+EW6LFEDgp92X7Lb4vPZt6ATelOmO81c2TgsxPPfbN1la/J/7luhvNXZ1tSuk9rF/re6mG
+zB9hTl5LD32gEi/Jear++iOAki/nTVHy6+tcVBGLnMF2/KrHb7PMaKQyuFLYFZTGLRX3U2hxDiJ
OyZnA4Z83MjjIwApcbMKbTf/tFcmqvpFzMVhNljahD/xbGXYUDfSi4HZofgVmvJZKXhvc7C8GSID
d1Wratwch6V0e6M+mv+/3mlsqGiAWqbJiWlpqqq7oP8A54pxNRv1QwKA2Ej68OCwq8LpWlh7riEL
5FkvMlAi2mqi7qXVmn23xDu1rBxjqLdtHf7Jaf3PHq0vSU2CBmp5kxmJI7qtkWV+MQnPtDzVGLlY
NmXkC7bZC0ImBKQbS3Gr+EeNv1TUCOohtAJWcFp0W22n1IcHDBe7svEHZV/8UKO+TTRCt/HsVefm
NjSRNyx/w6i5KFA6Li4w563gvyxrnrJqQzD3TewQ3+aPutcq/mr5JVSLPiR/s7FXoU5ma/gshccy
3nSOsKZj1pDB3I+HpeclLsDEVOw1gNRqcqqe7e4z0mU/nYh1azI/MrMrEICfDY/6LvV5HB+LPUDt
TKNx3T7mZJl4f66guZ29qOF4rdcjmFq4jp+KdUu09FqFu5RfrevSs5BuZIu2GdcEQfeXOD5yb06L
v9rMWE/6XzT9TiitIxCADQM+ERSmq4jDhHRRIy0rIlHL4ah9DL0ww/0DfVgAvvvLFG3Lcb+AxEJW
QSVo0dUu4S/geXa6clgNIHfVqzNOwXVfLcBEu3WFjTtyCyeDYxm+mG8ledvtJjS8CoNmSItJMMrd
rlpO1Y+J5iozxwvgMijFOF6kYS89r/0TdRZ4KEfzU7ciPl03V4PC3Np1hLbh1yAqpTqrt1nbFRnZ
fTtK7jYZ/dyceuPgs3CL9kXYz6hdiJNGTiCpN5VHnzmZ72gS7hwdUqYMmQGBvBaLKDUIo4ggqXIz
jfxCwOvuKzc/h2lrqruFpCLquuafEU1gAYF3HjnLxcC0VngZNHE4kzeuxdtuPBfpm20cl+mUwbIC
9Op70aO3A9xt3BbWufHzIQHt/yAaB/bkxpDHiKKQz/g6LudGufV/9k+eGJsh8Yzwu54BsJLkNhvD
p8LNsPCbh/i9qu85SjB7Ooz/9f5OiQ8pqvWuhL2rHx3rqRkVRonPjOmRMTL3we+0eWNvbZqqwnOe
BXl5s8endvSk/CzDLQ/ZgeJiS7Pel48G1PNXZtcG9wzqnyr81S0ns1n60SpnssPnLuundXZ1Pu/Z
ITnXcBbB4OqUb8lEW5JSeHHyWTdH+cvi1wyZNxc/YfU2kOgqsgsrICQk7JEQx7VK3V5wf+IY7JR9
VHUH0cIBkkgExVjIu3VkkwA5BurzeZd7Zqejkb9lK3Q6cpYBcUDe+YKPN38n+mYWy6FhjlMN1+6f
VuWcN848EfocELThi0NoPrq7hbc0n7MMz+8I7Xd5yClQ1Nge24eGbKVh2HjsN5nKYIGKJHcqED9G
BpQ+Nkbf9LN7UVhNaqfXtvPqac/2ZWzfmvfUdngeAEEBK5QIckv6y8t/pJLVhW9/lgyaykcLzBKl
W7m03aXcRChkC1czN3Usu+olKaHD3cfs9rksfhhucQLJ1ldDkfgZ9ByLNUzR2eY6qBQ+9CkQ/b4e
2Ghsuj/UQzN8Ycl9Msn8FqsvQWOuX+GIWqJ8mT6lRxJM/ySh0mhrCjV7P+HQkHczq1K1EvR3jDRU
sY97BlZBrb1wOK7RKVs+m+Qjij1b/idD0SXi3cjsQH+aZW824B4POQi8Df1DcYecGK+2In8NhXSI
Gm6akKDHNwtsX6o/jJRj1o2Hu0II+ngnMj/OXHaNEpWh9bToRFwZfDkI9cXvHO6LVApk+Os43MkT
H1B6G8bGt4ssaEw4HIi79VyjpYsgQBFij091yDkRuQavdl19p/EpAZmOIqdFRBK1W6stnIV2NhaG
uP3SpRetmBAHTWjysXvyhkQmwzvSxzL207VkhgDXNrilGsMzs8lbdPQ4eQTwoGXnPp82tWIeBxh9
8p0lR1OvQ3SjYhKuO7IRSG2Yt0ezZb3PnuOaRIAx11s0UCAmar3NDMptLLbwIvdjdkWYZxCT/t2q
75YS8FyyjAMpStOxre65zTORALgwnVpxdVIs1Smtq9S5j496vIr+XPAHRvmd/5qZImO0rrn4CWvS
st9TGXm+wgKuvkj0x8e6P689MUcsu8zJIapwjopiq/ypgPZ27IOMNMuKHDJUhVsa7xJ96/ah5ihc
75X91UXR47cceP5TVDFGxJpwFCZzd+Ko4nmaY5RfxSdXtqUAJ5rGZkSiXZjZv84AQs1nMm3ewUGw
6SAggxj4kLunMv7r4OEXtt3xbxWd+59Q5bzqpwFqPWJHazgTZcv6qBiJkvZjzLO9ZqHJitO9yl88
sswDtZiHYlZuA5kE074UL2F2EWgZo/BN7qbOXW3lPPRj6LXqY9qsPuM8DYqDNH/aCvg1Qjdn4EcZ
3hL7WVVHf8733QpPFV7LCERJu/bRvlJhDp8Vaatb3mqHrjH+tpUXw64Y5k4UDtOuXu4S6TVRRybt
b6P6EkBMSb/TBXTLJm1pnCxB3jMSYYvnfupPaaE+5wKsmvqyuNjrxCgW36JFLtEvMqwzdfblep86
LtLYvhFjzTs3t1/GnLxKNlx7vep+qYzwTygftbbaNQNveD/onGvm99CDlHADK5NkbYfMuofxsqen
7yUa9rP6aiIrrrAQJM27LkXXDlC7ZcFITGk8JrD7wGmW7JQJxG7G0OLrmhz7tao/m0aU3DSBQKiJ
mOnLtdoJO7pVJuU9AuFo9a1Gmafq2k5qUDMW6/sqPyAgjpxIpnVdPeUxTC5CKBE+lIHsjcJu3wub
Kj3JGvdiGvECkKu2EaW6Hew4dJrUzJxBbsYg7sVX1JqRDxOKamGJj1aIgERoI92hCtN9eQ4lv8+3
QrHxt7n4DiZtepO430P9sowvrJ9terAtvBNN4pYoksov3RCuSRHCutFb1qmMMH0LJ4zTRn+J9KxR
UsQSilXG1qYrFU2QcArChkzBYzb3GjWBTfWcW9KhUaTJsSTN08nlUHlRbdfqb4OeuEq5XbS7bsF/
qUHe8zSo93ZmxS9QU9QlXAmcpfUg6EghrjTHJMhorZtTG9fvhqHcIu7NqFc9xOxinyr6eSR4E5hg
YYq1gLDodGcM3iYGXIH2KWIyKuN43LVd8TROg4DVCmG7CBiOraBpZL5MDHOOaRWhE0qd2LSNULw4
4vM2bWiSQU0XF4Ln2JXtpVBtx+IUkeb6pHX/7JSSc4JGmnGoaHDS3dlGh6pr9Y8uPZlVsUuiAW/c
kIDvF4EcnvXRT2lBsbFlaVRSL9JZswi0JSmgPKUag7PDFGkqW0ooNG6LOTriU0qYOpfidTH2Uuur
9r7Sg2i+jdZB0GaKPYC3ra/7K4915PcUdkBniRWsPpXAIzU0YArSLMVLZw3cXzFfsapzzZeENCXr
v25u9+ArbKNV7xTtS01rRsR2c4belsyDiJ8N3euImuhcOwFnguhNuFkGNot83bIB2BiksLRaljfg
aNA85A9+RYDtsJiuFvHj1ruosXbDEvsDCoRBZbFs3uLJa4Zh2+TarhG9gHtjZErRHCJ65vx9a54r
4NTB+jY5txl++/Ge9zaBNdpn3f4AnIVteeqj5KRU21ydnlb7V1iA3QUbSqvuF73zF4PPoZZ2Vvyl
CUpbJBf7GWlR+1zpascu5btsB1Q+um2N/MVuw3tbNhTopCEiEtR4syJcqTLuiamsTD4UA3bDe6/I
WzWNb0uYOWFj0XYnHD1MUEJUEjrcsVuCrjWJ+5yrwf4Z21r2BnmxXEmJEk/Rw1+lQo/KS60NHYWS
dY9sOJXpWyh0reL/gD6Ia27ytZCRdHY0gpmRfUCCrbkwgLwd3VD4WZpuh8Y+xPMMk0f5DSqmCUK+
miOwsVqfnbirfKC2qhJIzkbgG2ss00M6N+BS8aXB1NYAjwxZeZQg47RR2a4oEeeh+pwU20+s7Iw8
95Ql6TV8GBQ1cKeB8X7Ft1KgujEMQ/bkoRx8o34oxE6zfpBFaj2vSDurybD98iHaRefuTDEx+WG8
M8bNahVbG6m/zkAl2E5SvEkVKgXt1vPKN9BLYdEysvWyZ4z3cf0nmq3K3qkhJ2tR2sSMJ3j0JDcy
njv1NJs2s07t0mwdqvpG7fkr/nU10X+h8ZShQGgZlEuTKd24Z1LDBiMZ7ly8l3X2qliLcV6gucES
clbzh3pbyTQ3H89mfTHiN6kFpd7LZfV44cqE3MnC+KoNHjTtA02LP2TY0WQUxLHW/NVI+TNntD6S
KAq0BLKiAYXLZGE7S2/tqA2ieemvIxOmm5lx7BsSjnY8j+VPFn7FI3Anr7C1/CIymJiwixQ/fg9K
sciK1xr+Ovgd7gj5MorADK+hctLCPr5kODc1VIg3fV5/knqc9mn3ZuVBnxu/epFQszIGOnIxuvx8
lPKVdjYmegPGHGLF7Wsn618SQ3UM8mHNyclR42Zav+0fyjvyrtGGzDaaX8tL+hyI4VI1xyVG8IR6
1VILWP7CNeJ2a8QosT3i7cyFJgeers1EuNRjqC3hJ2SYPWlr5xLmyQ8uX2QnSLhaVCAyW3f9LyHZ
r1A4XoXXltNpnXZJeFCtc6enTsQRk41vY/sM6QS1PBUQqb5dgrwhOrWx5TqSovujzLUGQxOP2b9R
is8Z07hoD7P0b5hsn0P7mojGl6ZXoQmiVye8CZpbZpJ+1Zn1ihw5w9hx0ubXyLD0bd+uZIAw/ntV
OMCbKlf++6MaO4iYGJB5aausf0rYxIpiPUYKSd3gFBogUD+m0KrL2cqNh4pJCQp5m1f3dSHxYxZO
u6qOonz2YbW355yfAxdsdjdNtFP8xu4BB8JDKn/FgABW7TYmmHyPV6PS8sQFDF8XA8spSEe+7m36
q9XVLeoYgoQg78KKJnQFrL2p9FtYBgpS1I0I7ZM0iCO/Jh+mAsDOku1YLxb73a6xxsssL7hbxi6p
CVWF0C5ziGvRs342BKIY3QLmoPnj+Bc3pvWMMqDZjHE5XIYYRJ9jf4bXimJlcWUZn4cNUJU+yUPa
OGMt3kxkKBg8KkO/1KUWJPhc9i2uZIwrUrm1CuocJQbvYbF4YVdElLMaxu4j0emjrsn9Xdb3bB0l
xBtbpZdLLkDQkTbpAzU6zjQ51aawNo2ankvJyxGIDBUBc5rGumhKMAuyhesxb7fqKCFpncEAGcSu
gxTdojF3l1mznvp5uc8SuKGmy61rqaiHK9N+bhSq0+z5GcQ1a9/bx6bcqdFfZZMynygXjUFU1FPm
VLZ5UTtY5fyshi+o1HMvS/81FI7M70PLpVk3t9C6agRYoyccZJoErLc5+w5ZvtrmPZ4+FQ632Hrp
jfdZB9VVXmVAw/ShCHpPBWSxxp/j8tic7AnvQBg3zZO5QDKFeq5szSRW7yFu1QLiNFrh5KowdG2G
K3n0tcdyN0Cch2tjg6Sau6nNxL1fG29SGwzN4cucjFstNN0im5UX2foJB8nhWtCbJHlDIkUvg4Eg
o9VqE0XwJH21coQDJb13XfEbrTEo2Xu9drsmDd8k4AV5eElmINnYQHDT6Xm2jc1Z5fVB1VvJbsHj
t+EcsnRTwQgQPQljm8vfS0zJoKWhK9a+i8Q6Al4MqyVDJzObYMtB+sY5rlccmGZQln9aaUAw9kQS
zcpwkOdYISz4u5rejQGfEJi8EDb3XRZ0S7E1QPGi4V6Rkj7ELzixkLujQhz5uDkeptdhQhoq5JJt
JXV1EBV1hR0yRbLtGaNB0MGmpsdPk7Z+2VyhZXM2edv67Ez5OSrtf0VdMECDXxpLIaEteIQ7IHoM
iqJ96w3GOwC31BiPBBKnko9uPOrnwMQQhYJZQIhYbtuy7bTpQ6ZORcYmlqA3ILQLDdWLbiD/rlM9
/AD45QBrfg21/hr5ZtFxKDHSUcL2sgtBxsAk0rM0nCxqaZyO/cJdmndyHVGzaJFTTKCcpCUP2LqU
gXOSZa6o9GvBP5Vs9fqx3w0yIpDVOtByusFWPCuIWlrLyfskSMKFHmPgGel9ifjGGuVYm09AkMd2
BPi2jIsSVVvk00U0tR8zPbLlUOEfQq1GwrPZ879L2A+W5WUNiGfadS0vlk60Yf03hQB51Wx/DFkL
9RyzdUs4nAtDgMuI2secMJNxekLW3uy63La2q90Av8biqUxB+5iFZDeq7OaoDSjNLKVFbCzvQ5Vh
OO3cNNXZ6iKewk4emUtxonQ62vTYhi0U4dWYDAAkUz9JpnUzs8ZRwlO1tE8GE71mxX5nARZbDsfY
IbOZVyDAou69yRCnTPO2EtqZUkCou1d4yAWPRTBNv2pjHorU9ghAe27gv/jzXkB322LaRmOzS/hr
KR0a/vG1UiZfT/9x8G+XqjgktrkNu4DlOB6O+muIZqeu6fZGtdJVihOC7a7m6CDD3sfhZ9hyOvKg
IK6Jk/WpjnS/h90W8wwUa73WRMRVE600xsVA6o3dGupZdpr1V6DU6sNh15T/bLqYiH94TE4T2rjy
xx7eJXEbzB90YHFyj2SIFHRsg5tI94mcbmHY/KggGi3VEdniTvWIiSxFPQ7nBsSfiYuWfobThfG0
6sGwat5iRBeS6cu9dFOrdmvHmt8SH+8sDy5Gm6MdW3qgWSjgl2o7Su9TkwUGSbZ2clDntxozkjrS
6yZkx0q6B81hKHnr5KMEGPl46ScO9pTAluHb1qd4K9Rwl+nmv5h+27HJg9kU1IpjeCsx3hQI8tTM
QGWGMMFQDglzkMC8GXbRsRtv05QE9YL1z6j3GhYCTIEegYoPH/wg+KSkEbIT2ZUpNuzII/b5CrSM
NSnS532G2kMHpSviW2t8SclNNlz8RcjXPhf1S62/TXh5pSHVdfisyhUPaDp9L3OFt74uP5UqvdQJ
Ibad1l+U2XyNV5n8gmJ1ans5SPmhtomY62i3s3YKqFjKVvn4HKKYv6aJBbHle8LQIkfxD6Ik7uMD
2DHvFqdnZWZBVCE/z6Ayj0N9icMby0xcQQofiuhhm/SbIfV6Pf3WAU6n2yK9Mu8nTXgZdairmQAA
OZoQW4c9+waQPPv/vs/QgevTdJWRpK4obe1l3PYsJ5aV5BvVKk9qs7irXuyXWFef6ctCE6v1eCaT
fvasAQWuokSc3bkS1PryrVrmV6nezfyyWoOTt9L/ODuv5MiRLU1vpa3ecQcajra+9yG0YERQM5kv
MJJJQmuN3cxaZmP9Iat6honKYIxds3qpJAmHcD9+/JxfAHBRSyBZse0ehdG9gGBPQ3vZOIDInU6m
qpyO2VHqxA9KQTWfI/DCDaqaeZGMnfBR3YHMpst6zrrIbmgJrayeM3HmWhtZrJQCk0UfdGlyxC9n
VanF3GI1o42vC20fxjSXK+HsulC70wNvFRrawrU7iBjrLFgrEshSoO21vlCLdRIcJeHcQoao/Le2
tW7c/pvh/oDqSyufU6hpSAvVu1WMm0DSrkvq7IWVHaVOnpu6WKWmbN5aXQgSyrO0FYc4BJzidgUV
8bvfwrpqUWiLRaC/WE6I2myTYwYatX+m61IEqFQJOZ6IXKJxlkMFrmu+k9GtBg/MEYTJLnkS4gXk
36C9ZTQLNCAPzaKTyGEIKNmjMId7zkxbk10nUeiN2K58bCBBSdVrN4RHK9r3OZ0ON134SQS1wgI0
1G/Crl97wj1KYA3yLjgYQbZTXQOOTGes6kxVF/B/lpGRU3WSd7lD1cDPvMcilJfo9/IK4J34IIbT
clXF7dEtnblLeyUdenD5Q7DQhLWI0hYMXZkrL9lgmx6lFSRepafSKua1TUTd4OBA4XqrAm5rcQMw
YastIpci7Ulrnwm8tfIk+q3u8NHm0CxJ9m8HD/kWUOu3JNiZe8f80O0b8Nyi3NocmR1xnyUm3Zi7
wVx16VVFJqHkFA30at0K5471lcjI6UnvKSB5rQvnhV6zSqIMYKKdAZUKMmmhaKKa+27JC1aSeBeV
LVp0FHmDYFFwcnf9RU6/Jm/bnZWZt5hvZYvSSG/K8q731pq20H1tn1EhVrSHKk9JoV0OAss0crRZ
nkNJS1cyXVdNdPNoVF/itKIlp6CrIY4/QWnb2nKydpVQXQ/K8NaZty25WTZc29KPuHuiHc4RfWSE
YoqDMK8hhrmTBivatVFvgNsUuxzkgyg3sqe8NmUGyDjedRRi1GQnmh+uNgA/998sNaIWLrH32eiC
PVapf+gQAceQTrx6A4c1Rxv2Oh38gVyi7k7wXaii9Muejbw/SSzsRjagIigzv+6+QRmq7B++9qGY
m6Esr2PjRCeTNnEP31jKj16RLDQY+YFRHKLhutCjNZ6vy4LekRbfFMmzFTz2BfsgXHOxj1qw7AVw
ce1YoE0VFoIi5divWKUW1Cl/EY0oRPqzBkkrKLRysA6F9KEhmRvBGzYLaDAjSKn2M7j5YgmDyEOX
rqw2+AzNY99b0uLtcUxUYdyuAD+rppi7TbNIh6NuJvwyHTmHhojP3irllBYBokJJTKJNn13F6pVK
fiOvq2GHZiyF/dmADpLVQWgdHsfGl7tMsy0MXZ+qpLGlYKTr66o55fU8pszl3unuMk9IskFn6+/5
6I1FYUSEDxLoDnASIJW8K8Dks1B7FZyf6SaAr5IaGq8FDF3pWHtAUbC/DQHj2RzKVY1vRHfAP9HR
lAy2V5AVuRPP/TJZtX17lZU0Nw5+vS/7515fBKYxV8N9FdyU3cEEMKr6p0yWmJpe+JzF+tYSgrf3
ZmfXhZTsTIsub2GDyoQaKb2Sdmw5llPug6hNHWlZRt5iqMQutW1sASFuccRNK/ranfEo6x9GnIDr
Mne+OzwE+Yut1DG8FagOeassYKcuerUC/hCupQCArNi74xPVrxzT+fLgpahOQ/2rdWeZVNmD3NRX
Pu2Y2kI4uthLjQtNTFp6hXvvBuOs8G8M29/lvGnVUVZ0XeZaUW8r7SDk3kARlRQ2cEvc/sKNXJVH
yMYkd/fCTb9B1AAAQENghQ3bMlC3TohQcmMAKumHZNE3r4ahUS6qKQ+42RpdLOqpBSf/tkap3Jqr
dr9V5L5f5K2OJGdylQYRyiweWVjSVFRXzMbtVo6o8FrLOfbmXb0ecAjTwgJ2J5Wnuisf/CJltZeu
jMOdgcaKXqnqtSsp5sOo2ycvTM73C7cx6q2tUDhwbWoJug1uU3TARKFAQUmR+qd8OAHtDJVvYZHO
hxKlAvDwOb3nZ4utvXPvcppABsQJu1g5QfGiV9eFCVmihw/WdvF7UkJ27kuHHLUG2a/kjxaWw0Vc
k3611ZunqVdFruzEqAWRxdcZ2kVmKvxN2twUFI7pqQ1KOHMpggkax5bCtghlpjOMVW7+wNwInaOg
2zrtuwtF2fY4wHnOjd2QJiWiz05JAUgNfn3DyRP/WQNuX6ucnPH0mNEK0eTnSDG+IX0kpfU2joJn
zYWPm8T9rYWXwB1V0w2pZ6VT82qu2wjgkwKrYVmy1or6ViDXA2zf9976aqv60lJWl8Kqt3RX1hlC
T1kU33noZZE3DUDV0BYkRceZAXRfr393w1McL1zg2aBC/R50Q3/to2o+I89GPwDorydZ1/EwzLXW
mQfl0ivLN7XK1qylRVN6+5qTkxZKc4PuoxXRus6dtUplyOvu9J7EzLwTVF0XpdMPcyuOSLFRx5Li
5iMeJ5y/wrZsrZlXAHZy567VMWUU+Tob0wuqbnn2Hcpv3a6ED5sNfyqTGjnPCvUgV1eAiERKlxo9
o9Q6yWD4As4XSoiYswn/2Cm6jlQCyhv8Rc+PFkOSsI8P5dFqpZETeUN1Jw3u83wF8RYu/rVPM7Tn
9PYAXhT9AJmn7lwV3hhFhpUb34t66fS3Cpos0pZlCaU1s1eF9L2tANYEq9qYd8V3cN8u/r7ybens
vPa+V7aNswldadH5105wFYE9tRedehflq779kcRLO3nx6cqb332D5tRjRRfVf/aIFe2jHC0tTKja
g0qBU0qQp0k4zw4l5/v4uoupmAtlBHn6V65FYnMKCRp2c2Mai6Q7qs1jot+JxjxJrvE9Y++MxJEc
eCE3R1qTpVw/5N6utp80kuWMOnjUOOmytE3nJOp2rpZ8NB+OR61CAuOwguWf3tbWyc4ROyxB2aeR
pe+1kVSb5wLJT9ri8wKN81gpyUTLo20A7RkCQtQQU2OMtVNVgMbS0n5TS4JOVFruHCslLNS9um4A
YM1zaFdK/JTLb1HQr3O4JH2GS28xDAjgND6/ZOx7zdkqQbEtsnwTSbClImmtQAIQKMLEV97oB9Mt
veGHJ+bCCU5yWtmUmM1dpsicPBTQ01Q1tzZN/5KyXtY+eyFG9olKAmPS21DWmm3dNSlZPHDgfWGQ
EPXQ8fL4O7pzV57MITqFExx4N42VEH77tUAjp4vXlXnS1JOqbQUlITqQsnUVcVQv+4MwlJmR58VO
tzxnEXjGN3oTCI7Q5i48JKRoLHp88UbR31xVbAI4XuFARzsEgU+Xw2s0lrg2M1U4WQhkycFrLEC9
erRmelVfU77NdJJaMewKLTzEWnnn60B+pehBcv29AzbDkNyjUfraTGSQ0KpgYwtvow4QIlBY69J+
gdRGQwMwuUH7Z6YVj1kAn6FdptKVUyMZ3cfGPBvpRyFd4puaqdoQXLWRqWyGBLo8N0F3m5rGc1a3
VLdpzaczh9Oip3aQBfwyntW5/E3KnWcpoC1MZ8o0UTvwjB8mm3URLRWA+Xa57fyV6ZOueP2HGwT7
xAbBDlGBDMpIKdL1I7IzWdd2vbSAsXlKsnTMG8/1DxXYHEOmSjHm5xEM3MS0d0qBqNO9aiEjZ4EF
Cins0lmr8kUAJx4PcwN2YSk9umqxsOkMVJEHYOPG5Y6AdQdGvhgGertJ/yO3gYFItGQQfWl6CFEi
vrKoGhYATGsfSBGowJlGPzCOkmWp57dOmpzMyLvG/nnbxeI6qw9Bi6hSXb8DpAmkjZBObmgskNz4
pjje3olNeR56kBPI8mlD2jNqWIfQAeMUdACKv5ajUkal19+JUU0E70I3GWLLbqHbzOT56/AE4Xk2
SibetDM4gxckE8/IUU89grMwaAxZNUDw6StPus+q28p5vPAAZzS8p0bBue7JfaSpyl6W22wEiKrF
oVe9ACiiQXdI6bP8uQ5bqLFGYZDRe/Rc32tX0FbSBw/0wYX7OKOhqk1U1cNKTYrGBp0zdMdRPjeC
z04LcDUswHfBU1KXeTTHL52epyMdAuoN8oWhrXOvYLylT/YpRaWZg2mxM3Q6wrpod5muI0PI65bU
8kBL34XYc9K7gV4b19G+0batsjXrl65C6KBkgkn5urLhKsIG8atveaQuA8n+wS5WehvWL4W5hLdp
znJqD3p5oxr9XO3J1GweKr/1+qeEMFy+aLmy8cF/yDYk88A1X7z2gT0U8hOUzLmAYeZkHdYT9SYw
pF2kl8DrUX4fajJaiPNMbA0ufjwz3XscSawChbOclf0iN9Aqk01eFxslrHaJJ4FF0jFpJSv8EXE+
UPOdyr91Ecw7jS7u15/056f7zdqYOiI3WRilcSIPGDF6V6dFvHOu07U/e108lpuwmslroCXy7Ema
Q60DKzvbtbO7eiFmFKfn7vrDnb/BQTrIYKGXX9+R8vsvTfnx1y+dmK1j1LoSH/ob4jEUQvM9zlYq
0WlsF84p6ZARfz3W79csgqS/DmU5XlYnEkOlgadsRVJA9UQdoxtL5F+P8HvpVs2chJ5KKhLX8n3e
0Ie+lI4mSOjsAOrygnT3qFT496+nGeOwn1aFDrzEVagLHXrgIdHwGpWXQs7vY6Y2lUt27DI1ozKN
DoY6S4/s7CRYUH1r9suP/l5nRzcWzpN7wV7lzGsyJoFFSpHv8nueIyR3eCzupVtKsKMwYXphANU8
F7vGV/jpVXlCUkvJcrUrV202KJ/JIIek/BvGBd8KS51ltkbR211SEB5bq2ClwSL7QQvvTeO0hygo
PbGoIuff1TRBGw40mxwbhdegfPI58cXo5BrXuXdtK9HGgj9Qu2j59/QuW2RxZUM9Ap6+bt/k7CEy
9t2H0Y8DWMjADZs4uQ20RwntzWwJRso9yR5aaCPo5Ki2AtrcUwPqMzF3sKj1egmI9gYf86V1R69j
8B56YyUjuhIiQnuQSJPrhcXBAlwDgWrnPlcKPANAZlBel4MOk3+VtDRS1she3o4kXar/H60FggpC
6xy/IPmgvSFsmF239YvGbk9GRMiJw31EG3HITnTyuwz1CGkHzLcQ3axFGq+ZOSiMJVTVqFW2j9YT
oABDu9JIjjiF1M2Ghhg0yrLdmqhR1eFx1H6LtfsOiWbAieqPMiO0UllxAKngZjeAwmlfDR2Uu1ev
/Hg4Qnwlb/E8dSbLJuHTvY4KF6aZ/hip+rUfHNwUpJV9igG1InMRUHgsl1W/LVUddPCdUI+1845F
UtWdtC5fGvnrkOwhqoF/eCxg9pnYxWSEfeS54Fop1EfVu5BAreR3he7X6LmLOzVrros6eVVDa2Fz
klZIJOOEygHqhyiO9PvQsOecT/1i2aE/QQmDc8FMBK+qkyDrka08Ovc4qGfuJnZeSvmYcDyjGJTp
AkVkBNVUNHIAy23CiL1MO5IZDfR8NADdCXcVtmswy4A9hwB1nIyjh4b1nvbUQzGBBxiUD0W/q5O9
Cm6lAEEPMjMPEBPwA3Zlo/4QSAE6MiRavZ1jdG4O1JiwX4QZY3XXtX6I4xu0hRR3a5sIL/lLDiCt
tc9L2I0hfEv3uVT9b8LzHsNkk8hzO3sIq5ssURdK495KnCbipoFIj8FcIuZeDV+p1Lx1l4YzIPUZ
wNo6Tu++jqs/7Uv+HvkgCf26nJkijbD7DKAwGj+Qn9ADlZoXv+T0BAa2AR5t0kf2OAYMkXIj6adY
QUsAPVLQFa1XzIBOdRp81pBKWuQc2tz6kHRQ83E1UnxeMgqnMsUKTocNIv7eDXB2ZDf2HjB5GDth
DSzWLOagg3OLHJnlEW6VsqQJeGilXRUdJLFr4p1tKoB27iP6uBGQq6i8yfpNH5TXDWXGyKYBlNXV
OqIdMDM878bw7bfUMeap+FE6ewcQmQxpJK7u6DQss6q7Cbv2VXOajd71cw1Vhi5ChFp1j/rwvUu2
WnWwhuHf27mMScLViaJNdKRADoCiBiCER/NZvQeqP7wYF6Sbz+TlmjFuy59CcphLitAChnBfurfk
LfzQP8ob6ZaDVqWsxVt1UC6NNOYOf58tmjEJ/nx7S9UAwB/aD0zjiP50OIFV36o6iuXzYue91xd0
jM/tyON++umZAkk2ZeHI4UFKCNbW0takCx9EOXfp8eE+XdprHbWPrCE8eBJQvNRFMq40aniEZYQq
YinTRPYRyUjiwVi2FPEXUmXh9GiW9bEqU32dRlW6U5LBuZCp/T570rXJo9bo6kZ4cqlXTshq8SV2
UQI32KwUucavl7n4/TPrP/XpPz1zItvg9yOpu6JRB18MKcYCiT7AyQgGG24wE6UOTzxagTc6JKBo
svBK8t8c9OklZwDQ1y3i5jiAFZfew5xOhB9u3ZL2XyGtRLLzQsKsQn8gg4VQUveNm4UR2wsN+LQ/
8j3yZO3QBOYkjtJiWIpbL3pTlDsvaBZUTudsqoVyKBGM00rK5aH/XCfHFBA/iip2xJ6hfC9wSq27
lS09Zt6bEso3xUDzN4gXjQdKU0GP2w5o2kg1boaPuX7T4LlexUcgN12GFUb3PfMRr8cVo6aB1ts7
yQbtxZnnqk3euuFBLWjcefGx6KAxUQugVx7QtvSjzJp//QnO5OO6Nklh5YqSjGGWNJmqtSchcQgr
+5ukuw+6C5Vp58QoDiOH0Fw4kfw+FdTV8d8/f/EkaXvANfK+cjPzzirC8kSnEkJJnKY2OvxJgohM
ZC2A34UI6AnLuL7woGcyRHWiJC9Lg0yM6LW9VBZ0eQcnWYW9eSfV5C0JqMHE6lyolCdDrqiRvse5
vGykErxvS1mlpgqeUly1ZV9cmPzquRuaZMWtF5eN6+Xa3mtLCZZuVDkabgOJ9OynMmpfPl3hH60K
kl9vLFqApiqDgzEIBnoVIf5i6d1bEUYjsCrKtiaK/OinJmWyr1ook3moFjedReaipk5539pmADq6
VcBXjIsOmQgfsGY0oP1Ti9K5EMV+Tpu/h2L958N++r61ogaBjDLtwaxN1BotKnLpKkV0ExrdvHYs
2rM08eTsuwT22RApRxs0nvqTq/ljtw5UT+m/J3V8l0X9WgewHgON9PAiFThKuqCOi6LetAXNPHjK
bZHRukHa0/KXsWvuvp4pYpz6v3uGycbV6bYjq6GdIg3W0sQEcTWXX5wX9MgDmkSI5AgNbqjYGBpl
xQWg2Qwk/7txl934zUv7IHGGoNv72h5ZVsg5rYe9BJiNx4d5wANhSoOM0qtZIMqysYIXqtnID6sz
+6n6CKMr6AfMw/coPZqU3TglPRWYvHC8fCPnlMDj9ByZAZxJ5TLclUhMwH3HrXANx6BKkNCb5d+h
vBfyLL5GxVToy7C8QcZm8FwQpHuaLckFp4mfDl+/e09jVP/0rdVeydMB2a8r5PxX2ibc0cC6AnM7
8/AZl2b3ApM4fW7ucNudeysbuOxMwqUuW5kYdplUGcKFMyMj3VCBHf9qEc+hxy4Q0pnr1PBetCX0
x3U0h4d6gvByjNYkyVfoYgOjXtM23kbrelPvvaVYQbr7d2fwZN8zhesUZspT4bc9R5xhra7lG0jL
KIPjC98uENhamlte86yb6QtUbefvzw/uIlxxtt2jB5BfSDWUMQ787vVOEgJ/qMOOqK9i7Ud/egHP
aD6+InNGoWSOBMTMX3kPX095Zbzm78aa5NsF4SEMx7Gcg3SXbDGwuO7fkGKfJ8t/s4KqTjYauwIy
VKi9deXY0Any8ChUcJtJF6oXvtyZePrTI+HTdKzkJhdd2FpXijSSZGs8kfIgRUlfWtlRftEc6Ex0
+GnL9GmYRLMLhPkHSmr0xbO2Xuj9A+cDACrWqjXxtyj3glKNfSlJOrNj/pwen8ar07bJnQh6RFNj
NoCGqZTvYkr0yA8is9MuMhVvmuTCRDiT9P30N/k0mEYPXo8ieqtsHOtBftFQBDAvvboz2Z4yiauu
bmZ9qGvYKrnWTZND3kRG8+sJfK7Q+TOr/nTjlhWL1PRqatdFirZVWIC9CD3brOYwbRBE70zSZtmC
WJ2BwzopHZgA30CODJsHbxkbHjknzr/IoWuoS9R5RcUjtd1ZN8g1SHIV+Zge2CyuRojoy5K/N0tV
3kbCk/c12iKLroLo1MD5R5YsEc+6iponnswOcER/sK0rESsowToOYmmRbP+okSOeR1kHySPSUxQu
EC38+k2cWwWT8EWfvBhAouIIUiKWhAo7MWSO3sRMNS7E/TMHO/1nEPn0rv3CMKFgMYSnhf66AEuJ
brtnLBsLaKKhWPKy7azyoDaZc/K9ot5FMRxEJHgDyG/ZsAgIbBf26nPzdRK3vD4GmGCZHd8t5+Tt
7wSQt97PL2TH517mJGZJpmYGcuf2V1J+wO9C7VbCRtvnkpHK74OuPMmFy8bR007DusGPCnoKqPWW
h0aVl//WRJCn+W7lx1EOavnKFGj86LL9vUTAVi3b16gJLky2czaC8iSHhQzsDeogM0hPKaMOwPTH
abMLYp2MztsLezgNWm/N0KRfqDpwoa+f7Uwkkcfv9WkG5mj/5LmjdnATH+r4OQ0u1JHHd/ObbVCe
RChh0Rsvcq7rKrswGUUOwcwrcGC9pTlcyPvP3fv475/u3fSrOk/S8d4lkANi5YfJhQ3w3JUnS79A
KcQqYq48qthV4V0rX/D6OrMM5EkmUuPuGjuSwoWjBQLQvbIA942m4dcf88walidruChb15VUrm5Y
3gwzEkdFtn/99bXPfdDJAgYy1bnBeOc2DFwZHteoGZDcCn0OpPXrIX7/cjR7soq92HGHJgJopKvQ
8DWa+iZCGG/UDr++/u/3f82erGM/aQcXQeL0YALcd+XBmSmWpW71BrFDnAoFE5XYa0dgHVIVVdav
R/198gk+5NdZ6kXA4AY9SQ+1X7+moWZQEdfidRghdpGGNQwUFI6/HupMENHsyWo26zqFBzUEB1hR
4VF+GGKI4nPppnvQZpdaaee+0mRlZ74vMjxhg0OlpSTpSe6j6JuL18ACmZuhZXDJD/n3M06zJ8s7
6nxb0ZwSUVwoBrCeIv/R6vZSD0Ww/NZ42YU6yu/XumZP1noeS5Gug749NLLwH3I+/N6xU2fz9Sf5
/ZLU7MmC99zAtd2sCA66u2r8+6A5ydmFFXnu0pPVTl+/khw9Cg4Siqmx1aFevMyLCzvqubUyWe6t
RUanNLyV+BHN+gR+G7pzCgKP8wHZ3Etx9swoYrLiDS1oAMuO7572VrMuftD7CPDOcGYdkifvX3+C
c6tCTNZ9L5Sq6SNGCVAcKxZBg0EFWhYzeIm1tHMgcuQXIti555ms9dCvQkyiGQmYNTwFCpZwmUW5
RIG/wDDjwgOd+fBissptPICdMEVls7efmug5ikrESN6+flnnrj3++6c9tYoN2+n8OEZI4rqBe4xK
uVf5F17PmRX9s3j96eLQ4UpNBeR/0A9I5tfQ/ag0X8v5Uk8vRMAzi1lMFrNe1U3TJIxQV4+owsGW
vHDr597LZD30SSYyr5UgkAwdOsdvJfzZ6kIEOjNrrMkqSKSiDUAfhYdAXaAHIqPQgbTeSNtY5OgN
XrI7PvNurMky0KOsT8TYFknRr5PUkxZtv54zZ3YEazLrgdnphenXIZzLmOlCqc7Sqb4DpjUS9fHr
Mc4clTRrMuk1hZqHCPzw0LoBsupm0vQnRUpqcNCEI8Wjnje4o6S1nQZLUInt0h4SbUPG8hpWQtoo
btNeiI3nXuRkjdiG49WJmUWHsjtJ+hV+Txcm2ZkWgmaNI35aIKXXRyKP4uiQIalh0wqFJYGQwKx+
c76V8IkxabsEHzr3EJOVkg1K7Yk4jw4BAPzceqzKCxHk3GxQf32GmsbZ4Jl2eBCDtNaRyyko+/sY
HliX9tRxXv39bKH9hL59ekt1pBdSljBCLeGeUKFDc+1IH1WB8qwWLL6eb+eeYrreXZ8KvwEeKYCK
Xut3oQNUAJRDOlyyqD/zAX7Wgj89RWimval0Hh1wNX6Mygo0tfT89c2feUHmZKV7gSbZxRBGh+Gt
uVdesw/nG9Tgr6997rYni73SqiaC7x4dqt400MNTnwpdulCDOHffkzVeIZfzJwisBgSGPeajufJu
vr7tc5eerNlOBpKZBy4rC3sP+oOAP1Ud1Z4hMLG/Qwnaiex/8w2Nb+7Th7Wy2KzdijcEEwnzshrx
jK+f4cz2aU6WbJLjS4ciIDOmAkizT1bytZ3ss5dL+9C5609Wrl2XRiJc5jz+pso9ff/RcLyAfT0D
wfH1I5zrzZuTpLXJUt+TR5xfbcziY/mSXUu3bBjad23uPovN3FkCl/56rDOPY0yG0s0yrbRMCQ85
PrLAo765D8aIXZrBM/h6hHOZpTGJEqXcwlzHzPCQvMH1BuwWiVn0pL5ZN8438uSvRzmz4qb+4Hae
WjKWCtHB8qg9UgxNi+LCA5y79DRQZHIL5p37l6nVxhaWpoFz4a7PJEz6JE7IsdYX8H+YTAPojkSC
2a81WYdSZJsvvn4x54aYhItUtpCHGJrw0KDmBU8eSQ+TwvClw8m5y09CRlwnPX66bMZxTJdl3/vr
1rtQiTgTjfRJiIhlrcJSkku3N0h2Y6hTLLqX+O7r13Iui9C1XwNQl/uGJFqAHng2dvfNNYiL0Q36
VH0vT8338vXCMOMk/802rKu/DhPlPvIXIQ+BvxveMf3oHTFDxkxZ+/RUMG3WLszSMwtZnyzkznds
xwc2eQBbgAaXUSE2uG6dmf+WXdrVzq1kfbKSR/NqHbU7tkwPe1sMV2D8EP+WVrGipY/Gv7jUhTqz
5qb8h7yOS2yXeW15hcKUtKmJhF9/kTMTdsp+CGSlG5ycKngjIeWGrbL0nCKU9fXFz932ZD1rrVQP
NgzoqwrlN5ltwVFuf175f711/+m+p9d/TpnyX//F/7+lyKr5rldN/vdf92nMf/81/s3//Z1f/+Jf
B/+tSMv0o5r+1i9/xIX/GnjxUr388j+wZ/2qv6nfi/72vayj6ucA3OL4m/+/P/yP959Xue+z93/+
8ZbWCfS023fXT5M//vrR9sc//4CP/Ontjtf/64fHl5i/u8fgDIapX1b/53///e/eX8rqn3+Y5j9M
YZuqMGVFtnR1bMa27+NPDPUfuiFbimWrJoQZzWZdJGlRef/8Q1f/Ydm2aVrg0alz6uNtlGk9/kgz
/qGotixsYIS6Cernj/95/F++0P/7Yv8BRuQ69ZOq5GZ+WfpcXbOEptuaoqNLRjVusn80jqslkYHg
hZoV5arVkaj0FFsZteeNdZt79YWy+a+T78/xhCHzZKaCwMU0sVXN0k5sZE6XcZhTWcFhbFgIyXUu
Nb4nYeCvgYQibFlDfdKati/UIBepJFRBi7FDpSnI6zJa57qPo52L1CKVJAlUsYnsYYo+kekouyi0
tQzwO52oCyvu1+XMveiKSVuU16sLg1c9KQ/oui9U3cBrE//icCNyxb03A4HRZD8Q2T/Nv78+8OcP
+muI/TmW4ENaMGst2FHTGkGH3kWO2pm9rLtOIp7n8nVloIhbNXb8pFSFt0+8wb+W1ObScXFysP9z
aGaszBNqyHbpk+02kL3QUMzGRjRNaa+gj3o3bJLFwWxTNhNEc2mTCMVE791pypPHe15HcDjvy84A
JShnpoNQfBo/fP1CJjiOv25LyDCmNE2R1Wk7XMmSoJF0w14aaZ6tROhZm0TroY/2KhokaLxAPMLV
SCtQy5CQ90YsQUr2uGWZi153MFP6+n7+tuJ0RSCFoPOehM1cmOztCWawrVGNBP6hJ48NwtwEghkU
wEnbuG23qesO0YUx/7bqxjFZ6zhvseBlMfkyVRz3pjpgUZV2OA1HEcwfM0HK6usn+9vUM4UmW2Oo
ky3VYg7+mk6gJlwKyceK2/KyQjvWSlN56JmFdQIPVorfOikO7W2jJla2ScMYJ82vxydpnkQzgoqN
ZAPTz9Y1S5uiKgIJ4niBj+gq62RTw2AvRLx7plmqrGLYUNYvjSrk791A/z/HzuNBD2WluLJ7O8dB
oszSFzCR0XvkjgyPyIsN3I1kvx5WWHIpCDj5JZpDjkk9AxKM5KmnRDWjUxsggoG0p97fR24s5w+9
qMwbFd17bDx1V/3QE7urTlIZ1zKsWHhXDwHk9QwnvS6ndCqSujcQi+gLzjhWFUGTkbywLFDjUAWc
5ryhcKQXiprN0eO2r3yKdNVSqkOE6ExjQLFLrXCPCELf5xX3yPLnpoFfUqLKWrtO1dJDbk1Kc2TH
y9wwzVNOIfFRSy0fnb9upOp2ZZzbrzEiiojhYnKDe+e8yCQL/KmX4IiXyiEEi7JEIXGRKSpCkhD4
FP0D8Lfe3zUFuhObQS6j8trLleEj7jM1Rdwj9t5y2e2kleYZuoxJWETDUbQ+8F6s7Cplxqqk8dH2
lfq91S3Sz8Txhu++WpUSzJgaQy4CCeDmos2q51C37YqoEXOG6jo5eG4HqdMXqS6Pcr6qpQEBUkbG
sor0o8D1DJj4rM1yt8LTi2A4i3PNt/eyrxUV/ih2AHhMslFyCQYVnZ9Bkkt9UaKzGq9Np9GlTWao
ErLhat0fKqvVsf8r8XbPvAw+FehNA6a4k0WbyNJM0kAkqKBalBUS75qW4xyJEwBa+n1aUjxzUrP5
KFLbQzeAsGju5NhIOwu8SIRSkRUW2rOq4W/EU5utd+0ZcooraVTEGBUpTgDWyWs8+XWwC5tTaluk
yV2f+Y6yN6xSsQ+ppdq+tebzdAEagPBjn2reXrd2jSqCwCm3pUAwNSU2YCTv59Qchhb7AQWtN4IQ
3Q1NN7IlJaxGJ0rGVTvPO4dZV+kVJwIRWDBdUqOly1KHuoObouSHuzDqkMlBPHMUHWC3xwxDsuHK
dWUD9MESasaDD72N6qENEnaZllnlrQcj+m/qznO5buRst7fiG4AOgG6kn2fnxEyRFP+gSAXk3IhX
/y1oxh5pjygeu+qrOna5PC7aErixgQ5vP+9aNuHBJkV52gwC1y9sbSAptYyje8OZe3PGsehXrSet
ZFVZIoA9Gnk2/FzXjrd+NaCigb+taDUjKV+jGhqSdGWotLqE1MXxVpSH7Z6hVOOzSK+ChlKlUsF5
mtKXSDT2uEUrXcebaYCzRqo9JMZkGjFOaRso5MLW1fg15j9eEl/QcMsSwTCfeFxtdRrDPDeOCvth
QWOMh7Vi6p0pRWuaNt1zJHKTB7xz+uB1yAOU6lY8+Ci0DVhh2w5v/CfPMZJ0zSpo0LbeMIUxxZLS
Rqooy4YG7aBA8zCJXh+IsIIbmccxVA80XPs4w4SYVnrWcxQ1OMFg7gg8Q+6zUiyRiZPjNY5bVdrg
72e+dF45WIoa8vsER1tapdepz51d5gm0JlAdEM/tzo2cRZX2uLHga+DKSiPdfZqCKLpMzZZwf1lG
mHFSwEXdCv6sT2cQZMYvqS/NfR9x4sH0JY1TMYX1cxgnQmzTycX6YgmlfdOKLqD7tx4RtFRB7KlF
o9UBBK7AoI+vj0V3ShPWB3Q3OJW+myqssqsoCyw75rA4sOjxHiOAZEu+NHCUplUld7kdaC9NZrtX
kF6xoWiTAdc4KQoTtnjkxWpVFzJ6cI0JY7hvuvNA5idlcZfChyKUGvo+lLHJVeAJDSMekXekiuYl
sNb3E8YI62ROYnZKKK3zV4Bc6Jkpo5IeNeGXZbppyMANWzfvvPbUScsdthpq33bhJcAS1k2epo95
l5rjKhvrjq1H0DvbdBTaV4ZlD066H2gE50JTfPESlsdLlspUPoxIoSoNdNHhLPUqCHG5FPmaYdhQ
xygH07mrhwkkPimERuwnJwuLA10BtcUpkMlws3CmUCbbXrNqh97IHFeK2Zqaid6pzCcMH4UIT6JE
xg3mJi9vJ0EufgYmODe17dF9kcPZak92U9kXpdu7QBSkT0S55j/uYEq0CIFg0ysQnXn8TbNK2kPB
GeJGcUrLPbK9r90LPZLOpAGoqmoDakKXqvI4oLrGFRcNHbiZEpRfpko6jptuhMSqT2TB27QFixUx
+hEfTn1QmbELVrLry0ggiaEPbxHbOR8x8WNvn086mBRFZuhUsN6AotAUkY4aN2zGK8cpS/04+pUV
PSotrYtTJckGXBZTEgInTD2tXvWEQybgARjqc/OKdpt+9qIzTtLlFhlZghxe9B4qr1rFHR4VEQKY
U5msYUz4Ax0I3M0gdlx6KVVrPDFTqA4VgufYR4p6JXGNVE/VcKj7KGyfhGVa9NgnnVCUVAbT3SaJ
ke0hj9bYWfpKjZ9Hp3HyK8MOyLKrUiMtL52q6An3t7kODc0oo/aqjFPdX/U8to91yby3rHqRg/13
ohRpzhD3d3U9BeNHFVr5cNElla9d52bUXDtgnOiOrAxaCopMsy602k8xBlO/RZccZlFw52laAA16
yqpTXdgous2hpjNw6so0PtD9FzSffbOvECynQ9g81SUdIsAaZd5f25Vsrn0H3/2n1oj8x0hqabxL
QcU2K5+TPYu2IZvGTRHyyj8W8DAg1SR6EG1ceHEsDSP7VhkD93loISBv9MQIwIQh/7saaw/tSjOV
AcNX6QVU/CsFhtmox/QpLH3kMZbRMKb4vg9+0cKLAQucNRFNs7bro46edBrpi84DZTY6pfdZRnH3
cUi63F43mude8+abr8BWQgxGWhOiZLbHL7S9TjdeGeOq0nxR38VVSJphiqbqMvZtpzwGQzykX2VX
BLfKs6cA9UdK+3PfzvYEvWNC4sQ61F5hVrDmaxMnZRXCJzc+9bmyCRBHmarvGivUL2LbpbdRaZKT
AKM2awWhS4HKC80UxWgqEp8FhR5mN5HezTQFy2FvHgbOow4QXoPN6KKwc0Ri4RqXnkWbhavX1d4a
mdvX3eiArYgzD4JlHTEWEJWuCfYSDkD+4QQ6Kl0ENZq76hjqerymDDOoxjEHI7vxo3SXxECLVwGV
CGR3JqkCxnoRPqRJzrdLtKe/11qBL42G1OSb4QYGJqMxo0unc6enuLXBEVtMecAUVEgUi2+IXyjQ
Y/2jHTn1S1GMgl50ZRpP8J5xBDvhFL6yVSvVRTCxOuvQOPVOfeNZBUCqLvcTDG/VYKtHnofG/ZJI
AoqfdL0y2z1rR1gd69rvAhaqMVineJU1Mrb29uB7PSYBx7PGXZRaYfHC0qi4zGOOwOiYE8ArM5kK
7w6gnB0eBXoLg9730dNp9s1y399OLuFUBrTUtGoy0qyzPebIPNC/WmbppqCjHJ9brVLdxFZKbjps
u/5Zm5KIdu6+bT9qUdVnlx7LVYitZg0mPxP49sJxgCtca2PyEVnqIOhFEkhQxChTd2mxfi3WNiWM
cO0YqU1v7KjwpegGgC3bh96+sQALV/zfs5L2PU0OgJ3L2v+qWxySYdlsvNPIDfSA/g16u6gtB8aQ
nvvZbrSSONlCtQFs12aZwO8TWc5qqqV4DupG+8RkIxV8TT8FFBWyDVkmZdQ9OzLuaP+xZoa020Te
OHeFg+LKgoHZRMg8pHE9dWq1ceyxCVd5ETstwgVkbkGlETkMipmV7MEnuMkVuaftmMZ0NRZi7FD+
+CmzcoKL06Ah3VPBqtQr57POcwJauOQthxWrOGkyvXRgggombEcms9kXKyq8k/Qdz1/mtSWwihVT
y7qyjEzoTmXj3AC5T8rd6CkXZJxjqEcxBo6zKfqZKWwlkWMvRcbTVPRRN62DtjC+qiLnxLvIdZQr
BRrzeGfC7B9JNKpJPyhNk5+o9gm583mPL0MVOt8sM+YTQN8dgQPGnnHdWuWMa0sino9Jlvapdctk
BqYGcbgfyT98M5pZi9dg/OWyQeVFWyEH81F5ztAjstFabCXjbAGYssg5TYWBIhMxTwY33RMtu/je
6O2LSIWw1zPlDnwBiWxMUDF6Q8+3y/DQrTtZleyZ1NThUOnDWdmmE+ofPBMo5URuUsJvdTTEHFx8
aziGFm1MmKHaOmJjrC8CJMmPlEJCd60NFpvYtAh4oqo66uTKp0D9ImJjRnpP0AK2Km+7T12cIPrN
+256zYe481Y8qkBXxzEGc1A15uTO/LVQbEelUwEUdd42OzM3q/RLZtlB/llP3SHd21atW7sQKpC2
C2PbxEwcsLre5BZw7ivGJ7tbWvwAjqpKuj9ZKf9WOfvNWvVP9e2r8mt+p+qvX9XFS/lfUNU2HDmf
Pf+ffxaO/1bXBnP+8o9jm780YVT/WA//80/+Udk2pP3BmivRNuxgKSlt/rOybUjrA/FfCpDs7Rxe
AypS/6xsyw/0PQjhUN+mTvQdW/JnZVuKDzZ/ieEagpqp9Ezz3yltU/b5uRzkmR4BWp16kO4SAzbO
09RVAY1QAyb30eri24SZ9qIybG1tW/FrodpyHUqspVlbla8qVt4myR00t4m0L2yzLF8Yisa1qvIJ
UU1qXY5aMC3p5qwWuRjsC+rpsBqr6UEKBAR1gqSmrVVL6QbpWJbBjesGEe0mASLc0n0JgKMvTsY4
RNgOMfpNZiFXQSNvxgYAcG8kL8LJx33WRFxl4m/L6KDBBoNcHKVAtXK0ON1lKH82U9M3q76GA5x0
Kb2PJSufspzJS0V4LBTEPYPtsoNVDndw/lw1RbfwJvZ0bmLV8FLTV2MUN26enaI6/pJN0SvzMeg4
fkCz54MM4UBTrNq4xfSpSefVelLdtV560nQXIFM8RVubbRCd3MUzO0PWGoUCl2KV5ab3HA3yik3V
ipl96bvJNxO4tWQqOTgKmW9kJa/hyODchMVd4HQXQ9mwe4nwpkWdB62Mg6Nl28Svjqzpggw4skXB
x1Kg1kE5lka6j2DiXrlqUjly2Wk8+pYat/bYmUtdFte5oFjC7C+ZAB13m3l8SbX0jdNQ2siWq3E7
2sN1WT3riqtBE3hOu7xkVMRDrPfchflH4ICe+7G+y0favicFnZUC3sKyMJr2VQyst9M+GxFOIdfQ
u2VuqItwpEG7zkKH1lsJvxhANN65L5pNPqWp0+dq6Ev4meNwaFLy/JM5wAkdlZGsinZQ645FwJIG
MNooI72+0Pl6TC9Ac6CHNh+9g7SSxN98UjrJOP+ObfrseQl86WD22ujFdTXxfUQx/Jg0b8rnMvas
XWGAca0mYZzYKhS73rXk5Tg/OoNoLjzPwm9TAKgd/LY94ZejnV6bciNYNDjwbtMgLV8NQ69uaL18
KjkLMqPWXU2e2BVV9Fpy3rGwhuIutNVwWQ75c+PXd76MsTXiYWj4beOqeWIDc2001BQnRIWbptYS
ULXZq9MmX8a4RcEkwfFGEm6EI5rhkBep3Mi8FAsvRPOchdohrMs7anRgcyA/rlSefDELizKRcWP5
Y761siKhoxoUSpKwHGnGBP2vDtmlMEEL2yxwHtooxqHrO+2w8BOtgJaTXps1Ap5BCxCH5XfomxBV
eyGcIuOmY9qBkZvy2EX5N6u0NaoflNykmfEQ2tCuI02iCs002k5jSPpe1l/gE3uebMQdWpCjCYOG
Bt7IYbINpYF0RKHM8qnLnmi7U1ijLHutgumit3hmBmtelEXw2FNqA9wLZZzKIRquIrPJt5AtmpUH
JHDJphlSs8dKLA7QbPaGiy0z4S+wRMXi3Y0n0poj/cxh9aQGBoR2hL1b6qgeqgJavyq8zyKS1cHX
om++K7dWGXLu5UDglbgeg66yrh2GRUHNGKpqJgG4TPnWC7gBrQuw2Qy4IoVDuQIe8MCdxE7h6Rdp
rMtd4UKy7CTIHRD82COb8EsX9RdDlnxjEu8e0phatykp8skK/WAU8as1HmbPPlawHgNz2Dsp7eSw
/oBUBa+1qb+4Ov4cTVTRNrfzAfppm2wMXm6Mtg0Dn0QN6Y4c4LlWx0ib08xSRC67PpdiXjlawLn1
uN0lIi+vOBmZdu7gV09tEaZrl+aHU9bl9WuJ2mHRRZWgVttefH9uLIWvnZcNo4LLK0UGj/11Uo87
3eAho/st2mnuqC+wHnhbS/7JpvtfWHG8uS75//AMnYlXZ4PFcdDbC467lzz4aZ3xrz/zx1LD8T5I
nfNuXdq24ABr7iX54xDdcT84HCvqnqubpuSffy01hPFBcurOv2xDF5Yxk33+eYhufGBRYHseB8QG
BXoO5f+5GPp/OEVnk/XTUoOWLOlQr/tbx1PvBzKzVeRvDXN46qIW7VCg4C9yCgXHfC6QyjFbs5vL
D9HkBmzoB+oBOVyNNohq2IocuJdBmp5STfAij3G10jIga+zGn6NshtxLfTpUkKlf6sDvkJ36GYzn
SYHd4nypdht7N8xigMmwBrFQDYfXcWJ9tIvoc8VebJMGZnmZJpTjFomnXiLgoBdiNkCNg49RFjQG
829t969jr3SQWrFOvUrTD3kFQrJumVd70/QOpc3RgFuVWIhIM7D/yyRFfr2IUShbOgajwbVvqGmi
OHMK+6GKKMii/8FmG1E2HHsK5nnLMZlv+OiGvIze/XwC1WBQvei68lGjPnxXhNIHcFGNSGGHka1J
OH51hNduPPSjy9HNMYfq6K/NBhRQlsQodyC8L+20/KbphlpoHeYTnZPJRW+3joGTpNt2kld+1JEh
WQayQkDW95TaYHz7bmsvDYq3S7MOblNpgZEW+UXP1pEPURnZrg36FJt5PSw9NQVfqGdmz2kcOLdu
7rPmKPoJZCCVcU3Vw4mMSL9JnALajts1B8amXW6bT3Thh2uDWPiS0aJZlmruVqfnZzNKWRxypg2K
tHXibNphcrdGP9yH+LApDNU0jyaMwJLz82Rgm1NjTkz9TtulAS2+3O+tcAY0yoF+P7kDsrWY0yYn
qBdGC4yDM0igtWWKXhtgCqMZmN4qM28ym/bnLOrrU8tsemPXAIa0psn5iCldsUKJZVG24hAMpY/P
upC7ztfLB840yruuAxoUBi2gtMS1YQUKwKDGBAg17dmusrWrH9oWvoYz9c1aajYexsxMH7+PC/8L
YyQ5JP79X7AdE4Y9R//eHh3n7Vjzj7uyflHp+OMw+eef/HM7ZtgfpCNchjvrewLkX0EjwzA+eLxK
9pzNIAQwB/D+3I7xv0gO7PlDuuGSj5jRZH+OkfYH8iO8zgTnGIdIQol/a4z8+XD+jyHSgZ11FvKs
w150o2ydvagP5JOpJturzPQ/5oax1QCcyhJVYX/Vokj64R79Igrzc9LirwuepR2yYj6CoQiyh3IE
ys7bmniMoSxGD9FYvv7+Gmehl78uwqzzY0ZcD4w+TPVg3CftbT/JlcxhpFj2KgjYEA2vPgeuHY74
Gp7VFNVLxX5F+u91pJ5lW/66+lmIJEUSACoq0fZ6zBF/lqxmB0gBYtdoMvZe17pEOQHWXCUh5wPZ
Kc9273xunpjyF5lRMU+EP2TjhadFXl5pzV5jFekWzHTRnp5oxqHx2OoYDDCTOQkk/1lGMsSLdy77
1kM0/zo/XDaRVVBZblXsR+hTV+1leqUeYarnD8QWw3cu8nOO5a+bepYg1YyQ5MFUoJaDe1hKj300
GMr6avYxtQVnQol85wl96+k5R3/RmqJ7VY/BoLfdLWfki8iFs0oKzgqi65Tx2/WnLatUSjT3lmgo
KNTrd+7kG1/gOfvLpgwdTkav9hIlVkc6jCNKJpcdeQlKoZTkG+6oPOK4XoW28c6tnZNuv3hqzLNo
kOsNxMdxEu4TE2FvD3eOY1QN0azHKyMHf+tP5iLq5fY//JBnY05nIUOulOvuy6fyLvoKVZQURkq2
/LGGAkrPyDuf662ktnk21nBGE7siEdXegwFaiPvMyBdi9L4/PnSzrQKxrLR2Y8Tio/7uAMdC9Y37
eTb6WD0byt5HP69Yjy2jB+MpvyjCi/AuqtxNeJ3vzQMyhwUESMD/QAIPMPMv84uu2Q2c1i4++/HR
YDFmHrpTckmSpXmIry3tpTuB1VowVgbionopLnGso3paJetqa3F2uKZus6n58U0c79WFWxqPKbP/
8IgFb/HZJYXDImD2OSlxaHBdYwaNPqnb7rZxL4w11t4Ttipn2+yR+e2sPf70cT9sBsBYwt+M2/pQ
rDmHlatxn+/qfOM3n8OL+rLZgUxTu/rSu7X5G1MaWof77FbbtFfVdeUs0OhI/zV+hHe8dbtttQuO
xY5lrLGeUMh9SW/IB+n1qnuVcyjqUjv00WrYolNDL3Zsd81/ODKaZ2Oy0aOQS7URHIGnk+Oi5o3j
01Ew2+wuvnbmupwvOHIyFy7/PdLH957B+Vn71ctl/jw2snGoqmTQzX07v76cQrHbWdUsrH3zOUSd
XnT4OpG8GXSHMKx0qrzOInM7+tZCvfuGf+/d+9VvcT5C2wODp9n5e1fixwDdT7SHIOqq9+JDM/lg
jlO8lulj2uvYECosY1ZwmDiSZPm5siQykKY0SIkRuBy6fjFIk0bUlRnhfBjGXqNO0Hn7Kqpu42hV
BygTKBx0h941og01jHUV1SvmRMRfZnqlaaTaeg1Wu0lBJevbBocgtuuG5BrC0TgNHp0x4mEbP8aB
gZQCDSeFabHs2vET+aGrZgiXnOgFHDPJ68GwLsbcWrkxVheROQsiLitsWrHjZJdhl6804quUJdm/
NLvAaDhVY/ego/rcjDGiIj2yLkksXHnsX1T5GrjPhnoH0vLmRHI2Z8VED1JZlf7ej8g4P3le8Opq
+mqI2muHrUWIeNUub0eXXk6cSHzjjMPvTGJvjOnnjLE2DPTOSnJ0LX71Ggocua5YRYIlAL7fKHCO
kBsXqhbvjek/V/X/NT2fw8YkAO7I1tGXgSrlo1k+tVEe8nnWxEB/G3bY1aLbEN7LFKPmc5x3PudZ
pPyvC59NXhMF/mwINH9vzxXmpF3QSr5IU7EKkV55cXmU07GzbvLi9p3Z661PejZ7SZF1jbDq+JDv
S8/D6ld/1FS4m7/UuAhQr150dXpN/uG6sM3jFBy8/e+v/MYK6Dw/O5LZSJrSjg8Qp4+VNFd61B0b
j0yCPaL6RLXIMuj3l3rzrp5NYYXew1VJI3NfjDqyUP3gWveSUGYbNB9dO2dlFBEPwMxJze6dS84D
4i+GqO8v0Q+LyGFq6pwazuxsUkcNL6Pf34LWXmVhsiYOdowYDf3RufpeIOVXSUbs3L+/NmHTNy4+
//yHi8tmtFGss+QjC5X0Hph4wuhMDjH+uYUxeD7H1py+AKSimK1OeZgcsxTIOxv6qr6kWHKc0n6f
YtgpRXEShGMINQkY8pWAg6d2po1acpOIQ0VWsyDkxlC0RVau8e0ZGxotiMd0CIV2I1sSk5WBiwZn
FpwyaIV8s75P6LNd5qDxmbiX4YRQ8xaxYl++yvS6ZJEYbjsIH4Sw3F2g7wZnN9U7Z9jonDZzMrXQ
OBdiQaeFEK6OY/IkzMs+O/ryyZK3rXnvDY+l/KbkQ5bfGd02EdvO+dapndPsu2avQ/bHVYfoLtsa
w/xLN+Gm5jS622ndLgz2gbW3wh3pOU4QyLUsSp+zD600T507shHpILo6ubaLhbhK6vY+NuuTKGI+
1nRpBAnmt2rfcnphj9WagjNlqW5DgnMPOBDZ3OUwJvspFnfUQ5Dl7XUdMKv7KOyPXUHJfxwpujCH
8rqrUh7j1AJvH2ElHb4YkJkdd7zzUmp9jXC/ablxOzbuR6kujaLei9S+9ygr5SL7rLzw6ETDrYGN
iyL5fmzsdYh9KYBkEobJ0vC0NYmKz72GaI1VTtbUqzLOXyadnJMbhTeRy/nVNDLmyI+Y5LZTRdo1
5mZoJA+pfesnWjDu48rZA4e10q9hRJqMGG9TcT7zLQp2ZE9SokXIuBa16C9CAB6xRRWysKZ1mhOX
6u1dFbCpQxA+4BEkg3nohbkntbjOzOl6rBAkU3/vyr5dcMRp2YcqSo9u6d4YOMxylLsVqQQcYusy
XE4gQkjJ78iv36UD3lC0lbEhWZ7oewA9/cLZknmeb80Ve8p7lTyKBDAglUwsxJw2cQJ6m2T95zIv
lkGub7yp3Duy3adlc2Gn+nqM44i03HA5Ri7G6eGuLS8q2S+p5NPznNT90snsi27cmXp06AN5mwzy
goORuz5wXl0oIFOiVolu7sKUepxlnUgg2uN1lWisG62bjugtAfwFRbp9r7dbi3qFyIyd5hd7S3K6
6bg7O7zORn1tWdbRVRUuq2Qdmp9Iq/D+Dnir8K6z3PZjqq8yiV6k12wCRM+z403oT4ysi8Rxlnl0
TTPpe/PkWwPN2ULMGL2a45EW+fa4n5qBfiOM0lq9jkJSi/N281tGj7DyWVLZ0yF4b/f8vZvpV6Pr
2VLE8VP6hBvR7V1akf3AvwgUL3jWIUfXLwU9klnDQVqjFm15iYR2UWR3fu8DJJoje3fVyKPl4KkO
qlVJjVcv9aWuEHzknI9m1RKeU9yygjQI8pODTskFJw4+zfy+yUmBsdr5EvUUhH2ixQagXzwDjqtt
fSrd8GRWQ9usW3Nc9N5N0OG5vU2IJnlutXTus35avjPIv7EtO6cYTmE3JR2az72gAcDMj356SM37
XP/EDDO7PhYu6lyX80FimcthvG48a0lLJvF5baHT8Djs9Xw5EP4ETsLkF608U5xYuV1mlb2+CZP3
Ona+48R+8V2dAxGpEIYT+fp6n41iHzIJOxqSxKDf5vWTkre6dwl9YumQrEzMm9o0TqQD9kmuTiau
RFJlyzrCAVpeR+ZFFx7R1LvmMdWrQ1Vym0PM6dTbW4n37UkoHrdXMhbLKvW3Db0TSeWshtgG4VRh
Yub8APp4yCvedLhZLX1RVAE5i3VDNwxJDRBMGAiL+ywgjTQtsd8hBfucZt/mLYCFVI3w07pBj5yQ
ETVwUiqJoanWySdzYqtetP55lo/25qm0EGBo440S48pMELfWNwlMshCr85Wks8OeEspnPIXasDTy
6FQ8DqXaFKYL6JKj2RhddO+h9sYqw19fm9aCgNw6yGxq559yBWTauZ8txHJ4dRh02+k95MJ3N9Cv
vq2zBSiNOIFIGoN988mNEdWRgt6mpn09qmIbJHNAY2+puzZ+CPpiUQ2fKvwaWYdikq203a6nFueu
au45Jtq4KQjvVZOggoi/b7IOvTPeWdWwGvCWB3V9Ifxk3SbzkTzBWc/fxkl9RSQX+yY9PQTZMtvc
Z5ZPmw2HAe64EiPlg7m9RCU0F6AL7qadrJIl5l7kjdkh8Zwdh0wYzZlX6aiaqmIdRwFCwGBlc4Rl
shz5/evnvLFuPkdhSp/gOfz2em+ln/yG1CJxdibvo07CWAZqx+H+JbC7G7OVX0otum/1LWoCGnuc
+yRILwXp2c6ubowak7faxKN2NdkFAZLkYxPKRzNr9nag1q0yV5oslhByllY+b6I7zOT5J7upT30w
HF2t2AlTLvT0hRaRpcdcOqEmHEZt68b6OuRpHHPtSkurK+yX+6DsVyGZ/6ptd8b4LAuqfVO96Abi
n2q4KJG9jlG5i5S/zTL8r/yz0m0yI/ZWD9tV/FD18dqed8zFnR+jL6yxN85tK1ht9GSbWC7COped
/3uDh/HWKHdW8wKNzaEBZ/GHiBZJ14NRUDY3MO0pWnbHUV0NGj9O3S2x+lXVeB8zbOKsuRapoa6r
Efb5u0WH7+62X70ZZ5uIaSSaSwlA27uxh5a0Fkd9vGrGAnNdQxwimdpXkAD0oqJqtcVeTHdqHyTu
0SoMxl8iMJW6qRcO7YETMJnlOD6O6cdJxSjeKSv02SvBeMx/9sH0FgBmWIO66nYqivggcGyY3q63
9ip5hynx1mZen5/rH7YITiktR/Wpva/Ii/lj+CSoaJWEG42llKsuto+5Ch6IaByL4WgLDZU1/QK/
f3nevPjZ/iSZKiNy645jGgrCo2GuYDcfi9J7ySRc+cpEztkdyc2u56/Ri9NjzddKB99713+jwq+f
LVvSnGgeJ7HOPs6cq7r0j6LCu9YmaHWp8UOd/V676q1r4uIPv//Mb1QwvreT/nC/gcQSDhhGa2+w
rc05LHLd63lfP1dOUpYmfUjW1frPvl3zHI6qcxBOWMET+9iuPtqMzSSeN6X1xQy9o+XeZxjgC2LY
MqyvNWs8koc/WuyDfv9Rf72zN8/JqV0F6VuQYN/bPSW5zN5O7eWI6C7mYzYJUufq3dr7/O79/Z00
z3GpZjeN4aTYJ1bw3Xq60tzso85nnO+s1mrb+ltTucvBQIsmG7HKI7y8kqVp/B5t5I2ivHkOUc1B
PSia5dx9wmyZmVjkR4E5mlo597PiHiusSyYp+34Wn/Br/f4ev3nds4ExTTuj7uXo7huvZGH/NL+7
lf8wW3PCfDoa3Ho7RxVdJtcVlqJ3rvrWV3s2BnoRbAeCM95+AB67pA7Y5A9zNmoRU3/TLGdhG4TS
WHJ6NAgGh9yVN0Pw1PvquRXxdUA9WtREUf33Drd+/VaRwf15FEtps22tlr11mZovdGSsG2kdI93a
JrjBikw/knY8Gr713uf/9cBhngNasaJxityV3r4341eXo8fMrg9V/328ckW4NiNrVRSPEZvhd+74
r4/QzBnb8eM43VhBAJ+HJ9zizYkk7aNopEX/5Acu3TvNdT9SLC6fKmera8F/NFbRdfPzNel6toZe
8zRW7N0xmDCxcFrW8gbPw6KbO0edw0qDWfedz/jGXT0Hu7aWmaZ1IrV9QOlvHjAK3tNhEszeI9o9
feHjPZSNsbIs/49r/lsJj/tfZjd+Ct3/d0Xgfrjtf0vb371kxcs//m/2tY4+v+QvPwY85nLpH+kO
jUztB8gaEAp0HnLPnim4f0TgNAKvxNk810Ey5FiOO+cE/sx3aAQ8SIK5IFd0HT4DgIZ/BTw0gyw+
CTl6RUjOgcBgpPw3UnA/rwetOeY/50Mpz3AVYQrn50e0Vl5FT2zn3JkTy4dgNGxOXUa1TtKcgk+s
mneq1N+1a3/NMHxO+g5M6SG0E7b07PORxtSEh3Ch6O4dD238KuqoJy9o6HYPk9eg7u2leaJrONjo
lSS47Mlg24wa1QBDBuEh9juaYJCdo8dzO7kXkRi/5mX7KXNBdFClMuRtLcf0OdAE7aO+wZo9pvV9
jQEtosLWxS+DTAIOGsnzUSGna56mhvyAp3pj+A9UsIhn6dVkrsuhyj798IBc//Ehf8S8/HzW98dH
t3TdIs1jgdP5PgX9sHQxTD/zx6xT94npSNzwJurxUTxNtWG9M5vN39rPN9kBC2Q5tHQ4+swt+flb
9ZSe1kLZ2X1OTP8ySjkvc6rQWPmOcpjBgxIjUx+Ym99/vrNjgfkDOoYlHVO3SB8J9xypK8KwGKih
Zfd1JYwN6XMHJy0sCinGkCy+SXQ+6JOlrcITtrLPIy3197//Feg2+fsnt2dmjLSJs/1tYtFJ99QE
v7N7UeXmZUC/03ZwFT4pK7ssHD4yu/J+XWpusAHsc6OHTbv3eh5EktkJiHPLXKtE67c2Ayn4iqKm
zd+J9rHpTQfb++QnoYmSu59OaU1Z/ve//PnzQdeNy7PhQj+SBn04Z1NUMLXY6r1Iu4v1RxtlWKEd
THT0v7/I+Qs/X4RULRewuNjfXvguaCotChLt7n+4O7OtyJFkXb/KfgHVklzzrWIgBgICiGS60YIE
NM+znv58oqt3Q5BNHPpc9VlVq5KsTPBwl8nd3OwfDB/RjOC1TvIzdoGz/u8E/Ucnwr/d7j8dCv91
TKwJJvDvgX+b17J6HT4dCNM3/H0iiL/kCdIH3k81yEJ0mdTv7xNB/CV0lYeCZ7NQdHWCaf2Tf2X/
JYAbopNDwdpUJv2wfwL+NPsvBbCfbtMc5fumqPnBcfAOePiwc4CIti2GQIoH7hWROIXPhz0q5PIW
8AZh6CbzAfH3zSruVVKWLwatg1UcZ2n0kI1ZsxKWNsIOrBWrdgolRISm6/qXKuqKh74M8bDFB/Tg
dg11/bwJ07tSzuJZmMX2g0Z5aW81rrivYEK+dYX0pPmm+/t90X8Uf/9tkYXmi61OJYR/H10HEOTl
/1yWuAjWT/HHKPvfb/4bWSrMv1QNFCnvu2WxNRNO/wg0RWikFxz577BS2ZgAUP/MPCzwo4oNs1oI
9NdIPNiE/oaWSsD5+bvqhL0nNiaFux+Fmvk5TUVdjSsOL4EuoA7yIY9VacPOyHVtlPMtR1g6zDwx
2MvBK0FCSPDSwhzKWZAblZOHVrRwYZetx6z07yCfYnM8NpW9TDNLvu8713/pNIqldiTctxZyNv0q
A50WZMTiFPUf5CNmdeL7+zos3U1ggL0BXSTKdWanI8asmEE5iV35+8w0KYSmpvHbCF1EhKUG12hN
ixaaMOOlaMpZVyNlNFlXXOlq3M/kHt1E+OJQzRpfOqS2mj3pHZ/CzSB2z7rchr5UqFkCUs7AkWJG
8cstF1Twx8tuGI2XQBfW6/tnqVwT39xS1aHs0mfPkcLkgBp0vur7NrjKzEI6FFUvr1s7jvipVoPX
ues19FbLxMto/AXjjgM+Ox9Ns0cAoGz9F7lBcRw0EdwboP3evZpD9JMNwEwVjIHMkYqqQEpkLHbk
RpU008JoWIY99iWjKfD1ptl/jRuZce5VdXKoE5E/BHrmPii90mczq5GGHm+KMdX3ws3HnaV17gbL
WGpzmodWIHJcDSRpD4KPx0O0BmxLjDzrN2EwbQxtmhZ3CgafAIqEe6h7VLLmHVWX1UBVqUB/rgmX
rlxE13rbRdDIk1a7ddvE33eRiMEElmqTo3vfV3c5GeBjmMvmqsp50n7fVgdFcaW71o1AloyVvY5Q
Glq47L5r2U4gN1a9QHLFOOS1MT7qVHdegiHUBd4wanXZG3S3SWQf2Mv7i77zx+XQaN2lmUI71JtR
oolvJXtNzvwXK5rqUaj6PmiyEu37vnEfuiYCtW+gkzXzTMhYmiIPW899b0m20Ml1/6IPQms3pm12
33u1fF/4/vAroDexl5GhAvPEX9EiLbptR7hYzWS9ZpkdNpxyWS+yTpEWkp8I2i6WdabFQ7kukOWd
DRKKFXZftr/6NL0MwryaDzTTFgFWXU9+awHG810o76BVxlVV8T6ktgGvrIjgtyhukj8YGARSCJeG
nZ4rHjq2jfc4Ajw468qhnQmUSJfU/0FfjCVi8KoX7VQIklexMrqbIchU6AV1cKb5NGBqHSWRwmh0
bFOhjVUJoMLY9mmchaTfXczPazszvTHcLF8OogFU0pjl3he6tEiCWJ7jcXCP1FuAmawNB0YMyRvO
hP2FUQ/+zkU/8MU1AngdE9uiwrl1FeChvIuHCJknBLJu4wG9FU4xI152ce2FMy8u2xySatkU80Qu
M2AKFQ0GhddUcVsQZFFHDyxuK091MhdbxNoS7q7yKhMqKh7pbI7dLjD8diP1irWprSa6cVFF3Apd
HzJOuj46yL7I7r3B9G/8xhdXddJV29IA0DCoqYekS5T/yko3pPvvdvUGv7tmnQemtItUudrpQdDc
tl6snBd9TUWkKrVxn7Wi2Ddj3Jzn5pheF1FLeaiJjJXHPrNOXFlZ9jnwEl0ujCcddujG8D33lzrk
yszTtWieostxIlsVJCofLhnv2zenla2gzTJlDccw2tzVKyX1lWirKV58m2kebEMbMTS4tE0BnQqx
MMODr9MaKszWVGnvc2qcZyaaGPdQejpomXV7hhybuAMqfpF3MjQ+yRA3SWiG93IVRls1kuNlmObj
utcLWrNm7iL/mOC0/OEI/cPNTDM+35gsA7EfLmVkV7ZuaiRl02Q/5D2a0BqERfJ82/TtcGelGrtm
AIvxrR/H5tGf1rCsih5trPfVndZ5mFY8ndben55CXkLrCkCkrWK0KK9FDFFX6ykMR30o73uOpV2r
wvdFFEeRYWnqQeUU02PHU7RZS/BMN9rQRqjVTQEyTqFSTUHTTOETTIHkTyEF4D27RxsvOiA1S8Rh
RsRlbgpDLu/Whg2s2SD61+2AC6EsMQVuHvjSbpCRppFqKo1Bbe7RKQtzqKuR9mIXgo1Z5GyIdInm
aa/IQA6yZlYkw84Ya3nh5vB4afZ2lbsOqxQ0sbeGJQYZ6cwLg3Ujm5c2hLR0m7Lv2wMaXEa89eXH
KNiG4xN6UbrHuZI7RXgdqveIASGa9KYHkBwePU5TA/4SBPVZskv867R8SvtfBUpafbIW2WXYP9sW
Sl50+mDJofKVDvcKvIzGxhYJoa07u21hTDg9h2oOzvg8DYMF3eCnHucILxqggy5r82B0WGZP3thI
xSWcnU37DH4scGehHqyjZOnH81RsTbO69p5RskJ6xAEMhZxHsmzHBym+GxpHk/dRqjs5QMlk6dq/
LWBZz8hXbbvgsrGX1rAblBhsD3JSTYY5V7BUWWNkahal2Fr+XS1n9IO8WYVCi05x20o9pElk6PFa
3juFLH6laXuRtKhpdfqmLdQte9diwpp4KZfmFO8EzkFcnH141/TjAC+VJPIgHKVaAFUR0rzuOnmV
W34NDMrNF2gMs3SWci61CfImEt1MkhOFdCBFDkZHa0nAM8Mn7SIpx2Ud2aAahgE8Xdrf23p73sTj
vCLXqjHJcDIC3Qq0nQ0yLdQTBMKkWa09GCjOO4FQ38auu5dT8Tse5DlZz4sYbbRZQdf3+aIp018F
DdG+qLYddcikzjZd3uhY3Lr3SrPq0+wCfxF2u0C+VGUQOGw3N4XWrEyRrvrkZkTcKt1q2vPYABEf
uo2kAlhAdE6BI9CA0QY1a6OO3ZfDuT52KXhx4QOqFkO5QIZFZy9HRkYvAL9ZSUAhNFQXteZXF7Ll
7ssGSSpruJCz/iz0vPNwtJ8jdCS6FKB8M0grJOWaGchhsfBS8yZuwOEBXkfoy3yqoHsKDZ7js2oe
QKwLrtOWep51yzb8namRI9FONnPe+rDD0GsnuFPhEm66/mJAHr5KvMsUNaNBAxlTQhmhz4NUYn4W
S3fjpPFWDPO6SWFdX+XZkiiT82AtygdbBafyqKfanV7rS8mVHSm8qOQHT3aKwiKZTbame6MjD9VP
bk8CZaVNQHuhNpuaE7ltoW6VSFDJsxzQjUd/y9sG6oM/7EuoV3e+sGYebcXYK5dysEYBymkmmEbD
W8KbEqaror4b7UVvqMAzaqdWLtGxWTQFLmXli+nBU9mpvwZlDzXcKZ/KgK57+AL5aHzNYY8pxazu
c7zHzisxF2Ifi3GXFxe8gXpVU/N7tKMtTvZtmjkqMmlo0ZJurkR4bSXRuSrH86bvZqEKSJ8Wpy/a
WdntIj9fjPqcREQDMqTLDXDBcql2gIoX7tCv1TpzWhPBDbEcbGVZkn2ORbUw1bs8vtD05Exu3mq8
3jEpAbry6CFCgTf4POugoYBKg2jH560WVn1lwoVrCRMP9kgQNiDLN5Z3QaJO1yJ+9r2DXu5tmFWh
cl+WkN9VbMOTtzweZ35M3huuRZwu6raZ49d7q5bjTG8XCM3Nldi/aoA6BkByXjwENz2kQSZZD2WV
2hcanID4kAL9SvJV6U3piuL4Vn4nFzd20jh1AKmDlBzkZWeMjmqem/0DzDI0yKT1IFsrahELxVsh
5epo3ZsWKfAdlrm8RnlyIfynIkRfY1Fn+uL7o/WY7/J+tHLPoyxoQd42SK8/H6264ueeqmTxts9c
Aiksu3iuWRaBhFSRojuouw+5k4o6vaR0i9dxbsrtI9wAm3ym5+ahJrtaloYN4CqSi8yNzUlNgcVz
p0xAek8KkA9It9GUKZiijpdyZYRbOaHsOIySdWnESnZZN0G5qtNK2/id3M3VhlJoVYZwWNqQ7Q2R
wW2ObMA88sIr9ujbPAmIkSkr9kHedPUyMAFYN5h8+sNmkK/zeIu48NoKXK4gCV6o0auZPVMpydRF
1Ba/smicZ2ZqzhsOiQ0guAkfjKBW665c9C6QQWxXajIsW+Gv4hzJsGqszxIj9VDOaMbuQo7KZDnm
U6Hc8fpLT95JSbMzgJgMj5Z6H5ZXUmetEyotiCE6CmB+xdrVybU3JFsut68iWdjqbSy8lRzhwafn
zSLilmiDgfAPTbY2CjDN5gX9+4WatvSF2nlTl0CqVGklxePaQHZu2aa/ap6OifrFoh42lns11tXL
GHAcS/tBe0r8ep3p7lVq/uLG488MZSFGAOGtAfKlXCWyPW+Kejta5o2CDlg8qk6LfJsRHjKUJdvR
ffSzfKsCsC3ejPEWUbhZZKMLY5Lyox7gnAjGz+VhYtFSTKoaKhUuxG2VY/TAKOtlXOpFuw3NjtRh
lGfoYp6XZfNILjTuIiUqzsa0DxZd5eWc+KY2F1kpL72cBPD9s/yoPvV/Vx/9/6yv9o9Um87zvy9y
XWe/4U6/vP7PefCU/s4QYfpY6PrfH/B3oQvJCItHatuUp5CGMP5V6Jr+xNAUIb/rPFhTVv93oUs1
/xLIjevserqYmmD/6rBNf6RyHbCID8pd/MCflLmO6L6TUwPtOkpdqNkLVaem+nn7E7I9ZpIeZ1de
8gYGvEdtElnzOeXcWc9BkJUU+v18ZuKh7bO7p6TpH5buD5ebI3TQ109w1Ffguh+pdskngHPEG4iG
EjC+zArn3W5Y62U0t5AMah4TzOYnbpktvfw80v9fYvhTs+COG3z++hI8/RdoBFAe+vCovrSQb1/T
17F5jT81j9+/5+9egW7/ZclopxiIUqnyFKb/LOFKpkpxF2Y+3QJT1/+hrfJ3aCv6XxR7+Tkk/1Ob
QftXaMt/EdaUfVFx45sMQdnyJ7H9fsX/0C3QDXp+gjaGEGyqijFptXy8Nctp3CRSxo3v9nJ0Eufl
MXD2gXPpORe+c7F/Pfu1ebt/2dx8WKQ/xPO7K9B3ox51N8fEdYHKAoJ6LJzbq8w5eNBf7/nN8+u5
5/TT71/PFg93Txfb24vzp19vN7+2L1edc+pzMLnvPgbL/GnyOJUjGMrks+xWkZ9L/+r7eb5Dnr4b
gGD6OIDotVpQ92QA5/72ChdE5/H2/nb7/Eoq6Nzz7yMVUOfwfHm9vnw8rD1nfe3s19fX6/OL6+vz
2cXi/Ox6fXZ9vZm+Wmw2i+3jzcX5bHOzmT3cXMxubraXV7PN2/bmYnM1327fTnx+/fNhqx9Hh3G0
8wGcy0zUMN357nF3f7VZ7R4vH7f392dnh+3u3nMW59fni7PN+eL6+vL6cnk5fcTN1c3V9mZxsTlR
rHoH6n2zlse9hizIorxS39fyeQob1vL5+fC695wDrAaW8fr1ELCWgRPwZTb99+z18MryHvopmu/4
m3e5s3/wnbenh4u3l4enK9/ZPF0RXQ/7N6Lr6ubt9u0FuVz+ub16u0X91bm/Oj9/eHrZvt34ztXL
ifV9x2Z8N6dp/T/WrKJaGDq08vl8uZuvdvPp16XjLNbL5dnMmTmLGb9xVvPV/PvAfG9EfzfwUUaf
I3kfB27vzpkhYXj18rZ9vkTdx3nGrMm5vmCtUuf8YXP7tH+6OPEkp7fqu7HZEj9Ouu40sMDw6OcS
tCfjLpAfvWgfQN2o0UuFjPf9VN8JscfDGROwAUgDkIpj6Qw9ktGKjkJ3PubFLujOm0pdJVaHxNMb
5hyLTo0ex/4pkNRF2l5r7Z0Gk6HVNtL4hEQwykBec/DU4AQc9Y/7rmEhrcWlypaBknxehCgeU9ns
/GlnODxTu3euA+f5ef90vn962F+83MjO7cup1/kY3fH+On8c9Cjc8AtAX6Jl0EqWnFq/MyFaRsq2
H27gWjhlTd3P2p5kSR+BIvA2oTcoTzZXtC1tnGo+T3WQROOhsM5VqvDImpQAnL2VdBiH1O34+/un
fTwWHXSAEfh3cUYKzTp2HSrbri7xcAAQOCJzWXWD+tRqnbguwyDZ/wdDTQYbBgc7SebRtLIAjS27
Da15XNTjjT5iXUrrpobREo+n3JSmV+JjDE/T0kEdqKbNtZpk4fMSmvioNYjhA1Pmen9pV7q74KYU
nwjKP41i8J7A/wCZBhDh8yhtWfYQymVzbtMdO3M70zxLzfGH1GMdxBqdYovUB9k4FOTeWQUfNr1c
D9TIHIQ5FxUlXh/tortuxBxpluomvd2kFDklgjqco3elzwUub7/DVJdOiYf8cbZ0wC3wGgZaukez
NRu/0KJsMOehNCK6YoPI7bi/z76Pki+jWLJu0RRBkBc1PpoUn9cUyXlstl3YmU0FkCmyEFzJutw/
1f04jg8uRrKN1x2QMZVy8NGL7XVh2/mGOdGJZEhSNuQ+f+refT+XLy8XoyhcrCgCcftWj6UAjMqo
Qr01+smhw95gOoTURK36c8VD6+P7oY5RYGSln8c6ertsO7YTxWKsgVam6kfXiWXOCmqLTUMLw6wW
sZTcZRNwpaW6PuYr4mwhFcZS6SH0GBQN436h9+MTGMY5TJNlqFKWB3b2qw9/uBHY7G0q+bMKmBOQ
6ITS+Hie4R3S4VtMZbWRvCqfWVnWX6E/qGYrOYMOt/h+Zf74ENRJa4ztXEdI8fNoMpXysBMsjJqG
2bKmjKRatGOxMvuZ0Sbv6fQINAKLiU1yzkehi/t7EquZ2s9dFUJvBNj9XNJV88QLcoRmex+FV4Pr
B3MBHTW9QB92Azq0QdkXWj9Hi8lcGHQVl3HXigtjGGESWr6+/n79vkTWpJs9gRvVCRyjU0L4PGBQ
I1qoYmgxV87LvX7Z3KY7OtQvGs18p74rt+HtsB8v/KfxLdjbG3eBe8mJBEhMh/vH7fz4IxzNueuL
WIrpxc+zW/VGvjYvtYvszTjzNupVFzodyCpH+iXvw8Ep1tVKvVQP2omt/njVjz/B0YHS+qrmNxKt
CQ9ClVUj/ONpS6F3m6wwl98v+PEOyOsBUBjZcYVqH73mo4CVQuT466ru5kqbSI5ijeVNCa/8/sQo
fxiGri9bgkqkcq4cramXq65Ca32AyZOskczsAE0oCEFix+3nLRLXCpKyGz//pSrdWV9r9B9/mTCc
cTWBr2GNjgk/zS7ux27ZwIFV/G1cdqtEgxdIgzdDtFJGTIfWgho+2f7gDNVz3T0oykOvJ46br5Vh
OBvlF8EDlKU7k+ZDZNQLk+ZWFLzgpfHIeb2kVHPK2PAP8wbLZaAsrwiY2hM8/dP7E2p2PLpMN8lo
evWRpz1mySntjj8MQgaHwR+7P8hm/WiQUDGgX4qhm0/V/WVbtldmDAToxCM8eisIFAYhO6DgZky1
jc8z6Y0BFwytQl25Tun6RhPQpbbCE/vnn6bCek1ITKKFLz6PYtid7poi7OZRXKnnQAmGmTY01old
ZtobP77h01wUyinA74DJi2MQJl5iU3cXh5c+iujsdLF9A3ez3vXF2JxlHiZL0dCL3fcLOD2FL4OC
GGf9WEc2t89Tc70kwx+ZUGgrK9uYZfkEgloNZmOMMhNyFFC3ldGfVAubUwpzf1xVMCTQ2aYM/H3T
/bCL67CB0iRKWdUJL1SXkjsfOuMUvPpPo0ykA6SNSdu4Nn2eoAr4TMaQq51HiWfSwo6bDfq74wlD
S+V4c5weHj4IaCcL5mLZR+soxVmLIH6CtirynADocjS4B+Ht226wNtCpLMeP+mRZGSnKa5qqLKou
qx7sPl5pbacSTp3phHFyyDtzEWjKCS/fo3I0Zz4fDyNfbgPcB4RiTh//w1p7AuhIw2k5V9TKQxCj
LtNnHccqEKfZtBdF7rVhtOlq5DbMNV7xqquqT/RyJhuxiIAFivT394E3LchR4EGNAXNDWm/zqY62
eEwEjdxSGmQjgF6tgEaaDomCv4wbSNLfDzX9qM9DsTOAn1ZsnhB5+9Hrq+eWlysardc2sOjbuxCc
62CIVi2WazM3R0BgVOWV34vrXJb7E7nKl3nSbgK5DRSXX6ZA/7zyyEuXFgrnBfrz6ejNTC3mXCjN
NhZY3MelcmKuX+KQOBeyAE7MRYlBp9fhw4OWMSBSwWLkc/SpMU2r73O1Q0/fHB7jqjjVWPuyeUyw
dJ1eBrBitqx3FYQPg0lSkkJYN6O5i+/kQoawA6wWXJtRVygJmkHLAdPFZ27oWScShC975fvIU0bC
8hLbR3kmdqBNW1Z2NDdwDHOElJ+XTY60du4/lna+SrPUO/Ecv+wjjEgKbSrQZKfL39HCAg5F584E
RlsXaErkgweeaczi+fehevT4IEnxhnIo81LQndLes8APK5rojRLX5gi/WAl19Tyxgri6NhKjV2e9
R2Z/lvl9lJ84A45ClEFhnhAx05gYHh9nW6mee6lVl5McbV79DjDsPEs4cxDG0H316fsJHi3jNBbd
sKl3wVkDHeXotcdN1nBVnPUg9gbKFSoI7iEYk/xnD+t9lEnnXYV0AQ/qmEONl2mt51WXzNUSQtio
+OFTqar+T9eNeLDlCTqIrD272NGrHfSFZ2Qj60aTPbGWCJ6kd0IeMJ9syqI6kX0fXwAm9gi1gKmv
aRooowPD//RmD6No4qJFvzCg92etzVyjEoLcyGStUOqxdiUPgW4jeVeAMEevokwfxtySkBXXmyFE
CyDN6pkITNN/TGiHP+MpmYavViqVuyz2027hp0HdgVwJBIjX3rWMatuOorLmXhjZVz8MA9JujIMw
PocLA+fkKG+TqqYBJeNaCAf5Ph6DlDhcBZOM70c52iUMbmsTIQ66IX1/7MWPUlBMWgu841ULuHEB
NtNqgsdCstoHJdA03/FslCHplhmH70f9EuI8KIu+GPFHlwzkwecHhfRMIIHdJvjG0J5lk61gEiKK
9P0oX3YKlW2XGzaEDZNN6UtOihN2O0hlPLeBcho449V9Ou+4LlmzWi6kR4XCgv6zbJsQVJSJempC
U4PIeDyzmrWrR8x1YFFbxaILgahgGPq3mRf9XO8V/Yd48LL0I2HyqHMNJ5VhDIWpwUinlnAsVxkp
XeO2tpfMC5T2EcT3vYvOCqOZ3BbjRums/KaIcfvw/MBbVk3vL2qr6h1FKfozs6i8FaBx5e771f76
TKfMnCsGYAOOm+N2fmLVWpCEfjLH0S5eBaHeLUOpVH+6bU0TJ0eFOzwlDO80rQ+7f98PQZLg9TkP
MRi/sXwYDV0onSLD/2kubI1T6USDy/CuCvZhFAnr9xQdgXiO694IxlhqsAxS0v8gVsh2hMCBA4DG
MbQ68jNdinM7Jqdvw6XVd2KOc90pkcY/zoWZUNZiIP29e/FhLqPUDgU5a8x+pcRvmSp3C8xukfD6
/vF/2Uh4MJiWgB1il+e9PnqlyQkqqZ6GiatMupLCCOQaTqNzpfYBb2H1tzaD6NTN5cuxPA0KVYoC
o6UwtWnuH+cW1F6GTUk8tyy3mSvoBq+0SJJmY1gmh+/n93UZ2UDIj8nlmCVR/nmoSNehwNq9j0mR
yjVMSQtUpMY4yuffj/N1SsQC/nPwHFlEDs3P43TVoMlVRpE59SIDsyquHGgxVoEwFrZeC/X1++G+
PraJZC+muzTEefKNz8PFSmlUpCIMl7XmBgeWXl8O3WDDDktd7SwaOlQsebRnPx12eo8h4dHnoZB/
LG4VDmmoSkMszXChKrqFoVQSqtyFNIERy0HH9qPHf9MDKXeiqnx00WHjnEKGaFRtMEfk5J/n25dK
W+NEJrFTdu7Wz0yU4EwP9ckeO3EvHYozKY4keC8YqspJ2p2Y99cjiXqSDIcZVipVmeOOAoiVEqN2
yZ2ZchAAZ7RHP1kmiRIiZpqolJ9zlMiUEyE1PcMPl7v3OVNItw1OJu7dyhQDH94Sq8UhRzOQRHV1
C24UznFOF6Jt/v0j/Rq4TI2xJtIiTonHOzN25WFFXdCdQbEau3M09agG1j4wmHkUElgnDoIvw5FR
ChkSP8ae7GvvHMoPk/KaXtMbC/dorUNArknC2xh8/EoUdXBiZ/syEnHCKfB+NSVqjkeiI2mrZQPw
O3L7dAOFw3KqVomuurL0TtzZjm6LUzYmeBl4RtzaoK0evY1GwP8atcyc+cIsb/Em6tsro4mlYJj8
imVvx43W1M4wePQS21FbEJk/Tdi5dEz1GUq9/CQUCz7HSlxpJb2qGF/AjuNIytW0d2w5qW+zwtJ+
etGZxsI0nBYP/4hjkNQgNWGSWQnG2mGTb5Dpy3ZCC07dF//w+MC0YmjF0jCv4zw6HNo0kajsQfOU
o2IhaZKdLDzqrPKsUDyMlX74GujTWwDoS7B3T9n15wXstZKeNSfIDNdo0LSRwGod6tClmWjJ4j8Y
airW0P2noPauHPjxFcAQzo8HPK4TqZCHeasX2sNQYGi/LPDIPpFMf9lEpnl9GOwoNJUgj1ytho7h
dW23zAUCuwDkkxP749eHxd1N0CKDo4WHz3EWwUY1iEG02qxJTBNWfF2a155vWucqrM/6P1g/4LFi
InVP8gLTZv1h/cYgpjvdsH6+itCqVqPCK+P6fi4GYzwxry/7vk71gAMPR1jGekfifhrKHaoQQ2UN
j66muvJHFftJK8KiLMDAvszS5MRr/IenRbVCpu4kNJN6+bTOH6bW2G2pBhm2FRmktkObyN7KNpNs
/n0A/nEU6IFsWNTuvpRMK8XOsy6MkGwJtPAyxYN+nTRh+OOLMGtH/Z1WPFVqrvef59L7tchsMybM
zax3oir1z5RuHE4Ewx+eEFhnqjxsvkCmjy+L/Oix0pDNQ33cM194gpCzDHhoUVHRwRQpJIDvF+8P
oU5nDdgz9RfSc/1oo8hdr5Qo74PPkFIsy+SxMjWgEoX8SqGbVuX3o01n/KccQFfgdjIUK8lecVzj
D1q4IYXHaHqv2jMj9JGFTNvO3nldHs5Lw75sO9k7UZDh6jvN4tO4iO1w+eZMQbkDwMZR7lG34SjG
CCaSlRX1IcddoVvValCfA+fBCkjkepFBccGnXcUxdScbSUftfcitRSKNobmM7LQ0HTOrg2svVPEW
qjT4IpjqauOsKXWrm0G0Tm6i3C1UyBNZXwHVLtV4SRpX57MWt+0bl1cBrmVdZ4h7S3E58yxPRufT
MBBubqRe/BKFXj0k9US2VLw8h0peZyjimKMLkqbWtN8a37yLcg2r70g1IY3EiPz4cwSD4KVGjVm3
E9d1OCRtq6xLf0JYICqQbeRQNl9tCZX+NFHd+iwq3PBcDwaP+qHq2t7Mr/QQ6rybpDOvwKGvlDpk
Z+tCNp4zjWKW0zSUip26irLzKi/RZ0AHXTKXQ2kK5PbD0Hso8LRr5rpXMadKDtXtYMhDvOncxqIS
1rYWjspDmN1Ffut6rJHbHLgQRg9NW7s47nI8QnRDeeu6yfIQls/Ace9QkQrukWCoYEwJIxuWythX
Lx50cMTYuyo62FasYm2T1tZdidfuFYgmLOYTHGUPrZoFd30V18G2yQ0Tm9rWbCHVVWA3cLqPbEco
eTLOkF+e1BjyQtrr1RjeewrlplntZ1azKIzKohUQ6j1OiJaC/TMvS7cbKyMpziDdQC0yYrUbsULy
IoTTx7zD3TAve/yKNbVbeIYfPCDa5T+oUiEZTommASY9kTWRecA/vFZgv87JhVm0oSqznYxsMDxJ
efTOJa+rk4UamtYTjrAxnoaeZyazmvunOourAKXuWovrZxMrYVhnQaTdteVQPnVDpe9itzYeCzrb
WIa0ud/B+DGLfSSaTsA+NFrFka0aNq0rdd5MaG4RzkQ15P1iNEyIa1lewE42hzaxFm2Vq2s9GH34
q2TQ9NJlFT1cL2KwmRoh11A1efIciT7e212bvTR+bN/5cYN9AB41qCrkZfKo5Fp1RydN+hUUivbb
SwGgOe4IzWFmUPQrFqbZyshmayRiRoDz7UJrUhQqZLVR+1nqt/JlbY8dEteYyhysemghjaZ2va/a
IDdnJHiWsSyUrJoEReA3I3svv/lSCDQUnxF8uIwOEQPHiFTvpmWHP7SDPdxLltx4DsJm8Iexku6g
KGsWomO+WYiFgKydLLk9euEyozuas4j+eB9Tau6W8NaqM1sMGD60WmSmZKpNXs86TRtvk7gtth63
yWAhqbn2MphtFs5MpTejlWG3xaJUe92d5K7R4fZs6I+O4ZX2teTbY7ORKSfdUU0a9SWmadKuyGLj
UUrDvl6DXUi3shvkwRzp3RrzAgt758qtvTVas2E4pxWIHVQfy1j7SqB7WgQcySiWYzXGu8ps9dfY
sPprAwd2w7HCthToWMhN5WhJjbCLEGN8kArLv8VHTLsUXYUtKXy1FsJvndTGDDE463FU+uIiCXkf
nSFOPHtBzzLTl0mpJJtW7XtzllfSYC8CVbBRqThqhpgiuSU8ZJjN4VyhmADYkTyEtdNb/bkdvQ52
TTj2txxChnnWVEPbOL0ipf1SkYSOuQZ2Memyt6JwLwbfQpyi0fVDo7TVOM+RL4OuV5fNRTUmSc8D
qWBk58L0oO1GUoWkPS+9gtzLSM+0SyD4w6mpy60p+95LUOtW4pixXz80mEPvRzX3rrI0lR4FF/G3
0QgLdo0+bqjAKUk8J3CQIpNxkBlmgeamr6hgottYZmPsXxYyaFj6TcNwEyYJeJA6D73feRdMDFMN
aW88pbQWUWofSl/vo+Xh+HV7K+qm2iCAiWR6WPXhQSsq44kEfiKpIzBwQfdfeXP7JEUuz9Z7hFqG
7P9Qdx7LkWPZlv2V9wMogxZTKFd0KneK4ARGCa01vr6XR2ZZBT2iyc4y68GblJVlRBCEujj3nL3X
fh6xyRt2n7bKC8yFalrj5IuBpI5p9hRl9SgibrGMVTix7SZEqC6J/IJe8aoQKp7aFaF1L2iVJkIg
uN57LSnJSxmIlI49HTW1r+eM6j0s2/xMCV4fLGrBGtOVnMfDTZQEwg1TWeF5Fk9eSIYDT2MZDHwj
ckW6LwYz7xmkxj2TDH2JFJ8AbvqjkTYxBVHJN10FWRqpW3LU+1eKqe44Tj0Pm24Ww0GME/U1ihS+
CNM4NrygmVQ/h/owszQmAV8STcplPs3gb1iW26hwBpEsWof9cXBfk+1RiLuliPkOr7ouzW8UCN+5
V86tUrjVlFXkHCRWet2QnPA2KMQtTQRtvUbNKRacuN6cjCt6VYtdNXJ35MOmv1iRovUs39J0Hw5K
8oM4BXJ7Fb5E2MdDLf8QpkZ/AvyTDX6YVqSrK71aYWlXhOFJSmNlcSYBxDjv1YICvSmzi9TAzG5H
xkjK7lyODVfHGFuTPUea3qWLyXpjdUKcMBNWyfAVa1Y+R47U/j6LJmN0qoDflAQEmHe+lk0Tt7RZ
wno7RnOt2eJUFSRqUczK/qKHBDqaxgI3bEkljmrFuFp9VQc74rC+a/eBuWjzWhf6/iALiPm8UIhK
gP8o7Bak/GVYE+wTAF1R6nZ4UkjrgmpkRmW5qufcIIV8mKySRZeEl7YNTB6DMIIs2BcDJ6CikU3s
OR7yzlGpR0RGX1Z/N6WL8dYyF25IeTclnKcMigkGTkbzNRsL+aGuJ2OnDnPyRGequRLacHmdxrJ6
FSIpbByGHAOm8SggF5rvfrKvCyEg+jmpQO03cxRdBmpMCSTLfUy+fDrEFtBDPRExC1TpMWVCS8Z6
I1QalcCYJpC3S+Gl7zL5peqksgfB1CREI9STyaKTqQ8iquLBbrvsFFWcDiPPYRsGSBqzdIpsdFpS
QAgdBR8YZprpXfwqE99s2NZE/omfDmVZ/rDYf8Fd4PtSujBUtEOsKaFlL1oY8Y8iSUsxxnPtV10x
hO+jKTaoW8H7LL7Q5/kjZecJ4CEq2bJqu5Q3RloYbV0YQRkH62lYdF67+rQenqhZszcpaiXwNJvN
a0KCY+8zY8TpzmeJ4I8oTyCUxHEukE5FB1Z1pxERHNUZy6hBY6LNtC2NRFIfWlLpSfZrwziPkduN
SdQ7sdBX1q1ZlaCO1LErjEeYnOHRSCcM+bRPG7I1ygqyzoYZBwn3ptDU+lXHzG3ZVEW9ZFujyNCB
pnFPdXHyE8vZTsj0UvCgLnfRahrEOb2JFGg+IXSMjuRHkRjtgVpb3mq5lnZvakSROdhSI6SZkzPC
zLy+zPvZKfoO6/jYY/8mCwWBf+AJgKtO0UTVEG/VFJfKj3BZqmBaM2ipK+zESjBbW+Q3eXvRSDOF
H8uJ2h8y6pt+Nw3RrN4oHd9JEfRMJjceP1tJ/BlopnW35Blis1EbTAD2LBHqrULJEzgjM7rkUFZh
k9+Zo5zOMDEMMQ0fDFimIsCH2BQfk2JqE5H3pM9iPp4aWwb+pgb0Wq2H2i5wcYNEDVEM2WmVQ4dS
+I5Kji6njWZTpOUiG8R+0LDA87lcNTnr9FGquXEX/ZJH+taI22ZYEYsViO4M1Wa4k6R0Wa7ViA5g
tQmzqUKQN6LJj4m/LoxoeDeDoOjtJK7Gwq8VIQf2BFxNuDfkNs6uasTFuWc0Ya8tLpw4ssbYDCuW
P5A1Fj91FfPvnJqIbYvkEDDURTBVwua+HNV89sIe8cGRREyhd7IiUIRV1OizsI8Hq1JrewoHgdUg
LMvHtpd4tQYNjpGvBEtDpUeACRuytmNJU6op5MDcvnhTVT1sXtsyglqyJaqL9rISi4HFFYMHIYND
mQ/LroMvpn9YojVnnjIlivysF0Vj7ks974bbyiQndtU1cXaqGtt6uMdLYZw+/2OekWMgdcMJDmL0
QXOVLwUte7sWkrJxiixq2PJZcdm9iamZUqp1jPrpSAAJK6Eq5k5RKtmmHOJh2ciJoBEHNoB/mN1I
qIvMjwmrSi5g3MUtxhaQuNeSOEE37XS1/2EMWBmuFKIGTbjijdi/YeQg9sPUhuFhSqB9uaYxqjXY
hgZwQZgt1i1DIqnwlDnWSyeaEQR7NbnGxaqHMws4Tu0MdhSAcDHPL1MzGZ0txZMZeRD46oqSrl6I
EgtKQwoup1agvBvmRbkLIN0RGE9VP/uQSuLwNifpQ3E7eZmEHeoALBZirhASaQlqgpO5Tgb52HET
C3+kkARxG4AWe5FIWNTXRh2OSoc1CSgewVtTmd0Q8yXBdNWg2e3TxAzi/VIHqIdmUU4HrxPGpTrQ
y5/qH72gaOlOG6qkuxvVskjIlovYv8FPqxtpZaHRh4zSp6xzsTIqgt+NTfURaFP7KBnLAgFIaAjQ
1sG85LYYylqyHsIxvLWsCCpHqDK8c2pRGbNdKNTw/OIqxMXW0/PeMpJVOjhXPdsoOmmCdN0WDG5s
SZ7Ys1ZmPLHkFCPR1L1OdcR/4RQ3WVfytjJ0B5oeWYlOkaHJCTnW5TQPL6SlFdZ1iuoveIkXwF3b
hJ2luWuH2UwfppSmxi5OxLm4iJRW1i4HfvHlUlDlcdznZQtckCoJFItHTUtQtRqh2lxX4sTz346V
ql9HuWYkjT0lk2JQ2y1hfn9iIlZPS1JP7/E0alqxLgKOc2uKHStXHtMV93IpF7eG2SwsXNRA5nzX
R0pZf8yhqADuizurla51McvvpYHHxZt6MbhWq4K9etwXgddXCb4NLljyEfJKWV5Sku4Lu3+qCAmJ
gH64nLpJ0lFidjurEdm+w2RStwRdJ5adTlp/oWuNxqvQFmbh1drJhY9UQ/7oRqglLg0GvgxtWtWv
2hCabMRaY7pODJR0vD3ZTAKbnpIok7ZlGPn8PFR2shBqj2xxy2W19FN2JykyqZ75bKq5Y9Z1G9iq
1qkXcxLCCjnBGdtVe/I72WxAsn7VCrw8iEYMOfKaITU+liZZDbNcVqter4aLspcIZq2sqH/i25yP
xK+NQQuhNasFe0oBpxlF3MRuH1vAjmO5qj2pHsQXpY0LeV0mp/e8EWvgNGZiWLHPhHJ2YyxbR+4I
XQTKhuC2izL6dZE2yo2T1PPwqo+S/jYZYZEBmZmW26rLZ3psolTvjUYxeGAXWXvomqTX2C4j/gOX
JgHejOX4uQ5o0/p1PEzmij1lUV02gljpJK2JkxjaQRbPb9C30LtSnQRwnQRdS5+1JdcuZCsg7Mua
eovMNjEZDnRIaslTE6k5ZKZCjDspd/EEEabq7xdByRDdjoh7XahN3Y/GtIzQ0Ue1OXEd0xampFKJ
H/VUzKo3ScwsnHkUu2WdCBJtV6FJqnduXGbY8yyUg4PVLHwytUygMQCgarAx3SePUgwI04E0w8cz
JPbvqWylVPErIG+ELOmD8GMslkSAJlimkrTutF6WvFkJqUISNomEL7WFJNnDNEhc4qlV6WAXZfVi
KEmZu4EAHcrqp/y9leOWPWzZP5Jc3xMazX6dX1ghvJZXPFLu8PFB8jJbmqFuW0BIpxbU46MYN0Fk
d50Kkk+eh4+oOIXLz1W6VCsrCdW3RgmLyMl4dq6UYELBqFMZ0700O5CHNCP73axq0pugJaBNR8vo
j9KIsGxKZ4IrpZp2H/xByBaOBmJM2srZGBWuNYblW9GlRslmtYkfi44eEvsdin7idsWloIpX59KL
Gmv4EZipBObdtqg3YBsFKTh3u89kY7cojVKR0wVbDjKVRO+MhaVjA5xb5Y9JlgBIqYFQMTwBbM7+
TOkgOqZ5ri9uMwosttJEVWvzHpsy6+xImBKtpLFxsCTFOiTJOXib+pr1nCAiK2dVTwS2QpqpXFMM
Uc1mZjAtBBqL7XsdTxxZLfMwB9jOdxtRXHMCW3YEVG5SldhHW8/jRPdIv4k/APTImqOZifY4pVbc
ukHe17zsaT8K5LBKNIjremiiy2EIYpi2LGnQJE1SG9jWmnDh0qaSqbvSqrqgViTdK8oHU3ISsV0e
VKVmEmvMTT9Amat5SdKur3s3xNRFtu08Ge9hH4yRw6A9l9eWxix1pzYQZb04LNvnmWBBeo1DJcWA
2zoS34pOaclPZLg2YlAZJwhVdFroyGhqdqjEbM4vBSGC2yoTnfnEw5jNREnWieTqbIpWSlQl/Wao
9Q4yKY3+goWDGgJ9qgRI0CirPFyNVlktxACZQeP3rQrzkKEiucwhALDWhuFVRHzijIGlqLBoWfRT
U0ZUsKV0aTW5DM4s7BrVxuqeTW7PKK3wBKGJO9ewOh1EZ0r0DumOhWptejAr733cCezcQeSh0DLD
8HbsCJm08nxLG6quiNUq0TTWcdBiEwWKItlqr82E5g5S3ngAKgeC5nrwnK5cq0Pgmumii96gzfFH
PtRmDGNrUaJNhsEu1F12K8N0aIK07Z0BKRxtI3h5l4HJDsZBFii+mzkRi3ALk25X5eLUrpSlC3p4
SlSObqfIw23XG8odr0fTOQ1T4ou0KSVyF4Wsv8TWSh9DyNOBAZcgeqWWVKErjTGvD12vu0QuZZln
wRR/BPiVYs8qZ1pCkYIsiai+JMtWsTTxr6ekMJiJLAmdcKk0tMluolgUSPwKaO3SLREOTZIT8GaI
pfgqBbFuApacmmizjF02reKTLdeWh6K6mgq6AHuGvhDWpLCfwR3IgwXoEY/2Lh8pyB02v2Kxrjot
D0lNK1mrQpN0VRMYMp8/6qnYXVDsdeEtg40ov27YbVzGBtW/a6gCnaJgLl8rwVBDJ+/q7MOq6+Wo
MaVa7L5o4VxRjmcXMRBUdFeTerLaa9EjHT2MzSmowbURmFrMB42LTE9pBubb94tis+ZTIIkTKb1N
l9WWl5s6Za82GVtWzuWxJiissJewwipNjTcOK1qqwrqblBNCeSI0zdOFsYn+0sf9fwBBXQ3vDcKg
9//ZP1ft//h98fbcQUf7X0DCOUXf/N9xT6v4pXnOuufmE+WJf/JvDs6/FAXjBHJ7pOIK6nsEJX8z
87V/KTrmNWR/JzsLQhnlP4gn/V/AnYhPAdvwM0OFod3fKHOFPxJPRgykUXwiJfUfQfMxVpxPOUHz
sCU6/YZI5hBGyJ+Ht8FCd0Wryg8+6rwzm+qY30qPXUmDzTEnu3J17y3d5lvydS8k2qh2uRpX6drY
Wbv5XbsY3rpNdd1eFsdsI1xlb8kbET3r7LgAhXsd77vArp9bT3SKzezUnrWWHbbUa9WzdstmeGP4
Ysg2uZzbzK1v6q3+HF2rH/G63FM84TZ0+2wtIcK6b47dRbsV/Nazrjo38wuXEmCT3ss31cXoBTfJ
RvHLW5jYXnY9e/UN9SFNKlLOvHjNuwhu/aq8Ge8wJfIn7c1yYa6YUd53m/pWuFJe5S0SA39cMfRc
pZeaX68Ct1vTyd4SpeXoH8l1ueW3vFR2xjq4z28Fywai+iGATIG4QPTlutdtNbNr3YaXbW7rbcBB
2b5dWb62Fu9g4NXbyrp+6ffxNufHhpfR9by1ruZ7LuEF5/Ahe4UfbBY73hJG62m74oqhql352SE4
Elq+4hd0WueYO4aXe9WFuFUuIndwRD+6NI+QsP3Uo7hwOztfje9F4De9Fz0CL95KvuULHv7xfXDT
MBcVdsETEZkr9bCgOL2JsIBoduBTjbQOUxpil1LRK/j70b4mAPclk3YKFM+dtukd3WHQsKPVUk0X
8+iwJP7oDnPhKirNHFt7XC7ydXxT7epVCr1xU681V3fAoG86GwXoNtlEG8PP18SI7uQtUbpPwmW+
N685woNFiI1NXOVGnG2Ty56uyPd2jVtlXfOxfQstR3hId8PVuDI/5n3T2cODdQsy6UHZdYfmytRx
rq7omKni2uIXJQp6LV7GvuTBb1+x3vv9M4jhbVc4rqV7+U66Eg48n9QjEazxfG34jPb2/Hs3dqi9
fH0HpF30De7ICpXxj9aW7PpmuD7tUAEmXnLRmAiTUbWGA8x8SDpOAVs3X8jBjjrVxeAz+AYs86K5
k1uvIgaETri/zh2bgvk28Rc786lE3/zuSNNZv5cLLAp7ItvM7VPp8WkzvcCh2vZkT3CYZcSr+inf
L7vC765KvlwUf/yIt4THSHSmDdk/qnSl1+TdFhcpdYxN+LakP/ZGw5v8IcjsCqyPLNhhlNOpc5T1
pOw7+/q19YG5TV62I3jAsYPWpZ2m3A03pLTe5VikmRnmO/6bxt5zxgjgtK+9G9nTXeZR3a2b0lso
62UmlY6YXeS1W5zGU50Nbpje6GhtMzp581p8ndTWiXl2mZusVPoYz/V2eShEO7G2pLi6VIrJNngt
j/017fqo8PSB09jWmwKO8HO2ja+0Y/2ByHY9G4fg0mBd6vx5W1wgtvMV8V27gwXauu1Vf6jcwnAk
xW+vhv1sD6m97LV71Zec2MlcHYEKy5FfSn5BZ4dtf6ZWdqySsZraiQFygZYfWQmcMAjpowozeVgp
x2bLK2zrd0R3Sj3bmhvCxdEU2BnIcEyP+/JafaNm173Jb1tH3jKdiqaNke2z5/ggbHTmoX5BZMFq
+hDc2RFr76EsHYuZjZ3eCB4v9QZwvtZ6nfLM9SWsGyCv+qC7Ft0GyLMPgpeqbrqqYNnitCbqQfdk
E3y9V7yMUBDoGFkOZCO72UH6bn+Q92zD+LmtHawvp6J3p0hra0E+ZfNEdFw+msvSw8xIOS2f0Jqz
m8O6kgWvQZz5iq8c+mVNWMEk2d2wlb30Xufv/FB3hrwHiJxv8of+IV5gSjP/XFejw7ZlXIn7xtSd
J0Nfga5v75m+6Pp9l/qW+NCGdrnGmSPSBYu9NnPFwl0ee8vVlhVmwnQzW89c6/kAeNhcj4fxYNzz
TDkFT/dldysCya/sk0xg292k7sHYSJrTAyR2ShM59FtkXoTWTSi440P7IN6Imj34ouz1gs+AddUL
zlqBAHwnXJu37frNIm3Upm2b2W21F9RnYy/Sbu0f66s+Jb/e19jbSOFt4SvAhp1Js4sno79j2mjH
pOzJ7F/KQXCmV8A3K0i/jEg3sZs5nRvfjt7s6cHsGPsTx8WOjvycx8yJbiKDqTwee2a3rhBtG9o/
e9na6y+5zY91E49sDL7ArBt22DmF/qDEsa2san2gA8KAzmagZ+7HXHVZ3/LaNgZXuM8wzfywVEDk
tpzvYyjWj9JV0z1J4YauRh9etB9KB6G7etWaO+uKrmC/za0LVVy5tdfbvFQYSifnbvC88TVvwVCI
Nm+iPdW2+hAub8OeToRdVeSrsVB61X4wHRZ3h8d+MlhYwTOHN73fJTK99lRnYCJe88XCkvTamvZi
FvdqrPp6mj8IbjRirHTJHKBFwqZ18IoVCoFk229Gl7juF5prl4zDY7fbk+eMWEF+4X+6fbadL4Ir
zcFK8zLa2oZDcVMrR/eyCzOFg8tSX210vi7qU7TpXyrE0zuCeK/HtbrTUGwxTaYBel1emLVbP47a
tbSm/ejKPucKHlnyjQm9mhORobxuUjuIeNBKv4jWPKsVMFf2PONaMz0jXdXVJom3wcKOmNbIA0qo
8K3fBA1RhY4heEW+DWQ3nfzSWG2jLQ8ZT/OwB6xF6lu/jt1nE4su+xhfN/1R3wbdtVhu2TxPnfsm
YlT+O6XzHxXo/w/8ytV7eflMT+Z/QTnOBOirevyyfx+e/8d5zt7fyiJ+/rUq//kv/+auGmRZmSRF
oYhEM0th/u+qnKIahCoieSwPaPAMkz/5d8CQRMIQRl0FyzeOPMk8wQ3+rsoFWf4XCX1IyvDXArCE
G/NP6JSfa/ITmMkyRJXdARZTzTR+5lf8Ig4tTfRTKNeC27x6GRNXFx+i8hs3/We54d+H4Dz5jdEN
swv5XPbT4M/mSJ2CW2heXlI9MqDxVOtZCo8d3axfbsGfzHBctF80hn8dTD75gADKojX8CYX75XyC
2BqBa0vC7TjbkTNfWrU31St87LCSc3VdrChPvj7kn05PBk0k6pidgKKdqeTFpGPEWKrCbf9RPpV3
6iEKSQz45iCfFal/nRbkXvPk3yatSj07iFYxjlcKGs7EPNkDE6+c0buqUdzR3PvH5wNQA9se4SUA
kM7zWAPMSEwVdHrbYuEI6l2VPerMZfF02Xr8nUL+s2r453mBDoY4DaxMglxz5nAymqmsEIPGh8gc
PL1hvPadPfL8AUdWy9Otq8qJecK7dPb0jV3KlCOaw0MViBemfCmGGmHNo/f1Rfts1jBPXoJPRzmT
tqo1Vp05XMJDMHiBYOvKQ3Cl+4PJdKX4xuxyfslOh/orSoY3F5rT2QlJLf1LWILRoa2GBmUVYgKQ
E1+fzs+r8h+p7l/ng0IY+46Jp+Y3jfo0KrCvqjw6NOQ2ucRXzZXfFJvppdzIL2RqRMwzmeA8nMqs
iNrb//r454/7z3OEBQ0hBPE/fvvPS4aM1aRA6R0dhuxuVutDNJbrUkpfx7r65sb9tDz+dqa/HOr0
/PyyYLRdnBjSWEcHC1lOZBu3op9f1b58Me3zb6gnf7xzvxzq7M4x/NeMPOZQaO8QBi9OSCTJ1xfu
fDHiwpFIp+mY3oEzsv59PhtRJ8mMCSRnw8DInLWdRi2VmCfBqrSOiu+Wpd9frtP9OVlwWQBp75zh
CVrEUNWsyOFhiijcCcUwOtdS3K/P6U8H4b3FSc3XkDX2tOT/cod6OJMWjd/4UEYp28v1oiV38Th+
88j/fnOM0+cW4YEqQ5I+p54kZiHKxAZFh7rTkP5JUYr+NBC+o+798TA4yKgIMJn89jEUp5m5DaFl
B8YsxC6QF08b/59BVE5vL+cCLI7SAr+ybpxdsdbKkmHQQ1ZVEn367DLK4ushSlZf35c/nAqyW2wl
CuZF6pCzbxLMC33RtDE+EOgjDSnCP/rS39wV+feVABvGLwc5O5WuzqvJMjmIu786KmsZbcnDcKW4
eI/WL7fXizO7olu61VbdofcuD/Jutm/+i/Ok0hJJmoZmcp5ITK5fGUVCGx+UEFVWl5aXYfGd/eiP
1/KXY5y9t1GbxRYRftwxNVub8+Q14z8ymP98JrCY/ucslM9v0ZwATo26Kj6Mndl4EbuxrmkS97+5
VLSTYUjorHRnK9zYDuVo5n18KNJmnYDFiop/ZD3792n85whnH9puYvaLUoMjsMC1IqaJ75z4Z9zg
3w9xXpMYPeLHeIoPjS+vJl9fLS7QazqQbvyO1cC4je+uX43V6F6CqHsZyUm6NR31G7vMHx8IZE00
4IEBQPX7fLu0COViIy7xAe3MBp+EG9IC/i9u1n8O8fPL+Mu6igKmFKJ4jg/WlWnGq7YQ/K8PIP9e
FfHyqiezG+5H6IRn31a1rgzS+xRe3hfiiFZIYfx2hXdmr10GR8N7/bFdGy73Ub/N9qmP6MJvVkQ+
2W9f/x5/vJa//BpnTyUCSxSTqRQfTP1QILPX4+/youXTMvS5ivh8pmePZSZJ5GmlRnyYnWBFwuN7
m2JbcRbyiTzD0e3ZLbzMI7GKtgT9INMur0I/+Wax/ON5aidnF5wYKrez81y6RDgpiOJDqNeILuv8
WZDr4P3ri3n6Ib+dqWEoKPxOtMJzW3JX9dEp7TA+xOUlwksnE3ZzryCfCv+bx/OXA509PFKBzh0O
AXdtjh2FeLv820P88QGVcVmroJhVwItni+IUIX1V+DIe9i/5NvOlnfQQ4lxYG7SJF0ehEVQ4mWN6
/S6k6dbbvX0zrqOtuFv/F98YXPkmElicoer5trUvYmqCJU8OatleKkl+OUml9/WN004X7POdg8wu
ATLhouJp+XkxfnnfSSuMcdGl7SEsBuO9BQZykPCzNHapKC1pe+o4/RhqbfmopjF7nMlafG5TJbur
1CHZ6wq8NyLR422jzIwRmllQCrtMhuDVnOqa1XEBLAC5p6v3fZCIH+gb5tdBz2kD61UW7UeRyE0q
HgkRfmOyLthRMwjEAMqteswQYtP1z4TiRi80cS+TdUr2XrPgT2zzqazRX1R04LA2q2jTrXZqUc9L
xWUAQiG3OwROt0udR3uzFXTJXiZzUryp02ixmllD810ehyC340YeY1dNI8ZNSIe0AO9WgIYeC1D5
OJtoPfm/4AXsJBdmJhJTa358fRN+327wysCRYUmnI6LgAP68rg9tkFXTlFjHlNRbv0Xm5tW9iBxL
qC1h3zcGhp86EHY5Rpx9q/AbVW1uPXz9W5xWo09PAkkpNKRMQ/xrEHu2UOQF0sA4RiUma8HlXN2W
qvZhZbM9Rpd8kf7plwwnKFsSSQMlQEVw7vpc4jiNMOaJHEy0DZSQQvP+9emop+ro0/nI0ikyjaeb
/QHe4NPC+MuTLVaqDJhTjY/4EHlK5i4joNcclTdSV7rWMfHy3pKFCNwLx2sj4RbU4JskUfKBYS+8
7q2awk5GyN/YBSSS5q4PhzZx4kk17oMuYL8rymb5Fphyfi1MU/XRISl9k1tCT+dcHpmtBKSWMt2c
2snJexMpobj0BdSbREvxeVkairpSkWa7laZwF2pyfmOm1nRnRqYS4Wys4wIpllJkHioduSD7qCr2
YVOAus9yKdVWU8xm3O4pE7+DEv7cEn6+ePQfdfZvZIv/7Ct+vngG4dZRVw/xUTCreS+axIeKUt/Q
0s9KfAkkAj/pRiuQaoYVpcN9chsW4Ws4gmqJLL1cfX0v5c9QFqovlmPIJKftkWZAwj8rfIyqtPq6
LnGGiCnwglwKgRUF5lqA0uiVKMp2RAClzgk/eGiqCusVGPA7BWQkwlC1b722NofLRgumLfIl0QE6
KBwsZMO+ZaYEptYjQ70AT/A4l3slkHtfnGrJz2aNEd9glG479ssei7TFGAGrDqIk5buV+LQz+nzJ
Df2EMzchvEN/OXexj52I0bCTxCNW9tNSVKrdx2AOIeYh5G+7uBTUH3mFRl2R8AATadipN6MyJ8O6
EQkADNlyHwsTl2mvL5C00yK65+smHfGOKrk9h5I+O5iZqusuz/k2zxQmyuBUQykdSdisb7QYvgZx
fD2DR7GRyH6ug0B0eis03yXFmB7R0TcMKIsifh/KKGQCYka96KCSr7MrsrOH2kEZNWU270D4XgWl
9SBg5rqO2p7hHfpTmal5bqSP8hDXr/MkBKMtVZV4X9NHPYwCmF457XvVHnRLcDGhGagbv36Qfm7L
Pl1kVlrwEZj4udJwyM4WhdnQ4zrA1X7sWyu03A5DOKp+K8AP1mb9cCSrc47dOmrJDV9I5Sucvm5P
6Ztjk/bYzoP+/uvf6LfyTLYQ4egQamjgKayHn1+0JVWroFeH9Nj2ibXmc6W52HWM66+P8jN/49N5
Iw7HvigzP6CV8dseTAylWNDivDgGWKHwTPT6RZAA9K1CcZ3yqXFyNF1zqK8COUZ4s3TT1ZgHhRO3
cxDbEUOrlnfQ//q3+sO5n+gTEJ7gWZ7285/PnbyQSMuVsTgWo2n6DREb3rLkyzf3/Pd6jqkJmRes
ZLRW+OycdQvytJXI/K3KY5Y37S7SxeDSFEJ9bZ427Qy0D11Z5xeQXlRvzIi7WIRY8XKcg06vTqk3
96cJpsKod8pkZnskUK4lUVDcJU9vzRbOeT9O+VrXA23dw55YD8JQ7TqtZvadpK2DFl3yqDRipw2U
7Jvq/rfy7XRufLEh/TE1Ytn4fAnhFGi10dblcazD0MWgKyC2ZhZuoOv7ZhH+bQ3mUFw8Wno8Rcw0
ztbgbuExVRHmH029S3ZWgHLXqEQL24JCUztD85APGbZ/KbDQMc7N5h8+LKfDW/B/sV7QKdPOqnJd
z8pg1rvqSGHK7FufgksxivtvxlI/gdmfXhQOw3jjVJlAw2I69/mCVlUstpXV1Ue05hE6DOS7KF26
xUtrPToZbDsfabh4G+aBzhde2jcKdq9BUoW1nGXzFoNbjjwplbZZN5FYnMbGRyxYKI5x0dgFVTQW
iZxMaRNjC9HzxXeUrdMdPzuBE/mRHt+JqQG75vMJnHjCQhEP9RHd/+JIGhJgGgkhfkjt0FUIe2Sh
++ai/bajZzPPbv6vw5rGeUwtcJyI7/ZSH1NyKmw4iMHa7BbFGyUG34HQQxOoYra7aSZ98/j/6WQB
N8HnQb5IG+7sbnWIjuWwXpqjleaSbQadGdjtsmSe2hQVQjK1P5QmfoN//ChybWn6MXzjbM/LdbHJ
VbGVlOaYtOBg54kwdHWOtG/Wrd9fbbbTbD/JsFGoYs95M1Ifql3Fw3UMsdu4xhS9dN3pezSmgfv1
+fx+FeHacA9NPkLsA88Rf9gCh0qPNOUI/kVgI5UEGA3aZTULue4QXAR1UlDCbx4a6fTCfn5QeURp
BDH9lgBjnD+ocgjSWx9L4ZiAP/VUQdu0A4ovCw2Y3o3bDleVFPXHRq7/D2lnthy3knXnV3H4Hh2J
GYiw+wKoYhUHkeJQoqQbBKkBMxIzkHh6f+Bp22KRP8sKX56WWigAmYnMvdf61lkfeVgPR/uujxBL
4ao+sfd68yECkboWxQHvMY4hjb2eM62JvB62nvaQ9DS29Mz9PafDKRbSOhaP7pduI2MG7BewzeP2
FfC5suuTLD60LgJqx5CErhlxujFXL9eYRfHu47f6dg/PXudFEsC5zhQ0Ol/flacsTxN27z50qfNd
NuYujpCXZFZyOxNwjvmlo+pUTchwKiKtE9s4y/PmxFR5e9PI+ZmgsPjWpM3jTS1lKY6cpJQ8mJVv
h5WhlgvF9oSugFSYXl1x4ivx7gZvRUBx4kMEAVnk9U2XFZ8vvpbeAyp9pRNHZhjfKrQUnztjycag
paVzZ6kFxnMB6QO7tSGn5AzRmfUTR7/51+VUvsoYPtFgk45iQyE8+jlAHEbXrv0HZ059vIwrerTQ
f3/8po/iIjkeATiFqbuW37yVlndUnFataNHeWeWBQO2RE/tYMq68rN9jOMBHZhdjfy5UoqNVtAYL
r0zjouMru0rSS8WCg0HIG59FDa8Ye2IyxxvPmvwC9ZFBr4uj640o8JlyWs6/LnDXiMQeamrceOJj
LYidyPvM4ax6rJMWCx+9kdbfTMbcbZQ9558zDiU3xlKhUu0LNXAA1tLx3BgyrPBFHmkQDgw8t1na
+d+gq5lTAK2PVAFpA0HYaHmj3VntYhykv5TUmCBIaEGXRNhfhqgeAJOKzO7Ouiw1VVDnPqpmowFw
wxzEepbU8q4Qjfj58SN/Z5y5RCgxmEwGGw/96JEn5uh0Y9PXh5jQtrPGFzUmPlMrAoBeRFFkfhna
USH3LrJSe1SgJ2AfHBqARidm2Nu1y6P8whSnT4lif5Un/VnmkE1durVeZwfhFjFkp7gOUHG0pxaT
N6dT2oacvHHeINbhfRzNK2F3QgfCkR2m2M32TSq8y9jFKOvqQKVtK8r3kZd2W0jIyZ0+EMTBQOs2
Hz/0t4sJERSA+KDkUZV4Q28nvt6xFumkB+G3/iea2TOK+lZck2X/YKoZis1fX4+aORhYjw8VZ7T1
C/ZHBak2PCOXy5weylzXEE3G434x1i+RLeYzqBCnunFvBRZ8h4XHQYilcpVxHa0WHPG1uUt5l7Ms
+73qkIfj/Iq3zH9MlBVsL7VMTD5fOmgKyTWSkWdutGg0AsvD/DW7aXU/AUw5T+I42WQcGk40DN9u
9dZfyDrOSWol8x49kspyk4HKWHbAC+5/slsfORWXx0I6W/s+R4s9j0NzqNKTZfl3xjldVrJn1sMy
yrnjAdjYTWYuXnagZJXsJzaZZ1QWTzX83/logp33qINzAmDfddydchIxW6PnICZwKWM5otfP6JKq
M5tSwS4e0tWq6ppBnjvtlbKH/MKOM3dTJcLcTCg3Toz49YW/3jNw3nERb1D+R3PjHq0yjT43rVZV
+SEt/RsspL8dTz44UYyJLbvu5Pj88YB/u+VkH2jhSCM10XbeNO89ys9uKmV+mBa7vnSwYt+R0PWV
EqZ+4sbeHiaRP3J0JVUT+Rof69dTCzybXZadUR3sxf+ex6KHT+YW19kEqaPVu2mLM3M6L3u9I58u
dU7s9965T04M1AJAOeJOdY7Gkjd4kqz0Rh7cxRUXZUsJsBYOoLMSve7HjxTP1Jt36JMlg7cJqQqd
9uOYQqc2ZLb4UXuomaLkJY6puRFeYwWmzDq8NJaG5VBW5vQdzo8pcC1SkgyaIZNPAA+z4dKNigJX
DVygclMvNeglo5b2ve418Wela0u8dczFODMdWdCqSKf2YTI0ucVmmJhbzaqKayflTWyM1hFP+jhZ
vzPMi/tRr1vrwomH5GnOox4TgnA507olPYigciEEMJfZEWzi1ku/+RIQ286d0P5NnIqfPWMAAUca
hPV5HpT1DIwcfJRigm5LBxIGPDJ3ujLryp/WjYa6ixL+XjByxL/zYXs/FBwzBsAIUXPoYkw3FdNx
k6w6tgsBvKoPbG6tCxrLxtBh2jWIs3Eq3PtO2rjm7cH2zpKsSxBXg4IxP8FNI+WOcPNir2peQ7C2
GKhc0Tc5d4fBuIipdD7IRot+cwDOJ+r4g4DZ0mjj10Uf6Dktdr4SagaxoJ9zZ1zLleR/EUhm4ESI
VVoghiURu1yv4QvFYHCGUCjYcsHSq4QNppzcna/RbOIt0B7I9FwtN22ca98ar0fMXVn6OKwAO9PH
rWsrbzPJzKDTYpuNvaHflkAAbAoLCpKGx9mpovpxsSPH2Crc3yzvvDfns9ZI+iU1uFgjqHwxYNT0
67zadGbiRJscwh5ZRWNbPbJS93IzAP9zA5jhWr+V1KK8oJ8adRlVsf8MesZ9jgCLfVIqTgT/UCud
ra3FEOXFVC64hysjgoZg2el56g9YtsfSSg98IwxQWYUH69F3R/PaZ3NZAWqTnE0ZGNW3Yhmys15S
rRbzjK6faXgBzjR9WHy9D2MSLzbGAnAqnBOIJRtjmq+ZfKK+cSA7mYFLJ6DapNLN23Ap2/TOp6V3
b4gk6zeVs8QXyQIRF6mTesoooTqhsYDX22fk5xK4pgEDCDDY6medXpW/PLvE5jJTX39ofZCa8BXj
5LZn4n0b8sj9Vg9e81nrVfFrGIriqrUcaNpJbMnLWTSGD2Ori5+bvosfaVlqzsarK/F5QdSMVaNL
D9Zk5Tu9gAW4geVAZYdzV/nFldZw2Tgq2QEwwqJlGVMCFnwRaQm8qVZfpOI0zyPCJY0p0IKEFxuV
cwH6kJ7OzL7mMevq5k7mhvjedC00OrWk7V3Ttm4H7YxNOlir0f7k9yn+58xbkrPacrRqC7xv26o+
PyhwdtdY1vHnaFXc1zepvujAOZGWcQVnSr9XmufcxEsVP1epg4XQ1Qi+uijydH3RAF8rz/ka0Q2H
TWJrOkUIbZm/00XlzL54cx1MTgwFvy3gLlLK0mUDgCEfnSCepfrZeH5/OcLA2XvdxGNQePLzDvDU
NKbiKp+E8zNpvapCNjqYj8JcJtwvESMvpuhmb2dt7HBRgvn4AqJt6ja+kL4XpoUzPCwgAmiWTsA7
wg725M9Zz/WbwfOLn7HhSzgETl3f+3HhPoioW56xbVt03ADQhhibi52K3XgbW2ZFibapl9+jDbmj
1K7HzD/3Ran2uRV1Px36FhurhLRgoAZ4jK3caUIGtiEDk/zXT1rMyQb9eNRclLnVC453oEOC3tNB
d83xCIjG8EBdGmMTfWa3Nt3D9FRfSr3BelmxWw80QDRsJ6nPUUZKGvUr8/yFx9cMUOVmm1W/lsas
waeEggLXoUiBUsqmEQH7lyzeWAtjjzUuNcAG2WN2W3l5eiWmTOokijuVF6SErjy2Or7wE+WbtxtB
3xZsFYDUkZSABvPoA571GhAK1RwipysvYqIvcEJ5BXnONNAzssU2wzSq/RCDhznxRTXeflB9xIUc
dvhyY0A+OvG0swPeRhXDIedwnYURn919YlUxDnbDnjZCukAjo6gvYBQqxSetnjLcoppJRFZRdd1N
F4kckHwG0nGyKTWJ3F2e+NZ158rt3PGMmOXYAjxntHJXlHZ/47NMr+ncYkBWMLXpoYiJygwNg/1n
p7uwLSh6F8ku8WYHC9jYFXlozFSRgz7SMSg5BVayj5/CW0EaT53yNCciBL0cQI/OCpaVZ4Y/6O3B
MOoI+JFybqfeeiqJIrgmTxXkAdTwEEpEusvMqd+04DfDqXSLLfsR5oGzGrSa3ryyppHPZ6GKfd25
foCPwLjGyzLuaoTzu3HIjO0E1vi8n+P6jrpNfGFRXz6xH3y7I3tJ0SaNyceojhri9XCCmuPMysck
NgJdD3IlffxeqyeuxC368ZNbt5av99R/XurNJtc3pECz6bYHNSTx1kwne+Mvi39ilL5zQ+ZaSaTp
RuwMyprXNzQLK1EVJLADvJWnafSHm9jzmtDUNPv3X98PAiFcDPaLUPm4BVQjix9iWGKHtseFO1Pe
DezcKk4UAN55auxg1wMRm1lqvkcnkTTKPKyAcX1IZj5xcBbZOzmYNv/uXrD/O7azAs8dVjBm+Oun
poQG2dscmy85X4pQDhZW5h4BxsdXeTnE/TkEuAIPi3hkwuAEhpajubPI3u6VEY1fZPB9Q3hOsAQy
hI0b/E62gNb/fy939Owcp06j2eFy2JgDI2SrhhMZMGMQc61sewG08OzjO1wPMMc3SEEf0cSaTM9i
+fo5shFAV2PF0xenBliwxtuZdfZc5MMvrZMnSq7HI2N9mH9ea12u/6iSRJlfdIaljV/G8sqyf6TZ
w8f38tKT/+hm1gPWHxcw9Ikq4szju/SDJvCDfjNsx835sxVifg708C4JdyxtGCqTIN+I4IRB47gk
wOkNJD7HRNZZgS/pWKuEFUSSOGvOh7yphB5GEP8o8ykP/3lNeseFntdIyuoq68U2lzDDEJMpFzf1
LApry5nBvimgEFUnDrEvQU9/PJeX38X6wl6YRiVkj6NTrGjTJNJkow5Rmc5fB70fgtzmKOtqyXI+
NHDiABtGdy75NHRx/P4cZH0EyL2bblRVO2eD37Y3QJVuJ70rrnrV9gAowXCmEDjvPn6HR2Pk5acS
jrx2mHQcE/rxhON8ya7OmQ/+4oJzgnOJHI+j5cdXORr1TGW07KTgcqjH7ef4RyOxs2B8lePgHhR7
7VvYqSLMa/hCOWW3feRM9T8T+6/crZ/SH2QSy9/9sXeVqL4fkjZ3Gif9v2/qX9V93/761cOfOf6b
6/X+z1/t/v3yx6T8bZ76p1f/AfUi7dXt8KtVd9Dni/7f/+OfPMD1b/6//uF/+/Xyrzyo+tf//O8/
5FD1678Ww8J55VVdPXf/NXUmbOXTjyN36/r/+I+71f8XeaH4WmHHOqht1vLKP8wZ3fwXZSwy83CW
mjo9Gtal/7hbLedf6HHYzRCfRMqR5bAD+I+51TL+hWtFp17D3KNDRwXlf9/553/mAw/tnyfxn//+
Mxnx9VDkYEoS3DqJXzKc2QkcDUUBvWimQQ4frK660OkUKWLGyeyOl6Dx/zs5/7nMi1WOeF2+ls66
P/hj0SomwxxlBPvFTfXhzjE6ZE4OiFxQD017F81yOBjZiFHcljXQZY4lSIyFr7VB5s1Kg7Xm4rrt
yIEIFMhurOIKy0ngGEir7copH5Icwvtlbjur6tUU9jWAfzjFdkUYVCAHLBFbGFneBDtX176Vka7f
T/R6vox5Pg87EkSabJOUvY9kexW3WrEt0FxV2WWT6zmhWV3u3XiDidn/j5HyzvN/PUlfHgx2KiYo
ywEN4DcKrCiv7IJk3jWAIGwr/9pdvHurOsT208cXel1ifHuhozdA4DohmB0XauLhUdXyuiGXy0EK
50/mVjd8lLzzRd+eUuSs4+ePF899YUZDeMoHA/8bMfSvX3wMxh1uuUCHoAC0jNInaiIr5HaI3OjM
GktMs/Rk/1mJ/stBfdSOoifDVdlp0mlldwZI8Wj/3NC4ifxpjoLFHMhL9cd0mxe4TCekqJ+bnApc
0BG8fDblxgKhq5e7WVn1pmCynPhcvriOXz0AyuYU6NclmCh3bO6vH0BXVvYUl7MW9I606804JPYn
G+HjDOx1bkySBsRYEalh+ddQ5qZ5Y3VF+akhDzTdx2PhA7DpB3FFkgz0JjNq1WMqp+jOavLhVhuk
ry7qVufgP+axBBCoKU3trGzAi9q0Tt+EGbDjT90LDc2o00s3oWY2w8inDmlmgCr0xrWf19VGnIlS
B+9kUvFR21Zm6q6OV6wkwqCyC11bAVKQdufDuijETLpil31vVC6aE9+t12cFXh5PjG0vnS265Jxq
j3ZrfNzjRapBC8rao5roOc0XRaXguZ6NU9a5ly/t8dvhgMXmxMcmjEfz9dsp+7pzwENqweDg0EPp
BDDF64b+ytTq9DNbGDIqXAcVGSqway3X6m1ZNO0tEQTLvh3lSjCdtOHKNhN5oUSbbaWJOmWm/pGd
GNNHC8XLU0EosdrBXY7wx9oeItFpeMhuBeFp064kFQAGC4VRwOWivoOaM50yQ7z3cHBZECO1Bk4i
ez7aaQ5JWzfEl8Rhwxy7swvX+xUZZTV+V3ULo7HMtLnBbpAU+xKgNv1viNlgV6sOYllhUs0cOb+c
N0sKfgrnT25TXyhHWknGAKw0HTtj9/Ead/QxW5+RhT7IZw+ODEk/xgwsauwzSPpawOS4a8wOna1p
ExZ14lW8WdNs/nFqDdh6OZrZL6vPHx8zNcqcNCa0VYtlqZt+mPutr4z7Rlv6z1g1Yggtc39i+T4y
RbzMCuaEx5KGQpQCxzo+/rioHbumZgwU9QVCDodip1qyHZUNm7ggOdTfrFotpPt0brzWi+di3HUK
HG3YOuapI8g7jxmBGb0btiD0BY/DSC01LmwqqCuaMWDbGXDrWZIupw5tRyLdf+4Y2AZAEHYpiGKP
Vs7SLixUNLWG4JDAncLJ5TbPJ2SIKOzcPEhjy/o+TnNxHhlgMYPco0kx5mXyo5Z1ei0LIlgQa0Rz
ELuJ8VeGjf/8NnZuBAmyhRfe0ddUySE3E7NnpJHGsrEHoZFfY57KA3vnQQOzoAaAJUlfP2av3zko
fg40foumJNP7z66csOHUhvn48axZz9tHayCzG+E1ilKMVcfT3PV6R19mnrNuEq5KeR+wTq+XexLC
luvZgZ1tWoNB48GNzj++8voGj6+8bnDhmRL//aa+YaSI2LKegWRlnUd1FvM6QSTC0W4zS9Fp6Gdy
phxH++qqaUqDqY5PZeUd1T5eXiTcC47/6KGZXMceUpKdxWB568dm4lyYEtSyadGEBWnuZHcwMCgD
tn286wZzPLfcur3MM33Y5zppHbCd+wu9mOCMxioCCtwt44mV5p1Fnxm2fhDp8xPpdzTMBp20Zmxv
cUiBTr/JHWe4jen4Ubj1l/HKK+hZnn38St4bDHwH14WNTdSbz8xczalZmTq8RPpEQVN2yyVsYklD
EwGUDvSdfB7X/KQ6T339+MrvrKrgQdhpILuktHCMb/HjQZS2NOPQXPG6RWsyIOtp3PixRRsh75xo
W3dN9PDXV2UAgk4gWnUtGx9942YjbsdiBivWCGADAt34N/RiYMFbc4JYbetEftD4XU4Fd1rrP3w0
9lcdDTVrtqnrCfD13G7ntsR20ADyUgvd6AxCdo9qvmou4kpGNoFsogYUyQ7soh4yc7wwy0H7rXql
aQRDWUu8b0YhQPBFWbynK0P5Jc7JOAgHJBj1JvXV8pyWdMIBMK6ceDsea3CVhdUUW45iy3SmF55H
tIVVEpoys+nZ6yvB+LwzSmUFc7kAbe9Mp5WXXU5QG+khcBlZ8X21aRARHAw6X0NowDK89shQ83d6
JFf1P/kG5ErRMFfBTBcAMzjtKdp180AcFNC27kR055FM6GUKcxDGS888JlvzmJ1EYksx2GJhCvtG
fxnF07TN9GIkAQgC9G6IqyHMylwQ7VdMV5pNI9NXs7hG2GvtVd7Icw8V3nmWmP510wvjZjQJszkx
kd9ZyV+kK+baoUHce7SSK4O4wWpMSLATlfOT/ssUKq0Zv388mN9ZT9dEzjWukmMPo/r1mLJoCxMS
kbHxSmqOGqWXlPSSHSKRaLgjgSRx8YqilEnTtvfmMM2Jzvn4F7x7nwBCEJMgH0Ya9foX9FNOgpFy
oPuAwf+qG6oLM984KZZ+Z63gKAXCw8W9Y7NEvr4MB7hScG6mnFDba2YDKjCdXC3U0lZ5hg4JCrgq
a/9cWsLY2UabnnnNnH42usU/r9M1jKhUbfUlkazY8ORF6OuJFQcqOynJf7uerqpuih7UaVhejm2X
yhd52ud8XMvK5RtRmZTUa5E9EgQbXy+KoEsVZ490450T39ajOu06LRCTI1FcK0QGuJajla0Sre/L
pNMwWDYwgI3YvqlGX6J8jW3Yk7g53XR0ftMjNyFlxd0FuUnTdStRettV0pR/PQP4OYjK+Yqt2/OX
n/vH/lXpKjJESayEqdntppRTF5JdfCq29agK/M9d459C9MtDt1heX4+MpDPqyZ3o8UPb6bdmTqe8
aRUdfr0ZjV2pV8vniQP/t0UXUR22GfTOuCbcpkuFtM4KYVZbWqzIVYmuIHJszpJnA1nUrmpoNg+l
5Z2Ysm8PuziVXo6eBs5zJu7r3zvlaSn7nvLANMlnC/sdwY5CA/xLkb8/8QrezhprdSuthznqwsjB
X18rLi2p6Ypns9C+uhkWVNJhVpiHRgnnkMq1H2wr5/njFeHdcYhYb1W3sba4b3ZYJWW3dhaMQz85
uMgDzkRkszobsN3DQuWwqbUy0UONI1WOL8gC09h5I+qIGY14iur5hGjzvUfOCZpiJ+UFZsfRl7cy
5Ywil+3FLDtxFhMuAmGynloZQDSJTuyn3huQ1grbI4cP1wp11tcPHRUSdQGfh25UmnmHN07BEc3m
ht2GLxI/30tDM/MN8kB/2sdpZFfELhANHSaF18OgNOwZWDM57zuXeML5q1/EdRcWDoHEN35TEbrS
k4GGzAYdqL7/+N29s3jBIKcEQ3GEBuEL0eOPOVtqse6uiRNUfPTpdiQ9dy89MoVlMbY7SbjQJ4O8
PPRLhtWdGKtvP2WrAYWo8bVk/tbuk+lLS1XCpzDjmZ1APjAuX/qMyOFQaGOq3fa02a7aLLbtX0Qf
LQ8EoGTt5uPbf+cEyo9AW4WigPMR35rX707ZeTTXSMUCNFzpw9RkNtWW2A3a2T54Xdvtx8XjqCDM
fjuAivhaFw25FLmuskMzYXPPbDJS9lGdiBN7nneejo1MlBLZKqbkfPD6h6WKTA0njuOwi/Xl2zD1
mXPWSUMnl0zDqTTVfhtv57QZzyN/TZeqOVzUh4+fzttPvcV7XSvXcBpQIh9NI6VFnd+5aUzl2moC
BkhFPlJ86jzyzmQleYgX4GJBXIfh6zvFwa16T7J6TK4f1wGq5yRkm+mWQGGdU+aBdy/Gh5OKAx46
dPVHFytpC2JnBOBMlBIkjMx76qvyK94N/ctfPzwKnDw1/JV8o/2jF5i7eWrr8Tqzqqg5T6ph3Oai
SE8Un/V3xgmtbWO1WNFceMNucYt0VNawLnW+kwZtvUxfkmHszPM0ld13pzQS49wlsWujCr3YLLGe
1XRE45/GNAxtMPbFkzdglQ482wUDEePDh2ozhPxjZgx220hDqVxR3P/9w6Hega6CX4yWa72rP5Yd
qoqkd5kjurXZ07dp78OQErV1YnFbX+brA5hFlZB6oQEZgwrA0Va1KBvKHuT3oQYcsBOwou5So9MP
pkzcK/ax3YkvwYt/+/iCFM14DbTALBAcr2+rSQj4ZTOsEQRK9bSeG+3RMJKGeK5u2MUtCsa0jOYr
+oF5GBf5uOnzmZS4dDKNTZ2nNLEnGwRG7uGuJuz7rPFagvE4Hp9LDd2S31fdVdZ37Qlp2zvz3LEA
TDJ+Vkf1i6D7j7dhLHLWayh/AZEwDcfSNl05E2r79++cLinfGLpFuC/XvcsfV0n6VhsIx+IqS2df
tAvOXFdvTyHk3pvgtk53gW8/8/v4g7bA5rGmiN1WJyN/g3SuNoPaR7RJgBVhRh/f0nsXw5xDE37t
vr+BK8yLLcq2UBox32VylU5pey47akloxvzzjy/13jta8bCmx4LCh+FoOenMvJmqhqG1kDwTVHrb
EeJXWrcfX+Wd/aMDak2nAE21jubM63eUJwTgjshdgzFFLcdWvz2TC3mZVXc3d9Umg2Px16OC3gzT
xVu955z0jkaF3aVtbQ6c82IOtEFuzfWN3WvziRH+9kUhsXsRjLEn5tB6tN7oeoU0veNLNoJ+OBOa
S+RZuejuVneTUzbUt2+Ka9GZZNVnHeAo9PoZDpneJsROYUAHxrZpPKKm46ZbTqxt7+w6qeDhsVyd
kNBiXjhXf0ynXCUqlYjaQ4KutR9tQc7CrJfxxeI0037IIIl0WdHeEe+aXU9l0lzamRr2lJstWt9r
bEXmEALRkng9Vf79jF7ik4Vj9EsnqujvtIHrkY2X69OUd0yMRpwSXj+SYpQmfh6GFX5gCuqapLPi
9pNPOzYyvv3tEKZagCoGOyw7cu94DbbsiJqIToWkE24NvIVOn9IcMk/NFgF3rLXxfepN/Snz+js7
ydfXPbpHn6iuWUoGMqSNaGu35lNW18UZP2XZoM+1Hwp6orvMWrRzV/XOjT/mT2XuE/6ptFyejT02
F5VP8unjx8F3jof7+qPED6OfRfVstZF5R+MRdwstZX9JQ0ckTX3bqUXTDqJeiuKijUs7u1+q0ShC
I4713x76/jZs11jFjdv2WX1r12Plhy0RjNcVBDP7jLTlhvOBGXv3tPkca8+LL9xdGsfGl8xuFQkC
7hq6PI6xo7EzRtnu15kkykRgISCwQCZmQARcpoWelydsoTu/zS9GJKn2hnYWxBFsqBC/7AXx/qaf
c5PDweSIX50t7Tu8eByFlmkabilSEYNQAYj6AdMn7S77wQZrQ0MJjXg043YO+ZXKDpuJ4X1VYHEh
XGZaG7cIwyqikJpMPZpOVhCh2KJqDuNoIUAXzWZ9Se2wQfDse1q1yZd8+jEbDTPZQ2gCbKTx7SvE
Lb2zMQt8FIHQpuIWlcr0qxUFupJu7ht1ZacCElOMi5QwmDHKBrRx5EUHQnbq0WazcBfpA1HHs2s2
JORZPUDzRVp12HemoTaTGH2kanFabJNGSjPsRvb8uje5NtFoHKYD0Y+LuZFo9b65TWX97LqaMNDZ
Hq2LOBpJrSlI5d1VuIs2sy6gRFEjbNl6dG4OoqLrlx+NOdSPTk+QRNaS+pbUJFQP3cxR0GDHGrST
2fmhXmLzOLOrLKE7lbU9gDskBH6gkzF+NyX0fjgvJfW0S73EGkONAGGTFOW0uCunbP7aIdT4Oqvy
1sTjdd6mTqtvvahsfzWdof+AoiQfIzK5Py9FJvNQZb3905vm2VxdSVlzXdNRgEBoiFGEqC5ldxGZ
HB3D0nBKGuRx3D/gMnJJPHI7/UtVtGCO2spd3RtZTYa7jPJa/9SnU34ZOaON0ke1RKICfIqnfV5O
6tbRI+1JtI5Cq6F72mOfKu9HhllsCSqcM/dmtXa91dy1SyiiCfeNlU/ud1V5a1y8L5fPrlPtImh5
OQAVB+GjIMj8K5QonG9YiCuyQb241wNGekyUpO1E92oqsDMVY6xfTQ5GtiCbRX89qrR4zrNyui4s
t38mi1Jm5+6kE+1UsBVcqtlhfOp6dy+zLIFr1JLqHFCPJVsvN2f9UknZulvbGZD616asCYTRZ+HA
KBNZtnVQgkgikyNtJp1oIEPY6lORbKamjp6secH7bvs9ieXxEtGmYfyRHVrWpJ9rM2EjvrvY9/ao
EZeyVORtB8qdCkwZs9cWu2zIxp9Vl6EYaUg43Sy1AJ8m8SOl5Mz29ZeizCq5KRpc5IFGo/J5cHMt
DmHwtUNYx5a3ADk0LWc30wkCKTP5VbsloVSVl6loahk0vr6Ue22083UeKvMxbzuZBqWuzEtcDxi9
EIuNv3PdrR70gfNmMGCPGEK376YLRJRE9S1GAo4mm8r0l/SJKQ1cBNhfnSqWV5XyMoz4U+R/F7Ia
v1qSkM3AXSh4B1S3VoO3JHwZ4hfIoFD4Q3mjFeD2Qo0y5AN2dcJ11jLF0Dp6h1CiQtGviKJMNkm/
9F9EM0GKHBO7u1l0W41BtNjGN3dMos8pqzYuuS4d7igILLe+igs4FchEFPE3i6l2SBT4YkemssaL
xrNSrIuq1eHP65V/U3Wy+NGDfBo3U7ZMW1ISrDVuUptulza1n5ux6G7EJAlig2EpnqdmKFyG7ZSj
xQYUkFEIreuQxNL899Da4lFlAvNNbnXxLWqulPSY1O4cbCcTWcBO7QnE43JxrI1BX+Zu8labCdGr
c7YSDdyLuV76dmM11vCpGHqCp21rbKZLsDjlvBFZWjzE5tR4O6pc1oNu9Kx6TpNnd1hEk2eObBTR
o8jyntAy5Y8pMKp7yyBDeC/IP8eB5VLaDFBU9Y8iqaKX5Qek5cRC0brOQAxsIhbGh4nvUWI5fOyR
S+T3GEaLryzevnclLI7KQVHX8kfvgFbZu4MGqWicFOxHUpoPXtEs5RlWM2f+jBfSxqqEws240ceq
6s40YxIZmhgTNENmxokKs5kuSICapLwy+6i9ahjLV1M8ay17gWYhP1m30oopM1TiXCuzAmlM5BAJ
ncrBeKIejAWszKb4EloJ1iL8Jy1fIs1xNhl0z+u+aPlW9bbZ6XtDOcRyZmaU39CvJgYHJRGaML+B
nRck1CYJSKpYOolztt1Pg5ZDIeobMdNd1ciEDvzSwGM200G6L5smuqMPGpncdN4lZ4nXQ1slnjk5
TN7SGrsI9U6bRTAruM2LeGKuKa2ln8mSRrT74KW1Qdtc0/SNZPSpfewt2nXn+EkSxkPlPDeJW/b8
mdHc6DU/f6sPSbK3+4SSmseIwcM1601P4EC7kGWVJc1dDrokPWMZINp9dKs1NaoxxwLrpRv9iFlg
vywc3H9ampuLvUS8TtvRmYzPPXiZLLSsQRpbPkuNE1R0l9Kw8gtEdV1va8hYFnvxduVkeV8Nd70b
IKlYbelbuJ/RZtOLnQWOM6oFTWIEMnLFVVvPUtvUQgNUrCxcBels92JnqHaK94M++l9HA0vweda0
8yePIQA6Mymkf11UeknYdF/6m/JFMNTZlXUzT1IRY+fXaPNi9G8yNGqB/y3Pl8HbkDmCjyvGRRWd
NZaWZmSSU/Tcxp1XDFdR6vo/7dadvlHFJPpQZZF773sr46VoswJ3NfzZJ/aBBZ7aCTZsMI6WGAPd
nswnBR92DBP2eVqIVHGl0bqzrQcZfkisY4OPht/xM+MaC6B/A5iwv6ujJLl2lia+SRLdhQrZMV0N
BZ2Tr78+37UV4cYwijIrD4E2jkWYqU59Z8Pn1UFt50a2icTER0LoxK8GdTMrksXssbvFymZ8yxuR
s0otak1ZGxz3uuhgPfnWMNHNTsRmqBv/d9Y52hP2Q3UllpU3ZWmNmYY6H02iC6u4OsP8Lcaz/8Xe
mSzJjWNr+lXKet2UcR42vXCnD+ERkkJjpLShaeQIDuAAkrt+oH6K+2L9UZlVN5zhFX6Vq9tmLSur
RVal4AAPgINz/sGyJuPoZFJ1u8TUALdICIJ7j95089Zt9TELnc4c4rfsj6TG+imOqi3+uAvvKtb8
T2rKk+JUZ1lZ3Ba2PcAvTvspu/VEIsGpFHohwzYpMkyc4Zi87EtRQYTwGrzLNZKIZmOCLpAvnb6J
Gu43kYtd4xQYQDR9U3YHU5t6/+CZZVqfRgTysIjQM9yZtUh3skMwSBvQE77xm0DrcfmTWvYOTkWA
+D39BJRPW812Nlipyw96ZWGlZ8/OYJCo5GhHNV0Q57sR++Yp7IcgfwARZZubKKj0j47w4vdONQrz
ZCKmdapGz5hDJ6/FvssDUOAdoXIvvTyRoE797IgJk8pO/tDjG0aZjDbVCJRgA2KjL0M1DylqlqNX
9LvWbVGE8OwmADGTzuOxzH1SNAtbcLWZHM27y0fdEDuvaIV3V1SIMW9IpnrylURDmU2pNnhrCE/5
+4q8+PswdLG3n8cCI0BZOGZ5NHsHHHNZ+cnPAZFkfhvZycuinPRXTmTiz+stQAakSX3zG9fl+JHN
5IxbC4j4m8pSDrWRWtzXRpJEN7UZyU96HZSvwWbn0U7oqjlUasjBLZiC/mRbG1iyxWTzO9nHdNHp
B7R3nCWokTi1Pok7OfdavJv1yMD3GTfqI1IZWRvaiiwAYoxjzvuihUq5l67Aoa0Ck+aww/qcIymP
jT7MxET2Xy8W8pIqnOts8r7g2LdVMn8EK9+8ckCuW8dknrBq64I2F29yleT1zteLaMBRcEALJTIa
gc1nYtnT0bEm/v3/Gc8yt+IeNE/lkE1tyArxTe0GrdmiCtWaVyqcF1p9lDSQTF4YBcBavFW5Ji+K
YBpMxR0wOTUo5O57n6BgUU0JQCkfiZKi9R0Kzkr/2spenhJ9aE9oPUc/XHdMfr+q49JwRw/PRMDD
XdsmTSC7SilkTFPTTA61lrc/vBwVh/SXu/2Vd/SlVzSOKIDIwEVRxzwvYThWRDptdUycp9gmgTsb
qjZrf5aaCcVNF+aVd/sF2NoiSAImDKDUAtFdrbTVgGGobcpItkubmJdeyUWpzUGHlvf4PUqEeu86
JUegIZoPOarFr5spsHe9Yw6bJpozQZIRYM1XINV8yGeP5vbzK/K0VsgPBMdOORc4yhMPFyCaeuW2
NXDlmF85DgkP0mDM6u08+Np9V4O56MtquhKBTxuWKGjjyeXA9KMrtebNejG3IzuKUa2qv9VGQ/mb
vMuCMEMta996LjV230IIsqnG/ErN7enYBP+CU0WfxkIOaFWDNeMgyn24p1s5Z9OpypV/RMGv/YSs
yxfS4Oh+FBQHWk37bYoFCjVUSC06ZDS16QueB9+InqZVKXjmrab6E+8dcbL0qNnNFD2TTTkVf9AM
z66stPsk4oG+gsChNQswFfmj80E1aQTFPP/CAGfWCRILL4OZ5KfCTOmO/+Ea4fZCxHOwoNpLOxqk
BFWW1YB62o9NDRSy1apqX3VZgWRBVGznkRyTO82NDFQhbW5Kn/e3zYOk4U0DlDN5G+hNuZ8B6Z6M
sQebZKfoNCkUEK8BLC4sCtcgJyDgE6r+a0yfyga/TswxJgmp3Y3KKZDr1V2SWXu9Mb4/v8GWr3pe
uAN+bS+BDtQFkPBSaH5U4VWaXoix9IBADVV1F1Se1I6ZreGmbCUe8gNdYMcP/TxqMcUjPUBx2vdL
/0p9/inRhvLNIgyLSDe4e5g2578CbJ3jxgukxIymTpwqc3Z99DtS+50wpHqLFrbxGa4q3tYl144d
ospNYgW3wv+uaXpwTV/wQp0VlavFrQItOsDMa1221PK1+hdlYcikuWsKNFvwR/A39Zz7b0SCJIch
kvqAaoS/yRqkVoreavZNHyEbnmXDp4H6366v22uaok8jY/ldi26V5cBoWWOspTkG1oRkAHgbgc/3
DKTBSye4ULGvHYsZCYvno+PpYQSklT4DjBHgrTRTz79Lpw1otYwxvXLEpB8m2lObtOtQVemC5UkQ
T2TXWU55EbU3U10ZfPnLz0OTGXIQ0engSKS6fz6422eZVUcT0FY1yYNs8CPueKJdib0LS0rksQkg
xUCVfIKsc91sNhaoYWLP9vscCPW9NGdEbsq5vfELF3OK59f0aZuIG4UGGBsFhDKX7vm0cuoSyBVw
pfWNjF87QvfDMkPn2e4Amf32UIuIIQzPhcOGx+n5UIMwpdHZMG8A1s7h3LXZbgQts0GDfjw8P9QF
jAAjECzkt/Skmdj5WLEH12xIcIkax0TculgyPEDkKZBxckr/ZTLEo0K1WLV3ItD0o5rNnwjWV8hn
pfq27igY915VnWwJqLLptXlHiSbau72NZDwlWnUqwL1e+c0XvsRCaPRA/AI0pb16/pOHADGYOGY3
UazKftAxGm6NShn7VJ/nmyvL8ySYaUbzrQMwhWxhMsnVWPDj8sIvE0x8NF28ln3e+iES6eP3LJFl
Cz1tKD6VLuijUzbaMV0k1K6GL42Z5N1OznKxfRGgwEKLloX5pk4Q2r+Seaz8IOigAZPwOYR5v8MX
AX17/hutTscyRZ+T7Uw7cHqIkRs0tgr6BibklKtHjLGGqTggUJGoAzrcwfQBAFELRDj3ohCNDH3c
AoKQtCo44vdN3VSw/OqmV6STFeBxOj/aq7hAe2I/5E2nNtDpU3NjQkiqN2MfleokHEu+7EWKqVNX
xOMOFbNkvNH6SKfnoOXj9Kodzd68slFWagi/pg45aOl5swJoyq7OmigSPFeriKyLtO6gtEYbw0L3
88/UHqwqnP1eZDsKhl4e5pNd1HvuVFWFoAKnlxB7xumuQWdy2FTKRUyt9zLrc0F/4Z2VZtM3z8uo
FmYBMptbt+PTb8i++s+ZWJQDdETIil02pklLNzFNfhcEQ8ESzixagFAhcAVYpZNNjOMD+Way1fD4
oAPlIMghp6sam0+2EpgB3keWQ9pMFrnwzB+nEayUj3ZkBxAU9di7TPTBiMvZ1CZhIWx5SGdfmz9M
MiqpbaelOEo/Q0Ig7esqHGo6mnjLOdhTxGMHE5tKR2TuBn/M5itIpqe7ENIbAFn6lIjdO2uwjktt
2xhp423p3IwIT7a0t3jg7Z7f7JdGwYIBGUYuL3bSKpioiTgZm5UiUuLFFMHNQN8Oc5bWV6J2WdSz
CxKQvolxK3xoHsms/Pmia/xzsxVuulV1nYRO6hqbiErJbhJdWR2yeHRvB2lYgJBHuz1JrEic/fMz
fZIf8AsW+W3AYQv1ZQ3qUXo5WM3ML7DNStvjkYDVCUyzO7qz8UAJrxuRIDcwK6UveP/80E/ubYZG
1QjJeNoeSw/+fPIjrfZeTzX6qaqZtwrmyUu0J3FtRsgPKe5cbJ8f78JHXV6h6EKBV+R5vlrsiF0O
nJZiS1fn+s2IsvUEx/7KF/3FEzr/pAtpm5fQws1cMvLzWUW8hFFzRn8rdYXzkPsSdnkSLJV9SdaA
vyxSb3nYaglsGxq/5bCboY5ONUgwRW0JAEZlDa+rtO2/abZRdBubBuKt19tVf6SzUDyAJhm/4rXa
cw5ULVX11lTzW/Br5qvC8zpvj22X12/GubLaDXVn7zMSdIG26/N8sENMSB2XzYPEGkynVlBtc7yq
f11NNRoLBYBIevylpr1LwQBGP/CIaoYjrBk33gs1WsGOPmwEixeUcBHmGqCAsLMFPhAUnoUdBnkc
23su+hEbMW6qBzOCVx3Kujbf8CZRSE1S/pluRzOfQZmPQ4flOK6lPFPasTAwguhEucmHuP1jBo6F
UHlcO2OYJQkEU7T4KvOAmm5ARjFb1WtNi/DQHaaWTlXLZnkTA7SyNtC2628B9JfomJhQYT7VtJpv
HK/u0g3PwFn+eVr8f72T/wGm99EeW/RU/tJJefVFoJPy7kv5j5dfJIKfj0VSfv1Lf0memC+AnJKY
Uw+BTcRT5F+SJ4t4Ca9W/uDmgFQe99E/JU+sF+h2kc4vzupA85aN+k/JE+sFNlC8+7H/Q/8Xe4Lf
kjx5cvhBuAPeS2WKjAFHiVXxrMuc0nTVUjf3Jpr4aNEfAvxkEQshtaumlmMPqdjIyIbX9JMPRpPe
UMus97qZvy/Qf+tL9c5Jy8UpLWnuZOV8tASNdktM/U7zWwAZQUPwD5a8cQtcnQrqFGHbDNU+yTN/
62nRj8JUSOoNeEPWLrX0Ufd+eqBTUnrqRz8oH7y4IDvDom+DW/W7wdWPmgf8udFQ/xoE/x+n/VTH
/U3ZfO6rGOOozkUb3o7ei8F8/evb/laYv68E/1kr9TwW6vlf/zXln8OPaomhdv1X/XcU/VleXf9e
9OfuP/7PVxSHH+8AfCP/KfpjuS8AXv8z6i3nBXA/xwEyCRNsET7+V9Rb9gvUX+DkLFyl5b3MVvkr
6i3rBYhHnrYw+qgrgiT9naj/kxTw+Iri6Uqss5EoobHx1sVR2Q1+FaPdvgU20cldhmLIdxpRMG2E
5+cv8SqDEpZ1+Sfh4UaheRPWxxiAaZ89bjN/V2Rx9b3P0kVrpC6KD2mnoq85+9UOpecb9xGkfHtb
llo0h6IU5ec417kNCglaS8+1/I7TIC/3sRQzfdvW6GcaxjMl0UwOPtIwdUY1L3YNVYd6EKmfKBM5
H0p0kd9nQ5m/j7hdhk05a967ylt0PqvBru/wblPvxdSlr7SBLtmCQY3veh7P7r6QRZSElttHoaGN
OvvGmeQfnWVE8PBQzC9D1+njV0k7e/XWc1v3Qz9QVwoXhfHxMNd9Xd/S+ol2dJfArSU9cr7Ax3oq
e+Th+ac4rb8X+KBlYTNh2ALrU+4aTem0oykNUJlv6L4BnFP6Z3vRYOH+rh6sxHhVOKUD58nO0FbJ
o3zaU5H2dmXTd/HeTKou1PyuoU1XmPm4gf9DJ9YGEwJGfdT1U10MpbW3TJF8dgqdrV8WA5QccPqo
EZRtA47SSri/t0aMBFvIP22+lLRGq2286DlsExjr74bMRzC9dfTXlq5llFD6qaWTXwW4F9gdMl5h
MkGQO3itct6mvAc++2CyoPhSh0ROOZmzDsBNqVBDqagxj607vs7AthSkGB4IDN66dG4du+gf7MiN
S1ioyvoUjSqYttTtK21beaKhR96b34pqyA86kuDNHjpk/lMgkf49paPanGbZQsjMS839wXI1IoTl
O4mtDRqekSZxYyEHC5SeRttXObW1tnf1bK53YDhAx9RZjHqOTO0kCzM3yMEdZLl8k7YzEJwuSi0n
jHU/Ap0zNz8rq7LLrT14nbZFNq59b9ezeFd4RVaEWmZip+RadbMA033QasqxD3Hb6/L4+2ftf+0g
/X9NQs1cXu7//jTdiVR+6ar2H//xv+WXrz/af+CJ8L1qH5+uv/6GP/MLx32xIN1pCMChsW3E0/55
0jrGi+UtSwkeJUD8HBZy31/5hem+gGizIP8Xr6rFsOFfJ61pvqBGughAgPOizkORZyWh9huSaozJ
050XB91AWkH6WhvUDQSq5WaGTZTpD/vcDsqbNCrdK9XI1Rvy1yhQ00ixoEtgNrZ6cPgWehW1pKAC
bB4oUaWsz1rfV8cEFOcdjy+Q1IMrqR0m1scCCeQrrzjW8fETdhke4Bl/vMVnBS+U8/dOMcNbjXiW
h4rqDAROvdrSULdCS9b+lZmu0rW/hqKOzDDUeszVUFZRJKapjTboiWBvi/m9wpt2KzIcj2evTTcD
BJ5NZ6afHgXg/Z8X4zPKeH8Ou2SIfEQW2loVYOQgNSSn6VmoBCNmAQh1X+Nhe6WUuXoN/xrFWRJl
JC8QvVr30XLSZ5SEHMDN+MzfgcQpP1NkRkE5FfadDvTj2/OzWndslgHZLxQJF8g3zfFltR/1jWj6
VoshjRUGHbgGw+nEjZbBRYPGZ1YSSyIt6rduLrx9b5ruTzWLz1Cjy31dXmUQ/qKgP8pI/votmI2h
I+Sjnr36sm068WpHWj4Uw0Dd1PVC3ONeR4LmRDREW2ueAQ9E7UuH33xDNWPTo873OQYNF2p6f82c
60JIszL/+WtI0h6vjC+o4gUYLmHvhrXE7LRf9CjWT+Cx9eRKSHPUrHcPUlWUQSjvBbA4VxPv7LwD
AiiX3dMGN2OTvyvq1rxSM7s4H1YFAYKlvLc22yq8Cfw46O+Q+qhLS9iy0DLLkmM+R/WVKL421Cqo
bJwGRzezcfLwFnifl1A+7uuXXUw1+Pn4vbhyAS/ARaNmMTY7/0iWHs92y4kU1gCud5WnN7fK6v0r
NaOn8+EVyu7gXAO8AEPifJQ8Gzq79nyUECJLvynFPN0MeSFuor5v/8ZQWDnTyLWoCNI9Ph8q4TNF
+AjVoVCi+yiyWDvOvjA/xm0kr7CGn64dhU0ijptpoW+tz5qur0AiBnodIndZH5JKDrh8y/HKF1pe
z+ebmk+D3iFdCa4G7obzCdFrHHWrMuqQ29v44bZWdtfObrDV3VY/KHBHXzNziP5MnP6t4uPTD3Y+
6Oqw7kevQZ6KpwMwAP8jrKph62Y6sH+jCNwrwf50GZdPRQOQMIRLtO68Yzgw2o50W74YL5ZuDJpT
Y3fRFfjS04thqY78ij448IiMnS8jDZ9CgDJuw9LQjKPV1t4R5hpATiVYRkNzriiaXfhsiNrR36TA
skinr44kpxi9xJKg0ea2AQtczpXaRt5Y345BOZ0aRH12QRRfa9hf+G70xJdF5Im4FFDPZ+lhnG0F
IunDHN+xrQtg61RUKC/78OSuTPDCgi5vbwKTrgq1pNWCJkkzjPE4MEFMYl5Xjuzf6XNKwQcm7t5O
Amotzx9VF65ablk6QtT6QSSAzz2fXBvntLyaVOK8mqF30VLc55LDuWtTKAuKTdqgl+RW0vlSezZ1
b9n13RuIB82bNGj8axYJy2irfUneu6RquFoB01udnGlX5p4oAN878Op8DGAKo9wZXZfj7lLGzds2
mwRMpBFW9DbLjOw3EWFc9lCuLM5swCIsiLM6F4ayRbocnm/Yw4bbW6WGyJdqu7BojS+YfSc3tBu7
3z1cwQmRQpjLubfo6K3mrHxlzMAe+tA0ymzXDilF5srXMH4vf/zux2aoBfdDfgUgD83t849dd7DJ
8P7oQwX9tgiFZ0YHX4+CG+l2MD1Vo+zDVEUZdf/W9rZmlHg3vrL7k1eoJg2f/zVPthXkT7xrQbZQ
hiXeV5eKwqSm6wE7h52QlDk1r0G+00jeoxaZXblUnmwrhqL/jDyGs4S5uTp5ZxQaIs0ByV/rVbKT
yMNvaw0rwiiJxj0wdv+P56f25PRlvEUqZ4H3kTGvDR5dbcg8GXFiyCQIvsGQN/YB5PGb50f5tUJn
u4VhwL7AEEW+aekbnX/ObIjoyDkYhdR1Ht0abYAyYZVjaoQtqmmcJlvKHcrRLcwsK9lPTZztUGhN
T6r2u3uh5TFGNlgW381+l+6e/22XVmBBJBBr6KNAdzz/aQuNSXPpooWg8/TTYFnjHrxdciV7XCa4
WgAO5iUFYgh6oUuIPXonpH2kxYUzY1qapzWam8Oc36VzHkchuADzYGl69pKaNsZVVaQdnTSgC/z8
PJ8+DxAh5Anv8R2WY3ut/RE32BhVEJjDOAEXb3j4eTVRWW1VZTq3fQE3RBRYpG1if/Q+EKPBfat6
sfMxy8BOSxrHGgz9lWv54rLgX8KqLLn7+kSJzcoERdyzs6IqpdJUY/1FPqV33pbLLD9aVTseo6iV
e7Psgt1UG1p05VB7clMvfiCLHg0ZMJnjOv+Qhe9oo7eEZmY0r9H9NTduPuU3PeqWP2fNH4nR2biy
zddiwLQXKWDrIBKMxfWEE/w8HtxeB0pYFSqMPOvBlq/KqnvpR1pYajalMW2L7NeN5S4OZtNtNu8p
2d5Y3vehDULsrlAf7LYinv9sTfzbrO/pStBcIvHjqFtkcdcyOElgjIkOMzOEUN3jodWar4DrN/ez
TQqhZbN87U1e/fX5sHx64BGSwE3IJQwLUN/qVp8aPKIpYeph2XrZ7fQzb6k31mLH1XZNM+3C/Lgy
Eazg3kQrYC1/ABmp7P05h5eRpfKNJWAJWGVZvssL6RwhI/l3M5T6K/JYTyOcawM1BOo7y/3xS8r/
0cY3bLyEG59FTX1WMTHL7BTPbXssphr5EVH66TECsmLRNe6nV51ZX4NcPb28GBddP1omPFzpWpxH
Wly7SGGidxLqso+2CS/l28ir2k9KFubN89/y6VEKs5OMBMOuZYXXRbQ6q5d8DBjoWDjRd1FG6cey
tz49P8jT+QCro7rD9kPIFUDm+Xxq1aPU5DOI0nv5rjGceqdBc/+WSwDKzw/1NDYZilcAYmuU3cjy
zodSUyJHI8mm0OhlceO2dm1sYCFxZrd0BJJ0Cq4hgJ+u4HJDAsByl7sC9cnViMwLj8huCiNAk0cL
sMNLUw2/Z1JFj9ZdRvn13LIx3F3LWSg9lr1VF2x0kGQ40jvNFg5Dvn9+9S7Ohfw4QKQTO7M1rHDu
hxQtgBZQsEHuItrMve0B41yJuQvfCJFbiCnQdSnKrIXc815HpNrzSRTN0bypqsa9EVrUvLXBKISG
blhXrosL4Qcal9UD4LmUxlfvnjHvM7rTjCf8VDtZmaYF8K2K0tuIcbx2PV6aHP1KDO5xo3OCtZ1I
W3RUnVutx4W5w3EZe9BMj3/qenZP9FzTYb/wvXhX8ZJYTqrlbjqPPSOmL9lMfhc2sgl4M3X2tkua
/vh8VFxYv2UvgQZbALJAF85HqfqBEqXmQNOy4x8iSm2SHetTx5F0+DsDLZriPBk5K5Yf8ujg1Xop
LZiwfYhldPkWQR+4cJS77qK5//0TiWhAUWS5x9GxX731NV8MqR/pPY1Wo763MFzdaZ5Wvxvr0bpy
Iq1Vr5atezbW6tk324kZ+x7P7qb24rtB1oXcWt6cIj9bGtEbq2sHdy80VAu2QyDnkjQK9fxDU3ok
ftbUQpT3IgtGcefgn7qdFJzwbWkMPla3pRzL90or6x/SGYBHT7mYvBCVjNwLn/82a/n9X9OA6sL2
oeEKYG69ZDLJkgGgcehMsb5DwqJ9ie5/98eEo9DOCUSwA/asZRuUmbU7s02j4+TZ9d8IxWUxcbej
l0+D6zxC+okH7WTKIaxsoznEJnkuRs39gfKRc2WoCxt5yfPIdPzlZHdWUT91eCq7nORhUzT5yxIh
tQgql1bfSVPg/5tYjXvlnLo4Ii2FBTkEamhdN3RKImnIuwG7sHa8SWncH+EQw2XGA9l4aeV1cv/8
N71wfCzY2gWHyHEP1v58NY25Rb3LnFSYBFUV+gE2pbGJtM3zo1yYFtBVOkhou5IErNWpO8A/06Bs
FTZZrYeZKvoTegbyiPWtfI1YY39lvEuRumA7HcqvPIlQjz+flsjMDLp7B+h7UgNE8qbfz3jp7pHv
rN5PTaF9ETB5tZDSrXqTyiD46vckQX9j3//SZuamAxWJ9O/5z4jjykUZAOy57naoqed5eaNRU0fe
3U76u9EuktdW6Q+3ExqE28qtkCJA5GSrNCg7RtHXOGkInQrkBIPHr8Q+UW2yxYwEkZCIrbgpG/pU
M77bV67nC8f90o9CYoRMCnLBOvB5v+h5pamw9qcUKypXG4+BUMZ9WSr17fnYuBSBRDxbGnTbghw9
X6NAxUidYEQa6omMdkkFIbNBfmH/N0ZhMyOtBVkLTtD5KEpDB8Csy5FKch0dizarTnUwJNfi7ulj
hXoBbh0kgfTQsTo6H2aCW4CuP4GOzpj7XSHl0m/FnAQ7M4/c4EYXMeZZJoXdD1MkyhIGsq2/Glq9
uAGx9FNXnjg6ZCT7ycvje8ceqgGrL0seR0MfPj6/Ihd/Kuk+OQoaqs76iTOmDgYpFetOkWO+mepU
3BWxRMh2jqID0jvIVxi1/fX5QS8GlkfjVacWiRz46npvoG4imFKNIYyFB9n75lZH9gVFh1nsnh/p
Ylg9Gmk5kh4lEi0VzkyvGKkcShmWqJq/TGa0758f5fJ8kBWlbY3b4vpG7Ds3jijFjSFGx/FGxr2O
0kqHoHoJ2zS/cpxcnBK8K0ofdIoBzJ1PKcujHmwVh1qucgMrAr3eyFavr0zp0ihL3ZRax1KuX2ev
DfxRxm/x4EJBbGdMGJXn9XjNdOrSwj0eZbUfc0NvG8OqCQTece/6ygFLjUP4R7uO1HRl3Z72IBbK
4VKiJegWPuBq4ZRhT3oWd4ow6FUY2/6QIWGC5NEQC/9BycA4jZYv/xghBH0wc0e7i7o+vcXJyXev
nRDLzXNeUlzKeTbxD1tv0cQ//4iDSxqv2a0KJxOzLaWNKXILycNoePKQuOXPwUrDsk/jU9rB7wCW
G+8n/5oq58VvTLEI8gWJtrfWKIDmkujjPKpQBk19dAaj21RNK67cImsphCVfXPpaBpqGEGyArZzP
1attvwJgr8JWxt7tLOL8TU7u+oq7FpCxGbndKW1jb5dNefkVwJ/YRoaH9AwlvS/TQEnoSiBcCrrH
v2eVFQCZAzQ5KoUJhD9veiSrQvoZ9a4yMcl6/mC4tMKIf3pQF3kyGet6Bz6DC9GIzwwVvduoyJ5C
UefxlUNu2SXrYALqtdQkeW1CZT9fYNkrf3BUosKMnL3fpDOm8xu19J7e2HouynAIivpOn1oqVVa0
aMf9/izp80B44K3L63C1i+nZxt4cOyqskkCcGvjG2N8K+fb5US70IdgpwKzIpfgDivR8miaqwX3n
U/SQ1pR8KfARSUMPwZH30xA4sB7HVmBSMLSvkOhMvjl5gNVBPACOuZk7Q3tQZos49xhpNHZTkYjf
1B74Feas6YIogF8DEO385zUI9Yz5oCuKGbp1FLE+4aHTefezv6gUV061sW3ULZ9flOWcWH96RIJZ
DSpC0P7M80HjuE/NXHCmTVWR7uDf3SOWlG171/kE3PVKrnApmuHiAgMjg6IdtDq0zKp3R31iu9Aw
Nk9W4yO3kTn937h5wCvCWiecQbkt2/fRlT0YueOJlHW0RncXIzp+P3eDfPf8ul3aMh6y4/TOaLcH
9upjpfAVSbHpDxSe1X6MusB4Jfy5PZWa7D5Hmh3sssjCPlVXxpXpXfpimItTWUPQn0bsKopp0A1Z
BUYoxGoeUnMqk1NTa0ayE25uILari/zD83O9+Nk8nEYoSYK0WjvENJXZD/yiMVQqCELHAo6Mb8A1
FYxLpyozAkkHsh+zldUpnybS9FVqjCE8VOOV1Y7BiVZMd6Mj3X3lvLn08XxwTwBbKREBMD2PkAJX
Ts1Bpzj0Ech7Be7e/gALqjyOMtZ2gs9+E2up+qM0I+tvLCUlV5QmAMcFeBGfj1zrXkuHFF6tsMb0
Y1rV1uJQYV/p5Vz6YNQ0qEfxEkJBY3WeI+/pYtBkcdC1SRWKQAkLulkV/J1zGx7E0sFbMIdrxYqa
SxipWt6lczAauwBE+sGd6mseppdeGDQtSSRB8LBoqzVrYiJS2uMIBj5SL/s0QkVW9QaVVz2Qbign
oSGAVqgrGJeLj39MBXAz5f6l9b+KkrrEWFw3yC1Vb+sKRlPj3Ufd1H7gcHSP0TAONy0Q0MNcQW5S
QVLeIz5xxdLmYs6J6y+IwkWYhALLecDY4OsrY2RXFCoy94URDIcBN7MvWRulh2lGilZHpesT74R2
OxYt9Lw465z7uMjmv5GKPP4lqxMvK123zpOZhN6t+1vo7+Y+C2RzpVV+IXTBjHM3UDOgtL9OBZy6
sxGCrEiv5yFPNkOMnORmLGrjyte9MA45K9kz9XyygnXjtxaGWYu2M0InacUdltbDQdLdubJmF0KX
Jq9JY4zbldbY6ioq9bKR+Nkaoe1rCNgO7vRNiLxExwP1vQLzqGRjgnc4PH9eB8TE6k4nXCG7eyZD
0s89j5kMI4QyTgojVMgrvulzL9kHpjFuc7M0t300ydOMaQ4Cu0hqznmNSfjz4184yYHJUHUE1L5A
hlazlolM8gSR6zAwev1e8BDaeaWc3nlK+/k3RqIoRspIB4iAOZ8p1mlzXPgzkCA8FG8RQkWpKW+0
dzqk6yt3xoWAASnjczVxCUL8Wg2F7mmtotQ3wgl42Wb0XLU1q+Sats2Fm8nn5QbAAogAwM/Vp/Ol
E0np2EYYN2iJhIHbJg9xhnVzGJVavuiWd8mrxHRaex+XZV5emeSlFPls/CW0HuVOizyp2wWpGUay
kT910fevBxvzrzkNomFbCbs8WL0SENq9FsqAPxqHIHLtj2aq3fpRt6tSH1U8O26/Pf+hL67+wnQH
17gchavfpUqkAyqKtGFSiQZg3VSE3uSaV6b/JwzmfOuQd4NE4R2ymAqsISm616tAa+MeKMbsqSOc
1uaP2TI3tjF/Qgdwi3yJzA/O4NMfK8cmeV95dQUX3UgCUMCId7yKNRoq266KLO0oZ6Nz3vep1OLX
nEbly7GfYZn1crARp25iXz81Iki6zeSPvnsTW2ZW71MpEUzAkSit91XeBJ/xTUrlRsiocjadNjm3
eZSM03Ge+4lHfddiCSiSZAJ6GHAX4w49aWg1SyRcD3igWAkrFUNrSeUIgETPeE6Hhhm3YFxaw92M
0m+DHQrN6bwxSrvw8V+O4rvJqecPqppRao7LmfFHv4Ez7g+2ine+klF3ytVUY64GxQLaGBrrEX9L
1RUbU3nUy/Q+V+hW95EwwybIq08SbUfzWDpWWu5bxL+zbVJnjreTA2CbTWu2NUrFBgqhdGSqhYWS
KGT8B5V5h8zTguLky76djjmAywbkIe2q29ZqUcUGv4N702DX7rsIpzoTmewOFa3KD5C2RdxszLdV
mzr5BwsxF+dDjrfsG9NBTona+IjCJe8urdknPQpLG9JCDzf51EwfTIoNkIGsoXlZNVr9h+O0KMqb
njzVGK1FG2WkdbUtVGK9Kyld5ODbp0Y7aQP50iZo+/lY25GD8ms8QaCjDe57Wye2suG2MHuMr/Ds
bt+2TmpDLPRzytVxR0P5UPQu+goCBuhd5noy2NjRbKIjko76gxmLDOVkJ7depfGUZJsg4ay/ofCT
WYhvm625RfuxaO7wCRfmXgDrF2GEB+xtYEXg61BfnZMwQGRI3xrR4DXHwdfr/rXpldrHqB6GP+SU
9/kWHfSiv/UXZeGJiP3i+qV6LY2yvvXFLGg/6wo7AE3q7j4fMvVetwXyY5kt1cmrfBgeYGyMDtZk
1XUBu1Ugizz5sf9K79pAO6o0iMdPve93ziabTAur7Q5FM/4b5fKwGHTr5wjNMkG83MoOgya1n1VK
yQXFGPgqe9WURKxeFtNbDssi2M3lLB4cURaQNmOKJVsKgsnnLKv9Gwt5+B9VK9N7hQxy9jqKPfsh
Txs4lwW4JHOjkgQNXMSRIknECJC6IuisZqvitmhvhDe1SDo4U/pQDjr6TOyHqLofzVnLQ7+nA7Sd
g1R+d7wErcq8KMt6E3n18LlLE/V/2TuT5MitdEtvRZbjd8PQN4M3eAC8dzqdPYMTGLtA3wMXzW5q
AbWBmubG6vOQMlMhVaZMgzd4ZTmTmcigkw6/92/OOV+9bXqnyFY2ZLWnWOSj3MASDDWfNZJ+DZAB
YIPNE7uO0dOAp4VDfIkzn/lQyhIz7srI3FohJ9qGdaERSHmdRblwPEF6NUxD24Q6wJtGBJw7qx8t
rc6pxIL8FrWKEL42mgkAaCcznhLU/JHn2PUy8gikSRZMaFDaFVop1dm5IusBuroOBV3pCgv6QbfA
9+SzTChUhCTFlyFWAx/8dwlHmFTtHWEchuElNXTjVdsONTNrS+tjcmxJqvW0KM27m0FoLJCnOBmM
gAjisg5Gx5TplaWJ0fSTpSVHzRFxO/D6wS14TafHbUDrUj4T/N253iCLKt3MMLubtabEJDZrnQyz
bTtaQ+s1WjLkAUN5XCRJGfYIu1y9vJkmx7wT8dhoaxLr2oIltzWqBF9nyRgUQ0fOdYgGd+bAYUIB
1lYVN6pJwuSGwH+y/VmFWcu+kF0J1qBoRsKCvMHsbJghYhKh2r0hkysncQOIYrEWr1f0ROQPRGA6
UMHyKST22/+PEpQ51luS22WXlCdmX+6dyVF0Dz8VzIVs3G5lJVa+T5scaKYKkFuzSZJtG1t7mGM1
5X+7XftghyWsnjCvRPkHNeLvBKHkP2hslnALMKBHQKP/eNNHiBtlObkGdt7ojj8XEDhSRbwMrEZQ
Sag9WtnC0wqzD24lgslSYfsVglzPNThs6qH7uTP+U9EI/5/adS/qk39u1/UTtoTtx2uZvP5g0b18
188WXSIPsMEiy0SgiWseQd/fLLokHrCHRK1zUeWj+rnURb9YdHVyQ9Bao6+4LEVRPvK//haGoH65
bOkZQtBQo7HHMvcnLLpoXHhUflU0kRBLd4P0D1kqg0Tkjj8+SlYm9TpOMFmoLniZ0HjsdWs41wk2
04Fh9dZqOHjkaJOTU+XLwVmmM1EG1bosFJsABcNuqSuiwWPjehyU1tgogi2Ym+nLubKMaTslaRN7
xqQZG5aNgd4r84GxrLJOCqv3ury55M6zANHYBUF3yypSRXATuZawPcQEh3bO+0DXmspc63EvTuNi
PwoABasL/XLdSyv9Fs6Veq31avlEfL96ruD83ZC/2Z6HMVH2FPvF0ZQ9hX9VzlL3ObDiJ9IvuxfM
ZrE8zcsqbTedM1yFE8n+LCRSV342Ot9AyNBtxIEcJOrCR2kA51zIAuvRXHhG+6Ilz9qQ3Flw8mKz
3Wl5sTHnbmfEu+w1VLUr5MlnsypfQ6t5KZfmrW1LkkGHVW67h5GUscqe1slYn+3IOpNScC5K0Xum
vmzHUL2HIRkIq96ASRrtc+mkd3Fb3wEU4Sgt7RPlxCpKyAqf1RWrlUOWT+fReU4TO9CT0Odu3TiT
e7S66SjHBjPGUGOxES9Nb5HlrRU3fRfduXMLpsdMX/oJY0RfPFnOcowz+0De+NesWp7GLt+Fao9h
o3tAWbSKBnut1+XNhW+JDB3kWUQ1ZFdfu2JFPBIPiQivpaxmr0ADNCpf9fwYNZ/TvARVkx5Jhb6F
QFB5dREd7MpdTwWJa06kHcgh45Uk5CyqxbeGBsvjbLWEe6rbdtt0zrXW8BMxIi72nIJQSHdLavqm
zIIL/hVgvaNeD5G5atoQXlT5UdpLIPoboaXXaZyt5uXAwtSPCMDXzkPZBaJdL8tXWe6ceHqM1YXq
HCOBnMVdoWivdaVRq14b6gxEifQ32E2bTiilJ+z+WeRi3QpSlKPqwQzvK31jGPltS9j+NEybQUs3
3OBpnJwTEe2Ea2xaLWW+pp303jyRPXLSSmfdVI9L9xSWww4DxctC+mBdmFu2U6sqsq5mueztwnhJ
2ugch9lmUvLrWVDxGBU/qcHO3vSdH+n5TmQvnVT3lBJbs6b4U2Z/mnk6VYv5i7NpNO2K+Xd0otnb
g6h5MbVXnqADgRJrVSpfM+1r6tyqMe9Ts4V4A2JDjt+4FG+UbLwjG417P95EoGSUSd/Z5XMpGqpH
yzwwFFk5dX/UR3dPW/KQDGbQ9XAD7KsOB5uTDetWvXUH+aSm9toYrxz9ajAPmuVe6CTzBvT8cYiz
Q2vhUkz3SpSv9YuCnGvcLvWNlvSrrote3Jy8bLMMb2bSOuzLhy923HtVbpvh1mg+C4z3erpuCzUo
zXQ9XbLoscOPzs5qm7WjdEe9StdW7V5VzMA96o+q9KEteVUS+81Uem1lU7xlKPeLa1O0z7ltbmct
fKCoXnV1fRRZsfiqcG9kbR6EdSOjhj+DtqncaEfA+2pcNmXRruZSbjuzW5nxy2yY567vMGt0+Wac
lMewkSfdVZ7YBb+rDsi1Ohkpe8Esy341NVemBWTDLqNN39WgdOqtEe3jbG1I8dgBkRo0DWdHOl3g
AO6D4ipn3W0J4RyoHalPwJD1nWep+XpS32ZnphRagsgFFNBuGh5f6nwMOfJRU+iz2jb8FoeL7yoL
2S9VdkCgsBv01PbqKDzUZflRY6XhQA8J6xzMLSknJH3ItRWPdxZxkEHuqHLFoDfxszp3n5yyJvhT
qV/cMG6P5IvUV22fN35nKwca9WtdLMdmjuiDRoFFQEho2yGfVnZM8cZI0g8grNehmh8tF8qQ0w3p
ISziG9MiRapSVR4Oe1vwrR7c3t7rVYAY5XIHkeF1qOSpIxDh0ECfWPV9qWzNTJXHvtawT85GcTK4
eW7NotPO46yrJ015xnNmkg8awAaHAaT4UfIQR1aCJjwilqpv1I2T2OvOvRrd5DXPad+gQCx73HqZ
F3VbJFg3fdHVm3SuHkSxrLK83uTs3w7lRmSOeZ1i9QDEBpCE/t/r2tBkvz0e3Fxxt3iB127VVKsm
Sp4483Og73daGCyDlWxypTpoqfPcxPKhMiCMxq390CZNGIy8WTBywVY0w7Eoz0lBJIKWhIaPWwKs
VzHtpVZ9jFK+L4N+H7fyUKZj44dRtnVK5doQgGyQrT/XFuyqurUhKDFg6BM+HdOe8Do+5l4XwRSp
cm3xY7qBIHeRRvQlH5BxaBHo0FARK8dsQrVWCJifFGvqd0JPo52jTlfp8mpr8fM481UaA4l0UxSO
R+u0EAosPhQMS4UEXy6WjVs2Y5BF+szgY4lAruSnsp4pPKA2XZIspFyelUH/Juam9RbVReqa4jYz
9ShEBEGvMUzGkcnPMcvDe3UJX7IxvHHr+AR77xll4evoamcUWWvd6D/IXG2026gaFWSN4thzKd2P
DSOwVFEEGbRS2Y8xDZlWKclmrCyCjWqrOBICRNefDVUgplHn+M7vdFJcufKbxJd5d2rl0myMzmzW
5BItfk51Dv8uD9dVrg5XQHv4TM/9Y9kQAiCNPDwWkCg8NvfRMYmzq8Ti/pZOxEgiZPwhjEZ+GoLU
QoeFVTAN7ETyGoBU5ib93u7jD2h5kIuy5YjhMvStJcm8VC3krgzN7Bh3VnYCXahsEkPt1wxZiDfv
egfsDRDHod1qRVtfNFyz79hUSwsNnuVMPmkq3WaExpbrQveV4bmevjaJcYzMWviFG551eyzAAjLi
mlWTc8q5F7173eXtbuIY0ZVx23boRaYeKArqtSh7cytawi6OhpVmzidnbO5QpGdkOgJtI/XqBuJE
tNLr4p5ucj/Tnzlx2PqykfG61su7BuzFUqYqB1ufw25q6z2pVM6h7FNwcr3Q7VPtdNMVu9P87EDV
AXSW0e6mPTm9lTqXNwUzMMzT+1oxb5xodnZjXD/3QkRrPdl2SipuF0d3H6Csk3WnA1tUuNPGASlQ
FK6mnHd8bPpi0xR5t4kb/amsbXsFNPTbfxQVqe9C6ii1dftOyH43K8VE/8sIpBHDrhEWjzUC3ame
r7RWe0u6ItCk9jFQaCJm8rXklw7w3w3XXy5aWbqdf95y/Vd+iUf6+Mx/2lT5X/9X+eu+65dv/nvn
xTSYRGTCTH6IoLMuzj1CBZBOoLJmI/m3rkv/gtUVAh4rXrovxAH/6LoIRsI7omGyuyyC/kTHhS/j
dx0X6HQufFZlGJN+h3lN6kaQiUKibhO6i9cUluET7tb6eDZ30snXqYadzVafqMfPrfHJJnNYzZV9
RaS1sar67mAW1rZAx0MkDRGg1r6SxgkF+8EZs0csqiclXh7kBOm2b+x9Powb2XZbNZOeW2pvsxLt
W0O5rQw2dCJzyfoqzI8itqj86Hh09ZvlXPqKrhg3ec4NB0Lxzc4y65MRY5d62qKpD1PpDhvTbJiO
iMrcSwcM8piq+o7kdAKhc2t47DOk1LqWTy/KHJJ8fcHfCVU4NzGDyax7jbIaWlhLHgDn7nutJFMQ
E78TzC1wt8gd5bpkMHfNuCfeGmkHp7HWDNPL+4jaTk9BIPWtdTvN2V2kmNU7M7zLzJKdoCBi8NSn
g8mJDNc2YCzTYNttQullpUNNU9pPTVF1jLddx08NSsbCyZFUm63GyVafGR3v9HQC+JU22cYe2rua
RZmHnQddUR6u2oqv6Qh0zwrYf25R7/qGmrPIEV+10g+rDFxVscqreTfKiu12vJ/NZGtnhw64ppPS
c+jQYwuqu35XOboXKuVacKA55nJKksar5zj00zB+nCPJF1Sn2MDb4wKahcfXvZlQoEptOPPWf4Ui
uBpJ4ledZ1YZ68VtvMQodwvtSqP7RATahesL0LRWWYKdoWulb0hd66jGZH1H03Aum7n8WqcWf2Gd
0LfOU8Oofu/0xQxSM15WqlF3O1Urs0e91wgpKMMTIrZdu+TteiqVlwnXy0M413ddNCvbKUzTa3wS
uqj2Zph+GvLQxSn0HWNtp4IxnLaAXohMgvcymwf4HZZfftbM2tx2Q7JPMcxlIS+xaKRgdU/Lpst5
nalI2nS1/OA5EP5iT2rAy8oYLIb1ocjz6zy0iyuCBnq/a8zjhDVjB/3JgEJpLL7ddLbn9NG1sRC4
GGUXnieo1TBmpv/9IPr3qfyXS/DPPz+Sbz/rv/6ftzx5f/0pqIqk5D/KH+Zhl2//+VAWlvOF9HKV
LSCEIBShl8in8bPr//Mvwta+fLcaMBG7JLHzBX8/mlX3C84AVBQMqDDwORel+i8DMdX+YiCXYQp7
ifFC6fGnBmJYen44nkl/5pRHscL+FnUBF8RvlSOCyLpZzyGE9qznD+nQKjOYHWta1lmWp/cauN1x
5SDfjTZL2KVy3dl923iMp/NDpyqVFujEHlT7zswBm3CjyM2gTn1FWHycvLJHi/RgIS7yoy7Cuggy
Y1jguNbG8FCmyBBY4ISp6ml9RN9TkZpS7sjdrKgL7dZ5wCtG1rwys5L3Za/34DFBoGYeFmwAC6U9
CzZFKGuxKuUcT14roa95bI1CErlTuutNV7GRo/tgD5VpvfmoWkT6+urgQKBVi0nEcJs6u16FlS0/
3cGkNzRFOd23CgnX2wzB0hTUUMXlqYmLIQrIJagbX7ix8ha7bviRgnYcyJnuNQbo2thzMOS5dVWq
Xe36mVINtFfSHfYpEOvZm+uOsTTtRVGsh3LR6L/GMUUJF3UEXHKgQ1rogV0WpyipUDp27hDdgQEV
5lZV8mHDxo/ugnO+PUuT/Www9kv6qk6s1z1GeTBCW6OcmMgbJjhC3QqFhpkwKZGrTv0Qv8R0jtci
tNDRE/FfcfIYmAJP4zwYI3u7sX3qClOCiXTLntZXsCJ3tw1ZGPeaOxHzKhMXnimgC9JAk6m4Cm2p
vI62k17bKBnfsjIyOi80Z4iEEyroyWMLZqjcPXN6nRtu/1izX3VYejnQJssJylQQh0J/45CL2HMA
EHiIXHMcmZmEk8JYpx2SddPE1YVKuRAez2ROk35bYz9fR3pj2jcpsFMY8nIhsnkRVaPvL45aWl7a
JWQAlm0VXmOq3a1Ic7tBXWKGVzUDUnavNIhEngM9PxFSp932Evn+MTWkZm3rQdfAFRsLGgH3kk4f
OAUowjVHr10cKqie446tYtv4Upu1MRB8Nnq66onbiUt7TmhbGoZ9KvsTAwzUHItgoJvFuZfpebgR
EHuvDKtIe8B83cL7JqifNphetGKdJXNFd1p1wy3bepsBZmiP7yqJ7PQzHDmGB2QjlkeSJpqvqdbP
TRAPUzj5bh+zg7G11oFCmcllNxgdi9bBGhU7aC1dqgFz4zDxh6ls3AB9QHUXjgsblKYUkUtUAwFe
3pyTfvB1YLbprFR4OiWB1xkA7K6Nc68zJ/HYJhJJeQI34dEZR+XJlSOFUIVox+YdL0ysXEXI0i6h
kNCdqXlnFlACdqUZHbwyTWbqh1a+2WUmz5DoLitXORMoq3ZF8a0tKgklGVYoAjHEpXdjX3yCq2+H
y7BnnnyawlD1JKD3jZqoTMQck+VZnk9m5iPm6d57qThUaPniHOvIJSWXADQ+NnacTPfxkJknVqgz
UMrSZQiPyLxY20VBJvcSzXaz6qo62tEWtdiy+x668NBPQ0FeVCaaoEgFCAzNbF19LdQ+q+kfHSPy
hNES0kVKPttBd1i6eVVNuX3VKlKlELRNUMkuhGHplzKZJm+xilE/aJGpBE2hKO+FFg6vJVrPZYW4
3WU4ZAAd9WZrGdTNlNjpgwGJtCOr31TvqMrs+mSNcQJTPDIHRhQL+t2oR7Xut9qMnS7HmVcHxIpP
LP8ZVGn8g2PUUi2lCjoyggneojA2rhCsmqOnDBrxwa3M3MKPJku5kLRFFTGTc7Vq7Qx6lv7BSu/3
tw4ZD6joUegS6oN45TdrGD3ql8Xsx1W41Ooq1EK48QREB7+6ls8/r3V+HeX5G1nk5XIjBpERCIms
2CJ/p5zTWiWGW9+Oqwn1Xu/xDAnLV3o+DMOwpFdxqgBO19LwZcxiVPWEGg2B0S/1+l+/jstv84+l
0+VlmFhBLMIYgVKyS/2NXDju9GZsLL1ZWVWh7h2Y6F/hcXcPDUzK93/9oy7ioh9/FJsnB/kpEWQX
L/lvflRZhq7a5STU5NWQFChNJsa0mTryLrt97ajHtskRRscFDgNvYDE1APqukl+IKv8dpaH8JN+s
/YQsUHc/cel9vPZ4Fv4HBMXT6P7zGvG/yj6Jhtef5p+81/Zt+PihPuQ7/1Yeql8oC1HQcb9cmvN/
NO5gpr9csg3ZpsIwvSSj8Bn6pXOnBuQEJmSRfaNhkSCJ9O5v5aEFTQHxH5He32Pl6ff/VPf+m8fp
svfH7IFnEggWj9Sluf+Vxm7AP+rUaUs0hizsu4Tgq33P1L3Crb8ob3rtaoPHVipc4wEdrkoSLNH8
MBw1gHoQdKYRknhjTm24m5PFeKKY6jjZ+6kvsQwqy1umhfkmXARAOnsqnT/QzX73c/76w0CYJ5tj
im7ce/xFKJV/ePWCsb8yV3h14sGcX1nYaXeZZc6KN7kLuFbXbR9VeaF65yFzxhn1l5UM6xnFUOrh
qzN21GmM7wVbadKnDI4aD3q6/hDF6ipjIXwic28+D70+PiPOAOLdLLo4yylZ1nYVXpBoOWPctBDl
8xIFVF5RXpL9opCddmMB5T2GNJo7tpI5SKCCCb7Xz1lDHaZIzfvV0/f/OAp/ewRd/hS4KNG48vcg
3ZiG4tdvpDoYssgttG6cyKFf97HNeFkRPqqdPzL0X9Slv/2r42QhTwXXjEaUxI8/KkF5qfYF1iUL
lMAqL2tl34kQlY8rHc+mlIHjVN58//X+fd78AmDZffznXy5nwz8/cLyqQ5XBebP9bJfPqCLT8Mcz
h+/++dChuQRXrBIF+z0nQL8EBP/ckqrm5VwhMI1OlZYGl93fjxzD/EKTii0eFxEZNlgN/n7kGKg3
LAJFiC/h0foOcPkTRw7qjh+en0t6AcFv/IMuxx9ROb/1rU+QCM1CGlCyGeQtHtIMVkRhkTuA2xaQ
9i5buK+UZFHmLQyHTM9BrWkxQ4kgTnC2jOk6xRO7BEY3jK94YNWHLrYl5Hk8CCbC4LYFq7iMdrTq
JTK91eT0rEZNLW+cXW3lDMk1OWEhwmMnF2+ySHU7mcpUhoHbzco3BZJCzrda4bQaJEs5YthE/ijM
rgw9jvho8VnO2oYXkiS7t7VeMVcJpdkjJtjkqSXU7ti6g6si6XTMu3GMYVmy3eBgqJaJrOG8HqiL
TJv4tCrS1K2aSA3YROkqe2dGznrVu9i3NoXWtQdHjlRujFFxjzG6OyRG7t4phateJTOrP8tS+Wcv
eQuncQjTU0Kn36CPknXhLTpAGc8a2O/0maKtePXZcxhF7SEvKtC6jTV3aPeyC2FYWeakojtHVumx
CmtuW0zZ37q4LMJDDvywCppMuErgFombBPqYt86qkZ2rb0ltVsJj1maJZOSooLttlNz1Q6uN2XzX
bvIy4g2Q6Clt9qdxZrKn7kfTBaadR1ci7awX0RYOQmS7lO9VpthwsmrywQmaaw696U45+u/E3mJK
d+iMnSKmJYMA8mALHY3FaJeTHUgS1fG8Ff0J7a4CtdaREySJOOQpY4U1Sro1VTtaWR2+aKSPXcYM
ifaotULZZWldm5465+22YCnVMj5dhh4zAuRE2hwjeZDAIhoPF2H9kNpF9FbGFuvdgYmCw7y7WJ4K
p1Ujevy6wF0wk0HAjyYEwMszGiAPe5l5XmTCUr+qMXQFpZWjlImMVgsPljVoubdUVWuvnNBSD+k8
oxmo24Sdcc0donqJFfd3cjF4aY09aJ4+u+kub+cq3dXIN9/ytBhPtrVkb+hy+9NkWeyoChmpx4XM
Aw3JoBXeQUaJLlrOrlNRaqYlPXaTJ3qgIkp9JthrLgn7R6btO6zRorBazrPNmxjo2Wi/dBHVr78g
4V18oyxmlYCOLr4DpIdedkhm5x3UqHhyuEV04C9SvPKS5puSESY6jrl12O1b0hQ+uubsUIdZTfDL
CE/Q10WopEFFV+UGE5CYR7NhzEFx0fX32ghUDdHz0jq+KWQFMU8jrtBvGKIXQc7cqjm54zTp/sxV
9aHkFzMwcZXLOWMP8JRMufbuhkX7WY56o67SuuDPNmc3HYEfz4Wpjs855KdbHdX0vCGwopwgscT1
uAFc4iiehkr6NpTAgZDRqh0trzlFuC1g0xZrHe2966clhHYetny8cRPFJaioLy7iZ0gy+lA/ia5f
3uPOzriLSYXJeJ1g9zz4ndE9qNOGcgA//R6dRK4FToN/aqwzA6+rXPSgS1qkItgQbdOHWRCtgOlV
uj/GuGkQ1WTuTdfpGvls9ajXPiDHPvLkZOsNqUGUW3lihLcKRxjvSojiYpIhKYOiyULby2eU+qt2
6hsomUpOj+ra9fS5iDG/WcZwzj1TgV0XCHYbR8zusHxGrREQM5eMMYXrIBtFlsIW1lS0+iAotlqf
j4CdEP6R4ogTbNKfukoraUrMRGH9Pg/V4tWksFXHtIpnk2ZZn5hhTBcpZ7oofXEqorZ8pyiml52J
abgJcbGh9zAr81azG+WzmzJd8Rl6s2xFF8hdsDByY1Dp0mkGSee22R7eUTz5dh2mAjcqYXxeqSzo
jKhxq5laCJXzICNLbDubrhHhcnshAEWR9ojzLrc3MU2msS2J/L0TeYZiorDq3FwLdI8nHiyWDxZr
i/qmSUICheyON4mhXqR+QzCj5SiUCzO9Wxg45ft2XoR4sFzBl8dcV8RdiYbEHOKfeufAECxChPwz
yY8r+8UdbVp8xLdMgzLbZoMuEC2fFCtbbqvvXED3OyMQn+X0Rvx//mR9ZwhWVWgfwu9kwfICGezj
ZLyWP5MHoYiXjFGuY+XCJWwFHycPjiu8wnCI4z9wB/7GLcStzoKRQbZOV0rH851l+6tOwihHhjRO
UjGjSjuScqN4x61tB0jMopWWliYthlse5lTaP5e+/x21Yf1Z3vXt52dPM/o/oAOluflXJeF2KKP2
r//7hzLw+7f8XAdCvyGUEkcaSl3GEoQS/r0OtL6o1IcOK2PqOUJeqBB/aT0N5wuLXJx6vJf0nxT5
/6gDqR5JA8CodIkt+LNSXfbWl57kH42ETRiYgoXFgmt8+Um/i2WpKpCzpeuir3IEziKAfPkdcq5+
21W5uWXZWtJLFsoaoQShFuFJmrGytYulCVIy7WnBVNZrZeUEaVY8hNpsre1xMVbAfhGQM7b0CBXW
18ycx9WgRvpVrWv9tjatV91JCC5E5re3ljr0+qpyPDO3vsJ/+pD2phjC17bTOGZrZzhEdHpnhlzN
Hh2Z7mttGR+wmIlVnXSYNAkpdveabkfnKaq40HpT2yxpuOvxfXCHmGdTuC8pKUrsRJZjMk5HoU6X
zWEvCEcRLCYGVaylEPrVZAl9hf+H7UtMTj/Rm6G9zvOw2MRKl91OVgTPeXBT5z6CeL/CwJKtmC46
j5N0wq1uMokP9I7RLQ6IRP/e7Cr3NdATDEyVuK8dnYnR1DbsyLVIPhHHVnNPhP3oJYgOts7QOvw6
IAq9qRmUZVfbrrgf+IrLn7NmmDeZ8BMHpTeVVTktIamxxhgeEoGptAHQEPuqgukX+W8UzHMyFmgG
EUl73CPVsxvLTWlXgjisuX5ZsilivjpHnccahyWPJe3szoikEXqiWoZuxQJH218ybtyV4BdNvSVM
xJGZI/sHmRezT9Zgsgp73jojsTLFs1vQyv6gLnniMQjDbTHY2pOcp2GXxjDFyLSYt1Odv+uz/on2
+6pPFosxmjF/ywGl4kYRoGeQBzRX47Ic1PpGjbYpnW4wZWbqV00ufdjfeDYG0kMZNg/z86zG3WGC
Qv0qBuWgmlTdhByixOv0zcKQpHBm426OqnLXSfO9aWq0tOLrZC87zQ7fqiy6zloUl5OyLdTitnVt
foG8512NZus8MPL4xANpoOpc2j244MK3otgIpl5BroOnVkN1sLIaeVHb5WzlCvdskNjuIECbTFSc
4dblPjlGtV5sHJXpdmm2b/SL26XUldfp0q+g7G2jxaN9SdaJVFjOcQCcrKVkiJ0P2vw4awP/nI7m
idVKmR9zpGsrJWtu2A/WvkMuOuFzXXEzzfRopUTrpcpRbEHhyJPb2qzoTU1fRYaNuNoiQ5qS2Pam
aOParbabxipapRrjSUrs6aFt6PlSs0+OQ53jxmuUkLDbHGlqmDvPxDTqV0gQMGOlQy2Z81KPl+1X
G/AAWiXAtH4PJBavDtdOqVjCb7IeRUT6XI9Fhb0GRaSb6g75TFQqhVk9yKVtTgqa792ghU2Q5VGO
SU/DYKibydFu5PuckwbpzS2vK0zn2B9mhaOiU6Tjo2xkocHnGvUhTWuuxH5SqUqg5ZV1pfdRdLt0
9XQ0EVpv88Esj1nsWl/psLEEabbP3vIuicu9qFGoRjBXfd0t2Zz1Mr4dLzWZrdbljtnzdVW6myrm
t85Yj4aZxnTnatFj+jCcvzjjxuaqmCI+w3dVS15lalgd9SAaRCP7Zi6UU5oYyyCTmrI2nai6DhsF
a8NobZDDTjt9se3bBPe0dzmm9zVnP8+gEa1M0myv0GXnNCCcsxF0hTJbjWPtp9IhAwYltppsGgfV
HSOhS4G/c0r9ipipXdqN72y4dYR55noeU7ZBAxlsoKhkUNrx0aQkEgZ7XFA/y+BmKP8L3BdOZh3D
1gz0Wf1sHGyT/Dp7ObP7AUkYBTLO64cWpAWaQOu2qIvkxi0XkyCCLN/XxB+tJ0uvPqjSKXHrbDyb
RZJuFVnW96bSrhKS8pIMNHbcIiUZisfZKBeWIqqXmSba0RwRs/qVEp2jgkU5wCzDVyrcpppxYTmR
EuKhtkruY/aEoVdS+u8as9hPDqOFMnVWGMVqHzUgqg3w4DMzBhthUck/Tz7vikwl3oMsnfxq6GL+
/uWV1o3ojhF/bg1zsXx9/ujUdNwoQ11s+NBN20RfnqQcNG4HMwqYug5PJJIGUq8kIsYRc2FhuvKc
tsWrGQ34b6u+Bv8JmKBfLk3DOO0vmd+enRfe7DISoF4+zbO6hWkhzurczeewSTK/VsvrYnHunDA+
kMzPC1MyitvkLML660g4yIp54ryyYJ48m2TFc+AW/JKcPr6NDEqjJ/Y0LJR7vevltUXb48WsLI2l
WmX8sU+WZumbedSXKzdVp0c05/0WHTyYjBT/cpzSrbKnIJK8HvZ6rKzUXPGy4Tg7neWlZZO2iORr
dRPOdFhx0/1fzs5kO24kS9PvUnvUMRgM06Jq4fDZ6RycpEhpg0NJDMzzjKfvD8rqKpGKJjsqTy5y
UAgOwGB273//AbkFR3AQk4lHdgXwa/ncN5NcaW15nzW1c8wJAl+FOudmUI/+YaijZld0mc8eXsP5
jvO7vMk3rm62x8DId5Cn0n1fNgLoe1YPrX4NHjOsu7m3yFSZ203IUG1TCEddNfHX2cm19SQYE6+w
vrkYLaN7f2Jt1a32FDZIhlmE+p6Oxb3tEubEbdSWB84ItafvJvcskO5W5GRYE1tZWDtrGHz4BrWo
EZsEtDZGv6I0W4LKurPIeDVdbT8acbQzrHZTqcZZZXqF+Ce8cYMMqaW9rmCOe13o/wAJYJrptF/T
oOTPxuMAidn2t9Bs/edK64dL4HDw+bGAVE4bv5vdcLxqRYn3UY+oZ4mOIhJvxrQS7GSO8A1K5HrG
GT6bA3zGBwj9bsFqGoNuy7b+BMUU8rO+m5Dcz2V8NSbPQcaBGT+7bXptmelNNS02+sXOjDEBqUPj
YpGO2hhPGOPd57F5t1BtM9hQbroNXPcbUvG1npxdHzcs45AUHYokDlcsg/u2uFGdsa+ynhE7gFFY
jc5GTJArEqO9DNAJjlVOwpxOuxrZRDTHwZMSWr+OhHWBl9vuwwFlsFMbt8UYcFQVG0iwAqCvbzZR
uUP5scXb9Kii56kytx2GLrshy1+SMb0RjVynpQTxGJ5LCHCm6q4RM9zURXXbsmDmIRpWbe0Wa5hm
zaaxo3rjDwX5zcI8aJStXo72Bm4Jc1CcXYPrNAz2MyQHkuN5R05PeDrJughkkxXqtW9aMgDYkdzj
OYTMrHqsGFcV3xqSD2GTfVrpqC2Sxt/4RmAe4sqS+wErjyQXX+eqzD28U2bPH/3bytaivbJyfd2R
34sLqbrvUl5lIsi0to2oupQ1f5dVlcGPSKu/wTqIN1KmnNh1Yp7Mrsh3LkZlCDomz8LNFEuA8JxN
2mvoMv02BxYXaIBR1T+n0D1P9OM4la3hKWwTvO+mylAbI6obz1h+ll0R1Fs4/B2oFfDmiRwqJg1n
1udUR7FLPFvGIMXIVqlWPqXJcN051o+8E/cZbcy1JtJXqrPyWIBjM5Ax7jIM6j0r/aWchjhxrzL9
zukblhJJZDd6M1yqUL/ghLCr2QwaZFw8RGPbmWOOX01g7IUICmz5gvjehRV/iOLXrlCezJytP7X5
eU6peurU8qBZTN+ECrOz0ydyVZele5OleGAgQa8ufFO3Tpb+HPR4g4Mzcn9yMw/9lIwb5oIawcFY
P69rmucrw2+AOrEj31QiOBVNk8zEiNv3reaEYmUm0/ToRKX9fdFeQhAZkiu/isN1EHDAVzio8qbg
ToZosinpq26tM/Ra0Y+nK+opKJFJFEGJsW7ENE8bPwkoMWjE+0KizoO+cU2n1G1QynztfP/CnDn6
6tfhlc1J35a9uwlLqnAL1f4pg9+05USuPZXwG/XCCL0C86EXoyglIhYwbduXGnxOja2XMT3bYYBu
HjJZBbqhPWiSZF+EPCo7oSfoT1GRxBvdLjI6KLM7FkNZ34/h3Nz0fmSthLKzB9SOCUOlKmtXQcbj
AL9wD5yW1UngGL2FbAKmPmnuBglDRGxZ4n5zSswkW9JbvIY9fTcPqvD6LG489kkIoQMG0IlbdKQr
R+mqUvJFLwf358T3AX02iC95WolNXMUxQq9WoPALv4ZOAvXDCkimNJ38mBXdrK8W8P1Q1wFcYR1B
UqeI/Eo1t/4Bwlltk2Y65WVQp6s80d3HuuMc7pGve4r8mKMxS3wkmJxuHGeeVnbWT17Hr/qiQW1g
7gjJ6WYM2ZLkoNv7xG7UHkIPsopSJ4GHuZ/vDe30NEzwRAMcM1KeatrdxG457YNk/BrOWZrja+Fg
JAD9FQXWZPk3ODPLTU0K4W5ip9y0pTafkw7XDX3GJ2pqZgPMqZDbzmqHox5TDHiOYidOKyk8wGLG
oknhyd4a1u2c9wz2m+rYAK8eGfN1J9nMj7aeiKehl7pnMon5MlNuf0HmqUOERRTP7p7tdCfP9sBQ
nVeEUXoRo8nEZQoqcfIrwnZ0Irk3te0353TysQLoYv0GQ91pWUf1X73RDh58MnmujXYX6flldJ/S
PNTkqs2+2HZRvOgQtDeJjddFYPhyL7U0X805fKS8UbsBqRaK9cnH2DwIy50tRuMqnhbdSaOrWxD2
r5WrmY9Fr9feOOcpVN4xeJpkSWNjWvmVH2Tjzg/LGp6SZp6TsHqIa7Nf1YMyD4S+Z6zW7Gubsb58
DHMJVm+OVoqSTTaU8lMtnJNcvsgxcb8kepncdYYYIYslSINVdGsEzV/52FLaGVmOetYcz3Tn423V
6+6m7fJnYgL9Xa+C8KrEQX2dy2FmOwqGky04t7F/iPsNlkY+EVZz/CiKab5OJ4QgdUit32hA2Zwg
WDWPntNLdT3otf/sdAVWG2ZrbaLeNxFxceSIwbb38BTIOrIZOAyWu2Js1x5xl0zptpEQ9wwTD36f
WHcGhKt9ZffZrsBQO1/n1Ww+y8qd7go9lhcKNfM7xrPMIUQXwbaZjeGmYk9nJwrVTy2HkGOg9wmM
stpU2OvdZdaPsNrjMHMLPPojGFysDg6yuiwMeMfaG23+feJMP2ZzF3puUWZ7F7+frWuTw46/S6xd
uZWp3aUSS5ogQRoIVTpaa1WQ/2BFMsJzam2fIeq+0rporYgPusSZETzz4OPTaNjJq/LV6E1abe6c
xE0fsNhgY40JS6zE/CDbnHYh9ZHVZrr7nA8tfQtw+NeRCe1h8o34W606h1IKQ4ZlpDli1GJnxX7q
9HVS2KDyXZX+JIKdhdCS/wWRi/S6xKu7qSNhOSyQnPuOMYdfoahZK2UF7akNjUBuLEcT+q6tG0V6
+6i0y0hRS1/HNOBZqUBLqP/T7mswVhkothiLS27lxW3CPe6gB9WLx8uUXE2GGuwNlnH6DcC4wIKf
HGs8UKoMIbsZ6mc5lsaTFcXZNSOTkepBV5q7SlMV1l4++MM9bMJhXhtcMtyQa3ItIp15aKmrQ6Zr
8yVrGjpT3U7LQ204BZMc5AkP4WBQugxVYd+qOTFfwZxxjqMk5hBzsPUcGoi9q55J6slWZrRDST6V
HlxQZ00jKr+bsBRXAovTbVIFtNCVLDdmRYzvpM82zUJBy4TpGxPAoj2KsrMjaB8MOE5WMhBETwvv
fseE+zbzK/lYJPQWWV41J1n7QDa0ViuOOdde+2BhFkNCZl0RLM5oradzs5O+82KGxaHv3AJBWSHY
7XMS6gECjiFJL56RFuU5KOPxYHb9cYxpmGLtlIfGQ13rnqrgAjdBtW1pRzoiX+86KH17Re3lVTm0
3G6Z7XbzyE+u6/XEuLdW5zITDGRTTkhf3nEXB2m2z8rCnmdSm7hzwnVnVQfUYl5cLMvguRp6L7b1
Ha6KeKlZnhM5sHOuA0rXy+TYzdo0NfxvZvSKC3WSYx36bOyZUcoRM0S5xKA+z3A9ij0xfklS665E
2U4QxJaZ3oMSGUMnOLbDuB/S16ThQMNyaYVZyIUAueKBzrDfidH5S9gGIgRBc9s75qLxhUEMDFTN
Jyu0rKPbJRZs7RgBc/BjCMJXQ5+mKxUlzAZNHHJ0q/AmOTGcUOkX0ItkVQIsrmJfhSsXCbA5Ijgj
S+6UCyaJGUw+xzB/OM1S0/VRuM6V41LBw4pcWk/FmXCHOSBiuly8EkMgIDNF2YUTeGOX0Ev1GCDQ
HjCvMUvwDgliGSq5pYi6yZYNz0zxGPFd0pacXCcEzaLOQ/30YpTJOorlFnRvk7nM3YnwQiGKvK+Q
lTeW/rpDcYS/1cVEiUqqzCYbQs+Pmp9ytG9mRz8z9MGFwn3M/Tn2tFiFl5oWcMsCfSlqZayW9YhO
uOFy03URTPQmmE8oMbEqcgjvxmvT4QEwoT/H5iaBJMynNG5So9hgz3oPJ3zj4MQkG5N01+Cb7eyr
iDCFql9h0fAwaws25pz0RYFJwHySUcna5WnGOxzrQefRL81LpTHJrmv4Sq12g6verivGF4HSM4i5
41ai27YtZO3jNytClh9PW2iwHO7Zdexf1WE4rshIOUIQuFCpXicKkLhIrXiT+w6STKha87Ts6cGl
zztoqJFrrEpfHqapgA3h+OtoMFtPQu5IK22Xx8zEkhp7TZcWZlXUlTpw6n+J/dIjFNhZ92NzFYvy
MqIRJ0RMp++nR1wXSKhWNHiuFzHhgN2M50eE+YYVYjLR20egGoXhhc32Uxe3GNoke/w1j5ZbcJ4J
36RaKhhNx+zXsBqcYg/L4MoS2X4ybkEeKfuHcVsWnCY+JI5pQIyU82jAwNojM3+vsZpy1Ta2hSVX
Pu7rCc51KUCwRoa5gH+3A7q4JsEniDGL1/bIWMEgVgBlhx79Jmj7ZTbEzqq0dWC9DINDo1f7HObu
T7tId0acYBmVvJY1ea+BmtuzyKW4q5upX9sYmVFS9gnu0U7wxc2QLRRKRvvSZyoMEbBc0QdhOI2t
nApZ3YV2tjI2vHRcHNX6NZNmfwZi6/JjWFXryVVfa2h0Dq5mrnvDkNurIndrV6r0+g6JVrqu9QrV
7L0fXbkRsbt9HUFJ9tdWeXSHxffxqdRfnUh/oThHnK1X9UZrnNskN/xDYI6ngiCaVVl182ns1dr2
cWlsq3NsArmyyX/PxXhDB3LIhuEJqi/O30+ubC7Q2zkrZ+wOhoaSoDGSpziKdyFtilXyUsqw8VK/
PkYdGrBg1B41eY60kpnGiIdAdxIZvCIIyTPSOynatZld4dh+QBCxz+s5ONX8OQSMxmJVyRkSoJnp
dxqmAOBUFEHq6Lj5zk8fwR1Wif9YDde9xY5iz/e67ED6223k7npw0bIlEXiCEQDIMuIx42fOmZEK
XiynuHpiK0LlS4fYM9YIsQypLxEV6agwwbYmT87GrWU+OvhKYRZgTigNHxm30OzRDnIeNOy7kIpO
NdFJdrltnGfYL15b6p4O3kHM/cpq82u8s7G0SdALsqfRTz6NWoOFVpGeZtGhh4nc8aFRk7HugiLZ
SKY1Xiqdhz5E2ZCP8qLsbjpXGAB4g/QLb25f1WgfM7xtlOxuUlq8rQu94ahKZg3ULxAHHP1U+MND
WTbXVawd6ipaVnXOK8NVnaYRTVwIxfRK+fV6NlAQxZ29DwVtqPTZ/ibnLp6VtbG0acDnpaW/m6zg
JPXu22LaF4CXdfbZyNoHMahgj3nbdAWcpdI7I21fOYJAPyCceopIGqJ7BBL4ZSeH2nrjx+24Gxq3
hOED8MH2y0Rj4UX1Jd18czcImEX5NRq9Jc2Zbzk0rJtodi3INjUQbnevMJRpLdqaCgaHTVDtevaD
57ZV05U9mFtqa+Z1/XNZTrAfLBRARXEl5e1cc9LKXRIl074ZRndLftew0Uf7ISRDEJfPk4jFTVl+
GeoehDt7SLAMavp2LdvUgcegH4dYbQmTR1gz/wJN5USkwhAMezN1/C1QeLzP3BKBSDeXZyVG65C0
5TkSJmAu1kAivJQAucAswaKdde8yzJnpZcyRf5ZSTANxF0a5t/0MTMkdAq9YSEgCi8dVA70CDJnE
EYw1Yml2+7Sf8LwRfrV3u6K+010bs54gOjRNFa/1OnJvcpKzjpGdeCFPwTPt0j67VXbIouImDLeV
kTEt1Z3vBf/YQs4TOw2isTchpRtXPGN9n4Ot7nR3sEi2cOt9gbdFZ7EIbbhqSDnalWFpX01qwwRu
xJ7iod1omORBkCKGYnT7cVs5FEdDuxEUFk7XXgcUzQ+TlaMPSMgyoXu7jLH7QiDnTpf91WA50W5W
+dOU4sykisfETPaaOe710rmb40CtW9GBWLk96L55nEPnzqCs6xpmtWmH9Lc1iL6o2sesym4LaB2e
MbcK8DciJTWphrPetHJjqqHfwED8K6SEXs2xQ2hUkXwPJ58KEdotyB51FYyhl9h5sefqzjaxyesU
n5OYzlGgHh06RQ34fRcZVE0BWS5bevkDkV7mIRsRicSlQvdWVoh/tCJiHjGnxwbLqJ2L6Dd1GOWF
YAU6J2Eg7mcnPORIbWFOUgmLidUWF/nKga5s+8VaBMmVZhsTW8zADAGyc3i0+vgIxAYtvOjhTuFT
t3bTJsVt1dgVM9Imq+bPQCOH3jYcoqJC5prO4jHIHH01DtZ1LwTVDUY23tKh9CF6nyaH0tMza/Ui
pBxTXd1x0kbIqWXkuV1lER03vJYdEEVnxYXnJ4a+nZsg9upErzYBeufrJDVuonhoD/y0cFW3TnZo
6xL9dWWw35RjB/EFwrbRGPbe0vHGD5GCAFggJiN6eq012XbU9Hs+vts6AqoBxwqprqS+qeaW2S6R
raibk/EZEin+NcM00KlhOz2kIv5p1ao4OPi3HOcioLDvOwWCN8ltpEfa2kwWluiM2q3GfeZQjWZz
QOmFbWae4QmakFIUGYtOMo47D39FTMLGsfHyArYD+j4QoyivNnUgfpJG/aQhKF7VMfqoHs6BhJAJ
MUmL1q1TPgeMjG4l7cbaAYy6OKPK4Y5SFUgywvA/6rSzMWNdVhe9QO40oq1z4/upqx9g/H1NO6Ft
VT27V5SG5Qo6Az8M/q3nNjnNibDOBQ0wEbL1SQu0+kD+avxYzL1z1XSleag78GwdSYSXTOIWBwL3
ei7Tm8KS+Y4gx+Jna6tuP8paXMkqcL9PQ6M9FUk+Pkcin3eq6CZwzyULI6u+6Vpu0erM16UV3kyh
vGi9XEBZfoBTzMX9WBlYodtMLGKDem+salye3Z9JaeCR0udQrZDvAUNT/ESJC0WBkiGjFp/Ri6n0
gL8srAE5WJcgUpJk9xK6FvUMhgWwC5Tfb5rRmfdB7k4P7VhHeweF/CPp6+dMF9E3hiiEWAU51q31
eM4snmGxWIRGUXmwI9/04jo+dzlMFt+O+pVRZltAqA1zOGOTkQRxCNtJX9fGEB0KNOWFj60jqNe5
8NP6BgLci2820JCbhB2tmWUD9Y+yoSuxYnLL+uiKKxILX1rQg1DTt1oTrlsjX7Apvp5QzSPEz84w
0Iab941oOtwn0mIvy8j4l0v6P6Jf3XxErCL2+UfB4RgFYfuf/09bxeV6//3Hmv/8xc4KXov1S/vy
5r9sEN600133Wk8X2p20/b9c9OVP/v/+n//Fun+Yytf/+LcfRUeYI38bkts39huQ4T+iX1265p1N
4vLn/0v4oyMM/2XWbxFHIATk+f8mX0HPh3KF2MaG8yTwff9v8pWj/zuYMgkoFs4fjNsXSVBTdG34
H/+m9H8nEWWhCpumgowo5T/R/Zhv5SLKInDiF/ue6CC1pEjy636Xi/hGETI6c2esqIQKAHdFZHlB
F9fd86jakoJ0jsuk3cJ6metbIdrZuviOE8d7rD3c6bbWwYwo0A20Sxn4ZZL1+zirW1DxqcXWDjxU
3CXEon3hY0bPWmcpbsH5kETmpggt37pTocn5oRWZFpbQKHKnxsXa1Ai+oTOaqjDzRGwN9aaqZAfc
0OPG5EpN3Dp53fxwBebTt6XmcgyVI7Mu6Lv4CE9FZKmdG1QDCYOqM5/1zqD8lzGT0jWVIrrVBAbQ
mbEVLqcgs7jKDaqtoYl2ObipFdlhs40BSy5aoPjkBEz6dCtkr1sHoceoE7ZWM/GowP4rOtKFVT11
/0jK8693YyKahLPHiwbff/tuKg0uKc/MJtCroOumv6xrOtW5dE9ZQmX1mYhy+fv+h4a3XA93GNaa
/uvfBOe9vZ4fLSwtvVUxEmyq7pXsA9ksVqxq+I5aGTrM3EZVeCryYkp/zG6jP/Tl0Dyzd7MEpqgZ
h0+ewFuRI7/IpFzEMIHKnP9gGe9+URNoFFtBDruuiYXlAtriQgCDGLG7GRt41DFlCpuNk7qNtZYV
hcMmz2zczH/7nP9GUyUXMeXvT4boB2Kg8F5GTSv5YN854FtW3s1Av1O4Cv02tdZF5BfyBgZThJda
2A5ii3QFk0FcIURygr9uvCIeqdb6qElrlSSlnF+MAJ3EF5Y8KuJdOvbkIcAI6cr5p94avn1RqMvC
e4zRJv+HCZ5RmszsUUh8ZqfP1vHuXvjQ0fdg0AA7F4+0t29ZxE44Ra1ZhjiKOwUWjYadbazQSP9Z
MKpaMnO4CDQxm8AjZb8X5Zn09awOfO9WoT22lodLXqqfVTZCxspx3568wcRcxvv4Xb3f0Lgqnwzx
fug4wKdt+fb2UJAwYLZCOl5HBsEqTMppa1iFv67BiPcfX+stb5U7NNndiX7lHh3cd5x3WrsACnQq
k7QLV76VjuVaN9A57ls44M5xqlpTntoOXYL7yXJ8q7vjsihB0YIivdMXweYvOu1vDOvW7x3ykiFX
rlQAX2jUmwRwO65Q3Lt+80XHamjbQlh/+fhu/3iyXNbCjAnZ8ZLe67z7GGfg4KmQCodvJea58nRz
GM+wfUrKQL34TN/8lka+3CR6fOjF7qJ75bx792ztNpH9PGNTvpq1pNvXdWnvfOqYnean7m1jS0G2
lDEfQx7wJ0uIEL/33wgSbsYCQmeSjGPK+xfr+0klo8pg/TQEHZDTnWAsl1+aOp+TlxTONE7gkHBd
BkXmjINjCJeeoa/eM3ZEtFISPumvVNNaUGEp6a3p1ibDLcf/1MAfQORdKm+qUbMGjknMSmJsOLq5
mO+GooEi4/OCs7sCK812i0/4FCLg9odqupQtBgArsgUx7IRCF81/QdwozWEv8Mub6BcHW8yIzXut
fw1ENQePIG2942Jo78TJWQ0Rw78IBKG6y93MGr1ABoUFTEiQr32CUTJNuIjowIw4lOPzdI0VrMqQ
zVFRT9tgjiT1f6ejmHqKNaxjejzXgwwksYttN30kg9SgTxuDmWigEiy9XsXGPM7PZKFG6Trozdyk
oS8DnMGE3eFSeCjTdIhPbSCMEAdCJ4/JakJWSjk9M7LZhtpYMHdIuHL8nYFv619J5FLpOrF0l62j
gdy5+EjZsRNnB1auTY5bOZqjy6y6z0iywQuR8TWiMgmay+goG43bTB+rSf2VG1Y+1JieZCkdU2FQ
3stNjnNhaHsdvhFKEq7cT/kBUqLmvLpa5naPsh6S6S/ExSQdr8YitMvvTA9K6UHhrCpat7EJWyhl
g9a8UtnY7Zq4jjB+RVWSwvE0fGqSVZ7FlbzSxry08LUKZvKwbB3Tvk2icIZMcBVtOkbusYO6Q8lZ
X3jcejEcZWdl7h6gh+BkZCNtfwhzCOPXlpgCTh/AkbC5Rywz5bfULuVfGWkD7iWoNaSHHl2Znjw3
GDaGnOmpwKPfSsZJnKkKI3nBIwPkqR8JZN8a8H3htcKRNI9AapRH6yg3g/FxKutxjwmrn4B6K5w1
aiiXthehqBrMY0igzkMEVc3Fzm3IHY3qKOis+TtMOR9UueSVkciQOoyad4MOZtleNZUMdWtX5kwS
y7WLPQPtthOY+maG7Y2HY5PPJ+CYHsuUJkvSw4C/PwYoqd1GnRMcnUAzsfKwYxzgH7BfzbovM5z5
qfOqOhbhYTQaLWTpwgMft4k00lKtGiGi2SayAjnYk2wJ0sJqLuixj+nJjUEwPo8paU/Qc3JpG6tu
aC3oZErLyBQ1JhUfjLEvF3S1tKAaj1oi5K1jTTzZFQnPs/pOSoceoTCtaPMUNtO017Co5FHiwSE8
MQxj/G2UsXC2Jg5r3XUpizK/midHn8DgGch5emRoPT2rHCob12zRj1dY5enhzsGxPDjrJl52X+w0
CpLu3EP2cxoIuQzKJ4/FAZm3jETrO9+R0/nNox+1SSRXcw21mkAWe2hpD50RXdVj06so2luqKQfG
orayrEOPL6sRbJ2RXkne1CBgfr0SWWsXd7DPxkZbp8AmJLvMvq5SpBKDbJ86DckPTkOaLr5kNiRO
EMGsGA8ahA3/rPlheyGcVKkfU2va6WcH4tvtmg5K6IvaiP4Fdw/qxHflmZ+bJL0sGolqIq+gyJPm
0GRFRQhLJVblaPefHBB/Xk/CYxI6wmp6M9t5V0LFSxhQ10/uNmHss8/x79kXtoBSaLBJzzM20R+f
vG/PwuX+CM7SiR9zEYUZ5AC9rWmwcer7dnDcbZkUjsdqHLdj2CPBbP3myumA0orMd3BVN4p/1hP8
ujQgDRptyeYpzfd2Al1BXYEfLA1aFzbhMWGrgCIB8fkkRFhhSNNPhxRvANMr69qEyZoN2RYeVQOB
q8j148cP4o/alaISjwdXx65C4Ju2lCi/VT5od5jLDDFmz1NgHONOlwfTjj6L0n37eik9UL1jyIFZ
DQJ403TfXcXXsIzhFuu/Eg5cXL1LTcAbTqkrd1BN63zrVgrPv49v7X2r4yyKwkVnxSte+rB379jy
p7Es7Nb/q+Ir671UkaS1qyWz9C09+tAfmBe0mFvX7Ux/Civx4MDhmJ4//hV/3rq0EbLCmzQE5eX7
QLHRtCooKAghsbz1ach25RjUWeflqWPUjH5MzvuVURl4J3984fdL3MJlQ8e4lJ2LyDTDXN78b29W
GsEkZaXU3ugjK2YEhtnwzpGdfsnZHcNd0TDJnSVUbK+NzMjYf3z5t7XtsswF/An+ZeHUh6eX8fby
YOioKE1csidXh2JCLsMxQHZ87ecUSp+86b+5FsAOTM8FxzHV+/TEVLazEdOmbqmx3auASguRjpnc
llY8bv7pbUnuiuXEWsa4Qbx7qmC4/TDBldmiFrbDtTPGKTI2jXGVMNrPwtXftiW/tgoOWMt0Aa1s
sK53ndckI2maaGh2TVw7h7hOXC9UoKKw+X3PwLXbAm7VjE+2hL+5Km64tCXEE5NU9P7NBQ6YJsiG
tk3NtL0rpBwOlgVvS45C3pNMlHi61uMP8PGDfWc4xc1aTG0EnQOuOa5UC+D3+3p1csz8fbRSu8Ke
E7HL4n6gsJcEFqP1y6ytKwLNx790hjW6wW42g5g6CRvavKiJa//k5/yxpIBGcNDgNynaUPaQt78m
6HrMTZH57OBNgruXXVqnX6Cb9StzqjDc/vjm/3jkvzYqGl4sUB3e9PIt//atwv/QW9k11c5xEKRv
oySrPMfRB09Ni32enTU/cX93Pouifrs38chRsNKAsitxFtGbvbus6qti4ZNh8J2M4j425HARBN0X
Xtd1Gmwf3frsim/35F9XROMK/sQBiI3ZeyxBJLpmdJR/O4h6G1lnwU2uxfYul235xKJ+htmcXzK4
olcB5dzdx0/5/Y7IawT04nMCkmNzcpfH8dtTHkslUsSUS0YJTWeS6sBFUdE8pEriopE3+nbQSrKs
4mT85P3qb4/Z5b6lJBmUcoM+mAZ8WW6/XdoP8AjE+ZFUV9RaO6Zw6ALHzP1Rz/2IwZPKvHlosVjQ
y2iT9qSGWoll7RhsuWs7cnDd6OCPdL4sm09OiT/WOctosbPRSQ9ioGS+W+dFCeUsbusJV8WxR9zQ
oaNs5pc+6z/bOf94+lxJgXGQIuzamFm/+77NqMq6opknNG3YJ4/QapjyNi0mIab2tdXC5orhFvNo
O8BB4eMX/3c3aSHfB5rn4sZ75KNQjJLUTGwxqBo1nknEzwqi+4vLs/358aV+fTP/A2zyphFbK2pn
5N+uwLDu3ZtGcEuahD7AmMCxa9Ol+rgSbV2Q/eEkjJEREBZILj2JkvR6JNFt1zYx9EJRi3u8WSxY
P9WTymTpBTRqnpvo2TlLkvA1XxhQH//Wt2+Eats1OKKZUpigX5yb79DwNmOWLksHhlqEMfox1UY1
f9MIrWEDCPzkBlpBc8l6QSi9507DfxndMWxiuPQ3GPD7y7O1uspE/rocp4Jt6O03kQzO2BOiMjPp
tkkp0Mr8zqz6F9LN+x0IQgo/hMSYXIva7cf3/Xa35YxZLmwvJsEsRiV+fay/fYwkfYwJAYpii0lw
/jNFEZStQ7tGAZ7BORCrSln9F7gd5uPH13273S7XXRoq5lXYM9ksjWVz/O26ukwKsiYnse0iR8L+
m/GrKUa5S0OiZtxmSA//i+vxjvmwaa5A/d5er5yYc0MVQpvq283Jnp0BVyCmOPUcfw/1UXyyvf7d
7RHbiiOyzuiLMunt5TSjrNPOqcTWUgUUFbOma2uxjyOXpiiB3SxffXJI/+0VgWt1xa7O21xW2G8P
tGgNN9Kp3rcYIQVr4VZyNwEbbgyfXJJsVMUnqdVv95F/vUDeG27POARKaqS310sVarmxXMS+CmJN
EE79ZeB/WRP47PwvLoUTpeRilELOrynjb7e2BAJ0SvrzFi+AcNNMk0bOTYEsL0F7pv2jQ+Bf98Xu
aDtMYoDCF7e0359jqw/BpOARbuNhNK8aCKtXVlWXxGxyhx+vyT8f4QIE8+lR13IQ2u/WJOomax5i
U2xl79obN3QXArBfPSZNZV99fKk/P3MLa3ACEjADpwV7X2u0rpmVsW6JLWR4+O2KgMqakGW0lnT7
Agr6hv0l2X580b+7Pzrq5c3xisjle/soOxgoondanDXIMnVXra+KByiH5G9RF2WfHWx/bqEWweNE
VCxDITakd5+chP7dh30EEcbGYeFGL2xIj1HeLnqlsW6Mak1A5UKjVK0zPfwf0s6rt21lXcO/iAA5
7LeSSFmSW+IkdnJDpLL3zl9/Hnof4FiUIcJnAxtrLyALGc1wylfeEvnFoIYrE35nlblOqWgyX+TG
lpUbPRbSOHWt4opJgnWECew2K5LCLSkEbItoRjQDBP34p50zPS4blbcLIePzVTanJBV6z6ClYYbO
XAI4+Lx2pzE0ARSpo75L27H68JGkjsHBp0DFqym/Sma+OZIsbotFx6C6YWS8dHLSu8qYaVs9teqH
65vovTWdAyW2L/0Sc9k2xqxraPFFUF1ZJRhHGqI9kDcRIybxhFEuOh2qVOi764O+s3MREcUKFtEY
TsUysw3BD0RwD+BwhiOAFwM6YVtO8U0N9M25PtTlvc0nk2kooIfDe7HcM6FKIVcyRsUN01SgJiWp
9yAP+1sPTfnPicBM9/p470yNHUrcZ85CrCzr+XZJjbyT+ojxRA4eVpma4RHC6Z+4HJqb6yOdx/nz
TUoESGSHOiBOmWIZWtA76uO4HScXeb7mBaQ3hEsZgsHKy345DJUHqnZ00gwiCnv+8zdbEQfhdECu
QXFrOdBGuiaUmPCphzZ+fTqX9wt1FRA1BEkUkXgbzsexbAk8M9o3rpwAiW64iNyJMvAfOUCcoPO6
Ct0ao3MjaGIrT9LlFpmhOrqOSwMBIsduMbLWhKk/DaCvykFx4MZIblaq/8YiGO6CxFirFb43HKVJ
OpSw7xAKWVwoGYmD4tMScnsQFDtOeZE4qG4BGrR9bJvCEcbP9aVdjjiX17XZQQKZAAVb1cVD4Uml
BygUCYQMQwQIAMrfVpjHAfM1GJF+v7KcyxPAaLzrVMZAvYCLehUOfbNhMgVntVy2G6eVOvlQEhTu
pRQ4HF402Mx8MCx7HYxQFzFUBVTg0hcD1laXBw2DFa0I9qJA3RJudHmcOn/YykVurBy686LCXFpm
clzMaJWT3Oli8QpaoUx/t9OwU1Ma/ZD5BRg3fNb03dim0Ynx6jsP4YWDqA39hX8rP3i9zOPPfiPs
H5PIfrlX65jYCbJk4zR+gsQ+RrPuSIMXUZlqTZb94juCwYCQP4M/AGSAyzg/FiCvPQAQauH0tTF+
76KkCB4L6L7R0QiL+PH6Fn1vMBTnePEogXEUF6dfBbKmKqFGnFRk2C1aMcoeOS3Sxgbz/uGhqDfO
tQidzYmbymJe+NZrJQwaZ1ICLP0S2+9kHNBzfElyjOB/fHg0XmoOH48Po1mLyyUG6g4SjLPn01N3
SZOsb3FpR7smyLSn60Mtn3KqKjwHoGfYF2TbSzRgZIKzLD2zcVKvgQZVGwdyC80xQMJs2hHGINJl
+cp+XJp+ozAMjIVyONVEle2yvFtCS6VDneQ1pDw7e5R0tskG3HhzM/U0eL0Yv0xTtJ4LBE72ttTq
RgepYPykgklKPyWZRrcvyYNp5V54Zy0M0JVE4hZavlwMi49sI/GlmDTzBbIZ0F8mG11HLR8dH+zK
jZFWILgLDY20D34C/jrcDIiP8UQRVDLOh22gC6pARXr4afoI2A9UoVbpaK4grH6Qm4qqg9KsPNAX
R2cec8YZ8iVIBeTl7Q4tagjivIfOl8T/QrW1XQj+xiEv5Pqjm3keSqN+y1enprMMOdSozQMdSTin
16CkJmkCO7NLygNSPfFKXLoMO9hMBG7Ub3VZRw992SwMp6mcSsPonVqTtPvIrFBlkiExf/x7kbYR
Q805Ivi+8+8VJlMQItyAkHOtevtBxBiQhmbikgeQkoJQg5MlJvf/Mejc8+CMAlGakcNvIypVb3Av
LfzBEaVQd7YOT68EtvMpKECGK3EPl6lts4/eevM9PuPq5nmSMM7h15tXOfTiQVGilkENzdjJuTbd
cw+NjiLS8uPzo53DncAhoMu7DHBEgehKi3Sz04tR/WOp8pBuIzXzINeGzZccStPeI0H9dX1V3zkG
r4BIkGdzoe2iBwkxqkLev3dCvfuntrly24JiocymjSvFp/dHAh8pm7Nn4ive9M1SamlGgVtXOXCh
jP6PIXG12EhypHTSV+6TZVDMKWBS/zfU4j4xvUDytGw27LLi4jYyY5S9u8KrtwZqSQDDvOBRQvcG
Il3er0Q6Cxgdoc48NiB1MJJU7dk25zumivAdLlpUN5vGxnyGuPhg+37wiOr1ALw4jTvYGmGtf0ap
BstIwxrtR7nzBmSWqvpUCumbSGr/pgtH5Kw8OPYuOS2q3tc/+zv3BD133jsecnS9l5/dI4tERN6C
gtc0/5QsGb90aOCvXBPza/F/hfb/LAXPKhgOkJtk5otQaDKSmPoNX7xG3/KInYbhWpWn3lodSprK
MCorNYeLKJOlp0GC/vGcJKjmPOk3OwxsVcHl2jFeCaW9bmhtq60WurQAlJ0Fj9Tl+vC3dQ/yPymQ
Qbq+pheP5+vwpLFEZNQexGL4FqGHFt+w3imNIblTSjzZ9zUU9TszryZslHN0axq90bW76+O+u8xk
mGAo5r7ZEroxodg/dDI7LlGTdkdqa53qBltsI02q3azmvRa8XA5oAJZg13GKVfKixfHqaqCNk4GD
WlGWqAFiXBz9peSpf4EWMTSbLqk0hNFS408X9eiVwY0pd5KMw3uOxhEE16Bo4Fh4MBY7GVHsDUDp
fIeUrPXz+sJc3jhsBpJFalB8D/Azi/2QdylF6W7mG5KYFlOMGxMZI95xCnUWbyUWf2dViCdoIlIR
0rlO51/zZvdx2FSjAOfmqLEM44ng7DtEDS4ZD9pp50nKh+9TggqaleYcuNKyWJwupUimpEO+wKGT
hzVeRuVj+JvgPCVtLb5Q/vHh0LUmz6cGrYJ5WDy/jUZXvZWRUa/hk+0nOmzPsg/eGn11BKSuf7jL
28nC5Zf/gUZiq6mLOxQQHTY8cjI6QdDWf0WHOgSK9/3z9VEug3BCl7fDLFaw1vqqN6A6Oh14qF2N
Q/eLUskR1gXEyP9KtTalOwU9Q2DNUtc+gxBVdxkYXCePkbiVtRCr67D22t3133WxbQnhVPIe1pqy
OKXR842UkOapOVGCq3jw2lLQTzd54MmbkYRz5Shf7FnK+xYoO0J9nixCq/Oh/BJh0jiusNcN4U2C
LdMcPwX+JY8l0plj3A4rz+M7Ayoy6tlkdLZqUg8/HzDoYwhfyGwja40orMzH/6ZacHssO9DvgtaU
hpWH7uJNIH6js8Y/qMYprOz5gCRwSZONCJcMnpw/iNA3PstqrP7zNdgos9ojzKwBFdzx6Lc2Ihc1
5vYrP+EiGplHt+Bo0JCaG7mLbUaoZ6sJCrSunwXl94xm5r1MjeBFrht0+eMh8nd1KxuQNUS5ssUv
txJrKWySM6qqHKRFoG4Gfat5BjRcWiszt0m3awdXrvbgp6Nmr2ymi/ePeerUO2UgQgiuL7kvhWom
ujYVKLYOqCKGgJA/s6L/0hFGKxKt0U3SKx8/K3QOuG9takpQe5ZkqdbuJDIG1lbX+/guxjG135VJ
bcJ+w5E0WvHcemczAQdFTf61g3pRgB9UBNO0vlFdklj0TzAjPE2lVSBboxZPatFXLnzx5K6DwLbB
XiP/e/1iuLgW2Siz9uEMFwTctjw8fjR5E9rQML+NOD16+MAeJjtqVj7jAubFMhJCsFn5jPSLALYt
LgWZVCetsk5zpUH2nkvkrw41hhovdZr4xq5pPUQd46DG6iKZ9KHYQvPuflB9NrWVX/LOfNGRk2cu
ijLXtxY/RAebUBf0yNwh9vVvaGlNhy6py5WU+fJKmgFH3A6z7D8VQv38hjCqwWoy8jI3qcJ/mpiN
dmWbLwtyPL31LBDyH/6KvKGki9QjiVaXx0SNDb8jN9FcgoXfAW53Ox131JWlm3/0WejNhyMksCmi
8RLTxz2fVC3xYkxNrbnaqCNlUebFhgSsvrFFE++vz+di/Sg0wMxlLkAdiQfna+FN3NNkFYkdfEU3
7MFsb3wfiJCRWdmjUuefvCjudtfHu5ga47EpbVDhPCM0ixbjmSJszKmh7zAEHrp/KK4C/8/qnVZV
qrfysS7uNAYzdeCFr9VVYNjng6Flp+V1FCnuKLLxCWWC+muaTMCTkaw7kpzRkJ8lH67P8J1B5xIy
chfEdzJE2PNB01aqYDQwQ0CeBeqHtnwyEEjcc72iCmPX4w5hgg+iOzlm+owuJ0gFHQXEcdmAaKTC
NqeMqSpx5T8qQkL9NFSrnWLo+P0GEirQKZptnaLl6APn+rHKrLWn8p1vOx+JuS9PxR6I6fnMZZTO
Jcko+LYInTml3HVgHaZkkwTeWsfx4nJhuvRtqZbpM9F2CR8tMJjBMZUGHfas8V2PdOdpiqByffhT
EixzLKgymnQEF2+/NCBrj4g/bfA80Fw0DKJtDJbUleRQO/lGqp0gcqw1/N9bxdemFSBhsCnLRNRo
cYfAtVpxB740evZZcgSnEoKLhc1zfX7vHH6gL9iYEI/C1l5e0ZaXynZND4JYNcLtV1KlrWJG9S4s
yvBW8sVaC/ydo0Gzc+4UA4mlJLc4/KoH02SGyrkVgr4PosnpRGSK5wCPxUPAywf0UeLIvT7Jd9eT
Vif5FueCy/t8V6ZiNJCqsmk9Wtg5lU2M6oRAiVeGxbYy1DvrSblEcJ9q0K9hoJwPBXB5EB0Kpq6e
SCNa7wkhDR1Ozf4O5VLb+bpZrTx/76woIzIcUHISxWW9CumOqS89orYeneWdX0UTEGeBD4weVLdi
DH6MOOasZAHvLCjbkrForvJGLY95YJaT0fKVucLRhDSwQ3R700LPL0KM7fq3uwi+9dewHxlFwOKs
6OIAFvKgidj2ZFeFz+nGKv7W2eDnO7VIqpnDN6EbNuFDg6LeytF4b5IzVJw6CXkmhf/zT6lV1piF
LQ4+MR4yO0CFzabWchIsG7OG65N8b9dQd5hDNyILoE3nQ9mo3htqDGQrKnxwTeUwbaO2Sx9EUMPP
l5q1Iud7U8M4V58L4jPffHEgYhDaPqb3iuvPG8cYgVB4mpfegHT4c31m745Ed470hYeJsPd8ZhGS
piZCu0wqGDPxpx/T1vikSIGsbEa8KF+uj3a5jqTCPD88QDNqY/nwTlMl1Njmoi7Im11Jw5wjJGXc
o3qRHOXZDeH6eJezm2UnKJEaM6ldkxfr2IAlQNYh09w2kPUbLQHdEIip/GFgRvH5+lCXUT0YzLks
TaVoJo0goXIWprXoOZD/t2h4DGaBzKTRm0mCOiBuAeUe6YXId/UGBuu9UYk4TrcAv9GELio1p91H
cc3zD9d/0eXFo8wZMfyn1z6cvdi0Bd3dMpdiasK+5+nlhhcx9n8NhjalOx1Z+tShkg6I0+zCWFkZ
+50PTU5Mk3OGrwBsnv/8TcyqK2ahDF6nu34MlYEnxBLHLBCWCxO43JpAj1dCustr6PWGpclJUKcD
wjsfMAmnnhAks13k0mK3HbvwxbO67EBtcJZgn2WVVA83e6/LV+73yyoXZ5RiONhbwNR4my3mGpgN
AtvtAJ4zKGQ8XH0+flcCAozStvg5depwSjPoqaGO4aE8ADouuyJHyWzov2gm6umpPYmV3Xi5/pS3
qFzOWZdNbL2IcDvY32po5IRFWh6cdFG3TozA4CnIZ8Er3VqpXb43HLA5cP8z+J9073z1AfLxzAHW
xcvQap9Kgf7ANsLMAO0ds5ucMtHsZOXduTza1EHmtBKEKbH0svLCx0QMHMKmq8ZBVm/SGs0u+IVG
7qJv7q+BTpT59J7leyBAiJwFO4viBPnY+QwnhWRe83lRZ1fGnWZhlmHUrfg8IF+/M2qEFPUphrSe
Jukvbs8XNDPMLcZJg6PnRr4y98vQ2p5vNFAJ9CMoY84n/83pSmPQWa1SCdotabNPGhtnVfhfQb5y
qC4/K+Owq0lxZ2PmZXCNL0nXJcEsMpeNwRcsy8OTkSjpKQVMiJCx9ev6hfXOtIAnAIuey9/o3i0O
EordGQZkoEsRoat2KDno91aQy4/XR3ln4zAbnoQ5m55dqc8Xr7Aav5go5rt5EmlfmiHAccaO+/7U
ZmW7Zpx+eQfTNpqLSVhMgI5aksjHMh5JgD3qg3UQ/AwkW/8JE8mfDpSDpdrhnRikPQ5fcbHy6d6Z
JdVIrkPe9BmEuXiNGsVs5mhtTomm9qQjm4HlQo0FXT1K8tfrK/rONmEsmnKktXOku9iO2NtjMKFR
z9LHID0GXJa7SEUSARZI4ARmHKygkN8db24A8xk5/MtXvbaMwWpNg5c2nrybBHe6o0mwgjxirO0E
lR/n/zE/8nYiwBloveQIEtJWRtWMmqumkeFgIKG4OU63WzyC693oGc3ai3Jx2dDK4nATuEBdmak6
51tUjcdAtUpLc8tqMiu3yBrzSQqHEkCGV9WObNWmsgF7oiF7W9RtsDOT2t5PI51gOcNtAnDx2pVz
sZ/4SSDcuXDZVSpgm/OfhOuFWukgrt2M9O/Erx4xaQSigQVIvBLXX3xehpoBcAYcWKqky7criKop
pCmquTRei3u/aId9MA2Bg/Mrxifwn1e208W1w3hgzeYiJb7x4NrPp6aHnodQnKq5ePPBM6xT2tyb
aVQwWr6+jy7WkFuAHAlYGiVzSoaLRzlGpcpEdVTsOZqR2wxatB/tSjjc5M/XR7qYEvgy7h0+FM1S
nav7fEqDJeFXCOZ7r8JreWLT6EdYCsEKee5yFP5qWuLzBSPPlK7zUZA7EYC7a1R0c0lFzT+OBF7Q
3pAM2Ihdn9Dl0nEtkoVD0TXgTi5bPJOaaM2QNxY2bX78m/6SceNlI+JYsdx/GLtrQlWdMbSMBK1q
efoSU8EWWi2tfRhrtI/kqtkhjqTeempzSmTJW+l5XK4iOSyAMkASs7jZcld0cRvHRlVYe80YB4e6
54R7jSbdXF/A1yrx2wAGSvnMa5hZd1TL4AOdf6zOMIEC502+66VeMTaqUiVZdYDp3KKuGxVYtm66
FsjZHSeEJRUQO7w9fdJAPUJOMHCvwSrH5g2pTbTkqyxptkms6iry5/VYuQpQ/B9lq6d/A6yKnvpi
sh4gAauPuhdrCfFwMn4FQtuevNgQT/3QNvhStpmlbCH+Y5LQR77+Oxqaot1C+5XvBksefga9QP+x
pDJ8aiJqeTtTjDFNxUrY05EaFvdfrBWNwMsJq5SNAYHxk98LaBu2gMJ5L+dd0916hakOTp7Exh9b
reEZi0ALvnhV0v9MxRSAlDApjtz6tYbcEZcP/oGe3vj3ed31jdumptS5Bn7q0w4YW5q7JnIVJWYw
cmQ6Ri985dGqivpP3+ZptqfDayFx7+F42c3OAH9UH0blzh84jcAT1bBvse7B/VLbVkkQJ7tEi4a0
OLZZj6pAZNCMRs2q7Y1gr+gR0mSbxvLxX98JO27Thwy/0gD3NF/3/qoajkaIT/MOIJ2L78rsCjxZ
WytIS8xiQk2qSpZQa6keEI6GpZviQpfaG9mieYFKcx1gMJJnzTD8TYtSLym/qXbHddSO43PnmSqC
xKZlV/a+pj2v7VZ2JBvubENS3+CkAXLRYUVfthkQwleKoMN6HqfCPZrSzS4FOpLgmK5NbktvYuPn
UwgrNsudqsG94fr4y2eGgJ4AcFZagGVBVD9fOW+C6A6PkRHyceR4xpAfG7P+6XVt5mKLU7qmyJsv
14d7hfa+nS/JPzcXj9pMhafNuIiSdOEFwDrNCC+ptEDb2hZp5U5DJdAsRXZe201BGvYHTRRCP+BB
ZDUOgl3iNCCjb+/NQRf63tSicHI7PFY9pEsr3GLTUkM1ya9DK/6R14EZbMBED/Jd3qKs/oTyDewp
Ff3R8n4cfPlIb1XFLxWiGMpenIVPKWF499z4ppI7ouxFszPMmLKFrsaDualqo0EVLO0V7yHtcIrf
od6Zxbji+ERCtDEwyK2BI5noNUgBPVm4eF8KAY//IQbOfqtIRYk3LlfKL7kLO82pMEPLcO4NFHXf
N3Kg3IhIxP8ULYr1bCOXpFgbbo3IfuxNUXyuo87/zpdKja2CcN9dpNRhd2fq0uT0fdmETz3yXfKJ
3zqEv2Kd/s03P5L86baZRhAknlqaOToLqQniEvM0ESMqAP58UOq6fwzxT7X2OL7lCSTzQb2zc2wU
/6gT3gvks8BOYrowtuboNMQkXIFpR+P/oM/GQoYSVdW4i8MqFS9l45dDcdPjQVXcWGjahkiIRr4C
XAtZs2YT9sakHwW5qbTrKrv0H1V8tIYnlAaVPw1hnXKiaKb46OIUNs1RSySp49lIBW61CpWyl+s7
kdRtcfRm+RaSLMoC6PRS6V9s/ToIe8GVlx9RVlLKeltSyzFduMQc+EDKc7/Z6Bz7ykV2w/iSDN7w
z/a5Fh6LzONpj3OQwpu6EkDLGso77c1kZuEv2cqCez/nIXdSnLZxMVJEoTkhB8JXN6gOQdpFlXAU
mzQMRPbAHu8jRDtlNGBxBlIavpec54+d5PfFJ3DWUurqVurljiz3erjNykydrR17lNZuuwp/uE0z
ymihbPEZAsaZQzKN76QUKywnK/HkQuAVMT3rWRtrbfpuSJOFl1iV5L8sbBeQ40Nvqz5YoZ/4aA3K
Kup03AciubdHtBL/hqNnF1xEBkaZ942R5MpxbOPWSbNJREjcJ3grsUyqigI+wMD6B709czsmBYbm
XVDYzTGaAh1N+8DXR28zehg67MKpy/E7DHCSdiPqgPeayO0a+cQs874bRtoZm0wDHHQIWzMfXUwB
xvHOw3AV1BubscHwR42OXl1JLe9nqtfjJwTQ7HYj5GEyXT2EMxLrVGI+VX2f3Yw4sMZbwHStfBgz
1MxOEiH+J0lP8SHErHToa55KUY0SvsVmE32NhSle8JLwWoRUK04fCjMSqvO7NGlSeSeroYTJB/7H
uD7klo4JtlcEeGXVYnbByYBVWbNi2ZhOgDa6ArN4I8hD+UHOUH76bU6qNN1Eo5qnDtL2bS9vAHtG
yScCF/3bUGZ1/IXK87STMiWyjnpk+b9xQFI+F63fKQeWXx53JaqXLw3nx79B8YmPHIG8xsvG0yex
V+UoMje9kUO8R2VKfQFAj8tE4GHOxtOplvsQ7b/xZxZCN3uoEV4ZfxZ2jXz6RhFDcj/EAQbv0FWG
L35rmcjay02/A05MY7bpkuzGzxGO2uEbgrTUxgsDHfI2mlkCOw89S75m0uj90KSiwSqgUSY+eNTL
gQv7Or3Re8wsv5jIgIW3NcJr1I2KLg+/eGqdRmLfJ2ZoHuyK3d9uqrBRq3JH/SdOnUnrs/EL+pf6
X40/BB2iTUBeNyoKqQk2IBj21PvM55m78Usl8Axn1Kpa20ZRMUV4PNCXeu49T5MIznHjGU6BhT3U
McBhwnQzJVZvK8ms+5uxgPZ7F9ilqZ4mT0qVXdJERUdbGilSiDHWYDsib0XyhwZaZ5/4u3SCVU9t
C0c2S3PfGqOP4KIfBoPqdL4UTtscDoW9UeO6Ln50SqkmTl0b4rfs0Qn43RVFWO+CdGr8T1KrVt80
pYSfkhmDirFkL7DbtIsgPLXtEI93FdypgQIUr4uTNIp0oKYhEfx1HTH0pi1tu402IzqorjzTGAYq
8GnwAokjye+iPm2/lhka3/+IwfC1UeEeFkeU33osIyJZ+YPdVbQmKrAMMQBKzw1/+t/gfChXLhKk
SGtFJ5VYP0vY/CZ7ZfLGaROb9OYGjOhrRdk2bSVJT2v3+/J6Z1hqI4Q0CKRrxrIT4Y+ADIKh0I8x
4WL2yaomRNW3FEaq36oIAuNer7rJQ/gH0IEjtRU2lEWQcptpg6RPj/aAGNrGivvpnz6OeH3Xedbh
iuDpKIHu8fmqf/V93cV4Eve9jH9cpli3Go6JuBx0bdvFK8Xl13b6WeRER2VugYM6nzPnJRxaIyOL
BxrsR0upffibat4mB1Tc7GqHXHtM2JyjpZ9kufVVy/QydUrcFsxHSxtVMoGB7setlPmhPKc2ilZu
cjrQ3meSrAh+l+8LFaXDDN8EdF9y5bmOm+io5YWiP2VarD1beqM0GyVEZ/Rg4BBiraDLX4EQ59Ob
2VHU6WfixiUFxm6AqXq+2h17UFGFm2SyfNcaZNJFU2UPET6Y+HVqbRRubH+YjUTk+ns1ZjlehYjX
HiVr/K7R2/kLHi4BU5qO3Vet7f5YXi/WaKYXgQNVGSCIAh40rzaFzfOYWaPjWpn12B97Yxyx6x6K
Oso3flTQjN4MbKgal8BIvjflfsjdGQT3UUEXepSIt8+dbWA0VATmI/cmatfagD6oZ+CmTs3zK00s
nMiBoSOoGvHkDH5K7Hr9OCnzKT3/PjLQf+QszLnVfVF7YKpNYWEWcgToEcnALwp8f62O5OJkFmpk
3QPQRju380PrKAlKIeOmGoU5bZXWjD2xUdvKNj/FXT2lmxgz9e5LFOHNAlpVR8hu6NtQbIlgk3uD
fyvuq4Qe1coclmVohL70Oe//T8n7Qm0AY0gzxvjIOvq11R8KAqIH6vC4sJSD+betemnLf4DP3PWV
uxyVIiw1YRWcOTtmeW5ttS090VL+LRIz0vdVVNn9Td6bnfXoJ2MSfIlttbFuLQUJ6LUYd96JZx+N
rhe6rUBZCHMRJVjskyxWJWpDRXqqY9m+tXoLBeIGcpL/KaQt+iiVJdZfUalq9UZBFV88BDFClK7m
j3gKxhXiuDd8vPB+jKIO6+uxrPRkP6QieRl8AQtEjQqoB+Q32b+aOaqoqHqFvcJrvNh5r3Bm+pZw
DV9h1ueb3a/roBVyJh1No0VEMvR/9noz/uUt0R95C31nVIL2ARVL/e+oT95Kee9VO+h8DRFVAZVD
tsB7ghzi+fCiC4sMpe341E1qqeB64/e3SVMaVGsIPdLdEMaoYA9qoJVPJuXSkpdfrx+RWNeHrVfE
qfkdA/ncd4RJgOttuyn10l9W2oZ3mAFZuRtPpJzbfMjNesBiNuslJ+GOrsaN1lqieewBrd8iAalh
eKRhhgCdpYAsucmCQvuj6RLmwuDKkLLxG8VosBNFZPREx8oWp3YUmCiNdVxI34uGVDk6aGpvWFtK
VjbOlrrSwAiWA6+W99d3/QUQgLLhjO9VqfQC9OX/zpcNM1ubwpgcnXrDH6aNao/NUamn/p4Ker6n
DhCdbHrjG1nx/xSDpRxhFTU/r/+I5c7hkUSJAuADpUxQTstyPUbGoe8ZbXfKKjpBh8QjFsFmPFZm
Z62O2qaKG7C805Sqx45cz+XwpIW5nLgf/hl0xGe+HheBBQzhfCmGaeoVKwmaU2yOler0Br6HLUL2
w1YXGB5vAitsHLwYpbtuSHEN7pJ8ZRO/llXebmJWApSnTNkFHCKgx8XXqOyAklyIyzsmGL61n0UZ
JozvLNREp6bFBCT0hq68JcWqfmllYwkcALT8Pm6Gtpo26GWbxzLxUaMoukaq3bYKu2pXKaWBS2Yj
i7G5sTq5jVwIx/VtPsnZgLUSkMdj1+fWKdM8tIckzIuPte1XSPNbVVkYro71x97DgyBzrq/4slDO
dOnCzxPlcZ3Vl85XvFeEOvmSmZ8ky/g9yJaEV2wQPwdlU2grLcaLnvg8FvUDAAZ8X/p+i7GiqLES
TG7yU9dLvweYZ9rGS1I8eLpyDPdFS210E1aqmbtV1qSYWQbBbgrT9jsVue4AKG717C0Dbi56me4K
W/9V2GApuzFS0OyrMcI9DOgrhthN52+QPC6braxTwtyKGq/FlVfulTx/vsNm3SmiEvY3l8cy3OY6
MeShbNoTknbYCBt6Uqg3XS7q7qaPG3Q1tbxMu/CEeaYvPY2wBouHEreLXTwmTfIyBRSoXmwKHQ9h
YEu+k9lJdSKzEyal0Upp/6AYjyOsaUwJLq1U75vNZPhmuMviODK+d/id8GapGea291Bc4v4TtC8e
XfLa5kXS8lCK3BKVoXzbdVzVFG60wbqHRFT6K5vvorDE+gO0QukZvNKM41zsiKL3JC3zu/ykGmpz
Pwa67IM7qYvkRqFDiX00wgv+rtLrcsIUqSl+w+4YLFeJon6EVMcmPUKOkHchgI8Q6Swj+JYUfj7e
4IMpRbtiFOqh07HZW/mGr5yAxTeEdEKaMfNcaM2J82PTZAAAgj6vTqbJDn6oc172uzCgOqwoyO+e
yljR7+Wp0r29JBI9eJA6LcZoWzViZNOx7DGfr5/jdw4XmBaqxcB46Dxf0AHxsButGDQEV6danAaj
A0PZ4jOhKPlDizvrY9/b3iMxvjhUul5GGxlls2KGsg7PfgVocmWJ3jlayCtYM+ZkhiIvIT5DkHp9
3ybqqaaQTL1nMvqNqcyueiX9/gkPuGBlxIuHFLjljJulV8rtMgs4nn+UvO0SxZPk5qT2nV9t+8LM
MPXEcU/e8THTIttUWi/qz0rEf+RYOWXWnUTNCMwNXo36yhe5XACmz49AkwGW0MWv6fHs8+XCqE56
bRrhIZlogmFfqXXGL9Pvw2JX4zEiHa5vg0UIbcKpZepwhPjHjOZYvF68l3FVSIF4Vp/8G/Oz/DQe
7I+Rui+GWK6yr+uFSCLxLMxtcMvlQoXP+O1/ab6Kz9cns8geL0ZaHLJyEIGJULV4Vh7io1FsdAdK
4tGqVt6ltTVbBB2C2nue96yZd5ftop381B+Ux+szWRti7um+yULDHpMEyQvFs7Ett9oOirYjrYRO
y7LAxWot7tJQUOotSqZR/izvy72LyF+8ab926cb4E0qb8MU+4IV8aMqNXqycvFcc7pvr8GLs+Sy8
mV8aAgtuMPZ5jvx9pd3UWPekj9ApN5WkHxWBnpt+r1uOrx4UVcLpHmCKfJDk01S7/OZdrzsWfYMI
PLa58tPmWV/7ZfOXefPL5FryMRxhDwXmr7T/VGff2+rp+sddxM7/mTx1GGWGdKJ/vjgQgpyrD3OG
8OLNl/So/LB/+DvfzW+uD/PuHnozzOI05GMU2gGQief8X3yT/x5fpMO4/++GWJwEiD5AU1O2UOv4
zrxNx80aCH9tFouT0KiSUCYUNp/bY3HrH8WhPKzpiS4f54sPsjgJVaAV9LgZQ3nI7E13m47k45vq
V1FtWqxg/8i//rtlW+z+2rdliVdm/jLTSfqmHrP92sdfqKEjrzNf7G++/mIfk4kFFBCYk/ejuBX7
/Ifx2Eeb4Yj0ffMt+KpNm+YlWKk0rn2r+X5+c3aaOB+qgNbb8zhupWfSdanY2l+Mr//d6s3H680o
WeEnpZ2wer0z3Pxn06krr+LiKf7fxSPLBpIGIvcVkf1mCA0Jc/C+sXg2q2MuPVnak96TaPffr89k
bZjF3pZz30uiiWGKwMGVLUJipQBWsXJIL7Y3VERcUaj8EuYRYM1erm8XrDGrdqgSefpu11aQUWke
2k+eJcZuL2GOrrk4Y8aBa1pxeCMNFPR3aGg3/8K4gnvmZ73982OznnM5cAFoBYn5+ltqQ4z9UKlR
4ynfrTjpN7E8ZA+VVOAxLUqqrOY0rMQf8yq+vdEZD5VnSMizVI5tLTPWacKE04IU8sPXU5sMMgrx
YDM9c1y51pcvB+IxuobTJvkJAdWFIlw7eJEfoSf9vatRng+24EJa+djmtIWVLTXdek0Tcbl9GJCh
CN3htVGoXpJdAOrArqiS4odaptiO0/KWt5aEiS2C782miJqicq5/uuUBJzfiyaJLAu2LGHWp4NVE
uSRPoRr+rIUUnqYgDh8MSfbudBs0FlaA+W2SefbH4JOzwxBvJJh4aoUz6nDxyKRqIg/SVPk/Paxn
nHIAdYhgidhen9rF1zPQKeRJpuvwP5SdWW+cTBaGfxES+3IL3W4vbSd24iW5QYm/BCiggGLn18+D
5yamI7eikayRZhToourUWd4Fjhkg3PeHRKt9b6RjJH8orQlqzKKG6kugnMRmIIU51McPO9mSPMyD
xwPVi73HnOH9w/yaytYvzfJHjUfrUcHLvJeNc27htnkGi7X6ia7uuECDQNW+f4oGLTa3Abs9Zmk1
XNSa69wOXmZciqR8Gv3BvcSn1q5DTTOGaOmH8QzucFterRBRQNS0KJE7WHnsm0Dt6EXeaGniPzLf
T7OwyrGh+uFNem/fyirt3dDwVZapsFmMTH5VvZTg/9yEbt2vvOD/dmbRt82D9X0cWBSgfhHMomO/
eR+uw9hThZ08dZomehHFeevJg9PTxLkvl8TzEL2TtrFzLF+1UYKAIlA2m933RVn4Sf+ywbfPcYQs
FaZW4A7ejBCDonXb69JsnXonaVIPZYRcxgqNsFH1PWfyeXLkudUhL0B75g9qB5uN0xRBNWNDbT/O
g4uDouNn880wm/Gz8ktjuFCDSSvoTEZ8cuiZcTgrq26dd1Ambp4JQMhPEVHwH2uDRUM/KQ4RX/Ku
NZlZV/HiNrc2muhXH5+Q073LmXdXExuGcPQE1oX44waOzXEolrqNH/Fvc+joCBs3+Uy1lnO59J3v
HYrRMuarDOsMieufKeOdOVazeyYqbCtKtKahDINoC5huMedZ1+aP1xjWMgyHRO3RXZJ2uQNUmqjd
CGrNukq7Jmh2ixqbCpU6p6YQFGXsnEl2TsLSqheO6PyqbkqXeWuHoANbdDIGr09Ljv5kZDZimi6c
ZjV1lj0Q7DNn5ORxrPXq5YaI8Qrr9jZHBCQo3rWWlz8hTVV44dDKJA81AdgozFn3rx9/5JPVBWRP
e5cMa5Wxg9P4fnWhfIMzTXvtkX7rfF/0Vh/VhSUPdZ6MoQ+KYTcXYtrZ+Lqc2dOnsQn9dYLw//+D
TO1mU08SRwRlF+rJSpV2p8ogONqDCO6quXcifrQN5q80743YTu9sI/1tGl15Ji87OVfcaCZEVQQ3
mHjD7Xz/67FOyEHMNGTjXDZ4aWRWvgfamP83gvS5tpvkW4a61P7flhzGB4rYSH2QB9lofmw+MOI3
a0bRO0+qruTnNumr+7Ec7eEeXu7yezS9zt2VKHOKuzhd4nPe8NsPjjwkVE02FqoNXLdb+xLp1k0+
+OP0hBqGf4yLTPY/29pEoxbUmdLDSjen8jDb3XjArL0V//rVef5Kr0FEiskCl9NmyWPEsfFiyuan
keLIiFJh+tcSO/P82howNw+rrpjvZGvWX0TTutdymLOfVhVPzpnotg3j63sgRIB8DECD1Q/7/afX
HAMoRt/oT03bxTjH6m6tDmBjC4XwcwJdV+/L+gzp5/SZAN11HY1BNP+YJ2xCWT+VutIA/z4FIvF3
nT0En5YmePXLHNAoEKszkXO7u9c+puO9iYCsrJQtySF3usUEk6WeBFIWUTp04+3CcORCC4LEDBs2
OhJEeK59vL3XD/hnrk8HFUAfUh3QKhBe2VJ7EkAINHEb58nqZQ9+ZXLEs7PCdM7spL89h8OzipHj
RX+Ctcbt1s9UFljEyUHLrgGzYShcmkqds9/ZBuS1JYzAMYkpcs5oya3/+x8XUNvNSI8VvfGU5FMb
5gZg1dEHGZjqZ/VUTg8njyKr91dSGJoAm2gMuI1hYiuMJweY5dFalHfTjzYwLoctqsNGQLu7Wn4W
Q1Ce2SunW5O+N0IScG1RQmew/P5HGm0AvwwgwlPSJgAGgXvr1w0Zhx82pK9fLQgGZ4APf3miq6/M
ALYoCeEWoDwiSJC3g548eWneXsSu110Ehgz2/pzqIWjP5cyU+OQ0MDZcAT6rfD6ks60aeiL1oZxl
vzyJyiwOaqatxBg/xXuxbZFy0919XfUv/3gWECEGIUDRxHXu6lv5CmPIZYrv6/KUV4H2iYEF/MJ2
PieEfnIS1qdgMQItfWWebcnpMTP/tO+75Skwpm43w8QO2zydzgRM/tHtyaZRsI5HMLql6D1R5XcG
uayUzOwx1pTW3cRAiusd9KEmR3EAEUcdO3vdqBzQUAM686El8DYHacz0EgSvBg/jvzkW7XzpjoWf
RMRaBk6hkCDMMPwuzeAnoxC4hngGLl38YgUixspaS91RBaHdT7222l3hrBRZyxiXn1pAgiIO5dR2
7kHVaU+jS8DQNaJxVqB2d3HTNfMUTZ4HSCgBtA3/oF4sOr+HFp1yM40ElqqIk7lgFNyreembtA3j
CtrzEGHbOCwQKwq7HpzLvvAqzdvNldnArEobKJIenckeFOUwWqo8BmIMprsCXpYa8YEQU5Pvnab1
8xu8edPqJRNmVX2RjZdm4srPOxwgo9HV46wMZ4lwUhrWhhlraZgC1mzQqzHrwolipDMH6hytA5FT
jk7TXNHZMMTzIkxVSUDPNZVruIx16vZUSvQrLkvdmZdPXRt36kBV5+e/8dcJjDqyk2bQPsXO3NP2
VK0SF2oysuw1zlwp91mhTApT8PAe/9LEN7weuUHiC4pvV/yupi7XL5q0GMfIaZbBfYJEoZrQgnRY
olwOLOKzn9hpdzSTAhfEEMB1D6S4sFLZ7W3RGfh8e9CeirvOiAvw+FOfz+gZMlfVLpPE6oYHWxVJ
+S2biPf7YApAQOWq74Jvuk6jZYqMlcmwRLonbEuxSWSVXCGxVf0q6qZOw6oxp2wfF9boXDiJXziH
IJCavpvNdmq/1KPWysNMqpseavry81Xq1gXKupMVi90g06Tdeb6W2NEYjwVM8cRS9kEP6mCMVGNB
qoPuUKtrwa3rf8l9rfdf5hhuJzIxAySo/QSyNIky1afOIWv0Mo0SVJaHC/KxBXy+D3w+KhaMT8OZ
fzvbDQbwdrwwQegmWWingObm0HShiAHSBQWfAbFwG62G1xV082ct1bTlmolU0n0ah97Mvg1mazuH
Mfa97nEZCqu8aTDmGPE6Adb7IxGGXe4TyHalJKlrZ1DsNN9a/Sv4AOGGSO2mrr+3vRqXSDiDNoKM
qJqUt5oabEdEmAOiegrryGl1GdrFDCgj9FGCjvGUhJzwlVcAZzhRtRaXokFfbd/b1lQ+VJ221L8a
yvz8quffdT5jT984epT5zmyEKyslC022XxWOeN7PVVTnnjPLSC8M1X6bBVlxuePTWZkXdoDg67va
Tr1uDossHuLvDa9UQoq25wzvk6K1s+An3hnx9MMeJrCzYWIl3XxRSgLBrcjjMrlqDdQk3aiqO9FN
fBYI1F/9MhXOHq0qQRqUSXQhnVB5Ts/NCs9RMy4H5tHyP2k7VdZd5qZgPXbmqrn032L0PvST1EuC
nx/fFyd3IugS2BdIclGN0S3dJIj8GIgtVqF9BUoh/dDSS9uKCqWmW7fICDi6rLMz1+I2u7EN9GNA
E9nUgJiFbNsZQLbmsVFa+U2gKAULNjHhBPVaZk2v7gSA5PfHv3Cb4dhrXog8P0k3yu5wit/nGaDW
6ZOpXPG4MQiiPq5V+gtilvRvcjUQc8xceIPkw6O8eEhNZzK+ffwGJz/Y4iJG0RVOM+pgKF68fwOA
pHVN4Cmea8PKn4PUSv8DQ9Xem3ZzVjj3L88yyE9XVUzUKECqvn+W1SJfP3eeeO4L4V1WtTOZO/rS
3RDC3/T/zQrdo6pYe7Q0+lag+SqQ8/5ppj1r7kTQfTbGKpgi+KDBw5g6YCwxIDtYmjS/kebm5q72
iur541U9mXDwcBoJyGCswrXoDm5+agZUswvIEp/ndIy/YklO++KiTSaMX8JMk3a/L5ICZ28U2czX
Ss3JhB98Wpe9F5mLPRn3gxdr05m+9dtg4c9iBOrnqoBBu5zWI4zvzZK0ZWYkVaL0p2zMBys7pI7U
YxlJn8zkMzFrmoqLbqbFQENHLF4D0SZV/ksiPXy3G2iPLeSoWC8ylrORfnJJQ1C6aA1j3zszBx/1
4l/PIzUxXX2UwQCaAcrdJOKBViF4E0vzZWqNyj2UXpObl2MdkAmRIaXnFBxPujDkpkDboKevriC0
QdYD+0d1kzXsxAwBk5dSLLZ1R/vdnHb4rLX1BWoUpVGGIy475cFEAk0YoUcISj4ntQOmVDmecA8f
76OT+GCjC4HII/gbLlJe6f3rTI1uJp3tZS9tG3t7o8jhZPnVcHCghe5gcg8X8eI00aTl8syM6uSs
MjhC6Z7qgEjIf9+06vn4WlZzK7xQlpFvok2axjd1DNYqHBBGKf+xF4BrEWk0f/jQ6OVui/OyG+EK
kPq+eIuXX0FKyK7cNtAesrQTVy4ErH+Es/C81XiKcE8You2xWVipGaqLUW14MboqFgBgh/IJ87lY
7VAQM1XYLg5WqFYZ22dmEKfrSglEd49WJuvKUXz/RUfGuGuon15W4qK4bkSgyds0k4vYeVIsyZl1
/cuGXq807GZM2A1YkW+eJxmQleMwqhcNmT/9K3wV8nao1rK60efEFtd0CPQZRLpDmlGWXTftAAwP
WYSVaX6uSbG90Cn9sH6kbKIBQxd5C5Ys89JP82FMXygPjd3suPFVa90pz4oSelqXH5+d05VeNVIJ
Hdw4/iqU+n6lp9hM/bidgxd/Vs1jVY/GZ1G7fUFmtSQPHz9ry5jB2pxJK7kr9H571UtcX+aPuBG7
sgtcmG0vZScT6ioI216bRS0YUCahFSYi831Fbl8enbzXIZE2mNU91Q3jvGNtaUkCzzU3/aoLfUeN
aBCLZtKYUNmV4V+qbmgNlMjrtLguga7NL31AQv+YTv745eMfcrJoDpcV3W8k9NDRQ6Hj/e/o0HmA
2awbzwxyvPSavdF88ykK0xuo5K62+9enoaICzxsE8dssY7NqVqn01k1L99nWcuc5zQJgZa6GSm9d
+2cOwrrP3119zvooZtJYTSCBsAXFz85s6yp2neeuKYy1Gkt2WbO0l2XRLDtGKXYo+KxXXLtinyz2
OVD+6brSlMOkiFSWNqS/nXz2DqihPGv855h6JGNiFMj8okDAjEo80YN/pGGSNJJVMqha8fA819os
LD6y3ar4rr36Tt9FNmwW1DuT5JolaPdNLsUZnM32YLNrVjtgjwEGfTMe+n7bIEcazMGomz8H0/3s
+0NyrXK3/zpW5TMV0XDmbjp52io7ScceQj8cL0he759Wt/BhmSlMr16HTf1hUXqnIGcH2cH06qze
z5U/nusIbrs9wFXcNUtHiYe5ENPH988shk6Nfb7or0EQy8/IzcibXnjNmQPxl18GJAZdMYIWoP7t
OCAp/EzCJ9dftT4enpzBmfb4Lha7arZFgexq8+vfDiCypDp0ZBrw9PzhNGxiZL+IgJQ0zl/nxtXD
Bor/fhhm2PyiWf75ozFl4aNx3Fd/vO2WpBHF2qqie5WTqw56vYwHipLbmgTydp7kEP7jLzNdJIaY
SlMEIGO4bVOTxIpmdpf55zSOedgiyH+R4DIYuZUr//GiQQlulRdazwChE42291tjEiumwTOn19br
q0Pql2jdaWZyTMt6evr4V53sDz4UwhQQnLlEyVo26SnSuO5sLU7/OndB8YL91LUPLQLtLqtLL1Xi
Pnz8uDUL+jNoQuXieNHdpB/NRbrd9I6+gE8Isuk18WrvxRG6Qw9t0sckVL03yX1P60qEK/Qo+ce8
nyEkDHLGYhw5rqPtNNQeax3TKVm+BhW3XEgWF4cLVXA0DcNZN5XTVSWeMMtm0kz0YnO+/4DKbQYb
haKZeOIG6B3kw2+v75dnHzvZxz6pzsWvE7AxTnzMWUlPWF/q/+2vo8WVgvOPtZ+Nn/vTT9Tc5XKl
eSKLjcgv0D5qI2+Z89rcL6otoK9OGaYYssmq9GqOnXjQwyFjM4Y1Ms3lrhsyITGhc0YpuhvBvWCG
hp7pWg8VyIphnfW2jVJHIYos0EJ9UD0DFLtJ6+Hrxxtmu5IrFsSiZUP+QPMEIYD3K6m3RlnOrkx+
z7ExP1R0MC+LYG72k+nm3xxjHv/xlLuwOpCjB0eoE8eo2zbP62stNhtlfY+rRUTgQmCeqSU/5Ey/
zhXP2xsAGj51/EpoWmMVCgfvn1VlnAGbUvinGcOA+FXrgcBUNJkT5Cl2fUIT4SJZGtrIpnC4DaMh
AwQ5hVnDVZ1GQTdMsohKLROW2LVguuzjEtiqDwm/fnHO9eCkAYH20sqgoNCHYw9QYxPZuTnToYjr
4rW3g278ZTZVH+/kjIZBSvajbG1vpa2e/0KzwuqwS7PhCSd618go8WXW5JeCCVhzTl51E1BoxpBX
kgOxgPAjic3v17CnMlo0qCsPXkUiYlpDgBHLqjan+9Cm2sw7tDVKKR9vym0N9PZUGEUYU1MGoDmw
eWqJAn3sFk73AOcdbI4Y08tCBs11ZdL8UM443JBADBc2UTuCC2N9quL4HDB9czLWdwCsROIJdJAT
slXT7f1FVbEdNA94xdciQtzLwBKzn/2Dp1r/rkNBpDgzxPzLYtPV84miwLKoujYbFhzvWE+V0Tzk
/Wx9luNUH7Qhn17SJOh2vk/IWWLbPHy82H99KKjIVSERdNs20dUyAEJdOaqHUuTyKmVWcdCNJrvV
MujQ/trv1yoxnvnCazr7xz31trhQhRw21ao7u+WyNY5f033p2ocqlwoSnSLIWUCY7aY8pyq4PVj/
f5ZLO5HpEZLn2zymEBoyUYupHtJKc+VVTwMBenZR2fHNsrRtciHtkgEfx0AYD8oQ9rxLY1OJ0PY1
E1UNZSTNv12WaJ8Q/MgGViwhCKktrHGxBCoZQVc9jL2wrjh9xWUX6AxTYqSQPv68myD4/0etyQBP
pD+2VaXUx7QzR11WD1mRJbdagGMjTsTnku1Nsfb2FIRJVuWLNdXZSvR3Rkat0dTyYarm9Lav2tel
1KYvYN3SXRI4ao/OQoeCi2gugVB+//gnbjfTupr0jbHK4ePydxMtEFPzUIGyswcNJ6x7bmktCqpl
uHYysruPH/WX1VzRhGsisEK/ttIeDKCmAmWq6gGmLrKS7dR9Mosg//HxU/6ymisqhN4EiFfYhZuk
sSjzWMeDrn7IDZ/RcqqrSMSxu7OC1NujcthcDrPNmLrxPS6o2nPPnM5t6EMRaHX25EIC+buWNe+D
ftHko+X1I0FfV+knHQPamOOZ6cVutsz6u3SS+NxdvabcfwaE9ZHUNgY1BakBHdT3jwTVUedpY/YP
8LS1G9WiZb4z5VIyTx5o0OwKZqd3Ese816DpymtQLN1rH6Tlq5G108+C33HOtect2v7xSlzC9B0Q
913lH6nOt6YopsiTZrTq7kai4GfdJnFLDrZQaKkLtBCz+HMN+K6lceSVZRQXi/tawz4dj/QI0rtA
W9Dpk2NhpBc9zu76tc5AWDvQv22rkAM4jze1VQzfmYMLYKmzpl3Ec27JM93LbfR7+xV0tygLVqIq
qOX3C5uLolpMze8gwBd5+7ULGuOTKNymDacs80WYx6CrrrElHj4p2fby3upGsw9BeIr0CWEMeSb0
bfY2rWIPGPlb0ypg1LIdEdqJFqRNNeVH9litcqQNlpyZeG601g4MDSEzrBOvejIZ6o+7cYblDPZi
Ka0z7aXTz7vidki3uNsBtp9Ay1tHBcvkuOIoYntq+khWYzu+VE5lBpHEqxg91tlTnX2ZtTQaQtkO
rrdbpNEdZzvpu5vRV52T7hCbTykC8DDw9SLU+oD7IqqsUvd/2VkyITuYxNXRq9VckO8nlYzceJjV
fx9HjM0lDqqLC3yNgPTG11O0OT4pSppjl8TmEX5O3z7rFe14s4aHv2PuW4s+SmvKkItFLZ18/PjR
b/rw787JCtlZzy5NCSaF7iZx1YcAkdy+tW/Q17QnhlPz5MfoHWboe6DNWo7lV1F7acq7oHtI2Grz
gnZ1EQOCboFnmcy0dUPEFMWdm7ygWwEjvx0S37nIrFRYu8Hp8puy1yf/wUSMNNLLDspIOBpFqd10
sWy+mX5PSO7QlAW6EnTqCPFVL6owNmcQOrbKrS9T1pUt4JRpaiKD4fynbvLRtS96MSdHhNXUtZ+i
Z7lH65bWrjUwXN0Dos/clxLIvrwoC0yc0e2V1aHLhya5wGihnh5NFOSeugHF4F2HJumr5i26d6xa
OzUi0Vb+q5/heX5dlmr4r4xn2O+Y3LTAF9iY5aGiAzkdXE+rb4rKgQDTlaZ9aHPkIC4RiizMHd1N
SXKCyGjmH2vXa1FnaANcfkiP5+BGSyqtOYyNZ1zldVBl/EB7mP/tOmBzMQSA8UDDkGuP4/s+hIDt
pe3QL+kRPa963AFT6y9tPbXdA5jz5bLLJ+P54z11ejjXef4KPFtFb0/3sywVKD8i0LGpMrv/LxhG
8zuWEv5wwJY3qfFPW4w06hoGjR7tjMSL0IVDohaFAYpqtCckcocpsulLOOqGnlzneWbMhyWpHMDg
IOhc1AaD7AkE2JjdgbapvMu+sZV1Jtq9MdE2h4N2gQ2O1SR00TrfrJ3OzCQptfRoKtAbV2MnZG0g
q4Nefxi0tbhKzTHOroOmr0Cc+aJKzTJSypsuRjAjCHIMeXxkYN6Z+8rvKtGinWvqzwCUgk+OGFYv
A9ss3ARcSpHkd8tszV+bGiWtvQrs4iKwiPLXICDzL/mSGfLAkdHR5nBciu7d1OYTzrcaKLI5MjLm
L/h424UT0gvwfPD6ZkBReaYDsCYv71eEJspKNqOvTidze632eL43SRcENx6o8V9wppyDu2Qoehp2
/FnX+FrhYI02RNNUBuc+x5q5bB8ObN37f1ocbImDgTcnC6Lz/s1YxjEXcSdGp43wLpc/vbQSySNN
p8JDaDEwfiRe52SPbWeinuD4Y4Y7DuJyQ+RCJ/6BqlXXqVAa3vzJGhNvMK4NASzjESKM3+hh4RdD
P0WIq2pPHNIFCToHKM9d3KR6tkNf18ekFmjheJHZTR48JUYafPLjxWrZ1QQ5Fboxsm0aGpbVHVra
VX7ZTqr5ORlThZbpx8ftbc03y8KEc4VY27Abje2yLI7gNNa6czP1dVmh2oLga3BnOE2/n8qlgTHv
NcywSyFzIAha+WLDDEM1GcnsZqlR1WtF8KtRqZtd62maZaHE9Fz7Br4O7UtRZsTPmbZlVkRJRmcr
sr0hdr9Mym86bV+hq0wGIk3MSUOjLLhsHV/YzcFWQVLu4nEK3O9OKTPji9FMfnULy3QFu7Wi5Qs6
/owG8SQy+0oBEWm+4I8hrc9Asszh2NG+GEInnZY6Gg1gAnuUxqsMjFltGjuTGl8eFIiK8QvgOJaV
9/LuVYkkzl3g5eJBSq+BwTC5s6rRfqmb+LkSOsVbhP7tiDW5n9vixY0tNHxaTo722DX2cmN1chJo
1TdJcBnbPS87y2AGci21Wv2G+uWj11pnWvL08Xd8k9rYfke0WKBlcLrAQmwS96zQMWvpe+OmqNus
jNxc+T9WhkjxurSmLF4NX8g0BL+47JG8n7P9nJr+uB88DsCu94w0UaGK59a8ndWQG58UbZH0XqjO
ekywGFkFNkvEQL9XmTN4X5I056p19LGxuNXBNrzUbeGlr006qL1cEKIJ9kHT2gG9NMHt7yfL9CUA
k8GYtRLlBeUg6rMfL8FfogvvBCyB/j3tjG2Bhly7X/hlMN+4Wuy317TK+8+WZlv9LWfO1G9sNaAT
Hgx91t6KDibqOTPM00yMAnEd3K/dfub4a6Hzx1x5RIGWmcpg3PSu3ia3OSXwrbIhCEZGEevpfhYl
YF66SYu6+Pinr5n8+49PArYKa5GOoUO6HaCkRQUepa/EERXeMd8vnSbvJ7PAjVN3au9MJN1Kf6xJ
AUKTb1xwJulo773/nZ2jKwsbaP/GSMpBUQD54BYv4yJH3p34LauXvsHjJRqtsc4j9PE0h0AIUfSi
1DvTb3dFP7fjTTOL6eBjXmiH+pKI4V7WsjCv2K5jWaBdLrvkzDKdfiB2xRuWA+AQxe2muNaN3Bdp
Nmg3xZT5xgEMtl6G3gJ05qFyMKZpXWd4Mnri5ZkH/+X7ME9mqeAH89fa5slMPicwSNnRT0U/fV0s
JLAf9T7BeiAkB3YG659vWlSladmSRUHaIay//0TJNIAHF5k4diKocIHWMVrYDaTQ8WeyaT/75Oux
UYdt16Y/e8zR2vuPN6R7uiFXcUaGlKvWGXOa98+nwvLE5LTBTdNLcT3B8yRX83L9vmcycGsW8XJu
hriVrGBXQiMgqDv0gTjb226X7QdFXeqJR7VrANPNJlEM99lQqvZG0yvVvDDBz9oI1iC49RTFzS5y
pJP6n41kLr+5iZHEqPAPAOe+lMOMcLWpz6V7To7tL+ktBGBavB5acEz1nU2jV9dGrw5clRybICZ3
DGfavMvrMHb9nTYDcwtVmS34AEjLC/MirT+tjnarujyaB58gDdMRuUCOXOuObodWWOiaZardBbJw
s0gxTG9RYbCcn1psaCrb9XwDeZF45ZCc6S6cniUGY0QVRhYrTmPrTyH7pl5aLU+PFZj3a7QLFE4l
epZqlzTHja4NNcxMir1fBLI+pxf7Nup+H+9ozoB4oVKAhwMm7P32Ki1H5PkkvBvg7vVnPIGHF8eX
LUlE40oQYV49JoSQpdP9CxuSHA003RztjL9GJXaOR0U1iBlL7xnNfsUN3svyx2IXpXoUaD0vT1jF
9PO+1bKg+tY0s3XpuPmQxGE3pms5zwgAwcjAp20TTYDh8l0F76fdt2OgTcfGKHv5qkDAZ+pTOqZt
q/apNgiZhHOdV1oQjYMrveNkebXzdVia7gohzNq+aEvEQUMCN78Byq5qQ5h+8gdHtaeaQSfBjWBy
ad9HS0+Af9p1sWrrfXx0T7o0nB1m5KTpzHyIVZsg6Qmvbs2sodfhLvoY5b7JzEeZWvmcJOgMR02X
onZ3YdRFMl9nlSd/iMqwtf7q49f4y/6iP+5zzzATg8S8eY0cLf21J5AcfSJmudMC+oKhny44v+at
PR6W1vV3Odpy+Znf/5cHr1ZbjA5XtUR21/u9hQgw5UiCpw/Ijz4njceZRg1pxSvAHQrp+IkjgOZz
tdFbZ3Wzp0nAoZMRGcBwbtFcXlqSyQ7xcuMDXvW8CHsDV13MSH8UYQWr55c+rc3YgW5ocB3b/nKL
3gD8lLgdbS10exu9+DET/o0Qs78fyPS8ta1nwIIJgOZHix6UOBpAxauRjsqROGzbcm5vSV6BrcW0
I+abNJiFiySAM3Q/ihlHlTvNQ9XvYWns/McwAXM7aM2YuJETYxYw7nsfrw5319p5LIcdmnvnFL3f
Lqr3q7KKjpPUco+hnWtutkFnlppnST24cTi4xpWFVLTaWV0u54dGVvKJE0uaUIok+EptUH3Dx2Hw
p12DMk7r0bJ1UnmQUmj/TcD6zvn3/uXtCEErBhYp/VWYZj1Lf2R87YDgWBr7xXEq+iWuQinqMb0C
EEudESw5QgOJUbW3I3IV8aNZT0w3Q7yQsgZhbaNPvwYlnegd0n2Z/WOYa5WdI4Cebmb6v/TXoQ0A
YOUcvX/BzqO7O1llfRycUVzrvoibnVL0WJIru2OjHBK3xHPbZhgl1Zk88TQHWEtKaMNge1Cb2A7f
YA8sOUyUCpud1v+NzdYYjp7KLhWUaWSt3Tqzz6RZpx1voJC0dEnCwf9RBmwyU7T1alPEJsDNyRXk
4QX8sMsgHv2DyuS9UUFSz1GFDNFFn7+6asRzvBmD6l5HE7U+E8C2MNO3JaeXR6IMFOG0y5wnk49y
YdsdBSzfOYvModaHHe02f0IHH3aI/dlBsfFTj+y3FmHB4RT3/QK8BVnactYWLRzRRE9xpWEi5H9p
qnGw3XDx4057bAvNju+JQlp61S5oXVxOq1/C50Wqxj2XNr8RIN4dQoLwyjdfJ5fQbLehqcCnpbRg
SR4TKHniu7Agxj246eBjoyEC89r25qz67czES9SiQanvhrrIxieVjPlF5mo4EnF1GU0eabTEJRr1
NIAiYqr3LTa8Un7Ri1E+6NlMoC+KJf4e54OXhE3FBberasRDMtBaImyMlQomLDv2DoYsCrhgVd1k
doGupm2P1w6oXQvWZTxZVqQL39C6XQc2q7yM+7j0L5bRdJLvLoZxww4Uq+7s88qo0MGNU8pbGOdY
kTmO7Mu7xCmsYNdVgf09HoWhXXegYtoHrZjcNTdzu9BMVeVH6GOb2WXnqEzhxwcO5apnXzahMdod
Ikp6kgV7Y2GscuWi1RxfppOBFqpTmKR2SDZ7VoZx3bL8cHPUWN5c1OukDmOlTDcq3Bx6fYgXS4Ec
GrYXeCuklkIG/h9vWiBGaxlH5uz8xR8V7KnrYJWVHBmRG/3P1Bn8SI+7EWe9sdd2QZ+SdUBAsM70
lv9yQIw1tDM4YOJJjbAGrz+iZ5fWzEN8NznOSzp6UWsF07FjUTqEt51G+47ZTNZeZ41Re5cK84Eq
mgkoP0FOud8WJpWqg+yZB/M34FM6FscMB9B9DeHIyv4KAHRvXSe2gfd2iDBD8TPlIjnn9Xqqg8vk
G0DbapgGF+0knTenfLFKU4pjoNEGORhi9nbW7Nh3nqXiI3Mb0wx93LpoZhVjcShppaSRLQwr9PIc
cH+BWcSZPshpFOSdyOEg4BB2PNgL79c1ocLrVFGWR3Z+N2NqBaAsqo1Kecc2STItwnyK2xqDJAua
U6N+Si8OvmFfhNWwZlVj//TxBju5CN7Eqghsq9MBr7NWx39856TzyGUQKDiSSiwgV/sZGFwDRhdb
B6a8fRufGfBtuVOEXuwV6CquzHVuZXNzLxekDUXeVxir5H6dooTe4MmGq5Ge72nHQUykhZnl5FVo
uKRDNPcjy7Dzi9md7LBMtGb4bGSOK29IuRMEnzFACRClt2lcIC1TJQynzxyG9Zu8C7HoooF5clb5
BBrkWzDx7OfM7Pr/cXZey3FqXbu+IqrI4ZSOSpZkednYJ5QjOUwyXP3/oK92bTWimrJ9upY9mxlH
eENv3FuDnt+2SWG92GkzVtBqi/YFOcEhcbNWkh7zLrQ2put9OkUTD/DZLKAMAp336nKBRkzScINy
tHs2jZ0nN1KtlJ8bXS7AIfZ2gA1TY2nwz3Z5OUaZejCiOjZ8dxgrLLusWOlsF/lso3V5b2Wo9Hgd
/QgbeyweyrRPqmddhjp/KtQRND/9wlzdVUi/P/eiGyg444ughUjPOe2UHJQ6icYXWZZ0+2eiVMlv
PckjnOzUqEt2SqaN4U6lp/4pKkdrcMcxMqyDr1ttvMdKrXHucnkAKXbsu9qZalcP6DruCl0VRrzn
rpEgsshyHnxV26K67+NQIBUEOCZGwCTAzuZ50JTU3iixv6uXcTtwM8y4XAu8CjDZy+mlC0hpVsj5
7VB1SAyUasMpUCZLPsEdbj/aUYR1oDF7x5F63Y1Gmx173yrOcokjH5d2g6ZNpdwiJGR/jNHvcnsT
s0QXr8ytJGQZLlKi4s+cgBCvEdAubuQQCfy4g+lxKybZONtpGv0qKHafRyFJh1KVi8c0kTZuh5Ux
8V6ARUbNdh5/MSYlhKL3a6m/TUUnn8HOdjtfVvMdRIn+DJ0eByfN6ja2/LIgx90AOhuHgFkJjZdn
UZ8q4xJLE1u05xytzk8Geo4JbJYcdGUtU9Hf2AHLC/B1NO6iGSGF1dAS+Wo1jkRHT27PJeaz1MHy
SMYQrLbK/agMIRvU6bQtjap30zqzIqmQgG9g1+GJdLnpArXrhcAZC/kHx/jiFE017Us7SPIP+hA3
WPpJVfopa4i2NvLntanlNSRVA3EyaxRdDjw4neP7htKei6aG6dEbxXS0gYvWLogKa6ta8W5qKcbS
WsUK2Zp7xUsjncqszSgn773J9CHcD4kZHxzCgKNfWz+qklD/+lP2WnZ4e0+jZofwE5CRVw0oXKYu
v67NnB460GSeQQvGKZ5yAkxxu9PzKIufRKzo/c5qJ3N6RCeqhFgjleZ9ijFT+SSyipwbtcLgG45Q
arSvMknCybjRAI/EDnf7XjVj46utpPJ3wY02HNRRp1pl9kX8KY9jJTnw4DnOObJz9bkfwxp/YSiv
xX1eOWZ/dqI0C/9zgOIb4TFHGUqoBzac7v+MsGJUvoe0hbk88BFopn4n5LZJf1aUoKCQiMDoin0W
GyLcp/SnU7Dokd/sRJu1P1VfqNGdDMIuPWJvZQVfElLe9gaJ23Iv8IMMbrDZhOSr6aPBfc4tq973
xMKH3J6tdiqhdeZO7a2uEIAfNIUkKA9V/TYfg7wFJ9J11ScrdpLi9/XFWtkblAcdykcOMSZQ08u1
khSddChOgeEXgTJ9UkNIwEWSyb/RkJ3aD+mY/KUMKJkRgpmzLtqstYcl0eJacaKOWM9Io5ukUtIP
Vmsr1VGG9P5NippoSztnGTL8b7AZowdznbBhccKzomioIYygfbAg1qgrUDqEvDfsbR/jZimoykNe
2zK5l5RtSbC/O+S0FiBWwaIBXkeevWhoGFFv+1ncGhzywQeFocq3gVJqD/qkdj+vr+L8Ty1OHANA
OYSFimngUoAXWsdEvlaZZzKJ3hVqEWO3hGtjvHFJr4xjK/OV+Ro6Qmu+3C2KU8cxkBMbQZdS0r90
ctcbtxmkynbrhnx3NUMbg+cK3hsUNFfJ4oaMIhXzHizJzm0k+4/0YvuPcmArOIfn5YQxd0rvzEHB
cqMnM2/3NxPJhkS9DZTu7GY9kyK0yw+0aqVBIE/2v7RA67Mfel52nsrbexajkJ2HeGzi7GPIVWE+
KSiLODsxBfn++mIuPv31N7CQCLsiZTGLaVz+hhyfGkqck/Qliie8ArG8lLkTac92v/rEplVPbi18
1xjn3Xt96CWz4H9jQytByxqoKXHT5dhIP8Rq1ySBF8NLOthtQFIkg4yb3cads2Uk1h+B7uCHWs/h
vOVNGB8ms5I2fsbqDLz5FfOl9SYZ6rB2rrva8r9gM4upaaqVA8c2QjDt2Yyi4Xc/4bi+y+JKF1tv
F//ycv2NuVRJj0whFlncF6mftXqK8dwXXOoz1S1HXXuuSyWm3DSmyen6bC8up9fJRoKVZxkxV4q3
8zS8+UwjMmRB+Sf0uqiq5I8EdKpEzRPv4j3WNMEdXRk7+Q1apz/R9q23mA2Lq/9/w3M9zc6CNImW
LWprMsqUnl/g+VWDG3KZxY9TDlowcfLqJU6xS9zY2GuHC3gcnqaU8JGBWNwemjRiP1dYYBi5GoH3
UOU7CEqs2r6RbAkZaF2yhn0X2yN8kgLE8w7jJ0lsNOXmLbxc4rkgAZGYW4zY9nLWJ1G2SjGVgYeK
oX/uNcenGFEbe7pi9cZ1uT4URBmeOq6z5UmWjJTxJyPwZsTBZ/pDenhQnQFZ5qZDDer6blobjHCS
GuSrCt4yXNeUccDqPZS+YPQ3PEi89+mxTEWJFRN5urpRuF4djZoOlxEblz+Xs9gotIBqG8BPKCpF
2puJFo5HNLiC6VCzp63j9Y9b26tALOfGNbczoMfL4dS6GfCQSqQveMNWbm+pyT4pS/sJNZrADfxx
i8iw9nlEDSDtdSyc3gUpkYzWVieX0hedroRbop4Yu2kX5J8cnc7txjZZOReUNGBJgxjh85bxuV6p
o4w6uvTForeJcsQ43SqVKG5aStb12DmfZq2so5ZIRKZ2MXTGxrlc+VhQbVxEcBqohzmLtSzVQkFl
rA68RkGxDThvc9fO1n5CF+htXV/IZeFtvnUYbDb0pAXxvuNhVJpFJNxKvLBFlX9A+dn6FZY5fXj+
f3HI+riiD5fIXeS20yQj02M7WXoAaWZ1e1GX+hY3Z2VrETEpEJ7hrYKMWkTAPkpFuHEqbK1S6U8o
Y2ItnVF2d8uhaW8V5mCL5Lm23qw1ORKZCHL4i/nOkkiq6tAAJqh2fyjvTRQ+CYW0Xc3dd7YmKXr0
LT89YMuNVoa2NfzacjP7FJvm5J70/vIsBWo2F3z91KNIpH1L7X56msJJ/55z8f+6vtqrQ80MNhqA
sIGW7ArTCloq1lXstYAeAL3L+K+7QdP2gCLlVGywZFbeUzBlFviWGW3/jreuq0M8NFUceunUatVH
9Lgy+cmMzbL/r0Ii19lNTtdlP31FqU+VETj6RvC4tpN4x3lQSbIdVNcuJxYtdd9H8SD2SChH3NaN
Kfyjj5n+ydJqoztm5rBJiVydYCjtsK4VMHXvAT28ckoixZ6em0hhmoMB5YkWWjo9+vGgfPv75aRK
B7YN9wQCxMXO8Rt8RQa4tJ6oBz/Ld4MIJuuRemim/oj6Xv/7NwbLYcoyNI/nUv388W/ioxSF5rBH
DtJDvRDNuJ5bMt83dTGdhVWEW3W9tal8O9q8um9G81XHL5Qgij3s6ZLpeRRT5d9FhWP8sptwizOw
NpgD4QhkDu0dwoPLwYw4mvROyiIvx3S4+QgOK7ZxiIA49aw2jm9s3LprJwNJ15nRw51DAftyuAwN
KGmsxshTSRMz1yhHiiq5qRRupgVmfAp62yE9VrOu/iWndd/8w8mgZcCWob3ONbCI/Er63EUA7B7Z
r8r6XlsjvckYEGYh1dpzlMvoov79TqVFgL3B3LijJXv5wY0+G3EjRuD1SoVNp5NImUk7Muz6XSYL
oG//MBxwWqDFSLDyhF4O15Ww8ErE5jwz1GY+eqWgCVrLVrZr7L7aqMvOk7UIYOfCGvEC2LL3nInR
b+q8QfrAc9DIFnfyGE3aXd+jznT9o1auM7wKiNbZqHOpW738KCiYQUddKvN8VHnToxKhGwr9v69G
1PSkabotrFTfEqxbHVRn1WYtZ5KjRXWo10Kg9G2TeJj9IJEZD3roQBsb+ppOc6KZR2Wq8i0W/8pp
hMsORg7ixcy5W2zPwEayTxVy4klGhQA3nem41XFNEX4Z7UHHQJb5h6nlrYL5Qt8DWZfLqR3Vaggm
aoOeIcb+q5MP5zFQtXJXgooDrRT3zVayN789y02DpZDFgNSJKK5cjqg0QR2P9Ie8KSvyj/rEbbsb
IuROdwbiuv2DIyWmcpLl1sr+/lV+7VwT2MItAPF6OfI0mKC5EW7wCrnMxNEom/FgJTNlNJ2mROzC
QdUidCdKNBN2SBF29ufrk722ugrCdKQPML/Ai17+gFT0HQLDZuapWVL8sjtHejA7zfR3Qy+G09+P
Bf6DhGGOQJA5vBzLkfy4ifwq90QgjHsYRfl/pEY+Mtjylj/42jUwQxBfVbigNS5OiqQ3hCLtlHu5
HyjDPkOIFF6gRWj1D58EsIV+K5U/rpzLTyoqE1RoY+VeAOLgR9tWtmsCBd0XtNn+4R7l2M87hUxo
RldejpWljVm2qpN5dj3LDutT8ZQjUQQuWtG2jM3XtgWWM8RH1KM13sbLsYI269s211NPJEYCPzDp
6xPmRKp5Uqow/3R9EteO3yw9NOuVsg2X6KAJOp5TGGXmJV0MOkaSDSwpgvQx6XMdofFh+F2hrnxz
fdDVL0Q9gd4W8T7Sw5dfWFnJVLQpG78CDXqPUXX7azSqbtwbjWRsISrWLm4yc7B+5GlgoZZLB4Yu
VWR2fpzm9HyqXMPjMVKqDuXnSQ26g5PL7Zbh1NoXkqSDQKW5ZfDyXn6hk+ahFNGd9Gy5gt05OAVi
19po38GRNjbusdWxCCaAkmPiy4G7HIvyn6n6k4/Pt9H30JTtIj4UBsZlkqJtCkaszSY0wFlPicSJ
5PxysAiJVNtMzdzTWuSwj1onwJ2gXVsdlKwK7Vty4i3rlq0hF7sF2ONIJ6zPIfRKZnsfpVr3TQ3T
Suwg7LUfe9HKh+v7c3XEGbvMpYwM0TIqjQUykH3aFJ4ph/hRh87wwZciJXa7IkeuX4nzl38YkESJ
S4yEX9EXYbAx1VOpOFnhhSCJcYOB/mqakbxrZwIEz9OWaNHqB74Zb7GKvRFkmKHB9ekFzx5fyCJS
etR/E3vn31PIWBu1zbU3gbI91cb5ZqOxfLltxprtEiC97llyVmX7yhzUEjLZphT12lkgQqA/gSMF
uJj5w9/kSuXQOm1AAccLq1Z8TXEQPtdBVjw3o7MhxLj2RYiLzfQYBEl57y5HmhogeUreFR5iELF6
SJs8/C7ScDMEXFsqqhSER8ABeOcWuz8PaB5H3B9ebFV41RXCfwEd3Z6VbviYI8i1cZlsDbdYqN6Q
BECYuPAq20iyY5dhhFfkilRQ/4fAvYfJ/g8pJ015AGbz7mftFqEJcbMztaqeexVpqb6Hw4AlAHxF
8WJUamLvrx+11XWD1mTQRKLJay0+MIRqmgS00b3WN6ynWGpxIUxEuWXztJLYEpq/2pbMLIhlntcP
8L/r0ci9thxN/85WQ7k90RsUp5LM5b4xOoyvKww65Id8KrcYZGur+Hb0eRLeHAPZqudwxSY0mjT5
GRJyUB+zTCkcN7GcQd47ZVhtRGNr8zpPKB1RZ24OLq6wvDJTOYuV3BvaLEZxUlJ6ccw7EEB/v344
B+DfM9cnrGUjEBEZCvqkCh6K4VL504kUSEQO5R9pY6DVOaSNADZ0Fu50FndkbA1jMaFE5FUiyqRT
CLBKH4ojeBDrQ1gUfv4Pjw6bfw5lSYNosV6uWVXiJEUWWHj6gP2Mm/Z+sR+DdDpDxm5NqCxOtXEU
VvcoRH6NG5nLealxmQstKUUtFZ4k9choFFONQL2q/ZloC544rfVz2cbpzaDy8l1fxLWoc5YI/n8j
L4483BfopWlSelMd2wdpAKWWSnUGOSgPT5NVFV+c0t/SQF4dFFAtWNa5tr28Z4rALFGDrAvPp0E9
yxf6tltie+LGhDJ7mWu83dm9vuWOsHowXhFVvH88CvPPenMWy6Qv6ZQHXDg2vZOT1CaYtky1Lu/+
YU7fjDOv9ptxnEmmIhGbBC29OJiii36qE/eTO+o05Q9RnYqHJGiaDbHZtQcXmC7vE7paxNeLUSN9
bEt5mvOHWTjsFA9tjluPNpTaPQJ1xvgPmQPKcyDUeBNJWRaHkqyhxtDaSTwdPwnpR1cnbfIgt0Zp
dgDvIcV8vT6pa4uHRo5M/wUb3Xcie42OHqgTNrlnpxWFOkVJCQgFiK3pdH2gtduG/gDFLL4NJuxi
l5g41RRDTNJnJUX0oynUYDoXJufhWNplHRwqQ2vP/zDknPlR7J019hYv4aSOmjw6TeYV0FfCR8co
texPVyhNfRs0WDXusFPSqo34Ysm6mttsc9cZLAagp1m54nKb0kMXloz10pe4mgLjez2FanEkmsqU
34reFdM+09NUPbUdVP1HUPeKFe8UhAyMlLYfXCzXKgarOlWiDqN7HI3a/67PytqGJi/F+AB9eVK4
xTWMpVcAutNnh5XB9JKPDmRnXFtGrNoc5+X6WGs3En0hnjNWYUaQX84F2W+Dka6Uem1RjNUeCY6y
f1Gx6EK2jUr8zoGvY9tTZm6Mu7ar0ajjCPGB7wEW+MA0RCEc2q4CYPoZuFMjRTt8oaphY6S1bY1z
26szC+T5ZYkrHyoERcox85C3KvDpjfzxj4LcxV0D6fCbUaPtc31K1z6NmjC6mDOv413BG21YC9pE
xKaWsmZ4DpupwnSvsPN+d32gtX0yHx4NH2+K68vSLC+YMSU5WSnyURrSCUoVtWdbHtv6WIdjv4UI
Xp1IsIkcVVAqYAYvt0pWdlHRmWnh5c0wnBC8le9wyQ1sF2wifNM4xILqX6YSAaS5+U4p65VY9uZB
qRKAZTLwRE+JbW6gqZhd4vQ2/Uuk5+uNgK4DKuLIp6JJMS/pm3ESxLvztCH5NaUmov3ThgJT2Eqf
PY+bITT3SC4jAXZ9+eZrZll2nidzlvOE3rcs52eJViRjrxGuWkkDry/OIZGZE/I0E7zwXUf/7x64
nX9GXbV8oq5a/rj+A9bOPmkIxViSVTLVxYIa1sDtTsfAkyNIEq7fyEp5TOIm+CbgQSKrWpsi3kuR
ZX6+PvDaTnLQ/ERhHyydvtQwjceYZ5Lk37MLCe+0LFZ11+ww1djTDK7/wwps2FKkX/1WAi5nrlHR
65vP0psVlstSgxiG/FCTW318TJzGcm4lqWyr71I8hdUuxCOmoOeXtslWkLs+NjfBjGXjRljMs0hL
o1cK8gV0O8TXwIgz684BOgE6x07zr3A0aw3hE5B0G92wtQuCpgI9/1mq8J2jkGyOtTni/eeJuO+7
Q4Hb6HBnm1x8H51pRMpkY0evAVhAdAGVBvg065YtXtayxgAZhid196pXPhsDXOZepeoutwMS+VaV
fIPJFd7GslV9VhMogzxM2YvSjsbz9R32fsp5P6meMel0/nlgLpdbiYYCNT019yS/FkeEbKw7xNNj
6LrIQ1fIcFPQh3M01E/Xx32/sxmX0uTrc6MjKns5bgf6IuosO/SgnJQnNdVxGOHgGs0ujdppXuoy
ubk+5AoudR4TowAag7ymy4BUngapUzAdJdNuElzTrSk9qxRF+//gFKIGRmvJtG6HCG+J4+gnvyBe
1E7gqvFQKhuh1fsrjZ9CAiDPKEb6SotQ3LKaRjZaLKxiQWYzRfnwG5E8REKxfKulgz+YQ3PCUzMk
Q5Aye4c6o26dNuZjDlku71V+BKQVhNqoElN3v1wDcOxabmQ09DGTn86qVBX4UGgtxKmkNg9WFKVI
VIWA1tjEoxchOnCwMN+M92Qp9RRsnIn30QDyyahrzhQCrp3lxVOqU1MV1RB602Cb8Lb1UsmO1PLi
LejS6kDg1F7bppQFF2evGGVwS0oQegLL1NTt4TL3x9RKqy2p8Y2Bls9GpVYmjnGCgTRHnCOKFPHB
Koyo3FjItbMEagciJvVNUpL5v7+5su1KlhMcE/BDS3Rh4wrLeT/pk2T1RwFJIv+QpLKwj9d3z7w5
lpvnVfCARIj7egkAEzAIpDxQIy8o+iK8m2Jt+OEoafBhKPIhPYGqCAdX66fulGOjsqUdsnKBzi0b
qtMmTGoH2czLb1Yjo1U0ISKv6driM6TJ/r4Lm8A4DgF5jJvWoaZ/CIrYnA4x1VrdVYauN3PX9m3l
d16i6b+/Ph/vnxB+EBERDmrUzckML38QJE7ko50y9uLeQC1Dnip6LU03HcyMc3R9rLWNpWK8g7XQ
DGxaRuphXSq1MsWJ1/SNPzzA/VHzm6mqBuQt/2Ukc67Sw75+Jy3BHe0nTVjzVYFujvsS5GzzJ22k
cqursjZ9xMrU74AWzLJyl9MXp2otLCkB3KOmH+QhLL5KXfNznEbkCf7+k6Bc0sKfDwKVkMuRUl+i
/9YawCYstU8xfIB3DzUqVusN5NnaHY/SNpQcHhxgIYuMMcMwWeQWxzIKQ2v86BR9Gn2vVCOKXaR6
y+hDYoed76q9LNpTJzXBY9Ob/pbu5NoD//ZXLB54SJayCmQi9pqmls8dyn0jhpGTvW/6Sr81MKO+
A1nRdhsp19qwhKxIg8xeJO8AGzFNXKNFfNCzwh7RpiAI9JscqtoncFaoLU0twjb3slZP0sa9tLaR
0CUDcwQGGpjYIrCI2j4sDKHGXgQ+/g4wJfGLavUjUjoDkcG/jEYd/bUEARx3EbE64WgacT/EXpel
6QEjcefFgTFNCW+IXq7v27XtxO0OZmvG59Nfuty3RZcL3SiT2BvM0AfgrQ4l4hgEw/EuqAND3dWW
Bgi3TJI0cgOsiBB8DnX74/VfsTa9iAXPCQkpCbj9y19RKVgAdXoeerZvBHTlh0gpn4ss6i1X6wrN
2ihZzk/X8pUxiAdm4VQwCMtXRjX9sOlTntCSQs/vzpA/960qPcRYsf8HpjveGG796/7/cPPF++Yl
DYQ+KlOGv+dgakl1GASA3+dymoBXkNxGW6/Y2iF5LSnNqPE55rkcLqsbW62UIvAQlSrS+0yV/Tqh
aCY30anCA/Ob5YveQNGsMst/2LhziQJAB+/Hu9IZz+A4QIsCrm+Y/ceuK0J8bSVUYOxctv8h1qeF
B6CZ9itv1mLnNmMP9rZirFAo/c4OFONOlK3sAtMP96E1WH/dwJ7pFlgpk8qhULiMDSQ9GnMzkQJv
0vUc587MDJy9NLV/acdFMQRMDBuTK54QgtLz5fJZfQPeXmpjr25E9BhX8IwpukhJJnaNqrbqxmet
nQVKLyALQeAC2FocPSfrMr8VhOsD/SckpSfd+I5Tsnaw7T7+POFRv/V2rB0HcNoAGqn5oPW0OA5a
QjHUBCTi5VnQHdMudMqdlBTNH0oyfvMPAdQMR527ajyYSyJb6YdBYQHx90JVq7KDOcoF0pCRlDZu
MWDkdf0eW51MIFQqSCpqgsuSoFkbjV9h5ulBUXYeInSHHxQQm3tQOLGxQzqMWPHvR6T8CLKJCw3y
8iLuUGDnjCjsYfNaiPzRmJo/RuUnz7lo+4PSd+HGdK594Jvhli9TZSLLg657OLstoIQ8DaRxZgCz
3bSiPxPVhN//8nkzFw6heuD9iwCuHRSEtDSJ5Uss8xdAuAdjNFEhzltzdP1y0+5ybW/SHqRqTLAI
cmtxqQjTR6+IxoKHwKMy7kpJjJ/qpPGdE5G+dnP949aSHY4A+mpYdHGTLU66ilR331Ox8FJFyAeV
mt+5BGZ/Z4a4lLq2Vhc3eiY77iRU6fv1odfWkeInRGILyj5068tLpuidVK46KfHGRvuaSoMcu2ZQ
J3e6MqgPTSCnX66Pt/YmUetkYrlhqLUuxkuSrDZyaYCeYZniN6XVJt9nOEgdOrPQzoSzDjpvlTod
rg+7tpyUvPgDYhNG4GI5ayuD2Wa1ACnbQb0ZegpRu8qExISig5RtnI3VwUgzKObqKi3mRdTWWEVU
Y0eRglLrag8GNCfEsLr2UFl6Oxz/4cvAopIJAJp5522dyugrx0aaegkShW7dONmzLaU0jGoj/JeA
AsH9GZ49o/uXDMdsCLKpq5TEG6RWTGfLTlA8K7Gxj0rVcJsxsSZX7QJ1i/G8uklnWXsyYO7vZUd0
GCwrJiUmIY1F9RWbFvsDgex0miKtV88ZhXVrY78sRkQAAlAjfw9hM/y24LlfHgs050LDKCfo5Bml
zaM1gps4Oip6UmntF+XOxDmgOP/VSr6OSfeIihHYD2i/y20Tg/pzYl860zGNm4dRhkDf6Ejyfxiz
9u9YUoyFEAO+sGAaOYWMefl9ljBEWmDkjZuFXP/sh8w/tDjLaC6ppLwRny2OA2OZ5C/q7IPOsJAJ
LsfKglTCMLUPb4np8VDoBqqwGoYV2L6XdrdFkXq/cmh3QNrknQB6BGf9crRZkZraUOzflKmjz0aY
9ZMcj2I/Yd+9V9Ws3ojpV8bDUYVMFOE8pnRZ5cylEayTHpo36Pl2ro0O0LmTIRKhVVY5p7hGC+Dv
Xvp5PhlxBtzOiRJCAJdfqMCNHKZ2Mm5yYXyObKE8yZVS36Lg0e8qo+9O17flvDxvcqT/Dcd8vka7
+rtQPmmCFpFY2UALRYKlNJm6CzK7OGhtori+LI3nKGumfYC3+sl3tOx4ffhlKe51fNymmN7Z7502
3eXnZiYCuBRS7Zse442voS3SuyAf5K9ypmdfbQobZ6Nw1GSnGbl9n+nyePJptd1m0Ec2fsrimf7f
L6F8PJck4TQs8ZeGloloQJ31hl62vTfaafyJOpl1rNCYfoyVJsFXFKeGMzCf5Pf1WVg5Q9QieVIg
U+Cms4zuAPTYdWSk5mxY69w2VAkPUZhFLwR7Wzotaxt6BmDC2yLtoOW7mG/HT9SxZ6gy18tj30bF
XtjQnCSM0U7m6LQb23kREbzOKhAQ5hV3Hfqv86e/SYrRsq2MZFTYzgpKFm4v4vrOLlAPU2q52lej
Hyc7ZnULpPj+M20CAQR1uZyIRJapf5tT1s79Qb+xqJ95nUI91Zx4nQetlndokCsbQcH7zwTtjIEQ
cLOZ9Le02HKmSDeloNduulQfdk0fqXt4+s1H38+hUgpIuU9Sq9ZbhbL3G4dhealnjBR11uWwQe4j
jRIXOtdhF52wwTRubJSi3SBXzefre3TtC2EWgpKfpXcIEi4XMm4jv+6aTL8ZRSX/qX27+uLHtCjd
kjL54PIKTQ95hnHc384s/U3K1HDjUPMiNV+kBghXCx9jJefGDPPwQahoMO5yyTHum2xU7qXBQbrK
NqON1/rd/plHxUSSfcuQJCWXX2tlRVZnbWffoC1rPWE0hOKkWvbxdx1GkO1miW5vjPhuKQnQASNR
FqMtBfJtcVCGwKasMqjGTWyNeOb6eRaeo1H23TAt5a1ghHiHD7i89+FPv1nORcicFQqiQnWNGrmp
9R8zIze7m7IyEdVTMtE77oy9c1zdbyrjQ1FkpfwDEdD6RnA5NTdy3g0+JjoRZsxDp/aIA2mjY1Y7
daJjiReROqVuncfZeADalskHTRvMpwC8d78HiiZ/4vEe6p2KpwMJkBH0yk0UGEX7JGuZnx2mzs/E
F7U2+/G+z6TKfuoKnAIOFiUE46yPIq/2o+77qldiEdLtdJrO+u2kwgaFp9LKxb6jyNF9rmEpaC88
bgoudhlUOFeuRjNz8yT1/yv0PFdPao6N4qFQlOBzXihSsFezqP1QanmO/jEf+wGvqCy8E30vPkox
/Fo3iszUOkSdLl5Sgq/vlppZL43uT/KO+EE691Wg/VFxlvshA/2Wdjhn5YUr6bhUu2WKmLfbaCX3
RCvrzTEs20QcUOaP2luECsKnfspU84NN2wfdBSUbH61IDj7KbPqvOcEisnNMn2thvHQb+0YT7jSB
lOYOxWc7+09R8qRz+6TX4SoEVYj5lTKJQwBfVzvZbT7ctdkg/ayEnqqHHvy/sp80o+ld/l57h7+K
jQZ6VjlzMTYt7yJrdPzUDROte7A6Rwg3RnrZfLD9soh3qKZJOGyaoWo+hHHPtE7AtF9a9IT8U9Yl
4UPV443gynbZ/0wCw7hXcp0sKbcD6WdsKZClgCCnXwN45ymN1KoS8rOUYjJ6b6TUw59mO27pR6KJ
6bbOIMj+6J0ki49DqIpsj2V9V+x6UQ7gS8pavgeh0PtuPY4iQ95hGBAYNEZFPOYWXn1uppapflTM
gte1kpXiZITkXI9BGdnGrhOdQPAj7ILk1GMDMewiO4jkn6XSxeUDDEscIwRINPNP7URBuDOwGG0f
i6zRpkOgZcYf1OQRDebOqO6tGnF/zc2aWjEefWMo0UsxpyI5Wkis7lG689vPcloNo7LTG02/b2jI
1q1L5VP0+N6Ng/Q7E870rNtVM31vLaMY8wOVu+xHqclx81Udfel72TecHmFUSjeDLMYixclwxr+5
glQNeYuiaosGj8tQDl5EqFn5PpHGLr2zxrwIBjcx5THhxo4SeddMU127cpgk0gunsas+pmrR3fbU
2HDACSHL/0waVbKO+dRZ1RHTTRg2Lo93+CXB1zd0E5CloctmNn7KPUHcOaU3dE9XF5uPSg/Ul8bs
Ju082G39FFetYt2atVSKXYGc1W8Q90Lf210pME/PbdHx2+q0+YJedN/cBlhknUFthSitjkZh3wVF
0YtzPinOtOMxBPJS4h4y3qWt0OtfVoTi7a9O0svyKUzK0Eh3WEl15dlujMLY6Vlb3eRYZAmayl0/
uvhhyEgpO72M6ix8xPJ+hj/PjMghRdBb08ZfSO84wz4FhWei8D1GktvVOG/Q95PV+gnnMN3eI22k
fKmqnjzZkEz7GFT2ULijSq9+16pJzMGop/YFFunwjLp44VRuWNZt8FDP/pYIKzboUitaFaq/2f6h
fZcEsvVgBwV+m2ZXRM5NXKvBfzl+HqhmWwH/g6P1tdtSkbNZa7bKEUuU9LbSRYmnGZXnu0yaXaUy
SPrZrq6lKjmkfjvE+7ER8mcnm6Rq3+NYiYZrNLSpm1pRdmNrlYYOFna0wtWnCaxhWc9ml/jH2fo9
6m/mtzwb7EcdmFG3r/W2ldwx1TtgCR3z8KPq4yFA6b0Nut3QFQNS+uh+U8MzB19zK0tg5F0aVRvs
CgR2UJXGqk91RdjHvyX6Vn/6NHB+DBDxPpmVJozdnN8WLmy54VfXxtw+GiLid+Dmwo+TWeDJ0zk9
F0cahs5nSeq09AbqTSxOlGCnm5htWrqKX/hfhiAVqWvYbfRtSCz5wRK5ElDRL9uHENZRsAunsZ2V
5qThxnFgDaQSZk1ofail5dqN1HwOcPP6U0lqbe0Ksxbi4Gel3u7awYp+Yd4GqK8qrMIBXYZ7AjqL
OXr/p7LTpyNkv8Y5DVWajvuGQpyyG1qZRZrqJnkMw8GOdkRa47OKWV3ojq3Rpo9OmAyfGy1In+PI
j6aj5JiieNRjIenPmi4549wmwOv4ZsCp5k8zznailZaI5P84O6/euJGsDf8iAszhlmTnlmTZkmX7
hnCQmUOxSBbJX/897b2xWoaE+WYWi8F6sNUkK5x6zxvuq3l1TsugwGk0bWm+ddilfNUz4ZRbHfNR
c4vff3/OUM56IapH+1YuSO5DNboCP8MeQ5qdMFb37CEDM0MPLsZDJVPtGZdjQxzm1VMYkgrJV7HJ
FOLibfhVNA6ZW0cWwZ3VVrQpt+Rk6Jo5UsnidXtr4uWGJUkbNxiU2jYHjl3fTI5yH1XS6QRsCCc4
uiUHROzCSKwPPV0rebC4+Q0bCIxIPvs20Ei8LMayjKpCirOVT1UflW6eyThvUWxHjgRDC918cECO
Sa67U1yyRVzojdRjXdb2EII85ecqSIN56yPutM42POVfRZ8YHHEEpJDRpOqhCMfckh/9mqBBLkZ5
VWy4+I/Po193XwcLH9VNDddoz41Wb/B2hi8aJplT3td50o3hUqIuCQ2tHIkPCPhYu1xN40c8E8ns
pPwz7pa286ixcq64QWl6611T2b4KSQrF29jgztKEs6SE4cRpWqz0SUPUQrs0Bo9tKDB+enYOw3le
1XCDZR20ylRX5dnSlXzGuAE3wrUlYemTXlc4Bk594z9ZjhQyMlQ9PReaMZeHMRBGszeNLklP/BtW
AP4tMy+UZjbewQQqixNcSfXLm1IDcwRXOMNnox3KbpPKXh8jTOstY+/mf0Iw1wX/8Nw2sIvIV3/4
6GRjkfOA3AljaSU+vOUk6RPwE7O7RULidsesL9EZDdTA1vPcNbQr/dVMylig7dgErUxQ9hPj9Dxx
ngzb1p+JbFEp1Jwbp1QuxuUpBn6BLRX+GC7N+pj5PAWRk8I6BqDUp+wwt/VS7DTdX7ywH3WRn0Zj
aeDxuFbS7KtSZRuMzJ1kV3nS+pxnYm03A2GMJNaOC3VZAHHzE1Eas9jlM2XkxkQvC+hEnYY1r4bH
0R6RQPlRyzVlbVO3Hf2oQ031oUgN+gmNMIybLrDa9CgNoUFlWgy73I9l6j9nQaNGuqX95G7ruSna
qM6yBAXdSjsXSzkUAlHQZs1wDDieMOEdjCZ7EiCifdgmIw4ZzVrosYu0KYuxZL08z7KSfTp3rlHf
JGRsJDuBqEoP8zbJi0OZpCYLUeEAGII6EofRLLlbYLWjZe1H13YMdcyY9Do2xSJ58FY6xqGppcZI
qEfQ/iJKsvxozA6loONx2hyVSbzGqCoWQFkmeA5XLl+oTABbQ6rTsdpAfNQgfoqZnchpVkq6SpBc
E9oQIwln90Ymfezm86RfJnVRk7yYppvG9jP9Uw6n1PgQrEYpQ1/VuQj1gC4+USxZeSpn+H3xvMry
zm1xbzvVtTnEcmHjICKwHVi/slvn4cEZxkDG8ED5Bfgf1o9NTZz5g94ZiYoWqxlYAOZYBFvVa21S
h5bMjAM3+9Eow7nthvnOVJpdHkxnqYNQtnmdsYFn3RbBDM3oEHImgaMXA22qbKhArPcAf/Sn1u9n
3AGFP6WxMVUFMkLVecFGilG7L4O2tr75Gf/PYZebfRL5uXC1uMOGWPswdLZBacDO1cV+3zGsGM26
vSFUAMGcVlfaR9Gu6sHvgyo/OQKLGuz4MTrQ+oH926c4naNSG5r2jB7MLA+2PelWaAQtX6411DLe
4u2OBxks+07d2LKmnAFkLLQPVNaUXk4K4+gTviLaV3rxVvJtVaK/HUjigU0qhe6/Q2P9F6KA6wUY
1IUAQ2TNyzu2U4LDjAPUnnSSx3Wqhk+mIcwoGTV7q9fLbzlp73nQ/AFErq+9tG3wGyXaD+Tkcu//
C45SdFcFCcbWAWGJV5ytdpqtuKaAJ+SjmHETwS17cEIj64V5TDK2IZSDk7kvHa03t+MwkW/gUpM8
Ii1Os03KFu4hFjPyX/QZ+Aou1NCz3mdjH5tp7j7YwWg3ZyKGjJ+Aa83WXLIlu8HFlo83LMQGxeM0
1lyWNS6bHzuvyM2TOat6PveKtJnNYlcTL0OWRVTpbXPnq4lNEUljkM7f8J+0HeT8vv0bI+jEPhh1
5j8Ss5Is51bMzpM7oAcNG46Q3zk7irULXOwNtgP0zorbl9/lJ9aoGLg39D45DKUaiKtrKwxWhtlt
/B2h191wzD1ChA9LluvDFmhoPS2uMputQcSysYHEVD4ugT9mj52WkBnClRCzaXssrSJclyF5p9/w
CriArH7R4hPPCGb9ysgLPE2SzWhlRy1o7I9KWuu5rHOzDtVazUDUqfcTq69+l83jw9sI2GuEBkHO
RbKr0029UClezp2Umz2BsW1xDAb36Ht18kwoUrC1DJV30dtDvYKfiAO4WPgxDDxx2EsvhyIWctad
pnQPMKTycBlYe5jz06jua+8hSap33uk/UHjGA7mkLebREr+mh8GC6egDJM7B7YJ8b+Zr8UFblb/G
Ve8un82eaEuYNuJk5iOOFVPiUQOOU2cf9Vxbn99+9lcfGNtlDFz4yOQNwVa5enbKQjNAPuIciNme
9n03mtti9u0QDnoluMm3/Tc5mj+KLEm8d7DGfw3tEhD3P7MaRO4vX7vRpS0NQ909WOmlruP6sqVU
6LcBPRJK1aQZv3i8ppNXatP27af+1yegBYA/FomGF7eJK0DOgnyd1t7iHmiHoJ9Ds43IYKyTjjwI
bYzARVAtK+AVA+9ewkqQUM9EC+AX5N+SHVHN7+zO/5iCyHz5++KOQjvxarZbltfR6/XAe9dJ7jrV
BCLWZk0/jnPV5SBp+HNv3n4H/3j9DAlbwaSLD6h91UqUAeFHZaucA9kqZpyPWbrDpkKLM5goRxN3
4Z3sSeW0Vrv++PbI/ziK4L/jS8jaxob1z8f561iQBuKwcqZLEQyDv62StPgO6ooeNAu0A83w+ZI7
hknq26P+63mxQMVmiqXHorv8+V+jWmadpBf8jGy4zNe+V3g1Z9vJDMpImZ5qY+CUNLJHVZLosKzB
e8l//xyerhN/Gdg5XA+/aPM6eKPGQ5ez3DZkHJ78eVEfhMJrC6uYPvmZ5q3cN1Tx9e7tR3/ddoRi
AP/rouCBDfrnnP7r0ZsZKBWAg77qCNIQFoJNKeKiTmQ9bJmmCAt/rKMZpgkRHZN7QzbHewKLV9s5
JqnsrpeW9SV74nrPa8fJCiSGYgdC6s1tvYj00Gb9ufSa9R2B2Ou17UHqh4CKM5V/ER5cVR3SU500
V/aVEUx32lq4rDeckLh64vNrV+IMARh+aE/GrbcNRFmIe6hSQ7Zdy8I/q8mY3mvLvcphhpAEY4Zv
AIkTL77rdAO3rhqDOG//kHXC2Zk9RXxoU/Xv3CpYT7Of9MUxoxP9wavEUJ1GncSnExavxI/Wq1nH
ZIKAWJRG3m+0WibvfZxXC/IifgXCo11A8xDh+sulEfiSI9gfi2PVTeCxbjFtaYiK2Eg983m1280k
ALHeOXVfLYg/7DNohAD1yKuue5VYNUj6D2V5dGoDMmbvpuYtFmbilKXYcxxklRsjGAqSvn2qF4X7
X7cDhqf1g6AOGqNDyNjLZ3Z0YXLm2gSAqsFlY/cNor9pugEvwRzbF4O4JBs7ybTRUnf69PaCfP3s
KHL/FOOEpMLYvJqifHllrnShD0nak+Znop8KzYC7KPRwddShAx56d1AiwolL//322K+jt7yLE+WF
5GtYf5zNXj65xbVo6dCSHXTCnh+rtOybnW4MMzevgla1VDR+znMj4JfIrB6SzyREwlboxqm2ABLG
ro7tAY57Gq0kXlffDX/uzBNxnKm+K+ve2rtjOX95+0e/Oh8vpwWG0pee3cW2/KpD2DVKA/uzO0qm
5OwCUnxZyLDbmk7/a5oD+70w7Ve71WU4GItQQwCbsYR/+YowgaI1K9zuUKUEBtkAq7+JUSy3Q2PI
93Q7rxcfY9FJYiqSw8GAL8fSSdss5lZ0h9TO5cdyHMhm1DXLJVDbmPN8o/xJf8jzZXqn5Hi9T/JG
YRLRdEVsz45vvxx4tImo0ZrJOPTwlecjqKq5Gaxmuskpvb4KTBNuesKLmtALqhpHS8x7n/t2AnCu
gyR9h/rz6o0j87xw0i6kJkCQ67fQLRpAyyCsg9G6y5OkXXpnW6kVHOrAnpp35D6vXrlvkffCZDJw
GQiYUy+fnJAzhF8tNBzALXOJVDn0xj5n4vkHzYSuQOxZXybRIojI/G/McJju7LLw6zBzwhqEX/By
aDG0Im+45B5Wd67M0GTt3FgNvanWnO7czntHfvb6tTIcdAWMZ+FrvqpzU20oZjC16dAXroqxYi0+
9Gymu1lV79VXr1+qfSG6XMRnMF6I9Hv5ZI7d13W+NtPBxKFmV9tmsilKuER1CtRJxKF5Wxvp8J+/
5B+VAgph3id+m5cf9VdlAw3EQ51rT4dgbJQfZ41bTdFU6XR6aFza1T5dhXguBJb/h7d3pFdbuI9M
jHEv9TO2XO7Vsu1Aa+BsBusB+ljyZK+peQ9cazobK5l0eVywjxAhfmuaGeVBkpvbt4d//bb/cLi4
HhsXj5NrEd5Y173G7cQ+ECYdiHDQvSys7Ko9Dqo0N9jtPgsjeY+J/3o2wXP02C+onh3KuKt1k884
zy+cpYc278pjZTiTFa1Uz32kgS8l+7cf8dWejxUNjmRINvCT45J2+fO/vq0KMhoChtefOtGpOvTz
jg5Wmmb0D91GPYPs8ob/85BY2F3YeabNHnQNOuRN5g9+pYYT9DyDTqeq6L1VBQWCG2RzeuxSMbzz
lJd39gIjQ9VAGg8FEMp6DuWreUTEW5MwkcaTniC32WWDN4yHbqBh+Pz2s11bBJH6xm37suFhq8iA
11VeT+vfLQp9PhUCTtgh16TbRDnQbf4rlbP7yXfkvBCaADCHmXmT+1915m99Qz+l+ECXVuU/W4wm
3FB3W+8935fXHxsDYErQP+lIRCpcXcg16U2zmY76qYMWXYV4o4GZwyO494mX3ddyeQeEebV8UeXA
cCKTg9dP1Xu1DxM1TRzYHNC8raBEH6W32reDcH7PhpHt0sQ1xvtCWPq+mFSxe/tDvFpF+KQBe9C0
wkCe8vPy53/NayNTzlATHnsiJnxyRyz5LSjKzpy49Zls2OydOvv1BLs8KoRaAK5LJuTVk66DRd5v
0rQny297+7OGZq3a4rzsdO/M5NevlJu1ReYkvTbMt+3Ln//1XH7j0Jd1te5UUdHky2bo2kmFqz6W
T7Wz+PNBg3TV39cent8/3cRuv779Xq/HxzUHEAnMkEAk58Lgfzn+lKc6dl5edppTrf6KIsomG9sx
N4U5yjpK+rb4frGA3dnaVKXx22Nfb8d/xr6gC5x/6D29q4KxnIUmE5OxW07XMO8zcaQFQkfR61ak
33Xzec76+entQa/XzGVQZjCXSqjEXCOuTlwWO7ZfVZ+f8oRlH+Zwmj7aSpCoOcyEpBf0199TZF8b
c3DOApJy6HCVtz0u85cX8ddHhu5oGkG6Fifi6LON7LLkoEQ5fLC8fIhdcgP25B930YgPlRH1A2Q1
b3SDd972P770BUuACE+4ODP7arMo4LUISbfqZGWp9RTQp7vT2rk++ZMNQc0hCeUYeBpCkQDq69vv
/M/B+vd+fXkBXEQgglLsEFpwtV9LGDzGag3FiZiAttpjuU373UFyP4YNKYmPPT7KtOyXfqY7jB71
0C2XKJwy1WicD2oieLQ3ly1538UWxr4Vz7Vy9x1k7ROthOL7JLP3shW5uvBVrn60RSuJ6y7FApDb
1ZYzNlw43b5Zj70Kilt3VrwcTUFbDesg803crhrr6BAcXUTQWqr5Q1Gk6W85Wn4RNkXZeI89B8pD
Y6LshdalHq05T6u9VpiuFpouh8U5gLGYf21rVc3bJGjz5EzUyLKRE83mM3ybOv2cCTt7nnO9DDZe
46rP1jBM0zZZzH6/0M6F8d2l2u+sS2bjRtDOzhY6NUUn7mhQjGcyVPu1CUHvmiKWchzlw0KPvtzO
Ap/ZFLof5jg7xAW2wZfQnfo7rr7Ghl1Vy76JVSzytjWDUTArocJEJuZRH8YZq+HHdnBSGWqLMabD
psauSd/bVtM+Z0hK74xsHb81s4HI8BLJ+JjSfspCbc3n34MyOg02J5Zeh9K1uCkGbHlTaNtDftJE
4tibscLZo0V/7W1X0iy3ppX5yTEIenLn8U9PSizOgql6aCG9FHe9Mehqb41Of6tQzUJL8MbM2WOJ
NmQ7v6XTExX97GmbvBdlfdNXZXKwSamdQxwqxXi/uGI2Ivxo24xqEDrcltQJmcbCm7tik6fgAXGu
1+oRL4q6ubNzI22jtlkJztb9yT0ttiOSyBlHQOEgX4dD2cl2CBcyyE5DmuZTSFaZ/63xMNtE/yHm
Mi7oeI5xWpvNVzMjGDQky0Iu9K6z+ceotTTfc6hjz75C2nk7lVavhUNlmh+DcenT24b48+WmY59o
wnYStReV6wxPhXAD6+QWNZng+KX3cpPTI/jmBom8V9laDiHx5ovcrSmy0IgefmaRGWIFW0+Zvr0z
EpspAu1+6WHCyXJL+3+Cps1MM6MS+P1ipYnpx17VQk83VDYk7hqNGH5NSyp+6nrnFJuJnnz1wfaS
rjyvfmIbO21yhHETJMIClxld//M6Omt3CCaoLkjH1Xifr5VlnEERq5/enI16uK4mnZNdMXWSucaF
8JOfEub9PIo57U7dEAxwAker/ga9w09/w3rIyntH1d78G0lmWW4a1MVJXK+dm+ytVGAj4IxlA0EB
dGqnuHlwS52t5cNoFXW+sS2RDoclQFu2wScIlmjNGuhivGakjJNkJvMHd/DJPsz2BMwO60A3PrJw
NetTMlfQN7wpy/OospT9k3asquJ0ujCeypygBJwgqmF4hAhlPvkZ294HqYphI9tKNx7ybIRrlhi+
5saLx87ypVgSxVV6sSF0HfHdtH8R0sh8gO2j9xFZBfX9uubuY12lWRmPme48AsXN5aPJ/a16JCdh
lmEF8ikPbZpby3ZKtarXIt9ulYFaBi7cFJdqDZrvbNfyO33C9VtjFPovPa9poU0Z1Jtvgyz7lv6J
9HckEQdGjBxaTLvEUMkINWFcy3h2YF8jWJj4F+1gSPujIcFiwqSW+seqnC/w4Dw4Z6XXCNfkPDoi
ln2dNCdBVPQa2VPax/4qLSMq8OC0IjIGx7tZCqBtofdr/VWjkwIR1NZZaIUziQFDXKPvzvRQk3Gj
Cy9xsGdwwd7MIcuOZBNzmlgcDN+xzejSEAa+O4Q9N72TMdpzj2mg8pxt0nROC+1YlfOmJTv2i8wX
1UcAm7KlbYW5+WQvnYgmMny+LEHHok24zz5ZeRp8LcbJtm88E729ntnOeMS4N9kFra3p0ZTKsd6D
GLWXGER0H8duNfNyB8OU6qbutM6co8J2XCifQ1d8NLJmsY8tCfLZAR+I8SCcdWzvO1rYnRn2kOuN
GCplfhPY5bgcRw72owbabsRNnzTu5sKH/xxU8DFjSjXlh4k0lMaO3Fpfs9oQ6a4LYEPvuLEVXuxD
TtGjbM6lfecaUkvScIHToZdhMDXtp6DmeHuy88psPnSj9OSx93toQkWHucqdYN/R9m3Wpc+JdIzV
hNNtTvZmQPk4x5YaoB8vUCEJHqcP738JUjN4EpqWr5G+1LWHHa5pGDE0XLeOcdhK6gN0dl/t84xA
jxia9gB/qhjBfu6WAfu9W1m4kzoBfa1wqGuYGdCx2ryRw1elYy1zUIEpz5UflOW5nvr5WKN21T9O
wYzli2s3RpgLUxvjxR06g2p6EgfLGMkk535v1odumoYiUsS9B7HDveXTnPbBo10r29737eJlTwkl
qfpwIZN9ZQNpfwxWpt2seW5Vx2zB4eWLA8qhNlm1shlpiVYbsd8Ju3yAvWWI4+gn2U7obLUbjIdT
4ztXB23DixPt+aKIOWhjTXp5Xbnt1MMq7FCvemu+ehL9Y752u3ns1o6VPNvlcMYdN/VuV2w+++fR
zbznrGrbdgsKZg97fR2GX4tM4QO3XefCMkjsglYwgXcksV94FJCauFnsVqfu+x8gpQrnfL+yn4OW
nxIFy5wZWzjihh3PbuoYP7vMNZpzsF6cCUMDUnb1lAjm6YFMbiP7nYwJLo0lreanuULytk/ztU8j
v6qnvcE39A+WljufKwNsctzUiw4mAAKcnTxnmZ1N3/SatV80T9iRym2zOjlEoX7PvXwa4sLRdO2U
Cbci2HfEjC0K0tz2zsnk67scxWq1bZs61x/1WQ92C22dNoR0otdb7HPb5gfp8yKNmlbYcK0IUCO+
CE6Ju6s4T43t5XO60SyTIEenPGi71oYmh9YC1OuWHSolXjNN2w05ZSBytbasZRe2GTa8cWdoerdL
bb/+rJFIkPzqtNFOtnVjceALURVbWDWmwlS2MbOdt2KFtqVGnCAk5sMlrMNIu+WmWeBKR5rCvWZj
pFU6xu4wOE9zoJY06viRbdgbwis2qg2qH6Rp58a2CiaIi0NeeVvfzibKGL9NqNACAWvX0oJHM108
+cMr2lwrqan18bfXelDF2qFAmjjpOfjhlJl+cdPbq2EOoVuvxU3ZdJVzWDw/j8lzzp2NhsFGH2oW
EYlEe3nSiZqus5INJfAC+80rXRvmqebl3/K0qKh1MzXflUCo8hKO5Y5x3viTfwseI7O72muK8dMy
ac2udoKVko6OVrDTBuk1UCfbdIE6J6SPsxe5seWiDSFMTu8DWp6yu+lzEJOPIEjF5w4cpdnPQT9Q
bXWOKWJldcsXrZ3guIedW9Um/qim3u01qU9e3OeVo23QosHeFw40talx5ilSvoNbmw9NrGtC7HY0
9dPM21SFXtda9obJDUnNN+sFYBIsO2LDqd1vZWljkpPgmVmyUwHtxbPpSXcvMM84pQM5vpFQlrzJ
LVe6t16H/iwIdejC3anNWZwbV4MXHGXUZWOUaoUB27qyLToVyg+aG5jmXQ/wmmiiiFqK4/qsPBvd
Cha0GiQLqNaXihuQ/15AFXIoHm2heRfOr2BndmuygzRCUh9mvKjK2MBYON3g0RoAp87NeOeuhbb8
VKvWVjGyFHUgvK2HbVfrc3CTJtWqZGRxEpgfukDJ+1VPx/KMvCLokRbIoE8blEStrp/X2si+uZqT
9YdkDBb2LZAR86PmD+UaIreg9kSFii2vxIgumy5mphppVK2AN1Cla2ZtOVHHOvYLeiLxIKsmjZtU
VXuX2AvzJtMn5wdE/I72+hB42U4rq2mfW8HchUVflmWIRauhn9WqNIss+S7vY5LxcE+sc+q1aIZm
88DQtRsNYlnbYy56V+2YRMJBvlTMepTIwCrvlgo7rh1GzzWIYZeJyJzmKbidxpxyyc6yxvhcrxfO
aLU0WXnMkn7JHudylHIDwbbbu2mV6xujnLngGbCC7agtIV/GTtvqdJppBWlJHjoiEC07mQiaaNIK
r6YUGUr1w9coSMJq8J15kwa4XsSIy5wudBCtLQfqEXPYrxcx9SoCtydzR/MwT6vpJYacVEPAVJCN
uZE5wgOyuEr/Bid/e93wltEmZ3rPTWPoVvehdk2qz4sOJT3JpZYCtZGLtmkcZmQ/VT3nbFZtulGV
v2YPNuEf24AqP23iUQX9Zy8xp+Io7DZ/MPLFWzbVgi52CIcCyXtoEsPQbua8qeZo6se+2stJ8L9f
cGH/BNCkkblU99D6IdeOThYlcwn7vc5d52uyLvA8E3PViDQfBypnZ2m6uQ6nYR0cLpHkGkVY03qo
0XJM1svznLuevNFcs73xzbk296mkV8RKRs8pQxiGgwpVNut8t/rilDz1yRfXh/4TuujP4rXiVhi6
sEtE1Km58Y5pBrNqU87T9G0Z7YFnsMxZbqhAEt4+hGv3cybTDn6sq6byyJFOJIQ1r01sDG3w3LOD
lAksCHfofw5lW3wVtW7Pn+uqRZKnJ+gLG5VbP9GBiOXGk7BZd8po0m+ZtU7LUa99fwlZkOVwL4kI
ONY29lhxpmpL7cvBNLekHQXwPJdMYJVKCnyrQ9hfm2I3rUHmxKmztBxkRAHChQAN1PwHcnqm/qi4
f30Xa2r87nIXLUnl2729I+go2c4cZPUmmB0iPpvR0iY37KxciCzsVokMiPocGqQp0fmFKXTve8Oc
S30LIbRajw0I87D11rYjc96eHBXBBWkfl1pAGoVb4QbLpibERoW6s9pPXlFU82aZEqPbGBDPjVhY
uRmNNOTrp7bkIbZ1ZmruJxPusnwU2iDcOMeRzI7T1cns7UKklxfaubP6kYkEbf2WSHeebzmE1RCz
c9fOYQKc5ubr6DDMRKnNMxtm4ZnwcdaqPNoDPx+tCLtYGqUFWPGuLBtXhhhNL0m4wjPJ7FDUZd3c
qiY1FEWiuw4bLjo6wUJpb6sbnJ/lPToRWeDz2ZjO7qIzOCoXwlVoVDWyHadYDbFbjSbXYX00endT
sni+9zkbRWwFSeFvCzEVCyICkZf5JsF3ab4NXDF4nzloDe8xzQ3K/RBCUf/dSBxZfBAIhY2zTzJV
EfWeLtYbhE8G/O9luehTPRH8YGflHGvaOetCAZbAJU0sULV7iSpmU42ayLdzkepPEsqmHvVjBoE6
qQdsGO1Fpc9uWgw69zgXN8bQNvKErOC3ob7XmK7l2BePG7w2+Af/Cs++ZLoyx/T+ZFRmNd0VrpGy
WfoVnH70lN2u98AjPtbMXLn/ryPDctAB7aFFw1+61tO7ViH9omyrk9XqzbYXDRuRpqEBDb28GHay
FdV0LOzefS/g6BUngHYbEmRCDPhvqGLGFbo5lAiLUpORYYVQwnHTrjRwr86kJ56mOoosr/6RziUC
DhMHh9DtTRdpli9/GVNav9O8/uevoQkIUxNmJG3cK9hSerOjbEcrT7UP/YLjnhBaIMOqBQXpukcB
/3g4LWVP0wrlx7fCy4AEoK8gozNQYbz9UV6Bzmwe/IfKnJrLwX7gJfKtzUuVBeaQnvPJqT6b1Voc
JPkmIbtYhfin7Oa9eYnkbFpr2Lw99Cug34IjBUuTziRW2P6135pggY42LJQjKSbEmo59stVsC+WH
bU0nxJfFOyD3q0dl4l9iCKEGm9iEuVfdDCMj57uxlvKoMtFGmVLOnSNa42blNzIFLliUGp5YjNl7
X/zSsngBVDPyxYsFd3dwahqCL1/y7HIx7u2gOsoZRvumXPy+uLeccZlRYP6hMYypF7kLnJjIz+Ym
i6eFCmfrNTimLHqPPshdxiXY9OXUBE8FJlzrrmR3sreOWxXZbqzSxT5UvlE2cYLO6L0GydWmAbsP
Mg0zlTsmnhimezVLWrNuYPcb+ZfKzKQJVuKt90lKazNquZRUmFeXK9zDvDX/eyAnfiYeNks4U9Dl
u2ZyW9BnYBBikwd8kHxHEu6ffVVOFhxX8G9U6e8R+K6aCn8elewBOETgNbAQrhqLiVaZSVtY2NYB
7FHeJ77Uj6Uk+XAzlbLI35kbV5PyMhyMHVLybOti2eNcdbuEb3UQZ6qcDEKrlGdpKbyjpJcuflTX
q1xux7E05d6rkhzMRCuX/4cP54WnCGfaZFW86vxY67q2K06EX8bMMGPQpEuQhuP/oqZsP/2nBf+/
ZyWwEnscGlwswpfLwFgWWZU2bo4zrphzvK620R21EtU814UZExcVYNX93867/w1KA/5CiiS42br6
nu7I5b+Rdk5I9WTE9CiyICZq2PuNraRz6tMKTyJj7ZZ3Nhv75ZL/37CQhuCh8ZenXz2rBwg9aY7m
PymZ4PHe6fnU3dcjldh/4wr9byAiOnhCuDOIHl6+VPICTZeEsuCJDT4xo6rC4SIq6ZsnMQ4EsrqX
LbffSOsRcn/579+TdWkRrEcvnlL55dB2BiyjL1Xw5KeqPbudbW9xOxhOqrLNeDC05R0ey7/eKY1h
diBSWJhBV49K+B44zjr4Tw71qzoYTilwzYNc8B6H8F8DsST+hLfDCbr2I3PsAWy6Gv0nVI7qAEUw
i5pVU6AxixbRJCwfzBpB6C7t201fKe0Xihf0Tqk7uHJPF79/aFdvENt2tN7r1P5rv4BVTKIuwiXY
51fvQNTrOM6j9J9SSNb6UVR2ke5Nb1DjQ1FO9C2ReI8fSZu0xM6moEsP//2bI62A8G0Qd2hfk6W8
aXJybzWSJ0/U/q7hZgxq3CXbZXYdrv7J+s46ujzPX0fnn+ltkYSHgASeP0beL+dYD7Jh1ZLxJKXE
D72zTExZufuVKs67VaNWIw1MnWakFfn/cXZevW0jbRv+RQTYyykpyZbkFtuJZZ8QTjbLTg57+fXv
xXzAh4gSJHixBwtssBnNcMpT7vLt8lTP7QIgRahdzy8PAmPHQ/toTQE2zqQ336LT5GlSCcUfiEv9
6z+MwxtHOIR5HGHYYhzNKjIrpCCv0X69TURlpQhNcNyvHJ8zLxsgeEr0wPYRSVsKkxehMimFITlv
TY2NL66Y2V5DOWSDf0H0/fKUzg+FSrhGqE/UsFi6PGukIpuH0lDUv+0y+WfiV/13UfOW/oeRKGLO
8FPgIsvrXW0zM1bLyH/LorBZJXnRuZXo5Dv2sH/lqT43KUJ2Uqf5U0F9OP5OGKx3uKtx9JTInFzq
Ntm4siKRh25Afe7l8rzO7XuiEBIXZRZGXDosUL2ptVYNpDczRGGG/nY/RRRDuyn3EgCRW2eiXLBz
tKm48ukWseqfA4e9J+khGYoO2+R4lhqgaExwouAQVVb1yfkQaBTJP0WrOnfK3PYFloMf7BCJ8q4B
Yrz58rzh8pIegmhg7tbivNP2GkUTdMiCZ07+gs3nMHpj54i9anTph1k60Qt9zUa5cs0scpF51hSh
eVjQCVN5ShezTqgFjoGdhIfUsvP3+Z2mmVkbvmuC0H8maoivXC5nB2TLzlc4yiTLfdv4VtnRkCeu
DabiRzmF/hNUvBclmzUTuduDKxM8vcxm+2KWFWTtrBm+uGTK1LBBucv222jn8bOv6LxXBGHa5xc/
H0gcvpxKYkdehxrhYvfE1HyoQ4tDbVbpi5MrNo2DwRIYXIxas5cLzaa1kxnGlemdHJfFuItnUdWd
eFBI8Q9pYPAo+Jbxze774iaT8n4dI4DVIsbif/UtnAedtfrh2sxw6cWg6cDGpD8qDpBZkQ+NJn2V
VIIwFkLes4MKw1fvOsaDZocW4Ywc5g4/Xlyll2tQY4E4mEZodLeljZ6T2zSmkB5ReYnSrx7FeTjI
KVxAs//jUrcUwZUCCmFSHpBNKlcJNtirQhvz26QyqptC6KYHrsC6ci5OPyTHX4afzS3LPnIW539E
OCHTjaE42NiU4Cbs7JGHqMNZWCX2cBGRXPpa1RVy3cnNrjGoIvOkgvMDIrXYtZgng+RSreKgOL1s
rUJDaZ7TMZbHVdlczYLODoaQN5+SjtSJrGQijLHL6lQcqObYP4D5iG+WQClpaiT5mhDsyamfJ/bX
WPOf/4Vr7CK76lVK+Id0NOlqUAjTqbwnQ6JfiS1OrrN5IJOAkECNBVziB9VJxJUx9OJgCWF/65M2
30STmXi+Fai7GOGuKyH6uW2iQDuB3D4Ldi8DjIHXAI08H0NNaktboKjxFomysZ/l8Yy9VdTStzK6
VrA6ib2Z5N+DLrYJ8usQmGe7+6wqpjt2BpxqK8K8fW2PVf4D1ljwM3QAl3SZ4V+5WM/tGjxIIIrN
pUxcbY6/JGKC9oAdIsbQWl5PVKXtbjV0kmUCg9KuQXDPbRtQc7QrybJQIVpM1LdTyK5xUxwMqSy/
IVs80tQscrqCl1+Lsws6u0GjrjPbhy0OuyppljTVLXaLIxo2TuY0buBMvyvZ/zkUljwCgjOAS8oi
v8Zzmf/mo7Ri/pT/PzJkqePlRBVADfy2yg8V+/WHmP3ezCmTN2obiNu07ZzXSRO0N3M7T30PoKb0
ennq5w4M3AjQRAq711nKh+s0I4SINAzce2MPJUB/UJHPWKtpS7cNN62Py8OdOS/4WmnQW2YzDcTZ
j+dLCx9lLj3ND35Bp1DIQza5rV2pLpdH8mrJFRTh2L9mTnRmktSWyQD+WFWfqLKD0G9yp7XzA3oj
MxC48G+UUM53/lBBnkoGc/qyfzp0Ox5isArADmHELy48KDVVPUeOh1w0yRp0ulreVjS0rzG0zhzH
o3HmP//rYi2MPh9A5eWHkbJ158laW910badabtJQ/Lj88c5sVpJtvhsfwyLvVo4Ha5EdRWiRGnmt
iVLxutZpt0pb1b/8YggOUL2hHrhz1R5UGo0x+3kuEDs3l3/E2W8Jk5rQg/sdfYnjH1G1pRJR/OVb
5v5IaSmZboLGt28JSJDZb3BHvTze2RUmukLymTFPgp1Wkcq677T8IED/rKWGW86tU0e9ncBG5lfC
x7OTQxIeDphsU6Gcj89fn1M1ysY3/KDgIooAUIbF9AwkTd5WSDo9JGMaXDmOZydHhgX3krNB6nE8
nmLRbOonJkfLtbobWl2qXQEZPl9J0eBom8tLee7ww6WgPAiGno7vPPu/ZmcK1arSOioOnI6BNmuG
4advyd8Uu22feNQnup+19e/lQc9NUccZ0UINhvt1qQwRmDLaM+HICaEjc+8IRXa1PjaAWWf99vJQ
574esjOo3MAzRhthMT+l0OKyH0Mcg5s4H0Dox5G0K4ZWGe+JkQf/Q0YOSrrWTjq7qrrFgLSwSB0X
V4BRwDpA7Cw7xEKWX5FTsbWbBrmXnwhQ2a+ln9wXcmhJV3bqmScTYp3OPf6ntrIs91rgBSGj19kB
p67ou4Nvgdu0qrBXdh8pqefnhhO64WirxW0oZQDxLy/12UnPbpsIo6NqveSH0usB2ybJ2SFNC5Ai
vj8j/WcHWQmy8bpFXxRobaeJK6WXc1+Y5iSLzEXA3bO41i0ZmWIB/mfewdnW1+wJXY9c3Malanhg
WeX/ME1UPbgLaADB1FzcB06KejNg2vyAk0T6LiVKuaqkPnma5KbbGk0no5KmBuIKi/rct2UPzw3q
mXEmL24FW5J9rbXN9DCofuT5Yy6tCIOCN0WuUZ3vW2ndanqDlm6YvHz9sxJGI1+jmvxLXuzlfKrM
1K91zG+6xrqvc6UBmYHVpiuEGFdqlYmVY4jqCjv+zLvG7YIIxzwqrdnlk9IBoZBg3BzmYO8Wkm7/
3OPTuMpHDYZqVAuzR0+w5VkLHd94DqvO+nl53vO+WYSB7GECBopd2tzxO74Zp6RTZL/kF+QIV8S7
qMvCR/on9pcteDS+Kw/43Pci7Vt6YUGX0KvSKvA0Ciy78tp0bNttNaFUBOmlyJPby9M6c/eyjeBi
IggEMXbpkUgNRqUcb8YHzbDZSUXRhOodaCQfplFWpBPAm8sDntm5RwPOf/7XCzP1k0m+bCYHBH31
VQ1Njc625NRvoiIJrLq6uM2BpP1Myn56ujz0mauBoQF30EbFzHz5dFtVoSaJVSYHLWhQ+DLb1k4Q
wlTbH6XTO/+gnWxc2TRn7kBGtFQVOR5amcsruLfNodFrPTlUOO88ylpo6WsUJ9PPiMrEv7nU4f5b
mN01xuu50/L3sIs1brsylxTM/QDvV5+FKKx9rjdgL0Gol5/Cr/a23T4aTd3ucjkqyvV/WGbK0Vg2
wiInUDr+wnU+qr6KvOlh6kRwGKxsX2bB+NnI+nijN1b/5VIXB4biE8JW8BIBAB4Pp449pHxEqw5m
2/wEcDUSogTKAft045od0Nm9S5OPOwiznBNsg9K2fu7MXlwgPnd+KbKdVvlD69ZS0N5ETQTzIQt9
G5Z8r/yXWf419OKTOqWN83ddpgelijt8N0vHWjuSbrw1hIFXxjq3a3knHXCeSGdQWzteUaObWZ+J
Hh8KPClqL57UptupQK7qTSVZDuruKm5SXakY0+3lrXPuNqLQBcAfIRTwToutk7eB04A3jnlMrXE/
oLrj2kiw/NLbur0SJ5wdihiQLJC9A6rieJJ+qPqtEkrxAQe5amuXU73tYPd/S+uhe/4Ps6KNypQA
T/GCHQ8lFSOeNHGYYEufxagPAxsDiaw/RBYPyX8YCnMsMFJUfij/HA9lTWxciLtcOFMJEbNLRn1j
hnqLnlVqFYN3ebRz58H6a7TFRsGjbcBxBws3NRSQAFoBA/ceyVvdi1LsPGBdIpuj1Kp1I4w6vxIC
LZnY6OSQ7c26GMasQcLRP57r5CA6HHSMjkO2goA4rgj1qgaNKmAH0LdyZX9Q7yjDGS9ZVJuyN1lZ
vUsTCbTa5XU4t5dmASHTMBC4Q2Lg+JeoZTsqcRlnh6yv+02Hq+Sexny1No1Eumabd3YsePbkaH90
bBcXgZk0wioVKeVJAY0ZZW2seCKqNW8ooW5d+cDn1hghPh2VFxr4cwPjeGapUQuk3Yv4QN+0Gd1c
U5J+PcpTu0YTvQWVjE5E70EIN8ed0igFsNhQEkjcWuW3y2t85lIiP+TutUweUwSEjn9J4MThUKe4
uyPBbt3lUY+QOBR31/B/+SgN8M0zOHmXxzwTMND8tnnLIDuAZVusNZ0wcxoFAK+yH5qfRq1Uysaq
ssh67+OqdNBTtvNk/R/GJGkiS/3DsF/Ms1ELWZUnnNhxUIl3/jQULc2TfrhFuV9+CDoZLb+vjzin
pniRoRlhLy9dI/XlcDD9+CDB5HI7VbK3sM7TJ4MoyTPjAGry5QHPhNKgevmQhAjINyybU0AnC9nq
GDBWYsCzgLyLdaL0inxlKc9tGaRNSYBJunnQFpu3VgJzCBSbpcST9BsmOaLcZoXeB/ueFifuA8Km
tugPnTV8dWRODK2pGb9GmQhUw/FmhVuIXhJo6UOO1jV5L3Xz0CsCTaReaqPl7BnwvivPcHLrn8tr
ezLned/wrJGioXZCs/p45KAfZUltnPYQ4HYkPEuJMZIzJTOcZiuhQfOg8jWbsVOuXRUn9xIDz1Wj
GRvMw7PUL4uxBIqQoOixDG6q+wJTl6BtJh3ufNZ/XJ7j6VBz9U3n5QbERrNx8cgN0VhBAgqtQ6LX
41sGIfg5CvzQczpoKP9hKFrC3DgAHDglx8tZVj2UMyW2Di2tz35dQPsBvh8awz7L9WR1ebCT62ae
FlUwomZwN+CmjgcTMRqVU6yn77YdIvZdB9O/eo8YXFjLxfd5n12LZ083C6ksQk942FKVOtFPmYSW
1lWT5O99aGRrvaoxcZoyJ9unjpg+eq0ftohfXBMvOTdN8nhgaYjAwu9YfD7fb8wcFmD2XjqVucpz
Ge8AS1NBPjpmdivquLlml3d+RPhnM0JmZhYsFpaTGNMMT98zMfXuMLT2fWZhiROOcb4Rhd1f+ZAn
cREfkrjZRlyY84+a1vF4o2aKXhrs7H0wW389tpG0RqRt+E63pd1UKLkjLJ0MMYmD4ztX3qzF5Ura
RxavGvQ2LJCbJylnlsfwQ5nYi1AqPLIm5BVuL2/TJSuBEIeYixIFzyJUT4Ke4+mVxii1Zq0pn8pQ
jpuiEs07pb4PdZzk/UCS+y6GWtokdtJ8p+5Q38UtjMTMbF4v/w51Xsa/SjL8DuB+AK/J5Wc/wiXA
EXMlkCLyVH4YaorskqtJKTodgRa2zb5tnQJ0RzGZerQ2aCWNGyeJA612Lb+O+0fIm5N+G7R20f5q
GsgVq6xxbAhzZvUTfiw8/RmMMnRbKSoAMoBtdboHRPLr32B1jbdWauTaVfSse9CE2Ua/rkxtvleO
p4Y3McgYDTEOrrrlvdOYTS8iX4k+hh648wNIh+YjRp5mcAl7wdaPFrodSRPbBuTKUtfWpTnIqbbO
IfMhmC8LRXmyIilM3SnELXc15nEwerjNwUdHVSDxHxQg1cU2Dih6bLXBmj1uMzVTvsHR9B8ss9OM
K8iJxSHkrQc4wYGf1akU8q65aPF34QdAnw95b/wEalw8q6iu4UuiJJbXqE6wMfPuSskQDZzlItpE
yORblHw4hPISYSSiPseYqpA+jDQSBqYSI4mYCzC+NHdTNkBVKTvdCTwLWIxyX7V2vXLMHBac4Re4
983VmmxTxYH9IYehpKAdgWYRfktjZ3vwhkW4iaWwyp/xS0B7oS+m4NFoEY26M2x8C4HbOH1+g8es
kr/V+AcG+8oX+lQ+4hgiyuYeR0kUHdAtsZ+n2OmL26RoM4MWdiyJzK30auhu6MZUOznOMxiS6aBE
T5MS9Pc5rCPbtaQ2/mnWYTR6hV5Nr3puWfKqljrOZIqO8iYex6G7bTIp8W+KuFNrb0iD4q5IsUeJ
N61whnY32NMszdFro28+FAhD/0ooi3WupfpVubY07KY+R32MbLdOUgtbiCxBamiAFaXHGxP/qegF
Hkj67ows2R6/ucrySgM7oHtECwu1pViA8xF+3kZpSHut9K0Pi/AoXGulkz6W1dQir+P7sXljZEEM
7djB5Gs72JEiVo0KbnKNLEkv1jYbG95qOjjPeVqrAt61UTvwvGU4nKOBS5w3BLU2W9poIyzHJGij
bSVRp4nDeJKeax4z/7YY1AiDNMRmwlen7IW9zhUztFd1C7r1Lod4meYugklOtw6URMb43NIHa9/p
hWLRPMAryCtLP9bdaRzsHxplUnNvjapTvpI96e0Dxm+5DgZgSnYqChj5iwg5s3foJAwPslG1rZsa
IeY5WYnMwrbs1MHhAaxKY61rBVRmqXWs+F5GNdR8EFFjgu5F82m6RVs4dtzGDkGxZ1Ne3Hb6IO2j
loac16FukX8EIgxab+CZ/2mbtTV6pVmIJ67PedViPRjWeqGGIy6auIM9WEU//RMgqtRu/aawsA2M
C7hfCQIMlQ/9UqCYYnu8WeZ4E4T+kD1MvSxhXaUlXK5iJWEiFNzrBCb+qxLbCoInZeAo97pcSfnW
x5oQl0ithbf3GmSZFGyGrhzCT6Uzy/yxlq20KVZ1k/r4QvqwkIVrIQQR//ClsA3xQlNqq1C9rI8y
40UGemjuswKI1dbC8QuRiI7swePotc2rbKNXG2zUSdNEgAaFZOFImZm6v+t7c0B1o4og8gWe2aXY
oCMXYEfOW+WrSbiCjY9QC2xLmp1jGMjfw6CSnyeag4FbcS/E24irWdk0maz+9m2n2uvoQmiIFiRj
t1a7StZwLJTG/lPBYRM4Sie38fdedMaDLmlheWe0vE0wM2WVJjja0NUOEQ78YwNDxa68c0zAOb1a
ZPIz8qzx7xaoq/EgI4GGVI2km+4gof+Ee11sQE61QwURH8v8aUJMeyvjKka2WAoVFEfGKTY8X2i4
FjmSVddukdph4Klw2GJqMHVRu/z/6ibVMzEAOJpgZtfj1P5Cjws5iDqRsqca4KKN6i/2V7c5zZbR
7erAH5CxyotsVyLvV2/ksAm3k4bC06pqGqxUnbEZm9Kl/IptGkFVgU5739uPnTRJpVvrZq6sdN8o
whtNj1U9WeORKJmbapLLZNvBXKrBImBDYLyj2pb98judc522aR2uzMrp9EcUT5t2l1aqr9+JGlX2
bBPLk27uosoP34w0HutViqdouDEqVc89RKGMV4RNYsTdptHqbNfoUQcL3NImj/ZUKKWPgZ74zSF1
QC55tInU2A1KeZ4dLtHSit6+KjZEAeq0Fi1X1LeiU7tbGak4kjbc23ovG8Js2tc9FoePUx2KdZH6
iXyoaB79y/OmB9+DfBw3g1Ln8q8G10TVM+oJqJcRBml9Y4gpf5JxuzUgElbxrO+gt2Iz0nLqPGGW
+gC1EUSji5OoKWCMg3y8TemShKsc0a+3HIzHuO8bpPNWdmro7bZtnPEJIEKE7g4CMvkdbOnUXgsc
r0x8sHv2s5IVSN3RRyyqZxzd4O6CZerMtS/nYNJrYUnKXddp5Kyrukfj5ueYtWn0IEvlZOWuMcSp
ehfMhVTQAMgNuA5vRuv5ZDPirY17UUQ3FohJBC2QMJqyKyHtop1B4w8GGPhSlGl5ybWlVzHN81mq
Ipk+48Cou9siaNLXslSC9tHXfM64zTOiuLw25rDBlEsTbpa3dnslqF9knfOvoMJH3AKSEF7oku2n
NR2iz6GpfPpaGkWo1ZcHJKaSHIpJ+vty+HcSKjHUH7FCw0GCnB7+cagEeSEOA5SjPrkV80M9NsHe
CqPqA0mIsbsRCLiEm8sjLjIWJgfFGGC75pC5w31e5LlJHHYJgW3400n10HAlS/QPSpcpd7j+capF
GeN3JjRe/ka55j50urAW1UWKFX9yQmMJsMuNns5QJcU/m0YMpZeMZvSOBtSAmmaaXssZ5qU7Cqxt
gMJ/enIAhfQTjda6CmyD/lT8GYSN9BzDiWrueTuKYqXAZ7CRkKKQe5MbneE8ZlmKn3EpN2W3roKJ
oAxKLswCOGXlFhE18aqDBu4o8zZO96/fh3ahrxDiaqMfvRTK8gaeSSZvI6eq/ylz00y5N+2s2E+A
HLtbYr1cu4J1Pdk4GBugvkpqxmEk2V3Unbp4MGuBQvXnRLRcza+5Ejwl6BLue8Rg2LQ4bFXry1vn
5PMxJvL5tFRh38442+PNWrW5PaoUfD/nVwvzTXqp0Q71gqp3Cydo2yuXgbFMjVgcSiNz3R8WrGMt
a2tBP+XZFEby5xCjd7URQsnbp0Gq+2lvkMj0awPhAlg9fD1jlaup/QE6A71LmjOwpUYpjZAUiWF0
pi9hqZGr489LOPagirxVbtMxMJ3nqSREj9wYTds8R2JDC8XvaBS+QXjewU4Y3KL15ei74CUL1n4y
1dmDg2pW5qH9XiRrtVUVrFCNHos2vSzBTgq6aCQ5Iq53RRbOWi2VMKqnIFeLNncnbWgLBM1UOfAk
s5Ik26u03o+3mQ6oFLU0X8XtE9KmtLbUBPdOrzE7xdqo9OknRIb02kIahsuCAvk664xuKFZ4Muc0
0fxYdPWzPvGEIRQbZPlPK6yM+ou1K3C5M1GQ9A4ZenAEyysrakWMyF4/vtMvQLkIc26MSiP7wZq0
n0WfSlf6XMsnwYT9RoIMl4tCqkpL63jT4Y04KH3YyO/I3toRlPck2IxSoj7JqZEGN7I9dSvVThFD
SUI0IV1cZBP9ysZfHjZ+AxYiXNGUQGi3LSWP+wCR/dTJ1ffADNA8tJPkNceI2qWCrxNyQGVzL5+0
k8LLnxE52MA1ZtuYZeEzEQrSi3Gtvls4XaNcjmJsGlbRpi9835V6c7rBME7x8qj5gVVoPGslIuZW
psqV1+LMzFn52TNjptvTdzhe/cwIMw54qr37TRRtMbwlu+iq8RvAK3nfNm1/reJ0cubB0lPj4YGS
WW5ei+MBq9Fqe6M39fcxdnDeblLzwSHvMffQaSyEn9sY/9cGCav0piBRIcWtpGrdotk2rfwefNoG
rIV/paCxqJ7SLOFHYZYHj4F67YmmcCDR9Yfqpr8DAwo9Nc+NtV2ULaKnXd5/ZAVaBJup0nz57co2
mJf37zdsHpgOJnQbXk3MWRY3bp2M4Nu4Gd9DtHR/gDGpslWl1+K2DBvNWYcF9l2rxI/DdyxAqze6
p9jTC19Wvvja/PkdjA9Yico0NcHjr6I7UREb/WC8t3WHF22lWp7vhCbaPqK0CDrtImlvLs99ce5n
9W1dpxz2hz1Ck3uxEWTExRunJL2rZbXc+P6orADJAY3StMob69JaAV7Ib5CtQSm4a6KvHfk/w1P7
o+jJuvMVFu9r7Kd1X1C226lakt8UOT5JiZIhp0TF/q1DL+DKeIst9ucinbudtAMptnLcjldYgL2t
cmlKdyMaVCaKV71qPkPbtuVZVRt6cYaMdoheY2yKr+3uP0Ojz8+ryL0+t7KWQ4+JXzRBCpglkx/Q
PMkiT1OG8TtEEif2cr37N5DD8cqEl1fcn2G522CLz+h1cqbjYTPfNrPKHrNdJsuj5mp9UtzYVC+f
w6LPEQgrTXFjVpSQVkaj2g9J1qHLJEiXf5kVUuyXd9vZXwPEElQndw/U2sX3NlSA1jaAtV1TSyE+
OeAZ1l2baq+6hEo83EFTnQXYnOmHnPSx6uo97QuEQMopftRCvblS0lxE6X8Wx2HvkwLNqM8lBpGu
QtvJmZztmqz/HZl1t57yCom2wtdMtw3w8LVUhFvlUEVL7fJSzGf5rztnHpq7nkXg4odgsIShwzGm
gIGi4U4KjfLWDBW49WVv/dTrIvh+eag/PgXLsci25mb/bNG1PGWKiuJh1yYFphRhttW0VCKQA5X+
bQyTonith6p4D2RLCjdIE4vI8kSjBAepQZxyr6eIl1B0jKk5EniXv3uzs763WpgoGxla5Phy+cee
WxcQPbyBEB0cjv7xfk3LqemipBa7HhWU17oMfsRj1d5rvulfC3zPfAGWBLlvmrtkaYuRkMMubSkP
xC6QZHUzmYGFWnJYiXUG3Cy58sKf2WlcOcyKgw+zeol8cOoaZWYNzRUHTRCkG0HiD1tsYIKHXqoU
JNY7LXsZYaEJF5S53V/Z6GdWlSwbgWHK9nOLcBHeaXI8ha2ZiF1DZeyxDTPzqZ7q/l2Re+1KbHE6
UwaaU18COWQ8lumLVFDrq8ecdjXv7SppsJ2V4CVvKzqS9xKN83u5mb7Dr7/mgrLIROWZtcrFQjeS
14Q3bfE9S8pslo+iLLrTdnSXtexnkgVLv7KUJ08I4AfiE4ODBJ+DUOd4gzZ2ZEaqXLW7yUqV9dBI
KuYA1XQjg/bwmqqqb4egfLt8KOaffnSAKVnoczKIqgPQuqVMBfXnxBKmIXaVKkfYjjdpuS6Q7X2V
B2xA0bwrrKdCVBS56IqAYkqqtPnn8k84M220u3BhATM5++Ut3pEaDdZQRRx1GwAdRT+9p8atqNO0
j2E/JF4BioJSY95d2U2nH9VENOwP9QkXsBONCYgsREQIxe0KZQD4oczAE63BgeDy7E4fJvYOCBo0
ARS6aVzOx19ViiiaT7i+70IHR6PvpB04rU9Ibxc/qslRBneM4ggJdydSpG1iq3mz6ZG2C1zbTumb
3ooWq+fnyz/q9KvP/mPwBonPsVpawkYrMTodUpDdLm3NwVXp+OA7ryfDllsm11zfGZLffuz3a2yO
xFZrcKa5/ANOF58fQDaGqy/LQvN9sSgtgs2tkfY7RQ60f7RR0lpXos/75RMFjxiOFK12ymXAjo+H
Sc2+GimZdrsOZdT3VEt/aNCz12o5iDu7wayp553cXp7a/3G9j88U6ABQTCBf0VGiKHg8KpVwehem
OuxGdu0T3o8CdA9Hv3WVchYslbCJeo2sRkOzshlMAkTFLzc5JK9x5RtaoLoD2zV6MOgK7/JO90d3
wOjE8DSjjwntkrq2Vpky+LKHYC7CnRVm6phXYPeuE3bVmMdaVhW/yHAIC2/IGmXfKHLu48862F3m
hpOfPmZVF4qXxB4d0J+oHU+e1TXta0Bblb8KiTrxguJ0hdhuH0X6q47MfPvIgbJv82hMlA+lQlPy
9wQ6KfEGCROGdRt1vXkHxMtR3GowKxP57RJ99MgM5WyNVGvDJpOK5q3xA/HDF60jdqVRaJ+qKtcj
eOy8HFV3ZtfnK0qtKA+JEh9LCLBtegNtt8nfiDml3zm4KOd2NmJFS5VlKVzfbuS3usuGf8NicO70
HH89l73XQKAarcm5od+DGmBgKN2dM0RqRf3Fr77r8Zi8Jp0VDxjc+9CUja42OnrHVTLcFPg+v0p0
5VivPuN8TLgp4CKEEVn4NqmDr96guh4Pv5M4Csv1MMhdCr0Gx4itjgnZZ1obPQYQFX3Ze3Tfuxda
f1r5HvVO9+RHYe6TBxo4DnTWFEyPwhZq6WpqZfVPqggTyaWkEL346BYmXmD6abLWS1HaW6WczU8B
sGKRWEd9iJOPEWXVvywSutQlujW5R4rt02DILPvDT9O2uBLd/EllFvubRrEz51V8TJjkx/t7UrvB
JLasdrbWyz9COlihG/nCdqjV1dpBxd9g9OiI6dRrUwvak2fm2rzBRCs/poYT4GvjN+1Anxwg1yZr
mP02Dictil2TFAa1cUejHHDlXC4qE7zi/EM+COpmdkNauugmdhR0oxzVOwsg7srEm7jDND4ucFho
2+9+ZA3PaDgW2KhV2UNtwzHGO0LZNUllfxgZXaqvxunz7wFVSYEUEUYAJMfL2KU6ikqqWWFbEAkv
9nXA5qPUGysnUMYrj90SHTxPfm4cYPvFcGBV5sX5C9KBrz3WDlZe7zjefCjen4Gir147v8B/dE+Z
gidBZZMkW2mRPYdDGW78FG26K3tnvvoWW4e+DFcmFz85yjJVdUgU286v691Yj+aNPlTdfVbV0Rrs
xxfFfyhycvkCqpKJqpAFWIr/QIToCDl6fZdBF/+WJjmGGF0wcjOkRTgTrgWCNpe32EkkA4eRvIJF
BjRKYXX53IjcavpSLXe6EhrfijgrtpkcS/d0jqff1KDwVUjEtXLuaYCBoBM4UmLwuSlEN+r408Zd
ruZOM+p7Skx+MCupmB8TZtAIJZtx80vNyzrYGJFRVx7B7fgTQHQLzAhlkmg2vpGvvLmLiiN6K/Rq
UD+C1M7ppfh//HOmtKmJqixjDyhS204kLJsm1aWVoraSpw74Yl5e9DkqPtpSdIZsJEQNakyzU/Ri
+lNnWgBwQn1fdYax5j3of9EDBf49YflZrGW7jr8FYSTi+zxLQKJfHv3kk8+jA5Oik8Pjpy6NKvWx
pryN5dLeNzjErWXY+HNX/b4yDJT50V/OnnTgbfKVpO/MIiOsMYMHKWZS0VtcwUY5aHbX2uoe2xTH
y0BOVz9SAsVfaRjk8o8YYP7z5YmehIwm6Q8IPjAQNKTg4Rx/1jHEbVlyfGVvRaP6wxZGvkF5Tr2p
R0v7hcepg7sTnlCofuvqjU5p74s82nlfOWBLucDmhhkM++MfEPR1QiVRU/bgRBBrGVrtRapScACi
kG6TbJC3qRmU90Iummv6Eye3lmnM3xdyBfKm1NgW51ptm4z/6Cj7BBgFEI1AnV7VykElPkDu90q/
5PSqZjR44PQpGM8kRj+eKJKyfdFyF+85rLNuswTkns4mfFli3FXOvXYrOSL/XWKa8IL3qtqjqATy
8PL3Pj1Wx79iMWe9i2ofJJGCcZQfvBmFyZWJQDB95dEfpndFFbonsiCoEHfJg+LKe3VuxWdZg/mj
c8KWazBm+DKAPFb2Q+uDUsP7AT8iVZJvQR5Y0ZUzfGaq9IfoxpIIkQRrixsryMxMNktT3Ydyn2j7
VrZBLhVZsMUL04xwH4Ge7aNoG92nPi3AK9/79ChTowNHPpOS4IssiwvgB8YCk1pzLyHYKwFdGxLU
N9tofERAKlqFQv0ivHNWxJqFRtnSDnUjUtPjDWbjbOYU1Er3Wp6JddrlQe3Kcq58E6C8152kql//
muT3s9ARdG8ikfkS/Sv40FvFl/u0t/alkjp7beq1bD1DHWXctJryymBnviZwXAg5M6cVaZP5z/8a
zJSQFTBAxu0TSPGPg5aYL1gUTDu1A+KVyDn8o8ZIolUhfOtK6neyawmtYB6AveFWptC4GLrv9AZW
/VTs4yLQwSnBuSMyTiZRrCy1xODm8hE92TlUutmxXAgq/R0o6MczlTEoI7SRS2aaiNljK9piJJ/s
o1ILtylmNF9dWVpnXIMgFqDJwD5ajAcEygomPOr2hhFLGwFA1EMit/FCsEBrpUiUt0QKo+8KUhHf
Ls/0dGHhWVD5s2a1f+7FxQZywLv8j7Pz6G2badv2LyLAXrZUs2zLshOnboi0m71z2H79e4y/bxFR
hog8COBNFiOSM9dc5Sw9PJzmoUs6/UW1Z+MMFC7dJHigVCv5xNWNzlPCBbKIvIbcRYu1kIxrPC82
mwcB0ewIsyq9b7jNN1bdM/0Ho1X7elKvdXHf+ZYMydk/NIwZny4HhSF807xAe/2hzTsr3LTgI18B
m3ofe7w3drC91sAZ19eMVCenFJDPCfJ6GWLBZbi2omjdgxKY2QcMQ4Lml60mjsaWtQvafL4dmwA9
LSv/1uZB0hyhAQeRR18KnH2y8tavvzDCw9iLo5rF0Pwq4GNIxtGK3Omh0Utnr+bSJjecfpG2rcXb
63wZzhMDGXrJxF1e9mIbl10uosbR5oeQHkJ+1Geb4rxHMeKgg0KPENCkS74djdDZ1bOtNK/qTDqD
w1BpTpMPUrNKPt3e3lchi18EpUcyXkhhoflcHuTKzHozws/toRq70N3EttYi+hJTIj1gH6cXmwgG
S7wJI+ACqDNbjft6+wdc73kCJVGLsaWUoFnm0FPuTiHDsvHBBJD4eXQNUWyYYmT2HQxo3dzHWJAP
363ONVabCfJy/St959KDzQiHikrtbXpnXD47AasDbRmGZ+FZ9fyQOXwC5wH3J4w6fAUrz7oAXlyG
6Y9RFKnYhSirJh+wcUu9j1rSuMLbVpbV4XYiZSS0lYi+3Cx8EoPmP2n2G1mYtvzlzxvlEmYfDOcQ
3LrZPo6gE9A9BS7WOnduqQxn1DryyKQ1P4a2tpsDGrxQOWoA0Eelizrhd8SMee34LrYMb4stQ4JE
xCBpQM7v8neh+eEpmOfi4EojD+1sWtjtXYTGXbNtbGd46CdrOllabjX7qgf0tdZMkYfk78/G+jQ3
36p40vErxfKWaarGe9EfpdfBIecz2FwGyjj/6gsnPOhVP2Z7CAJpmvuZNhTVsfGk9KbXBeMGFHaQ
rVyG8owsfxDVicH1QE7Dsb58IQVk8QCNAOMxw6nwrnNoJvqQ//q162FRB/HiYRkzKXHhxMJWXV66
GQheG51P59HJFGwvTeGM8I+sFK3PrMDgfNfnRWkD7Jm73J9mG6WWemyd/N/i5f/7GVK2jY4D6vlv
+/avLAf1hbmGL+M+phZeaH6u8KP9po7BaXuFhTHU7QBxvd14amYXUjoJTOayzPUyq0M+w3YfhamP
ezedICSZSoCjcBmlmxqg3hZgsr1V2wjGzb+vjUYe802aOXAzFpVILGrA8JACHhUq/eRY0LpiDhUM
+jGCL6DcJdR9ng+3pvhocbP/oyKYfNPgCoCNMUYgqVuOjU3sqPuJgvQR2Wrr3gz7YkvEsvazAjG3
mSblDl7PWjrwzvsGZ2vTPmE8Q06wSEI0Ar6Vqh3i3CrJxhZ0HIIlDJKmLSS55CFsB5yysMB+MZoB
g4/bL3xxG7w9MdWuA2qGGhAtp8ujhHe2incbT8wxrXZO72V3UxIYJ1vVvrQFKFo66O7+9ppv0pgX
5xf4tM7kkyRCqnguGYJYRoXjPE8TlJrQSLZTYrbuT0MNtNfSMvOMSrv3cj/W+t5+LdR0Qq6mqZhQ
MoeJn3Pg9R8x882yD/MM4WaTWeGErMQ0OkX4pYPa2VT+rM6a2HhqNR1w05nXGLqLDEaTk2kiAm1H
aWbB2OfyrTW9q5RupxmPuC6Wu8mDMb8xvMY7CTWGgXH7dS0/EY0YRi2UN+BMeVnLoaKq57Ne0BJ7
CLEG3WltMjNEKod7iBczXtuJ9kH01lob5Cr08WCSJgusRZrKLBOnMZqzylQi+yScRAt9vYL8A68G
HVV14yRGXr12uaF2DKWCkWFXBuoTE8hWGEa/ogizPB48NNRr6iwOCC99qSdfeiO2mfT5TxMelVi6
e8o8b6tSG3p7r8DzOVS1M7R3U4EB3nc9hj63Gn/lffL3fqXjh5A201MqPdmbWhwSU7eLYGhr9dHD
5S7c8pGr8G5OWly2ElE7CnY0c/qQTKoaHunbap+aoSBM+pPRhtbnAeyjamyglgzJUxMQAuAZF6Uz
b1q19oCIelE8irsiqPXijOufPW5Y0G5fqzCK7F2mGRg00z+KjJc8GGbrMI79+NUCdToenUCo6iZp
G9EfQisvIciZkRFB3lTDc0uKH+1NE/PuTZdB7fZdY4Za7hdBr6s1AzqQ9T1I8c6nflDMvZELXp4X
teNrRcXZVT4DxTTdKlbr4OoK+RQjR3MYMu0lU8Px2IReOJ41o9WbnW5EhrkdMPp0viXDPL+qEUg1
X4vy1Lz7xwMBXY44/VZC0Y1dEkixkpVmG270GOKqru0tva/PYW0oTy0emzDx8hqxMpA6H24vuyjb
OH3EKrkFQdQz8nXkRv3rGjbmcMhbq/IeXaOGAKak7bEtSp6xwDrlJcVN8x8nKKxIwkfnQgZgqQiw
SEgLL8F9Q0+8R1FY7jZwaNuIzhq2ZJzwa24/3VX2y2Ko/aOhzsMhqrIMM+nIeKxtqugEzm3W7lIr
Br0WMUw2/JnR5kRPTi3dbZ1MnbROdaBOOd2kptvYiqIHeYqzlZN//cL5RSCdGCPLd7CUEGsDl/F3
OISnwm2sn1OoZZ8o0Rm1t9L+TeuctfHCVViXr4CwR8OMoSGMhssvTLY3xp5uhKfSwupAZ9k9I834
3gZNu3LvXi2FORGkJQ8YjOz7LkOKiPqAOsvWH9E2Vp6EHo9PcDNi7HVbsfJll6EcfiKtOOYGlMEM
45bZcj81oQDQZCMfEddIHrS1t+th1Nn+ZHO8faXqvOOgQGVozGj8BpHaeb69t+R7u4ifpFTc9WCS
QYFY6MtcvtdxaERVN5k4Iadql9usNbzsMaynfPpxe6E3iPtyJWRkPSnSI1UQFl+wDlO7TgetoRwq
+2LTzobzOA6REWyrPDCep3LqB7+etCqiiEMKZhMOeq7suXfpgfttjGDBqybsqjnleq9RW2RiwOQT
kq7lu4nFjN4vOtv73FGvQ0UH0PI5CD2jd1by4KutzxuT1g30binRr6hmWtMIWrNhe6I70t2L1tHO
TRpr9wG+Hf+JRlnD6LyzHpcbmxERd4Mh6uKG03opomRH7Un0c7nJzCD/wU2lT1Cr8ue8Ku2VEH61
/elEQxuUkCQHRpS7iGwIGVk96Wh3cud6um9jO+CuseESUoqK19ub4ip/kmtxXYDo42wzOb3cfeBg
vMRt3e6k1o1+0pJR2XtuEjxoYa3vW2GN/+kRHjX/uCjjaPRbgPoQtllz0XcfnNAdsOdWT6EzzxtP
WOnO1of0oIkKfB0QH2fTp2W6IsFzddDkqmRtkveDuOUSahVM+DxaXqeeKm0GUahY8fQNlGF0vP1w
V18P5BQ5EbsFPKGU+7l8oxUzMtNQLO3kNC72xnph5rj7OPaLPjja7vZaVzuTteSG5DTzVPTwLtcy
UYtTY1yrT2NsFvecAX2fSNtkK/YUC1GAovp8e8H3Hk72DLFMAUVGYXa5ID5/9MGQZUCGpkWWmN2L
m/wM0OrYkgGs7ZM3fPBFxJJSW+SXDpvFBhG5iFiY+dSpgwDGExRe090mDe3h7eglgnGvJhD+qWvD
873Eaj6XlZ1+BQCEpl8417iLlZ6aHBS6jepGD8fugwFSqdrkMIzPmNtlg0+fzVG+Q8lxWt8Myir7
1Y45W3HCoaz/TuIW5MU+ExXm3T2+BZ8xZXM/NKNBjqjmE3h/fNrj6gugWAWe3O33/MZDuXxy5GrY
FpI3wtteJvYBZDHwDKF2slNbbZFcHRp3HjZwvLNph1yMGz9Yg2ee6bWFGKeGofmcGJVebxOT3J8J
aZuL+2bUK/2YxqNLqymxnNHP87TNdk5L+xqSFYqZn8shz6Ni1zBFHx7zrB+HdjOFdYqskhVD9PtQ
try+b2TCWrwN2m5UVqKdzAyXT0p1jXImVzBRaBHtiATtkFaUh1Ma1R/NxK5V6Pmqdld7GNrus1oN
m7vAkd3fhot6XnnT1zuadI5hJ9Lb/IYr9XgAd24ogio4cbuV4Gt1EQybXsIVKMNBkdz+rtcPS6FE
eQxGQ3KQlklrrTkSYFTqJ+jnxWYSWbRzzCjfe0oS31luivMZFpfbJkublenqcswh+7dSWpzGDeMO
2WK4PLq2mNoQBXP9ZHdh8tCMdXzUs8jedAniTH5UD/m2qjr91NWqcWdPOFsxUm/XmgMyQFx+bQhQ
8p9JsYA9iH75K4pITUyR9OZjAGrg3IoseQliZCeDtETrBySktvLGry44opSDjA+TOqmdry4uuN4r
nb6cuvjk5en8p26Sb4OkIqVjF2zyrDORik3clS19tadIyUkYGJ9ReZI1LNaE5KiEURskpwE9p4dQ
jPZPT9jfY89bc9u+ep2sREcQXjFXGqyTxeGZkHNRm0FNT3NaJrDJtKCqt0YxTDanNxTfJ2bAa1KI
7z0dmK43vwVoNct5mYCb24QBBgBZ0hXHORQKuCaUhECfKuFKevLuWhwYNKW4AkC4Xm6XPnLbNkJ5
+zQG3KVuqGk/DGUofhpFjC/R7bP53lqEWzqYdLP5dot3WbJ6HppaytmsCKmNZWwDVxXHRIOWenup
9z6bydVGFoRGxtVjmVHPRDvIM4IO1ry6EOopHpLkYCUgSHZJqHVrJLXrY0C0IeKwJrkC0imXL9Iw
ktAByJKe0CRKPmM+5n528X4OAACjMUPJiMgc4otUsref9DrssEM5guAAaaei/C9fxV+NgUnNsgzR
N76g10c/CgtKc5+1Bf70idvtq2lyvtuKp8WbPDHn7wX6u591aHwr31Z+u4uwI38FiRIqk9iS2Mvg
JzLL6qc55oULdXxWefNWVP9Ow7HHBcUtGz/Vu9nYgupBhAaC/P72W7j63rRySc4lvBXmLQyxy5cw
O6OnuNkwnc0uK/sH2kZmt6tBTdcWfTA1C4n4vRW429vLLgHKdOsxuCM00MEmi0Kg43LdrotrOPtx
c3bSuHZtv6iV9KNhYCw+buqm6rETTSIcaHeo0mkfNAk+fSgDpLA2tpLb2mYK3OQ36PkSm8O+HDyk
BJgSDPdObmXToxMwEoW+54ifK79bHuuLz/X/DY5knwHMxJLDOKDuFBp9LZ5iaBHbcpoEs+CoL/0y
Kgzc7FvA4E6rBA+Rpykf47T0DomnY/s6gAJRN6pZRq9d0IUru+gNlXvxu9jEEkor3bykYPViM89W
5wWl0vdPfYxhvT8WWRZtsk6xz7iYdliom13ziewM32DfHeEydJVtttuxbdxko8VVNb6kliJ/Yax7
yVkbE0VbiZhXOx1cCi0qqlXydIRDZAby13mLS2GWapekT+o0Vu4mMnQqeGElT3kLO25bJkNr7hGn
ceGkukHTHuzIKte6KlfRBhIsVyC9G/gJ0gfo8ke4VjnUSdZ0T3bO9BF9rPinldRqu4PorL2i5ddv
C9OZv9zeNtePTrFMewN6O72jqxF1Z4mm6RW7eyqbVuzHOuiP9oS8iN8xmXRifVNaebJVJiz8Ktvp
V2L6O6uDGpBmZzKVpSN5+cxlQCNMqJ54Cj2VXlw3qGJPCTzoh5jqO/zRl1H3TEtTan71aMKB2aFZ
+HL7FVwFGnJZULAOp15yIJetipLJO+oHXvekK3awd5WoRq/QnX67eExval1pvv3zehKyB8UH1xww
WIsD0ThizmyUss5tUKoo7UyNiQBdkVbPWp6Vf+xgqtLD7SW1q+AgQa+o/9CMkYDvZf4xuUnJiEwU
55A010WsN5hCxSepVAzFL0QAR9A2ooZjh9emustHxRZ7Ut+mKn0BUu6zpYd6/2ikwohhiph1pK5p
KV+lEjBCmJNKax3Za7tKy8oh8vR6iM96O+X509hOYeAXjQg+p8E41fvbb+R654FX4S1zsbD/aGde
7jyWTzCnrKuz5xQT9DlliPhrfQmTovlYd+43urbQ0qPevp/qWF2T+Hgj1l5GRRImWblx7GjKLTuY
TZI3gEOG6FxCXDmnPaQtNLiVMn5GorsOTtFoTuJzBHu+2DoiTaonlJtw6qwJ7t/aJp2COwfGxmcC
GrJ3Yg68ENwn5dg+U7ES9aUGpoZeQZXYfjUmcIUstPbGg5vq5TPPXpCFgsDWfDSHDfOpYJ+faBsk
LzmaX5ov4rh46dxZ9w41iM9m64yIKW7bOi2KXVAioRQil9NCBcgwA/hit4HyMSljPXmJQqf7GTDU
n19tI9FMPww9ds4sJY+3Sp3qrxg/BJ9BCHrGvT2PU7JzMifI/oRCtNVDqiHE/qmI1W7aeEbWGFsr
MsNg20Icqu/zzsyGPdKlFD4KRGn01Gg/jPdV1fTOPa7wxRO9hireWKOD0YMCvck49glU7TNbqNTQ
J5yNHAlPL4PmpoSt8yEb1CpS/n13Ua6iDQz2x5UX3+Xu4jIpmqhIYsxXuuF+asrxVQeW/Bi4qeD0
mW39R0lra6I7o8U52yxz/vlKQ/yKhiclHL9AXcp0q6kqON1kMTRfxAcEMqPXKMq7beOouFe2GXjS
WFHNJzOugj1tFXUljbo+X5xiJixQktlF3rJdmTXOzERHD54ChDCbfVJ6s+577mBlG91NZ0znvAbN
3q+JK+qTgN+bbb3WndOV1/DGX7k8Z4gZEGP5HYQ+MCCXXwJl/2kuPT0+x8U8Oz5ki1j96DZG+zgM
fevCFc7zR+5l5yt66cp9UZTZVwDjIVqtXP72lyypquRVQ+rS/mZlTIgekqxVrLWRvAw3i59JsSbb
12Sd9EIX4ait65n6grGjBlzsftKToNlEOVeTr0Q9kZprq/x1OwJez+dsxkESnCK9MSXs6fLVxDlg
K8/ri3PfgkzdKShHvcZuWzQ79GGZzmaRBVvST7U2Tj7NkWegelUow2nAAwMkv2KEqbVyNb5d+Bfv
QaaJvAOpswAKYtnrsebC1pUh156bssm8pypA/PN5oohHl1BN2mHbt5Fn+1lhetHLZOEcc3LSagIn
p5Y9kkxNEmWvAKnLYaMi5IdGR63g+oloUZF+ZpI/VAfkeAfvdawE+lUlE6OnRpvU8cMkkAreV3gK
qStJzlKfmFYkeSXhQOVe48/ywjdqkWLyYBrPcD7nozqF8y9XlIXxEfHd8GB0tZd8ieuac+lFQ+zd
e7nVZkezE90Xw67LbBuBzn60zcw0vzQZiqPOQLviAMpWKI9akfb5J8+K4+lD7vS6smnwU/yC5mq8
Rnp/Y19dfB2XSgVrSqlBzw2pLkqjyB4KFCIycVbRIdMBIBgl6n1qWYYf+qF1Yj+fFS+6y2NrgHea
CYwIsyn4OIdmaOwQKkql1p+NruztnXwVa/gt9PJBlTOTkeP0xUaOkl4UeT+ei7x0tDslMsKnOa7L
+wB41CYtMiToAyMGJOH04+s8uP8oFwTrW/YlaIhSQ9AoWAYZLC5KBhXeeDYFOHMfWIn5O7eb2NoM
Wlh+VLtoTXn+ukWAEp9sloFcQPfgSiXEiDzSRlBeZzWPjZ/q0N9Pc5jsJcjCTyjLPX9006DeaE5Q
PrcUuidaJ2t28Ne1svwVuNjJViHzm6Ve1zjqtdFRlJxTfUYWR9S12W2VYtTvldnLwk2vFNp4VHt6
7CUe58WDMbpJPPt9nePdmhKctS+jMhvJybK73twqQxvXWw3DbCSAwIhg+zJpawyW68DHr6aPCssS
S2ACoMxE/yr3tBZrAgGb99y2FdyHTO9/cn/k864U+vwUdPMvhx+ZbtW+cXZKq4zjBv71i1Layhrw
9CruA5ymwUP+iRMzOo6LrWvGJhoJqXyBlenso8T9bZad/qrCinpKs7byVjq7V7101nsbkRjMETEX
WlyHc+yoo96505lwDu87aufnqnXNgxvr4cdIzJY/jx7nwxGN9fX2Kb2qb6VnCAeUlEBqib3t6L/e
Oi37hjZ2byOm23ef+yBtY4YmoebsAsQrno02+y8uPfH59qrvvGCsHAHrQ3UhFVpWmDASRq9qLefs
ujmWyEocpfvesedvedcmJ1HH/91e76qKkbqjYEtc6jtGjEtNo9bpmxZRUOs8zxaRsNbHV9E1ApGy
Yg1peR32LpdaFM+znTaKizLb2S5ygMJu1ABiUa2y20Z1NOwDz4kPqZdnu9EYk3NiWGsUouvkSgpj
06ygeCYI0a+7PEhhmaV5EnjqeTTxrTuiO121d03QzCmDwrq5c4vYjHY2uga/im5AqUmhEJ+PWVeb
Tz2To5/G3CcvNQA7sYFNEu+LNJrWpifX+04aXgLBJTSj1LLsP+EPiN+vFennShm6rauOYqvazfA6
BNMoTjqqa4cgbPXyX7FGwPLAjUgcrBTyWM5QkOgZm4QM/QyNS90ErlNtWoC5LyWd1jsaDeHx9sZ7
Ewa5vJzBr9FKlJGNRtYynfPaeDSrqnfOE3FVO6SkFYixpJmNZLIaZs49Mpqd4AXY41ETgz3tu7D1
FG7kuAM7YOAluUliqN8HuG/amSpqHB6NWSgg9CZT/VPpsTsdnK7o7oSmTsEmdMo6RXJ7dMp8E+hq
si11I/N2M8W0dRCdBqhQj/FTpY9kuqmv5zhG+nmAZsW21RUrfbGEZR4CaBjRV9xhho80BJvi+6S1
+mfTmBUiA3Mc1+/jajhGXT8F9w3Tc9zX6uIlFq0IHgfK5NJvYD+GuJYNnfXn9lu9Ps6SDkgEkTRx
FFAWZ8xq2xIlXc05d8zLom2QW4GyKwDzSVUhEehrnf/r+Mx6YEJ10OJvwLHLE9WFhqL0rWqdNQFV
ZWOUJtlfymjCb1RLPTi1084HDUfy3Kf878ud0ROuj1UCjTmKHb37PpQ5KUhSznmBKH5nbwUoUA2N
NBC4+8ZJNdp6LaKVKznYmxLrYvuR3MpUF7wpF8viTeVVU4zok3VnlJ4cfmiuI70/t+bZoWNqvYam
JPBno6L/l6ci3aWMr9xnBEmK2kcUxdB2uD2lh6aiWbBRVFFifqlmuiN+KF5ZblrdLbKPvPFwXhsv
X4dRRstwIBn1oiWERtjlKw/TWNg1YIUzR2KGOIWyq1o4xn1blpXfeArODWP9HRnSdM8d8s+jVqpS
NhdaSuAVyK3l/fXXrQieDGu5QXTniZvzRfOC6DusfGcndXMO8ySaz03bAzG7va3f2WZSWBbZIHrz
chh6uaqC+ebcO055bkc0ZbeQkIKtU7nGHY4+wXZ0m7Y7Eh7zuzwsAW3eXvz6SqaEYCTA5SiZoMvF
S7O0YtfKmnNeZPqdWo9lvFHdgLyVNuTXIlTTH7cXfOcGAKrFJQUgBgzOcmvChCrtfEr6c1kbbb8d
g3LUjrnIw21cRcMmwr6WUiFPP91e9p2XTN9DsvKQy/LMJdCoS+t5diMxnF0KpewrPwAmguMAaN4O
YVu1vxv6LtapmK2i/OgEU7cSu95dX5rE8YAMOJZpLqC+gjSsFGe8M9BZamJ4ZMLAXOgweQ0iTpNh
T6qvTK0bH0rFwmjo9vO/99olRIUvzCiT2/dykxkQtatMS/tzouOW7ptdErt70+2DF6PQex+ZCIXu
96ismSq9s79kkkkXgWCEUNgiEjHo8no0ynjuuR6O+hDboR+ppfoTC3Wi6RB4aynGO8EPtQUgBSRD
+B6RaV4+amGnRs3uHc6j62DTW4xG8R8xPjO2qWOn7YMAFvs7lSPEAyT24NfQOJhQNPXYBxtd6W3z
wRj0VDkoRYNgA9LkaUV/zLFzH+ksER46000+NXkf2yvf6C0ruAzbUieCRhCdcClfsIgEg57oJcZX
8znR4uFFn1B73lZtFjLLx3PhcQzT5DkKaU9vZtPNo51ik+Bu577vmoc2ivCiSNAItf1yVJV0i76U
WvuTx0x4E7t15d1VVY4vyeA0lfFQaBhzf60QfBw2ZTY6/6lzp32ZrZHzF9OH9g5GOZQ4LM0hJLjb
m/F6U4D6RktVgt8lZmlRaI2Zo1WGo3Rntmpy13ApfQqpPk95osdbTkW/ko5djz1pY0kkI0qT4BW4
0i+3RKfBKfTUpkf2rE6z2RfFmDAKtmtIdoYrcnEkDJopoE13Nr9HIh4eOEsoC1thESVbvbCgbViw
8b/opSbiF82e7Z//+k4kXI54SPMPNaNlxqigX5WMrTmfdS/SDIRlzQhQnxdLwTuxTxMVpPLtFa9D
AivSmGYezPkkJl6+lGasvHlQhvncmejZDmam34ej8hq4FQGqVIX6qyASHW4vev3paZSgM0xnkX4n
GfnloiWqdW7Tdeq51MsJG6bU9NOxib66mXo3jE7zens5edYvT9TlcovwMzCgRBR2UM89ks0+/p3d
d4wkv+bJpH+6vdJ15gKSCL4KnQPaGIiAXD5Y6pr4czWVeq7yqd07/RA4e3pPVvYTjT/y4VRvR6Za
htmC7Jzx6dvEYzp6o3/7Z7zzwNTVbHU6CvAcliW2iHPPmaLAOjva1Mw+s3odHGCo7logpCvH6p1v
KTNxQjvQPEKu/C1/pUsmLmsl4vuUJ302H4BUTKZvWhmEo6a1j9Q8+T9q4FPDWeCtmQ6/DXIoAi5X
jILGhAg2ametVooPCZYsB280R+T6chFuZ4SFVrKVd16nbE1Jkh4QIJAAlws2Yau1wLX0c9HP47wz
cwvRdTUzvckH0xaYK3WqDHyL7QrpkNSIEpnJ63IyDGZV9/rG085lTIDJFcNLDsDBG32lC36djUg0
IdMNEhFZ4SxOoRJVM6ChVD/jCiw2WmsyCMqsYZ/DfdtQValHRN8SlPU6+si3N+g7m4YTQkEFXQVA
11LUpQ8NY6xpzZ7TrE7voz4OjkYA8gRusNgWSHaswUblsyzfKUL5bBySGDbr4hPGNc1FYNg6JDJs
4sYoQRHSa8VjkYXRoxYk3saDhvXSIc9zUgIMpuNGTDt0x7AdvP3o7wRcJKdg6khwC+oQMoT8dV4o
suvCSAbtzJWcfZwbLf0NBTq7wygOT+1Cy815qym6q6yc0/c2Md1pHGNk3+2qzyiGaorVutbOTH2N
gze4fYwhIxHINgLn5+1nfHctHDpYin3FyPXyGWlAmWnJ/5+tsu6/14nSoO1gAYjuNcRQ/oe1JI6C
WlcKrizSiFJJwkgfea7KyMfffQChGwFTvTd/lALVsZUz897XQ0ECURMaO8AEFvtIS0xvbuiknlHk
9u7MCTtFMynavdeq8zeG/bOPI1b86d8fEYQIeKC3LbxsXJWVKYRoZu0MXY+0I0zV+1yvs3zD4IUJ
6v+wmJxigNinYbrcn13rVogIWvq5TJFGeVAhlu8MV4GPECuZtfI634sDjIHpUFB1EoEWr7McXDEM
aUIot63EwzkjyFUKbU//XteDshV93Ecr++W9L0i+SQgg/ZBaxZd7c45Q9ygxJz07iltvY6c0Cr90
3GSrJUx1tcZw9mxpbSUAvXMigJHRSeKCZLSwHIhNTiMGMZvEn7jSv3FtZ9oPeintHZecab7c/oTv
vFXIQVzGSPC4QB3kj/krxCDg2nvzZNNfjZvsOBT9n6pFhxTZRkdlf6bGmvTpO++UBZGakUeCBHbx
GR23qMaYntbZNipV/Orb3hvu6EFa4sCeDmh/6/Av0FlA7WVF1+69pck9HEhKAPx5s5fPGmdWImwz
Mc6Ko1TPoLfy9OAYKOAcAK2l36mQhmIzo6H/P+Q9tiR4wiblVEJKuFzYDtOuiIjh51mx022DJIjY
afEcnObQrc+qyMpme/uzvreHpKgPeoJUBiA5LlcMUZhQjdbQz7SNlefYcAJnW5d9ku5Te87TlRf7
zkzOxtqZbu6bTpexHISNWgUlylTz57mhGnQjL7e3Tt7RNsAX5Z4ELd73mjTh63KU9A0njJ+iSgnv
6adoH24/+TVYTnIkpe0UHUHakEvRDtfIwrTVkuw5Dm2+ddl3homq9Rh/KJt5fOBW6Y5tMlUnMdlD
gDr32G/tamx+g5ukZ51kCGe7aImsOLVcZ1D0mGlsUDaRqhHCLr+IhruscKyueQ7ggqCMHVSkFYC1
HkEA0Q9Gkv1jCrbKjyeIsCtx7C02XqY0bD6qWUn54dQt5RtAsaVR3Jodm776oykTCPzIsh7rInIO
kZbmH4qm6HedHpu+LcLmfsC8bCXQXB8+V4cwz8xJEjwp6C6fn9Y43KzCHZ9JaBI8cGMwcCPtkZdO
s3HNRWzb8NsayZOVO+o6wDHKoTkLnIkRF+yDy3WLqsv6xKuG5ykw+j+z63VHOEGt8gn4PlewZYZO
+M83FQhTiRohdUPTbdmxNKe8CfMucs95qB2iJtV1v+2ScmcZmEjncx38uL3lrw+7LCNRbIGlzx3w
djr/iuHRHA+IwKvOmTq5/NP3vUV/1A6+DJAlP95e6vp0IQACwIf8CV8lbtrFlWjmIZdtkTZPlsjn
ozDH4ihqBNN33pAH92aGXFYfYTQbdSleT/UQ6p8so4uQeLe0+GtkTOWvONXKbmWHX9VBMC7AnqJm
x3eGPbm4VfQmqDsgL81TLvT6z+ipI1wnZhlr4qRXu0kK8lDCooICF/uKGN15cWFqgZieYHW4w8Es
Ik6M2VGio/lb/Aln297ffuNrKy5eOJ7bHaoy4/QkYGq0G8Sesrsg7NrHGDzMIY71w+31lpuJ8ykn
QJKozJVFv+HyvNR2q0BqivNTVZjpkWvZOJVGcNaQ71ib3SxD4ttSLlWrisATbFf56H/t26zOJ5xy
8vwUOwEzLjMvByB+WfkVEC1cTLezf2hlWUybVAuNlTOzDEdybUYnFnQB6lpaWpdri9Ya9UG42Wkc
mUnFWW1DA8xdP7SFVu3gjxp/ii53v91+ucuP+baqDH9sUjT0l8EoLWrTq5QoQ7xmVh/00v2imW0E
0GZ+HPIqXTms7z4jg0QG2FQDzEEvnxELCB0Z6S5HvWmAExcyLdL9CXRgsKu0sNm0VWjewxw21kx4
rxem4qFyJCXAgxfu+eXCdRRkcWqO+SkJouk+TMpPQtRzyww50O7idIzPcLbHu399tw4tfHJmDSFg
ssvFF817FefPIixOoSuZymVmeO0+i81x2BZWYMBMGNpy5XJ570ElC5GuCHklWNnLB+3rMNATNS5O
eMNpeyNrvTvVABIcAgt/RhMi2zAYX1v0+oTi2QPEEqg/h4aZ5+WiYdRPzNur4lQjKLTr41kzkUYU
8ylp4Lf9Y2CVAij0GOkwUY4AxFi0INo6xr4vtLxdqBWDIYe6QeJnuTr+a4ufhTwoW1BXDaZ8SF1c
PlVtaEHW5y3GiAG3STCZ5gd40j1+3MCgO7cr/02rnnki68mWEkMmUqPlUcQHTlOGyvF2SVk5+7Zg
ZxYl9etgDOOGPtrKcsuP9racLDt4Mokr/z/OzmO5TqVdw1dEFTlMgZWEJMuW84TytvcmZxporv48
+EwstEqr/Htql3sB3f2lN+x2p8ZYy00V3TuUbtt9z5SxO7SjnZ3SMu9uZOP7WPh7KQRVXZBatBf2
QyENUaKBvidQjqqxwibRkeXSx+pGkrO/vLcNAXJy86RGJw5lhJffy+pmdOHQ6casCm+oxGzsg5kC
99C1ujraCpVG483riQThljjJ6+djZdphoHIpjtmfL1eGSVHpsT2hWpMb3tHWZgG/ILkl/nNrld3G
19GyEp0YvQP3mIbygGYfUxsUxN9dWr/fIm+PKQAMKvp8L58FbRqjrY3eO9Cl3oggsxkkGIMeXWsU
h2xEBuHt9a49Fe0olDpQAqcLv9uGJHVdbwLnPwyrkx+zFbaUPpe3tBz2YW57qo0t/VszEkz4bhU1
Vtt+rBL30K+ufS7oxqV+r9fOYW0MebCZosV/+1zAE1E42XLSDYm/nxKpzhqLZdSK4zq5zcNoy+4h
VeI8fPvtvTrEIIQB6iAFwlXFlt99raTQ7NEoAOp2q94Fqk0MXfo6P7iyq28s9QqtvaGRuW6JZlBo
qdp2+0+xW0XBObA4DkmXfyqBLZ4sT2ClU4FY/26iA/TE/Z8djMHFDGlsrPjdaA/2v0k1CJCStIXN
G3t1H+y2X0ROyPiVd8zAeff07VoChYgxMUQRrrpUxlDfLW1ah4jUMu+2V+1OMn+8cZlde+V/LrrL
EQsMH/oWevSRTnt/HLU+DmMUqoIph0/891+XJvQGPCCTIHl5eRYtNJZW/EOLo5k2GTkhpCw4w6Os
z5Ob1+3/sBoInt/4NPiL+z6YiAuB81kJLGnIUA3udY5KQD412EdkO7pbLZpXR3IDt5MebWN0MO77
8nsCDiXHqi6OHQINjypVTKCu0IjyKm2OVe7MNzbLte+GOwlPRkuIELtdRH/k9omVx5OpEwWk2em0
TuflYGROHXYJWdnb3+1VJKLDhW4of7YSHyzry6X01NST2pvig4n8sPsJnS6zOltF2vQXfEYdI8AW
dXNmJ3UElDh1aCbeuH2uPKxtAh4h5G7yEHsOqqqNKIbnQjno8Wz9insbk6mlMtonnGGa5sbNcOVL
2qjD0h6Gfgjyw3j5uGqyzsQllUyiaBYb6YsMOODotCm4QTrkHoVUv7Z/G+0Rr6JEA4rL4SCt35US
SCyPNL6H8ijxFguQIB3DdtbFcWUA+8SeFeGY9GmwFu0tE8X916Ua/f9TQkHK7HE/Jh9jGxTraoio
AniynjbEC7IixvCIhv0kQzg5g4dIUNVHeZHS0Hl7b+2/7FYLb0K8m6MuejJ7h47N9sCJoTFFauW6
Pd6NXvcTxJVxmIR2S95x26d/Nul+r0WHEAY5hTekqJcfNsu8oagQUUbid9LTQz9VJlansewwdMj0
MfS6Is8/uHYyX0ZUM5x7UgYvOb39wPtLnh8BxoJBAhcg/dN9nmqkCrrdXo6KuOo059jTk/deLt0P
eTt479dFGY+o0v+tlCYrQUmiO7ptLszjt6/wx2Ux8mtWJCyXKO3Upf93aAqvVI8eUqfjQcm1dfxR
c42kT28/6v4g7Vfd/v6PVd0CpQCmSHM09/lafNawXrXCWdIa+GLasFcCyur549trvt5PTDoBWfzW
lQe/t/vGqtJYkz6UMqqVYXUPtZFNUwhuu9B8NxvmW+COK48I24ts7zcImmr/5SNOLbIE+DPJCHy4
fZqsMflUmMRtZOFTLKtknt1KkV7vH1CTOPfQ1MGUHHjqyxUVBEU7N8XPQFu5KXxLGzFd6YZRu6iJ
qtjniXDwOOq2d2No9moEwdckIcMw6LcHGYOPlwuD5+itOJNzNCaa8sntY4GXZZU5Wtiv9ZPuds5Z
m8CLPcVDbOdHtC21T7FiOeUlN5PxFl3m9a21KU9tsuVQrHgZuxrFQxajqad0ibpcJN8Abid3RaP+
K5BHeuZQOe+YyOQfCFfdjQvr9SWypYwMZDlMIEP2FiZrLqqhU7o5ipd6OeqZkYQJ8jCfW2vU7us0
zd/PE10vM16Hd6i2V/2N9a8+OJMOhg0bitPbBYp4mrTecvgM9LUmIAu219PWn/DZTKbeXgO8LsrP
ndGV/9pyaD6/fbqubD6IbAjekKGDBNxr1qa08kS88PBluioHwHHFQ+8tuuMLOY3hbI0DJAW1v1Ha
X10VFtg234Nyu8/UFyYBzJMwXkibNDtI05GRA1gi1NWi7dFYHusTd+YtfPKrmQ4bnlniNndDbIj2
0u6kFZqaWiMsj8iNwRNIb1FDq8szlHDt1Huq4gU/gmbB/q+w3ilb5qcBkz/9Dy98M63BVI73ru++
NnMXbk3m8pGSxtMP9Im/p6maYuXZV8qHOM26D6OSese3F91Sx5dxkgdHsWqrQzZU4G5RVWbjir/r
QsDv7ZMCBqxFhTWNf729zLXPSlqJHiljVF7v7v2iILoNxTBG0bCy5/ZyZOG7qqK2ARrAThIYQ6G9
k/Af279MnbcPSzvR3e4zphn7I2xKTN2LrGIXO217xAY2fpq7/mM9VPWNnXvtsLIOmiJk6uActjf9
RwSkRFSFPkxLtKG7Pg6dlJ/0pnDPSlLq89FxpHiX6L1H7QUI9caFfSUSEushTWyeGrCqd18xXuHf
0LOVkc642OcAzZE+5U1/Z6yadov7fOVWpDvLhWDQMAXVtQv1KDS4a4KpTqT1k04N0hphao76hRJb
nKas+oXYt/GfveQfTSNvf/71RvrdBGfoCSwHkaCXb9mmiF8nzVkjTFNkfCSnFLXqZ5hoJcEihZfe
11Mm1NCZs/WWZcmVL4yaKAAAxMM36O4uKgojH3K3WAjHIOgUzIPjdL03V5lF7ujSW+hzSLHqqID7
zrOpviWM8BvRuTurXIuQoqiqYWDtX7zAXHkue4Wv7LmYJKu1ZylhYljT8FDr2VoHsyLxZEWoR3fq
IFmdRL3Uq5a3IQ0IW0ciLcdh2dwm499VRPQxPMvKJhT67KjTjdB15V6B/skcEV4xkKZ9BrF2rgcb
W18i9AXlV9eMzcBRu/yWmOCVnGzz1iAN5NyRB+62w4QOhYUMvoxoLeSYp604ZJuG8ATqtVVenxZL
3NIwuLL9XcZr5GRAYWkE7LKRsUjaPNflGqEdpkMa6dHzWnNHfUSpt3k3jlpSg9RwjO5SpPb8I+tV
ME5vH4Irxx2wNG41v01L6Rq/PARmhWnRaOUqP2EajoNaiOxjDGGh81NrKsu/7Bqx0nZzkvduCipU
Uy9Xy6U3ur1aqVFpN/KhNQScVgmtSbvUSVU5N67RK5GCeo2s9/9X28OaAYxkZZzVauQayXzKAXZ/
yMB4fFYNoZ5Rop3g0xbyRvVy7Zs6aNNzcVM9UVW8fEQi5tJoVapGOXieYOg9825oZeprrV4dFhsv
8EVXoL1jMP0uNrrkRhC+9szIZ2+43N/N693y6eygaxpreIRKw/lZidW5ZzKU3iEopDUBGXbahLbc
cEBv76Nrp4dU4/81rV83el1FT5Oin7TIbo05zvymXkvx2BOph+NmEY+8qY53Zvzf28teu0eRsSF6
cDEQKXeHdjHUOtMVDmaqFEaoYW7x7EoVV2U8UUIgGfmhX5guGuVS3sANXcvzGL1tQi8goIFW7fay
pTLtQMJujSbaV1kgtqMz0BeA1/qx9AqR+/kEbebbKKp588BonAD3SV3zKyPW/hocvZ1hBoGbNRAp
EXial9vOrE0O0NSuUVr3cH0KENJdjPqWVNs5lHOPhi7CC6d5Nr2LyPsqjBtT9QcEAm9shGsFHx6m
zEEpo2GG7wly4ALQ07T4JdiydT+ksNsf8COUYBiS7JzJxcCWym4U3xU9XfQ1k82dN9JG0WY0MG+E
jiungWEihTZKPM42zXn5VlIiYO7OOt+okuPZojN34LZZ51AxpvZRL9QGclid3pJBu7IrkcreVIcY
A2/Z1Mtl0TJuaqbrMpKeMqiB1uNnEBR0dtDGsV2UR4N6gGzhxkuLSrZG1/DGc1+51elBbngbelag
KHY/wFDobwtJtZ9K1UR+B5tVZNHqr27laDcu2avPyjVL72Rr9u6JvmaDYTyjP2IYxMNIDvkSuZzI
1p+58B70AZqVP8i8qN63uA51p7fP/9VTCKaAY7jBYhAiePmqlboxByS6+cJYQwSTKa1HTUPJDIXe
NrtblKYLIfW376zKpMRe6K37VtfEt8rray98Y31R70ELAM/38meUatNp1rBtelODAVDLLExaePk1
pqE3HvlKOkQrhxky43FwxXvdagOUHHbIjhpRbOnvO7scDhj/ae/ffrFXwtiLVXYnJ+l6YBkjq4x2
qX0ZlzL+WqO4d9R6dzzEmnCfnTouL47d9aEBYOjL28vvDy7QI7Yo/yHMNqLZHpVJJphZi7vKqOhj
78F1yu5r0S35F1VWGfJTre7VvhiQ2Ht72f1TA74FjMhkhLLCBH+wGzVVzHx6HJKcyEirNQ8SkDqe
j8aRPBXV2IpQ2llLo7XtnrvRxdcRx0vvFnVov5W237Cln+D5qKZf3VmeNg+eLDQnQl5ycsNtZmqG
Wp+D8iiLwSluXBWv3zTTTBQi4VT/lpLZttsftWbp4VPeIaSBbZksP1VV3gUVfgORvXrzewnr7OBk
rha8/Z732cL2jFtvmXe9qWrs7+XEFXlr1rWLqSgeTV7rSssfx9F5bkwgjCuk0+Hw9opXHhPw/kYb
3QZfrxRZu3bg06WtG8lYFoEqRvE+XVR8k1HiyMJeGZpnzZvrW5r+V5flWgLKDxuMjPDl2y2EhVUe
DkJRkuvWRTMElF9yUO+9SIUeIt3hoGzsLLeuo/0dwfvdwFbbWJgBEcHv5bIoSdrqlHnsodYWhY8R
l+eFlW0C5Hv7tV7ZrCzEeAC5T+Dd+zrWREh0TJLSjSqHBkxdeOLYxZZ+qSAvfPkflgIcsel6wt3Z
u5kMTWdm3py7kbWK9GHoLR1Jrq4NZh2h8r9finj2W5qExvU+fA6wCJ28S72oFVb3oKmoYwKDsr7M
k3MLfn7lJPAs2/x3w0cw4Hn5pSgKvVWB6xkJJZne9SsWH8xx4miOk/RpaBfv8vajXdsZgCuBy9Jd
Rtpm27B/HPdFa+o8d3otyrNi/DqMa/Ez1vGPfHuVa9seGCVDXxpQCHHsogdemcBMyOoi18FVL5AV
2vl+74zWBTkMNT4ZVlyfJiNzb8Ezrlzg+FbRTQJv8rtN9/LxnHiYEl0URtTqo7b6kDvknQkO+zxY
CrrDABD1U2Wr8l5AI1aC2KrSWxfqPiHazh7TOuIHcGRewa4kQYHQyb3E1qNZdObgr6bToKnelMe+
WiYRuHbZkiXkGY7Eesl86e/fPMpImGrQ+6U82V04M9dBZyIMGDnpAIdhafsz5i3NIVPS/llmiusP
sBTDtxe9tqm2m3V7aOjD+/MC9kahnZVqkWGMVZgxtvsnG5vu29urvMr1eLPgkWktozqiMcra3Wpq
3bgp5r16VGO5d1czpDnY4wDaWxn1AzN2B2ib0j52CQzxckShNBwyz/389q+4srVhaiB2AMiOa2CP
ttGt2tXXytOixTInMznA7R3MoC/gSAcVmmAF2uvMrxI0vqeaM3Ijcl7ZXdCX6Qsz/EZ5a19dZcaE
2NugmpGYk+Qhq1ztY9KMiNw1ohwDuS7VvwZ+3aGLNuaNTP/KVUVPYWvug6nYPsTLs0U8aQZZdGaU
ZcbQnDPRCCsYCt37agyL1aaHDqVx/ZbeyZUIg7wE3xxsDMu6u5QsTjpPnfXRjBagbYfYWocPCLy4
ANKNW25nVy4P6hhqGZi19tZ8f/mAzlom7dy2eqQYed0cx16f7XDqk9ZEYgIQLKbvFBTWu9lU6uy5
g6V6qefWuyW8eeU0ORxT1C24wzaOzMufUbmIWLew5+FteqXnj5lZHhA6M9cbW+nK94ThxZeEkoUV
0P44uXLW3cHMjGjMvOS/hoZU769WNxySwcWTKp2GG6OFK0eHVISGJ/QF8qH93bS6K/egXhvRNKvr
j3IuGAMO6/tsat0T6OL5fs296kY77tpDcl4Q9KRJ9BrvZOqTgLGYGlE5QPZ158kEbwQmVrOEeaAw
vgUCv7oeA152EAU4/Y+XHy83S7LXqTeiLDez0IkxPs7Uvg46oypPJDDi8vZ1dOU+oLmBNt0m1Ioe
0fZ7/ojnBZEgF2uLayRmsU3j0zP2lm9pKl1xgBGrLck5HjyGvXFbpspynBEyvwXyvHIx0/UHX+Wh
VboZrOySirFwmjYdSztyO9Nt20CrtLT9NFfCIcXoMxx5rTyfJv0wenmdfwQ4IgXCfQiHYEkcL8Wt
9Pf1S6FswpCRxjp9ZrTAXr4UtCmdQjadHdV02MtD0gzirsDKMEgMs3hfOMX43h0K77Nr1P9D+Gdt
4N0MlOiIAJjfrS1WSIpsrmgu12kJiCWI9CWiKRwE2Jp2up/dMZsC2m/4NQ9g3f99e0O8vi/Z7Jvf
xQaJdZDCf7n+qo+NlimxGcG7bkx/rav5NFWrnfudapQ3Av/rG3NbDH/tDQgLnmL7MX/svjHXiYRm
bUVOncmDm6f1sehS52zMwzMJSPzZs6B61kZan1Yx5fWNG+zq8rxj2p2oItBqe7l8JrLWSsSw6TwN
8h5EGpM0tAQ/zKkmQyjwyPsL4LDh7JQttuTI3ek30q2rbxuVj+0tcFPvZ1MeJhOOszqEY/yMP2Ix
9GHQ5+aSLcutg35tJYtFgPsx9LT3c4V+bfLOTl0zUrr0XCZ2/DPJTPVoTkt6I85fOz2UWbAW6V3y
ZXdXGOEW0Uqjt4CqeEP7hP5F7SB8mmbV8lSlIpnTEO6k9xU8p5pE64Ih4d9vYZIM6kn0RYAc7T+r
UeSl1dlWVKyzEfXlsHxQ007gDeXcUgp+HWu3gR+IbmYmm0nN9vd/bOBCFgaiiJ4V4Vpgd0FDQp8d
Etuov7z9SK/DgsmbpG4k/m2fcH8qFXNszbZzIurl9Ki5y/tpiJFWL2J8m5t4vdXIurZbNjuU3w0A
mi27g5m0xMJOsF5sTnLxh2Gzxxznuj7bU93e2DDb9/hzmAygCJLrNgjBeJ3LbVfxKB3GlJQ5TtS4
pf0ZF8i5j7zVFtUv6S5m/0OfjXLy+3hszMvfv1YuGN2Frbj5ae12ijuK2VKL2I56lZG571qKG7SN
ZQVKVeaFrzXFP//DgrTUOX+btuR+Ytsbne42iWtHSPO249ktMdNAg69M3k195c0H6FK3emXX3i7A
GrYPaTdwpt2nnLrJNSap2GT8bffUTfV0Tp3Ofme1ojyvWaIOQelm9d+XsUDF4BHr0LRBouxvNu7N
AqIlO8jpzTYYQUVSsPZFeZ9nLUIb1ijlYY6V9XkR6i1e/JXTonGjcqeiR0Eitcv59UZXjCzN3KiO
FRGka6kcsirNjnOnxgFI+vrGNrpyWqBPIGroIVjKodndeEJXm0FTWY+mrnUBoOfeT6Kpvs9YJNwQ
hrr2aAD9N7Iyb/ZVd9dZKGLNTtKZs1vjoE6legBwYwZrqU2wi5xbxKKr69F5JD3bjLD2uOF8KmPb
iWlA1uPUXZZZ8R5Xu2r/WVU5PFbFdAsWfu1V0ktGuBpxSvbs9nv+uFAzZ4IzjIkMAMu6Dge8LT/M
2BZ+WgyJD/Dbh/HVqJH0jhhF7IfMv1F4d0cjrytEFb3Ei+Kps45jlSkfKzdfD0PdySNWvH1gKkbB
LevIKdRKelK+E1vaF5qyxo3a5nXQ5KdsEz+2D0FzDyy1M3Js5iAe4UrJMIvI0y+1tLQJ3eaxvNia
ND6bZpc0xz4u6h833sO2P19ewBup67ffyIYxNXZRTO/dBJ2KwYvKVVeh2Nb1Jg7pDT8GNZtKfzGr
6WJ6iJsoeMYJ38KIlDGYh+1PKM3J/bLZ6mxaOrfOMdfUbv/pKjkw1+Xvs7Up1O+OVtK1bYGcxnRo
NB2AUGMVhRHQHhvHIC0StCXsKlbLcMJ98X1vUej7Y49dnD+LRhlOkzL3dWgpnvjk8AKMg0jBAQSe
IairjLKx+tDWevMuLozYOmxmL0awLGb8JVVGulzwTuT6eZvznLW2VJRgtuLckEFO4rqMQZ57tjCD
ytRLDeWLWEyJQCaz0vI1QP8mix/zVa2LL0y7+ulHouodWuo2OcIZ/kqeDj42UFb8WRF6P+p+XBnO
MgduqcgE63C37+d/p2Z7yXjYTrNi+/FYzfNHE2upDJtsdJOO6UpQ+0ZroZEI/TR1djFaU/G+WnPq
uOcYU5NW+gMhQJt8r5vi4YSeXNrD5lwTr7pr8WoUvpPjvHyx1dZMgmFyY+3JcjsQr0UrpjZIs2Sx
0dOAl9V+xWCMN7QW+M+KTJWl8DUThaiL7HW4W550++w0JHNX3Uu3ncx3aYIMWiRB7GYn3RxKN/AK
vXKwmpB1dUaJVC0vNYzT5RPQjKUKapQT44PuSdv8OhS9LM5oEsf1wRCxJf0xoVw7Kv0Qu4exMrQq
YPyTdGFvJ/rwfhaavv6KaSgZD0ida8sDNOByznzPQrjjUUHOHu9HxAfKJ2Hb6frLUvoiO7p5nqUP
I3qJynHBrXl87yQ1KoYFRklNCJV/Y1NpFSSCCHTblCwX4K+rF/RlubhfxyZpln8Zay+avWnnFuNd
aY/V8HONGS234TzOSPseZvjWZoAwu8fJ0oy1K0vfTeskRTDc6AyhB/g7qInrZw2crU+6GGNmOoTH
sXnwStnGYZJS9o0+vpaJkvuekpru/WqjZndQmmWczzqkIf7ZWmYNRltMhOw0e4jX0ekfMgUKWhm0
tjRKLcy6WlvPC/OsUuMhOPePCc6K1NPGWNhJGrRzZXdfJGrM5R3SOWZ8rI0SwN8B0fk8OVtLg9zB
gVwak6yANqs7zr4muzmd4QivIOtCrMsL/LzqIW7tu9pzIBOvDEmaCxLjg/ektZmR24EmtDJ7RKwt
GX4l8VpkwaLm+aAdUrsSwxDM6wDox/Q63NBtBSnCyvfmmVeMWp2RZnOgNSnzulBYq1YfrHyTZawV
EKn+IhTP+aFUkP7AJ2rNQz/JvPFjrRg9f6MbVZ8L/EPEYWzboX3wqHNpcFd9W3ymJ4PqXlLFY3tc
O4Z7emDoqa0/Oow41zCeBlO/F5bdWRfpOpRSYdkAIDnpMq6673HFkOCurmx3fZ7LqVtS/NAGofn5
vBbJL6S4sP+ifxRnHvls3qkrju6Kag8n6Pc1qCfFaZTGX9dVjbmrXJG051ztHHGBGpajaaEOunwa
LDngudQlSexFS59Yq181uWP+Khp9SHCxz+cp9zPDUzY46uSo8a/YrBT5w2ibtv+sJenS3vXFmBYf
kizp1I2Kkyjf8cgwTPrumKj7nbea3lPcq0K9S2FUrlGu2IOuX1Jk0OPWHxqGB6GeoL9fHCvLBi/R
lW1lf0+NTkl+ZmLqLRBCjC4PqS5ycSraVu2Oupj05I6P27c/W6Qm+gd7sRTkrm2zUDkLGEul8z8i
qYv1CDXMzUtfE9Y0nZMZQQrCjDtqP+nvq0ni94jByA9K3POPDDeLi3OvS9s5FnTrknft0InpUUs7
Zbqo7VAtn9kgjh0gAtCJwO7NoT1NtrZ051Sf1PQsx3bb7nW/TP/IxnHyNerHhNGTPZVafkF/Z46j
TGbtxCXVKgyE9KTPtB8TAIbhkrtdjU3niC7Pj7oloAQuYKSx9O3GHaf1YCR9viAF0uIB/Xn1GtMa
g7gzYW6oSWqq36GFttZdnUopx2O5VMn0VTd65B9ml6CgHQk7lTh5rY1pik/nGcZ1CuECg4h2zfMm
yON5bs/EwK77iDBGM3wFKafK5mCLeOi+L5LtQ7BYhtqhyAG/1L7TtcySl8IFgvbo2Cm9Tej3cXxm
7rvUXpCOid1cKlVkyoW1Hft5neWcfUoTTvUFWXdnObeKngExt6xGZj5KqNn9NNrxSGU6uOUPy1bs
ORLMQXAqNcdCWp+ZABQorpftbOshgQClKKRiUQ0iaCLtdSo6S4oZG2EYiycB5Gf8QI/ZbEIy9obe
ZN9ard36wNSoVrwOoOCTpK9dH2q8TBDprKyqwTtubjLnKW/Joh+6vFqrQzG5ijH6IJaTLKygXCtB
rbj2gD8ZejCqLxAWac4psv4Eiw74bsC31ZHgqDLTPie4byEUXQBLjbxabdJDocgm/WbZjSfvDHvp
zfmwGBVmwgDfXe+bGCYl+4D+ni4ONqzt3jj3vRPj/TSMMIp8NGlarJdUzmn96Jhz+kmoIIbv0QaM
ldO01lmWHkAMZ07rr8LO1h/FMLflf0PfqfzChk639ySTvls/N3lqFnnQUjGvgTSrmNxxQdJ9fjTE
gPPVOnqGPJYDmqrYuuAu0JkBcXKJn2NkC45rpXQj8DIEiU81vET9Mclk2kTMziC4hnA+cLDxtO2N
lCAof3Er1cthbKoyRNcAUqbU17738fAru6e8U/hUci5rNGR5UfjKtJ71X5kW2bPT9+lE5DaQjRFi
GsjP8D2NikXGP7tsYAqvtKQNB5mi4BfozO++WbnrZo9tW7vFqRzcvj6JuiABV9HAgOec6N0RYqdV
HUUbY04Rd22KgCtBpX6c+9hyWA2480k2AxpE7TROvzJXCMt33ST7jop68rk3pAqsMXEm7ZhVosRO
OkEveSnXOT8AAhGo6hQ42HknyC5mcRTS6cT9UqACdtYUAXKzywijd1VZz884hcbLU9e5ivctrgst
8+EM2x9MGsjKBwX1uPlnV1X2s9ZoE56iVhw/ydXicy7GhEKpqlbiV2GbRLfSbM3nYWyMp15bV9P3
at3rIokEeyg3ItBFReEw91tnGfOw0kabTLgzLVI7HUV4zJuk1py4bRPr3OrDgtVnawzPLVOAjKDA
a/q3b8yuD9CFXmXo2jGCyY3Zps/xxIYMNEepnrOma38VrjvGJ90Tjfy+Vo5R/pIrbmWBdAqb3Zy2
mopzHG7I8SGdmVx+J8EU3nssNJv586gP1ghyN8GuYkU2pw7USsmre/Kklk72UJDM9ARzzOjQ+HLe
E94y9W5mOGmGnitN4ff94qrHjO264sWZ5M5/MdgtijOP8vCUgF1pT1gzKzKYMc4twARMpnjSe0aI
92g9zfNXU2Fs5beNmOuDnbiJdy6QoGxIotYkOeXCTgwrxBLFZvtYxuIcRjN17sxF2mTLGtfg/TQJ
NTtpZqLYGemdZ+O7O1nqh7Iol39zFXu70OKXfCwMxRsPhDBT9213muS7NZaaRxVlkiagj7hKLwux
VaIVYpVdV4SFnKb0jvFylYZ5h5kjCmCJ054b+OXeN8JnZR1yopRyYpi2rLG/qmqvhHMDIYxZtVvV
p8LA9f4RHToj+VI4vVMf5lYdjFM+m2oTyNSy+iOqNdn8MMheMFFq66H5QddElAfFKQhxicF19q3L
10a/bBjADJLCvHjnBJeI5othTvapi9se6E9lSMQMq2IpUhTh7Gx+orJw5pCc0UUyvu0wkNJbiKNU
i5iIFXGkNm6ecKyN3LnjBtkcg6ze7e0gLzpMjIHyI884e1XLG9VHZt/6gt2JWZazE0C1S7vTClFr
9E03KaovTa8aE6rURruGjliEDAu3iSdfegjiX5aV6v6go7pehnmLEmZgFFYiMRXEWPWraEuMaesG
QXKVI0SKlZypq+QyflzpogKkAKHtzUB7B22shK/kdlJmkRUvjtY9KZNBqMWPpKYCpTFvM48oJ1e9
c8ZSM8O46wZ3oSTGYZcEFtr5fbdOGnpcXEVZUJtL+2+GZl4HYVCX8sGuMIN+pHauzX9SvmgVisVN
2W+TNlLDJSZLDV4NzFRbhP0sY9CnYY7FTn1YkN/66gKS5+z1ivFVmkaGaVQXlwxr9HQ2Lloixv6u
xSTZDlJXIsyZqYP3bDuZ9akwbPndIpdV/QVjnRF/aezD4aZosjxwilH1K2yZuD/K2lHzQBHMXGCk
4pGA4V1hXIy1NN9X1Fs0SgbN6y6yVrrm1GnYmfgIh0g3bPtmGP1sURIvjF38w0JlkQsm920zvROF
BkxISxeQDWUe62NUNKbkPoAi5uf0J/NQakaf+vj5qdZ5yYrECFJ0j7/S8fCyY5O5o4G8e1t3AerZ
fXvI1xYMl+GmjukvCGHWfu1WtjzpSkWYw2lpOQ5Drdq+ibfef940JN/qVFdVH9M7+z+195J/7NVZ
q2DOkaIyvL7FE8uM5YOlbMgEtbQmh5zDy5VD65lJ6WN4bn2dGQj/ly5TNeFILzoZ2N5UfS+c0qR0
yrgGQkDjDdVPm9fxZc1V0QVuA4JYN8rMAvFJRyUczYxs3/ESU/MNtBb+sRD+7ny8Be3F71C4+Gj3
FCd+pi92fliK0lFAyDllEcyQDOHczgKLREUZB4W71BHv67nqvSCmi3GvTAs9mqkS2nDoTJlgKU2S
qfjGIAX2yqaMRdAgar75gopaCzKKkzSYm95z/FJZ0nf1ouJVZXdiWU8TNcg7u0g3yHmMouoRcr1A
GibOxnvNyWHfLqZYv0IEpu6b426lO9AtPUrRyIR8FHqOS9TsmMVPyrMGlrDSy/68bGfvfur6XAu0
LssmP548mMSeHLQn11j/j6PzWI7b2MLwE6EKOWwRJjBTFClKG5QkU8ihgW400E9/v7kbl6tsy8Mh
0H3OHzviEexke7F8v1N5cxyh4kWK4wdNGs0jtol+zhIOSM3hu87/3LUN7aJcVE/An7Smsxw4o3PU
Uu2aRV1vc1nuZV2lfcVanFp7AnNqkpF6gpVE/X9WM1Ki66zEqGQ8Zf2Sbd0kv/l8MqdA61XVhbSP
3eR1cxCp1wFaRCn9VMP3eXR3og33mduhXhno8ypsnL+DZ5M9qybHafMW4JHPUrX0hpCKOL0oav84
F0Kr/j25cuyw9Xa2lbLQonYPVK+pfmP1OBmWk0ekVqCgsW4DFrodx0NBeFW45V7dYRmJIxn+0BNL
toypdmDvDeUHPPkYpF5gPJfT2Xg7WXk2+krdIg0s95WosmSVtzKyNWbAiU3NTuB4rSr5jm8TnLvT
OJJPMvyPYhYsqoN7NJnbReJr1gfvje18dPUa3zbb4M/ctM6vvYt1niwHsTp2ObZPagNs4TQp4++i
OpbmtHghF26N4kekdL6GYCCT8T5lmTg9VoqAQs0B7ODCazZ6HJTCGdJVr7uXtp7wo3x0zVHxZ+uh
IJxpxuXvkVSXIlyiwtWhl6bn2+GaSNfdcUp8cANJvPF4hMyg9GkFN0F9qNNSdBs+1MrZRBrNrVsR
IDgNQ+6Msf0UNqu0uZxtl+qzQyQuXblt8p/vTVTU1hx8n41bB00alpTtpdGyTa/MP5LeNm+gj/kI
J0yeLtOAfkW8WCIQOPhYgjdXgKx4/ZgP8rAYeuZZ6Cxq+t1/DksUvXwjjnvC3Q/C5Qx2UOZBMzZ/
mBhcnDdCWf/pae2CYu+X8G3kUh6ySdUz+7Ud1//sVk6yAH46fg0urXj5oNjaUlnjTMsM1WbrG8Ll
aniuI7mvT5PtibtoC5u3pqXhL51qh75NLunxZGJkvne0QPIhRxU5E+yCKueiosfyn4m0bLN2n/uA
4d6DeSSPfrt0gIlR1lEr31GJnYRlyrNFQ94AIFGfkLP108kHdzpO4IcsLVPY2+ksVsO9Pm1lnfm+
1cmsCvDwFgwXS3vfgzM3hQ2jkny3N1OCa4a6Z1Ec2s9DW01cCPIu2flnOXSFq+z2NWws3766vDE6
wxg7qr+9ZaOMnvrFVw+OAOK/lgoPwqVsTNtfE2aBOS+Zit5mz7TALqQ0IbIYXQEqzJYsM3GsETv6
7PqPB2y6k+4jGQ9orcPAPVf7Gh75samaf0VGfnVlFtntLB4ss6e2R0JGBmEK1+SMR1tT30ZCXBY3
gbT5xfj8017pbT71nj6GR8syo8w33+cNdtXQ2he7RQTYLHPYnemsb1toEDRHGZZHO8nYyGltgGCv
1/Mg1Mj6lSw6+IyCNtpO0QoelFFB3Q4pcKiUfymMDCAULHbPrK3iaMhHat5oIjb0gMY8APbk3ODg
/w9Nynw37DTda2xc/YF8jRaQeQ75X41S1utj3YKun8dKWW8ShNdNxTIsDQzUNkVTthnLwYw1leE/
35254EbSX4ZUNAkr8KjIf08dpD1WodmK9sy4q3udEynEeUR28VGhuRyyrcLOLSiHM6cyUMvH0iWd
TA+etDbv2fcGskcgdApueiBDb1rrqPCjIXoerAi8Jqi1tAlD7zntOO7nIkoaq8ugFo5vtI7Hn3Zl
xe1dXBnlvLhCDMw3LsNbgTt5XVJuFeE93lBbkbvNYcw1QpD1rcGzseZ6peim6AZeypNjtjLMeKWV
ph+c3feKCaV8EbasRKHmwPnGnZtUdFPa4+eqVSBSc4ttuW9sFfjF6AtWn0R73rcetLRJZ2e0/nTR
KMYUbW5QYqBWM3BEQxMiG1ztehkZ9+Lqtzjss8of1D9+99aXUsk4px3zwD/yLlluxqk1fWov/g4X
IarmlhsFh3BK2r5qC9ltSVW0lPXEWR+t/d/JM/NazCSecP+aY3uaZOD98W+LT7oa1oczy8BQQRT3
090Ys2vnR1y7Za7nTf1shin8HcIH/iudZvpdJRaJgGVpLU5q03SwF1wuTFXtOgCGrQOBLA9dMBzF
MG/rlHfgAfzMbHXpHHTHc7+ty5DJ9ghe+d1GBy+zP374Ipo6Ek/qW7JtvQUfA8uOk8WzUT7jaxip
jM82TKeqo5vnZChOphKUkA46HXxT74XihH68vZXvBGCVSxbjNhuKEirDnKgDd9/EHt1SEgL9vsR7
s+dNR5j35XB39YaOZaxzf5HmRazccEU8TsrcYyevj4I1i19XQ4BDkg2bBRVEsepY8bVvfpuFJCEs
mSyFp7MZiGQsFhq7ZZoolGRpsPc1q1rcGb7negybzEjf3GKukXsNzL4Uces2EUAFaxPl0SLivO03
QndCAhhPYAludfLtdf/rcKeHRXUM1XUjJqyjGBNyBGJuJRNHlzXoR+tP9Un5I9/gSG7tlE6iqd/U
FIKp8+yOn5Oz78xKOtRdNhDyOKdSTeOLEY0QuXCt9h2q3W4yWG7zVW4sRnnV90uQzV0Tv+2TENFZ
EID+K6FW405bi1QPVejX1yao15Dx3tHvbaClm7UoK3aoJTkeOb6iVp9lU7fXzogoOcUlpdtZAHNk
sdnJ+g6sRcuUYqbkTvhoxFN3MYvONnut7xGVdEvWh2455x0XzR3bsCBxIFo8mQ/rPIhsORCcZGKZ
6xvqlkw2HgJwTSDUbYLK7SqFp1aY6n0lqEkUAbwT8xiTWJt3lSXfmKenLd28jUI9XXfUIyos5/+8
MsYi3LmTeeQHN/VjEFi1vmuOjVXfHYLqd0wOk5UuGyB05vNIPcYT2tRMJe70cz5iEPS42cs4bUWv
Ps1yWGV6DLEoMwU2cZwqzHMf9o7H04aV+1nWofXuV3b5m16jlSzrqQOrPkyCURf4lVrnQU/23eJV
k85cpw7uPWbSLfP8Y3w3S1X+2zmBj5Qlunv28ZF6Kbj/pNKdoFUnq2zH+tnuVjcWXcIKmCGjNm1h
Jd4Iv+dN+60eeIz7bFDWTaDXucBP3ZyQcbSFPIi53nARFr40DaPeMQdhGqqZdJ4pqSJq/Eyk1pyO
EshEVmPej71dNMyIFYw0KSbwkrleAnYBe6kP7y5QwnKyTa0gRLO/jS+Rp2+O212KOCVGbKDQIRnR
JJXD/hlts65OR5BYWw5etJVXq1pG98lCPNqfqhCwl+u6iR4IxtYuEM7QfDqKDEMGX3caQAtujbzT
Lo7t5Pj0YmbEX3FTzpvDuxGJQzB3Hnvzw5t5/E5RXVN+MZmx/opFbAyMl2z4Y6uo9nMLupT/fnB1
fGnYaOKTCmoQtN1pKFvy674+Wz3kwnmZx3l7krhJo9QdNSAgvMfGnrwwyRY4h0ScMc22DfsbZ/QJ
3VepL6UjlWAOcZ3v7R7V5gx2zSC7DrXu8ojsmv25wRDMm9PfisdvD/o3nE7LWGy9Xhwuiarue154
UVsggVT+aVLRQz2fG7m6BZU4Qp6mWfkiO1Q8dykIQmJfQr8PfnCm8nDGAAE8fb2mxc4LVWBxwTOU
YEtfjvu5WyQIpbbkkVogVk0qYfnA6at2b0kRlHGSaTtsROa2NfNjwrLcp+WYELo3gUz/cHlbabld
3PD2C1FJm/Lo8VdROd3d0K7Jm6GFMMyQvIE+bhS0YuDy9/b3AYXDVDMiWyjq6nCdS+ssh2GqC8rf
3pAQSuvtvTK5HVn1XUT6zg9Z16iYnXhhT0BdkvRFG2o5M9YjuUDnZhPA3W1bQ/d2zGSCObfdMuIL
OpMr5fqfo6h2wm2EFz8S0Mjgbjt6eYC/mKozpKEz3MVRUHaPFhWA1XdcZsK6IDbhyneMv0H8z87x
M2mUgBMbiFy4D0TTyh88ESud0oEkOKNlcgCbL13dZmMcbhB+3uC1RVPPEcd91GzxqdIlJJcVeN+o
jq3dYt9Hi3+7CxubaOhqYkC3caM+3gR2x5MGgBk+eA3roUvLRLvHYz867fCmufM/ysodjjfiA/nK
icSKh8Ij6+GPv3jrcOJj7TWmPPLWn1eJo+9ntztSPJbIutVZu/VaxBvT/WUaB67E2dBLn/qLH/7a
J08SIz3w0l0mEte9i63n0X7zkS+Y/DgGfy3WOFw4lMmNOTgGpXm1m2E4LmiB4I1S4yx1cB4BrpxU
jBA6D8cM8pD6jKzydRp2/tqBfBuWcmKfgqsLox599hGCFBxLyba/zLvkF7qL2JXgpW0wvbVrbQ2Z
2SiIvd9aNprT7FlR8mK2cLNOMpy2uSBFcZju69g2S+pR8Uf4qBntDarZa2Q2jb6eHuqmx/V6+5L0
/ZiYIPyuiarfnxyesIpZBjIveDPBqp2gQPq4iLbwGxZjhklDQUK3z8ff8Ri4tzauncsSu+WHBnfC
erTtcGEw73GUCrUsW1521fJHbdB+BdxY98sgEKoLOnj6JN/CY8RvLOv+aQvCY7hWllIZcNCWCbt+
ZaFeONO6Z+6bjzKMyywJl+VPr9VChbsIPptbgX1ezrr5ZfDcWU+O9ll2VxwAvDHx746g3I9IBz86
UjqIHuvn92qLG2pmWek9OhenPqfvbTw3S9V/OHL3w5M99xKooN5/Rf6eJNxVfan+6z2newrtBTCv
YwJRqS+Ese5U0sQ0qysfLLRdFoJr5BYkX0ZJqArc5M2lEkHyhNoC4Kosq+iv8PzKP3H7J/63KTpm
91Qzre350FYd0Yt2F6YB1bzupQpcc4Y09+7Bu8D1/Gn45iJFPYFvxGNqNfX213dJN1+RRnDe+K0s
lnhut5MeJ7mfPLrIaOIdyA2qAyJCChj/sbCDmkg27GNBHrOVQOREbfC7HWtggFjdjpeqOso/0Njz
77g9nhGaJ2PeUWIF4r0kFKxvLva6dKV1pU4t4UbFUknA0bUpD0WFpdzOq9/6SxZKe5Bnt+eOSmsV
NXbOo5NQ8Rt2S88gyWohd7PZvLY+ywKFE+p1K/V6XRscvixNSfeLAWF4Qulqs4KFS3BZeCY9tjHl
oc2cqy4+9X1T/yOtK7xVb0/RT5p+Eof1LD7+ThVKz0yXc/MV1fxSgsDU8hW/aZQin+tqyDc1PrXB
HvWnbZsW71Mc8fil570DbLYlyHQk6+MHybkV64G5AUCBY1sP3ZAsyeeBAsh7ar1x+6zNokaQxmG3
LmWv+hZhzkKP2DSiXklNYOkoH4TF2x9LF75wQU189koTlSdhR83yKKxeh9B9dfBVx5P9H5LYak1x
49v2t4OpCPuO1+j27ehtrJNDvMVflil5c8q97Ypx3Nf6HOgI5nVhCHtAUtXdobFyyDupUHP4/K4s
eIx9LWTQTfM3HkEWwHnYO+dkS3vVWRO2Yik0w6/IMSVN8kvOtdrQ4rhcNhbnv3Nx8DEBaQpAttyD
LdkejmUXDv87kSAf54Kuzk0bezXgsJY1M/oYrKeaiisqmmGGkzHrkYB0eRk5dCr0yc4Iv5iQTxWW
bH99hOzspJLDZ9dm55hvpuqVgui6m63MaZ35By3Y/PG68RX5IsK0cbqpqkTckHigox5BFwnDjc9l
EFt1tKYLWn/EYDrsmrtqcair3ec5+LLkNq5Ph7Ux3PmGlEikKHaS0m8Z/vUsJads9Zdd5papkM/o
GNFqfowU3afl0c7qrjfmcE+3zQDwy+YpCjWIe8qt65eFPLi90mSPGsCZ2YgC2gHlRyLbBMmRrxoG
RwsgJRtViOKlRV3EIn0IqIy5X+vlLpxqE14iPH+S4rmlOq50iPl10fDDBKdtp/Yc0icY6zQc2+Cx
3tv+da735QcLTcnCbdnjt6p0git3jbTzxCjBJmrGG1Sveuu6DKYaUpzWU1uUzTJ+O6Bx/7T7kTz5
szdr5pil+ScZKQGcYWCnrFIQ+gDdZnMv0eExeyFve27tY/uyrabb0h3xnJcOIhnu26mVVwHQSAIL
XNdtMnWW1B5694ulfUB46LnD9ykaujZfhAP11q1V76SouOwoc2K5/+zrYb9y35v7CIQebtOvqz7n
dHqtjM3fQZ1oLNWWE+d93B/EMOuaLz4qbeRstNTrIIX+OJJCxv5y57a9/vBJiQ+yqSynvWj00d/t
MHPTHYmjvU8it6UCTI2ifXEr3W33m2JfakZklCmufLJpXQgwLz18Z/k43Ck8rbh8UBO4JGueRibq
W9BV07KaWGKNgEy6sk+lSRjG3b2Z34O4Hb44DxGAdFVfv9ixXRe3q97ksfLi8itGEniK4xKitXWC
HrWIKJePkhQMyFgG45i0/TLo824YOQu4yQkpdGsERLw0vc+Fth/cEbu/aEVtA+5YxBiVPm1o9h8S
s3O/gFb3a0basWkKJB7QxhZddP03KizHn/4AQpFp3xm8a2f3sn+IpmqA1XLVPB95U7s1JBr6ygLu
R/bnlZ8TyakMgiEFbRpH+Hse4yJY6mbO+1D48Atey9KwG1Kwz4I1YnySibL1tQQsgiQV6izE0X5b
ocu7QtZV27/1ZYefqeXjMjsM/IiUE0GAVBV2rItsStnxiyDt8o4uGjq7AtP54IsWKoWHtWJVyrn/
6DgzxM6xbQfaQrIwjC54X2jRz90humf3P0isyaRLXE4q235UeR9J+d/edVXJh477vgDmR66rWH7+
hNFUuzkUcVBnSW95dtbbZfQ7CHbCGHaI63yvBGb7qUvqUzSE0UPv6+Uv36r1Zc/HPBeCJdS+eGNE
FXGEhBJ2isIs8Ri17qJQGLbT+geJNRs7AnL3cYqM+b7yOk1ZU1rb/cEsvhfO2Np/yDXXDwd5W/VZ
W3b8TWM28VO379VyCZVhmg0G2bkZL0rbY9olrTDzho1gLImKFCRLlBODwkRMEwtCGX2Y4AC2ke7m
UQg7l3P5svZ+1VwPBB1hFvmbHkitijyVWV0TuKfGmm0uAOUolQtDri6seZ/Y5yMM4fgWp1+fDHFB
goascp14QlHnB2lpRxq6YEmS7eyX+15etLugeKKDjg1ijhlIujZuvStLEFY2xdseZJyVtKiuDfDf
yfSt90RuKAIRx50bJ7dXA7gKGKuitAp2e2YWH/f6R900sfXLsEBV5wlQrM94QqfNSWFfRn3lggy2
HI0qeN6O9CjKdT2hyPbJpopOKgLzzLQOQn3R5P3QUdu5hisblVzFMz1znUzhYP9OELV+tYF0ez5C
uQZnhyUkuv2X3M3twev4BpdKqeBilTH/pag4qRHa2N+ogNQIlLFAtalvwa3s0Tp8tiXaskdic6v6
5Olx/9F1cmky3bShd/LZzaBpxpH3Rall5whIos65rhb39blrSNx98MG+rBP7VyRTFzorOjNjgWK2
gHj2BQ+LZeVCb8u9JxWlDmPJORDHHV+vZYn/tj4M1TluZOkzgTSd4cCx/OUh3PnlZYNotlc5oOYE
FwoWL02Wm8zegtYdT0Fp2urZ9J5M8lB5vjqF3BHRPzeaow8sseV+2uEwo7s2idc/Hu81+MfggsjN
IeVYqQ1gS07eUKFWMcs4ZAxPy6Mz2+1966z+qbM2/ZjMtUO4AFfC00STwTsSyTUsTI+lAVFgvHqP
CHyhyazF815naoWrbBFkl96VQvvfg0Ukz4Mvji6H6x904WzB+IYJ0BvuK+Qf1Ex2tQ0/FpfWRSUC
WCXcJ9cuIihHdhq//ThUJc370E5hdzH8xE9YQjuC3EIEMWeqt+cH/EBIXcSGQ+KmE2kF1zZOXS71
sApzVJ66Sn0tfWZdE7AYR96K3dyiuo8AakIvYZKSUoKiEYWaEYpa/SMhMjnOEZ6jI2/pbf6LKhYt
cA22LaE2fHPSeLFpba3LO+Jw5Vxs3t68H2vIs3ZjM78dR8XeDql6k49XtbQzuTXNz90C9k1D7mGE
ruWvflijB4jq/RUpyvHfrXUYnwEwNwgNIlfSS+pumB62xkf3MurNL1QTtB9qdoBhNDdhbiO6PdIZ
ZucbOhn1d99QTrIYtNGLF9ZbmY41EWU3TH++V9Ue3631lHyfoIyfaIbpv9ZEsU2ttS/vWtEFL427
bc/T4qhPe/YSho5k08+CDwfQPwf9j1Yw1BsZqD2V8+J/DYY3FdkWWW9dFQz3gzA2cxc2vNynd/FR
DDZUInfJEETjTvr6EJq/jgJ4n7ebOF8Gw6eM2X6Otmeu6aG83Cq0MxH7e3EDjotGheLU7eN8Nk40
fs17711lGYTXVdnj++qszn3lrxY0qs9KFIxznScTVF+wuo8IKFXBHq1fkZ7+V49bxffBhxlbkoms
3mGyIJkJJctQmktfJ7/x3xHx0d74p1mc7WiWz+jgwvfbC33uXCg9a+dja+M3l9Gr5Dke44dqBgB3
/cNPifKFYA5E/xMhb/IE93tKkv517GMXepO7NpsS/9Rux3pfkfUw2oqe4fhrUBopwnjcT0gUU/7p
DowV7g/rvE7fy4XgzKyZUeLo92a2WK9I+1SZjOdtylHKhe/xrQOrCKLVy0Z2zcegDiM04rNc/gtD
44anzumjR7P24qrXcK2AfheBEj6eEI802xO+dZ5uMAPU3vGo1pOZtkkVddsdhNnMTpSFcRd8StdY
rwYD6McSYwqpp2p5nqyx+k+jF2e0IsXhdzj49g/FQvHLWiz/+2gNzjNs9vRir/1wJypLr7ldd96p
4q54cKZtKBKA6HtYfaZkdbjDPwomK4Q2016nsT+HhUI5BP/uJk+HDG5Ko00W4Kz9L6dDG5X2idPe
9fDF5xiNNIQZaesf4XjEvyW3/p0LXfovGVAcRU8OPIlAy6/ArJlzxAmlxP5IauX4XjmSKT4W4h6o
DNv6UJn5zS2l/TvAeVIwBkDebgK8LjHuT2vxkYqazi3UuvjvMe/KpdNbA52xAWQ23VvFvf3iUDvN
y7hE7p8muZku9qBC7xccd5y5PeyhO65I3ZPGOUGuRR9JZYYHRuSJNxpV+ovT+f0PLucI6q5072yL
0E9EEEc50UnX2Oddx/29PaLMRjhkjdArzrD/8Xyrft1DfDl901pP0djt30y7uHvqrcI9bbPb/LK2
0vvZ6EXsGC6W48qwZm1YR/zyjeyA4edOnA+iYcdvvpa69Pjzq7IBGhGb+wtAQH7DkDSjVjlCnrl9
6vlzWgjyFxTglAgwY1fJ1Rl8CywywcDEMUJozRFX2AY2zftWTfhj5nFoCj0J7xEx5XwvkUfeuwg4
UhmN5nknN6zOkOc5Vh7oESFkXHPU9eyRBVDh9JLM3QGjD4L4XlZr89pBeiMtta0duLmaql/qKEeF
3woJkTTW9F+t1ipfkcbFaSiDhKUhoDY1ddr6oJuaYPLHhDHyabYktqQQ/9dfeBUUiJ4fm/dpTPD0
Jzi8MI6FNyfWXWVZ7h/Gq4GGLdSi8mpmv7wRK8atxYWhxPFfPWk37h3bGEiRSSxLfU2D0HYKxmZ/
eLVYQ2TjONp/lhti+EsnKj383ZQfqbPEf9j96vpjsFn44nIp2FtMkMXK6r6jhAx6xCnd6AwFOhPd
5mLtZ8MyNYYOSURmXrDl7GbsgokfTnfuHXaP7riya0iEfLdWTjw/gA0kKAlsWTNO29mik3gRRy/f
rbBGb5fB4Dfm1ESijF5kXMbuYzUgji6CoIqveGLMf8RjN0NWH4OqLzW7wPQyDgwNJ3RB+26f6sUZ
YvM0WaGI5tPKntFW5zUCq2vSWGzzhhkvmY/mTQh0uRv3njTxzxHqISyCppnkd+UNN7lH783HgWsh
QLe8nr0FVUeDi87QJDodcA8FQtkYGYM0pcA1bCGlsB/6CRUjzXNQMmy3k92664zGG3JJZDtSu73K
PR3WztMI0xRf3GGVJd8nZI74yyHnAqZqI5xNXt2Syo4fw2o264wUrZEqjTe0vB4DfKmozbLjNT5W
qsjYme1TFDe6+q7olve+xYrYySdkMYsC01g9u6McFAvBe+j0arxuOO0iSBHm7jsfyUDCSrtrnfmV
W5J/3iPMLBpUf91D7UeyzPm5m9WGRXPj/ZPfSI0MP9T7b4Xh1v5+LJyUv9bIHnb2g6MF+kurtRrs
nwRkuyTPGCbX7jVU0lmeZhhd94qVenLPJGgsKOX9BXKGJ6GbMUbt/dA8hTOcHqLI1fYKH+omOvdT
Ocp/YTh2K0wNCuQ3XA3l+GPylAMPrV0XhMTbBfPq1sxO87QPuGABzumYcbMGI1J5Nnu4w7KxpHF1
eLYlGXwH1Kd5FRN3dG+j3CgNfo/Ya06W6zXeZy2byHqE8Tz49S6rtR5PJRRX/B1nCwYDe6wn8m7N
lLQvPdJhytNJ/SkvuCmjMiVd/jDX4cCg97wmzVrC9kce+4Wx+J/WKd9WXF2sWB37kTVgZf54As2d
mlfSeoL2mTYPDmQT20gqxnAOwIBoMFuWZ6vegELSyhJdlWQS3iIIzvyASXRx7KhDqYwzWfVXrOwK
9jhaoNLTUE9VRbATG3Twafexcn77LTXHRaclnpUCZ/FcQnlihrpFB5VLos5TxRBUzHxC18l7SX/7
2Tvo2PSunO0xU7ZqFrCi0Z0979dsWzwi0dpZrpXdFPMMvxbeLbGRnVUyv+KzCfaHcgO5TTnprCkv
+XVGCvXfDQzJPGuc0WMAyZfOR2tPnngJUAy1z6UTw4sLQIrlH5rPobrzY/4Y3Eo10u3UA0Op7mYZ
6u2MhlGXv0nk1su/RUzBeh1dANsClW9d8sxWhzirSOnhgaQFKzlHMcDFpYomQ4XIWJZl7kQIQrNE
+57/C9ep3xbE6Gv90qJnsk4riCCe1hEbdnpEMRAZbmQY7HpkKQcNrIQprMqdQx5Sl9Sd3O5q7eZO
2/Psn2IQ7+oHM6MUI/y3tXv2XZCIRukT14sLgbA0UWPdH9aAxlU2trVAbHekrHN9hCP6doaeXffs
dqNa7n1/S2ZI11W2fi4i3zokaIk8nDdrh36AZWIpfwsNPhHEt463PVrdMUbnoIcTetf7QGMbxgb+
+Y0eRlewL/i+7jUyoe0mSz7ajJJAIX7iNm71tZocL+CUw9U6kUwXtJgbklm2xcGXoo5LGZBj+zaJ
CXrB9Sa/vZ/K2UYn7FU2DEARgwqLZxm1bftrdtqKV5Vd3zV9PkVYZcsTA9DgypNqnWmeryM2o2E5
93wlx/wRSvD6nzbeFfcApOW1f5niYO3Dd7f08DenNeUMYe40Km7YqCrRx3fjXI3/Nk6SJLP6rU1O
QSU3DMxo821zLnev0w9ElGOFNWxU20uElxRnK7k0r5HeHBYirxv2TPfE+vBmrJ67/plIXndwKwaQ
DOGpmegQeVbJtHRDBiJqtQ9R0Fn+z8hMdIFScqTG0zgHFDqkM0dxbWNXx4J3FaGflA9DFDpgEj2V
ev6dhfe6LzzOSw5adI3J/QEBMF2RLigIbOGO06Nw5667i7hnIXM0ZMeUIiPQCQ+T0c4pHEFmL723
07SIP8Zbqh+e1dFBD0aZWO5lc47Zc96XjfP2bx15U/1j7Ejy8tCj4qCVKbyjWVEz0V01ptvahaiD
WolGaKehof4fR2e2HKeyRNEvIoKpGF577lZbkyVZ8guhwYepgAKKguLr7+r7duJE2Ja6oSpz594r
98KgL/i0kfOoL2OQIlTtZ7Y5qWurPQI3MJLqeNyOMFLLpzZhUN1uZLJ0mI4ZCcqNdYYy/RyABo45
4rxTlAXwQJjZh3CowtnfA+yPAvOQiKldzySsVftFPoKBB79F4Dwphep59RLM1MVOOTn9WjMvU/ZM
cFuzcGBGtcg2ZIUxOHc+u7HveL6CmpHRmoucsGjmLMeBCvZHrFGvL6HOgFE4JpqYmMR9qn6vbpEO
74WDrSDkXKtTdWEgpB0kSQZk3UD6I8zoc2o+p2JXJDPjTgqePtoueVLXR5p1RQxCikZ+S0BixWME
9KL5D9dkX/wXzLednptRgyfH4Y6ZzVKnlW5PcKsXZDjJEAY7x88bgRxbmvyNjIOszhM21e4hwo9Q
PEmP3NVhrcK4Pc+20hRCKwQoeQ7KTtAyx6QKiXgmq3AZIWO1+zSt5k4CtacpfMw8qsYcpNJORXZc
p9YcC+F6eberDLOCEzFOhvLZbWvbnTvVUbvvm8H7Z1sp6yds+mI0eFR59y4Nfq5L5SOUUqoTB37v
pjTJvnGpT7OzkROO6l2PKyxOdlGmYvXlLnW22pPN83h6Ey08i3ZT+ICdNjnUEhgvzHQQ8hOT1wKU
r0jotxZ/ieJd3+TGHBSj1/6jGRDbSUe63vIHy4VpCVtw/3gvARYbbiYnLLth14bYz+6VbxOmXtZz
86MLHAw3TKhmBy3Jq7MDlz8Hq0E8Z1qV9A4jRqOZfh6kX92MY4xIAwbq7uKfPX8ZqmNGvTSduphy
v6ICrGrnY0XqwNlalm76J5w6AA5b5MlML5spDiv5Q4mfY9wFP0vXIpjHZlcb6LiH0oHY+swIaAq2
Fd5tCi5mqO1jjgHLvuV4wGBWOFzXuy5xovCb+6V3jzMZM1CrWYmgbQqAAOUm6EXWH8q09Pt7YpdO
uU+0VeFPFruxGbeh24TzoYLeVVGS4F9e+AHzaPhEvGJpcAj5qtp6TogitCF5RxbXCunj885LB57A
lDDRcFyjAcuNrVEsoc7aUdxq5ly9OrFZMN2Lqayagx50XPynM44zHKP5IucX4teJPXLGwzWnAVpy
gOPUh94tQ0awEbMgfYnvqaD9smubze5OSUMtMQ2GFyRqjY1f4N7P1RWzDanuytz8AUM8lc2p7CYX
Dwq7NqA16LEO7EuoUxPeRhWRuiNWTEvlxJWtFmpIclx/YYsMw7EX5NBOOl1kp3mSlbP8BjHBBO+g
7IgwY4UhZXRsqXqKHVtVfc8enBmH8bFOchpevupZHBsxRbgpMTL5AbmycckwyHc2J2g3Z74UVz73
1d5PSxGoQ6iNSb/IpHJi7dxEa3aj5KVvXxTbbz9wg4UfKvQWbjGFuai8VpNADNxjM4XMIPzJK+48
v3UIgPGcVwP+EY0GtWNxkVyvuhj88Q/V59j/8Wfi2OwM5qqar5LyIT9RiMXDzk6Ex+WZ570dk52l
qiJVa2IuUIc+yujkxa3JWiTH3qmnHPdoVq0sppItzPBEpct46OvR6t9+0Oh5xlw6F23I8EHh3mRn
D16j8TSSEqs02KJ16h68mDe7ReYfVx5hNVTF8hsPvlM8rrTP9m+NQ8X5FJDmlq86Z2HjueNgLVec
pq6XfvKxdvZohwg/FOHJpcp3bqP0gt2uT2ipXRPa9Rt+GVEnijUT+rypcYpHnGFYUTrBRmiNAMBz
2Bun38DACJ2U6SMubW5vLtyov64gjMdhj9wYdy3+htFEwS6EG9FUp9AEqnplt0KHsxy3g1h+0jUf
7DeSgKu/GdxF/vNEgjX+r5jq2f/nLv1o6g1D0VD6vyRO6nncZ25r2mPvliPv9zinJk64pPJZi523
dBAltnE/KNIt0tWlPEr0frAMPpn2E9P2MjwuJm+Tpy6Hi3IH4rTXz3WrEnE/9E7WPg+MWKv3vsPa
dSjmNVX3LtO4aBM4YcUOHvr78lMg/mdngX2ae4Rb1NsZlmiXW7cIWc3oMQIKX1f0/+jZtdSs0E+C
9vY3MOO+LsYmwXCzUFoWdg1cIQw8u8CEzV2Wu6v8I4QU6TOZNvL7tMm13+48xYl8SrMq8k49Cle4
jztOoDvNc9EfgT8FOH2UC0Q4KdhPsbMLmfOLLXt3vkEGVnoQAZZh4VCyfRg84stZw1PkgXwq+VCC
adLHIUnxzTD2nleSPMLG5cXwgEXRjhBB3JwZS/X+Coc6RNmZ8rV09g3DG6G5c3GT9Tu2dxTYvzqR
OMMXvJhGTtuZ8CR0fts7S3inZq9dnN3KHOv/ndpCHBm/b0UOkzTwKiq7wa0ZOP/mgHJEsVsyypYj
Nsq5vBc90RvWXK9BccjlmIuTDpGuCjAU9BaXcVkJeZFT76abPTUiiP2Lb821NMVeo7AEzHnvn0li
t+GhXZ1GU3w0KxCAjgRb8osarPUeDak5O+yJ4wOX8DlZp1+66qP2UPTLJBROktSNPinVC7hipIBp
ycYmaukz8cgwr8Z15XzQQIiFJxrz0rINQ6zt4w7rZQ69uyTIYapruhRlS2/e1jr4cNCqwqe+5sA6
FwsjjrsWLzAhQe4sA6mk9rzd2EZJgZZY5W11mZiUVjCLVg4zwCw9Gje4mL44rPzB9MkUkR2OI8ir
8WXAQHI737ogjt4aS/f+D3BCol6nqJWEuTJ/iYnftYxQ3wjUuJBMIry0b6ZLg+HQ0z53H1gGbIYP
D1pJ+T0r16gnjI8OhRwRRV5j3Be+eXIsJGPmaF6x7rBbyuYpaaabhcXrPcr/IZlITJpIzk68Sbs+
66Nr0UnM9UOOreOw6spMRwvmpdyHQC8EjIYB/8W1zmNSwGm4LM3vLgxV+qDqlenjrCd+1zmhevN2
LHWb5ve54ONV1D6Cs/fYVMhMF4k2Xu8Fn32abuslT8NjHifDx3iDAZDxTC1WEhN482cyaWiOF7Q+
Bk70clBdqKdZIniNFUnAv1kSlmjz9HiKmt9n7lC9rdAJZio2zLM1hX2EoxPfWkaQEK+Ecj4kbFP9
wmhKt6/MjJmPbrppLOZfOBHm9fYPI6F2c0ryxG81inbppa0dHrxiyOt4b9POQ4TOdMCqEOysZFpM
6wZk2ntf23vuzY6hlKPJd2C37OrRFAzbi5CeoKrF2OAfDrARVOha5X2Whr2zJRCqh8/Fjqs64dvu
ym1eRgAQEsodnEZlPgMEZffMJESyQRSQDFr6NFmGX2ERyPR1UV2KqzdUiRtuOL6Knv7Dh9WzQRpb
BFmYpOdHTkiZ7koycMnr2pK0J2pZZhxr+9Kr2KQ0iE4TJ+/62CFgJnKvXXedm8kkvM89n8rjXIc9
u5ujvvOtesSDMxXimcYqYHc1W1nj8KVK3WA+L4MEQI1iiwidNzaN0ZmqMjgAyXP9J9m0pX4SFgX8
VcNO8N7dhCHoIQNUIu/IEsNzNa7pkmwTFSKLQCvEKrmfJ103l7ocOyKieRmy1eVY2HBmmeIQQN6v
sOjaAqdtd9tYymzcrxpae9HKSv/t0knxYRSed5mT1CkfSMQpWsGho5TZtYRC2qNjFAPiDeZEQn47
oEsYAZjcFXAKGlwYBSGPeohpW4kVZMO6ZwKMhprg4acPc8ooHPYwnUz6gLLblCdOGyZS6H2On3x0
iqr33Q69j2rIp4fvnyAiihgpYC98nRxLubwhxo61Cxwj4jIjodjlR6b1qs6G8Gm4q7in+mpb5i16
ZswSJv9ZZjiV9DZuq3z90KAwAMOxI6rDr4DpO+PRCsJ2Mvu0x2OKMbCoPH8PLAjXXOOaZHxcmUqh
/2NaSbGgORPcy9jmmM0hU8jy5JdaN8WvG/Zm2MthtTiZRtqw9qFGFHDL83Sry0oKCUKB7W4yusOj
hHczmpL8gkhF73ev5pS4Ao57oaf/6IRJS26Z+tycV21UyeX3MHsgwQ5sZPfaO7p+6/5bxz7tA1b5
DYXvHPxwqScWBk0dn+i6MoPYkdfN7JNUhds8A3hJovkcr0Go5IXUia7uCehUh47mu/6Him4SBKIa
E54mhgpMxPemF2+OJtpXpefvhYAY92W+zs/oEkl8dLuu/Cly/KibdRFTEKO6uqPTbFaOr+DgTOn6
J+Sl+MkMyCY2CIEX29BSBnd1uAzzf5T33mMetiUDzalIvZ2YiCsRgOr9h2VEozpIJyvqs5P47aGR
tghIai7jk/Futg6Myyb+6yGpdpBGZpAyOIcwVs4ElqvfA8TB9r7gFq6/DLlO16MrTwuD6OSPwfzK
ORsnwcaNusi+DcZSYWxolTx56JDmbrZUf1rvR0U+kcTiOpitN3gjjU9obh1B2Am2N5MHwk1b9JiX
/IWMOb5rbPOHkSseNEacj/ETF4/7JWWBA5zQT3CZRVx0R9zONOYGNJjPM9rR0W6n2icBX5AByxB7
SkbrQWNXf8fMrv1n/BYGfoxN6gXjToDRAQyq/z42CWs2ZIfv7CQm1deXKmkDD/p52vj7dhyr6Vri
ZOyfBCvRgj8YcHX4J2/CyX/IEsSMO4cdp8NdiekASoyMGn/4g4QZijN8LHlRY78gt0dtmuK9AfN6
TLMCkC6/rFOfK5llGlNq3kXBF069dnC3QwUY7ownJ64ORbCS3Yo8N3Xux1IaxO7G0vFsGPkm61tR
i2b+hZEIKMT8f1o8nO3iMcQqCnFC6nS9pI0T6Q+H2zLRlIuImqgqbcG/wf4bb8LyBm/LYEFhVMdI
wfQ5TyDvylPtorWu1A66LFtE2LSJlz1f3JI2RCRwTTDe62ST1lsRrjX2L3BsKKTYdLPW/AkQTEPc
ZwnyvVePTnhHGRW5dzlevOnOIQ4V4hOtu3r6EwrROxc3xaWP/C4WHxdcOprh5KPhi08n7cHBsUBB
zGdd16ROVdrVD5hOl5aKK4jrvScGCgbqmplTJZnXCMYLEJkaz3uUck6VHn8zXQ0G5apZQrVPZLtE
B1mlsHZ8IIiECCsCrmqHT0R/0jQv8y6hCydQWs329+JUFQqqPwfAlnKskvd+P6/dLaQRPbKK3Ji9
bPJ83o+MIKvHOZvTYOdyoxf3VtpbGGGu/pbkde5zrIkk8jzsz/tICvvcV3isr4EDkOtu4YhkplUP
/kWSZaJEpuhAKl9jIlNPiHSkOSE2ucGx90lOYzxHMX8cgjo7S448okkTLvkH7p5y3CQcZMnpZn8J
N+AmlMeTkBAcC6coIuAUl7N+wDxbB98zfImc5GjIuh8HZ6sdCHWZfsR0DCqt6AEVhxJzybBN6bEF
mpii6mVByVgNdt6zvZcFBblLu8/JOIdAabfV4GoDycJxUurrzvuP81RiTuoJ0TXtJS8xs4ZHgmTF
tPNQw9b9uNg8RNb0m69ksb4at0vSdx8wPQkSl/HUJLddh9pJeUhRMEiLEXRVGBtVYS4sYZR86ZkP
OuW4ijaOILl3hdOd1sWV9gmIB2kqeuvRvtoCizFkmrYK7UPX1cF/fRB0/8iEuuKYiiS/DzJKzH1V
TlRVbkuPQqtMS4g9fGTDMqmwUr8LbKzmkFNsneO8hCCtM0cCoFjLgJ8NqsJNs24iXR8yPCzP2OIr
wlukiK8gBDvS43i2vQO/R/BM1Kv99Dy/Lk8VX05zkMMg0BQgNNpNTJHiXPjLl0PlxGv5W4nl/5Eu
yrFL5rIQdgfyAEcQTSsvLrpSxLBiLr4DGZmXmBPu2/HDxF7LXsfDve7c/pXfaAw/8qYepy9RIAEh
auu6PXmlGbpzIQcGo32n8mzPEBk+Sp6O5BI8SxieqUhX7xW0CSzoRdlMTz6WdntykKZBmXiyzq88
Wu0X65BldFiHMnuekAKDnQqprvcNxijDU0D0ErlAFMkOHCrW6pwNI7hZhtF1209ba5Fvebipikpa
w37vs46h/qpbCVQKYSsbJQHpVviVv3MdxoSbJMVXSeKslyY6gSbOAXAkFWUhaQLFi2T3bBrr1JZJ
TN/sFoNG/tcpQ7Wc/R5kyKPr5pm9UaJYsIqVW8kYaEPvUWCuPYbWTeWOTOA2Kbm7aj/VpYMDDSyc
uM/dUf9Dr3PEzwTZ9H0YvbL6zRgYJ0jMtPme+SDg2GSd/TOzMm75vHetc0LlTH6QnuQldSB2kcoI
C7UP4zh+wiOuq0M0zsBZyH96sJfBAzcABFgmvZUDGDtALYSp8dGS13gISLkiA2Z9CXygXh1SfEIr
f2sY9fevZEeHY4bobSmxavAaQAqVe5/BzanOXSowGGdBvopLn/L6M4b3kofcNW231QvzlQuKoZFU
VApMn+k8bI6Ki2ZHzFMrYAR2vvdxZ5ptBwLMwzaVxL9n2jF1GHhg/nOAqd5IBJ2lR8Wb6h7SOmuy
YzEm7rlRsg+vSJbkK8f6hn2htSpeaiQfmH90C/4WCGtytAwYkfeF9EiAO6ww/NW3cf/gsiBZblkH
1v7MPDjMZA1LxCNUPBZHMF93WFrSMLjdeGXrRSgimEF2dRvX7DE26RifqAQYjJq5drGcMT5it9W8
Ds+cBph517IYlx0soxWvJYPnID1a3a/3bSzUo87mUB6j20A8YmgTH6NFjRBbU7IB5V3Hyq4wOLR8
UfWJMUhOk0yv5e17ZxTxcEkUsov35ilH6H5PuLDACkDSpPk7T5FXXeuR+O6Rqq3RLGCNsh/LhO0u
m7xEHfVcQbsLCB68F/jCGZTSM79FcD1o/Sif2JERcU84pwWosP40kijNkUpzbXd5JTgKkeWJhOd1
5POKUTuHdzkcQ3e/InTZT1AozPS/bN+1RKndrCkkwEGVuaxFJZab5Hgk+uTO5U/GzQuTN8VNE/cc
GfhDOMHLJ2+yDeNMryi9HC9RV2SLtfiY87x5k2O6nrrRm/J36a4ZWEUfQJI5lINtB5IWOHV30xwB
pBh9zws2fmDSewi7E9OkHpfIARsuMyPHccAKJR7vGy7sgW1KJE5rwtJcXyv2+kVP7yX42gVKULfU
uwBgWLpn7g+1d5h98Dk8IReXOOZwMuyuvE9sGS+7uLGGhTKFmUrvmVUkpv5Z+r5ngpAlCogPsBkv
+IOJihUIe5/WqDv7QwxqSrdd+tEzeUn3SHKo4KVU/nRSjSYmnmT5dCGIJpLvxIJ9eOeMt8UV6MSw
W1J840xTpuVc8lEijDQJvGjsGeWPX0csnuYWFZb5Qz8/0MMv7YuEOfffOJH/I5esJPgBX6wck2M7
1s2uL2c8xSSEbH4NsYIi51QzyA+/waRz9oHKwz0pGyuPc50u4mC7Qdrfpc/CUAapaaIuPVzTApeQ
n/XHZGgESVuFrLupViy1aMHwX2skSSYaJzUXC36sBLhEjpW+OuDXoduM50U+RYzE1a7Ufq0OS+FP
AFFkzd2ZJ+k8/VpUpS6KZ52sWbw6x0bdlulNbe8+ZX3lJPsqENN17VcPH/jKm30ncZaSmO766VwF
RPF3uT/VBABsiS00yzxGoBt2fymMhjoerwshdDqo1Rmubd6ToWsNBdvL4HAzHn1DI7OJrajE30aT
uNrUCP4/XLH5YzKSwD8SHauenNkJ4SDchkXozsMy4GhiBu9s4Hgwm5q9RfyNo1tihWeFzp2UIbSV
nqTpznp98TgAKODPG5P/GVkmN+/IVXjyLzr7FGwwBq73UI10vkU9ivGbotzB5ZICC3ka+yGmXk3E
6OARyFbbxBrnbzQ6eiHI6NHCTRVIN2L3+muxhsDWDdeAISlihxsb5Mw9LHt6ZY8tga9LF2sgIF6A
1QqK8fw3QlktH2Tl5hORZQe4IUdmM+jHbhh8Qu/kjqpj4UbUsZNjiCOw2KtljrCyamRYRmIESwpI
mrhdUx6HLlDTr55Kdzr19Zx/mYpDGGXVXV5ya+ZgP9kVnFPJ9K7fIQhR00DTdvutZCPMCXC4Qa0v
quklzUsRHZpgnqfDXM39d5FSaN+aYv3cVo4AUD1hzoO4EwWQdbDRzmSJ1/CPxOQv93Vtg3qzFBUP
cSi5+Dd08vN7mqu43cm2Daod0AfDrEv5ybFdu5JAoCqvTW7lqwY5gUmybeu/GA1zeadg4b55Phyd
O/BFwRNzfvkGYmdlmufn4yVJzETCHCMO5rfVzoQps2UN5D32tOQfE9U8Podg3+YLJruuv08j0Z6n
UeEpBRiRvhK8BqpuJLFqjFeVsvdhkxOxL2tGcIUxVbBnqDDt8RVa8mH9JJF0WAKlbtiuDHMvIKP0
X2RMY+dDSD9vDpUSTB4yHx73QbGwINsCoUgvdYaRZUdOsZ5PtQmiM4BEfQRhqAkfzEWKc3umOLkn
W9m4+7KzDqluxS4LwnCY0n3stscyKNico7Ha0fmttubsqWM3OgAmW1+9rPKdX0XHsOqGQB/IJEIK
4AXOwGXPuvxg/uryyFpl0vheRlXmPDOaYnqULGLQFzfqg/G89LkcDiVGcGdTOWn6d+kzUBSSig/4
7uITx4rGJXdPpCPpftOWgchLXyeCobuzxOKdsHmVcHuMGCbcGmrzbpxiL+uwkNsKgSiwMXPDNW7b
ZqcyyNpAx3M9fXh+SruxycZCvxp2gqH9enrYTdqJy2d5MwtvdJs6/UM9sEPqqCXLCs9EQh171JUb
gwkzPcadta/pZ8cR7WK74rOjcWTf1XCdTNK23yPEg4dZ03VfswFkLBZUfPoIMSGY8I0eq6i9ovAD
FoNzZ3pcEy6H/2xJQO66da2e6jCW3xm/4++xotkh488HiWhpzAt4UD0gOMqV+W9sge7DPGc8oAR+
8EC1MVJ4rup2V8Zrok6RxbPFsVan3mWI0/iyjDZ4E0nZ3LO+GLCOh6XtrXB9iFxh7EMqRcRcflvK
J/gvBMzHX5gmmZnnCwZOQumT1+28wmnjz3VmW8aF7YNJcSxHenK6TLThnYJfR4jYgYoIFoXjptJE
M7Z+CNt1E4PDeWV2yxdc2TbjXCjMog9UlzLZ1cIEgI07p3ofRTS/gjFHQ1Qg397wSmT1ldV2zvgR
5THL8lxTDAc0C+neA2AWv9qAcQOTyrL6tm7eXotBDtW/0Q/cgR0tyNIU+gm0U5Y8MLSiHgZeaYzV
TLjmcO3fZ6JxRFkavrcT1v3qVbM0oX7Veu1/JUx/m89EhKJ/xA81/6eh9lVb6a3eX6op1V5gVA8N
Xoi5/lLCqR+b0a0x6EU+ZDlbuynGdU/b+ZcvXLJEdDQoJzp1h+EpLQTDxphv+2pNVX5PQeY6Xy5R
WQKL8WDjA49FRi9D+yV3nh+TC2JEGJ6WESngDO3GhE/M4WL3uVmpRDh8m04sd9It/OQpJjcf7HD0
L/XF6xr9Y7zUVcdpTmV3x8JIySinFIwn2xnf2aZP+sUg3tnR3c1+hLq00cJZ+99ShU36iP/WX/gn
W/dfV5dpePFF4rvv5Fmn507LbL6MZWNiIhGeN8J7xZv7SG8isxdFPiHbGnzry34AD/u8YAfsGDlM
4zmt0Nx/dwB62bURTOJYtyM8cOp7iEvEEyqcER/Y1CLxK4G8W25Mgt+TrWIsXTjVKc5LkndVWh9G
N8EUljKe2YZwovdAx1nJOZWhEzwOM1sGr5n1Ndarvp6WLVMwZMVmTpenwuYs9aJ012Zrg1J81Mvg
dfm2y71m3jQqa/BnC7h3eFT6gqQPRQFIxCEL/oUdksEvF+fVH4h7lXvMGEzEUIR8/SxmLqldVHT+
ynIRVekfARyNUV+KMgOblg973/A9Y64ZSw9pZR07sSsrxszXokfY80Uzhe+x7qfgK6H6PI8sSEAG
ZEtN/R2ENhi3FDodMQPeCOwQmU4vSA0ebf3aqGupWTm5IxaXwVnt6Kq2hcs8awM1b/hoQ69gXt8N
QpAkjvuvtG6BRAxrOJRMpDTmf3C+64+TBXQQYKHDn7UhrfErnyfLkCupM2YAHS1NP04+rRqtcLdh
owflGiReXANmkA5da2ug04HhjHmWZCjHB3atINgwuM3jrahnC8l0ZM/jgPl8gJRUs2eENqu7QQcx
Q52wQ2SIYhOOCa+Ev8foSUXjlt21bY+C4/mvVOwRJP6ghSxW15BZgkJMG59r6T/PYiqHjjt03ywM
yFlaQUvBUZyh021ck+lHUp8TtzcXZAE4MplfZmwm3yDfoTWkpZktrYMLH4zcM05nYcVy8iiOlw06
DGnPHm7T04h9Fa+ghKGy6XEMBTuYkNNHUa8wRWuUK1athE1U/SrXGHRGTFIBW68w3fs6MnC/2Yti
4FJz8yxXOx15YgDywDxwnno8MxkFW9VfgjR1iVUKx4cWXE/hf0HqIms4QSAPpa2dL+z1uLzEkFYP
06I45DJQXgr1Vw5vOC0AxMYVu8jQQv1xW6ubZuwRdrjFReCH7tJg8d+UX7i/x8Z07Z6BNP7remp8
vgljlh+EkuZVEAQUILkY1Wz8JpjYwINyQnYC8l4DBi4SxFSb9aOre/m1Rn4BTZQhDcvympBUW6Z1
hnJXRxEKOtrqxguS5rmYY1xIcsZwy69mom8LU/XElxbZbQHFoycHV5bOwS0ixX5wezPbNnWhHvtG
+TkBzxLBAaubLraBTQHxsjF2lVuP9uxlaqP+katTAigUnOjkGVsW20e4rt8ad8YzvxTd+mdqIkyA
vJlNsY1NlDyUnqFQoNOeCEb6jpWbyfMxiULa7ODtZITsDhnJl2TLTufGo0OoUMDx/qs3M/rrJwyB
KiawiXs6Z2AIXF6Y4r9bfwyyfnWX33FcC3BumK0o4/i8qdlytE/bsuYj7CaHnJslp+yyUeOh9+MF
1i683mRzs1seWTvTpmRsB8LtFWpIua14n8/w7ZL+YiXj4E0B14K8bJHgb53JvXzMfj1jggcB+2Rq
n7mSbLPkWxKmhWESEfw9xCpK3jzbIJxLathnNE7+EyfrbYFNOfJiOnpS8X7tYlgfI9S9de8nmXwq
c6/4VNONPEjizjm0XDvFdlAjTxc0nOw+8hryxFQPDAv5ILiNbZZSTMd5unTbpby1Ik3bUiVJP+ry
fWeCEdGvKnvMFOwOe8VdyrSdIMwtim3T4Ww8rCE7jdHgn7M6+T82AQ0+k/zEP2dRs/4xnIPTNh1l
/L4szlAwdCrLV8LB87tshJ8QAwunhwRYkrvtghn2nnG5tTYlrezvdPQyBNxogh3ECJumP6iwrCNE
YEMkV1WLSxWP3Z/UompdMj68b2yEcESAydHir3URX2JsrOVBdtARMAHoad9OWfwQCetM+1E0xdVv
Fo7kYMmqAlaHUA9mbJNvW/K6HAhkpM6GHUp+swceyYDRMKZAh2b6yzqCiD50VQtDp0ksc7ATYgCy
yjDK+/GK2MPRFy5iPJXTmD3VTQAWw2DwL3YL7OJu23V6hko1lG4oN3Pg+zws7hxeSJw5nynyU0oN
vtT3fJbMrUdWQp4ZffEbkALKp0PLNid6rHFRd12F3r1L0sDyf5D6fwcZw7R+w4jHo2YE1E/YnSA1
+RQEoMa7BoWTAVJQMLf+VLij4kMyAusnCoRmMjzKAWvsho1KvL3t2gOdYMqcJ3e5KJMv1x8wfQfd
0P83G5wHrAjpZs3iTw3Y83v1IKOEm8ZTQ3J/owPgRuOx6jC9IVEHOPlxdLT+cYbtPb1LMgADYWQ2
LCyQiXAusV8mK094qxVaAiYGo9kE61LqvsfCotEfLF2kOIFLZaTJRA3+MJNsrpy+SJYT82ZCV50Z
7KliMQK1YVwXLO9KyWSLIug/yyEakn1SeBLIch8VX4qD6ZPIBCu7Ot2lBR12gWy3tJrE6oA++ZOm
KlqzbVP0se4u6xAEyRkhWJG3TbHV8vEPYpjCq+Eiav6xnsfS1erRb28roYZbKwPGraGlUOmU/o09
DGM7RNlcEDJjJHP0VVtcgwbb8fZWzEHslwtxNEsIgESnHMZqu5ZoDpMsPDL/QTZ/MpMOsR54ql2u
FsB5CjreZ7c8H27XzNiGYLaa/lmQsugjkj0xuz5KSneCzDkazXlah+G1div+HOsorHooFwSRTSyd
5DPNoFpRlZEx2LR4ruvHOa9HNrLUWf0VI7mmpynWyaszJLPFbxgRpwmabvqvtyEZsQZ6JF+MA5qX
LdF09Xs4fclwTMe+e8G2OIjNRNkLtqKNG3bl5MMSv2o2HL7MsLsxEwTpaE/eEsC1zlmqY48pwWq1
F13rNjsd6+Cemc+kOQrQXZMNea26v5u9odRfOWNW95+DX93nlhglvB2C38c5WKLHfEZx/aPKmbFz
FbhqPnd10hAIB53WyS1iVik/J+adety1BXljagqbE8fdeKT+nCvNDS8XLun4x0waBCC/iiOv/+Po
zJYcxbUo+kVEgAABr8az0znPL0RmVTXzJBACvv4u37eOjq6uTBukM+y9dt6sbgSYZfBZJydF71+G
EAkmoUp5UmxGz++IloLqNIiHMLmVgR0BACtAzkyihHPLskACYswSs3bLgHMhDannXWdXiYLaLUrX
PHC0ZPU/n0W3OnoMbgn+0Ez1N1CE0uYFf3u7PDuFXJ4XJKyMquYp5AVvJfRCntXcQIVfC/GyMn3P
uMajKXuD7RzNH9lQTO2d7YxCXDOiwDnuisIDpoBfILlotHzEG9XY4XaBxJ6E+7j8/wKqUA9MEgqI
R11Rqm1HlDelqs+GZcOsPRkeQq2W5dhXrbpwvXPV4Lcz019GYsQb+eiPEB0sCQIz3Qj1li5FE1xN
6Uf+1tb8xB+VLlrvE1epEzwFsF35tJEkM3aFlIV4iGQs/cAh3lJad7DpduyKEntvtE4PVON5EFdG
sGjn8dPtpkbJO/ygCWcQCucIzWOyGIZ3QHuASKbVPPVvuKUAYaShSvQ9K4HW37WaGfuXXnlHKr4z
OL57NA1V/gRvjA2JJ3X1jmiyl5uxX8xDNhgIR806rUhE4bkGR7fyu/nCUrcX7+3QrdPW8hUxkBv2
3ni6TWI7xX8sC2b3pPBcjI8DAXjde+tKHhNmKYw9fBTZPPR/DXtd9ERBjRxjdYYAmqhGa09MpkGu
Q1PSEK8AjN7DOsP6qLvQkdJ21Sh9vCfSKVT45gLrwvmKFCP5CoXM7GfYhhP4L7rcM1AaFdxrFCjD
XcW69sDso2lQ4SNeOGEtAeKzOkwlf4Fx+mxzED4L65RPlixeKRgRygPmr5Q9xXWBkeU1DFTjvWIC
c8EJMofDwocQ0ooHABYYBrEk27DOYQi85mgh5IFy3z4ijajCV5Z/ZHI56CrzbScX8WjqPFuOPvCD
O2NS5zWJSgyIFm6BXamb/Ow3NrM3dhYpeJW8pliKRh79eHan6m7ub44SqdmdPdUWu/TziP8GVy92
EbwG0wKdB1nhaJ1WNJEZLkYbNuGDO6QkR7rrYJZ71khINUn4zt3v0mFr+8U7Vfg7hJ5IPuhUfK5w
XaHh/CY5HuFlwEiBLLcqUFNNaP3CxIIiN8AVsQk87uazYMjVX5uW7T3OsGS89pEVoQi0gfAFONIi
7KmK9T0OBLDSWcQ+eEQsdXXdqH9F5NT80MMGyU/Er/mjg4GJZilEySYlX5v/8LmpkHlZJdghzfOc
Zae5TbMnVNhruh3BHwyxBvMKvYT1wZVpr2Ixx7eUV3Evittx5OPminurFlu/8Pr6OVm6wdl7a02f
Os5oV8GnmHUh/8sOHvyw9sN9GTUMCvwwYxPRTDM4j6Tuo63HUomnLs9Nu524j613n5Gu/BxH6y3F
cYOZorUOXsBV4TV8whuCIUR4JeFlnRjduC3XusJgJChZo84q7ltvXjEZj2XOelL1bNTCJZjvRkFM
NWUaKHNCOKJadyv2hbC9tpWt3pZedTec2+rYjwXTYuuqQKR7j5DzS++gedvVIVx4495bQXm1GR14
c0Dnoqk8FKMffWVZGPwLkRBTEKzR9LesZU3Yw6A7kAQA3V/UKGvCN8neaZDjNPM7fS2ajiWfnDuv
QSpFwpfJKEZ6rFrHhAkmzmviSrKT0/nAhVBIYCNdc9IXDjkWjJ8A4cLycmMcLA8RolNQpz1L3V29
5GkeS5SFxaGy+5yoz7r/U0WV3dJnWx3CSSsy7jGlWGt3PiL/uz5irb9lsm4bhoqdMCBWcXujcy6r
h2npfTZIkFLsd4g4UOmgVdMCTkEt1rt5LYD1Om7U6WMth67fLzZDd8Q5vahiUl8d61ji3aZBdwsY
XUKi8IyJZrSZCAa4nLYJa7AnnzoSoijs42FAvKpznsPFapYP7/9pM0U/51htBbFvVyT284lKyMuu
QrTdJ51pPRyEI32gCIMG0J6KbNhi0+pw5UBQ27uyMXsrICRkQ5buMu/rIVL5qc7RvENCcSImnrw0
TPmkCeZDwn6pvneoENaL78vJ341JIG45H/lUtEfhZ95joiev+/JzYqQJD1kGfWCbG7wnhIhBY6vY
d+LKDoGyAZYnriAX1mhol4SAcRBQUXmyl5TbUZbK7slbnOrkySq3wNy6w7p3GI51j3Jah38RuldW
GMsSOvVlaNNlq8WNhc10ad1OFsP6C9Na1htWi8HhcQLPT/ANhovHSoRdvncoOG5JJm3hffaI5jGf
z7n147g2/jY2PV69Q42n3TyegE9UR9YP6/Mq0j6aDwI7kkeBjUVf8HUYl828u1rWBUkT+pC6Tig1
U2mxh4Wph+1TlcWe48R6RMHYOXE7YrWOSPcrZb0LpRdMcZOxUkBdrVw6U93o72UIy4s/I9SKI2bv
0UFqV/bQk2D7SErJgAo3XmqpuMGxAwQnmmlnRtsvuQhMA66YlcgKdmBlnymzCO1rI+fS+sjQIF6U
roI5lvBylj1JggSh9ha6ASpKKmHARuv4sWIKqvdI8UAkjxpEEfrh9okDzn4hIiRZn1QfUOCx22wb
aqUZz1nV3RjMvl9bgBCq8ZPgOkQdDjoiFLFN8paghPtmmSgKvsOZAQbiKOEe2zqsH5zea3/a5kYP
WXuYyX0ULe5dYQ1c/uMqZrhKRWtf6s5Z9G9t51H3ZGNg3FMwd/T0iy+bV6er/fQcsOiuzjaDsoOX
uwpJxdwI+6ljfYjmw5Hix3NuT0oeCkPuX+u3cFDcEJvnAvzQ7CTRJAmViXYYfjtO2m3XLoXyTVAk
4UHsENzsZZmnxNvWyCGC7cy3UO5uLFWPI54ozz0d1NJw04+qeFaLPdkHTxPAuYGDwZCFvRogjUnY
GHWYmWsrObBMliwOhzQJ/EMydfq2DBnc9dnL1PyXpAv5r6ckuoMKmSFQEKRXHwYVTOsbYnKqDd+Z
k79Kd+l4VY6VPHLgQMhCuDyCFXNBt27ckSr/9P+MkE/bLFyQaOBVIv6MQUr2s91jKNlBKufkrLus
sX6sAWevEKoMH8os998xe7T2F8vVJnw2DeckUkquQpsg5bXzY8e31/HLnSfbYmt0kz5ss6wPE9Qg
WJc3hg4AhXyddeqUA+YNXtHoeKCxWIpaX8PqeRdQV4sCIFg42KWiUkMh174LP93mX4BT9THrQLFq
zsYJUrP1KHnukPoN6ZWvqPrC0lkSujF0wUTcQztc9QDSE8ZtN02X0ckIldtkbp3yQvOVNz8pcyH5
6XXDIGgcmpKILkauaNXpifhaNN8vFR5ILY+zpyaHO6xH6w7zH9iYESPLN6yDKOQMsJPppFQ4N8cq
QK+79wIO3HNGhecfbddPrhWd5ProdSuijyFY55TAkEykJ7pg1Ngbm0Vlcu5vWdyPaArW9WDnfmc/
aBcIeQ0sDSmAU8O1UlWvqVIbflv8j2Uk/KfGLdX5ZpJdd+1tQQAsw32UgKz+iYVZ2nZCJYVamFzx
LQ5A54wtWLKEa8M0HV7LyQzTn9Gqh2ZE+KWC5bkNs8raKTPfHnQhJK0DldRrKkqSoTeGB+mHjZwl
vm4KB3cHDTFxHx2T6+gUdTRr17oO5Hkl2sK/Q13JVDDkFR8/GGLq6hBVrjXH2RCN0GAWNWxBp1Tj
bmBowW0a3mywcSU9Of8sSTLAJ+bxncc1joLVvFmAvN0HH6wX62fypRn3b7vFwgR/69muqNpVf88s
UQ77lqYCFUZW0bgjaCznn3FpNINF1Zk/hemS5dGf5h7z9jhFBOdw3mJt840/PTFJcRz0dzd9FVdO
dg8DM6iZwDFQY5lPqFYs/MU0TwR2DtUhm1goxoYMkbNdj5K8CzNyipZ50bVb8H3Bw82SS7tEPqO3
kbNTW48NmWTLxncHolbGHv7i3jbYwSGAEQi/Nb6VvpABIpwzCt+AX0OnU71XYARe5x7AfgxBPSA/
ZZ4y1m/zFKTBvs4d60ySEpoVUUDl2bEKpZrqxtDp44JoT1w4BdImAjqKwqkXKMKprbYrGB25d5m6
/dpRsSSsI6LhnnHQTZwJjXab4sZe+TRmeH0YP6hATKbBgzGwqJs9AxhW7FDGb+QzQY5kHIywxt2+
mxVJNG5ntgx128e0wI8d98lAp4DCXZGLcEsIXhyAc3E4WpPNVm/0/wRdrdu3Eee3eGDla4u4l6mD
9BNg4RXdYXlR0BbXeC0wlpGSVhfmTNBe8c8BDZTuU9BnFzdQeQr3wO3nt6boLeTNY2RdClKV5F1u
u2t0znO/rQBmefO/SHQ6/+Aom57qKA/aM7tavLKbgAXZUxE5841UbBsmieGEhtQl1JIg87mjuTCs
TBlEOZQ5jh5x0JJjPe6SNms/MSGu1QPfZtOc8dAR1Lbk4NBO7BAxFfCYu8vfgpKHO0PLoY7x9QmS
CgQj7C0XDft5q0sMMd0NkUQU1Enlkz5Somvv8N+HG0fjrQoB59qIbPP2XAGTBuHDNOwY9ERQwBJk
mLXVaKFIQGdh+ryiDAyObAnl/FaNASaUAXLDUXmqTGOk7LcMSoJw2ucxRb8jI1NbL+GMtZLjjWXf
I+MD78lqmQs8pnxCxKVnCSMeDwPrIbAKRKodG6+ftiZyeNMZpdEWBN58sJY6v7K3F96h4AQ5G3s2
GdIQYJz3kedrklM4gAsX76sfNg8YZ+2DJNUGZGXbqGG/ZAj6X1hXpq8EqTbdsSlD62DqkTQSuw/V
uQyZNz7NrDuLH2zyGs5dKNf8ryosAlHhgvLgsyB1+48JycY5sHqbzMwZ1/rUW2l9Z1ZcuZtZlS6c
4wBjfRzieu7Oi4aOzRYs8qt9oK0Z0s5CfAP/xkDWcfg9txYZD0wlJrZp5Kr46cMEAm8+Q/IByJ5B
+/wP+KFGy8Re75nvP+P3C4M82JUuKAL0BGOlP6oqafFTB+wMBRnFTCDZtzQ7rkPlHUZuHZw5BDs5
G7VUgEixWui7umFX9WgrXFDMLvAPk4iatzvTF3AHWYCslL9gfEm1NEOy7hJjQOf6jGSCOw+a6WM2
kWEXd1lWfox1WLj7kNj5nHT11X9YGmdMdviUeh+34g3CvbLKeUJEw4KDma6LHKJwom9MSABvAImM
/X3LUDzYoKvpvmHSZUyekhvpsKCUYzE24aCxZFUQ2FfQ4m38BUzCU2RstITCLrqnlqrMPtIoiA9/
0A7r4SI0R/JHm/VxtlFnoUFDi42berUvqI4IHptVF0bPWVCHareKQjEWHsV/TEQN7R1P3l9KanNG
KIoC2eYsBo0yKfu/m/iZBEpiFd1zLzv9FMIz8mPLMsh/UKfhG10I/rrRsXsyinRZ/XWGHAV7TGUX
7kG2eMmrDofs7IC4rP7hX3Lhz2F/FSj58qEHSGiYzBPY7c72dNDwJ+Z3j2bW/ps4bp8fQ/RODAUx
MIPMd5rXKfHRz6xenuL/TXuyQLesy6bxAhAjhCyPnWi3QuPHqtB4y8sACIRKK8qW6IsswADCjgAM
CNmkye4JWVh4pRcX8VFmBSIHWznnJDHmaEkvSZgX/w2BRGMmwZ+NDGXCwsGkcMvaxLxOURRMKn2Z
1TrdmYVlcdwSSpvE9lgvRCZiNHsQ3DXDq9+ESbsZ+rHJD81keSAhojm9Z6XGLy6UJlyvcVpxiUaY
gBuVrHgGDApWzinELr9U2DrlL/aYu2+UJgPxGFTQPo56sPpD6+HSPxBTcKsMLRbtp77uy+OsUPjH
SxWsmPpSR10Ay86/qHvqigAJKq37Jddess2GNoRdrNG/b4Eh+thRJbADRPZEOBxtFS4pcQReQjaf
U5fJf4yLODJghehoS8ds/aCLpnvMWhuUY+J5un4vl2RlzeRjXX+hrwedagW0jDEKCbRjogjEkQg9
vezl2srubKrMb+8o9Wb+Q2H5/8HYGyFWDSI4JFEYEnAoa/S3KXb6/kSeIK65BdZYwiidD+w9HHP3
Fex6yIZY4quCS5MKeBsFQsEVF4Y6Mt3oxs807IJAXlzK5OWrWWdlnWaiOK+DrLEiMWn03iUiFhnn
g0fUFgyDlRAGY7UDEkCZdYgCycIEBGBHSh54fzLvYKISdl+BaOd1UMSTHUGgZ/DoVKHFLdrAgwhr
Dwz0WNTRtIuppDV0Il1amB1mfbMN2eHOU/3yAEpIeKhjo+HWd2Gn3onCTaY9jANyYlDgw+VuJztU
G8JlYZJy4eo74ixvQCvUufQmy2wBaXKLdcsaQattZBb1MRkynahhEKTtmGDhPggDod9g6Y7kTtIG
fGnVskzuEBNzrENasxHyE1u1SWhnIiKWh/EZpBXZFPSkFrY1W3RnNRip7mya4RttcQzMwbGb/p7X
NFsvSzl534VV0rWT0jGsd2Wx2D8DwURdnKxd8DaYsqErx8tPMiknaRbjn64XFvy0AzsYjvKN5jgl
R6FwrZ6EETu6n0t7DK9DZbigwWY4b5npo3sm1WXOnZdVzMkbY+4a0RIOBTdl2qsVNNq1NHn+MDsm
TOO+VWTtWYVusjMXT/lQ07YSBekEUXidGbNi1XZH978C+sbBCZYSvT4MyT1TEEueIWLOHBYiyR65
zGyzYZEtnZ1ZczSYWQtsTqCE4XHqe+sTO7/4E1Y98Zo4lfsDcUDVv05Y7W8zEp6GCClhEE8nWxQN
1NnUefTJr4Qw5AkLKSZ8PZphsTCliAdnRIeeOANr3cQdSW5tmd7eTYS5iZiXGgrU2K3I+TYBD++y
TdfF13HnQe3ZOsYq9y2DPDeuu9z1ntiil3o3E+V0W8FPKtmtK6hv1KpW3V0pGkj920wkGr7wwDQk
HzK9pItyk/Fdli2lmF0QK4XlO0I16ky8FLsmRJS+hX6AU3zA5fvPE1P4VlLWks48Z90vdEnUImI2
i752phX9h8vGbxeoSvuMDC0WJzDcxw8iPQA0SbSMD3aXoVonqxnFDmitj5osqCjGegE5Iue099lU
TePZr8PZ3pbCZUFSkuP8uHgMu49DMc7jyQx5+AzSgLmBx9Qi4kfXJA7nfObkLYHT2RBQQZffRAkZ
ijhCs/AY9n6AlEfgujwRFY4YGQiZIOqPCMl3lx7C+kVjnMDlMkpdZ9+k6ZM7BWiqmdt9IvRB8OP7
2Cp3TJ4yluxp5TXDh98m0XqiW9MTfNE2Aq0eJqt9VHzSzL9JA7Rv1CS/eiaJY3lYdECbkmE4O+Fx
S+t9R2Jme8+qK7xA4vV56CSmHZALLdzpldya6lKDZnMOifo/n30OQ/CkLTD8kYysXbQmnjrkHliP
b1T64sHMFIVbh0gMHQsFuYvqawG2ESMAyQgrmU0XVGrTQRwoD/gEJ4yQvuUILi/PqcghcNenSbgB
09/SDE81/DYmxqOPh+vdt8kF+KlBVMhLBGcWmFgUpNrpHsPMQ1O95W9rFovrunQYXTDzdFmGciEa
GEhhRfTxCmeABzufmO07iGteQCqYdm9mEz5RWHrtblzn5tINlT1tfcfDu96uFCSftEVZemBrMDEK
L8VwjlyoeVuKDTfaVaMc3ppF0x50mW2gDi25f2wDZs47oYT8i0lYczhqro9N1zTio5hEeAE9WXyG
LSEXGyJaNHl5SvY/rbLpqPuWuAWicFHMbHwWZHQ4zug/IuZMSMsL2iHcjWpoWkyPbXlyEdno49K2
s3dgPENyECUki9u5RGl9ILGh/VrJ8LQ+bXsha92CilfRzyTTkfTS+THC5IvAwurL9seykOnGEdgD
aljZIiUkhM9i9JGp2v2GZbuWp5FAgesAYGXeiGQZ/4NqUcjt6rnYZVeJo/tIDoWRO6ZnbX2ezHqz
LgBgQrZKClzEeg8jO1o3f/gTOKn/m3U9Vu/QGqsVex3xz9nU4JXApVplp6xxrCfc7QpTWojk4o58
hsS+UJ8nSKEX0Rv/0BKilZ4I6a22tU6Qa8SQj5L6GEUASS7GXcDQwCNAyOYx0I7paOrswuZ2eUpy
HtIjds6Fu1lmJH4qnysUSR8cnT2VPfK4NTC9/4ItjtjOOtWZu8N+hI0AoaoxoDE8kpggq9G55APz
c4jors7yXTBWkvQMOEXLfGsh8JeAKVHrZzRp458suxryP2VZYlG0aiUIXwHHj5ZvQ/24Utnz5+Ds
7dmwlsrZFhg63B0xUeTvydajoa1p51ZAENgDSY7if7zFWIVkH0DEuKPaj/5pZKQj8uOeRVDr0S5s
fNp+5jiqSj9St2Gk+SBZwyQv5MXhswTSGGHc5CVBCHNZqqFz/1GFrMV+4oL615KF89WNhGiforCH
ZmVY0KwIGwRbE57AJjpjr1BnUgnS5Nz1g/MyRrLmtWRb4ewr/FTmTHbE/B+pzPafhilQdXthqnCH
+UayBB3Dbt0qG0I3WkJruAfXZqw3MWGFSpacKQPzxtKlUU5zJFtMx0r9WgOYsa9Jyiz7b1cSF3BY
kCTymYKx8j55ADFfxAOkp+SY8eWLXyVH2zktOWo+5lvdbFXHIHDtEvOq8P6jie4R8M98RedkliTJ
bi3HG9FHekzh/lp+QQEe8u4RlpAMyj5BwMJQbCHlTY7OwkN5TnC7YukQiEc5kQQ0+sS3vS4gyRW5
dSwTRrl6K2ZosaBT4JywiXMtn2tMu1xCdpJZ8toBZoY3GlH07NII+PoO7IaUz47Ts3fG7jLle3vi
J75HHY04ywy+OknLku5pDfyKmZwnsWpNkLpcehnL7/dpH1T3PKcJCWcTU3qgxyUAmmCs5S6HjuXx
kbJMns92hgiPGbEfBm81HgdAcZUKXBbErf6080789GhnotcBdyJgfBaE58gMmrRdWQTPnPMWCWeL
YdQKm6C5mzqPIM5+rdHqQ7CJjgNLKnLtndG9aLDB84ESk2a7s8KQ6SK+lnrrh7Pn75EYBNWHW7D6
OGWGkvw1ykCYbPSYZvJK1AQiaLjSMkddUNQye2Ek69O8lwwK5GHsoXgz2q1vYIrIh88KOj1gd7Nd
U4uedRP0pJq+ILDy6vsVTlW+Z5KW/DYtkFI8i8jR9vVIRmZcO4aFFC0SOX5z0M2f1jrNn1lgpHXs
/C7wrszU8PIhpSy3CkjJ30Z3HnJGWbjwXAfHsTY13m6DtlAyaFrRKpSbZbLxzBdaz2ZXE3wTkWvl
dc1xtMix3PkqJNPVBsJinVo5KX3mZnKmY+jSfT3jpJlu3sKaVndMYbLnEcv6zYrTgFAyzyZuJ7QT
/5vigRNlaKjEDmJhYLFJEDQgra2IMzrUkUfMPAZPUKdi9M0j2uuwegsY290ihLW48AssLicjcpFt
mUQQNl0XRm9UdUv1FWFUXyAMdPlkPcuhQeaSayAruHzRa7wD7JWgBHHuoLg3yAPkTuliyC8Jmc6I
cC0vKy9LZ7zma5Xk9v3wQ6nkp/NFHzg/zcDu9IgbPY32rTu492NI/4LlO0uteCqBWpy5b1bok5SA
/J2ObKznAlYV45m169fxxbR2W6L+1hAHzho+mdxrnxHYmc2EXn4yUU6fN5IpqBmzTswdk8TegmnI
PEY2Tp1mJ1zUgQUBuAtQgY7pZF8sZcswnkkf7O5kNZGsGDGCY4Cce2ljCD/j7ARjAXkui51Shfe3
rQuqpSKvIUtqgF4bhL3BpRBJSoY4RBtk76SH0xMjhgLweute2mkNisMc1oW3I/2Gl0cOQF4gJ/Ig
vDBnDmELLRFnO/gSy8RzimYNrWvkcYu1Y5r8wcIyRU+d4ua9K+dV8vlI/mz0UEi9DK9k4aniSaLP
ualztJNQNZCTg3uZZeapgXsFig8yH976YsklRCtMyftgjgTtAuT6DllfniSHVmbA+jfOzOeEhSKH
orpu69lVgoDwwGs+aHTnJ1u6jQOINseHwIBMnm0WSRZNvOUhjA9K8UL69kpWl6kAd+ywLtbhVnCs
4qjJu/agZd8Hb16U01WyjFz32LBxOfQwf0Zk32xq2D4Ztvh5III3jlfU4DiHJe+TCjRxiJC2vocp
EH8zcHLoijgq4ZBGjIuQWdj2R8bglUhKFINEk9ud/z3nJanVlCIkw9NlEjSZdATxwDbhunxEBUSS
l+s07kO/SJ9ENWjj1IvtEHCObfoEgg+2cwXvQZRRbu8WZE230BPp24cVQOsri2b2KA2a6vIgGWkg
A0v/H4kMtA9XiFbCPnuziAro85IQAVVTybAgHEkoHdXsfaNCgVbCxgyP4RIyl4e02vvVJaqVv3cZ
UhDr0ldy3lI6Ck5WsuhQlstiZummNUIvzp8OLjvuCIbPXM9JDFUj/ZePdk/gYjuBlo5W96/OSeFL
qyT/pQcCa4EG8S/0WLIdHDziJ7dmVLYhgLywfjmHkfInAw/hjiKR6M/KcgIkZRX0wbu29eDRea7u
m2M+o4pFBAeo/D6j3f6umVUV20AFxavdeQ+znqPqQRWzuAsCXc7xonyXjJglAOMYLZbtHns5e6A+
WAcyEwf7kHNEoNV8oU8f5Z7d6kqawaopc6pqKahE64H6CsrfahrslzX9I5QiBIAQ7JvyKejElF+1
WMs/ztp6zq6usTZofjOLtiemf19/ywUN4aFe3W6OUacSvZ1qesKzw+hviJvAKbqNVcoWyUNT2x9q
Ks1H7/RBv69D40Q7VTiWe2nTKPnkmZj6AxxTP/2YKoDccWANDMiDYJHXeqGn2Ibo/YiJnruUmKc+
EQs3bCJeo9AQTtdF4zq9q96A4DSRb9+1JJzUW0AlJIMy+HLnbet42Xuz2Div3BJMBlYj9ovRdo7Q
28X2PAz1FW9JS0XbNKh2FmexL/biE1bd4TwFjhGm2kbtVtTUfq82zj/7ecKClV8ISOuab8bmI1xo
lWGVWngS56R6pvNNP8HvMVzDisVMSwdJ6sV+alt4EdMatW+9HYgZQGTXSjhyscpaa7xbm0B38ULf
k79Mfq84xObAj7YREjOMhBNjPrBmeFJmZMaqTyqPQ13beOMGS/Mz3jQmmFIYsIKC4gGfnCE9NO2A
+7Wr6i6CmQ6bqWON0acFs7Oiw7/Td4bhZJNLjdDXWKGDPBwbHk1FNbhOax8yAk3MesV1nLGQ7S3s
9upRdHnv7Om8uvZ9aeyV5C7X7cZoX+bJgI9cZniUB4nH+bnuPM0HC1kO6AQiY43bkmV2tJzVioxx
PxOXU1/7sJHyrshHzseLk3otySootcMJnB3nnAf3oPP1gbW81r/soWb/M2FDWryrrEbLTAQKrITY
GQi13RaqW5s7m2E9arKaCS6YsDAZwUX1Ae74iRF6dXAa/vhLVuF3ArHGqgKhbqd961xo5tSH1a6z
/LGv0GpuaPh7/qPamAyIXUpeAJr3Sd2NzlzNX0XaCgLYrMUjpsGumjjqvOFCFo23vthw5txzN1XA
oSxnmYKTphGeNzklKPGh5FEwY2jkQrnr9WCYDob1wR/6H4M3oAwcRGYUkSipuKQbKEAp2CA6Keih
Z8VKVceJdsVKfwxSe+tA+ISEIG3TbMcWDfE2Epaunu2CzD+16SXhuVe1cHEh9xoBNl1ZP0j9XAh3
aK4UUsvw7hu6X2abZZpufWvGNegixIVdItvxz+i7a3aPa17cNY5Wr8i87fro9gI6mMQMYjMwaImz
WVwqwaoRzIJap7HZBOX9eFfMGg5yZZIZrUk/3YhgLaCor6ZAHYsNqAx/S94vswMsKisiWSg5N2MG
SAwpqh1BQOeL8YKD20eounNQvPK4ROvAuo3EzCpGsUUYKqhm3EgRZSABsgHQPlbtxnTXuRW06U0P
TJqo3RntYEnoSnQqR0+Hnw5j248W5S+aF0Q416wq8vXemia7/gYxovLHBsMlpB0wMStycFVFwYum
T+u3sBbMTztYlOytT2VyRA+ffKIN7k7QylDdo4uzeelpp+6mukfFON4KNWIdmTi9snDogwtAXXwF
NuJLJzb97MxHja5A7PraGeVjxsOLIayC8HFvaTIdtjPX3m+okNMfhPR1hgOS4eJGOaEstk7TVdGZ
J5p0Cgh/t3wG032xGanU1pf0ApBEhuU8833bsfEZLN/16ApQbcCeHS+q69JVH329OvXf1Q8X68zf
ENQvudPPjyS/zvadJWz/g8rQqyvSm+cC3CZ0BrQlcVcMofMx1968lAe+izJlEY190GeySMTpd5e5
OtlXblC856xSiVkrefmw7d0A6i8sLKOM9XfUjG9JkaYKi71QmChB4VXO3qdCq66sn5Pkm5d3dYHh
stBHu9Bnqb2lw7z59sfaEJeMv0kFNRgAURQ/Ywmw83ZW0gEVvhA31knpB2IrworBnq6SAQ2lznOv
fzH8Y3UqfU5hzlAmz95ru47zOYsKEAw9dwvpNkWLRbmTMOOBBPu3R60s5A9tmDd81BhLzzxhBhX9
FOLMEp2kESRR3YPymwIh/sWH5XvHICzIqM8g23cfFZuTjsQpvnXM/IuD0KwHMbgXqMQ/fOLi75Ey
EBUI62owe5LGxIjIIulmRiFBPTKiCr13EJGSyLZqstw3NPpeezAIj5xTeSMAUU6RYfQsffw82oxT
dayAn2e7wnc6fJ+I4y4m69KIKCVcFjvXwflH6WIlJ7ub8RgNa1H+8pKrb4PNHZqstN1P9kfk0i1Q
EaNDJgWhzWzRus8mSBwibKchfV/7Wj+CmWJy3eJ2QN5GsDQOj9abml+qssj8Ky2X+6XzicXcplrl
8xlzSf3cRDr8LwM/YshkFyZEDBtCxiqysSljpOHz+h7MnjgNC17J2HLZWsYjE9mOFQ5X0YGFaoIU
uNFQUvLG917aUC0lbiuIVOp/HJ3HkqQ4FEW/iAgBAsQ2fZb3pjdEVXU13kgYAV8/J2c7HT3RmQnS
M/ee61aXiqlza5/FxSVSHc15MTMuJGb0rIYJWU3dTXV9yIc5NDtLZUYUJER2EoURGpP3O3esjbM4
bZHImJzZJXhKxIzUZq4hoWT0DiMx5c6+DILg1iudEc3H6hf3XC9s4qfY82DJmyhgcd/OoY62ucPp
dCBFZVbHZI4ubHDg2sXwnpQX2lBlVGrQ7QiMmH1q+6/SzcGuKQBCGH5JQ5jwH/TMTT2/fmkQ5vCe
U8jJjcWoAjUWe7TXP9kxRg6wQWu/ercTVuJ/aw4qfGusdMptvTDLgYhAFk4N1S19dj0fZxXP/PLG
Zo8KGgYg3ThziB4+ae62SHgj6/z2hc6vZd3G5VW7pl12csK0uW1KgrMx/elp8jZzvvpkd0umOrsJ
Q9nnjEMuvcpDiHxvVA7F9ShMU1wstHF7a0mOED9L4JE8hU83AbnjeOaDxwYud4pJQW+ZHwfgjcIi
ffNdzDVHXXsoLc+Avev5c8IbgHx1DuLqODI5e4IQqP5OyPjQ4U+1Kz9tMozzLTE/RHmijwXYDIu/
JQRswIS/UZnXsWl0mx9cFuqWqFwEDD4uj+fIeuQPo5mQ4l45DL302V3Fyn4TAMt417jBQG6MMLX7
EKxz7h8DbqMYKbgjS9MdxqmsrEaETmrCCDwMASEVfBMosVzHVH4RSDI3ktMGInTp0KywwmddqIX6
iytKSf4R5D+f0ONMEXHHSHM3dd4zfsDPaMHhiH7BLp27PSD7ZgmhSEm6JRx3NW4XKs/5Ju5I5j5I
K9QVZInke4pAau7GyvW7D+rIqSDTnrPiywOS8QbGZCQWJG1+IzPZYyNn/w1LRvSbcSMTdeHSEeAR
J5mLoPO7GG2B3XkaFh7GlLn9R389LadZFOD6OgJA3tBkc+hjqOM21olgExJpjylNZsMguQYTvP5B
lbJ+Ycv0/4A15sN4irUOEzwsdYcICdElSgfTXU6Yy3paR0qGLX4SrEsxpeAHEdHuyjcfx/OJJI7x
4hSkOb9nblyED6inGoHMhYpL3wa5F6430AqdZYdbMMJPToQK7D/3wt0yDV0S73YEGNCgq6q/dRfa
/twBaIJtEPlFdZ3As3IAMhOL8hQI/laxSVBlMgxGa8/xCTLCvQXgWmIrnEz0tHYDKRvI9HMSrEd8
bbwNJCLnXKGvfiecvxjhXf8UwScTj3M2JNzeqAkITcGX1u6MX9fF3UXd/spbQp5MX1TLFgxO4bGK
XcqT5+oSZHWZEM/1g5cF8eeQePI0EovCgrSQ800YF708F4RywmSj5odmj+WIdJU8Zm3fvjlVUdOI
5XTNZNliiN/7U03Yjhwnb4C7ltnuz2w8E+187Q7rkcVtuVwp5lrs3iEuN3/REcd8EQXvd/tZh4AE
j/gKfHu4hAMtb0HpTMO2KC/sT+AWpImw1tJJ/OQXvOdUrjLEM4a9H8iSAmNgyo602k2BVmUjWofs
3DSlnLoK47rXgHjRnCeHy3UODKYiScuTw0Xd6rveS8O6LGMLuvTN1ido3duuBHROzxWVfHaAoyWe
2hT05kZcfmUGm/WQH7H3lDEjjpYTtUoHi5LI1uJGCFWfiJ0kq4IWadUnwD0IBQpK+89iiTAzxJy0
pwmVK58X+dkDQJow+YY9luOdSUNNyZMY8gBZLy237C9IrkiywIF9OQWQuhRH7qv1FkR3o3TZl86h
byA1Ds6yF56v/YdsmVZuG5z8iIHQT78MmbfgRFxzfTsJrufY62x8yKTLZIqFbLOi9K0kebdoPswT
/YTBxIuP6FfV2tfXZAxYsgrmfLzhva8jdLmie0GYQfA3eg76F+OUNgFIuIzZfmyD4L5gT7jCz8Qw
mhu9fre87ynd1QjXmLF84OLaZNEHCAWmbQI1AecrUQXRCc8NO3BAMjD3NO0fkis/9oqjz6nTnHu6
sGlvIC0344HlSe7t+V1dzO6ZVeyWqtFf95r5TtzvTMumJTyi6hg4H0UOktJ98sqCLk+bwHGOQ+sv
5hh4Pd+Cl7NL4FFM0YcUziJeRxnYimbLQYnQCWZOO5HnSfQ7w3dJSIEitQOhmQac18DBRmNl555X
jMlq9YRwcVnuig57Fc8yGNt2nDouU5ISblmGjgxER063I4CE4Islh4cQlr56OOoG5PwZySQKq7yE
qLANcGq8XIxgGfezo7FJNFN/WzgUuGQ7Lux2nNkbmA2nA1XjUHmI/Qg5SHEKoWcYrqzDhbHDBMPR
Sd5ak16F5N8Cq+9Ves9UHQaQxadj95GS6/w6FQOZKZQNGXi6lFTKD1WK6jZO4RiQyIxzBsM2UvDB
l1uGpRzniaPVt0RQAhFPo+Hd9czLGTE02fi4pj0JJ0we1BXJG6QvdmWSXrulo+I3LcbxVJEBUm5C
NSGNIAlsQU3GWP6iDbBmlaI5wuz07A3b1yx6An4EwZcpvbqrXUFQVYs37Xcl5XLYIaC0cisuNoVT
WGczTKMgpgt3kK5adFW+PHXZAsV1DEgboABqlDpQv4z2viMVaV/RoEf7FBCHf9Or2Oi9IchEbqYR
HMGhLDwqrok8teI8g0X71emMwg47IqBNcgH/mZX8uFMWRmC9IbaQqHJi+ZSvZz1ZgIR5QcHOmywJ
VgeTZdLjwOaGlW6kuaLvOvQkkc+v0XfTqSz7/k9fzEOAoom850vKNzgH7m0z9nl3g3dWq+kUksbX
X5XCq1x0PFynH67ucB/UFuYQkixd89NYb2azqfEsbhG6A3A0tDFfOurKCcXBopcJYSZ4l89EVO0R
nFgt3iRi8PIJfkdi7mZAWCvnPrWFnWEuhpeg1DzBZuexema2uEJaQK+GZ3ijGbQVz2EdoT6IyNVW
LO4zKuKC2h2fUpn24R2eCXKA2ABcGC0r4ULLtvV6tgxlOfUX30pdkmmXlwwU3TgIH5ec3IFTlCnO
rE1YMTsnyW4g6gaVLsc/m/FqYTWb7GWlGtoonkqZFAcvI+QSPssIbviprIUbXwAsTj8/xUj0kVno
oKuHTUmE5ZIeaDAqqXfr0sZ/Aqcqs512nbV/7UhuK3cViuQ7LGfzc+4khd3gd2XQM9PFq20Pufi2
YSD5VBsKZXaTvb3ylY9KM8C4/5Q6aU43YwlpPxCaWZwjRNPLsYNUKz8duvWCjBbUP8V2cooUvN+a
V3Ap+6lfP1dpEeJuebkrQLrCsx3qWThk30M+1pf8q9iG+s5nvMV9yAAUDbsKyiphXYqkdBk2ddKh
ZxFRDo9NZoyI78YIecm1giLHRrBO0EfuuOsCeSCj21GkWRBP3t5xACYSUWcasH/ESA9Ya2s4liT5
4lEKWQYwFTTQHf1bO3obj4Uj5HZ0bHn1o3xUaJyWnMvo8MnaAqBWEt2IJJE6IHNuHD17y+3YpEH3
l2HgzPQmcUWIeb31cvfYgD9CpVdhaMcgD/l5VcMe+X2ZfrWuir29nLM5vfZArYwkW7pzlqwfM9fV
3ww13EwZ1YvqkXAX/Ai7DoXITLHbV+5dkccX7xTN75up8ek9sXf05UfnDw4QD09Obn7TitUE+3kG
57JHLlyOv5IeQiYsVTPYGGbi8g3u2NsGNVrGNoFjS6XjZ/eKeHQXRVNeGMx21TKZO9ycU7nnHKya
ewBREi0hiLv0Jg+QbjwYlwb7O5l7uE97t5dzwvIYWWeGV54lTfgTUE54F+lvUn343Gx4PEamWFex
gLn8sWDNQwJf953I2bu17IqsZbXX7TxM2/GeIh/2Df9HcMNf8TyuYfoisTewVGTFkkfHltXy9N1L
5RqcuVnnHGxrQveo9EDNvIIFzCARRWRs7HoUYTHhVyqxAtN0TYm19RwyVNhzZ1F7gwo8TglXy1fJ
wgVVy5See9cEAm6XDu3y3RIbHB0nGbIihciLM/mzLKibEV56WbqbZNstiCttXN/MpfZactMzOugp
gQHy7doAjo1lFDUgfOASSO5hfnA74NlzWWXFmYC623QT9tM+B2UZTR1QF8DMqvOOa7Ga+Q4GbSSZ
uEHIQfAj5vh1ZuRR7fs6XqLjiMemP3Ros4t5WwdDTeI9pBvxTHYQyZoMpzxzFn7Xkyucy7LizMPS
4wMwaZOJwTOoSSciOXymN8NMsXo5IEHEQGjyY+obaLjwGA5QBXVTnmogD7LFgMFhSHraFLm8tUQH
FWKzsBvvPsthGMKXUCOUJW/JhMQS2YjUy21b2MzvsZLT0bI/ZhIWd7uowFrCf2Rb8d2MS9lscdv1
djOniZCfpcpMkV3z3kQ+tugSXX6LlwBk/oa4EE5pRsKCDL9UmARqWQgibqMKHULBNJK8BtZhM4An
eEV4C+iYOz6M4eL+mJl9+DfsK0rxGzYo65Hizg74YsTSUhEmUTINhVpMmnkokM2DbYzkye/S0Udi
uLBSuKpDJq0nK1V+cTsKn1OdqBAyrzDPoMEbmPlvA6QcfyrquOkv+gbGfkQYeWokDUVDSZEQWnqu
PGudp4EQDLoqaXnopavDMMT/zV79NgI9Lh+UD0FnhKkL0AknaJuNTyPll46vmGb3gOK2uD5z8DsN
dt8qv4sgBtniDjhha9WhBbKm9R7fr1eDWGxEJNQWbD4+6YXsA4t6XRXrdCibIqo+E+qA6Vrx5A1H
2xiyKeo0zi1r9KaPT9PsDvbYCZcEPqeX4IoYW2B0te6ykK50oYyeGfcPEzLgDB2n6WsPPJhVikT1
FNrXvh7D+VzRW6EG5UuqdzV6NRbJqBUYmBVV/oRSVjPnD6aSZCNN27Bd8EF0u6ah5t85Nh4ojZhf
0K1lDel0KKe9Te8vQ3ZiYBMsp4jNn9ix0hIvHg9QfBKEKn9zyjNkrItQ3rT+QIitZ9Z3XQlv3Iu6
bCy28B73lsQswkwpSFAR4DZgLtrN2XQmIir57VufOOUuSFT/izwkCL5obdyOnwQF3DZExhKcCFfW
9hH1HLE34+xDV2iLvo4OzPVgIJe6d7Yt0Wqs+/zJmVjmcSL1uw5Pn8Vosir5XSrbXqMNKQDqlStd
lEvVTkFUBTMmj9TDzKZAkmIY12V+3femja+BLkwtbuYKHVtKiL23ZzVFqRalKZElUZHzYEVOW6De
bOdg5VCE3IiUV2UfztDm66kG2djzbLtNcs0pgExqmNTwk7F1fBGVmFn54jhDKe+21MONRP7BbIo6
gaE4DdtGlaoNNjN2OaASS8g74IA8JV4pDuM/LpCA4GHxKUT2VDchAhQalOyKdJloukcqXuTnPg4G
cR3N1RLsSYbIXvtJKoX6lx7wFn65fisU4sqvsEmZyjUBOK1dErAXOHSl6/xJVVD9DjjKG34Nt38d
nXXBUkXmX721KL2+gcVg8SeHlxVCl1zyN6dQ6CcsybV3Xklu+6nSsGtBOUEYR8/XrTmJgan1WPMV
9rqHvvk7TGjAoJHG8fpIblZ230J8Wo5JXQd6y4b3El7TiqjdR6Q5EzJjouaEyjiTO7drY80MFJHj
4+CxazoMhliq+3Vgsv/MtooUDr6frOW4JR5pw8IgONIiQcvL+vINhIL/L2jz4oSkGsw9xq38Reox
1VdF6IO+IGcHLnqoHHG3pBPOX6JF66dJyKk91OHiKhKWYkmUHqhbvZFh3j/rZi4ZTnMYHQrEzc1R
5W16rySr7dPkM+0idqeKsaVOREXunV6HwKNkloiNHzGAvs+a2oagxkeJuaEfFAOZtHC2oZtjQSAD
QEZnZizzOXJcnN6jjSRtQpNi7iEDWt/B5SVuxwkjHKcu4iFCarHGEEMRh86xMQmpGCVKgZLpszRE
9ZicPTTBos5Dq2aghHBtCn+DKC1FlYnT6XJaY2o76JDX+CtJMbLtosQJntAdAa0fG5s+6loUf6VT
iJuGMTmDuP8hXU4cINsv1/VyIOK9R5RYLwMM9qFglAaOt7kJwFSgDxt6cdFJz0lMBhI4s/ICLRyu
YQ1EyM36ldsmLGv747rUwBFJBlA2ojY/T0QRXOZMuP+QAk6SbC5nrYedCDu9XKNtT7sbxGlYIuYi
+6TqW0JCvLr0ZcTrEVzZICPxCmdD+d44Q/ddEB7/t4Cy6V5dkpxfHIPkcsuWsbnSfKR8l2ElZ1zj
krfx0rp9/JZyjj4Fc9lV6L84fAUafCNeapC63Zk0nunA3o9vWSURQYR+F9hthPi8p7gBHDsDf06+
GVv5yDmglFVHERS+dxJa5T+rEOtfxXKJxMVxLY4xBFtceU4l1IlSb2FNGfPpSagWKVZVXp2YJlfY
aFcj/iDaKw36mwGQoGQ7zpPC3KQNIHfKkpkZCUzrlR2nCP4WQvtbpFZDeuYX9IE2u2ifd40IShYd
XUxHNztlAqR7qHr3esDDmG9Gf8ZXxc3b3C0mtxP2BOtCJfLcZuev0HVu1tXot1GV4wc+R3A6saPK
ch+l1JHbcXAvHWKedn80wyCYJzlDts/Gmfq/ZhUY7+PBEoaEWKQI1XXlNeH0jfOO8Szw4fA7tQsv
5ehJPW9Y7olfYk+XXzatzXij1wQ55iZskvTHRcJTwqlbe/+kcpK+Ny3AHU5T1PDeARm5am5HrYLm
0NPW+Vs/0oF5lnXCIpxYu/iAPHAk44Mo18tLa4YXm0Jh2bNGvaAEEVEQkETdToIa/Be63aLJfBxH
CN22dpAYJtIs8z5D1sHBTU8a2PzS4J4GauNnNbG9iJYwOzsTWB8/cdyzGuOKOJfSUBaHQxI018jK
yAgFONH+FM7KNDqnsH9WrSw/cJKl3wkcPLtvFu5u1BwxnekwRTjbc2nuk44qcZtmE9T0djDpJ2ht
7Edgm0JWc22iGQalLPEQPQaAfdA1jrsg8snCIqiqqrelxOVPwH10CSWUjnxC/MPCMcwJYp6J51YP
tRv6fwEGTIDOpfG/qgw9yQm7BR2x3yL2IexrifYhcUbNvY9tpOT+zkV55wqMenc2N8GFggr/ABOV
wl2+qwK1nqGuzyAK6xlkoqjjzt/ls4vfpbNlL6nm9QgaE33hcNJTOwM2g6bhHt0YhSD/qprwogEU
yS7DViw2uDvU+GgNLc9GGayqV20fFKdmpEu4XnSmAYQbJgCblQYo2GfOWEQHzu7lTEshEQMT5Ro6
d1Ziw4hOIqHp2WMw9ad3xqKZuK879gj/sNXg096PUQds9DAhps7TW5Z/hEgfWTT4/bAvIjyl9B/e
FBR8z2X67MwiyIExxclobpox8F85xKNoH2RZ0W+XqEo/exwT/d91wV8t98xyB3cbWrzbBHZLv/7S
WRVejwP2AewlSAlqQqDQGO/KRY76FiHe0h9Gu7QICpHEOPMuoBJLeNo9BxekThjdPbHjxRERwMrV
m3KpvBhGQ+SZ9xDOa3vEhdu1dwvOUAfbZALveQuCq8keSP7KPSbfK0MbVDcL4mEWp1Ad8JeTiAN1
LKy2pSNXe205GPPTygGNzovYwBQPMiKjM/qRgWZSRtMlaCCMOTSwvFXbNRDza7bGRuL27WtzQFbk
1nsXReJTkGIy20U1+UGMU5zqtSAhwLtNupDilYEEclMm+0a+MpUbf2NeYGplFUxEAs4h1zLen1Cw
DSS4dstTczn+o1bXx7ALpujUuYyW2WqBsDmx3PHSv8R7IYYEVyjDQ9tlCL0jDL7ZiQSdxWdxLo1o
roNsHMa/XPBefgsUgu+rwLB3gei08tm71OtPKCHS5BnK1GWjuKwSOEG18FgfLo7x7GBXUF/ccany
TjJIEV1SxY7v0ZIt+TFNMf1vdD9jKqMjR7JOLy8YrGQuzUtIyQiZJqxUvS0UNe+2QaHkPgU09ewW
aqLUi/tMYVDlBgAhVa6QnSmKoD4Cb1AqUICJuuWBqscjF0BBhboF7hj89gA6lhvGGKp/mVxB6Bsz
cY2AKHKic10CSXq0OaXvR4djIjz5KcMhJFSNxXqerdNmSQNnfM+yQLVXrUVQu2Wy2gnirbSJ7/12
7sWeQaXgbiCesv3nuawED8jXAhinWZMxAvXheD6jb5+q85RZRmbMY2KkTynSTvnoI0D9HPGD+beG
1OLh4CYUGDAUPOw+S8nPdZhIbr/QIsxs9RZzX0aCtjGITn6YkOD7JiVA3iAGnF1g8UQZIEt1ki57
6Wq1fFFXLNOjjglwJqLIusERBZyHZcjppKo3aM2b7jZNm764Jq0hKu66luXPLgZgyMoar0fDcAdo
t49hExsgAH7Ph67KAFzBYUKP1emYqADcav1Ni/JlMI9zHSTFy1hOOfp+fhYOraVgGc81EyfOQx66
kTEvdBqW6NHUTWs2UM46EEShZTKE7x0GlRmIxYhnnT9Rfvw+qHjp/xYxbfQJI9QYnCYVuPk7V57r
PDAxt8mTTAvdnyhjSBa0c+TjGfddrpQ66GXzMKPNzvaXnY97EgGet32Yo9yip2adza5JkEGSSOzm
SR1QnFLm9MTMQrpwDKIjeWA2bamwPcKM1FWXYrjZh0He1z8ACeBazFmUf2hp0/MssbEwUPLIxUI0
Mr16IZMORHPazmd3KvCEydSGPwl56/3WMJgmfah0uESjePLuGIUTRVIWPKu7yw0WXqau4XvsgRZi
4A0nigVgC5YGmRDwzaZ3zWmdxHihVWkMVSJG7snKZik7oAIKFKlp1HqVRFiZmHnNMCP1pIQGEGjJ
4+mZC6XbckCgYio1/3GavHpcsjjLME5lAYpNpNiQm2Hivc8d9yOWSJO+igzmC9N569w6mBxwKvW8
UFsEeVTziNbkdIngzd/QWw//ctuhRnKQ4LNR7vKAvwIhg4G6k4MspwD8i/EaC3KAmjhhh4zXbxck
I1ZI5N9Ikxu7qvcyLIt2p5Hbf6DrZ7mXh7MlZxaf4SeaGo/AILJUzmFAfN1+YjD+NqyXHU/v1cud
4SG9hWnIYLMqWzW+gxWtvtbV6y9INZs42ywa/UdQQfbJesnwSWZl88/rZfmdkDd75Xl2BOLYIczf
zFzm2NyQFn0xHEV5ZRZtur2Bw+Ds47oqPuKxAYHnon/+zPGpPTto4zPkzchPdhbL4l2dEZi1iU2L
/gqIm/npS6oV9uxe+YiV1n+Lhe/9K/P8/7SmcYy2q6oN6uwx1ALypVsSDYj6mO1d2ri70PU4F2ek
p+WOLXJ9rVBmQj4i5lhvUDDCVLbgShsOPY1/cZGa9CLskSwyioRzjVQUFke1CjEJebLgvF2LBRuF
zhCvbVQv6Ajo9pwKR59s/xnZ9eGWNE3zS53V5nvPNlFOAdNA7SwaL7oeEB0KnFSSTbhqOz6rJtwm
p62I4uoq9KsBYxHn1UhYFMJVJdCooFcskunIYVD/2knLb8dy3l6A4LVzNXah/olY8cVo+OqG5NeY
gfw+dSBf7cdV6rvBd9Uzd04ankjiI75hQTcLDKPhe9qMnKt0b04embNhBAreb0qrZ6N7Qik97msS
fVuWtnuXlcs/2Y/Oi0URfFp1593DVL7QdcAy9ezMygzBCVf71saFVx/zJMWEtmSVujbVGr82UDDG
7QjHAXVj22IbyT2KFFQg2HtjNoIPDqIZfba18p6macgedeJyF6aSAC2gA+l85/ZTA5gDKbm/yYCT
XWPqW7/FRHW+zXyyrjfhTBfOhtXFUSuneX6zYoGTSTPK3pOdtUGd7TfMhLO4PgeInabtaILhkbWa
finSpb0tGuKxNmhmGJwFfdQ/VlAfGdOk0fzPLQu0I2zCwqNfDlV7GAT55AfHIYF+i+6cAEul5/UP
9in9rMyUIiIRF2/wMLlNfaBuItGc976dtsKhnNo3Qb7arc0VeCvEdGLDjK98KEqRfWN7ipgR2TbI
d3gYi6eYxjaiakzqr9F3op+4GKZix5NARlZHS/YUQ/vhn+Hi49mzRNDX8cWmsF3T2mHStnblq4kX
dCq1Y4ObtHMb7xBTOelN1BccoKlhkERsEOfqJgZO9mHmOcJ8HPL7UzUkPBpcaAiEOBtgs49d7j6Q
hcg5BZDL/UrZE/FQtaM89stQfQSjV30Abmk+h8FHWOmKRd6wcChekiaEBT00jOvPU13Ux2qG9reb
2Wt/IsOhQ0oijZTfroigqB0Kyt7IayFveqjNsxOUB5bjPfbW6Swb2meVIPgG77Sw5zK8jOCZuo5y
gGAbRFZuJKAZ0zuSJ1mu0Q9Z7saCMQvMR023+eyHDqHLGEAUdiDtPy64hea9gxPrT5Vl071VmPQo
r72Aom2q5XoRYjEFAylXvToCpdcG66hAE5mmsd0x7emLvUAEhJCzZw686cf4gl9n28I0p43cN8X7
y0I9bErQ45Zmd5OadBy2DIemjr04SoA9wgl4z+Qal+8BwV9is5aWWPPS9Aqs3JSRDKH7hBYsBRsm
DzVH5Z2K1vQaYUw37+DfF+ln0Wf+vxypU7hBw9UzXq8GTBh11n7loBquRW4v8H/rQiem60gVwSpL
8w73113uGdYa6B8otm6zefbqs1vMkEyAdtSgijwN2bOgcWlPjSkuwksYFHCftBHp3gG9PF2DqmSZ
KA0KT4YVbnA36dr5HRFjH4PLPx1ea2qxzpFo+hMutYv6fbwI2P0puEheSwOTMC46/VzOdfQdm95y
i3IG4lOFBbJfhCehKjEKvZGjBLNJgwaqRwFNq46kHsKN457UdmM8r56JPgAghzwUGyEcHV0dSSxu
cQjpNMlOQddCGlGW6n2fwR8LONQD+88nwSjdu7RCA1vs3rmYErr+jJXT/QCwzg53DrmJtjnzava5
Dhh0YKRT1DDwEEGy4UZjNQLsi+3DmKv4CakaVze2tfSWnTBrLCEmejvh2ua9Ihy3gK7fJm8I9bF1
Jqn1j93A4pIfBz+5Sy7hJTNzVhd/dUPv5nX1p6nqJrumgJD3/P4aVXhXZN9YkNvXWtWMn7tEpvVV
CmGDwbwjmBDkrJL6g5lU+5yQkEP5XKbBrcTlBH5nDu1nmg7c0uw4pNllrpdG+ykkx34jvLpD18PE
emfZdKnNVOCQRKjfm3ufxhdvfuDob9508jDCMGn/zbh+yJNFYoFQVY7Fl4pxUPsjneShERkcKJx5
w2NM3BCjxqJtzgjYu4n5U0Ts2KXoZNgRzd57BWSefQi74ouXmRgacJWqOVdpdhn/9yV6wRGTMHkF
7F+5jXSG2tb3Z55SAmaauxng9k8Kp4iwm1XnepsNZfrWIyedeXGb4U619eywxOBl3XjliHul8s1A
wkGc/PKAM86BNNwwXC/EMydj/ZyujWl2wdAvf1ysF48sHIZgy3hdg/qGh3WXrMPliSGz7j2KFnsm
qVaK7drH4sKjSoBnuOlUpoBJ5vXDRep8ixsQY4UYAWnw9QnGblEwdej0CZu2UEUzGI98GXT7y+zC
7hIsVilaSidod1Xs+LcuBRhZLXmtrkn/xqrEz+m1O9/4rA6X2acYGwiYFFvHGo8dNtUJViB3je3e
lE5o9oi0+fY5hqK3SubMbDPEPcw9dOefeP75aF3t6vfQU7Rv9TwxxxgQPD8u9cUqRXGrdg14/eIy
6MEWqylp8Q1VkrZsxDRwMrhuCGzJp+mVUMPmmcZ7+p6zosRW1BOT4zBq6LYNM8t6kxEpLrbpWrtH
byDskHr1Yt41flO+IVk3bz3kvYLL8eJkyJ2FjXUMzBseQ0Gglz/l0T8OFRXt8J4Uam+rwX5lULHe
14796yb0meLuiYvLw5NWGMuOKTXrfa9GWi/U4QXaL1vlb77EvQCKk2D6q6x3mid0hRlaHQzy+LSS
Zv7MOmqtbdYwqdzBanTPnFw09D0ilGrnIBewJ6wE6R1mLrZaPpMPqIw51w7JZHVQbPEahjEe/Dzl
DmDVDSQ9be13XbHxOeCM6vcu0QFsCTViG8adxjg7tvhT9sR8OaXc6lpnN+OEFHfDXLjzLm4qdGaL
Yk17HkgYfcHP258ABgrWgytyR9a1rFhZYXvFuC/GNQG9wCPh7yDx+J+jM8CNNCRQDudMYWY/XB6X
gK+Xt2jPNhvmBg0otEp0g4ZMLicK9cHB9kwDRRz4AkuQ1PG51ZRXlZKwIZQk3ACRErmvbFZ7AQIx
bu1RuVaPW4pPrg5syvopIqssPWg3nP/0+XwhvhgPwzArV4mCAbkHsV3D2H4xa5VgCzxsKBsHufFr
AdAGSoxLht5GN4gvd7IsYfEIkSMOMRC1wdTlrfs1dECmtxzh3v0KbwiZTGDJjprQbBHEOsiFZX58
wcr2WWnXszsXeX9o6rB6V8uSBZsOyhYCDOqF6jT0XUyKNE6+5EhWF20I00NQpYbW5l8xFnggvQE1
17l2oh5aIaUMs0dpZXJKGZVgbZ/Jv4Y3VN2uyyQdrpd0al7CiPiTHbaJJL4rOJ//jJnN2BW1Wrk7
3SSW9pU8328GA7BGxrnvGCqxy/MfYcN0ZoffsnjIS+NbZA384Q7D8sp7gZWEzG1FkbPzAyf7WGWN
6jvN/fShmhp/2JPuJI9TJMhUmoNyvKXem/OjR0uZbyQXkeDtH6Hp9E7p/gB4Kr7cEdbL1nROY17g
tKvHWoxsFu3qGXEMRpSh6JYNzR07hBx+NwQqZjyeLr6wnTa/mMvddluJBM8G0ZPuundkmDk4unB3
cKznDjMV+hRIexR3GamX044L01DJQPb6mEoFqM+MQ/glw1UZvDG+ixAzzS7p1OE4nZIxkAghibBr
DoqK99dnAJnuCnTkFJjYWh6wC3HhBi1rO0xYw69iRGMYSXgRMCVccclxErjuwVIE9RuKIVZ3XT/I
PQMVFCFM9GjkKkgLL8zbuhvNUA6PVWUa+1IDNIw2CHLYtqDNIVUZGbPHWLKIiguun+jRtA7yUy+C
OuIprheg94xbx78ryqpi3xskFjsXvcZHyen+t+E4el5A0ObbJgjXvaLlhI/fpsGbPxbNtehJMtnJ
1meL7gftnzrykdHAkOoeAJtl96uvJEaDsVr+MaWdfwV2lk/Kye5KMW8tdh2IP6hVcqj3FbTRt/84
O49lt5VsTb/KjRpfRMNkJoCOvj2g5/bkltnSBCFtSfDe4+n7g0YiqSBDXVF1BjqnDohEmpX/+k3A
Bz7SpIIpFLdA+2GQY1xfupmAU57OSJtbtPVAEycldgoxT/zECsPTiFq36wss34l2bn9QfIGhsiiL
KDlAmgkUHFUn70ygCLbnlRGMLZuIbsrOfXXRomWbJuiUvTCNsY+R21S67XWL1KEP3S4nYxibhzA2
c/rLEK3qr+QAMEx2TI8ZgLsOdWvv49Pf0rrJxxLmEbAyffZsMkG8loaW0gEOmZ9zjEZjhduGuMCB
Xveos1JKw3djwakHF3Y/23RYpL6X2Ic0sWsNLya0GbQUkh2sfPFM26R5g7eAIn8tUknrfzKVoafO
suWbowAtI4nxPx5Z2Fi+RoRCY5LfF3Z7T3SdKzaiHSO5VQQaZu9oWk0bvwizqHs8GItcrTF2wCTx
znJxZqX+940W0/kgMRQqXkDPoXkMnNaus53jkrmk7tHr04BYh4ETMiCDVeC4s65j1BFijRXhgI1K
QG7dQgff1+fbAzd8NH0DpZqrTS8JPv3pFso3rTssPNkkU9Fw4HNC1fZdRH6gthyMLCd1ArITgasI
rWYvsB6j9oj08QnDHJKBl0GAZB3LBZPtB/VP8DlycRhbRBW8VCqLMDPQ0CppcT+n1lsJIkufJNR6
8u4rqCJJzf60QH+tfa0A3H4pIapPYLlVvYywGqCgSglqWTahJz/T1CbBp81NAw6eJPR8FeYIaFa6
7yTWsutU9WumDJMB0Itotj2pJDp8qOxknccWlqMYkAuuY8P4y1EIrQnCTgc6QtD6qXyQNMRrdFj6
DkqhKYEgiuqxaDU5LnD7dr/bST9ucHoHnSdSo4F51DagaLawYMX1bRN+GaDof/UJygvXQ2Zl4E5c
1kgcoy8md/wOeu8Ol4Zph2CKKh+DYIqyYiixcPcn2Qr+qjmPIi0w/uZeZ0MCmhoUh4OiWl3iAOpV
axyPCIjPJakiYZe5byDr0FeQwqbqTtHCh1JZxxAg3SbVjroS4DPSispfASDsuEwnKdt7J6rMV2o+
mFu+S2G8mHSSQ9e9gPOykBJjJaHrVrQn+wQ9SZHRUFkifoR9FJoOGe6W0OzyrpmnyCpCNqNt9X6Y
QhykDMi7nhfZ/pIAswjLD2NyPiputDRT4VGYZOd1JkIwuJ9kiZQxaer9CD9soI1FDWcC+hQFAnC2
B/LPuARD8MaNICM4pA0qR+3qKmvuIq/21SrszL5bOtIDjMB+hX8aXx25iLLc+w6TqP7swgqlSEVk
8VMapfUDg7COaaJGZnZhNpjFD/jWLsIG89IV0jbx2dVBfzcZKPUBwhj4Eu8W71o49gcslobvMrOK
R1MRaLsJ6eF4a6JqhLuuCWHjxLRmayOrom+9EibC46Us+cDkM6gqWZKqAaqGl6urL3DawrPA6byR
ZmkU/ciSjGzWrM60J0ydErzfbL26y+IMf2VbOeU2DQlw3LtI7u/1porf7IANmYxQjARX+B3AQYTd
DH/JaJSwF94Upp/heBjo/DDj+h6E8fje42DM/Rq2Sb2Qox+GC4Bh7j5chzGdZTg4+Wsw0Y8qMPsv
5tTkL57kQ4EvZgARmYZvPRFiFna5Y69/i1KZ0aZvw2NszAhrmFpjh8m6w3wTZM4hvxtAbbjtISKg
eEUQYPt99E3PMW014rBDs6Bh5IDuaQo/u6Nhq1UAl9DdFDSoiwUFAZ0CTJUlIj2DwxqD8z7AKIKA
LZS/yOdIbrP7dy5/IzHJ5dDc8x2RDUWGF863LtC4RctWhJllYUpn9lSwv0hXzLLkKcWNhrtXBh2O
PIpnrlgDN3YtlO0OZLIql60y5As2PsM39IvVt4gbyzu9XL/lwjcNbwna4iP9z+YN2+7qdcCjHJeh
wMBex7AUb4wJJAPx3yjfYF9S6a9L/EmLXanbAcYalduRwdUWNILuQnj9xFMpdATm+j//9b/+7/95
H/63/zN/yZORNvt/ZW36kodZU//Pf8R//ouuwvyn+x//8x/bkroupHBhVdoAnnBQ+fvv345h5vMP
G/8d6GFQVzWN5sJKm8cOK/zCC7qX6w+Rlw9BLuKYhKgYJgw26/QhHUPHdFMEaakRnJPEi+kDDNEG
Ro8LqLX456c51PSGIy1LWbzY6dOYCogNHRvmm049uUZzhen7aLrtnUW74df1h12OnyHpLji2cuHm
keJ4+rAYI3za6AR9QT6r0CkR5MkepVlv1x9zOYLSgJeqU72ZwobJd/qYAlYVZlCuwGcMVdkjBh0q
+NzDxle7UTie93r9ccb87/tjWgjXtW0CvSyJaEuaeDGePm8ETWxJ1FOHDF9zdAc53g+Ucn4LALgY
ZF32W1qzkLtTo+tKEh3MkTLcbb3ku0Z3ylzbgwzY5tn6uo4WzFRP+AFlPh4hnSjYmFUUlTgqoPTh
pN7e+PXGxa93hKtYfqYQNhnv80f7Y1KPRJlCIpvUAfvHlIACCyOgkdzHFE1D8DjlKv2KF+Ecfxlx
XHB2JZiNFP1bIcyovrv+Yy5HkqnmOobOnVZJqunT39KOlNQ0BIJj5ts1GVXCVxRsg/G1rwIbLypk
RjptnvvrT1UXI+DyLP7DiiPPUs7z6Y8RyCL8Ntu+6w5On3k/iGVKP7CV0hiZteIAQ53ox4frjzQu
R51nOqYpDIuFYMj57//5zHQOmG11/TDybdw9TN8RJ1CyuOmbZx4pRf0aeq7acjCnYLXuoJLii0b+
7bQa3d6v8HBr8PC6sRu4lyOhDGKYLddSMCykfvqrigna8dDVuGiRi9vYCQ5fTI59b0ZCLmnRZrgU
CnYivHozaxeMHMTLGwMzf+I/FhNbrM7GANEXPotwpXW+R9gNjjKjZxwyrhJcdYsuVFvux5P2ZhH9
9zI1WZ+B7nd4y9fBWAcEC+l9ekd/09XjOyuIURVykZMpRjFsR2J1/QfKsznKD2SjwHaB4811DX7o
6RhVeeXZMZLqg9+XxhTdqVbhCQWgERCE2iNw0h5ENXbDfgochLp02ybbWEaVctVBd3oXP+dKxnQK
Mgw8kHVkxDO+Ukv69T26cRzZgbv6XxUmzoShlhr9/GU99inugBGGQVzW2wj71JH8KW8gILpqXgkg
DZoSoUTBbZAYJs1pVqavGTvSPmS/GQzKkmfCiot4w2WWghJeXzceHLyPemykmqBZozoP+nWUwEi5
y70QJgaUyv6D7LAkX5PsScd8GXC/bp5adl5xKOLfLd5Ei3r1QpAuxpUZd8VpiSURmWcmJLatNsW6
duRXJW8GQNEMwvtcb2TSh92uRxWa3rXl8DRpWLC9wHFDw3tjOp+vsvlbGUJ3aRuQKag4vE+/FaE0
eoafpnHo8bF8wCCZPsaczUFIK64Uy0wQxbFCmILKAMjDwyazL2kmBfZGhtgxfLg+deaZcTq1TWYN
p63lSsGGe7bTNnkvfMxRymMzec99PQQ7F735sk9qMbDo41+OyLD17Lz8xm7z1wdLaRoUFu68n5wO
g9aLAmejojpiyBXs9Ig4ezurAd4KM32JMJ95AyjiDys4xLvr72zMW8bZS7O52qxmQ9oOYvLTZ0MI
Yy4MY3AsoHG5Kypi0nGHAu0eNGcIHdA4E+tD2BkQEQgtO/ZwvD8nLled6z/kcgwsYeq6aRpSSt11
5kPgjw0XMx24srmGfsVmpgvPMBdGko4PKaalW12U4bdIV8ESd2Xt0/UnX24YQnGsKJehJ4LJPNvR
sCeYMBzNtQNiviHaYO8djA9cpSOxEsIcV4aiu73I4enf3Ex/v9Xp6POukE90A4tAxPNnx4weJkMN
6zU5chW1CT3qLJRJmwGvNiPBzgZXXppBCWc91FlSjwJXZNPrMMi2WjQjeqJgBSkygrCmdabaofHr
vYPJdjf8Gioyi6KfY4rh9ePYeaW57aO0D7aNb7r0RHGQI0a0aANa/wES3IUqCMHD66cyzEMF6eue
zi0hiUnNKqSpEuqPBJKY3Kh1nT4S2UOQStA1ksAGjttVj94UIAlCxpJjwulXODogfY/b+gOFWf6C
LHP66rEDegeZl6XaDoMBWNuhxnA3pdCjelujHKWp3Sju54Fqdft9QvOa0iBBYXMnlcQBAluSnv+v
FUTqhXZo+pBFfattR7yBYPfhjgKzdmLAmrsKtzJCqLDya1d2ZznkN9emAtoi86N8DTSw4hfS6Zv0
HpkpKTdALE7sL3LZeeQrImEIw4d6SId4Y1eDc8QoAutUO/Cqz6ihhghpI+a4X6RK5Vds2nAuoBtV
Ey9uZ2rbhrT94bniyrYMegxmNo2p9zsnhbz0qRdjtYMgHMElVVye0TdS4i3QW43BWkVGjICViMC6
MhGB1iL6UdHYIS0MN2M32/pjKcqvTu/b6qUyUQG92FEN89rKA0kI8ogF+rqmIsLxFTIRBg1ln+mP
9OXsqNxM/QQltSIhx1kiE2JJDzky0S+VMvr8wYaacG+QqK5+9mPqYPaV9p/MfBzofUugl5VPzhhZ
HGnRr1G/mlCCkLDt4sHmkrSE5xzUSzp4o7bUk8m5CxBTj1vZO/lXcgTg4PRIxz4rXSZYcWoKn06F
UQURQJNvVuNW9aYeveHtGrlbPFaLEd1wCVW5yh3CISJHBvjzjH1PPwfOqpvsR2tI9D2Yd/e9TFIf
UAyDcfSWAr+pj3WvJuuhReRvbwIT6i92X01np0Q3R+YcZCm6e8NObfHajAbuu7MTuhGuROqq8ZmJ
kKTfauTM3pM3mHm/16BrYr2uaVGxtekeofA0+ji9z+KwkR+k8P3uYSp1WS+6ITDfJ1xIWFw90Md9
b6Zol5f4X5SIGwNcBuZIyGKb2jCyP2jlpE3+RnFx3UOghYSxmYsaKqrU1j8OWuEEOE6rYk518WS+
iZzaHNInDF77QoNnPVYWdNG4PqA1jZIXk7ATUsjjVPOe/3WTRHZLU48iHFNuUz/bJAeYI1mtwubo
0Vha1W3urKMi0B9GPQ8+Iq6P7wB8xb8eyCw6Sl0sMGBwObY4O5tieySUq9C9Y5yodoPbefjBiZz8
Hfcmohpz1rNxj2wD4WzjAgxdf+PLA0lK9KPcOGypg6Cf1dqpo5PxCMfvwGSewF9bZ2jhsQKFW/Tt
QyW2AUyR7smigZkHqxrSf7C7/hP+cjhL2zQEToE4gMBVOhsAVaeYzA5heAQPpDTCDiB+rl1ymERa
wjJAxbWT+NnvMJC1D4Or1WsNlvyNG+jZ9YsijUUJnIL/r8vZ7J4VaQPquMQ1SCpLZIrVAYTRcPS3
rK/BWfs9l6Q9eJWyb9QDf3sqIDkVESCBMs/LeHKnkR2TGX+0dT045DAQfjYeXi4KougzChvD+vdi
VOm2o1MHGRwmjnVW/nVFQ1q5leXHmuClbKehghsQROCWV5V5bmPYHDjO01j2nxAaRtsObi4aUKo5
yNuBuIEyXc4+pTtKgf0w+QBl5qLlj3IIh8DJLQyjOPZVnnyt8Th+wAtWYug3FffwKSYU3T67Qj9o
7Y1Vd1kPUZAoJSSwgoX092yp044rKEvK/Gi1dfTUtZa+GnrZfhtsB6vBRHK3RR12vD7VLz83/D/a
tKCFTHWhnxVCcNe1Kh+L6Ni1pf9ShDiNL2CR0W4YQuzCuEfpNybY7/c4q70sQdkLl4Pt5WKBkytE
tQAceohDek8AvjhgLwPlwH0gUzM2oPmRMDcRlWhtmpK0a/ZvL3AJ3zUMrXgoHDqFW7/x8/KOnrEV
zW76HMoYLE24jacmwTcGDWh8WvLRcn+Qco+/PQqVIczJhUF9AckgrKjl/nXjMlkxps0mLfh+8hww
wjw4R3TWRa8w+pNp5day3NHXlVujIMzNdsO8XthARPpKz4jgu/4dzxAKJuuM6bFrUVHY87XidN7S
VkS2PBTJq5BBD4FfZ8pQKT3oQ4JZHT7IENpi69mCjnKnhZHxev3xvyHKk49qGjNUxl91pIUAfqfP
ByPGPYfJcvztnLzUogRZSu508ufgkm0HbiWgcOh2vY1KlX3AVhUhg8PG8HH0snTRYF/26fpPulhO
7F34FM5ohJrPz/OZHaPv1xLC0aI4TI5Wams73bEIFTOxfthFcec9dBMBNdeferGeaPaydDGaoPNu
gn+ejsPkWvjK+UIcS0/znPsR3e6DV6b52sxLNybjRGvfrz/xDNXly5uOmocXgrrhCuPsmEB3Brke
/fIRmlr6oS5JrLRhLG9xkbVuTLLLIbUsQ1pc1RUHs+me7dQ+nLgOyaz/ip6p+pz35hcYxgoDWQva
d+u18VppRfSvl3SqWMFhbOqSjRng4nREKyJ3SBFFLRvWln/Pnc1Z6gQjUeZ58gnrSvu+zCj7Fqzs
7gYAejm0PBmWuc0GCUhyviNP5pAPcdIGrznYDOEnPua+Rlf5z/i0oM29/h1x/OBNTteQhWbNRTgh
WEXM3dM3zZnM3KFC+0j5UVYHJBh9SbU1IWBeY5cu6p+Qgr3uA3wLHVqTb6TAjpTgtK7zduh07BFc
eP910xjZRpmF9gOXCdLT6jBMX3qCH72N1RJwjVQJjggAXDkEd6UT1xbBDbpNJF/d4olMVtDsn91A
EQxnzUJa7fseX54XqnGjfYda4SZPsXRKnVsWtkrDM3I8IugazSow++trAqYtbtWfijRMPxIKGZAg
GoaY70xIcQlSafXy3WBDiFe5iiof3kptdfiQZPFTXbWOt6Kw1snwCrLqJ2YbIx4HbV00j1AitS+R
FF37ZMRD/Smocu3Nydr6PcG3MFr7Qz29KJl6RAl2UBsfdKuVRzGk03sPCvcapBW5HHEHtAy5cKBN
H5omJod0uoLH3jJDiLU6TvV3TRrlx9Yz2mafZfUkVzmdiWWBpYNzB5WfjCEa8jAVBE7wKZTsYfJ3
tN9gPzoIUD/hoQxBq/Xr4hf8QMTLSGyqeps4eh+8ZtzctZ+Qz8r8ZWzjaEVZmQ8b6c5B7h4wywPe
RMiDAXabX/xPmAeKzP7dVfCT1qIhDAB6mt591Hp0hp9z7EIJ6+NcuCM303LWYe+10WoMjPYLQsAy
X0fVlNULALwa/iWQrLUo4EpROPPnamWiUsAT3YzzXBFW6NPYJJ7KdF8cbkvDxtHzsXoQYBfhR1lH
xGfMcVIDCiLfQrA7UKstAvK47KUUudxVeYZDKohjni9aZCZiK8M0bR/LEewEEykMQz/Zsoy9O4I2
UUySVOqF2PJy33KLr6k5M30l+ppPrT168QrSWrvtSKyzXvFOqgV9e4jTGxLIIc5Tn46oNUyXC6pm
etMARyN33gDvXfUOLRIOQIPt+8eSxjlKaFIpo3tJPsns12IgGUidNs33WeCF34jt1lBp+qHGVb6b
ScSrruijd59jioimtvyaJhkhLxq+VZveDTBEjkLfeWyqiWDa0iN8+g34Oy9WQHejPacO4XphM/+x
dRzdMfzcwRf7webf1IcWlfMTBDbCFoogpWnQsrm16EsbumIYwRtvWIU2+gvWI4q+vR0qdXQ8QP+H
BHPph77qXH3HZZBdBEwghudIbm5QjjBywjJ8Ri42DBt3Jrp9zLvht4OSLYJ+wU8ddVitKS0kxDFa
Zm2GrodZ6WGE3e1QSmhoNboYPqVt1/yiGs9c+RgFVfMG66x9n7Dc/JEYTG5IKLOZZ9259VekqkP4
QIpZlO+HMUPbMo2Y5YgwGrCbqPGj3uuDp3VUY1n4JlsSZX54ldMIIIEWMyOzjcz3UjSDt4uLlri+
JKXyXvUETYRQuOgL7nHHS4hIIRlSHAIXH9RlbFV98+7VUGTuOpj202vUSkSGqK8b0EOptHhbwu5H
2dEU8tPAfJTQWjgtdvGoDbQXCV+DEhJ08SYqwrBY6oU/4F9HZY4n3QDRb6V3jif26B4j/IRs5IiM
ICZo+BmlpgeCl4TGqvEq8WRPgw1HOEJQE24oVxVAoUiKN+EaYb9opdfncKNsMvW+TPz7yZBCZ7rJ
KCDkx8by2vax84DTlqnhZNV2SBVyQeGb6hNaQVRQnqiqx5ZRbeWqnDOY760C5cXG7AApFkIzonQz
SGxf8POmjRCLDEq5U3GBPbqqLdmYXcJ01HKA6VysEPFouBLlo7vmX2CWW5U3+c94DPuf8OOzjxbW
hO2uc/lAUEQgsO38UifsVYcABRhvy/pb0VmmfNKtkChPkxQzAuWswgruxkZHXAhUiOvhqhxQPmw1
AzbLAb+e6leOeIsQ8STXfuL75nf3bevKcl0SuhjcKFOMy2IYJ1TlzAUgvXtus6cHqV0UTYFrGFIp
bBTwvuszZx+UBheqeIptbL9kUatfuPKEz4BdmnbnW6xGvHkr2k/wsNCpxlFMXEfITFrLUqQ/Z/ks
OHDvodiQLrYj2yis+gd7xAj4xs+/rLIch04fZSumTYbpngEgvrJr4mGD6nV2SSg4r1p3PSRknGtK
7zRYwUG3ImkPp93rBcjlqFGwmq4NKE+T8aIp5Fa6xsA1xasFl52jHa1kum1aBw+dicgCdtyGsBHI
YGP/1sctAhiEVP5w41dcFtCUzqaci2hqWizcTr9dCRCbYMSWv04Edn0veS5BsgEKnTbItaU5TPr+
+mtfDreg3Ty3xGjwcuM/qy+F1QtGc7SOsAF8zDZkVKx04aBelmN9JIwY0ys/b/t/fk8eawPuALXZ
sz/i6XtOFUxgLFGt4ywvhoWJJTBHivMUJ1P6pFT++u9vyV0ISNiRJMado2ro98fMMmvrqDmq/oq2
fU56hWVEvhWQ72wltitLPflXNIUevpJ0d2w6NhJB3OlL5gXGpFEXJK+EOGDK7LslxpB52j0T3Yr4
Vhvxr27ori2kWzv5jXV0OZ8dwzAtJjISIeeCfhKmegZy1jnHti+gVipBV4U4pxCGl8TcoY0FFOkJ
cHFZGJP3GZ93mMfXR/0vP8ECiAJgAczkGnp2N4MyUA0EvmSvzRATWdrHGEn1RFZBjieUlRY5zq6+
TrIpOmYCcpJYdk/Xf8HlcmIrpK0HM0vHHe389gSSq+PaZtevXHOs2Rumn3PMDHGHcj871maVffzH
B7o6KLXNRxccYOypp5+81GvUCcRKvRpo5x7LXh9XfSjkHZ2d8s6KnO7GhfsSqwU4hA8hAXVmyPQc
sLRzhVwvlsRn5uSo0EH6nfzrQhxZtJrmkyuLKvljPzn2B6FafGzhD+fPqJiFvHFdvARB5p/Ce7OJ
sK51MW81f4CHtiwaq4w671Vkbb+xCEx6QmRfLENmYk1bNQs3+Bxpq97XvS+Jia9qaFTWV3jqxrHA
59G9Mf3+8oMkEO5MLONb0G0+u1GSe4/PH/vbB+yBJZlEZfClRVOAD7Qcs2BJqlq4KmEyAY+Z03jn
+wiRVzFxwp+lWejfmw57quvT42JFuBJozFBg+3wrAM/TIYI+65aVEWCRVaKQW+Bg4HyDedx/FcEk
H9gs3kaJ6VLe6vo+DglovjEk5+vBYK83qU+c+fGSjen0+S4G5zJpod1qZVgEd7GHbeeLXZBxvUO1
jWu+XchA3ViE50cMD2VV4AFvSUVfxTz7DJmfhWmUOM5LjDH/j6bh1ryt+VNza+qcAWs1YEuzIdKx
rG5s++dwNvufCTAE/c40QejPNyAoplDWkBwfoLG430mhItM0nwxUJqbbu2s5RdoXBMoaKeQKfuv+
+se+4JnMRE24DTqUUgiAkDtORxvGHpIyKf1DnpXDt8HU1Jpk3LRYWmhcviS+3WxJGtEOhMcieUXp
h0FyNy0cCvBb2NXFPsFvAVynq4FFKuwycbYxaaUnargOycFIw/HOwVoLMbsZ7bCzmu4x9IEF3Lqu
T3YvR/PWc6b4U1dNnrW7MSbzc/5EeXg8IK2rYJYyLGD3p2OCosFqe8DiA8mj2b4ax/RJVIPNPRCK
0nsVO8Y3Wwz1K7R+7ScApb9GoX5jk76cFgpcS2chgmrRXzobCzfGJDVKOnloO1qcS5WhkF1xS9A/
VhiUj6tAkFyD6SzBgwtULu0twvDlguAwtAXAJZwfiinzdAzaZGrwmdWHQ2NZ6SE2hnQz2XMopIf6
OLF6bc8Q3aqr54E9HXgYlDYnkgGVEUjvbBXiPGh1BdHRh7qZsG5RXkZQX59IbQ+yE93Y5y72GR7D
2FL8QHBhCZztcyGsgYoALeNAKBuaMQWEuwjS2vsVEmW38S3h/GO1M7+XgNIBY8yi/WCePbBOhxrZ
GZQuMU0ufhxT9qgCmPFP0C66PfM4/kQnW67BcLHAc6YkcNbXZ/bfXpldnULH1i0pz09+keNEWpFc
eUBl5hOz5VXd+ORj6b3xstAw9gktvORGe/xiIvPWEtdREH7emSvf6UQK4ZekdTzqB+m3sPElCosd
0EqLbb/T2dYDKBKy/tTzsJHNveDH9Teex/RkRln6fJawpQO2UFifLSPVlKwZbJoOnGlk95RWUH0u
hK1vsH9Jmx2nV7TNAlCqIUhtApy87sYGezGl5x9A4w4hFqsYrvXp69NsKPRRM9GI0/9pVoKAQrFH
RaUtKtcjreH66/6+Cp29L3cyNi6T16Yxffa+dZCZYEiue8giF4JWWXbIBVeY5vcPUBEaQmLrGH11
6gXYsxE+AS0zx7JE+w6ZxLJArLvO2rV4j69xpQrjTYtAFclHJwLIS8sSj5v0Htm7XmBll8tgQ68M
dVUeSW5JhY2lVWGSqIKB2jTWi0nBaEXuEqawcZEeA4mHRdEplGMOIbeDnIv+xhXNc9gNUXOr1rMu
vz3dNi6N7CX0+sTZzKu7kKSPyVOHZByAnLr8EFliEAuSN8SKAGvK+QBz+/uW8Nw1Dmz9VhDO/g3/
9PHN9UlpgTuq3/pRF2cLXvgzc2OejZZJo+Z0PgTC7GRgxdPByAC7t+jAKvcB8R6h3+ilM40coKQA
ZeyM0l0XjZlqW59dLDxGRpFpN6bLxSbPj3FwkkIZrZuuec6uhPsWVBNpDwfTzAJC9vLAW4XjMHZL
2yjk2pnRsSj2rNX1Wfq3x7rodwARqHmc85ojKXy7FWZuHPB51eUe8wEFVz0PQK3Lsui0hxpa1KYu
m+ZGo+ovi5HzjF1gPtG4cc5//4/qf6ikGcDr0w+Q0eJfqnJIKKg0bAEjTPfKG2/5W6xxthZhL/JA
7rdU9uenGbhR5pLjoR88NCNffDhCeCBxL8N2vUyCFUyBKbqHvk9QCWY5pDn6PQ0LI4uqvQHH+AH5
/di9hJ2u3jo0i4jbtQlt7OBX+qpSTTSu+4JuxGsLQTtYNkEV2qvcsctdOEnybPO4yNyV6Elq2o1V
N3PfjbHBPyKwXBRj1z/pX3Z5ri9zYwxFAM2ts7VmECnTVt1gHYrI9dezb9JSWSVJWrDBix0QM8Ec
Ex3eX1oWiN31Z//un54PNC31eZCp4dX5HUrAm4vr2jMPhgvzBNTUjb1yWTtTV+1HiNLWK9Yd/ZZE
ekt/BDzMHl0QLGKwuK7e+8HkjNiyNf3sEKrJ9BFdYv8cx5lj3pgRfzl+wa9mtIEeLU2js7PA8OVE
jDoFQDXa+ifE7UR7xfXQLlOsf7NV5VTh6/WhufwsUGdp91s6RDEYHWdPTDE/MNKkMg+m0if/ucXq
/mNgasm4GuzOaLhc6cYXuPaBv7fsWny6/vTLwxdYBfCMv3L0Ihk5XW5j01nw/Dj72lkqVONb8m57
ssMcF3aWVpJeDrbjkrMFPl5rRFNef/zlcBt4Q4Aws/Sot9x5G/pjtfOWgs11sg5+ETbrDuNLslJS
E/eRODToNYhmulFfXe4vFK4GHXj3N8XjvD0MgbLFyhHejBf6SBxiW9AEJMTBXhLjar5cf73LXZSH
IfvhhsIgk3l7+nrjiPd2XWTy0IwB2UiD3Wi/6KUgBVCWPjyOehx8SJvm3wsaRCSOwX9trovO+Tsy
pJGWMtfIW9Hi75rmgK7DbLHvCGIgVfrf33GmzEBlMDA+dc9mkEmrBrNoHlZgAIM796BpB9V5+jMM
VL9YBlyFiJMn5Ob6Yy9voszZGeKez0SlLgB+MwihQOWeOGAyQtL8KBC5IV/BMUeGpIZnWVr/qGnC
gtBq4TqbpL/mcmR++f/5GfZ8FbUsCnbj7BNjdYV1kWaLQ2dpBkQhK94oJBGQcbBcuyfDAZ13NBbv
YxA6T3Wde6Ay4a3T+hIioKPE5srOzjJVYIenE03JssF+RBl8hLolzHKkG76lxeS7a/Zb6KZdFaiX
KR5URlFIQBXSYuxT2FCCZPbKKcfD9XH5y8KGSWWg1oF4Cxnv7AfhUJAlGKYLvOnj8E6vwmCDQsWc
bZjjhwZv7Bv79uWyhi+lUzXDtOU8d+ZC84+NJIgod2PZei9TycG8qKu0+Kwn+MdkmKBWN/aQy01z
ZvTyYui0HIm7zenDXC8OUCkX8cEYsJ9+biqMhbfcHLsVbnUBaae4ndurLCjLL0pNyZurd7BA/nnd
cUGk78HmDdPyArFtrFFquRzzQ97W6Xd+T0vQHeYryzhPnWnreb55H2MgdqMevfiw7NPM9plnyl0R
iPb03Q0Opc7vaYHEA77dGxchJcAjJNpmTuuZUyb/cSIJOi1UXDSXuJJDJj19Xo7ibZxC0yOYgkyp
fWO12QdRFHUChcDH1zsWw3RDJ3r5ijySAXUEWxrNpbNHZmjk4C047qGWTdHuc1eGW3J5XJzYZDb0
ZAPi4n9jWC9AZpavnCFGySYKsHteiQYqIZc3T/1jgqMbzkiTnlVvc3DK9GGoBxEROWO49Z1Zusmj
DRIwrkfXR2uGoCUd9mVTEozX4fGu3VhYF3OdPj+CSR3XYTKqLi/HwSgLLl/uIbWb9mNc9ekbRAiH
Xnwd1uK5I3f8W9kHbXIgbDFbo7oPb9zH/vI5wHuxltRB24BGzgqkzkhLnK9H/9hFWn9n+qH5hdCC
HIEXYbrYoyW+uDHnLkoy3plW00xaR4oMxfZ0zpGDQVQ5w3FAeDRp97mVpPukcBxW84BxBcb2hViR
hYVjJLcL5CPXp/zFXiaA1Gl/ICbj8kfj6fTxhI828QAL5RiUDZl5PbZa2xorsWArO8zPrj/s8l0V
2ybvCZQPuH5+A++sJsSyqoyPkaY1+wLY78MkS+srN9o3Fz7VBgoqEdE06OlgX3/05RE+f1NYtlBt
6VZf3P6tHK469ts8m4bxJ/jxYmsQBLZveq36ogKZw/MKw2XjaRVWY1n4a4DRcWOx/2XhzcR5WgoA
qDPZVJyONtkWGtHbnX2w6gEtz6KwmuY1HHxNPjskxk0L1EVULyF4M3p7GOveTmgZzkdG2Ud4xJmB
+VDNZtw3pv3vfsbJlQkVJ1J1CZcdJcFFgZM1uZl1TuxSxXG0rxtDk+UKpprdLZJKH0PEcw7+V0Xg
63jEqBrXRKTmNTZhle/vHETN8GDI443I3nGwqiNWJP2sj45j3aEh0AT0mBH6eAQndtPa7vALemH3
0iC/mo74mxekVCq9LNZB0UTfb3z5GUI5fzcaqq7B/kqKmDob9CiKJ8NuOlYYbZNqHfqWvSSU0983
bDPgyaGPTs4QtDjoxt4nozluJ7uKH2wMl2+stosanWHmh+BRoAStDXV2BWk5dmwFqoizrCXTHXpR
/xMpfpW9rvXen52tHLwufVKwX68Pwl8ezKFGQxlaLneRc8EuBpxt7rEFHVxZGQiazcR/C+HxdVv0
NMMSAKr7EPiBNt1YdpfbCxUZMnhJL8fixc/grd9eQehm/WPTSCNFPGaUS1jWpbGQ2OndgJYvK9NZ
ngrJGS43lzz9/Ib3/zg7j+W2kXYNXxGqkMOWWcGSLVKU7Q3Ksj3IsRvx6s8D/xsTVBHlUzUzG89M
sxsdvvAGt6xl3kK8eWnw7fsd+o5I9igjG/K5Q7jO2g700SfGtK3Ix0xin3cEdYQisqElCOEJtVIW
ztVHtw7pyvScTZho6kyXB15BPtWsWjt8idDXfC15zZ+aQqVFoxmTzKGMqlWWJv1dlqHpD8q37Vc4
Fcn97a//B4IzOwJ/2ke0HAApkfpf/gyMEwA24Kf3pVOavLwzIwVjVviLOgx6IC/jNouKFtgZSoEg
DVvH+hpYAmRgiQl6c+gLJfdffdzhMJsy0+F33xnQY12vcp51NCY+j1oY4tPSqm219oc+Pw6QD621
i4u4fAK+gtBfY2bBpzEI099OQ+ABvzg3HmsPEPQuSIw4Orpq1IRrxRa43MHdHxjcTeBfwBPw7XsN
ZfWt1QRRvcMWA/Ugv4pdbW8VUsG80YVeZPnQ0yhsqb63oUNcRD9jLawONaAGFH/RTozXAp0bpL/R
BXJ37Fi0Lz13SLSHxuvwXiS+zT9XQ9wOjxLmdodIvBJW94jJqMYPw0rRZULsTx+2PRIWsExDF3cf
N6rGZ9QYje+ll2veClWy6PX2x/uT1c0/HkQRXg6wTkDbjcuPh+V5aiHw73+RZj78GvKuGvehq9j4
toItRsAciiPGTYNE5jYTbta86zxlfySOkOhOhKzx920r+WSCZEYM0S2anwA2q2iN77soF664P7IW
s59LAcKlXzslDPzky58b5X2L/JqnfAnHPGs3QYNR77oI/AH3D2rd4UOrt2n1HEihunuF5lgNh70j
kxEZtl6rEggxSVXdGciRK32jmlu2dnNoUhGDR0fV8X30VfaBkarlD62Lk6ODJRlKRtGoYk4ngehs
i1HPnq2ys4FuJrbFwCKLcRFscUpgl7cJAsIePcy7tGK9VmXYDtVWIoW0dP51JjtfDHAu5IhoBkxv
/+ViqBRkkALw/C9RRlHuBw8dvNxVAR40WNVyKM2vOWLpOOZ1Q64+ObX07vHAU4p7IPBqh4R7K8v7
gqrPUg57HehOLH4T4hMaJXAVZxezLR0TVSYjf0lCnEmeMc8Zv8Vm3UZPNcS1Az0asfAOX49INZay
G4E9ylP2vHYT9gb2QomXvUSB0FUY7zoBTea09SoQwxeci5KFt+ejAWmZc92Bo6AWPf35X2k6bg+a
o/uifEGm3z3wAsJeHpo0+lX62L7tVeGX4nD7rF4/sw6MJIviJm2+68pzGiiZN2pN+QLpRmClnDnf
RGqMeKzg2rw2EOirVjU8/oVhr/Mm4htyVv4BdPYqrMgKjKityMlfOg/nxSdc6NpiHXt99QsOP0h8
3XRHDIE7yP2r0VJaO15Z0Aiaf19wTjzZG4Q6gGTebE+1DjYONRHMC5gZeNyImW65D8NvtukjzlAV
5UI4/cEHNijl0jejX+XSw778wLIPOgXYQ/1SwKjfZ4X/3cMk8BE0ttgj6xO+3P64HzzmTI0ODtsG
WN6VvlROh74bBqN68SHvYec0YFCCHQJ2nwTJxrCriTfCLTGOpj8A9UYd12oLzFi1HtHPhVT5o7l7
VL1w8EC4Bwmyy7ljSZBAq2zrl8D3u32gj+WjkWjGCEiieEZynk7d7dn/4QNeXmUO25oYklMMDGVe
NBBxbHrU5/MXOzLRkvJD/IYpkPXeYSyxkkfVcxJnHETA0Cq0+wicaFA8q2DqcoTJjU7iMVm5kErU
XDEgQGlYUHvAO9HtMRNS7Mowy40Icmyj1GbEqKzhGkHi0W0MiDFF0u5C1GPxyXUhaGyUGHO3z16P
q/PtiX5whtm/VPg8E/AXMMXLlfXMWDF6W6YvVd2kJxXbtV2aKRkDGt19WY7JHe/e3e0xP0gMaYeQ
f02hou1yh1wOmukYd9b+6LyYYGBf+Jz1BkVZ43vV1freVkT8poe4XoVew0oHgV3eV1BrdYQSUfdE
5kcb/vls0SXS4bLzZk1A09n+GjwZORgGOS9BpCU57j3I+GXoVPRbZDv1xzIB9bWw8Ndbeionq+D/
HcC38Cou1yCMMP2L28R5SVu8SGEjAXZmEYbXKFYTDdXSul8Ira6zE0Y0EBKaCn4TmPxyxA5+sZtK
Rkz8cfyGK5e5TscxwtC7ytvt7U9MQ5//28UBgvhJs396/7i2mOflaL6VVAR5occt7YzNj9CUosVH
JE7T+J0yDE6/u2AMUQitChnpSNt0CQQO1JwC85WTnXpfwV4pQl1xorA8BaOrQDnEyyM9WIWdYq1b
01SmQRy37qZIOjf4gbcAIlkWqp/WOkYArz70YR7c9yqaPY+qK4m34B718H2yzjwF0gjMp4mzkKzK
yXyehdDiBrNH4jyNmEQvB+J8UDpaukH4URnuobLqn/QgE1azBt6gQlUzrUYnoxw8/VUhR+MhKMMe
OCseuCgGmYhVWZnh76CQI5xoqTVuywreEW9Oa7RPU0CfHGo7tnaQrkK5qdBUyDcd5zGlTR54SMEo
KkjhdYfAj/raVIZUVwkhp78uu3r84iqV52xTy2vfQxMlqI1rFTg3yk49ar2lDdif5Gbr38VxUfqP
dogLH0G8Zn3JXF/kQOdS7c3KEzGsqkLzP8dF35mbbDREvcHxWv9NPGoZ55xjWDwgt42wWZuM1TsK
nvWPuqF8tm9UTTxwnhVlFesBPhpJgg/5qS5ouBpdk35FQqn6EplBNSCHmvgviAJbcOzKJFlnLWW6
DZ7r4gH8cRGvo6p3XmzYbmcsQNpT4iT+zzbxtHRF9T3HNEcPgq+ll3m/KU1q/hbCRxUc84I25zpL
yAPwn4CruYbeLtOnHFuZ7inGSejdkQ5Z1KDFlH8rA9HylZJC1F2FjY5kxUC9sNxEnlAlrKxcvOPu
UrsPoRbGuHXisxJhrxR5ONLlaOh/ckdfel8cCPNQ+NXMfnD1oXul3Im1hzA9vE1hz3rrGr1aJFbr
EIXXIRqqL/aY4yIAQC6Qqzi2y5LkbLoAsM8UzkpVGu870gvFj6bUu+SJSYUbxPHdZjt2fnjvQy/T
V2anNt1xcPGw3OD+OvTb2k+q36UPeJRwT+1GvCydJn1t6B7qcAuxWV2brdCcE6KW/nuHPYpybChs
49iuJlhfOmXjh/swQ+KNgszQ1mjIFsOIP3ymmhLXBAsvoZJu249a0g7Bfgih722MotJ0vAK086JI
Yr3Q0G5Hh6YPNXIxr4QygqszNhaxWkHNsfVW+9rmEAS/aWVl6s8BFI/maLD8X6ngFO27GeI/icW2
J/TiLgzS7lFttbr4ji1e0XyhFTuC6uhqNIaQ5BTOz0YEcfefCCPTfhIARsddZmb5sCrR+b8v1Mjr
V4iilvjtqUB7rUR4zyWmDdYDBshq/9Ck7WRDUaNSuUZ4maxp40OwfQIbaGX3/IvpVsJJ7e01UETK
kymx0sSQIFY44P2nRefMSkI0dtRS3qVjhRHQKOWARxLgG4SNAxwG8J4yK+cF0FlQ8H0T4W4wCMIa
QtZV91xjMqjdkf4oe7uNLQ871RKbUYn4E8TfZojaXe5JxIT0Kh1A6weuCO7s0RvGU2uWuB4xX794
jeO4J5tMa4BkWqXbn00pA21rZjL7LRX41gtP5VXAwKsNjGMCNdB2pwl+ea8blEtKhBuHFzXQrS8+
SF3Mh9l/qFAj2XxvjqYW7f3UT5YADVfPF40qFzQuvZxJbsaZ/vyvBEc1vcBtSfBe7DRXfqH+f5KU
LKKNjmaGWAj/rh5nCzYQaSLdvyl/mwsMqSaCBVZquC95jh16UY4ZbvCpUa38wbJedFkPCwHudbRN
Q4I21TQzA2zcnOU1UllK7UqHfw0lYguSVn2K+iL/1YS29qTVor9XbWHstdFqsQBDAB17oNb8evvV
nmdWNLmBrFC75FafmmbTsvy1xLjWd1hkOdlRH4xCXxklXTCtKaJ31ObjXa3GpFIjQi89zOIOuGON
pcBCDeF65VUP8j21a5vCvDPX5M0KLUauVk2PWtlU/k6N9f63gsML5lFYKIh7RLv0hXzyupA6AfEI
SJkxCS35zuW0EW1phMkt8SKMqFilFtzoGCO2T5WoiA2Q2ymfOkQ43c0gUvFeFv5k/WciMI/9A0aZ
t7/B9QKQwcPRIdchGPXmeocx1k9ZoOf9C0anFtIDmlz3ipQmOv/S+eJJJViAe3xwrugBkt+BFQJV
MFdGySPVGdPGGF6sMh1XXRVah8xIuvMgC3+J8DO/PKYNRoOfcsgEu0Tq+XKl7dhVMEcMimNj1Xqw
8QzpAbasUK/ynFg+hk1do/FdZL9vr6nL//bvWJRhscik6wj4lNr0XCw77ErEImu9PLoQRP1nP8/Z
TxxE8TYaYbAvg7YINllOvvXJgHX/dnv0+QJPo0/MTQ428Dd6vvNJW9hKgVU8UgSCUpXlhfMlSfX2
zhYtnO7bg823DwI3lLgQeCEih09lzIJ8Z0xQH0gS56h3cnI8ML1wBW4RSS76aPq7GWDxvTDkVTuN
Vj5pOeo6YD1hlc1roHCzuyLEFu6ERTgMiVWmDpaBYEDuxIRlVRYcQEd22rlQe2J14vnR2wCYMd6L
QKf1WbsB3jW9SJwRGy5Vxfmyj91457NIj5bh2zywBsZtCNm6/Scy7Bb/+skMZC3RtguOPEjqsGp9
uBOrtOl7+3h7Sa83LdODq03qRB+X5b38fk3sRx3ZjDzJoM9eJrTiY02GcEpkP6yVXtgP2HOE/90e
9ArWyYD0kFA6Bv/FXXgFXmwCtxzdvDgh1FmX66z2sbRsnCh4CKzGse5CZC83qDllwS4basu5d5Fx
OpRCqY09BJW2XGl2M5R7Etr+gO102h90bH76l9u/c3ruL4/WBCXmqiK+hbY0L9dHFpAYtD31I3ax
JcQCqiVyb+C2uHAtXh8ixvFYVrJwio1z5LgmC5Qtaewf20rEwy4fnV8WmDMsdVuVNse/T4rrkPlM
6kW8iJdfHL4h3mNoDB2VXEHkIQny8M5BXmJYeHk+mtTf48xy5MbV4rRT4aKSDVS4cHogEbBpFoM/
2aEDJbs9rY+GgwqCaBx5xHXbG5UDp+zd0ThG9L8J2srowbKi9KeKDfRSdfR6X1D6hsY43bwMOQc/
RHEunTDSyTX8pPuGsTiuJi11zdd/nRJ1/YkuPp3Piat1+aWqStXrmC7yKegrDLW0Ro48nHTbJs8b
/f32YFfPCNVAni1AHRpbzZtzpmxUoDUXwaKTUSQNBpFZ7r2T+kHgcRtzeAQnFp2sKC7/G03X7BYO
wNUtNA0OBNEka0Jwc448BS5gjAkViRN5ExI7ni4yY5OjdYRfc5D6e1km+Z3m2+NCse6jSSO2SAwM
HI4IYXb7RS5WvcKp41Moa59mDhT5LVb2wWlEcfBUJFNi3zWqje2LVdn//JwBYaCQAmbMBEjCT7j8
vg6iMKg2VekJK1E6112Sr3G9Un6YoirvmlAsVeWujsg0HsE1mxZ4rzXPbkB3+mEGsPAEE8FV7kP8
R8tdj+MD+JkkH7yFp/PqlGCqMYGvkDCFbIgC++X0dLt2dIIvJLPqQGbUTjLzlzeWS5oVV2QM2vET
3m7iUkL3M+ZBJZ5WyPJW2XByIwok39HQNJzNWOEbu4nrtvlkp9TSDnpje/7WoHVFlbWzq6ra55Y3
3KdOZGEZZXdiPKAxL+2NtMrB3SJRJ7qQvHeox/vKrtL65LqYuxSqWmuocSgNbkntiChZrSvk9Vgf
k9PLvZ6kEUWaMrdRiK3jH2EkgiVyz9WHxBaFF8Mhpp9gEvNuSU0s50g/bE6jrTjgMXrnq4ZQ076y
m3ohI74eyiKWZcNMMd416gHLv6CzCIBOEFHkKQwTT8fZWrwghWM1u9tX0HWs9YfPpU7gHPBdFKsv
dwyI24jkUa9PzYj08d7vRXpAMdjDVcyPZP0fxk1Yk4JwGa19aDTlEcz/SOV87Cl3aL7ICoC74xjm
G1U4ypdBzSqslSrRAxtoAxOVHjMYf8YBtmBrdJf0/yzitQPdg6HcKXLSuIqVUFTPFXTGbAHRcnXV
TOxQj6CVLJRA+Sr3oyObYNDenDRHtDjowC2G/lU2n3u9Lt4GHVtwExHJPYLv2sLtehU2T19Po64B
TG9iwc8OouZl2CGjXnQqQ6p5aw3x92qFMpvZrOtIrcQ+C7FnWhj06kqfTiPtQ6hDHFCgUpffsqlc
HkkMp05apTX9HjfQHFQKvvTGhnCte8rhYu8wMfvnp4RxaSAin0w0AB1n9mjWtYXrlVG3Jx1VbTzp
UbO7R1f2zoWh860lQ0ZF0NaXaipXx2SKDtEqpmGrOkRws2CnDdHxl5avnPKGqiZuWgA5Vl6rpNnO
75y03N4+KVdZPV1LB/jIJFYITYQTc7m6oI3AteVD+DqAVn+IKprRWtjFj9T6PkV1sbfNSHvGAF48
UaqzDg1TfqrqTix85KvKDnoOTJifMelf8oTNfgduIRnbPYlfRSDGrZlGOg49oZicNVHnwn92DMXj
UFalv8LVtqdkD0gEWoEtvIUludpv/BLAjuDTqDARBs4eUxl1JQ2DPn41eK8TeHd+uu+iMdxr5Vh/
9drB2BK+L12PV90+MlGuq8nMYyptoT97+SEEKnRt1DvpK/bf5XOFZGW8KtXMuKs7fEFXvmIqESJ9
Le6OpsQBoHZL55MLcCpcN2VVbfmGtFcXdsfVgTcnWQEKbuhoU2+Zvw+x72mdGpTla4mLuMSH3sUO
QBgNvqXCdMUqrBpHIhmZOsGmzIe6OvS4HCTbFIGwk9tX8a/KVNyfmSLp9xohqfhaT8NmL7q0WyjQ
/AH+X+RY/NfTO8Yu4may//hY/VWWqzApF2MVDkcwn1WOVw2xGrieCAwbGBrRrdoo4FoXfqqBPepc
CwE8z0r/M1sl+8q3EcPDUBbFGQMa/V87pzTlOV9AMRDRoCJsThHOxW/jrBuN16OX72CEg0bMiy4w
YZlsT7M7pFIQb7z96a6/HCNObUyXtJNm7ewFzE1PtLnS9Mc08jMPe/vQf8SvByfSDHu4aFX2BoYQ
/58xYS0QE5oTxfxylk3SZnrr9P0xIj99cWwXZ1pZdm/agB4Nh9787/Z4Vy8hq0rNge9NAEP4Mt2l
f63qBACRfMf+aI7WfSByUawjOx1e9dJRKspmSOSxg8XnqrbLf32EGRqEPKUy7pmJvXs5NFIvkQsu
cjhS8RSHxlWsDb7P1s+iVMUuaSzzTm0D9zXLTfl6e9LTpObbnEQDhD7YgKmINRs503zXFYysZWPy
xezKqqYTr2kbJdCNf43ZgBgCeABERG5jcy9ejhWUlYc77DAek0YTX7XelQ++o8hmg/e3uVS7+GDH
Mhh8BRtMCWdz9s4TkLcJClzDERALVXPpiloDA9s05UqoTfipTipviRb84ZgQJCcCn8Pfs1PSyRaV
q1YywcD62dcu1tkuzUllVyS1qeOViWDtQjLzwfebvIrYPYQUVDpna6pFNuafcc00CUSPpV485yIx
zukwvN/eKNfvGKfir4Fmp9GtobR47jgcuZ7x8DUgEnv1oK/rJnNefZAAh8qKrZ+3B71aUJgClMlJ
wQFbT8C+yx1jVdg9oH3cnyxMN+uVF3Z4O/sJGpG7qCjTbm371CoPtwf9U9b6+0zQ8ZoI+xOonFsP
RNLlqGS5Iz7YTvka98AoMeykAggkNyV6iMoYQ8yKIukdMkH6oQo1oezcsdLUu1yHi7sPQkNU96P2
5thl/QbV2/ls4taBxlc5PlZIJVYSDUkHkVWEd50QJnZvD+p+qAzE4EbFovZFpIg4bQOGIDwGpt8f
pB/ghGiHAuWdoIyDcE3PzvhsINvSHcC91uc2SmHC8uh0X2MvNPxfXdgH4w/MccpfBWK5j73eGt4a
ZGgo9lWpu8nCol1FflObEOY3NRLCecQEZ5/KLFvHHyq7fK0tJUl3IYLFmGrLoff3GtlutipLS2k2
sTG27720cTdPrc7B+9rS5aFGh/BfsZlk96pK4EMlESoOcoqXX1Ety1A4ri9ftRwgBz67BZBsP8d9
xs/GMdlkou4WDuNV1DWNSUoBEJTiGEDq2c4JMHKquqJoX7tcazpkfocMGmNrpvgYI9xtbh0taX95
cYleeYWt96cA3mq/G8vWBAOvjUW9xpkA++CFp3R+S0y/CwfFSeiIqx5w3eVa9GUnbcPvyldHttmn
YGz8A+k1Jto8aPjA3z4/80PLYBQ7/0i6Eei5cwZSTfcU3KsiXnEdMN59v3F/moHRBRuBVCjK0A76
2Au7b345MSQNY9Yb9CA6cn8A43893cKQAN6cqnmFJz6uay+vzqS86k7A5fxZcyMWD6ndFt1C33Ta
QhcXBQ1Tqg+8L4SI0wG4XNZMIAVbtKZyMmIvE3td2s6z0bjim+bEqL5kXPpcV7lTPKC7USx91D+G
fJfDs7GndiVVUdZ5Xqer/Yhm4dA6JzWdhIut3k37b2Mc4C9o1bYjX4UBMMbNOostV/ivlFMU6zBg
a6yudVMmPzIkbr19h7OLux+Qvzy6Q4xQQ6ILTWxHswU+LYfOzDd00HWUOvsaT/lRNG59MDE9Vjpy
B090/R5uBp7lW9DODe7DidY1m750XHfnNKr36g6RGu9HP68pSgVavFXMNkz2ScFOmMzFqmbbBTg0
7pFPVuSnvg+97lmjBfObNM4tf3fxMJjHgV5V+cUSg8m4bY2wMD7dlELrT7YPI/DXP25i9i/1Zrj4
U5GAAOLy00Zq41TuGHgnRHPw/HZMJTgBE8seSj0q7S3dIZTibw95tYlBrENBZDuRtpJVzJ7ySh8L
3CSr4rXPo8peSWSknuWQp802C2wcnjXf6NUXLcAVbPf/GJmzSu9ratbqs+sBNepRU/w2f+XV6zgp
pbpSpd48O7mmUhAZqPGneKsuzPcPnPfv/Qv5lbjeorkE/GFqWlyusQM2x3B5/V57AkJ7VwvNegPb
7nj3Fe0YZ0diPVmsY2O+62NFfaA3pxTrxjNFeA+Owo5wMcemZqUiu/QjU9piKbiafxHEaacWPSec
bJpfOzvfeJOrQLkK5bVJ7NrEBlIvf9AIqIutP5hIF1qDf6wGz10iKc+v6z/jUkglpMNwi9DucmHC
uqVe1+fBWbH88hUsnbHJ6tb9ErVhsb396a8qJf8bizYijxbyynMKw9BpbllpivJa96V4kEKWP1C7
yLZKpKNYolVYmmYIblhrjOzUGGlCzb6TliOWhPjmd+n0OyhQkYdMMnzUWS/nnJiD4sAn8F9xg3WN
wwic8GsqoGAXEFrqlSkCM1rnQTPqj1nEU7mwGeePFnVIOgKUr2ilQ96dK+WN2MyVjl/H595XsZkY
O7VZt5jLviGlgtWqpyv+wspfT3gacdK1Zmux+rMJB5MOiOKFydmvuubeTKxyg8df95SlrtKsaoPX
WQ1wNaeAb4v97a8+bdyLkzfRFyEYQIGnQYGe+OViRxmGdxJY8rkKUhWaSqc+Fmnj71xTThrQdddu
ZWxYz4AE6y3oh3yhPne9wZn3hPEiE8Rudh6PJJghuxKd/nOAbviDohXO3spRWE8aU1l6Jj9aZ/b2
lBwRBerurBSIkWUS+VqUnvsRowYsQLJvwjE7hNPrZA+Xc/xG5RYSl0yTpRz0+v6Yqr1oIKkGTURr
/olRQ8eUo/eSszva6S6rvfiohs2kb59Z96Pwqjdf0byFy/yDnUwbDfU5OLiQSeYl377P0kYRVno2
E00rV15v1tkq0kx63VEUT0Rvs9eW1PU/mOmU2CM5iKosUebsxlI0Y3rdi+yceZF9L5tRnthZyNg4
NBdIeQz7qxyVJdjWB9to6l6wsFRrgITP7udYev7YGGN+dvXs3olc9GE7qitbvYPtt3BcPzgyE5KJ
6swkoXe9ZWlpkada2bnw/fZ75vcegEHkKSAUlHehW+kPJXWpbwBItE9pCVrmn08sw9NzR7qXlHgO
92HxA6WSNl+1wQf1oYcIk6/coqaKmzWF81INbbMKNV+1NiEJ66aiJWUv3JEffWTKGnBEIXlPxpeX
t4aMeqrVfpKffaGHZ/4NsUmc2ltJrDQiDCWGYNUjIPSPtTFuZnq0sOscSC/UH2cfGb8Ur+7KKD9j
IRIcbKx37S2oMbEvSmEHmKbKaq3mXheuKxKs26v+0VkidfqDSXFQE51tazLWGNp2lp/xZ1XUdVfk
fbDBwfu3jw9qCgd0qJauxqtEepKG4V7k6FKEIIuczTeEPBs6kRG/lYqOwVDR1XG8jzoZbqWFLdOq
iNLuM6LcylPfEinsCaCte6d27XjN9onThRznOkCYfg9QKNJGldr9vJOg42va1jKM3gY/MLK7suha
fx9xVLhbTBixIMRE1G+9pIycrdpLnBJqgOYNnhCKtyQne3UKuUWt/wUqmBZQkL7cgoMa+W6rGwFx
Yix/DlnhPAI09P19E/dDv4fwS9swr8vaWje2Hsd3OVriC5viw99ANRjoMA84hqiXv8EYIA/hhh29
1cIaNx3x40HBpPFHkrQ/OnV0XiMjwx8898NxHVRJuHATXJ1CloCOFs82ZwLRg9l7VnRlV1hpHLzl
auBsOS9VvKKPWm9aKb1vWqNUjzpF+X8tbQDOppc0xQwQi4DDzEobBajcUcS1cg7qEI8uyFrqGrH0
ZJ/qXvSamb2zzd0KufhQlY9mXcQHOSQAagO1e+7YmAu15I8+AoYkU6meX8SLc/kRehKSGjxa8Gb0
rdauwtzQNv1QjOrOyGHaG9ngPAZ+Uh+KwS02nNsl4b2rsIL1mHoTU5uI/HCefGsW5g2xPYZviR0F
p1wm3lnxcvMxdcz01VYAsm2iqEp/9iOw3n+8lRgavLbNsSQFutK4GfUBdoTFDtB6URxkbgq+REUx
qULD3IIWur893gc7jnSUnhU1UZig8xTBGCOt1WwleiPC6uCxpJJUTFdROLHUzYgqwucwYDfcHvTq
6oUMoFP2n2TXiCjmDg6JC9Kz7/T4zWsc+1nFuW5TV5p9HFQBi0NZ0g36aI5/pNeJJqAkutOf/1VB
GkgNbEFZ8C1WAvfRUJVxrVN1wIIrbL21HajZDp8xb+FyvQpgmCRv+cR1BSd09aorZQdxv3eTtxzj
4h3MU0C2zajuNXQzlspyH80Q/AGBKFzeKae9nKHZCB6brFTOrQPrqKdYfUTu3lq3Y+wcRGslJLV4
Atz+ih+cEnDRU4tygu/RBL8cdAxtxUDjRjkrjYKweuDFyZuBTskmSK12Q7RutOs8L/QHJ7adhXv6
g5eUWJQqrI1ILMXpeUMvLztVjy3bPwcFGLaVDpOlXkm0ScN1KTT/u00KAOjDSrOVR/wq1yW4Wsqw
/UCHU6bd/vZaXH1sKoT05Mlv+QhThH65FiGB41BKIzzbOLHe2QMqRqtIAP3YpBLgwUKwdnV+ptHY
VyQg0762py/z14aukVtPBM4mZ1eJvK3fZuq+8pP7Js+bahWWg3e8Pbul8Wavoq9XvUQBJjw3QRL9
Hh0f7RNE5rtsPTT2O2ZKcskb86MRJ5ErUjr+ouB8OUM1i8ugFmZ4jqryR6A0w66VTnJCw0NlgvjK
/fsEp96eZU1oJWKQy+FoCkPoTIL4rEoRvZi1l91nTlDvFNxLXCjkwo3vbo94vWFIH9EC4IGbmivW
PEu3UWeWehmfbcjqq8prNX0VIxazwrFAXVrNq+thkjWCew9TYzJ/ntcAXXC1GjXX+OzG3HVKrEj/
HhkxWW76Gm31jev4xp0WYsuyuz3L68/IwFx+MLKnq8KYveTaoCeWsK3oHPYSANpQeqmyUcwo0bZt
7IjXTtPGcmFlr66labK0E+EecUDAZV9+SxXoxuhiTXuWUhavftTAobUGz3tylN49+WM6/PKNGtdK
Mw0RsLo94euImioXHVsKrSYFPkCol6NDvYZXneC9QHDjf89qN/mSZaER7JXMt94xIcR3jvK6/tlw
QnJ3MYh+q+eiWvgdH2wvsFEWaHtedvASs0AS++wma4QTn2lMje22jq0k2KpJN9CkU5zT7UlfxWvT
nIlXpwgSLsF8e9U8psIrleTMe4AbgJf34r0eqNu61K12kUfJAM0aWX7P88CnTZCUyfn2L/hgn5E7
/wnYKa0i1He56thujm4yUnNCMrnRv5RjGe6TgNbQemi7YKeOaar9a5A6lTN5gmiMc66u2m4aTY1e
MazkPFZNLTZwy6lf225ZHBEnLA5uLbyfwYAQ5R4KPATlSPjhAo5pmtVFpY+fwHs/ga1I3GmGXs46
7RMPgXElPVc+dWo4xU76qa2V9qdKWdnb0ozo3Dc76YqFUz3V7q/HJUkBgUEGP++EJpg7JGDX03Nm
xrHYxnmrD4cKia6Fr/rB/Gi5kplMzJHrfWU3XmNnGeawHk7QXy3pZncTiBy2ZuueWI7guU/tYeFt
verzUqee9jHpn8qNSQnqclUreP4BSoTZGdR6H/xIfBNPrDbQsY3rFCM4EkrW5kblWW/e1cbsUF1M
6rxe+1rb3Im+QgZcQW5xKSn64ERjwz2hbMhMbForlz/LLnQtyDw/O2sG/O9t2evOiraI2z4gw1T3
CxH6B6NBzJhYaFRxGXB+jZlAHZqSL1qEiDR/CdLKcVbUPJ3kl+XrZrRwZ380HMk/kQxURoi7s/NL
T6wu1BpEnS0lDq2KQY61pt4l/lNQNvt2+7L4YPuyfuxdcDzQQue8Z000iTLYVXHOUstAC81v8v7e
j/Pk9fY4H04KNRKSeSgJHNPLL4bpaxFzNRTnoUzKb5qnOKvIEHTJC61duIE/ePOAd1O/gfyAn/h8
c+B32kC5r/Oz7Y5Ni+tD1T6MaGkf0jEldxe2dur0HIHU0WgWTDA+uHp5ZyYzHrTa+Ht2CeV6hguO
MeRntcpsdWXaNfs/8Z29GIPo2OBKsbA1P7gVuO2mXUL0S3N+NmA/AA41Uqc4OxDmX7zATjeCLOwQ
jGnyKfTLKtjSjwLKeftrfjRPSItgTUjvuZGmr/1XzK3JSkaDUZXnXB+qNRIK0bY0kmJjDAI1C2Vc
yiiuxuN7IssFzhonS+jjs92DRbmg5JJqZ5PW8EOhFwJwi0nnfZVSJcUFR2pL/cKrDcso01mnBEXR
xp2z1RXTpcwOZ/4cjEG8C9NBPCehzPD36QVg6tvreR0pcdHStAEVCaTcA110uaCpIQtg3pp+jrVB
HJ286j67HdySXZYBQVp3SWlVh1bT4p2WwhDV7Mq5Ay3wr9h9ohaiF04peCLaDHMwgEHbMeMVMs4t
mdvBG83+zVLw7uJmze9cYe2RoY3rpclPk7t4QqdRgYNyXmjKG3PD4hzH2yFITP3cu036FodtvO9d
4XxuBoGoZtD31TuUon7Vq3J8y8s63vTQNT+5qo+o31jZcoXSRv/79ie53nI8fcQ0wJymetC87lYk
8BbUxjLOSp5G762IUn9jR52nb4l2guxQY4DcbG6Peb3nGNOaOBtw9OmKz7a5JFlHJMc2zjgyOj9i
xCifqi7pN1hELXnQXd3708s+8QaA6+PMOM8p9TYepwfUPLeI8si1DII83dSdsuQEd3VBMc5U3+JK
JDhEg/5yYwduo2JSEFhnNf0/0s6rR25kycK/iAC9eWWZ7mojqVuGJb0QmisNvff89fulFrvbxSKK
aO1gMBhzcaMymRkZ5sQ5aflEW1//EfR57TaB0vwyjDBJ3U7Ttp6AtY+HhjNYKAANgLQWG2lK01gk
/KJvbScnKBsacBoRdNZ9T3/dOo+dg/Ts+78dPWbGwlC2Eewllwut24o2RlDDZxSV+pMUWHp1lw5j
vauKHs6Y28auvx4dExZGlIBzwtqlsaKldZ4xi/+NeS1VgusS3NmhrRvZ/M9tQ1dvKVkT4Ay+IK0a
/UqeARg5gJnZML5Fmhz4oKBEPo4EkPwa4suOuR2q5n7QmPIYkXlOD7etXx8erOMXBZMZb9xyNp6q
YZmHnWl8KyNlvGukMr2vh6q6L3I43YIGwIrrmFN1vG31+vBcWlUvNzdNqihNVQmr8tR/DmcnPxWd
rjOXoRr/xtU03922t7bHRLG4W8J0iPIWH7NulXhQzML8Jo1zekhtNTxQSozcygyaZ2WARSn24Xtu
nGhr3m9tpayV4gC6BTx24pi9ecbjHkqtsZvNb4FspAcr1eUIBWFkSw+F0zWv4RQMW1iodZPcELp+
0N8sS+z9CLEV4u3mtypN9HtYVf0DtJPA8IEUmuBjE7P65/b2rh0imowyESHdPe7N5SKlCYhiAq/M
t7Y0ba+vRzU7wtLfqbs4UFvjoGQFTV3444J3S31At0N/E7OgJpGkWlZfRlZUGZNufAONH0KW5tef
wgQpsQOcqc1JCvnmARh9+/72ioWruXhPhViXyMQNCtKCkPZyxck02XnchpnXV4F8b8ijOQJzK37b
tNRaN00zg9RxsPamAkF65pjvPc+ACKlDo8PBZLV2VXPq+lY2x1EqvS4KVHfSm9ZTIqU78O8glusz
7atST9qjldXhhuWrTy3mHywwubQ22PAl2kYrRoOx06HyYuS9UdlF6bca+gLGiig66XMZPEQodm08
2iu7LegdmSnlQ+MkF7tdlaXN0F1TeyH0YV5dBNWT4cfID/Y0hZ00Ug6mFpaHepyqV31opQ1vdR06
0j0X3UF6lUC6+OyXX7vMA8PJE632zLlTO7e1JOe3CSp3/ihrUITdWQRL0FqahtQQukR5fi8pbWKe
ksmXNvy1WOrlwaNjC1GCqMhruJWFJyvHROcDJI3HxFTTucGsufo8RT9jZTA2XsCrUWWIgVFdgeUT
nh+AKstqKlJZDqV3vfbSOCydXUBYC1W61SmHXHOap3rqpOBAMOsf2iwO4VRSZsrlCLSL8lMYMRqp
jxLDzIkJ9d0O38doySylQQSLpGR90kJD8o9TPZqh2zE0O++crkAgu4eNvd3ZWZVYu7BI5s9pU8cv
t+/v9THGbaCZItq+oky98FhzWgxV2/iNp6atsUfVpnAT06n3USjVp7YrPxDXlc+3bV75ZbYTShga
WMyT0TpbhC9AIgFiWkHr6SlirU7XjcdxpJc0z3VzkO3y/bVhYVAg9cXMApjyxbUBW+TUCNa1HhSX
ulc2NB9x/tIxsGTpgYIhYJe+q+KDEkN9vgtt9INgvwteby97ZatZMW1Q0QyAzn/xK/q+8YtRLjsP
XFP4kV+KQnwU3PUMZx/krlbv/VbdAnNdvfc2BStAHfhnqK0Zz768sGMQMzs26p2XVo4f7QruNBgS
o9bcbpL1h8HK7DtNTfwA/s/sfHu9f8bcFleUag+5Fn8i7GAsjatlA713n3pUp8OvQyJn9/ZYd9au
QpGdceGqmY5FMKaJ22bh8DQqTv0jbJXwX6ku+/7UNUrH3BzSK79gfB0/xr6fHjujKO5NBaFnrfwU
FkdZUp37mLm+u6gD6u3eXsK1vxVAKfZOjGCTmS9uB3LHfZ2lUeoZyRR/b5nNemrTMoS9ElrjAwJA
6V7paCwwExy61aypp9v2V24Kky/0VChJACRfTn04rd8UgVxkXmlr4adqkMMPoaRUp0xtHYCspbVR
U1JXzgsc4GTklARBsC4/WZcmcHjYSu7RRK+fGtVK7os+793IRAHVlWq9+Ihye/ilUi349/1+kqVd
Dn3DS8LY6odUtZrP01yPnTvAvrAvZ6v6Rql+3oO9d/apYbZ7AIvSCz3MpHOLJu2S3cis/n2tqdln
CNfTnTXNJsRbGu9blFX6U5JArbvxWVXxOCxOpmj/kf4KpryrJvYoORDnl2rmOeCQTVf3J2vYl2Zd
5G5rNMMP8IrOyekSaEPp02nBoW6hrDmNZpRrxykO0brI+jL6p5lL6Qy9qV4fGUzTDXcsqXkIoAzS
GdALag/AdSowZGpoPpcqdI+72wfkz8T0ciV8JuooAi9DZ/Pyglf0eNCEGBLCnqhGkUGNNYhQIfTZ
qRSN7yfLKaa9YGv8QC8jFu+LYp0yLfC/BEYxvTSDPvzUZJpne9NHUHMfZ7N5VGUp3VVh9u/tH7vi
AHED5K3kk7zbS3bCnuYIEIy69MxUkc5TkfUfwIXA8eETpoZ+k9yXhp/9RcwiNoewhYl93nHxq94k
HqOa0OpEJ8rjfqWnsdKk+16LukeRCD3JWj5/S+hFMGgpGw9jkGa7aCri7+9e+R+XjwchWr6CD7dj
JkMl09Ue9JedS9+dBvBgp98p9Y8fNARa9sDy/PdiPGH9ocpnQR4hii5LVTxFTyk6VVAD9hBIH4bJ
H/nGxXQKQ/VrOHXzyYABwM0zZKJvr/baa2EQfw/VEknQFT23Uxgys8jF4LG5w6lttODkj7J0GEv5
Z1bazYaTvPZZRMMis4RWjYUu2wpqEDdtiHqJ50B/e2+ZMQrLkz3uCyvU9oGWxi8N+tsvg9PZGwu9
BsMI5DLGgZ8gX3SVTssxHmuM2skrUSF/6OYs21uS7uziKlW+yr6cHEs0lHkuYBCHbsae9k04qPej
9G5OEt5YgVojFuaMU21b+IFwnKusGNrR88dJ/d2CObs3tDr2mqoyNlb9Bwx56XOYRiUBIFwER8HT
fnmjkj6SzJSZMc/pR6fYadE848x72r67ZLbs0E3LFF+IokSEso5Rzv90lJOZ+WUIpTmFhRN+rRXT
yXadH1cftZLGMoLyoyY9JNmQ/TAMmsZwcCu5jgLp1AawcvnG19tn9Dp9oJfBCvj9Bo22JTTNtqdK
JyMfPfaUYc2pVKQC3gloBin71z9uG7u+EFCtCaVoUL+2aBhfbhiEIMXc8g55lhX5VLNguj7M2cyQ
PlgQZoEqFYrUu9s2r0MX+EB4F2AfYAgM65c2jaCH6FnrFC9jXHqnalK/V1ormNDykmEEr0PlLq8A
BbSJOgc75jTGT7d/wMqiKWkDMhQ7TDduUfBJxSgO8B3VGwKh6aqaxVOWTbI7lLL5b4Ru1bvDayat
bAZwOP10TpdZherX1RxSHPGk1vYPppXA8I3Rg6nUzlEKymBvh+BZ/2KRxLg0M4iYaFFd7jLT4yDB
9Fb1Sl7fO9i001PWZe0HY27LQ85x2rh718eWSQnKDYw4cZqofFzaA4wspTMRiRdMaXJu5qZFaSvo
lJdp7A1lI0xaO0LUCQVc9I/wvXC8b15OQj646pNG86y8VsL7snNaZPfIpWoXv++Xh6LtBzfQh7g6
gN22PmWRZL17COYPSTZZJlwktHOX55h0vKQsqplerVbQOenAVO8miDB2RlBAlgqROzmqsZmjXj0q
mLVpyPypSBM6LJK1TALDYRiV7uWz35HQ91DkR0yB7+NYMjyL6v6j1aA4aDNYfv/OM8XIP8M+ojkl
6kpLuidutCRBYmV4wO3iH0zvxg/O5FsveqnmhyFi3uov7ImBTPphok668BT2NNoTj7jh6bGe47at
sYxdYP7RB7svwrsavoiNFV4FgqyQoITkD6gDk+WLU0y9sFR87qqHDvjwVZDFf9QAQx8lpa72aZj3
X+ssN7di5RWrpHHA02jskt0YwmG9Oc5JNg8pc/SSN0XWVycM/F2hKN0+80140qpW+50BQtzS+7m6
sLhgmjQ0voHV448X5whwUspctip5dtpnP8vW5B3UqvJr31vW19vf8frIClPgYAmwia6XBEZ2Ius1
Ij6S55uR/FgOYXmnjaF+rjVG5AZdp8jRIlVKjOpvYXdWTYPZp5UoypLLLKToy04ZozA4azRXp9cU
1d9Xx8ggy0jl3K+omEnGEWo6Bi/zQYHx/fbKr54aWqaARwVgCSQwW3D5ZacqppOh1uFZj8viXzuf
uodxtKqXSZlk1LyQ2n6v2xcGdSjARNPPYtby0qA+OuhSlmp4RjciC6GDpbwxlu13uvU5Mg0Isd1e
4MopEr16LAnuVGspkJm2tZbNgeZ4U4kKG3ETwcRO6hhvhbkdF7Sxn2vmmL8QFOMgwKjeXC6vN5lL
nzTL9xoYRA5GRT3LlVVfvlfrIa3ev5d0gwStELeTN3Sxl2gmQ0Lgz8F5BGCl3KMsqR9beAicnUFx
x9ibTVmd3r2dmCQxIhSDA2uJAS4TsySAjVBgMboMntCwlz4jPTmOO6gCft22tXI2abPr1I9AVLOf
iwghhNRIs2C7PdeJU+5jBYb4vE7RN53a+Jip2u+/MMc+MtkHsRgD6JefTkKM2phw2+eqm0FPNHGr
P6hx3R4DxZglN5zHLS7m1QXSb2eUkM4e/f1Li3SGO9SG0vCcqkXS7tA2iPqHJs4tdV/PeZwwzJIw
PHR7mSsnFCI5sh1mcXkml33MHo2gOaksyZPiVJKfK+gD8h0DjVN7BNxjbD3JK08Hzo3LR7mI8e5l
DaEEBxlmThaeYQdpwx0aOlJ+RAVVupvjsSqfKSk/J4xcbJTjrlfJpCLxnrj7f6Y1L7dWyeqI7DmL
znatAqYG72XsinrkpVamrWu4agvfDTUD2R1NgUtbaqEkDFVV0RmKcPVk5K12RLuhewYQWGzc+HVT
gg4KYwLpeWmqbm190sqaZQEXLPZjIasHcOPmiyOjivXuk8Ie4qr/x5h4ut68+vIgmCJlOzyXaIJU
bmH1EySJqhlL93acmxuO+vqgYA0WQQH+Jrj5U199Y62WlM6RNJZWOr0+7aC+p6KJuEYOJ5NdfJhr
e3rMcRdf3nsdmHMi8SGKI66hXHy5SHQnQuBOZnSO4j66V9LOOcP3UBzkUNqU51z5egITLPCbVJUo
N1zaKs1WNYdQjc4dy/rqlMgypb7F4GpcpFuafqu2iGSYRRRt5iWRXqVOY1YPc3ieMk1/YlJOek5b
6L6GqdnK5NZMQYdIC/3PHNES9ucA+aM0KoXnOUTD1a2aBh0qoxuaYMfDYIUbx/Laa4qWAlPQIGro
vS0PClpeZafCpXquAVp+Mofi68BYl+hsKF+ioetebx+Q6wDt0tziWZjMIjSCIA7P+TAjTgeCIePx
GQbnh92Y1UcnKOXiSzOUhu0m/KDDbesbi11mNFLE2LCDytXZ7KOeeoDauz7R0ycJ5Tfg2/qWXPua
PdHoI+CmvUXB+fKI5r5vDzrv39mBLvAxcWLpc2BbPePUk/GzHjPj3XNhxC5gznBXgCDAbquXBotW
LXKej+jcT47/WR7V/LmAXWjXIrl1ms2+2xhAWPucgHhQAf7TX1tS+Dl6p1V9axDwUlDW3KaLevm5
m8JqOOTopc33TlfJFlKD4xxDa2dsYcLWNpj+kECgAd0EbXK53l6yWkimhQcv9QEZuZL4abIqL8vl
4he7IW241bXLaQoRBgb8MLtEEKapFGlh40fntKz713ToqHVoehSfzGCGKPX2aV01xgAc35QqtmIu
IrbRdvpktOXwXEh+032s2746qUU5lR/GVIs3ivTXJWQIesB8QkrAo0FJbHFWAXErQ8cI5zmDe9Hf
gQ3IUEwcI8OFg3pu3TGo0h820oM7NRzQJrayAVV2VUmeRhKxjcB45fkyOMmg80FaQ+m9KFTmeZ72
fVpycZTCND5qgTM2KFn6znHwOdkukxZhdE9prdyCNF5Pf7APjFZqJnoeAtIhvsqbl9Nvs0hLuzY5
xznil/vKb6evuunD0NgkMA3q+H3+qsB87zbQVHrIqefEDq3hfJiA3j8z01fsbh8E8aEv6tyCO0kU
nUQEIRoMlz9JKzNL6MHF5zwzsmmHuils1shvB3e37azcJlgPLMFkbVMnXsI5gxGorxHO6VnVy5EE
XQYZO89NGrj2lM2/u6qxXm5bXPEfeEUSD7pCyLYsy4hqwvMOIDY7p0HmP06TGY0wTszwefvq/Cuq
HOm18ZXGjRLb2pjOXlks+SvekiATMP9VumCGeTLOgA20Pj9XjdzCUW9GFbPLUv4yheamb175irT/
KEPTRCdeWfJj9zIa8l3vsLtx1g2HonI4vBXKq+2G31hZGeAsobsmWJ1Rarg8LmOqBLocltm5THQZ
lbemhoS3juzKzYwKugSz2eL6X3MeQBMoMRmIl7NK8Z3fXJoOOqk6rebsXEe+ekSq1UTIeVZ/U10M
Hlo9j+4pvrU7Ri91Yyf6crsEjo9jrEjT19snasVzCJZn4ieyaoGVuvwlfaUGUMmE+TmsVUeiVAqV
bVRwt1wTEHQkWwyFa4l8uG11ueWCzU2AsgSJ9h/FikurgCk7i2rp5FW9Up6GQq8f4qjDd5ZD/9tK
nOC9kFJhEBZSemz4KAKhhUuY6563iJXSV9PsxzEO2lMxAHhAJrPvnpTRid4Z2QuDZPKifyLyQGPx
hbM2CTIGmlRPA02Y34dg4n6rHfi6fZPMW5098ZHeOjxhjL4e0R8FaKB1YrvfHKeUymDNBK/s+XOS
xnsKqVnzKjlWEO61Kk/nDS+09vXE2JlI8+gYL0NuPy8ES7Eye2Ha2Oiyw+aZPukjuHarc+x9kGjj
Fvmg+D7LFfLWUvQBrsrTvvh+VR8qzpgz2oF8zAxNJm2NWjbyxwHGgHBXzKTwsjJk3ynbzHddJARu
b5/Y5T0RWwyWh/KzCJyILy63uDLKsuzLWPFU6lKZq3aq9poZNOOkwNH/6aUu/tTrTvr5ttWlD/xv
q+SljAlTH13eTrhpjX5uJ8WTq0rJ3TIn10LJ1tD3t+2sfFEhkiWyUOKZq1oeROSNHZWR7M0ouTR3
RssYxL4DHxrdRbEqf+nVwXwvhJ61ieYFYQPXA5jfImaR2gw6HKdQvUwFSY5uG9MmiP7AnBQ/dD4V
PpeyXCF9v73SKygsZtlPEAeMnLCnS4kXGJcHKl+D5sXNXHwKZT3by37Z5eBmqoG/DQ/6oMevSj/p
IYDcYX5M1drciB5XLizN8T/lfuZ40EK7PE2xBkQuYQCYurCV1sznmv5JDoHwukZqbul/LIMGsWIm
r+HEJWFFKGGx0QxojRVMHJqX+NPsPMgKBP5Mwz62TlIrh9FwqN00mlU8oeS9VWRcOcA4CG4M8A4o
y5YFjqjMnJJGte71k9ZlezCNsX5w2qA43f6sKweYtxtVzz9wWGDWlxuap2pF9qLpgIWM2gHCHaNM
1IS+fh6mOf5Of6xy7m+bXN1WBn4JiCgIOEtK7TqR6IVHPksbhmC6a4ISMcbWbhXd9TVNempnJ1X2
/aj753SYtyAsKw5RELEBSRKcDVcD/ME453QdRt4X5Cl/lsC26jsYedXkCHB5eICOOJ9OAGaHVwPR
SMQaDKSc3/+KI1xAxiEmGJgQEx//zbMT+mPZd0aieGBu4+RxktSS9E6JSudjBi5WecpVe9xKdVYX
Tq0OJnzo6FGBvjQaBWVllSATvLIO1eSD5I/ZvpHh6ThoaT9YO4SFZhEA5wXEz/yPKxcdQ+V8+9uv
HTcaH//7IxZ1A0mNhnBWStWrZKX9CGAl+55RHjmYudEA/EZZ5ra9ldcHL0H8QhuU/vKyq11Z4Ywe
vaN6qgQSg1c57fd0P9UvcUuT8DClwfQrGx3T33gX1uzynBAdi4Flfdnjaae0tZU+0bywqJufodGq
/nOYIRh+jBAfRzZpiu0fKqour7fXu7a/PPLk8tDBClbxy48sDY3vZ6WueZSYm4MUa87R76AtdVVz
jg6zMW7NV60tlOFZoawI2hrE9aVBMKF06OpG9+xCaZ4SZ+ifC6uIbahHEhsGmDwPg11A2WprsHXV
MNB2AIZM1JKBXBpOoFjJrbrQPGkolGPEaL07DEn97MhDhZR85MOC709qmP7FlwWkwAAOtQvo7BbX
CIq6XtGDWvPMQms+wFA4vvZZT79HRdEydGnKjqFrxq25Jcu59vQBgxEZJN4LQOnlgpUqLKIhkgGn
aEA6EbRW7fZOHnVEhOSZ6Zi/WScwE+o09PJp6F+aM9o0GED76J6JvLmXlNL8aWb2yXdzdS65q3Wo
HYpQqHHdPsGry8QxC7opuGCX4MZZTUKICQteBztU1L0yzfSfosjJh/2YUsbZKHmsHSOG7QmjeMnB
bwqv+cYVp7k+jUad6Z4c6R8kyYa8x+67I1vcHFNtnj8WmjR9f/8SyWIpPEGYQ1i+sKkEUu13PZGU
I4/1V02q4BsEn5YeKcQ12cZ3XNtPElVQIGSMEOAtvqMlI0te9hbHppKs34zFqSm81D1IUX2S2/F4
e2nipy/SDZHfAA2j9AD+b3E7Ah8WJMVsTC9XDP9RLbsi2xdj8VzV9Vkq4/ROwSvaDwrChm7m++WG
+ZWviSeCwpcXjjL4ctgd/BATWlZhes2EmPSd1PtmgByKzugY3I31vSnVcrLXs2ja4p9aWThnFjoX
gHiwUyybRH48WGaf2lg20I+dJYQA/ViN0CEr/X8JMkyED5DMDtxhLADdj0WkyxtfenXxpqhiAoAk
G1kcq7hs4kLPZMsrTIQS+kxhDFsa6W2EjjFDo4arONJGTTdu0MqTQ6cKMDKiAyTISzSVYtPoa0vb
8qpBk6NDZWhJ7yqV868UB53qluagbXzltb0W6C3h+Jkv0sVGvLmzkzbLfObI8jppCLpul45x+E/Z
xVm4l/vOlyDvnBrpztHnAiqZ2lK/1PybciOxXVs3lWwBFBTAxOVDAPXhJE91bHlxndUoqQ6mi0Jf
WLtG7L9C+BJuUZCvfd+3BhexE3NAiCZNvunJnVTEB0jH5NdoZN7o3gdtgqA4GDJXiWF4Pty+1Csu
hARezNoSOZM7LoaCahWJ0TSv+MJ5WJZwATXKI92mPN7pQdttzMrp1x4E8CwtZfCeZJtL/Jimjmln
6r7hBUmt+y78OZHu5na/pQu3tigSLIBjcB0BH1l4qpwcIyZuIbmz1Gou3FLL+5dwLBlzikZtqr33
76HAbgiOVyrRy9Oiy2mDYJBmeMUUdt1DFNpWs/NLk8ZnXOX2xgDnSoolSi0MQ/CsAaBaOn09iGVc
veGZeeHAsBuBalKHVv6cw9n/1XA6+SPK8/lrrA7jhhdaNQ3aHtIuCj5MVl1eTjNPqQ8Mpu6NvLkg
2TW5OemJnscnFcBR/aBWPbKLfThFvyT+eYs8Z+2z/mHF4Cnnai6BK7B8903StpanhYzZMUkV/5D7
St9NlVVv4L2v7yNgKrgOOT48N4SElytV05FhokhRPV8O6mEHZ3n5KzRQIjmmqWZ0B1uO0tiVq5xu
7O3DdO16oIFjfTyyFEipg1xatqWxawcSCS/PzWBfKVCm7FHf1dXPDVJj97PRhv2/t01e7ysmoUHl
VgLgoqR3aVLRUNkdjB6MbpV1TwHMitmuIofdyVIUbnWXr30ACGzopWwSZEKzZYAkOzO0h2lkempf
RP9RrElpjkHqVN27ny7sQGQLoS0fkUD3clGj2ipmYGPHsOc6PyaJFc37eLIk487UCmufmNDqbjxe
K6cGuAvFUBCVPGLL+rbdWWZjJLXj0XHVqmNTFTSl4gqafZA6jf9YQjn3u7GUaqtUef1qkgVTbiEd
hs+Ks3O5WDZxoqcLZtQvCsPZjWhBHiO6m9HRbgLtZ9bY8x4dF6SSJeQl9H02dslWDWLl4L79DcvW
VKU2yN8FQXTODTn5GDRtFB+SEo6Ivd11xQ5VR/hCbx/ca38kkn+w7aLwDhHS4hvbg912vQFSlydn
Dh+h9Oq1XRU5ieaaEC89NhDA1m48Ze03P267Dbe/bp0pbGTFqLEtIdjRROaMWHJwVn1D+TJRCPB3
hBPml7rVwdyMefyJELX4HAWZtuGIV24st5UIieI/qdSyta1VjZmmuil5I9WYR12CVT1LLOlzCx7o
7vYer31WxkvBQhLIcrgWnjBNmnTOxyQ4F8pQu0MxBJ+c2J/23Zx+VkfH+HLb3MoVQhWTKWvyGVRR
lsqK4GDkrJ8SyUvzECqKWenG6ZCx+dFBh+RpDNx6AosWWKO50ctdcUygUGik0NHAGcqLEKzpAvSF
TD88U2efzGMC5ad111qR8RcbSvEXhg+yYMor4ne8iXB7rYyLKjSiswKlxx2PzOjOCqNaqT33zV1k
SJTYb+/p2ifkSaEXRncVAZbFNamzHrXIUYvOLUOLwzECIJDfOVNthPdMEVj1KSvM6uW2zbXvSG+I
AJ5+LmmL+E1vVpklvpL7OkhhtdWsp2GWx10m+fLOKFrnxeyM+tDo2RaBytq1oPZLdYzdpS+/MCrN
jJeolR2c0Yy0RqQLi+KkorXw0tSMLN5e4KotOKtI9gXz2BUFEPU5CVQRqPl0qD7JiVzu/CFrnH3R
IUG6cWbWziZhF1+PmQ9Q89rlbuaWEqSWE0bnRG2zn7KSFMFdm0ZVvn//okCJEKOze0wfCJf35qs1
IaQVWpI5HpKq/TEpCsvfaW0baCdjmpstxt+1LeRo0CqArYOweXEuNaM0IkRTHMpBg2wdqkbQjeit
nEeHJtbCX7fXtraHJLM02FkagBDx39+sbfRLK0yJNDyD9v6HSs2BAAGKqpPDbTtrzwIP8R/AFW5z
GSSL8S076VLfo+thZPdOYEXPNErs51kBxorQkp33IKHSOvqJGqhcb5hfCwWojgj1EaHXtuQwkmVI
0/q5krxkduzMlbSmP5RqVTwWTc9g+uhUR7Y4uoPKImkOWd7kX2+vf+3mMx0Athw0KNWPRSyiBGFS
+jEePOxK/9lnru05IWd5yo05pflg0hWqM23jNq50MFUwdUL6iKapUI6//Lp6rkAt4UeOpwRTnTwX
Re27DUwF2l1K1UZFY9PPAtuN+1lVH+mXZR98Axaccy7Pze/bG/CH4fCyUEaJDFQx+QPpIGXAy98S
UHbtS6fwvSxNcUM1233P0Hzp7/pUaR/k3gnuAiVp4ZCYjDsJTHC2Iy1V4OAfhgnp3yrZV6id3d/+
XWvPABoH3DY4y8BmLZxI0KgGbK6xz0hVken7sUmr4VQmcsSI9xR09xKMF6e/MMkVFwR4Ij1efJVM
kbpALXTLG9tZ1ziMVfvMzxvsg6aPGqFZmBnfbpu80owUrypgBAG9A75KLnW5+yUkdHk2dCa0TqWt
eKHswMzCyZCUI0XmunGZsVBh5oylrN6FYR88Wakmf0/m0X/xHTlqkR0N85NT+WN+1qRuMPa3f+GK
g+BnicE2cnghvHD5AyOrcHzNCHz6OGVcuSied85uIo/22l6V4sEtVSM7GFpqG5+MstG2sviVc8DT
SAEX8gYuzTLEGucpsRsIm87T2BjPlN+7vYlW2E6PSR2gg5+24JDXHgGWXYZqxEQfXYel0MRsR4JD
3GTEF2fwaQpzZ+dIVfBS+7a+g2qrsVwzm7Y4za63Gav0U0RPhShkiWnIRqm3u2lKz0yitS+pEZuf
NS2XpAOA9EjdzZNDUT415TuYBYBg3v7G13uMcaYXhYY9n3hJ4G9VRtIkTZCd4waanSLVcvvFtkv/
yZcaPz+VdT0EW8Mhq9tMOMK5Z0m0ni/PlQKmKjRbOT3nuZ3aBJVO/SsP2+h7PyeOO4XKcGReMdmi
FVrZZ9Jr4NNQRgtun8V9o+JjwrEbJWezGl8zXyr3vZ1UBLV9r2SHse8RQFIKkCtTk6ZbmqDi//zS
1QolCs6w4ERBUWyRnUzqNEQx6s3Ma1XhqSrUsX0oJCvtNnznyt4CUKexLuBOOPXFo2bWTJFghkVK
JsqnUugfhrHLKvqSffttcKTxLk+M4fvtU2SsrQ6iNpRxRMyy5Hy0uzEfEYeOzxzysXDDtPWnZwmF
+QrkbluG7y7Psplclz+M5tCni5/zNkIqEoNZ0DI5t3WAorMSG16ohdNWGW/lbgC4+UMPDR4ZHMCl
GfQ0m7HPqpRixUgRTSni2jq24+RaMQmDG1Sh+l75YlMFjU1ARJWAkhNH5dIkLE0gYCI5OUeDrkav
g52Qy0pYmg7BUOrFDxvCRyihKqYpNmoUaydUAWUpyqXiORLX582mBk2dzEXvs9pysglAxrCs9kkU
9H9xQt/aWZxQG/E1W4mM9KxZQbUb2yr4nAxNdUC4JLnPwkjZkzRE/9w+oKuLowghWoKAXpYoKqW0
52HStPQMM1Pbf0ySSu1fzDBu9n9jB2wJeQKggOWAke3UVjamdgoB8aTJ+6GR5+C1qJ15S0RzdUEm
HCPA9gXx8sKfjGFqtlWXZ4B8U+MuyY0RHnins7bAqWv+RGRygtSfkZMlv0eaGkg9QfZ4NlMr+JrB
IqMcBBNrSpOHsPUBJoUG/ksrHoyNSHnt9r2xvBxfwof1vVxiOWla+SNiH4rk4noU2Z3yzP6neT/V
vrh8KiEVSE0C9KuugSQDYsRH5+e4YyDAl6PwuWVu6UWGJveQpQgRmp3UJxv13zXfiVoQjXEiDoZq
F1c+qqAtHZo8P/tJ7ABgl+fyH1Bf5dkq7Pg/t4/n2p6+tbW447CiFaPURXzNSGu/ORKU1i7FX+N+
RIDxpc+a6vX/Z3Bx2R2gXrLGCMc5s9OaxUlwuR2M3i4/K42qf6/ygdH9vzCpCa5jaq7X6MwQtI1a
RlzBYkj1u6QzjPbZjmGeAJCP6O1+Rp+tendJjpNDD49nV+jRLW+J4HATgwfpGRHRptrVPlOhhxEM
+cZ2rt3GN3aWd8LI40qJ7TQ9S3P4E8zRRGsr1F4iOzHsL3lSDNHJj3xrK2BbPaL/t7xl8NLKNdKB
VpOe+64MlZ1hZ77j+lVRJMiJjHp0vP0F18zx/NHFpyYnEpDLlyhs436ao4iRjlH2j0k7GSciw+AB
BbYtoP/ahvLpUPKgEscgmHCzbx49nsMySEKZ8FfVx/8kod485JraZ25qB3emjSIDkw0bH3HtEuJe
6Nrzhxi/urRpZswYGSEP4KDlcMwagGxPOSLnj0OXBvmxzat6Y6J9peiAY6H2J8AKQmVOvTQ5JWbR
IuTJs2S34U8rHe+g0jmhp2PtgHBlu2Aqwag4zjRCvSjZZXs00FjZ0sFc/a7AphFnIzyFvenyV8xO
WxuZZsdnibGNwpX1tHsMrCG2d2Qc5Vb/bvXTIugDKAJ8E9/20poBx68aTGF89k2tPc1ZV0IUac7q
q5nN8q5MK9ujqqVveNi1d1l01UT8xuyIvPCwetLaw0S6TCQcyrsOZXhmRiIl3MqN1/aSQEbwM1Ej
oVByuboUzHsVaH1y1iW1fewoGnZHSNArxXWyyt9wb+vGYNLh5JCIL4GkfTF06HlOTBJTHfkp+an0
IBeB+ZVSfne4fffXLgdU+SCHxAA6g8SX62q1ycxnSeOr0ZONd5QG490YVtOn/+LsvHbjRrp2fUUE
mMMp2UEtyUm2LMknhCXLzJkshqvfD/39wHaziSY8M2djeKorsGqFN+AkNAxHxxDVxo6tnRPQwChN
ALGfOTjnIyLgJ2dWHibPHXovdOuLoX8dGxo/2FY4VruT6nqoj+00KVuR8Nqy8jnMxUdSb3mpAm03
wFMlUyHYj9ug9caoVPYTOgX9DmybtRF2/ylSLzNQsKKQxWag1EUGyovo5yNeoM8GNhleqeshpmJW
eyisSjtKcQ6aEySI7nXm2H/Vu84UXhSa9uemsqs7pH4N1bNHK4Kq7geod0qVebq+9Re8ujn+Is7E
w48GgkoIfb4TY4OBXufzC8fJ7u9737RuMqme3pO4jn4riZJ8kmpD+yLoCJVu2Clt55XkfeohdPqN
37L2GZM+01ygZWvSqDn/KW3fywo8qfg5LZqscItQDtBx7uVmywJ79Qz8NdDi9MHPGZqkLEhlM7n5
MZVTWu5UdBuVU1c0Ybzxdc23z/IMIImFTNX85CFvcj4tuTHSNrYrqhCViApvUhtJcv0aiT2vG0r7
cxE1wYdqQIRMLqR/Z7LQTOQF4smb09ulgCVMEy5rJ7CfrEydTERyZK383Ba+Ln0tY3WMMXXtjPhD
3eRJ+y20UnOrQ7yy1oT3s3zUDJehV3w++w5xrrrhdz0ZahskOycF5HWjt0b+vSwowHvXj/PKWnP9
y5S5uJ6BIS1GS0ViKZTQnCcZqZ6v1aAULYjEypkOBsSkaGfljS3v8qCv76U6DTfxKyv3Gl1bA+sw
VJvmBuf5bNUBvEFS6TQaWhtenxX0XK2IhlQOCl1OjrsW0mEPBmZ0W825tauG0jZwA9CotOOXeGY/
xj4MLzjcGAWwCFTeoedBtZucz2VWNiYaPiLIHyapcbjqHLTTiJ71L5oMcWCPB21d7zQ0Dof7QKcm
4E3l2GkfxiFv4ufrW7T+QwFoUfhEER+Bx/M10mqKWXWk+k/OgGglbDmUkzzZEOPnXOf5FtKYJdDv
4e17djtM3cmH89Yfwasg6JSWwvCPQcVzFbi6k1hHToN9VFI53ojf1g4u1SBagjy/YK0WF2MdVG3v
l7L91EuZOOiO391HAGneNL/Ha/T6mqwdG0LhmTA538HL2lqSShIO4Zn/pEGrqHYGZsEwGapeuZNE
HlQxGi19qHtlpzjRBq9unsbidpq/TmMWCYfQuPR0mgIJPCslCFDiIjV3Xeunt31KvczVczmtP9Ec
L36nhB8/mlJJH4ZUUuKbf589uAPWGoISwPjFdZzKBRgB/EWfApEYT0kujYfKLAv9scNJFwKLgDEz
+n1ibLw3K2HPbFmMBjVMHQoBix1Wg7yrU1WhF9vHfbMDG1DlXpyk+BcHUxIdM8rj+cZc5wtoudxg
1BXI3JypC3rQpCdYdqO0ALNwqKPbUsB9i5NCpcdDOrsHU40RQDvlOARh/yRerq/02pkGN0MTAME0
lnwR6KHAlSuhIqSnOJPUcWc6EXrqrmpXWnwj9LYeN56+lWbnrFbIKoNn4UJcqqf0gtNTSZJPqbhB
ZEGubOs0+UmhfA/iQX5ALXj8Grfj5OVjVN1UeEHFN7aUl5KbVYbP0uSFvJdsX94oZq+FPUQ8tGCg
f9OJXT7KupW3kig16ckInOh7UE+zqpkSwhSLEMzaiUZkH1EyNq2dlqeNjrKb4XxOQ5SGj1E6L9f1
jVk5ijzEMvhnKtBUZxbvBqJSptmPJcAmn5YBSaER6+9TGk1uTlWq3hG4D1uOCytHkSwcDvOMRuAy
XhyGzDJlu40C56mrLO22yFVAKqVv+fbOMauk3Ot95jdHih84lHU9Rn3fr895JdybO/JzS4oKIjiZ
83cAx8WsTHCKhseVZC8jYhW+1+ClvIXFWVtbuhbgfmj1kR4urhclDdQKXcIZtgIG2s1HRb63QqH4
x8YJm1unL4T4cn1qK/c5CHPUkWjwQY64gJcqwilCW3KeUJtqkN/X+vDYRrgulhnuVF5Wx5HsFUHP
rXN94NW5zsnijP7mdpn3/K/SitEJs3b63nkCrBPdZqVfWa6q+tgVQaZ7FEpQb/m+r45I6Z3rjC7K
hZWdQNgKd9Lcf0rD2LmVIjV4GTVlclWKtvKu7KJBOVyf48olxktFCj73vWbE2vkc667Iw9BvnaeE
y/QQtCK9S9ToW4IXx+P1kdZOKJEkNxefJGS4xQk1fVG1RHD201jr0Q78Ln5FEuxo9T/sGtRNJO1B
IKFGuoiIBP6yipRJ9pNeNTD7Wr0KPbvXzAdNwlnrkBeSsiHTvraGfBBAuv80ZZdPrjng5VJQ+n5q
Cr1ydiPXm+lJSWkWt5XQo/bfaxmg5B2WkfriXIk637IhDKMYkAXFnzgLdrFZTKOHD46MOptd/6uW
EbkslSAuTLYO3sqythArMOhVFbAPBmL0Z2jSZF5ipHgbXj8dayf/73EW9T1NVAP86cl5ymOrfwCk
biWHAm5x6VIZdnzPBo336/qQK9s2d1ugWLCO4OIW64gklMhHgFVPkqr+1P3EeZq06alOKnPjAlsr
XjISNiJoNc1yZIvYKMuHERNMsgm8WJJj1tbyh6mPAtQWpDo/5lIr9qnhpCUguch+Mnoj3qlNmb5f
n+/KEqMVQPQJh3uOUpcVAVK5LgkHzk2btXstNpXHvocVynjZR6XM+41pr6wvSTKFUio16K+riyex
CMspQnFYwkkgJgCf7OBL4ofKlypTnS0KwsrlMsedBpoawOAQRzz/Jpyk8rNc1f0nacoRaPIdH8tN
OZorpv+8iAYQKwiKoE4t6hDnA6mR1Ro9OkhPut00g6eio9Hh9YOwzo1Beap5xChzUjfSipXggitj
/tyBdhFgLWZnOZkf4CQEMLw3tfxrmAf2XlEHYZ2Mvpk02L0oSX8owyBKb7Kh2jo4a/Ed48NcQ+uB
xGp5fielMutq8INnq7YUcVA5SI7b1yJwPDvxnS+KEagnyhJR4sp5V7kJPLeXoa9TcQwdkfnev+8B
P4XGMe40FLgXH64JOkTNLSl4jqRRoxQwWHuaqpg/mclge7ExKd+uD/gHJ7ZINGb4GIEj5Z+Zp3S+
62FglVNYW2wAorDWibqI8ZyRBFU3UD1CCyKqmTvBZ8sONH8HuS/WnwWKeNOtjTGcfJAHikM3ARLA
Tu3akxJ97PIJm8ueblh9QI25j7D41AO/8SZe/x7Sl6Z+iIGOKZ9sjMMtl5dFTh5NI0XMLvBL3dqX
QDrA08V+W79en+3aaaOUhUgk1CGk7BbLGyTU7ZDBlCDAEsEmbtRWzvApU8b82yBy60umWNlpSE3r
XkC32F8ffO3SIL3BJgZQIQducVVWjeXPEPrgOXaU5ruPOZWrWnneuAlVzo2x5v/Xcle5kwntkFFZ
kfJAe17F+9R/ymuNFFHFPRixA6F2pRtk/Qe0KpuCFMZWmr0Ierl3O8LEeOMwr0S36O9wa3F7oRe4
5PJoatPVYzsndXroC6BkqRZ89fNQfuAiT/tdp6Xth7E1hi1XrbWV5k2fGzAsAOXE8zON4aYsc5uB
UVVK3E4aG9EzbuYe8V9jS95i7QUEpw0WicK9ATh1ua2V4VTgAihT4Sqjuejy+PeyNAaFZ/bx8Fkp
ojY52HarTnvdiCkJRbofW4caK9xyoxS1lkYbUOL4d6bhXoCi8ng0lBD451Ns2tE9KlP6Z7XEYdYe
cTAGVZd/tZoROB2+Z58AzWrf0XyHYVZLE59eSzQeDUHhbLwra8eAzYBLQYGXcsJigTqHgkEnbP+p
VDPbPphak8s3RYJShSvGEl0b2ZIKD3F96z+cP3v2P8dvB/TwErwRWE6llHorPUWpHYaehdHYJzm0
QRkElO+h4IO22hd90dgbX99KOIKCG5kA3CpUFZbg/TDsjaAd8SbQEmPa2ZMhuzLGlp/yWDlpo9Zv
bPvqcPYf6wX8Q5js+XGXp8KEnBZy3J06e0SJPcJJMpZUb7DUqUFKwYnEhtru2v0yq8HOOPkZuLUI
uIpi6ksn7thTodaVG/mm78pSEiYfS1pxiVtXOnQ1DQbDY603+UEPW/vrv1+nzFZGIYkzz6d3PutC
U8amhrn2FBmo+wqCpHafddavLg7Fljz72rsxPxcECNQHYGeejxUlVNLNgekaiEXf2A64e5dHcPiV
ycBYUM/BwNGEmchml6A8j9dnunbFoLJiQePFTARewiKDGKUiFE3Hy9Fjn30K07x5MANTj/f6aGf6
3kx6vp129J9HzT4EYSaACBRgO0/Xf8fKtUpBEswHVUlg58ubroF50qJkID21RWB8H9TSqo5G3/4U
UlVt2YmsjkWxAVsagmzUE85XPEumsIMyFDxPKP6fEArqVddKU/MAJQfN+usTW/mA5i4DkQcFPqqt
ixioE/LQ2WaEVnVlx19mCJo7+ln6QeSI5qhSsdVHX/l6/jRSZ0EZWrNLxEdpl1AlBMYCnZZojdfG
0SAd+rqt03szQLp3Z1ij+Spnk35rQEkN7wa5C7vd9UmvrfBcjJlrFtiEXaAh+0BK4EqBG5Dm1joY
leJbD+DzWW9kbeOGWqFTcGr/GmzxBrTC0MDtoQYeYsH4FoFJlo9ZrHTHejTKjFC7w4CHUKI37g1y
8K9tIXTwyUNcxzEMvCSn+gx986ctFZPqKXo3bqlFrS4Hm8EzBWgDyP/5gdMSHVj/rOE/yvow3SZ1
aOvHTGthsVMEn/5dNZUFAes+M41oQy61moqoMgDaOQxXZ6Z6SFUZevmQWTDYU4A+4b1udhvB7/om
QCWaA32KjUukiB+GQQAKJXjOVQdklRvBZ3wo8atX3bSN+uIGYWDJObUjBt45xvSxi0Nfgs5/5wfD
SSZ2oaxVJYCRJADev+xO75UNnPPaLlCLmR9OinYUCs93IWf+GcZeMdxLs4u9BCy3V2R+eSPV3ahv
fParg8393z+68cafaOqvImgQalbWmBIcWttvg08NmjztYcKUqj1OVZj/vv69zTfWIiTneDmI5M7a
VSgLnk+tEsZohbhPP2eIpMBha8ArPmT27BF/faAL3XDuFhqR5BnkkAgsLRN5UOnGoGZZ8mwg6BR5
CaXun7nZ685enQq78kA8tb2nApql2BwPJ1+LMa6z48LrDaO6KUJNHK7/pLULFv0fHM7/EBCWrdy0
LbtQ6+X42f4RR7W4NXKp+ojfWeS7OKw1W/f56oNJfdT4v/EuGKg6egVmjvmHrseKOI3x2GWHThuk
2pPN8K6iyuJ/7rUk8EyzVawbMiAncrOwKsL/cMsiaIAYG/CZGdVxvuvzW0IElcbPap6hOocIaryb
cqH9guf/7zpLFDMRzERHgIvlgpKFwBDq+BkGGnluIDfXDFYW0wsG1ueicGLp8OCFvHHYViIjCqi8
Igj70a5cnrVBaSdVKfDjmenh+QfHH5L2qPSK8aErMHY6RNWs4NmVGDR68FBydWuv195SPmCqj3SF
4f8uItEyiwBy6sRGUtPO1QpMqPcZZE3dazWo3Ds55GfvB4qOj4aURq4l5fp/gODCR2P21EFn/uh8
0fx1kUiS2fkyX/ezVkjie1+ODyJPHd6pTGw5yK/dWZRgiDeRL+PqWpynmugeJGETPocVRha3ZiPr
+0hPtEOWF518c/2zXauOAY4hj4GBRjXhz3f218QwcOugX1ESdGrJ3JV1pvysYVBpRyUreDVyTZ5u
wzYNJXrTVuS8on4w2bsudlr+S8MkNuKItXuE842VEKHaLMx0vtCR1uVW4Y/BMz5T1u0sr/7aVboV
7cuxt5sdfZjs8/UlmG/l5a09q3eR58ADhbt1PqIxNHoca7yZmd+KYKf6qtBvHV/CRbWUjMCrJFuk
O10KomDj5lgfmebg/0ZeEjxlP5FrBaTz82Tbnbans2uIhyppHCDsg2R9wHwLoJZDQJTv/8Oc0VUk
7AYjBbLlfM66jpYjjwvUTohMX0Ac+rcIwBT6T8EfuQLcj31rTXL1/u/D/sF4zgHKbJN7PiwaRXMh
sg1B5yrtQYxA+yKu8ZswdcLvouyH1tOlOJn+w2xtWoR8T7DyLpi+iJAa3RBQci3aSfsKm9v+ilhJ
dVvJfaodkixJfRcnhmYrw1kr1nBZ8MrPVzYwp/lT/+vjKhiY1zeSnjr01cc7O/eDkyJnjfACubUe
JnSUvNSOausOiK3hNZa1QwjStj2l7qbx4Mil+tgCrQ7+QwxGJ4dWOOceD+/5YP71u7SpJNSrOXjt
EMKky0ez/6EiV/vLTlr/5fqer33QlAc1PGVmxeUL2OFQA/g29eA5SHtF9wphDWJX1fHkWQIj0jQu
tyqja5+VPbuKUDVAhGyprEzRC96SnEbPVhIUD8Nk04DDafu3miVCdyeqCjtZ2uw1rs5TpyILuHK+
vhdne6Ac1+LxGj7HUzQ908/p5M+9U2nTgw+sqd6hSrPZcZ/Pz/LqIrqdzabn6uRS6Ewf9VoLDIFg
S+I0L3XcmBUVerv0LC2zt7RnF8tK3AE5m47iLMmnzUWo80PTlJIsTdQVX8oo+h33enEn6wX4wAwf
hx2b2n4HK6ZuXM6LVf3foLZqo8qqQu1ZlvOFMqYI/XTmixh6+QanEZAT/TQNDxRRdNc2kmBLE3AR
bfxvRPrS1LMBwpOonE/TCYogFWVuvOR1M9X7fKynOxA51uTSOPE/mr7eJp4WG6L3SssqPLnWxo3S
2yLi+vMTmCoMW27mufx2/hM61A+QCmTSct6m6LeI5pZko/AGqwp2cpIoLrZB+W4cjC1M2p+28V8n
6s/QgFX+9IkoRS3leDpthJTtB/ZLNPhJ/yHOOREPIcb209zKVrs9EV5Sf2wUX/NGs7O1vcDms/di
OkkfC5KS8JTFvXSDm2o3/YYerHaRK7dmHh2axlKGt0Hv2y4GyxQqD1PXO7ZXouly3+MoXW5c+5dn
B8Nl4P10PLnlgOGeL2NVF4QQRcoylmqHhnvXxm446Gnjdk6SfFQ6P98oR1+eHUZE6RsQJYouhInn
I5qB7iutZBgvopc6b9Kl9nmQ2vHQhll26wAwvGk0eTyWyGgfsbcN/w1bwebNfGmeVuok8/eyGB7M
eKv3qW++OCLsjqpdtLsgdAbqhcN0uH6rL+PGeSxqpZgjyHPQyP1+PtWw1KcRCXvzxaRTijcXL+yp
dZQudIvK1Fu4/V3qtXKnfIDymzs3LZ8b8pNa77hpVCJLdP33XF5O/BweGcJG3Inppp3/HJ4tXaSj
Yr5UI8zi0PSrfVgi8Gthuu1OViQfLTQ9/q268L81YMHRIKMJR3pwPuhgS0kUla354quddTQLuX+N
LStWvMYv9H+D6fzfWDN8X8GhRNcXhxnJV62p48R8UQo1/t6T7yLCPcanBiXhjb29vH7mvQUkQAQI
WW2JmqkccneJnX9JzRmASAfSFYFae2NSnCIjkLxgItdWjSDaOL/rAxMnofsIHnE5x1CrhaoLw3xB
wt7ZDZHIb0APgNPLHdodXbEXff0TDb1s475dls1YXLrxDEp4QjOHotT5RhoC9yQ9xHJOHwyr/Cay
0MGLwQ6UR03u5NQtjNg2Dthx9vqhyvTK2nG2EgX4Utlnd3qotBz4vlSyYyO0eK+BidmiM6x8cHP7
ByAKxoOzeOziXcKCt0iKbNB+hGX7w/fT5GCIOPS0NFV3SQBIvE8k3dObqXSrYEi9ZgicI3rQ5kbS
sog5WCvAhCjvAaWY5drUxePURnLToYZjvxBOhbdKKwYoSkL6OfaGtGVpeflVg/mhrEKbE1MkUJvn
+zJqaZmZReS/JHna3vmKVp/80IjR9Jel75PSJlRA6q2vev5qz59AojiEUWZ3bgP87WLQeAqsFPfK
6EetajjCxYnz0oEkaFw/1Dsy5G74df3uWhuQDGFuZOPWQPX2fJZ2VvQhJmrxD9EY4xP5Z7N3alU+
SokywoqTt4rEaztI3RAA7Iy3dZZN0zKNrbKzrOBHFdHL+lpkiVp6Sus08l0aypGLRruxR+TpVzOE
/h0m7GHrjlarHMvQ9vcCa8L4aPdRl8JShSv8XObNtLEkKxtPk8bhHp9V3Ik8z5dkdIZRi/zGfvFr
vdwVBoFXPLTpLiiT/k3POtutw5gH5vpGrCwMJbWZ0DnzzsCZnY8qIXQ1QYBkVG2KEDtM1PvJGYxn
rAk3HZov7zrO1p/En6LWrOi9GAudoTTUJpSJrSj2qqYQx6xuUheJ7eDODOXuYVS60guSZkue/3KW
jIZgJqnfjI5cVmpL2shNj5/DjwlpdA0diQQT8QbMhptk+lZxdEnx4bpgNEQs4djNJX97sZMSiMhu
7JvkB8QGWfXythrAluuUSj9LMdD7vd4WxogRoh8o+zTpbevngBPpp1KvB981VF/+LZOqWndjKapx
T6XAjr8lbcM5/cfNp7wIGNQCpoZ+Bi/g+YZEEBfAk7ThK3qtTuYVEEJ2oKlGf0/roP12fbCL3Z8j
FQovAFdk4NkXSldJVgPEc8LXTPWTe2Em6RHjGzTeWB5XFJL2WJvRPZJ89cYTe3HXzDwH9oT4lBwV
oNT5LMN8SEG+G8rPmPfhZ66m050Q5fAFPvbwMzbhw1+f6Pp4lG2Jw2lDLjl/bW5phT4k6k+/yfIb
NQVQKYY8xbAXCy83oG6+UdpYGxByO909eO48lYsJWn7aRxGiCD9HubR/TmIwP+cpBhQyyPSdJvRN
st18KZw9F1xPAOv+YAc44ksnq0mRw7ozVOnNzurO3BV91ZLxqGF0qn0nyu80TD3Ea6qMliGdwrxs
i4eoMdv2a66NFerLeKpV9U2mDGOzsdfE48vfNrejZtV+kDEzmXtxphucpeqWevmbkVHBNXf4UYdE
Uk3aRJbXD7lt+Pd22ybHQLLT6ZNeQ2Z0+VOSOyk2QudjGajZTkf0zdoNiFT2H9uysyM3t3S5ualz
q89PgxTgd5BS+JdvyZAV42ZqIj26qSFXiEMvi0x6bv1u0DwArVq6t7s2fNOIFUKAVC3ReS+UKH9I
Uhp1oSfpUj7Ge7PUasyn8tSOH1GQl8ZnJ2ytF80gMf6g6JH+Qn4Sp2+TLoJuHzt5GnpNNqavYYsS
L1Z/FsDoEk7H0Qkq+qC9GMbwc6XWlCraUuOveoZMMuLvbMTG+hNseiN6sOK4ewCS6A83EjKQX/UA
VStXonoV7cbYGsKdlAzl3ai26rfJaVrlB061gCKLJMniT8jMD3emFYyRO2E2nM6gDTN7bPRBlk/2
0BR2706NJfW7xtTie6ccfPtWD2ytcy3cYIC2pHUCxw0HsPZkG/havzeZL5NNVEo97JBOKB7ipJ90
t1eiJL0H8aXJbJ/jPxpWBwKnUYrRdA0TgcDR7kNph2Nw0hwppkv3fobDlRf1VlF/M6sxlPt9p1dl
ku9Nn6ppCForCO3DgBvV8yTF6DIkoYjRAM4Q6D84laT91iN/KjLXLGynK3ZwlCKj37gtLq7FGQkC
nWM2FUcyYglzUpxAjrJSHt+4ItpjiOX1IdLb4DBn1W6NvgblUUiRctQnGynAxciAKGftSarElFx4
Bs7vxcKEJJyNQv9l9nJWH9SukQIM9xTlS+uI4rEWWQpAwGrTwjm2EHtxmrp+UV6UDgg80PukmIs3
xEwYOv8BYzZERpblwe92HMzgi2a39rOEEjuBWFZ/6sM8ju+myq/3cdhlj7xO40ZcfxFyoVhH7QCd
8Jk5TK3t/AdQD1dyEpfklfBeOUagjoJdmY+55mJ8/lEC8mt7RuOUW8p8ywubauLM8XcwOeSfCwuV
1K5Qm65l83WkyXaoprE6laqNzLWeDw+OUYFRuL7S+uJSnFvzVPZwTqDABRJ+8UIg8kJF2Bqc16CM
rOnOGkXqSvMbvdHJWsZZFIFAaMJYAE9GcL90b8TnrZx4ZZ1XKkWRqw+N+GYUQfau0q/d8kS+XESw
DXM8SfSizmi9881TR90fI7X3X2VwezeYb7S3TVTJHuHT6FVis9j9JwD/+9WbJ0diRn8PYNEl/pam
RZpGTuG8OpjcfLGEIz75djnuhNy3pxFobuD6JTWDrC71k1aVP9W2lG6ub+RFSvznR9DRIY7i5NrW
/Pz91caohVKib5w6r1nVqfXONyfbjYjwHsNWjLewtfR9aMbJWz8E/rsaTv2n1MjlzDUyecvRYXl/
/O+n0G2Q59obDf/zn5Ki1jNMrXBeS8fuzJMjRF67ooM24mKHp3KXKNV0W2RF/EXpxuDL9ZW4PNLs
hvX/R18shDEUutFNiv9a9TkqaY09Bp4WbvOpVo8ZslDckHMNYsm3GzV16J22YcFTNfmqO7VyABNp
HHka+zszcqYN6sjaeNhqQ8wGtDUbmZ+vaiFsc0QVyX4dekP7pmYDhNRx7BEGcPQfbVVHG+/P2icL
tILImI+WQse8zn8dKFGZgzxkgfOaBrXxWR3q4CUP7eE06TFGMtf3bG1uiDRQakBagNbg4sTgHjta
Ndy0V6jE1nAsOjO9K7TInlwplRyIVamhPV4fcuWY0O+dlQUo26DwvFhOXcl7W4oL/1XylS7wGpMJ
HuSEp3xjbitfw9xYZtPQ9YLkskj6StAZIz1k/7WRy8Irct/5OWmltDehVN2o9Zh6VeHX3+K4bo7X
p7iyg3OWgVYS4kfUpRc7qLb9FOlV7bwqEG2d4yRPMbhCXZ/2Mlqi00bUsHwz+erBKJDAI6oCZmHZ
RzUjFTcurPxeU13Sm7kgiwhqo5rhm19KKVFEm7mB5vjP1ye5cnS45GHvUxnjlF7UncG7UGE2WF6/
Dt4SkJQ3pIrDSaLVvDcSOEz/Ph7g2VkqgJrBBf+BZmCdKvIovUpmLd1KmF/uREG/GDp+FN/rrIK8
MeLaNgKyoa9AnorNwGIbaTvFju8r0ivyHmGwQxPa9yTY+LmH24e/MdjaZ4H880xcQLIQOebzrz41
+rApQ+G/5nrZqXsbHuyzogyolF1fxrXTQtxBvo/WCcdl8cU7oq60ZLL8VysLutOk9uM+SZPotupk
/96qpvRUj5O/8UiuDTpTREn+YHFeKCkNhV84CZ4lbxKZgqendb+H6QfkIlSqm67s9A+lGsXHf50p
3CeKmaAUeSS4Tc9XtPeFHPmyGbx1+EJpXmZUgg5R0LUHewgqnI1rBwUpyOi76+Ne7iTjzhEQdS1Q
mEvoFBXreghCi28iabXardgIQhJKRr+vj3N5PLlAgWaxnKiG0Kc9nx+4VVQEiy58G3rLudfGbHTj
3jIfdFVy9v8+FCxmtLqRdabXpJ4PlQVREgMNjxiqz+5xiY6/gf5H13ko0n++Vv5A5GfpdYMQZhkY
B1UTIomkMytHyz9kUiOdhlHhUxDhvR02xeH6zC5PJsNBnZnvUO6yJS9Tx2cj66IuemvkxthF1tA+
O5KWnjInju56SVNdpL/Exje4TLNYRDooqBPQuqDMt5yjYTh1rucYisly3x81NfZ3GjwWNxoT7SMV
5nZfoILzPaRQtncSeUuAYu3gEFrMpTCODUW48930o2q0MO6N3qjOiRPPJPaJVp4+WJOITteX9/KR
AM5HJRupOr4FTuv5UEZhC2Myq+ytGVKt2ssZLP/PdptL6iMVqvZLUCI1GG5cpWuDUgvjQyOZnBUF
zgdFxSPJBTnIm9LXwVGGafaFupB2j3pUeAOwcti43VbGo05A4gzFglRuGWjkjjnVOunNm1Zbhov4
ZoQrQt+0u37s9d8xZeKNF/9yA+dXkIYUhT6Kmst6JrjvOA+6IX2TR3U62EVgPYpIA7qlCNxsr+/g
yljkdODJQRTMr719vpiEEUXY92XyJvl0Cr6NSU36Dzk8k05FaBbf/nG0OY/D1gp2xNz+XS6lXatB
2WtR+zYUlvyjTcfOVQhQeXwlTfyHscjMQEjMpQ6KYeczk+mbmjL8+jcNwSdQAmbq73kTNQS7cRLc
XZ/YxT1DEg48as7MmBl54vlgaFiMdeWrw5szNM295kemV5W98WkQ8Ung/x6pebLx7c2//yw7hkFl
QKcF78RncElcK20/T4NYfcPuifAF1HIl71VqhRt538UJYRyMOWaHT5x8IHifT81JRCPI09S3lh5F
7yKiFtyGgy9aL5WdrShwXqfzSc0pNqxTRCx5jbTFS6Q0hhQqnZP+So1Oc9MwNx7hvqAROqTWYZSi
HIsO39kH0Nt/Xd/Bi2oDNES4ljPbGZ0m5PnnLf4rL9MGU8u6WtS/KZmaP6M6K+/IrMaHKtb9W4St
+1+l3EnfYl0ZbuED2N/VbNwShFiCOalQzYaNdGwg1sDxXqJrolwa/GIy2nfY5zVKoWbs4/Mbdajo
G83YNbdpJCvPkqNN+qOkZyGgOORvbrLeqBNqxpn6s01UPz6lSFvKh40VWp44oi3yOrio3Lk8K8sf
p0WoPrSpob5XdqI9CN3XfuJ43T5T8a7BmCpm6g1Uj/YVmehdFefC8hxDUj5PSlDMwYQuvtdTMjzJ
ptwN+40fN5+Mv0/O/ONwNJgxsJxURC7Ot0+p7bTFzUF9l+vW+RDReXpWQOpXrtrY2qc+nqTedeDp
W25PuT5z6U6E4U7UZX/T6mEf7kJkcIyNb2f5dMw/ikSYSICsxiYkOP9RliBOFImpvE9jOrwblVL8
NlKqqjq79qAmyRYqdeX88IFSo57JCmTf+iIpHsACZyFyD+9xUcvYV/R5a+BPmLVuFTbBJ5xj81mN
akRuL407e1fwVD/4uS5ciLDZr1ntxTmEKMnEu+v7c7kSlH7nZJ0ECBb1Mi+x0wJj207xfyWd8VPC
75R2fy76e9/Ky5ssrt+vD7e8j6n00ltHgJSjRkKyrFX6TtdUXaEG7wGPgDvJCQ0RqZLu6rJpT2hy
i1u9t7esDZeX159BYehQ4QeITOX3fLedsQ1LITFoMQFZbXEAPdLycrzAKJTPnVMqx8FolFMTRONG
xLmyutzR1LUpdAOVWuJl+imsDKOTgvcRcZWXsrWLXRhHGubZQ7Ib7PDmH1cXmsysbAajg8zrQsSX
SEmOojiO3/lwmszVRJG/DVo3Nh5aJr1LXUsbXEMXW3nm8imC9caqzgURQAWXBWFFwYFTs6PkvU75
dKrcLHaBU/sGbCzevX89sQxGaxNRFkIx6tCL96DEzl3Y6AG9A62IRrdK20LapxrVjzxqMW4yZ4Xi
6+u6Mj/q+Dhx4ds7V3kXdxg8wphGucjejSDIb3Cksu+yKfdPE1pWGydmfSiEWnho0BhYSoBOGKTh
tlZm7zgpRPvMUaTDEKpq7loJBYKNeV0cT4AggNUZBucZBHoWHwZVSPSAEHJ6B70YetH/Y+/LduTG
sW1/pVHv9JGo+eBUP2iIMefR9ouQdqapmZRIipK+/i6lfaqd4erKrrd7gYsyjDJyUISCIvdeew31
5Ow0hlHbeR7JVcuX98CWP70egjAheQEGEp7GVlsKrKbKLvlLWXlMxoHgvYL7zuQd2QB3s1gI13mH
OvnLs7++RTwN63YDfujpR1cXmMmTOmhf/KqarvOqF9nAkbU8aGTWxpak6qx3vVXIJt7Vnf/JZ4nj
Zc1IWssW+Hy+3XdmBDFXLLe6l0JPvIvBYeE72ZsKAcuINb366zX6J/cWF0Nbgn0ctfxpmkLXOfCI
cyR/WbrayTj0xRkohdN2zB2EsM/0vWf+T6+HkxOj05VLdnpjW0p1IdqJv+ih8ncAJOp0WYb2CgdX
t5M45t8ZB/x6M91VTLP+QSuHcJG3N7OHeJqZ1q5flsBYNz3TfQqAeb4CkP8ed/zXknM1lwH0iD59
rTytk+fCFuB3olhqXljYizDuFtps/Cb0HyNJq2toennaV1YP5tToXPqGFBs5Lv07I8RfbzBeBAYE
OD2QGwZk6+0bBio5W9XM8XAGS7X1al4l3O2c52AS9U5GiI/4uwvIhVRy5WzBh3NNiHt7vdzRo1Aw
IXuRs/skda92zMHBJZYgLdEqbf76ar9+nKCGYRILWHIVl55m32k66trJiX6BMj+/KK2FbOBDWO5d
Z3z5+1cCkxBlB4b7GG+f1HplNNtwKRrGl9xQcbbQqMjMyMoN5MDD9q8vdVLdgNYFnRnYsaAwIIwG
pc7bW4iQwiZAYiT9xjrubgVidjKgauxBMOnv29BjaV5Y8j3Ryp9edaWUYZ9bbdzXhfRTg2RA1DSq
UPY3CB5cN1NhTx+Uq/QWDB3nqyNo86gHHdp/7/BY3yzAEIx40Mzj+D/tPzGZBSPaVvQb8vXsPPa7
3LlhTldcF63MbShGh/Gdk389Zn9qJb5fEYJ3jJ7XPeAUDvUnJ+jg1ux8KyZMkZjmywOtAvIOynPy
3H2/yvquUGOssVAnH2KrAEx2ne18U+Dx7GFPC5qkIdWYcFhSF8lMma3/Hm8Nl3xF53FEocVEvX2y
t4WTRqRe6zrfeg4dZLb+3W77uYSEo9QgSUEV+A497OTx+35F7N7QLgAlRG/7ds2IvoPUmTbuN1AQ
EaQcVf6+LPS4IaNLsr9+KH69n2i2MAfAmAz/YSz39lIa0ntYgboFiy2k7s5giEG27Umep+hqWkgn
nPecMP7kivAaREMMOwILYpiTZstmITcemDNwhq9kdNBhdF2h643SCgmNGH22un5nZf76CMKGDfcR
xzwOfGgY3r7HOa84qd1RsljbnUXONYQoCe3J/E02U5h5pGRPDthw3dNf39v1IHr7ROB6OBcB9YK8
BLOkt9eNaq/wo2ZoWAzWp3XOJl3svZmEsdML9sja2r4a6RRAvSbdoz9bwXu6wF/XEZJ2oHXCSfld
sv72BSgajb6yeIV4MbjV76rIzS9xl8u4cvl7CpFfHv/VvBI0l/VagL1OZfii44YQGYwM85a5TcDY
nqJ0FC0Tf/fTxIUgssH6gYwKz+P6af+0oQamh+spTIOwYvN2qbMIqmGawkNlEdcdtkQ/BqNOsYOm
RvB3dp9XEu6bjxQXXw0egBxiToF97u3F894vjFgcLKUc8qV5swBFpMeiEeyqbB1vQjpWoCxww0E2
TGfSW9HBzvPyI1RIC0/6ivld3Hd8VjGtETXfxpONWqWKCdj97hVvCbJHqr5SLly9JsjcBxPl5ROc
6zg8rgZk/h2Q3jRaMdcl2IYwippRF9tTNyCuLoc2tJwS12Hhl7E03ceiLdwa7MRgcHSWL0Po8BQg
0AK90OBAhPvXq/2XpwyHDYwKMDXCrBYGMic7CRDl3mkmx2axH7Vy38m8PXdcyKiLQnSf0QhOH2UY
Du8pA05aCEyNIJLGHoYnHO012oi3n8jo8SZ3ZUtZXEBCJPcGbvVDYkbp2EfkUATNAVopc2RVK9qs
xxDkPfD1l/0MEhhgruiXsBhtNDNvX4APmRfkPUibixUYZ3MM4qsCjg0uP9zDo05/gcLae2fX/uVN
45rwYYCuGJXTCvu+vSaY4pMtR4Jruh5/5uPALrsxjDC4NdGBTpO7RSBesPGnxX/nCfiTd4uqG6ma
OHpXOcbJXor2CLbJNcV4CtbDO1hZ9vWOUYosT1U60j3jqILbd2rtX1YWZuQAowBu4zZjI1tf009P
vM1cXWkAhRUYuK4bq6D2FXT43mqraJhIiCDR+QACS/7OVvOKr7153NHRgAO5KvvAJPnFjGEORh61
jgOJibJG1R0mtJNrRJR27OZR9Q0m2dzVttqFUw1D7iQIQd85mxDlqM+DzuAI36CjXuhmqMP6UuuF
FDG05qChtwSxa2kYKRdWtqB0xaOQy8qXLuFqHEPKy4Lnom58ncJDcbD2gYNmFZ7KmNnlxwhmd1Cs
ky6wy7hWRMLdsm2t8sKvAbIgk14OIm1AcnzPOOv0QAEdCuNKrDr8BRLwKRe3Rv1soe+hjwaJ4x69
j5oibufbv7eRnF7kpMSrtVHOYhf00blFBBOJEStcXkbvrKnTdXx6kZMmUhV+A5Sd0Ue0brBfSxg5
wOou/JHs9F9fp/8GIHn1fa3If/4P/v2VCyx5VqiTf/7zvPw6cMm/qf9Zf+yPb3v7Q/+8FC/drRpe
XtT5kzj9zjc/iN//4/rpk3p684+sw3x4vtYvw3zzInWjXi+CV7p+53/6xX+8vP6Wu1m8/P7bV647
RIrcvLCSd7/9+NL++fffVkrnf/3863987eKpxY9lzT9un5rx6ZkPpz/08iTV77+RMPgAAgqKeARM
AqF4farNy+uXIusD9jSAlX6Ev6CCwzLs+KCK33+z3Q8Qx62+oiCwQYS2HtCgc7x+yfmwOgOAZYJ0
DlRd0W//++refEz/+tj+0ekWuV2dkr//BpsdbCr/evTXSQCykFcrVzQaYOmcbnSBu0Dohmy3TTXm
dxrFwG09Ef5EB3/ZKa/Om42VeyoDQN3msRzyyknGMbTPBrsdrhTjTeIjWI7GyrVICeYZgkzizvXm
T9yWM2wLEDKRdj6bLlkY4MEG0ULu7UhNaVfa3b3tNeVnCIu7GygSljJmBbevvYFZ8RDZ9VHwttgF
jBmofunkxy0iqZNg6Hna8iD4glkOnN69EmaG3Tz6VZYPzZBpuGDwpGSW81iUxIFLvFfPHzuo++e0
LnzrHOozmH73S0uuK3gHw5C59Z5F2fVuGi0FFTHGA7m10UPpoqIcaa/gXCxZldlLw3dOQ702yfE+
AuxAZRDtqslGaiZs2X2BGqXqPw0AS84matebHuPMz6WCzjABT682SeO6gFDq2YsehWHuU9168yFv
Wittwg4WKBoDzFhIh+P3uVD3YiKFVDzxTLpmKWLPmQVeknC9JsUH0GYQAqjLhjqYyg+Tc25PFhLj
urq2DkaM286oQ1dHfrr44TeLeeoOYhoHm7yMnHRclpnFPUJuqgQGgu05mszqohPtlUub6pn7xQRX
xMGvlhiRVxjowscO4QWYmln3TEPfngYQRD/xCU6OKR2jYqe6SXy0ZjgO1CjTKrcju6atRaxg6I1r
GvCjK/qpdZWDgTTz4N7kkYscHv5jPI4j+5ZjpL2tyYyEqcq+r22YPFjKOh9yjOXVAL7tOBSf68Is
iUIvE8TITJTHgPRo6sZmSILe0FT3Qbl1SnEIICjcGPi1nuOoOIdRxAWD4w4A7NZF5gnEMLgpQb0D
6YHMOKWa+TrvLR+5OySIWVjKuyVo66+IYS5jb0bs7NYTalFYQGH4iCRIJy0AIseTmO+WgrMNbQqx
Uw4OrLjtQruLHSp4LJWcMjZg2BNXhedthqa6HWHzvsUoLoH5dxFHoWqy1um++RBEJiD+jBlDJN+L
Z0srnqR+GiC7gLGv+mjofN1wED2sGqdhZ4/6rFDwOqgI6oVCf/anFrUx3nUK2OALHOfbxC181Is0
IptABpnuGxPEuReSXdXoec9gTRfbhZCbLpJDavJgN6noWuY1vr+yu7u6j14kNFdJyGmbaT5cCU/V
KRd2H3OJdUpsRLplQ8CXm0Wh50xaEmBYaCFBLBOYhO9MzcrPHKX0x8EFWYVRY2jizqLb1j5sVNyG
XnOr5omAL2AaKrvM6GSZS+VO7aZp/YcVy0oUn5wvK9fHi0dbOh+HeQSGpfIBvh5zWIuk76rIWi2E
oqSl9tWgPTxNqxTdg799OnuILI9J6KXKabrE7r0xGfx5TJaQ0AMbMOirc7eJKzAREweulTdBjtir
oOd2NswuJEtkiOLZZXLDc5sDxq59ksdFJ6MHdLX2GdJyZ2xA1jJmU96EcCRu+vzOjVripQsEzuzC
gm/Yxp1hC04cVI+pnoMbkJM7GPkGubpCTl9/iPpePs7wv7+dwC9HjxSNKushNEsKUn6p3WVMjDXX
SAgy01XTVFBN4z1VKeCv6apGTmeVMnu2AWxIfstElN+pMVh2iKONtuGgZFq7QX0ILSFTeASxDVRI
ZdLOE7kxo6prZA60ywYzY0wlZlj4IQOri7bjUk2Xo5nsMz41AjoONLsJvtzBkneSCKXwPRkv3pTD
QjaYruaqQt9XDXx8gRkHnrBJiqcSTFoniaYu/6ajUNRX8HbpH4d2EniCwcK5hd5Y2mdNoML3qHYn
0t/1cIOJA7QvYEcDtgfT521FTbuunL1y9Dbjq5JQOHGPiYSl6kNb0oOPzLUYrq87ZJqyrAyojAVk
VZt6uOt4j+w3GA774SLfmZG84jBvj1wwmDF6An0TWDBy7t6+KqdyLQTKl95GE2ROTvCuRy7Bw4Jw
ihiBe84eRIU7e4GPo+6+OliMmC5yCR8VcleX/gXkawjo4JUGq32MBRQwqQvdFixuwjunaU2ySP2t
hQgnlrI6rIvnpwLnRwnxc8lgvy0pv99UMHmB9ayjXDCW3758fwikYLmLl6/nbhv1BXQu8pwZ/hSC
0IRQxPzOj/hV0wNjBrN3WzWWu/eqKXamPtM+pJ7w0d6h030nRu1t+/TjdYHdgfYfTdQvuLdLgBQr
4P2boBEqmUT30BTgVSrP1jEL/MxR4+71VvyoOt+UU3+Us6dV7x1v8ee0kH1TAP9nhfH2ha81pTz9
Vf8X1sSrtujf18R72TzJf2xeBv7yc028/tCPmtj/sKato81EWYxxyKr//1ESo1gGpgKdjftKl1ir
0R8VsU8/YEQDQigmmKhUUZH8URH7Nr4EjBXuY5giYwLxt0ri14iMnx7PddIF2j8Cd9bkspXG8HZ9
V0j0gvdz5yZlUMpriSCNvTuwuxz5dNk4zvk+GkqZURgVI0KNeFsaIi23yht6KGFksLEHRJoKv7hl
Vu3ulrK4CE2gkNag6uvJDt7ZTF6J7KevFvclgCbCAs/ulHBuQrHCvh32kXwN/OgaO0gEH8I74XDf
oG1fc92raE+pMDw2ru5vihG7L+AFBAWospTw+rCddlMVTrhzvGYl1oHNEEcRTO7BLluQVVPN5KWe
KnVh9a26qPogj8Xs1gV0LdUCryNKUsxBvFuwDtmQuCBRLzDUBukekon8WTLQU+Jwil5Unk83YKPA
fov6pL6yoQ5MyiYQsGUYkOoZ1S1/z1XhlRD79g4BsVolejDEguXIqbmJMs2CDbKnCeNBHGn4Thc1
H8+QP1fKHXK/iqSADNOJoY529iUqZAjQh8LcCBHwNmFdOSQLviFrrLmws84X9BqJuVEbw2arTWfX
eQ9pe6UCnbxiiHnwYuETuAq0TqA2sDplKHF8JPDWI7eqy5s9WKrgWKJHGOKh9IqDRUV+DyskT8Wh
k7Ndo9k3N+fKSfpitoekaobzoFqZgT7rAxIbuH49WL2jHvJWiDLR8FaTscplcQNEZrqeRq2nZFhm
1LQzEjMSbLC5hx+bqs8QMPnQ1yP0PVOgZYaxp4w9oKJ1ime9+PWYVKPrdbFlOqRIz2puUjlN4nox
SmU5EbpPAjLXU2qC4g5wUQ5LertKRr9ogaYF4klbeBvIHapoukRC74AKFVMytSH5VFA97GY7lM+y
QRCnmpoCL563oMmNix+dgwlErkwUiEsO8X0JEp9dXv+0e/3JgfeqnDz9OKBqXYFw2KnjDb7dEEjf
DkNuETsxTl9uhyAvQYSpcEucJszLZGKDX2eG5qgyOz/MOptFm0Br96YyTuMlEBXHsNBNRncYr8qg
CtwMQ3/7rh/ZtABId3r0xvBFSHxHFV4cGladR7OgJu6XfMCc2Bbzuc75DrD4YOJBlPiQLDcfE/QH
KEft8WzOZQ3QrIFZetwTVSbQ1zdZAWDtqeuIfmhGxIdu6pqHKNxZcd4NazfJ/Lq6VavvcTzlAJMd
Cyb4sRwZr/GmZhC2XENm6IKQgCxc9HBhPvPMKRwrcyxZJ7Wk7ZGwVp4HGqm56IGouFjIZKVqNMWB
o1KtEPaiVlJG4/ZnBTSbItF+6VyV1L8kMgQKoDtd7Pr6muoeulj03xvwKdimQ3TSIxJHPLnxuVfc
DuG0uqGU5GhxptvE9sRlNQXVJx816Rn0E80NXaJwSt757PHRnn706wx9NQOwoJE8gc8autQIbVU0
0RAbQ6IxWGc1SIwXPeYD28U4fhp6jfzCl+LdUNgVYf7l0jgjQS4D7wL9zdtV164a8dZUNJHoJDG8
E9OnCjSj4+DRo4Qf8B7DdURjeCNKP/Cm4GuC3PhSF+ck6t0sElgqRlrdOyPbE3tGbEmg9EG3iThx
UFJshJi+fVn25PIphM9dEpnSyQo3GFeLryHOS4z1FoS3bRzh+Ikt4IrV2VEIL2zW3DOeq4RDiRX7
DuzB9ZADM2COhYzOwE8K+D2eGauZWrh4gCwQwX64l5gy/fWH+arGPrmlK0MQPT1KQdCwTh7kWbvt
UMNYLcmJW535SDKastymc7fLa/u2y4F5JlCERh+tpiUK6cvDZS3Et6KtcorRYgFoKzAa+Dy47RR/
A4u+dEHSqTCBECyrOC0vZqvvD22LOPnUGJwwcd6ZPhtsW2dzucgLp/P7NEcPnHm4j4+NF8yJHRk7
M9zO8bgISxz5MM/P1BrRd8I30RyRnXRZ5eZygfjRgM4YlHdU+QwffB0Nly2e608G9McqKSsxnWug
VLFp9XREp5HfeE0zXbRdiZVrzbGLzSrmA0OYtz8vJCYmCo/gAyCXCxUCLDLDatkNYE1cuY6cP1IV
FrcN4tw/tqVNJ2jbi3FMiL84N24tObA4b9o3sMg+s1R53/utegrmJkKiHlzf8tdzY5yLYnnnsfyz
Mx3aHmzH0Geu1c/JNEwDXKrBK7ATx5T5HdW2u2u6TqdD14yZVIFMvEVWIJxLH1zzpd/AIwfuUmzp
t6XWHOCC9TQru9oUfeEifxD2KgNsBMD9m9V7w5X1tZysutWbEaOEAL0oeCpvnxjJxtnRBVxUzNjW
j33vhEdCwItlrr3pKt/fYDU5W8sH3gBYjSVD33/qx9ocIkSBbynonVhvrgMAEWZ7HaYVe6XH/rjY
4IQBldwgptu975GamsogIqlc7OFGFBWBhVvsfapHXl2o1i+2baDb3QCe83sfxi87FTj/OBhBh8MQ
CYSVk36WwO0obHuDN2jX9ArwUJis2U2PFHDS2dDWQWZzmEpZLpCReIymMvP9ES8eOE3MtP9s4Vh7
71l/Jc+/ueuvQoT1IAXPG03hSRUvwjbvQPy1Exv4wxUkbmNG5kEndjAi6cduduXQRRhlfvQtnJS2
e5jAEdn89YZzgq2DpgtyJbDdlWyP7eaUxAMWtJp6qMQTIcxXr3T9HVwq7A2GuMs72/LJBA8XwqUg
ZUIXsEoZ0bi8XWQAYyoAsw2seuC8eDW2QfSAN4b6G26gW6pz8rlcUHEnqvPElaSd/AznNfaA8ScD
LDsB+hg9jxzBRChVHESN/aXmeoeoB+CffeOOfrzMlooXmNBsK47ci5iPDlz44MwnzykGgfGAsaiI
hzkSXVzz4akDotPEtlX2h4BF4J+4TvUeG/MEiljfNXjYML6CAn0lSZ2sPDRxkPlC2ZSAXqtSxMQC
86R+d2aKcLlHloubGYY43IE34X6pWKViadxLxP4EbSpZj2/3quEcqX3US7uwm2/7BiSZ2J9X3bcp
5a1NxBHmb/yuHTopgW2MHLFNbTg89e4SPqwmmZuRIJkytpt6leGMGt5IeWhnlfHdOOpLDDZtONZU
RWkunXYRz2Yg5NmK2vIT4374EZn34dEhNPhilIuqWsDh66zuqc9jZEL5x0AjtD6WRb23FwXBStsF
2o1p+KmlY/NRTDaszCJ+jy5tXO0RJd+6doUrWXnmFZKW35f034I8/jM84/+1Qd8q6fr3oMZWP7U/
oxnrd39HM0DS+YAxHSR2K1cGfRtqxO9oxvoVwFir2B6eBesO9L/TPefD6imCQgTtKJbIOl/+13QP
I0EUmqsHFcKGQUn9G+M9d30A/rULombFIQlO1PriQHbHb367LTCMEC1qWHtpML64C1utd/ngVF/s
cRhCGEOM3WPpB0W0Azew2ZsFpUoAuJ1lUVWhJzNqHnYlPS/ngoMRqGp200YRuUEzWV5WSLZ+BIBc
3tmezD8zbsD4FlC/6h7W1tyax83EusSba/eekUkfFRnJDQF9JoW193Rv5wqzpXBy6jNEMvRfc2va
hPWorhE+Amc+ClltkMGNlxeJ8ZAG0VIxAYNXhMWlMf3Zmjgbfi8R///yxkQZn/2/X9+ZbPj41Ovy
6edV/vpD35c5pR8gFwe7D+Ulkr2Asv6xzP0PcDoAlIftOLChaEN98GOhuxEeAAgtMADHxHpllf6x
0N3gA44rNNN03cFBLvf/zkLHD76tQtZEgFeaOq7hAiTEa3y71KWEOrnBBp3kQ0uLT3nBA3QgkTVa
GQGiXicwg7JlzCJk8AFY8ZrnsMpZvGg7DUbNd6as0QPPEWC0BNaz4XZBZNXneSy7PTjb/ScO1/i4
bO3oI2vz6QFu8U4yWMudJzweY4qrAXqI9m4hg7c1qHLWsNH6BalU1XEEVPbRBONyg6g5HDQjO2vD
heysvp6yYBi7r9Sdy9R00/ggYMEbh71HrnMQ4c9EFUQsDgPZb7zAtDsKECqZMd07uKr7MlgPI95D
zT43RbApK/erqbqrqL4q3AeR5+01h7Vj5jntuF8YAAZt3GfBHPgKynK6NBbMD9KBU3URCNv7whCD
faMxzbsOqsL/CGJs3WEAQtstZdEMHZ7xr6uGrd5SvjpUsGTBaD1UB+GECeTjJu4QGZNYugp3cB+v
414gShGzfD+DXV+/M8bLP0bw177I3d5ORpHKdjLbERzITTsjSwp13HLRLdW9DgS4BKRHDELmW8V0
BiKpObYUzSUfa5VqlxVnGpvONoeq1JfeV7v2dApUarrqAm86H522O8trik7PJTDPdsur0BE2JoDY
YywgptemxvSuBCFhGqzwqFuJt9DoJvaZlAc4A00piPMHv21Fag3uMwnxthFlN8ah390Rj3jnUSGG
WHM1bcHG7zDuFwDNwF56NEvXxMb3hqT3pX9fld6nHsP3KwL0E9F2gXPGWSG2yGaeYhOiXorDTrrb
ucMWWKF4Aq3U2SHTlRxo0eaZMzj8SbcPPvgLbK1Xrn2i6blxEK82RuqbiOhMUJlo+xKpdjXIFlyd
T3hdGem1TP1usY7L5I0LboNqbkIMvZJpHNsdskk6TPgw65xnhs9DTerBNoF5mEbcuLGerUdHLvee
1YxHC4Yxx7GT/UF0IGhTDx6SrMHgVlTgePXUSkLTu7HwBjUndKLmkBtONz5Ujp+FY/qtLOYoLQZh
nUONOGEWUy7bkfc0c2cfZF0kxp0L+OqqWPVV26Wkmj51dJp3nt3oSw63T3QO8wTXHzU/WvgRaL5L
xvatA38jCWXHLp9VsGtKmyVj7wWXQwRaaYJQEv7QIScgqQdYTHVhOyOeDq05m2hw0BHxQapbIMZC
C3PfCoYVXYG1QsH52NQkGr4qOHWAv2AvaY+e+R52nPD/zqGyjqG06g5DI2zE6QzOhlX1J8D8GEOr
rkraBmp7yO9vJgQHYyAuTPSM1fMUVQQA2zLpQ2E4Tx3gOMDWO5lYCDNJJEbC2wK2KokEyLUBqfHz
EsJkOoPxUZTNhth4RKpiA/OV/gghUrQ3Xm3FXgBQPl4AxKYLCtu7pSYAbotFXnZGDLdtWY4Ha4Wy
C15XGS3H8YgRSHvMAd73qFajO78y/dFhA4lRx8DsPiTI3fJzSvbaUBJTLuiuM9p9KrqlSLjTLXEE
1BOibik2XtH0x5AKektKSjPWuGdIADxHQkL5CeOcG8nrT6SUOhNws74IXCLOkBFZ7EnNbpd5mTPh
+5dF15ZJGAwdYGYfDqRmcuLJjAjnkTXc8vpQpcOMLHVCDAgNHAl6KDfqsxyk9MRibvDFRcLk/SSn
0opbN7hFsV4v8WCxY57nXlZpA2AUBxHa0cjFM6EAnhhA0ihYRms/+9YVs6svJd25LpHZHNAN0e5n
RuAYAv6Sz6kfO3WwmUT/BbEXLodux5zNha53RY8wvLgjJbmhql4unXAWsRHOviYmA4guMrguaUxn
GcgjJXLjisHON0iaGvZDg7YrkuaR1F6VWVablHBjAfHR8+JmCZOBVVfglMWYrZPUofV4ZDbt9toH
UKFVR9GeyVs3LC9n2y8T7o00k07dXuiajFdGl+zRypXINCWfZb+oeGJeeKXbytkMfpeVY/6x84J9
T42CVS6NDghv3IGIe4DCVt1C7rWxi1pviQn2geo3ihHrGET4P9i5Ar6ymF+mbO75hhkCxmj0zamq
Kw+69WzoQZCY4e6MfC+REdvYFxWkjQfXh3Vq0Ho6RvW5fFVjX8H9Fs8peABgihewY/a9+ozUFogt
NAfho3UkPv1ZfBto/Qn6aZa5UDbdkW61jWucpFaTeQFNa4oBWBY7uA40u4US71MJVtoZ1GtBRvwA
sFfvHkfBwowjvq2JNfYqhDt4sEPMp30VBv2GLXV/Fgp9Dtb9fAjaCDWCfY2HbGODC18ntMS4K1gu
7LCuLjW8+CK/V3bG6ejs58UgOxb24XITjmGznUZXWxtfFHZcNrz4Fo35eA//RLFrXHj+BItjXXDT
fOaSOltmsWDvS8ye/GL4NhZNswmLCOrhKeLhbS1yN4FLspXIvmRHEkqyXfEtN7YCVqc5yb2bfvHc
CxZpcYUgGrCXVDdv5xDDFbB1rK1ByOpBIzf6HMHosDfttdjDcIAfCzuf96Q0LJmMVHE7VOTeGgua
eEDuN/OMgKFYwSJFxeDsL/cRKyseh6GQLy7Ehxi1zD1Nh97MSYBz4ksNF1+AvQrJdR2PkqYj6qFa
tL6qxhLQuZrNc4eZZB0vxGXHymrYeVvVYeYDaWVmPIONprOBInXnacvaNI3V7y01i01A0UJXxa0n
uPtcGxc3Fkc2PCyc9mzETD/T8DfOIHC14wE3P4gR4OxnlkPyywlR9bseRVZaEBruRgTdfZZkQakX
7hHHcZwoGIrBFNcu2fi9tQHYmDgCU8vayg91qfewqdgNUXXU8OtN+gWbN1yhik1RNeeeMOAYzs6B
j8KNiQ+6i9Ogs0Ea+RmHde2ml2A56emwRLm4BjsxuNa5326m1vANApi/Istqn4sJhsyYnE3z1ayO
pQIhi4O/Jqo0qNinqZYOYGJ+DpDjIsS0KJFkPiqPQISJhbzV3vBo18v5iExKl7de7FuDjGeDgeWg
khxgbFTPNCH1SLYUIgzAcAn6vF1L3H0zr/yjwEr7KPpaALuEJwAWMZ4ROC6j7kMWbrQtwIvRtfnS
k89KdEWJZ9SezkMcZakDmS1ImvPNPHs3YT4AAsednKTtbJrKPat0fT+yYUn8ht+FBVhR4LVfG8aP
4dyIbdldRnMxJBgabyUD42/GSC+pJBjjCnqstGPj82BTA3qTEolFOoFhWx8jejyFX4UdxU7X7jFb
/srH6MHzDzPV5y1Kb6RF2lVGrPZmyH28h/Ho9FU8KtznvFGIKA2w0RQwajIwTYyFU1AALvmSzG65
dZl9V5NgZ1eeSEGjmi8xEHguzHSc4Oaa1nPrZ5hgQtXoZLWlP/8f9s4jOXJkzfNXmQt4GqQD2EKF
IINaZOYGRqaA1oBD3GlOMRebX1TXm9fVZv2sy2wWbWOzqUWSLAYj4O6f/6XZtM/tVP3ElfA7KfuI
6tlj1nBz7dRwQDta+VuJ/sy088ckWShj6ur6Vmiyi03F8Dsj4Nu2CaxcqwnhNuJsBjHqsxkn3MJ8
XfHh+7K03WePz5sbgQo6aZZxqt4zkiz9Ttf7NyScaJvyu9ROOTCNPHBaV3JCV68omGp/6/q31DHO
xRoq+p79za6nR+qBw0RPQZGt9gx5sd7TPA1ae906hQq87lNM5ovaG0DqTM9vBavZZdjpsAds63wc
hv6ls3Mj0ie3oQfMDtaiQjlqN8NZ6I193OgSuWpcDe8rFr/BH2th/K72wv5eUaiwtiLItvrMxM+H
2iJyS0ek6dIIqrW7K3kUuV8QdG5XGLiaLJWIEHpn+KVMDwUhIsag7XnSSdSMzd7ZI3T6igGuEXfL
kHfhJPVP/rozGsQLHfUydOSo7jVVuq+TKxUvZtXuoC0SBqOdNBoCJYPy6uMe3MGmf2Ie3/ViXAKH
POFan/U4g045qIl4EGEPWuDsXn3pvVS+uiWEJcNLdzBap42m7mkzV162x2bnhjYk/FgYMCbwwgX9
9YChxACGFALHuya3W3fp/HGbAnJ+7tokPyP9gp5FbnAe3fywqeLbNkztfTHZBvHu6lw2191pU2Vc
Lmk0Le5djnnhZrRUH2dDr1+YS8heXxadRbDiFG8vmzN/LzUlY8rGL6OXcOhBJJxUUU3HcV+K09y7
DxwDWCz25GZapjaqQOrf6RDjbtEvv5oZ2ZYrkWNbU3JWRPtyTBCVs6RKMfYPhMZm5iXLxydMIkXM
TVKynDtgVyf/WimH8wPRsF/LIblX2iS/jtuYckFHtu0QVxplYvqscuKwXJMa37IyndiTaTyu7YtV
1W+NVrKde/K30r1noy2fOBHRjeeWzzo9uXJv/cGQ2mvFc+7PtcU6rrYtSHDo+7nlJf6+8Do7bzBB
svbHellKn6y7DyNFlWxkmwjLQjJEXJU9GvaVH2S8HRpu8jRWV8HS2AetSVBQt1UodFVHqQvLl9Il
/05nbkQagX4ebTsk77TjJKb0GnL/zUBXAhtrn2HbEUx6t5iVmNc8cz11OppgB6j2sGfiSW0yi3bb
vuCli9jAEkJoMtSXiMqjKXG+YbHBdStkdRlauUUqRwBizG8MR/cz8O6Ds++PiN9v7Mb6ZhSI1ysS
7lRtG6HrJgmTSaEfMl17t0okG2SZM5u7RhL1w9JwHWrfWm+f/TWDuTYloDdDb3Vg7Ox+uXm9nUez
X3gTZ0SeuFi539vzT6L5XZ7itcOUOHpg6lsjiq+t604X2xmxevdVihZ7RzdUdJvz0dS7cRikpVAG
V2V1Noo6+Sp2Zb7vG+pRW0LnkxSzBGlmL2GBl5qgoXQ/bFntnYZh716NmTWW1CMNBa5c0SsT91U8
bEonkanY0F54tf2OeptWrJme+wxp6+28s0v7AEay5r/bdid7c4tbrZIvXT3/QJhan9Kirc99a9hB
2blGqDbG40aoIXBTIw2MzGlvBR6sUzNPTuhMrfNoaEkL39pqJ3a9/KWxZRFzyxN33o5KwXcmp/dt
HHp3k2k0SCU08bEk5fQ4T14TYIS3f4uae1+JwubiFd760o+kuGhpZfsE6ezYJVmkkDBF/56rVTtO
2l6eWIzqngVlWIEB6+DLTidBZ7Tq5Fm3EzzhHYacSHZN/7QQKPJ9HqXG7Wuwj3ZmFDxlo3hqvX6/
cbkOBMbIvX6gWDIya2vlbEncONUS7eAWowinNqesTncIt+26PXv0jIrhcZAl2l29vaGcdg1Gc5Sf
Q4cKQZ/xNPMu0hyUOU4TWKPil+4jC1GZdGzM/c4xvjZWTW+yuyUmCuxu5TM21njxzCHu58W9KcvV
1YJaLSOTjZPv0N3OjLq/1O/drOsj5bhC+E0yqpsqt2n622r8AOk0BZvCAoEypT+XKaQnpdHjyWgw
Gdd5mcQkaxSv+BE/evC7x9XZPmwBAthajjj0Xjac7CQ1w8q7hpLQIxiVfWNdP0IrwtDN9Ee5RDqH
vVlfyJ8hGVQDpkv2E0V3wCQ7rfZc8eVOb6/ixWYvZNogwyqzsFtn/ac9O+6ZQd8LhWPvx1z07tHu
uu6QEdF+IjzN/Nb0c1Ag6wq0ph59kZpMluBp4qEZs2tG7lpnZ0FfzHEQlvej1dru6M2D+OzmLY+n
1pgPcsi6LJrI73l1t8l+bpz9VyE8ditHrdTVpebTrgEmKRCaYCFl+0EkQAyc9iLU4a+OPX2pD6u+
9I+W0Tnv7C7Vu6fs/CXNEudO09bs0Bqj+ZTMKXtApQvAS3p8SRvSq7eml3eGlQpewdose1gvyfJc
VhYTnatbwmO8Mlag/7yo7/S1M99NO9Mvq9tfK1dSixtYmxTayWp6/X41rcWJrHQrb6EcBycoLFEc
HGdrH1JtbZ8sUBtgAcRN35bWgsLMkb19XTi2cNazJTwjfbfLAFuDpgMzmakRmTKdbioTKfsfkPjf
Ygf+Ja31X5P9/jdU9P7BTv3n7MD5o/kfl4/t11+ccX/8zJ+KXucLclmyTRw0utBagPr/YAeE94VC
Us7Da4q2ee3Qgx/7kx5w9C+IyPnBq9wXhunKav/JgznaF6I5IXVJ2nDsv0MN/GHI/icHZiOmvzIC
15QJoi00FJV/JQZAB7qxF4KnVO6NDMZ2S0+F0q14vBqAsirheExV3jJFcum561N7zm+0XQtrSieL
tDoKFA6bnyak+gJP2iYW7GmpScnneU98ByPFu7I5p4M2d5bvlZ7lTpxNCdv5Wmh5hfedy65fGOms
+aatcJO1u4Y0vjMfpJavv/Wbfmey1qmFNRkQSKfDw7Qjt6B+yOqaj2KfdnD1pJifJ4rKJoeoy6DM
R+11sey0Pqjcq4kr1vYhNDOxxePeGz1axBJCjkY39PnSLn6AntPpI8c6KIw1PXertSoKdLv5jehE
vQ6ztAemzZc1Rn+tV4fGm168hjin2DWAP9c+O1qJLONGcEWNCt1JYqYYHaegjhucQrzS3/rR+Fi7
YvoOx9Ed28XiTJzq+vh/eRn+d1xg19q5/3yB3X0QfvMX5u36/X8SzFJCMEOioSJBiXhdDv8gmK9f
QWqGRphwJnoiWXV/Li2hfUHEDv2Ld551R9zBvyOZr18kEh1ZIblOfzLXf2eJ/QdRIMsdgSIv4hpu
BKNNr8Nfl5g0XGS5FCo80GpohUZWcM8aP7eeoBXGq6NZgiJzqu/B4KZJSEKf6F94XtX1WQ4b1En+
KFbnDeFQkuXrKW/nkufdSYNZ/RC78fn3n5//NzUMmHj/1VN2aaufH+o/ULzXH/m3B83Ej0wKHzYC
SyPZyPs/DK8hoXH5RyKy2ESJPeFH/sHwul+QFnguFgEC34gr4xH8cwu37C/AjfofZS1EYyPG+TvP
2NWTzFP0z43cwZFP9gV9P6RfkBTAsPHXp2z1yCFArpeHmlQ3ahH1ElncoB+LshfqWuLWC6AzJh16
fX2tcPQINE4FDmjKfWlpdXFsc6mNMcZBt+XWl03G0aZC+qmR29mUXGCFq36aA/j0NBV9rKG6AVdO
wZzG1X7T9BXAauhujG4TkMCLd4AtLp521Vih01gXWwrvgAxoPGujC8Zdi9+YLtaLLrdn2LufEC7K
jBkmEUmwu0JJ6OOsdD/p+906ZzmBCGR7zK97W6d3lp2MoZOai/Zgk5vehDpnVBkWWmK4sdsvYgL7
yrXspdz1KouXmUaFst8YhMwVDqjGS9x2LjYPo8HMsdO5VYden2xOrCtPO+pzu2LU3igJN0gg7YN8
34C8ZbtdlNG/TVsthoNhbMkTVwxMnmq1kxkromP5Tb7mJx1+hLitQo7UffTpPdDdq0Hi8LubzhbJ
ECNUzuLpfDHFZUwil4cWbOybYEYL6TflUPCBfVQYoXN/aDVQXMKg7itKzrBeromMuBok92NWd58u
3B2kTm3gtpUWpnSQXfK3MnUeUs9+tWso6qOABBNR5iTriyd0+3G0KgCXybb1HxoZIaHc+HB8S/Tj
OQHAw25SGgWWDg+QYp6X+cOuneqW+5J9VlZqCTAnG8+DZxVR73bqR0aE8ol4GsCdYWi+A3Z7vpuW
euvbAwrmWgr7Bh+lfZMViHWnspPziUwbdQNpbw8hWMFrcn3xs5TBlI4wQugV0AUbhnzavIc2bVNu
2td4qHKyi+8Gx3ZQLUUA/2VcSroDuWJ2fX6LHSk/rmooUSfLBS+mxSdO60pIHInEuJyiMcTl7xsa
F8t+LGc/GXMvnoZ19K25ZTio55u1dd9TObVhtaWzv2nI1+xmiQWNurE9WCHKuIsEu/Rzgh6j1inC
hbjygydIHimTBljHdYLGqXzc4fhaUSS4o7EEYGkgncajJNQDw2gXmoOBm4g0jajk2oDBBsMi234S
2s3+DTjboB+QpyHbNxrpLdMOe0vFuDqWgDAYGatkr4lztK1w7bT81KXF7QIM5ZWPS9XYpy0B4dQm
QAzzisI0dKSe3d5KI7K8xHkyAHvy0nu2s204oDHo/WmmqLry1ulor9WbPqnAmoyru12v4AGvYkEx
cD+pMYSrCY9juMorSFylCts4MeO13CBg2vsR8dO2JrdJm+CnUNMSaxZZSKAHdovmT1Svntbkr0tb
5afFKsJS6a/OVspb1aObbIjsJwTXUH7l2FOQmfnvvdhrjsblc+8c5MBqeGWoMvyhdx43J/uaeqq6
EFLKE4KAcACpxOk9r+tjxj39oek3vNx1GaLK1+JcSvk5qWI/IPNAOUKuao5LbTr2wtXeHJzmwdyQ
mz64eq38tHMCoKM8GFluv20Us1ewTocMmtVqHOtUa5cQlwj1vHal4m6kxnRJ8rt9Z6lfUwzwi2TF
amWRS4fd67Z3uLqNeeyQsCDUuG/A/Se9vEV7lNzKjVYW8Fc7Si04MrMuA3M2Hncl9kexC5duyPTX
TJjVuQIOOgo9l4dKk0LzN5IVjl3qbHd6Xi0fZqKj6kZRUnWUbhpO58JxtnN7yReYNUTROZxAJ/cq
RBNbPlPHuV7HYUoo2HjMNC5qsBqzt/TIsMvikQeFzId9Mr5Z2uaeWh7uaF1667EeR+CNeurc81QN
3RuFSgkbZYZ5MIbW99yoZtb1XeOaIy7oJ/FXh5aiaBkARpe9qvyOtRHDVusnwGyADYLqedw3Ywxa
Iq9RFozyI+XCHe9dZUUGgfZH5+pWT1yqHHanTeB14DuzaMTEqgVVTYDrlHj1QVPdEFVqTTj8ZiC3
0jHuut7rbgGZxiCDiH5KlbBugR2TCA2UAymxpLcw8EOYDha1zlylzac8c8De1yW3cMcTTPAdT4Bz
36+zF2t2XV5SAkDQxfC0sQwvYzl8XbaTqnjlthyOpt5EWSvzCyD4Qzv3xHhpfG9Sqf2mFEZ17y7A
KoLOCLxFLVnTVbkniGKsOnRnaWAAKeSEBH4/TFaH7H0S701CQA3plNiHU92O9WJLHnbitPzcpCeU
p8mYyQwzZXub9zbPat3c12qtosGqu/u5Q7WhoMrVEmpVxXEnRIj6Mo22TJnRBhGIYgC3BtW/BgPC
iDxan85yrNKnBDuX49jP+Zp+5u5GVaxS4jg63nCw19Hx9f1qtBm2wquiLjMePJNHb8u6O+b1B1Pz
urNZWdNpXoX1XFT977HUQa319rYTqv2x7XMTOjohYXNx57hgK31bwnTy5D31FL2mPvjUc6OAOXd4
mtsU1xaZDQYUvyzqWxqMtYdG1sXZtdf5VFW88Uad9vdFU3cP6L557WOtf+puj7mjSVRMAYrfe4V1
IZ+EW9zWfjN0LnBytHgeZ+NtEPsOZdhxfuUFYo/RslkSWXIkkHhnb+n6x34e0mdYm/RtW8ffc85B
Q3wDxup2ISq1K2EdgAj9vp4XHxPZk1q76/8SNxd2jfwgp9qM3GKoPpVZAcKvYjj306IFvTWOl8bO
bs16cYMMtxdFgdlHJobuWdNU8VyWS3cj9dZk3Tf7CfEM4xLJ5Xj95jri/bBBEOU3yh+5+iqRBHlD
uKrPhuXeJlbX+Z22nluA4lski4IzTHonCVR3are9+jEuhgWfsmk+JMdr1zpvRdrE1WAuZ6VTqjDa
XvPgqGSN8unK6mSN87os3nKPVsK9zyoya2ie9B2aYDNrB7zjWH8SWwKDkKr22JKVgkULYx2lwevN
3hVjlLcpmh4DCm/0l93Jv/WmJRCjsTrsQ77l3Q3AHaFJE7EZqGVt0HLosJtOz+uW4JNyAb5tqi6U
sq0+SlvL8rAd6LMbvParvmj5hQu6u5wmavwi6ov2jwVpvouwaJy/Q7/YT+SjsfimtX2j4dt62Mhh
8GVmj2fbdl63SdhHk9P8BiSm94c10x69nrRavxuz7GWGzfu2yEz9LlHzRt00AqQAt0JzeqK82+e6
P+7uuvzu9EY9Kb1xbsq+yA+J8OhK58s/8Z30Z7Cf7Peeyl9FPSdBs0h4xLmWMbAf3uh0kU+TScyQ
w85PH1HXYu8kvAXU+5qVWbXCOG6Wmk3CJlxxIdWqFaHEO/VSVNcPvFjYBDUT39NmNXaoRs+LG8QV
djTZXBlI1yqKE8knULmTbZ6dMbtbc4yl0mVnFJ6gOKSd9rhTVDDtQ2/8KGVn84rw/jfTPv5mjTST
b+1aRkQ34kgGS886U/X1vpKAjKiz/DXZ7M1tZcq3qaczneeve1jc6bMgKvK0powLhdOiLEXYH/ai
JTAJyeIr8Q1VjITnm0MzUUQ++oyCRJH14L5iG4pbSzuBxpxtqVxSWJzkkBljd+gW8kb28rae0aml
mza+NHP63E9tINvscq2fnmBJtHEGVRZ7MGM7cyu3Jexlcg4pdkd/TzJ5WJvxoXG1GSx4/2hdcZdX
GPm4LnhoZdFZ2UOdhNRDA5JrGp5SQ48g7ZivDScaLfwW9XBgBMlPzaguQ2F2h2JUI81AVnnmOa7R
n5nLsVegVTrffyOg9pl8Kj0Wm96EMx7/xyytmojMIxHX0EaXFsWjv+XeGCNP8I65VEWYDwgP7BVv
hJOtb/bSND6jTuqvpSJ7hZEu2/Uf5YoKK1HGI7KVJqr7bY7WFYhfVpG5LlGv2VusMW1AKaKnc7Ly
XI7Jb73ozsQHeaeES0RAWkz9nFFxfNoWzFWrhzWmLlV1nsqx9KclIcWV0CYionMRthnw/b43XbAa
sG2Vs+SIFa/dhDzfZpl0R8qvmtu0Ra5u4dKEVRg+9WyzfB1O1S7NMRrsRoXGjo6tn02YhKGAsWc9
E0OyweJv0/Kh0TFOD5ow79mJ35upH56bwk4OxmQwaW1was5GyMDeriHfxIFeTT0rp2puO656/uBN
9TnFwuNeEciBiJZ5dL0rMPdSZYbOE+2hb3HC1pyDxQV4SfosTIZijXv0sRP7iWcKeasPNIrXFiYg
G6moP6Q0nnd2Zp4GE0X+sgs20HYuQjtDXNN5zafo5cS7LPLQoeL9FvgquXfd7ZuL5fsIt3B2kiXM
BjPiyBdZdrG3YTzmoznF3JYc+AqzPSTkNO0ISCNb6Hs8WFp/XBn5w8HwhiOM76tl7nNQ92I5UoQe
u16WvVaiJEQgveRkCWGlkYvLb0Lv2JTbgjJgNIKkyKgm8pInzngVb7iSoUCO5NQoTpvk6KV8JLpq
feWIiI4QPtLm1e4Ljrg0R+/d98fWYVTT6AVfBy9eJN/H1fpQmeVG+qH5VhXEQk3FUp7SfplvxDyh
hZ1wx8vS4FBkwnAojS0RF+Nejo3SySKkdk2cZlCQtVe9NKlAwMKYn9TJcVBj4lsYJcKxaaZIT7tz
vhRjKBa3CjVjKMN+IxZeiDk77MUM4oxfwmfPJ+8hI82ILMdiuwYnabl93NHvAkkPyHj05gEZznAs
99k5ZvXUHrdiTI64Zyd2bjFExtYybzrMynsEUbmdirWU+EsJf8xF8XPNzIfRiutRFg+pjfBlgdo5
luP0deh0EZi1+b3nbwsrvZThwtZw69X3s/q1cFf1hWkvvNv6ySuQH6GGZLj+Wkq1BrL+XhZdi4QP
PX61gOQo1D+N/NlO9XfhGIof4SZs1PNriXg4aLlDlKMVbvZlmb273JXv5up+JqmXR9s4VgS0yZup
pIBVFetlAesJPBRMGLyQkhqFzY172E8mWRa+6Ioh4ERHpZxp601BpFusqh7JEFXg2AJqrhAzWrg9
JeGKNNINCnLogn024NsbVd9kmraFsz09TrKC3ZvUHYatb44BS+31y/NKj07E4aW4VaKN93JEoxoU
e9nmmFWV+8inM8a8CzDx4CZzVqZR5e6nXdpRSU/H0dGnCfxg6FECZvDBbqYfs5aAPN/ZJm6xUn1l
RdzlKeQaKp3JQI61GN7ORNmZSIdcB7hm6qNENQQ21ONNNb25XlmGSo3LgwFuxY4HhWBdyd7EJto1
Q6ahYSw9Ic4Sfm/U7Y1ek3YsMsE4Mw5cVGQxojhPPQuFG84GbURQ1LvRhnU6XEX/oLLxvu6W+7Sa
ufVdo2P7HByAlKIkcZYz+00aOsv6B1x3o6qCFTDLKE/ZfglNfMlNg7Q+Jn4kr3MowPx82tm3YMp0
N9K31jq6td0FhqqfmtryWSdop9ESWt1SHmHI7z2vG/2MAL3PzigIbFBdfgdBkcHpFL/peMLYb3bd
qd8hbz17B6MQ/G2rrRFevbFlNgQg+fXafFfZwlWD/O6AND9x1tFxnRGnItgaxQ9d09mrLCKXnDZT
ftOh/crJTDu0OvK73N5NP5P6GBUm7AvxhOt9smte6GEruV46ygtj/PVGaj7z5D667hxvZTJdEHgI
oI9UEaKBiq1eiy7AZ/bidMllqWREAe+PpB8PRCU/1dzIj7QqPtnLCPSoVU9DNpk3RrWdtjp9dNtG
8wkMPG/TECMWe0M281OrpzLWyZQLh70ltqUmDqs2Bi/sDbZDA0bnJJPHwalqptSVKaquH42GqEHB
LmF7qD9XoR2yzPU9cyKkrnAv1lxFS45Qe+8a+OL6Bbs5KgWXl4K/PQ8r7gjlbB1QeL0rr4cFm1ER
rw3SRjrUCAvo+zBzqnsvy2WoemR/SFCIxVqtezMrzuTwvjqLOuyiVWT9pw9VZk4na5f4D3Tvd5Oi
c8vKSJVZz3ihvoHWUpSDcV5TT1oqnFC0v8p6+RideQOdylndqYanQxVPbp49F7v7aY2OdqjbzQnp
tNyOuUvl1azSj8qs4iXjXTCs/jwM5qErjJJMDywzm1dykckqYnq19HHMS45PoksQo36nnPYBcNoK
eRfzUKVzXOsi3Nz0KncmPbyYHsWk3oAlFh+NwEAibl77lkxZ1RK9FnXOHFd7mRzKrbmfFFo7531r
299D0rMXORiqk6x+8GSTBwx21QPGQhGT2ttjJABt2WlPBCVGf76Nh7bL61iOSJoxuHLHYMLLBohN
Mdxo+XSZK7wcetn/Wo3pLR3GeC2Mj60uR6TYLtclywAmzJ0jkiugPYCwgNOc/pOq3gO1ufdVvn6H
BPjEKoi7vWRizKbih3I6RBnr3oWIxiaGbUbMygG/TNBmBI0xxSmlJv5WuKdldUjlk/MjHiNgEq1P
o/Yq36yK6bkCagm8xmijbZOzLyYoJkNDRrHqAMM4tVC2JKL1ZdW/ikX7XloMU8mamy+V2b1xbfNC
HjWH11Xc9a14bnfq26fmh9Os5OaRNyFNdBP6livcVFkSdI4xoGRxfsJbL747dahnsyIelvpeblMV
rlf1O5B1HhBj+ij4wWCzFy1cBuOEFvnc2PTbwSt06OgQPDZkTfiLtaZ4OTYdT09pM6uXWmDuIg33
zSU6VSQ8N734SYyPQwI0uYsNnQyIq7GgyLYYA9UAp2TG9F4aFqOAycU8QazUgTZIfpugQRbxs3tM
WXRUuDskHi1kRg6ewSvVDkBMz0mDAa2j5gUNM4kcY3GV3m5eHy6d+O0U6iT68hdCHY4T/SFZy9Pg
zB+pS+G9sZtvuWO0gWVm91uB31tkx3mdbnTDrBHauXtQTbyPgNvzfYk8+UikysrhXeDuUnMdOnW2
xZnmeiTZewjKsL76hc5h6qzlE5iFr7VZVAn9WGyDfCuy6mbrtE9u18uB7Aq1KgKkhwfUI69ruaHm
V+kVPk7OKwP2WNFtlv/QOwLvbPV1xt2h9x+54b1jef2OK0C+1dPQho6zO2dd4yxqreQ09Rnlt6PW
oEedywPxGJ3f49sNR6c56u5+WCf5ZhvW5zTpb2UxZkc4ppB3y0UoyzjQ/nKZs7qsgt8g48YYtu/T
MHJeFMZXrpKoz1Z85aLfyToouIFPaUNKKTPbIs3zKLsfHUdjqDnlfEb5yAuAYT1ZpJj6XDXso9QX
LHqqg/9nGiSE6HGbBfh89UJQ1aPbia+UBrhEFoo2MrQJoqJjHEJL9jPTpv6SKMHnMH93WyqMXYX2
QHMTEjuypIwyIqT4ADeJycjtfVdYww3w+s1aeTeW6d02lqsTf7Z/a3fUnkabeT6Rtrpfk4mK5Ff0
v5x9Ia+aeCK8JPa95RCHQnDo4zpPcDOW7utz+tIm1kM9Ww9rwUatY7ZRpCDZ7rIfm9q+n1pCwho7
x9yudVZQKbnh653qo8vI4YtixGGQM6vZi/6oqAHgl2e+uWRFOOdjaCeMTVqD8qDovDLMRgK8Vrmg
qHJH7ykDrwDnXtp7Ugj/P3uM+eIadY2F91+xx09z/dH8r//5F4PwHz/yp0HY+wIny3F4jc23UdtA
Ev+bD97QvtC0eA27RHdHR6wFcftP+vhaooCugTxr2OOrtuEf9DEmeehkje5hCesLw/x36GNirf/K
HrOdXDNK5NUVTigHuqO/sscu3SjIaDQj6BJiYG4cnC1t2BFTax4lEV37A/AfjAZI6p7WT12u2uqu
Wq3CgIgp0LdN4T63pU5afdnXgG2JVxwnHWVyQFIsUcz4YxJan9MiS8Jq0IQVtS5g4gctQTQ6SvDs
/h7nT6bfbtq6i+NU1CsD75wOKSRulczi0rJa4GzMumrbW7skqydockc/qqJLJQkdbas7J9TE45NG
+8NN687No8lq2E/5XFrvRIuTAbXWnZ3GW8pJ5SRj74Zz6qw9FYWN3taf9rTrMySCSQwb9ZpQq1qY
meRGv2qbWSV3vcsueEB/28hoy7fR8PskyRa8eSM8nKdlzTcLjOYa9qXUemxIMCBFBVQ8iTY5kbu5
zyYZwfvaD0QAih0evNEbRKSucEUa13JJRZymTtuF3HeW9MKh4V1qOOvnrsx3FQ/9uNxqFe5RH7tc
Bk/auzlH9T49baxvA3RoXPVAqMaMt6Egb62GtrNiqyAEFwuOCxSsmSk7Bm4YHeLMMtrla4fDDAtf
Pjg5vswBMpJCTLxlKTFtv3Ii694Idg7TxNvqkHRHi1+bysdqHdrbXdaQ3sMkU7gL/KU/uWkQfCIS
hu4KWCmsALQ/EuLxAq8lIBt1nEUys7W/b0xNDLRopx3u7YBAOItG1Q83YDxUueTGnrwS7lecus6t
Llfw79Gp0cdKpb2A5GvvVVnUn6m5byGFJ1WgSDm7stmQkn3d1GtQUlZ275Q2u2SyLRijSZmyb7SC
zD6QPJ4epyBoIehgDfmzuGb9Nptu7gPs8M7LDC9aQubbKx9xo/F2gw9h6IKZeq4JXdCiwVMdc761
EMhdmg3vFk/uhYA3NAspiWfo4BTKBQTiGgdTnxo2hnD6XhhF8fREew9R4mv0OvRBo5eYDGltnoPK
qKendWoF7d7oMN7nqd+5Bufl/mot1UDMca7jKZksVZJF6Mjmrs2Fwem1ujN955kinbf/39ydx3Lb
SpuGb2VuAH81MrBlUiQVHGR7g3JEjo3YVz8PPOEXIQ5ZOss5G1cdh1Y3OnzhDXH8yyNEatepmfQv
QxQT8LeVOX0EAU1fGlyeA3a+pqV0jYGVDUc4aMJf/lwjaph8tDHQvKHGNEaUrcYBgiFw7Mzb5BS/
ngoclFt6o1J7qgs7cbd0OAN3BVMxIwym0fkVWgFhsZ+UfApDK/W7vCU8WFG6iX8FsCCm+zZKecf9
2HSe9CQNP6HzZjVrNOqDK82OvO92n/n+ppHS+xy3c12GElv0LLxQ67eCbO8hC13MnXvABj/ySAsb
qg/8HpGOO7LiLua4oWuRIWdJ+dx0LpUJi4bRTVr4Ae3z3pIvmo4xGup93XTdY8mmrfQiwPs4p30H
rAAk8EZgaS22Vp32KdmfIx48rQr8XYIeNNH1NFTdrQEsHdJEp8lf1aANv0uzUdlNAbE6fLQruK9A
S8REj7HlfvuhAtuA9mIbxbeQn4H33elMda+pnDbNOGmNTr8bWXUvBIC+a/SqcsiHNfdTO/Y5rWgD
cZtV0pcNFja9nn7SHTorG7zQ8pfRN3tifJV4Pxu0qR89GFykBnYdElMTtEHJ7aKgoKMHWS2ckfjU
UbLqo9v2UbRCgVtQJguM6A91kaLepnlVfnHCsJW3rde3+bo2KdEXIeJ2u8rWlaJigjjmVk6B8Hat
k9LdlXAiKMMn1JFWjjN6n0xD8/1VmE25nBvC+SEy0x6HZJi41wHZk7UK8QN4rCvXnLh8suAJDU14
bpZZ1I91W4dfHKNF3kRYvh9eMyglsAllx+BGRqYxzXACyuwQn6Z4WxsmrGerDrLvuRigAjUD996G
mE9Z6yryEsD7w0B/2hGVPW7MsJZPjtLxxOqD0qEaEyFQtrYSYdHMrDLttqL9N1IilOqniyT3J1Dl
7W+FLsWezGHI19IP028ywbwe3qBTBmsWnJ/dGWCLgbcP0w/S1z30IwyL8FT5Oq0UM62mD0MHnfmK
Sl8Km35yiwbQUo50GWy8mNqdXwT5zqQGBDAi8ovPfLUZOYFC4C/ycG6jzFY9Kmhobeprl5/yUwmJ
7A7M1iTnRHLKKcV7SXRVyVQ8h4okaevlZlOsq8TqKN2TpGwcY+qfFdxqMuogoaWJlVb4kokufHCn
hjCxmoyeENiTDQTysVQPlhx8sYGHBHuy0Af1CyoLBSqcYOh+T1If1/o4tR2IGyh0xAuzkmVquV/q
YjS/6k4bmmu79WG1RIOHbp+nfOulQyfxWRPIma4MGbNd3b5yrwcdyUt6VrZZU8ItQ2cXAR7Gx9PX
UHsXhSm+C9dqdJqyAxUZD2DPYzG5PEIK3rK8n8KsMiFAWtOjlvLjrBvdgyNbhob83FkRiAr+h7bj
VRMI5Jux/omnq6Ql03eU/O2mV9s4is1ZH442xQoGArmB5EWudmXYTNEGOZeOPwja+4sicci3wK7g
ueS+gjSfkx1Sda+GiYwOW4keGYhhFdVkCisK8m1AK1t2P/k3ggwWrjC+UveLH6tOIBeZDRXotYqG
zW0+UqRZezC0g02AMfkHtMbIu+2SL7K1CCIaWiOFhL8/UUEKpQ9UJUJa0F91ukh/KHskkR8N/A2s
srZa3gu+4qZKivYJxbdyusV2DmnKTELLmkYHwnfpwfNfuYEx05gToxnXURikX3STMgH8Lru+xxWh
81eBq1BQzVuNC3xCTvLFLjtFWYD+xKcy9XV1ZbqGsmmUaarbScgVAKEmGVlbS8XDBEqNkdZplACr
6qypUNdlUbn52uHQSLw3B/ujEyva2zW6l7SPksh/THwz7rduRZsdJRHsUraoOhnd1m40j8IB5lsA
uVRv/Oi0sUB70wu87zINw28tjBM4MNCvkH3OM9QwUijiz5lekmdGHnqCkA8ncF16moCKNOq+e4ro
tYe3CsCce5NTXuvvG+XNR2nSK6okjUju9cmCIdTFPcTz0msQGJFTrz8PE870FGbTb4Obu9SwSokp
bIemwK7KvUyuYxxbnEeATSkBhyiw4MhjLyLMHdA/sPdErB60TZhczr2K+2J6MK10UFstyQz3hzsC
/p0fFM3rPigMG+H3xYDn3fswlH30mYA5ya4CgaLmvTEp07+1KASWz7Kp5LCLOzHoN/XgBZLihq4H
KO6h9rkDMeGhjI+dAZJRZjBZzyZ0JGPd6kIZFwTpFghVOKek6HwYmxwIt0lngVDF3kRz6COEm5zf
3ltNGm+wyM1/vkq7Hv8L8fofr0x79DlVeQWEnYfxZjd3Wr9c16Crj1MZxAEKqbV1uqmscSqIMrLx
g+623J2EnAmQOx2PWacqcXaZTEJE0Qxojrpx8/HvD/IuPsz/UyD1DC7+v+H6j9+r7rt26H733//j
CiPW30dJMf6p/wOpxifvXzM+Wjc86y94n0/1P+Jw4l+QXuz5A3KdE93/b1IMPJ9EGGA+/xn8LVj4
CB/+d1qs6fq/HNwXULzHZRduy/vy4nlH/nsreYinuqaHSia/+AC7/UVWPJij0Ebfd+8ldBxcesxW
+1PolnH9anlObNmZALAY5q/hOtNEtfWNBmoeqFLLZOXda22VfUJoWm0s2M0HdnLxEhKpvqDrZtyY
ei5e6shxLljbvp2lT+vSo6lhmQg7LD0bYbA30i7scI9LS3ulp16+QXrq+fwcTw2CdYHFNwP0bi59
7COB3iUJQbQ3fBuhJ9gP5DpNsj4/CgWRxUrONgccf2os86/zT/HKJFCD8U+WGkd7MQ60Uosi3yoP
nKzm4SF1fqhTE6L4IoRrAsXw5urQ66HSrmZbNyhKUyXufsK91nYix1Fz9f5hIBDgVo3vAlKb0A5e
D9NGnj35HTMiB2i30YD+fmaDCjo/ig6XbLlwVHf4/nwdz0Gp8XiYuJclJG4R7UO/rPY4bCGIZZIU
lIHxe5AjhlqSYoLZdd5uQO4QwQQFoDF3/PfvRVc3KYQBP0Jfb6km36OFF9C+j/bULNGBooG56ZSb
fTs/3WNl1Plcs8shBDnYCKCOuvTF9qcCZRvTiPZ1Kn4NVCDQq6me7IpGw4ST2vt3imva7BOuKhOW
xmKnEFfqDTi7aB93VnfV0edc5XKsr87P6cTWx+SCZAgRckp4S43boIl7x0CmZm+qMbiCDlJTFZ9+
D4KM9/xIb3Y+mp0ecp7EFni2M9TxXsnTRs94yPN9W6R0JhhYXge+1C/cGG8+EsVFFGxtJEJtTtnf
kuWrsxy0Xp56bsWNoXKshgBx/3JCBEqcLveQ7kv6934mxkMacf5AM71mOd6kmyREMor3gYJK8jdA
1Uwv37538QykeAXf3HRZx/nten2e66wbai+x8j3dDx3ZXaBNZZWaF0Z5e54p6AJaELDbeCSRXj0e
poTaYeHFkIM+tuhGjZbYJEY9/opRH4J+GRoPk+qfTK+WfxBkKR8CAxmCUkGBeO90bbxiXMNAGHO+
vRZ7JbazqdSjItpbkQXisdN+BVo8vvvLMUGQJrqBuTcTnovbr3ZKJsG31zEHzA9aPI6LJt5MLkLy
757K0SiLqUD0CWRmTkAIjdRfRwYpAE355sIob44xT8p8uIg7ZkqZvRjFn9C9F9SiwbUZcE2cYUK9
Uuu2njC9x/MTOj2Uz9GivAZlbP79V8smsHTxSlfk+ynXnQ8mnKGAFGhoP6cONLML79gcdR/FOCh9
8+y7hPYOjDh7MZhqKHqWQFf3eZPh6eY5N/VIjzNAEVEX/RqxCNRui6G/EFpZp4a1WUdXzLeIvaA3
gzsb+xaA8d7TQ1LwPMamcwLW896VZHIugSCBLGd7bu68XkkvKpKKHLlE+kYHD9UbWpdDW5Y0oKe2
jcOb88OdWEtfRxlZp3JnG3ALj4dzE1PJXqXV3sXf2tsGtcpw83K6YEeByjuErvJ+wV1z9iNKofLC
h3x7LROMEHPD4/B8hGsXg4eNa5Xm6Nb7ksZvsUnHzA0xpmiSr4A8zG9RJkAbnJ/v/E8e7R0iH5iz
XGeWxaf0FstrpFjl1bOTSjgCEkfIPXxUSDCv7UC335WjEhkwFAEIirsWfrTIQx8vrSbixCU3RLLF
EMYfi2r7oRKS4tS7Z0R8w5XlmA4hsbd4BYapm30Cs36vOr2/s/I0p0Arw5sQEtmX80O9+V5EHrNY
AGVe13W95d4s/bSx0Gbq9hCj5CbjI90OY62tMXhsr6mBexciuBMfy/VMsi8CVt2Bd328gqi9A371
ZbfXDCYkKx8odFMMa3Rx3AuH+805mKdGw5TqHiL3pC/HQ7H1mhHEcrcnGtK/Y5GSrLWwz+9H2x2Q
ym1wy8Io0tkiz2pfsNOzrPkFXWxKFwti8hnUnXnHFzvFrjQrAw1gPADhHq2n0YXcspXeYHtPoV80
KOmSncLKrJWu7kOfQvAtMvllKeaePA6eCcXpfp3ruRy2CsSbQ8GoAYeO4ktQQYSRnUkkaloDSniu
4zTmxm6SCDFlMxwBE3d98FlzClw0u8m0smukECv6U71WyqtcDyGYBnVV46Y5AhPYWJT4QVr6JTJj
DXy6iT5vrl6yAuHGx7SLycaMuJLOHWoyqDutwjGtyg963PnpSlQ9lK6mz7vke5z2Q4tCG5Dlx6hr
I/8hTWz5x5YNQq6Rn2nRfVF6lYXajN+1T10WVvVGIcNAA6amQXSNIq2Ap2t1Eo6wct1NTo87vEeT
CWUwMOl5ghuUGaGtljlef4+cSgVRBUJi27ogohNSg/ijAy/2hrK7ML+PABGNQ5TKKn6IZDZO27hQ
3jdJPP+iGWQOV8pP2wg1i6EMr1Q6BB2NwzrV7kcage7NiCcbCJFpCgL9KRmoc67K3IPLoqxeg7qI
9N9305p0bxPhXIvmUCFLqkVUzRTEgGpQ+D/AYNnESW+49KB9aE69lQBTw7Yj8XbIxI4ftB75ik0l
6uRL0+YVvradm5dbHCHA1ZudCeUr9IP4exWJLl+Bxi+idUsKfaO1YZpsdCkFqPcxx8s2TwP5IxgM
GCHDSEbG+e1j7GUs4EG06/3fKKkBNvJU1gO+armir4IooG+Lv0Vl7bWit4ddqtxB56eQHMxtRITo
PuQg2Vs4qlnn/ogQl0tWWup2cK4LmkjetqI3j4iq5pc/HOXJH05T4kqntWnW7egNhOlT2sQG5cko
F8a3kTwo+q1cIJzXWmx75VUWiExuxz4C7haBX+t2arRSzCht/C9vArAP/k7a6aCvAd26wG/IklJF
0IMc8q1hG9K5SaHAoOlkZx4ODzH+rwPaCLWJnVYqNDzV1AD0VaZt2t45GUqss+tx030DUFbLnT8M
ZryLU1CNW9Mwq+FW+rCd6YKZ9ljcefbgsPCazXZPepnHd40ssnTmrLf6rwFH7KLaJrRVqn03ZpBw
SrSJw22OEzZ+M6BgMUBOgkr77vQzCbHCIqTflIYos6seviXu0GFGqzMX1JzXMZm2QEAYKZUbx4+M
cAeHsGyuVIce7U2c8pdnwF+cbVXTYmFWtUMkbrEpt5yNA+gaoUKeqWA7dKJ6xKV1cFYuGibug2ya
FiZGXxnelzDLIHXhs+w1xWel907wS+ltEX6ZIA/PfZ8shIJcIKsbdTcVPl4m5RLcBuT3Kqvt9hmp
v2S61yqelasUXFN731ZmS/8iicZg7mgh0fyrh6Td/hAhEAm92LkzaUiwFwfbhlzcIQB40ERvqll3
yM5eSLlTEFgDB6CXq7rxuhyR0VGaVxm9yP6mcfKJG5si21B+qNqwxjYxabvyccgTH7v1LLWyJ8tp
bB+d8BgyCUfL727BjvTxdRPmmD+j+wQDuZyCofg5qkJhutsgeb4RWlPifobeTDH8RsG2hK8V0+N6
9tMyxLIxsRSZMpEMwFWQe8bv3BA5HC+ahUp9pEkRIBAuNOrst7UuvOZnVo6ieRQlzlGAwGmabGXV
Zf5tPnWzbTX88mdNmrF7lUG6na70pEPnBUtso9v3hHX2roVWWf7J6zzo6PpyPSe01yff9ru1BcHj
PqB//ZNefOx/DzjX0LYleM4trlxhConR04EdUEBvzesETQis24ukBOtdRbaRYXbpwkYxvNH50mda
N9xz4WFKiVp2lG409P0OpRz9ZksgiSCJK3v/cx7lHne0JktwAEVlAOrU1Hjn51I5iFI6CKuV4+DZ
W0KH3LqOZpkEeF4K8xY/ymdOlQHzDr9gYf0pcJ9W9MLsWl91JvqA2wHw7DdeAbPBONNG56CCknEb
NagerdLajOONMXlZvquHTDyCkjPR1Kw7iADwljXro9VG0c86H5BIET0X0X2t+5gpmrQRIXYPbScO
cEiybI32XCE3rEspgBGP8GZd9OF+tYMM9A34IYVucDhRwxq1yKJviKtzc+1DMsSdG0B+2u6CLPKn
qyZQfnQ/k/0gepWNbo73SeuC2ojoVzgbYOC6duOBcsVvrDFNuS56B7iIausMOH6OD7TcEKDqIV2i
OuHOc3LbfkIRMgnXIQijZ0CmacNlLtLpIcp56TfIdkrruSu8sHlskIvkiMWG424Sc4BexE0gy4OP
WDwHvMHREVfj2qmvY9Sjg6vBLQfj1m2iXnvKzWrMUJ8U1TceEucxwn8MpL4xSIxKwxH9VOyy9G8Y
ciGsWmcD2nNQAZP2FyZc9T0Y3B6aYxxlhrrifkFxu+3AO2BPjOIvqrlgGIqrsTZadFT7KLCu0p6o
Zd33JRgZ7mxMArjMZ0HaUQYQCeC4RjuMMQZnk7k9GowgllpH3FHGohlITxclg8b1kj+4KyTxDX88
/hBasv1M22psenir8/MTNWMFSAowZ4D8WwkQJ41tdo1tISPyXJh1jeDkNFX2hzoMEDJeSR1w2Vo6
+LffjbBDf9lzbHLT9wViwEkc4ZDGTqjQVTQ4pgOEY92c9roYw3KHzjx3FjKZorsy8h4Ou1UkYCDy
hDAdoJBTpTd+q0UAfvMGunVZoqiuROytYN3X5ZXXBejZx/oM+myMgY/XBpSFm0qF31NHr4vriTAQ
UliSGmhahS3Ui/Mh/8kQHNAgFWPPNkHiH8fFZmFWygi4awYPlpEVa1/qJGq2GtLkF8o7J0fyDPSX
hI3+0l+v1lclBMdQYW+2brf3QVqgrAtnQNo5oqGOfqmSdHIoUmwk0mZTFDFXsF8NBVx1BEfvdHtk
S0uiPyG+oM6obsGjFYfz6zcr9ixje+opLu0YLMhJZhaJhTQc9ABio997Wh2gEOF4CdadTnqLvXi4
F91oFNc4tKPOksazcGwV5sZvt26Kh7pJ9aeGCMq4kAPPQy7SDY8UDv04l6PJY388/UqMtaCW0e+n
ATaKCgbr1urj4EJl4dQokGTQpKOl4b75nipWGlhCRlF9FuAx0o07AHTW9vz6nkhJac3Q56JDRy1h
FvN6/SnjaGy7ybCHvYFBM0hqQgDRJPWNCzPjSzcbs58f7+3WIUxHHUk4dKB0SsrH4w2Tj3QNkqH7
IbGNdcKH4l0Ad4fuT7U5P9TbqbFp0Oujvkt5l1+Oh5oAx5fYuYo9gpVknohkgCqpTFpSQN0HN1hn
yQgO/fygb/NgEk2PWpBHwo2b82JvhG4eQD8OfQhGoz/tE92W8ZXWFllzo0wvqLayb4v+EUXPtNxn
9M7cCz/AXEU73pwU6hHjmZHDKPXr86q8OptdBNlEB6q2d7zGux3wy3lAIolEVIL7wjSEBHkDgzK2
Loz7druSgNOFcGkVQzVxFtU9OwLJ5htlsFfssi26SRK5JJ6d88v7dhSbvg1NKR0xBM9Y3gbCCIDI
lF6wR7FWwYpFccSdI4zzo7zZpOjEWcCvrblogMjYYucgV1KNs+DSviszsQ5oXa0JddDlKTLjwvl7
M6HFUIt6mpBZ7yG+4u7dodP3tSi8B8pExYVX6O0oJgEGrdj5RMzaZMebwgurvLaKwd9XCVCaGpoY
Nrh+e+HGertsFPypRGLiRgcbfMnxKL2fgQfJmvBQQUJcw8U0yAWtGiJthsTH5/Pf6MSUTHArbDgu
4Jm3eDyY27tGStYSHrQsFM1DQdc+31NotXbvHGcubHFjIa4EUIbNdzyOUkYatVLnASeg3tWWqX9D
0ktdeObentrjURbbwKnjOux8wgT8EL92VoHEghX7+B+UwcckyQZemWS4Oj+zN2PSkHq9govPpRyV
+5GWR4fWwOS0L7StLn9rLgAuN7DVTsL9uzDiqQ1CC4rKvE+lkIN1vJbp2HrxnEAcvMmCegwCO781
6SbF14M9RT/PT+/EBgHkxPFyqOzCy5h/mFcX4WQMCc49IjrEuasfXL1Foj1Px+rP+WFOrCKAmfmW
sA36e/biAZXRGHs6+P9DAYTtkJRVSfKoFw+dwhIrB2GNp0s3mBcO9ImVnGE6BF8WjUWq8ceTo9CH
MPrURQe3CIob9BkQOo1HdwOF71IEOx+koweFsi6BF50UfB7pTC0+Gh0MXa9aFR18siK4WCLdT6h1
orOgAmPdGGV8wSL21Icj7AGZZjhECDPe6PWHc0MMIm1sqQ9jbrpfQs/Wv6a+VW7Pf7eTo9A2R9bX
5ALxFrtfoB1VjaYbQX43anmt2cCosfqYlVPeP9Bcg0fcl9owvanj6fSO1Tdp1caHGhztjZFJtTWn
pHn/0eLqIb/gfgdut/R/r1qJoG4p4wMAovAa1rJaOWNS7N0MSsv5CZ3aEGwHe1ZJtudG0PGEsmai
gDcM8cEWzXOLRMUaj2vcwqzuK732L+cHO7XR57aC8/dskUEdD5aUkdsAu4kPhcysB/R36p9KIm9p
TsalbsmpHUHcxn2vz59r2W8qsgKGeYtBiNJNlEjapg/kZ813o/7j+TmdHIj0iRYs1wb9kuM5obAW
F2ZrxYcgKDBiczTX+WyKwW//wRafgRs8xiSE3lKGNCPtt/A9SA55mXYv7uSM7aZEwK14b1DmgVkj
HuMY8Qt4wOP5qLoIDNWxIRBF6pAE0o3d5GLH/t5Vo9Xtupx9QCh8pcUosgVULSwcW71mHO+zuhf3
uZNmF9BXb/cb4SloJBOqH6w+fXFaad8IH4Wg9ADLJvkK9Bc7y64EjJRhB3HhIF0aa84lXr1QCVJH
Gt4g6QFNe/UEHNHalFIMW+rF4YXr4e2Wc9hrIH5dGmTQaRZDdfQrgnAcYwzWzeBzpgX6jpac+97k
zmOUGSVK4ZrRlslP7lSm1cR5cujBoGOm7gx+99wAhMKsJ1WeeSHePDkpPhWoUBsow/JuELjnuDC1
uPNgmGw66tdgpRFhOL/v5ufm+P0DI8SFwDmawUJLVXZjzi9sJAcOQR9jFTD+VegMYru/boRX3nfe
kNwnKI0cLKtEZAiavxdc+BFObBSPRQVFOYseA9k43ii2TOrSmmoU+SRNPyqIKojXXZmUL3ooLG9z
fsLzv/Zmwj7LSZbFcyIWsSiistUA8D45QG6QO4pyFFWwvVtbsAlvnaRr70Iky5BjosJ0fuQTH9QT
XIygvqh48N/xPGP81/wsj5JDMv1VRdTjbTcY04VdemoU5PWBQQF/cd5ANhBXox1St8khBi734ogk
yjf8zzi8cLzfvpOI+VPnmJeREsty4wRU3gN7ZB01c1AfnNaqPiQu3EwnIEas6GD5FwY8tU247jl7
PpETKI3j5cvdacAfS4sPlQSrOSHhs8uk5t+21CcvXMbzl1juEVBz5JSke1ACFzFagfltnVgIrCIi
jcCU5YXADvdVb4jPJUJym0T1lwoMJ2c3fzDeADzHl8/zQD8xi7U4Odg9lgg5ce+tq43aqjFdeeG2
PHUCqJ4I23S4deEtHC9kg71dBy4gOSCBk31wojq7g6CZ3w5tITa9bqPH1ASVfytTt9+ePwInZ+ky
MBOlOu8u0s2Rxp5lI9Z9GHVHfjP9NgFsLlVb0R5FNejCUTi5RSGsC5vtaXPDHU80QhZlwhImOUB3
wYK4Mis06vDFLJBHvHOEsr6en93JbfNqvMW2yauGPgttmEM+TBbVv+x32OEoA10muaX1nt/raZZf
SK1PrSicfoBnkP4JjBcrahZZBGFtbrTB0LpDVs0bVtC1C4y3IX1duDsXjBcCOh6J16Mttg5dEPrz
iZEc9EZW6EFjoLMCvhA8JjiUXRVJEYGKoC85tV7nQmYzixcYB5ciC908cT4NyBJz4RzA3TIr9YNI
+cgb8RIPA+WxInOLXzVMr2bVusiZgo4I+wzZF2APNOHL4amxjeCxi6vwOq/M5GbEMHwbOYVdXbji
T+0AA9oZzxgXFS4rxzvO8+Tg4KiTHCa9i7ZpmQxyB+eafiV1U7RNhsL9wWNfXcgpT24CiwiKvzt3
YhYbj1JoEHQdUJ7OlgdVFuZnlQRiW2eOduHuOPW6kCkTZc3IbEB5xxNET6kJvJa7wxxhIfbBX0n3
XuzOH6RTNxSpOMCTv6HJEmbbljItZDclh5JC/UFEjvyAqKq8N6whf1Zu69+ZgdVe63UQXkDlnVxJ
FGT5dohkQP05nh9UMVFJVG4PqZ/aWx8Ll21o9OYtNe76wl6Z/6nlI0MB2zAde2arLPG3PGBIRoQZ
2q1j8zv32aot9sC/ZW2igO0a06zoNX0tvTL/DWpDXoCVnTxDJuEPrCMwwLYxb+VX4XkmwprfCdJD
Q05wpWl5CwtCJT5K3mPVfEiruH1xczsDdzTov8bc/joVvbWrvM78gKwG+JXIHtTX9394CAy27yBQ
Quw7b79XPxTm0Q2dTEIkUZqUehodycmgUu13Y5h6CgtZ8Y0mt3zW0KW/sCCn9hwsEMHb6wAaXkZn
+EH2filovyH3PcBxTXB+XZUJsA1Y1mLAiRUINdJUeCEi2J/7fnfhaJ26O0zfNugcmeAMl0GHZqIF
a3oyORgK37UacNgnqCnJXkdZaSNFhPA/8tnThajq1BsJ/BvaAwWP+Uwfr7iP/gC1gio5ZHgcoURW
WuWMpYi0h5663o1Z6NqFw33qiFlUvsilCPvfsCbDKRpTABbJoTH1Gk3bHDeHTTZqNh5OcZZdinZO
LauF1gxcFSqzRB7HE+xVIKDE+jxZUeMxzlD/gLEL8hBtO/w60JT+E5FpfT6/kU8uK2ZXFHaoYjrG
ooIJ0QJBPfh1BwT8gfeoMMs7aLrUnGduXbczO11+Oj/kqXUlM0Woh6RIp3V9PNER0cUpgTx46Eaz
eHCjcJw2VRP2EehlK336B4PZkJrmAi3gmcW2iUNPtWgxk9wjhPXZ7uhG7soxzn40Lrpt2/ODve2S
E3YwmHDou2DBtFzN0UeZw4dSe5AleYyWpAPCM7ivAhDC2VgP131m6U+xkKi7J0a0QT2fYnUImX6l
jdGlkvGpi5uOCS8EuE+KDYsdNXcdOhdzZqBAXfoVe+f2kJYRXTTiHe9gpmP90HVpgM4NMKB726Nk
eeHpeEu6mReEuwowMC8Vd/jxt0YopqltjR+hQXZ17etSjPeqRwQHEwn1UHk+Ws8A5x5bvbVw0HT1
lYj0Dhz7gM34+Y9z6t4EkUHVmpSMjuJ8El5d2VizRbUZNukhsSJvRx8CIQ1LhfVdh9/krusi/yc+
itm+Kkvn0r6YT9HyCZ0JpSaNTBNQyOKUyaZDhAF9i0OR0w1HOF+zvrRe0n3RMG9BIwPt2Suz71DG
VEOFgXVW1KMN2AAS7oVL7dQtQzZFFQPyABt1sSeSAWNVRHzTg95NAJTjhmr42ooliCg1UZ/ctWkY
/NHwCFAXYr9TI0NDNowZGPO2DIrWU1Vo3GcHxR/Bdb4qRLTttNZ6zjqQcqsG/OQaPdzpUm/31H0D
GXVu0MCexnDs+MNbo19O1qDxcthldq+PNYrxAgfU3ojdC3nHqTlC/2OLEZgx1UXagSpYFIMspDgK
mGYXjG2xpqjl3IAz0O5kjiRB0YsL63p6ev8ecxHpStsD2FwV6UFQGbsbpvAZaFtxF5RVfnP+BJ16
K6ha0mFz6TjA2zxeyBKQci0Avx2Csv4rFoyayFWNOYa/do0CZ6Ch05oL0c7JMeGx+RRwAJAsL5AA
PxLdnqr0gKMBssxWqzptxQmHbJOa/rZEd/vCCTl1TxBQzsEVAnT2skY7anGHepWRovhvi22QV4is
GEVQX6Og7txhVB21qCrlyAv7zaVWwcn9Q0RFWWWOts3591/dUVHvYgphsH8QcMKSIjg4CUq3pdM9
aTH2XlN+qc5xMlFGauB/R1xc0IWPA403JumhMGAAWIReG1nVAXrSRoPvAT72yi2+ojLmXxltr67i
qDMuLPipVM0Dp0B0D9mIu/l40tRsdQlWOD0YOQ7asS8qvJuD/kKN5eRnxVWUMOe/yJfHo2QqMlEw
kekBg450Z8/y1TJ10HDT+ui+ByKz69vJq1YaDsDvb2bAIP/30Iuv6kQeCVSg08ygl6WtfCeLPiFS
B/RXuDMN4vwpPbmcM2F9PjS0OxdfNIxl31gyyw4TJu2okPU9kVVVD7h3nh/o1MUDbhu4mk9PFafn
4xVFiYp+QDwnZt7sC5M4NhLohLc5BYVGwOr5B8MRjc/8MIfi9OL2wf5UxUnosVMdOg6ruMjqF2D8
8o/mBF32D/Ykud3cSJs7NeYibMwQ2dEKhV8J/3S1kTCO1qocowt78uQKetxu7HraJ0t+NdwmWSI9
nx1aehpibUVtYVyZRdR+GKTryQvf69RVSigIiRrMJJoQiyBEk/T0/K7JDl1pph9aq52+NqYffUHR
w/LWkhLCP6gykbAhK6ADNCRXXQQbAUqOiCKo7GC7aGlTdayuen+2G8kg16xLzC0e60BO1+/eKD60
SJIZCvAeD8fxvmztIPPMgmDLUmaAFjOi1zQPgUujWyuNC/nFqQgXTuTfZBxfU9iYx6NxY2MFZVD9
afCY23S9I29jK8tu6qmYrpywMXatEeT3CUDoamU3ot7gieJ+yXRZXNhNJ74v5q50jKDsc80t+7+O
DLSMGzQ7oME2VjddEwBwD3IBdaGJlfmxLRr57fxSn3ivkKqZy/OgSNlWizPZFFCuejUQ01Fn/aGX
mB/DehLbHJILmuwSo7IO5sWFm+DEDUfZcqY4cjYFgNnjJZcRLjjdKPjAhZq0TRO5LSDrwfDS7fnp
nao9ccNBf6XIMyu0LGIrQM+uVhZNfhibyUq3euPTgHOMMvuk2pJ0GVJScp309TrpbfSUUxNb5DqE
kItgxz5ANPHaKUbt8fxPdeo7z10z1JrJ2mE8HE9fNX6AmitO6cCg9G1b99hL4bFcX0EFFDeA36uv
5wc8FST4xLMU/ywS6TfgbwMx2z5X3FNEQMG6LbCcV5Ux3bAvhpkXJtZ4E+FF5neQNAQr9lFoaXFh
2qf2GlcloSf9GB6BxbtGfwkwg8+xpqyqPsa1+u5p2XStWb37obJjVPHAWVzYafNOWuRtvmnO3XqX
uRjWYqlHLOq1ga7zAcHA6bkLhaPuKsr3DdLyqNaibfMC3wv/xxZDJZTcEEpXn88v/qmvTThIKRsc
M039xR2KiCb51MipHnV0zlfVbAK2sUkPf7tN0bd3vurQ5zw/5qmltqjskaeBvgUhc7zDmsaMnNRy
soPUsv6TkSjtJheYw7lTX23aTGjXEfDj3T8YlHI9pWYaz0jvHA86jvZkNm2YH1yjL7dQULUrMcXw
GjKcfHRjbL8OqdZe2FR/kcrLLwxOi2Im5RAg6svgM2uDDEOz/GAmcflCsRdFxcYdPuNwMVwJVDHX
XjxtYZLN9u1BuHEQA0Jx1v1Pzs6jOW4jXNe/CFXIYQtMICkRVLBkSxuUbUnIOePX36d5bp0jAFNE
jcsLWRv1dKPDF95QPeLWgo1lU+pXdDGTgyDu5s1jqELTi5CbEs7mEwQlHvKYU+Z+gRfGwyB1Do6t
GK56NpgAREthrgYaPMchnsOTrrY0QYvZBXEeeGU9N5R/o+TgXb21E0lLyKQJIdAw2fykOZmrUY3q
3KfNbI3uNAB9Z3V6QaOO5YZXZpgL5WAhbp1A0XYQ2TR/busVCnKngemo8CbnSrkYTa0+OkBmHsHl
1pfJADPg2JKJ1DHWBjjejvPRBrl1FhAHpwpMMIhay+YKyOIxwklJyn1TR5/gNPb06TB60GC1Qa9a
rs4cGc9sLq+Go478CYVvE/q4y6XSeI2U1k9J28y/ogkMrDs1dvkj6MIqdmV1zH68fYLEXl3vZU6d
SDNEtxE77s1rjKZMoycBgLa+wm/Kg7ynfNGyRl8OTuo+bIVZIPqZ3IwUObcdiDSZkOAQvbWupmo3
81eDR7DqyyclsyBc3z0ruM6g2cW2Y7DNtquX3oE9ZwI9zHQzPNVRWS9XPYzxQrp/IGzJuXwUETxu
cRtahVB3EdMVt1NIBlqAdy1kriP1MvFMbT6SKiugeugaElTsSkSq1jJbygs0wMsY+Jdd2SdgJDHC
57EWfc2lIs9OMP4FkV520uHvt2e5P1C8ZjifitSG8HiL37CJK4CGxakP0sr64ECkXc6FOsjhXxWO
mtQiEU/4t5WsmKel69oWk2PMbby3f8T+UIkn9ZUIoQjAoviRv9U56oiORCyNqW/Fc3bOUrMbacJj
W86JUWYQT7XNYakz9dvb4+6vMB40wAcC8skZ2YZOVhiHJaEKaV2DCx9qwdESnqfWzuerkTP8KRr0
6oi6cGuyXBxsKKHjhrrjerIFSoKVOvHFGz1bflAOXDxrMIarnmn1exLz+K/aGZyDz3xjpkB1adDR
aBH6SZtBJSk0q76n6Gnqo0Odl/AdDmJWzA48VCeGmZvJ9sFXvXEviHiUSFHhSYUDuZ4oFixRni6U
WBYZQYlTnw9W+oAlWq25di71f9z9LUVTQ6ApufB0TV6PVlMNwE87J7k0RyxYFiFJj7Go9MVuu9Gn
2t5JBxfEjfnRgUQeTze4XgF3rUcsgVKYlRNkvqJ2svm4dHI9njvaL9VX+GXN3c8teuwGpCaIgZRb
tx3+RU96Y1a1wsehtTwh/Bz4Q97AlqaUddXpUny5ez3BJsvkE0DlqE9vHjpUttLCtrPCDxIze1g6
TcNcTZ1/FmbbTl7XYPdwsJ43Dga4CUDEAt2lEl+v11PKIiWJcTr2gYGr0qmagpcAoiCO4nP2gPq0
887JFETI357njVeS8gAXMBUJcELbXgy1igjw7FL4XEDqFwn+9j91Hc2P/2EUlJOEIwkfcYvOV5pQ
7xN4ZH45leU50lo8daTxKEy8ccpZO4gGrJ+A4212JIKfRa3XUwk0g3z4osfgjdwxNhL1smD4p15a
dVbSg8+2HxT8KwR1hKFITEDOrz+bFuGH0bdO4UddbHyyokX/rCGb8nOJAuMzvp6mcbp3LeFTkPEB
EhWspS2pIimEhKmslX5vmtK5r/T+EgyddNBHuTUtIbALSUkj2tiiDYtQ15PItBkltyDKqxkOa3kZ
IAbRUCpeVO3yH2YlYBxAQETAsfl2OJVbOMdnOIJLo/YcdZA0tXI+eAb2R4x/XxevD3kV0PPNJYlD
NF22Jq19LF6TpyJYsnMQYkbhNbkK3LaNp7/Q8g+Ugy2yvynFsJROUBWFwrnttVYBWM1JcyofCajh
xQgT5YnW+ISSkemk0v3bA5gRvHQNNAzAkM1Cxj05nBpGtd+Yw799lffXObyfV4v4IDtPnDQHwvR2
d9QolczOMDZ+0teF5lL6rv+aWyp/57d3xY1dSGjtoFIJ7nQv4DXj+hlmFLR8lOpjF/n/8Am1/l9q
VhX+JKHjf+9w3MDU8PE5AlizU13DERPZoHQZ/agMv021jSucjA+EgX10l81HlKV97Pt637/GYNSF
tyTOvMNWDnWeyVdKyQSvFsiVF8jYh5x5vnERG3KMw6qwzuvzWDjjURt+fxi4LKEU09vjYaWis764
bBzZlSKtZ044msGF3fzZKcvXEDyVVxsYtldyfXDGd1+TRw2oo8C5UGAgMVuP2BsadIvakZ6jxkKF
ZdLPkhojSVPYvG+Lcm/E8DqaxbED5cD6bt5TRW4hS2On+xxnqvxAgtbBlY675YEH36zwKXDMgxF3
55yCMwHfayKIL9e2EhtPvVxmNRkn0hGLeZpwQ8UIJ1CtH40cTcbB2di93IzGuy2SJiZHLL1eTZqw
GigKwZ4Z5tLVp176qGO1cdBxvjUnYgMURzlYHHqxiX/LTaaxCTVugdgfp2U8pfasnOzcxqg7K8Z7
gwQmJGhhnHehpb69VLLISArkdYXD5FQ9geTJzrMyqgcTEtt6lXEyCtqMIp8j8NkR6rjtg8FATc7v
Ka/8gSNFiuxnnFBM7PIwKP4ZiziVM/wkQyV81+NuUbr4fKnOkZLGrYUljqXZxfIhC7JZ2EiSgzDF
XcWn5BiUZ7zoS4ypI90YnhPH7P/DZgGeSTzLPUpZUfya3z6j0w5GbxkD2XwB0BpjhDI+dWXRdQev
z61Z8SIIAB2RGC2J9ThjM+czOBsANZmVINiK78yP2FYXTwliSf9Pg4EdoQBHarfFTwddoMDoYDBA
oANVAycJz3Cbm09LnuN28/bbsD9uXCKOym0J8RPI5ea6dORwyqOQgvswV/o5RlsKEfzFubdr9bp2
PN3AAcWbsIlQxjh0OjyC6IHmtVO7gdF0eJvWWvIvRNr4RTXz5O5Tx9fiuaNPRgVE2QZeeYWCF/Wx
3KdbIXhAo1VIly4vUTF8ewH3tz+IFUpkkEi4WiHLrLfGkBRBZDTULpusG2qk0xRssRGeK7HCwVga
Vza8r6ODr7Z75FhPzhjfi0SVaW5OGRZOuhLXeehjWSr5sSzJFwmVQHR5mvxhqdpvKtpzB1HmjYnS
a1LFNUaletcmS2iRJDHIX19PpvjcNZX+rXTq8RMvR3KSApRmDia5P3TsSGFDQcMVBPRWrb6yS2ea
RhoU6UTtQ3imtP9Kcjj/gUcpYmX3fkZ6IXRgbKB7wN+tzTmoS1mPTHBzfj4Js29VbWTMiasZS1e7
s6LExXq3PrJt2H9GyNYgYgTMmzxrS/dPHD0zzbzLfGcxgifkfhE5zGa9+6QSPmKgOIXIOfaxcvBW
7M+8jswG551GHxHSFvyEDmOPSCJtB2fETEdyEuCZk9XcHRbBzoRBRq4lOqtbNS6zAI63WHQwU2v5
2WlR/Csriv6rrRc1YFRa6J/f/oKb7UKPmJROo6kEChhplO2JX0BDtpJaTs/cqYGniP6djdDfKeqs
I2HmzQKKodiROIaiwMIVs9UWlgFPyZVtzs8Fgt6fm7g0qagu8UHcdWsUGjHYr/CLKbdtDnm3IFtY
dPP0LOst9RLen3Oia9nBxt8K+orJiANNlRhsCmTQzRtqBHhVlZExPws+T+ppSlKr58JpEKONa87K
yRlaa/Ks2pp/hZ1a4ZNF6vQ+JDnU/BFl2W9KWFqfSrmrp3Nb5JrqxpiGolAYt5gnMgdZckMQYfgU
5sBhH0cZxcsnvUyk7rkdOCFeOeZ1dqH7jK2zOmNpd5GzIDdfpEmbzZOzyNUjfmFAjupgJPVzZ90K
w/eJabXRc1rZbXF2KgzcvFBuZFZKJ3l7wPK3nB/xd8q/pGlkLdgSV9p03x5/XTug/ET9VLg4UptP
tKhKhWagLT/XfdE+BlnlnJU8Sy7IdNfnJq+PrKRu7HGK5sB7aMmQ62+rMkqeSrqUj8qzNta6p2iV
cRbgRrdftORoX/Bu/RZQiqnZikq4w6tNk3gb8tCZwHs5WJRnOe2wLAtBPSxtePR6igXajgJonG4j
WxAxq80C6hYm7Gkzac+4XkhoxDZTcBmtVjmHSip56tz/6hLFLC/zAIXu7fvixvFiIUWAZQFe2rX9
NWkccgxUp+faKPJTIRXhR1nNrIMdsrniWUbKmmCuKNzRDKEUuQ4POAiyOSHT8OzoIw5vaDpOGMDW
RfQzRATDnYOjzGY/LR2bMY0WoQBQ0MJdDygV/Wg2haQ8J2ZRPbRJ8WXWqyNK3M1BXpWnKJKIsG49
iFO2fZeYtfocdkD4+1DB8TvKl9PbX2i/26mNq1RwqTA5dNI2UWOXVZ2Gl6b2DAgiKC9DtbSGC7ia
+jh62odswhufiiIapHjUzgDmbidlWV0dzMGgP0+Ro3zrEdJ91GolfgKxED7XUPMveMwnB2/xjTmC
h2VYqCuArLbiQpKhtDO6sfozSbH0Q7eb4MsyxhC8sNyo74vC2YuAujltujB6oVO1aRcZ46zETWLr
z0gaoaUoGelJx2rRi1CkPQU05Q5O2CZi/J/xRANOaClQFxG76LfsLBW+zgEFmeckSMfTFBi5Z00t
ksbl0LsoHU8f394v+w8oIuJXiwj0/mk8rseLsQSWcrQynomFrcELZq3qHi3JLppHxWmt+l0LTwew
fpanxkGsur/HDMSeeQYIIoGwb2GXnUyINy6K8RzXc+kFkxz8AxAasBQ4qevUhPMnHTajNynDkeTR
jUUWqFKguVQAYIlq60kndLTD2UbUjn7qiNVl0KFvjBctaFPbLYrJvPujUjXhpjZoRIjXYbOJIGTX
FURYql1WWLhQyNNrusSRh5Mt/sD1MA+/3v6q+7uG8dBYJBEGQEsqsJ7g7CyRnsWd9Mzq627XFeiC
2PVR+2EL8WSzMgwUKjEx+h47Qb1p0VMrNaVnQzL8Qk+XUztUf4+G/MvotNC14+5zHNntyZLnl1Ex
Huxkmg42kdif68eQnwB1hUPKbLn31jMFNw7gk8jG73Wzj07mFJjj57QkGUDJ2LG7xK3QFcivuBNE
wc8eN0vNtWS0fQ/u3f05IrujEUPORVpLF339OxZdxYQ0TkPfqQMHk9y+wnO7bqu/zQoCLlaW9kmP
pvqoyLKfvjDJI/miUklStFW0GSxnolGax35pzuYD5IB2PutVXuFDG6nmjNiybP6NA7JhuNWidV8K
pdZ/3rvXaGVQWNVEI4rHevPiWFYjW/EIPC1CC+65TZXkbBT1eLCj90eWWpIo/ePMw4bbYqySyQrS
DLywX0iq7I7J+ETvyHadQXoCR3BUK9ifH0ajPgYcAs8Vosb11+Sy6uok7HIf95XiG5bt+tl2kvHh
7ZV7zUbWm1cMw+Ih6SXsTjebJsINQV+wPffjxF5M1a1ZvdRtGgqj175X4p9locvLySnGCjVsCVuH
8SlEEWM82Tgf+2YlD5Zn5pjsfEaUyvkR0iVRXMUBfuwlrVyXp1lxQu2RG8dKDrgbt5aIajOvL20D
0TpYL1Ge9FZZ9E7uJ0pvejT/Jc8qEZx/e4n2Tz0AJ2G+B+EIvPGuWDkhOzk7QeFbWFxhBWmbpzHI
TK8CBn15e6jdhCjqgd4Suslsrx0jsw8WsyqsoPQ7xYm9cYgkz0a3/KCZursnGIWzwp4iB6L/t7mv
yiDpCwX3Zg5sHl/qBv/xqJlNyQ0CFDRdwPDDpTfVO3VphUCU0LMgXoKuzTQ3G1rTxsxEyaT2O7Nb
vFbqYd3qynS+ewnJr8iHsVSlarktWWb5FKczNi7+GCiD17VdSNpZxQdX7W5PMBdxy9IJ5D1Fp3m9
8/CnMOI6HpkLivQPy2wmwmjdOFH5OWo67odCIOk11oSnC+1ts2x4pKvG4CyVv4yteW173ToNoQlt
UYrufkAIgKCeQM+geicQcOtZUYlJNcTma79XJvVPvk2KCgpudeeknqfYrcc+QPZmUe+Nb8WwWD5h
AfiKJNzMUO6SQo2qpvYTVYNQ183JeRiD5VuQRvnFyTPpTrYSO5EBAS0QSpNr7YrncVeLSkRR+7Kd
VQ82KO1rlKbduU+tO9t+r0OxmAL7SceYquF6SSdD6fWsURgqVqoHOUFYsI31/pxSG3qXIDz58d7t
j6YKwRCVOzI85KbX4+lWlThSoNU+8GTzXOYGpt2KdCfI9H9mRYWQIwDknxLKehSj7vU4G5zaRzBR
PoW2krvZaC4XQ52rg7h1fyUyIcqQtMlwPoXMth7KUlJz7Ba79hdDCf4GaTV+aLt5Objj91fiepTN
Z6LlFQYS0ks+NBHDi02rmzwNW3mcfcC1/pCM8d/eHJIv/+FjYZIi7io+2Taxq63CUCB2N/4S2uHT
KAxANCx57l9BtjsgFvJINBa2zr+G3gVS1JiN3yNEylFOMISK4vnuG5GIRECbhfQYtMPNWxzgDVM3
Nhu9DZLU0xG79O06nJ4spdc+vL1sN25EReByAMnCNoQfu94SABdDiGtL7YeDE37OmkV+nJXoXTjH
w0F0dHMkagrAYQX2dlvKjSnbGUVn1Ygxy/3Jbu3YVaLE9uaY/sLbk7qxz4UGP/cuaBkB315PijCm
04Y8afxuCiUvr9Tioobap/8wCJVIUU2g+7qNYHPZ7M02KhpfEZl9ly+j283K0WHaxcmvO4HQV7BF
KEJu7vNmwPal6gc2HCf1sa6wnalnTJgI1urHMC+ODItvfSVVAGVEFIu1qjjcv9UrrJiqltPPzCoO
poQ4cO6lSyHF3Us/GGV/sCdufSiQg6DRhIgIBbv1aBpU0yCflwb6t1Zd41DGr9bAveztL3V7Tv87
yhYbFjhQ09BYbfw2jpsTZf7CqxPctcoo/Pn2SLfmQweBIIbATAMDsJ4PHMRuoTDZ+I0UD4/JuOhe
2E7B+T+MQobIR2L77SDPoVqUCBE6jV8hbXdqlPlfJcfk6D8MIsRy6IYQsW8j9bipRykc09YP1Agz
2rEbr9Fs3B+kEzzz8vFxQAjusL8oD9pOb5etD2DC/q5og+E86ng7qtf/MBsIsILjxlu+TWox0+vM
JchblGKbZXGddJJNtymK+kg69eYOAFb7yimjGSL24m/np3OMDkJXzLLl83wiNbBcLBbvzme5swVk
AZA94li8eetRst6Y4kFHWg63Pu0cVC32dxZQjLsXjRxNiOogRQWPQd2MMoCNNhoTAbtsULwkiaWT
VvX333AEI+BJhJuH+HMzSjgkJpZFBqwBnJE+qHEs/wsTTvsYLl36OHEJ/f32rEQ8tUrSKSsxH/p8
lLuoqm8eV7sYSmuyAWMvViX3D2XU1dLnMZr75TkY57J+LqYgMC+xhcHzA43oLrw7RKdySCUYbTNS
EKDT62Udc5Z80ofKT5uWEm0UhsrPKsPFxoMdJv2FwFB/dAPuXxGyHkYUesnsmW1AoTsJbn+zzjEj
gum9opD0/AKOYbnizgdt2VLz/KgcvB9T6F4J0DaVGyKlzUmQe4iiCTA5P5zlMTo5clabf2aLNoRf
JL2RtL+rNAkPihji31x/2/WY4jf9dvrCdhwmar6d3/Wy+j6lOHYyo7z7a06JQd/eRvuDLq4Trno6
7sLNd/MVbXtpdQmNRx/GlnSaGlDUWR1WBw/krUVkq2I6Qq2Mms9mQvGgdIPc1r0/a+nXXG97d0mS
9/2iPvZJeRTc3lo94a5Fjxv6MXKe69UrS2VJKen2PlaZ7ROCYv+AbJ6v9oKX9duLtxtJ3F7saDgI
tLV4YtYjSRqVv6qbOt8uK+mUoBYKIUlr3XiZm4Ohdt+Je4sXGbS0Tjiz417kc13GJtbAflCg+pUm
Tn9KuurogN2YEFEgAHBgVgI9vbmQ23oalFgtBpRP4lp1wy7+MaVBjke2gWP13YtHddwEsMBZptG5
2RM6Jsv1aKsDICSzhKVewVXFkc9RKq/Ge/doarv78hVRDzqObETcH5tdQdxkNG2uj75qjzwDPVDD
wkPb32weMMc0aBvPLbaOtOqGrzUpX38QiOyXlkBUqHHyDlHs2mFHZ7wG+MSyb2ZZfB4otXitEvTX
cTGO9BZ2mSsVYjYmRD3ONn3XTbANuGmJ6jHXQPlik6wQZ5Gd2MkFKzjdV7PG+ifTgvje7icNM+5m
3iQh/UzqvD4LdjjVdHIby+9tuBFXOkChcUWTXcE2bJDmI+Wl/Xmg6or8MnuHbhk90PVw09gPadiV
NuTmQfa6SDFdWT28HfcfTVg00ISHI8fZ26Ytkoa+maMli59FUMtPjd2xO62utQu8axEOOzjk4nit
7n2EYelb0YyDUiDIuutJVUoi/HZmzcf6UD9FJZAnc7abi2pMMi52teq1fUw/mSLwQ1urR2/Bbt/A
z3vVz6YZyC2zlbcxIzAceW8tPiJvTXixx4YhWq3tsne0uRoDa2Q8dTHOxR3j8vZlsDudDA1oBGwK
tWfSKG09c12JcAgOSgWVcruqLsmgRcrFqaJIPXNSh+nEs2vYnhFN2XKupFa/U2xHIKZA0rH64K6F
hdkmYaxNoqhSGXQ/WTBDNVLH/qBExFLR2CqfcZM+arLsPjWwMzA55Ar8Ryd0c9N2fe7Ey2IacKSk
5kGVgtR8NEojo03JG3lOixgf2bG2gEbonYoRp06mrJ3fXvXdIRI/QpgYCraWRWi8XnUJlEQ+Z6lB
gQHhHa6k7GkpDPWgt7A7RFAAkI8mX6HGqgLLXI+St9ViDzbiaGOklE/jbKWnirr/qTcObS9vDiXa
rUDnuWSdzQGiU0LSotiBbzidPl86zM5yL8QJd/H0Hj1Y9971E6ZBQIZ5xV556OuZWVpt5dPQWf7k
VKFrhkgt13FcHSR9u+BJiNuR7IEspYqyk8auVIdmU2pb/kCd7sWyG/VfCyDLYzXihejkhfz97Vnt
F5FNQbYM7pKF5MOtZ5UNkrZ0ve340Wyn0FCQQ/Bo6GYfTWTX7r3xeJ0ouotuPSho8tr1WI1qZLhO
t4EPl75AZV2am5NUNdVZbnUD92pMyoFKSnaunhUpMjPE7/XlYH1vzJfmEx1PIfsumjfr35BUhk0/
hU1Tovn+UCp9f4rz0j4PVj8flOJfueOrG14j+qVmzetM2xlM9HosU8sE22JMX5pAqTs3wsG9uiZ8
eO0lleu+OZsxF+4Jd188Uxoihe4iN02jX6thnqUHbsSMXMAIW5gYo7CrTrQomb+g8VI0FymJx8BV
i85M3zWL1gzgNh3jV9PWRumWxqDMIzTyfBhcs64QoY5SR+u/NnOsMwqC6M0p6bO+O81ZUiLQNHOa
dDcNG2iVsLyK4I9U14PxQU5LO3QbLhTJHRWzvc4UqAMPWSFdu6Z6N70oeWeOHwPHDILHpAcu914Z
pbp5VsK6aU6tU6GnMRWxrj0WqlEmmF7rXQ6ALtPzP+G3zcul0Ztg8uZkmfI/egty7rUJ5TA8J2rX
LifZIC9y7cyc/kbfpUg8WeNAnOM8RyCwSiDunu08nGx3tBet/pi26oBRfWMa0gOqwsHgcc7G8MK6
yvp5SZHr+dgXtO5aV5nn0bnIGLo2f0b4v9uJm5GNaUiI1HWnvzTSWGM0KCvDl2Ro7Pz7pPZ9/kGK
G+rAYRWmwR9TjZ/T4OEVHwVPthYX/YdgUuX5k6OV7QwmJVbCx2VslMqtkKeqrgCcDOJfIk/zI8BZ
u3x4+zzvb/n/b8RIYEZ1cutnNVgxF0ypVS8RovDnFtMrt1LD9nzvKDDtYetRC0BTgNBsvbNzo82r
rM/GFxLx/mOV68M5idSjLtM+RKG7RM6lQZEVmhCbUQJNb+dBEhe8maknrIzKPxoZ9d1z0Uv46uht
4RgUlZPhr3tnR22ctUNSi72hbYlzaEDEDUZHyYtUJ+PkJfOou5Fdm8VBlrC/6+ksINeKRD2dOlq8
61Wsy1SXe16tlzHtOGRDqWa/MgjBX9n94IiaTDGqgw8n/sn1lcSQzIjpUboEnb4eUotUrEZrLX2R
0qVUL2pbB9m5gBI8vEcXYrHv3o2kOUhCskle8bqb1yUuKdLYMuIIOfLV52yYlUuQ38t5J5yjzw9K
RoSU/I+ziTmKaQwX2I6Bn2p6d63ARn4q+2V4kNG8O+MHDZ7v3g3CgHwwoRgiOgGb+FHVEz3BFSbw
oc2pVyfBvwI3qDst48S0oFOC0uC1epXeWn+rnBJUYZpx8uKMuv6iLZHpWVJoHXyi/SakGUTxH6IH
SAaSn/UogNVbjBDz9IX8VPs+1vXyNdJwZdEqO79IclUcpI72bgdS7qIjzr6gmYto8Hq8YlIWlNuG
6qUcM+OdQog/nAL8EP6kWxU9MVP5mUth+NlOynRQabs1tGhBsFcEZn1bwUmzMJ+aQa9fCti4w0NV
ZAjqIkiyYFg0a1Z5nREt6Z5GBSLddaFTdmALsr+b6YsiyYQjFNAD6J7rqWehulA1MMcXXS3mJ7Su
AzenMHPwQW+Ngri9SK/EIFtIa5BSxDeNbHp5hXfWuRT/nKpqOdIH2d8k1By4SggZOQLIla8nUwAZ
gxE0TC9JU7yLAsny0i5MsM6BVPP2aXu1KV5fWgLaTUZO6gI6eFvNWWK91hotmV/wnFwKkPhh9Kk2
577zrGxRi9Ogjov9oWrDRj4Tfxj1hyk1O8UdoaqMf4e5RP2sHpcidBOjl+yzEVjje2MMJeOHE2EG
c/cdizIfrB5TGCjwezeXnmRloULUM78QAIlKZCY/TErXv9gW0czbS7M/vOj/EV9yltjVNCLWHyHU
5KFfoNW9ENEOjdvCG34oonH4UdJ+/UMyx6a9vD3ijc/O8QPxDv9aoLY35SYtSJsxNZLlZUj74Qm6
Yu7N1BdP9mIpB+t4YyM7ZJGCm4/MDgia9eSCJpVCvUvzF3mWlYcuXCIPwmt6sIT7IIMAgysW5Xsq
oaRe61GsWNYWCTLtS18P/YOa6NVXGJPGWaIu6DqoWZ6yvp8P2im3pgYEW0imI1e0S12FInw4OR2D
VhDxq7jIPZUa6dHBufGxuHGoaCGcwlu/DWTCZugTKSmKl7iinODQyLiCRSq8UdbSD/q8VN97hABy
F9LYeA2a8WmS9fG7noTZU4ZP4zu65805LIG5mXp+pG6xWwOKlUJcWWBGIOO9iiz+3vdw4lmdrV55
GfKCIoFht64sWerj2/t1P4oooQMNBUNEzXJ7QujKQTALcYyPZjC7S5wqZxvc/cFW3SpVcvQooROl
Cj6SQKJudlFCzlumatf7mZrPpuvoBK4/kXjo2/fhYtTyc9GT0j7Qkp6h5C2WXV0zyV7spzosQtUL
+iTpzvhGL5M7meNA+WSZ8yNht912EKpKPKPscoqOoD/XW91UaBL2TdP7qqTWbhJr4OwQ9XElNVUP
tt5+2QXNgBIb2H9qxdtaKigCEjB43D6dlMYbrKi8aknqnO79uOLIMoIYRIjZrCeUITaMy3I9+JPe
gjFx1OhK9TS/N9oTDGOBywFpTLnw9Xn6baPKetoqYOllf5FM5akc0vwk97N0sIV2V/nrKLBBqBPi
TrnFMtdw2sDJN4xCjuP2ifFPry0PZY3xjBmER4at+61AEYuNQH9CNOm2ZTpjTEg+M02h1u0Esaul
0EGMtg6pdGfan29/pZtjiV658KXC1mRzNsqghcKJ3KUvFQnq4k2ke6XEu+GYFHzfHmq/7ZiWsNRB
tQwY65Z6jl9e1iPCoPhjF5qeIofBKV7qoy7x7sngU4H9hUCMAgmX+ObVXdJs7NSFxcNTrjyNfTFT
n+mlz50GdafRyuqimPERCezm1KjcyiJR3CfDk2lHLaVDxV/mub1oBTXBKO2PSnQ3RyGkgEMCvpl3
fn2ilL4L26jUFT/SzNzr26J+p/XhkbHF7VGA0CBOLkgbm3q42U3zVIPnxNeqM7wgSepHSWqPGFY3
R4HnzS0EgWKHrkyNCInO2WbfNRb6/Qn3ct1JR1CQm5sB/pagvpBRb8GI+ZwW5kCy4eMitXhqHr+Y
cvAHLul/JGX1PBTBfVadvDRsvv8bb1vGj+TEwB+HL5RU3fcixOqkd8LqZBT9ERp817UQI4EToOdN
Yriz5mmRT+71WVJ8bcSMc1DthzgsHqwIIRCtXr7US/k96IOP+D3cqSDxOkdWEyYs5QO6muLL/nbj
tlljdEnM/kAIIbiq/TCDMXaKh4yU8d54lkkKeBXgGtILCuDrodKObbEsbJKod1QPo2zbLR2NauTY
HeUxt/YjFy5AcJ4RIpLNPShTcG5p16rYejq4Ejq59GTCor6+fQXeum1NMmsBgyOb30KT4knvjbmp
Vb8JLPuMDc/PAHjEyQ7Toyb71lCNzwQiiMI2fV0gJTQt1msHmaOtgr5c/EJLI/RLJ7BHc6V6WWkV
1xE7i5d+iabnflCGS6V0wYV6Z/VQdOFIGdQ6UlLaLy8gceJI5DiIxiBprX9NXmizoS/64k9GOHtF
5iC2vRTa3YENiSgYLIHZoX+7VZym99OEyIyqfsGynsJu+G5M9ZE8wX4qXIvsR0R3aCDsVDBp+aYU
ZbTZD6VKuijhgA+a3ekHO2UXcSBdAhaDdrcgnPM4rxcsCKJeiZzI8uPafD/bxvMAldONkO+i/Xy0
WXZTMui2IEsNQxJMEJCM9WDOhJzokLSGj6SWfhpzHdubXDuS3Lw1CrRKATGku8M3Wo8C8HdInGkw
fKMxatdUB+eip/0RP/rmKBRt4a0CRwDhsR7FthvAOPAEfGjuMaRhScPhPgw+v32Qb4witCnEI4ks
AA2z9SgVsAt9gSTqh1q5nDCCV85DJ02nt0fZXRe05ODCINMr8Nq7EHqana6dpMRGIavtPtcZXaNY
S7t/0UXpD47OraHQdoKgyecREM31hOwYQeeGH+Ln/VC45aIOV0unyRg7SXNvF5pZAWgSDqjERGS/
66Eom2YoSeV0GqU0OuG/ivaIjD55my9HsLAbnwnDI8EKpb/OttsMFZdll0stTc1QxvC1D5T+WbG7
+d5XX0wI9hC8ABIdOrXrCTUR9b5Yi5mQo3+LsYV+1HoH2QF7urd6KIQbQCZhIUesicDBeqCiQ8cl
DvPwRUNt6GxX6r8lonT3ZlQEFLx/PB9ClGqX+vd1GFO3UKg5j8UnjBSjLxKidp/e3tm7D8MBoT6l
kLtZdKi23WY6O308pEvxMsg0cZoWEWNLlcaDTQ2nkBVZVSdJaug5kIZSmtyTyeSCsFA1e9sfm2Yu
T5Vqhx9qLPcmr6ftp4PYVkvrhQWps1M0p2P4NZ7Lyf5oYXepPoXoZ41/ZrGcFue5qNGJM4mEK49+
qepXTToEfyrjWC1upHX0cktFGgxXTQZTe6wMyW5cPA9g3bid2U54PyOfXFzxcE3bU+7Mc+aWthxK
JxW7n8lLTYL7S9BlrekqajLq51KeRu2SO2NXXxylHfNriNHj9NQPtllfHSvILzHKaNbs0ima1E9z
Xi7jX+D26BWb9WQ/hWmk1w/oyTrR4+ik5a+M6+QnsbimXJYxscP3ThHp8UVo5fedO+mLHJ/GCmjO
p2kiBfkYpHoUXedRaSg3SfHcvFdH28C5gQIzjrdKkU2u1gbO9zLvObvE2o6MegFmFm5cFvlnMwLL
6k2VrqZuie5x8Z6oZGoutZ4sn+Sstb6lypiV/Nqsik7TIunfbZ06yNmei0X9bA6a0T3EePuqHiw2
SXURuqjRabaCylTPJmCM6keb9+lHQC+KgqIJUeSl6Axcf/MGM7CXREGy7WluqnG8Ti3OUZc0geH+
EJDoomWBxtvwcYyV4ZtEwRrYD8+6kXlOJAX6TyqpoeyZy5TNv/Ccs1QvwVWl84opr1ovM5PA+rQQ
LTqXetCrwSvyYRmuhlIYyUNnWhPKAnk5j9IzrzvUTL3Rww8lSxT/P86+rDluHUvzr1Tcd1ZzXzq6
+oFkZiq1MSVb8vLCkGUbJEAQIEESBH/9fPTUTN/MVChH81JxXV4ggMDBwTnf8iOJdMk2NgqA1baL
mfe1Clrfy8BTbOQm0YxHDzYzDYjrU1k9Em0lTSZDJS0oSNldl08R1TY2xji5uZ6rCraooKH7N4xN
zLnmujQ13rwmoYcBhGtz5fctW1J8DAuIAhV1ccahVWAy4BZo9XsxZIizhPT8tSSqfQwJDNTSAGmj
yiTR9HE03mx/bpbRuzP23MDEGTvNSSCtFto0M21giRzOsGLZD4PNBzgwoNbzECx+Q/Oh8q26cPzG
ojuKZzLZAfASVpvFErG7MdUwAmCyfoYvnXSUu0Wtww0ym1Itt7Og0t4B7jK6mcOiqkvRu0/mHdpD
1KRV3SzfoUcYTqt7Cc5T6nel3+Q1JHO+Tw6Ml3IFeIdMoT8wu3nsdU6QS7jbB5t+UHb4y3E6bmeV
17sMUJPEPXSeXYcHxxZKsBTkMvWV4dw6WRgw4gII1zjDVijffn0/FJ7dvCEqSqsqPqjKwIqeFiwc
bWvdWKIvCEpY2yGR9VVQW+5zP0DS9/2h3oi6K4IJuFBoxsMp+yTPg/NIULlK9UUgh/CqmjTPvMnx
8vdHOUtd15Ro7XGB542we9pJawe0vWCA3Rcd3kHXQLT3YBzilQPo+RbC5z/fH+18TgAtoYaJlUM+
jozv+E7srKS0G03HIhHaQI8sFKlN7G7z/ijnNeS1ugONTbANV8GHU1QiSGTRSPCpCmPxVqeO1cI0
qJME5NqSOu6YstiLq41ifOQ/ncSs2pXMKgEjYlqo27ZhYt42HciydyxqgjGFi3X54c4FYB/oSoNN
ikfzil49XgsILpRoxExDwZIpDnKutX0TzMn8QcN1cLfAQUd/AHc4+tMoVh+P4ypvNhIMO8hzgkQq
WTXxFNBQ+oQOjr+ZgYPaknBsyYWNddYihuoooP0egJqridIpz6Wpq7kcNN5EXTSV+yj6QR0N7zai
QD1mLaAS1RCmbj9aH2ZHAZkJEjxQBZCIhgrSyXyJDbGqRYbhfSudeeevZnVQfPr0/hY7nx3yYZQE
/jyOAuAzjxe19xaPr1pp915cWtvQ8r0bii5oHsjY3zbMvWlqSOYkSnsfziqRieNRDr1P5DPIMI8H
9sYOF6E3JPe6w/oRYN1uFKzoLmT9Z1EBOnQofeCttJrvnXks4vXXdTq0kvt+LOlDwiK6dXxpfRkq
AKCgzrA8vb+c52EVBxZldFwnK3LilKPpSByyqkx0gehr46rvaU6RP6bVOF/yjX1jKDzw0F1C9o84
dNp2JQTrVs32WPDATDl06dgTVDO9Gyms8UJv8s2hUGEGahEdQ1D9j7+VVXUm0ZU/Fn1N5ijDcUNJ
JyBkRIJl9124fX8RT83UcFOgjo7m3GoUg8eHv/48fyv2GdkMtmsiXQyIaLwAddOCPdbSBFCEjGHt
lqkRf23fBn3kpsKb7O4p9uHZC3SjpBHkv52aXMERHR0T7VT1pVrMWXqPHw+gbUQjhOTVbvb4x4u1
NQzA5U9FZDl15mmKZA9ttNvaTdByCjrQM2frUofhjRsHBUmwgEA5R2HNXX+ov61J5UHlw6DxWiBM
jVUKx5vgUGJNLqz9+ade7zXsqJXGeP4iNw10Nxlf5sId0RLOPEssBWxYkzofzeKTC6nBG6P9b9ZL
tMKNz8qFhteLg9rZUoAgaa7qegSItazrW3CBfry/p86/2cqURJl1fS1DlOokziUCxrbclHOBm9t6
gFYjCfaombt5y2OPbyEH05msYbqvsg8PjGY7qsi4xv/o2R5/tyYigJwAqVqg/CBzlNSttHIsnY92
Igqn65orvSbB7w96FvYgAY50CCqVuEDwv+vv/22zRAtEucVETNE2Jnmsp4XctFaQQK6vnm4VZ1CU
f3/ANz4kipN41SJEwOf1VD3V8UeF51SLAbH4dySi0DSBJvhTWQ717v2hzg8Crg3UKfEhUetPTvuU
YVs63hJxUyg7rm5cyqBCyOtLTglvrSDuJfCFoWZ6XmoTvkccPGlM4ZeVeY6CWuXECZqdPdIyH6GQ
fQEI9sYCwj4SGmIuTgJ26sl1OCyhgoxEaxdOk4TwZJUjslaY2dF+vmSc88YCYijI3Kx66iui8Hhz
wIpnErXq7MIjutxA0ty/8j364Yooqh84bShVomeIWHkyIY83TdVC8LoI9ODvmU7MHQogl3Qe3pgL
NP5Qb0UgBjLotLurW6XQnu6dQkVAS7BmmMEsnXn+/pb744R2VNDBZNbqLgRgEfjRPDxeMh3VxIqj
0i4m9Ay9vJQewHMC1QqICIrZ/mHNMSDtA0DJD6avumQL6L8iBKUWaSVXprddlrllMj+baDbLi6vb
Jtq0djQGGexBdVz0bms3mR0CMn3Nyr5/jco6HK5FV0/xEwpm0oa2WI1OpRdUFd2aarI+aA+PSxfd
i9WmGWg6LOcpcmKAOlsztZ1T+LyO7vG2ga4/k/WKSnScL+8v6BunayU74gjjXYhS2MnmmHuOIEJt
p2iEDd62EwA0m4Jb5x1QKO7Vpm+oG15IBc+3Cu5ENJZRQlo96E67pPEA+bJ5buEbYzF358Y1cEyL
ry5slfUnP94pqGaDRo1lXOm67snMmOtMLYNIQ5GEYvrRBGraYuN6j+2CYpCZ+/CLD1/vvWNs/wKU
9TyC4H0EICke2tChQBw53qNj6QEyVGGPQkRD3ja9cZ5HBsCuNqj8vf/53lhKDIU+MAqpoD+dwhlx
4QyWEhiq9Bp952GrXNfuGO3fH+X8ykZGsOImkXDicXmqWxUN0KyGDbxXoFra522ggy2f2/hudnvy
idVh8zOBd/z2/UHPpwZFbqiqAcMK5ieoDMerCKXlphet6xXowiRZ2LP6OU6q4MMJ9YqEwleCJDza
6KcOaUZS3whYRxUwdaxv4cyLox7r8C7sokvY3/NtgbILQKcIkkiq8d/HE+JzlEgLTdAisasf/ZIM
e3uUZqsrdamf90aUhBodCCDoT0GuEAHzeKgqRFXW77ygAHqdWfA0BsGPbhiF8NPe8eH3mNe+lmAf
wVTJuQ6rZVF5F3aisJMu7jduPUvzpa7nBEqlk792uGbfplckmupDZxgxuemt7ic8n0n9EAEnQq5c
SGzwTdjadQWKUgzDZ2fkdZICs9KVoD81ylxKddYFOz7hOODg4UEjDnsAxabjWUKfvS11LLyiV/Vv
MXReFvnjXpYgALm1ejFTtTesh6eZdSGFfWNrrqB8PGWRkqyAsOOBw0YtGqVit/ASEd4uvmW9NEHv
XDgAf3B4J/NDpx2XADRZMM5puW6CIku/xH1QgBIVZyiaB/dNHI45ocPw4ERKFTZUfHcmGEU2Gy0P
sB2ocxEOl3ziznfualuMOx1JJdqRzhof/pbE4hE31pAhiIsIthMpqpVW1s+dQMl7YZuPnvqV+bce
RlyAq9rW8VBDKAgv0UsrfCuuNx7MLdBKQD/h/VHemBAgxXgzooAFw45T7K1ZmJRW3ARIiVA45kFN
dpO7wBG7wt55f6jzayhau/hIXNe63Fk/GuJuLBmlCgqHRFZuyDg8hQ6bMtLHqAI6cQVG4OwYms9e
Iy/QOc73KcZGJw+BG7sVZdnjxdSNLWvbxdi0rpN8gYMEHjtunb8/wzcXE34GIN6ibwet6uNRoqmB
Y42agqJe5LgjMO29rfAQ28KM/tJb4PzEY0LRCgRfrRqAHDsequutGZaqdlAYQDKhHYo74jGpufpS
YdvmzPP4z6an49cSlTaSEhImlxRM35rsatCLXYPe6Nl94dd+NWHvBIUE0+HTbFXTHbQWyZeQB5cq
Zm+cf1y5EOvDBgUS+8yrRPQ+pCpKNywg6DNFV+UyWVHKujABOzKiNMpEUulnoeqeI3mdm2lnJ6ru
7sLegeNUB0BWe+HF99b6I2HGLYYX/FocOl5/n5kICqB9WPhEGdTZG45epfksVbfxRRikqnR+qIRs
HdF8WOgXWHnQoAAbcVCGAjL/eOgFlid6dagpkDrH2VTbJRDppN/V/TBemOVb33jVXcEdiuUHC+B4
KIXGCYqUVVRM7eymwDTBNGUIoVHCSv/x/bNzDtPCtCBcgw2FDATVnpOxBg1P9o7oCPtpmKwczDj9
izYdVBq5xZcH7Shj0mgZm8JoVs85WLYl2w5iGB8V5eG885hbXaqUrIMeXzzrkx6JF6oIKCGe4qim
lgyqE1VcaLv378XEp7sZaLLP78/9jVHwxoGAI/RQV4uoky8a1kSCQzImRaTHGZiTVonvUxCaCwH4
ja+58hhAhMIrGx/rBHYUiioaF4vHuFE4A+zImEcdOHrrVKF/YUZrwnGybgiD65IhR4aQ8sk9GVF/
icbJjosmHqanKajKG8Dr0POMGju1/XJ8/vAKQsgGcGDQRwDJ8E8ib2uJzkVNKy7CqGxSOTQg6sXD
JUP0txbwTzMPpfT1Xj5ZwHFSHklilhSMt+OmjMcxc0TEIchrX7K3emNL/GGsARS0Soudaq4GAYlI
1DVJoebO5HqQMoPi3SWZgbdGWd0WgOPDqkEL6/h8V30/zyOqP0UwwPtkgLheTlHmufrwx0G/A3LX
K0YWfYiTWDk7VYvOJSMH3IrBrhV6TG2vvERueWMuAFNhF2C/IX6cpmYh9IQhswFJKKm9JhvriO0Z
IuSlmthZFoNz+kfkF21jJGenBqkx1U7EYal78Hk8LrlB0FqeHKZa1MWG2YphJQXvsxx8belknXJt
cHvDAcjuZo599QAVc3d+hGkmEAsoDPRNhuQc7turzIRF0wBh7lttQ3Ql7eBhm+Swe0rw32xsraum
RLHqLo61AArCjlr0Veog4E89hEwOA2JLDcPdcLDTZNSQ4YK6gml+CDh29ncigqRC6hDSPC5zHcAr
yJoGSVP0oUo4L3UQmLmRfQkgjUesGgoL8PNMUuYG9FUz+Is+1jQYxFXvCjfY+FA20jczNK2i1HZQ
Kf6me7teoFnlmPDG8msnKuqkEd2+hpFCCRqKhrJU65oErbtFLSaFG8YkUwsSpazPCfCC/g9ngBfP
rw9uPKRGIByiRYomIpgQJ8+iyeuBxMb7rHBdPmwHBbIFJ0BNf3CUCADmP2V8hNZzFa8JiQY0SUxc
jEgz8tDjJB84xOrfH+Usoq6jgD4EHt6aBp0mfMqyHBfEq7iIxUgPIUyRUj4R/6bx5nlT6kZ9fX+8
s+O0KvsH6POifINFPL0sEr9LBH7XKehYi23nQhi36v3gw7NaWY1IZVHdQAE9PAlAAaghNuQt3KIn
UZ+LiMoteG/WTSBnax+43SWthvNVxEt11YQABtvB1b6e7r+/36htjWGvvAIuT/4BLntJlVZAhD+T
0rNIao+wjX5/HdcZHN2EKLoBGr1qJ6xw39MSmFHJIJk3IVHsOY/yIJLdL1+bSu7CFkF+1wXWHGxh
7TCHFwo6f0QFT4YG+Qe4WaCn1wL+yaUIoN/qfJckBVfzaO7lnDSvLGrZ1z7SjGwj5o7fYWqEfmHD
ZjJDRzKBhsuYlOMvOXBl7ZMGBlWpFzZWkmNPxoD0ecB7PFVhrNwdnqX9kte1H4Gq2c2D/OZFnECu
bqQmyCTrx3ojUFPq87EOxPApKcPwd+lO0RdQWL0prQ10EFMbIMGXSaFBvH1/4f/cxifTB1wRfTWw
QvDoO9VbdizHjCGkRwroBsi0Q1evoIkO/JSaJPjhTea5jafcQL3/tReT+ub3obx0W5x+/LVMiMwR
VSXAyZE/Hm+3vgLWCvIOSWFRVu/00Ds9utMuYZkZGLtQbD27mWLkW6gOriL0K9/65HOX2hta1auk
SAhQhhpPsxQc2e/hzP20tbpd27oPJMZV8/46nwWKGOUQYIFQD8XjPjybYx9xO2A1PehajF+1JZoU
asbu8/ujnKVe6yjgTDiAHiGQn5Z3g26BrRdr6UFNFttF3LFv23lhW5S4Lr2vzmIEHu4YCKUClAxQ
TjuNEYlWHDJrKLw0CdwkwvnbzEiUlaDkD+NUXYgP5xMDy3UtbuEGcSG6cDIaqdpZECnJodeTzFBB
QKe5kd69w8cPWxKi/AF8NgrkmBSqSu7xbuTzDJU8eFgc6CzQ5Ol6vp0aiMa8/6XO9wNmARFFFCdQ
jcSr8XgUC8U64bYd7qi+bDLkHdVeUJLs3h/ljWVbX0y4PNDHRrn6pPDYVZGImK4Ylo15JJcikd/j
BXTelKq2svP3RzsL4mia4A7EjCJoBKOjcTynoKx1yDXuXTsgSxpwKKslnfXay+nGopPYAYZ5SXfx
jQnijgJUG7I06914MuSIWBEubGAHwNzlvgwGtL7MYDU4XUM5fXt/fm98s2TtnuAiXpmIf8Djf7sW
q2gmvk0kRKOEIncJxKk/U5+LzcdHQfPVxf27qricriJqJJU1WBE/LM4CmBy3rA3UOcSFb/XWXNb2
K3QrcaxQkz7+VhWhTgvhAn5wx7jcgp8SvpAqoN8/Ohdow/iASa1C5CgFn4xiJZIRGpRYMekDSwxB
vJRM3SUjzPOQjlECfBSQxSBneXpil8heXKHa9iAab9lxsLo2iWHLFoJTw9633DntoB9+M3Q8vASD
Od/y3qpHgICEF8lK6DhexlI7EqDjih+EE0360e15SO/BjXHnQ4+nZPvZuHL8EcoyoB8Wev/jyOBB
RQVdQ1S41h/tb7tRyUY5VCtxaKpQx5mQCYzoYLL78SOG7jmaQkha8AUhYHQ8TlObMlpiIg7lBL0W
QOx5FnCInyVNGH04KK6SC7i/cHNBt/U0C/QoF4BtD+LQymXcojoSHgQdxIWM77xOuio7gCIFqRvk
FcDZHM+oVtQbLasRh4kyfRUyn22ryCp3eIvVG1fLMOccuFTUx+NshvHUZoq1f98i5l0Iz+d3KFj7
OOroa68djNPdY6DPijplJA4SVjs73bVhynXVbjyrL3OHoY/24eMI7S58QlSjQdU+re9z4gez7Kk8
dP0kcoAPH1p4X/x/TApvWtzXqyLIWR+2dRu/ifkoD2DEkGzxEpq1SQlKqVvKDV9sdfX+pN44gmAJ
AleM9wMwjqePFbwplt70kTzgpHgZbidvU6O7vU0agBzjBZUF4FTJy/uDnodPyEcg/cEbCeALFPGO
txDCdgmRxVWcqHSTrIQYZpC5SC3jC1/sjR2CyhYq2CBxwaHpFG7hADY8B8buDmJo7d912IpHzsL2
WcHgb+PK+sPQVDDFQHHCVQpAE3TzTtKS2O114OlYHgBX965XSe1to+c4t8NLtciz1gBGQlhBORLR
CwnrSR7e9x1wnwQzQxXG2yjSdFOGZwjYSZ3LoGNSN9x+Cg2I28lUDXvsWvH1/W/4xsZBMRkkL0DR
EEBPy3pqdLtpWag6IMQJb4Nw3bsbz9Ejv06EI7s9pA2sx1bYgbjwnv9DXz56dK3QGTRIcXesGeCp
gnpV1RSYoDE4NB18NCLcT4GEiCrEDyS5hv5nV+8TCWDUbQWB8/63jOYl2tmaU/WpjRbQzlImwiX8
7YRKdDdwaE/MbpjdTq2cHrvdv79Qp5sQ1ABsBXyjFV+xvp2ON/uoQT2YFqc5TFGr8mlh18QqD61P
vqB3/NE60ToYADgo4qzPtDOdVdcRoxMttD1UQjlwfG0meLDaH329YBRINyNIrVAmPJVOpqQa6Q68
HfoD3AvDLAisZIet9hQkUmRASgwXrpzTzb4OB8QeHth4WKBHt67w3+5q6QO5GcdGHWppRbvBxxXT
JJOzAaNqynQ8NztldLzp+5BkrumqC1HkNFphePDZkCMhO8I1fip6M02dwxYlh0M1lSXKrSA89KU9
bd/fJuej4Bz/UXpAVERIPokdoYL8r7eQ8QCVmviuA1mMX82805cS5D9tkb+fHhdUdxhEwPNibamG
p2lCqBqrTcZRH1C3gYuO69E53qlksa+hN7u02yZe6Dc/sDrnoeohOLHkoC9BPhbIgAFaSbE9qg6l
BRcU30aS+jOdPHvZgddG5yyeNCRmzAS1GVAsE0rTkYXxsiMlD3+wyOaf6xJFg5T3FYXTckySrwZa
sKD52NaTF6qQfjAnwmRRNcCzF4Ct1XfwpJviMVD95q6dDyKxvruTX+0qQcMLJ/yMrrSOEiMKQkIA
Q+GYH29QryNuzGtpUDKdHGfTz8Hgpx1AbyZfrBaqT8k8o1xlzUMCtV4yk/bQeDj9OxqQWG3hc00h
yNKjypfO0LaxcjSaPP3Bl9HqvYCdjGOLxi6KKCePPdnFGtW4RR6mJEauzZ3o3uIjGvd/9vF/vM7/
SX4JPAIAtm/Vf/8Xfv0qpAHzoRpOfvnfhfzVfhr6X7+Guxf5X+tf/b9/9L+Pf4m/+e9/OX8ZXo5+
sWmHejAP46/ePP5SYzP8GRM/w/on/19/8x+//vwrn4389a+/XsWIoIR/jYAP+9e/f2v/819/oZ0D
nCvCzn/8fYx//4H7F46/ewMe4iTe/Eu/XtTwr79c55/gPkPYCaUxQDMQhf/6h/7153fsf64VOvzf
4DUi610L0K0AofBff/nePxGkgZAHGhQbFSf/r38oMf75LeefUPpD7RB8ehCG1nbj//nhjj7C/3yU
f7RQXBZ1O6h//QUppvX7/s+5X5Ecqy0wqsRAYwBVeKq839CS8iVkbebaXf8YULlcW6Mi+67H46pc
FMsFWNntqFJihL2dXNUA/y1/EtF8hybotTsOL9Ruk01gOLwIjBzSSEweBLZhl4sb1nuYp7lLxySZ
8sZVL6Se9dZEKEZCXDqP54SkVqcLwKkWaDaVzzoCeyeEZVyr+IPlePVVFRsLVV43M5IkmU0ckDHm
AwcPOJsmAaF+y7mL+9r9BHk+ETvXM+3JdW9VT3M9/HKp7FKrhs4amkBLaoHNm5ejilKYGTL8Rj+C
k1v+cBJ9VYXdfTsHt3PEvqKade1PnNwQIPjQUwFiT3KymRJ2i7x0zMZQPqL4ynctbcY8Ap3pSi/N
/aI6d19aMIiIxG1s6hvopvl3dR08jMb/BGOVOLVNCP+RRKCxwWhBLdPg+Qdqci/UgVuede3HKy/e
XNHJCnZApLSQz+WbmKkd6k5OhnxkArbPS2c3fB4UFPv6JOs9NaY0khm0PXQ6e94nQub7DoToxBeP
0HjadKO8qrt50y/9vp7nrJXeHsT328n2NnE93mrJs7mLU7ipkYxTPEep/NwwqI63XfSUKN5meAAA
sJ2IzLGgvwb3yV3C+yd3dreBKa2rAUKjd8b3mw06HRsLljmb0sMPo8kr6+esipadNAMAQm3l7qtO
xjlVy76tyk+8d9KWB0sKb3ovIxXLW+WNaeD30Mymm4hHkNAcm7yJ2d4agXJsQagPwru6ibc1o7s2
goc28VmdE4ZeYkdutCy9zKJeklo9r1J8ja+OIyHA2g5Dak1dhgrX1lXRrzouVerLcrNArRO+zh6H
sVu0g//z6+Q7tzRhJAX6g6IfGUGOhe38Lsafc8B8cAcGTEh1Rbvpj+L6C4QUvyea7EzcqS0cyW8h
Lv9sKXbg4Vh0UABlavpcoiK+MqTZ3G4cd1hSdxg2ijq7WtIlramcc+3HP7qG7+aY+dsQLP/Mdto2
o7qGvv0Iy4jIviqd4XGe3D3wWbeemPehxWBEbBwrZaPtpRIMhi32z3MJdRR7abo8HsNHJ24xES1u
rRo6dm3fXbHZk1lpQ1hhYSSD1ZHJghGdX2iOLdTlG+mTTyhobYkUm8iUX7RZkCW7w4+uNrCqr159
13o2MNy79oifA6X6ukTRS6+GG+JWr5GtKtxuwWe3j5rXMaw/BX25B03g1gvMrccBqDfdlUvGKDOm
y3VQ72joFH0rdxGbHxIrGNLYJLeimZ+qjj6Qzt3UcFHvXPIgHeuxhnYRgVCUCzQstPLazy71nLRk
zjZuzC4E4S1DHf2LJ7p8rLx7HxTVpcP2XkXw+xhCFOVwB3TD1UIh1mDTJAPu/goiPFMK2fSrUoqf
0dDsafzTbQj8dJT4pB3rWpXMBqDWJ3nfj9M2bhEkGJR2A5h2Q3+rb7OQ+69x1E97VAz4Vs7Pnk1u
SiIgrgIDoqDHnnJb9zN+wTI2Rhujxkwv7jds0RL9MPcedAAOG1rkTA4CTmdZ1044bkvPbYoOJcZ9
2AfbUIyfu0U9uZoXE1hjAIOqHRNOlw32wFfB6GCnE5BVF1k9wQIgD+s661jypaZeHrvibgLjMI+n
+orfaJYn4XOC7lr8xON5yYwnoEdVrap93sNUDwj+y3Rnl1PKZ/eZ9f1uSMpcxeZVwNprABAtTUzn
b2uV0CuFR9PGgf37QKwUlob3Np17bPp2zLw6vMHD4Y4LQI3Qmss8HN0UWpg54H5PQdQeogCHbVwo
TokrK5gggA3rKm8fjOO3Ogoe/WZBO59foWVzcP3xyxioMS+9oM9K0ifIIBHWuA+vDo9mcpl+KuHJ
nUegzeoJ+jDO03cuSLjTAMjh+8VPvW4fEql7jITGRBjwF12tyvm8fxCoqfLFkqkL2kIamekLJAxl
qnwCdnsr6ivABn7oAOiLcfautd0eEArmFGv9JWTO8mmaq2fltz9CEkLjo3s1vnsgvPmKcL7HS2EP
yOKSrvUU6ozPdg9p3VGBJDv2e9jA4jTXWG5q3G0jzZji7tBpAGR32nmTyGwzX4dd/cMK8ewIq8lJ
l0jnIIreGTd+baYZms96rDZJ7z23IZq/MAsZNiWVxax93ExNnzkk+a2B596CVArzwM4ZVxMKeEpE
4XQrOvJ91vbXmMIDx+e7XgBFjsuNpSSJXpd5uhGjLGq8xdOlteRWTrOE/6aLy5+0X1qHdtuQ1Ifa
M8/ctn5NTuWm0FDZ+8Z5HExYr34ZV2USPSD5vPPFcOBN9yIWXKqLE6VxDBs0J8ggFznmkEu5AfCk
TmMWXQk4bKzXudrwGfy9KNxUoxwyyIdIeH+4P0HoP+BzPiFw9beMySvmWVU2lbHMpBwfoxVvHwPL
gOOOkGHguyvG+ddMnE9DSUU2WNMNxB/ucXWwtJFDjG1hb3pKMz5AEgb597a2zAPgrXOqVdxtfcEO
Tuxfcxk/1IIF2LqjkyYTeiWL39VZrckPNcdNOiVW4fnsVbnxNQRFAZttF3qHjIYh2Dj4hkn0RfsB
zYZF8bTTZiOqvk5lLR5ryb86Xjfgcm+upgn+HlbC5GYJ+03sTPd8TbuG8dZtmqdGqN9W4l2JpUOz
pvV+czFvrD6+meJq2UPwCWdL2zvfn6YcjD6Rju7o3NXyG7z08KNX8PXu0Jae9kNg37Mh2VWD7vJk
gOhu5CwID2qrudk2JoqyCtyJgHgMsiDL9zqMfxj4nGQRGeN0DOzCRHSXyOWbKPGdQofinxZzKjXF
J2EvyvWrG8/MNxXFHeEm06PnyiUdKN9BVt/FvlfYzq13W8OkLvMt6QFZNMpsFnzatV1VZwkPXjzw
zvKh1ndNu9ibKQymlHlqx+NQZf6Egk630Kcg5nvTta/dFDpZn9R38Nx2MofrIQMt9Cr0WsAQIZGS
04B9tmr71g1KipcvBcxu8uOUzHUHiWdRZxXUYnJJGgo/FiCj4gYv3iHwbzv4gKVGIWpQ59pMfZlV
Jfmi527cLqbzdhDQcfF2m6BFM9hkWwUN4iLR4GrD4o+hnod5xzCMEfdt5L44spVpj7sArZbhHnHu
ZvKmW0RyCGu49V0Uty9Rg89VW76d6lhZWQ2pXWuggJWTMgUZ29pyVrdwRYRydqeaIjQovDdB/ATp
qsdwrL/pBexDXt8qRV+iMRrSPhrw0wRs2sB1kKWA5Hm5SeouCzuJVKBsTGa3Ed0APv9LemOIkrNV
55SZQuPG9Tt6NfrdXSdLO1WTLixUD3LdeQ/DjMDstDaUn+Z08L3hJp6HaINGwSeuZxDAhhvuetdE
GJHCXOGnBBLpJpr1p0XGT8pH8caKf8NvGdSjOQhQWADottxWoWT5AhueLUByOFpWtGk4rnAPNJRM
t2zOJhE1ubIFgo7R38xAMtDFy7RK9C3Yh2WKYAp3JTnldWjgydOUj9pMDZJkqhAy6Qubx1vHUUOK
oovOF1ffr5JtmaLUz7xKLVuATa4YdI8z1o0P2H1Vipr1z6EToPi2e2pgR8m9jZy8IYOK+GdUCcoU
iOLPcKuUG2a8G+War1YETxPLYzTtZ/PZLfvbmXqfeRkWMVseVTveYA9zfFb9GYj/LqNO8EMl091g
U50Ra772aHNlAn3jV96eoJmbTgNFxhUFG0ORUPliPExNhLoUt3658MDlLZLhRTYmhQhgQQK4DIHk
eKNbAT7mgg1pVJPb4xLkVhMMGWPlFYp4B1cmeyDYfpdeNe7Qrts0uFWo5bQwwxLBdcf1FxYTuoN7
xPfRYpugT/aW38a3djzwHR/YeM2q/0XdeS3HjaRt+orQAZNwp0D5YlG0IqUTBGUIbxIJJMwd/dex
N7ZPSTPxt7S7rZ2z3YiJ7ogeicWqAhLf91rvlr7aasunF3EW7dKyuHTSPTB2bZ0ue6W9l1PH7Maj
WdXDgWA0TfwGTb6yCyEYzcw9Zi7Hddjm44GcKKZxjtUT4UXmdkiq6eT0zWl15+dEivPiKICWPHzT
I4OrqgYG3BBvqu+eutGoo6ZSxi4fjYoxxVwiFzw0ouO5j9UQnmbHLHcIMPONOS2vV1CT1di9I+8h
GhdVbOkaYAst1Qv9jjd2iyFONuc8CWhsbh1/23nlm9NxN4rWD2KfXqW5Dyf+Vs8YqN2op9hrVxhe
tzEKSp5kDwK85irOs6SJrUnm94BgXyw7W89idE+166SxlhyJs0P3XYvY3iwINU481lE/NW8deNIs
c98Gt3ei3C9uUTSi2uzbneHKqL2+4uTe+76MypV6SKZYxKL8EMFlYcitGbSvaFJyFr+0i+rMKaiA
ICHNY5nxtBPXdf7M7foVZcKHLL/uF31N19TSfyMjqYuNNXv0mq+LU714DqKO/hoewGzNBivXaJnL
aYtwoN6V5Wp9pu+uiYOsy2AB7YUL0XCQ83fVDY69NyvrmOEs/hbudRPcJXsc1jTjjM5Wgiyofiwr
c+MtBgtEuJUWDu1a5JvuGsxpvBbZfc0gOFTW2W0sPBB587QOlN3ZWR55vR85qY9LIo1Vrr8F7XZd
iji52jmcYyKGu06XnM1dZCWpIJKpfPCcD2FTyFiC30Q2+sB6UUcaK06ilSfPRMlkBO4uT+irUJl3
Dk2DOCK7f23SDNQEVUUkRm/ZXq19PNHF/WC+zpNMjnYndg1L7lo7R68h700E8oU4TkIy5fqRfkOm
mOWScHon03LbKqffJb7zwa5dfCY+mW/1cW6n+6ZMoMaG/HZt23OuzAta7svACJZ5zbNq+6e6cx8J
m/toTdZBZdkQuZY6jKvYZtnyBIwgoi5Ud36XW0wmNlOQPVXbyv6UtIMVjWrtWXbH16K4rZV87mvX
JFFFlQfbW771qzhJxWoqmMCw/rHGZzXW6BFptZtZcbJ6pKF0c1z1Ux6bTnPSYUHTGtFzUcp9HFG2
egInjozkq2O/TByIepX3uV6yvU6r13PthZe2qy9aWyeizliudfIh63V1pMPj1PA6fb1ASnrZd+XL
m84MYs+s90bHNm268sYf61hQxsaY+brWb3K8c7s34q/jeSibjW/o3dAxk5iFGY8KA1NuJcd6oON3
9CM3aR/mkTb0hva0jTtnj4vjG2dy+ofN4C7lTmrNrO+bt4svntoyeHaU3UQ1fyBa+t46lOt1pNyC
435zV1BUv1lv+9yPV3uc9mPfHa4B5Z0KYyvRB+SgT3nW9rtmeXML982Xvn8s5/eimo8FSAJlhh8k
3ey37krhfGt8s/iNXjCBRiQmvDbkSx/GofzWJryLQC/6dlncNCIvIra9bNr40g2iIS/sbYXblW88
sVBe1pt0yUDriiAyMHfFUzsaewucz8ENHrctN0rY5PY7jRcpHxmDjrBpsLVFW1y0GxgnFw7t7A2O
tZ0tYIDJLsuNSIwfMTSP/zlqfMnRQKr2ffgVIv4Vav7/DlvG2PRPuPLlf/zXnH/9BVj+8Td+gspG
4P0Fcov3DsoT2QUa23+jygbmv7/ImRAYw3DjYkr4b1jZsf9ChIechwcdeUI/Ytr+BStb4i/cHtBp
P1JhYNP8/wRWvpJS/40po9whWQBhJgU/ANw4g6+k1t+YuZ48u7xpMkldbJj7G9nai/WhFLK0vyLC
sL2oMsjhONNH6ho7YiCL9ePfPqx/4dy/4tq//wa8bwdj09Wlho7t9yCMfMqrrGTAu2mVlPbG1r0X
PorUscbj4oZZd5oXlDJ3REvMyogKUhHFqaqdgfb11ILvmiJPYYH9U4bZb1FOfDI/JE1EEsAG/W9+
rysTM5C2aZHhScjoJmgxYMV9Tgd3XBZlqqOsWHvvVs2OICaTHTcjNLHGP1Ep2KCr7bucYiEywz+5
rRr/VCj0G4fuot51r7VYZCphAbK5WH795kqnEnbnuN1N7uXruDFb01nODjbdO2M26+59Lrt1OFtE
OyuogD4H30WDze5XZiN2CmaoB1CAQIP/DfW6q1wd5ndTo3P37g/f8JWi+9s1BlFJ8hbmesTG1wKk
31W5VrtYwpht67zyjJiPuhm65ChhKecoRRFubzOvbr63bTbel2VfLptikso9SDEP+R+iNK483i+/
CmISlyRqZIUmQbq/Z7s0jG5z5VnT2U58PcTSqlV1mabVcaO1HIvuE1s1CWt/IO5+pb/JpruWtJG9
QiIpBBEmwV+/qmZtDa8pluHc0kCmMS32MgQhKk0TsIJGnafV7QsTxkPk8761a/47Np9AP/zzF/Er
QX39NfgervkQsFg4/K502d/vdYd0sgw0vz7bfVuWS8zELaSMJKm28/6fX+pXqurHS+GxCvi2uaOv
eu9fX6puRKNVM8mzORe2cQII88ajqIt5jWTX5u0fRO2/Sll4S5yH3AMkF/PFXo/GX19O0ikTpIRm
nkpYmnHT/fwIcSw655poOcxPDY0Wx2VoXXH453f6v7w0nDEacNQUEPFXUcWvL214okJ9ohg1DauY
9wEK4I1ddriQ25zCgL1RLKRaynQ0+j9cVb9/xqiusOPxzm1ISXRYv11VhrmkihWlO6kU/0Ash5o7
/edxhCKSK+mf3yj5dVc159/vHp5hONZRLCHZQYn+u3lO5d2ctEan9xgxlnabGmp5H5x10Qccj8Ld
cl+zNhRhvYLeFNQfV1qc68pP3G3SyeWD4w99pEsRHpduqRh6BIK/vA3OCZzgdrIZavph9qKuH/SJ
Sl3nRYbedJCm4T1M4TUauW+srTMO1CIk2aNOAAlFRDmCDI2dzOe8FCfTWOcBGLOqVKx6Ob6HQ9J/
6UbibFLDqo6Zs7q3XA5fkOgZe9csh4s1d0HcuSYsv51YB5pDazws7BPnvrQGSu/C4AluJPiQt2GD
Nwz8Yu5af2dmXX3Tz3AWOThlFhWklvKh2E3MQxUxhNU/ZDSioqaoy107usUJ/Vq6b5L6eerK9V5P
9rz1Vqwv2hoTcHrlHVLVZm/dOLz7CHMAjUQpYyKOV5YMY93U3lDuMQEJwvp6He75GJyITOrudgj4
JCyjAJ/sOgrmnEJGk2t2HxOLTkDbm0vafNBYvfXlaO+TxfV3DRP0UypVsF3NpNnweLa+BJO9AOXL
ftkubbpchFveKWiAezcYRnK5B+s+aLLyQbemfteFi2DkuoOecJoEUEQuEL2DZiXy+U1IR0oXk0r6
xmOkHdE0fHbpV2lZAULJOr64p5lFIMb2O+zdxQv3ULWPBd0XpzbzZlxBcoKglmB0GX8MXnuQrGmh
Y5wpAV5viqIen5KgzD4VuqkQjAZh8aEEsn6kR935YKSZ/lgLawW706yhY2mcpUeI3ZzDVMHrCmw2
sg6svZYy27L6Dm3UgxR5m1Avxddyds+2pcgX32CyTwuisajQdetHmaKvV9R0ze54apPlq2uBvM0e
cq0KMPRoNOl81qHwX/Vk5HOU9XVxyAzoUCZ8fzgQPPnRTs3qG+HZ1rEL1LQvHKA8cH9NVKsBlDwV
O9On42Q05WUEekv5Ut3meRFrvllDviGNc3pX2bkd125X7orRLyPbVjru4f0uImnrDY8ADW9pJ3XU
udmj38ORotOMiST4RnRNEk1dClW+1I+Wm70smFPJ5C2Gnd9DBS/WbH6y8mCv3dqBHRq7G6I4KB7K
xw9Jq6e93a7z1qnK4oAnTG9zNgvI5mThqhPBtNOWoeJJFyvlVX64t+H2D3bdoWx2FvXorUlNUUee
3uVJutwUqSO3vZzHs9F5xhgrX6NkpWh6JAoeRRAbrq11unX9OulhdyrI8iTL5u9Ol5N+3Y6YUHPK
Vy9WNhTlOcimqnrNyqQyPrGq1gk/JJjwyi6hX2QXqqub4ptFCvG75JuzP9Kr0j805HJ7m6mRw3Ab
EOHlvYR+nycfeyBus47yNS/yk/aIQ3sPWq3H2LAX5T16zBnf+qCqe8bBsV/vgKHTeW/ngTKB7ZVV
7X4OZo1BwG8VeRjdxXHOBL8VXLWzhbkpzRzqdRJ5HCjd57vFIOicGTNjqlMjeoVdWLQ2kfSqStC5
LzU/QcOV9JGx5OUls1Lhx5A6Y3CTNuYqYgU5VJ7chY+gidtybkErrUroW5+TWIitbIOKsdnCFLN+
HLNyBlFJ0D5GjTmGa+xUNRGzgnPUi1u/hYRyCYctL1g95XonTMkTlu6BNflOnDvjU92V4s3uGRxP
3aLW5ybkEkuBQJHz3XpeylPJl3nivs7S4rNRAWdHrIxqOGFb6LDlOAmggAtJ7eDwqyNy5qo12TnW
4OuHupZpeRrBkde7oZkD74mm9BY00AmncESJ7wCbSRS7AUtzl9gBt7RYm+/NWmX1RuJFa882iR/Z
0Qx1l8IOYUicvN1q8g1lW7/Jw77f5b7XXLxhsp1dQ/rjg8MyVOQ30mwWNnSjkrKoL5SKVGV6dsca
gXksp1lzdnHKm3GwOBM6C75h2exQmAHK4c7Wintf0x68bQJ41Y2WsFxetGYrOATydtP/FtZFACKD
vsan1X7WA/SAXyjt791UVrs2zwik3AhN78seA+4EDuBkQXvjVlaZnsIZ2dHHcA6m/jsh23wtRmB2
Wm0Y8wqelhP/IH6ZFw+utAjwwo3dNOX4eZimJufwa010GjyeklZ8F7U5QN04CG4HB4KFI++d6aPv
7ldm0/XIISnUAzLAwIpREcycYxniwedusJV3qxUZq16cWdJJPjX9Qi8SLEGdJw+SYKFFRNeQTeFH
E0uVaKJqQSTwnjO29A3O2kZLg9p5IdthQ9O8zVC6NPNYPBkyzF58vDpbI0/mqApCqSkmKOWR2OVE
xUQxC4pr3Pmz26jk2Vp0eOoauqWvLOMmqCyocm5llAT5kbfX7KaGHSgKncmLiFw5ewJP9E6O5pJE
XQ23GY7zm9RDRrOfyPdJUAQXY6iTeKIDk5mgU0dvToxHWsCb/XqlwdpZ9LEn/JaXnE20DkmxCVWI
td0Hkg2pBiHXK3M3mZQW3A1W1AguddzKVdNMRLLpabGNcduFKVCjN3OwBO0MZaLNoXpwg7TaBMY6
UmvJKjpvJLj8KQuCyoG4k+3Fd9OqPIarMI/2qhO6H0rr4FjYDwtqDXZ5Nn20iKpFQhWmKg4bT0Zm
Ldyznnvw0cKVZ5vQc0gkUZ11w1VNVZm1zbrWC6Km6dwvdtpVlF0mblTNQG2URzTHoQnkfbta8OdO
uxx7IPFto4rvYq37B5m6TaQsf9y0a0LwxdzSX17w4xSE1LNLo2EQNyLobnqzaZwIh7P/oZjQRVGg
4ML9mKsVh/1gaRQeo35ep66vt/nQzjzztJMtyBByDc87TNY7ebjBTbEI56OdsAxHVUPkAbUPkmwD
s8h35CoPOmK36iVgauJ+LMGy3Z0fpnWAjzdMi1s9LQUsB4cvW6dL5XAcgsES2Rc0dtQh/GQYskfY
XQRCAzWj1dg95jysT2ma21+ctE3OpTPZR3uuWh0TbKSvpKgVRoFrLwdKpBdj07cQlFGh+/E0p8P0
0g59ewcHwEDFuw8eoKLwT3eeXz41ddHOhF5p+yVHHv4MSTCfsl61DwOSriOh2XW3EcusjqacgRp6
kty2a6nnMka5Jnam13XedtHTkECjlcm3YVzCj65F9kDsjd1gRqOx8PcAeIB4SYeSDRpeCjGqsYDJ
WWZYLqlNbBVqEGNMq8lg7cZ+TE81usmoIzAqgZBaQojgvM/HWIzdeLPkff9ZY7F9tCraSDA9juuL
4yDEacwOCpag0dC5DQbDJIjJrOUE3gxCCYcpjdNVFv48sPDfc6BXGX+gKj70c1IdhnHqNvNsVstO
TXrKt2lBMG9kVLqCqcORsQvrZb6kDk0wh4JoJyp/+bxpAJ5L14iSpajONmF2Wytb57da+/527nPr
UY9gutpZmzijsmSnEPvuezQ/O5XU+RPB+G9WW4oDb9DVccuK9cJHK90NFcNqA4tk+RtzDb2dYWcL
FTOqOUv2pr1D2sJGYhWW0dxXmb4NmQ/vZG5Oz17uT7jfi2R6np1mOAWFLG/KsawvXVNfDLkMX/Ho
JBevIjPOxu6xM1EbH+iT8urImXwy+fL0RIBhAcZUCjsOy6K/Wc2CS0zZip3KHIxD59U0VbSr8Raw
qADqG+v6lZvVpuLV8ZpP2Dy6N4INp70YEUo1DJi8nTEYt8bqiJFxZWK5osDqIHLWsboPDLkhj/y7
DArvZEzcF32TW/tCkTCzaAsOrm/UxR6qfmu53Rfw7SnYzYFbbgxXW48eW/BG13V2YCfvts3ifncJ
ANtYqj6ntEPs5JSE92Zim08DO8AJsoyEdhi422FKRbwGcMKJtw7bXBf+q6sShdjjh2pnyPatKO3I
F51/dE3d7Wuh3K1V5ybKw0HGhpA3KOhtph+IfzlPKh5afJBB6VWndkq4R2RjfRJTYe7QnyDwaYQZ
D3mFTjVQhyTxHKYxjaVw51DMwiyail2Q18lmNcuvpLNkcUHcwVZro2bQGZZD4yXVZvFG1lGjTLd1
mA5yP1vO9HWZxHMn+vJUKi89uUWLfCNcH7zK8d/ZsdpHzR55W7B5qO3i0cC5ndAlPSSCAXkTKLQ7
toLRvyw1dxf1xmlwzurZRGHo/4jEQ3rnOqSkLN5dTrfMEw3SYbAPdJIXhwIlABLUYEg+M/ugIaMC
/BoDVz9cLS+vVCuqfZt3HuK9tGQps6zyI24MZLRu1SP/TNwHs3RhhMqwOuat/WnEfv4wZTNzlEw0
PkU5nZY1TDmzfeuc4FeCHRPqMTEDHRdt3WzymcqP2XWCF+n1SCecyvgAz/GxGCz74GULIKCJg3PT
hNVlJNdtRyGdf5aZ4JfQXf2VowxJG3FtL8iYdBmLya+Oa8N5vUAhlpQoeca2CvR8O/f+csO9XUWO
FuHNLDPvVCTlF1bj4r5kDYlnQ9r3jRi41nlCHebG9nYpjmaGgVJlABCyPCLDKbaLXeWPRdihbWL8
7w7aXOyYOoj6s5BG99pJKeFnAydGaiwPVS6NN4BTDvG1anZc0X55CGxj3QFZr0ucOon13k9iiJFc
VttOiHRbgWNtVdjntFeV0MEcOb5iy+NkJBqu0VyMtAqrsn3Jhr68s8uqf6C3sqSABwI0M5ar7Noo
L2HObGY2kzp0nf6Wi7If4KCV1+5Vgziu88vu8+qj0TMJAke7y3Ob628e5ZZp+M3lx9aIUuAWyTS+
s1TbnpLrs9aUtjo7KGgvSFfFLVifc6+0XTTRWvv2QZPUVTepkLRSVn7MVpOhci4sZz/kxjRDWTXD
Y1YEzYfRsfK3kCIt3tBqvmcAGkz2CevqNHfpBqAueRTmYN62nrbtGAGPddPAYu36vNNmbFmNd0Kr
4m/VGk77VBhHbXZWlFaGidRV0feuBmsVESv68H0EK79uk3rTzPjtq1bAR4vC+6xK035bwWJU5I+c
Y8z7fGCB8nc9I+uWD+B7JcIXJF5GXNYifBCr1W0t0rNRldXVAbIfHZJE2D0htie8qZcxsu15iXpl
LTdGRewqc7Trvpi2HJDR+xpIxHX5FfwzK637bPTL/OYp1exAgGtKXxxSUWzD7z7V6bTcBXJBEWUY
tTtTWbIi6wBuhKccyupztVaT+gRf6ERMR6HeWU3JG2v6VnwN6xRNXFLp+NpHcEPsRbFxWpxYkTsh
Yx9F7qCHDMz2pjJ8VCM+dqAudoJ02hCzX+ZnIKMkvUm8AI0oIZ/WFxOW1z84HHaU8Wae+0L2+/Rc
lU4/ZUgXsxDvETJIb5A3Ixf2OLzMnoVpyItyoW0HId1AZWBXO5s5V8RWMxrO02WxMuul0PjfzU68
9DxpL2Zf1t/BShg5utTQ4q4cLDm3CfrStmy7mJpPozjpHztMn4EM3DalZJekr6cSexAY5KbeOoc8
GnzGpLO0c/5fu+u65iLLoJfRuiT8l0Uh1zCYG10UxVFnovator41w9t19PN100gt9FMaDuJSDUbj
XZCYmt7nsXHs8rJO05JsE68K/I2fm0Ozb6rA4A5cCZ/XTwtFbMY+yxHr3oSSL/xhsR2Eb3Fj1gXf
Cb8YO0LeOZnYdz/WZw7uZP5qZGGJvD1JXJk899RmOejaVn7ZYEqD+nseqmF98Ff6zWD/KfQ18WLh
5NmvI76rc7Cma4HdYdX+nWMMdh/XTpYD6LeLnfEvYcmFFcpMA8lhONemnx5xOIzF4RrqcFu5NB7f
UTGS5J+plnCANJOV5ZHeMoUCqUVsH5yGgtyAD7ajWPyxfTn2WXbWXHK2VpmBrGRRLfAEAn6b9TdM
nPpuQn9r7lpfKFCQkln6KMdqqc+BkQJ9m+Hki8PISQO3oZN0fnHToglETOq4arewEonYB9ZgD3tG
U8CCtJxN67jkFByhbuoHzCcC38oJ/wq/q8AqU14mUlGKd5whHUuQZkI/dhbq2N06mh4xaWDMw/K+
WkG/tohd18B7J3iiaIt4HhXXk2VlV8qsbfngsZzzzyTUnn5wzcpmLyULHWbPS4TKb6rMlMW5thxe
u/EZbV85jBGwMgsVPROyJe/ttrLeygzLrYxqtrWeHd7pZ9xirMbcOR2ETHKdZUzUJjIfsDaEU++O
SeSEhveOK9HST1MZOnx1lQ5M/kXo1vVicRfhetHgWi3DU02+Pj8sSeuIuh4U+wolDPDwvAR0t1FT
eLJV5otdnxQcUlY/rM79mCI+2cmks5sdY/JSbMVsN25kpN6KFBqpHLcVLW4Ai6tdZM2pylPrNSkI
Mp8jlU5uxhwHSxZ7XBoHHoFTeLMy6hrbK/ElLs2qhIx48K/2fSau9sop7yFI8QyyDC5BiKhoJFtN
mivvGrAjPFv9OAeRqPQVOStTvkzCNa1mmwxMBLvc8SbK5uqiSTaTsihknhBXEFBUillS84fmOxI+
snhmPji3k5qCNTi5ydhkRyYerdftT1ZU/Phae2furUe7GsM6ltr35DHpXRMPZGno9cZQlUcZZd0N
Gi9ITc9euOqpuZ2URGNH37Rx5uKiiWnsRXtcecX+QRRW2b2FyjLIKPa9cg+QXXQnVk17OUOMjf6u
6AOPlm97rM2HrCSTecNB6K6b0DB1cStXUtyBFSzVXGbRhBtX1V1CzaTfM8M2oRci/VYSKbVZzrg7
wI+LE+LUHHCXooEXHdYNia440kDXLNqo4pKeGPVVFCWWFUto+WUZXY2Kna/osNhWr77hfRMlQ2nL
1z2mKHM2ePztF7+qud9aJFPzxV7T7pvDV/0GRlQ6hyGc22XnzSEeDDtvE7SmHAx4cLjDOKIDlvpD
1VwvjaGoli8/b05CabhGA7MP5cEcVj8ro95WE9F/2qoW9O02wGBN17Y62UXtTruKQZEqvx4kEVKo
a2yi11VxJgr0GmftkFi1ycx0Xk7eQoL+B8dMcH0XRkNKKKPoOIClYgplrxzIdtTWpplo1yy81s+3
BReuv/OHsBzjtDWKs15CmR590+refWVO2bvTutYK8mwnXsEHJ0B2JKpY/wQpUtevoh+553NbwuIh
qEM0FOGnuwp3Voc3d2fbmq+g80VV7onETveT3duU81Z6ILesTktZ7d3Bb5cTGzv0cGRz4hbvBdhO
iby89MqLq4OiXTbEO9D1Cf0Lsm64ndfsuiJcPsqlWW7spYQUh4joOT8xHHJ6zWXD3F30k0zjMvS9
+uSuhSl3g0D3PiGZbe3kY+5nLt2nBmIgC6CcSZtzuk6mD5UAE/sQzmiadkERckXgbsqdPanI8FmZ
i7KK0k5VUtyBFt0okY3lbVWdVB0Y/mYyg+Kw2mHuHqysGooj60b4LESLVJE7uLtW3Js4aJui7bNN
jdfui6lxnMSDyi13ZwGJvfYySKaNKItrW+mPZ8RPqnSus6rYtiQEPLoI0dMLH5Lb3pMRlwBZQKYO
Hzu0pN7tzxPTx+lgPevebIvdbJkYVRY2Cwf/oHB0tjfUyBf3o4X4IDJhXU9gs8kO9jqvxdHmqzx2
OhP0co7OoL55vZ0MG80Tj9PHq3pvvzCHPZeiD8TGRIz6iQJZk0SUJVgxyfhtN9lDnM2jx6TMl2wy
s6WyMA6NP3BZWAuVP3vKh9vubsJhlIB8EqqwNxu6Aj4YIJ8Jpux0DD6j+Xari5hL7yswg1xulDEI
hO48FvUTE5GrH1Im3/UusdGYP6HdJ/CVUUMfBQpVfVM1qbk+9KTi6ycPadEIDMKVlGNx7DPxtWi8
xbTov+UheXZWtO7feZ5U9EnzkdV5FYFfr8atQj5AEEtRmebBFeoKCBujTXbEhhU6mac406n0viZ1
jxkiEGmGdbJH3Z1djylr3RhoVFc6qmfbSMyNFUIoTOdGtgteDjdoKZyUtVPrrUe3pf25r7U7bZLJ
u4p4IAdCKII8RIcSWcDmzMO9nzX6UfWV7u5ZJpZ8Dx/rBjd+NU4iLrC91YcuqYtPZb9YSHTLMeiv
GPYMy3Foahmg36sKwhrZ9Aa065CmgO09xUsf/zUjueboMHUtSLIPKi8bHl2oMvyBuxizBjXYpf6G
co4TwPAscqnigKGy+9y79iDAAiZdXdLC6ObHoOvydJOnIwKDJmj40pBLu+0R6ALbmmEQvR1X7lyO
j5QGB9bBrNh6Dnr1jY8QTepA9eTSxWIomuIm0WSytnHq6WVGumOk330f7vONndVoXlN6s774hl3I
r+ZC8HjDJpV5OAMmmVHmE8FZZuRFDLWdfgm1mrLXKZxl8obzk2sjAd4M3yFYZnlYhizRx34p8o2z
GuUKhp1BRZydBt/HRaUM8vgqPGU+LuBZXUQoKu/OUbkx3DQ1CMptghaj2631YJcvLjw/Bz11xiT0
W1lGTMHOoUFEQB8ydH0j9MPTQdQmbeDFzYLL9aYqFBsV9VEpn2t950gkT/CTa6jxG0jKGaIRyf16
3yXQ0uc2Hzz1hUzlfkFYlU45mh1YqPHcd3ZH6iwaO+tKsuTrDS1iNo3TIOVNZPgULC9RO7GeYScw
2mF5JTlX5qAjVLNcajk04kHjTxAH7K2czZINvbyQAumtJ62rBj1QZw6BP8dGuaj8mKukDe/oMxb+
bbAOWD0A/1EAAop01vWuHxxjObMzjOPWtMBEXnzXyMMtMHA9qm1VtKay43FCBs6oR38DpscB6KUH
OW29tNrWaCqMjtZyPVjhxWidPCsIhLlaoLcrL4vm+J+1Hb+pAK/rO/lBgS9IoCSh4/c4H5eZuvd0
P+91W3vO40CQvnppCtGVb3PmQtqFFoz7He5U7tGwCnn8/PgF/qPMgae25n//KB39vxOY7r+3V8u/
+v1H/RJj8P9GboGNMOr/HFkQfa/yr9//Hllw/fP/Fpb6fyHCIYyArLCrQPQaA/IzrsAIwr9sEvJJ
XKFw4WeE3r/iClCcXvNlCf4iP95BOIVA7t+6UvcvrgDkeYRsEHRGfMl/kFbwmzaJC4ofgL0CkuIa
mvZ7vONos0B4jqn2g5EdgyzY5E3P+funoN7fxFc/X4aspvCaAIc+5bf4uWUlt9ZeF7XH93BuBxO7
25fE+ebM2V0lyj9oB69K3b/Ln36+Gvl66C4DopjC316t5C1RL7GqfdD7tyl+zDiX02tu+H3s1zXW
ftFt59KUEdbJTR+QoKmNz1ZSk1mUX7BgH2cWBy8jjjRV/5O982iSG0nT9F9p2zvKoMVhD4MQyEit
mEnyAstkkdCAQ4tfvw+yeqYzENERy67Tmq3ZjI1ZcUgPd7j4xCvewXc+N7V0Dk17eJJZeBt1N2TV
VKqYC+Cd0mu++uFgTG5I8QpmpiaA5gjuoTUl6yfKXc8llVcjkB5FghoMWTuqC/Fwr8fOtawOu0SC
9yOMVKVnWbSuNGTbT3v4/i+82GfE7wfc8ROM7GMd2WMIXMgmuhnG/FU/YY5DevJTYlJ6BlnckjaO
roJ9ZoeAgNvG6qWkF1+Bfro21QW47XR4Qh16V2l5g5ZdVCHWc7LUfgur8nuf508T/K4CNIprUXjd
nP6px744ja3ZP1bWwAEvRLokGFRWasHWDlSYtQJmySYCsuJqYHkSWB4XuqkAm6ly2oz9OTnR+VMd
LBN+duhdA/TjXt5fJrm1ISj5ovbSKvLoL3COpG+n57c8ptg2gs6d9zO4a6CEiyHA++HPosXwMGX7
CsrURWQknoJH0+lhFiLL/PvzOKDfNZmTAxZ4sSuBjWVjnIe1VznVzyC3xU2dROg+a0ihG5mVeiCP
iJ7GNMB1h9CyjKsz2Fdzgfz9+AkIccpcfwioHEiOGVlupWkiVR7wQ5pvUdxvyDc7EG/juG2yopIu
ac6Or5GIJLeTfOVbkBjgFlJgNSgXixCtgDT62YkUQq9jFfaMPRl20whAUSGuFFvTkOrvQ+XfAEe8
FaWV3Rg52CfMi3ZTPIk12Ycr46vsJp1QPKU171ohtTDeA3ndB7inJMV2iCf/SzEze5o4uHZkVbvg
Z1xLctVtqFYYW18Zgme9kfXVQDeQAkIL6cMv7myhWhs9AkVsJHCg+4oKOwCX6z6BOtdbxa4h/ocA
IruYoQersEmkV6mXkq3sBPkm0Id3fdarVUx6Tj6iICaYTrVHD65rnGtg+GcOljafnM+be94RBjZd
gP8BhXMl7G/uImttaj915aWlH24oOiWrNu7DFVfDo8WtlffRYxM6kVcONgx5IeAzWnmlI0eiyT/R
I3hpW62/61va0gU7ewX6wPLqrJhtdmyJGmNwU3cG9txo7LlMWXodKv5QVEHpVgCRvlN+HFHxaC94
RIw1ELQJzpP96/TOP3bAUB0D8ohyD19rgdEdA3kwpppaYKDW0pc0iJqbYKqfqYz+PD3Q8t7/WE+e
btp2/K++tKBBHcCpCuSAPSGnyQV8I3B0dPKk0QXcQszZ9s2mq9NvMfvgTPB4bI6oo+qIAkOZ4Hjv
f0pZKypFNKLyamj1P8GT3oDeVL75NOnOjLR87pkk6KkZxs69qh2MhMSR0aSyL7wpt+6NtgTrmupP
AWGGPulgCcWfv72o5szzQPoQr2xnjrA+P1SK1Pl5j2uLJzcR3TpqQgoA9sgwG4xUlRs9UbDSyM5M
8shyMigFBgum8Pw19wdFWxlOWdRXHiYUs9hHfK334eiqOp4/p6d37FpGqY4PR40U+Ly2uJaNnkiy
TMrKUy3xMxhhw1r95DmIJnVOFayNftjBpvtVynW+QsHvx+nhj04UxDyRFL5dVNT2J2qWdmdViBV7
SCK5mWHcmAAf6nI4M8sjm8YEno/svY32IOPtD+O0mJ3A9K68YlKxNJ3yl6hK15QkAOylyjMdA2d1
emILNbmP5w4zI4M3+8MSa6nKrShlNQ1Qdj0VqvIrGd1qRo6FkcPtO6aP4ziEa0kzxc7sA3WD6Gj8
za7FpsfNb2uY/bQLx//OsFBm+zf6YfMxXNy4M1OATMFAnPAgejURREEAJ+Rj+/K2sVoH5M/4Jpwf
1QAw1ZoGaaPLEDAdtXb7BvmI04ty9DM4kEHoFyrg3NT9z2D5WmxUvVN6Rh8/NvRy/YyyppnfjtQp
qB0H69PjHewudB65B6nGyQRvhMT748W0Y5IwHjOPptgqLKRr01TdEqmn08PM/8zeqjIMFzyZM54r
CHwvrgjgthJ1IzvDx09OQIpTKHgGLgOo7PQ4x6aDrStCvxZxKEu4P50g79KocQhCUU940g2xVnrj
XvWjv/Lwf7tLjk3HJFLTCL05M8uYU5mSVEstLfPiOKlWtlGHiFcYT6fncrAVNIVaDNkneQox4VJk
t7HjTgzNlHkqameGWlxnsnPdjeVGJYGCOfT+94ZbhBryKPc+wX3mIdWyjdXqDoVX15fBrACwgc96
JqY+OjvSBZJvjah3ScvJQ6w76CIyHCx50mPPNyYPgRc3jWw3nuozl8386xcb0KACS3kJQo7uGIuN
QaEmpF+dZR51fYwxwXRMJWjZcGUZtxQuablaF3Px8fSaHkTTfMLPoy5Oc4usxzQWeeaBcFqJaKJi
OyCORYE2MzenhzrYkjKiuzSmSR0ILqBi7u/8Eb0bQkm6GOnkXKpl8VrSWT89xMEnm4fg7PIQwR3D
/GJ/iMCM29Sf+tILqJVv9aZDYhHAxrZXxq/gg65a6cyAB6UEIpnPI1qLmClwMPSoKIJ6QYGiXexL
3Z2oRLzO8u6tNgS8oMrKY0QkbGNtAe4xyMlaM/nW1eptaooLB+qN51v1W5epN0EpZfz/a8NFbEU/
Ty/Nwb3DD529NFG2hCsCe3J/acYaSZi8a0svkeIXKx1ueq28NdBw+HvDLPZT0gI1Mduu9My6lNdS
k6yCFBi0T4PuzEV6sHMXE1pspyJFV2gC/+RFoCNBx2yyTrpLW/Olyc5JOR+Nrz4CVpAfKJR+/Pmn
QgfaAyqGw3UJvwe/m1wH8+mYlMiV29o2bmQ73UlJeiFHeuGB5H48vaTHzo1JoAzPleuB/9n/cv0Q
Rb0s2GKZmkNBMO3uvc4G8fXvjTL/ik9ThFQwqCEpFlKK4F0CZTMG6Zkn9khqMyuvGpQTIYizZvtD
DND7fEgZwgMycIOK6DdnmB6VOr63EKSUyyxdG05wLtU4+u0wjGHlGBVC6+JOyM1WHSZhCc+fBsWT
8iFAieQxJz9F1YQoBnjlSjZrhS5CijKJoj+fXtiFS8NfQSSBOfPG8ocMct7In1Y2HkZ/UNGP9mgq
fC/K9FUCJ7EyIZUrQfZlKJNvuoh+NWqab5oEjGUG5+v0T3COHH6CDUfnceFn8MLs/4QiYnslAo3H
AjVIb6rSn6DMHnF5tdzKwFu3C0dEEq30oewr7TLLkt5rOujckQ7UmoITPhJO8lCPfugpZX4Z1LRI
irpLt+AJ1powITQMSbJL9XFV5SG6iMV0S/8vQE9Zou0X1ldK0L+MElgS1F6vhsFJvKapizWaMtg7
oU6yUrROXje9tEvLfPraRhHFmSDyV7lUo/XBFzOlaVzDzc3diHDJtUQyuKOWPPVhmq7NQr8XlbWL
wyKkGU83kkhPWYV9dpMHornGjxL51CnatE3wPHTA7HBpuxyq4TqwaZYnsDpWWmDT+JmAkNAml9c6
RUIa31ONIGqUbjupfDIjpAFHwDY7f9LuwgGyeY0K8CZM+vybMiH2D5/kqsyq3qsn8Ou1bV93tKi2
I8TXlSmACKkKsE0assplAix7rjj+ygzrPaqTWy0fd5EUp+ugdiB1FZVx1SqKtCuALJ/eD0eeSVwF
6aIhaEFELS/Ouh/nmoOWr/CaHmU7em+BGwbhg1xH94ETP/K3ztzVxwakcoLsP1nDnPTv7z9cNgYp
Dkvh5a0zrkRqQxAJ5Y2vJJf21NF1a/IzUzyoTfMw4+JE/DtH88CqFkPqVZiOALULskXEKEp0ZDZU
sOOngoa+2+XRW1vyh2aXOHB2jIcsy36Kornmp+U3AZJBri/CdKc4sbo2omG8M5o8f8eDR9u2mBW4
sZ0ixHD6sxy7KXB04ZrglkJ6RFlckKOdJaPjBMKr4SPblrhsBwlyXRbe2ZqoV5WNwo4fTxCTSvVX
J9lPetW3Z+6KI1eFjbg+WTy1hENquN4DB2taq+C1QZA4hSvTo0wbTpZ9ZrbzJtuLd/lAJhpJRGlM
md7P/p7QasQh+2IoPDXJvpuxsaVycCYJOgip5yFojak4hs3E+sV6UnZEXQ6HGC/p1Ze6r+pVmOcv
aRFCjIgjd45+zEB7sGrjXJZ37KnDkoOYwQARrx08OoBhHG2QCzgW0WViGz9TXKRBht2PYX5vFMa4
yuPujOn9vKMPFtRgE891AYq/8yH89M6AlMUkplGYbYKs2uhPT6WRbSycXbew484Mdmxp6QiSXc5t
y4MyZTumwMttR3ipYd5LcQueHwmoBOVEYRWYwlpPWmk+xaF8xojr2MLShgRDaCoWAdFi1xi9SQlA
B9vSKS4tmw1or9hNEagDwqoAV1eBBCfJ6+mD+VFaWiwt3QZkbdD+odYtz4fm89J2dVYbPGxeNzkJ
Tlw1BAvqLnBV3jW8NF2goaZrD9l7ZDYX1InXeZJcKaPZraR6Ylksp9zQHcm2QT9Oq6DCsM9tLM3A
EI3rvop/6LqgqC/VqA5AcclNzVgpdfVkJcY7AONvFpTatZiUL1rSoneqAHm2EsmrJfxM7VlnQFPh
F8V1QNPAvqLg2rmwxsI1WtrhpqrRGLesSkWi0pHWXVQ+nV4edT5HB8tDTZxqkKOplr44Z0aqm8JB
UQJGZ0YwZUm6q84JmEAqHciucamP4ChB/1+Oc3QQSmr5PR3zbQIB6UlGBrRpw3pjFdnOmAoULy2E
GXqpBBkU6d9MO87WcRA528IMz5W8jzxMiJvMNgzUEwGxLD5sExhRmFSCV8IcUN7i97gtvsZgVYfg
2hZ81RZO2JmzcyRpnMsJFE3grCIyu6wBpelgqNVkFN7MJdm2sPNWakopEfFVh1om6OtoyrKVY0g4
2qWRAhCczCKOUSIGof0FhNn70DcvbYc+cS9PD7FASmkoU6QFMdc485IeeZXmIEHToMBbKP8sj5yo
m6C0Wj33UHtwqyZ+xjKgAe1WVKsSMOf8n/mZUG0V+Px0VMvsold75cy7dHjhUBUhVgFcjeEQfdz9
IzjEwNZ9u889aUyu0lG+lWW49fW4aUJwoiiW9xEhrE2d6/TmPswf8OTDJVGnEKQ7vCHzjfTp7BsV
Btp+F8FCaUUEfdfxRDhBtm5sfBHeK+RL2KUQo1pYB2fmfPAWL4ZezLkEYxlmcsoTCTENX4DdWNAI
FOf8bs4Ms+xt2Z2ahlaZcAgQOs3Tli5JjS7EucLxwYM/zwZxMot7dBbimv/800IGcma2WsxC9oNe
7XykK65SBdH1/+R7IRE5Y1/w/VIXgZ86IbtvK3FBwzEBC6s/haZ+a0bhe+c4922AGivd6asSJX61
tf+jwXnwVayyiTu1eak/zVEAFiYZCBhcSMgmgtj34z/HpAFNKt7KBrp7HKYru3rOx2J3ZuJzBWfv
Fp7X99PYi4nHEsXCMGDsIGq3hpNuKnOGXJD0jbDyuu651OOvgy09D7W4RhvozEE5uErn4XXFAoCA
bSrty/2pBzneXrAecq+z38NRRTAyuOrLOzWFraI7ZwY7iHUWgy1qIhMwYxJoK0eusYLpqbpm12Jm
oNJ+Sv/mUItt68ugAEgNcw/yJuBDxOq4/ZTuUaW7dvoLHp+UoTg8C7jgLD3yoO6K0lQ4IG1j6Rth
wrmg5zuQyk7jrTorbf8H4831CU6kCnJ6URLMgBYAm2Vmo1O1W5RfAhdKldj6yM2u20FLz+zQo/P7
NN5ih+BC3rVqxkeLAnFvKf0Nsk670m5Wstpc/CdTo0+IyxKnfdkQhdiuKtjs5B6iiDNvVr916mJV
pVlPeHgOFXMQk86bkQYhxWt57rUsXogaoSifjg/zGvUaWAY6B/AiWqfZ1OW0i1OARZL25fQED19l
IDjUA020J6mkyctqul7Jktz488dro5kvJq1rP3xvygzBcIEUdHZdhrBOgnTc5I31lHbVmeRqvsoW
183eD1ici1YXei8PnPcyAj+Xmhc6rcYUP6vTEz3yarBlyOAoWdM8+MjzP92oaYk9YDSwuDUsr0ti
89LF+uPc1gQ5eTgdioQoeOJwp9MKXNye8PS4thNiWFOVvkeR7EMNyswtEQHsiXxT93L4MIqh34za
+GMUMSgMSn7rRI00il/yUyKVCAqJ0o1stfMsO652TUt9LS3FE6RVc2tNFfSd+qostJt4UB/GXCAL
HZnoKCphtwUFLaEyg1JW2w2o5CqOhB2n+EJ9qr4ei8CBkQuhKqhy/crH8W/GrqEuhI4YSm2tzz4H
9YIxi9Cwnq+7zP5V4P12gYCBcV3gONLl0n3XatlVwkhrTBcdWGvypdJqNiIl2pXfJ822q532HnOJ
TY/r0kVXKSpGP8w+yaY/RZPot8i0fA2ob60HwBug8BHbzZrOs3U84+I0veYjfTdSc3jCp05DPhlC
m6qJCW2pCpA3BrwXpsCHBPmqctd3Emh8qSlWKpS8dhouCoGHg4OwjwsxoHwIY9322tzCml3PFA+4
a+omJmAp3SBrMpUGgWRUtCNf/ibq9rmXfMnVcvXO8pVdgiCWoEmvGtsKiiDAIdX6Fs6yWZGh1teZ
hUq8FkjjzZjI/TpMJv8BYZFulUdxdQnqxV6VnDAkO2TTRVsOXkWYJD/RV0AfUB3FrVwRes6EpREC
FoDwxtiYgRpf2wa6aEiz7Cpklze62ci7Pg+uFUmj95Ol/S6a1bxyTXnSxuDNz3q0v/uniO7bJXoU
2GSLCksMO/mR66m47abqnTR7YtrOWqN+7jr61HiaBrGml4uLHpAQAk9DxhuYjO6M2LtwFHw01Fi5
6BDDc1QNHX9n1NDciI01+A/tAglL+EIT3673IdZEuAO4U1sYX0eh09UYgri9AmWHf4yt+dsUkzCk
ANWiR0givOyrqP6igFZzwex2rmNlqqdkgbm2Jr241Nt6uMioJcJnKnGSCoqvhQ19AN5Asurtvn9A
NssnO9TanVT7NwIyy2svBcZloAbJfeULTdoUbWy5tYNEwqj716Yt6Wtf13uUgSp8p1j4egOjq9e2
HXp05UU3KNKNidBtRfm4QrRG8UcoMyES4kG4RR6kfmhzpPIs7Ka4nM1kBbEBuwIJyRRjEuIqo1Wx
k2TI7ngzeHFRmPz14sWC1oFjRfFmtGax82PjkTwaVQWL0MdFQMzZlZ3ZvIWawDdIpYbt5hho/DTC
UEU7Qu+78tJRS7S6JSRAUQFrn6NRubAoWMAcC1eNP2yE1MP4dZptCg3qclCNb1Y4KFelrACgFSkq
S5Y13YHurVZ9IMFO5ZtMWkuGXNZIvyotGZtbjH66ymeqRaqUEleK1PfXahC8NXJvQsPkfc00AwMi
GHfTXSPAiXqBPYITJu25tbIaxSStwhJHKCNGTVo2qVt5Kih72kE1odhWgzUMglL1JKvtcfipBktG
3KoQdxLWbjdW5nSXtcKZ2Spxm28yU6qfsMdQdjq8feQBkIz/AR38zsLKZDV1tbkpOjTSOtmXH6SO
9qqLHHa4GuGYXvtxv+v6GoX9oEeAIv/TaBFsXIkQkxxROmikS5FBTdJPfXOn1EaA7EVS9bdGbjwm
GjoLDRm0QxUG/9iwh/Hm6+tSGvAO0O+Qhb0Hc/zQK/o29MWrqOI/qxELTMuRrow0vbUD+cKK+kt9
EqNrQVnDvSAMV22lvKLAQllGBkvV2jGVZAh0I3g5b6qLK9tMHyYZyq0dVflmQhBtTf7xFWBRvTZz
s9kmsgJxhBcDoTyxGgPt3q5JQ9CIUrwhbO6p2f0JW9V3B8xT8RBCzS/U+xVPzoua8p+dxvrFQC1q
O/5NU3ZXvoi+5K2+7rXXrpmAVFfta21mr6FMTt7ZEkmyLBDabJ4SW7uRsjxxkwaGV2RtekkHvVg+
do3+joJW5PZmv4E1TlM6ughYGWV0HqTG54i9OG1Vo1cub9Ii39p2e5Oje4IXymyR1SvIXbRo6ZQU
Us0qvPZzY+U32c+4YwGdl7BwVthIfMnzaEuteweh8JcfB16c1TdBGl6FRrsZ7PannOZful5fh73S
X06JOhdLieJN0J+x9mQp0hWv/0ohKR0jw6N4fqsF35ShSTnm4WsnzBstsWYODsYBfZLfQxi8cEzu
giFI80dJ4aQnU/aidYimj7anGAUOSt3K7BqDVpT0AyNZDGzMAO+jbK1HyjdJrx90pPZ23DMuWpff
OVPfk25cWVayaQYlf3co+AVhdiXjZeUFzqPpIyGkDPZbViQ3TWbeoHqVruKO7dhX0sWY6peNbyDn
xX8YNL+4j4MwXZe6MawtJBETA9VFAhKEU2YHi9HEvgSfVr2sH5N8+NmPdXdZ0rtvLtO6D8zBC00Y
mF/HcOiiByPTkY948LHyCDeAnZFBiZLpkgrmr9Nh2LEyCNU9sA4OMuYEfotkwR98SGsjlTKAN9dW
FwLsBbBrf1P7u1GV74DVvwR6f9Ha0bmc+khiSc+dcq9sgHmja7WfWGIZ20lsI4RQalS9QvsCdYdV
Ij0VaX/r+OY9Utm7GQUE4oB9bv5U0C8cK+uhUayrqX6TU2l91tz5MPgFbm+y3SgKzenFIuTv9UIK
ArvNsdPF9xiBjwmzRglY9+lVPwxKFSaNRi+gXIR8lpDHBKt5x4e4xsZHjydCPU7ilpgeuz515Q5+
Jgppp0c8nJgMega9epVSF1iR+c8/hdu6HJaA/Kme9Ia5w+pqRbB9M0nG+vQwR1LBGcgPQ40OJKar
i28axpGMWgTftKvbSyTMvSyUgDVXW/Rqzszo2M6dEzOCH3Bqimktqmh6YfZxYzGWlRUEAP7WHN/U
/EWvBRKZeU1TSMNHkdKysM/1Ped/+iBH+tfQS0R1kVV+HjWs5piOV0FE/wBlNJ5+sevRa5wmHsQ2
tC7RGv39VPvznJdnppYGqcoggXqa7zwjGbA1crFtIXqqwzlL8GM7hhKCzQklfYJds79jhslIBpFT
dpJyUk1NeSBFWRV2e3d6xxy5BQxDUVQDeDPfcdmCCdRCMSfa+16L7YfpvKop3NFWu8AiZZNI1hmo
yrFNY0Nomvl4VJ1JPvdnhSidpWLtxzkY60tT7i6zopMuKjt5n6rZI5HlRZhO+xKU4aWJEuXpyR5Z
Uwalc23r0PhQJd8fPQnTBAJnweebMjoCDSYoWARGq6pV9DMn8fCKkSERzvU6FUgAZLX9oUaBycFQ
lYUXdpNxJQwcBLJMxcTW6KOLxADENdXoGECPNc+0jY5k9p9GxtV9f2Qh5dwNFpO0ans3dw99W/dO
r+ORa2auAfEZHe5pOJb7QwQTYqUI/haoUjdXuXlha7ca6QQKrGcGOrI7AReBrFGApuOBMc/107WJ
fU4VQnMuPDupvqrlYzViESPZm7IOrqz6nMv5se3hkGGYszA/PcnF7TlJ9lChDsLKoVBUNea2QmEv
GM6t3pEPNOeHKmQQpPFpLO9PqorSCR0ijhyQhO/VDE009IfTH+joELQEKNZDs6SitT/EMJsICpkh
hmi8MdEIdtXGfv57Y8yb5NO3CdQhN0OHCwqJkhVtR7dJzjUdjnwQnBi4AA3ADLxpi/MK6qUXlDNy
r3HkF7uI/uyEfhECWP79e4F/fyb2kqgC/l8sVzfYCAaajJNb00uXxe+dlocu9I/N6SU7Pp9/jbNY
MksPutIQ1PaA6kiIBnbr3rafSyr6p8c5/vn/Nc58rD59GqkfNTB4zAeu7gMWNw9SFp5rFRwdA+OK
D2KkYyyB/e1oVibmn7xPlr9pffWirM6FGMeHoDNJAdHisll0I4Q92gOwBArAjXQZN/l1151zpzhy
k1FqBNQBH9hgLovLUu4c0IkO5V50+n7pfouKZPhe1tn15Jxr5x+djUV/jrBWw/Bo/vNPH0WpfGSU
SiP3BuITN5yYUvfbWBUgMaBjNIgs4MGsmQ2/N4ZTJE6XmLkHDunWkYrS7exuO7u3onF9plB9bD5z
8Ac3FkUNy1oeTlx/DKeQGauRH6ZZ+vrcDXPsuOjwvCCPzOjWgzBPqVB7MDo+zphdz1ll4SeUGKMz
2JdjwwBBccC/qApfZ7EHUgAkduDzyGhW7OrFQImSrEc7RwlQj0StPJcW0TndE6gIi1M5UQu3/ZQN
QBH6rhipJoZbFYtgIcq1JYytFINAc6x1Uxk7g3KOEqiIf3xLsBjOTcWNynyV/MimOYbAX77M0CJz
sMkWa+Lhy7zXnxCv3EhIa1Za6yraLXoeZ8LfI8/x3gwW734d1iABHC330kajuvze6KoXy8WNir29
rlbe6Vvs6GgGUDb4NnyfZc4UOK0cWcg8eSgpoyh8hzKzK4WoBxe/IqTtTw92bBMQafzPYIurORvg
4doRg8khtVob8Tgs9Czz9fQox6c0Wx0RGIKiXEQYOIM0tY3EsTcYo8uBWQ1yiGjnNSDiVWFa/8Gz
BkD7f0ZbnNCuo+YsCkabMGOxtNEzpJdQPRNuHl84cBzqjI5Dr2D/ysF5skwzAYzFlsaNlD/ITrFO
qvLMVI7d00Ts/zPKvLCfLs+0m+TaMlXacjGqbs7V1CBWTKlX0f/mdBZbXACO7kaNgTqtWNvZD4wk
jVI9s9mObgOQSpoN2Y/i/yI54K2zu6xV5jig9qT+l2aWXoFsGOWuFZL+Z5Kuo2v3r9GWXBqwC1Fb
94wW6PVmCJz1BLF7tFW2+G+DT3l/nPk1BSZCX3G5GcxSFppsjmwGWcW5uN9mtnVm7Y7ut09DLHZC
3aKc1kkDO8FS11SV7aJdh+gEnT6oR9cM5j3BJ48bGP/9/UY/J/LpbuTkqTdGKMPcKDZCJis+x2Y+
PhDeQTw9iLQs0/xAH63ctHhFG1puAybwo9KsGnw49ez5d6dEbQ0bRYID+r0HJahcFbPoP6EORi5b
TSt3dU2HpGzvYhLv00MdvnQMBV0MqLj2QbnfX71OFaHSwl31fMnaIt37AvzBC5XwVkpCL9Ouadfm
cXNm0MONwaDU2DBrBKgLVmZ/0GRyUmzyJqKFZNrI1qtTpFi+9me23+HRZRS0oMgTiRtJSvZHcVDm
m6yM79XH0wZKCQ3AbJPIr1GnUlUwz3yzo3MibaYiCrX/ALleQirD6ITz1EjJWoFokkr0CxGQ/vhe
/19d6nkUP//3//pRtHlTjY8/g6jI99Si5hjt38tL7er0rf7Hc1v94P+M/1i9YWNaH/z9f8pNWcof
CjsCPCNX376PqaX+AZEX0YI566fsNBMQ/qk3pSp/zDhvWOcAkzTZNvhB/9Sb4o+A280upirYF8Dn
2u8ITh3Uo5DTBkXGsbBBQKGAub9vR7qlPi5hwVYFkPAyZjpaJn1RrE10oJAIj351VSxeNKV4+7Ri
938VZT+LGR3s4HlcXjiEKai3g2rfH3fieuuFJAdbVg63A1ygH+N6KFcUqttzwKuDjISxYKJRWYSV
wCldvN0sZYu07RgAlwmSlZ1FmFeY6rQ+PaODy41RYJnPMjnzB11mJXWNTqWpMAp4vWzT1Fm/BRmR
XNSxkV8i/Z9dS4W/UXWvqvtsd3rsg9sHAi7XG5Q7dhJM98VXNHqUim20ALYD/IiNFerXlTTdFHIb
bXEwVTaV0IszF96RD0hQB4wDYYP5+VhkR5rhxw0+SMG290kj/VzWWN4YZ6fSCM/Uoo+sLIU+irPI
MFh0pBZPu+Pgm94jBbmRahFB3h/ktYNIys43rORKqsfvRiIj7t2ltKrM3xelYG1BnM2zpHIG92J/
p9JeTxjbkDaiQ7wI55nJk8dSc7OO3ljWK9VaU/GuRmYTUF88aZTUOmmt2D2eUMlXKiT8JeRVz6zJ
seXXqM/zy2aS17IENuE9h+kA8A1dT52tWU7pijIWWpNRW25Pb65DWQ62NTEbbzZQLRKuxflRyhiv
YT0C3RE4xVXR+cZ7iBXad+ynjC/Y3nSorcBml+N81ybXUokCtQYQdxOVQ7mdaJk/JIqPn+Dpn/WB
LN7r9oA4ntnBtEHInEGp738YI5NF0NQ6V9egtXj6pOB5BnlEcTkSjlIg05Haz2kwKrdaN2mo5fdj
iGS7P946BfgfQPPSa2sO/K1RScN1rZtwRXBvwmOxhXeYa5a/bjIkidGwvY4C6T1LBg1PxZD+gzRE
6UVs9saTP2C1d2ZqH4ag+1MDOoS1M6fZgSrxUTL4lNYkFkaOVKakTRVaydbopvbKcujlw3+UQav5
RSj/ggACCWaUhmGt6cBbVs7YqW475AKW6RCON9mAxclK4MbymmW1Oa7LIAjDDVrsxV9xwr9Vv9AO
TyiPF6B9zid3rCUvdgiao8ZYYKq5mZAppVARtzhcYJkGPrjKrmgjKY91GioFl29OfxOg2X2stn3n
xqMvJa5SYrZo6VqDPdeggrXrk5q2fE85wW1URypXCON28qyc+ySKqb+PSuCBeA9BTJWKwbqCVWLc
Iw2cPkapAQU+py8v26gNtY3ulWGtXkLiMB4j07dBN9T4T6DX6rj9lE9fEsrxX2I6zz8aHE62SOrF
Z67Kw/cHAADBJwj1uZO25OtoyNIiaa/jh6BF3ZdUjLKHFdi5Hu/xUSi6fbSwKI3uHwd0EpFDcGQf
Hq9dr3t1/FkI0z4zlfkf2d+YTAVkAHch8ASQovuDUDmMptLo/Y3SI+ZkxJP1tVK1DMBSnq6jzsIj
RfSw4apcPfPEHRlZofNPqqI4vAH2IoyP68YZI7XGOwgrApxcRixdZn/XsYKwHFhfejQoXiQ7P5dX
fhSsF1PmjmF7E0HQIvxABn86i1VoRlIYa85Gwym8QCTZ9sG3VPWbWqMZ7zowuteZIkvbJOqzZEUX
YroohgxrU0QZRU3RyBLXYSKPf8a1f132GWZYPreGi2NW9eyrsXTVhZb2DMheZK6JqfyjlOTZDzOV
9DtNOPH90Ca+d/ryPDywf12coOcUkM3L9u4gtHIUQnbwrMMYRe9t50kY5WMNbukKcEu7pc93C+8i
RAMdk7TTgx9fUg4cxQca2DAo93dRMum6pCNzvykS0XpNpYcrX4JZkEvC8uKk7O5SCfCAGHt/LSGF
vkblINlOqazdZ6qPC0RuvySWX7hD6E9rXf0QsbTyC3y5zY1T9+UKzKy6FjLqXJohXNw/3tJI+LeN
qknn7ur5mVnsD04Dd7UGyplS8SI+wM0G38AOkzQ8PazHievExWkgwmyqURp37Ct1NTfkdlEDOC41
Smc3ZBjZ+VUdvJxe10OQOqqt4LbpVNGqpKS8+CnoUWlahL7mpqtQIRJyW711LWxzU2vrnT0pEqDA
SXZLPcjcsq5AYo3WtaJVzeOZH6IeWZNZbQ5xJxPBouX2wmAwx3sn5IeU1TX1kt00GfKO5kd0TYTW
gNc05VWqBddjLaGMLWrkHmO4mR++tKd/y5GdDuCFm4oiJPHS0rk+1DDylQjs6A0X4AfCxL4xOalX
CLSU61QPLM8KlDcnasYryarL3+244Q3BF+G2JIejj7SIUTBhbqy4ZHTUOBC4rB17q2V69dce/K08
/f9O4vmu+1k1bfXzHzdvov7Hts3/fGtIfv8fUHxWeGr+fUr+X3nQRunb5yR8/gv/zMFN9Q8S7FlL
Zs4ESaZ5O/8p+Wxqf5CBUxjSYZSAL/uUg6P5jAo0ff8ZgUe/aY56/lvz2f5D4V+b6bcOVE12+u/k
4AfnFlgBjQy8d+hnQYZYPjFT1uUtJnf6utBkVFnk6DVwtHQD/O9H4TTvdmQ/YFugXIRqgmt9h4ju
qGN3/WnBjmTk/4e8M2mO29j2/Fd50XvcwJzAonuBQhXFUaRESZQ3CFESMc9IDPnp+wfaNy4L5GOF
3q6jHWGHbUlMIJF58uQ5/+EVBodaArNg2Wv1yiOYbW50eMpQo5jwa5BcOi6lN154FWrhWXY/a/1l
im8IpuWiCOqqvoJmPZ04kl4lvev4OCJxc1655py2x6cCUuqN0cvWDkvb01LCumntGnzcPzalk8wo
j6kB1rWG1hpOfEJvwtRrNWgOfT4dpqLSkO6HaxHEbezjYYsPdOiiFxqYXd19KIqmqf++8P/RrvvY
/K4+D93v3wMbaruLyJ9/1thLpXEy/J//d3ceJZMXKyn8Mfz4r9/VQEBcxeL/9/+6lYSU+r8+UQR7
uf2e/9S/95+DrrqBcN16h/xHPf3f+0/8C1QiyEdrbRZv9x/7wbEhXAFVsRFV/s/+E2iu0/2l9QMb
C6iB+JP999z+fnmEk0/a69IH6Watav6bKF2lYzziqVDuMQ7lnq8k/io9DWU4DQVeCtWKH+box3JY
fPZ0iZMtbpONlSUXRcF5mtuAuUVKcysZPA+fV+x13SJ5XOpOXiRJ6+/6qr00JAo6qTb6H2OAWBct
jiYnrmHbKhCJFO2CNWCBWnkDJdvYRgozqQRAHoHcX2QfllF6y0W5p300lqiEG6dEVNaE/+XUeQhT
MxglaFJkKtGbTRs7MIrwgI/3UaPncGaKJ1NUf/l6Of292/7bO+b2erMdaFMEklBoUtrk8Vrw+KvL
4pK7pH//YuG+EQLfGoO3WQmarC6EHI8j0CCttEoGuA9aAymqm/oJSbWuOfGZXof79Qhay8GUcMGY
bHXc3aTRa4U5EFr30g/jorisS/9bBOAeCsDD2MkvXW/sBb5+h0wZd6U3377/nutH2Xw0MjOqrtzW
0RTZQgHdGteOJku10M8xOKwn/PoGs0Vfe8AIZJpOltDWk+PVeKtw5bOOKQXK43lNHWX1qoqiMOEY
23GHfEzKuMYhDapVVIiPlY8izIp2c2T2NLqnEDaOvia+mwfgtF6NDqiZAZ5dk8QXdzgLkAhKx1G6
T/3mgovODR6/JnSx7CmWDeUp17lLEZU6K8fGwj2neLSt7MlKi6vGHLIgKTEwzpcUAL6ukoOVIJos
be+mTREyEkgHae6NyvInvbdvqtTLEcnFaHyZtDmoZZvB3HAijKD75DY3KNGhKPwLXzTgpTr/wF3m
Tlm5hfRV+tkx2r/yyL3vPfsOQao7T2dkW8RfMmsqdq6TPYoGu9NWdT3kMvsGk1eMqHkM+lK4vVbi
nto97qWzcWfL+DHiRh0Al/juLZkfjOsvObnpfNa5fu5ds+iCIvG6D24/I/WaMRTUS8x0FhMnYq6x
d3ZX40DR86ObsbzCffYu63GGeX4zM7Ovl7HFtQ3FjmBMtXxfadN8oSNtcJ3m/UNe1bwVDpMKnzu4
GfPKzaoHXOIcPKgsmN3Kcb+Tc1ffkLWNsKXF56o2mDlQadkOl2uLN+JmYEZ1FlRt+egW4mYePWQU
hxoD51pdF7n0D4vj3UMKmQNiuLr2GnvcwSNqdo4Vp4cKQnLIyXNjYJQemItfBbMm5kCBfmvy8jFf
cEFPTTP0Rf8QYaG1CsdgK5tWy5f1u0aiugLO7uHjXiQfJU6ERSaMncQEFc31Ug+BHlKETTorwMAR
q9x1kp+ncbZ7yIZe64UJduZfRGyZ6IUwCQtGo4cK+eQzUPD+DprQjZ8U/pnTLctZu+D5Dv/q0YYa
ubPyoTnQB/KC2EdUHodAdZh6ODd4L97Vhetc1h5LYVaovE1MQ+KCJ+5yRsqUv1xTIJuDVkMO28kB
K0Ql/xlVHHFtWzx5U/NgJuL8+dmLGMovbsnn1Qokqmf1YxrNJzfS7ttZNocEaiEmqrzk2CZP7hKr
Qx5P5i7uF/iOhhhRlh+HvZct7Yd8LO5Kd8XmYme1Ty2eO0c68uBH/YNCU4WqkZuHqQHjsOCSGBrQ
AAMfxtnBQln+rOrZgqIaHpTDAtCc9EmLQZHUS/cwzHCCZtwBg0krGrxD+JhVN3O8+mmzK3zjjgq4
uUtHnkzLKNFrUXW1bhp95AdPkt8UNfzvdbtLdGhwnrUSPAtgkdtJxI+WvhcsZf7kjGyyQqEvBLEc
qtS1ifNbq/v3pZTYEMx9ft1aLHhcQP2zNDJhLk32nYpGSFj97IVUr26qypj2VZGKYKj8G2Ox7oqM
jWS68aPlMzFLjQNGEXUPq5CvjTmypjFTi0i/iR6irj7xwQzFa5p+ot1DXF6uE4GeOe706c4Z1y0q
1M8Rva/dDFhUVwrZz1K7101W9/p/rLh+GvriEafYiuKquO8TA7YnwXcYRB5y/3/ISvMOv2A2rcnm
wOgBp9wIV3swibDY4fEN5uSELVDLwMJZZK9EN1806TBfUN/yQqiHVqBiHX0GYSc31iBVhMEUn1P0
fBqn5yF1/BevdcUzTYXHFm2KR2cAWu+UqzNWSuNRa1u5QzWsBMOWnOe2l+78hh3fZ90DRmZgbuVD
V3YPBURVUq3a3AkXM4hEsE68VR+49pInrKTV4XmfUkK6LwtdncnMg4+/SPxl6q7GtRiFxSxeTdZH
Fok3Isyx5Cwuzb/wc2QYPKB3n0Y7K76OIqK6qEfZclb40W99YmrpMdB/svlTkW7eFXm5VqZxB6O7
NwfOmvZFwEWDpZ2NK0vU3M7y0sHcnmLUnt7v9NEY+JYqlvOtZxEEs8nI9x3Fg3O7iqlEIw6xj9qh
XwI+ivYhTjsvLDrtxzLHya3llSYMt7r+IE0CPrZ+D25a2Wwb9Niu7KhvDkaszE+GSqN1QS/d5SgW
Iq2VI4s4JJpeB3kCVzc3pPahhAoX4HS3nMU6Mn3dMhLpS+uuS3B6R+IVD+28yd0Apc7+G4T25GNO
OWfvdM4P2jF5CHWP+rLfe6GZWPrDjIXDJa1bhCyA+Xw3QMufeVW0XGuFjQqvniWPfazln1Jd+4EV
NPIJcL75fhmeeqj+KW2PepG5H6fW/tU0ef0Bdva4y2M2y1jQaqlinL1mqPxhZEzeQdBwesBp73Ge
OZ7X4NTUrGCLAxuYPua1Y/fwfCySt96t1TeMlLNm1+vruZhH3WW5Jhul59wAy0h3lWAbNAQMS428
EP2KS9uA8Nb300dnHNK/6ooI/hwj8tS90fum+qxV2WOMwtxFE2PtPNRmeiDEr2dKcY8NZBFk+GYg
j+Ldz0qau7xOn2Rj3jaWvO5q8dNOiu8Vnct8wTVPKbKEfgaGjSq0f8hGAFJdyoYzCXEHidIZSUcB
KT7N08DKy+VybvX8apkxkW0irwtrXUQBm+7czMfPGUoEB7PQJRQ8Z741J86QHnGti6ohrJNRPnjV
+pqmTisJg5CgyFv1l0x9ABPJY4o0GhKZ6VMT87uNdt20a4LxnC5URvewuPljmzGbiCRYe8cbTzWV
t0V+8mKTBoZFZ5lbodgWMC1M1NxqVgnG9MQqV2j3EyMRNLOnKaWQqlKR7qjipCcq0s+GREcJIn5B
oAhXFUuQ0ph+HCeI81L1sjdiDQry+DFJAdsOyYVlj3dRDi8cr4OCXCTVAx0LBPKRa3fQvhqifcjs
5EzkFZKpeNGeKdsiZcvRZOvafUUjNuvU53jKsyDm4rZL+v48GvSfjjegnBBp36g2fXaa7rI1vObQ
zs5FosVfqIH8yky802O6KWseOhbRE+Rp7DLL9MKNW9K0YpxvHNSeL8qFvVxFBG5LuOfTmrtPKZtm
XXNOZiNyStTJrEXblwURsh/yj/gdu6j20S3bObZF1lj4bMmpVygGLMjhIvS60xDA20vNvHj/3vHq
ggoyAjVs8hWg22D11rLxizS8boDt9qmnhXAh4R+CD91RMzhXIn7KMFmAkJ0/nRjx1YpiSEFLkmHh
Cr3C0ZnSqoY2gpNarTPFx7HPQXCoOwuKyr7v1XfpifM241QpcUcfI+9mTSdRtfICiPbmbhi4ABiK
M3fNmXT0eoP1K3ckA6jhPs70Z0OMjR/GysN0ewz7THTntVlghtg9WBhRhVJxr8msu9kjzvuYxe8Q
2yUL4tg3UbrdQw2/M21SxzXd1BSZQ0kS3uvsztTkkOhpYaNUosNnb7m0POd0Y9f4O2V6917PFtE4
n7D61j7gns2frJybRvE7uUg9zJnR39d0DdKgn7Iq9GPOZBVxjP99MnLniicOhgnJ3P1M1zjnETt/
Z04NgbXkLC5MTgXfX7Q1setDriqP0p3ycE23rLR9yF014OvURxdx5qi/Ifh/VGL7/9HecJXP/e+L
3fuf8sevuntZbVv/wL8BZ86/WOn0SLGI8iigrTKs/xTbfPNfAFlWZrfFLqToxi/92+DwX6tu08rb
QzgYFiRb959at+b8ix4hYC1gFkCXnD+ptBmb7Qh2R3D9pvTwDN2nGH8cAbQZ6Ync5MxXmHZJkd9b
w7TryqcKg9Ri9s9rWBDFj1U1VqDIO+4NtwsG1AFaDL9mNDESs9vr83L+YvreqPts6iE8lQ8req3I
cOhQV16f+kVcKuo58lpf8/dS95rdiEP0bqLfvO8TS2KI7p/qGT43nV4cNwbCijQ+4favRRg+xabg
GCmbg57UfZ+qoteC1q2c8mZAeilCGzwnsQUu0HXBVHE93rm6zBJUmCq0vY1M4Q8c9SPBMm6LG6mW
tMMtO9KdQJcOqfek99qd0SbDtzafsXCu8gzuMyculYd2ts2HBgNnFBXGRH1L0NH5S5Nijs8if1ma
cPS8KfvMpVsZ+9J0VBdkdYrc5PomLpGIMzKINdtJztyJozBo/C71LrAA42sWWZXjVqzM4VPUG9yR
qYKoA6WI0cEzwIvPNHdBE6fQZGEfCjORB4pAuhvUjeVetDVu6GdpC3osmGWVfYtxiePgtxP8FyvM
fVVQjJP83trYWgRZ3ybom2ZjDI7DJCqBykI+JMVuugwqZ/YzKMvRMOx8hFSGIDFKpa/5czUc8LJ2
nZ0dLeqnF7VzgsJn3/oXedw4BOYSfF+QWX2dh1U8LR97y5MNlZKF6eUoBhCttALYzQjEb9jHHXWL
oEo0B9USIGJuoOuF80WqtlsoBHju1xnVG3s3FZMxfIj1JrsxNHM8BYRac5PNYoLYS+WazAVK7PZU
1WSWFnOJ5pCdWv25qxf+jVuQige1ZtioWhVzcz5omV9y35Zms8NRfFiC93fQq31NjxOxSejbRAig
S5veUW/GjVdQJd7XnaDEh+dOXyA+45nZhRIVek5o75ROAHQPn6qZAt0ptctny9IXs4BpFF0r+kaQ
dUyC2BaPqHo44lLl+n5KJ+te5m1/myUUcBea/1dylNW5X8QVPoApJ2eUelcUq6ZAoO21U0USh8k4
nIKObMvJwuHeu9JG13I8BfI17LwIK0Jzm3TRMyNMjKi49u1OfqT21X15f+rfHOVvjdY109kWreMZ
HaxMpkZoWnN1uaRc1TBlsU4Vrbc1XMz4AGHykWER4tGzTc3bDPm7OuJlmjr3bv3Rcz7JbrB/GzYi
PWpV/Fv8B0KzHTbcRnZDmycnovRmjeEWdfwEm+q8Z1B9zeYcteDZeBJ2BcGtH0ZEi1VQu61Aswkl
qgxU/Amo5WZ/vRp3c2ZFS1bbaVpSGk8kojmNC0Oztf9C749G7NBw8W2yePm1VKie7kq9Xv6wWr++
Nykz1BnwA2uL6ngZaZWWNbGt6SGLOj5EdhkBQnTkLf6qxYVYLPfx/QX1qj+xDriCDsGmgiV5hbdN
a63ErtfVQ9Pv8r3mJSLs9cb8khSgNigvZedOkft3Y6ONNwBR59+LW4rPThEDanr/UV6vbRCQ2J7B
GcHvjsvf8avXOsF5oQ8YUouJAvaY+clul/zu/VG21xLelx0KNRYRWQNF1XUBvNink4cRZt2MRpjZ
enYPzkydV/ks7p1E+QF1OjDxSAhFJ2SpX7+bTUIFonhVnaDtvRlVav5C2Ynl7DQD52wiqSeO6SmL
pnVxHoVFkAvoVrJzTUBsqDIcv1tdx87C58RfQ/TJYS5nGGUjEbE0suL7+9O4yaLYJ0DfV8AqBxH3
vC0IXXkJORYKH6FKxum68qf6K3wsGeSNZu/rJs5O8NfeejWaxqCf2Rx4j20mEOCrU1HN0EOEbTCW
GTFsVfmUhXIukxNDPbcxX0wjYfkZi6ujRr8m1vbmfEsoOdLfjN390Paj2scGPjeB0zj1o7VELRVz
16SebHjtCHc/Q5iJCktdhUvcNgvUZNzt9sh6z7dTPERynzcY0V7PKTW6IJ40zuT3v8RmZnhaMmvk
koBxCJRmLdL8lwtaxoMtujqj+l5EoIOHBerlkM0H3ariEzvU3JwLf4+1qvDpVE1WzZ/jsQwllaxy
io3Slfpfk5qzBqFDp//SYT7S7fqlglGokFixkD6crZjKnmdfGCKblh0YNr2DZZLnc+imyv9RZhwu
B0rcq4rebNn3fV8gA+zWvWmHSjgUoyJjKYzzP54v0qZnyyemi7vA8TvkuT/THkqtPWV678osLO9C
md1yKcZcfnp/qE2sWaeLaEZujw8c3Xp9/fUXsaYCjJx3LsezjZD6mTJsdeeoCBl1lXX93qh0fCva
TJ6IcM90gOP1SzHNAakESJtY8Fz/ejFsLT2dpVha+7JK+09Z20aQxrtOO1Dqhx0+dGAYkVyz5/Mh
n41pN5Sm0e4yqEFzkFs9Wi6D6uCkW5FyL1I3UwgDYRpEz6oscT2lAVNdGJNZOJcIwdFKopvfZiHq
kx4aokbm/SEa4Hka6SvBtiN+UtrarPDKG2jO69xSUFkcrn3Z+CF62En4/sdaI8h21jh6+VBwlAho
m10fNeVUNrNn7IuhKq7QvHZ/1W7mxvt08CgPRmV7yJ1JgXC0/Xta2/mJI+KN8Z+pS4hCOLglbBVh
IDiYfZ05RM+4uuo667Ix7Qu0429aN/1dSlRBK098ta3m5/vvvYnk6+zSLgc/CmgRzvFWYKOtNDOt
Jt3Zlw1Gbznd5nO9QQDKHdt0P2hC/PE8ryCSlQhGCEGPe3MdLu3W9WOtplE4y+4Kdkbx2S6T6jzn
Gl0GME+sva+Z2pntL9NOpLZ7ipi6TXl4Y67+7A3cptfq5BbEG6WpnZqi5Y2TKfosROkBYp+WweWK
Oywp10wxUoVwqbAFde5alHgxQUEryhqrLygyO6f4pJvsYH0gbg8sOaoATM4z4+LFhu0SUjSts+z9
iq/deW31ZMHwOnFOPL/WfxY4SR5oCCoxAjD4CpHdet0Jash0/H19T9E6Qjs4dp2fDX3CGTPzStiH
kuB+m1aGw92RJrgZ9vTnUJ/QK7rAc1N8B9hMv0NILN9o26OtR7dC9JeJr9Kefm5amZRwaqPc2Ykq
vvU54pAYs3uIWKL+rGOSiuTkSQeN47l7fiv0Z/iM+LYQ7LZwLj+O6qZKbSqgWMD0sUkiC1UnMGTp
/lT0yvVAGQWq0zRRukAbWyDodTb7lHnTed8ruoN2Wjl3oBDzL+9vrOODmSdboaJ4Mejrw8Hs3AQU
X+NjL3knQk+kbTgOnjVjk7akd15sOF//cCzbWJGUoErXohvCf8cnjZRT2yM7KELByQzUKC5DOSio
NEKfTyQBr15rvSxQaOcSjtUoP/R4KD+xh0Ut0gupJ1lX+TwJeI7JeIbFnbh9/60293ymcB2LCqbL
p4WOsRY+Xx6ggMY9XTWMpVfNjeKpCEi0LGVpiJ++RcHLs6gh1VCmDrr0zYvEhS2CW7ceoORLlyWP
7RP3w9dvT/rOoc7Jut6atghzc+iQ4esFb6/Zy6E3kDpt3Qk5RzqrfzzRx0NtUl6BDL1ZFQyVJnW3
X6hq7ERfEChh8J6IDceJyjrPFCiBIqOzw9HzSsvNxAbIj6Tnogqhj7ej3i1faxFrn9S8eHdjHxth
XlTWiQNvQzX8Z1ROXFaujvXN9sTrlmpJ/DETZM6TQMg90wJ/trNzX/Xmh7hAGQW/qz6wEjhsbton
V8T0+jZx0+7XaHSmE4z4IH5SRWv++UfmWgOPey0TI9y32U2qGrO8ygeBMtfsH5p2UOHcyenQIYe+
f3+Jv7GeKMUz8dAWIF5u7/tTHdf2VLoiLFWtf7Di3r2GGJvf6LUovrw/1KtIiUwni5awtJ4zFI+O
N5MymrZmZzNU7wrs54jIerycCg/HhZvnjwor0KC1yy2NcTajuJoD/9iKRJjMosgOiKU7360+ri7n
kpZRMJq+/OjWlbr0xuiUzfPmZP97cPC0TCYtRzzFNoP3MWyjJJYiVLBgLqiky0Oct/ZHt4yasED/
DHVux/lKWaM4lGjWnJP5pz9iMbWntEOOs7l/noTmNJ4xWKmh9XQ82XoVR9h2VYI69VJc9yrKf/Zu
O9+Us9d/sCp9OYgaBwIx6fK+6WV1goryxoZGdmPV3qDmsB75x8PnqdKzIdfcEJ+r+bLUdOvrbMvo
kMnhnswfD5tcJg/vr683XxlgsLtyp2HBbMZEjnsBDlKKcK4Ltct9k5odl9/zJvG0R47X5VKBJvk6
9cuMXKA7378//Fs7idIRZCiuW+vyO35lmRt55s+tCCPPaA+JZ8nbucwR9TZN+ev9oZ7NIo9SKbbS
y7E2oVlv6qnzCiXC0Sm7gCu4c1FnPdrvmmwvFzfpPohcWFTj1XgHHii6wcsr/15ZtXst8yXZv/84
b7/5ureRG8UYaZNoLPYCX2ZirUFVn8KhJY7q4MFIhv7RCPlvcdmnRtp8YliL8Hw1RqoKvEYjCm37
ykgN2jV6G77/Um/v5RXF+89bbfKMQjdQZy56ERqNO31UbhkDDCrNj4mdBo3bZnuvQwe9aAUS/X1q
jdfdNB2Kwj11L3zzndcbw+qkCXlo/fUXybmkUGlzHIjQGpcuVE6kaJgP1mE2Uu/EO781lAXrlERu
LQFv1ZSTqIec3hO+rATB0aIbnIPZzlZYUN758P70Ht/6/o5PzCwiFuD4PfoWx2/lFw0IhJnkdKpo
L9qJu+L4O3mJfEd5AHlzSsnY5udtdwxnDwFxpe+/suUDgMAFQdZ8zdYQO0lXalcDNjiRx7wVgiAz
EQSo3SEZu1mforRLszUYRSmjv2gnpeF2QK1O04FydBXW0P6QWtelbVU31jSdciZ9K+q+HH6zZGer
xwpyXIO+Q92+6BPvUORueZZMjo5LBV6vFIqys/e/5JszizIifX7Yada2oI0TtF5rbAO+pJ1BcqyK
84Xs5cQoby5NIEKkvST+VHyP14uWrvpuglfLCt0D8jc7Z3osAyGiU15nbwZX9hQFAqrlFDc3Q+Ud
+UnOPSfM/YIVorXUQVxwqB8AgIdVlC772Rzrg7I/DLlsHlosvH7QTNeXfUM998SKenOfoHWwvvSK
Z9rs/sbuxND1zG42cscEEtReA5/0r/vMakM5DfL8f/A1X4y3ufHoyVLNNPt5+cRvdu0QY+jCeCeu
Fm+tGUqDkP8QBl61NY+/ZlSOGuxDYmsP9/qTAcMm1KZE/x+8y8tRNnM3VFNppKphz7sqOZMxAoTo
wp/yMHhrz5Oor854q3XCq5xvpnpZaez5tGi7i0XEKdbfqJh8HxfaZ0ENbonqHXfmQHStYZwV5ij3
73+0NzYHzRYgjC5fjtC9ST0KP7Oisay8cJ5ieSkTqYDHJvmuoov+9f2h3ggxEEfB80BZov6+7b27
etTpswZTYzbj6vtYdCBRqRn1fd381XGEHaCD6Yf3x3xjtaxkVahDDtc07vzHqwUFDU0rFsaMAV6H
SZYZF4hGnGpevTmKyXKkQ4Yp2fZEEqOr1NIVXij7qgo9s36yWuuU4eCb0wdkgL8AUHDGHr9K0Vto
Fht8qdQqgdJqupfvsTkX35WQ5kfqy/ndlBnWn283yhdrW5cQjW31ZgLJxC03ATQYttQmrqm32pd5
crKTu54umyMWkQ4kgqjNrPIjm9DRmyqVpWYQOqY5P8ul6L4Nc1ofvKRUV402DPcIFqkz/E7gC+qT
eZY35nLem0XuBODyT5Wk3pxqlHpAn6Fb90qmajQKvXYEl2iKuz4OMWk1H+CHtGdoogyE7nK6XmwL
gM/7i/WNcMAs/GfYdZZepGtJmggskGcROsvU781mjH4raAL7fPDbsIzbDPshqwOE72EUPszQBt4f
/42a1arJsmJA1gYpO/X4AVLcjYeijr2wq+b8Kwcc6vtG5wwwhbxe/PBGZ/qleleh/Troxn1tVvYP
raCNCqVZlShMKifGo64UdGNOPNqbc0NlgxIPzvD0Uo8fbXCHxJrBz4bkrwBHpKujPzwU2g23Ze8m
LTTjYZY2vuoDHjtmpPatI5egk+5yrybb/t130XchigjCTWqft36cHfTUyz6mbjqlQeJFp6Ss34oJ
tOjoSxC6VojC8QMvTqF5MBi8ELSLtXNjkZzrUeSeOOPfWqnI9aGnwcrx0Mo/HqVNqpaOZ8YXK2Ah
NenK5fNFNB0MCwtmv1rMeBfXmnJOjPv62EBoQF8LxJRtyd02p3BV4RsnfG4RntHEuwRwzx4OTAG1
pYnD9z/9egIdx4ZV04DGEsAkbhjbLz9ljSZ9AG9Qjarytp+kkeONNyInlYBBQbzS0rMrOeii/Evk
I5JJ7w//LH2xHR8wEaudF101S46neGrkUq4C22EuI2nv8rTNf+eaJIcCbWjfZIXp4/QudffKyeAE
7N1h+qzpJa3S3kIHLrCrRKH2osvSC+1OZROUiRLKQu9Cyd9FzoD9ld6O9g98HJtxN6soGg6ckOaN
t8RA8k0Y29M+Fnr3idTcvCN8mj/6eNTUyruq60NZ9Z0d1GU7f6yGrD8lmvV6ISNmRDEIc22WK4Xq
4/f36TKbVcZ1K3fSad/XIvvUUeX847olo6y4DPYKh9Y2D2mkkzqxn1N76yRdHYzrDo4af+dmOZ/A
SLy1nkzehvC29mW3pVsPmKHfS0YCs9qci8wyv+hSWQer6RyFYJpsn0wo75PmWKd6Am9OJQq2SM47
rOjnqvKLAG9ilVmWDlVjLnUIv01z0+85V9MzS1/EQzTF7ZlwG8TxPNEf8F/Jzzp61ZcENWOflYDG
tDy6c5pount/jb9xb1mvtyvNG+QW/7LJAoceV5eqGClALb0Dc8Dozc8ucNB7+kD2zew0CPGo3Ch+
4lKnjUE3IIq7Ux6bcDfPWoyOETStP64D8kw2d5f1ku+guXO87tIIdw4sKkXIqqxv8JuMAilH9QvP
+zqcW6WKAOeJUwiatwIbCjzPkEhYbVuIdWcmbELbISVHOWQXm0514B71y5ix/jwx6esLHAUWh9QC
Yr1DVDFBhW5esIuM3vepdIat7hUXHnjloLHm+BPhRl6lXppJ5OIn868Cjc6DzBx5VleonhRlm30y
Vdn89Fo7+dXMpn7ranNbQ+e10xPB99Wxuz4jCwM4FHvF2NbnojjWEpT5eEanmG+l02k/oy6CTrjS
KYK+ShP9rHGT+UnyaA+Lqfqz92fp1ZbZPMAm6+2mykscu9JCKSEPxYn/RY2IA74/yKuQsA7CBYzE
GuUl8BrHSw0+JlRtzpkw87QrWnkXeWFVu1mzrjpnvBxs55PTdydaSG9+fVCw3LmoK9FlPR5zau0m
cTW0DTyXLDOYYhQcvcrtuM22Z2kVaw/vv+MzCOTVcsM9iix7lcDY6r46GghGgdlJKHQZhbGMnTDD
TrUIlszunuaxbB+r2ncA95Uj/FBwhC4mU+8/xKvdtU40CcOK10AidXuHmVlnSezUGpI4xL+EgEcH
VHduZCObz+8P9ebCeTHUJv+ixwmXzWXhVNVsX2Qi+aRKo/jw/iBvfUSPHi9/PwP8NoMswsajQMu0
0DSLBC6yapQXQKXXz6Ky17/NIN2f3h/xVcLHbZZZ8gGAAJeEznC8bFCRXUBhtT7VpKi/NBDTvRa9
KO6KOU7TQMmsOFTKKU+EgVOjbkJVHg0IzyydH46+X6PzKd0nE5XOQ9v7Yyhcp7nSlj46cVy+/oKc
LoACV4KQA0ZiM7ltrpQ7J2YU2lkqLm29cq8MIz5l8f167zMK2BRSHJ/kciu7PhFePGWO0UoUwyA4
GcHdJzYd23RSbgDItozPynxZpqDOivTE+nl944I3CMse6D21c2SK16d7kRGgj17NRe2gKuGb2U2/
XrN2I0zAe9fqr8y2NHYVTuHnS5+IzwhW+D+4oukHl17+xeL1kLIRj/3jYMgFC8+3FWtM/3hLMW1S
B7/aro3CrPM9kH51/mHGFuhr1BkDtHmzdq7byp3KsDJVdio+PPsFbKMULBGHKAGU9RUkdDLKBYrG
GO8Ta/Au4xXVtovnWsl9Jhpd5/ZP9lOLxvmYxca8qrEMM1SRdCqQXW0h4JI8aVCSsKhznbNKNqkF
UUYvvgF3Sb7RgL2tI8uXQUPzx94nfYIBeZJbVbXzo7qlrVxrS7rHTcd+SKT0k7PZqgXAjLrvbls9
suyg0ozpznZG/aO0OsjOmV52cpdTvqjhJGrFKlngjS7Gazl4aYnJchk0Ol8/KLvR+gXbYn6qQN9f
+SpHJjQXXfZtHnCxDiq6vNTZZ2V/tpql/toBgeF9mqX96uRCv8arZEZGpfArP2gth39WEfIZuwVF
BLyeAbz/VMOMxbUD7Rf736xxU4gutT1fCH0ch2CIOqSFjXpqZorh6fDBh23r7IRCazxI3EbGV5pj
LsDYIQY/+q4XxyGSzfo5UBX5bQYkne2HxsLa3m28OrlDCaLflTgfe/e5tXT5uG+nFptHakneOO4c
T/ugo3IGBqOSnaHCRpWdML8Y9Iq4GAner2xDD7hAOyG00ERf0tiixZF6en1vJDEOd2dSDEVJY3Dq
6qCykhaXd9zRi72R5L6F9oHI3dBxpdHBD17FTbRWFz+GOcn/6kaaX7tM99tiZxX2rCDReA5Zt8yn
AcHfmXu/MlCA2RkinX+PWOvcNTSkfyPXKoZAd0u92BX4ufahB4NBfe29Mp4ObtVGiKW7NjbnSulD
EyCs2UI3MbRnJ0aPtK3FnPez0VeUcrAoFl3Y9A63VjNvhRkU6FiqPU72vbogd/YGOhF2kQTYha3y
Lgn28/s0NkADDWrWnpaWNTA7o0F5xY67WyotHUVTZEV7TJrxRz1kRTSw1K3RvfEcpexdIXU46Ent
QJ9u6OEgwNLDbEq05RftAJGFiyXiTy0yJugrJJG4HYEz9ggEzEhN4l4J7kpzyvwBuSzSg7Ezi4+k
l/+XvfParRtr0/St/OijmQMaDIsJmB6gyc2dlYNlnRByYs6ZdzMXMFfRNzYP5XL90rZL6kKf9TQK
dpWtktYmubi+9Abrqp2q8gZQQlk4c1UgrIHBiHI5lVUMOFod62HZlUN/rPyiMdaDiR2MowAm6B1U
DZrE4ckZIbI6o/wJbnp1R6enHzxdpaOD4oRR76JaltFa1gtRY4RcjqjehP2TZjf8IKaBcAylLEG5
HBLEfKP7gXzD4FN91OkLhk7cJwW+MN1c3+Zpo4+oSli9ABXsG8ZK7SJ50fydZl5xBDe+tZo/YWBG
q9tp0ii89IWKBaqmZNk+kcom3zREfcspUPSrV3IoDeAGhypmTB4AAq+YEgZHqxHjtVRL5iMe8vql
3phtuDXiEAJj6ic6omaWigIwVcqZkOIZFYPcNL8MnR2gys6Nwl5eQt8f22wlzlbWBFnJzZhnzvTF
Q1E4naw13QqBb/GtapM5vewlpILcIMTLfWvIk4LaDzUdMjTqWES7sE7yT5Va5p8UP9DuEeGZAkeu
avztzUa3H604GApnUtGWWdllkI5ulg3YXLdRkrcuncaAGNfi1+HUWog/iDbcGmOibhs9ROdhtLXZ
Ked9l6TR53ECTIZeVBo/hMhAwvsuk5oDWNfrz1kflLcBUHnFbS2jfUBQxFC2aCpO5nIwdIabdEl4
JweGcafGXdKshRWPzWoaomz8RNdMG1f9KPTEm6JQvRojvx83vBQ+nzrS5O4LAnYpNPgJRLWTxVGD
rHYwSe3OR/4Ncf+azpSjNCPDbrvx2wIxJd+U3FICoORNQZpEawhSRerK7SjvDbLU1DFon0v0nRP5
ESXHudtOosgUdD2kNqLFRZWDVkYvTyuzEVO6Qs2jUBwjUmFR5LKOBolVtuZjPyKVK/QA4NfchL6P
pnkHxWwaZQldrthI5V0RiiBwS+Ty9W2SmcPGio3YcqGDJN1WSQ3tHgHxzt+UhVFnu8bsu9KRgTvZ
DsAhn9+HIDDXnexn0UE1RmkTho38Xa0XQqEY5aQ7pno21I4Vk1G7XSMG/y5ppSa/1FTmIJs2ndue
/RIYfBWO6aJDwuBulVrJ8NChN4c0DBIetqtoVaNsEZnnUSGv3GVf2yQehlVpjREqEkZTIhRoD5vA
iIw7ubLnB0EGqnmcoGJ2Is2PPmJBB6M3HqBGnKMRpxVeInIkSXyJqOMoKnRqEAk2g1G5S+nVagrG
mMlcooRjmqH01EuNndGHoTWxSpO4HlczQgSP4P3G8zmLh+SarT0UqzAolW2sRNKXWoiu26HpXzzJ
zEoSF6bxjLGn4QecHXZrz9o+6lKCQJFLrcLBaw9iPQDw0T1AmKAJ4Bq0iadPxvQxylrlXtJ8v3Qx
T+eckMhDnqzIDo4iSmrVyVHOyRxZtOI2QIHqoWpET8mujdQDUtMjDtPSJW3duE7Cj1puKoFbJE1+
lwEjUlEr6pXvqB223wZtnj7Blx548SoRH0y/Ruu/zCezd+xZmLxdklweULUa83XuF1OwSc0o3emY
7E3OmOfikkZK+qiaoXpe67k6rqapKNo7rY6jszaftXplF3N13vB/+Q7D2dLwZDVMPoeaEobI3OQ4
oE7I60BHtuL+m6oMBOtA9o1jjDb1Y4c+pIRlgZK0Xj+1EJCRzNIP6EU17S5CaL3diDKRLFdJcxWc
SQde2RXYTlh8/lmv1xBvxJUI8/HGz62p3phlZJXn/SwGa2UMtEFJ4zrbZKrAvkb8IigqPI2BtTtU
QXm4mqCM+a4h9dNT0uJ8QGqTSY3bc1/OJLMAEm0WcMahmqdF71bxuPfVenAHLfum9eEYuWUlpLNU
C2NEJRjb6IMBuzliCxFt6CH1m7AtkkNqlZW1lu0h/lTwPrZu30lptMrrspvdtBXSg9UovIR6GzZP
iKCNuttTweueIZXWPi+0onVqSYZdqQCfe8pHayNraQuHnc/rYJ+M22BRy83nbDQD2YuyVI1cYWU+
c4vRXhipFAi6m1UNfgHtbM57LR4KeRXP0nCopS48BzuWo1XVmuI6jRKHNuNcILcnuOosiUmPRaUS
SgY8qmEE9gXhu/DnogUDi6kqtOYyr9CHD8aDFVuyv4klgAOeOQRK53Dyj5g0YWXqVVlRta4RRtVX
kY3dd0uuyIjywMjObKg2aNfWPTD8dIoNGVqUJWUuZVOtubU61zjRjxCwHd+nUYdlgh50LlRN9ETI
fDnObIb38Nt1PW+8KebWLEWW+l7X+nks8LqQgAjDAIbflybiKTo1q0FzplMoreCkhFCEqGNKx6+L
8jDRRXJ8Y9L2Wu/HTEq05MIy2+FSn61qNaaRfxMZhbSTGnPe2l1gXmezrdOYjvxDXve6o/e9tim6
tN3EsVDdIZdRLUk7wOvzYDlx0sxowld3bxf+v+nfwC+F1Ay/BgFaOoevS8Vq7ucBVR5/teD2N+hi
iZ1QZsUtS6GfGXYXu6nix+ck2KFwR6hb501nhO8o4/zawIE8T0FPfbbc3NNGsTnaQ92PqY3qcdq6
gxx315w1pOP5VO3evuDfFOavljqZu6DXWlVFTKejyaVwGyZKcyMFqUJ7I6s36QRRYi6rW0F6/PHt
hX/Td4Dgs1hW4VIEueikG2igez4w97apK1DlSpOk8vAWyN8ps397J4EzU2GDE7ROO6uznCdWGsf2
CoZY9jHDfqBxLBhsG7pu77J0fr8Y5TQwbVSKT8eENhFd1BH9GxGPxaouGJKSeV7bE3XT2zfvN50i
wQTnz5VObh5WrniEmjw1BmLjNsT8YGtN4wz40AS5G5SDi7BKePv2or+24WiKLegBOKS87M/jjRdd
FL0b/LBM0aidIP+tUD9Gt1E+D8uj4qMz9/Zav3bEWQsKEmMcZKK50tevYZ0HRdsg6bjyK1V8Q15O
H1aa3oqbYmzlVdpH+S1if+mD2s3KZix09f7t9X+zO2mdYqQk6FczED0Zxw0GXl3EDQk3p8G8x7u0
c03sWn6M4/6WoNF/eaX+RV/7r9WL9k8ZhnlPL9WLaJv/U77I+ABgiyEiXEBQm7gi/ylfZFofUPpm
mrmM/5kmKOyhn/JF1gcdk0fAgbT8AdYsW/UP/SLF/AC7fpEuwiuPKEvj7X//r1fw5ubkzy9964hS
bMR/BsBlh4IRQsh8IdKiyfAMUn7xUjBsbDu7VOL1rDBedoxBjchehUbbgKkEQOQiL1OHwlC5LhQq
B2qmvOpXc0KaRV05kQEIucdJClOmcnRkRFpGB/dI/yxPQ/PYAurMVpkNx9YbNXjQHUYwqIunHcOM
rp/uctuefYQTK6QF6YckHymRgtyDTbgP/TC7ntJYW2CCJkmsEXAWugMzJuFkuK7QePHRunPUykTl
euZQ850o0LX7rOZIXVERa8fUV4uHKi1tpykXVV0KYf/CSou8JzNnhIeOT2fHm0pvFFADcmZvQy0b
7w0LZRw3tKGYObCtQLhk1SAkJ2qWfFtI1nkRKJT4vaqM3wLUX1H/rLLxDnKwvB159zIXPm+y449Z
t1bzSflIS0T9DHiP9I/5R/SEdejSC1GTQHH1QFfhonbqGHtw0OX7qZPEx6SJsmiLXqf9GYJddRDD
oJsegngSvcwyrYTTanGKRMBsSbeK7ncSKZSRPBCaxbDL40nx6fWHPJxGs+KHEilWHIZCpgaYasuN
6lScfKCFWqXACtxWpEd7jHsFqUxfF2tUEy2v1mrzqZBUKr5MitoHoJrhF3I2ZH0Lo/Qv1KFQIsef
1FpboS/RPioVk2NnNlRwRyUM1fnYoxj4INHddhsDn3a0cpO4o+/U6iMeS1IEqk8qqZsyvRFuRAv8
GxxGsnGq37FAirmO102jRw+96oPpMQIJOVyBTogz+urA3BWglUpCjXiR2/thHa79rhdXRqON4JLb
cNiLSQy4cEkZyIl3prOvI+by9gDe4Bejeib15AOvj/mYDpbMz43WuhrmXsRDdHix1XVr6+/Zbr2O
KCzF60k+x2nOwJkM/+RETzEMCeCsx2sEvy8RywUJbQ6SazFsRdnLnuh+Rv0Ruqt9qcTy8GMO+d8n
/R/mD7uv//ov6lId/PVJf1tHefT16SseqbfF56egeHnmP3/vT38I+QPqLmwGnpfNbGRRSvrpD4ER
KtSt5TEySXp2WvnzzFc+QB9gqAJxzQCptYSDn2e+/AFQDWodTNbR64D29HfO/NepAfuIkSr8BH4Q
KRi7avn6ixOfPRaMVaAzvxqGbtP3aJ8O49iuXtybyx8R5GVkea6cXgQWA6QIRqwLVJPsYwGNvF6m
HiJa3WMClM6P/dtI4xzy0qbX6ToNdfgpCYUkOVMkVQasnnhUmChH0FqVdhwvJuQrpvXs65HsGKXc
N54xF0aznqJFO04z2shtQlkdj6UmuousrybEUixr/IyaULsfJNSsN8GYtfdzI0KT45dG2qqv1Ak9
yVRpPs16WV/WE022AzhFH4srfVG0jjpsA7oUISiX44p+g65IWeY2MlqQOz9trW4Xm1V/iaRaStO8
L8fzHqU9YFvM3KTNaExV7Va+yI9ZzmnvxHmOY0sx+6Hh2ILLc+XBnr8PsPECV0WEHCniMLqP4I7G
rtoY3X2lpgIFQdTSa4JMPh27FOgRg71a7NQ4mfe0P83ZMTJ01xYcZTU4WZXSurUwCNRpHIX9iNZ8
MQlK7U51ekXkt9lszRS4MMvOUQBkIFANeniF0PuQ0EhL/TVzrSqg7BcQUkWbYmMAei3rXSEl6rnU
J+pnVE60BPjOaH19e5ucbMZFp5Y0BkQm4QXcsLYcsC82Y5KNrWpOtYRgcWNvm3FWHSZw3frtVU6q
YpiSyzJ04iHmIPkFPO/1MlOOBIvdNRIpRj7sksi8bnpFXRWtaA4Whl1u5Pv+AdOuzuW1jY+jH0fv
fAZe+peJ1vNHYFiq68ANwa6dKssEcemPdlZKrqmHzVk61to2aiLEZERYel1kqO+8gCeh6Xk9Dhku
nFeRQ+UkNLVCGxMEoGhpZ4Q9MevtCogQkH1ajJu3b++p48yyFnLDrKOCOkCHc4ldL55iVYZ+1Fix
705tHkmbSo2aB2nqDZVsA1i2o2m5PmOXEOuJY+jNZRHI8rehyKJkrZHfHUcUdSx3zIv+our53Bsa
vq2NRmEfue3Q4vvpa0EVrUpeH8ud6IV74zAXh1JtkivA1+ZZbBT1+fNV/XfIexnyEEB9I+TdPOX/
8Lqmfaq66HW4W77vZ7jDjgyMCTYzRBYqa42d9jPcaSi00rtANxA1DobXL0ockxJH1xEYgAuoU3nw
A3+GO/MDqpVU6oS65wpH+Tvh7hdjXRACoKc4Y0gdLSTKlgroxebMImlK4lxh9lr5pjuZoBPGJ6DI
7Ta3kVpo9HgV7Setjj6miDoyyzVuVD1YqQI7jDgeM5fE/0EZrHjtzyZK6UG2qdPmUhlkp+0AKVlm
cUNqKm9ow14Vw+y2cTz9yDP/1l78/8KcawHA/3UK9sOq/v7f/28dfMu/Nf/4H573j7u7//kqEVt+
ws+dKT7oBpBw9EIAn5OpE31+7kxkgLHBM2kFARkiJrD9/ll8L7CWRV+bbUP68iIRMz9AgAKoj9At
mMxFcfik2H6r+D6JffSGSI8IBQReGntg3V5vTAlq+wCAm1Zt0q/VaNpMlu+9uD2/ycK4ipdB55cl
ToIAVoGKDSXFX42hOFPLcROVCNH39s3by5zEtj+WIWsFNLhQQk7gly05AlQPms5+OqwLkR2LYgII
bt9LxXv0wVPtuue1yJKpg0ivIaOdxBpbL+pKnid/BXbkECotnjGLE4S8qnz8ZvLEhSl9WKZfIkz2
UTadt5PYAkjeLnfXHqaNzAv+9uUvd/FFqvvjIzEBRqGG8E599vpBKrFQ0mIe/VURStellm6BLHqY
UxyC5cHW1h1T9B/B6VUj51V6/c6Sy956cagJNZggmuEzlMnBx3xiWXJikDcu4BvIKwyvRvsdRPzv
titykn9e5bLXXizZWhjN1BVXWdKEieVwH4pk+/aNPKHEL+1STmuYKrwYKIWgs/B6jdhkGmUx30Ow
qbik+f0IXngrsRZFEUBTcdYb3aFpY6a0xaUsxHvrL0XJ6ZNEjYfxFSB3GYbB6/VroXcq2vP+yugZ
8dcXeDSupibdJrl9tHzCRBDtY92+Hux0W2XWXdi07zAcTkSsftwCOoVIS5pkxL8McGx/sgKtz8D6
ZcHamONPTMCPJeYJimzdYXyBPiR4jW7wtEDbC0VlHqBGewtTv04BW4r7TEDvgUx2x1Y4pnZ3SHCv
6eVk25eDo3fFO/jL5X375ZZR7MK7Qf/7F1GMqi5zQ4QFj2wyztqG+ZKEq51KIj3YN1LTHEgeznLG
mW9vld+dbHQuNbqgNiafp3yTzDd54Yac3ZgPn+06uyyL3quN8PrtZZ4pSqeXt+hxQimC8fasJP9y
16PPpPh1G8PrkW+ZDV7mgglMhuJh2RZrOdZBB4n9AnKVE+m4HDFxAXhpko6Ycx2HPL0q83nDeNuR
IjR2zODKSAYvYziKzhOlLB5ZMmohgG7WUpFu7bK6wK5kBXkOClu2kkdtLyuI1sm3EzLlb18bala/
eXZMeiCkLsaTv3DeZ2bvidSawIQV+zY0s0t17A+0Bs6MBqSrbwACNwCkaT2CCe1uNEoUgpOnrgk8
O4v3MTBHqYg+jShPp/jBl+Tpw3hRsf0wqHPLCStufxl+T6Hjx4Nn1tk2N3uwNxonpLGd5/gaOOC2
B7RHPxmLwM5tlGmDTeUWAjz9YuAFTbABd+DgzuItd1LGAsZXOVkbXohm+Gw2gzdW+rZexs38fWgP
53pVXfjZY2WO1LvNjhTuOKnSuhvD62kQjaPb88ovMqRc+xj9zuxoI83vN7prV/EnfC28ZUGRFZe8
5cduChClEudg3FatkX6qpvaQmdbXQZNoS44b1PLcKUQXfFT3GHQ5/jyvqJO2+cQgS66fVBHtgU5c
9hEej1JYX4C6P7OCadMb4UYfskPRpHg2+zezXT1JpYZJbD2eqwOvrbDuoZdf43NzEVWpDi4yue1x
0UXnIb2MbbG1Bd6OQeghz3JhWdKuS6KvFt4uBKNNEUReWvZ0i9WPUcwTNaz7eIkLOibvk+0hD26A
09Q3unaW1BadAt9bDpLC+B5yb5dzd7nX5VTSHvBE9cjBjaR8zl9p+tcxEFsQjpDP53ELGekaaNqx
9tNVNps30jAc0kha17l0XH4W6mWbYG4u7CTcm+DfIV8exz7YZwOwK1OfNvS6b3Gd9fog3De0NBZP
sEya73yNkbXOxpPmHcOrsxaMgCTwSbLHTa7axxghz0qyr5ZTR4rkTaBoZ1YabnAl86pYR5oPy5ku
vEYBBKf70s7dehg/TxlgSKtffqHjnhM2G/o6qX0D6fauSUNvbOGc9/TtnUHJjnEFd6XTHWBYXqY0
u6YyAJQCn8QvVWqHNY4Ee0MPvMHsDxoIC2Crq9Jvd/gPO/Uwr5qWG4ubTRR01z59HquqLyweXCGm
lQZKLKjASA98T8AmNIfWpaf4pcmzBO3BAc+Uegc+a7886jDlzwaJlSXdS327G8TgYUG1lYMelZhg
0xTSWgQjuDXTchoMYfK+27VDcE1yvE+mecWk5XkP4Fi2p/n1fUogS6t4AIbzCrDXjQFlRqREFwKr
od5aSoeDYbzXsX4DNrupl0cTJHB9o08Nrjwio/vEPumzbAvy5i5Tx3dOqN8d8mg40FKQmYRBOn4d
jue6MlKrVe2VZtUXJtOjIB83nf6eVMyp6u9z2oHztWAGx9ibSvH1OrEvUjA9to0PWPI95C2uDUSy
0+Iy1adVo4h9NGXbDkV09LM7r5LyyyQPHpaYKuv+x5CphtOM2bVhtR8R3jpiX+HG47R6+7g+YQH8
yAwol6m0mdnBBztJM5n1hDlgUXslKZPulAqIxMmevwyYjcSqth/5t2QrezAfn2dNPRP6uDFxsUCb
8r1ZxAkT8I+PAhHiOVFCAm3Jo17kgqqeDqmWGozSh/Aa+dhbkc+fEX7atFm2MszWU7X2kA/VEzo7
bmVyWGAr+fbt+O3eePERTu4GTCQpa2grrnRtPDerAA+2onyKG/P27XV+tznA6SIqR/MQDMap3Wuf
VpEE+NhezUP6qUTpGiMvUMM6GsL28zuS975nmhOyDrFbaeHDVF8IW1prnEK2X+8kuV/Xtn0s6mif
dby2YfcOB/J3aTPxG2Ey5sg2/3FyL4wAWQmzVoBTFMy5pt4Law4eSfLiZHCMtF90kTHAsu+kAItI
yKXO2/foN/WfieQemulodjCuPnlPpdgEcz/K9ipTHscm9Cxf/RKRB6X5e+Xfb0otE5QWAmgKACfr
FFchlcIskhTgiBrvsk7zjFhdxb61Quhho5WCE/mHZ9NfFlo/tGlPMkCWhKVtUvdDMTq5ualRM0mI
WBIrVi8hcHQ6ErZ1sF4S3VqBSGFWuNfxxaXqXDwgO80CRDYk22VHTBRlotLpMA3eJPp1NqtbfUq3
hpEeAYztm7neNW3wgFor3n/ypssWfkTvxUa2GvmebOw9kyyoDoIzSIBH+ln3uC3fjEnoxVVzoUyx
21v2MUoIfqG+b+veZQi+Z3i8bzLMXOv4ChisY/b6tjLix4mqCqnYezmtjjUfevn+duzXUxx6balt
W6KNVegOGGxvEMS4MXxYsjHQ2HgPdge9Cr0ybXd9HpyNcewqXXshJt/ryQKnGS10zCotyuzlLWGy
TjysL2ROTDsV2yVZYujkdknwEAjwr8XizBnvgzD53lvJFijwnejGa4DCl10+gvON+7VRkiJGzU4h
D14yLZNg2/Y90S3d+qHkhbJ0bSXBRleCDdGOce/4RajtYQ7G8+X8nmoB0PMR45/ruUw9Mt5DYyfE
aOAKSyri99ZRi4NdOp4ZYf6odNgH4WRcFf693JCCG9aRNoQ79ToGsXxtbt2mZBfY0VVA9lmR9ZoF
7mutfYTp56R1uB80Jkjcw76tLuQsAEE1uopqb5bvi5ByXSKqPOpbcBNnks2vQboZqug7nB5k9rpD
Zt3W/USlh7eP3a1bGUs7Ar6aTLidJVdJka4gPV/Ppu3VLflTmq4GedosiYyI7XsLkTDH8LWzRhrx
SDPvfOoR324vzHw6x5ThAHh9ZcY8U/ZaYPeOnGRH3cCEL7uYIe7HNUl388gEkd5ndrn0jCyftEof
Nkqp7Yes35UTiuFEoVaglxMlV6j+oiAxHHKK00JPrnIK1tjG9VOChhLwzWEfkySX4c3SC1n2iDHi
2Mkx1Q8cT+zBJcTiKr2bTPwgm3kj5Iz9Oni2aHcGp2vrsz8txKLqeVOHurs8G9CunpEZGCRLN2bB
DZIoO6N0q4/JVqnJ5IZbXum7tw+7X4MfwptAqgB14UyPnOjJJJ6Rb9xx7Ta3VrpZ6gFVdIeZrHLZ
BnkstlES3JjmvInEtGl80kDNfqcs/eXAXbQ/Oe/pGi6+CKcz3EKu5FrWRlCPWMjDBMTXTjDETLdT
1rpvXy6V7mmVuDRjDEh26DwzQzu9XqydpTyHggTFPt5LUMmcEGIHUJjw2pTnlTaTxjciucI4ymPG
uokr5b4Kx8eqCq9hpXXIiqt7v5SOfTisKWRQTxg+GyJyrTEwXFDJh4CzQYkJTVNPpi4Z0jFOon0/
p+CNrSXNWW4uRVpZBpsu0rfKRFEQFXQ+hs1gdO7S7JoNsjDksDdGiTvyIHy0LpKt73cH8BT7wtTO
MPDe6xr9IzO6pv64bnh1sno4tw121IT3VdiCFrWwdOoncVbgr4QwseE0mTkDRww+xha0IMOYz3Nl
wqt8qUBTzihNRcdmzDkF5+woauNsaMOHXIuupKS4bOssd6zR92qdoqLkvET3hjOWvZpTOKr+da34
NzLckHyQPM7h56tv4ZGmGKRJBFtXzcLrTg2YpcnpVoj2s1SH36bRwPnZ0rZGXl5aRrfreX0lWhGY
014nMXQ3qfdvCszBoGh0TlBJxywJPrYI4EdUjkgilhj09h4nwT6Isg3Wqnvfyi9bnaJOJ1wBv9yr
OTVw0a+DiqlyE0AGa2U8XdcaFL6ixXNKtW/AUO1pmV0pyJHIc3qsZG2v2vKZRT2d4kG3vBcNZsNa
LsBFQY1hL0wU+5rBK0qd0en9ui3DfRkP66RG1oBj1izNO2XA5rnFjKGGpikg3T//cDveRmOaOKBh
XBNMj16l21YlKM6L7ztf6JhwVlZ7o2KARgjGeF2zv5pGi6uTpe+UEHu6Nqy07WLD4gD2dgPrOzP2
EnQYD1f44T6VEtzYx3PNmlY6goaNnD8liXUT1d25lqZXYBq2Zlscl8I75lCeKaRKuf0couwFxkiC
VCrN076c0iucqe8BBl03qnVdcTh7dpdxYFnZZdD4d0uJHcZpgoR55OL2tVY40dQxAHObYIYbeEZK
pCx0txsGzyqprQvJy0tzJ1MnO3b3aESU8eTbqWJHjsGZiae5f8D9Z0/Lf5+aBn4jZCfVPJ4n5oiK
uGnmbrxIjoEG+2TnfbiGcbDqGJEclkgPaPWd3Pk3JwcodHJmTGjJnk579S3trWxqZATi7YHsiJtJ
4DWWVxCMREJ34u2j6tflcD1ZHI9QGloUGk5GA3JkgHWDb7KS0u6w5CfQqDwrz5+WnV6OwzvL/SYQ
iGWAiUrM4qjBIPN1FTQBDGP2OJirgkM/pcCuI8CBySxjotu64Nwe5Sm8GazkGIUZ0/7Oxcvv6vma
/9Zk8D8Gwf3POI8uH+dLAcWGNkzLjOuPj7d6ap9e/YFsDbe9q+5bPV1/a+A2/ByPLf/nf/SLf8yn
MWn+9q//8qXo8nb5aQAj85eDvkXT4K8nhbfRt7p+av7xb0yv66eUWeH0j3/L23//P3ULWrf5x7p+
yr98a56a0x/5Y3RoMp22l1oGjSFDWQaEPyeHmv0B7yTr2Y4BNzw295+DQ0lRmDcyaUZGkEII5w/K
4j9m2pKwP/yJ7PqbtqOvt7m1CMkvHW8b6C5qe8pp6zvG6aEt5iB0NZAkUKrN5KKdFeOpl4W/TrW+
duYWot+L23f5o955OXASS5nzzzKIVZEgwOJLXdIAhhOnqm/S2GC9KEjoF5HSqjtX9GNqfq4JvPG1
iHMO6qtGJULEXlZAs7bTlRLfVvkNLDhyvE+dDm3UlHdZ/blWq3WvoGHZb1V/l5rjLgv7ndFd5U2/
hmvjDiKAbnZU7VuspCk6AIfSubST2RPN6E5dvulxKi/lyovLjerbbovzxduXe2Lt+uvlLg/hRYdD
qyuCp8rlmjfWWXQOLsxB3GglrQu3vig90GL3OIYqLnil3dtLvy5xf115+fqLlYdxRr2Ag8L1ja5z
tHG48OsHmN5eleO8Puo70Xx/e8WTmeqvS54cnAW5f4YGK73dXeOtK2/driqHKLvWN/622BlOtr55
e8lf9vDr3XTKT4B4OIAqYsVwR5/6YnYhWL7TFfntEmBL0IUjTaKx9/o+KqhAKa0qMYwwv8xW5Bn6
ZVBVblHcZ/Gnt6/mxJDqjxv4Yq2T3ZLqNbjAmLWCc9zTy6/Wprqrt+Oh2AwP+XnwLdirF4DpxSG/
CjcBgKjbEW/bj29/ipM20POnACQMH0nHfchSxcmnEChrQ2smo2jIr5SVdd9jxGWSzXql4YTIzyl4
4rzzoryuRH5d82S3ZkptyC0JIBDzxANzuMnbGRf2schAI87rd67w19XMRfh6QV5w8tFke/1MG0si
w0oVfEIKJkyBmo5XgW35axQAMNYtNG3bTU0L+avMzoRdNtBfdOsJWGa3bSqtOpRZgzkDuswXUmQl
36bEEH9v13E8Yt+FbBuHJT4BqPW+/oSKLimcfyj0Cj2MYDrKOBTYUAI1aaL3T2Nh5Qe1/s6RQcx5
eTYvdD+DjAeki8o/NOJeLyormZ0qKoVwF+pMJ62gXjMtfk+GZjkFXkQA0MlcEyAvzMOWyHhKD0un
oY8jq5m2uP7AmlYLo2shvOf6LYIM5cVYTOahzp7p2bVBTiujWf1O3XvSAyfuEV3BlwhgOItU7wIo
e3k4KqXda2psK1vVKi1YIhBYi3oot1iaAhVmaOfNQfkYGsiL0LKrD3EYleskUibXllp/jyRR8g4S
4+SYwfyOnitWUNThjCqADrz+RHNhtzl9oXLdakgyMOWtDnFZVTtRW9+0yBy2bWjF7wTjk8wTda4F
tUTnadFBJMs8dduEQxy3Uh6y6DRmN2XWyWv8u5I7E5AwBBYN42g1JCEVgY/njR5PODNhp4yRszX3
pXBQx8zfuQ8nGNvlM4EBWDw5QC8wSTltzfaqHBZDNeNMoZg65tNTcvDNXnMr8BRr2be+JkO6t3G3
dJVg6leo1Ro/cuG/7NX+elt0joWlS8EwB50k/WR3YD1YKRIYlbXBFkEDZsjR06H/LaMiZhbhdU67
eEAuWKTThhRPfoAvUj2ZclYYaztflJzCsfI/v3NoLTvgxXsDD1ADhAueDLoj/xinx3IwNFJfqf1a
irRhXM+GPV/HOSpRud5k16ZOc5mRW18qKw23mi9tFqEHm5rapDhzXceXVpahMjGoplR4JoqGd5GK
wMfqnU95crQuYXIBSqK7zYO0YC++3sfg4VpzMJmocgb4xzGtM0CPCTTtjCYNZC9lnWgKYBM46Y4e
K9KumobCa8BV07oD7iF8Yblzq1/yxiUb4JXdO6TiX57u8glhtjPpILNmKLhkqC8So2TSGrODzLbN
/clMUUzFoFupGgRO61JlVjsO+0LxtW0R1T2Pt868GPQGMl2+5cjmNLwTjE4f6/Jx2PXPtR8wulPQ
c1lpLTK2srGNhVkR/kJEZn0gNh3e4u8E2d8sBSpJ5nC3Tbgjp160cqt36EwE5taeg29yPberAV6W
lzEheWel0wOWbQBaF9A4dS1dP6x1Xt9kpakq8BSJv53q+Mtk/z/qzmO5ciT7z68yS2mBDnizUYRg
riMvTZFFUxsEWQbee7yTnkIvpg/s7hkSxaqrZmjx12a6mxzCJPJknjznZ6KYlp4U4sZNIzFKc/UW
NYzqqVOawtbbpEawpK4dPD5NB01uTDeHqjgR1asGHChNHglOO4aGBk2fn7qzg8IiZoSav/PbNv42
pop6bXXaXgxSwYmVpNiyyBdnadham1yo5c/SNNC6j+d2g3hTRqFfoOCgg7egB2K2Xj20+SGZm2zx
yYs/VWzHntTThfl9QP38zXhqmoYc9jg3QSt8O5Dp0sCSm8jfdb0xn0cRICxEY8Vdio/DqdjlNPpm
hWGEcDiREa5hAQTtuuQHryJDSwJLHyPN2hWl2t2auB3Em9CwSsRjKkmzO6sNvmhm1nwPfUVZHKuS
XTHNZQ5EI9ZOKZauk+Hley2L5yIQC4WVde/t0wzayM9h6+3arq5uioGOhTpqzXVJdSYBVoSXnh1p
E8oZLTbH33JCC66gWqpweNDA2bRz3H4utFIz9/0gNBUFZeRWnVBJrWTTt71y3vV1/IRErlbsjEwT
S8q4EkfAuoznf7qrLS+zdNwRzV5A5Otjb4t0dh8kvIzfwiTKOuSJfAQWdnFXdZ6WpfkmK43YQwQC
N+V6Bs8hG932H08lDty4BoBlljQgb28HVG9itNcaAsAagU9FZTpvcQ7SzzI5UZzf32oJ79d7Fa9L
dgcghKWNit3aOzgWe90MZlHY4RCuuR26KC6lhsaLpxFHBhUBraTRQIGhrXfizqvscpk1FkO9FFBU
hWrDMsdfzeHUBAQTJ5UAcipvwHxGT0WZyY5SYYsrJWXuClkuelnVlpdFCWLs9+/9TrQu2Rs9HcT8
obKs5mxUl2liznQBSyzGz/1uEq8oyDe2QO3vxIuuE8blRV/favU1xzbMMGUIgj0ha+4qMdT2qCCk
m4msDrstv3MLCXnAD7wfNCBTonWOiO2y+78a3Uzp2T5ou+7bACRd2wj3BqF/IRpDeeJO774eHp1g
CmmLcgx9e6c+lOUWC3pej1OJq9GHEWE7Pxpz7x8URGxuNHE+0aP/+eOx9EG0xMkQcq2yrvuq8ZBO
AUO6T1Kr3BipVW8asQs2L3Tu34/jz/Gx3IoYpCfGfH3Rk3k1joIy1DR3mSdNHBfIOmH0h54+Do32
oIGTM2vIhJk5cyoRwhNv+fPAwgldpNVZBmBxvqRHr249zmlssZwHeyU0871gRgD95H5EymXJHKPS
By06Z6eSrp+3FgICtv2S1hOfPxUbYzOVJCDJaJKVI9p0sly3pKXzlNFYGLK9kQUUNswyqPu9KfvS
IZ0soaL2lwePxRieqgC8yLm+XaAouuJcSZ4vsk4sZKPXE5kleswhxFu7ytQLFzhntgtr0k89rBpH
ZQVxmrzWXDkVtL3VxNMhQfhro+Nbt/UNsbL7PvWvsyQRnTaUit2ANeEBL53pITPi2msAKoO4oCES
+XF5lapQPo08SfZpPo2LS1m7b6cgu5JGuuvtpKQHUYlQXR/66oCTaOpEZmucSCR+/u4shxDrliMV
bmbaamka1Kiooetbu7EL3Vq+mGvZbrWHvLqIevnEMvjOvZZkhaSWcwDC96ukZYwLQLr0gdDrMsJj
1VkP6JGJZ4tBnW2V6W0zg4/8fUT9dG5czhvwvbAOMBBUZ6N9+0WjVMbutbWCfRD730ocKXa4eIz2
slBdzmLX7DoDNa3UonVktopxjrSZf2KIfz778Ais/BzUFs7ZOuktoipuZ1lgATGL3obh8YTNIaKm
0yx7OvIFJ3aAn9erBTxA9UokQSebXy2ReT7nShkE4d4EJXyQhKg6Ah/uz9NpOkUn+HlXXboFOj6d
5M4YDa921amdOiB6ebgfTf0QFH5txwYGlqoK6rhhNMnfff9GFwfdrdQhPnFEWlck2dSXshTLlg7Z
nPFdfVsUsRWhn4WIbbUwnXyKzH0FBM0rLKWmM41yVkNv/7npU8kz0SC7zAvhPtJ745Sk+M8Te9HB
kXAPWnyKUE95O8nQDdGyMbSiPdJzVASq0ZVAGD926aAccScXeyc+aW+8BObbpWq559IYhBhJOWL5
Nq8WbL+Oh2amELbXlRSxYCkOj6Ssw4m5+/NkUgHDKYuKDHAQFuu3d+kssxPyyoz2AxqTXipXMjAq
1E9DVGdP1DbfmUzLCFJfocgIQWa1EiHdBuQYz9t9WjT9ofe12xR+wFnh++JO4hiFml+RLmKA+Kbn
6vSPpPCXYyAvSm64uCBQ71zbcpdS0SW+Wcb7vBlTb/SrYlP5WmWPhbKfe6M5RcR5b8qQjVIVYfml
5riau2rbDt00FvE+FpXQHXRj9HqMSL3JD4NdnJvChd9FzUEMEChhtwIXbSLsGrYoZ1ZdnYPa6nw7
7qLoWezqCeJEYeyQRfRdUlrf8wctPpPmXnW6Ml4gXvi7wB8Yj/6MRCIIYu1J69trRW/az/94wWUg
WWcXG2EKU+s2QZAAg+jyJt7T9oztDlAhyP8KVI+fB9vYqM8q1EIPw9h2SBrzyzGaxBNJ4gvhfh0b
aEOwr3FSXOSP3s7aRhg6yZyiZD/6UuWNVLeBcCIQZBeNdAcQP74UqomPG46FutMMoT2Xc818AAMI
YaY3w51cVI/dkM1eg1223ej6gHuSpu1MQbHOUfUvXYP8+pBLHDb7SqMBKQgqUJxyeFK4bmYoiPfq
s3iCJPfepEGklhyf1YZ0e7W0V1kZxWE4xvtBUmOALVLuzRV+uEIaKK7c+FW9SHY+/f6LvrcEgJFn
VYOzCnF6+f2rhUaVYqHXqI3sKx2igliMBWXeQXGtWitObF0/75Q4H3MMRUNtyQ9eOomvbhUFTSfF
bc3cEdC2xS08OOsCMd3IyjhukX5NT9zvnTUUkDnBx6aL98la9cYqEGuVOQDvpUbSXQV5OjvUqvrE
dFxCeTUbuQV7FDBvKsjrpUWYjbIVgjne+4Pe7yiJhE4bNQNiIZy3WzG3LgSEjlzixj+RX7/7ftTv
X/QT6OmvzmVIv/ZljDv9vpHM7ihJQnE3FFZ9gqP33lejF0Uaz7xkLVuldVPQhRQ3BJay0ZI81Bf8
I0Kuwk4whORa95vyRBr5/v2ACXBaWc70q90Wjiy4uo7x7CMoRmZTbGS9CxwaY6ptAtv6/fR/7+uR
ZNDwJKWi+7VaqBNFUQILQaS90UjZWYhyu4tQ/rwbk9mppemoV+MDgtyntEPffUm6YEQ5fSk4dG+j
zqLfU/u5Fu/DUg7R+DSqTYCOux2Atj0akahd//41370fmprL7aA+r9tvbZWrVtaHyV4rpdSW5zQ/
92M+HeKC2bYvButE6L2z2yOxRSWIFjpRsd4mlDwtTHRgkj11TsEZpC7ejQ1pY6tbBqQGtYDmKBXU
WK1wN4hCeCLZeGdRIx+H4UkzYrGiWX3V2M8xixr1ZF/ybrbfaePFGNdfxk5vd78f2PfvxNQBpwbn
d13zCulcW0kVpnupj30vQKJ2V0f0yg0jS06E+zuHHZYrCuzk4hx3aJe9nTQo2Y5SQ915H4pt+Jwo
c7WfpsrYVHNc7SO9K/fBmJvHAdEgh2SoedB6+BS/f993GikglyDqkzVSicW+4+1DQOBTch/M9V4U
NN8R9YY9VRF8T8msmbpxL3mpkUk75n6AIm5YOIGuhEwDv8QKQui3v38cRHB+Wn7hd9HXRTEKzyy0
Fd4+jyrA95CrWdhFQIcluzXC4kfWqtKlURghnE/Vh8Lflon6La1Tv9rqqj+cj9WgPTZtOVJc1qUb
PR/rYzvWE0L53Sjfx4LRH7ShV+5Qf0NXairb9GpGlhx6WxLCSJX7gIpF8ti3+SeKGt1lV86duaHB
mX33o3wYPfQStMcxUBqTZSR2OTjig1DOn+ROSi/yNm08FPeET5mqllcCqtExGN6snTAVESdcx1QS
U0QJ9CRElHDA2EGZ89bt9Rxok4ptxegiVNVQg6c9m9p+kzbbLq5Kch4tyWKoDyjquJrWpl8LZYYK
mkXsuOgsD88m4NIjuOjwXhVmPUThJ6TprA/K4n1m0JpHuD6T3SCv9HOxlsrjWMlt7CowYR/khtWw
roNR39Js5NmmMegSe1LDxpNM33qqpqK5y2YBczNJyyAxRk0r3LQ8NlaFsGUld44y6TET8+Cmw1AA
0GurJ4ZdiW10I2hFKWxptpm49uKHbKdSrJ0PZvkdgPFdgLGU5o1pLj1ULW6pO3mi53pBgX14XtzN
oDn7wJopDseSG0Aq2i3jbVxmI7KL9hBiPWxS18mdrCMHc6JRNRoP4Zbp3kz65Blh8771dHaaR7VA
rdrNWn16tKRWNw40vFUY8n1kXJTzFD5pSeRbe0wZpD0+MEqOwHffXYBkbyzbyrCQRGQ9qv1trhUm
VKZs5POlBQAf5CL9ozXq9Y2fDPRWamAPkjcKPpZOUZcbbHUCwouuEFnzTaZGtEwRmseEF73bHn1w
XHI/Z0o5FltFs9odzPni01An+n4O0UNMkco+4o9QfjLMmiK331U0HIy+7xceeRU7NQja1k7nTroV
fVaTXZ3C8p/FWrzS+egYWfiIENu6ICSjPemDGG5LPC12nV4pk+NnU2e6UqMfi0kfv+YVDlJOqxrY
OwRD1VZuIYtpxgTOxG9IeGJbo86zaLpyF5QP8lD2z0GTxBbQO6OK7aYWy0dFi4rvlpq2N4o2d0+z
GOHC4Tej4qrtVPIkwRBfxm2wgH8nTXvW2qEWHX+sxBLJM1PAG2AKgf6NWn3TVQmqkeZiZY2OhaY/
NU04ZTCowuIJTPsQe5j/Wg9yYsTwrIZMAcgclRnC+8t10hi89Aw4SN2LqFI+axRLUZIaRvOK5hL4
+Twp4N8mHGlcqw3Vu0g10GOvpnhw0kjqUKoL8j6CcqvmX6yB2qptwsDBBChC9sHDGUE5hGwfOG5I
1aQwQRJF81R25QdjysJwkcwnklSYOr3TiSEMsS7vpgl6bdQp9jDNKX0v/B2uMiVHAysOkC5VkARw
WQbqrwUM0ntBidV9VlhybIshmE6se/pmbw2jcjcnef9toAQMjisK+sDBlMZvsHiRzMiZfUEAUBam
3WM9iFYCC0ZpvgSxgl+QPMBp2MAb9L8OcdfeDVOqT45MMVS1AyWVfYfnDjM3BGyqUkhW0ehGJ7y9
a/Iwu0iHheYNaXkE1IluwadYnBUO3aW1nHPzerwK1aG8jZpy4INCjSs3XZ3J32Egat9En8MPAtzB
dFXHdSiAI4jb3G3qXmOqR2V0xQIOe3nWlBlV1XkKngbKbbPD1Ovpg/Rtct7Hyfjc+3n4bEzSINti
D8YEiXYRTzElma1PUzNYitsgAzOccTpSbvHSGWHqDgEV8kFvRKTr+3kM+QJd4tCsT68zsWq/amV8
1s7RvThrarcpYfQ2HGi6QN1jtlSKbomTC8q1yTy4Pig3GBn9WNYuc6EIr8pQFTeZVBn5rpBnyOz4
qGA+S8dKuMYmVI+9KJ7rT00E/dwye+t5YDBvg6w5zzTrnqNjHLt6x2bjtCzuQGHz7hwlrXnyYibw
Y9n1WB+xZlkPYhrg4aoHMpp+GfzfGQZbh1gsZP/oNk6V4DGRqvCOy9cGCCiL7zQnk3+Yg94y7Egg
WGxKOsWPQkU4AX1FIfuMImD0uWvSquGl0lG3pWkUStcShBwdwJxcxA4bDV8YZVa0T+bUFVv8UOXz
tEpU5vYo4GiRd61Qe+Zg1YFdaUjCYruI6QtzorVinLAyGx5Mgj1LnZco3mL7u5+zpjfssQrbkKpH
1hV2Yg1wGURztPZtU0iPfR802yEYetPWpRJfsyIQhjMmM9wgQykNjFS6oSxdvWhHA4+kor1AvhiA
8JTrxWNWwYcsSRA7xGMtuDR6SMHZkYUkE+2hDACBylUvPQihZh7NcraKP8+R/wiM/1uZrv+COPqF
mcFR49dQ+kUE7vhUt//7f+X/+m8vuPno6b+/hs3/dYW/RbeQgwPmRMMaDNGiT01p52/RLeUPWmcL
cw6lGBRzl5z+P6Jb9O6sxYmBogJRymnkbzk4E/VTUmUOk6iU0Acx/4no1ttkf0EtLrbBaHdRl+Yw
tWizvq6VJGPStCOFMUTgJXlXVJkKsGAW4SdFp9zIV8CVP+8FVlWiFgQsA8Di23uxIVrSGLM4xc08
7MhVsrpJXBnpU0cpRicYMG3J+4BdXbdylygJpzHdmDVPAt1a3bY/2LrhmbPKuaba0m6MQlet83Mj
EbXNq2969Wex4w2+/20l4uVhF0YhxEKANlRDloF7VdmRaVzhRqMsK6lxFyRzYo+9mZ6bZngsrIEF
vxftqjQ/66kmuEa1E8Upx5AE5fysMYGECTjZsP9JdqWYz9hf3xqwYRzqKk5mVKI9ah0FMDOuFp8S
N4GLtxnZKbdBaByo947InULO1YbcdOMLuW1yJw9KLzDryhlmLqRlRbSR5PhgivFZrZPNRtE3DNk/
KRVqIL4m3JqVf9D8QvvztPT/LqZfU2P+x2X/vQbW8p2IKWGZdPm3pxbiygth5t8Emj8pM//+z/8a
fBrwQ69mzMLX+YuHc/GUwcOhYv8U1d9fx/3LX/wd9eYfS3OaAMUT+S/F+r+j3vzjRTIPHXw6L7S7
CO2/o17+Q0GOFQUi2FpE5lKY+jvq5T8oD9PqBeZt4DdNeeVvLtFfs/l3UnsvbeH/VPgIcwi7iwa/
jI7DcrNVKBaTHIuTyeGlxK/pPtQRdx9bdcSCK8ZsnaTQrLCcwwusTqs72jniDYVHf99EunmmWVVp
q+KM9bbaOaR9ZueIUuOTsolSuIjdDxhQpRI7nqaEm6YXBtR38aKcc7GFip7onzsSaJKRerQek5Tz
fZCp+nchCmIOfpVZ7cdRjgt7TEzYo5OubyYTdf2py8INA4Mo8QCK6pHy1nzz6hu+E/VLEWU9LFSO
WXcpfwLvXmpAr4K+ToMZ3XhZcpu+8tEKAoGS5n3paQ3G9WOQF/tm9msvY8P/89T/j8Lq/4639v9v
SC2bDFQx0AoLpgpaxtJ2/PVGu6hb/uuiqH8UafI6zt69zJ9xh3DyHxZa4zLFcYUD43+0V19+w04K
i+1FpH75zV9Rh1o/f/TSeqG7RXV94bD9zVOTrT8WUTVE7QG1G5L+jzbbVckSzs3LldjXUXZmW1mm
36vplZqBibVcFd53B9S0sZF4mP9hQe2nW6xmcCspLZ6h3MJFZvGpf0gvSTEJNTefT5SZ32YOgADf
vsy6FZEaKI9YJncqvHp3darRsa4M/nl5oI58RvzF6ei+HasgX+zPwiG8R/87sqlF3IOavy0vTulQ
v+CS/xPzf73Hqxutq23SiO2fPIb3OWlI6GU4nm5qybaew82+t6HIH9pDeeZfdS7Nwf3k1hcKuhu2
7pqbZK+7xSazNpLx5y77a+j+u6P76qmW37+eKjFaADNOXPe1uUNhI9ltKCt4NEa9wa2fxrv+C6Yf
unSixv3SG/jdYKzSwbD2ZbUyuK14kNz6dtzP59TxhPvmc38mHXy7uWqABmh2fjgYt6+C+52194UZ
sr43MDkLKNfSvVsTJoRKiPGebcN76StuJGZtF18Kp3s04aHfcqhSL5NNJJMS2cnz7++8tF9+d+NV
WFpyLdeitEy1yVuEJTkx3n0tdr+/ybrK/DKhX7/eKjIbsKOGyv/c67VtAPB9FLFzpLjEuRZGP1UU
6qKC0ysnwnSNEPvrvmyL+HQDtHx5rlczqY+K2ETPkOJo5tU5bLAgmGZvMK3SLoG92+qgiA6+O9cA
iFNsN/egPyBN1Xp7ZkhC6nSRUWHG19WOSPf5mErqhdUmiZuMxk0s1F+E3LxLsDP2Mj/Db0ZatOiE
H5Cfwh31asuW8DTZjIrsJnlzP08zdVUqIO6J0V2i9Odv+J+3XC0X9LUNHENlzKq3wmV7hRbPp8iR
LgK7v5uepUfcb0/0Y14WoN/dcbVu5NSr+l6eMam8gemBjTUcNy/zAtu8FELHfDBPgdGWbei377ha
E/wprfu6ksL7ysueqp3vTabTeeMmPRfRZHREy+uv8Bd0gShQwcC+2V2UKU2nT3YUq4fAHnbhNt03
u3TLfyeXgiufnVJYXmLlp1FZsieF9gWN6tWozCbGqHnLM9bn85l1kbnxl99/af29TRQ+DnsCh19I
saTpr1fGqS2qpe8d3Wf25OjburePyafiU/0NU+nZrhzBo65nV5/Nx/kME8zL9l5CBMyLvrRnU3ds
zY2+n67kG8TM7dKZ7gPX9yCf+oFNF28j3YxXnOVwwPiOqO4jArHfatVNJO8aQeWr7ltyBYbFHs4m
u7QRFQqungb7FBzuhbW5HsPXb7iay2lYSXTDhPAeqoIX7inyXAr2vIGrm0K5Fr3hk0hh+xDemHvV
rjAGcXxbdrON+qzbtRN+wUWSf1Y3KGHaaKCd2iOWhep3j7f6xNM0zbkq+eE90jbn00EMneYOba9t
v2sLF9d3s92OB+kgniOJdGWdl9qJB3hBeP7uAVZxQEI+iL3PDEjs8lw9hI+pO+/goZ8NV4lza+xi
F6dON3Hu60PjWs4yKapD5bSH5hhu6rPxOn++evo6XqdetEmd2HlAVsVVHs2M0QJpGR+Le/lTczaI
dnkczroTC/ILeuKnx0coiTyUGgjmZW8ncCgnkYDffHTfuq2b72vZ1bfWV22D3/sm3hgea3Lp6Tez
111G3yCFfA7cH7+PoXfXLmCQ9JN5BniaqxGUw0CYTD2O7qM7+U7+LnxSv0EHag85nC1YkkjeUKDP
Trz4Gv34shO9vusquZibIKHTmkX3mDZdajvBvmrO2y3yYGenQujkrZYt/9WmV5dGaeGYzBShM2ln
R1YEfwPa0fMvWDhPQR/k91bm12+2yiAqxSoSo8ije3XrH0Y3cf0L32nd8RzTc0e4GJ8Fb3oU99h1
u7U97JubxDXc6P7EV303MF991VWGQdclnQ36ovcE5XbYlrt5mz6Hl+GzdREcNA+N5mMfM739C5G1
c/v7u6+Euv/MoyHJUNwzONlZa1BNnuajlPmMAQd9N3Xjy9SNzlI3dHFhc8ofw2Pldq5vlwf5LHDr
1j2aDubyv38I4wVz+VNwLWpg1CTQIlvTNids4ksU96P7h/1zZkf2w83x+W6zCFbkLjMO++Ozwn7e
H58N+6yxyU7czPFk2ztsSzu0r/Y0FZxL2RGd7JDZD/r2S2PHm2x7yxoSbj55ibM7D91NgvhF7u6v
PJX36+3nu2Bzk9mXFEj4y82Zg7Ku29iKfUSmw27sL9dHY4P4wZfrxL6c+VvN3hi25qpb0b6my3k+
bo6XvTt4jeO7Tmo728m9+r65evz01ZsuzdiWvXkT2cdL0dFs2Snss97VD5dH1ftyi+yJ/QMuon28
+4JKxe1dxb9/pS/jXB5nm+6ZvSvs29Tm/ra0UeyHjb8XvOxlAKSN7oQuV2246mx/v/wCW8O+LtzM
vrmY7G/HLzOv4J4Jrvfp0q7t89Thsffu5vpwV9iDfeR9vqF8tvm8+xZsTB4udUp797lzfOfbg+/d
ffH3kV04VxjssdLeoOHrFM4lY7nMjvHsme+BtrKd8c6FI9h7zb4+3ri9e9y39u12tL9M2y9nzrfR
VfjRFxy6Gd6ZVZO9HL8ut9lefuGkRs5lOZvM2YJ12CTH1v6k81WnK52rZI7qEncbrt/aHg6BdrL8
y1dP87ytaTvjQXGcG+9wodvJdn+1Ge3H3WceVXG2vbNv7Ct6vszb8/uLm7PUubCvzmem8/nuYDmC
U7ne4fzgfTo37YPlPlT22a6zb2pvr3nn3MQh07Idn+n148l0G4eMdGZ8to+qrTLjrtBtPJg2y/ux
sy9y29tp5BIFn6JzLm5ke+eF9rd5ozGgyuFr6G6HjXBQDra8ebIvPqN7fBvYX0In2+oMnPeJf5T2
gS6/fRPbd5h7u7mdOyE/PP9uON6h3Ppn3kFylif7Xjgbl7az2zv65cU5N+I5ndI5Xkau98NzD9vv
S6LjXXw7ds4BoS77MwsaTaMrL/e232cn3lXesTtcT86xd1GpcSU0UnaJvTsqPL98uCO6J6bV8fK2
dzeTM3m1+/nueKnZDzuDiOhdXL633q51DfvueHbNkycuGZlXOrk92Wedd3mXuHbh/lDsm4dvzOQl
jAz7R+Z6u893jnd1AAFhX2wfGb7M/nG3exhsRneiWv50jqeaffEYOI/TZvQOXns9uaY9e70nbDG+
t+MzSFiMC58Cs0w72OwY7PIQ2oHLVZfrdQ5ULVdYHuiz95mna72D79xcPzwP9tnoNgyIYRN5m8au
97d3Il9M3wJTdq4NN/0s2umuvKgPuXNoTpwi17JDf+6hr9a3VeFWxjgyUivWN4Pl5UE4e5jd52PD
rLnjSxGw+9A5qo7M0BfO8+229bL9V8oG1f7etM+X3BU11Y3i3HwsK0RngCMu3RKwY2933DL20foQ
cA0SD/leBDbm+FvQW6jm3AD8pQA1XOo7s7BzT3FyJtzvF/4XSd2f1v1Xt1/twFZohbqaN0tOKF9/
KS7GPc1eewtO4cLf6Zf6pjwkl9WJr7FcdH1TeAaQkSima9DE376zGNKWN5Uhum/qqPSgZF+BVOCw
IVVPORq6NrorgMXG2jhV5VtOAD/dGKy4vpznQUDKb2+cZWYxSAI3Hrx5L/4wf6iPw4P8wImkPBpX
9H7+TLn/UXX6L+mwiPanTUfnqftX8eNfNy39nAYNsWbd0nnTBtp+L5a2yU//p/+C/d8llfx1Tfp/
Lk5LYLGeXheklz/5q++jKX+AzYcvhiqLurgZMWX+6vsYyh90FVUAsgu56sUs6T8VaOkPOsMwzeAg
MDHExSH+7wq0pv0BIwAVP4OqMfEPx/IfdH7eZqoCB3JCE7T6CuOoVl3hF36Yolzf3aNZ+ux3d68G
4urP2femY/pmTv77ymtaT6oFYourAG72umHH9Gpn7BM+dukl/l5l8dE8tWoFSd6bLOMKSOZVKinC
B6+9it2yM+TcT/zEEwdlPuI4PjoUWHT3Y0++Our4kmQ0KZJKKClsRDQrg6j2Pnbl1dGtiEWk9E0p
8eYx7w+01Do3TaZTDla/mCYv6fWrEZf9eh4A7aVeOdQgCtUY7xWclz/26Muq9urilJWNgdZ2gs5y
ou+CvH0axMT84LislkQEAdgXDTH1lAY4VIDERB3sPvbcqz1Xy8fRbMU29VJrazVPafTByFnFJJ+t
LCkRJF4TNPJFo+XdVyWOxPFEveQX33Kt/uObvWHGUZd63aTs0ZS8TQCJfmhE1jxGoxqqQU/z1IvN
DlW3uJOOPgSwj118FZlaa6hdPTEsofy1KnHiDk7p8/9qRNZRqev+aMQyHzIGiVmaiOYIWfqxBUVb
BWbUN0kDzjbxohK/HeDUO60cxc3HxmR5o1ehA2W4KBsJREg9TenXuc4Wxr18SmrxV+OyCkw1VZOx
6BvwJg9z6Sin6C+/uuwqJH3cBKco5rJDA/K1lsDrqqhXfGxEVkGZK6YO2pBZEowxZgAgITPwiB/8
lqvI7BOpLcE7p15vgIJMx8h3BrOr9h969DXKIMxTfw6QwfVMK2VBAa8KReKUYucvBl1d7Zlzls1D
AC+dThZiP6qmc54y2vaDj76KTV3uumwuuHoZnzfdbVGeyGx/9dSryFTBGIODwrY6kvtj5qcxpk7l
CQbrr669CkxdmUPRmtXYA5CzL5IsewoLTTnRlvjVxZefvwrMSjdxvRqUGH8KPfmC+CPgS6uB7vqx
qbKKzDkToypSgc/6TbSZB8ifkyScshX61bOv4jMtpg41AwZGTtPC9bUcYwkdI6yPPfoqQGPkCts8
xrivrktbxMZb7r997Mqr6NQNuULiCmXdplOxL+vUbwqI/Q9de8Fdvv6eqHXGQhqCjDWBPOMU/SWU
4uGD116FpuRryNUpVeyBO1TtqG52mZGd0pv5xcdcd8/b3minuubBEzw/MkWL7TROrj82KKvohF+c
ZzKiZl7MZUUl/9xk2dXHLr0KznxEGMLMuXRtoBSCAsNBrEfjY9Hz0lB9FZwJ+Am1brh4FsY4vbm1
+sGnXoXl2KgNyp5ceEoHJ5RZvHUjlj44TVZh2cRFPYl6yDSpEHVtQlH1dGv6/LHxXkVl6gtlnnRZ
jFNQqqZbX7Im7dEohqL8WPamrIITVBD2BW0aeyGwFVO4D2vlY19zLTA4GUKHzAxXLoTp0AYl7K9m
vv3QsKzZlaUWxh26dFgYZMOzIHTnvlZWH1sI5dWeWYhGN44h0CKs3HX4IuNnVQvkE0T7X4T9Wo/N
z6soUqwu8gIpPOZCy7lHHJqP7cprdSdLbuG1RhkGR8P3OkCe5WMHqpd22qu4RBsyheTGdf1BBLYg
uGN3Sob2V+OxikxoiBwpJbyZhtwbgJNa4Ig+NkVWYSkH0PCmCr0fMYKrqOT5IwfaU3XMXz32Kiz9
MuGxWwxjojZBNkuAdldk9ccSoLUkSi5Qp4okLl5Gj1ZIoTIUP5YOLlDm17ulIOLgEihqyOwbTbsu
sVzTBan42NxeE9nFWNTKweTqflCeE0DXclucAtX8YsBf6smvpmBbD0hgwVL1xuCJTTmBWgj580Mz
ZS0KkZqRNHTZMlNSufDwb75rUOX+WOys9ZWHPspkGftJz8DiNda2MgpNH3vsZaheDQk+kpwdsNUl
blpHs0SkW/WTWk+/Gu9VXIJ6V9uwZ7wzsxJhlxayE1jCKfGfX119FZtxPEIyFeTQk6ceWsgAh6SE
TrH92MCsglPr+64fTa6OA+lFmgzf4WbrHxz01XYZ+7XfyyFLYS1g5gVYAwBG439s51mrg6uBiRBb
qIeeXsmxiwBO60hZFX4oPOn4v50vraUHbZu1hFDpoyaXTJWDx/Wplv4vPulSEX89G+U6QEgFHimL
YenM5ZVePnzoa4qr7bhGjrANAiP0lAiOaDxY/XU/mOYHr75KlYVBLuMkxOvRh3mPaKgdmB9Lwteq
NrjJ5UNSceW4ijHx26XzKUT3r4Z6+fmrwK8n3xoqiytnQgFtV3keO+pjHxvtVdxDkJlSYdk1k6GW
3HCCrd6N/4e7M1uSU9fW9ROxQoCE0C2ZSWb1rnLZLs8bYrqjEUIIBAKefv/ptdbeLtxkTM7dcfjC
Ea6iEdLQ0Gj+T12Qwvrdg69mYGtiNKHrHgtzEKCULUhFQ8lv45OvVn3R15EqPNAdtb0tQUYbtzlV
ZLXieaAHOy4D6H16vm3r+m65xH369XD8pIJPuniZYrRyH1AniJrHSwpgv7vsaiU21A190QMfCL8H
Kqb2JsyK/ZbZgYbG1zNPGNvERTFiLS7RtXJ34VxeKNP93UOv1mE9h8RNYE4cDIQonsA9f3duKNho
+VaH1kl1OQhi+IS6pm+7+K412SbzgZTg6wGZaMhtR7FN0vk5Hw5NsWnSxWshS7+mkHU4w7whJvF5
9pdkWcJtjvH3BtcfzYfKa9kTyPgetEYH9BLobA8Nvk1bGKrMXg9ICGGyWZsGF8+b9m8et/5twRYo
EW+agPHKga1F1I2VwOUHg7bzsZiONvcuiUj/Zg7Gq4XT5pbERsN/ZbIzH5ZMD1Eacij3bJvjaxHH
nBAJEFQL36GuHiV0Jqp4Pm0bl9Xy0SP608ceMxyoBWhfz8CHKLktug6lrdffVBsIWkIPC99UHTmd
H+ap3bQhxGiSfLWTzRXkN6CIDHvSxCcJhRAI+UyXVDx/9zlXW5lUkKCJQtjB2QbtnPJ8mfuEVwO6
JjcN+hqMQWBUzLS0UWqHaXhknplOdcGnN9uuvvqkJYwCxHSbKHVDHO2AaoxfFB2GbSO/riju1FJM
cqijtEFr6cmTRfhmNNZu8n3Qmvn6u6KoVVhI9kSplgFKiMDnvXMB8zauo5Ub0RE143SMD9t5dLmR
9fClMgF92jTs8cqNgIpSGwbQnTlQ/5nxPvGnbTUG0I18PShDVgcObZA49BQohgwhfhIJCDtsemy+
MozcaBSpT7h47fSpKO8gWrvpNAVFhNePXceBRQgZ24WM+zd17KEItZj5fttjrxwKflYxyJqBH0bo
sdwOhDS3Bjm8w7arr5ZQRNpcKrtEaQkk9L4baXM1O/OfDvvf9v79xr7wlVmUDXQru85GaT626ig6
u1xlEAraOOzrJQRJx8m3JXagzI3o98rnQxFV08aRWdtGL15mSJ9EqRT9cOrQRp1OCK9scwLOnfk/
ehgkU57ooN6VxpBJuRcsR4H5XNmNz75aoQ3LyjnL8igtJDQdWAhNP6/wL03389z4v5K9/5ZH/USL
buBgNJCajFJV6eozX6blTdWHS6KNqVK/LaONBni1YCGrNlnoULGUZ51/A68JXUBlnm1bV2iDfvUF
9FwEk5uBhVIiah4NNeEZLiC3GZtoNXu8xgsNAWsJYzSgRLSNzHIHyI+3cfdYT58+o97s4fJxAIFG
48Uo+kcr9saHX00fDhoAanKxaztTPBpvUrftGLtNodufcAN1iMhhlWNblaUqr8OeTacMAoXbHn1d
IcQIkBRNjnXF6GSemW6Cb4Uu+carr+ZMOealmXIMDJST1T4jXJ8GeH3bNu21pqogfcj1edWqeD6T
jTR636Il2mYt17I4KpylKlzG0nwYiuMU1/QwxkRebdpH1qVCFPV6VUdh6W0lAwhkhPbQU7VxQq4B
CaVDQH4oPDw7g667JU7dQB9wW9HaT9SxSEJUquIKc4aNwQluAShnwSzTbSOzWqrTYqI+HggWE/DQ
DwXL8/0S+pf6tX6zw64FiBQNYxQ6uSjtXPNkPEavh4ZG245M686jQcqmDdwYpcTqL7JvxRXAKJe6
yH/z5OuSoVzFdUGWmKVDzaJ9HsrhWHjetlpY1Ci/tu7hYMpFRhN0VhpS/GVoHUL3vC03ZYR/Es6V
tOrCWoVR6tvYOwJ5w6+9OUS7+6Yps0b5NIUn2or2OBuYAZKOcTgnYCirbUuVrpyyLLIzJBQFAyVM
oSmsmSNoiVfZNjNDV07ZmLVtFQZYqlQq7y3k7sFhaGNxqfPyd7Nmta/GfKDTGGJKdkht31SQ9NoR
NY3bvLJ1I3ZQCwsdUKwmUwZRQpQsUw8syQvL6TzAv/Cb6GpbjasAMqMsiNKh6Ptk6k1/I9k0Xklt
4v22mbM6QE28UEvWwpQB2jG/tD7pHoUSc3lhYv7mDdalRCX6RZCZxxt0Qjf3XVY3kO9rMPkNb6cL
9/jNFz63G/zoGRdtFGPSRCyFhGp0JQovf8E27j5vGqB1TRHUPxsff1kaxUN5av2SA5IC+uG2q69O
UwAMlYE3UpYuS1wdp46qVIxRtm0nWaORgxwPjm2PpXFechxGMn5EXUC9LQK8riyqmYTM4oCpU1Av
OtAeApQo5g62raxwtW5ZQTxj6cLSOSrcoWlmtwuluSRo/rs5s9pjoVJYRP2Ck6DX5+oEOmiWLKxd
tjnb4WrdFuc+Fl7WPJ0ZbCWqFeMTBAi3paqAEXk9332bOaiEwesjVrVfpraPblzezM+bZuS6wsiC
8zn6Lbw+CybCIfCcOHW25Ns81nWN0UgMDJ8Hb7uy41zvPaBFvra5DrZVAKIB+vXYTDzqHJtx/X6e
A4AFFs7BRaTeRluzLjWCIqpsmhjrFeUY9kNM+vJ2qfV4wd6fn/IX9n5da4Qq2rGMzrMS8vNQ862R
I9sJocWDgtzpPpP9kgxIJubblti6BGlEhqIKuORpiITtvqdde4+WumpbrHXdC49D2xI3GQJFeW1M
ElS02EEVk24LWHwXmPghXxtNLpoIqEJAJBL3Drt6l6Byg77dtghWC5hhwsxQAsSHIG68Qd7Ppktn
t5UHxutaJGSPOjnlLEojVMj4u6bTPXRNyi78ZySR/423rEuSfKTF6xymJzUqWN4PcUa/dSLeGERf
lyTJJnTjCH5P6sZpejtCB+WB9nl9YQ38xjKvi5JUoKHljQ7ftA98+2b0Zn/HVa237YjrsiRwh7zC
a3qeCut0dpXFvn5rMVG9bdNyXZkEwWfXkgBqaKwbRJKhAS71Zvg7m6blWlioMnSIaatF2vdVeK9q
RW4hdMxftl19teNSyeKmKGKRxiBl7r2Bi3d517ptsbm1BFdP0BLpD6FIOTXVVTsXKsnbadxmbL5r
ofxgDppMA9TgRSLNFoniJxaqz0Ue6q/bRma14wJqTsU4BBj3yJvfoyDMqqRC8ebTpsuvS5QiXkhR
8lmkngyM3bOljuROZGLeFkBblxExAjpaAZReCtUi/05LK8Bf7cJtU35dS8TCwdmgabIUeOvpaIjL
9ppVdpuDfJal/tG5h9i+0NDkF2korZcMChhiUDvExpFnr69e9mEJnif8beQD6xuIk4fXKB+x25Yr
OZu4HyalqtGylssuS4sWvjFkvMJ72wx0W3UYsImvL18WmVBxMWap0YQcvNAD/7pR9tO2SbnykLuw
ByIqaLy0dCgnjMYqSNmIPNi2q682WD4JnSFg4aWFUP67KNT1vnVF/2Xb1VfrdWklSLFWeSngFtNh
iP3s6Kznb/qsXKyyDApA+aoXdZbmfV3vvG6Wb3gow89bnh2NH6+/KuiCcjone9IaHIa7wvfMM47o
l6RFf7278nWx0UIKAFCG2UtHM04vwZTLayBwl02BIiB5Xz875RARlUObpc2yBKlrq/syU3pTnIiL
1VrNlPNND83jlDOvPYBOkCXTUlwCIf1uYFZrNQODp/Xk6KV0ZO0BNf/V0QXdtvIgCFi/HpggC4ec
LcxLbQN55StTt+ZtmEXtNhvM12WogHAgY5eH0O7jMkTBh3OtD/JGSTYtKChDv35+YHdi31A8vyI2
2iOEnH0IaVluXFCr5SrZ0Ex9AVMzzJ25KWZQqGg+XTpU/ebLrsubsE8HYA8xWOF5qK8C9Mu9l5FT
l06E57n985kNx/jXQ9O2OKnN2nlpXAws32XDRI7ochtS4MOgaxrpiC+7TaZhXeuEYuO4VnTy0rnn
LtF5GKDBSPcbr75avKWOSF3mC0xyOIXXhOY06XBG3+T+8XW9E9DRtfBUnh97xxwFIptF7zQCI126
bWxW67cQerZTTMzRDn6WQnranaq232gd4tX6tV5AteK6P2qZAxk1j+ApLbpcvm17+NVeSwdWlD6a
248cqJa9LVi/V4WsNjlofF19UxWzF5WB8o50gHdZ6NodTcW2dXbxdQVOVggv80KWHdncjECoVV70
lY5dvilgxNc1OARNB0UvbX6SgUcAxGiQFo9kN22c9etKnLE3WmcxZDJ4S0kyBuNwC6pcvm1W8lU4
agkFLykJulM/WOrt2zpvISZSqG2t0RDIeW185NCESg6xOTnJul0b46s20CvZNnHWxTgG2kskk6CN
tBVUP1A/0D7K0LpN4WPATl8/u5aDw7ycQPgz7YfZseZrzV3/cdOK4qsF28Vj5VSp2qsxpPVfzK/a
L61tLhVv/puL/Aurv67GkQMBeykAmrGYbZjfMESLMv/ILfSAm9s5KAZPoMGnr8hNG2tO76RzXnwM
/HDOvrozYhMJuqbqIEFMet0OVVJ4i2fvPMqbsdl5cg55yiOvqD6Zxs0q4QGZ5jDxZhUF1wWo10Cc
hUsmSFqVYyg/eVPYoi9soZHzP/Lzr0ASOSzN8hRNc1dfN5ko1R0veNVcszxu84/gkJkBEtxgjHVv
iTFD3e7kbC2tErxEln8C3tbPs0SSQFdfPOdZt+wmMUz5u2wunAGbi3oFJp2eu+xBA2083So7LVG3
6/0xtnufKpk9tSNEKu408rZAvFSoGa2euAESZkzclJOJ7+d2Zt37uuvq4oiugKa9Ar08ZkluRzXq
/UjqWuH9iwFYzKWjAmX9AIual6Ctw+Y+1r4w5c51NLK3WoyBUTvnpjj+omjrm3sOMjB5UbYeA7If
fVXi9KUhZcO7XQMF2Bwva2M5D1cjrmnMvjcx9T8tNWEFCBuxAZBsN4dTBrFQ1CwHXCcigKvYIbST
gYmRZy7T99XcWPbY5azHFWIowIEKWUNWnM2A1WAreqj6Rlb3AlCw+iRwNmnxQhnVc2qB+K1vljgu
60eQGFsHCWMwIpdjwWbW3/VDWJsakuioM3i7CBbYemeBRslNwqYlb08FgeDcRxXauW+SEtVtvEjG
STWTRgxkYs4lFnTrftijri7s3A4teXMY3sxVPSKsRvzZLkk2NZxVR6hK1Xm/M0sPAGiyNHEWQTwc
yr3t32PYO/duKIO4eHfGq49gfAFQ7pc7QI4miCV4YQ4YKGCDLPqr7IO6+mYJ9xZo3uXeEjTJGHn4
tV1UjNV0qia8lX+cFfCWXlJBHcEnid9w3PfQCJRrYU04PcTfSJ8XYQU8nsnQm2jiofFevMUODHCk
YgmXz8BYzN4XMCZqtUefg4U8adUKdQhbZ6bmppnleYFxYwtzQD+5FtO+aPQophta6tDv0orwyDYH
TxQW+u9sCIE73/O4VO5rgHjD8BSrfC77vdU2i3YSEMlo6jQ/VL2NTQLAIqZ5Z3hpP/s9xuiLqfqg
zTF4yp+vG9Iofosm9j54ig3ynX6CcyNAc1FUXoP9SSCUJ2r6RbtRyx0kvpbPwdIDYkRnDtkfP1+e
qfRd/iUHJ4Aecy4KvoDONxUmu5tqDQ6esxIk02E30UzI/GUoMKnkHV0KEZTXULOZynrnpOiKDz2s
A+i8XTVx8KKCLHL6uj6rt4O9BOogEEy0BhryQ+SRfvk6ed3Yvot64QEUZwsEkUkyhNQujwU0r8Gr
qrEz+M2udhxkvgTWw5tMognSjG06Io/fBSdORihcHdHqGPVZoqA6ZL6hfaudXZJDkcW2KCGHMEuc
WDrH4CryoarMx7KxqF5IJzhztdhBQUiOOukbMeQiWTxqwAsgYOOSF4hKz+KpCxoXfQxnz4LlKEbV
UTybGx39Vtsu1I9l0cfmZdJK+yqhE22H+4xUwfS3y8eqhlTbTNryWGds7KBAZVooRSUE4MPST10e
cZQJyLkLZXArR5+MflLTxoTjvouzEHUEdeD1/gvoqzM5cCoj+m3wcAiDurzOha5TLhHoTwG57TsA
TauhAdyunEbImSIRwt+COEvJJ3zWwWVJPMWsVAm2BifeDI0NOKqtNGpS8Du8mdynKtQduHi8mghY
CcBSTsFwlKa1noGiUBvlD1ERemYfWLaQK1ICtRkmPBpjaDEal32ZZT0Wj5LXbnjQmWHBEWOT0891
TJWPHsCYxfk7bPRDBbnKWKp8BO9PNe4qNnQxE+qqYwetYuSHkAMHIHRsArfjQz3k76jwtT2RLujd
S1872kAVlpWFdIfaTsa6XesmMj4OBnbmrq+K+izMAyjozoc7Kfd5vQjojvda+4+8oHZImnouA0jT
UzfVH7xsiBb9CN++qiEdDb5D1d7MHBDYg/P7drpBps9jJAmCpocAOwiBdE4yxMbqOFFEz+oTqyda
gtchCofgZGE62gJjUkARSEKdIS8eKj50MNlZNtG/IT5WN2q/gErpuwS9N10L5GaAa3zoYy76ByVl
pZtjQapCxsfGH7uYHPzc98qbQDeknx9cPMqg2Yl+DvLlLlwWfKvE+LbuUEBgZ5IRQFU9Val9A0pu
0+xA+MXhOrFL6LWPrY17LDv0Ts6BOSwOQb4msR3Lm/ihNi7/mHmawSWYOhtMX328+5IBhBhU4xfq
nEBR2tT7DdCU3tQAJhvELtzlHsmcSaAl6OInAvCtustFX44iYfWMI/23MlvG2aQtMkfiHSwgCcpk
pKXwUhJEwwDEQNSOEjTjpgjmT7NZ2u4mC+RMrivDF/fc1Es/3lEya0t21siShfAtFhgB6NNjPS7F
u8n1mCAAvFrudzvwpgFJA2ojUNN7WPXK+2vgMw/ypAoU6hRyMPKKr5Wom+65i4dQ50eqwyL2d6aO
jLhlxMR5tBsGLcd+V/qtLk9zM5VE7MXoNy1ApB6s05Pz+AiTTKmhzZswctFwlYnJRo8LkWTMoVlS
MsC+AmvzpgdKF2Km0C7NQ1R5wCUd3E4WuUZbEfeDsH4rGo2tPNGsYPYvb3Jj/hWir7Rv0Y+h3DAn
I7Lx1UchWyjFJJ6rq/CDP4oKqErTaRxgkiweFg9YrwIaUv6hX5pWYr3NcAhZMtZ0rm5YNHbRE5Kz
oXhbLszUFl8i8A2CsJEpG4S/AJ4Ae2fJZXsd04xV78H+Zc1nHpRtMCe0CSffJLXo/OhzyXJsA0lQ
RnX5IZ/zDBCZPPbg+4DexzJzpfqiyqDvHKK6+T3onyWBjjb4FR4GMLIWUyubS54fWQk/NtiVkO2s
YAdH5vnoL4AGzAAPqsOxOClV3WZXRTH0GEE5T/4tfA4avw9r2Ma0XfyzjFizQCLuZdahlOlkAlCO
E9qrMPuoQN7sH/EoDEYuG2p1Zg/oPngTKRp7iUBlHujrqhmgkQ3csQ9mAbT3sied0am78qe6DtKF
4vvA4R61eAdgOODfrenz+WO28E4OyVx4obLgdRNN77wFa+KRzBWKz5LWiEVqILkjBlopr2or8Pqz
zkH5QfVYoxq4JLSk8hCKPudfe6ClfWgnEybw86pCgvXEFHapD8uccX49VbFmL7kPe/J50RiwR9lZ
Nj4UWoXj/YTCluIapVAc7XY4Prv42jZ9Z7/57dKMBwLlUjYk4+AX+pSNYTW8yBayG29DFCUWTyMI
4aCkarQSz+9l2UtzQj62cH4CsBfX7zuCnOmXRcV+4x/CbpxAqQ2QJHTPUpgADj3I2i27mk3lSn5S
wM2hNbQsvEElftYO7Ks/yIphfwXX+72DEcH4ICJXMowBkNb4CljPxtxMC5T2/yYo3nuccdRit3zw
OjQg24G8mfSA5oew7ErxrizLalQ7nJA6dudJIeXHAOpS1YNEECJIuwrr8O+8N1iTO8kyAaD65IsQ
PZQ+/Tpm2hOPMxQCJhyenEfYqSEQ6rlCEjq2z7oObPFpFl2M14epl/MDd02tsNrq2TZ3IDxUQxLk
hWtewgluZNK2ESdXVZu35rYDyyc8jkMp5TMYxYWSySjnQJ3qlmoDK9CH7wdUY7UPQzaO8thX1vNM
MpIm9p6L1uTBV1lbNxyx85kpaVBA5yfYFjlmpV8F/Z7YsSK3HR0y8b5pm5rCZses3fvlELfvpoYi
HolRXrAI+oVbdHUNEVyyR693FqHnQWZNdRiZ8eR+jEfLn7y8n4LrbswpAB+Lq2v0gk2ivg/rRS55
ohZYn+dJzBPb6aYbNHabPAPPMKr64YYQV0RP0PFTo9xlDa9tfoj9eKBPCMOxPq2mUcISOrCQqpQu
wAoc217F/EDafsz7PZqIqTtAqKFobuF88vGax7kfHVQ/5HlahVih12ppouzA6FLhsMtL39xmoyRn
MdJBl/KmVNTVqAXxnbRXZLYAjwc479b3I4qv+itQE5FjjYpaA2gNbnodnXiTl9H9xEDSu1UEKZE9
i7yqxcOiDQny33m8kJusi6T+nEcq7l/Aujf+g1/Di8YBDq0y0UPe9rI7dL3txtvIBVF7RTNjYfP9
YSRXJe386RYdpFCgSKLKUvGX1GU7pXG5jM2zxCqG8EK1+ObYhTjUPERjT1u4VnHFixERo0Cou1o2
wXI/RhjoBrQoDxSm6gqwZOote5TzlQ2UwL2ZC6huBpF3CW/1m8g2X0XlzzBzT1c0v5qwI0K9RWmD
Khjkjf/aFkRZxeVNkGFdjV1xVU/E3CC9Tu5lo7c1AEDb+XX8J1B24PCTliumiz5xvW+e57jNHjc9
+7pZh7OlM02o3ZWJSv86KOrqw9ljvpDo+l6R9Yv4z7pNNXd+l89zKa9qXRdtdaAA1VWJT7vsiqEW
CS1UEHPM9zYCaPqmnBXqGAk0tb+WQp5xtzpn9yUmkkXAFK7XMu1oK7o58Wg3h9iIYrTB7emgYvxA
39I8OwZGA1ZWyTYAyrBGjeudJ3jTX+dj6ReY1j1yYkCF15eUXM8RxF+94CqyiGLp2ebV5K4Ex/Eh
HTthp1Of+e6bJtYH+QwiKpdywb+Zx+u+2cnI0Bv7ub8aoXvnXdelFh4DzNcnei/0gjBMwrKFsj2i
CR5AqwUViJ+hRM73GEJiC5kT7BgOUDUG/ng61VnfnYQKA3YbjZknd22Dzq3hQK30xICAQFc3/X0Z
1BEcMmvbIbZQS+77tntAwaAb7iHmUuDw0BexuT7Xl2nQjTOJUzUI7t4g2aGedMX3QVfMDhYTdic4
SuDYp+OYd757Vhrgci+po1GBpZTVGQS5cJrF+X0+mpD5CMSYJe+LHclmo/eBg+rQQeXe1I/XFODz
8V7FUQ49MOl615T770viHwnZ//+OWT13QPxewX5XlPXXH9Xrzz/+H/X6KPoX9c9UKlCIkWL+j3A9
5Oz/BUhUTGkYITfln5uh/otO9fm/8D+APkCb/gwjONfv/K9wffQvdiauEh9QXoJSv/CfCNefF93/
LUaEVNDgfAYeAO7KowCM9dcmM+R1WHn+tNz4SBEhCBnrqH60XVxn74IGMY53RV7pC/Uf30unfrxp
QCgAzQCdAmkEYte6t6ScWK6yvI6vefKQJ08fbu/fAnnzw/C/+ffVftTNP9v6P91j9WJiHmkbMRlf
y+TlLyBdQOm4kFv2zxH/P91ilaedo1aZReAW/eHx5e75TbV/s+w+kuTSq/jnXfFPN1rta4Z2Ncq+
caObM1npudjjZXDSv5ClXVFKI7L6LOtWqywofFJpfBaZuX2rj1whbrIUaRS0yBZ0uyxUewiuCf7W
R3iRqDHx4BYi5roDOz4J6bVUIhna4d/G5beN2xe+5Lq9jM7/HeYlfXgQu+N9B6Dc/9NkYatsqZkJ
G7Mab67O6J9nm9wHgPz8+R5Y6T9+RMz4IA4DzgPUOgBhsdagafNsmZTg9ojkjTt4Emo/URmGick9
/ubPtzrP7R/my/dbRT5CuEArw4qsu6taLwsQ6zT2iLi7fs5ZfN0sU3VyHmpznHA2sRJqcX++58qQ
0ACZJqCXsaCRiYc5WaXHEDWu0OzG1Mn0fp8uxEUJA910D1m95lrBcz/++X4rnCPsFW6ICMl51lLG
wJnGIPxQCpd5UJPoApytjELTW4B0zYE2XbTTTPL90Dqzl9JkR1sV4lBYw28Y69pT77t4J0Vu0lxa
93fbkq7dWd8HW6tt4n1dlhOwyOW07L0pq548nACSnilxx9EUi2LBUp9QwRofUWdqD2U/8iuEKtWN
V0lzoCBn79H1Z1IW9AA1cchTRDL08S8Fae9RsfTPY/Dau8EQ0AjdTjFAOQy0eRziXw+BthA6VkCz
pWFbkFTU59MbYv//9C4ovPbBtWcRkog0WjdDzR4LM0kWg7YZFewcy8a084ZLVRbr5REIn1Ak46OA
UiDmyOrksXSoVEUMkqbWiu59Gzfw2gxzb4eI+xe8wl/cyo8DFGFiV8Y2u+5xDmSmUB+b0XTOebOX
uPO7GUeHQ7zQ4enPX+hXtxIInjEqGLZ/tloVWs2xLkNC08XP2QGAhwVHdaQCcDT8Z31HmAwixIIA
KBBQYR95qtUAVgGwSFlZRCmyeeywIEm3t7V3qR10bVrCUAiCNh0fUwHuybroJusHcIucGE4884Nv
Tesvxa6rafmtzgTM2tLz9q3oR1FfsNDnvfRHk0bh5wDkwxinAlWt6/4nIIgJerfG7JjnuQaie6y7
F7SLOZk2BMhSy3j3sYSvhSil3weX9oe1cYOxgSsG8hC07IHhWhckKxUU7Uj7+oQcm8l3C+K37DT1
miNf0UnyFIwiv6RTvR5pClN6XnLwAEXIxE+dmmrqlG286DhCNOYEq5u/tCgy2/UdD5HfXTRgYMiR
/Hm+ri0KZdTHpoE/MCxYkiujylS2QOQ81ie05OZJQZi+gzZieaFia70qvt9FwIsNochO8JKv7ZYf
+fmMBahPxvbqBnhLnUQ1s6nsp38mcAbziJ2BYI/AYAIOFKydh3xkKOuM8UJRJ5a94zhD8eWiNOAv
XgixQwFTTGJE+36qh9JmQitw055cE2g4SQBFlGkuaBHsjYEdulB1//PtsKcDjIaMJMW5Ya3HBTGP
bJIBTs+OUCAeWVjcxKEqd0gu1P+ou/w8fpzCTwfSlmFX52ursgye1QWL5hPJsu6eZXV3JK2YLrjS
P087LOsYJZ+UUMhjkJX/5UGgLueqn0++QiGxdWV38kzz6Z/ObQQYObYLEaLqJlo32vUWk014lTu1
2l8OldNzA7BWMXz7821+shUYLQI/SJzdE5ztVnZYx9NkqF+7E0rYggc+mOw2IJ25a+d42fXzNH/+
8/1W7vH5CzGOr0MC7NMxTo2rxcTqNh9mPZ2ihuaPEXoaDn4oO9QKKbM3wsm9bW1wiKsM4M6w1Bc+
3S/mIvcJB09AEJwf1/qpEvaSF8HoTj0rvUPWll6ZuIJMSQ09und/ftVfTBOOKY8lBpNIyFquAW66
qpvRd4BclbJO5loEO4G076Xo56/eKYQPQnxOMPvD1XTM2j6sqlDMJ7TsNX9jRHl/ikFB9I8aN9NX
f36r9XGYwovD6MWhOO+qfrS2Hn05oBs2rL0T8ihhnBbIRsZviJfr903uefdI9qr+Y6VE/OyyOH5C
c18YQ4ATesyJHmpRXbDO3zvWXu21EQtCxgISiSDGNz1/hh8863yKKlo5Qk45xmFEOHEaxdHjiJ6n
wQL0w95YlBKBKQOndw/zToCHLaKx3VFUY/GjzCbboHWHo0VWoWQHsGKkOd77eQlA/NSE1f7P4/fT
AsDjcmzQLPKxS/80fBMYEYMKl/lUcZ9/aTKPnOERg90VXcBuXJBXKRLe/d3AHSjgZL4kIvTTRn2+
fxyjcCnC14vWBztuh5ZRZebTHBoQ4xtBdz70xI+hUt0LOoXL2wbvfmHS/DRFcVNEbkJfMORHYWxe
f6NlWOyEVpr5dM6F/SXFWA+7XPYayTi/6S+Vh//ybj4oiXD/Il+sGyVaJ6dujNh8gnbBeMUr3pcJ
Emx8FxQB+R/OzmNJbqPp2jf0IwLebIE2GJAz9E4bBEWJ8Lbgr/5/MO/iY2MQjRiFJC6kCFVXISsr
zTknD8xv7zgZ+o3rVLl6YONud8a1D8e+4/LlHV1tBiMluOk56X2nSsYzHePpPFkWUPL7VvQc2myt
Hs/COEVZdXDe6+/6w+pjRYsXS0yzv1Rd6zZLnPdXtdPC91pij7qXyqWfz8Olrq3sm0zD850+meeo
1DJPYxgH06yG5FEhbYG/k0edehCYvXhV+N6EgWheGTKFs+2pSIkl5SPS/f6sd4YXl2L+DE5GGl2p
69o3mpwfZS57n8GhKMhsTYNPscUZh8hI2Ggcyb6Rm7mX0Yp+bDRRfan1Jjr3LfAxFH+OpCJ3F8UR
UtzUGf667YHQjRskI1YXv8nHHIxMqrdn9JCaT2rSxsgNy0yGSOtKO9LS2rFvihca5XtifIq0m7YU
sAGSqi6R/WR0ah2AhiOkcx4O9j/gItpv9y1tZ5MaMSmINN0hXtzKUEiTE+aZZc1+nMkSVtTRYTES
s3+CrVae+R29S9dcvDaQW98xIkaViFFxzC3FzBwgxGlIefkyddGasXF603jymL5SxZGI8XkhvPF6
kDZP6O09QnhaA4w5LX6Rwvklocp8mn39wXV9EQqwisk9ZVMqT+a2hCw3oYXuYqX43dJWw8kIx1I+
KZYBsPf+19pWeZ/3Y6mU02QdGj1Czrf7KU1YJmEmKX7TyvJ0Xtq5b04MmIwWT4vW41OoA38WXaTb
p3EBgeTWrSoiDySzFXvdmMuWK9dGlviJnRivo3/977SJ0MHpY70KV+b214VOWNaA0hU/ze3aOVVp
Rt/d1OPlqLywd0X+XGjzWclV83DWWIi5neUKSG0khn1PTf5RaRuEF++f+ot0Hxen81ybPOcEYdsL
2TRdX41ZifeRJMsDtCt9o5GuPohpKj4VhrDeJa3anujIAQq7v/ROOKEjgGQhaEyQiXrv7YnO4ZjN
uYUvmFHx+2ww1kD22saZPvIuAPUGyCO/jaRwDjTHAMk95CD/7v+CHdsmvWPvpsKf6jZRWaXsG8cU
sm8Wab7q8goxBkkvaudVPIln48GyyT/JxXXb2NaJyxmQR5l1li9Hhn7K85oZ7HNXvP7pIkMhQuJt
ldeuz+2BipXN7Uyh5YeGZFK7L8bJOQ1jUvzCEcWZJ5ZQ/37/BHeM1VrLRETv2Ky5rQ2rWQWYJs4t
vwKxd2ojS5y1GWQhKeCRIMbOw+zwSuLq1piZCubt7oiMbCXvFJ0ydNf9VWQRmEAnlIaT0xTreM7K
ao8gAtt+0OqSHJIGVTOplxpI/9yuaVRtPStKpPvAqBvrImakAt24KbL3rRI3b5g1XH+Mmqj/rXfa
CARlSZQP1ZCb1UHkrTwrRG+CJrJpyo3ECQonvXGOFOGNQl5S0x+63km9bCIauXRK13yQ5Eg3nxD/
0sorCKUuvSa9AwQpm1TjVxcxkvuiZp2ZcoPKwTibTHX+mkYxvWvBC1I9JKk6ty4A19g+D6nWfS3L
pO29JAnV5BQNepp7crmEnypVyb+BlC2ewF6J5ru2ZK0GJUKZ3hWmNdaeLSAGngYKW+Y1juqwvkhg
KDVvViV9fBNnTYfUot4ySdEZZiv1DLtQ/mnboQPwLTXV2xhFbAEuXc2+NlJcABwsOss6J7moPhr9
oAP5FpK8uLUQ1nCu1E7/xbiMcQbYGCLq0JQKRzLOkvO9dwpr8hAFzdpTZgySjb5m54yeBIeh9YpM
C9/RHxqqj6kGufRkaYOzuADUKnTI0kYwVpckkPFsja2G56XUp7+ULpa6d0wjbh+H0YDSYMZG+xcA
RItfTK3rpwiB0D/MRTKCc4Y98rUb6v4zvKUSmopYlM8a8IN/51bVf9mCqeBXVDPHD6aTI7qVTSmg
pCVUnRmhIDI7wvDJ0D7kiolM8zCr4Yc2kaXZnZfOed+JWlEgXUThr7iENeIOaVg/dXI4WD57Gr5U
fW+E78w+4vUwzFRuznnVFk99qdTCQ/GOSeGtNjLqAJBs8dco05K4asLOQfmCHDyHzdhDzBjmyO/5
f2RuoYhY8YxQNn4BGhvZT1OX5RvY6HLpWcvUxG5UZbRETL0Hehz2/KCLKCK7uSQlWekHmcGfvVuU
jaJST55E79m5JocPwKjnwetUeVTdWBsy4TFTTfWztq7k66QiM+BVaiG0U9QwaNsF46b9qozIcNxM
UUbLy6x2KALm6+Q/p6KffhFCLg+zldlgnRW1rVxDbZje19pT+Hdky9XfutYVyqVq+1z2rFCWynM1
2xBTItkUp0zkLQDuEWqBDEXMz7AzUHZyN4IIkoCoYCETfbYxnwr9HPFI/v5/QzaNk0gbjedTrP/r
meqnC++kPiL977zTDu+coVhkojalmVtPlGq100ih0H0gfm3stnLeZOeMuXzf2wh8jBsZbem3kHmI
aYcuPEr9d15KKEoUkam3KfD3N7WvQpPCcpRr1e9wk08tHYtTAZTpwM2t7nTr5PBx7I/0kDbOZpPT
3HdapRWqrwppqGaX+ICX35bBW7syLyjwPBDJf8fWLKrf9x+yvdeF55m+mEYjl1f09nz1vorWUEH1
5zwFrl0mxnwVmrx8NGrbuiIn9eP+ei+3agIHkde6D9mmun1ZwjosJSUeDX8Jiy5z40GSE89pxrp/
I2WLYbqSMJbpEi8S4e/9pV+akqVTQ1GZlwWB7UU/l6aTkkD6WYV8QOozHsjS/o6STE49BGDAaxWV
VfbnXsW3uiBGnaPcc6cMR+GWVt2atJCbbROXbo5NfTbT4sFMzDhiZq8dw31NSoC7WkScfe5I6WBc
SWi8+PQBaiQv9FZDt0fI3RddLsvs4EhehjG08qhpgRYgBMYMbr9+JiWNNuVAApsW2Ow6ANl5MwvF
CIY2sX/eP/6XlsZa3GWHNpvlkOrcrlWjalxWcp49lLbWn2MtYY62ovaPsT4iPWUP8cHeXloaOQuQ
AY6cyjWanbfrDUOiQ1FcbN9O0uwKIsh2TWMpHrV0Vq5g0BUXBoM4uMk7B7oWCBmPxR6BY2wW1eQJ
bIahOT6eO3/iIQfJPJvLOepl+WB/L10Tgow4DGzCBCW/bZxArDKtzhCOXxm1epH0Pgu6dD7qmu98
NYvmjKNSrqWTvY2/lJC5QCBuAOXIqcQTEkqfRDwO52SUR26pEh9UEZ5F8G59IZE8/TR6g1wVqvG3
ny2dFm2cyNqoDatVTunLxv1Rz9CA74+N9oGhQqP5AItQwJpVwjC8prESvxNja71PJPg2rj1OtBbB
30ufw9kS0QlQfJE/pqpeGi4kuKW/itroPqRg3cMnq5z1H104O19WdsURgGLHHgACkO3RurMNZdvN
TmaV0NLoQh909aSAAwkZTKY5GJA7R8aUvd78bOA/1C1Yci3l3R6eJGynXkD++HXT27Nrl2Uhnaka
t5/1vKheJzu9ZnfAcdaGJFMg1dWv3q7WzEorWbAr/a4QhJfRYP7ozaI9wBrt2DmrgD4AakRfZtuT
gQmqgJyaQ7+CW04wksEu+SJDrbEPFtp5H2yN45Nt3onVId5uJ7P0oTH1OvQXK7GWE+GySvRnrwyr
vjDcFgLqubanmKlyS3FUFNgzlLUcQPqK2cOXuV08p14MnlgNfVnqks9ERJ36PUu18osqQf37fN8V
7y1GaZAkjxwWwNimGhlBohydaZB8qUWgbGhSJ13nWsgPg+Ikl/tr7TgQDJ/6Ln1eoowXsJtpKTNd
mSU/yp3ilA9dd5Ijdbx0LZw8rseBV9zx+jQrwH1SSaPhu/WKhtx1E/Jckk9rPH6nyk17YrpA/lZk
eelCsZMeWqUwDyznZUUHnAolfZ53yjny9mnrhribeLslX4W7IbtRIcehlzWKMM69iY7dySxG03G1
pBx/SjAUrqoQs36gNrK3c/p8dIr4B+TW5jZm5WQWhtlLPoXLdfhXFQIMGyJjHC9aPszyaXEiyPJ2
OLef7n/ivRuK6Jf+v2oS2Jlb2+UqxkMvCsnPm8V8U6SL5EWkswf721vF5m7S/yJcNbZlM8gCi9Ha
FV82m2PLHenDaacSOecjnd89i7WfAzRa3zQoNtsxBwdZyTBmOxbVpNTpas9JIKpG1FzbCMbV/dPb
u4xcC2ONiug9b5frnCTNa812QMQI/aRrlaD91JnunA7/4XLQQ197r8DSMJWNiSC1Mstqn4d+n3XA
w3o77T+grqaDZCz6AkSqXrO9tHGc1zsB/KnDXwaQLv2FE6gw/W5hj33YdT5l2dxdlMX8kg/UZyi2
ludXnylnyXuLHoSqvohrjZyi+ppM+rliwCQNFSavxrZG8RFN+vtL7ZglTRbcqAzCniLnxnHTyi81
JW8cBGeM5ClXGf3Yozx4vb/KjpGsIRhPLtBFbH+9/H/0DiOgAWNFJO9HWT69saH1naNGif51IqM8
3V/qWdV0E4HxNjgQCnBpzOLb7EjNa/ggeer4qSMqeGcDMuwMh1uTbzOC/qHnp7wLUVKIelB6Yhjc
GqL9t1ZbomuYS/YB/mPnWUZUgggAWBwv87bUmlPYKNppff9FndEotKsa0ZV2CCLqaF4iRfk5aU0i
Ph605uAs9o5d02gUgHQmt9/61AT4mIX8SOjTa2nTt+g3A4eySx1UrsmYtaMJ3rvLkaPidnDgL5Lx
REtq1JEMokVmYzzE5qTZJ0xifD8iOHMkwbnj5hzDJqrnT52Lsv6YP0xqDBcH0j+fGfqQCYF1klwi
Hs2FZzi7Ipedg4uyU1QmMqUzCEhZ5a9tLGxKw5iXRuf4Il/QcCk6VSu8Xo315TyHcitdTOYCpW8o
84vsWkRiqM5xiR4Q9dBpzg8u1HOyvbVyWt0GWvQ2ieI29U1HXegpVHRfpGOhew5FmCZoUd2I37VV
S7kV+p0dnsNFGqaTlGfZm6FIp3/N2ey/xwgkdS7yQ2aECEaSKrwLSlFcZeiBARpLGiPY0S4Iz/dv
5t4XW6OL59L82pm8/WIlc8EmeYlDnylESNA7WvJDzrLqB3g5VCbKdDDUA/t/efdIxeiUr0kFKe3W
FcC3DY1YKWxAAcvYXHUxKD9CKPjyCXRFzvSjOmmzVSJJ/7QI4bxuhPOaYKAQS4uMp0Ne89zNe9Ub
InOWMLOJq7TW8abITK1LNgHwO3ifXjrxdSEdsCMwmxXnfHuyMcjfvotsy2+iyGaKXF4+9J1+JLf4
8nqzCq8EgDWKLdjc7SqoXa6kX8EqWZxflGXQT0VbxhdwidOBee9uiBQI8hNwRICPt0vFc9XH4JQt
Pw8B0TjwA/xaHXrvvkHubogwgsIhVR2isttVANnKi5hNy4+ttjwJR2m8dpC1B0uCHv4fliKVphip
rICkzRdStQiOaj1S6sdVeHYpz+faiSdvmSvlv+wK6Rj6TTbP39boS/jjPEay5TMa9ZsCWAgg9iiu
dlaPB0/bywu9IqwsGTIL8A8qgrfnhz5Bki3mZAHsqrqHRCnti1xkozc5pQrXSTuaULmzHiBiwJzA
AIGTbWsrYaypJegi2y8RzgwqhPIQHVjEudTE4CnmeOTy99Yj2uRS2Sp/b3kQZVbGBA4d7sNK5fc9
re4P5G2NeBsWg/FLDqtUPcjEdiwSDgTgTQB7K0tpc8UiRAiyXqptH3GI2U2QXXDp4D8rth2N69hb
ig9HcECoqbyAc1kIbIEf02x/KRc7QFxFnGgBTadSL4cDN7xzm6kacpHXEGgNAW/tBBEMzex4dHxt
oErbtahZTa00Htj93tf6Y5Xn9/uPgEBTUnC8s7B9rgbgS0ed6fnNAwz3pPMnJMDO96/07nrA803c
B4XaLThgJHxDu6/lW1VLiQRMhWoGyn9uNFXlRddT+fU1FpvyCkBwB8OgnLRxipI9WNT4KgbbDGF0
toTTX0wAeXS5piM2yfpFbqMLisBwX9c2OlXgrXgyem+CgIBh1kYrq15X05jKdCwyK5bMW0ZN9mub
7nMDU+FkpK36z/2j3YnhWR94AlUQwHX0W24tpqsWJjmbnO1opXrtJ0qU/es0S6+fssS2cq9QTVG9
n5usHa92q1oNAZAmPqHUKALo+mu3eYwRe7r/s3bCCXwBCE94LmCqtjFX2SJt0k6aRd3JmGu45pXy
mLah9bPvG2SWaDs7wrW1of+tNAYt4Pur790iulwQXSixwSRcL/Qf9l2s0OjGIeA1W0mcphytQGjE
0sP9VfbcAsaFFhQ8HvAhG58eR5Y+JRJtBytr5qe2Rw4lHWb7ZE/1r/sr7QTUKzmbl+qZsUS+cLuh
jiu1UOBhYvqkDu/GErCGp9DnML2pzM0feilSdBmcaHyQZZJtRxnp9nZoC9z/HTvnCkXStteeHgnF
iyiNOT8QbGbHR6wse0LmE4URdHW//IdVeEzoVjmgC7eevTX1DOklxfERmEnC5+oIKOzZ7o7UI9ZT
21zdFZgOxYIuw1puuj3VuIhWXEUU+pAMqvCUC4bcntq8zb7mOfqSwZjmzaOmdKjA3d/hjj9Uye7Z
HTzOl52PuaXzXlY59plnytuO0w7Qxowe9ajtvHK2j2ak7trPijcE2sep0ne+3alVITGiZApVEl0b
fmR2WD+a6EfQI6F3wBTV6WwkxKjQXZ2ryNLiMiqoz71+07QPsB/kARB225z2hEDjIhK6WKjZZT+m
tBLO1bSK1HHrkoD9zL9YsoOHZ+eKEoIjl0DDnXd1+/BQ9hi1wuGhszur99olTlwNpZJLit7mf1iK
tSjdrG6YKPn2iDVjRrPWiHnjADJ8yRNH/1fgnA03LgwUUe+f5Y57Bav6f4utF/UPB4dY0lQaM1mM
2cey7klE4T/6JRcPE/Cx0o2XSHkP2MO23AqE8OTfX33PDZBurI19pN3krTdS6T3qzizZPiK81RPC
Y+NbmALqQci89+3IoVZHo65FmfW//7nHjHii7mfc62y0Z11LIm+aTf0cN3V4cJx7G6JSSgsZoOhL
1oweR8si50RdYZ82D1m4JCcbeZ7/sAoQzDW7Xhu5L0ABXQrHrsxMP0YD7MokoOq0JE19YIc7lBtb
XduChMXyCrrfGCIF7KlezML0KwY5wLVTxMdZQ/CZC05NDyFQrw7n+FqrU3ISdSi7yFNabwGP0bTU
e+kkS8iVWVbTPhVpVLnhkhoHX3YLjyCW5icaRGc2xUf4AJuuFElLVQjcajBrefUQDVXhleVQvFUQ
6PpWozX/HaRb76aKhNzZZManHmjdI9FidGDJ+7+EMitECH4IRcdbI4udCcxtq2QBdR80ymekON8a
qZSkXgdYOxBh1D21Sgu/G1XLdyPc+Me4nRPbNZZO+3D/Wm1ehedTIX4zqRkAXqEacvtbnDg2l7Ia
06DN4l/54DBEQU0RJWwc9TqmaLvdX25j9P9bDo43pTFars52CHWUC7saQM8Fg5ICArKa7F0chcWB
19/c4nUVuItrh1+G64xvvN1UkYQUbGctCpjAPp6FZv+aBfPqnGauD6xq4xOfV2I1mN0AkYFJbFaS
h9CerFKOgqSt6p96XKXTA1yt/EmeQsSpBLr2A8A+xnX29mRKB2WYvdUNmwIrSAYipC14PoIkjz6l
FAWSxJMqKWOC9qioLko7xX7W6KtGaZGdVQYcHHzHvRM2VcAvkE6IeLczApC3U+YZjxLEcjafU6bT
nWL0oK5V2x29cesT/UfA9HzEcNeNlVtIqW5roclk5XIixijIFtEFDDFidIBdFF4houmzZSn0XSt9
vlrxCIpfNpXpwJh2bggZDgQKuuIEEbZ6a0whBVz0LvnEjLg4R7W5XCgv617VieTElz042E14uO6W
Th0/k+bIGn2vv+aPB8iyliqKFTTTytQBwyUZw1vbimevldv5lE1hd47RHP58cCtX97w5Yz4lcB8Z
SQ4e+Y0XQHDArKLcSAO5WlI4IpE11cCuTTS4lgZIjDskeTwGk5ZRDptByHxMjS62vNAww8GbrFr5
Bp67OZPaj78RVcwRXc5yASK2KaS3WY1YkocMZJPA22ES+HVYpuhDotDVPsMDr9+EVYaedtUhu03n
XlTf9bZS5quMAFLu9m3a/UzzuIlRiW7br8iCJzofHazECQptQr3JMOfkVChR9R41VLTde9E5+a8y
Tp1Lko/xcl46hoz5U1NFyjdV7ebPBQWV9sBSdq4jYf0z5wNCywveaVYVCqMDkjiAatJciymMLkOf
DadcqtN/07pUTnNYxuchhJxx/wPuWA3YAIroZL7O2sq6tZo4VJqWCQdxoNZxFbRKDVEUPd0PTmzn
3oQCm5eLTD549HcuJqrcRJ3A7sCwbmkeDbPclt5Bt7Xoo/rsMCGA7L8rv0FGyy/JktfXKSoHT1hK
cR7QP/1xf887T4lB71XBAXI/za3NVtaQZnEfJYG21PqDSKzkIudLewAY21sFotbKq1vZQ9unpKY3
ZDtzlgT5MlSRa9nzcKrycjpQRNhfhoxhTXWJPzdOJhULz0M8JIExwpZ2izkqfpZxdVTm3vFla/ly
7XWqa3y7uefRpEczlp8EdewYj7XdOEAVNdUVJKynalxeCeFavRkFaIJ2ShaoWGxNRBvHLnQQOAnK
TqqDlGz605Qzxvf1lgB/n8zEWRfcEpjNpDZ6yhJJYKPvDLlilg24xHlyNHd759EDRoGOC+8duftW
5QFGaaHETHwItFHvIndQmK7hVZao3oD7L14ZuT+fHSvRzgH7TQ1/YxIx/fi0aEQcoL0uuW0dZkHM
1N0D2Muez1qZ8vQ8nrOQzSpm1/dIPZdJoCPT/8R1sk7QMaa3i50JV1hMI8GjlIwpno5k0fZOE2V6
xUEOFgj4NoRY6EEXaEDGgbIwawhNSfSrF6n/YKXL9/v2sb/Sc+642v6WazkCzUCLpkiCCMX2H5VR
NuwsEZ8n2osHz/feBaOAvnKKHFDoW95f6jDbJekWNmVX1alsnaBTmYholsvXLu6+3d/X7mJkjlQ7
V7PfxgpOhWy5lulxMPZR9+gwX8Atetm+1HOmnicwGA/319txUuu2nnFYNOS2FpksupqPWoVQNwyT
C4HE/LAgzH66v8rO12IV4lliN2rcW7tIuhyArTKBc1GT5d0kDA1829y97QWSaPeX2jF+xCkB7MOg
4l5vD9CUY0Sb7T4O9CJ39ADd7TwFz9e3fmVLyG7DEE+vLUb6leK2eeDy9/aJ6oNOiQw42AtfTKqv
xJaSx8E0Uv07hWOhfArTMa1PcqzOl/s73cs5ASEAjQL9vEJAVlv6I66E0h+WZmOWQQ5J+KzMWnjK
5Cl3U6uDBmCBDE0U5zOJok5qXjqMFFDik91nB1dxx2TB2fIr0OqkubV9EIY8acI2hV6Uq1X0UNZx
R9s9Yjpd4RCkoQ1+vr/vnS9MJQe8tymTbtMtud22KldMSEmsMhi1SW5PjHGIv6PZjhK5pUCBLfrE
fCeyODnNdPz+ub/2znVBm81eU2tuJz/idu3GZqwf1NAigPuwdu/G0HgfyVZ3NHJrJ/hb28krgIsY
hW3erqMWS8f4T4NPy/AFNx2HLCC7sM4lQ+LcJm5lJLfEESl2d3MODM7Vele28e2iUVqbbdIqZaCH
snhT6G3x0I5pc5Be722NnGQVJZEp2Wx9QScMvc6YFh6UtTB+iWFR/ZB5nj8cNBQqd4hqOz31Yyau
r/9y1GYoHpBbrw/+7eYA49WdE8ZlwGSL/py1VvIgMZnhgL284wCQO5IJnIlj197G7SphXy6mFeYV
kx9h5rnModB+tKmoBi+pIshL9/e0cxNWzSHqt3TtIJxtrbEjQhugmwVjaCJ/Z1ujeITbMnwHVxEz
4gkBGt3rU6ln8k3CyF3j4Eyf25+bHJMfgCARyhgkDNscRQ8Zn5DWdh5IyxQyTabXM9lFHbz9KWIH
NmzZGPXiD7gNRvowA+AfDbjU1yUW098N3YrUs+IOkTqJzvtRKXbnS/Bic4VWMTIS8M3ZqEK1M7QJ
+GkRYybkyJ4v6BnpPpmPfHAMOw5w7RBS+lq90gsVVeYkZyY1sJxYrqmZa14Nb2EeQzQUS30mFDxy
QrvHviKPwAQxkAVU6q2VSUYeNXE35EHvhN2TSE3jPbF/Y19yK5/tSzLJErJe0pTJFGZhQgdabraf
zLpJO4/5Fan8sEBV8AEIoPV93yT3jp1sZy0HQl+BM7f5aXUM6HTCIipY2L+kZI68XIpMPKVxhF7f
W2qlySD/ie2/KP5Kqp0juqPkQa0lv41Qd97abT9cNIoPX16/KUMD/7KWIPHIG288jSnDDRCbCLI5
q04z4o5kVwp0X3W2DvKebYdtTREcjFZZoc9Q2LfuMZUGY46Tpgi6PEz/Gst2+QDRlgE1TDjLHpTR
0a8mFRhzJV5Xv0AVGuexo3xz4FpeHq6DY6HTB4EGLe6tI0uVUnJSCKZBoykoDZVJ3mcnJY2M2NVm
tT2avbm3HPgoknLSvbUldGs2TMkcbGDlaWCtbrOCzfp1Ns2fSxlr/v1vuRrgrctaVcqVtRqHMOmL
4vjAq16Gc5YGakRt0ZBD5lRX4BLvr/LykWMVejMIHUOBe+EYKZOP2mAnNCZyU3zBTmR/HQL2S5OA
trhybPZnBqwQ3N9f9qUnWsH6q5ggIDT9Rc0o481Om3RKghYCyyeGYarBKCrxZM4oJF0HZg2ol/sr
7h0njx0JC/wZC03E2w9nVe1zh4YedxIZJ2oDxUmqLeXAw+4dJ1aB3A09BvhjG/MA6jbkYqySQDR5
5LeMUDvPRW8/MWFGu5AKdJ+cIjoSx965isjKInj/nPjxx+YxjxMSFWUhm03SUnUzxGSvi9PHHoXC
+VPbivT3iFDAg9K3+YWhPREAGMHE5Ncf8MrMY1Qe3RyCwtsDrm195Exo5lBJL67MIQ7fELwclUFe
1v2Ay4KUp1IFYe6F2+6HYlaY0JcGtSTN/XVOdAe1S6P+HKmp6VzUboCM2tL8/wgqPOk9NXXa96/f
KFAQEBSI3KzEvduNMgIt6tC0TYMiHKIHTZOU08iUxoPa394N4Woy25X6lUF8dLtKzyH3Xa5SVbVh
izM/tn+ftWr4IKLo7zRfpgM/sOfXcOarV0frlVD+drmSRjPs/TEOZAXnJrVoqyf09h86tJ0ODGXv
jsCVBliILgDp2MZQhkJFeCGz4gCkcH3qHSN/Ay+AFCyxzHh2ZdSgwB3O/df7n22LG2NrVEUQ/qMn
RzTyIuftZ6lmhBkJd2Q0U+jZS656E6Nk36Ke2v424Hl29IMhUBtRNjsuuaIenptlsd81lSTR3ikj
+9f937TnlNaPq4MAJyreZqRFj3m18xAHYky0v7PILt/rAwSw+6vsfFueaYN1EFlcQ7/bbyvZ0iJi
Rq8GNmzdwBrb6dFRh/nRZOLW6f5Szw2xzauFzRLjANkyYV5sLge5MCKyDo49zZK89Qilm7dNMRaz
u2iNaDyCayPyIqvO1AtidPJnuWC61N9tVMXnzlLFN+Z79e9gOhYMXjebQbtCmYjWEl23mO4SVzoD
z1b+k1tO3Vhf7M5hTG3aMKxd6uX6XAtbzyknNMn3TnMQktEEEjkekmry4DpKUlnekqix5k6KJIYD
77/zOcHKskddAwn/oqSTViOxnmSvs16dzwoUisdcT9uDtHTva4IqBShOZZsG8+amRhpD1jK0aIN1
BtkJqB49AXVp3hjDKF/uf80dH6RgmM+dRyZWbm+qGmf1zFjHNNBHWTkp3TK+Gzs1fkQEWv1Zyocc
od311l4ndgpWYru1wSpVabH0BGyCnDKpzvxeznXuD1QvGeLZ2wch7N7ngnBJXkguhdvbuFipdoaK
umUeWK3c059TJiRglu5glb3vxX6g0FFpo2C6uX1NtCiiyq0sgOiTvlF6sz5Vkqp4jEWsD5L61XNu
Lh9p3RoA0MohCtlcvqqtxroOATjEYFB/oc2veQDTNX9iLKxXS3b61tLC+H2XtuPBvd/ZJFQJ8qm1
K085f7NJBfI/EbCeBQ5lIOOSOnX2lBRp+yNPpe6vV1slmCLqCCt5B0T85v0wW2ZjIhiaB4k8J5d4
QlrO63V6xmUmpNZtS/2V9Nz15Vh5pSvWn7vNxbt1oJmmMTI2qYtgiaXKM4dSu1bFUpzv72vvDLVV
YBvAFADn7RNsIt4JkTQpglboVLijOAmSrDA9CP1HApB7SxFDoRJKfEGtfGMoqIT2jiSnRRAp5fJz
kBlE6tGQM78nSV/+c39bO8897AhAN5Bb0CPchksDzllPDZlEWx3zR2UaZ4bhFEL9tIqRle6kKtVD
HVZHJLj9ZSmiQV9A53frS3oZv1bPfR4gFVX2bo9bqd0hzo1zPOmS4bWA24NZZqKLf3+/e2dLFwYR
VpuC9QtczMwtGdQxyYNx6s0TBLroc6lpTIOcZPXj65dai67U1Vetm61/ljJDnbLC4inoSuM0IMee
uVat5+di1IA73F9sz7nw3jgw1wgh8DC3l2DsFG0GQ58E8miY30Q+KaqbagK2aN4aD+lSa75S99Zj
ivDsEVlu70wpMaO/yqFC7tZu19bNvJn1jqjCsGsVOQdolXKToEWW2NFBT3LnDULv4/+W2jyvOVMA
onpS6BrbRXopU1sADXbs34uWOK7exIxbuH+uO68QrDwAVGvxz1a2DWRNEsw5L/Mk6BnmlzCl420u
kiOwFu/My7dhfegwF0pD1OI2n6+zewRbLEBTYR0b+mcoL0zBcNEFkd4nfa/Kl3xJhMWgboQFvUwO
Deb6WY1JutxEmWtoyK14ltJL89VskG/ykHiRP4hBaN8sdOEst0N4qmW2azEZJwYrCPP9jJjg70xf
x1Tbdut8jjKjLH3HzKDAajYM77OImd/MWGa6o7miSB2SpFkoI9A8jb+ZBWiH7lTZ8nfFLB31FIGS
/DAMY/gxG0yIXWMB4etkqpNSuU4aDW/RBhbdBRaE9h0l6Wk46VkfIUKVawviHGtB9CSMZujdSm4k
KZCY8/g0qVptPtRjb3beKM1O4Tnqkv0yBInlx5BKGz4jNDPlqtatUKgoLdRpB60rvTlBH8/rQsma
3NlgXLW7AFucTFI1hhmmeB7kC3M7r4kuqunvImZszikECAoypYymr1M0ZV/wUtbyTjgWfSmXiSW5
8U/RG9N86oQS/0CELhkfilp3rsWwiPQB9DHydUTzSuppmWzn5xDRKfMsF5GeoXAQqRp+LdEkr9LS
5GkBL5CjajuLf/Eek/lGZdqsekYWvwUXNabwGFZgc3hamDlfvl+qRnyq08Z8jBQ5KhhTO07tewa1
xdBZED/+bhuZ82s0l/niTAiBM+kJ7qQvoWhoXUuZSVIur/8AS6JUs0cmJQ6jayIsYZ/IK0fC+8LI
otPy/zk7j+a4kSQK/yJEwJsr2pMUJY1EuQtijBbeFDzw6/crnthoRCOo2Nk5rDZUXYUymS9fvpf3
GISnHh7kZ7UxGvyvVV69gxfnTrbXps6sd9Vgj9qxAptqzriCa7kfZpUw9zWCEo/FNGBybRup9wOp
GQypWpjhL8LDgQ/bderVH3RlGB6sikZ/n7cTi3Lc04vx3EclHrSF5uZm7Lsx2n5+67muQGy4Gto9
MjyFuGiI8YtdxWMhfLcP2/+EGegDnpGKjdWwQcV514gpVx+rdra+dUoQQQCzEhQDugIBajulRu1P
sNzCTz3JZOPjHCmUb8VY6/YurEr7Qama+YuRlKnzqVAxePeJ2TAKKFVc9y5jLOqXfmqs1jer1vhe
CR3nZjM37PJ/ndLr+U7X8n4LQFp5K6VenYuCBQS4m8y4SkfMe+s5ebDwAvgEETf46gnP/TcnN/+C
Jdl/9VhNG9fezZVORABMBHGAGiX9tYsorkndAcb1XDyk7RTvGsm1w/4iOeCY9c/9C/YGMgLhR7+F
lJTmZ8ZaBDsjsL5qDU7+YDd69hM7z/xzaLQ2nCMvaX9UfeWdOsT/OXnT+A2+brJFUL+ZKiUn8ihK
iYSrlBIXT8qYjFjaDCJ9gOxSfh6jcbpoOi6BpV6nx/tzXR+KPkqo3Twpy2JS0hdF6NE4/4ANQLHP
i3D2Saito64ExgZAtfJu0f0KEE7QD0q9BFTjaIbs6BbUe8Ug/utyZfpXQ3Xl/dmT1Feiu4SU5rZO
Gca9FyVhRvZkYAbh11jxeTvXTay/Ixzc36mcLQN9KVCBJiaUO0kuXsQZbWVMXkEClYZD/eTFxnDq
KRCPJ9sYCVuFF48Xs8fIvVS1cesUrn07hDiAxag2Q0JZpKOFgHwHRMQpRKz6mLcmtsU6414KbAra
9x4/OVN4AbIrA4LhcqMUdqy20QyOqmvoRaY6V5TbjqdGCbcKNK+OJ1dZqaQu8lSyorJxc7n9Mdi2
y3EaKGjjbT/sJWD6ONVe889sFu5vOzJ5r9TcTXU/r+viQ2qjWvxhMitD2aPQ62bHABnHn2pQqJRs
BxLb+0fmJjCSP4+OSRxBqI3eVMJHJZrMOPLyhyioi12hG7wjDW2s+6zy/u5Dxzi47ohMH2KpG2Yd
N6EmI5MpwC6XFFJa1693W6nF0RCKLicNoR9NMYr8kFVVf6IpbX7SUSt9pwbLq6qdzPjI+/B+vOGi
1R5+SiJiQLxP0odyUkeOVfUXLSnZBkj1un+WHx1lHBITCpFgvYvrnaY8FChnh0qkPgfY4AwhjO1R
H6wQGai25l0MhFv6RCzgcpkoBPnSlNS/9DQpP6u0nn/Vrdic9vOk4aXTd8VAfh9bTXQ2POG85E1j
D5dxqNJf0AWyn5kewF2aRilB2OvSompAV//fYlQ6a1f1AeQGPe61zOd9rfVv7PmuRXp0HvvPaPB1
GR3Tg4GThFqUuU/YYwOqwdL7iWYGIkukA068cwA0PJ+nsG8RRzbq8JlrK/1ST4Ed+NrkDt/vb8yb
C5btgXopmDVNWmjmLCL2okAkJypqcA7merDnoH3BJep9du8IM8hRQMEoZ9KBc3MRqE7Sz5Ga5Q9q
1urcc7Hyoc7FlinULQWMYaQxDY0qUo53WR2KkwQnFDilD7MTxCe6TYcD8Y66R2Gm4/trwS7KdPNj
FLfxY6lb8y8MIIyPA3Xr/f1VvYl15A+hDEjkh3oWXVDXh84eAlRhDOr+cWpOhyDTuOzR5T0MqjHu
UxfXnJDLceM4rN0xDMdRQOMJKHBxGjhp3iyJJ2AgYfE7tPL+kighzYrkl84xMEvzF/1hyYdgjpwt
Ea+bZ4UJe0jywuyGf0AEfD1htlbFIauKB7ubhkdEpnv4ZkGLPLHXf7q/tqtDoUIApMpoN1SWRKlI
9yR1KcVrC4BTCelUCXt/TGd3I9BZ+YwIzuhU4olZ8YFZvNRkEaExqXXxMDVeeZrMtHqoUsc+aJQa
dtgXlI+qExQbg67MD0AJMBDeJBWk5WesDWETmc/5Q2CL9pfRl/UJWf2282N9draYdcu2Rnkywcsw
PgcOf9XOvP5wAGdkED2bpiZt9GvMGC92Xed+2WTxwYwn1YeunxwQBXH/N1Aq3FcxnLvUVptzQhPN
SSlm6wIKJuXUrBntK7XcCM5WImvKvaBBaBZKqdTFA9ZXCCiNI+9JbDnQp3S6F7ks83Q80tZffo2N
pPkxwx8+jmkKPjsr2XS+v+NWnlAgE8qkHFlZcVrckcKF7oL0O9eKntqPamd9ygox7rohp1MqpGvx
/cNR1wEMpmxJj99i11W2QA+lJVaoXE15cUt07BUrDw+8CdlhdqZ2S1bpdQkX76hsbtUlPIQE3zLK
bvqq8LK8hbMa2NUzPKLwkLdVhBWElSY/J68ejploK2dnFN70NWiT/kKvU7kRI61tfCB3PCrIoowb
Loo+Klmdm5BscruJH3O6n/bF0Au/VfJ4435e+6IUtqjxy1gM8tj1rs8zzJLddMADILPbgxPG3kmA
cpy9KnQe8Styft7/pGtTA9un3RrnTIs5Xo+nRygvDTYC00oYNb8YyZoRMUnMF6vv6y2ftLXJsX04
dFSc8BpeHJhOVDMyZ2X60My5OKVaOp80oYtTSf/0rnPG6A8mR5at0Y/6Ko0pJ/+GeJ1pReoEsyUz
Tzc4zUHxV++N4yHGH+Xb+5fx7Uhy5m9GglWihTPh0ENLkXkPLSwF9wJ30wJ7CzBd+2LkEzjCy4ZI
a3nm0Ze1Ik8jJZyaqvRLeHwfsqa1fczHo5c/mJXkjIKG0t+2DBYm+l57FR192PlF+4CNnJXvS5f7
bcBc/Z1uu6/3PYkIEjJoRdyy5FOgMhWUKHnoorDbDa4xPaKLNG+EImurJ1XaCc3x3bmJ94bGjs0W
OuyDks/GSzJH6WFsrflYzc0WxCOPzvLuIsEh3SCzkrXB6z3RZx54kqBQ14SZc7CAkx8g72wx2FZi
KzYCwSvPANXuZRFkTDU7GYWRPdCwmZ1btYl8052ai9Xb0SFygWdj0SNxZmpbV9XaUhKh08IhVclv
ytW5ncEq4FF7KMokpl9DxYLXUdNdNqbl8f5GXF1KXjhYIhRsb1oXGhsBZDeyswfCa7qdJ5RhPBSf
DvdHWX1tiKbo+CInpj64eE6jiuuwcWTKEXjdIWmSGaBUjb5MxpwcCS6zxJ96rT0Y6QxSN3TNvk6c
cqM35ZY1TOAju1JoX5DW4cuINcDRNST5yR5Mr9XDQ6IH9giWnpjHPkGKAFKJm9MVrNBo75eFV3en
ssxzw0/TLngi28bGDipBdyHm3gK91jYbdw6/jKNzS9au+zApAp0iQAFd+nGwsXNsbEf5lMflP4jK
qH97Q9z+6ik5bEQeaxuAq4HkgTzttr0XYW1bMbwqexjV3v7g4PL83SN83N/fAGtRNa+8lOsg4sAX
9vrEelmpF2mV5w+oxIf/4r8T/vAUJFO1kSZ3KESj742pOL1rUBnmQo6W4RRfHcqrcT1o0EsdtQhP
eC/Rux1CGZmv7Q9qEamHkZLyxkIu9/jNcHKl37xUGI3nsRqG9rnqe+3voDWN/9Cx6fNjV9aDvctr
Mz0n9B1+xUXTrB5wlunNgxfMYsszZXF9vP4QlpieAumgwANz/UNKU6e2Yvf2WRnAob1Ii3eWLsKP
lMmijYO92D2vQ0FfgDSERC1X1WKJkUWJ7MKdHDzP4YQkjTrvwwhDsPsfchHdvI5CpR1WOJ8SCHMx
Ch6DQ+yiwXOOosm5RI2r70FJRjRAy+KTgNi2Uapd7FY5HjwriTDBhyIPkQv85kviCF21lRfYZ6ef
u8egj7wDIYfyzAqMu9GyiiOa2FuKECtfjbQTOBP2BGD+MufRUy+g85FBDXjvflpUOmRixTrrnRVv
0HlW1pPedtI/KSyOZMlyp0Zz36Yi4qvFlbeDDhPv+6oMT5HbpDscrtuN0786tTfjLdYzU7s56ZPE
OYd2HO/qWNefHTQFkM8TyUbetjoUNEHuMkQ8aH65/nQVuhod/A/7nFcJ1T384D4OQhleSjvYmNTa
IgKpS+t6LBSRrrseCcyroZQ1hBdY2b0fxIM41I3bPs4DtYqEV3DjNpO//E3Q87opUURB6YfmEoZd
zKyPc8WYjRZicO042aUN+uIlKTSt3KWlMfxy7dHLDsiluqGPB4b+2KZ9crl/DldOu2SDsyGgYnG3
yHPz5ly00agiTuWGl65qtINVoYzIjS82TvviKXydKLkg8sWQCYgZFrvF0rM4E8IIUeBqqyejivoP
UAqcD05t209h0JbenhWiLu60XvjX/Rm+BnXLVZaFGnBzuBqgQIspInaZK2MRXSKn9AQyWZgSIpWe
u6Zs1cV/TxNw73djhdSib/VNFKCLAfOYqCGvyr0edOapHm1zPtp9Vs++cBOnOw2K66Z7OCZ1uJs1
aePnDKYwf9z/8WsLR/6is3byv0uzhy6FXF1ZHq4hYAy0m+kKEGAXRZ+yeG4fPBUnH/rf1YMz5e7h
/tBrx45HgB5cQCxGXuyMwCmDjDKPclZzddh73ayfgtwC9yzHYWMTrp0DvG04crr5avx2/YUcDp2a
F3N8KbooJYfHDmXeYQOYtb/swNB/ub2h/RwVE3uWODLdp1RDHnAjklybLuggFTqJEd7IwBuZ10KH
6KKLq40wDNw6OEzENc0UzRu3zMpTJFMc+nSlA4S51CRN0iRUzSnGdcarOtuP4hAP4bhT6nkX5VD+
qMJ67XCI8WHcqpCuXHBQwIBMaOMBo1leOPpAVmT0jXI2EHfuPuS9mwjQwhJBzJI/+6sxo05svEwr
CwvFWbr5QBnQ6N+5/rhjFOuVl6TKGQPBF/Cn4oUKwkveuv3GF1xbV1aTABBA2bnZsJljdYqml8E5
y5CV8lUlR+oPo/MHMTh97ff4bhSH0SnzLcHKtRnK/iTpZ0fKsHw2JhU5NsQAcGbI2sjdp5VSUI21
tcTwnbHeSspXrgRY1nw98nJwvqV5Ca2OGU8JXgxUl/Tw5LUOXu2ovbjtmfbEujyVXPe/IycLvxRK
2Ezvv8q5TPGuk6KRACuLNytV+ojj6gZnQi3lhfYdzG5Dp5kyn3pwOT51ZKbl2XSTsr6IeeiVb/ev
pZW7gqQDaTygRQT8ltOHI4LgUp1ElyTvnf4/zEYR9inZf/1+1gdcQSvXgWKTOmkX+R22mJWveU31
B6rXpuwEZanh1d/4VOESJSayHw7x2ISPmdtBXMs6fHSdMN84QNra/qJAwj3MEaIqLv/8zRtdFm6W
zoqjnGthK+EHrzJClQYxPSKxhUJ6KZ2SblG/UxonO0a2mjff6RxLRrhMgClH0ed1cnJgkj1YI13J
jwPtUM9jh/j5+/Ai+cxDYiU9wyeE/splpGblQ6V6dahgNTh0lt9VafhLkdDoLkjr8p0A6etobEJ8
GbhM+RiLaA36n54GKe5dUWGTGFmitEBzotm4hEYV/h1zfrbUKVaiJV5EemV1ck+Q2cWbSHrWjnqo
xhdaf/JjUznlcR7srXbjV4rqImIhUIEmA04E62Ip8p+6cwyZ0SJiqdso/w9SpRY/0rY3QWqBcghK
Zeih9zC1XjGeOtWZlUvZDXSEB5aYkguF8iz5LkwzAoKpjXp4DIq+e46GGOZia1CK2U1z4kwUyanz
PeiJU9V/xUhZ2r8VorDWH/JqJKrBH7Tc2CHL2q78aK+HBsQAUsnN8R1MbUyhG6BT4GWGd9HsGdBN
kdijL6bJCz90iVrVOz3wQnXXzQ0rnFtmox+hgmTPlZciMXT/Qln7plB4OcuUz0jTFqfLprdHHQw7
vmhOUF1iAV81yvC6uj/KyhlGWBjzPgwd6YZd5rtC6C58QDe+5I5UryMc/pS2c3Vy4kL7eX+o1QlR
dOIfiPSMen1dzLRSxPXMEuthOJ5GXEl2Gt7cG8u28trKv5tjLuU4yZ+vR8lUkapI+saXtkOfTnFq
kflDjdNGWWGmXJk6kqRaVJ3+ZG4sIo2H5LvLGwZtM6MQLQdQDzVop95kKsm+FG62sYYrjyxlcGIW
ONCS7Cj//M2VGwxuU9phllzSMCIlYo4o+MYODGA/T4tgPHmBG1fPSGL3L2Yukve7BZLvMEELwgWd
W8uLJhRzNZppKC+amrSMKvNO5KJ6Lmo1OBdtG53vr+tKYMhU0RaS0qCUfxav+hA1YQUHLLogupYc
ZzzzziYs/X08RdN3dYR38e7xwGuRcaSPGdeD5Q3XgtLg0CnCS5421SGLEssfkrg4BVU8nlVR/MHL
BI0J2B8RUhoTlpr3jjGEGbre4WXqa8xS2qw6UoDVj7AbtpxbV046Q/ECQiEFp7w5fvGYDJFIwwvV
E49Kuq0/CrXSII7H9eX+Kq4OhZYxW1W6tCwzCfiNGigs2SHtfMVuTprsMRChS7mmGzYYnCvH3YaK
Q4sMTfGy5Hp9IOZSywc0IqPLPFlT8dg3gVH7FQmhsa/E3Ob+FCVJ8MPK0RT7fn+WKxZVEH9h5FJ2
Jea72ZyalQoIXlp4QfMTRJl2E1zOR9cr/0MsV39MRwLPYzeLwNjjKDHBtMcYyj46Nv16Ozvpummn
GJX5vW+Q19qLrnOeOpv/4WBbMN8h/JrRRpC69mEknQ21XR48EMDr1UpH28bypffOg5AdrLhan0GB
KDtl+VYlcA2jlvV+utzBGWHSyN/y5qpSTLxCcDzwpMef/hzXcN/xKh6gtoXlLhdRRPdDMx5EEMd7
UUfqTrTxlkTeynUpQz/crOHfAu8sdkfTuEOdqLU0Jaj6/5Xl2D8042juAxcBWiiTw1+ulf8OEtFv
7I2Vt46AAnxCKrEh4Lh4hebIKuN4xA0h7YP2HEyG/ckZB2/j8V62g8uohf9IZhRNabd+wuNUdcaI
WhAGRSZiCFWj0AkxxW0XHfXcqH96+pR8b3Ol/261Pf8HM4kKcs2oLMujQtnUPjktmgvH+wdj5dIG
tJOEFpqdWP/FpZ1pWRNha4GRXF2nH6jCzP+zvXA+lQis+tUUVD/uj7fylV8Ff8kfwYNuHDqjwQkp
fiMEP9TUXTz7f44Wf4xq+4MI7e+1ZvxdFni53B9T7pxFKAyvUVI8DAzzbrJdmJZxUacj7nyhUf5s
AhhbqtvSmAK75TLM1X9qapsbd93K6eXoklhIWjfc+MW62kYe0aFU4kTqJT9BmtpdkxcYMdRzvb8/
O/k3LWdH9V7+w/Elqbg+u3Zt2aWVIkvR0cwV75RWhyDW2ElFDVNw2vzShrm+LyNN/BPWcxPsvLxW
3sfEk5ubOJzV5ZNSPlteVmWdKX0sABS0StFzJK1U+7lxrADXXLsVWzywtcVFblIq8IM53wTCVjPi
92YClgxxl2HTUobfaitKdrHRiz+Z2Juh5OXx5mbsY6UPx7xHMbBJipPolJ9GlQzHSUuHPziJADpo
xqC+BSFjcf/lAwlGEnQYyuajcqEyrj7NNZeDixTBzh0b83R/36wuIjE3e5MGahg71zOrDAMwLRPB
2VDTBjpBPqndQW/a/Lehzbr3B2eQ3IiMjcLIbe0spl9LhTTjndHkogeL3so8efZoxEj3+jRVACyJ
rkW+hTXdO9thXvcmYTgMFC55WY68nqhnjPYQTQrH3036A0Q79xnWtbozSlMc3r+mIHiUlR0E3MG9
r4dSxtie3AhTYLS352NHnXXXmKF6plFlCwFe+3ycOd4UTNOw8lkM1Ua9Wo00x5/Tcsg+5dChOHuo
bvVzJbbsTdeuGAInyoKy3HoTaQ+OVyBZTmGwMjvnExr886ULTPUzvpVG7mst6nqkWc0F1/Xh50Bp
Ziu/Xns1pOQxNFhilJt6Mt2GyjzkFolhFATqRRdB0R1nYJPfKlqf/xNR1Tf7cMiM70QL2ZbZ1dpS
o2WCzwLAPr9guYGo4VF28Jyzk0/5xza3x2PlNrYPuGNtxCKrQ8kmJ4IRSILLIpdTiii2KPiey64P
jnVizHvRwwdTG/0PDAwxGge/ZyC+6fLKNvSJ3ApS+Lnx3Pmpso1+16JZvYvQyfL7tN7asCubiMWT
TjMIot4WR0KaFrt4dt2ztMZrMEay5heBxVcNElWGPycr5fWqC936lySifJj0Jv59/3SuBHqQEniS
uWXBn5encwrbejZKXHX0ynJ2ddNm+54u2cP9UVY+IYwp6pRgl6jvLctthjtKGSW8DLsRrv0gzAiL
TX08JXW6pWz0Gpou3n7CdpXXF2wXAtMiR4hytyutzvNoWFHT/mwNcWoUfktt4x8RZYP3XauywN1n
XZfVv0OltZ5m/FeetSowqm8zHZ/DwewrZ3geEPWGZdgK9OWUoXfqS9pOjrZT0IHPP6AEnn8pK+ou
flLX87PdN52ym4Y6nZ/6SlO/UABu64MyOnN3mqdg+s9Lqj7axUGjG0d9mMS+wzCt2A1TG8WXMtNC
S8LO2rTHLw9N52kI/NrLvB+aM0zjZ6sYvWanG7GpnYu4yb5ocxPafqNhvbPXIeD/rzG7DAfAqqna
XZIXunqe7Lj9WymFHuzrsGMruciJ/2Wn7jT6lZ2axSVre9FTZzCrGEMsr652ape0uPOolMkOWl5B
WneRFXtOvClJv5cwdbYUeleibXh/JNucAjbg8nhPdT8nnTxzoFrKbkD/+KIYiebnhTVfer2wN5KO
tb1I4wlPGpoU6GEu9kdMCBpYA97t1qA6n0tPQz2xwpWoV72Ns7U2Encg7UPwSl2y/OuXr+2VWIg5
Ci80+8NGdLoiDHeIoCJnoKMSt2WtsxLS8/IRXwPIqBRbF6/fJCA7kDsr5w5i0JHnMfxqTWPj45Jg
7xMUAPcgx1udhatz5G/Fkwv056aQLpCXbDDrogrZD82Fjxc8615pf+wynEruXyJrl6XUAabEKtn4
y4PdOBDghqamLgFhpacipIeAFlYd236NrKq7N7KpNHdxppoPeg+Te5dEjiHO93/F2oThHcmS66uU
0GKVg0jJJ3sELUS8NHzBSq7YmXPtfsvRlN7Yqa+P6PIqk/Qq4AdZVF5SxvKY/qs2aSlQEQhOXzqv
KH9RD3Uq5LdiMzpm2TxMx04PiuxxpnH7KWwpoPlJl9o/Ujidzzn9k+3FyCwFgd8ZgwlftWA04c+r
mMnnOLS9YhePlhP7StTVLyIrUnc3NC1dnlabKhhkURv5G+5G8o1QtVCO8FW1h9xzssgf3KJ4rMMg
3hIqXllh+CyI0yHsBwlyuY9HMDn0DHTl7Kn5S5oa3qmabMPP1PGd8p4yCvbo62Mci+ZwbQm+tX2i
e4EDFaNLW3Qcqpy7t6zijc+4hiQBNZuykcLhNljWKMqqMj1aN/iMsTk+CdoW97ZVBn7v0ayzSwrT
/Kfq7eQw2umPoY/iQ9hpv+/v2pVLlp8AikSnK30IS1xY6wAyC0/hmJZGfFbMNMPnK67mA0Qh7ail
RbhBGlj9iEBI8rGXLF35529yxGZGhSFrJuWcmkbvF0Gf7UxPiU+oNbgbyf5KCAP0TAcUIKbEyRYX
uphHI7E6QzlboVOcY/QLz4NXWxtEx7VRSKwloQunrxtQKC6EjkRFoJyb0JwQVMc1Um8xuLv/nVb3
iiTJ2fTUUaVc8imxHYjdcQLAV4PauXj0vp6L0TA/9jbIt+WN8/+oWasI+vae/WTk1hztYYDZn+//
jJWnBMFbrFv4R2IYi0tu9AZ0UJQYWD/FSGzCgn3X48J0IDSdQW/G7kTZMNn4jmuDSq4S9AM6gZCC
ud4ygspUboYDVe4otA+hqgTImDbFhyxKxbkPC/GX3ol2A2FYeVQ8digiGNSfOZryR73Zp3UjYnsc
S4hgUVx906LIOIStgKSI1tB+VOr8cUxcc4de1eBrxZ/Yk0q+Ce0tJDi3qI2KHlAVWoJzSZHzQ9FW
xV7zqt+BC9IoHek3lvh2E4NrQO6g6VZKjCzx5ERrtUrXm+AczY7+1UHETXrBTxtn/yYzJSu1oGKZ
kujMP/JXvFnTSRetaKlq0C/WuJ/rvq4+dh6OCyjgOc8iN5B/HCpIifCX3p1oMDRtAWSl4IuSr3Q9
dI7GeYKUIkqCfdSpyOdE4leDyNDkO4UVbEli3Z5WrgIgDSlgSLmWssT1cOHkmjMO9MMZNgabRnSl
kvnhROvnx94Zhb3XKoDQ3VxU6eQLEg/dz/ShIKZGrybZ4LOsLDsJskfNktNDoLQ4P0nS2iqtET1z
L7zZTyHu54eQ1fieiM794aqiM49hYzgDRSWLZOL+nbEyPIiyfGAIj3hNF9dwN0dGj/FbeyZsMeg5
Bljy0QvFSjKN+6emgNVZZZnzoHf59/ePrBPMS113EO3lbeV1WEo2Qz3wAATInbpV9qgWphh9FJWG
kzaH7mNdC0zh5iS43B96KaxhQrVgD0ifSUpEhCuLHRC4TdCbnjXQ7uv0D2ndmul+oj1lr/fRfBq1
Rnmqks746U1dT9Uobo6JagQ+TcyyG9iu/YYG3n+7oPA2Lrab25QfJp9D/gVziK7z661ZGnTJRone
n7tBsb+5he35RTU7J3oQ5q+1FxkvnZkNL/eX4ybMAHyzADNcMDi4C8vcqoJcE1qN3p2rrFLVgzFm
2blxovjj4JVKfcTJ29xSMb+50iTeh9y1rNhgDuksd/2QcgDDqj97BXmvpcfTAQXs4HB/YqujwB1S
JZrPe7EIZ9qmNosgaPpzXXfWP5WVVh+BF4w/GIUcjVcIvoCskVx/M2FmblHHgBb14FqnBs+8IwXI
rUrB2lwo2NNFrKJCR9J9PUoz4aky9UN/NluFPv16ivaDE21pP94ykvgw0HKk5CTVPWDr62EqAVJh
BznDDI576rD7qfdFYGufElrh430FOd7zAUCs5zkuy09Il5XuXlCyinYIztLdfP8L3mxNujfgkcj2
aTguRHDXP6d02gipeTGfI6VD5sYoQF38NlPLyLe9UlcofI/Tf/fHvFlpOSbwmsM5hPNyg0dXZdQ3
EMDOCuHpp85sm+e8QnXj/iirM3NB8mHv4JKzvP7cMrasPkbKLcRReleamLskXSz+onyrn9C38eKN
IPXmpqcezlGjrkaQRtS0uOnDsYUfr1nTeUZa+eBBZ3tyijr5Mhqo1I0asgfoiYpzSAvheyuIcmRq
CfyHNwYs+foj2jHFIFgg6llRRCUl2eLP5kQtwaZDbutikX/XVfItx+I94+tJUuwyOXSN2nXaSpnP
UJvNQx1401Nb29GXoTbzLf+Z20CCwfCeoc+I4JcIZnFbj1QIndbW5/OQKeK7MejRI/GoGx/zoe49
vzebGKW8xmr/HULPfHZpIf+YJCCCGzHE7Y6VBVpZNYV9KzXorxfYDduK9kqCfF3oxSeaNdojTLBN
L6K1YWSzIXos/JvOleth+rwtrcRhy7LBgsQPxdS4O08Lx63ce2ugxeuQanquCDpBz1qumI9J3YtD
nmbvZl1R3HoznRtpVCZp2Mk0n1Hrb/yo6OfPlZn8S5NqvxeoPm5EWjdPuxzOAAOj50darstJv4mv
6zkDVXTU+WxP9nwoc6u5xKY5Ytc9o63Yq8YFNc9+f/+WWV3JN4MuVrIoJs2azX4+u9aonWhUR7hY
DPrG/rs9dDRyA3jxX+4ziubXU0t1smt75hwE+jh9ivRJHFonKc8hrQ4bQ91OiIAdZWJaMWUUt3xs
FSWJ2sbsjXOhpNHejGDwmF2z1fp2OyE5ijzSIM4YVixuLIlYwjkUxrlNIrHTp2zYDcZYfYk70Pf7
X+j2HYCwwsaggwDq6E0qi+JvFqSxapyneVZ9N8Dvd5obF81PBEIG2Ljf7493uw1RsYU+j4U9PRq8
PtffqmV3Z3YXmQACWX8aclX8Kstk3udhFcaHJPNCgV9Dp24AMWsrKusEDhgMrKElDFzSIuxEiK2e
IXJGe5h6/S7TKJaXiqFu7Pm1FQWLkXQKlhVo6XqGBZmcUJFSPossFZeo7dKXUNjz05zo029vArLd
eFnlIbp+c+CaETTxGvDy2MsUzvJyLa4iuj8HPa7/zuIUuYY5QZPcN6q81AlvG8U6oQPj7HSQ/gsy
6++UmXktVFDPJUoinCDSXbxECK02GVrIznkONMXvPKfamWmgIcCXjKf7G2jlBIJuw/hnyiuF3WmK
qFKFuX2eSyM60RRn72fW5nB/lJWPSGsMhwKCKlj6Eh6kBRSpL65RohXhUJqz8uNQWd2extHqNGSj
shUeLaZFJZaHDTkMYkyYPwAg17vGgQVQUGHKLiAr7pMV5MSZZrSV362MQgs0LwsMEqkWsLiPs7oz
vKnJMvp10uJZC+N6P5fuVpPn4ozLuaDvRehKwYUq1s1cTJGmFdTPi6kh4I6tl3bo5uwfp9fmyjcn
g0gohAnxvmPwOiqEGJI6SmdSh+J6Bbu21eiyqLPLYMXF14Qi1gPygUniD0VSejh+CdlG3MWwxjUr
ND6lLvW0P/kNdEWzN2UPwxIqUwxzGnlUs0s/qe5flkHANQaO44swSHZ2PNcfFMUTvj0l+Y/MrLdc
5NYWnlyHch7JNPmm/PM3b3yVUfpF26y8UGbWdvU0GD8Dx0btCeXDna7oxQeaw7j17p+VlVENWuqR
D6BOj+bhYuvOQz023iTKy0yz2eewVfWTsMfmW6OO7oekSn/HcDB+3B9zZSOzv6jYOxS5btEbrSyy
dq774uKVwpA2P8KPFMSm7o+yuFnlloJ+wAOsg9XAuF/gNBhiQJATSnHRkEP+5YokSZGnHNLqTGRT
h/scUUAMRZMwsf209Kz6UDVBHW/g6nL93tzvr7+CXwCVF13b2xLt0Lpep1lZeZFgwo/A7P+disny
lbjTv96f79qqvpIOiRC5yJevZKRV89zGeXkRQdAevQxDkNkY09P9UVbnwx33+lQALS8uoaiJo9pE
QPrSJKSelCBrvzQChOgb5Z10p9elk0I/HEek+JB/uT4QjWWVSRGJ/OI4o/4NoVA6QjuFs/vBVkYZ
Aetlb1/CJEKDFCDSyt9/NIBmpFmzrGhBZ7sef8DWlGamtrrMXarsm66fLplbdYehNPN9l+tEPGNr
bMQ6K18RgoKDpS86UTTmLNZ3SMqwQIKwvAyhahyNoENmfxy2dG1WviJdMdRAZB1fclavp2ZUvUKu
HxSXSMtMP42r6lQZ+uxXitIf7m+YJSokPyNjAYiYJNXyc16PlWZg96rCaW8wJh5PRh2IBnEoI/+U
DYjlHiuI50+hXffTvq9w1njS6dhTDvXkiGGXqF6R7e//orUlRjkKV1Da41BGXfygMUfoa9YmJt+P
xb9CH1qa4TFc28jZVofh/YRhBfBGaeR63t3YpIJ4p7ykoqk/h0PqXILeVTYms0BmXleXvx5GoqyD
3DTbizjT69ETBcJbXmr4BWCmvTfyLtGObRgND+YUjYqf9EpyKnU31za+7sokPZN0ADycFiQ27PUk
vUGhSbWZ6wulD+OrYpUDRtTdlv3g2h5ChImAXIpPAJMuhqHSMJCX5PUlVEz1xVPq4GNVq4ht1lqz
Q/5U2VWIVu/6fm6PWat5Oz0dxVdLydONFHLl4Pyfs/PqjRtJ2/YvIsAcTkl2Sy3LlmVbTieEw5ih
AnP89d9FH61a/anhd2cxC4wXU02y6qkn3IEZLYRpZpZIrZ6XkOUydvZQ5N0JFIh+N/me/kKbCNMC
J/9XWzPODRI0e7UKkoD/7j/lf/KBqim3xar89jQy0zpMGvIce+gfR7A7WIlkfNeBgnRC5ncWCaA7
ZwaVsjiZgZ7rWLLTeJo5mjijXJ/mkVZ8/z5HOD//163DymQ6OzYBEvALsLzUpEIV+mIn+pX5B2eA
9w09dbxCk32xQVkF8BAXCM1Y8sqzSySLukGHlqjgkAVjrKE9xnptr531lxt0X4ZpAexXhwL1fIMq
mZdkqFl5yqeWM74qSAix16moeTcJNWdPdjFs5t08271znMypBMyuPG0cmABsIowR5Kjs0+tx7lyu
5e+33ceiOyGXAuU8t8sa3dtBgYOJblZn4d4ySR9XN8cWMFjYcDiYZOup6eotiIuwin45ZL9ZDD/M
rN5kRbkPsgYhYrOzKJkW3+m/WSvkpOOWqeJT3zVCI4gkymtMlReHjJeJCsRfsVfavueHzB0nXUyV
I06owCxvKl+XJ9TGs8dOqujKdXtxKZIL0NRIiLyIX0bEkFhFmzjBRhK3GDbamN+I4Lbc5NPrX+PS
SsTnne4OCOkF3zZXNRC2fKg4aLgzD043nGS2OAgrSOPw+lJ/BeOeJZ28O+iulHF7I4qo+Tx0TF0v
8KOoxIlc0/5du8zJoK450ZMBo2uN5SDV95Zv8L2qTKyOfVi3YWzlo/kNklsnk7YbXYfZtjDGt14z
eY+DHDzjEMgyqJPFDvVPM8tcK576xflch1O2xbZUoE1n5KGvPc3FF/e3M48cycvYb7cg+Rm4V6dg
rrGMt5cqbs2uTSYGK1cyvkvBghIewwTeH2f57MrOlxkTpIGQ5JaWe7uNa3m/K84fX/88l1bhygbn
hliVRcvo+dcBkDtEMgiqk19FYVoVyB7V5eqn/74KJ5+7GaALN8nZldmjzkYzfyxPnlq91KMeO8I7
vCZzfuFZiOBgP3aw687aef4sJXwV/H14Y7Ow8/dLOPSp5yNN/c/PwirkkQDKQemfD5lXw5+1M+as
Yq7dAR6SOLrZ7FxJ2C5sNOYgdMAQfCadOh//dEZU0/0TxALdrgEiyNjTxNkShjr2GzxWrmyDF5kb
VdrOJtmJreRQ5/e7UAUSjMNWnYCHrLcYnGtIJBJWXjRF25fFKvpDaVbODxMzxyv7fN9hZ/EBeShE
3P+GvRdqaX0R+HtDpTrVUeeknZO3Bswna8OzMjTrt1axzJ81ULc/gyGC363p/X79e15anxYTf/31
xDg/AX7mCa07/Oonrer1SNYXdrCH5Rie/EiI/G1lt91jD/xuPBCxOp06WyjqK6XsfvWfv4WI/6DD
DwjtReosTYiEWTuIU2FO6sZZegIxMqDhh8Gq9MdCVNijt25/rcV8YZs5tGopP8gk2WVnGYlRh3Md
0ZM8+bPnrEkW6taL0YYOwN5CY/j3C44ikkCzt5So28/zOycAjYED3KluZ9OOrc3tPrRhm/9enNW/
ltJdeKPPFrOfRwPhZq3ndRkV+yjUG5xP89QbejPuqyejMr/WmXdNofes1bunOMgDMGpBC5iQen6I
xnKY26hxxcmTnZhigdXNp14roE5qKc1wV1JSyxUDmXMO899FGe6jR7sDgABNPn/MukfOc2oKcVJh
uz1G7ZYjPbast2jdOWnu6/k4yVakS+Vbt3lfTwn4h+5A/tj97Fd9jf5y6aVzMcLJQr0XSNRZn4vd
gxG9HZJYeBUPbE7j3RKFzf2YF1WaUTcBFxf1eiWEXAj8e6AkraZlG5A/PX8H6DgJ7Ru1OGWD2h6H
GgBYaxrhz9cDxaXPyyQGCuEukIKb2PNVkOhZ5mEgkdmK0DhqI+uPKBK0HzvQBx9EOV5jEV86m5wR
jiXnhaN+9mX9gfS8jwzepUO/edqW+uDlY3hj+EpduZ8vL0VeTh+US+f8fjYXfzGaUImT39le7LXL
z8a1sJyPPOvKvXbxU0F7ASTIhPVFCKjwtTQkoP1TMVb63gyM+S6jt3al3XrhOtsVRcmid1YZ/lbP
P1Vkdv0YzBRabqW26UFnfY4rRVRu7QF326o7+WXu2GmULW1wp4u6+PP6VjnX9tpPJbodRAIEkcit
zquGze2DoN9I5YUOEXMEOW7e5gZaAydj68T81cFOSH7Rba1FEtJUn+PSWFXOqCYK6qe1rHw3rZqq
65PNq1x90JsW/jFqIuuaIdSFD8IvxYkAwf/d2PVsl4Ez1k7RcXb6nqpGyFK9oblx5ehcWoR9zFiY
WSbLnC0yZS7dX9DVp5Lx/Q2FDXai23rN+/rCAd1rSzYx+HV6pWdfHQUhPQ3Igp68uQs+WNlaPvTe
Uv5Ym1A+teTq8krcubTgrpVEv+DvxPLsPgtANBoFNjQno67bdCjR0hyWfH0bGts3fEL7w+u76m9q
eZYkkKkzGwXpulf4Z2l0k4WdPddTcRpUWz86/la4MVS+wkuZeeuP1pxN9dswM324gkw8b+dxm2jv
u/N656+b7R2dUYRVqveR24+qUo4CF1AVa+oPanJicxWYQA+VXtxkXGyssnLLKfKDjwueoKsdOvRh
4PgYsVaVhcNolwsEdHcJnqM0VX2Mgsro7tosdAZMsmTlpKoKOqbW4C+DY2ct9b/q7+/njBKJ9jSd
BV7K2RtBq9wNobGiIbNi5TTjGoL2gOOk2dCvV2LkpY/NVJVcnGO9N6iexxTJH820V+EHLNF6yrSt
Pw1DLb/DXTSTUhj2/2V30ctECATNKC72s+2cwatwVT4at7M1Bil2Y+9yy6XedPvpbtuMa9KHl84o
A096/bxU2tFnr3JTwhwB7xi3mWn2aelg09bUm74SmS/cNOCkkaLaJ9Qvp9MmOuR5G/nGrWUPJtSu
1nrTq67/gCCI+Pj6cbn0QP+71P5B/6dnCUEMdeYQGaXekUPiGkLdBDViVP+HVWAa0BQAMoGI0vNV
fH9bimlnzOSyw5KHvvgNU7zqyioXLjSGhoAOkX7bmcxnAVSWxSItV+enLHCGRAvLOEAHL4/Qam0c
ebriJg+lmeaSmPf6813a9tFfVB42YZiYnm2L0RxseEecsHHZTVo58jf1JK04EjzuPCkveX29fVef
xThalxG8hh1a9kJzKIIWRh0aIFnmrsaj21vhUdD+O6651SZoqEiIs+s1zt/FRS2MFZgK8T/nPaqB
YausvLA4zbiyHsS8TcnYFd4JSZognWpvuI3oqV65PS4cBeSddi+pvVnrndsOBb3fZobRo3cTautd
I/yBYjcYPxtT5Bxff6kXl4JHBTqXa54j/nyT2swOp1By/2rs0o+jn8lYGSp/F7bT7//DStR4QMi5
gL1zQlOlI+WpBkW20GvbMbFKDBQYsNXqmxqz+Rr2+By4uudZEHxI8Dh73MEv9AOWvGgGURSnfhjH
ezc0xDFwJUYgYZj7H/sZNb+Dp7ZNJW7Wu9/d2mnv201hD/L6Y/9/fsg+/OKwMFrcd9j/BJu8aYO2
lqiRl1brpIXVipsmq8bjbDf1AZ89gxqwnXgVVo0tnofCbJ+N3eH1X3HhrO7RgTsK9hxFmP38R8Dq
0bO3oMfeixEptSr4rRy7R9JJeDRW/ODKQ1/aVQ5DPzq7u1/iOahB1rNrZzVKrcbe30vrZSyhJw7F
zwF89DVhygvRnN3EnIsuMg3r86HGUm9tk9WNcVuqeU5g5nV3qzDN0+tv8OIjkUbs6qzggs8vwVW1
/uhJyL9LU/ZT6oHXul0FtK54Gkrn2+uLXfxc1EHo7+xiZ+fjrmI2/bq2YRwW0Le8RA81Xy6zmIJU
tZXOG3XBlS92aUUoCAhuISSC9+9ZDtO4wcLdAocdJgI6+Xi+j8AYqjx7h7n5OqSeVIF5JaBf+nA0
Rhjh76DQFxDUtjEo1OSYn6qy4hgqN4Ik4F9b5VIEJy0jr6Dz8LKPncEtYrRHKt5pYwSIgYtpe9NB
WDuiMj+8wW4Wd/HNKbyb17/hhQ2zj5rR14TxB9np7I1GM82lQptsS6+y7oqiLg/CmYM4AzZw5eO9
cIPc87IduMCgksk53/H58Ub1e1ujaipPU5Er88ZW2dBi8C2zLRlnuzM+Z7PX+kdH2aq81b5ntEmm
e5Ax+O8CjTErM/xohgVz1Fw49a0Y1fQk8Rz1j5WXeeaVxOHSm/nfX3sWETtjreTQK7RFAI6k7joh
XjcPdhxQw17ZYhc+PhgKZkuotVtcc2dLyb5iBsWMmv7PNn0yl61Oas3o2DH69qEeGzfth2G88uX3
L3uWqOwkKTJIsNVU+2fFH9LLXVt35AyBjqrHYbbW2DesIhmFYyehL40UDQz3G5/HTKcxUo+vb7wL
RxlUzi7MQK9xvwafb4apLvxhrvLi5Nva0WneSQanGO8p+yZfMOaIVzMYr9VAF9JQyoPdB28vEV/w
0BSCZAAxcVOIDLt8Y411f/TmWey2nhabiBarJZoJqGDxj9Sb/aInboGh44j5NMnPHnfJm0rYYDBP
RpP5D3VgNgz8Ciuxqy648mEvvVlINyhL7WA8xiLP32yw+mD11D4LqbI9pW8d60b5Amfkhs5lbrbb
lZNy6a3CpaAq2qURXmguV6OqHBCC1anIp/zL3IsGwFWLratnrQHWz2OExyFx4Uj1bqgri/9tup/t
42CvKxAJJGXg2z5/XG+0MqbaLW92LKoR4qjhtqmEx1HcOYiedIe8qifmnVNepM5AycsUpDDtuHNC
/WAU/fyUdwawWJHbvX6Actpht51b2V3gjIN4zLJyeIy6sHuLJq9pJ00TNtuxC71aXzkRFy4a6KbQ
mIiQ/sv2+9IVrVu1dEfaploevLWx8njEgur4+sG7tEzEzIT6hIHRiy4TtCeBAqEsTnoy1vtwRFRJ
u8E1EdAL0RPpWCQz2IJoKZ/nk37vbaM/++rUeLBeUgcGCrrYRgNCzqUt/P31Z7IvbMHdgB6AD8NT
EFRn19iEyVMj9mFJ5vRhfsz6ZpliEFr2x1K585j4RaPzmG2KQfhqr02FybAbwbDul1V+V7ZXbUee
o5TpWq3jbwfNty1xF7uTt0Ed8C9YlIEC/RiFWX9T44D6OEPNmB9cs8jnj4Pv5yJxNX4eCf70uXGH
om3LjTWN8o2bj/oRZtPWXvmQF14xTD4ssYHe0WQ5b0oihKLGYHQU2bJWW5K103zj5G7RnMaKv1+5
o86p2nsE261KiV6UCNzfZxFsk3qYNlxRTxku9GGCzpW0klGZ2DlrT2L3WdiD+j6U+Fjfm1DHzZsm
N6o59vOABhO40j6MjamzRvrzDrqM86aaNn19H1x6JTDiwPWT0yOEcfYbtWmpbZnA22NKzvc3m/Fo
LGsfe1L+o9bl39cBaRTYJzwyEN9nSw1uXRQ4usgTQqnWETG04VemMp2M9qb//PtToR4N12OfrjIf
eh7h8n263SABczKHOjyuwvHTAZ2TxBf60+srXTpG3E8A5GjPol3sPF9pzsQotl7JE92Y71KV4SFC
fTI2EU15dKN5SrByEelsNdW31xe+EJT+uv+g0oSi8YtkJBu83FQeb7Ouh+bgrGvwdgX89e/z210V
hq4MQl+ohpxFCdm7Uvddz/bAru12E0ZzKBb8vozRuqbsvt86Z7cSS9GP5GYConSe0pWDmSnLrHig
MC/uCjXrpPOpyMpxtbiAjCKB4l8/vf4WL2z/CAQEOwQ4wku8czbsBigT1Jly7XrAUH32prIwbKuD
8gqI5MJG2XmGGCiRY7zU2RlKO+qIxuI0L8a0nSIbud67gmDaJK2zwO7YqnpZ3k1ATf2PeR7a2bVw
dCHL2acxBGUuGKrBs285rJ0y89qEwGO65a/MoGd/i9pO9cnypWzjPvDVJ8S66NQi/Vf5H4y1gWjT
kfH68ei55YM9SL++mVBkeAPGKwzI7vPcjWUGvfbw+ne5sBkoehhMciPCDD5vKpWBO42VYJrWkJLd
KHvx49oU223tOVsiFfl9Vi7TFbL3xU8ESJNqkv4SU4bnZzlscPPNgkmcxkA636yolk9rrWfqcre4
qfpB3CveL9eb6Z1ef9xLzSQyDE4x1zEV8/nSdI9WjRmkONnBWtRxqaBixzBVtiqRSLG3KTeNlAiK
1I1OpklYDjZ3oQNFe2qND6//mEtnAgrADh0nOWRQ+fw1DNqhdg48ifqk34Yx9b39tczddrduMYfl
ype+EMdgyUCSoRe7pz/7r/mfNhpVtirqhgsI6F8AzaFHiBF9ufTfn4l8l27ETl97oUOUk6/QOBxZ
RVrBIyBaJy7MVR9y7sUrD3TpmJGM0tB2obC9yBZxHxStMfgw2LxM3PRKBWXiLEXwZRFzgV+xPeqn
f304WLjgiMBTkcyR2Tx/hYgCQ9qPKnWyJeLtcejiboj0YjN4cb1t/pXVLjQlyISZftJY9gln58QU
7dIGNDLiSDiFqIqPdYWWtFae+CzgADcnV/VhmwwQBJvHqJ6LPM4wlnbTtfOM9cbnIl7pD+dTdtCz
XxUHv3VnfWi1PWQxNhSt+88fBMVipJn2rANy23l1h3U8RAtkPk/QybtDGS3eHXIqzS1HSjwM0XDN
UNvjdT+/yACW727R1Mvg2s8JHuDpGvoudXXKkA5OSDu6pAqxddDOFNy+/uWtPWafr0X2QYOUZhQ0
j7OYjnIYfmnWIE8ElbVPi3FCkN3fZaljVCTMTzVl+7dM9m19swVdOSYrdI0lhqNa5XCl20bE7aAK
/w2o9OVOLnn0GxBTNyIEu5jwGPJ5zlOorv6cTtXMbXzl99svfz8Dkb/6msBEGaY+37rBhgZu0AKg
KgOre5/RbsNRm7wOqqe9+UmXee5/FI4RLCgVEYFE4FYflRBqvfe1RCO5gE9TXkl6Xp5gZGrY3wBj
aLy90CrnfY44ze1XtVU3n6zS8GNnjqLDpCbrqRmXL6+/hAvL7Z17Ai451kvN+dIw51lOpYQ5Rz1S
oFr+bqw2AE2RT1PH3aprrJmXlytHl6wYQEB4AStTuYR4Q3hgf8qh/DAXYLIX01wh77sh1qDreIvc
eXUl/3kZ58E0I8iOLREJKzP1518aNkANh01Mp0aY7WELe7nrTAdXLtL9iL3cUoxMKWrJcuDPnU++
fFVm5iRkdOrzzimOPiyW/J1eA+8QWatRxGo2ZiuZiyX4Zg1z3R8Kb+mDFNmEaY1VaEy/MWHR9k5L
878Oi5c/NJks1Duv7fFS6yw1tfewSoY+mfWy1oyZuyIH0mPn/U22ZoidtfmwTO/7WUs/Ljd8xpNF
ZBL34dFUHYr3QfSjM6Xx1W099V5xy+a08ezsa5jnxRb7krQqBXZo/NlQNltTvU31O0vlw491XaS6
j7Zl+eVZ01RBjfAmnTgCXkfCoxQyRnEPzUAAY/3n/QgX8UJb1Du2g1esyRYFq3iPUpn8ZGolvgaV
XX+1lq3qbgpb9p+LkL72wSq3bYtlN8+4AY2ZEP8hEVPUp5HekBGHkSzmuPHwdP04Z3rAQARupHBv
5tlndBIZ49r8yEuHHuG6tt4Hw6zDn+Uctd6hJA+fb2yc2QQyCmLo7oXBqPReQZfK09FbpHgzKmM1
3wAad5yfk4xKI0Zcad5+EdEEaluttIGrW5vOkjJa5Vtl+wY3Xtc11nups/aj8owsn2CLLJH5e1va
SN8adjs7byunZjaLFfBi2oTmwNCyO+GpDTD1tx0Wo5+Aw9IL+a7j/WayoP03FPDrjVi3tk/G3Svn
dqHjNN3KcJK/i8wevzIwJlNRwBmeRhMJ7ttF8n+IQVnOOq2G1V5iFBYDjIPA3Dd44RVzmwAgyv+E
unHcBL5jtcWjVvJ7veYz5G6Vzwwt2jD8gLCxJUGEqeJL62VNC8Wsk98GFF1lYoc9OfnKZReBcQO4
d8B8RLUxaB5ri9UmgerITkdgrmDM/85y5NcSywLsARw/X/MUnFokU9q9y+dsLax3pDHDN0BEgz4U
TS+6wyTzuYs7vO7G2EfuXyZhhNRv0nlb/4cz7qUT8IrHtY90GZfr4N8begyB2gUMHlVtCSuhEhFJ
lTX+mExRUT4afYfsr4ee8hgHbju+EVUoa8w26+5z3gr5pvIcfWNo1fxcHV9FN7ZYrSbt8c2QSYQI
8WM51H4VG9qeloTtLypsElF0ibvNC/6zJif7uuGUd1dXS7kcYNXgDaZN6ch0MLln7ou2tSGXiMa9
K+hX17HZzP2bsaxWkLtBnj1am1l+jbhCJbLqZf6xFln1yfTa7XthVP2WeGVhrUllZ/kvnJAKIy7t
SZaJgGWZxwY2ZGuaiUCHt401LJ8du3XeR410xrisc/F5EZv3FOXuOCdbu/rvRgWyNC3KcP5Vu8Zq
x+NU07/swrAuYHCNDtT/vqkQ8A5UaaZFPa1jHNXbZPDPx+hQhWOX4TRRVw8ItOYWT1YGbZWOfe21
qbP25foL2h5HuY9Kr0hr5n/y1hha914xMnvYsiJKFQx1lEwwnVxjYIfulqBRPNVpzXBPxQrtvkTJ
fv5gOH7Xp+sw2w9u7kj+5ukuVc0WqmTZZq9IVDTqr6Xo5B9scx1ow7qx+LprHgzsQq3ftyuu9om3
luOXIpd9nrRLrrYY/xMOyNQtA8rQnm5/Cg/TqzgjmKm0x6E2Ow6F73/2zWr+0/uh/OzoUSyHwZ8G
L4l6v3jvNYaf34Anhwi06nbM00J23ghEi0ZgSsIfWWQ5edbHc27YN24vVH50aoZI8ZT33dtF2KYg
0qn5KbNtml/aJW+O66ByfpVmmReHtUMw6ijEGtLaYfryzdl0VaQhrTLsWhGBe+qNIhsTVfreF/p7
3XCojLyrY3iZ2x+DOe9OY1vCLd4sY/2C8bbukig31G3nUlQncyssxCbQZRWpz56JYsto9Hs4btVX
ABZgwKZ+mJY4iszhe55nLeZJujZ/4BcxfJFgLZAw6G3xXXqr3x5yZP38OJoHdB+DkrWSqix3jgVs
My+usrL5M5dAiNLO8yt1mKYlCJI2NOWDDR3g0YKVsCTDUhQDpmuF8xkmNz1IsxzD5ikbTH8AkTbp
H9sOMOE4WkZ32HKNdaId4DToWmowU5zehi4Jg2L53MDSITXFstbD7UljUS3Q1kQPBRcDK946G+FM
mrZo/Pp624JDaMwBGJzAAL4AThURVddt1lNtZl5209fNzvgL3JKXYi90/BNPCNtIdGNb6lDNhv2Z
9kDdIvY6A9Ab69r53asoegv7CLphsMJxiVtVjxpvS7k+OsvU3Hui6IPYzTvATVyR4mG1u/XJrcX2
VMuWvYpQmP8nzMjjDvVGOk3sEPbdUgk0X2WXh+3RXbCti6NmHFZglciBxkalXHnvtJN7KvOx+JHX
hAXcEYtCJGs1tU+96xTiWE2QXCba/PUdUjxby/jH7U9L01s/MB+ssMdo+DeMqL2XhPnRzA+6C+Y/
zbQ5SGpD7KGbrHrCoNnX0VtIDlmeruMa3Fi27tvEyTxfJ2h+Dv95OpNevDVmURyrdQgUpyyP/kDi
7rCQJZoY8VZzWyYKGGCBmWuJFSgzaPVnLP1pI7coanrRtXTX2AJWMCRW3uUytmYdPRR5gWiKuXpL
skrMrWLXaauvkxyL/+rGnqc0C1S40tU2/MfcMWvOv2e4momT9EgwUDUFoMTFKlq+c+yOun/YQnvs
k5WU+UNmQIc79sT+0+gvWZQuKiM5briJbHqF6xgCpy5RvoWqx63r+1n3xXZrewOEk4tP3bpF8qBr
ALAxblLhQ4PewJQGS8aerO1h6W8FbLX/HG3o98LQGOp4ylVzkodhI5K5iqYlXcUetZhirI9LXpf+
bWVX5VukqrCv6LHrA8/hddN7gYPEerPWkPyPRAnzfYgj/EJSYK2HelRN9I4SvnrE3oLat3PbQKXa
W4G6rcYOl+C+WYnIWy6bg1macoib3OTawbGtCBDEkWZ5bxh5U8dDV8smmSFbcD9OS8MRJdr/p7eh
eo9cGtW/5RZ4xuJKstm326CX35E15je9r72I8zIsn2p/rd8UqzN8Mk3FNYjkPvMH3fZtFtc2ETbB
T0LNsXJNLn9DCGRSwgDcgd/N/jcZVpwwc+ucu6xS4cAT0PqMs46gnFhybvDPM4qpjnO79t9Sy5VL
HCBg26Ru5YzmYRO1bSdL0RIXO2fxvBSQDjAiiTqDzRGJwgdAQDhzBFmRidiY10yz/QrjvkeUQsVN
20/8YTlFD7Vkbsc9E+AqnM3RPN9MAzND5meSxKvCNeC/xvbGEmY+SSxwSoVRqext9kq2juI3/rdL
hlRyYX1UqsmfDG+Mvga9ySWfS2L6WGHzdDMXRdYdO1wykSbybaujQ90YNS42i2+w4bXBCMXX9dcp
MqeGzp0Yb/F9LfStXErnk+pG6VB/WKUTN50NpjEaO0sfzdZwAXR7YDRSphqIH5qzzh7ccLdULlwm
xWCRPKQuqbAkZp2rXczHglHNgAaZgQz0Ar1sjA3fEz9HW2/drXYL44NSJiJFPUD1J2sHiCReh4Ba
XPnAx2PQEfatVsbC/A4FWKzHlnn8GJVNayZiCKfvvWnl9wVeMmsiOke2t9TJVpVAqeAmMSh2BOmh
ct91bqaZDYaFdTevhjXfKGB3fSzDefyETIrHrzY9idHX6pvfRVNVd7OfzSLRAWKlydA2y5cW0N4Q
F1bvzxgBO8uSFGM3DTEyMFmD4/gsioM1kognkaaySdmqlk4YJXW/CuFOqBVFZVDF3DKG+dYyAIK8
oTgIZGwjm0YpNdnqQ1uWdR8j/WP/gnbukYJEGrHqoG3UYa40m8zFqGWOEfxo3+dAGusY5YHspzNa
w+etUd2SLiQfmve0VwKdWlSXTqsYaJyHi+jijKEl6Ju2LT/21RY9QFjg/t/8tZuPPWmSG1dtlP8a
Wif7wdjTUokXtuaU+JnbsCwywu9q5ki/O9cjwy5M/4NCMLCLtdGJd3ljMoBdtbf8wFAIZfjIgged
uHXTz+lK5vXT9azuy64wZhxn8pGvxmaNf1DtUwIO6RjuQVqtQyzIXn4oOfF4dr9OdJfhAbzLmMfM
R9uQ5S9KtOWPbGTRMxCQbFFXNZ2gmpjaOa4KlyCcLR4/eJ4tRFskNYbqaTFlzvAWRIPnJkI38hfm
Ud0vN4+4NaSLwFvcFv1WpkNluF/dkdoscZdg/kpBSyAjYIGTDAnP9yJXbpmsVjkVKWles78fhaTI
sMn1u7f4bRNj30Nt6dmb8x2iKJmPUU7Dkgovkh38pan+Wmbl/NsbFVCOSlE6xYBTjAcydo/ydWxl
djO1yprjcRwWPrP02vKA0XwPeQGc5cCtuKzfVIkIXTwEnWkkXPDVXYYZCtGmE+tPY87LN7W99NWj
toAC1YbyPxcQxcWxmdcIMkLdRM4bBNDLJg17ld+EWTeIlLyzAcBirVNzoybkGeKlW52cPDurNbAT
e6RyVq7NsVaLTMzM3xvGKucax5ml+w/T3FDE87qV1ID0/uRhv7S/b4a7DLEPNEikxOjs3dI65R/f
H9wq9XpDfphss9Tpvqnf1HipkLi3vtkm8ApsLB2qgEZbP4Cem8keP4arP3ZJP8+LmQAJMbj+DDH+
FtkGJy0yttqLKXKXW11FrRWTWnVPebiGSxJUKFDERtcZPySXxs9s8evvwsk3VJdlNBL7vdqjIvbJ
uix3sULCX2NESSWb/ssqA6/EVmfpgiP3/vqxMuvyBzCZ9hH9JfW98zcruFkmqx3QbXUplHp/bbgx
lB7rpNhUQPhXwIFjRYVDcSwK98c4dsM7p2TduMQR5PfSCCWpurc5Q0egcrhquKu9xGyX+b3kzz7I
0oiMG19Z67dMqehDNg1VlGYGwCtOQttxM7s08OO/FKG4ANZwmqpsKxJDjg5wsHDz7HSedfkkyH1v
IhVG3+fNd4njka484h0y9XHTZNF/aP60IiYZ7LpD1GWuPKKLEFaJExYE1DWb1ReyRut+Rj99jN3G
s3BjD6y+P9ZmG/5Ysmr97s72cOdZu0Yd1q3rb8I1eyUcPBaM1KiJkiAG89iiBfB7WL3wYQy2dksQ
jy1/kh9FbryGhr6DlDEEdClGEAf0A9rsVDQbfaS+Nbf5pormipa9WXF7+FsXRBS0jrqpqMyX2w6P
MQNSvGdYh6KX/VtwK+ualENY1lxMLS0obeR8/aodOxn3tpZcZ846h2+MZjafxqIbH6B8kwxtriru
SZop19ZC5hqURD9hSD3ZNOzKzXDIC0H6ybho0N8/KM/OH018Q261/f84Oq/lxnEsDD8Rq5jDLYMk
y7HddrvbN6wOYxJMIAkQDE+/n/ZmL6a2ZmSJBM75oytf10MpizILamfS0ok3ma9lHY3pEZt1ICAi
jkVW1ztvx4KlArjMuHsR+3X35zBO8mlbem7o3UscCNnpSJbUxLtbpWMMSJ4ty+i9ebaRn41ONkpO
53hdAZ/VaN+xNy4rE+s6i4x2O9vJaoDlKg1iYlcrf2TfCM1UP9lW0k0ZE11tnTAmwnbggwxemzp0
hrxzF7J0PQCuPfWdkMCTJtrkv7Az1PRVJjq465NY/WibrXxdN68sc0gG9z/FX/PUJi5+wsjp4m+b
0BufsW9ubmQ3+iyRZPVp27CUpaoE1E79Oal+a+Icq6yX08gNU9XxVIxs7f+53hrXuR6l5FrRxjvS
YPSwhUqExU+l13OnTgA06uTcHHZXfUzm2eqavkYPqJOXMZwXDmjLPgA2otnTuQXaOhRHIC0eBhhv
J7X7w73KRYY+H7gMf5Llgpst7kz/zfKd+pF6kC0E0dvkR7Qvys/sUGxva+NWfF/VHl6tWVrRFflx
7EAsLdVGyG0VhVd6zLevkWw2ah/Qz32N/g4sU/k2cdY9chTmFd0t/8ZgXeZ01637wGS2L+f+ZvVL
EwHGk23DuD3PjLGfQxIu5NRAxr8n1MXVLOSqkeRBLvEnvXXdm6FbgatiIyYVHWTMLtYe0rwkiWxq
Nm3pOoXfH32IpSqyv0MIWvPdoNmt06R0w6cuKL0rQcOJm8amWj63Kuj/MMG5X16/wwXU9AhTTjd6
BPmMZdTWTGyHM5/LQdj3eEjHGWF1Kbc8Xqvxt/CWPYZCSypFiEMSqkIf1fzDgLW5DO9VOxbMAkCL
0XIIAqP7evrq7MlWcEBl/9fMFcdnB2Yb52ssLd68Y+tfVOvUXyh02LHdaTFvh6O2592v1188H95r
SAndnxqUs003hTqUaMxy+uzJi3isKlm556M11e+diTHO5maHB0wilrH0aF35Ua1m+HW0jv3TDM74
fSYr6KfVqzk8r+gHn/HrR7+FqMqRWMS9bfIJBG7ID8vZzujSUBUyZLr/HajAfylCjH52w9ZvGVFH
LK5Mqu6/fgfnz0mSCnnmFl6SJfZagvNsp30L/ZL4vNYtEZX43P92mhDNnKR73yVzFtjbtp2TGYSF
sUXqHxDX7rcmSuT3JajlvTOJqL3o3rbrvCUbxM9WLpMt1bVn04Li0pOY7qtfvZXWtFfwcG7zsSa1
xbG5rVQ4SDkH/w1WtAOnQvn8PMRC4mbdidEH2m7tsYDzWa9juG4RqodI/3Aqt5441CovOg9ESMcp
zyWSZ/46ogb2xX7gIOJ4E6UsYV5Hx3whJeRUsfea/kjIJWmd+L5ubB+P+ds+Rhv7gmbLufPGbQ3S
XcIjpmPSbnHK6GE+J1wDQ4rtJQaLa5hl0w5WYEinUfgUm2hOmLRHgC2gTBYeLK9yu/8UAAN4tmMj
xpyVN5x8tIVO5mtK1/O9nrHjYhPhaJysjpX4GElVSQOAwj2XoKcVUpKue1naicrqeu1DyZ0rkySr
mmm+ri7xbnzExjR5T4H5Yzf1SZhR1mT/KLc5/FLQF9+HyjBj6Jbnc0HpO4MTBtLneFJWQl9fN3y4
mrDydBOReDeLZ7x3ilz81wkp2Tic4hHS+wPOWv23TK7FGa/ihWbUs+KuC870AYyPrZss7DNTPz84
Aj3HhQA+0xe7keXnwtlxx2S49admREORdaGW/3xRNuSml108k98aAj1TdZewOkuzvE9qrUFZObPr
s4n08phojRecFnjzVU/rbWNjQfwW7O34sgsnGkg6mL2V4b/pH9fRcV9as9mimDBoiTSWav9q+tC7
l3W0vwWj0370PKUBScfT+rJv3vxbNlP4Y4BoB0ETIevm4DXLe4fcWj5E9ObMbETdylo5uQzPpnca
ICFjAnYJDlIxPY2gq7Nz6WTsmRYQJtgDD2jf3qW2UTNFbh8CFsyqKmAFhogpp9mZ3G2EwW1Rz07J
zuV44jrS/8c/HqhRS614c+x85nx9b6zWe4lBThk3kOL8t5IG+rG0yvo581mcdCDDf4cXUg72RLb1
f5H2fOgVVmQvQ3HQXDWY1pjXarzhgJwyTwTLdhIXlrtORVPycWA1tvCKNWLwT3aNjf1f5+BWTn3I
b03qXGmYZBIGShK52Og5HJChaTLcylCUT8Hm21tm9j75PqzTNl1conr3s+lJeb2BC/Z4cVeWuCJw
+80UnTdUH4OFThb4YgbSoUaxDjOb2Ncmr/f60Pd2WDVlsXlHlOTDEMY6FWqM1lwixYgZS/TwimNj
byDm9wkpdrTyRbTJvH4HiJAqa5LOjv/VdhfACsb1bF/V4hxBGnF71pkaPcYzHZddy8vEmH6GGKIM
QS0sDlM4Tn0+9f20g59i3Sg8Z7BZAEVlk8aV7Ag8TtTFbs4LbTgG6SZ33Ie7lzHg/xDcUh1H3+vt
Iuyb7YeJFp3kqxdpHMwhVFbqI744nvn5JjfTIYxbrk083nNp9z/NvHqXpOmmvy03WH0xKHPbU7zu
fXMKpyl57o3q25yXBQihcaOpZs0I26SQDm7RVCwBA6IAYB9Pt+vRuatWIaPHhkXhb9n5lNdNxvsl
db3LvOmcYUg30llklnR4VUidO5yvYPCZbFLgMB2enWh09cseiOX4CeixqccDCDwsfMaYOi27tfoP
F1+1nx2ou/6+p/KIlWCpo/6HJIPUPTkTURg5oKA/3SEtbqqTieZaPvn7WG5ptR7RcLcCp89soj5N
4bwXDMGg0WK/9p6vnJ8cW2w0yYgLQaRinZcw7QR38NNmdyJ4sRKCT7zUSvZNF5hHuzemqjK8s7de
zs/SvQnE2jjY3by35fFPCqDA38vNvHnWPGiaV96GuKuF7RQeR15TiAq/X2Y0lemcukPvnKa4WthN
eX6gUp2VEDdBdLDm/ylL/0oaVajvk9vQ/U5vSLz9bTprUbzBHD5py/rI96WE2p7IXl042qTdzGT1
dp73GG1bKK5su32bYY9oANLXtSY5tOTGD//KMBiTM1B+X2VdrOBH6qBKTAE3kfyo98RCCzgd7l9v
99X22pWhWgq5tm1CR7JhRFUTTG7WO1K453Xcp/WRgFnLOVuNgNSzaFORJ8656WvzrNmmF7oktkHD
hZ66w1n/jVUDDtKW+7YyvCTOl+Ffbh6A4Kb25AFi6veo5gw678fA8sj34zxLG/dZNuJQYMIlhsfL
HOJF9INrDeKyjIaCPeJ6lgeHVsX5HxdLvGYwT4PzYpVT7GV1PCbWi88ANxLWcCzmKSnXGIqS93/9
5shlXh/BqiP/p0MgSFSoTfkwLXJ312uzx6t+5B1wdMaWOZLTqXkhcl/ikk+NUYH914HnnvNYAM3f
eWvXjXfAuqQLoL/nEtH4ERTnFpfFZQ70WOdBKFZ1dhfkRCnOld1964CHVNq3qw24YwOlZ9Mut+Fx
iBR3Qcceq/J1HhCob2TX9GlHEnSXIpSw723HNIBOwpv3zB39RLMaEZB6TQDe/h3jDseMNl3pgsW1
9E7VVJIEWHFemIchmXiOoLiPLdeMPvJ7czNPcFcJYnG2ZVusXFIp3fIxl7JJCjQB4ZaVUptPtz2M
nyUYo4+UB06Hl6qLGn1S7RGyRST01RfuYAadzT7dtbmioXAvShLm3LzW/rR/tHHv2pCV/hK+BWp0
omsCt8qSSK5h5lkDH5zmO/0+T1uJw4WaapkZTKZbpuh2PnLRGUP5rd613q63XO893w5fNAWuGpc/
Kzzw09TWvMqnZB2CV/7lXJCSP+6H0qty8kMvCfEW8Pr/2KTUEyFI1X6B5Ks//PJ2HdEsHtsPdr3Z
62lMViaLYGXehLGzGPPqsOrHa1Np7sW2to4wRwFywH7ryBv3DBh18q50GPnffdZb1HeNJuAuBaxs
B9aGcjl+yN2e+pTixbiEXhhgfmWylOXJNrY/vkNEKH4Y0/TVPUAGKgAltAZjht8Ki26rESKiO1NQ
2VXnmB/A8HV1OraStFGcEuGUj3T/oPMOYr09DUtkPQbIK+I74IRwTK3RFs59APbxvpgyACytEYTB
oSqLE2xOBqA5v/VpSIpQHmbd7hGNr9x+BKFz+rI+6agK+7QRbJPX8QjIBKYV0HkFmWXF6LuZbD2d
DCCp/Vyqz9p35JHL9RBl1ofHqKjKk77ImwH9zq+x75l8PeipJo28bugusxTKfk5aPJSn3vSx/WiT
d8cJboAM4DThSZh6sAZ4QcEIQahPV66hPvMwHtSwzwprT910gLwOyl/rySuRn38LbokcH62u6xoy
2MDWFmNTsvf6KK+D72MobJMvhoDhf40u4wmygHO0Yz4HvwGctXnQJ5sl7OzPQJZPh+s0IrcQvnqF
DtZEX4bKV8spQR9Yf1/mbWacwBU3nDaLJPGxM7u8rLQxv/XkUd/PVFzPuSv0AauIziP3aicYHiKv
keMdt1yP0nATQCRCK4jCWXiG9npP9D/Bu8owE1Nc1tTCBMtXf+hQEBDQLf7dWM2EMhmsIP/G0VHP
K+TXT7zt2/9xExsiQOvdOwEVWy41Q8ADbxS3xTvVbX405e7YWCVZQozEGyHIkF6oC7zTMBAd+EZ2
DZL1iC7C/5pFbcd14BBcC2sVMSoQjjxy8Edom5XXzX1FfyGlnfUt8Pd/slu75ozjtO2zGR47yt0h
Cs1p8qHpsZVt1jLJNDqalvpv2zZmfKyIFTfEFQPRPKB5FeYUNnL61DPaKDCqRYAsJvZAfAbRniUn
YkUdu3IPDPqdOeYPtonePM9BUj/gKp6rcz3vxjtJQGJQAtPC26rkcAZkNoNXUmDXtjSPrzpG3RPO
gIJqsv0oDXCl9elmeeujgLNPzmLlMMkcBWWYBf3m7pRrzWxzi6XEchraaTxrxFZV5lFUVT+4kGZ9
Xi44hi8xAVmocPeh3XOqlpcxk+7uHLmuArlkcAzc2FzzwoPX9hcr24OoetyoGyJIfVhjkL2krZ80
Ek6URPUS8IcJ5yhC4WjvvCfD/KsZ5urJ4FpGCyP43A6BwP3pYI/6UddT+LTzuYcsKeOF7bsS8mPd
Ovc3IQjtqx9042dVOj3KC3P4x8tNeRM/Op4BdEW7pAixAfQeqfOL5ZGuJMh+ijYY69TTcaeAQCyq
6SoVJsf52KzhP0fwYp+6rdTDiR7EIDjzMuq4cOvIdCeSIxBJabnv49m1wnY7hygKVKZEFQUnDEGq
fDMLy3I++/7tQhi0/cG/zJkfNAOr85vO2SQ4S2k5bi7r9ahPYxyq5LQ3lJm8LqUR737j8+oKOZe/
2jhRIBib731C96DjaogN+653AMNiq9bgc66wkKQTCx5cMUMLrzwH0w8F5lZnZT1PXyu1v30u4Iae
QARbZDWhjl6IBpgRN8SBaU6w6xtvkluXdmp7UqA3kos9EBZYhSDjvT2813JL3ps9HL9QDfvdo7/b
AvFyj/PBNbLrs0jWYGyBLUY8bROf7LsOJllfkG7RbbgZkOu3JbqRFkzay7dwnfY/DlqcnrDJmJ01
tuT0D4KuEQ+UInLhl2Go/Htv10r9XNFLRqeSXi7/PNecL1fXAuI9V4fylnxSnkEz4649FtSSxaYB
UtruFhHp70Tz8ohaVjh+9njZ/qwor79ZCUnO2VARMsMbSZv0pdmIC8jrydAyMh6l7d/UWR6tpWhi
h3M5GvN6aNOzT88joTAahj7J3XiHO6qsTgPX1YKugHFkvUXMse7qgpBpWXPLTPYLFiPQMllPM7mi
7Lv1qWcd/E+aeIOc2iPI6Lni0fvbDttcpZ67HS4optmmO0R/fAkMEmOqqAjpT16tnToPN+3/Yr9A
MgCItvc/FqlXbvDFcCdRRAurneINkeQjj66qiwUQtnlsZSN+1GvbtfkkE8cu2miZ5c9oKoeQH82D
RfFoydUX29H+SrJQb//R5YpwBzF+cCCpWs0fpa2DNIVJLPqCUojKhCgIaFOPV9p48shtg2ebeXj9
19FD7KeLBz2XrbbCQdwNVi1ReM2hONV+Q7ZsQuYe6XzeOP5YXZKuT/M606DLmdR6Bf/bwZuwwg3w
Og7Ps5p6veJHFcdPp27K4UzCL9lnyPZ8XZQ8qMC+KO3fm66yo8cpLCu0CpV2qmKrNRi6nVjhdbeW
EbCojqYODme+TaiEYgYZVXAIRiqM54CrlV2iSIKAGe6GjkqY3AxxteVo3+oamckIjGXGStOeO8ag
g46MrB/70LNJ8XX9sq2YYt1lxEYGsw/9m2+mhiZCa2kjguCEpuiz4lfOj6WL5ouAXP99KAF8FoEd
G+a4qmXQEPX0ZoxIzN1Wb85/oarDspjBv781h0JkxFVZ46wYo/BGT/ZLgS07xFKy1X4Onxi8Tchp
wgJLQ/kfWYRoc24hOi9H6PbNOSl7O7pyfJo2Z9z2XK6IcWIjDg4bDRH7fH2qGBvjc8AP/2XzfU3M
tzoS5w6hcvdbzSTlp4wccNKpiAb3Ai1QXXHGW8sdptKkvelgjjEL+4393gWCnF5lCJqeukMMyKea
2NnuOTebNQuSMS7im3cs1TAKziUguLU/sxjVuP2qtu6uKJfbDVFmoDCmRyBtJ57woX10EJj2vIGg
HAWG/fI6zPv8WGt+/tMRLvZ3yDPzmsRe8ukOLqx3rbgdbfBpm4cHoaL9JebEalMNsVnnEEGOd2qT
DXIDFL5DEbYBhC+TmF+j1bfXnNacDUvnMoxxqhHOrQiX1eoWoO4tpJ8jXPTjYPTivqXTZMYu5+gK
Ih9c62c0eNJ6EB6DQJ5M0MCZb7fE1bm1ax3f0GyAvOmpTMJ87ezgsUMDVr/ukmyjhh7rXi0ZqhTx
2OnNGZ69Y50h+dReJ2fPEuKWpK+cVxsfJuF8lnC3b1MiK8zD9qj/26Ru1vsNDFg+M5Lst0yDuGQe
Hmxpn6FeGUf8UE/uC8iU1IXFJj1yusbNh1Rr66de6Qbz2wH+yzjVVmDDDOGb9eFMk2Ue9s6BnTsw
lwRPwF+dOdEmEPjvluwOL0fWtQEdh8KLb1vKincD0VKdKwZbkbZroy2+pjF5aVjQgK8hRu0Lgubk
l4f6uznpxee5SZJuQ8roefvfxSQ7d2A7QT1XKGl4qEpdfVnjnJhXpOMQrz606vzi1/GOihSwaH05
vMV8IqhtZyStKPfSyRxhf/Y1Yqii0omlSHXelcrkFpmXY2lcwyBbyl+aQajCfyKtX/toMSx2gYur
KfF6s77F+ED03xBQGCm5v2rMMfIYt+8HxSH2iwYwQjLhLr4/XcRquKAqFHHf3Gj3fXCQIPkYnM7+
PSVz9MNDqb/c9rzpV191TfLdLRvE4+7RN8nDao9V97Id3g2xikU8nV1kt2h8PW6rbHQhe78dAmTp
YZ6nKXlwxgh+wdem/R7gMw2fLL24zZkJqHQLt4VIoakoMRY4l1XObLZhJbaHJgCPKtYlNH8TrlqT
qXocOaqVtAeKYCdW/dJxFNg/+W/PDZrEPg3FuCC/GNiEX3YAJJmT9TWUKZNGT3freHQmRRY7k45J
JR3Y/XZLM2DvMkwt40Hv8cwwdmuoO0qdRfMugcKku3hZxfdOdNUyrZLpIozHzObAvY2w+AZzucN9
A+yjobyWvIJJtgswzKyd+lgyv4zTkBGDzCeMk9Gev46t8dz6po9e9mJO3MDNHGDxX6JduzXFA+q5
xRLVkf+oZsnv6CvCmx/JtUBCPSbuqN46MNrjtNNRcnsaE0A5nBlNlx2hGrqTj1RlR4rJdtOQ5IEm
ivuaS9CEwU9nBGjKmHSd/txaapzvV9OKN2cee5UZ1exWvmyodGFkPTTLPvj180EDh3Wi7Lz3imGs
qvG6OlNT3/vxaJhUPYNGk6+G+XMQ6/40EJpAxNfUSdJVt0Y2LJ1qUIzeyX7FD9J0P3E8RxcSQ5fX
yauRD23TOP5eg6j7gouM32inARJf3BL5PQWoj64dtM8dzueXdZB6LjaYChSey+6+dgzCcN7Q3a++
4RKC0yQCidlonXVWdi7yZ3tR5rQOyksegCmdKF/iWn3yNkxcpUAAUOPOSquDZAr91cfGYJbYZ+Rw
exXEX9WWuFXRCNVuGcI4NV6SevK+egt5axF2iCpYJOncIzp3asYQPrrd/ixYAD42xR1x47RDdfKP
qbWfnZ1zPoPGcOc7TyzlcW6RrP9CJYUJwt37+M2h+Xh+HhHpaSCryFnBWeJSPi/xziGtYkOMndni
4Hct2iY6A3XAlslKiasX7QmmBhLsuwuXukZ6GlV2EQXR3BdoWhHPKTyY9weT5Y7SjoDBa+8kzjep
lbyUg0TQ5E4lf9Qu1pJBRtr+NY56TllvluqX6S3XPkV1w/nO3s4hy4dkSWpFF06/HS6U960O1ZzV
xON4hR3UXnzpBQN+gRvKH5lyhoBsqLKSEb6XEWVZE679362Ll499t6blakX2etfqyvivsT7i3YdY
Fsc/e1yx9fiDCxWwkiX2a0adH9wfHFw5AvNmwJU7TsnpWAL2L7Dbre5PjrU5AgvDurzUljX8I/GD
fXi37flTiq6RJ6Ra6JUbY4D25TDKgPl8sD+oTlP1Gz6c9Z0NBU/dFu9Jvh/cm6gmPBt3zcw9vDOq
/6HqcN1ySy4cZBRkI8+yvRj5c8+K+dSguXwnVAC6zZ/q6W+EVk2ncZuM95EnadGOywUwRx2tuAf6
4Pkh8XZTWVy7wSfF4c2PXcQiShWESZ3OOzIPvNfiMKnf1QId1o08fIjpntkKp1TMlZF2UIpjukbK
sXqWC4KidtK/NEkab/7RV/AW6CT+Rgtu57vIrAc+avsI51PkIhTPSnvzprPHmFbeeP1EZAYio5is
mumLBHv5V/Ai1lc9YFsDTHTdLrdWjwN2saQ/czEz0j70PZQGSv4JbQmKQgT0g8tCUHQqtlQxJtX2
RHLSGv45+CbJWWFitO/HyO9xSTWLa061SBavCFdvby9dtPkT31fAGdEdncbxY+pN5Kw15NenG4Ok
ovMELgSQfpSfZG9h+uKn8EQON3oTHI128sceUV6lKMc78XTYqpsKK4zRdjGR+D5frj9wNg+TKZfT
jFlGXWIL0B0q90A1O2sHjFmhfVU5jSIyQXGzI/EVjN8Y9ypqxAoSvV2kLbV+aqN1fIwirao8qnUV
PYTe7vzxNrKLYVbN6p8Blrb9rESyjr9bFSk3EwaN/PWmFhtzajHAQID4YpOHVoXLi9Eiji/KWZvm
8Zgc+ZfleH/lPGvFGSeNeLRUuIzndatEcI9IPHkjnkr8HfSyE3KGytlHFjzM1H/JQdSslER4p31k
uJpRVQ2CrQTZaYbZADsS9G0FyCRZE08kplHnNwmPqxkhXnBQqm20/4KxyhGn0tXNAzHMhy4Uo277
pNgwTsPikbuVWNPMaUkF4hclPn5zRXhofiZ+KZ58No0tR46o/6tCO/o5etiunuJkneXlmG39Leo2
r/1lg0Ac70dl1v4S673SPKO4SPIhmkzCiNBG6q6pIu4WDj/nfXNIvc06v+OUY9jn2OUGXMgVZWtS
pNE6g3+21sW3crwKwysAtviSlrH+jsj42OsW2ESkg0v/2+oHJsTIobvgAmcUiiKou5bxqdnqgmbV
G+UVewKBEtPswwyiMOSTjUwXb7vX+kXrRFYAan9Ef4athrxzDE4hppepPfJtwGVadJFAT2iIYfMu
oYWC5Nwsh/srWlBU5Q7C7O5sh1H5J1z5qPNSLiQewcc94xpBarVsyGJuaThoeXQ/7PouAPs+teG+
TSgeeJZ6DHHD/FE3xnKheW4JhLMXrNt5AvucOBT6+DceYu8b8gr3D6e6CW9aqrY6ATZO9XentpcR
bT93tP5Wt6uEwUFlWhZNv+0r108g2ovjVi5zdrizXCJzH2RuAY//lFPtL2dvZ9WC06pk/1i7lKjg
7Svl8mLXwahyM+3moTXtgN4UcSSrkwcT+IjxQtrIYsUB+d97I82SvhbLdrEc4O0UhNW5uGMX2ui8
Ntw9mDZUkxMINNwHzTD5z3RO1PMptG4wjDKJeOEDDZ/ojPl+0gOejHltd2ogBZqWx+9euUF6LIfR
yHyJtMcVs8pdXZtIJn2R2CjUWvx2aPEJK4/PnHG2uVg1AlbEEYnidAQsf0OgvjM/B5NbPVbzMuin
NTmOBR9kdKBesLFDQF1oPC9qwWp/BtMvo1c+1AB+i3WnzNbS9t5LCbGbjY5g3Y3qOikR4w0cxkmN
ZHC3F2znBvnAQ+laQXQaMD3cty0P/bfIJjnpwp6OQJ8dCxFdODlW+bNrtwU8dJDrV4AQ4bhj7Zq3
swXN612RyzNohkPrnZC6dzxIjWgfF+msqFPRyL/hnkL9xXMqu1eGz+QvkscW33BULVOGpctlYyUg
tH4Lp7r6jc4o2k8jUZ4BmwTdfDi2/Mg9Tf3/106S8jzeOzD3v+46zmuKnrZ5BCOaxZWmh96Qx9Wq
r82tQbkBg9D9T4QG8gBNA7+2YHA/TnawjMdV8ipXeecL8SKqvsGhEfEq/+B2HvACoAyoHmvU0vEV
Ybnw8qXFjopYEho3L3c93fed15QZCF78MRE61Z7xDjLJLH3bjHfR7LT11XGFpF2TYggMOlBMpGdS
fQ42W8J7Z3Pnq/FjlS1vmes2hFoSl0YNQjDYWheg3XH3jFCXtP1w23Gn7O5YPVMdJ7l1TbcVkAB+
WfTNCsQ9Wl78Tq+6RJEy7Wv5yEuGxOK2zH23K99ZLt0RM7mUUcwREQYYlULMvnGuHMXVn3ijDB+W
LcJ2EAEDcPg6a/S4tuHxU8wBejkFKJ9kvVfCuiWtzU7jNmZ/6fnv8K3gVBC8wCObSOtGg8hs5ANB
4dG8sRa9hy+wGBwfhEJW4HrpMqO0ysLK9dszcpw2Prki7v3zZkGWksk1zGc7FshrJ7V74uKHpfBP
RtTeTT8WNM9ar6VE49aG4/PRz2L4xvsrw7vSsdbtDiMFcHHnL891hJM2k2NtEIzyJTKLE1/l2qOz
PJIQtMXXZJyHp2rH0H6X7KSOIH9pD3YIsceoX8rm68DpOt9Bb7I+AUklwn7prSAeUyLWWp+nrTm6
vNd1IPMZGvWP6qHyi0hZcs6mCAyJEeuovil8AdvvSXtwZIKJrS1KxCHheTSwXZfRzBGTI/UIXx5X
JB6PiH6m3A7dZjibxTfri3ZkG2Lu6/Yf0UqOP/+JsI8xLHjzfSy3yj7bGt1ruhwV9ASRDxzsQ4Vf
ERxq4ubpW6Qw6daGDh+0bOA9AOc65Mq2Ff5L6qias8rdapHF8z45RU+k9d2WcHxmqC2JOQ0ON5y5
v7ZZvStTHSE8Fe1KkqGJ0Xqulv1dtWX8rYLicRgdkPTntq/p9HYQJqF3ljW254H4ZlwdXaDWNCij
6TdUCLR9MiQeO6xfIzXkyxFgFsyF7QUxudMWrhcdQDXh4gtYMEzFBfE5VXRyZsD/ux0pDaDVgPyU
Eay1FWAg8rp8ilZhZU2ruNtKkh/9u+1AUH4Jtj7+B+eAGQs4qKkKb5s2rzhkv7/zFkMnYsbc09jZ
pXP2BrJoCVQw/tuE/lA+yGTd9bWaAvODF/zW0GeWqugTKf952tu/kOsKHGSTtaMJixmewwXFJ5dG
/D/Szms3biRs0zf0EyCLxSJ52pnKkuV4QjiMmXPm1e9DL7BrUY1ueBdzMAMY42pW/MIb4D+VMfV2
3S1aOt6Q6tyjNjZzvR0D35/3tWmSP7HdnwowUr9pors7MIALF4nKdP1lnvo55scpYuGBdANqSR9U
jzSpKsLDEcyLR+Q+OMTlde1sCn/m1jNdJB62UG/yYo+JhwX+peI22o0hsvAbgtrpc+9a7QezMpqv
Y2ZPpxSZouimok59a6OUtpBYB8g3KUYq4Hht9P+pafnxXQUG7osIaycntCyMEhg2Fzdb3q7GPZpW
PhVN7FbskzNoTrKbzBBqkDugvBE6gB2OJUA/JB20ygGR4AT5E0Zh1VfkbsOXaEq0r0aX09jJbF6T
O7SxUnNPobK3tgDfnTs7HiGS4LgjAULpmPqZiQ1AIvPFcFqaoLT2AN1TVwdhd9/IsfyhY3887LtR
IkSAoAKccdspAnUc8e9wqQgCOXppJ+WS4PH2bEiW3E8NWLwI3ozfKWSGfOvVAs0c06IR46udzdVn
JRNsp0yjCL+33HrjPqX+/KPSQHxtABkH4xFVev07WwLlUNIUnbzIHsZHBCbkopg3WxIfkTpJ9o3b
Nc0TPi81oGpzNn6qas7JRujD5bvCRk17F8x2+SFC/cfcV2UXPEVISP3iMbfVTuvSSZBIGybI2jxN
f+R06kYg6JVNXjMPEpSdmdDSqvsCONFsEszPJZxVsLFOYp1sQXK2DcHdUzwSaDBvVI0+xVYYIR0N
OQYuGhURckYtDZrumARF7/PMD+qLoxsD/BYzsx4DOyAXMmLX/NL7thDHrrDH5zhKg/RWAVz5rew+
+tJoJWc542z9KZHO3Q7Fu8zeIo0UfrKLIu5PVTTD17AD2z1primGB/hh+Hz17tiBpxSROd04CtQp
wWNPNaRI8DDdJO2ovk7DCExg7NzWPya0pW8NSHvRocQ9RSc0apayMYRIeZy1ebrrqnboPAEFz92p
hKQVxuHg2rd0SZuMQ1jxK7SuoBANTzNO6IGiKbGzjDYuH/LAR+KC3at/TLgt8iOQLbyeNDOZmpdE
dfFT0kzzTwO2gzcasCqXPjmG9G1fVAGu8ZM1Q05yKFi7vnLFVpZEAV6uKqkDRdHQnJNRmARHC20G
mvKWLILdKIkvj1TkQ+Pb2IzDayF7rTlAalT3cxtk9VEhCfE16sgsKK+W2QuAznzYDBYTxzZAqWDL
i4naxuCr+aVIO2vaUEiYQO/WGjpsgaFAs3TaRMpDtj8Fp4Aa5V7oIx3+OMoMSeDSV79a4ZAktEAL
2k07qFGS7cz+c9ZlpnYwIRD81NPUVJ4chPlfN5dWRmlF6U/+nGRA7gun+7JYSAMWgfhPqCBz17qZ
AVpi9Y5qyGOOdhVQZppJ3c1U9tZ8gGyePzkUwHk1UCD9PkCgp2juWM13V2Wh5nWU1z5U8BPiDZTo
6KEFRRzTAyrlk0EpnF02mfQCxFRE/j38wwieZ1K7j42RpuMRXiYmvGLpyICgqT5oRkthSs+FG+6t
Nq04Plrddo/uEIzBfhpSrMQalN+LE9cTEZebGRj6sh1TrINGJ0nZTzZaIlEOdiQM6I5xE7WOeSyF
tMDv/KkQZQszlNoGz9R2gt99axVjz47LQDEROIV0YtBw6YAGGvSsfiR16D7GPG+ow/CQfFPQu+qb
KPQDsddGm/oDBYnB3NtojEQ7qLf2i/BnA8i7WYYZdhW1/dSGFbd80xHkaVkFOxZJHHB7FC5oyG3o
JwTmbk78kvqaKO2DTl8KjFMemta2o/dC/VHXixeCNAK5odANqG4N19RxtszpMTW4Qzf9RBttsOJo
CaFr6s1zr2IqY0UUbqMRHPCm9zFTujVLPW0WOgqh5A9yGttGEcQSj8wzb4ll6TiGwaefniV6XJ/9
omoQXwhNcPhzxA1yQLWrrW90MpiXYLATaPhWGQERglDVb4oYOPo9ZQcKYUHRyE++k/hPbTD79zqd
Gv9WFmq2t2huaMPedQcj28yToabbMpDop42tnv3GfbD8qoWd/2kCPDp7CYpcv2l+RBia5UAgNlQV
e1TBq5DamOG72R3y0Fy6puzDH+gZhfYRUTnMEqcpnRTpD7IInmaX1aMfVgYVeEXitbdqWn0sQ5jD
Y7KUb55sDRA9fHw1g2asq5oeROEYO5ln1TbBbNA60RajVQE6JvZ3crYdwGsgnfHeSNIuf4Hz0D1N
cdc/m1nRcE0DaG9A44fj51ou+Qn8kf4GLQZgY06S2cMtd5yvf2A3QqRQk5n3QNYsy9gHPsUSiKDg
1zYkpovwvt4Ot74zgpW0NAu1TJp32VY5gaEHmwSLpf8qOuwLZA2m8Yaiff+1MxwQ4OQp9UvYlkD2
UcO5LUBJWXt/ogWHblMAH803g+hXUHXGuAMyjvTLopkhNjOQD/9gUXdpEQww3c+WL8JPSLUXH5Ix
4uBEMm9Pkyp0nTZMKG8h6ARiE7NpkP4n3on3VmKiKjFFunss3Ni8oyvb5rhxU+Z+zLsUTA6Fauu1
dZ2+2ZSdWXMQgP/4lBMCXkxJ+Ng8zH5UuZsAsSpr2xj5wuIOiGv2WmDEX1QTV/OhotHSPfFTx5ea
xwlhfq1yqaAqy2z3M3QD8JS8XYrpsuhwZnJuPiH5RPcnTZ3yZ+P2dr0xAuXwVKQdzA1AHGBGZN2C
BAwWc4RtbPpZdKz1EaQPojhYd1ANMpsHMbvRK6V+ZT2wEVM0Q4Xq/L1RWbxpFP9pnQcdaGuKllYV
7PVkQBGG/7Wv9sgfo1sQ2zNSePAZEflnbuFcUT6i8Iq0gx3v6n5o40ODpG1IghX2D0L0+iIi4IT3
82xqzofAl9NrthxGyhMxWW5ZuOpVBwGCvIFVJrdB7aQmCjtu86Wn6TkeMzj2DxkPAnZqObawAW2n
gqehG761SEP/h2KCvJNaJpE2sh3f2QYSEPUNTDYdBeeyGD3UiaybusZycQOxBVTETGTFfiXPt74Z
FEQ/GyA0CZvAHFHQhL5pf1AiNct9X/cKpRse5G0DychDiKKvjvxZmGyaYYR8kwpV6jsTZlF2cGQ3
fUvtgcr23IdusBNkwNk3irLOHorvUtIxa+Jm0jvNPAEo7G56s6eOpDmVRVxiW+53umcihYRvhMv7
gDo0fIl0MF9RYtM/jI1If2rsk69NNhb3oQymhTbic4Na/pT/hKivLwxlg3KZi4jdf2GmYWZH/0WN
m4n369Zlp0+3qczSJy2JE2s7gwuON5YN1OALyhgBbDd8iGGnIc9M3X4mU+Sdodm8a8dyeBnjeG5f
Ctp18Kbcuv2UUZMEGooP7BcQFoNzBD5mVqCAcm5KTCFta1NVJJ6nQS+05huNcT3fiiGqyjvqGsVN
QXw1H2tgMWIf6oEGpQEIFyI92Rg+E4eIb0bgE33mM7ARMNstGLhZj6sWOR2cHzYVfaWCsrJZxsd5
dicYZXlK8Fwq3WXPhbkkTOYCHA8ZKRy3QNEY5SMw1+QBMk0d3w1lagEF0jNAV0lg5qCFYxnsLWrJ
JSFkv/RBK1QYn1FBg7puGZGTe6BklLkFl+V/R4EriJ/KzqrjA1YYIt/Xwh0AZTqiesDAuao2RqTz
qyHaCHEjHODfoLSd9JgaWRreUCAtiNuwJ+pBZTWT/qV1Su0X2XjO7A6F/TypTAK9nOJabZCN7KIP
FdCvgxmMU7dPxUjGP4u+AQBr+sUBVF38ZKB0hFRUUZTzQ1RVJrazUG0wgAN9G2QP/wMyUGlt1A6e
cvrwBnnO0r7vReS7m9meRmP3P8I3awkoNvNmv8cpy8jyMkdyR+bpfkAVeDyAQtcL/qoZUEIRl9Op
rKfc3qcdL9bUsXAQJ5LhirrnGSFRRYCDvCbqruQoy5//JY1L83Oi0VN2HoLR+tawChNcCPhdQZ55
TRx6EdpcCYkiEkKNVSFFyT8rIdF4UQuF0dN5HTIJOx/Ro32khPMwIQ6zpUJkf9P8mXzCJQ6kpw32
rCAahwgYm1fUN88JRdom1vG0hWxsmVaSoBpbmnKZ3nmNPbeHDj1MZLKj/nhZdPOMBqayEYdzhLm4
OpgrOUotoIw7kYZ4nV9/YAGDzyYI86W3qHnUD0iiqhRC9uVBjbOzjAC+AZ4Z86C1p0kOBXLwKTp6
Q98bT8AYnKMUhraVNGQORF0oF4Gv2WeNmnflkFQbzE3dbTkU10x5z20tZLv+zw9ZNEn/2lqoLdV2
rZjkPstQ3wNm5ThGdAtdtL+7/M1nlxO4BoZQi7D7O4VXNarUlnXnKfrHR9MxrQeFbNwVzeqzo9jS
ZrZME2Dbajl78CmdAULUE7izUp2S1qkYamt/+VvObpq/RlkpY5ttoEBhjZ1XQor2cKgI9g7doc8o
ceU3cQ2Qkpivv3IeziwVlj86JqaGbuMrvPo0DORdCo2y82z0EPdWObUPXTL4iLdB+7v8fWdmESwo
qBoFXAm1+pUAeofYEniQuPMwqhPwZ1vlHIBK0jz/13EEu0E3cb8xkKJdXzZhznUOiIXdFzfmQzEL
oKLzGFzZE+91dRmFMNKUNhzJd4qziDWCC7fYeT5yiwenqMRH3x218WaOYuFRB/TFFWv2Zf3fXqL4
UWEpyd1lIyC/3usCqxMbPaLGI0ToPoUWaYYWp8l+zFWApPKi9Z+oAvU3X4grwrd/jDpWY9uYJrgK
zXH8Vu1lbf8+0XRdIIJFs9f2mjK8BKAv0ktSc0mAy1wUXm+DO/TqjnjsRFdAVaQphnXTdbATDonu
VuRVPpxievTotlipPWVbKBG+dcqh0wIiyNABpdPquMFNZlt04Uvg3ZsUSn62xw4KhGyG5glIwXSW
r3Y9m+WV6/P99kTlmodBgpiReNesrOYNNy2iKBKTFzqJekUoChzDHOrPlzfn+/O2jLLsF25ozJFW
561OtETS05hoVSEzEGpDC7kwFN5Qzs3x8lBnP8hVruNKJBSRZXq7ZjpU1dkJbIbCL3ufSCqzC3Tw
yqk+90GYXOAgZyqpKLS/HQUBKbeuXYnJIGCi7dRYSB/MJHVwFq65DZ45AFQ2dWqrZD02Xbm3Q4Ft
zuEtOqMXkCAVmzQb0IfqhkXSCAFDEd4hsxp+H9wO2K1ItSm8crEsf//qEDgMb0gbyip9gdUFRjU1
zjpZjR7lEo0SYka/thiA6VFxuK0qPd4ps7hmQn5mfh0qgBZOZVwzODe//ejSL6PYbuvJi7UISw81
pHu77oa9iezNvy8lQy0+CRIHD4wk3w4VqBgR+YS9GcvxixRjB7uLXq8yZXZlpLMz+ddIq03TVhoS
Ml02eS1B6AvYLfWQu8UENUb0XoXKCT1ZRx0un4ezg7p0E02MdHQijrefBx+OBNqB0NEA3vjBiQl+
ZiXJi5ML4z4zOvF9ovP64/Kg55ZP8uZJJlU6+lovHNpaQFMnGbwAjstNlcGx0iSMB0rU9ZVJPTeU
o4QEi+caAkXCt9+H9jQp6lCO3iARBR9kBfko6v/rxsG98hKdmUnAE7pF24O3AA+qtyNVkyzy3lCD
Fzd9+4SKqHmYMA/5SGu3unP8APhipP+8PJFnx8QqCM4ZbyDIzLdjRhMVRWNpj/bAgjO6vk16myIx
v4tGhJPQCNCR/5lAk8vT5YHfP/SmYfAe4Eerq8Xg4+3AYOHyBF2kikfPCqFP02xP8cD4VWRd8Z+J
SElwZR3f39sMKHWLdxajD7U2zao5eEMomgote60hZ0RLLkui5soanh+FkJbgWXB3r3aL0eSoO45t
5WXFCHzEBbb/7MZKXPmY95uSj8GL1uFpFe+XzaB0Knu/rb16QM8M9E4zHxX1xGEXol78+/JSnRlM
La83rlxI+lrOaqnobk12FYWth+COdttiP3gIRz97mPTymuHSssXfvgUmEpxEQ8pYTBXWzlzuYFk0
FPzGK8uman+h10wWJbopfUCgENR0T/Oxv4Hk4z/hYJSS6Ro89Zc/98wSIoLE8eNtxwxunZagADn7
CSVVz/LD7k5vO+Au8I0+XR7l3KQSrbhkc/gHWetXz4nmAnupovPCTIQHf86+w9zN9rYEbXx5pDMn
bTnbmH3bJK9i/T00F4bQGO3aU/GsH7vRCWJq2IhB03PuuyOSq+2/W06TE2Lkq5MC8fSt34SywEzB
RJrA02ttfOI1QFVIze6tgJh7uPx1fwLI1ZbhAefd4Ugv+NXlhvsrhobpF4KDQRRJwv3MbhbDupqO
OfScDawKedNYdfEf1NjhO2YEYs89qL8KZL6v3Gdn1pMNIwQWJCZx2/pFAtk8ikosuAUwva9o19Km
dKJGO00Z8PrL33xmRV0TwWGuM1yReAbffrJtZ6nqoqjzItBdt9pQWh/9qssg/DUUipCBxCNm969D
SgDkXJ0SgApGQqs7AKROnqdR3HhYTKDkYKk9vddmpyN7vs0HGOuXh3t/BhkOE0bMVXTaiPYqkpkH
yl1h69ReaISdh+BFcdT41iujvF8zRiHsXQzLdGp1q3lMwRVLf/BrL2rd+QG5HeeYBi7g6kXq5fIH
rYdipXRbUavj5VG4Zq3eBa2SKPd3Gg30uq9umsJsQKraxSGwon8NWP4MxWE3HTQH3XeWjTRgQJHV
qe7hJJKfCFq+QBwcFlZWcGX+1qu0HmnZp38dPQMBhyRpCwwqwnI4DJ2vdlJDvuPy1K3fhGUUKDQ6
abpB1rXOT/p4MngpOsMziEZQXLXUJ9N0bY+Y3d73rRHvUYV07/FMafYjGodXDtuZj8Spy+RsG8Qp
pGJvPzLBKhnvIiQjBaCLm1xzulO0kA0uf+T6SPORhEM2gBeIjg6FnLejIOalZMTN4uWJBTc9g4ca
IeOJj0wEqhs7mH909lnG+98ximBPQsN5O143a0RDvqZ7NAb1fpvNSfylrm306C5/15l9z8wRBzmg
ZPR3L0EP2mfSciVgr+DhCms6ntFYainkwrFB3+DKcGcWC+QpE0g5zIUOtnoMrKICNw7/gLTZgoRU
xfEdi2t7lz/KXGbn7zeH2eOiJ+0Quo0R3vriEK2KSWZB4XHiG/dTVOQhBQ5ZNK9VqYEBc3B3i6ip
BOEhl82E+0UlBM/tjEom+NVebLUgMhA8cTo7OgSuXp/Y20azrR0XhHM1hxMuCFyr0NLp5z0Xdd5q
OwR11NMMVofSTaqZ8qCGJHK/Isw8oYZSih78NXwCQVMMo5Ob0deTbouCTB5ucenRwY6D+JyuvL/n
FtjBqc3Q6XnYFCzebqQxEOjOoFrqhboTezN8w02spQXFBMhml6f9zBmhbMq0Y+V+ppQUxwhZoCc/
I5sV9p9tHGw86GjDrpNd+d849Vfclpc3ZrXIJq0Dk4Oy1EfWCYNTD10+6wyHTR+6QnOQ/cZo0vkY
4FSxRfxWPKLtgfNzhl/J5Q/9E/y9G9oiVSFjoQy6fm2zNIibqgJuRW03sG7LXEZfwEO4L73mWIvX
qoOmXdgFj3OnVV9E1lUHcP3qtfIL8XlACeGxp2S4v/yrzqz0n/ovCHUm5V25PhsNI4gSiQ0qBO1T
ULfNDbofxUcQdPGVCTg/FK0tuq9qqeu93VSunJEy0BQr3epoRhY1aB0ryu8LDYDJ/8NXLVV6QRGI
+331MGe9qPBV57VEyATuEiLZ7S7VwvAFxnn7dHmsMxvYXPInRYlbYjS9+qxqIgSJG2f2wAfMyaeA
2O7jCJjgvksRBfopxKRdebzOjgiTcak8mfxrNWKoZVFgJPnsGUNpw7FHUhLUG04vXUAdNg2uOVOv
ywlcjLyTpkWXgKjtXf7W9FppV0k7eUkYiN0oYD32JUgq4BkZSNHgp+6a6h8j7z9jsie5iIl4aD+u
NksIjjMLLC7g3C5eAIfA5wQCfCyGNPr/HGp5fv4KeNqC/nXQO5M3CyeO9jnmA89ZAjZoo6W6mK5s
zbOTaWEtaysTT8N1TIBUsHJCYCCe2wzG7YDA/7GTafp7Ac+fgrksP6GLW17Zo+eOnoDFJelh01Za
P20LKK8cOqqVFqSjhxGBwWNb1hFySHC4Lx+HcxcsZXuHwaSj7PUpj5sannfujtD0BU2KoKhO0BQN
6JIJyl8D0Q+2WLiUAsC9UqW5NvJybP5eR8RPY23K+UiQidsqs0E/uROiomPunuRodL/6sAFTUKsi
vzK0cW7spYfLYcPa1lk/K5VV9jTgE1a1r+uCl7z1exCNU9TvkAmOnS1WI+G4y0mLhq0CYuxN8Fpj
JPh99wYdLcfY6BAAwq2TywCJa9jRqKtNo+9saqtqMCuaxQAvekD3Z395wc7tDapABD/0JeS7SDwL
M9+YkDvzqtRJD4Or2TukA1KiR925svfPXVwEFLogjuPeWudLeo/Esxzm2evrajoERdicsMspdnow
zXdhWEzHy5927qwhFUgbkCDfotT7dkcABzaDAPFXr3d9VxxkZ3b3YFv84Kk3C+F4mb+oShhJ075c
HvhPv2j91oMYgX7AU0+kvBpZBbxzOgIXXqGNokRbIpLfaxcXGK+1K6c+SnAQzgGnriTaD3USom5Q
QX8BZzlaXwZkE/JHWCeJQFo+gs7kF3JwduUUIRXvIC+QHBq43/qpqPr4Y4YS2qKV45cdBI6wDm7A
4M8f46rXwShNlgJCCnpNfmsD6NhbOEntz7mdZ/QiHCBCO9gz1es0xDaIZqcaQeV3KN7doppj4ht0
eWLO7ACqtWiEubwmRNmra32M80bB2R0J5btFxqw0Uu02TsLhG3DbOD00XRdVh38f07ApkVHnp+S/
jrtKPCXCvtWowBdw63dVmU9sO26GPYBX34Cs2lP0+H8Zkw60tFyTku4qAKkDqsNjzZiTtH0WwQDQ
3HI3HCxtHD/0untlwy1v1Gq/AbjgqdRNyu/0Nd7udAQKzd5HhN4LMrwbNn6Ljc3WQrj7GnDmzJGS
1KYtUiSliAtWC+iiEAvxLBs9idpDiMKEbmho+2S4laLVmiDzH87zXdxM8ffLM3rmmpISiWXiZ/5F
U/jtF85D3CjdorcnkBnHHkJFk7vHssfs972wxJX25bl9yh41LGkgd0M97u1oMhvRrIVI5VXt3KFt
1CIEKiNNjDu7ndErUQiYX7mHzzwhtDAstijJK0We1ZZxijBozbCaQSShqnnfJgs9WIWJAvKYfVea
dm/ntjluc6f1r7zZy+5Y7x7apUv4b1h4Aq+GRg0t1xvSU487pTpx+af7rAWgVzsy9nCUlSeFbdUu
r2Nt3pR9VV+Z7XNrq1ySa4wKTGp3q91LCTgjODe4Fdr82cFKyMPw4MeMC8vx8iYyzo1koyG+1H5c
4q/lz/+KERIDVa08qFhXwiTxGMYWRVWIB1q+Q6WHjsjGnbPy3rQ7uMF4vuTfqqbKT4C0nE96lpug
EGE2/uAUVOomArfSekgrU0e6/DvPHGeeK1xDpCCKojz29meCUWltNxtnT4ZwN0XXogTewEK+Mspy
WFfrDl8Gdj11Rarc66hFEwYOgshCegavfnr0+6wrb4FdBzcd/kAQlfuhNuHVGPGtjREnak9BPn+l
jlvgTjomUFsA0OdH3Y4A/dsQin81OshulJSFicnJLOx2i6IYan7o9UAxIcXE6svPJugesevG9g+l
NYjaIgmti1vyw3Q6OU2F6bKSdjIgZJrZqASX7cQiRUmJAH/LZX3XT1P8Y5Rh+SyjIPgtSpW1O38w
Ati7PgZsW8xKMapBKb++MVGlC3aZpqYch5xB3Jh6k+VfL8/kOzgh6Yqiem8smSC9yHUSmCIYi1hC
YJFGd5H4SVRQDv91iP18hl8dNk+6bCQ5b9Sr4bbqRhRDcxYm3FJIm37bgMSzKw/QmY1ORZ+jRH2O
oHTdTXAMBC7TypCeWYB63wSW8ZEsXz7hPTh+uPzxZ+5KckL6XQ75KJ++XGx/nSndrfOhKC28NTXu
FqTc2gopndjGYzho4Y2+0GYI/z2hoYxCDRIYDUOuL8tgjkSE9L+JGkSm1ImwwY0Og8CD5sskDfta
t205b6uD4oAKshDQWzL9dQgRNhPNxdkwvcyEw23CWjjWCgsAlNezz8C3h0Oml8+Xp/XMe8B+onis
JL0MYw0WInW0+zYPJV1tG/wpQkcCa3EnG57qyiV6rnrKVMGc3EKBDq4Bns9cQBjSA3YEusOV7K7W
dMhmOPf4LYJKRaEbqhPyWUiq//s1x0MOMpBOKUSSNVJuiPBOSaZceUlnDXhT2thsh8Y1v/szR8FZ
EEELZJMW/roqHreW60sCMm9E/n7nouWF1Vqr7c2CzuHlNXvXt+QeIAe0kKpyXYPZW+b1r7MADh/m
LhbNXt3bsMtVZt1Jp432kWbNJ3uyJyrFWftFdr25CzUn3s34nlyZ1TPncUGcsHIUbvklq9+g4CCg
KRXbngXt6HMaWy2i5oZ/KJzB+oxPeHCtMXzuqwEVy6WuJwDHOssv+uurnSZVJWQftUS7OYb2FnSZ
OYei6Vrljl4Svn0T9jjJMKLCGkQD5oyzfeXCO/vVDlE+ISI/Zn1ckkmfxjDVbaQ5XXlIYOVucctB
rwpIwa4w7fhayn/miLg6RWvBnb/gt1cYSIjvqYr9zvbgPMUOAiFuglKtzHetg7WJXcrF9tqJXgA+
IBzl6A229tT7JyuuNz0l3x36884xQoPm0+VNeO6HUfeU+EgJVGL0VfBgFEjQD7pmcXYd+WIT4m6s
rg+ufP+ZK5GZ/r+jrG4IC4EkzNAj7C4SpF559r7hSy8+j4P83iMAfNMMrXklTP3T6Fldwzw0dKzp
7EKkcVc7G2l6QnaHV7ass07blLbW1YciH0vsUHAE3rTYuMDTSRENeMzRs4CrVCIwdC9iNIXvEr3t
vyLWOp1wufH7r1GqSfweRI4Az4RSCiIhILWQWISuG2zrYUhefDXgZpSIXm2pjy5seS0dP9HD0XBA
DILGwp3PauxdBGLlGCYtGmwm1r8wDpHxxzKmjg1/hzOJ5b84/gguqTCXumIAFD/YNQPaDojsWvJa
C/fsgTQp9cFHheCgS/H2QNqIY6Ej3ShKYcXkHuKY4O1YV7YenowEz9dNU0tX2xhTZJ8M1U0IMAjQ
rxCyQl8dL2/HM9fv0tphN0IhAYy9Oidu1BmL64vyZjoN+1gF2KPFAnMvN9Ov3AFnnkyGojK+QM2X
juHbz06sBJqRI3i1gij8lcBxQre4xJ8wqKd7iG/jqUOH4IaWvnUtlOZvXu/MBdVA+YxLgebrauQM
6c94mpXXzIi/5Zbot3KMrvXKzk0lPVCyRKIsbL9W+x/5xSmJHNvyhnnELDEwMm622PyMUO3Hf180
bjYoDQ5wKSLIt9+DWwYeMWbGy+zi95wkUfEdyK15H7XAKS4Pde4ioVaMofQSrNIIfDuUlqMwWJbs
j2y0zZvA0qpXlWXiLiLpvhMjcuu2qq/EVucm0iW7oj7D4eAKfDtmECO6FuNG6tlm0Nl7jSAs20ZW
X+7RV4mvJAfnByMvAI1N0CpWh1HWbpVh32N5EW7m3AzFol9uxCcknuSVA/B+KNJWnYARQh7hsbna
hlMUWYnsuZRdkc63VT0hV+1b84dyDq/VcpcpervjlwzZxJSCgi6hxmoo9B4SLlVheRY8e9jRPPIZ
ooeHy5tDvT/SxnKNgdFdgGfvinduH/qh6GLTGwKrco8jXQvxbHXFEN5i/Jyn2PK53e2yr37l2FSg
XsyzilhYk7xiYai/uhJc4bbO4grZKiMWtM2Ra7ORfcVLDa+FpjXqXey3zqfRVnDPjVDkv2e4DR/6
Enz+wS+UpEI5+v5PlcJl3GhWGHyEKVZkdw5qaM4m7qg9biBZaMbW6X31M+0SyzxGiAT+tC20FlDJ
1qz/cOo1f9YY9z3iq+r8aFHXLbaksP0EL12UGB9WdnMM3bKzX+GaUeJK5rnqX5oxjfPbBIeG5zm3
huTg9+X8CwfFOjv5BeL9u2kAEoScZiVeB9jxYJAqUL5bkF25caAmh/OLTPPB3ATIBPxMEz/s98UU
tyiFEDDfJ6WmMNHLqla/wYcRTUBDz/RNZy9y6qkyO3XlGT+TLNN45wm3l4SRCsfqQEStruOakJge
UTAOjchcucEPvQp5DTGoNuR9X5oDOIokxtAyVG6KHqewhyeeLOPz7JRufSVi+hMSrzYzwBnSSIPN
bNjrdLJv+wG1SJ3GRBZ+cHBjRuYjRpAMPeuxvncmu93j74z0RUzrqtCkuwtlGCM5ZJr0mDTEg6gq
v17e+sYyDesfRaEcZha5BA3Y1R08ZwWykmkhPJlOXYJsiKPld1GOHge7zQ0+2zMYltOYRyiyNAif
x9vM1WftBm5Om95kZTbGBxlleFRe+WHLjbz+YTSVCfQBeVOqXP0w2l/gTKcCuaqwKHpUyfwy3qfT
ULn3k6t332fNTaZN3yROsUXOUccPgEYWXisSH7FPImtH/aSh9WTuTJxyS2Qh2vY77fnpsYyM/tfl
X3vmnhLgepwFVU30sc6GLMw9sUStTZrlmf4hwbF03E4mQo5XZsV9PykU4EEWA/1lNLV6xvoOIpYT
6qanD7n7Ne0DDBwAcT6ahKpo22BXkyHxPCBANDYpokcVVgrGFWDA+6eU1wXUP+IjlA/BCvIb/8rD
NLjfyARV3Mn8xweW1EEtNhPIjaAYHyBtO7mnFFjklVTg3BTzENDVARxvgH9+O2xUouLUtDPFr7kX
WPBm8Q2Jg7hySM+8bUKawAEw2DLpY68m2E9h8sNJkR5dAGziUU1xf3ZuGTxLENLx4Z93DYkGoSQF
abhn6yuKqL4fc0SxvaLMLG/CEOR5buPgSt37zMSRPNrUeOm9AnZYfVI1OHmMgq7pEVYGN76OxA1k
rurh8rcsf8vquILcAK0nXEq9ZARvlyefW9s3h2rw8sj33d/uIFSyg1cgUb9sOID3OT3rK2Oe2YkS
LgNEY4KD9/3wfFajYxfQv4zKbL4N+oJOQW5kYyOzsyvRDrybCpz8Ln+ouXzJ6ksxKrAofsA/oWC3
nNG/9n9jYlsdjWbv9QmWJveZqMDKIc1P7wQ4U/3E9OBkhdVouwjIBvS4Ufyy9oHVhOUiEg83ZyhD
nEOiLIuNXYCiYvA4wi7+OEQzfa4FqHFvp1WOb0ESlsZrGBDybADjL57LCRfudxNzleRryVP1XWtD
ozglXBgNQC4R2YchTRCKzYiug5fU6TO1CYvr5Mxzc8+eApdJ+Udn5d/Ogh26pi2rtvXi2Jw++Bi6
YBSCsCBwllYcRurXWKMY1fByefbPbLOlNQdan/4cvNvl/P41+WFeIeAmwa8bkKie0gD1c3SB7C2U
V+eZy6q9cuEut8p6salR0oskwV1Iom/HowTWEUADJMdW1XoecqP5iXBXuEU1AeHRup1/ArSptqg/
5Vf22ZljS27JHWSROjDTq21mlaIp/ZoeaCcbZNAQGTtagTUeL8+ncWZCGYFTtNwOaIatIuxqduKh
KhUctahDsqS1fL05qdgQnioHFbBhi2TeYFakabsUGaL51mrYEx86TEiTDY7KfvurDjAIOHDR9Yib
iVqA+ym04aPAjlpe+b1nth23JX21hbv0nlCEvQjexXVMEw+5B9rDqnya0hTx/b41k24T1X7qFWOb
urvL83RuXK5o8ARAnoVYg0rK2EQ4BpF/Tyvs8pR2bfQs6wJP4D4xHnkmGwRZ6+jT5UHPrM2f2jiV
v4Ueue7v9/2IovrCHzSduUQhUcfdyemd/dj9L87OazduZFvDT0SAOdySHcSWLVuS8w0h22PmnOvp
z0dfHFhsogntPdgYYy5cTbJq1Qp/KL8EeEz5t5fb2HH4/DGc5X6VmUqvjnRTpLI+YF3pt22P9Ic1
ONgw6FW2B8/YSs2ZwS7ZJiQDh0Dx+lAJo2YciImlb4CFFocx1OKXgg7TIu1bzNgiR43uK+j3DkA1
0vhZRm9dPQ96bWB8rurzy+3n3vi2FimNxmcieQN8+PrnTEEhoScrt36MxSZ23llsPVbs43PXq+V9
isyYelSyqHx7o2XJFDkW2vJtr+Y9Ik3lmJEEjMIBIfAgwD0xS8P2biAtON5+xI28Eell+h/UtjRa
1qXH7MzUqnHV+qWIFM8ITcWtG9nx5CTuTpNWBWclkLtTzFk6RZjpfbq9/EarUGFTMU0iltKjWAM6
EgG2PVarzkc6QwQH1eqRJCqwKfgYI1YNS91CCAukErv9qMWZTpc1UcKvcoTy705E38jwLHJIMlj4
gqARVnF1ospG6hHmzpT288EEo2O6ujT1zaEdymZvxr5xhIngMBg4V0DR1tck9S7Qra6F2zWWIPa6
qL+jzOpdBw+dAxL5xU7Zu/V0FgGSZgZfm0z59V6OcGarNCfpfISaIW3XjYaX0FTM4Xc8OVr1w+3v
unE7MpSlPOOiYmutV2OgX6Gi2HSwyfrO6yUFUX5DKf0+UaSTNaEQPCmW8VijBrUTjw2VB3l9MdNu
WdJmHnOZ0a4+I/CWJCgzCEQw/FKO6kCqjtFDnwuXNobMCAzqyIPI7PHZSSKMFEvdnr8i/i2NBzB8
AV122w7MYyiEbaMEXclYRtnBiIDe2LWYPIh6it0ZDwXlgBpU1RzbMUO8rg0By5zttJwWFXWBImio
Bcqf3MF7Bk3HcLZcK6isZ6VqpcwVaJk9BL1i/EktRYpOxsTUwNfomXwqwwAl4KEpeoAebf/sjAhQ
nByIGsgAdoak8fFmzCkHa3QGVP/MFDAvZmQHA1Yi6jpRMP4pIwTufEh7neXh+2IUhwatycBTzBin
ONfIEV32wjoyjZ1tdv3hOcpgOWmXKdRka4SLmcwQ/ZBi89HOrvTnRYjB+YO9Vh+d0UcHTRLlDVyT
hHgbuKRs6h70bfsHkBfRtpCVK4hfHUZYulkS97Gpd8mTaMHWoFLc1u9DsrkzM6PkAXBH+2GGUfrt
9q6/PtPkS8vIg/yDoLaeycUtszaRagLNZe4E2UJnVMZIzh0RUTnNI2nR7fWuzzQJB0kgr5pyB7WZ
12c6S62oxu0HnoHeFscYBfOj0cj/dUM/erdXur4JX6+0HLp/sutJVYsY1wrZ7zBCP3aT02PANCCC
z514UiMsgIxprs+3F71OO1iUU2wr5PO0olYZaJfM8NEjHk8NaKKOsWZfhiltdpIbRsTXEYMs+m/P
mvntVeAv8nns6J8sU/OkGL9oA3K3P5y6TLWXyoJUcS/rkTqeYZthpt7FDfriATrXyMRnaCwe9VZ1
ap9UJaUlBXgtcStz7sQBM14Vy98yF4arKV1VuxnGYIuAXlUl94mT0RQPzbTq0d8BW3sg0PS131Z6
NnwktxAq+v/28LvSA5ixUVx3aE9HgZCQ/1ewx6zTyRoOddQSW5VW6VD+zgI8hkPc7AZYNLPWf5Qi
iywUUHc0fQISJH024wRtzDAL+/DeGGxM5TCZD/8EppVaB71CrfZQ9zGTR92MWleMKA96AvPr5Ezf
v3pgoh1nx6W7JJBtic0POrOSCNmRrvhVkiSedCNQHm3A7x8bfvy9Ojo4l4ZRKONWiUlYexCCVgR6
3ElSv4PQbNB4RvP9i9IpdupFeJBNPF6nPoydIpJvrcCezqUz3tFpD8gFuB7zpvphJ73d/OyykqYo
kl9OdG+gHDg/CFlKvnTzHAWHum7H8oTkqXMe1ELrfmGKEz8jHJqnZ9NEHfrOxrir/CiXHJlfBT2B
hueVqhBbRrMFydUJ9Rktf7S82rFPsmM1VX35MamhpnnyZNjxi9rSHr20dsPVIvFiNE/JGxVVQ6MY
nDuE/4PY5/CiHiKw24BFXnWIz6eNMl+wiLVtr4ig4H3IOmBZ4KILTCRsPD+C72aVmJeuU/HxojlO
e1+j3ftNMpp2oCWupNOnTFSqc7Bhv2gfgjjRqyOshzz1LPSb7S9jCIDwnahBEX4x0eAuX8I0lRRX
tZruTmvQX6PdL1uTqyeohL6TuiAc3Wnqya4EI2v9vhGxntyFedlQT7UgyV1EgSUFJ+zZjPHcFnV7
QjCRWy+zG2YAcmJo1dehja3xa2tIrepmtaq+hLUWtfdlXOD9EbYRgkYT8Ve+m3ELnXATWdI5p9PK
D4ZhEiYhX1ryCUsKGUFHE4HeKQfke+BDFM2hoxMfI0BrKnpy7Bp80kHjiewil3gfe6Iy1B9Y6wWo
6mKgB1o26+ZHbLTw1rNDTKkcZJs1/mhO78s8nWukNYuo91IAFj+DoDHpDaV5Ut0XtjP9dlor5o4a
Kz47jaoJS/TIMiTf6qAquBkerTEuo+Q4xwxfCNOlgsCOj6tZzbx2sDsFQ21b+9kY4CCOTH6Y8OMf
iuZSHnVtfgjVRo4PxSTF+Z2S90oOXC1Arj+unORLiXnxvYmfG0NxO8geZaMzjaOdgFW/wOsZ5kvl
KHF7soQV+MTgdPxAJRG/x2tELs/ZaHaNh203B8uKZoaLUzTn4TtZ6UbtLsvk8TlDeekX5HdcdfUM
AVJPGGYfHcZxCDHPqaQE1Uez6VMvaBEJPeM3IN7PjV3f89Z46UywGWXVjKByd7blQjmKxMHkETCK
2X+Z5K6xfkP36LGgbXvsvrgXAsyqG5W7dzaKxTQPSAg0Lq6s3wXuHsqvSZWHL1PcFR+VTFU+G9Bk
wnMcZbE/Tm2uHOYSazNwi3XTnPkrNH+wqbzcsjEY2SAUtJe8bsxj6FUuE8ylvnau2q92WhlxksW2
H3RxWJPNRfZJz1X9RUdA7jnVZ+1HZRjZ+6bSmvdxHNqnNlTN0bUaI/oRDsUUHHEERaMemwFlpybd
yDGQDEJgANK/ej3ql8xYtadegqoeBLXHtq9Ok+NM94XczPfyUBhvv/kRAOTg0f0GI60uv+efm78L
MbTrKt5FQl342OCjMbncYtldwF6O3CI2nU9zGfRf3nz3gx9VKEgNeolXY3k8hpDITWfLdxClOFCk
Du8C5nan26tcV7+8Qpp34N7pcynr0UEPOLlzAsXypUxzMpeiMMBOOhm1hwKf+S9NHRX3ulEN7/AU
HJ9EI+pft3/ARgaHwJVJw0OFG6KtW/Bo+CVq1/B2MY/pDq0GDrEKgchOuGPd3V5qa+NoYBBJjZf6
dg06kKGkylOv8qw0x9wAw25KMi4FZOadBwUK1F4hdp1VLQ14k+YhAgRX2ZuatC22BZrlK2r0oodm
fRGZYz5lgZB3nmwjT3Q4qoxyQafQnVpKgn+2KCNyNSWcgL0LI4qjbFQejGGcn26/v+sUGLkI5hd4
dUKrQhnm9SrBbKr1oEy2b7SSfJ8koYTPaGTxErvqjolA6Y0qu+f2otf7A7r4gpFfiBELNeP1oqbA
+DwdaOipuCYhyIipAwNkA1D6oBz/l6WY2bJDmOGtzwKmHXUgjw1trhm3erQgNTfSjfmcJ0G0c+yu
PxgtJ6BKzEQ521fAW0y94ojEzvbrCID9Akh/T9Zb7/Qgrjc8qzAKQJ4GsB5dltfvTmSAa5JRt3wi
eSAfAW2GmauFhoUdlIThOmKWqHW//SU6IPDpltKN5hZ5vaactJwGLNwQNFWXnIpToHhcxJJndvW4
U2tfRy9gyyb6osgDIRu5Hkm2bRt1uOgYfr9YFrjIwYTR3YhBO9DXETjzYZo0G39xMjvcdUEBHpj4
Tc3OOf/bUFk1XP4iZLgv2aeM214/c25ZJWJetumPtR1KHlZOxgNzWkP3mE04nyAkJH+gBBq4M4Ic
r9yFtNF4bTMWJk4fQBVdxglWdUIDVirPZjCMymGowiQ9DXaPyQOGzo19CB2zaj6Oeaf2FBRzWDyH
EhSO97MQyLPAL1zMt+io4naAKs7oAU+w/UE0MyOgJNV+AWbp1Z3ofb2P6XOgtkXIcWCwrGF3dTmI
GR0sy+/qIrmLcPO8F3LR77zg68+M8gj0OvoqkBav3q/jxEPlSATSEv3np35u0u/YcpaVq6mdomGn
aUWXIscTwVWbujzjE1d/vb2r/8p5vf7EGvgUgjkTcBoKa8iF3MZJE6Dq52ujVagHcCdm8TymVdPf
2wUtUg9otZN7GSXSpwE70xbbKBl7aJj7cfc9QlN2PHQSllR3ENrwC5PRb63v62S0tOMsjZgUKfhJ
7tGirz8P34TBM33IZQ68Ph+ZsKSKTaPTtFDEMU6UHCcxDDRuv5yNEL3sZkSf6Htx7Jdf8c/tM+L4
6TSxY/jF4rjcpQwJ3Cpmh4s6U/d0i5aztPoQGhp9RE3axgut4PViCf4rXShDjJCoib3emeZvgxit
BLOVaP6ok6TWXh9Z8rtY63ZlLTbep8YTMpiR6ZbwSl8vrslDqKUmOPvaom0XzmbqdbOxdzlskJfB
diKZBl8WwQfQ7a+XQROltZq6t33Uarv38PF4vBnD9MdWldCkoy6ZJRprcqfWVOkcCtgvKVVBWkja
CNFfDhXM7U3xAokLYBud15BTUiZK6SKw0OX46IgC+xB6+tnRTpPmUnVAuz1MU+P3NbN0gMhp33w3
BzIOvKUiux8OFre/fISM5/yylQ61LbxxtQcnp8qn/FOl0kO/ByduTRQo3WIa4bw51ixS+EtDEwA6
LbF1lB3ygP+Y2L7dt9kR82rtTgOG8/b7C/FHZiBcLHRP1VWSUzpyYIYT1UUML9+bOivFaaDAV6me
926vrd0EowlRMfmvvseqeTmoGbcorpbkh618oAduHCKS9Z3u3tbp/HeV1QPR0EtqXU95bWosQO1U
+SmcguFTgqHQzlIbCSJZKLIaCwybzGP1hYIxzqo0jGy/l5UR6+UZg0liNy6X9IbeOTXDeqjy1k6G
uJHlwGDiOC4Qd1tdk5gC0WE/ptC81CNMaIxMjCd5xCuSgcJ0bHBS+ng73G19NsY6FjZi7K8rWGAu
N9Ogj6Plp7zLB4G7tgf4zN5Jbbbe5TKCI7KSurGPX8cAJwMxFA8IstGBdL6XGHw7WHbSV8Hz7FK1
o+RjIDXs6YpvbBYodvpCtSMpvbowbFp8WUMm4WcTVh9xJYU+Jm94xTmRvZNtb3w2ojeDOIpc6Gfr
aoLoDk6vkB3UpqKCmjM11F+SJk0PTHmy91Aq8x1w3sakFZAcEsDg9rk5GPq+fqUT5g4hPoSBT/c3
fI++lvUboKT2lf6U82kC/3go0o6AKFLnkKq5+VgnZTDtZP7XuQzgHyS5UfowAU2s7y+S2RJFuDK8
lCatdTzfk/FeJPOETgkaBV8iEioHz6oojTxHLUKSdKWo4p0gt/HuF/UbfKTI3lC7XL0JK8qhUgPC
9jtFFrPryFI+gwKV5j+FCAipkRmVO9F7496mZaOi+wWgANmv1X7WDQREo8mR8NARsT+B3/hY4pXn
DfHc3MVRPbmFEwl3oKI4v/m8wmtfUJnQX7Srzz6GuVE5gualYXXWx9HER80pnGznvP4NbqvEBKE2
BJOoVpcscXVpJxBJQ+HUEo4Hk6zgtI4i1aDg9ummIxgDFzi3/J8sWenHBF40plbOHH+QMRt9URVh
iE95lCaBa5IcRlRNhpgeyjgvcxeIOdKylVKbiudIQ4czSyjFyqnrFCvArymR8Q/qQ4dGJ+by4jhA
Zn3Xwq1Er6TPlBGCU4Y/WGTONmbqczym74aMOYM7gFs37qowVD7BZHDGOwV0NbONcNCe2rENvqLT
Ez91TZGphxRr7vbIKCXqzjM82EeB/hUGS+PiAN5Ru4NUn2sd29l0cRgeYn16NlP4+16KBN+EbXqv
fMBxwsSuzMizp6GIcvOAa2rxaSBbw+HRrsg0ukDCscqIgZV6zZQ3wDHrzmoP+eBUuddhQ2e6Xajg
NmcwH3rimhlA9yO50rtRP9XMcsqpeDTKCMcmvBgwD7eLbFI/FgmSQ0DGNQxTk9SeLwXF6J/c6NQ/
fQjAu5p5x8cx7PMfiFKmjjvRzm49mcH1T7jG2qcmj/OfjDSD730TNr/sDO+FS9In4jPcKkzxbB61
QXqjt99BpYXIlVhSdsIujJovoD+ELSaiUhnUtsTWP+eSZUY7d+9G5F6ybwBYDJ4XGvjr4Db3dqsp
fS/BN4+/zpNqMh1oFPuo60W8cwFuLYWONCIZ5OFkSauMosbgmJ9BoiIXxfSI/Er5scBl6xLj77pz
SWzctQukUaX5Azng6q5lwJcEmMjZfsfE5C7F5PNhTjDMuh0hNsKhvbAhjAXlRyW7encmxlIY11u2
j2OJ9I0PWN9HsSPHMFU0m5KptMvhcHvJrQcDhwLyB1SVTPKy+lxJGyYM+CjQZ2Q3JGsY3mcq3NXb
q2x9KXI/3hvtwaWr9XoVOxqVOgYv7o+tIg7pkE8HvR9/ASdLd7bf5vMQYeGsL5xcbbn2/qkBdVPK
TDPieSzsqO/wn8TgtAr25uHbz/P/q+ir55EgghZZARCNZmfmpahfnBkcxV4HB/bu9qvbeiDuK9r+
i9gNMgevHwh/ezvFzI8+loJLfUu763crWcnPN6/C/bvY4S3ktKv+Cf7HdiY1keOH7ZAftb6cT0pZ
Fm8/RXAIZS4lMHWklKvXliD/kGNy5+AKENsKFdoYOHe4So/dzkvb+D5UTDSZFsnSRY7i9UvrZBHk
edsws6j6/lM6JgAFVA31NKbodbiTxGwtprPTwFeB6briI6jBQPulo7CBjBEcYNmDwm2HycVVbM8T
biN5cYAC44/GiMKi0n39XKFZkLmozGIy2h+Sh78n8/EgtRPNnUup6gAEDPbPIsINT6Hufry9STbC
EwrJfDpKHFKndayINBSsckHfHfPq3JVmCUfQMap0WLbV/Aldk3DnM249LmhEaLiMhPhntfdFRq81
AZzhIwiR/gL3i+Ht0AbiwLgve5AyMJgwMuSHdmjQx7v9sFtfFZoEA1KEpuj4r9dGnSzul+oKeK+4
dOZgkOoYjfUe+Ieu7sTHjUMOvUvD64SKAE2t1WItASQQVmmBygvNY6M5+YOdq9nOKtePhCoFUxMG
GEuPdP06B63HXLFtA98B7nAHsqF1+zYqP0zWrv/HBmcNRWP0xwxYOg6N8dUTATBVmFJHgV/UNHoO
VOlzdFjaRjFtDM3+TEnRjB7GseZ4aLu8nbwyx/Xc1Su9wBZX18kPj9bUmnsw2+s9tfwwmsRwMeCs
rUVAZBSGzLaIl/xEhOGJvmf6E4FR/YQDsVIhs9d2uqfOYRO7WYkt6vH2ttpcfgFSMZkg2K7P0GSX
GG7ISuDHfW/kHobZ84C8EehPVwrb8n4YZe0ruMgsPnYjymZvzjB0mTSPxgia3YSrVQApG0wx8doI
EAaH9aNLjnMo5Go4FoGjPeVhujeq26h1uVCoq23UY6h31+VW09Q1k9Uy8GUN//RB72CUonZgnuce
r9Ne6eSjoSS4gFT2+BH/Yuwl9bF6uv3StzY+BRcIEhqm1tX8CaeFoW2dRvKjadS82Zkgz2ZdcVQL
y9g5Y9cneblAaZkSMxYq++oFW2lrhuVYSr46YVGhJ9TTlppr/8MuYkaNThoXzyJV/voesETXV0Vh
L281mU+ykmHj2BXJcUqRkuqxTjlk6agdYgsRx9uvcvmbX1eX3N+4RCximiCm1k2uqIeYFwg98NH9
Nb3a1PT3YV8Xni1LxQeJCcTe7bqhlq3D/F7OKmteT3txftMx+uocXwAPWeq2PFV/oBAW1k/GIMz8
VOR98dXqOu1zOxR65lk42lteEdhxiT912fwZoO49amVLd+f2y9iKcuAhAVUvuhYguZfT/k+2aaS2
yOSmApKRGWl+GsY0fZbNREWsFXW+r+MsK9UJ+njxQ5acUHeRxi8etdhSm8PYW4nwaqlS0p0teN3Z
AYJKOsKpM5Y+0+pHtemihtJYlp/E8tPc5+9KZMjPsdMalzlUsiPpwW88tsUhzOrs2+03ct0t5D3w
P2oYBCOu/ADNQo00M6dbGCrm+75ID2nUeACRsoesjIC9obZ5d3vFjbMNOgjfW65Nm2mI9voThOGQ
SlpdO74TRADAHXk4Rpki/66U+e3oBjq7JJVcZ6gac4O8XqqvZvheTE792MpVT5Oa/gDlq9v5fJsP
BNNkmTSiu7VOPNJYI0mlBeMD08PMlMKPCgOq4bMYNYqNt789A5o7fw2TQtLy14+EBpWqBxMldGgC
KgR7WhyQxDHweQ72asBl260iB2BsAhb3HgPM9dhELmGt21Lv+Llh9PFdN0Ahc4MJawwX06mp9GQz
BomuDnb4LGP5uHdYNyIX65NmURPwrzXAh96HTYpFHJFtSRxsiAFHoXX1obSGzIO0tqfvvXETAATn
gS0GttBZVjEa/qmqzEsx37fG+J5iSEdVP96beW49Fc0WSFok5Fxwq/tmHiTmABQmfjg7ZnwxQqV8
zmONMCxXVtAfERt6O9adKGwzzEWSYANZMWIp2aohVZw1av+pctu8q3IRvKcTl+1RO7fOAvqyKMLQ
eMHQZPUOZynvnZE96k+VPCLvit5xQ0/SkxE33unObizFdBDVbsb7iy7oailZgIDRZlPzIwsU/VGM
TD5omRnSnypq0/x4+9xt3Ry0ZqFZLYELdY3VcmmtiFGgXOSD7Kz/jLmGGBi4Yzl1k4wa+TyLspye
tGYUqO2HDQIxgwN7+pCmakMXtoXNepzkSs527veNXWsDjKEFxV6iW7OKcQig1GkeQuHPdKn5KuTw
62QU0tPtp99YxFnKOso3xKmuJmVyFGgKfs2mr1Rq6Cl0Cn1pBt1/e5Xro7E0tEDjgGPnfl6nnm1Q
K72+ABd7u6weJbN3Zjy7YhPwi0he4jnUd4LpdYRjwUVDlUaKgfbF6iymKF1arYLeHjy+4LEz9fw0
xU71XAINcsUcDd/gGhWekxjtTtN/81GXC58eHtDsdRhvlaDTEnmwALlP8xnUWMUwSTM9FcItk0jt
7aoIqLcbDDm5NxiEX0Wd1DGZ8NfAcoNhOpdToNw1w2i9+WpH7mdpRqkIEpMDrvZiryK0SY/I8iEv
w/OStfBd0YifjjqUb39/qJbSKFp2PRP31TWoW/2QqiOITFSz1Qe1d4BFdy26s42knIQcGztdyus0
iUkjRBp085gYo7j7+tptrCGJTJhXQAgQP0/MuDlOKE14gxRMFynRZw/hnre6luvghhZWtsltxDW8
nvgBzHBU0VbMVBvHPMQl9iBsqOq4KMB/vn30rg84qEXgC8uEzaFOWXVhAfv0rD8Fd5MZR49DOza+
XSnjnq3WdcxeluGKRXGNl7hmBc9ah8Yl3L670talypMUpTxAScSDV1bTvRHA5mL0vYDQLid8rZGM
RLJOaMyDu1k2s3PbV/gxmXVwFyn1HtL779zzVa6EbCVjfXISmuXGFX1NwezMzs0mukizDS4zQp7D
Osp9igxSM+vdrzmvxulQorxuunKToUXUG13xUggnKY6hZRQo+E9T/bUwyvy/saDpdOpFP5d0GrLy
Z8S6cMXqsQ483eitzEtEDd550mzJ+qCFfDPVDUP8at1MJLqF0FHcZ15ZlCjs5irqaAfRp2Fw4DKd
v2p1UP83zmkCnhBgV4+CFIAOIvuMtvHCaPWI9RZ2ienMZit6qxu8agzqD4YkaHHlIozwqhRa/lUU
IyJZoimGPyIJmztwRYZyiApHwal97DMIH7JInyZhQ4N544ZdXvhiosNklk7jumaCgZgXAQ5Il2Bq
wwOjnsIvVAAOt1e52kKAbDmBnEEqLsCiqzAjRxISBd0k+S2YsM+6XGmHTCj9QxRwp99e6uoE/l3q
r1oEK13Ble0IGQjDAJ1hNW181IZGvRdFvgci2FyFe4B+0tIWWOf0Iut7E30Pmmlj5pxRkZSOBfy1
nWe5ut2Qa0G+ZNH5hGhx1fWuhNMkg20EPsNF9RhYXeYpkhp/C5w+uejNFO95G2x8J7rc6OYuwDcu
9NXFwyisNQUexReMvZGsbWXrHIDFc6No2KuKrgGdPBxW80wpmGIu2vevr4JSmdUaWKbkiyioP1NZ
at1haaa9U7pEDC7NjWE4xFmfjVAdxchRiczugmVg+JSoyfSkFpP8PBlaF+FIN0m9W5ZqYh85uMVP
Rs/N3uhr45MTldBZWeItn2P1bhRhJlMHlc238iJ5lJs+/gG5Ut6RDdK2PgFLMO1gDAo8Z3VDKmEq
ZbXpQKyypZghfBSODneyRokxN3Dl7tJhsoXbBjESrTOuV9JdyNAej3Cls1/y2NGiR60IpQHF98H4
hhMQjKkIqSjtLi3SZnaZP3bWcZQJnvcDij2pZ0RGEz0qwZQaiMXkZoKMrNoZZymOpdaDdZC+FJM+
zF47GOAVUcYsiHAoDGpHw+rr+hRpRlDS6pbBWoAzEn/oAtdw34JA3XOI3voKpJoq/6cuQmn69a6R
jEQxcC+gj5voEcG2ni9aUEMovR1Ftr7CAqtGPQix86soMrTqaBR9Efi1LhW/ekOL3ldKNumuiYD9
mzFfnAQAZsvVihansy6JlAGRD9rzgZ8lQwrtUKiuoWb5O5B0w/H2c11l6stSUGHoVNEzvJp6I6Te
B1rAdGKOJ90bTXQf8jSzj7Mshnctja2zVGClU0+m+d/tla+ac6y8CNARXGjgXvWHhwixSskeHb92
gCi61Zwad3FOWwDtxtqTbCQZVTMDXpcb4ggKv9zJPLc2DmgJCndEoQg5q40zKkLmOm0d3yiC6DJG
pvBQA8hPt59y6/2CYJBp2iI9AEPu9fZEL1MMRiA5vm41SNzhRzOcMyPKvi9cvjtJGl+a0Wo9QHlv
7hjwfpk4LdcRUw5yw9crSyXgLZy2A98YhXauGk0+T6CcQBdXxVs7BuTvnGVOBrM0ei/Lq/6n+dvq
Awp/y34N7CZ9V6hycV/UvXVqqmGvstz4amxVECGLmPF1m25eWnRoroQXFMXbL7UWLozPfNiR79v4
atCqlrqE8TK1wurdmSVsjklHgE4b7PRPqA7juRhg2B6rZnR+CCXXiGtGEZ3ztAp2dszWEy5Enb9w
3WVS9PplWqlk2x1TsEtV9sYZ/r02HmQdxtXh9s5cnuF1Zg3QmV4ABTozKXrVr9dxOpEWjA3Ci4Dd
dwRnfify4ejE3XSHp8mer/bGG12oatBEaXWwm1dvdNbmWFejML5EWlUfs8xyTlU/m5jqmMlnrVZr
X7Xz5lsHR2hnc15VmAsPCYYKx48wx9Dv9XNOaekgQtnEl8wE4zcpg3Husiz9BGNWu89E8wd+fLDT
cPkboVcvFzAnAlyYVDCYWkfwOTeBGVpZdoGaUAVHessSEkJ2GbauNdr9dOzaMk9OXZyU2l0wKe1w
yUG0AVsbovBrhp/v5M6oxP2Cya8a7qDHRXWk7Y9ziOr0hpu1Zdu52sA2dVtdCs+KNJma2ziNYRPG
DPnDFGlKdmkGs6subdQEnVtaHabpMeqXv+18hksgObE/VH2julXpxA9ga8NvJr6734JQHv/EoYxN
V1iD9XKjzlF/gbfIvheYFYRHEzGg6MEw8OPtUkN/YkArHiw2LGR9IZuzh9Zy/en2ft38jpx76lsQ
q1f93doplH7M0CygR87cKxdKp7i56oyG2+ZhZZ7HGfM2b4ITrO0cyY2riqKahfFNpUfxlx3yT3xD
ryVGyjyPLonVZ905G9IQHGMb6sZTmbbNezb8+FMCL/2BtLhX36Htylzr9uNf90nZx3/31JKPE5xW
91WsaFk/anF8mZO0Sx8zg2sbPCMTe4gkhCW3R1FVeBLuyT9hqE8fJ/yK5AMc3zbylNoansWgJdJO
RXI91uZnoW4I7h7pPygyq3BlTmMQth2hsizadjiyUFt5Q13BbJkYQiqukyuxcVaUoeq8dq6NzDVa
Uy9cO9OVnapy6zsBKUZQSmOSc4VU0XsAE7QDwosKC++wjDmPSTUHD1kGxirITfxZpaI4xBOEw5Sh
8a/bn2h51PWhB7DI3A+9x+sCJpiHcmycPLwUelO7tjQb7wKS6p1zsJGJIjCOkQkoNTbleq4+21SA
EK1YJaTSBPaEJgqrnMZa7IXO7aWW4SmjXdDaq+SFMrS1AiflikhV59j1k/6oJcp4QMOi3slDt5ei
2c5jwcFd189V2JPFJGF4SfKxw9lK1g95IYTbD/3eVHhzy1LO4riFBeYCNnp9IzRjFhUl9od+VqTm
PbozxVEKNOOTJhXtwxSXKITJRebJKISeukmB6aUF2Zfbe2XzOIP4XyiUCyNwXe3WOIvFkUIi0yuz
9Z0xZ0wOXDfVh1bOEpRMsIzNz1OqR2C6U8Lbe/w0SnEoQ238XuqK5LiqWWh7htRbQZYdvBhT4LR0
BU+V01xYRJHwwt02/ESKfQLKnoXyZyvo2nskNWHUqiNGcLffxt/+5OroIBpFJUI+jhe5rr3+JHhO
DkwQpfjC1AUN+hrjlJ8luPSXcprl74Xa10/DbGXFk5oMJcoltdzLLmy/BH2drKEodbrOekIBJ/ks
kNHN3NwS0gvegEPhFaJXPmmVM0duXNT14MraKOkeKjZKf7DNaKarIFXNaSh1Fc63w8Vaj1ULG69P
rGc8ETLjosH9w2oqavCtjUTU/mB8UWT3OaaHv7H8Haj8M6s64gj3F6qOzI2HAlAEbH3Okqdkruvf
UhKXo1fCAwAgj94J2kh5lGjHtCiDlsg4ly+trZSKi4B9jS5bouUfKQ2l8ltrG+U9ANFWew7FlB5z
vRXtfd1Oya86yoz/4jAaf+98kOtQ9up7rI5IFc72nGrsztFIX9Qhto5zY9Veoafi7s0rQboHsg6L
kwHnOsb0M4XTSB50mXVAb8aAb1cxDtahiCfj4+2llh+92mTLXGPxymQ8ZK3LlKKtEWCWuvgylE55
3wmUEcyyKQ+3V9mIZKh/Ugsx90LAen0hWoBgsRyYkgst8f6rHqTxQ+EE8anAPWcnzbzWJgUoSZIJ
sgUwAX9aBWi6s+j5GmFyGSWnfmlHWfyYYRZ+kdF+ee6rbvwwNlX+otRDXN3FcjTiszRqfXUcdTv4
cfu5N0IH9y5vlrIeaY315CgyQBgPNfkJ2Lfmwe4EGkRYs5yY+FpHo0zUb46RmTufdKOIsW3aMUQN
EKpXgh6Nk0lFXSrRpUZr6wgZAXIHAsgPYd90Hh4m4ef/4SGXQRxtyg2uGMJcvQh5yksSx/SYFrXy
51ApLP6YxcF3pv+TcHW6UNpOhNzauzbylcxAAI1cIW6IhUg7MbO9RJS7sasVtsCOOrKfbj/fNcaM
HUW9suDSDcxn1vfwjC95Z6lzdGmiAIoyAMHhk6xniHZ3gY7sWRVmHyU4mL/qIpj8dqgypNZa3FmP
Yz7WXtfJiXKqxVDvfOitU7VwEyEysNmv5oShClWi6SOyf1VJH0bJGv+Ps/NqltNY2/YvooocToGZ
WYsVlG3LJ5QleZNTk/n174W+g08LqKHkg13eZancA3Q//YQ73MbQdp6zJTubpR286lVwj2KRPGTt
Tr29i/J4MMuqbuJAjQf5b0uo2rVbYEHef9MHx8VBYBYeA8ECz7DN0cXEunEWR4+CRuXCmbTFT/rQ
m+V09sIMylWPgsXvRybgHFyztPxosW9D7TiVqG52WJmWRp77uhnJN1NhIG8i5HIS1Q/OJdhahOfx
XGDFbXMBMbFUkvMxCeq5lZ6G1O5flySVZi8n6++upVSp/ckJOegwUBSuAsUr+oeh8tvPVoPoVSKF
EyJruXhpyLw/tZY9PyErKgdxEvdPhtnaEhO+VOov9z/mwe5cDw3zrPXo7Obzg7qYViGbtBFrrbjp
VvJ1aKTqvdo0/95f6Ghv4ioBNwX0OlCAzd6cM1BGw3o8K7SG3wEX+kcGbnBSRh0tQtIPWhlxD7qI
mzcZ4oqoLTQiAqXFZ2dCQTS+xJouzmigR0eAy2AFwIBC220SyVDKJO54mL4bPjW0oW/Mrq2r3uWJ
gMgo114i4Faf7JOjb0WtClKMueMeh22WKLHg1EckkfTwvajHwrMVfGHMaj4zcf4ZLTcZx8p/p5UH
DYvAuqnZYWxobWTWeQCJdwqvat826Ttk8vv/Cd1A+RH6CAptUxfpvka/0XKZYXTva9QmAM8u8dc0
HVCTtJKw/qcFKvRdjqL+U5l3aC4WpVE37ujU1lkyvv/8BnOZNZtArhhYhvr2IHGE9HYu5jyoNRsr
oj5ULmgN1yeNg6NV1rmZvHbI9nMb2+lJdq2IDtlYJn6KLsplbrL6tw8m21ija8Onhsi9Cwp9PMVd
1yDJuJj5lQ2f34RQ6sdMwLb43aPJsAY6yToEZmizK+iEnartOKaBJYGlr/O2voiqOBOQ2p8ZuFN0
gDguCs327TSwmLu+iLo0DeQO/VdX7Zql89DHsN6FHZNZV60nRVwGICdnUIyfNdjbzcxEirRgnRNB
ktzOgk2KKZQlkyIAH6StiUir2t6g9mLya2xBYjdVFt0ZKbKiqr3RjzVNV5In+Z86V/svJfKggz+m
PZRKblOTYdPQFt+bolMwkWoiNA1jMAHRs1MlMeBXYOL/0oac3hnop5oepAj9ne7EycdGMdFLaVRH
gKSoCm3yl07Jsf3rOtu8oFWqASmPI3W+8b3K2UvyBeV2IxzsHAZzqwsY2krRebZYpVnyttATr6pl
/Y9Fq6BLD45ByEmrmQJQz4WNmJDBv76/V/YxiFdpkLfTO0PJcDtfABYPnlJTuR7LLr3l2Hxf1KrO
vMrKnJNgfrRhVq49/F+wOjuBnDqc41HSpiSYEDh1Qaya3/RMgPO1BvEJTgoObVP721hcLkHmscRY
unAoQW9CyNB3itZkpMkgR5SHdobwIlcOlnCTKvnAOZuTs7dv/AFXoaAzKe7ANO86Oq3oUDoq00Cx
KyP3kyzWv6fCDJWVDJihFMsNdLVmpxwvIF6s72rUIFN+/5vu84/VbIN0B8O0I+GtNM6kNhzIP+q0
DL0hnKPP9KLzp3Yei2ezk5tHXRU9sjL8/pO1j/YT5SZjDl77HlEuAGLN6sjaZZ473op/XDWUdVRx
87OG71HcXp3OTOoQOvHbV51JDSVOwX4KERG+THZZP1RO0Z3E7X3+iLw2yRSqJ3SEUHZ6ewfls7Zw
bs0sUKXCq/KiuIX03125QdoF2MVJLq4cvD88h9ailUfaS2FEaZ5JRgWGJlJ7FWWAOTIfUtBvn+24
bMPLGg0m34haeMf2QDfHFU0mPQ8FqCKRJLlXSlgXPpgjsmFeCFH9KZWjM7GUn7C6Tfyls7xOsICA
cnFu3skUEfHQNeMui3AGuC3AX0DCMBHAlqlDHvxZQV1QvjR93b+LwknvPHBeQ3VJ+jr/LGPB+D+s
gIvlyZST6tFQ5W6VtRY6JsVJal1MKHapLw+JDQExl+vqMaf/JQX45OSDZ9urH1SIEMt0KUKzzcBm
pkN7so0P9hZAIxRBrLX0RJ/y7Vc36WQkc89nUFAD+awXuuNq6EifaDBaq4rT9kUyXsWsE6YDiMnN
i1y0pOYeB2jk2GKagwS9eMWtTOZjQPOkUjwB6ERzu08aQ/lg1JUueVrG+MJtjZXKpgLLK1DzmsfQ
Sy25/BRGi46oB4z0yZ16uaOl2+o9woaDXbkqtgfF1ekBJ3ppVObCi6bZfqEeAcI4m7W8eL2cJd+z
Tu8ZRS7mt6JftI9GNY+aqwCRS1y5jZP0kqmTbfpRLxmt3+ZQui5K35iqPw6Md+myWNMfldAK3RvG
OXqoKmPs3CJR5L+bOgn/LerQfFXMGRcHC1Ds52TMtW9Q6JFI7Eqndp7CEvFmt6bxGV7nbBm+iiUu
JJcgjtJCHknpeCl6CLXPVkR30K3GURK+g5XyFzIsKbsuGI09zlku/7DD0hpdSRfdt6IZZs4v2M0I
LRRU0V06G4nykurN9IcicF6/2hDgDfKCWTsrdw+6Y1QxQLR4Cprsu1t2NmOciNACfxTthDQzvVI/
1UXkRXIxvVv7hK9Om1ZMzLrypZC63u+YoXiW1asn0exnZb3dcaCd1oIKHNcegB+pWpGNs/2IaImm
X5xoiGu/SdtGvC7O1HCy1DiJnjLHGdNb0ZEdoHAvZclDm07CcLvOGZ0bMK1wvmraiAZ9YSGtkqGD
bLgGrXn7mbHJ3P8rKyLpPISSaHsXbJcvcm+0OQ6wS4xkfCTg90zSIFcf694e6mvVZeO3IrewB0D3
XKlebHtxXsxlNnVfxKZ4nxpS+pddY/AKGUPPCv7a1PLLu2KePam1xtSVUBP4mlSLnF0LS+6Ai88J
hckS68X4EVI5B2ZGGL0MhrmvgrFNemyFCTCTnzuz8k7WFuziLId9dhJMDhIfiosV2sMxJzFYr5hf
hrZDg3jOMlXOoyrjktuoReO4HTWWPyrsASlrGz8m0z1Z9WjTsSwCFXDLGTBtx3NhtQJ2hWQ/xsgT
uKkJemPMispP6p5pVl/lnl20ode1pKOyWo9PqG6Jm9bOZxDbg3yE65lyhN8C03eHI0FjPWX0wQ+B
WuaPTba8SurUXZhFGa9dL0+o2hfW1TDOGsEHl6m6alsgBimvKqSbKG6BG3C0et3sslNewzaVvbRx
9Osq1Xi7n3MdtCu5qJgZ0gnhU+9aFVPJqFXHB+DRzqbuA8I62P6mNhhst9UWZsBmkS0f0mRAct9q
ZCaZEML65HM/Ssvfmop4QoM4I2wnN0pCufxthBm4f7KYlSFJJb1r1kxYroyrlIgtifySJcUSaNNY
nKxytM/XyRnxDZLIDufFHxTFDMkeb8NUYrgFcPbznDlivT16J5j6zMKR2YiTs0xQOci6V2YDs3YD
9OsOQQcyf7S6JpYeozBvp4smolU0sXAMsCv8kQ5Cv6vRhTaG+dtkJNO/xKLuI/uG4WqZzQqmvbHW
ORdTCY3mgWwzU/3Qqoc/Z4BmDPOsVLrak2B+n1KTfjzZOoe/fq1mSbeBVG/nNLSTR0WN4KfXC5EK
HCkzbSPNW0ACSqE/zxo2FpA/o2tdKfLTFEaqcKmLDQ8+mP464pXitdIgvXO0Sboudi9/iuZ2fACL
Iv2l6e10i3PpTNPnIC1GMI8bjdoZGOq2+u+dxWqdGMgxcSR/TJcivo21XvybTlP2OSkk5eQlHRxl
CDKrEhPdk327Mc4aOCUd60Gfyr/nMEwarxp68T7i0j9jHhwuRkPcwgcbRYZte7pDvB/jOlN6nKc+
9WlB4dKCTvMDUmzG9f7HP0g04aoTGleE1l7KsUL/DZEYnotB8uQpC/rN1WxoJ1Xp0ddaMc7saB6H
7/b2BuIJSafikhohB3pSN0t+0WkR3SISIT+u1DOM3dEL5LajCw4l7aCfChVFYA8SPk6F2fsGmdVF
wkfdRU3j95uoRPZVBIxpjIIV96axqYehNeXR+mjJ3D3DTJWRXrYx/cqH5CS+HT4VQF3adytPbAcN
6EbGrH0mPer1kLz0kjM90rVs/y6U2HLvb4uzpTYfDLMZJZ6ilOOFKMvVkm1aa3CJv0Rh8tvK9nTW
uRZM/se0FGzD271hgQEcofmGjymWPLHbz5rwMHsZHyaLIHL/sQ5uCNoiKCGsBTXzszUS/pIJSaJT
UzAl8M2zPrq0+pK+xsWQ+pax/N308b96q4wnF/PBm/x1SXuTA4zlYmSTsTiPiplAD8PdbvpUoZ06
kJy2ZxCCo+ejXQBm5SfaeZtyNSvERsbv47G2zfJVwqHmKWta/ak0W9Rnx2jkElysk77a0ROu9hhr
14W+2hbQyr9curYPbTxW5Sww457ea7Wo18gYq5NteRBH8MJchbUYbqFzu9mWM/6tStuRUlaD1PkL
soz+qHUY5+lJ4lGqm5f7++VovVWUdcWwYRywnQHDDg77oUTdIeuH9Jp04/JjbI2vetepQWIOzkk9
fvAmqc7o9DAGJV3d8s0TJSmlXKxYkzhGk9jAtaLAeOeGtOSZ38jhUnyrn/fnnkc7VQm8RdgGAcF3
fNZKY36l62O+7224Rvdf4gHAy0AHDcEulDgYqW/nAYaZ43pmhqv6qKNcp7mQvHoqdX8Cl3GTFGum
EFkg1kJQexVa3f1RjFnpqUotPUURHe/7P+foyRn7muAW2Eu7SZTWsH7lqJCrUD29zBDgHsjppEtE
p/YElXJwHNGfYees1x7Xn/o23AxiCEdrgNuHF9r8XLdV9KAkknwVS5RfRGu8n6QqPQGfrEdgU2CD
CuAeYlxP//Rny+eXECe3RY6w/Sw9pm0ZXZy5zD4wixAnesWHL/GXVTZPVstFZeL/ID0OZppQj2Nr
6aZOk7joQgNeuv/FjipJ8PlwX/laq5v35orow3zRO+zfHqF5WP9gim48jkhR+EMIQ4BU1NHeNzi2
PXXh5PyhNJluecmiASVrwt9muVNdQLhYpxWUGbtaWhMU76lGalbPch50ppUHTuScmUocvl4k7lb5
Gqj724pVklMrSos6ClrNmAI7B0RjG3H36jjFfxjW8U6hBJAmrXzpzbsdQRSmTQOI1p5iIJiqUz7k
Q/Hp/hc8PAir6hvtBxrz2ysCIQJH2CHQ6BAXDne2ZtxAzAynwRQZ3CFPWq/P4hMrrqN3+DNwA9/h
etrqhABOUiYLgdxAn6OW3qBaYQ7L28xCSMP3H+9wqVVUgvjGP7bFSEX4zNEvQz8aBp43zxlmG61c
PIbIt53k6+vn2B5vQB2IdEMg2QO7maCJSm6o1RBozW99b8tIrvTZFRHV1C/6Mf1KAWZ86aLpP7Sk
ASeaJJ8gWVY2x9tgNk4I6CAWTRSPa+dWIbnlW0k/nwwgjsIXBRbtEtLpdXb2dhUU+pXRsDnqAI/R
AhGS/JipanZyByhHG5LCcVUiwG0L1t/bZaxeYdzqIFkmCWOJXCSqGlC03TArrolFlXgIrUX7lwEZ
g1SxKFPti3YexK3IF2PtW01D7TIJ6BzfcizgtOveiN0qX4ofcrmI9kJ7Uz0bBR1ts1VEmbqGTgop
7NsfrapLPGHIJj2WgzwHiy3y706pahfTmpT/cGAtoPtM8RAl3KEJ0ckSo1znNDSqwvZXGJWbmHJ/
q7tyuGbZXLpFVaUnXLOjj/LT2Q/tNrr09maHgWx0YiEDN5PCcUD7UcECEyOIS2ZIH0x7hq4AJes/
HN2VDG9SntKk23amHBUejYpneWApkf4pq0TiocQtvs/W8vV+kDg4uc7PpjerUJVud3aRLkrdpsDc
pBKlJMYJunjSkkh5xfvOwV7SiIpPZqfXyw1o6Vnhc3CsqE0J8HQi6fRsI5SV4m+FA2wUGBPgW1cR
MphNFHDlk9d5uA49MDphK85k27nQq9CMm9aAJS+yenQHY7SuI7bt337/Xa4OkGD3ZPKr7buMC5Qk
Fn2giYlSUsCwGVGrGTAo894wQHa+85wImiCWH2fl/tED0lokn3XAue1aMyrDLrMNabOKvhg+MtBq
oJuIs0v5KOOhHka/HAEaizO4CYMhvijW3EBZjeNVknVJmtb2ISusGrv1vNDGHMvauhSpU4Qu1JRx
onsbjwxLFq23PE2UWn2SzB49+UqkBcMAWnPXzK7sKTLSCvZ9ocvza0v3AUbAdJadHz45BR7FwgoG
5fnfBjkjRyCxhqzyCDtCeZjoTAfYolV+ZELx0HJJBQ9aRK+gbybXifvhUe6cxu9Huznpthz+knX2
jm0CEMMdzW40emng0NqPuYSSiV/EQBjghRtJ45fmbJkPSBD1iDjKDY7TKoXKpUakRVw1oAa2m0nm
mJ78pIMLwAFND3RlrUV3iiQG0EoxG1n4mM1JfhWgdJ61dFKuK3jwP3xtMGmr2gUA/p0ucLFUIeJi
CfvckuOL0TXpRZqaMwLSQX2NdCJ6yqQTCBtub7RpLkOtbfClMDMQVHFTRw+DrGRAgETo10v6/X7Y
OHp/IN94dSrd+h1Dz6GYrvJqdeY1ofjLAmmIuhxwkBmy/PfvstWqcYUZreTibeeA/kSDNlUkIWKW
hLdWa1PJ1U1RPw/tYmhkorGiuZkRL3/cf8SDO5Q0m6hIaoLS0hZnWSGm3mGQS6mED8NN9JIIbGuO
nsLUxvoCCYJgarWzxEQ7wBE4EEoIDIR8yq3NzR3X0NsxEiW/r6VSvyQ14kteEqPFwvyjpByDyNkH
PZ7emptqsfjeCxurLqsBJAcVM+SilzNd8iGhWPNDB1Ujc3tY0JXXCDH3FzvOxw/z4khgT0QGUlRJ
+il1seJI/6G9ODFZL5YiuXbIH/2F+2YWefB9xVe5g3nyvnWGAZc5QFAPaS1syxsIYdFJSnl0vROy
0J1FzBIE0iZuWVJcJ01d03KW4gpR+cnKnpu5dq6NldJ5LuK2eoydzGH+Uye3+x/9KDQDobfh5xOe
dwqruQGJvFQaRLxVNbn0jdbdiiQ8QxEcHVZHoxcCtmpdat16v3QWqoL5ujxy9UlNmj8YspDBqWL6
HNYGFieVlp30FX+iqze1Dpfs/19ws6tEjWsixANUT63KpL/eFt4q0P0umgAI8v8cV58xRsoBvLlq
iM6XlTApuf9qDx+aFiBRin4jxevbh8ZZHB0VeGmEjLp5N0mOuCZLpHpSoxlu5FRnk9J9iIK/wzCB
fNRGMvDnpPGXlyw1bTrEaMbgXzJgID3oKP/ASriYYX5WBO1DxZul1M2jVSkAIyddZZttq/y2FMvo
OagpeczutNeWOTXvuDiTClo77G+/KQ+1SjczslstLDbftCHDZrrJN51SlfcZOuAhAaFc7CTMBzc3
2+pDFtH9c6QWA6rc/G3f45UxDKJU4YhCHt8Wfllr2Muk9nGgaUX8Lp6W8tnum3p5TAG3hic7+Ohj
ck6QP0Bfdi+F1Q7tqEo42QdZFOWvWth2uKmE0/u86tKT+/poKapCFHt/ki+2rcZJj2Y9FTngVtOp
/S61MRlCquDSZqhf3z8SR0vR/8KqzIZxtqO3yaKs5aiDGZvMifQ0K1L+o9WGzrdmbfp8f6n96aMH
Rq+BFGwVvtv2jfK+kGauHSDW1J5Sy21haGN0zcIx82mSLJf7yx2kfKy32q+tJmjkfuvv+eX0iTad
k2hEMxepRPvzIMrQnZYQNLJUKJeh72cQaKZ2xZFh9jG6yp5rbKy8KVO0kzbI/jah1QLzgE4IAHPc
Ud7+EDMf46Ee+CHh2KXvncpwPM2kNkW2wPL0aTbcpJHAfpeDcWLocdCtf7v0etn88g4QOcqNoZ+z
oFlkuQWp09adcZGNLHtZbDT63FosyeDSeoZAXChCC3pMBeqgz0P52nIxd7y9RjsLHAe3AVY0aF4g
fsgR3kkaTD1DrIH6PFBLbCPKsjVvnbQk13SYKPeKvH7Shjb1u2Gw+WgivqXVKP+Hrb+qL+KQR427
q+FbXcGugj0SZJ1heWEp5K9K33eeibvZyXc42vr0elZ3bNqyO0jJIEcNLSSIVFm9/ImUQil7Nmo0
vtTW1qeSTsJJADl8vyQwJKvITuPxurkOtFhHq8KQ4iBM+/yqxgodrmQuNLdXQtOvtFC/GIK4ValK
/M5o6NliQSRO+gdHT00ms2J6yV+psd9uPnTq7bKNYMspTWr/LYvOfDfMWXlFVqN90sngzgTGDhfk
/WLQCT5oR+WwlDQNc4e4qdhsLaOQ84+zlBZP1ijFH3K0oU9StaNLl0IHuQUUHoigmwhTxX2m1Rjd
BkWPUoU1jrgMlhNGdWWfzpS2Q+iLVNc+3g9sh08JumPFf/5s8799rXFE5p8OaA4JZ5i+TnXcuaUU
p6+jETKsjZKzLvXRLc+o5ic3BmrT9pZVG1HIXWnHgdWYuO+NSMUoxfB1NkMDTf5iwTgwzryZatkt
8/nH/Yc92smoOCEpD7OEeL7t6RlDRZvewcYyZE6Fu2CkIHKpKKgN3aTOXK4FtlmBKlTrilHA+EK7
TPtYDktsnZTra6Tc5DoK/VjYdYiCIf68+dZmY0xxPvVRkDPPdnMEFj7VoySfJBmHq1BlAuPWODRb
9JbNG7Zzm1nRnDTaDzpzXxokCf88eacHFxJ1Os5ZjPnpI273rUbfo+lXixy5lBbDpU1EGzFZku6l
l2t8nGc6BIFsx9ZfnNw8A/uKaKpbDqBL3bwH8+tKcbgId3bYjC62oX3kLSae47hBNEbn9+WwektW
WSadXerrXbn9DGurjiB6ZPyVk2c7SaFQipt643jSGC/P6RS39i3pE11+SMlxKlJPtfsrKuTB8C17
kp+UMKv/ibo+fDar3C58coHqt+0HVvtzsigE3wGW7dqYIzyMvDQkQGVSNF6nptOuMVj6H2peyR+m
cjkTwjvaKmQuNBTRSVh53W/DAFvFkgZEngMVXnpgqCHiQz0c2vf3N8sBPw5tfhIoUEpUi7t5GHo/
UkwXLAqKPM1tF5Jc/E8cmvqXdlEbdkIRomYINSn6R+0tZXqRZq14QLNIDN4C+7V91eYqsy5qsdYk
0Dunr7FlghCobVWyHywjtwWiQsP8Fyh/65sY0k6+KRMn3jfttEH4YCmKT5UdYijqMtOxu4cRRTHn
UvUVfm8GNFTbXTCfGK/jhETDw9zZ8+LOelU9ge5zIncclOxTOdeq+SLHaV/Thu0jcVPBSvxt8R/J
/tfF8NOB1orIurQ1KdIFvkwTfTp5kwdbl/xXxYsR2NwuklnqklXL3MHQlWctAL1tvo5tWz7cX+Xg
TmJuSMAkWtEc28apwUkqBACYu9RpJT+JemyezDJpg3zJilfYh1+cKlT+ur/mQRFBWUQoARfCOHE7
4e6GulWLiq2PzkLtTYVePDbMgH0YJMlJADi4/IAOQDpmlo5k8DZ0cemnebMAGpqb6nvt2APfNJs/
YfbhvAsjp+xPksSD9eDt0DNYL0CG3mso/SWBnkM7AlRSABEItRkC5QoZuDa5RMMqkjQxedAt5fTL
/fd5tChDiTVlouDczQZx6c2buR/Cxy6RlMsyqt+seGldc66RZqyXM0uIg88Hf4N3CXOUwLrt0jdW
0kJQYj7Ri2ok347W6M3fNnSvSrT05AsexC3AnHRuuSd/5oZv32ika3UkNyv+o2pQiJAxxQMzqJ1c
pAevEMlOcLCoi6xg7m0CrEPCrk3Gq0JmiHJtVLoTn8zRiYFAO2KpLrWoItO//90OXuRPhBC1Ju1a
sBFvHw3DWKNFTVB6bEa9QfNwka5ZnTIepNg9eYsHSzFXAQqxciEYsGyeL2/nNEa0DMBKM1RXi/L1
Zai1uPCa/DRwqQefbE1zKV5WcbFd/xsKqCmpi5YHFrrL5WUIFeiY5iIbg2sYgzDdhDLyu+it5O+k
KPrC1ZVhyqBp5fq/WZY2L0TcevE1AXP5UmcqGs9TFNtXfbaVP+Dy2KYXO7XqQLzq4QhJY9d+UwZV
/qHZkYlhSpWOn2zctM7cyY+eiyRLpbNPS2fXatWnng7BJGVBnTgCsfu59kOsRE4i8tEqP3srdD2w
Xt0eL52byJgianBDX/KHekTixtHms17Y0SqgGmGFkaCSfqz3wq+BKlKixNaGPAAJ2D0n8LK8turO
zBXPVtmEw75hmVFt8yAxgBJokxlfVbOR/8PmXsPRyjsgxdneJ8DzYbJDLgnqQpa8UaNfxPytuuqA
U0/ixPqD3+aTYAUIEojh/j9xq7evDdTI1LZLmgVKGCXCo5oQl9As7I+DYhaRr42GdUX590Gzsvik
SN8fYbJ82qY/O5fYrWyOsENeaMqTngVLqZcYOyWyq+nDHMRSP58UL0dPCWqRAZa1Am23uLAY8bmS
qjsPtBiS2y1u07a/CmuyIy8vIdB/V60BvQK90MKgm2YIuPcD4+H6zJkhPZNJQl57+5YTkY1MonnL
XW2UT/oyRq/0T2XXbo34oYin9BUam3yFUdaerHz4khG1AtNP0bDjdXeq1SXgxFl5kZXFwyPe/mbA
+IxcW63P9u3+dKAKxPHDYIYld3lQOdZ536LkHySQsfGYn+NnmHn97f7L3Gd4MAaAIBG34PfvvENS
rRyZ85YQppHUK1Hvm4zCR4egrdwhbIitTdyFLyaNl7Oh0UFLdSUroAeCeh3J5XYfCTkq+1bLiqBC
guJLWInpJc9TU74UqIV9jztj+NC1peWjsN8/ZZoUZV5W5lXumjauYv/h09K2g1UNhmZPpo9AVKdo
auT0NuvPTVxYj7ERqz6s4/jz779xwBIrSnTNA7eyT6CM1a434yIAmZ6jLezIH2Yo666T1+1n4fTl
1QIFeTJ0Puh8ILCD8tM6CEBGcBsf2qGhd1tERVAOVX2dzQiNCcWY3o90mv3eUn/MTe/cMtEhypi3
5YWex9ks+GhD86XZafRN1rplc26lMUSvwMoCQYP81je25qXgek/C/eGTgkoASgoSZT9xlnQ7UuTQ
yILJEfkHjE4Hx5XVyUndXKnjFWU+zs9VF8UX20yKyi1rc/yy4GB4Bk7eZ40roHW1sQdwbe+iRaiO
0NWxuQvwVMkWt9as8VudQftEOnOKLqWS/ZfDzPSMoKwAhd7RgESPlnBPXrBSiHHPsblcn8aWob+X
jaHZuH2WDJkn1EEYJ8fn6Nv+uvL6578kDLS/8TVq0zywK2l51cfGDDAvFied78NVqHZpUTCnA/38
dpWJBmlUNCGftnWMMoAEGKJzmkS9498/o4efDtAJIk+A/3aivrE8Um04XHGhrjZXQ/uBEtU3jL5U
r3SQbr6/2EEIJhoQB+nBrqWh+vap+k6eIivT0iAbVTX9zJwk+1PFMUN9l5lWeMMIoXqU5X56uL/s
wTNC7WOkRVyAF7xt+XT6rDOlNtB8b3sQ0MNCdeCFKS2wRM3aJ7Xsh5Puz773i3gpwpAo2KIduBN8
B9Y51Img12yWI911d2xGtXm2pU4CFWtXw8dFVgft2pRJHv+vRZGquxZj1Omff//BAcuuwoW093cf
F0UlNWPpJLABRL9Aaa38WhUDMLkqeo6t/kwU6mBuxnMDpEePGr77jis0EBAZjaA8Y2s9JllxWPtD
MuvPwl66m7BMrEPiDMmlWW09vHKEhxXuUyZFylfSuuHksx/ttvXeBV21gre2ty4i7b2u09gJqjij
o5n3ulRcjdaZ/2iEnfhDr7ePTq1Evy89CN4ZvhT4hRVote19RKi4hVnB1CqKwsLXlzL3hX1VCuD+
yfA8dM57LbXKk2vvIGCQpGJIs/YG9gNpgEIgGAaHUZkcIt9Sd9ars1RnXLCDtJBVUAFcJRRW1by3
Bzh21MKhUELw1JASD3KGuC7KHPpzgWft/b17tBREvXUXrdjkbUu/BNBSWQsiTs4ywn9qOoHrU9Y5
IWrOAw6S91c7ChFQlCDY0OBfEe1vH6yRYBm3sZQGhTzh1JaAbukAEDw4S/JtAVf1+1GX+oz2GGAk
ugPbHCVKl0pPhJoGals0j4y5bb8ctfaREjG7pKHRnuS+Ry+TJtzajqZi3yHiSkREelVivWFs4yAe
w+XSoarjV8gLXe6/ycOlVmQmE/sDykmuTLOUIJMeSAVJSb2U6iWbWuXPDh+mk7e43/MQytS1t47K
J1FusxvbNnKctJ6yAFV68ksqz4vaQYe8/0AHaRbL6NjLcIMc9IyA4JtsfJVlEBj2sJnNbms5c6md
yIbWr9nvkQ9rbhaSpq6kTLpv6kKc3Jz7C2X9DRaOX1T2qO5tMsop7ZASmskoDaNnwxDFH6ZBmp9T
vrc31s5kuMTzysX1C22dOT3jQq///bf1PuujNYg6LTt21x6Xu8hEYdAmH1FbkbqmKZ4yuxWXiPme
14P8cYd6mT90VpacnMzDj8zBpIWGdzv78e3J7JS2R2a94O0XcXdZkE2/taWu/fau/dkYZ1q6Ak1g
e7xdBThpmTQZQlZTLIVexd/yRqFYftQK6SSwHb1KBYlL5qFkrjtw98qjl5yuZqmwqx5Gy+qunTHV
riUvDrypSb6CohyvRtcaZxytA4EUHpM6W6Uqg/GzrcjaRu8UiTZG0Ayl9WGq9PR7MRigf9dJxHCj
NYk5Rx5LyQuTt7p5cDoruXAR9L45tcnndonBmiDu+NstHX4WYxcAR6TWO5xHpA1DKWkGeWFkNjPI
rTT8uCAL2fqSEICG7x/oox0FqwD4ODoMEAw3O2qK6tzCLjoNQsSzNRd9LPtzY3ft70sA8lQcVgCx
K8lqu6cSi8H7klQpVX8vhmuKpOMXG3HgAb0Oe3qquoLaHnJyHqFIqIUnFYSqHBxZlIfQmwWyuZfS
t/QhrzunSINlWZrso1p0E5plWrREvrIqD/5ZTPWAlFOpJGiLjemozr4Gkk1zVQXxNzex9TrGFyEt
K1dKQAb6k9Ha7UO+LO1f3aTWUDL6ekDPcQ7Na13MU/Igy4MWususx9pJANxfKyizrZwLyiH27ra3
aaB6W1RllgZCVougyKbJ72wjf+gW7Wx/HAZ8sOMcE5R0aIFtgq0aOkrTDkMaxICp3lWDrqFUhkrV
ZUaf7ZI0yfRiGyNyThDc/rW7GESegm3S7+9SNIyQpIOjx5xpE5HSLukjw0BAFpxh9zotg+RZRWGd
xL2js0COihcdU3jyxk0zFUniuOxsYAtF1gyPhiWkBzTD7LMGwdHXYw2EMPl46HFs3ugy2EOF3BzT
VaGYfiwnptd2MDadPLJOWNn7TI4GBMg4dL6Aoe8UtwjaI8SUkSxnqbsXBYF4LNtpWU6DMviLZs/+
/e90uFvASjI1o89FF2fzCvtsQntxdWLKF03+hhrQPFw6qxz0p1yxSsUXNMMbN0ddMHedMqus90lf
2u/krIPCdP+3HL1mNHnXNicJ0a7yoGcbSfaMpHsMSci3dREGcepY1xSHupPHPlyKGp4ZL+dkp5qo
gyKBDAqstwIrOPhKLrfKy4jOl4d5C3Pf+w929FGpK2md8kH3IJEYaxTZkjJKqs4ovQlI01OUgj1w
klD/DgjzDN57+FHBh8A0ot5BknpzR6g1iuq03HC+CUc1d9E4zJ+0TtfrB3SOl8wbK7oHqFNFn+cy
TptLHYroIZtq7aw/83+cnVdzpMbb9j8RVeRwChM0I2mlzeGE2v17TWhSk+HTvz/2OXhXAyVKtn2w
ZVe5B+i++w5X2HjPiCsvzX/0zEzyr5eJScNbGQz0umiZzGOQazOOMsCt0ru+GOTOlbG5FsGV+oBR
LAyHl2vpWcenxovmCrxZv7O9tD56Dnw6oUFCef2DbsQdRr30m1iFEfrt+42G2oyhEbN90Ao853lT
nUI13OOjbN2B5DoYi9KN4Sr885n/atYZ0whtFwLF1Uat1fQRpBz/h6+U9gNgk/vO0IoSq44h1Iv7
ruwrLkO8B8efaK2n3hG19upz601qdzSR778r6zZSD0OVDkLzDW3CFlUzUa0OUirv2sfcRCwAHtc5
mlOVeW8/2kBgKIapvdFFuc3c8Bxnwox68VWxDSx5pav5WR6JO2Fn1s7R3jhsLEXo5NoBg3pba+R9
YvT6kGTXEn3xR03pWjeooSN9TzplPBlmOGk7x3tr40FxgTRESgzme9ktf32muJ1R68jJvnGpmB67
xnTPUolaRBM7b6ec2Mi+cfEAdEr+Cybz9uGqqZx7aH1MgdwoeVYKL73MtbDLMy/ffIQy51yZa0rs
KOEZ7nzDrU1PEUMeA8qI3H958X89JlpSQDdy1k7Q8ThOgDGPrZW0O0+49TIXZSyudMIl9+3LVUqj
18J2maZ5Mpe2D6zJQqNdSf+1ZzPd6StsbRVwpGDbqZnWpCs0NVNk7tsMnzY7PSZ6XN2PSvSh0vvy
UDjusKMNtLUcMIoldYcUwI55+WgD4kPVAJzuWpS5eWi4bb5EHfRmxezFOTesvQHW1qukZUwOhmYU
g/WbtMVKhFObZp5dZ3TpD0IfwgNbsjgUhvL2kRE+AbSDaB3C8V9hYKhX0FIBpXVVwz6816peHtMo
3xsobz4QYg8MTQBJrVQOgVd3nenS5mqnyAlGerPvysoz/Rl93s+vR/h195UHgooDgZue+6pVKPoS
dFSViatbt/NJIS4yA4vdJ6Cz+blpGnHJZKi+uQvKoshZkC8TJ1cI3QIEn5SRIJBIUmUr0nrusuqf
159saxdCSqEvSabF2Gt58r+PcY5lug5l9mqA4oWCXvulJ6dTNPXyoGjFznvcW+1mD5qyaLgWUMHu
y8R6qLL8ZyqFeG45ekHVTOL4+sNt7RDAbOTqtHnQWr9ZztMneBVFJK5TD8+gA3IQKDHs06jkBLy+
1OaTAUoGqodC7CqFxId3RtCYzWgqindKDD2705uoDZI0UY91PPan19fbCr/se9jsoIzXtDtDnz2n
cGm8eELLTqTy1TVcVJVfX2XrBZI7IW7BNb2ecVUmVr5eVyIC5/be0YKGe5zoVN5FnV7/h2/FhIEK
lXELSeLNt3JpGWeDTTiMUj05lWESGwdlnMcj4s99vrPY1tdykNRlsEOXbNVsLaPZqSODWKjEKiRF
LR6CxEHIWZ2Z1zlls4dA2YofoG5ApkIaBEC3/J6/ThmoE5gnBdfY5OXF5zpvGx8B3eSUVI36GX2Z
+agnyh5sdWNRkkRuGCphvt5tlsU+zGux9Ml5Ac21zFBN9rPWboPJbqPAVnLMjLu6+fb6ltlclRi5
KENxcd+qNCmODsfUmdNrU2B1mFBBnzNGRKesjp17ZHqK0zyX2tv36SLYyWzS0pZe/U2FU/Xe3Fdp
zaJTI951xRx/SLVEHHJ9NHfAYhtHgrqfZhj8ImqL20+pO7Hp9SG+hKMTa+4ptDP5FAmQk5fSprTZ
KS02NirxZMF+wIpcVDRebpwRN4/MiEPqcZE5P2Qsw3PfyeZsJYPS+Mxah51LZ+vzMYSgRFvktVew
Y17iXPQ9Fo/Q4pQgSfAS0c04ujNivT8VwOMDU8UK+/U9s5ztm4b8Ug4sY90/CdHN59Ol2/U2Nu1X
WWjVs6ON7yhj7VPi4MvpxDI5T1ExnkfMuj69vvDWx2RNygOk79Z9Ka2oOwHwhEYcwl5pgF8P0r/5
AIupt+3wP3zLBbRO25+4vWpPTTopA+rwydWwy7gN0MivmqAyqphmWAml6tktuOh37qWNe4ILkHsd
xXbQCrdZH56z+ZLxQodbZi22V2SPLh5cOx9waxV0xCiwyPiI4TcfMLUltKiWnrfMreogpqXdWPXF
TtTegJ5x3hj5ORB/KKxuHyaNsqFCOhsgn0YSEfTUfd88WSnPNccwDQSqFYXfFLKofA0m0CGKTCs+
zAlAE9Ux2rd2GIDAgWFfwg4y6Cv+6h+UkNtyY1m5pT7m2pRXfug5rennTa3/en2nro7IshivFvAD
shBcWi8DgV1jdKDmLMaPKSM6uEN15m4LZz+sY/NM2IvfjVJFkd+RzU5FuwpChHI0DDBn4T5hqLQ0
5/+6veIqi+g7UOrZQjM/YD7wjxgz71/QhnEHF6zf85Zb7aab9W52E/aceo9wAWqMmYavRqG30y9v
1vcMoTeXYQAJ24Ep2coMDsxDjk81KhdqWSqPihQgPTzz++vfbd18Wx6GdurStMFA9jYH5WuqsWWC
1OyJoP0dsdSKDjBS7YOdZLZ2UGwbixar6Gzdj+u2RjgMvFd2yIFU7rXhV+Huz2/xQC+Ce4DqerOJ
VEfU09B1MMHL/IdhCYhSbmcHOlClt96Sy0rLlBdINcCH2yaIGpq1kbbU0l2Xl1/a0m19Ri+e5WeT
Pf+HtRZGFehhnL1XgNQ+J/R1GUZ4bmXPHytHWE9xWoUHZ+ydnTxjHYF4LhK4BfmKwuaKUw3SoVBs
FFmvFjY4OJtNOs42oip/1aqsHsZUC09a1sjzGAETPZKW9ejLF53mA9fd02Df+ppkIRQ2UAoW+bKX
x3Jq6spVNBCTkMqjr109aQECzfU1y6JpJ/K+vhRo+ZdLlTC5ehxdBc54IZZyXScP3Mv5O8VAtOv1
A7NKQJY3TNvAW0yrEAy72aNoGSVKY3ksJbQysJ3YuBvjNLl4YyvOkuHP3RRHOyPbdSQAhc8tyX5F
b3alzjrqiWzTos6v8RgCMg0j61MG4Xmv7bmOowvYH67tMtMhmi8/4684asQRsuReml/73p2OSZQY
j82gFIdQKeyHpGn2Zn9b6yEKBWSM0LPmB+lClsaszfk1iSvNbyotfNSHWLzDOsv2Rx1s0Oufbus1
grKnS0L6CF7sZpcU9ui1jezzK15xzsdOwc24VTW5s8p6L4KDY7bOjB073FXYTszcZpBAaBmqucFk
UYYngRfmo6GKnVx4feeyEmbCVNgaRpu32ofCbCpviqv8Solc/W/2AIYFTqtaZzccaTjRmrlY1jR+
SVww8TvHYOtdsiapImOpZfT+cq80UzIZGKCBsgc5dmnGUXtIxsrdeZdbO+SvVW4Vg8wwjvNJL9iR
Vqs+R/okTlU8TSdb674r867kx9ZyQMiX+Sw9LVCsLx8q7RrMUG2Pbu5UtUGB1XXqM6OP7hO7a86A
g/c0N7a+4KKOCTkAEYwV7s5uDA3BbkhrtSZH344d45s7Kx7VzBh+VCIGJmXTp9/hrnp7cWxtvMfs
id7usn/YrqvB+whouBtFmV8xAGvroHLIoPwWwqMW9GNcfKqk0IiiqnenGGF3FWOnPMh5BqsH3v0r
+Zz9ky6SgBg95ikqkVrY7+zvNcJ1+YkAZzBqoD9Akfnye7i6sMAum3CsCsv6EIkS2WEkzj/Ndt4/
QIub7zBYg6eXgZqQuav6tKWNIOob9xHVvb1ad226w8+hv7qw+qnFKCZe/hxLTaM+afviitVsBZHd
zsM6SIVhXjFghyHexRZ+uuC78+mkDGVVHlz0u3I/0YzMDUqRmdimhrXt4r8aQa6LtDZOntO0bpyg
Rfmx9518LqpDErtKFIxtre/JySyn8kUhu8wb6RTDVmSGsBIDiaUbl4ln51dPD+2jic7KqRumOHA6
t37Uw6w6e7hV+FM1FLSZ6r123cb5+qNXRz4LPGFVkcAz8qCE6sXV7WvlaVD79qRZmXWu8bILqEz3
KtqN5JbDjIAESEzCMZoHL78Yh0spoggMi0w9FTp27QbSMr6aUPdlYE3zDBKswnw6MKqyfyellX/B
0GlPdWH11vHC45ShsQa4dn2vloUNFRbczgWyzDdZm/mzQNTVLxLLuqurOn8y5nr+5qqQpqMMqfnX
b71VwmJxpy+EOq5ZytPbopQHs0FDjPbFU8r4WDaR+9Rig/MIfHU85TosjmqOwp3r4Q9s58VOYyaw
4LG5oBwXFMpNTYZ29+ymaupdPBM7iwdo+Y0MmkGY4t60EM2no+5ekWzoEt+uXfncd5Vq+xBz0/gg
OjN6oh+jKnch+t+ljyJW9LFg875TbVo/s9nM92QP+l79sdqf/GjmDPSTkXMBNXgT/6OYeywrIe73
Mv6agqE9m04kTg09fFzjTLmTtW4sR168KL0CoEF1d/nvf+Vb4J6bcOGEXOy5GD+ETtMEuTSgOE6R
8suV9ae3bgRUpBY/PmZS9CZuN4KLO1xvQnG5IB9vtL4QYffA8PmbkoXmcy6QpdBK/DFeX3SVDQE6
gFoDrWXRCADV+vIZx7ySPbWRd6E5Ml1cU7qBOYnpOAzunrPzKiVhKaZ59FeRGgE0f/M6+64co7AZ
2XJ22TYHF7xVdGdOavjP64+0/mzwTKDw0JancNRuoYa9xWkK9dmBQZ+52FrCpXe6CD/YOUEQtJJ7
fkXr8PHHRlEHlkb4oKB6+QpbHanhXG/ci4UkyHtPlO2dtNTiLsIf9YoKSe8rTlm+Qy6Z1rmB18nr
j7uOHzQEKXZg/+J6zv55ubw0Mw9Ks+ZcckMNn+qwzr4DoelY1SqsH2UUcyl7jtxDgq83DssypwKv
QoK0StY7bKUjAdPkEjvKfAYw1wW9lnonxiXpTrDa+KAaJj/UPcAhFgbyyyeM8ggrCqPHW0Sqn0Or
0y9DojonGIfFoa/G7MvrL3RjuQXfwDAALBcn/yaNKCGOY2uncyTsesh9deyb74MrkndjmTNrHKa9
nvnmggbNMbS4oAvdprUTTqsDnQDMEIfC/ahI1JNSUWrfHK1DFkGr/339+TY2DHMVJvlsmg2WWwek
mVpV8y7hUtEN6N2/m0SnPRmKg3uzp3WXWUXu4vVFV5k0boJk7vQeCakktTcvtaNQd9y59i4t1sXR
OQLMWfleHjsAZ7XEEReEeJQfVlZoP8u8bvfIWOvYw/KL2MWi/0UYulmevnk32Eh3XGoe+jS5hrgL
ecidTtLWKvzfEU3mHucwLh/6rwvDTQ2jw3HWu8haml+l6wDpSqI39x1RyaGNqyHetuBnbtupedTg
d630aKklGPo0SqMfu0rsZdMb5/vFKjdvzAXrEQ02GkDgn5uj9CrrUIYGnhjMpv3X98bGa4Mqu0ju
of0DpHn573+9tqhk25uRguVCO8uD1k36xejc8PAfVuHTMEABObWynBkxKRkUMvqrU+fzRRvFgF7C
/GZoNh8H0j5ahRQgC4nq5bNokablsm4Z0qTFl7kNs3Nea0kgHXvYiftUoPy/XuZw5OmYg8Gq/D9N
hpdrYds76GMCK6wZXOfJKWX0rTcU+0mb0ajyO0PEOGQUiTn6Q4nwFpaRrp59QSG0exZh39nXcorj
i9mbQ3InpoyhsklT8ilWsvRfoUdu5XOkxyKo3bEQj4mto6eF+JX6PxXj7s5vtFj/4LS4HQYFbT3A
82lvPsZunk0+8k2p7QtSWnhqChAGp43nJPDapNdPmdZK/RNJea76OMfPPT7snkOimeVqeiglQGg8
npO8wBiotJ/tWRToyVWKkx2VweRm8zrN/cd0hVodMggLqS/q0Xx2MWJq/CaavdmPsaue3pHkWvdW
g8YhJbOr/iyhg/8bx4bzXo9FFB4AgnmxbwPu+G3WWfEhyzw5nwui/xNw4bA8DLYzVL7aKcIIeoAt
X1OlKH80fZd7wWAt8iVZX4UDIH8n/iTccJ4PrWlVRyN0h+4u7Eb7UfbK2F7LLqkzpDpD41vauklD
q96wnrMiRt1u6Iwx8u10VpD60RL5kI8QuYNBKOJHEqKxd1eg9Dr6TqPV3gnqH0a+rqcgtppBq7D8
whxrNeh0Sz4B4dTkIRxbvQrMLJfmZW6i/J8ZlsvXktGXBGQeRzQDkrmTvtW0ru3bIu4VnFRcpwvS
kr9QUrOqJ1hdijjIsPL6g03apvKRbIUORMsF/G6qAYgyK5qMe5ySx/pR0fOped9Ehvq7KGfNCITU
NNvvpZzlsx4KcU7tEgBBRM9K8dVZ1ihvZVEfDLMI00A2xcT2c8fy/eyMg+NbmIfVd4quy39n5Azj
S82SfAo9t4RvJW7qPdtppatPfW/TmqEwaR6ItS2GakNejf7oZM5P8B+x8L20z9MPYRQn5Y4o7zpw
Ea8WiiTNd3jpt0TJ0HWxDBKzelkMkr73Udh+4Vbp3xq4Fn8N8iz6osiVrbQzq3hWEJMBEAr4SbxL
s8n94STWnoDC6lmWVYhdZHKAkFFhexlM8l4ooaPY4toTeo+JWXdXIHrZ3duDMK0Fl+INNhBsz5er
2InU1El3kuvURsO9ZjQhROCi3impt+4uALuUGiACGPbeFDUT99YIdCW+Jt2QHLQhm4+GwDi3xkZo
J6/ZWopOPK2aZXy9InOA207gNaFsqMwKEDFqtePYJuJM3djskDk2liIpBUFIb2tjsqHqTTlYKd4Y
YdqioYGk6qmSdvRgtL33Zl9Ncnp44otwCJi0FYyjtWygsjKKGPub3dGeVHG0Siv7qeRR9jAA9X4z
HJhsiW4134oVmUndfLKsIKcq+yLEhLEZDzlD+IMkMO11LFe7fFlmmQrBTsFT6hYl1sa1k8GIIUMj
9zxkiJ8EXg1B1R1q+ruDbv4PLTJxZyNzfMjtqLzv5fSLw5kdotku7oZK74K2fjs7n4yBiRWIJ/DQ
1FM3h4+ZEiidOXIvjV2hSBB58fdMRxKrddzyhznZ1pkMtnz71mXRRUYS/Aqlzk2GFxLC56xI3UtH
l/mAj6889XMELKBTnJ1Aufz+l5kKTexlEEISw4T1dnKFP1GNW0SlXzR07/GGiMYw+VKrlXE3FHGT
/CyHsHrzaWE7MZVnVsC4ld7ey0gTFSbG602vXZJxcA91naDJpTfWMS3kXoCGTXT7fCxCMcXfy0Ou
8CtVhyeEK5kppWbvyiOkOPukq1FoB208xZk/jZXzryjgm55EBpXeV83ccU9GGVZpYDPt+qwzzosO
NP+S8DAOUd4hd+SO3LOlU/rC0Bt5iDuYmpBtSv0pSVJthDpWkuHp2WCKk9IM1rNXw6k6Z8XU/sik
3fzWUpF/sbwp0s/YX5XeRcVvRTwYhCwzwNHH5EL1Rv0fu62t5uQ22fDNKeGs31VW3jjHkE7g9wJ8
U3I23KyZT62RZWgcDD3TwLq0nAtVVVadNC+d3IPd24Z6r3QNqUrkwGk5WGaWeIGqDAiid0h1hUeM
UDBsw0M+/5F7+lge9TiX2O3gz2AdEldpdb/Gm/RjA+MQpdbWBc4wDqmjBWXY0VyYFjfZoHT6OvZJ
q8rQVzwbSU0zi4T2fcSDtAwq2aBfFaGs8stK6iQMyALE/zBrN0x8kTzvm1K5dfTOi4rsvtG8sD7X
ZDol3vV2E5+6yWx/iVwLs1Nnje0HTVR41hRlgoVLYYxT5pdGZzwM8zzM90aFePGjJxS3D0KUj75Z
Q2KTx8ZOlgW5J+b7WJ2G7OCiHNsGvVpDzzS7sPynhXIDYhnKcX7QklAoh0w1qgfXy0QfFOo4mX46
RsbvOcvzH6JtjXt7okw66hk2jr7jpJG8S0Wj3sErUFu/w8gIiECh/KPbSeK7Wm39mAZPuRO9nv3q
6kZ+qwu8Cf24/4AvAwKJiXmXhYb3cRLGlB6biPz0uETDAQ5unhZ+PKf9bz66fEyNbtae1Wy27aOr
9132HoAfPI1eYnN2kLoyfeqTEfWUPOv786KFbxzNMG8tWjOJ9+TWkyIPDS+GGYo9tyi+6Gl8KTpk
VwJSnupHlgmWRQHCak+NN6vizrFD83c5Vth4UTXiatDHZD5olsz5+whZsPAk1ajCELg1u+RQNF3E
FlCVsZ78QRubDyGyHwu9sTTkgxpROPht0VjOYVBDA43qNIG0P85Ke2f32ezdMZrwxGWE4/Ikldjk
NNjDB+yuvMcGSYiPU8xs866K2ixBbMPOPjODyya+phnVR9m6bnRuHKP5ETGHxVG0kHP/M9LnQTvk
ntSoPMRkyXOceOWnPGlq4c+tLOMA8Gc1HNyqz+/GRKvqA0FY/9BqsTW/w9ao+V6XtvfLKeJSuYfw
qrb3cRxRXihRUt4PsR27GBRj+oaxkJFpvujc9qkWRjaem2qwlfMEDyQOGvTcP4MrHYePThPxKvWU
Hc75JMg/laQQ7UdtpB55P+vI7AddRm2LE0qlfwrbuf0axsw7zib0909VWcs95Y9VJ4qcc0ETMaoD
frPKBt0c74EEj55rI5NgDMfsqCNkdcwSzL4gVtvHvnR3Lr3NJYkmkMdsWvq3SF+nZDYIhiG/uvkw
nHAPz48VHP4D/Yn64swOUjhmOu2U6qusY3lOSPaA4ID9rLKOoiqtYQ6ZkyL+EX7pdGG+p7jbcyZa
5Yd/VlkYSOhA0t67ufF6zUhgb6H1lo0yDxiGaoEtFfmhM8v+/Hoav+rm/VmKBivyOgwNbjs2lDv0
wR1k8xZXxcQfuqoOsloAXYwUJfRbJyZWTWV2EqjHfHt97c0v+GdkxVyc7sfysv/qFpUJbbymA0JV
i9gJmqp16K+b4zFzWgTmx0QoqEeX6o/XV914uWAXmVAusjGoWN3kpzkCk1o5zCD+q8R9yOAB+tJR
0h+Y+ew19LeWWhg1TIKA3ZDFvHzAWHHbYlxe7jybIsDtojlrRl6giJ8rb21Y0gaGqgY1g5xzPXIy
3LAxxwxlNb3QnhIy3/ta6vNO0r1K/kiOgPMsh87TgN6saj6n6IrWwExDdxB5iNS0P7oWs5hEFqbv
Ucrv9BPXL5AGM4I7sCVoN0MKefkCBzWGTNsWAioIO6JVVONe5OYcRHFY77zAjWdbamVeHqmtu9qM
uHMoJZLE4ppHMr+TohDHOmvbsyzVKohMsTu3XfX8luY5gYsKmmLTum1kg66w7DYZxNVsk2w6SAUD
Cch4RvY+V9K5/q1rgtwoNvSBsayIp+diHKP3fTxpmj9NSC0BFR2du85ZiGivH5F1lCOEY5nC2fTg
1N0GhdCM8z42YUspmYvQ+KyF7/Fh7T78l1WwOOMDW8wvbk6HZ9S0Q4RL07PTq4MSyfgdGUv/z+ur
rLcQB2PBbQG1W8hzN0HGaivcNlUAi1oThwDDw8i3sij+1HZjvcPj3FoKFXMCKS39Bf3xcreGcNlD
qNho+qAx+ziNmfUeQxT8W1t8DZOdo7H+RgsThB4PE2YAqLcdq1rFeSQa0EHRbYGqj4GEjaHVe/zN
jUfi/rEWYirAbxLfl4802WIu6eIj9pIpP0RT5IdRyfVL2cXDzm5YrwT5YkFE2ot02KqpD5fF6qoi
xp/LKtEgkNM/mYMvdJEYb+YCLjvOWeiUoGAoSG6eyUyHueljR1yNLGz9vqBDO+dS8aH57sFiVgPl
ZSkehmbcomZ6Wy3jJIFspESG0ivVDq5c7Xz3LCRM8bp1v5albX/mkftLlURO5SvA0Haq9bUy0vID
ACwyXmCgvVJI63uUC8uKG2hqHTme8yKxPd+QqlcdnSrEA81gTue8r0OvQvKl0sSh9Zg2BEUROp/z
TLiIRLSx7fiRplh7XJH1J6fPxj+M2xmyrfjxo9d4RmPRqDSjVLtWs22eacgr53KkFH09CmylGrRH
dIayOknO7TeXeTeR1vEhIBeNJzfXsnd2gZj8MAAB8eOQKUDZIOb4+qpbnx/AKMiTZV5KCHp5etrU
tkrmsdlCBbWO9RQSyVFWPWO4ZZ2RdBs+a4w40HaNz1o872RX6wuNlA6BflpkwIxXQdwxhgzXXfIc
qVjlZ8iqih+lSuuHuSGEX2qxutOn2XrHoJkh6QM/of+3vI2/0jl1iNVQaeE3jJYVfunjSAmkzRYT
7ZA/dlU6L32PPe3VrT30/xcloXu5KDLAhMgUVYe5Lsuz1dXZ/SAz/VBJR9v5mhsRF8jDQp/8U+vc
xkIwwLJzJWJx/ajTDKG3+6SGYu8SWaLPiwYbJ5aGEKI7i9DzCqpkxJjt2egsXxmQ6R9g4eWnpkcd
BsdqU/PLMbfPaTx8U7Rmb26wsVsRMgVnwy0JRHZVUEmQlHKaoqsUev8rQt8RM6+x1pjr6+B1/Qkc
vHxfFY7zP2Mq1Po+G/t0zwtw4yXDYwZIB0x9QYksu/qvTaT1hhRDXmCsJWyMGLU4OplKmRxeP5gb
q0BFWYBFBCD02W52TTuXI5kuvf407dt7bxhjK3AQPNnbnZvr0EZUeVnWuiwGkTG2tppHiG8k2tW1
s+gp81p9pyjd2DIAHjHCocePsNrtxtRcYetDvnhNdXkRMKP1YC5qMz0jqb9zq1QPsNoF1A1y7O0Z
D9Wh/YdxAxRjRYG1YrVPeibxSYSAqWkp4VGjojx00RzvRJeNV0lLlrOxaDWC97/JFhHTG3SCNwJY
rgbNb3C0n5Dj0p1VNmIYXQx+IksxDLzNSWdU0DqlC6Nr6dpxf9RkpP+2hO01fj5myN1CWKnGSxlR
6+zUVhuB7P/YWMy5gEjdYs+yoq9LVwel0Q50yzz0hA/JNFeHETe/y+u7f3MpjH3Ylog9rFKtQWuS
DBwbslNVUl5r6ocCjGKUnJSw0P/DY3EhLEM1YF+rfrrAft01Qie6WlXUhT53kn039VHKWDkp8Jl7
+5MxdKGcAoOMjMWyif6KHkNtebWSNJh4Si53R7oM/mVoHdxE2ZNh3tqPS1EKVm+xzrvt0aDK1LqZ
PlMLF2H0SHtxOivG8O/rz7OGVUNyBchMxgKohuHRzQOVXm0NNlnbleqoOqaGqN8PlciDoh6MI/Kp
SHOEjndOUsU+hslgncdiejMQht+AgDB6xRw+svObYBknTpeqIZn5oKLqmxlSOxuDqh1k1Ew7u2Xr
pXK6F0q0xgVwG08GJfHUtMj5flnc3rljOp1H4SY7JK/Nt4rmGOgxZlloT908EQ1FJqAwCK5qpemH
uMQussQk23eKMg06tcsOAzYVQZnOkY9Hff5ehuabyUvLW4UNAth+Uf65veiSaeqzSEVz2hZlCcHd
dAFcloMP6CXbeatb5506ntiJuhDA65s7NVasvuqaOroCXK1/Nt3k+PU41j8mvJ0Pr2/YzaVw4AQy
R221yl6kg9esVfcslajpUZcMf40xgQedGG+GrdoL54uLlcG1Cjfl5kIoihi9nEzDhsPr6o8AZ5wv
i33Y6Ht2bO8Upxu59AKnYDlm6GvfN4XT7ZjFkNMQafsTlgOdPy8UbFSTlbNaVO6vN79G1mO5Pxi0
1bFXFWyodbXNrxhl5bivuXr7gEiJeAauFe7sjo0rDz2XZakFOL4i6PYm2lOjvVAeGZOnB1Rxm0Ov
tV7hu4nI+RemSM9qOzsfX3/GjawFiTxuBPAwEFdv+1+qVRpVlVGfzHo5H2u9SohvavZk9I2Kemva
MJjq1Kciy/f0tjY2KY1MBEIgrCydmpvzMOa5wimx0Ntqh/FgRXF8aPo5O45IMf+HUMMetYBXc8qp
Hm5CTWNPkoF/XEItj03pO4k9HitdG09pYduw9w3sKTq7dFDZAHh1KEfZ2ffSM7qvb37bS2pIy5GG
6vq6qhQriTJdQSUo7OrHGO/WgN4bs14R/hZ60nxS7Xg6jCMss9cX3gjpLIybCzUN4PLVDSZmY6ps
qqY4171HqOLmY1ulyfH1VbY+KZ1b4imqEygjLpv8r4u/iDLJHUX3Vmcw80lTu+GkR1P4wNy72Mm2
Nx/or6WWff3XUpZS9c7I+BFrrMo+eAj6HBy12+scbZwOynYArnQOAD784RT+tQoI17hqlmJaDEP+
E9pu9FmHvnOuyDkuZlogyt5qVsHc1u7erM210Of/WvvmfOjG1Ncqpe3VFHlxNArPYfxE85ToofkJ
73Zni6y59MuCtGdoziyp/e1dWCKAMjUK4lIAP6MYEEGUXdJWuF9pXglSOPS6Ur8B8nNQJwR3/NbL
jAcrKudHyzbz/3CH/ZEsoDW/mC7fdlZTc+brKx5SMNOiwocvWvJog2WofNMYuk+vb9yNmwWaEOMh
Rg6Ahm5bRDQCR8MD1nCdtOpHwYztFKch2h1Ylh8wHXgzUog3jVLJcq8Q6lfzSy92JOhU3Ae1xKuu
sWmi8+mYyiGObGun97i1g6lIyRopsJEpvd1FKBQNsdHTZq1BVwAXDeP3g1LOd2rcAXkZnIgRRp3Y
4XgAaSQ+v/m9kn0sTVfCwjrnAY8wjVaVIOmRzDZQHflbnWR0tPSqe5/iGruzhTfiD4IsaBRzhxKD
bq8UbUCBOQN5fO3rvn32rM78V0aD/F71SrcXUTfXWpilNJSxdrtN51yLaVCH0fG1dazxoQht64IQ
lnXpLOiVr7/FraXgepCQowyI9tvNNyxCfOcNjbAat338blaG+WRHef8pVaR+fn2pjbBKjkvkhoVE
x/w2nRPY2KllyJwmG630eQQYfAfg4z98J9JS3pwOc2rjOyEtZUtXXWZOMv4+Na0MWgA7j33XGDsP
pG8cAAZ8XLeUM1Bibo+2ksg8DVF5uOLx6SiAlyunPpYDoeQ0ArFJAqPO0y6AawbOSi8c+1eI/VeG
q7Ch/mjnbhCUJiVSiNhIi09Njq5lELeDnR1zpW88v84i/txakwWdcyARRkjdTY9T507NcdTxnw28
2FMS5O9jNnxU5sZvGddDelKtsOl8BNFB7rz+FTc2DIOVJfeHBLWM3V5ejqC5Om/MITIIE6lPGF3T
0Stm9yluhufXV9p6uwaFPmN1fJD408uVFFeETS2xQbIaPQnAWqtnd7TFuc2tMnBEngdGF42+2pjh
8fWVN0I2MGE+KnP9hQN584yd09ZhrmOAYPZpfkx5Hz7SlcM5baPWzwu133nSjZMBwpVxu8mNtMac
MOueYqUEA93ZZnQsy3D+BrLe20nHt77cIlkN6gQLjzUsQo/jGQxjcg3R5L+kSCV/UIa6OxtqtZf5
by3F8BsDCRCk1Pm3n44+oRVFyJ8NtV0eZILdEhyRzBeQ9Xe+1ZL33XTTmSouKHh4Vlzmy7v9K41S
Jkj3qr6o5pmpMpzt1pDfdIy5sgDj8+SUj2n+HppptSfRvfmIy1ibrgnJ/20fUQ6aM0cpYmtZDDAQ
vtT4PQ/Hd13oyA+v78bNlbh1gCWRQaz6CMxlAcRauMA5SpQeUz0yAwRozWDSyr0ke2vjL1uQXjYd
i9Ul1w5/xh9TgvbPlAc2XNmfWZipgeVF04Pz/zg7j165jXQN/yICzGFLdjxBWbJHG0KyLOZcTPXr
70PdjZpNNCHPALPx+FRXscIX3tBQQHk8Nd3Y+HqLAwFlGgdw0vqlK4W0wXaiAITxgfU3TQf9rwbk
7HsVVOtfVl3En6a8yfD0cNp48CM91H9WYCc+uhBr1EDtHWVGXE/m9cEZmvKKFkE/4zIboxgTiUKc
+tQZvuHS7da0PZsJmtNkNcWh1SsLW9rSFDu340aHBY4+E0HPiP9Zlyd5KwYTxZj0qezdgUa3Uvyo
yXu/V07aDoEpTZf6T6tPB0mH6LMxup3ceZS27hJkgJay08IcXZ+HznInp23QY5bSqv4ybJBlVRZN
O1iarVO3KBaT8dLLv+NtQxISg7UgO5R2LgEqJt15SorPnjfhvaNPbeB5iX55vFm2zgFF1wUnTgfr
LtGWZJ5daAK+GBzlO5Qj7bXO0viCu3i/UzDZOga4D9JQh3pwL+0hIwoUBFygY6SqfHUVU/tmYHAW
oWsmq5cRx9udqS334foSQ4Tz/wGHMARXl1jsDSVPIFAPJ27rtxyJOfASRRxqxTV9tR7FF6NT5mOe
s3cfL+r9hzQoZkG0BPK/AYrqDIgqVcVNLbwxx/C0HgFNu9PRbdBjmfoekY8Ct4PHg95Pl0HJ46FD
ouR29xLJhggmTZHiVEJRXnTF/D7amRnkEvc6Jc6tt11YWQfdG6qdbtYGWoKROZm4ri1QlPXpcGfL
aJMRUWoTU6O/abjmlj8mGA351BqTI5Rk+M5pixmYEJ4ycu9Y3pew66o3TTmPut8RwupBN+Tx3tV7
L9BD3ws6wsKEMDYgWRiS6TpJIfmMlTpfwHLgdmt1ORwDSxvKfzW7rCzYBUr6tptF+b2IcAM9m0I3
/pcBGpU4O9jFnp3I/WXCb0LfBiIOWeUdaU6rpkrJe4JptejFxRhS82S3cBIfb4f7g01ZAfQWscmW
OKNTprS+K8ItLyysp0HJ3Dio80TR/d70ij0b6a3NRwoHIo9ixKK6dRsw9FqRuPhBEMDGifJc5Jbq
e2o+HUkmMfRQjfnUR5X5bCLvc/wP8ySZAp/sohC51kyDdgLzsQdqBSYFOsAAcrpteMbQXt/jhG1N
kjogiTE8N4zTVhFsY3RpAZOSWC+Ki2sMASQJytBTzIObK+UEvDB0vzRhVz+n0vD2muL39yetF8IV
VP0WPM46fo7SyE5NvuBTY8xdMOdJ9t6JnNiX1ZieTT2Ld948Z+sWo6tKdRtxlHuDCiBPc9JU0Oy7
wUhfE12MFRzguhQQLdoiOQgep5aPC7MikJULOTWnY/nNybzOPTpuP1VXKBpz+2ExPDdecFuCPRuP
yfhmMKRw/xqQYBZHamZp8SpRveZW7EHZHMjvLIyn7GwKz0KOSeZ3mIx4h9jstPQ0YTVkHIsBjCtS
rmHZ+ZQqesOXYmheR3tIhd/K0Eb1S9fC5wLngTioXGn/RTfajXw1bsqFLlOZr2Hdx2oALnaoIfWL
6kPuJKiKjpNiVEf0l4rk2Er4Eb6Tt9TMIt7FwZ/MfFhASAY6YwONP4VJJxWkG0D00h/62ZjQbbKH
7xaoW/0wWpNDh7Mdcg554s5OUHZSqQLdEovzbqeU40GqHaLJyTRktl9La9APeRfa7knvkxhfF+yN
Js5vbNZPSlpM/akXsm0uxHHG56Ks1f61gO5RH5ppUN+pdPgTvw/tAdleMWrGTti8sQlJC1DvXMoA
7Illz/yWGEx1VNp6zZua1Q1wCXotwdyM5puU3/3Djpzh0+PTvbEHESy2lhInWtqICN6OV2iVFEqT
pE95hWVpYHovBYqWuR+qkfFjKNXuQzGg3P940K2rc5EmXQTd6FSv26k9AhY8z2AK5jQyDtSuoqNC
DHxuRiF2IoXNoZCxgEEJj+A+N6Aj3yR2DqbAk8WJW7oNEJUJn7tK3VnJjS+HeAxJCMIMy8uwvEq/
fTkLhr4sEsyYATFaht+3dvqBTMs+i8kV361G3UPxL3/wNvxCbQQiBIVMSjl3kaVw5AAwqoHpXDil
5SshSuzHUOG+2HnptmYG95xC+ELivBPFUu3epldiJk9STdtgpOd86LVG+JQdBzKYeU8tbeub0X+D
y0KRm9hi+T2/reSEN3o8uTYKF6qsz+PUNocqG7oPPQ3c//C4Qd8GykBfE3j0SqQs4jUdVCzFnmy1
H56jliRSq43uOM+2+R92IlkASQ5y5jROlln/NqtyBkqZpxOrWJbmUeky02+iuD3GJpSFPz9fS6WL
/qu9lBhWsxK2PRlxjVr0XExoDSrjlF7QSgtDkkwsOB8PtnGDwLlFYo8a0C/Vrdt5JSbeXIVqc2MZ
bhYY0nN7H9hy7yNDUZ8FKtlvqGPsgT/uU1Z6htSE8AkG0ol11u2odY6HQ6gSDxWTmXynLdUcM1Nr
XL+1Jokx8WSE9GNsqFb+Uov/HOFttRv83pNywWTxr6OSTNcCfcrbH+GoLe8O7+cTLDOHklTZKG8U
b0RqtY6b/AWxGbf4EEFYbv15AJ0faEpRfy5UtSC+SBCl2fkUGwcVVDwZCuAfivDrbuOkFfpgJ7gU
oHKB2h8Kk36bVrpvxW12tEW4x8fYaJChEkSySZxNvxpg0+0CeLxM4PAImWI91X0xe9Ol6fFZTOvY
OWRWk11sp6pPJi6ox0zKlGJzHz5JF/ONx5tw4y7EQYDiJ2D9hQi3+iHaYKlJ4fJspnneX5zQSt57
hRmeHo+yOV/KyDSPaJujprg6WC3tTpSfcVlK3QVv4RbeyWxiM6hdZGC6wS2vjlfD3ycPCloL/ZSo
A8hjUmA/P/4lG1ckACzKaou1DnjU1XzR66sqB62Gp2meogNyhlwmViYDW0/2ql2bkwaywvLSBVl6
vrcfueiSMCmg2T2ZYWMMvlp1rgXTVW9/ECPWb2FQpp+rpLcuVjy/4O43kOqV+rWLuz2Z/42rZmkT
Mm3uaoDryz//7QqddJvgRNbM2uoUuLVxPjzT3erf2X3Sn0nG2y9UHbAEf7zYG8MiYAC3jOcITue6
PBYJQYWOiupVKyc79CvpxlqA3Uh5aqErlQFMduSDutpFvvGPR4Y/R7dwqY3xt1YojdqJOnsQmXc1
LeGc9Losr97oTGfFhKKbovVzwvF9T5dr4ywBmcUBkzISKorr6RrojThxyaAJPg4nMDL50R6ocTye
2sYOxmOclgzVCWqP60o0AHWXPiHK0SnQ1YPSpNGhNY1TB4X6z++GxVh0YVkh8ndXiY6kjIEqciHW
oC78yWj1dwILp51RNsB7SAIzmwWMyEDrDL1Lc0sIPULjdRbTGIyiUbD4wbU9GMcoUXzZ17b5qoKc
XxhRdYPwbNxV0UtDYSf987CGT8cN5SEWwaZd7Ru0ZUMnxEX+KSRZPFWoFnweM2cxrZd70oIb815Y
x6CSeQCWQGBJ6n87lES9OZg3UN526ciX0gvlzDunad87vZBNkGpeI451LcOPyaINEZRpN7z1RGv8
eLyhtn8I0SIPEuySu76m2wzx0HNDP6HREB4qt0qCtgW64FMoC2Ewdtqpi+s50BOst4tk0n09NO1/
H/+K+23NaqDU8YuxSddqOVy/r0ZTWXi81Mq1V2v0nfk9CEW5NqLDVrFzgjYnzEbjhuAFZsvpt2PV
uDLGQ2Qp1wwIADdS1KSGn1RGiG4X6IkLsgK6OFexqqS+E2I+fiqsqH1CAxle4+NpbzwSgB2ZL4VR
iH9oot7+FobzMmFZEb2zLga2XdX2xxSdtzdFVA//pIqRXGg9mR/mvJ0xZEfm+pgpnWn4OGGh0fX4
19wHh7c/Zr0wmkryLGGM6KVafogtB0WvUZudlyatxyCfNRfBIShknhu9w35v/vOrgFAIYCsnEP1E
xI1uF6PpaqMfUL57QtEbBQaTCP8XMvo75g2EfnlWe29mfFFPaPktAneK98RaKHtuRPcX+QI1JxqC
Voit2zpISE02Y2T30VNmOeJSWPasBDJPun7ntrkPO/nbpPELbpHWyvrbV8LxYmXUYJOYE2QuJwWX
aVX9SVp27COKprx//Hm3ztjiJ0JpGQM3/JxulzdGKU2a3sTtVtTKoZvq6dzKocdv2PB2eBdbQy28
PMAzTI/8/nao0h2i0h25U1JLSfyIpt4hciUCfSXiHDvR++ZYYDJBCi7+Lb/EGH+7OpzUKouyzKIn
kcYdZGBAkVanTmDLrL122+ZQCz0AQ3ECGn11S5UZAIIpttG7zdX4PWIy5ufCHoc3VVF4fz/+WFub
cMFDOwtex6Ycf7uCXag0srRT2FvmMB7NOlROTpYXO5G5uzXMwo4BSkowQU3kdhijiKwqHOfw6iX9
lJycxFTF6wwpPXonLK3/K2mzXAsKR9J9HupGfEtg7qRnFPXKLIgrr7ICHog5AcPnpZ+KeerSUzRQ
K/YbMas/JrwBpV+HU9UhDtQmGb4vIjfPLZGFPAxypnLZxXb0MzHTtvZ5i3ChwaZ+SoOqzXFsF50C
x1E6VhIHGMa6P0uI9qQGljW9w55oCn0qRPn0tgkrtrOKHqYIRk8vyRnT1nEukas2ZjDEsV3ypObG
Cc2NokHarrfbwyCmyTuS82cDXgxgiV5VXbqfUy2bipe58wRC1ShiHmcztYpDh0fWJXfKAnyIU8fp
RWIO+NXOMQPww7KPwmM2DYU8OzkOfkdNVCh21mqduy+E+/MlitDqXDyA4zeGUoGJnkel/9K6eRFe
Y6Ntf5DeevFRUevsVW9Eg8rSWCCcAx1S9EcBhhzdpzBBHbJF0qDyO7WLPpIwoT8RR4ne+p3uwUov
S21GPKprqZslill9o/afpDsPxcY5AA20NE1VzaICuopdwoR2sI7+zTU1x/yZd92Sfh4B+ZBUm+Od
833f3SAXXoxheKqR3fCWH/Pb+Q7btjKisk2ePDtKjvQTJh+9cHkopCqOKAwcyiJHS9CJ9wa+z19A
zlCBWGppFgTK1XPU61VvtI4bP5lqln1JcV74a9TGFB123RXXqch4i0Ud2Tvz3XiFcWOzKNIseuxQ
dW7n6+IK2TeZSZU3rrq3LotyQXX+7Wi68jn1zH9oayrndhooxFd9s3Nxb/RMKedRXoYYBKwAXZDb
0T1LamYh+uQJGdHSQ19rqM/4MlGX6gUcxK41h+oJdUi98xEkKb6CM+rf9YZHMolca+ZPWmuck7gf
L4/vw40tR6ViaTS5vF93AGqniAqZtCqoqcqOkd/zyB/TfjpMNMV2dvfWd8cpk0uXLIBnZbXhEuTX
dJm2MUpEiQ2lVPZB7hX/qkZU+WnveUd6xnud+a3pcQXjIQsMgdrj6sGM07nIRxeiIsx9/cQFol1D
RMleUkXbE/zeGgo5UZJIsvNFM+H2C2cC+BkBFttao91q0fs5DK02nKasnM+PP9pGhEM+TCd5kS9d
rF9uhwpHzwWcYvKIpXNo+FXuRS9jXw2CtnsqzgnUMHXn9GwMSTty6UfibExPYbV/I1xacNxzI1zG
6viIx4D1if5TdPJiRNEya1J2DszGZlmavDQvIGTdl7aq1BipYCCRnXg6T3Q/fSzbvPoKLtsOJNek
b43z/B9uJsDJrOxCloJmurqZcuDgjj155I5J0wftoNtvlbkkeZ66PEB3WQRTXf+xeSNfUbOpVaNh
hVK8vRrURsLQHWxiusmqEEqMKEk6QciBcP7DJ1yiEWJUclJgcLe7Rou6CqU3qVyNTuL7Y/P0G2nl
YhrdzucqyZXj4126EQNRFIfSsyCJqQOvxguzsEgdMSnXNmvrrw52zoGbWXsbZfkrt22nhYlM5Z1u
GlWx9bFTkkGmTuYq17wr9TPe12VQydINuqq1/vzY0SGEn2OzKUnpVyd8nmavzz2GMvWoeh0VCB+F
4f2dpo17xNtzT9Vp68j9NtyaUJqCYbbpD5O7x17ix7GlnWejFAcrzvUj6LS9cv3WSgJG43G0KP47
a50xYcTd7ISTd51NOfoI01VP6JaaQT8oYgeruzXUwj6G7Lzo4K+LU3MNjUND+PKKhf0yl6q+mPXE
KvawyR/vwl+NrNUGYYcsADT6u/d1mK7lbGVOjCdcqZcXG6nxHlBBOl5dmvevkxoS141Z62XH3LPS
H63Zt6M/UnoGqNTPnEjTmF15EaWx2IGTPNsf1cST4hO6vaY4mvjIqAHS9GFzKCqpWu8wTdPPbplZ
f6WmqMbAApvzHOel/dGppPUXaqjE7rYtc+MNRTknPPHMVz/q3CgQ1Rxc8RqSC0XfXQLP2Yf3gbNX
MgEsCyZdi5ODA4Zd9UcldD2/NoHI+8j8C/d7JwehHmGxRl8TzEpmP7dG1by6bamOQZiow9+Zno79
GSEc6wv1OB4pMhRU8o0Y8TpT0aLMH5xuBnswO+nPgtI5naPHH2Mj5qQMwX+X/JWHZNkXv8Wc0rZT
O6lRdI71zH7Oxyw8zBpK60uDiOSDpFkBJPJvDsV35+xu7DiKrjCHINgjNbO+JjqNAErFiRc/DKs6
jfw/DnncUe+ZrenD40luFcIWGAEhLkqajLe8bb/NUtSKAGdmKFcF877LTG4LRUzJZuJrdqCSz4rP
4zUGbWybb83S+Ib2TfP+8Y+4ny9mLuDTaU+YNGXWhb8CJ8TeKoEkFqL2AhsYbxC2jvxkiEzuPNX3
9/wi3rM0+RBXhiy1uhaLwiydyKZVPdIYuhDdKpc8a/qfjye0NYqLOJPLEBtVFkuC4alLwndMHbWX
ah7NKyq2+h7mS7u/dVGWQZkH8Im9AGRXgY6YGrSIwFmB1nP79xoQl2/ZMEk7QEYuHwIg1pTQUcYQ
b8lmxWfcBeR5TqDFJlKzv0FeTf5Jx9YDrKzGn2ZsBC4j2/nz48X4hd64vdQos9JyQoWP4Pauvkm5
JtfdcoyfELDunipqNbOv9nHxc1Dc6EJagdCgDjXwZS6jgby3kJ8KmY3HOlWcgzU46mlwevvtENvy
+vinbWw8ujVIc9CuocdhrXZD3MtkwhcGIXW3G844DLYXK8TeprS1/PDnQ8EaAPKrky8jVHZ7zlzF
pQ2WI6silF49qHmP50LZhMfcyHZl5Da2H3B0mBg8I2A51w3+krAARBzxaATp+9tACbXwK8qM2Tk0
+vGbjf5iHfQkr5HfWGH/FvjLMPigfcQ3m7KGeBER0heT2Q0mkDCqPYdJevr3GogX7ssuZBkfGVY5
neJIFZT2lKrJ/GYwuk+4NyZ/uW0xxr5Bm/cy61OaH9Io1JbSSzV99SzAuAfV6vt39YLFPhi2RFS9
UzRUUYtiQqdMi6zagjylGt8EPRjKv3lltf7AG/JzGqvY9QXC+jYNiTltAh3vkJBqdJV8bGLp7eF3
NnbIAqkkw6YaTUto+ee/XY8KHa+si9FVKdxkCPRJlkcd2Pb7yaj2oDvLZlsdk6UJjysCHQesQVab
sfdyywg90j9Zpl+13ojPUrFE4BZGe9DdTn3nwYY44Eav+kkp5p39eZ/DwAek4EC7DzEeGpi3E9VA
HLh9TmG4NTL1ULSeOEBDboLI8zAWhhcCrLHZk+bZmrJBhL+4tyJ8uD4U0egUmYI8+NOkpu6xpf9y
FXa3YOn6MfxQhuEMKCUswnNcV9QVmr4FIvz4XG7doQtpaYmT6TdQA72dOFI54+yFeojqtcjYd15e
XGkDhd7PGecG7R+PQlPvDzQ+rgLUZHLB3IlHUdJGV45taervxix1v+iytH6aYzUip+gMFO/lqOwh
F7aWi2YE0H1qQxt1mcYExeW04bWwpduAnABPhkh1QgxYU7yyfZEkugN3R07tpbajWP2sJZ3p7izZ
xvUClpqdClwGXLW6ChnKRCUzylrCE8Obg1G383dmKeo/pmSQILEdYQwsTNV1RiayzOnQa1euc52o
48FSvPjDFKEIGlRz1eon9LXrT4/3wsZzyuZ3ICdBprmvikQ5MWbWifBqZLh+Hlqlts9dMczeEZyO
99Gluf/58Ygb1wtwVfb/gr6BFrXafJ0WAj3vovDaciE2BNVHYVAvmPKs2Kmd/arHrq4XYnkUxZAx
XZpNqwfIypowS2ahXMfJVl7N2Msdn2RUqkFST9N3NpzEOAAsEgjkuizma5ZqyfeR2k15UMq6/YZG
v9H4sO28f0Mb/WjfVGzt1cpG6x3+INPod1qTaoHU1Anhy0JRu1M7KKX1NOs1VTOno4L+r9ah5xLo
0TgRA4R15OFmMLUf+jHBy1SfpxDYW6bXn62ko6hKkhQXmKmQSh6HoRmAIIS9+E67BakkfVLMT4Mm
aS61tVe+U+iUXj3qWSQsQjG9D0Ql6jPmZZp2MAfTrl65vifxnk4VKGu3Twt5CLUc3PdgNvK9Scit
BG7pZdBwi1JpL0lWomPvlo0WHxS9NbFXw1Xx7EFHzd8T+gPo0asZrYjW9SYrwCPAEUHS62qP+3Xd
v21U0RZUTx2ap3Gufu7hknzskXVqfSVWhtckb+oI0Rmu5EBOoBurwnM/GgYJFcDtwXljgAX74mpd
5QKcQXT6kFROY55iuqbg3GU6yUMp5dT4RTvQ7MLcMmoDwboMvoxwZPKbMozdgxvbLvdREeb9ATua
tD/AhlBzBFmkB8FkqnJ4J3qkqL6T1eX/YErgy4Skavrl8Wa/f2Lw/ITi7sJ0Qz51nbMPrbBcen/W
VaWYfBSKnvydo858UosBRcnJmk7YE+zFXRsJzuI0yq4nj4NTvH5jYkEyY1mtfZ1RF0MlyWxMdK7M
arboSQLw922jjf7NWwOvM6qTLp9Ej9s5f4awlHU7S3B/3m9/zHK1/hZOIEPEx1Ec2P1ZER1K7AiP
ld3ox0ndddTbWG0wztC1qWvRYl4TLR274GCNunnVuDkD4P3qU29VcYF7pfROkoPyKgzUxR5/440J
gisliOGSWRomyxX72wRh5omkLwbjOnBtnkNbbQ5IG8DNGPeU5jdGIjEHKsB/mOVa/jURNirlKRYy
PdjtQyOs9INQY/W56a3478eTunsXfqnqAdSxFhgb78NqUmiY1YMeeddaVz5IlvVJG7tPXpegISiN
aO9R2BoOwx82w1J6uGv7aqVZAUtKsTjFo+YoY2EGBBNa4KWhEZiF3LPfvFvJpbO2ZCbEnSAi1yKv
OIXEVqhKMHqhU3wOBxGCr1KwOK1LqezJT9zFMMtgFOyQROA1uiu0YhAYWTmM9auVJUl4KcERWUFe
6sWx0e2uD+Tc4Lc34M4RcUvG+duul+WOgtPWAhPv/WJBWjy8q+8pddoR2Jo6V5e29Ws0m05+HkCb
NsT2eflcc4XuRBa/tH1uXl+mTThjoLFPxnmXkpnc3gXAHu8aZ67dXRqty+XBoIcGMRiawgCoCs+Q
UkssOHBeXxoHTQzhj64c9atwesjLsZtFn+skHsE31F3WQa3PxV7N6y6042dSgKGtC0KWWv/q+Cqu
5PlRMIJtgDF+0lFt/tcZjD9WIF9GQfoQqhjQT6Lu2/Pk6bDV8NnA77Vspq91MdtgrGZ6/BEKSZ8f
n92tGS00MSB9lB/uDlNleGMo6WdcUTuZjsTE/XNSJ/rh8ShbRwihEw++DaBB/tztjIjuioJkhV2d
jlmQ4YVzpr5a+6FHTfXxUFsHiKQeXAi0FV7SVRxnjx2OiwDYr51WqpHvWIPxd827/b7vi/CvHFRC
jN1R1BK6hhMIPpu2ybyTAWwdIIB6KI8tNH4mfTtdDVMrjLJm9zqDD1zsQCkbQAbrhpRCbqmoV8xI
9+a98SEppXFqSQnMRfH7dswZUXNCc92+ktK4h7IsmouB6P/18er+glyuDioZFnEKlxMX4rqtZraa
q6QqZm8RBKu6O1SyG9sj8UX6sUBQQBxTEln3oHVNJ7COspHwxHMrb9+hYAqERiZW1QQ4oCjW1xZj
pHd9iBGKD0Q8igJVk2J+4yGLE78Jnbj6W1SWUJ5ljzBWMHtO9GMwzYIYWynlCbldrwtUC3swM1Qw
2erxr8DsqtOM/FqPVfhFlE76w+2z7CMu2IZ7QNlndi+6iU9QMLbN8FV1ZjAmkzmO/4zCrPbQ7Rub
fhFABvqxCDpQM7j9Iuo4uE42YlzmuG171tSoO5WDoZwqkZWnx5/lLpihHkJrjlceVUMextVQZT7H
ra1gwj0TaweAQTy/M+P0AClEni29IGVCRuz4eND7wuUyKhVLep304+9QGJRws9pCNvGKRI9yIi8v
SQfo33ysNE17Sgglo6Ckp/c6DY31VnZZ8apQ0Hgr7Cy92oMHh0SYuv3VQ4433snnNo6DxaqjVwON
n1+3ugZ4uCyZ1tQCdMWu/gkVS76fo6n5L+tOOgFHRSchXgfPqdE5Imlc76pUaNSlCARVQZjHZvvi
QGjor6nSVf80aabt+Qhs3HKEIssDQUKwkKdv91ar523dpkN4BZhMq8cT3kFOXhjMdloex7RSn8SU
e0ehRdMHjHr/GAXLl6f8QHDJBjfv9hu+vHOGsr5HcGn111p4SaCkeXHJ275GzUrLX1qv6I9dP+qn
Orf0nS7F1uwB5NGP8QjJIETezn7W7DTXmoQI0HXbL4ucw1vLqFSW3kGtT+vKQ6PlnU8COQaTo+6i
ozfudywhec4WURh+wXLyf4vime/shmUeXs2FvYtcXle+S9081Q6il/q7SepKSYbYNv+mcozZeJnz
v8aKzWcQHaOGaLI0pougkfk1DE2ClNJMoncT7Oh65yHauoI8OOcLr/+XKNDtD53bDIPrgdC1TNrm
66SnDmCBdCYPH41o3HnkN44cWDfI7XQdlxx2deScaJqUNiIN0EG10ikV1k97Uvv/Pb51Ntae/GnR
lwcAzVu3Wvsy1nJVUSoeoEzaF5S3tM/xLMRJDU1FDUTzx/QviL30wxZEB4q7d9F/Zoi2HtvYu45Z
GZ47hMTTo1P0bbGTGd7LXTAQGFNDB7xFa+KXTedvm0rqSHGEKYFLqQlcM3Jttl1qEL3xFU8tpfro
hfPwvdNNxHF5CMQ3PU9MHFw8k9qzUyb1U+rUyfDnG+jmR+m3GwhfTweny8bFLLOdT2jFh+91DIOP
jRrKncDtvhKxLABoBV4y0FAEF7djNUbptFWtutfJDPvzGIN7SiDn+k7l1ZeC2yaAaGH4HJkEZ9KJ
IlVf5tnOJt44MVxsJlX+pSrCw3b7I+q0kZlSd0T4PLevpq3AR2ur8AnV3j03v62hFrYZHUp0iO/C
/LKX7WwV7KzKFNHPTgz9Eaty8cWxq0+Pz8zGyWTjgtVfCOTc2KvwQLOopCVg566d1ZnHIoyqD7KL
nR0tmY2TyRgLIBLs8n15WLo0Lq2WqBcpKvlFjUV6GfFrepew1FGQeb39/fG0Np6BhYK08Px5CilJ
334rkRbCidTSvVYdMGXfGZvkaz456fR3rBVArszKi7/JNu8/TDkU3WBAQ3XvgGzt2oUUi6MPQgDo
8q1+BKLNTteUo3NF+XP8Sm8uPLeYE3e+Oxhl6oekALEPma+UNCTa9hmMgHyaXaxOds7PHR6DRGMp
LfEeL12q9fU7yxDtq161rl5M+TPqXcPXrDE7phoqx0Wdi/dzL5XAQkpo5zn+9d6ukgLYEpzZRd8E
hcDVoXGw3HHGqLGvrlM78mhOnXlq8Eh1fX3QjeEFkcu69Q3EIC6VZ4SfYuGEn1LPkW/mLgv3jvBG
MIwv54JI5hJZyI232yIkxYrzPLSuetF2GB3xffwR4sPBRhblpNVtfXSLVn57vBk3zhgSiQ5KggCD
7wnSXOiA5JvCvha9/bWRTfkMFyHeqcxsXBkoSoN5hhON5dC6B0pamUPwZmoiweK+UKcG3fC5n7/j
V2c3x8cz2hwMkAbdFwDeGK2s1jGNFoftmXp0WlTXEumWp8Ug9uB1o/nn0ToVaHCatLSXfs/qk7Vq
YYe5PVlXqjigM4panGbVynZOyOY+JWiFTc6ziEjhKmqe1MIYwzm1rtKcmuzoqmWB8k+Rpx/CRktF
0EgtfemTKs0CHCHjN30NtMkvpxFH5FItUGT+8xWG7r34jdI9v2tpe07VdfmcsVP1Kn4eKCxV/gjv
Ljuog2v2O0/b1g6FvQK8AsDbfWmRWqU5SbezrwrtvUDQSwrwAc53UqKtXQPpFsAtxGKe0tWnNHEZ
GsqKUWjjQ9YzrDHIzGY+gb7p/8PyQVDnPVtwUUhd3m5QpAxrqy4ZCj5A5ufeOF29dPIOYdRqO0Nt
rR1bkxv0F2h6HXXGSavIGoLoVXWU4mlgPJCO055l28Zjgt7KUvyjP4BD47pk4FEqceGDc+SSwvsh
sNIOg1AKMfrSnpE61oCm/iBGstE4KmSOWXdVZgfDHClqPd6a9485v2QB9y0yskTbq7XtIjrmbqJZ
VwcQ1euQZQPISmFHAybRTvGiz0Lfyx+2hlzgT8tJWOpLq51jg1hNIkLEqw5T7QJvaVGEgXJ1irAA
e5qMfq+ae79VKQ8AS+ej/rJlWD3dFNGHwnAT5wqBYDikRRudqCdZx7IFUfh4OTeHoiCBcNxSPF53
l41JNUBIWvY1V+wC1rSKZxuSpaemS9UdiuiyTLePMbOi50M07RDDroUkiMBoNGOodjXq1jmq4TSc
ZjF805LJPGapQ0k0dkOksxoMGuZ0H3S30OHuxif/W/j9tg2a+/ZUqqmhxMB/nOuEMxEYiKj9iGOW
9qwOIV7AjTaepdFWvZ/hvJT4RhmPb5Ct2cMqbC04dx3VMCAr92niAFUutczIuaqdVpx0yBWBacz5
RdPp1z/+tht1sAVcyNflbVk4qstv+T1zq0AYw/m2r4CuEVBFAEz/J0/jmaTFVT7lIBjOilV4H9t2
sq/TVGJ330PTfJG5Oj63rtGc+2RIPzh9Nv18/NNMR7//GmxvBGSQE0R4eH2OzdRl6mA+r2EWecM3
wq/afD9auaYEhmI4zcmUNgpmDqJl+gusHgFSelbm2V8U1rTTFGPgWful1SDXlWSgAe33da2UXf1i
ZaaVvSPi75JjU/Dn/aGdqsQfnKz5CZbNrf6dS1tEp0YDwfoi1DLVXxqP7u4nKyEj8HuM3d0nvRoi
4EKzWsn/xbnXlYHdmejGKZY3Y6djG1H6DdBPMx4GY+6Ns+IYhXYRriaMwKtD2wzQ9+7Dnw42WwWI
gwkxtoBOdpS+dsPYIlEKPX06DGjG8xyZVf8tt+M0O4HIB8MVFwjTBZGCvkhQun0hDsS39CQ65HXn
t3GqDxTuFa/L/a5Nm6d+TsbQT+AkTD4y/gjYIYekv3OTig5K2zWIz2TZrBWBbiQdsSfwaBek0TR8
b61qsINEj/v4oDY9/2abhPE7pPOa/ilLGi28RGGj6kdc7MBtd5E3dl+y/v/Y+67mxpE027/S0U/3
PmAW3tzYmYdMACRIiqK8eUGoZOCBBDIT7tfvgbp3p0QpxDtuNyZ2oqKqu4qSYPPLzxxjVLrtO2iO
O0/z0GlJWJvciQNmANgdjG42wRoCGNq5vAM8w2W7Mc+0ejvk1tSEXYmS4MfQVKNKAW+3e1qPutkE
WS0hENVA9rO7UEumlNAZnafHrrVq0wfTo7wSUKFXfsC3u9knTWGoPlj1tTVEfOYaE0TaiWqelRO8
amhrGuNu4UYBTdEL64cjdSs+aDZHtxsKd+2dZbd94UNeGOAxTaRAYYFZrasESmlQ/YXuiNrD8CrW
b0HrT181Q3rIuPRx3FUtyJorm+H1uQQBt3rCiMNpCbr1RUogD6PdT7Gu8HOQtUaNdBpcuneY8xh7
q7fnAWpRZv4iIV/KbtOkLKcV+s3DDrpRTXWYsSWkQZZYek7yvpg4EZY9bmCS08fhMDf9LaRgdM+f
dGW41GLL2qpqodx6E35Bs3iasAdnTkXllMYPDco6i6hdXPT+IKYZigieVjsekZmTzhQ0k+apwiw3
oabJjEOHJke/tSG/B0HDCddIjEoaE2VGC+utFPHlxhlq8SS4K3Xfq3JMLlTgdeS2iLvKWBVKZsh1
1sv6FVQrNvg1zMJ/VJ4sWlJ4VmcQhnI0nIWdPWWQDXmsHPjYElstIaGVKIN3k/FU1TD3KjRJkl6O
FwpTkAvmOcs48SwM54hs7UwLTQA7vRAyh/B8UVCG+2McY8aa9o6GGi+r6kjAo3xaF0bFYpykmZ3l
cHx9EYOrtb6msfFGJpOd+nDocQ829OPq3re70XAuRi2uTGpksbRCTNdBV+hMlgpUZ1JT7wwOYb2o
LO2k2XZgRMQK7WzhTL4B2jSAfakFpFXNFjxiZzqorweeejEkMQYLmZ80DOXSMVnlbNFvEzeVwJzv
yZ2KEoaeXMbpmdblmn075lOxRrIKOH3WpBxI3bYcB7Edi8SIzx09y7qz3GJOQ6Ew6W0xKRd5kCje
dMY8dfzR5zN6YCAOwHQg11rzgqWFUA8zZJo8hEJowyCSluazhhFIQcFX9caN4XKzX2EQyXcjGgE2
KeGklZAGui9QkQSUWxyyfASSMu5bOCLOIImQ2NB6IM+6vL4b4NUIwoMp5wH0cvTmDpLxcq9A1z1e
9zEr+kCio5TgpasmC/JvWXPJmloD7njCHWutub3ibdEMt1oq4zJIEF7OZylyB3QXRX20mdueQ1BX
mJC35KoGbncjwGpFW2oiULeeHeIK4RwcCKOZ4PtAmWynMahsXIDBJ+7nTsH6MBK3O+tsvNthiv0A
YNGucKlqg6dDoQbeTtQ24L7l15A1nO5gf1VMYWIAzrZtZi2DD0wyZs1dqnChrUww1K9SOdVOiGfr
ents9pOkcDvrz1ncJCMFJnAYztjkAIoGVRhH+EbWzQWkIqAASMps4hUxWzUtqdOUfRuWhW4nIauR
TmOL02QZGDoE8ZGQaE1oVXA3o1nSA/3VF7r1LM1RaKSWegkBeFRxBI08vLwTbMOIM5XN5Qjkyw9N
kdmr43TGoaygHQM6Y52/ZLwbXtTCsXOf9Ql3yABmgeoPcjKv0CnPgUzVZpiqKXj/7rAh88r3ZDM9
eFobX/X2yLfNWE9vo2uPmBqXk7zpUXcjTtSjEATuh+3doM8lTHNLZe7CstLqG8fg7IHFWnaFXnIK
w5uiZAGULzUYYmS9+2gV6BnD4LbOCr+GdM+b7WIusInVtG8iTdZN6g99qp43rlK0EfSds/0s3cGm
BRDlMRE9fOYoBKXSGwhvMwdFCd5qmqtOxSIB+GfuY+5tTzvR2NZdCkhQDHMI6agEIt7j2+BiYgMl
LRhHuSATnnUQQDaJ1VlQGS5tK9mZZc0KAlZLCp32SXR+3HPEM6twZrSCheB4ZIAHXlSYt2DKKZJx
pkqdZ88zi2czQFEBLyFTmPyxTxqN3Y2jW91itjgooCI1EOWprRSRFs5KihPJiaWRC6eJBnHD8B6H
fmLPJlxszAChqFIfpn5srTDuYg1eDemkmoFoWb3Xnap7MKC+h01+0MWZVDr9Hv0EMVPL4HIkRo/6
hTQ6ft6KNVNm+y0fAXshopyZu3HAlTbADeN9R4quzCALAdk3iJrbTX0xzMloofVdlZLGXI0jpJLO
vY1ir6BoscXXbg0hW+pOLe8OSCF17C9lxsDa9XKv8SdFmZ9rp1ct0kiYrPgdIAqoHR17Mjaj0N3c
B1d/0oJRKUd1pfdWt+aacCxfafI+3ZW6M192fdOaK3hI4h0H7Gm87UrgKakUuiNp6npFiSfSouAu
OkBzAUWyYJaHfIHtYeQ2T2sL6qGo+ZN4vhFJiqv0gKu9rJps0KhpD9BOHCejUlJwcuPZfqkFb7u7
79Pez61QYE2W/hhkPhd91qPite+xGsy00KLKqcyoUHI5+EItAGY0JpRAJFHjZMshCb3LpaO1Jwqw
L0oPyERBIAtZJhBqx0U82OJqiR1Ni7zSW5K0JDuADVwRZuentEm+OBTAi+j1QiEd07DjWg8BuSoV
gVgM4erBT5BHUSeO+XoS7C9W/MEFQRAfTR1TQ3f5uIJtDDVp0qG1opobVhBDWz1Mhiq5+P7JfdED
WATV0LjV0aX6NNltRCVV2QxWBAyxMhMQYdjtiJh0ZcRDF9qQDn7+/oBf3UEAW1G+gSgOQvVRtdqb
XVMNpQdAJvLKQOuFvhtqB0peZXFKV/SLt3IRdAefA9YFcLE66qeOPYiCsB00EXoarQ1maEoHMZvi
ei1iha+gxufC50gMNfZGpqWnnDg+39plPLG8kegMQLvh6Eqrgmd10jQAhIrEDB01i7d6CWyt6fWq
DzG96URPF+XvF7UnTJDRDYQSCkBzR8uwQpo/966uQ2IwVZ4YBA5jeDfgLIg9d0ZJu06qBRV13/fU
rlx1JgXnfNfGhgpcVg0XwGBKQLuFiwnMoXHeufukc3ggkRwzjpyYidq3fqdiT8VWYTSwImpV72ky
uhn6bItElV86RQJDW1MXd2bSK+PdULd6QZlZW/e9WpgIVEpWANg8MxvCzTGSNhWq4jkc2CswauZO
MORNPURlUAywTAkK3RPxBj8lnrfMXCI9Mnut81OGyUwBEdzBPY+BO5kueeu4WaD0FXNXY1umh46p
k/nYacZowMhKh046EkotoQwNPyjCpNjgEr9knlIRFQS1eGUn3YDiKNb4pefxZtGXXtyy9nmlyXEN
qIUOgY+sHjFmaSvFpqoqYumbmQFBTTdXFW2FNvJY+L2SWHaYeaNW+0iCagmhFrtt1u3oIOVOdD1n
+97WIOQBNkOb3zjQmVOIC43VbAvecssCh5kMokOwCYc1lwH6x42JEv58HoGxp7ktDEmZzOeZJgYU
5InNgW9Az2dSD2Pl9uUZ4NzW1Wx5eUNTD6zVoE8TrQo0L2lg9w3hd4DKMRww16xv5qdxnLXbGMo+
2IorxpKdojm8JphvYe8xq6aCrkpWZd0KOL72IL0FugVFkspDnqSPyxdCiTHQYYUDjiea3SmZYmV2
MQVMmBKIvssEdSAZhV6FtHJOa+bxC8VwK+wM2MdEqIgW94AWzWRc18wuZUIqzx4EEYUs230VZ233
ls9dfWermY3ywTInd5tpbrKDjChsI1FLFZICuRNv2q6AzatXKy4UKNWy4btq0Lm1nhQbhQuo2tWt
V5etDRqHbmEdAARw1w/S3jA26t6KT1oOcnWVTBtRWl1DWGbF/Wqocm32he2W9zID6w9ChL2ZknIs
jCtpMe8BZU5+NXqtvk0wiFSoTK2q3DEXKFnSNbXircGQl2elOYFuORSzk68hl89jygsMCkJR5kgc
KoCRGx+em5IRLFUVekut7u6LFJpGACXX0BLjbVIzavdV82SacMvDEiy9ZzOp0gHrZmZmgGRLxTwy
SUBPgS6BNlMdRBgLqolNfynV2ix2agmJBvAYp/jOrKq5ggq/m90jR3RKapfWfO2hLf7Wz606B21S
jtfFPDK5UkA3F5AlN5afmY9ZERZdb18ms1gYG6oj0AiqrXrP+rJtMPi0jBeUALNyNg2evBpqKLuS
HhRnNSjdrC1A45kcZxW7MkO7p4I1RdgAq/GqlDabwHABUJD0RmVUMBWwpktI3rU1TdFj1IkBG4Mq
8ljdrTJeeR4VUORuqDp5iUqRwlf1dswAVIPulprhYUkB4vHsSaMhqWLEQVaw2COqYrdFiIrOQHUH
N2k8VMUKjSGVmG5o8biVei9zisHDWIERzDDSdhoxXPdZ52LE6en8Ou8aR/cBK7BtqlmovjB5KuHc
DNOo+4Qnpr6y2mT047xnkB/DFCelIuFqVHTG2AdV1ymSFhPQTdGoJ3Aj0Po4P6Dmth8rXabdiS3i
81QFon7g1qNTDSgXdomPjdNSA8scwixGNC8tFIyCua/3iXeqP7v8mI8daRwGgC1seui9f5KC0Zwa
RUmbmxGQsTIng8X5uVfndYf1PNSvmKrX5xOvrVWRQlyUeHbO7IVDqkM60cgfvk84PmcBAM9CzFSF
5B9S0+NrdmcYTDvogUSwOGp2Xoz6VNF1uUHfz7lAiy+HjqIniWtWxer7I3+VAAAy9444+WIyJ8qW
6w7nRsQ73b0Y5aihxpiq0JRuvR+0WDkxM/vyShcPaMC0oCJ6nFqZKdQNB9Ya0ZLqkcYTje+2RhaW
cfMYe5V9jxKpQq+y68PvL/RzTgfpdCR0C9AcVJvjBFzJe5ASDVuP7DKZIYFlSX/UCxddLXU6cajP
KQ4OhfYVBNDA24Bd4cc3GK2NIs+txIgAd5j9suLJmUAwO4c4dx4WBkaeve3Y9Pvr+2LZLFaTyFbR
1wdkf7nxP80benvijZxzNRJm20aejJ+tST1lX/DF2wIaCm4fbBjhvnQ8x2V92mQQ2FejURN2S105
VD9gsyvOoPXutQF3M+sEo/WLx4a3BdQd/AaG6BjTmtkSAuiJMUdTgQiqWmkGGaU6C6XiVicQK59n
ZItxM5AaHvJgNHuPHhusF/W+saQWwRtkDubO1n8s0mIrcNrMTQdFBor6roP4gESVD/nUExHpi3sL
mSgb6hdQfQC+4ujwWVqUTolxTdRDBS7oekB4CzuPkZbOOZWD+VcsCOBSljT8XXDjGJ9TFZiEVUKd
o17vVMrmooEMZNZHltWXJ0Bgn8XxAB7Ay7lAb3CDEdY/vpydZQ+1JW01quIGK1tVHP60yNe3RBvS
7tkr4ZUDYSyjZiTPPSWnKPlGAaZop+2laAtQHR21h03y6NV/cXGJU0NVCeHAZcR+fBvMVnBbIveC
NGlmXXaGMf3Q+jEv/MFl5jPT0Dg5sVK/CA+I9MBFQfgMDifHk8G2BMvPdgqQMoC2iHqVj/40GzBk
tJjcLOaHVIK2+n10+LyM0NlcSGRLnWdBKe/jA2i8etSseTYiK25EoA01ZkoDxgweRAH/8kPhSEAW
o9sCJ+PjCA8cpZ3FJXYUrbZiTNcGWa6gFmNPQSEhFHDiZn4Oewh5oL6hWkdgAi/t44VBVx1GcIqr
R3MPPD16h/bZLEzrRGj4/MiAYgMGFRw0AK0AZvt4lBymnG3ZJipkjdTsrLOQ42Z6Ze+sCXTiXlUZ
nYxSe/r+mX11aSD8AUMI0y5ozR4dFDqSsWNmqhrBILDacrMtosaTp0Tjvro0rE5gFNFhWYBdHy/N
BY1GN+EaGYFE5J7rgDlgyCb4oSgS87ptPTUmUwqk6ok84KvDIsgBoIM3xIGlx8fDCoSebM6kGmkG
Uy+ULIdgTWllYY8hmEm1AvQEZAd535447hdoGpBScEOxGCBOhpfm44HxIulmDx5ThPa1s1BgOkxm
y86d76CoD0xNO3RW7HOkoCHLRsiCaaKq/KLmzik7l89rEmcCcg7m84sX/fF+owjwT7SqRQY6zUUY
o6Ed6Sq3Aq3lpzBEXxwKQiXo0i2ZweetrXaEyKplPGO2bB9nrtgXmoBiSa3owV/60r5vKTYQWDAP
xNby8faCbsYbDiOTSMdcoPWV2MI8zGoq7cSK/Lw4QLpdLGQXUAuCzdFrq49pmVUwdomsMW92wPrX
/tTr6olY9kW2imQAREiQ2oBgPb4a9DJrxWKmGtkjNgKwaUCvCccpz/XQzVvWU0vI/MeEDhpGybwu
Ti3OdzjlUZUCa52lO6gjDnx6R0DOMGViTxqyOrQhCYdcMtgrRY2aH5PHkqGinQaVAJKuX0LAAmNy
8ETNZ2jEefeezYxntRiH+xi26LDmwax1L1u07OmYLnLiA6aXj4Ux6P2Trkn0kzqM74kqAaONDAgc
nBsoiJ6K1LUemJ6lrQ+jdYVThzvysbPyeWvwQijQrgPHw2cTOjYnFusXKRFAu8uGtQgZf7K/sXK3
4QXAfpEBYwP02kaIkysJ5r4otSl4ZnL9/ct7vExACXOXAYGKh77Av5bPf8qheWXotWuDnCf7tMPg
DJN6UykZVaqURScOpeNn/fxk3/m1gAYDQAiUOoLOx2NBUKxy0ZQcEYdyTPw4Gnr7UnFGfT8XANJT
rxvFFooLMCtQkix9AHpykBtwx6CmJzDy1mk+NF1zn5vx5OxbQIBpByzy0xjDDP6ls0pvpw6CqyNx
29S20SgaLAgY9pZW+BCusNJzno4WpuQdkw0dF08tmpR2nIBe7qgP8+TNcC+EaqgIx1KFMqrO2m70
FW6XnCoL24rAXwyUanXu2mQtR3W8sxQ9BUq2snFBonLdxE/zgdWHYRh4aI2in/ZmXKFxwSHt6q3N
wcuMQ6snObbTpC+gcYKklEVo6WXJqkE/xF4DlzPBrc9Fm/fm+ydwvAPhAWAf0DCLgTvtZ3okJFVK
BetARpnLXAg+QF1tZcSxLLc9pu39Gl1G/d5r0jE5xQT+tAfh0AsSfaG2I0MCOOzjs4dZim4qit1H
htslBXVTBheldGiSR7UpnJ6mcAxRNraAonSkCUW7xeqEonlVzkDH/8V3AYkalpaKUQ6grMsS/OmV
d2QOFDy67RHnce83kFAguZbbz54JBIPNKkZNhycngvf7BR69/BjnABkHjByw3cfIWRgFoNHHGhkN
wMX1KMlt71yr0IeDyNsAUbPcHNH9Tae4Uc+qMQFxok1aYftKzjgwOlqSn5IFPF76DvSElv0E8ywk
Qfjz431I6yzPoFY5RWbdeOeJVPLIVQfDn1tenIhqx1sXDoW7vbwAqAD0T3jeEqxRFLvDjJGPzNem
qMoNA9xu9f2D/eoo0IsBrB36XJD/PuoHVIU3x4req9FcyspP5wJs4648xS/54lU20Ld69+LBzfsE
0rcg8jS4BUJ0BgP0RVlchS6gywOnlZqvF4s1Peg1TdZuPaW191pdDyeC9ud1jDNAzwzdQuhjYML7
8ck1AwdOx5zUSA5lvAbCLlu3IOCGmRM7UWF0E23sZD6RGHyqaJeHiD4LVjDUTlE+HuU5Rg+Bu3KA
uCJsLIHH0WMHtrQKOM1pKOtRjXpWtCZmFGjvavrEIcVnqu0W+LpUQOUPs5jUSRQHuEjopJw4t090
/Pdzg7ICSA3YWz5tY2XiQasjFXNUaqW+bfLBXoZHbvvDmeFSAxBLX41Qh8OgxufLkAIYIG+uI7Xv
zJQCYp3UFChQSEJNbKgzAi5Tpa87geyCKgJWmcSGyFdHDYG6hMbpYN8ZBrdH0jFIz/hSb/nBRlE9
UhWgjQd4CnMGXe22x8AEnfynAav/fKzSvCPxkr6QTrRVTdREHd5gY5Gh9ymcPCOWwHiAlMDVH0yo
2D+oUrBTxlXHCd5yq8ATgGIMHtNnMVDTZnHmCT5HnaXFe9WqnV2VJ3DRMOfCe6mBwnuDh7HsQqfp
7OvvV+gXURBtZ/RgIAeA1uunXBkMMp1j/cwRwLpZEziTbr0VCbQpiFlUzriAq+LzNpd5STmCY+0v
ScNdKUZ4N2imQHf8+xNaauWPUdnQoVCB3uySAKE2+7iSFBAJTE8INWJV02RhCzWHHnJY8GPTDAhH
E5EWmAVpQHhV/mQaGdC6eIlOVL1fBGLozyPhRvBCX/54axhNpU7iqRsi1nQ5IAzqFKhKEV8h8WMn
QuQXkQOKn8i/0MxHcnxM6zR5HCO5n8doxkzmvBUFRstVy+iQMHVTI/L7VZGXv93kf3se/1/y2hx+
u5/8T/+Ovz83bOoyrLSjv/7pLHsGDKZ5E/++fNt/fdnHb/rTef/aCdm9/nL2xPgvCBsvTyJr6uPv
+fAjcKTfz8R/Ek8f/hLUIhPThXztpstXLkvxfjic8/KV/78f/vL6/lOuJ/b6x1+fG1mL5aclOK1f
f/8oevnjryaW2b/9/ON//2z/VOHbIl4+8V9o89zwX/7P9vW1xHD//x5/++sTF3/81bP/gD46cmQU
P8CjA1/06y/D6++fLA4eoHpDcmeJcr/+UjedSP/4K6YxfwB+AN+DEAgirYnvQev7t4/0P0BKHt+A
cIfqFFrGv/7naX54cn9+kr/Usjo0mOvwP/5qf1wwcPZDnoYUErgNZHHgwx3tsQAT5+WI1Q2YRkWs
fpsn66zbuvp5VUVAqtkVKuyrEl6NDNUWzOxHsbaNrT33ZKoNAj9qePm0Jc1iELx8zNL7eQ0pb8Pe
dC4GMIFtBq5JOZzA+RW8gwxlpcRrOKvWkKtsdxVwyprrp3bo5JuujoxhB37HkAaxpFbp22JVjVs2
RwCHxv06m66rDmXGWbp1bvl19TI+WW/jUw1rx/1UXWT5w2SiO3uCmvgumPbnkPL5Di138Kf0Uneh
rhenmDC6SsAfp1fnrnlsH3XQ+e7U1x6k9R8a850fzWPzKF/rlBSAV/xA5ze9qmgC4fTpdcp8OMqC
t9pI32rWQ76V+bNdwB++XeXzGTfolIdTEyGB0pK1JR9K5W0qNLLI6Y75YTil+Wp8LNw+XZJ75Pzk
QLLHiBM89MG5Z92FW65Vd2spN0w/mDbZz2/KhXsvd9X1fFs8GAGkEosHkdEWSPuZeC3FnumVhF2C
MzDFAEFS8FEB+j2R1588zaMa43/oNE+9IMe2nP8EL8ipqHDcUf3fFxU+tnXeVxB2XLReoXeI+ZNx
lGdUEMOvAImB3VENA+0eWSrNDYsWse0XE9Qdf9pcfo/aH6L0h6zm89GOgvTfeLR3RY6jiAdIJIBt
lo2BEhRWPka8zpybxOwzcwVE+gpKv4FJcz/3seipFyDE0xm/LJr5SZj4iW+dSP4x8vjien86gWNn
uqosgHyuUnNlroZADVqYiwF1BJuzkkigdO8nKoCtgcgS7a/dp/Elbol+o7cEKGX8CUE5aJoWG3bl
qSi6KcTvO5cYP+AzAFx97APJ3t5Ur8mFQLVn06ShxY2yNxwittkNsED4P/xZvPbrEsDa97+YiyUp
CC0EVGnIFAJs4QQFZnnwfeNBDvxUTO3rZCfe0spXbpSz/BIgLN4QY5Mckof5iY2+hKb6HmQvmJtD
z4fuYiJ33a1dUlaSndMR+1675S/9qjif7oZt4leXLbFLkl0WLQBXBNDnayMcG4iXAkhBG4uAdjCk
4fyQR4tObUqytxSfvrHn+pk9d4CDoDuaEIMRe/+i7g1su30AiHTBqcFuSuCyErhqrhq0IkGAMYmE
KMujvs187hK4rMO3SF6JVcz8rKTpVgUG68TY6/RjPorv/3rM/4yP+VQ0eWdy/pQ//b2jyccK6bfY
iR4ScmULQwgE7Y/BDOLRGqgB8J1kevI66OZhGltwExw+r73O0NEmME91x04d8mhz+Hsc8qgQ//0y
0YYFPgiuLrBQ+HiZhaUXLcRYzBUPJjr6nF7fzUG6p6e0CU4e6Ghz+KsPpH+1xYJUjqIEqkWo6I/u
YgbpCNgfgLIBlHJMDbcZCIQPG6qb+VrHwCbkbEzWjsdtatTxHCpzxkhnL9y5bnIDS1NaX6+nKpqM
lG1SxVSpmZUxMNppG9oTIm+3x/wLIE8XITmPixok0WswSctQLcTvNfOHkvnnLfx91H28qf58OUcP
qOaFnXVZbq48g1YUKFJ1pDOqppm0HU6BwrclqX24WWIz6wGZJOr9mNEROGDsFz0xa8ixndVPJVCa
flPQU5vul8v05/M7eq5JVapeXuH8JmT2EcTVWRSXpIR/x1V37t7ba0hM3jPUBu758KM/g3/wWXYC
Y3PqkVtHdck/+SM/Jkb8dz/y5Y375o20lirxp8AMTfBa1RWkee0TRJdBVWVPXJL0rD6x0Z96tayj
9vY/4tU6da3m3+lajzQTfovDGEPpUD+D4gkURj4eiPdpCW3Ewlzd36v0/Dwhgjw83FxdnehKvD+c
44f383GOwkkCCdreW44zbZJLEaW0JeomXiVrEf1gURcBkh3YFAlyxMlIVsoK3DwCl2Uy7Ni+Jk9P
Gz9QVsEGA1KiITNl5M4kYKiTPTQUiXcyqde/6DkAePTnG3McXzqw+tsG8QWkhuIS8Q/EcXnhhelB
S4OCAsiuRt0MXVVaX7BNew5AH1A0IMbHN070fTl16lzeJ0I/vfnJP/BcTr0w7/vtT+fy174wX+7b
P91/7Wi1W2mCVmSFF6YPBTbBDX+MsMk0KxMOfWUwnpJtPnmPjxb9kLdcVTs8b+GPzxVcKs7L6zaj
lg4vPx8WgdjvmIE8jORrI6OecV30aB7S1m9j0D18yU9EoVMr5v1B/HSj/8dXzMkndjTP/Vuf2Psb
8E1IeXdM+ukGYdzl9UWGN6SuKIC0KItpvDZNX3szKGixsE1R/ua35Chc/sPfkpM34Siu/j1uwlcN
RA8YjkX4ePHPOFaJM6BYMcNJ2Fz5/mNDHlk4rM4eKyL8+zD3yWsSEO5z3z1/oBc8MMj66mpvUJdM
/no70fu1v77Jyfr7EAkUITaqT2/Dn0/KPMrFSilcDvaguVJXDul8bDTUvrAIzN+u7ZXECNYHvBFJ
+KbZ8g0W8r191oXqBSZGz/hKAI7WE5a+CA1yq4QvEG1/sHxJvXVM2zUsvQL3JkZxchEHF7cl1Q52
MG3QL1lHCoUbj29HaKTRce362UoQh+J3IMjqANmbcNym4etM+2Cm3GfBK7QnMW68PqA1pQTInV+b
s9g3D4K8KnQVFSsngNGcbxMaPAhS4McDrvLi+q9wwiEB7ciG+3GY/sBW/SNZ8TDDT7WJtsro88E6
I9Xu4PpOYAURsPuRQxnOw/ZLEvBQEAzJqYN/NvEVPPRotop39V2GQ9q+densl3YZ2IrRXf4mNjK8
6+m4wfU8F/TZ9ncPg3+3d8kd2lv07nBZ0ZWJw9WkiaB+gs14dYePdhxj5M0mcAm+3IBeK3pvagjd
QrLZX11cVKQgIoQOSrDlwfLrHtRPsn0ZzyE9EsIg2ueB8LeSvtzqCP2QQMHmntMXGACRCt/V+fWu
In14v5XkrIwsvHXYIPyB3p9t86jz2wDdofN0t613yw9jfhem0bDp79u3qQO4igx02oBvHskO/4vJ
DwHCiyrheNDRPsx308Y4Xw67nCE03/D7FlII+FWQl/2DtYrPXfK0fpPk9la9yPx8JCoh7a4kgOoR
FnBfvQ8eikgENumDJnrgvvQHf94MoXOG26zQkUQJWU1kIuuargdc34mVsKSG3y2Eoy4Vk3Nqa8vq
BJMrKHGluICzMGpWGTk/g41HWO+GwD84q5JomwceBdoGpxhOYUD9E1nfqUhhHm3i/y2R4tT9Odro
gXxoxdi935/lpYrPnPMhOFMIAE/0UfOhq0kqunmadjQwVlgDgEmEyWG32VxdnLg9p4PWUZr/r6D1
r6D1vzNoHeWO/8hFeSo+HDVg/5HxE0S4L4I5xlo2YNKLvcTx3E4xwfJLGwSrZTPrfHW17I886MM+
lIEM5nDGf6vbMRxDzJ7o8tm0abFLivevWyZSy2cQ2wmbpzrSQi10N7OvU823Qj1IaRUUQRbkvhL0
a+eyX/drhdo+EhofDtd+hozausDER5fU6cL6FgxOapOd9IM+sDZ98JT4nu8Gy05qr/JoCJSrCbto
72vhgH9ltPIxp0HNjowBZG4f0XQPFDO5eTLoE8O/LyU+kobVa0XdA0DR5LJYHS5NXyAx6sllQ3c6
JCp33r59NlYz3WGnrcnusLt7sNEUSMm6RPpw2xCPzO+7Nrbpl+2thVwB/QyHIAOcqEUuJHlZ7s3b
ckJXb9i+8fmAz5ek4uXlBdPQDc2DIkzCclUheTXJFMqQBcttSX1+0/pTaIeVz1ZLUuBSOJ2vvt+3
8TxPPOujVD5zx7ROugadfzw9ibsnKXhp+NX5Brby5UluoduGxHZ5jOYGztNRHbkrFoHNFhihitGj
jiYKQxaeBda6DJMgDXP8rUZ/vQpSv8ADN3wnhHnx+7+1qzSElAbNwyzgtMTn+OqwoVkwr6tVgU/H
dXGGmpd5vnpeNUhp1HBGClqE7W66V2AQCYvlc23VBUPIozmYfGT6caATPRwDiybIphlyMFwMfmk4
qyyIcRk2fk8BsjffQcbdBpJW2zYwzu2VFqpoBJVRHzL/P9i7riU3kuz6K/sDxShvXhShzHLwQAPt
+FLRDuW9r3/SV+jHdBKcXTZruA1RO9IMQwyQ7QAUstJce+65qMOEBa5g2+tYmdwGHt4tKM2Ap7EC
l5QnAG230iFflwtx3Tg0sNCqkCIATCYMR1hmbkgIzHOrdDI7tex+0WybLW/zZrbElTYHE+XdFC2T
8a58pWMLM9OzMXmawJCEYUjDuw6/J1ZuDrhih2wyGL+ojH3cWA2mYoW4EwxQ0ckt3VLxX8MNwWhn
hweBAVdbG+vQdg3aEfU07lqbhAt/QQMSOcG17XNVVMwCVr9ExU8rKsAz/7GomDu7XitzcYhO7fCQ
agiK2lKdDgJ/sL3D8Jti8HCWRMgI9ozy4DlMPggmb404gZ7D0xEoicyM7NTh6EsHhxWb1gKknOYP
NdyB1pys1AyxnzUcQlCTOksz2zSbfqE+DNjPMvEQh0UHhR1gByZOhW9lNrD7zL/A6R0pkv+4pLzj
yVZ8CG4amizR3M5pHBw+W3KAvloE23yBpD7VLycH0u4aDOVSWTj3hd6pT4ZLfJ8yqLpIB69xJTtg
+rmc6JbCk9/0lKnH1lJeJrszC6jFyVYeksUEqYSSc1MymZxkD7B3EJW2TmKCJQdSVLYSs3YiO8C8
+fjZh6T0Lc/0zAHffSt3/GVoJXbtlI7wzGRvDMmaQb5GZu4ER/Y+1Frgfb4VHkIoX0DqzHKD90H2
Cs/sCoIb2SXeH5hYGwtwb5PDhHer1GGv+vLK+o29IscjsNlXf5nY4VJwSwff8YmgAqa1k2LcIdYl
sUua4GuMkcVWahU2xoR7zKAFErvFCJjU98wA95E6+L9JHXY/LHLhLyNzcnM2Hpt9xzhxJzlexT75
8n/H9AR7H4TttnNTiFwmdjUYEBoCCiHdx4sUNsN6osx+SIhxUJb1IrmJbuSHfAHxDd3abOuTsOzN
wdYdBGwuRs4Az54ZMwoeQLk7GVYBPMM0hpZrLWgMyG/VSpz8IqNzs9lOFqQ7ZdpFxHr5LtuPA9aA
xykBXS9taEV50yPRjUIFJBRiM7C4fWjHdmAFlhkdwP9EOJODemeqq4RCqGzPGt3E8aHSRhstPPBc
YyOSwAwKGWPtbKaqA4fFKXTsL82MrOxmNAW61u3irMCw8GiwASWcCfbOPXK7S988giWLcxJEeTJH
v4mc0ISa96DXPAqjZMTZsirMnIKZRErGQBQop9xGcxRqOOWiXtdrzTluSqjKCmps00OHihh4RWPz
QbAV3HSNCaqtAtuenS9w2wD8FNsS9QGEWrkrNFIid+wOdUwMhozhmy4IbaF2WeCrwbkfzcpqzRyh
LTBPHQyMwHAMi0D1dYRoiBpM9Nb1oOdhl7kIhS/qhbSs14IjPsgv6kttji8+dmZtxmt93bkL+NU5
BRsrAfyJwvxKyQqhHHMz2Q92Z6HZNw1gefoOUGp7bjk4iUXPGeTD+ZzQwyvS6fR4u32KyO1tT15h
9XlYMNq60a26NVfM2hPIRG5YiKUmJ/YpJX7I8Vkouicg/sQHvr7eGW5lIgxism1WWr1r7H2ssI6Z
AhccNo4KS7azFVPHyysb8Sand/NVjoVhspDNloelQV0fVjM0kReC1bMG8Arhvd6WloG7xEoyczzH
9PeUbSZky7GFQEdFYSxjO4zYrykEbAk7k2pOvtAcARMnLdUHDqGhzMFt0a1oKnTExKxp4LLwHrEM
x5KsdOfvzrkVw4jwsPczPIBrwy0wQS3hrwaWUDNVK8BluCshC2VGZP4lYfhepM5COnKhg2oVjWVw
Bphlil60F5+EHVhmobJDgQzKxT8ZHpjvwQ50voXysX1XtBR7MquTYqPXORXWAgRsu/VXGn5vFryF
PqC+K1N2dlW6YWaqsi7sZ3AJ30KKmdnuYqlCqjE5BovVzux42Tol5B2s18N42zrVMTHbDRjuCaQd
XgdJ6Air3IGchmSOIIHBIwyJDQyaFSO2GTOUIB5wMwxU3u2Gg3gUj+G6fRS2yiZe+wtl293nzkA4
vMuwWIgUkdW9Ad+AyUImhwWCsTEpC80QOzHOLermoFLZtTn8BkpVUsFjkmHDYtu4vq3jkLFVYgFG
2NYrUIHS4K638SqEczu8p9+jGHAxrCCZneToW2yMjYuArYnAXWPBgs1uQVMHGxtx6fv+vnJaE1TF
eCePY67jqp4VOTrES4RDPEJpT9hNTxWlMKsrbE+sE1YwcOrnBE5NYYoH+HE4/8wFihzQE2K7tjCK
R2bd4ntns5WuEGplqpOJZhZdZz8hzAiVXwLIUyEYC+8UGxE2gxPuRsQ4OVwxcxKcGx3iEQ8rgtAu
sYGZUm4xGQF2tYD4eAuzmoeENZwe7lZx3gILaWtrFqTVLmIMfSEQTB1NkYBjFedntJkljj7x0Cos
0NpYgzXBVzDgc4CvFmeNHVcDAtuAm+pjRkA/jDmT9uk9xNwC7RfgzmCtsBNSiDbm8MLxBGKUJTAa
XJ+5O+2CJxQSHMdJu6iiy8y4HC6pPfYrbhHgMF8edrLsnIaizd+WB1gyu+uWygbLxYLuJHjiDlDk
lndEG2G2lbaeqS/w/7IVdcBVvyjUgRT3MYbAnAhlq5sS/jPlGt96C+4GinmV3nbusGKKmW04dgUO
rgl4t7EhYZTYqFpymTM44RA9w/OuFzXKH0ICPYQHW40IQlu016KtWS9sI4cwCnongAsIowNTkK6n
TbsrHDe0M0qTtxaBah2r2yIRUmL9DDPEVm6cgIBPhr5iH2OC2GzLN4HDdjXzkMt7NtvQinB2sNdP
TA1xJ/Za9led1i77WVlEjnjDNCfzBgMHbhS8QbyaYttdMQiv+thz8s1fPvYvH/tr8ZFwJRonz8L1
KDBupqRHNC6C8cuEew0j74mJSXFzDZT5pVvbR84LG827/PYv5+WX8/LLefnlvPxyXt6XAb/HNLMI
6EcCdZbZQRP2FO18IL4BNUBMeuFosImvFAFe+4wZQOh/9BnXnbBZquCXE/bLCfvlhMHu+uWE/flO
2FUrepao+pes6AvN6Qcyf16iwfNlnBoDMiU9lS95j2LBEufZWtqx8BVDjiH/SBCsQHZXueQQC/im
GuLGkylbIvIYCmJNE+IwLL79JWoEnJ5uvryxuGxM33Iwhr/eT0uEt1EvaaFvDMIGLYI4A0CP6GoD
+BsLyLCYx5c464r5x9dwX1fvdJbr+Hnv9Gr665JJf+cZ/T9NfwkXgu3fbX5VUkClCLJdeQ4h7yuw
bopdwzY/onWI17GY293d691InxFUzQF+uMMfChPR9BVggj2+Siy0zuJ9iEMtJvP5ZiK7Ei+tKYLq
J47sACVYZrtsVzv6vrkX99JW2gwH+VRY6HGFECSSPkhX1Qgtkf1+/4JOEWSPqGZC9ghFTctpCbIb
q1lOTmkqCPW3do7oaGALNF+MALOWJoOEDHCuA5vg3R2Zlo8J0Q7n8zEgR6QBMFbOfA3Nwxk5AAn3
ECNVnwLnccdgm5y9ulsh8L1uiUdfXyMK7Ady+Yj+31XmHVIbiAsq7IYB4QQqBF3VMCN4ht394Q5z
cZkjXLmx8QWvYKCCw+vHYI/vR9HfrczMt0/C2Ij1uJWBVWaPFVI+9HNvDWZOHjRin1CIc98Rn9wM
5HSpZXcAXibWmgD/sgaC5hY1Mhb6QpkhUh4sbdchuWJnSF5FFlqksHuJEHO9ewXUZrzM2hnYl8g6
XyPWu6RQP9pjM6N6kEZOGcDN7aifiwfvDTBrp19qx/BJPfAH8TDsQUyWkSEwRUAs0RvFIOC7R0sh
baMfURwoi6AMYdU0w3P+oiLJZ3LAYkdo3ooKL4rCQfGgWh0aPjx+vAISg3l+NO6ZoW60tdYVHs7G
uBVC5GnfWAo0pS9o8UdMn4Sb0Ke3qZ3aicWZ8TE+BhuRsMxdiIwQi2kzfPDHY7oU2H00pplZ31S+
LMUFy60gQyVTZKKQCpHsZq0Dx8XyeQDEkNq9YE1ogzJ+wcqBBBLue3sJ7BIqppDZRBawviRlJOz5
CEMFJgY5oh4pzGSDnBGspsxRHlGiegV5DC6gK3M60+xRFvBayGH8LFugY7wsSYu8wYZBfkakbFl2
gOWHMgCXesu/YfClDpk47w65H+DRmh1Do9W3Cb6z9DZLMntIP7N0OoMzsfQ3A9mz/R7SFNl3pyos
Xzalg3+qjFUpm6VEMgSeRzcC/LpGBrM2w/WAKN2Tupssl0F+dFpA3SPxi1XUkTitkffr7Es6DUFo
NuJkMVxgSYYZA78m7xheobOkJQ8TIUOi+Fw4/er11bPO59v1W+rc7NGAKMsIzh9kVGjiC2g+yfFs
mDUQaiw6zmLeTO+zrz0i38hbI1HQuux3lgVisXKkFxFcry75ZKRs/8XtJc5KJFo5C71RwpYHN90F
g4B6XZdNb38ruSVh2bOQBDSEKIHgXS4hMY6g2SYFveXJbWre3h5zM7UvdwiZeHh9zVB7x2Tkx+fg
+xbiV+l4KdB8p995NEbspBYDLW+SnazC6gLSzOmcnKHAnAqLNK3F+ysfek1bXirE3n3qL235f6Ut
r+6HGWT/D9kP14SxOAv2/3mn5ZrYvSAD323cX2L3ryV2ZxbSX0yrXzOULkQR73bX/4WhdM3oFGeG
0l/F6Lxm9oszA+mva/ZfOpr+zlTV0MMSjGIKChNm0lHJSx+kIzD19MPnDsidXT64i112rDeCC5C3
+QYkhZWQt3jjw5ID9sBsbwGjp+ES5oWbLoHtIQD7wL17Gaji1MCSgbPKUe1pkyMSExEA9bpNfMFV
ZJRVGQS3BizvMKbBoXDyjESHqiSHBJ4eijWvmLJXb2/mn/1kt6d+N5Gtg39cABOrhjreb1PLelqn
YcMMLB6k/qcWEBn5XjMfmGnOsLCDCWOcVie4H3BAYjdeqResaEnbDcOBRjYrE+nAXkOakbQagFbA
7bHiATPaAWRlpxsDLj+DHLXIkDPAJaA8VMKa+nRwfFQQ5ALpVUcRbKO1Pjbkrt7czFr4qW5uRjT9
G/zu3crNzt3Ix36Gbirg69AQ7Fgd7hDXuHuAHw3sHY8oiOPsZURcOnqJTu6d/aFAuYxA4Y9ccSeY
2vqdBHg3ktkRKT0wGSUKRrKzF8vjx2t49TZnOvN/8TYVNqMf3ecsUKBIOTqiVQjVlBbDksbbCUEa
O4T0embBl+fFViRPj2vHR/1ouFxsEbIBOw2e2T0D7IiX5RQxNBZWGK3PklMvZDvdi2vVVVe6mx79
huTux7PHRvTRiGfacfIMLdcHjBjctvYKAb2PLy9/181/t/IzLdbEuZyLGqRHZYAMisQjje+eWTGZ
sJYpj+8ZEJiKyxCaDImemIJrCysGG2cefGAH5k2dUumM/godIhb9WqIChINHJJrcTFZFAE4jXW95
Nx8P/Mq8GHP/d1B5LpgwL+nhEaVjh2sO9ve1xteJmXdYKsohaKQSH7BqUEU8ARUKtiyaI7aHECpH
TmxnoLExfUZc1V4QB5VsGf6g2M8Tontv+Pe2B9fNbUUeC9i0FcEoUdDGIoQBvPBlRW6gC1HgdEQc
78wTHrC885XVldgsfLB7jJlu4IqJi/gANwGpAiJ/8mCQhxIBYBYt/rxhf+nMksFZoeAba/3IFo9z
KmJ+vFjXzp0xE+N//XNnMEnyzlL+0XN3bfvOBG77h2/fmdD9ObfvTFz/b23fK9rRmMngH9KO1wTw
vLHqX0YAf5cwD+0OBPSCY30G+JkEzmJOqNGYUnaeA5Qn1U4O4h4EG+8h6+gRJsot5J2JWgqWpLpS
uSDwTGD8XrB9/fBZgjSZGjHnpAH1tSktt+jngCIQDQUfmwuz1y61JDcD2J7B+Q0UUw0gmwLO86ig
EOp5VR39Cm2dSBBBkQN4jZouJuHBqSG5nek9ApJub7c87kM0zxHuonP0FY/0b0RSVOXkpkSPPH4c
F+gDgghyhIB9aPNuBP4QH1UkSNKwQGtkiW4M/ye1IysFxBpPovpDhAEtmrwpmk/Mji7xxMfCFryb
VyZnJvXHMgQLpYeVMTVUUo8opmESf5VD9YwwK9mvPET/5jN/qaZhtTWoNsZfNPLw9ywWq8IeUFsu
2UxH5ITVBnw28M4Sf2ZWE6vEYfWI7GqfS4LnvjyCPXsN+IPhFJ5QAgYQP4P5ozMpSxlaIpKDOiqi
JjqgvItl2UG5xX4H3B8VSSgL11Ax0F0KLHq8C7VTGTGcL+h9YSlAQQ3go/l4yv6Jfvq6nWb6KfWF
tM1jbCceXlJJnn2yKOnNyYepB9OwJplpsz+wPZJa2eLz5/vRvJcomOsKGD1PT69gsIEOj8jr4bwM
sesLGmAzpOa1tb268Wd66f/Txv8ubdR7iTRTqmXlZV2RYhUv5jyLVLAHWzRmvkX2aXFCDRFqiVBA
fjH60YudnJ6fSxhmh/PdHagH3t50cD/F8IfRrR0WHupp18vz+YxawqNLzxzSsWxxlyJh55keUaIX
okSnQB1e5qDAjeVro+UxsEZyReZdvbuZRv+57u660Jrp+l9C66rQmpklf5rQumopzHzMP9RS+K6h
bQi8gIY26Ax3CU68s+M9Tw2TcYAuhJaqcdx9uPDQVjlEwvJJtXmSLK/I6O9SzqIn4D8+cna7ocg1
aiTiIwNNeB14HawUeoUGLM2zHKD8tBM6J42EyozjNLWzCRypsgCqUTkmaCv10Pcg2kdDL3SJ5It9
2onPRVDSLhsrR9HQL9Lor3bU/v4CfR2xPDPl0iiOFa+G4AQTSYc6XEByAlosJDJuEB9sUNjrFqAB
uX1ioITl1gc//xUNfIny/86gezeEmUGXVpo8qjKGAMeaiegb32KFcozOLiGMFobVDfrACR1gXR3P
CbAQH9sAIrOKPhrBzGpKh7aOgxIj2DDv+PWwYYSIOxucfg1jtbldRuRw5SO/a6i9u+m52fHHz/uF
yfyju57ZE3XRNj3H4a4Fu4QlB1xYSRH7QqijBKygdCacF0aMACafjvTmFnV8zDRMySEDmiA0AZAY
XSwJs34VhP0R5QBI6Xz38Ux9X9a9m6mZakdDUY4TMwzzDtr6mVmYsMpgdiKkwUzaB9PpKPiICrJn
JIsvMoiFGG2js62YH8IKu133xCwBNvSexWMoCtHv7s7H88cjvbqRZ2r6j9/IV5d0pkn/pCW9JiZZ
07P3EZY/X0xeO60zuZ766PUcF9iDKdns1+7H++bKxefY5h+7+KXRxAen/IKPeKcFo0FSeK+HSsJp
qXGABdCUgJiExpvoviFrVgUf0mSbA1LVgnIM/Bqg+yrIFuQMDPH0yjIOj9bHd3ztTM+Rv3/emRau
GBFzEvk/woi4oo0uk/duxf4AbXR1k8xkbDqFqlZUbJPwFFRiaCBsw1qCBqgpo75lOoEjnwcTPr+j
AEQ3IgAS294WWEQHWMYjavPpFVvq6pjm0vSvMKaZfP0jD9NvzSj3X87yrA/m7Nf/ZlvMf2/rpnpK
wqfsb6St3p7av+Xnvx0b9Masm/Cl/gnaYyroZq9phi4pMOl5VVY0rMDH/TL/RpOwKNAP9NtGm9+9
0pfWmZzAG5+AwlfRYljTFUFRcUK/9M68PCVKMoAS6LSKoBGPXflb90yB/yQJhsYb6I2pS2jEADv2
t+6ZeErU0fGSR48cNHOWoPB+oHkm+jN/Y6/+buiXeME7CWH4ddiGrQz243QVyOgKJrylHZLH2Ui4
ICPCuI01U0TsraTjdFuCbyOzjMqMFEsPqOItk5ygaZcMfmvZymNXe4lVNNlcGOpNWe5VbzsZTuER
OXG16V5v15H2GnY5zUaExJqXUj4I8trzT523CNCITaNCTAXlKQyOerzl2q2GPgriqlb3ub6Wo31X
r2J8XXHeagp39eDoOtiAvJUgIMgabisOwccR8cFmq8mOj45ifPysZa7n3fTGnRLucu4trjLSytsK
LZhroyIZaAWTTRrtZTRAF+zOWym5pWanAZUREhVLNDt3xWoR9E9ihxRXHhDBq2nU3qTjMZBOE7/g
4nth+tzFCw2ETrWbNgt1XPm9U+E6va0WbpQ4irFWBY9MyZ2hoB83bRBJRvfl0VFDW1Z2gbEWeitK
VnXhDsFS6jdjtx95UgPsHCyn7pHL7aQG63BnS9Fe44gnuVrnVtODqfguNyzZv9ye5PtgOLTxqeh5
wkWrNN1kyraSj+hc6gHoHbgcmKfA+KhbYcZoOuLJbCJnRKdTztXgmsWbAgxxhVMGX9ri/JBcOeUp
/v0EggGN3z8SBKc8fkue2vetci/v+PuB14RPaPqNs2noYGjVvjbL5QRN/KSIvKIiuohW09+0y9U/
Keh9jE6FgqTKmqzyMAv/3i/X+CQpuqZCRqBRo8EDmvMDJ15nrthXIw5STmSdd3kFg0bjXnkO0xJB
4z9OasEfReEglbvMB3V8lB1G9CgXV72/kPibwl+z1rjegOaC2yK16sielrJBqnsjplOwToxlmzl5
sfTV2vIQ4DwDBF5T5QScem6WIO7BLh22fk1b8OHJuzSgg7Bq1H3Xboze8UdrkNalIRNRXqiTQPSI
xhA3LYm826B65IHjLyjA/gNtOv3EqWA/Rd8NIVoq2T4MP3PCo5rtBn5joAyg3CXiLgtqHHVUCakb
Ib7z5YTkBhqny+7orxP/2A0XOGi5q8slZDR5t/y/6cz3NeSzhgu/zagoCFhySRfVee6t58Um14OU
P9ah8qB0fmgOvqytpEn7rA2gqm0MMy85u7/nhkbZaNKI4EjfFteG8fuF1VifMcFAC3X0Yr4wH76T
5FlW64VUy9MxDsQ7oRX0G8Xnw1UurZQweuj1/Ekt5NuUHzgq6pUj8oVIFSkZj3nEmVMn3H48Lczx
+mafsebhMibE0Nl45JnNlee66I+S3h8rsULxYxEadj3JD400Im6lLtGknltAwQlf/IEfEjW74i07
NtXbW4Om3T+DxFFw2v+56XF8SvOnb+QNe/07eSMLmmEYIvhiIG7eGRiQNzpayGsadoQssQ3xj+7c
0icZUkAxVFXQVcgCbKa/ixtB/sSjLyzkjSIbisqj+fsPyJsLf9L7faArkiYJvKIZGARrI/6tg44W
tFOVdYN0KsKy5B65QDF24eA3FUkbr1vESaepZPKyp6yLQaFYpqViV1kVofrFm4rXIvSQHG0UheRi
MPJU58sK/KAC3kHHUIy1RdbxZW+HeZFxNEUzPcvv+xTuRqKqe1kJJo1mvFTH1I9HEdW24pgfo4n7
XHU1H5FM7PNnXpogf7JcqoEwmiTuxtD0KUAsNYAlJCbdWFgtrwSvqVroClqLZkpCoqCadDttkmIf
SnJql03flbQXu+EaenF+rnUF/dN1CRlyARlyfd7qqcLChlOZCKeEDz1ai21F01TuzHdb6jtS7NvI
ATYOPkWAEQqjk8cmkrCN3sdRkipp2rIIhVOaybWVBXllD1Ld2pwYgIytSzn748/7zr7Arai4Magg
XZQuwOh34qoV02ySKmU8qXwBgynLu8dB0jnJjgR1PMcQLqj0EyJwW/p8gFUWtD4ltVQgio3ibUsq
Gi8ikZzJL2gC17x5fG4gdmjEOUxRrUe02R9z+SiHOnaSWMgoZdJGxaODJI25FRZZSrKxr8CZkBoq
WvMqSpyb0ySMKonbfmpoUGgZTNlUjna1UBsgZpSKUSS85205Y2pBRygXxUr0tPImnvrhiVOjHDHv
upWelFCtznIaRwh+yoUGa7rz2vSKvP/dgsGCkEQF0AlRltgkfrtg/VALDQBAw6nxs7M35Sufw9xM
ouFysRd+Wa0fkqqb8KXKa3S/mUtUdJB8yYuxCv2g+befTvZKEIv/XPae2qps//M/vhW/7C1fxK8s
f9IF2HIa4Csa3DRWaPPFvROVT6om4TTpKmQe7D2s32/SVxY/CawlKM6cIorf2HqSguuhz6umKYKs
QmDKPyJ7v90icBIlVUX/a3w6MN34yFlCRkOhBlS+JNO4iB7boF93ibFKy4KkQ487/sesfE98qOxi
X+X8lw+DlpEZ/AETMYc3xW0tNlmpAAOYc+l0TKNCKJZ1JoRI8zR5mRGxGERhA/EfnSuoBN1JA6nv
LKFudZevUy4lQaoqMtGF1isOnF62yiL2/ajei6WiZ24W5k1gK1OccYuyTtVhJZZeU7qq1msbKUzK
fBcHjbhW6rDxt1kQhaPZG9VQrgJl9Eu4R2ISmF2q+6CLbCaltgWOTysiRBUYIktxysyhStibFHEI
iewpEthA26bZh42qwTeU4kxatkVaxjTJyjR15V5GH+xC7Haj3+JKzZB1YLIs0uIRtdxqCScP2oSW
tVaC7bMLMBVRW0v7KPdh8hZxrwRErSajICUuAOWRdL5t5BMvmB0f8R1pdD7gNv0woD+TauStWTV9
H6Z04uUYFPZqLqTrrgiVTDaTltd0Ek2q1yxEI4tAZDm2ikH6ImzRLaoWjMoJpjxsiNBz/EBrH4tI
dD4ygBqvW/+uH9spW0x5J99HXATEeOdzz34EkmuBOxSdgnZQIkaaTRx4ScWOs/rQE4hYTyVJZK4m
Us+uFHuZWXD4xE7XnLBvLZnLBJoINfoXBOg7rjbK1ii0G18NClPwmjuDk1DpzvsQvhX4jwMwg7fa
SR2jGy5rYqvixB32uLipCxFtIabs0Go+3HQZyHa+Nii2/qIcdWVhpIpHQj9Fi6PJ8GmMMZAoLJdA
ai+NES5FN4BkXOdjIkiNk6clOKmVkEYat+uG3u26qTfDXnbhZ7Ocan8QpWAVimjzF0ScrTcJWEGa
tDcNUdPNEoudht6r1zdEroyUCkK57PluJAMLAUypuBEH5UbORNyb6D8FtbgcNX9T6AnYBGoVcNnJ
Sx0hq225VPZ6B1zJ0BZmJIAtW2jtSa9uRsHfxhM886Julp0QEU9vfcJrNTyKqNpwHlBRorKpuT4n
QzY6Wj+605jthAkjKHJ1navdXhGDN3S0pH5QVaeq7Y5Sy1tKNm5HKQlI2nq3UtOteNlzOTmarNZo
eswfQCvq5Jkj1zzoCfqmi1poTuIYE14FB4pehTRv+pCKqPRQ/SFb+NqAlh7NVFFB56Az4zSjFc6J
mWTBvVz5HOGMdtfpY061Bv0hDJ43jQBMoZzxKnAGer4bw1YLS9CCKvVbPYgJlHeLKnAvsiRRNKtk
sr1JAP1EXCNEkZ7UGIEYpTRWvTitsync5/A1iCSAZmLit4OX+SQdFTQB5WNA67Moo16RgwpfylOi
i8KdWBhgEtQRhjEmkFYkYIBQmwcMdC3quBWj4V8MDvXmfJDvpzA4V0l946U6MPtG51SlusqS9kGV
BreRwhKxMta7Xqmfg8roaOtJrd3KoUzH3APSp5I2nCGutBE3LSapQbyyfpY4LUB4Z1pEclivm6Kc
zFGN9lIBWhqjKPZG6jXbKuoi0pWT23K5TqRAe0PwwE5zPV+NsX9TCA1O4qD2lqgoE5HLvEKotgJL
ajatZV+CmSjmE5Wk+OyHcUPqzriDnUsbYcpWWls8ekaHMvNMoVVSvOWhAViDyGnE4BRbkUGFP0Qc
6dJwIJWOoHwYhKTWxF03SfhLE67qgEfRPKfaUhoGdNT0gCStsZNrYRmM0sL34hUfpRmJDXD4dt6h
BrkFmUqcUFFLD5EXVaQKFfACKElDY0m583UhxnMdQANc15LcEwNbK9XPgtKtRCXW9x6Kz6ymyEQr
yrXTUKraIip7t1TiRV32iBb4pQu73NL7cjEC1U+kSh2pGMtoqxcI000MNU1yOd0MWek5cYvC+jzW
XGGIFmqqvfZVkJtZPzqcxEuk0/zY0oJWopIXgLJbCV+mRDCLTBeJbAwFzeK2sfxStGX8uubrUqGy
3EXwR8BUro8YadDUSHqUMX8XpF7gtlpre35hyVKNliGRd0g0f6um1UupYH/nHaIWYaBYhl5aaa2E
RNM9dJAdw1PKG6ZY9xpR+yaglVLVkLv+ti51axwrdOpLg8GCksi22Ou5JfB9JWyGZDKo0NfcjpfS
2jTawCdSEpUEJjTWtYvtRK2XmsENVuV5ComMbpWXybJEEIFWhnZGmhLSQIjRVXzwxcQKdaHRzYkv
F3rGLcso41eK3uQklL3YbfMBoNQsPPhJ9SiL0iZPhVMjpSJJc82pJF7t6TRp95lRSm91lHLbTBQA
l+2TjZbkmyxAPCSXJoUmymijZ/qzUQQn+Gby24i23qailjtNbcdDXI6JM0ggIVbz50nLH5siL4mR
luMi4njXE9F4VfEKN2gzkURZoVtVj06DKscTT/OeR/Rb70vl3OUBortdobuRHBT7Lo36laAWkhUj
sgcVmaUn34PGbBFyQRArkTBRWKSMH27RwR3k411gGXU/kEQtbkRllEw5FDZTnpzh1aCNYlugdHGU
tmGMA5XKNZrWhBkSX1OKdjGZAjVbtbvWqH0Rkq7KTD/N7jPYarQoah0HP4a9YLR3ngEvV401dDgK
FI5kqTcutapYtb5RLfgqRsY1DVcR9gbJfJ4ngRY9Zk3WLgpeedDHwrD4fPrsF+mBg3jyZAEEIJVR
bcSUNbFFo9Q1L8UTFYc2JJ1ccia8HXcK4qWehwclrza6lh0VPQQZ9+iDfVrUeksJRPlmMkbU5qQ8
yMYnPjnq6vSoDK1IRhR/eTlIXHKJD13ORwN7oUvbQ1kX0UoWuU1Ro3GQrvKPPk7EfxH2ZUuS6tiy
XyQzJiH0CsScmRE5Z9YLljUxCZAEkkBffzy7X7r73Hv6ZZvtbbsqIoSQfLn7Wp63YWDuUt5tOM1T
tuNuIL9dLH6ZdZ0ewrV9ou2CPD4GyMMzEr6BJt2PjraHRE6IP/Dppx8HuQ+AtfdLE0GRHvDYFdni
a6yXw+zXBYCldzsbVKd+iXfZ0JySyFwh2Xy5ZL3HDk/uUjsgRKlC7IWoh5xQ/mCGDe/JliFAdsHl
MPQhIDNj+dJDpEj8Jew5Mi5H+3sKxI7H4UW0VOcx77/SPr56za/d0r5Ii+TZQNzrBkRDLcWvnqPn
p6pxu01pULY+OPqW3tIoflz8cNii5GP1Aj8X6AJArimWTGHukQi+lqyF99rQN/zaCZ7z9ad10WvA
QKK0zF0GHb5wbMQhCvQ5MaktMuFIaXTdXodhwFbk2hbTrD5lR9bc+Cp6mPBl1lOna4CyRG7CHDK9
yuYR9fKAayUjDJkuqRv/tC5i/alplEWn2yaGpzqI+vV+wMUTFm1PB4zi8JReZDsE6YGE1YhM5i5m
7JikLBi/eu37d9eZCfrJhuRYWyQ1j+9nkwSAhHEQFp2e8ZckDAzmNdBxxf9Lpfzvuvt3ZcKTIArw
aaDJvrWzf6+U0R2J5RMNzOoDA+btbDSVIAu2u9E2MPpv7bbqooN17Z+qB8rd+s/0/6iJvou//yiJ
GA9AewXYgBG0uv8wZkm9WMPib3YhnEiLAogkbe66RclCZFkf50Rx1hXdloZR0aUDnvsIzBhgnflc
xgHrn2mc2ANRIv7ov69Dl4RjkLNhqUvfLxmabDcyBQCEnl6aAFf1EPcM835A34Oq0DRAfTvVsqiJ
XW//d8X3v1cVlW0ah1lAY1BG/+m7UCNrGLg75IIMWrzNlIs3G4gjGSLcwmQj7CNVfRbs/u9PDf9d
r/zHw4w5qA9kDYcglv8h9f8LbdQTv8R14IIi7axoy2SU8WuswmTe63UdqlxHduvyCZSZyIdhRZWx
bhmh3+cLcuG44uS/7K5/57n/ubug8zBUPzxJ/+lI/pcvZGtOLQHFXRjs5svAxuyy9jOB3NYhs0RK
cq8mVtmCONL9l4/+X/X9P0gHMAkgw77F5f+wEIQNyQwHEVYI5uqfts4kjovRa/RVRx2eumY+zf4L
T/ife5rikzh4JzAKHI3+36L5v/KELlo1Y1VSl0b488COY4XhidPH//2U//HN/5VMALWFHnSWgX8G
NwgK+d8/hbrYzwObhjJ85kj58KfrkJaHOf/5w57RkfOR5OEjLo1QlUFUFNkRh/4/Ga///8ubsf9k
NBCyCCL8W8djOIPpf36JvkOJx+qpKpZGXUAsvjQV4JfsUZnEbKqeV+RIlYLQ89r0VznQk1xw9A5Z
Ox83IX0OmPd9L0NFVwuOuQnc9Hllzd+UmFNVG9EXw9IBQE1x/xhp35ThLDpg1uZ9kQwT91QiD0kq
Ssabws/pfgZpQMFeT4KeWZveZOfKFA7glEwPi46O4KLnPCX6NKl4ymW3FNU4bDk0NNzXMYJUOkDE
uyztox2KePgZB3czcfWhAyRi0OEZ5N8vHw+XzGZNieLlQaQIEaHrmQqsMt3se2XcZzSvn4GV71Uc
nbt4vBCcrmW3dDsmUVKuoTqBLEZ7D+EvtYvKocYzqjDvsk0PU7KeglBduYU8NmfZry4ie7+Az3c1
WCkPa0luRfccNsODTNL91rrDzLLzECN9ckXtzYMfrlLPzZJ+taq6c3193Fz81E68MLZFl3A6fw6Y
3TbG+h2r8jJZY3KQ63vKw0O3teeB0A8gNFTN9UMzwHoU4X8m9ZJrad4tptL1XQjPp1T7OiEH2pBf
Pe7XKGzB4Ur7B13OLzinOTQ9f3CtO1c8QGpUTEsyVa9jViNZSS4738xF37KnJo4+aN8Uzgxvnk9n
M0CZTIMevR8rpiFmCiRzCtGzP006Kq3kn+NKT7XHMdKph2jr3l3dfmPjY2+hcFT2a3Dc5iaenuLW
PYuuglwS74I5/EFSdsxmDvyKB2uFv86zeGnq8DwkSpSLnQufWIfrIZumfe1H1DLd+Jm2IHPqDsxD
CphWsKB5BqB8dcusSjByiAgLsItSGoSPhoBRcMt1iceX2mxur9Q6522lxS8IJ2yvg/Cu6uDzisZL
OpjdFLgRHxcMZUXau8Sz88o9+mEGPGOo3Eg6Ak/hm+xA9DblY78cpPB3G0XcnInnR2Li5WFcCZDv
0j3E2XxBIXwlasaW34ZsT5rk3KXygtL0zD3eM7Oxbi/51OWh9exgtIh3pI7aYzP027Wf5J3t+kNV
GQ+CorMIPnfdUVhUmGYG6Iv9dko0eU3Ajp0SZcgjyJm/nbBIaV/I+yKWH1OyYDo4gb8kGODyMHjb
du3Ufi58eUmHaijWLUXGFtYiYB4dhXQptm2ieYNDYxymOzKmxVL1V6xrOU7TnDfQcovUrzaHJmVz
Na1p0WrgviCC+UNtepeI9p7N1VFMPnrbVt/hbzQvXOKGUxtC2aid3jO4PQoFmu1OO14VE2BiTuWC
oKPFZXEOkeAyr+pvFdHzaGoF0mVqdir0fc50cs8b/uRm805m9+QaDOOYG/TOVTGCbWJQZBJvOwrx
5CPRgToT1Rx9NjpwEejHH/i97LYdZPGXIIh3Igoxrm7ypKjw7VNLr0FqH+haf859lJtQHXS0HsOB
wg8EJD1T9LyBa/TT9tCa8FpxpM9ip+ip/Zrkchaa7CKCmbngJ4ha9zIL4Rrqr2Zrfw5juGum4NiK
5IYW6EJn/jJvNc1DIfYBR8NmFn4a/xU24bvxsjvzbkn0IRkEad5nHSCRx7E5ZzHKA6ench4N2U1O
S7hVoxpfrsWcQsYP4ZD+SYnjGFjKZbAX4cbytmv9qaJjjIRFI8kXGyNQc7pG2q3uxmfBWvpkXKdB
CWPROc7GOpKXkNjxUS2tfAhIux427nvQwv0b5CW0BfZb/8ZZ43I5r2sxRlH3EvJe3UAi/15IePKW
VKBREH3lyF9iUgou0K60TON2cSffV5gfqJcbk1NWhGsc/F09SJJzsxgQnJUA/7Zmwf3Uo1LIenRf
trTOaW2zHOqov5dt8EojGz4FQYcZm0PLXk1LzK6bE+RpCRfdxi4UiMPCj7xkegKcjdnys+4Tde46
uYGKxIzHXNR9VYxsi8o6W65uE+NBifmU8vYChTYpyFJhrkXmYc+qUF1tLr1vrYVLWJC7zGFwrIuS
okJ5VLIUDERT4X6vTXce6zDJgQWQuugAbZtevy1z/KHWFaFXuu9zymZMpkkVOceZephX97jZ5S7Z
RhhKGFumX9G2/I6HxR3CKoU3RRGQwIOqwG6FbbV88gCGtJWNgvwUTZJhxMECztP6BQ6SSX0GTsqz
bRP4VJoM5fnTEPoWVMcg2iu4quRPCNVhD4lQoYVXJSEG3aYjBaOINhB/2ZKli8vZb2YqsywWb1Fb
XTWKBnLC0dpYsDE8RLywyKAp27FaEQ1WJeuPtkl+mTqgw5EzFz4sfDD7NWvGkpGh2tcEhEXZ2bmZ
922wznPe97K5B3+S5gL/zH0bP27S6f1UVd++NScnTACd13Y3WQ/uVGTRdN38bD5qJdTDYMK6KlVG
ZujjWfCtsGY/ZzOwXW+FfFrlUJ3qtrujFcBMHKwPWWNbcrI0huYN3M2fLPDFy0JqfdaR8KbgSzs8
9mbDRu7CcgVvVWay6uHGIUsuNcLw5ua22ZUdMjK9WRDaaxaTPPNRVUbBiIlB60YLKO+HrCGY+toS
995Q/RRyMxWNwwHYWpc+KjWIYraMf5CliUFwtVXyd4Rc+uIHnWy7LfZFsnbXIUKoWsd2iVTBTncp
/kaVvalJhjnBdkSS9QjHkV67I49GGOxgARXPgCKYMqx8BvsfFU98GJvXYDPb9sKnpLZ5ZpEEx4L1
3rUqeR8NGqxQiFb7aEgQzgam6zB2vC9prF2RRdV660JHD73n7phw0y9HmmzxAeWD6kAHWhzoYdK2
eYz3+Wi5VLtqAUe61vZuzFb3AV0sLVdvnmHk8Be9EFAQUKPBj/Q8e8G5f9XMqXNGA9nkEwBeoXvl
kj0gNlLfJvB9cXDpqfzC0nyuDX/oTLSH9nXSXh46vx7CekZEF3Ow9Ju+Rs99qNmxhbr5x9JmhE3T
7zs2SrDqNFhP2ujqUGNfft+e1if7OLLiskY4REfSY6oJFLELNCI0yM9Q6tvOTmXirD9lGX2s+nTG
you0UIzK28S2Q1a18+NIkRvthxD2Rr6bWiFPkESC3CViukCVv8cbshU8NHpHlAOlrfsv3P7D0QRu
tzUqgw2k/1pqPJyFCwxujdxtHmTZZOG3IsDy2pk/dUqf0ojMKF30ORq7Oxc5V4DxvvUZ/6U67mH6
NPkGbqa0dKlhk8RYmrZGCKvqSh2D+iU9NiCp3X0walhBHD93RKLNt1nuVZbd6h4Rf37uj4nlqljt
eliT1u7WGpIetAzchq0+1mMr4Xnz/jULq9ekTtEKP+Jz9eheRDUiypROuHdHMYaQHYAhQjAN+Tyb
6IcDCOvzb0QZuw4JrBBhglPXwkMqVeKx1py2N+Oguc4+FkADTuQ9zW5aVPE9MyQ5EEuDD9CVy7ma
RZGMAwK9Iy52iwJ+zaFPooRWYkQAIllVwbym7IRVQA99otD7MbKjWzNfCOODX1o3ja1zaEe/225G
Sx3oiusyxo9CJOtDP2bxc+BIn6s1u8lZDHs6JOOP1M33dh2QQscxHjom/lGNQKo17V8V794W2iIZ
teoMONPkyqpAF2OoMOk73s61Bv9bO/0jS5d5NwQLb3HBsfk6mc3+HXslS5wsn11n2RlpvziQA/sx
9hWKBd+3d0ON96gK1Hak4AP2Sm+yqGZAVldD55qjtiuTaoK3JzY+H2x92yruCxBiD1Mwid8zesMf
IxiPypBJOGO+2YZqOnmqDj3OPKBsyNDDsh878uZH9jhZjeWW+5qbIq2/fc8w6hWdC+VTO/tiXMRu
Dlb4VaqqWQ4rMdnPpcUwO0UqDjT3DUrqLT01wnZtSXHrocUmTernOLbieUuoe0vtMspDDR7e3Gw6
TX0ul5GU6yKqnR8B580GrjBNcJkHJQ566KS4LCNXPYQOSZCWH4Cv5dHH7SPkS9i552vq1XXV3a4n
8gnmcAgyQ3QIJihbmkFS0TP/q/tMmnwZl/fEEVu4lRWg8YKLXiuy38IWkysmSQqz1cg+7saqiODQ
yhsf7WTtEJW8kPaYdr7A0fJlwxkDMoLofoqSS2imM5ilX5Aykh0OxF1bs2SXpbivHcjJHO0lNidO
Ycr5qm9w1V7MjB0w2e5ZjNNdDKVzyCKf88kh1YeOcP9AR2O1flBLpG9rwi+c6f4pEbPIoxHYoWJI
q1TuJtJ6zr9LLwUpQuWmXzFFXgbv7bbglKzj02qDCL6wMSx1FH0pEb1SUtEnKO8AVMniPlkIixBr
9YqF6TGWySFVcojgGduWz4k0WQ6BIjm1rX8hG58eed0A6MNEuXM0m/JlG6s9Xp8TnflUtFEt4fcG
JZBWjYL2ugYleMbwgeFwL7qm+QgmwEVuR0hFtLuLt2rYGQqM7cw9Lr4ox56EwWCs0kuUWszvgxae
8zZ6rGf+VBEsu2J/dRTOBev4I1tTBFArCiw0mbpICEp0Oj7wcYsOIoMULwIkf47LrfH8QtNpOLXA
NnkDN3HRxbU/C9luu87WsOm2OClSvfA/cUtuA5C48RQzmsPxK57Tixo6fesncAOWvS24glFSxCcN
Ffok5vgcjpCXwrjO8PLqN7VFMl+g3TwlWXfroTPd23pArGTtpiJ25s4SQw91rzWmB4ZRVBju2UU5
DFiZG3neUlyQySY9buUNw8f0KI61iRC9a+tnqBskTxbw8AAh+0qmC9obOvLYanoyxA4fMFBjHmU3
2WIjMX7vWJW6gZIpXZsvgX1elIa3op4fhJizF0s7iOK9r0v4MtqdFEGIu8HD05jMb+ts1qPJTHrm
fYOaat7Go6YW+SJjdYym9mfix/X35JIJBkPKz2vvfwY6ys582grRdJ9KJaCBmPwcYn3zgRx3S52S
Exuc2PWumcuhly9w3fyp2r7JPc7Y3Th8e9H6sZDZgoEnkMbnxrFd1q2Q9GaYxWR7bmYV5dFa30Q7
InKzx2NaCNnDz/vAttUW38wDpgs+Y3rcFSvUljYdjqs1x9lA72loeonhy0QniOoPCscxiOdrZys0
PyvJryBqfwSb17lPstfNhH+hN5qcTNMpiJJbE9rkGPXthwAPeED9i9hR+LGghqVjsdIoPTgnblvd
QXURPjvyocE91UIIjQP1U85gzZelJzmg/sOcJDcw1ZjCI3v4vOUAbyDWnxL6k7IOH8GS5uRTj1k5
Uj71Ns4KWIYwiM4El3Gwh140Jm+AAM+NC8ffQozRYcEfsWn3YSK8nLVjdxNe1XshV1iswbWrDFW7
meVDtCb4Jr5dyyaSr0oFrxtnt3pY87WdkL+cRGtZUaKLOIleQvShGDTj5yQQj5C9f9AFWIjT7iLj
dStcrLZcm/YSrssa52kvNF6YCL02a3ilsv9dY9Je2VJSNn2M+TAjIOKgApiP2hgks+VrvunvMiej
pNicTYDPkUftcaNsmi9lgv+Wi2q7mzf52ijx7BnsEaojL7MV71PSHLGKNIfd9Rhs4rbK8QPg98QV
KlzUHqAT9dqXG2wc2CN8LVVshgI0GjSOheyoks/W6VexgeYhs3rsWgGYKvWlU/V9HLij6aw+VqJD
21BgblUVXniU3Wd8fho7IXM907dkHhDKTpqh6ILhfQwomFZx7XzzyhLIV7K1+2TC1KRKfCXZ+tp1
wSHlMGW18fCRatG9BUma5hhwsG+wMHdQC2ZQesOUp7i183rp7laD9qYQNCOeOFqfApr8Uqvsimbp
9vGCJgPD8Ln2gwKgzl2PEmPoMHepn9ARlCJ1PUrAoYFRWukBsvk1reF/MLCS8rqGGWr9sno6bsQC
eXRy2jvBLf4V5OyEtgsrmzfV+D94uZNLMomuhAoldnWF/ON5wmiEIXuEKfqZYefyEFqzYyGiE+xy
DE13TVcgSkJ1ldOVoA6EpgD8BT0fhf2+0e0NhWGLisjHQCzZbUsGBYpJTHsoprthSfsPjqESuYrF
VDocQckGiVEsXbqL0wF5zSTDdhq7L1EjUH78njEh2r2MAoQAj64px9XeVKqGXMz0ARTCk8voh+Lw
8gkMnsDbVS4jL32KjIwV/N7U4g92HBQdmtkAnVN+nAQcFy7R+gdd9S/RcHpAheVxKqIvIfE1KBkR
R1VUNiNdzg5HcRnFaw+oH9wylN55XFEUbVV13ai42wJ7B8nrvlagp2JtBjik1uyJ0e3VrU7vYmE+
hz5AZAMqrSCtzvD0Yb6Wx0U4hQD0lWF5MGTNQ+Mthzkv/cpMiIGGMz52qCTSGYx7DCnFoB4G9xUV
aingVzj33L0FU/0yzShauRru0iBuyzboX5ItqbAhxqMYUkQKdhUtoL6CFnX3daAepMseZBVfAswd
KxvRCpjy7K9lxhHQGPHcjMFBJNABvc0AmJQ9ucSfVT8DQzXQgG01J7mY5rH0U/C2JLjVmywCYo/a
pXCbAlUeidK6luUk65FmIVFRwGYYowqu8xUMTcDn40rgNYEL5DHy07oTUJDug3h83pSjuCzr7IhB
Vjhj2xGTKX1Ed1W24p2C654lXxmjy0egQJwlEyZ2JvGt5k2Sb/MYPM0Jbrq8j1py3tbqt9UwP0TK
Dz/XIST3bJGiMAHfha66wIkXgwAdt6ew8qCxublMmiNSAzV5sc4BvzSTiA+jRPaL0+j16wLQYxUF
79jinNmYeZkrUAlCGAIfIfrWiP62/4fyWmG35kmbpuWGQBdAzgyOvrkh8g1O2fklrab5tomgujkS
TjupR7PeVSksFGHYmxg4y7h8XVjfXOoAlyVOzsMCQhR1ud23HA17MGNVk/pJU5MUMfS+u7jhfK+n
OMkhufqhZFbru003T+0a+EINyZfosu1ofVYdAflQ5gcf41r9msmUnhSlr17BcAo3lsrDTPzuh7ot
0F6AvPrUffoezg/fpLd+DbYyjMwbbA3vLU9t3gFA5P98ZaRsd5DMfg+1DHehUVeZAowESRcdIcjX
h5CsrFzmFVTgFv0QdUjwtuLnp8tydM36pEkbnwKInLs0jv7wPuwKG4WosBtxIdbj/M5guwrgFEGH
qHpXTQ/Qx6ZdUGeXLY78WZL6NUENv4flcKd6P+6gFMIdGQKxm2jtDhhGA4sLeLG5ggG5Yhj9DJV0
RHry3qcWRaiFN0bw8DQ0eFI9w+EYd+3OgNGBSw94TqOZoDRBAt8goz9NUz0kiasLELKshGeKPizh
Iu/R8+KwMJvOZ9pgzcKzzFTzQECDlXGtwXCj/wquzH7so4JRjbsBZrxiHOsZbg2prsqNr+lEHQ5e
IUhX4ruJfq+9msG31oglStMW+k64hNFwoLYdxp2e4VPOQ/0tJKUoywfAHZqeZ8rCog4VXF/fDHYT
zqhYe3lUkXwY/YBuhSqddl5pmPcEdI8ljW9KQrHCgXOyI9vLBgA8tpXf8zFTPLctHfaxBAYKwajY
EKUtQ0FYGrLtosGdIT++W5L+HKTBdmWTKuTEXyOFiUUZfyZgz0X9Cv7hys0gHjaYbEuzcXXEGd/D
opkc1zEM4MkigLFNMn3/mL7ReeQBA7uwAvlEInhw1WnhEmzG8EkrfgAVDrqJCvSaJiwXLaM5I8tp
8HCp8WqF4fu7F5a/6Bh1Su+jT+LsG3fjvU1RVKQok0BYbKYqNqzXAjtU/V419sM6jzIO1Ps6ZME+
9PyVxfOzw75l0mwlqHewt3y3jng7G8DJev4xNJhp5NERsqscG8slQZmdZFuhqukNZpXdYsfT1lX3
xga/1jh60mt4J+MqAsWATlu+LXUhYvswwl/EmS9dEu+M1FNOp/5JDLPe9QvclfjGf2GWfQi6Zj6I
yj72zkXFmPaYQzisAh8pdorHx9pnl0rDnEY7oLO+t1/x4HEa2bCM4ZmtVAzBbQXxJO0tbn4MsWoK
cDNnMvJdRkSJb/YOvfmlmv+4DQUvaqaGDEWif9XdgluLR1tB2uY4MUx7mpqniWEadVDHJa7nSw3y
dI7mMwrKo1n1j9D73TT7nfRIi5oXiK7Zk1Fdk7Nlue9TtBqz5rqCGcCuOaFkOVDZ/mB+RlMwvCQn
sbLjQkO4NNdTEyangTXNgTfs2a/wPc3RdFmqbdwr2K9QPXrYMtruj6jqv5IOf4nyt4omV+Dx974V
l1DW3zR2/FYHAr5SVhm4yBKgdk9gWmF96O7QnQbzLgXYSyL32g3bI/DXkkcN2pOb7cIHUSYKLGfA
pinddy7NsDBgfYs+8Ncoac19uGyg1wZrP1WUoiAwRqEdUlbPOKOgTvcOqQFbEp57qaHML7BXt7Ec
yqQjoPnXTJcjYUbsBFnSv7OI6lde63rfewWCLlqWYjTB4E5VMBaeTvEu2sbXqPUeftkQNjnIvdrA
F+ECJst46Gw5ZiE8nH0zHmwqg/K7em+zBilQFftV1U49TyMI0tw0KVK4BHUgnEKGdCxPd+gbwM/t
ZFykjT8t2sLwTSlrxwLumLVgNQgZRNDbQ5wEP0CUYpI+wHuGu/XqWYwjQgbhAZju1ywYv2ax/PAJ
1Jygah+WBl3luEZnWNOybh8sZlc3SfDU1hEt4y29w+CMG1wQuw2qz5IweKylls+tSjtYyge8eYlD
4y3sz7EkvyPZZuWYwpjOZ9jUViqnh0aGKaAIP8AafQhWb3cs8g0stfSXRrH0YOvkhVXNY8UA4rT/
BRKT7sJJkZ1PGoZfXIP4+y5/Ylb/NrCxl2Rm9Wlr0BbQ1W9sS06Cy+dZ0rOTpujp9H1MBsPXiKZj
38+XaA0wWQTnUw4vfZvLRPuSC/4L2AQNIHMLsijIfteCVD87j7Ocj5HaSxVnICwVaWGlSwfMaY9H
cH3Z/JiIDV+hXsaL65ujCEhfQqi6Q/ODymv4ockEh21Xpf2xWdBhMqEYLEyXfRBCXtF1fQ02hhzF
CCrfYFaIjykt6LSGWCy2Yx4CbNLxOZeu1yWNUGF4/giUUEJZMXnbxM+D4HBMr7asyfhej/MvhJkC
rk2QBtnd4JO8qmmHKQp4Z5PlZiYT7ZhgZD8LsxMetzqId5PXXYrRtRRSJ3DopZPo8ojrjaEveMCV
nuizJ27X+HEfLtW6WyJIvtJzv5+VOW1ZPOzw3M/dptRJTyDIu4o8aNudSRK/DyOMojPhwb6d65uP
jb0nW/ep2+V1cmw7LXOGqUBZhyG2hmK+LV2eWI/JuaKZCjE3a2HGHm9KkOy17NkODX0IUOsTXKkV
/AbGqksQmg/feWw1/DVTXuHnlVkodOEStH2OVccu3UL20qB9D7bV6jnMmPnus/mAmcZgxIe4dSLc
uz6t4OpJ1t+BIe/bbPCNDYWFFDJLvlUxBqzrtjlgNXSXZ1n3sSbBn0bHy3NiRzQyjDMO5T7ykOTh
DtlWYPsR6xvI4UI7WJvjgfBi6/2tber4KUIPwJL3M8VtA/m60PDsF6tueb7U8g3O8zv63ag6zsDd
U/Y2D9pAJkO5ilRIqOgKN6MCgwHNaTMl6M6TmJr/4e5alttGsuyvMHrT3REDN96PRXeE+dCbsiTK
KldtGCAJA4k38QYmJmI28xGznlUvZjfL2flP5kvmJCm4mBRLksUMl6PcER1lW04kEjdv3nvuOTdx
T2K8vtCFTj9vCSKVEq0fjFq+DSI9GhMrlE/LQgSbpQ4AlIBbRPnuZRwiuc+9eQbgNxVBoxMkVT4F
G1Ouhh7eyb3Et+/Q7Tg1wGg2pSw3PijeGkKWunVdtOZfS217WamGC3TVVBTtMvQo2iWWQTlWwHhH
6/8gyuQPcihqwbTVEzwq7hqoZgRXrUbpuhTJfSMDoJw0AdQnF6j2W8ZE0uJiRCrRQqvgtYIaeQA5
lDdGONTahmxAs1kkUqpPJB1Z00SrKx/W0OrlpDNd9NKoAiFyqhKxjbBO4b7XBQa9IprR5hNDQ3AH
oU2ADZlbCDOQRvm+o5PGjx/iBrt8GCGCF8eFRMrSicIchz4kstpZK6ld9lMGuDVEQfAB4ChW3y0L
+v9uAeJlrLRBC/xZQ9wUryVBOWsiS0hGwP5WaqnIqOL4iMyTHOXfeZVE0VXjmVV2gcIQPozkttbP
bhZjXo1edRgUXPfFWir8dgklcWUuG5BPHrx6LpKJip2AaaGNzFnnIki9q2opUcdyFwVTRaqMFg0S
QtyFCKlFOxVLK1THJsL1+FSvXWU9ASNYASHHXYOyYSJfQp+VLAzEmSZVxak8N8rspCo90z/D6Ymr
OdNOrOcnQaa3xg0E/pZ1GXSiWf6MqI8koxz8zmQ0D+E6h7Vl1sInPyepOIRsCLmrFxS6CLDBAwgn
5F2iIHpGTXhMwLCfqOCNBWBspHNEZ5nSoRtECEr/PK+le9WYW2QCgYfUnVZhLBTrYZWXZJrqhuCd
W2WdgzsEGWC0AibjoWs2sBmwjHy9RIjroaWCAjQ2iKv5BUrrgT9qwnqdfdCgm4pmuaDrCK5QL25u
kwiV6YtcBet+HK5VWb1w1TmRp7UBnRywERQ85qkPYCTIFEEcCa3YaJNGqqslUKwYzTcNMxWnXmUg
qhfFwAduLQayeAfhsvapcLO6nSjrEowFJUcB+FbOhDAGmc6vT0xXz1AQ9XIJdIq1JI9Lyh29EMvc
y8CHCds5UrwyTXAnpVrJBnQeyDXkDxIY7dWdHna6epa7BF8G5WKQXcvUTIwrA+nceQc2bjbCUspI
/ZsUPSYEMOBM1LhCX/hAYsTuV4Fs6BgrM9rLRIw7+VwT9MS47vQQhwjcOsjRlpRU9VnQ5aCPilUO
cFXwwAYYkmQO9wEaoTdTgw4wjBjo6cc4cz0NJbOwS6ZrMTUvffB7VkKbljg3NTc5Q2GhvgJjf+rL
KEAOcQqCdVIJVXEbpVHujZImTlFP1NriYyckKsKFAIQ2QH0CCP1u3kGKAez6Av2YKwjj5i7uEcrj
EGVQWrY0G4JDMQTyjMtkC9RmwY+IERBprk9wN64uRQswRqQF8XGwDJVqQ8dEbCVAyl1o6kOqVWKG
/ju6lU7lwCcNxDZVmIGqj9W5ieDKKAyZflbivMN9qQQ871EtNqCq+SD0Kudmrss/CRqUDEPSGdB4
eHUDoo6bm6V/DlYpEnhfjkIw+/yi0s5Sk0DZUOpCc6fp3n1AGpBzG7kW2nooz2s5vYj1qP7s4rnB
dQzYBHCbFyJvydQE/ZEiD+UqqDPV+xx4xxpMrUArJnLaCh3EEQStYQFjekujWZv6MPZxspSxZNpR
gA4FTWXlN5oqANXxZB9VOWBYwJgat/1o+A22spUHhfyh8TGdEQpd4bnm16Y+9n21WCayDM551pSh
PK1A9TtTwwhCnU7XDQjgtKi4QNgQoCKTi3CeYuMGF6WXBTVCNgUELgTPQj4CTx71V5XIWF8QSOA6
JfCqoHPYsN51AjJ+G0ngKeTxHLWPjJLa23lTou9Uvb6GthkuEqWVj0WRQ/WiyLk+yZN1sD4jrYTP
YqUNAdfWLIR7DaIhd+wrinI2VyLvqgDoe5OIkECpSBPQYQokBLTLNyLpXm6tssJkRQKZihCe5/O6
nZVeIt0A0gBgnq6BVo4yMY7GJjqDueeJpGBrVkABcZ/SGjDbqV7G8GzryK0+gJiVfALZFi4EyFKO
Prydmrdnith5xbirXfhH5FHzFN0bWsWB+kTxxkoGnWBBAgktYeatYAGiAJ27JCjnAfeJs5NU1JOr
jHQmbpa32uQ8kvTqk16ZoLFLmoRzKGsALidJggM3MfGdmkSvf8n0xI9GuhqZCbIRTauHUOXlU6/V
xQV4Toj+UyEBhqF67gfwa/DPVHgJqF0aMQEZE/GxN1zPK/FzBN7xyCKQlo/mtQSlrukTUx26HTDN
CdxLk52QGPKxYQtZpU/1f5U+SWNEIxeiGQmgkGA3DAMvF+yw86ufc78BldesmxtInU1zjEg/fEDJ
MGwntZSD7SkKoIuizuuq10Gpw4dLYqPOx2memJ/FPC2uKwuSMQTAKThROQ5ORWqLGKKKyPy5Spr0
HhSockoMaJezNQxhBIUCbCmSQ4hViZvrszzWQfgEARAyPrU17XlH1E9g2OFnYxkRxI2JfMsbo4VS
gMrLXPDurCxNQEbIjfB+7uVXKi65KybIxRGt50VzHxet98nK10C7RCNSwTQJvDC2c1GObxtBFBda
CNZBWJXRgujSGrCdBtm2EEhIp4ouBfoTltEdqidg24lCqozBbBKTYZCiJVleZvpnkqYIpFoRUQkU
yPIJULjwAdRUDzokzcMdz3UHak4kVqIyrqVGm5XhOhfOVJRaroHCVBO5Ttd4I8Wr75Dv3hehJsNZ
qTWIzIXW+vctWt47ZYWuVwbQXh1IXDfpqjuE/e6NjNPo1kTdMLj0jQzk8IZYkHF7FoS4mZ6N1qiM
gmFClbrG2rtZe0l5pSQJrkkODd8AkUoorjsSlqCbe5K3JK41B29EzZOPJCRIMDtwe0Yo9QUQAFdQ
2IpSl92CJmGu8NrurarQzhmFmwhXWpqLH7PSIMsEjBMBsrrSMk8qlIVR5gMqrY6h7y3PiQnYHNGA
gPucXWC7oBOKMG0/VHGkyQrV5IZZq0dgsXTZtY+0Ipt04EE3pyHgDWyojWiiM8uqPEWvEAsQZiTd
yHoHu0S0B7uXmjbWQRCN/JFihig5tLnlyhdCEWufUaAXPkhu6APUFyvA35t/VxELxVsIQtZjsCm6
S7C7rF9KUkhLsYMkbQx4Lr3zvBIN6fRCyQCigHN0HqB1tzgkTQQPE8YKzBjXeHmnylwB3SY3QOjP
/TUOnwQnNDhHGn5MpPspRDMV8DHlVjuXRVT367wCeAi+I3hXayQz7rxBwO3lbonRgRWA9Z5IGqgo
vh8sMpBqxprka5fiWofXrdTQaocegLGLeC2YiFrB2Fo2baXkJ0WphfEogmbAQXoxnyZQHo8N0uCa
DdcIxj5aOIwQNqAUaHSAHIeNGJhQ5QgNTcQRM6+Bk8b+aWTJVT7MIc6NJ9Blhgt02MGioK4AXVE7
z40TKYEWfWIB9P4MorKsDxVX0h9qbGS4Milc16doD6OmIyQKXjPL0eMMJTwlzsAnXUMjYtViJa+K
zWIVRed1D0BTwgdsYA1kRKQi7tAIiwbg6xyirLiT0L82RvysZ2YMkWKIFSkkgFv4T3M+BVdcGIu1
SUaxZTU3mUhaH7eSmDFUCJgb2gwEUQJdWeS7sfVRN133FCpzdSYnKJw2ZaM9eLqC4DJC1IXLPpDR
fVKlJoawUTXBXNIL79bLm+4aDCv5tu50NxuLRUwZ61CPklsdPFk0VNTEtTqxBBchUtZ63q1RWpJy
oRRRd1Kus/RTiJrRg2cZkBWQ7GOWgKWcmetgJXVrF6cxWNRAePUpagCI2IkIzipUY5mMf61DqruG
nj48idFTAViZWMFc4jbE/unmyO2GSYKK4DDpkvJOitrsIs1Uco0q51JC549yJLqSZU7cCl03HhI5
aPUJRBv4oGEU4BwJskJWz0TLE7LJ9vSvSQmuNSSZ2FoEBPdxqrbNTVd6Xjoy5xksvALOUl2qLqx0
aDUaMkpjo3uz6FEzjXMhV04iWEo2RMcBwMybAYCEY0ckUOeCcuAneXOjr12EXIpFMze91HBI1XKC
P1GbBhs/CCzYJYTzkjhq9MQTcDdHU4iLgNoKWPaQOGqi2J4UeufLUx39roJp0ZrN/KSTVO1SKwtL
h1SmwgIF8zUGgewTB1RdtE1wpmTh2pqgg4gGWkZXIjOWi7oKzlKvwc9vvQCKMnP9wkQnAVyHaQZr
tN/L1AB6z40Dg8wADYyARFXEHM2LGoy50lPngEhCIuNhoMiCEJMkeCQahaElETYdSjjlyIzLRBXP
wOEEnx58BaEACa0GshZcdFqAXKICvU6EIlGPWhXt/dCvDuu+CQhzOB/xY1R0QXoJiECJbsBPs/xR
UYKROII+Vg5OXM1QrTPL04vsVNIpH7LGRj1Ffy44r7bDvgDTOQwehIis8xGwXx3FXLB7YNXgaTpW
hvN02IDLgQ4hVaEbo7JAIDVs1/NOHMUe8qoR0Qm+ZCumYXyVto3kn5Uhnj3MhCD2xoKQZD/BhnQA
m0mjuZMmbEogU/MMLBRFB5Q0klXLnRV5NkcwUxTuRUpiAmmEnovQWZMAao61LLchSkbgRQ+7LtaE
U08i0KIPQQyUi48aMhBzgrAIIsJyrYMpZQg0fPeNKnzYfsMMQHyONp1uUJ5VcSBqwzV+Gq1OoU5a
okpZKadAglATFpUcLW2IFpbwKmZhjkRPFEFiKRsIg0JvrpknvoI+obUI/fot8oW5cao3RIQ4oY6i
paID5ITPb9toJHctIFetLsR7N87U9awBO2d+gcwe5qdmDeowIEUFD7liweQJkJd4HBnBHKwhv5Y/
gGcxD5EnemjMAXAxzFEhDKDjt8omts7yRlJ+QZRvfgrW84lvCuBQEchrKJtXcN07IYXt1W784BK5
wRESXle1CqGHgrQHUMTQaiP3zvVRxYbSDBcDusVnObN+hnwQHlHTcFifFGLz00Y5+E2Nqg53GmW6
VL2ul9Wpk1zbkcOzm/Hji4ztwp7EBSna29LJ2jsnL8Ni24kZ2mL6tzcJiYv75G0/1PfrOzzQwNk8
+b5Nnb//aZmUcUFn4IJUuttkUNnvSbiZ0Wa6zw0QogV0Ua4wso5up4aC/legg29+yX8ahEnsPv61
YOnvULGVqHT469+j5dTOCv3WGjz/etvFfP5nnnuD7eqcr/7+J1mFVPxrF6yvi/kNa6BY7zRRgQdU
jO07QsjKrIH1TkRHCcjeAaHRX9sH/kBr8DijrW72LUugSe9ECwc+wuztK0IxvLMEtNW1KeKGVBPw
Cf0FwfePZQVo7HqkFcgyOvjijIEUjnl3A519IXTGDti++o/37gr27FEbAF3O3wFqwS9xb/tryrvt
vodhbH5tH/UDmT5tpXrcy6MJoAG9FNoUIHrd/GK+v6So71RLlAyUpjdL8OPZPr3f6Kg1UODlNRWM
FfSVPrgExjvI67fNsH+sfS+rx747TNwCIxgShMdXZ7e/gANSQztwtT8g6RZ57Rq8Yp98jSdGQKxW
m0iCOPmhgOO3fqA/RJ/+/eMBSk9J2vdSB5wNawYREueY9mvD4M0/pIHGdi6/Bh7/YOKOzaG/85d9
ELD7zx9f+OlUvoYMT/+KDQW+/e933lICei59bca5OzEcjTtTf/69nvnZbZS5M9I3LsL2hGbesf98
Z8TJ7GzptZNN4Pf4VjS0/fuf3ocLOybo9rl9Mv2gaDPy6zSeRIhfvcGzo8arJMuYUWH7R49KLx1h
5yohYDp22KETuqSM+oE2kR888dHDgoZL7IEdrwZnTtY5blKRmFkS2jDo6KfgMoKszPuBNpOn3cF/
O8R/1QccoteVvbfWm7a3R447duLIzoJ+ghtz47DW5xmWIV4xw3IwuEmOq15Yg6NdYo5d3FHnLL29
YTmYAkot+4tA2/McO9sTO0ucwXlOx2bszOTw4U4yO146/SSpOdALK46d8ilZ4HKiws76oejAFocv
d4psPc6dlhkXp/bRE3YyUNLYYXmsA+5AYFeXtmU+drLoiokkn/FkyOKPH/esjOFzmEXA9UnHj3u+
fOIcJNpF/9h1OC/skJ2txGEVLpxsz8BANTp+she4qWtqtw6D8Wz6lR+7DFd2Ue1Zg8phda9I4ZX7
oYmEGOzo7zYLk8oO9qfMYY2vCPx64cR54RB2nVUO7v2qbJxokaBrY78E1Kuh23r/24OA3qtO+yl0
61iTfqDNuLSh37GmMU1ie5n042yH5bBFptS3M6PqHL7etVN4TvbklJMMDvHwdZLVNusreBzNaEK5
F/Xg9p9+Yd5uDjdJVpSuHfYjbT6cxWGJ7xKccuzGAwbUP+btE6Y72tkfmMI3xxrwbOM1MxIzRizz
yDpmqc06CfTH4jDhykZClzGRsCzzWOLaWbGHh0zv4j16gWtSdNtd1w9GrU3mceR9DDIsMRNcyjzO
j48xKZzV4JLE7iph00YKGR27JA8IrpawuxGqQ/1omzWhDSiPHRweGQeU42asQfPIamZOttjb2wYH
C0Hi4dDLRac2e6RqEr2A/tj1gGMuPIy9dFb7mZ5k6TziuUu0zayY1cZ9o6Aacghsv/wHdf+HUjMU
nFBWQrdjlBw0UVbUlx93CF/7PtAaLoqz9D8itJa51DxZzIc2ND7WaIdJSPZCbh57YZjZYOL106Mu
h5Z/jp0sRSQZH6xy2LajJExAl7T76dHJ0uvIj53sZFnaQC77geiw9OKmY4c9yZx46Q1OS9yXzMyZ
R2x5YofBb/oBDl7mFAobdtYSLVQeuyazEmEVIOh+JLrWEg9I6cbObLfci7ZNDgnYjZOV7Gw5BGxg
rO5PFleC9Y95e0j8gFO+KwF89EPR9UV1pv/tb438+x0DEFTh8/c1iz9OhWWE3bNiPgOl1hy7fU4B
7T2Be3nkaFOnAYO6n+BmV/JwgTOE4sXgBpWozNnURKZkDfNkOUe4pKF/8G/Z57bM9Vzt6TE8p5fR
O3k/3Nb6OUCqI3w4YMuD95GTIUxnxgeT47kDE5N5FRozQuFlsXD24l30ULbAkekfeGB9tuP/fhvY
QPbzx9u+70MXX5r50BzM6H3sArvpPya1Tg4+YZgUeb1/VvMYF9gKk3zJHEA83EVWxiuyuwSUHnWs
Xxx5NgN+8Ej475y0XIRkSdNQYIQD3KDmMh6SXm577MTHTpQsM5r7D15+HgcLHCH2yqDI6GdObfDl
8OBl94tbdJIsYRyv9pzXeq1T7P3uZ+p2469rtDt9EE+O/gwjO3UGD062YgJTjUOkN/YJ0PuCsXj9
ufPilSszcdu06F+cfkWdw2Qn69IuEvi9kGYtscO4Kp2DT5mg40PGDssDLcKlerjpm3XXBofdeY9t
f2rvp5wmh3Dl1F6wm9Dk8PlOvb1j4GX85+Wd/dQQIK3tDe9APPJK+x19+Z/CGaz+fF4lJGN2HTQ/
xw9/6cQtY724m/j4Ua/IYj8qQJ8MDuM6OW4xZg4XgIUcxiWLvVVQORy2UyQ2rp0vWaKFxOMYQa06
KQrWHLgA4HZo14wPljQO64uS5N6gHHbxFAfpci8X0zgY79Qu4X0JyxqT6I3exwYx25H3a3wSj2Nu
mnTU/yJp7KdJzzpJ52DG1wQhPjMqjyNjMyp7EkmG1j/m7f5y64aFIclzu+yH26wFUPSjv+Ddl3+W
kKQxYSHUGxwGRmbCwiBQ3h0/7Mxpl54ThnupPg8+0gzRmjd4vwk4+4nSdZZ5kJJmtArHlthlHqSk
GUVY7MGVk+xVPqmK5djtPUP9PmRNWpY4GN2sXLFoh8zj5L9P2CxN5lHOmH35r2QAheGXf25QrJvs
y3/HS5IyTkmmN30eu9b32Ib53lorHDbMvR13+w4aAoXjJ/zRfbLBefDAgBMEKBQMTuycCYtkHpwq
cODJXhlJ1jgs8gQ4DCp/TEgg8zhgf3mSg8g8uE+/kGhhL2rWinUOC7H1oU/3N4/C15Bkg3sEc0zJ
UlM4+KP3i9Zhvp0h0/t76V2+BlgBcNQv51O/Hw6rm2hkLZsWyC6yJJm6In5vQc4btSjQW+NKaiZZ
M3lEHmW+70hFHg76y//CM7XsnnlZI/H72QWa92gWOhhoOiSHhoJ7v44vt+2+DQ1pofPa/aMJlYv0
orNn/oqjUAuXUYPN9Jo6BOVm4JR+Ij6D9f56eP8jWaIS88LPMKKv30vI9SROpfWYvTDk8ZVficy8
jyGhWFI2Wj/ONuWynkQL3zju/nY8AMl824gTXGPOxmBbvd5Rr7/lhh0q9G0q1UeN/Z5K2Z7E0igg
Hrm0jznL0+LklmR11Jw/0J3AumddMXEJu2yqGjoc4Jpu3XoCe3zbh7xB6wt3n4mn61CWquAHqLJu
GpIhPgvH56+0btiMvWeIh07OvSUrf+2W8doHDUFXR1XnaUH6kHL2+MdNASGmSYHIltm2h7w/h4fZ
6LntLHb9A9TsBv0fOj5YhmVI6DHW//UB0OO1i/i1KD74DZ6+qaI+roDhooBILSKBfBYt3D720FH1
fU6pQ4v0mjNrx/yenEm7b/NjnMWoD2xJC9/31d4Yfr7PygWzZZ6z21c6GRyhBPyuDVYwtLMFgI5+
M2ygpP43B3bGq5/gliRkuQSSdvy4dLbgQmKjbIOhzdHPIRqnlbSh7dmRzQxNG038GnW9TXU+slvo
Sw7xoXmIpEZ71sGjbDBOIqAEbHzFI5/vxz1cJ9c5mAf4Z/u0Nh7So1Pwb8EKK9lgjgewfWYjE+lt
bGPMPJLAC9jx3veTZA64ydTOKH60X+3gwaSgEpCcgsQFsxo8yBM3kEcXyeBuj0Ao08Ymx27uLYHw
kqDD88abXjsVYT2I+CT23DktX+lNt0+5Kpds8CTzUILcg/BMVvZqM/37ZIFAt1+WzVnAox3EPdDS
7fqMYJdJfsgZyjwK4NuFeiBQ74PXSWUolBm19QpIq9kvw6PWjEaMBcm9wQMBRnTQycs8dsfH2bNP
4GDIQ4hi94gOaEjbW8LbA4ER8pmlzZoUjzrmzGajItng4N9mlA08QRIMmLxkjYVHjXRrnQhhCu/L
P0MnavvlpRsNl3H0v337am9eYGrjCawqEiAxD/7V9gW2p8DgL9suGX/tZ01fQkGS8yLSvZsRTBCJ
Uiju++Q3MoV0jo36WSDuxwDZXDCrCMyWKZAr/Zd5uz29hwp2YROfHZhDoPY+i0DfZbIODufk0I7d
EKFa7vWvvjnCOCzEFGojtAhihuUxYa/c/2gc3BhuYo7ZSpHCYa6g5i6SFfvNeJRSZxkZXNlxwBjD
U5D426MmiHVYhRiP2uwZWNaDS/p/s/d3u+aA2z763759v52jQxnCFHaRJR7qTIy8PyqHbXFhp6xr
kHhkzJdt5rbdvjtDpfP4Bd6i57i1lyX5ov3z8WNvUe4DY3MwjEu7s3EhyZ6zkHjs6yt7D07hIXiA
dt1OnmwRHmJYJIoQqezZMg92BMiSK1KxOYLEA5TAwHa7v6d5hGPXTspytSSDAxRGlaroTXUoR5N4
FL5v0OXoiSHzaIN2A003rl95kuc9i/S/NgNHWw07hdvo3cQmsOCBaN57NtnvlyPLHM7re9snT1ca
lJH+Fd5+TN3bBLzJfpxtjMVjxoAJaFi4bx0yD4/0sVs4B5aDBwb7QJwConFmPXi4ug+oxibV4LyA
KC0d/G2AyyRxc2n5uDN3HyehWz2HD/D4wMsSF0F54DH9bdD/Jzn0UEPlgQrPUoB+YXvI36CFL4/Y
Z0pWK7Rrmdh5sbtouLrn2dEBALxKGfu4ajOPBChwxli1r/+57U+5+1DdssByeVJP//bodnOq2PhA
GQn/79//Mw/s1gbS1UL8gBmcQb8DDPjQoqKcrys81Bv3BJo64cpBY7ndN6QttRUeKDbIyIEd9Oae
/21MbNxkWuCtbqHRZDEly0Arbx640jgJVgkW8N4OkEaSiMlK0BMcNX8OH+/SLgmucNldNrSvEOn1
PP2fvd0739hCSIQlerkKeV7241Ev/fiMFxGabanyOTk7WpC5B0bm4IOu7LTw9sKa7dK8eHD9fsAS
Wo3/IYGlg1Qr7UeG+A4RLo5F/Hbtim7L59DK7wNkHmI4HfuWPyCuuSWMxYOZHSWMI+aBlQ/R3Xif
+MABYZjRJlDJwVIQDwBjlND62V8uHSdESvLXQwc8j7rWBidBV2k0oYPcGkKHA522efRiHSVJcHDs
F539y2fUCfHJ7hnFIzk+Qb9JhKtotDjbdHLZ9AAky+wpavdsU5RXRpaPHbrQULV9ggo+29Tl28bf
AFf0Y9OC6Vd6LQVlV4iBUUlFz0caPvBoVwUqBZMoPaVmfnsofOagt+ijFW3eYboco5wZ9n/GvAQo
uP07vT3EukT0tkCRsB9pE1zx0FeNvAzpL1hIj6/DPoDDzK+dejCywwONJXl027wme0JYHt0THuwY
bR/YQJZHtfcagmN2VB57li7wLw4gP/biBzS+7L/l283uhhRLVOkPHi6Q1HB4gJ2CFkhf4UBbBT65
Ce5r7ue52TUWB6PGIZUjZziMWT7VBXy7h9kWvs+cEPSyfxm8z0EvySFH3jgbEGgoYDVA3j0qY4+J
U6B06l/27V/9PgnQMY9ZNZlHKHEPJJ2dLY8qyH2JZs97k+VgmT/h85Ith+gEd62yhT2Ih45f5idB
pswj0x9RSJryz/pN20+UGr8GuoRhgCCuofuuCGyBR/v1j9tG0I/xyRRdwrPBhxIIG+LFg6GWQVEN
UVQ10zQtSCZebqSzmxBNvi+DYyNG+QOmOoeUNzx6xSOQ/5yEfYy9a3w6elWjd5+l6+j8bMIGX27x
8/t990Nim2OtYPdtfoy0Xt70avy+77XNo0a7l/H1E3gOAMT1ZKRzdu2JB8F4lOAopUxd5lziUd2d
hEARwmq/jzIPiiNSmsJBCwpmzjyiDnBNVlQOtrvKOCb63749orjGAm/aEfdDbSIxHhnlDbACFjOX
rBdZpLsb8fseJ9sSUG/vm03w6AmeQcOOlDi9dcPZHr04gvliHOD2UZvuXdTHI+o5BV0FCElGUma+
PBj357ibjRmUR6uX8zyzHaZjg8Tj3hPMdc3MlcflJBdJttpbAh599i/LGloUZrY8mlZcObjJc69x
E4/y5wdoqpjJ8ugLcgudL8PxlHjAUzO7XJHB+8ze7+nCA4matcBndxdC5sHAe8wh6JwHk4hQxJM5
hWQeh/1PqBxDdBczZVB0g+jf5u3n288OaCT9MPRsk3Wp/+3bR71OBjC6P+eDfWwHd5kcP/opvTVr
MCsXK8AJ6CbLbEVVFnm4ZXRvWhxKARFUwN/xUMq9X5SDaZkzFvk4Ooc1+te7yWxy9zAZ/9uAGg+F
rJ/YPxTlSGUV9MMxZVwAraov9318Y/xx6J+x91jTn1iGQKf/8f8AAAD//w==</cx:binary>
              </cx:geoCache>
            </cx:geography>
          </cx:layoutPr>
        </cx:series>
      </cx:plotAreaRegion>
    </cx:plotArea>
    <cx:legend pos="t" align="ctr" overlay="0">
      <cx:spPr>
        <a:noFill/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s-E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ptos Narrow" panose="02110004020202020204"/>
          </a:endParaRPr>
        </a:p>
      </cx:txPr>
    </cx:legend>
  </cx:chart>
  <cx:spPr>
    <a:noFill/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microsoft.com/office/2014/relationships/chartEx" Target="../charts/chartEx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141514</xdr:colOff>
      <xdr:row>0</xdr:row>
      <xdr:rowOff>108855</xdr:rowOff>
    </xdr:from>
    <xdr:to>
      <xdr:col>26</xdr:col>
      <xdr:colOff>32657</xdr:colOff>
      <xdr:row>67</xdr:row>
      <xdr:rowOff>163286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47B97396-C42E-47A4-85CD-CDD4E39EDEDF}"/>
            </a:ext>
          </a:extLst>
        </xdr:cNvPr>
        <xdr:cNvSpPr>
          <a:spLocks/>
        </xdr:cNvSpPr>
      </xdr:nvSpPr>
      <xdr:spPr>
        <a:xfrm>
          <a:off x="141514" y="108855"/>
          <a:ext cx="20018829" cy="13182602"/>
        </a:xfrm>
        <a:prstGeom prst="rect">
          <a:avLst/>
        </a:prstGeom>
        <a:solidFill>
          <a:schemeClr val="accent4">
            <a:lumMod val="75000"/>
            <a:alpha val="78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19</xdr:col>
      <xdr:colOff>186266</xdr:colOff>
      <xdr:row>39</xdr:row>
      <xdr:rowOff>62716</xdr:rowOff>
    </xdr:to>
    <xdr:sp macro="" textlink="">
      <xdr:nvSpPr>
        <xdr:cNvPr id="3" name="Rectángulo redondeado 2">
          <a:extLst>
            <a:ext uri="{FF2B5EF4-FFF2-40B4-BE49-F238E27FC236}">
              <a16:creationId xmlns:a16="http://schemas.microsoft.com/office/drawing/2014/main" id="{0655ED23-E5FB-42D7-BD6F-0C285CDFC36A}"/>
            </a:ext>
          </a:extLst>
        </xdr:cNvPr>
        <xdr:cNvSpPr/>
      </xdr:nvSpPr>
      <xdr:spPr>
        <a:xfrm>
          <a:off x="304800" y="198120"/>
          <a:ext cx="15365306" cy="7591276"/>
        </a:xfrm>
        <a:prstGeom prst="roundRect">
          <a:avLst>
            <a:gd name="adj" fmla="val 8559"/>
          </a:avLst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_tradnl" sz="1100"/>
            <a:t>j</a:t>
          </a:r>
        </a:p>
      </xdr:txBody>
    </xdr:sp>
    <xdr:clientData/>
  </xdr:twoCellAnchor>
  <xdr:twoCellAnchor>
    <xdr:from>
      <xdr:col>0</xdr:col>
      <xdr:colOff>293916</xdr:colOff>
      <xdr:row>1</xdr:row>
      <xdr:rowOff>5005</xdr:rowOff>
    </xdr:from>
    <xdr:to>
      <xdr:col>3</xdr:col>
      <xdr:colOff>230256</xdr:colOff>
      <xdr:row>65</xdr:row>
      <xdr:rowOff>65313</xdr:rowOff>
    </xdr:to>
    <xdr:sp macro="" textlink="">
      <xdr:nvSpPr>
        <xdr:cNvPr id="4" name="Redondear rectángulo de esquina del mismo lado 3">
          <a:extLst>
            <a:ext uri="{FF2B5EF4-FFF2-40B4-BE49-F238E27FC236}">
              <a16:creationId xmlns:a16="http://schemas.microsoft.com/office/drawing/2014/main" id="{3EBE1BEE-D6CA-4174-BD10-BECD022C4A2C}"/>
            </a:ext>
          </a:extLst>
        </xdr:cNvPr>
        <xdr:cNvSpPr/>
      </xdr:nvSpPr>
      <xdr:spPr>
        <a:xfrm rot="16200000">
          <a:off x="-5091183" y="5586047"/>
          <a:ext cx="12600651" cy="1830454"/>
        </a:xfrm>
        <a:prstGeom prst="round2SameRect">
          <a:avLst>
            <a:gd name="adj1" fmla="val 37046"/>
            <a:gd name="adj2" fmla="val 0"/>
          </a:avLst>
        </a:prstGeom>
        <a:solidFill>
          <a:schemeClr val="accent1">
            <a:lumMod val="20000"/>
            <a:lumOff val="80000"/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3</xdr:col>
      <xdr:colOff>493335</xdr:colOff>
      <xdr:row>7</xdr:row>
      <xdr:rowOff>77289</xdr:rowOff>
    </xdr:from>
    <xdr:to>
      <xdr:col>6</xdr:col>
      <xdr:colOff>346888</xdr:colOff>
      <xdr:row>25</xdr:row>
      <xdr:rowOff>76200</xdr:rowOff>
    </xdr:to>
    <xdr:sp macro="" textlink="">
      <xdr:nvSpPr>
        <xdr:cNvPr id="8" name="Rectángulo redondeado 7">
          <a:extLst>
            <a:ext uri="{FF2B5EF4-FFF2-40B4-BE49-F238E27FC236}">
              <a16:creationId xmlns:a16="http://schemas.microsoft.com/office/drawing/2014/main" id="{7230BD5B-E8E1-4E8B-8B5C-9FB683894E81}"/>
            </a:ext>
          </a:extLst>
        </xdr:cNvPr>
        <xdr:cNvSpPr/>
      </xdr:nvSpPr>
      <xdr:spPr>
        <a:xfrm>
          <a:off x="2387449" y="1448889"/>
          <a:ext cx="2237525" cy="3525882"/>
        </a:xfrm>
        <a:prstGeom prst="roundRect">
          <a:avLst/>
        </a:prstGeom>
        <a:solidFill>
          <a:schemeClr val="tx2">
            <a:lumMod val="25000"/>
            <a:lumOff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en-US" sz="2400" b="0" i="0" u="none" strike="noStrike">
            <a:solidFill>
              <a:srgbClr val="000000"/>
            </a:solidFill>
            <a:latin typeface="+mn-lt"/>
            <a:ea typeface="+mn-ea"/>
          </a:endParaRPr>
        </a:p>
      </xdr:txBody>
    </xdr:sp>
    <xdr:clientData/>
  </xdr:twoCellAnchor>
  <xdr:twoCellAnchor>
    <xdr:from>
      <xdr:col>3</xdr:col>
      <xdr:colOff>538220</xdr:colOff>
      <xdr:row>2</xdr:row>
      <xdr:rowOff>65314</xdr:rowOff>
    </xdr:from>
    <xdr:to>
      <xdr:col>5</xdr:col>
      <xdr:colOff>748905</xdr:colOff>
      <xdr:row>5</xdr:row>
      <xdr:rowOff>96014</xdr:rowOff>
    </xdr:to>
    <xdr:grpSp>
      <xdr:nvGrpSpPr>
        <xdr:cNvPr id="79" name="Grupo 78">
          <a:extLst>
            <a:ext uri="{FF2B5EF4-FFF2-40B4-BE49-F238E27FC236}">
              <a16:creationId xmlns:a16="http://schemas.microsoft.com/office/drawing/2014/main" id="{D6C9C656-93EF-7D74-A881-999019BCF830}"/>
            </a:ext>
          </a:extLst>
        </xdr:cNvPr>
        <xdr:cNvGrpSpPr/>
      </xdr:nvGrpSpPr>
      <xdr:grpSpPr>
        <a:xfrm>
          <a:off x="2432334" y="457200"/>
          <a:ext cx="1800000" cy="618528"/>
          <a:chOff x="2269044" y="457200"/>
          <a:chExt cx="1800000" cy="618528"/>
        </a:xfrm>
      </xdr:grpSpPr>
      <xdr:sp macro="" textlink="base_pivot!D5">
        <xdr:nvSpPr>
          <xdr:cNvPr id="5" name="Rectángulo redondeado 4">
            <a:extLst>
              <a:ext uri="{FF2B5EF4-FFF2-40B4-BE49-F238E27FC236}">
                <a16:creationId xmlns:a16="http://schemas.microsoft.com/office/drawing/2014/main" id="{C15AEA27-D526-4ABE-9E0D-83079279E593}"/>
              </a:ext>
            </a:extLst>
          </xdr:cNvPr>
          <xdr:cNvSpPr/>
        </xdr:nvSpPr>
        <xdr:spPr>
          <a:xfrm>
            <a:off x="2269044" y="463728"/>
            <a:ext cx="1800000" cy="612000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 anchorCtr="0">
            <a:noAutofit/>
          </a:bodyPr>
          <a:lstStyle/>
          <a:p>
            <a:pPr algn="ctr"/>
            <a:fld id="{C554538F-376F-4B70-A375-2DC7129FB563}" type="TxLink">
              <a:rPr lang="en-US" sz="2000" b="0" i="0" u="none" strike="noStrike">
                <a:solidFill>
                  <a:srgbClr val="1F3A5F"/>
                </a:solidFill>
                <a:latin typeface="Aptos Narrow"/>
                <a:cs typeface="Algerian" panose="020F0502020204030204" pitchFamily="34" charset="0"/>
              </a:rPr>
              <a:pPr algn="ctr"/>
              <a:t>5 Mil</a:t>
            </a:fld>
            <a:endParaRPr lang="es-ES_tradnl" sz="2000">
              <a:solidFill>
                <a:srgbClr val="1F3A5F"/>
              </a:solidFill>
              <a:latin typeface="+mn-lt"/>
              <a:cs typeface="Algerian" panose="020F0502020204030204" pitchFamily="34" charset="0"/>
            </a:endParaRPr>
          </a:p>
        </xdr:txBody>
      </xdr:sp>
      <xdr:sp macro="" textlink="">
        <xdr:nvSpPr>
          <xdr:cNvPr id="10" name="CuadroTexto 9">
            <a:extLst>
              <a:ext uri="{FF2B5EF4-FFF2-40B4-BE49-F238E27FC236}">
                <a16:creationId xmlns:a16="http://schemas.microsoft.com/office/drawing/2014/main" id="{4C68D5B6-A5C3-4A6C-A248-323B85C4CF02}"/>
              </a:ext>
            </a:extLst>
          </xdr:cNvPr>
          <xdr:cNvSpPr txBox="1"/>
        </xdr:nvSpPr>
        <xdr:spPr>
          <a:xfrm>
            <a:off x="2330268" y="457200"/>
            <a:ext cx="1088935" cy="24239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ES" sz="1400">
                <a:solidFill>
                  <a:srgbClr val="1F3A5F"/>
                </a:solidFill>
                <a:effectLst/>
              </a:rPr>
              <a:t>Total posts</a:t>
            </a:r>
          </a:p>
        </xdr:txBody>
      </xdr:sp>
    </xdr:grpSp>
    <xdr:clientData/>
  </xdr:twoCellAnchor>
  <xdr:twoCellAnchor>
    <xdr:from>
      <xdr:col>6</xdr:col>
      <xdr:colOff>131803</xdr:colOff>
      <xdr:row>2</xdr:row>
      <xdr:rowOff>72661</xdr:rowOff>
    </xdr:from>
    <xdr:to>
      <xdr:col>8</xdr:col>
      <xdr:colOff>346843</xdr:colOff>
      <xdr:row>5</xdr:row>
      <xdr:rowOff>88628</xdr:rowOff>
    </xdr:to>
    <xdr:grpSp>
      <xdr:nvGrpSpPr>
        <xdr:cNvPr id="78" name="Grupo 77">
          <a:extLst>
            <a:ext uri="{FF2B5EF4-FFF2-40B4-BE49-F238E27FC236}">
              <a16:creationId xmlns:a16="http://schemas.microsoft.com/office/drawing/2014/main" id="{5B81F2F1-E8BD-D512-E8EF-63BA63FA271E}"/>
            </a:ext>
          </a:extLst>
        </xdr:cNvPr>
        <xdr:cNvGrpSpPr/>
      </xdr:nvGrpSpPr>
      <xdr:grpSpPr>
        <a:xfrm>
          <a:off x="4409889" y="464547"/>
          <a:ext cx="1804354" cy="603795"/>
          <a:chOff x="4409889" y="464547"/>
          <a:chExt cx="1804354" cy="603795"/>
        </a:xfrm>
      </xdr:grpSpPr>
      <xdr:sp macro="" textlink="base_pivot!G5">
        <xdr:nvSpPr>
          <xdr:cNvPr id="6" name="Rectángulo redondeado 5">
            <a:extLst>
              <a:ext uri="{FF2B5EF4-FFF2-40B4-BE49-F238E27FC236}">
                <a16:creationId xmlns:a16="http://schemas.microsoft.com/office/drawing/2014/main" id="{125918B3-BC89-445C-AD8F-2015BC6FED9A}"/>
              </a:ext>
            </a:extLst>
          </xdr:cNvPr>
          <xdr:cNvSpPr/>
        </xdr:nvSpPr>
        <xdr:spPr>
          <a:xfrm>
            <a:off x="4409889" y="464547"/>
            <a:ext cx="1804354" cy="603795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b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fld id="{750A091E-3459-459C-A43D-7218F962F9E4}" type="TxLink">
              <a:rPr lang="en-US" sz="2000" b="0" i="0" u="none" strike="noStrike">
                <a:solidFill>
                  <a:srgbClr val="1F3A5F"/>
                </a:solidFill>
                <a:latin typeface="Aptos Narrow"/>
                <a:ea typeface="+mn-ea"/>
                <a:cs typeface="Algerian" panose="020F0502020204030204" pitchFamily="34" charset="0"/>
              </a:rPr>
              <a:pPr marL="0" indent="0" algn="ctr"/>
              <a:t>12.470 Mills</a:t>
            </a:fld>
            <a:endParaRPr lang="es-ES_tradnl" sz="2000" b="0" i="0" u="none" strike="noStrike">
              <a:solidFill>
                <a:srgbClr val="1F3A5F"/>
              </a:solidFill>
              <a:latin typeface="+mn-lt"/>
              <a:ea typeface="+mn-ea"/>
              <a:cs typeface="Algerian" panose="020F0502020204030204" pitchFamily="34" charset="0"/>
            </a:endParaRPr>
          </a:p>
        </xdr:txBody>
      </xdr:sp>
      <xdr:sp macro="" textlink="">
        <xdr:nvSpPr>
          <xdr:cNvPr id="12" name="CuadroTexto 11">
            <a:extLst>
              <a:ext uri="{FF2B5EF4-FFF2-40B4-BE49-F238E27FC236}">
                <a16:creationId xmlns:a16="http://schemas.microsoft.com/office/drawing/2014/main" id="{D2636017-8353-4272-AF36-FBC6B0907925}"/>
              </a:ext>
            </a:extLst>
          </xdr:cNvPr>
          <xdr:cNvSpPr txBox="1"/>
        </xdr:nvSpPr>
        <xdr:spPr>
          <a:xfrm>
            <a:off x="4475121" y="468085"/>
            <a:ext cx="1063534" cy="204297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ES" sz="1400">
                <a:solidFill>
                  <a:srgbClr val="1F3A5F"/>
                </a:solidFill>
                <a:effectLst/>
              </a:rPr>
              <a:t>Views</a:t>
            </a:r>
          </a:p>
          <a:p>
            <a:endParaRPr lang="es-ES_tradnl" sz="1100" b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endParaRPr>
          </a:p>
        </xdr:txBody>
      </xdr:sp>
    </xdr:grpSp>
    <xdr:clientData/>
  </xdr:twoCellAnchor>
  <xdr:twoCellAnchor>
    <xdr:from>
      <xdr:col>9</xdr:col>
      <xdr:colOff>581077</xdr:colOff>
      <xdr:row>2</xdr:row>
      <xdr:rowOff>32888</xdr:rowOff>
    </xdr:from>
    <xdr:to>
      <xdr:col>12</xdr:col>
      <xdr:colOff>1459</xdr:colOff>
      <xdr:row>5</xdr:row>
      <xdr:rowOff>50528</xdr:rowOff>
    </xdr:to>
    <xdr:grpSp>
      <xdr:nvGrpSpPr>
        <xdr:cNvPr id="75" name="Grupo 74">
          <a:extLst>
            <a:ext uri="{FF2B5EF4-FFF2-40B4-BE49-F238E27FC236}">
              <a16:creationId xmlns:a16="http://schemas.microsoft.com/office/drawing/2014/main" id="{DBD5CB1A-9F97-D094-4B48-40B4106B1761}"/>
            </a:ext>
          </a:extLst>
        </xdr:cNvPr>
        <xdr:cNvGrpSpPr/>
      </xdr:nvGrpSpPr>
      <xdr:grpSpPr>
        <a:xfrm>
          <a:off x="7243134" y="424774"/>
          <a:ext cx="1804354" cy="605468"/>
          <a:chOff x="6372269" y="424774"/>
          <a:chExt cx="1804354" cy="605468"/>
        </a:xfrm>
        <a:solidFill>
          <a:schemeClr val="accent1">
            <a:lumMod val="20000"/>
            <a:lumOff val="80000"/>
          </a:schemeClr>
        </a:solidFill>
      </xdr:grpSpPr>
      <xdr:sp macro="" textlink="base_pivot!J5">
        <xdr:nvSpPr>
          <xdr:cNvPr id="7" name="Rectángulo redondeado 6">
            <a:extLst>
              <a:ext uri="{FF2B5EF4-FFF2-40B4-BE49-F238E27FC236}">
                <a16:creationId xmlns:a16="http://schemas.microsoft.com/office/drawing/2014/main" id="{DBE188F8-7054-4999-A56E-56FEB04FBF59}"/>
              </a:ext>
            </a:extLst>
          </xdr:cNvPr>
          <xdr:cNvSpPr/>
        </xdr:nvSpPr>
        <xdr:spPr>
          <a:xfrm>
            <a:off x="6372269" y="424774"/>
            <a:ext cx="1804354" cy="605468"/>
          </a:xfrm>
          <a:prstGeom prst="roundRect">
            <a:avLst/>
          </a:pr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b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fld id="{760C93D4-1B40-49C5-B79E-CD74D1F6B564}" type="TxLink">
              <a:rPr lang="en-US" sz="2000" b="0" i="0" u="none" strike="noStrike">
                <a:solidFill>
                  <a:srgbClr val="1F3A5F"/>
                </a:solidFill>
                <a:latin typeface="Aptos Narrow"/>
                <a:ea typeface="+mn-ea"/>
                <a:cs typeface="Algerian" panose="020F0502020204030204" pitchFamily="34" charset="0"/>
              </a:rPr>
              <a:pPr marL="0" indent="0" algn="ctr"/>
              <a:t>1.257 Mills</a:t>
            </a:fld>
            <a:endParaRPr lang="es-ES_tradnl" sz="2000" b="0" i="0" u="none" strike="noStrike">
              <a:solidFill>
                <a:srgbClr val="1F3A5F"/>
              </a:solidFill>
              <a:latin typeface="+mn-lt"/>
              <a:ea typeface="+mn-ea"/>
              <a:cs typeface="Algerian" panose="020F0502020204030204" pitchFamily="34" charset="0"/>
            </a:endParaRPr>
          </a:p>
        </xdr:txBody>
      </xdr:sp>
      <xdr:sp macro="" textlink="">
        <xdr:nvSpPr>
          <xdr:cNvPr id="14" name="CuadroTexto 13">
            <a:extLst>
              <a:ext uri="{FF2B5EF4-FFF2-40B4-BE49-F238E27FC236}">
                <a16:creationId xmlns:a16="http://schemas.microsoft.com/office/drawing/2014/main" id="{BD0909C9-FA12-4C3B-8F34-B8386E6F26C0}"/>
              </a:ext>
            </a:extLst>
          </xdr:cNvPr>
          <xdr:cNvSpPr txBox="1"/>
        </xdr:nvSpPr>
        <xdr:spPr>
          <a:xfrm>
            <a:off x="6472199" y="445226"/>
            <a:ext cx="1045475" cy="241663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 anchorCtr="0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ES" sz="1400">
                <a:solidFill>
                  <a:srgbClr val="1F3A5F"/>
                </a:solidFill>
                <a:effectLst/>
              </a:rPr>
              <a:t>Likes </a:t>
            </a:r>
          </a:p>
        </xdr:txBody>
      </xdr:sp>
    </xdr:grpSp>
    <xdr:clientData/>
  </xdr:twoCellAnchor>
  <xdr:twoCellAnchor>
    <xdr:from>
      <xdr:col>3</xdr:col>
      <xdr:colOff>735732</xdr:colOff>
      <xdr:row>7</xdr:row>
      <xdr:rowOff>132081</xdr:rowOff>
    </xdr:from>
    <xdr:to>
      <xdr:col>6</xdr:col>
      <xdr:colOff>155665</xdr:colOff>
      <xdr:row>8</xdr:row>
      <xdr:rowOff>195581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AA5412C4-CADB-4829-A815-D8DE6A6BD5D5}"/>
            </a:ext>
          </a:extLst>
        </xdr:cNvPr>
        <xdr:cNvSpPr txBox="1"/>
      </xdr:nvSpPr>
      <xdr:spPr>
        <a:xfrm>
          <a:off x="2629846" y="1503681"/>
          <a:ext cx="1803905" cy="2594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600">
              <a:solidFill>
                <a:srgbClr val="1F3A5F"/>
              </a:solidFill>
              <a:effectLst/>
            </a:rPr>
            <a:t>High Engagement</a:t>
          </a:r>
        </a:p>
      </xdr:txBody>
    </xdr:sp>
    <xdr:clientData/>
  </xdr:twoCellAnchor>
  <xdr:twoCellAnchor>
    <xdr:from>
      <xdr:col>18</xdr:col>
      <xdr:colOff>453625</xdr:colOff>
      <xdr:row>22</xdr:row>
      <xdr:rowOff>87807</xdr:rowOff>
    </xdr:from>
    <xdr:to>
      <xdr:col>20</xdr:col>
      <xdr:colOff>122745</xdr:colOff>
      <xdr:row>28</xdr:row>
      <xdr:rowOff>45807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2FC86743-7ED8-4A0B-836C-20A3610BC3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423145</xdr:colOff>
      <xdr:row>27</xdr:row>
      <xdr:rowOff>113207</xdr:rowOff>
    </xdr:from>
    <xdr:to>
      <xdr:col>20</xdr:col>
      <xdr:colOff>92265</xdr:colOff>
      <xdr:row>33</xdr:row>
      <xdr:rowOff>74835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C62A9C17-51E6-4A43-B8D4-B59AD5FE5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101781</xdr:colOff>
      <xdr:row>3</xdr:row>
      <xdr:rowOff>12518</xdr:rowOff>
    </xdr:from>
    <xdr:to>
      <xdr:col>3</xdr:col>
      <xdr:colOff>149860</xdr:colOff>
      <xdr:row>11</xdr:row>
      <xdr:rowOff>86360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0D092487-D093-4610-989C-FCF8C567582A}"/>
            </a:ext>
          </a:extLst>
        </xdr:cNvPr>
        <xdr:cNvSpPr txBox="1"/>
      </xdr:nvSpPr>
      <xdr:spPr>
        <a:xfrm>
          <a:off x="406581" y="606878"/>
          <a:ext cx="1633039" cy="1658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2400" b="1">
              <a:solidFill>
                <a:srgbClr val="1F3A5F"/>
              </a:solidFill>
              <a:latin typeface="+mj-lt"/>
              <a:ea typeface="Segoe UI Symbol" panose="020B0502040204020203" pitchFamily="34" charset="0"/>
              <a:cs typeface="Segoe UI Historic" panose="020B0502040204020203" pitchFamily="34" charset="0"/>
            </a:rPr>
            <a:t>Análisis de control de contenido viral</a:t>
          </a:r>
        </a:p>
      </xdr:txBody>
    </xdr:sp>
    <xdr:clientData/>
  </xdr:twoCellAnchor>
  <xdr:twoCellAnchor>
    <xdr:from>
      <xdr:col>12</xdr:col>
      <xdr:colOff>184827</xdr:colOff>
      <xdr:row>2</xdr:row>
      <xdr:rowOff>32888</xdr:rowOff>
    </xdr:from>
    <xdr:to>
      <xdr:col>14</xdr:col>
      <xdr:colOff>116840</xdr:colOff>
      <xdr:row>5</xdr:row>
      <xdr:rowOff>50528</xdr:rowOff>
    </xdr:to>
    <xdr:grpSp>
      <xdr:nvGrpSpPr>
        <xdr:cNvPr id="74" name="Grupo 73">
          <a:extLst>
            <a:ext uri="{FF2B5EF4-FFF2-40B4-BE49-F238E27FC236}">
              <a16:creationId xmlns:a16="http://schemas.microsoft.com/office/drawing/2014/main" id="{0078E35C-893F-8E86-5277-81DEC72F8AE5}"/>
            </a:ext>
          </a:extLst>
        </xdr:cNvPr>
        <xdr:cNvGrpSpPr/>
      </xdr:nvGrpSpPr>
      <xdr:grpSpPr>
        <a:xfrm>
          <a:off x="9230856" y="424774"/>
          <a:ext cx="1804355" cy="605468"/>
          <a:chOff x="8436200" y="424774"/>
          <a:chExt cx="1804355" cy="605468"/>
        </a:xfrm>
        <a:solidFill>
          <a:schemeClr val="accent1">
            <a:lumMod val="20000"/>
            <a:lumOff val="80000"/>
          </a:schemeClr>
        </a:solidFill>
      </xdr:grpSpPr>
      <xdr:sp macro="" textlink="base_pivot!M5">
        <xdr:nvSpPr>
          <xdr:cNvPr id="9" name="Rectángulo redondeado 6">
            <a:extLst>
              <a:ext uri="{FF2B5EF4-FFF2-40B4-BE49-F238E27FC236}">
                <a16:creationId xmlns:a16="http://schemas.microsoft.com/office/drawing/2014/main" id="{28721D9E-5B6D-4EB9-BFA5-90C739317820}"/>
              </a:ext>
            </a:extLst>
          </xdr:cNvPr>
          <xdr:cNvSpPr/>
        </xdr:nvSpPr>
        <xdr:spPr>
          <a:xfrm>
            <a:off x="8436200" y="424774"/>
            <a:ext cx="1804355" cy="605468"/>
          </a:xfrm>
          <a:prstGeom prst="roundRect">
            <a:avLst/>
          </a:pr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b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fld id="{6422F39F-241B-478F-8EC9-C7B1A70729FB}" type="TxLink">
              <a:rPr lang="en-US" sz="2000" b="0" i="0" u="none" strike="noStrike">
                <a:solidFill>
                  <a:srgbClr val="1F3A5F"/>
                </a:solidFill>
                <a:latin typeface="Aptos Narrow"/>
                <a:ea typeface="+mn-ea"/>
                <a:cs typeface="Algerian" panose="020F0502020204030204" pitchFamily="34" charset="0"/>
              </a:rPr>
              <a:pPr marL="0" indent="0" algn="ctr"/>
              <a:t>253 Mills</a:t>
            </a:fld>
            <a:endParaRPr lang="es-ES_tradnl" sz="2000" b="0" i="0" u="none" strike="noStrike">
              <a:solidFill>
                <a:srgbClr val="1F3A5F"/>
              </a:solidFill>
              <a:latin typeface="+mn-lt"/>
              <a:ea typeface="+mn-ea"/>
              <a:cs typeface="Algerian" panose="020F0502020204030204" pitchFamily="34" charset="0"/>
            </a:endParaRPr>
          </a:p>
        </xdr:txBody>
      </xdr:sp>
      <xdr:sp macro="" textlink="">
        <xdr:nvSpPr>
          <xdr:cNvPr id="11" name="CuadroTexto 10">
            <a:extLst>
              <a:ext uri="{FF2B5EF4-FFF2-40B4-BE49-F238E27FC236}">
                <a16:creationId xmlns:a16="http://schemas.microsoft.com/office/drawing/2014/main" id="{49E34B98-BBDE-43BD-B7C5-56D0B08877E8}"/>
              </a:ext>
            </a:extLst>
          </xdr:cNvPr>
          <xdr:cNvSpPr txBox="1"/>
        </xdr:nvSpPr>
        <xdr:spPr>
          <a:xfrm>
            <a:off x="8551370" y="483326"/>
            <a:ext cx="1256659" cy="218803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 anchorCtr="0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ES" sz="1400">
                <a:solidFill>
                  <a:srgbClr val="1F3A5F"/>
                </a:solidFill>
                <a:effectLst/>
              </a:rPr>
              <a:t>Shares </a:t>
            </a:r>
          </a:p>
        </xdr:txBody>
      </xdr:sp>
    </xdr:grpSp>
    <xdr:clientData/>
  </xdr:twoCellAnchor>
  <xdr:twoCellAnchor>
    <xdr:from>
      <xdr:col>14</xdr:col>
      <xdr:colOff>290415</xdr:colOff>
      <xdr:row>2</xdr:row>
      <xdr:rowOff>47040</xdr:rowOff>
    </xdr:from>
    <xdr:to>
      <xdr:col>16</xdr:col>
      <xdr:colOff>767800</xdr:colOff>
      <xdr:row>5</xdr:row>
      <xdr:rowOff>64680</xdr:rowOff>
    </xdr:to>
    <xdr:grpSp>
      <xdr:nvGrpSpPr>
        <xdr:cNvPr id="67" name="Grupo 66">
          <a:extLst>
            <a:ext uri="{FF2B5EF4-FFF2-40B4-BE49-F238E27FC236}">
              <a16:creationId xmlns:a16="http://schemas.microsoft.com/office/drawing/2014/main" id="{C7EA0FD7-3CD3-6AD7-5134-C46E6B2ADB85}"/>
            </a:ext>
          </a:extLst>
        </xdr:cNvPr>
        <xdr:cNvGrpSpPr/>
      </xdr:nvGrpSpPr>
      <xdr:grpSpPr>
        <a:xfrm>
          <a:off x="11208786" y="438926"/>
          <a:ext cx="1761900" cy="605468"/>
          <a:chOff x="10490335" y="417154"/>
          <a:chExt cx="1761900" cy="605468"/>
        </a:xfrm>
        <a:solidFill>
          <a:schemeClr val="accent1">
            <a:lumMod val="20000"/>
            <a:lumOff val="80000"/>
          </a:schemeClr>
        </a:solidFill>
      </xdr:grpSpPr>
      <xdr:sp macro="" textlink="base_pivot!O5">
        <xdr:nvSpPr>
          <xdr:cNvPr id="13" name="Rectángulo redondeado 6">
            <a:extLst>
              <a:ext uri="{FF2B5EF4-FFF2-40B4-BE49-F238E27FC236}">
                <a16:creationId xmlns:a16="http://schemas.microsoft.com/office/drawing/2014/main" id="{0D1613FC-0F0B-413D-BD36-45EFC61A6B4A}"/>
              </a:ext>
            </a:extLst>
          </xdr:cNvPr>
          <xdr:cNvSpPr/>
        </xdr:nvSpPr>
        <xdr:spPr>
          <a:xfrm>
            <a:off x="10490335" y="417154"/>
            <a:ext cx="1761900" cy="605468"/>
          </a:xfrm>
          <a:prstGeom prst="roundRect">
            <a:avLst/>
          </a:pr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b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fld id="{12BAD291-F5E2-4BBF-8267-91D40F6BB956}" type="TxLink">
              <a:rPr lang="en-US" sz="2000" b="0" i="0" u="none" strike="noStrike">
                <a:solidFill>
                  <a:srgbClr val="1F3A5F"/>
                </a:solidFill>
                <a:latin typeface="Aptos Narrow"/>
                <a:ea typeface="+mn-ea"/>
                <a:cs typeface="Algerian" panose="020F0502020204030204" pitchFamily="34" charset="0"/>
              </a:rPr>
              <a:pPr marL="0" indent="0" algn="ctr"/>
              <a:t>124 Mills</a:t>
            </a:fld>
            <a:endParaRPr lang="es-ES_tradnl" sz="2000" b="0" i="0" u="none" strike="noStrike">
              <a:solidFill>
                <a:srgbClr val="1F3A5F"/>
              </a:solidFill>
              <a:latin typeface="+mn-lt"/>
              <a:ea typeface="+mn-ea"/>
              <a:cs typeface="Algerian" panose="020F0502020204030204" pitchFamily="34" charset="0"/>
            </a:endParaRPr>
          </a:p>
        </xdr:txBody>
      </xdr:sp>
      <xdr:sp macro="" textlink="">
        <xdr:nvSpPr>
          <xdr:cNvPr id="15" name="CuadroTexto 14">
            <a:extLst>
              <a:ext uri="{FF2B5EF4-FFF2-40B4-BE49-F238E27FC236}">
                <a16:creationId xmlns:a16="http://schemas.microsoft.com/office/drawing/2014/main" id="{0B13D859-89F3-4D04-8202-513EACD1B92F}"/>
              </a:ext>
            </a:extLst>
          </xdr:cNvPr>
          <xdr:cNvSpPr txBox="1"/>
        </xdr:nvSpPr>
        <xdr:spPr>
          <a:xfrm>
            <a:off x="10613125" y="483326"/>
            <a:ext cx="1258835" cy="218803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 anchorCtr="0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ES" sz="1400">
                <a:solidFill>
                  <a:srgbClr val="1F3A5F"/>
                </a:solidFill>
                <a:effectLst/>
              </a:rPr>
              <a:t>Comments </a:t>
            </a:r>
          </a:p>
        </xdr:txBody>
      </xdr:sp>
    </xdr:grpSp>
    <xdr:clientData/>
  </xdr:twoCellAnchor>
  <xdr:twoCellAnchor>
    <xdr:from>
      <xdr:col>18</xdr:col>
      <xdr:colOff>372062</xdr:colOff>
      <xdr:row>2</xdr:row>
      <xdr:rowOff>37241</xdr:rowOff>
    </xdr:from>
    <xdr:to>
      <xdr:col>21</xdr:col>
      <xdr:colOff>240574</xdr:colOff>
      <xdr:row>5</xdr:row>
      <xdr:rowOff>54882</xdr:rowOff>
    </xdr:to>
    <xdr:grpSp>
      <xdr:nvGrpSpPr>
        <xdr:cNvPr id="66" name="Grupo 65">
          <a:extLst>
            <a:ext uri="{FF2B5EF4-FFF2-40B4-BE49-F238E27FC236}">
              <a16:creationId xmlns:a16="http://schemas.microsoft.com/office/drawing/2014/main" id="{51E1696D-E649-D348-C435-A444C53B9464}"/>
            </a:ext>
          </a:extLst>
        </xdr:cNvPr>
        <xdr:cNvGrpSpPr/>
      </xdr:nvGrpSpPr>
      <xdr:grpSpPr>
        <a:xfrm>
          <a:off x="14142491" y="429127"/>
          <a:ext cx="2252483" cy="605469"/>
          <a:chOff x="12585833" y="429128"/>
          <a:chExt cx="2252483" cy="605469"/>
        </a:xfrm>
        <a:solidFill>
          <a:schemeClr val="accent1">
            <a:lumMod val="20000"/>
            <a:lumOff val="80000"/>
          </a:schemeClr>
        </a:solidFill>
      </xdr:grpSpPr>
      <xdr:sp macro="" textlink="base_pivot!Q5">
        <xdr:nvSpPr>
          <xdr:cNvPr id="18" name="Rectángulo redondeado 6">
            <a:extLst>
              <a:ext uri="{FF2B5EF4-FFF2-40B4-BE49-F238E27FC236}">
                <a16:creationId xmlns:a16="http://schemas.microsoft.com/office/drawing/2014/main" id="{213C0AF2-87C2-45C3-9939-6150CAE91E61}"/>
              </a:ext>
            </a:extLst>
          </xdr:cNvPr>
          <xdr:cNvSpPr/>
        </xdr:nvSpPr>
        <xdr:spPr>
          <a:xfrm>
            <a:off x="12585833" y="429128"/>
            <a:ext cx="2252483" cy="605469"/>
          </a:xfrm>
          <a:prstGeom prst="roundRect">
            <a:avLst/>
          </a:pr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b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fld id="{C440F3CF-7B6D-4A27-9878-573D10375904}" type="TxLink">
              <a:rPr lang="en-US" sz="2000" b="0" i="0" u="none" strike="noStrike">
                <a:solidFill>
                  <a:srgbClr val="1F3A5F"/>
                </a:solidFill>
                <a:latin typeface="Aptos Narrow"/>
                <a:ea typeface="+mn-ea"/>
                <a:cs typeface="Algerian" panose="020F0502020204030204" pitchFamily="34" charset="0"/>
              </a:rPr>
              <a:pPr marL="0" indent="0" algn="ctr"/>
              <a:t>13,11%</a:t>
            </a:fld>
            <a:endParaRPr lang="es-ES_tradnl" sz="2000" b="0" i="0" u="none" strike="noStrike">
              <a:solidFill>
                <a:srgbClr val="1F3A5F"/>
              </a:solidFill>
              <a:latin typeface="+mn-lt"/>
              <a:ea typeface="+mn-ea"/>
              <a:cs typeface="Algerian" panose="020F0502020204030204" pitchFamily="34" charset="0"/>
            </a:endParaRPr>
          </a:p>
        </xdr:txBody>
      </xdr:sp>
      <xdr:sp macro="" textlink="">
        <xdr:nvSpPr>
          <xdr:cNvPr id="19" name="CuadroTexto 18">
            <a:extLst>
              <a:ext uri="{FF2B5EF4-FFF2-40B4-BE49-F238E27FC236}">
                <a16:creationId xmlns:a16="http://schemas.microsoft.com/office/drawing/2014/main" id="{7148E77C-EE51-4E31-8782-E70F4367F66E}"/>
              </a:ext>
            </a:extLst>
          </xdr:cNvPr>
          <xdr:cNvSpPr txBox="1"/>
        </xdr:nvSpPr>
        <xdr:spPr>
          <a:xfrm>
            <a:off x="12609565" y="465909"/>
            <a:ext cx="2053493" cy="247106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 anchorCtr="0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ES" sz="1400">
                <a:solidFill>
                  <a:srgbClr val="1F3A5F"/>
                </a:solidFill>
                <a:effectLst/>
              </a:rPr>
              <a:t>Average Engagement Rate </a:t>
            </a:r>
          </a:p>
        </xdr:txBody>
      </xdr:sp>
    </xdr:grpSp>
    <xdr:clientData/>
  </xdr:twoCellAnchor>
  <xdr:twoCellAnchor>
    <xdr:from>
      <xdr:col>21</xdr:col>
      <xdr:colOff>631141</xdr:colOff>
      <xdr:row>1</xdr:row>
      <xdr:rowOff>184198</xdr:rowOff>
    </xdr:from>
    <xdr:to>
      <xdr:col>24</xdr:col>
      <xdr:colOff>499653</xdr:colOff>
      <xdr:row>5</xdr:row>
      <xdr:rowOff>5896</xdr:rowOff>
    </xdr:to>
    <xdr:grpSp>
      <xdr:nvGrpSpPr>
        <xdr:cNvPr id="65" name="Grupo 64">
          <a:extLst>
            <a:ext uri="{FF2B5EF4-FFF2-40B4-BE49-F238E27FC236}">
              <a16:creationId xmlns:a16="http://schemas.microsoft.com/office/drawing/2014/main" id="{5992F5C8-F861-0B99-6AC8-6DB3BD6BE07E}"/>
            </a:ext>
          </a:extLst>
        </xdr:cNvPr>
        <xdr:cNvGrpSpPr/>
      </xdr:nvGrpSpPr>
      <xdr:grpSpPr>
        <a:xfrm>
          <a:off x="16785541" y="380141"/>
          <a:ext cx="2252483" cy="605469"/>
          <a:chOff x="15141799" y="445456"/>
          <a:chExt cx="2252483" cy="605469"/>
        </a:xfrm>
        <a:solidFill>
          <a:schemeClr val="accent1">
            <a:lumMod val="20000"/>
            <a:lumOff val="80000"/>
          </a:schemeClr>
        </a:solidFill>
      </xdr:grpSpPr>
      <xdr:sp macro="" textlink="base_pivot!E15">
        <xdr:nvSpPr>
          <xdr:cNvPr id="21" name="Rectángulo redondeado 6">
            <a:extLst>
              <a:ext uri="{FF2B5EF4-FFF2-40B4-BE49-F238E27FC236}">
                <a16:creationId xmlns:a16="http://schemas.microsoft.com/office/drawing/2014/main" id="{BAB20FE9-A4AC-4B38-BDAA-D963C73B97A1}"/>
              </a:ext>
            </a:extLst>
          </xdr:cNvPr>
          <xdr:cNvSpPr/>
        </xdr:nvSpPr>
        <xdr:spPr>
          <a:xfrm>
            <a:off x="15141799" y="445456"/>
            <a:ext cx="2252483" cy="605469"/>
          </a:xfrm>
          <a:prstGeom prst="roundRect">
            <a:avLst/>
          </a:pr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b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fld id="{F73B0276-10B6-461A-BCB8-7858748AFE0F}" type="TxLink">
              <a:rPr lang="en-US" sz="2000" b="0" i="0" u="none" strike="noStrike">
                <a:solidFill>
                  <a:srgbClr val="1F3A5F"/>
                </a:solidFill>
                <a:latin typeface="Aptos Narrow"/>
                <a:ea typeface="+mn-ea"/>
                <a:cs typeface="Algerian" panose="020F0502020204030204" pitchFamily="34" charset="0"/>
              </a:rPr>
              <a:pPr marL="0" indent="0" algn="ctr"/>
              <a:t>33,46%</a:t>
            </a:fld>
            <a:endParaRPr lang="es-ES_tradnl" sz="2000" b="0" i="0" u="none" strike="noStrike">
              <a:solidFill>
                <a:srgbClr val="1F3A5F"/>
              </a:solidFill>
              <a:latin typeface="+mn-lt"/>
              <a:ea typeface="+mn-ea"/>
              <a:cs typeface="Algerian" panose="020F0502020204030204" pitchFamily="34" charset="0"/>
            </a:endParaRPr>
          </a:p>
        </xdr:txBody>
      </xdr:sp>
      <xdr:sp macro="" textlink="">
        <xdr:nvSpPr>
          <xdr:cNvPr id="22" name="CuadroTexto 21">
            <a:extLst>
              <a:ext uri="{FF2B5EF4-FFF2-40B4-BE49-F238E27FC236}">
                <a16:creationId xmlns:a16="http://schemas.microsoft.com/office/drawing/2014/main" id="{1396E0CF-FBAF-4CED-A206-68F3680EEBF0}"/>
              </a:ext>
            </a:extLst>
          </xdr:cNvPr>
          <xdr:cNvSpPr txBox="1"/>
        </xdr:nvSpPr>
        <xdr:spPr>
          <a:xfrm>
            <a:off x="15211250" y="466997"/>
            <a:ext cx="2053493" cy="249283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 anchorCtr="0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ES" sz="1400">
                <a:solidFill>
                  <a:srgbClr val="1F3A5F"/>
                </a:solidFill>
                <a:effectLst/>
              </a:rPr>
              <a:t>High Engagement Posts</a:t>
            </a:r>
          </a:p>
        </xdr:txBody>
      </xdr:sp>
    </xdr:grpSp>
    <xdr:clientData/>
  </xdr:twoCellAnchor>
  <xdr:twoCellAnchor>
    <xdr:from>
      <xdr:col>7</xdr:col>
      <xdr:colOff>128754</xdr:colOff>
      <xdr:row>6</xdr:row>
      <xdr:rowOff>190279</xdr:rowOff>
    </xdr:from>
    <xdr:to>
      <xdr:col>12</xdr:col>
      <xdr:colOff>310243</xdr:colOff>
      <xdr:row>15</xdr:row>
      <xdr:rowOff>38100</xdr:rowOff>
    </xdr:to>
    <xdr:grpSp>
      <xdr:nvGrpSpPr>
        <xdr:cNvPr id="61" name="Grupo 60">
          <a:extLst>
            <a:ext uri="{FF2B5EF4-FFF2-40B4-BE49-F238E27FC236}">
              <a16:creationId xmlns:a16="http://schemas.microsoft.com/office/drawing/2014/main" id="{0E650E01-22CB-FFE0-7E82-28C408628F15}"/>
            </a:ext>
          </a:extLst>
        </xdr:cNvPr>
        <xdr:cNvGrpSpPr/>
      </xdr:nvGrpSpPr>
      <xdr:grpSpPr>
        <a:xfrm>
          <a:off x="5201497" y="1365936"/>
          <a:ext cx="4154775" cy="1611307"/>
          <a:chOff x="4929354" y="1365936"/>
          <a:chExt cx="4154775" cy="1611307"/>
        </a:xfrm>
        <a:solidFill>
          <a:schemeClr val="tx2">
            <a:lumMod val="25000"/>
            <a:lumOff val="75000"/>
          </a:schemeClr>
        </a:solidFill>
      </xdr:grpSpPr>
      <xdr:sp macro="" textlink="">
        <xdr:nvSpPr>
          <xdr:cNvPr id="28" name="Rectángulo redondeado 34">
            <a:extLst>
              <a:ext uri="{FF2B5EF4-FFF2-40B4-BE49-F238E27FC236}">
                <a16:creationId xmlns:a16="http://schemas.microsoft.com/office/drawing/2014/main" id="{79149648-B004-4BCD-9CCF-F8C4AE694D03}"/>
              </a:ext>
            </a:extLst>
          </xdr:cNvPr>
          <xdr:cNvSpPr/>
        </xdr:nvSpPr>
        <xdr:spPr>
          <a:xfrm>
            <a:off x="4929354" y="1365936"/>
            <a:ext cx="4154775" cy="1611307"/>
          </a:xfrm>
          <a:prstGeom prst="roundRect">
            <a:avLst/>
          </a:pr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_tradnl" sz="1100"/>
          </a:p>
        </xdr:txBody>
      </xdr:sp>
      <xdr:sp macro="" textlink="">
        <xdr:nvSpPr>
          <xdr:cNvPr id="30" name="CuadroTexto 29">
            <a:extLst>
              <a:ext uri="{FF2B5EF4-FFF2-40B4-BE49-F238E27FC236}">
                <a16:creationId xmlns:a16="http://schemas.microsoft.com/office/drawing/2014/main" id="{190AE265-4712-4C5F-8328-7CA39C80ABA9}"/>
              </a:ext>
            </a:extLst>
          </xdr:cNvPr>
          <xdr:cNvSpPr txBox="1"/>
        </xdr:nvSpPr>
        <xdr:spPr>
          <a:xfrm>
            <a:off x="5168264" y="1427923"/>
            <a:ext cx="3616506" cy="324676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ES" sz="1600">
                <a:solidFill>
                  <a:srgbClr val="1F3A5F"/>
                </a:solidFill>
                <a:effectLst/>
              </a:rPr>
              <a:t>Views Trend by Quarter</a:t>
            </a:r>
          </a:p>
        </xdr:txBody>
      </xdr:sp>
      <xdr:graphicFrame macro="">
        <xdr:nvGraphicFramePr>
          <xdr:cNvPr id="69" name="Gráfico 68">
            <a:extLst>
              <a:ext uri="{FF2B5EF4-FFF2-40B4-BE49-F238E27FC236}">
                <a16:creationId xmlns:a16="http://schemas.microsoft.com/office/drawing/2014/main" id="{584B64A2-9161-4751-987E-B46E88BF8DA4}"/>
              </a:ext>
            </a:extLst>
          </xdr:cNvPr>
          <xdr:cNvGraphicFramePr>
            <a:graphicFrameLocks/>
          </xdr:cNvGraphicFramePr>
        </xdr:nvGraphicFramePr>
        <xdr:xfrm>
          <a:off x="5040086" y="1696862"/>
          <a:ext cx="3881845" cy="115301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7</xdr:col>
      <xdr:colOff>189715</xdr:colOff>
      <xdr:row>16</xdr:row>
      <xdr:rowOff>66182</xdr:rowOff>
    </xdr:from>
    <xdr:to>
      <xdr:col>12</xdr:col>
      <xdr:colOff>386444</xdr:colOff>
      <xdr:row>25</xdr:row>
      <xdr:rowOff>130629</xdr:rowOff>
    </xdr:to>
    <xdr:grpSp>
      <xdr:nvGrpSpPr>
        <xdr:cNvPr id="62" name="Grupo 61">
          <a:extLst>
            <a:ext uri="{FF2B5EF4-FFF2-40B4-BE49-F238E27FC236}">
              <a16:creationId xmlns:a16="http://schemas.microsoft.com/office/drawing/2014/main" id="{8697CE7F-C8AC-B68F-2FA6-1556B58C9DD2}"/>
            </a:ext>
          </a:extLst>
        </xdr:cNvPr>
        <xdr:cNvGrpSpPr/>
      </xdr:nvGrpSpPr>
      <xdr:grpSpPr>
        <a:xfrm>
          <a:off x="5262458" y="3201268"/>
          <a:ext cx="4170015" cy="1827932"/>
          <a:chOff x="4881457" y="3201268"/>
          <a:chExt cx="4170015" cy="1827932"/>
        </a:xfrm>
        <a:solidFill>
          <a:schemeClr val="tx2">
            <a:lumMod val="25000"/>
            <a:lumOff val="75000"/>
          </a:schemeClr>
        </a:solidFill>
      </xdr:grpSpPr>
      <xdr:sp macro="" textlink="">
        <xdr:nvSpPr>
          <xdr:cNvPr id="23" name="Rectángulo redondeado 34">
            <a:extLst>
              <a:ext uri="{FF2B5EF4-FFF2-40B4-BE49-F238E27FC236}">
                <a16:creationId xmlns:a16="http://schemas.microsoft.com/office/drawing/2014/main" id="{B645C00E-24A8-4326-A215-E472DE97E665}"/>
              </a:ext>
            </a:extLst>
          </xdr:cNvPr>
          <xdr:cNvSpPr/>
        </xdr:nvSpPr>
        <xdr:spPr>
          <a:xfrm>
            <a:off x="4881457" y="3201268"/>
            <a:ext cx="4170015" cy="1827932"/>
          </a:xfrm>
          <a:prstGeom prst="roundRect">
            <a:avLst/>
          </a:pr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_tradnl" sz="1100"/>
          </a:p>
        </xdr:txBody>
      </xdr:sp>
      <xdr:sp macro="" textlink="">
        <xdr:nvSpPr>
          <xdr:cNvPr id="29" name="CuadroTexto 28">
            <a:extLst>
              <a:ext uri="{FF2B5EF4-FFF2-40B4-BE49-F238E27FC236}">
                <a16:creationId xmlns:a16="http://schemas.microsoft.com/office/drawing/2014/main" id="{422C944F-F1E6-4B9D-85ED-3AC57BA59E66}"/>
              </a:ext>
            </a:extLst>
          </xdr:cNvPr>
          <xdr:cNvSpPr txBox="1"/>
        </xdr:nvSpPr>
        <xdr:spPr>
          <a:xfrm>
            <a:off x="5090976" y="3289381"/>
            <a:ext cx="3704681" cy="248475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ES" sz="1600">
                <a:solidFill>
                  <a:srgbClr val="1F3A5F"/>
                </a:solidFill>
                <a:effectLst/>
              </a:rPr>
              <a:t>Engagement Rate Trend by Quarter</a:t>
            </a:r>
          </a:p>
        </xdr:txBody>
      </xdr:sp>
      <xdr:graphicFrame macro="">
        <xdr:nvGraphicFramePr>
          <xdr:cNvPr id="71" name="Gráfico 70">
            <a:extLst>
              <a:ext uri="{FF2B5EF4-FFF2-40B4-BE49-F238E27FC236}">
                <a16:creationId xmlns:a16="http://schemas.microsoft.com/office/drawing/2014/main" id="{26F4D5C3-4BFB-4F04-97F8-74B5071997D0}"/>
              </a:ext>
            </a:extLst>
          </xdr:cNvPr>
          <xdr:cNvGraphicFramePr>
            <a:graphicFrameLocks/>
          </xdr:cNvGraphicFramePr>
        </xdr:nvGraphicFramePr>
        <xdr:xfrm>
          <a:off x="5103223" y="3683728"/>
          <a:ext cx="3811088" cy="11944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>
    <xdr:from>
      <xdr:col>13</xdr:col>
      <xdr:colOff>359227</xdr:colOff>
      <xdr:row>7</xdr:row>
      <xdr:rowOff>76200</xdr:rowOff>
    </xdr:from>
    <xdr:to>
      <xdr:col>18</xdr:col>
      <xdr:colOff>587826</xdr:colOff>
      <xdr:row>25</xdr:row>
      <xdr:rowOff>119743</xdr:rowOff>
    </xdr:to>
    <xdr:grpSp>
      <xdr:nvGrpSpPr>
        <xdr:cNvPr id="60" name="Grupo 59">
          <a:extLst>
            <a:ext uri="{FF2B5EF4-FFF2-40B4-BE49-F238E27FC236}">
              <a16:creationId xmlns:a16="http://schemas.microsoft.com/office/drawing/2014/main" id="{13EC996D-8765-B211-AD67-7B3D04461B8E}"/>
            </a:ext>
          </a:extLst>
        </xdr:cNvPr>
        <xdr:cNvGrpSpPr/>
      </xdr:nvGrpSpPr>
      <xdr:grpSpPr>
        <a:xfrm>
          <a:off x="10199913" y="1447800"/>
          <a:ext cx="4158342" cy="3570514"/>
          <a:chOff x="9601201" y="1447800"/>
          <a:chExt cx="4158342" cy="3439886"/>
        </a:xfrm>
        <a:solidFill>
          <a:schemeClr val="tx2">
            <a:lumMod val="25000"/>
            <a:lumOff val="75000"/>
          </a:schemeClr>
        </a:solidFill>
      </xdr:grpSpPr>
      <xdr:grpSp>
        <xdr:nvGrpSpPr>
          <xdr:cNvPr id="59" name="Grupo 58">
            <a:extLst>
              <a:ext uri="{FF2B5EF4-FFF2-40B4-BE49-F238E27FC236}">
                <a16:creationId xmlns:a16="http://schemas.microsoft.com/office/drawing/2014/main" id="{70E1E9D8-E724-FB0D-74D6-533C62FFC744}"/>
              </a:ext>
            </a:extLst>
          </xdr:cNvPr>
          <xdr:cNvGrpSpPr/>
        </xdr:nvGrpSpPr>
        <xdr:grpSpPr>
          <a:xfrm>
            <a:off x="9601201" y="1447800"/>
            <a:ext cx="4158342" cy="3439886"/>
            <a:chOff x="9601201" y="1447800"/>
            <a:chExt cx="4158342" cy="3439886"/>
          </a:xfrm>
          <a:grpFill/>
        </xdr:grpSpPr>
        <xdr:sp macro="" textlink="">
          <xdr:nvSpPr>
            <xdr:cNvPr id="24" name="Rectángulo redondeado 51">
              <a:extLst>
                <a:ext uri="{FF2B5EF4-FFF2-40B4-BE49-F238E27FC236}">
                  <a16:creationId xmlns:a16="http://schemas.microsoft.com/office/drawing/2014/main" id="{D726C8B2-F6C9-418E-9513-4EA85D7499A8}"/>
                </a:ext>
              </a:extLst>
            </xdr:cNvPr>
            <xdr:cNvSpPr/>
          </xdr:nvSpPr>
          <xdr:spPr>
            <a:xfrm>
              <a:off x="9601201" y="1447800"/>
              <a:ext cx="4158342" cy="3439886"/>
            </a:xfrm>
            <a:prstGeom prst="round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ES_tradnl" sz="1100"/>
            </a:p>
          </xdr:txBody>
        </xdr:sp>
        <xdr:sp macro="" textlink="">
          <xdr:nvSpPr>
            <xdr:cNvPr id="25" name="CuadroTexto 24">
              <a:extLst>
                <a:ext uri="{FF2B5EF4-FFF2-40B4-BE49-F238E27FC236}">
                  <a16:creationId xmlns:a16="http://schemas.microsoft.com/office/drawing/2014/main" id="{F32E39C9-AECE-44E5-91AD-C55D23F6088D}"/>
                </a:ext>
              </a:extLst>
            </xdr:cNvPr>
            <xdr:cNvSpPr txBox="1"/>
          </xdr:nvSpPr>
          <xdr:spPr>
            <a:xfrm>
              <a:off x="9914230" y="1551667"/>
              <a:ext cx="2441482" cy="227287"/>
            </a:xfrm>
            <a:prstGeom prst="rect">
              <a:avLst/>
            </a:prstGeom>
            <a:grp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s-ES" sz="1600">
                  <a:solidFill>
                    <a:srgbClr val="1F3A5F"/>
                  </a:solidFill>
                  <a:effectLst/>
                </a:rPr>
                <a:t>Views by Platform</a:t>
              </a:r>
            </a:p>
          </xdr:txBody>
        </xdr:sp>
      </xdr:grpSp>
      <xdr:graphicFrame macro="">
        <xdr:nvGraphicFramePr>
          <xdr:cNvPr id="26" name="Gráfico 25">
            <a:extLst>
              <a:ext uri="{FF2B5EF4-FFF2-40B4-BE49-F238E27FC236}">
                <a16:creationId xmlns:a16="http://schemas.microsoft.com/office/drawing/2014/main" id="{5C4E61DB-3FF5-4A06-8872-FB54F23CC580}"/>
              </a:ext>
            </a:extLst>
          </xdr:cNvPr>
          <xdr:cNvGraphicFramePr>
            <a:graphicFrameLocks/>
          </xdr:cNvGraphicFramePr>
        </xdr:nvGraphicFramePr>
        <xdr:xfrm>
          <a:off x="9764486" y="2002971"/>
          <a:ext cx="3875314" cy="249282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  <xdr:twoCellAnchor>
    <xdr:from>
      <xdr:col>19</xdr:col>
      <xdr:colOff>348346</xdr:colOff>
      <xdr:row>6</xdr:row>
      <xdr:rowOff>175260</xdr:rowOff>
    </xdr:from>
    <xdr:to>
      <xdr:col>24</xdr:col>
      <xdr:colOff>762002</xdr:colOff>
      <xdr:row>25</xdr:row>
      <xdr:rowOff>65315</xdr:rowOff>
    </xdr:to>
    <xdr:grpSp>
      <xdr:nvGrpSpPr>
        <xdr:cNvPr id="58" name="Grupo 57">
          <a:extLst>
            <a:ext uri="{FF2B5EF4-FFF2-40B4-BE49-F238E27FC236}">
              <a16:creationId xmlns:a16="http://schemas.microsoft.com/office/drawing/2014/main" id="{683C37E4-8C8E-70CC-4F3F-0961B9A1FB10}"/>
            </a:ext>
          </a:extLst>
        </xdr:cNvPr>
        <xdr:cNvGrpSpPr/>
      </xdr:nvGrpSpPr>
      <xdr:grpSpPr>
        <a:xfrm>
          <a:off x="14913432" y="1350917"/>
          <a:ext cx="4386941" cy="3612969"/>
          <a:chOff x="14292944" y="1350917"/>
          <a:chExt cx="4386941" cy="3449683"/>
        </a:xfrm>
        <a:solidFill>
          <a:schemeClr val="tx2">
            <a:lumMod val="25000"/>
            <a:lumOff val="75000"/>
          </a:schemeClr>
        </a:solidFill>
      </xdr:grpSpPr>
      <xdr:grpSp>
        <xdr:nvGrpSpPr>
          <xdr:cNvPr id="57" name="Grupo 56">
            <a:extLst>
              <a:ext uri="{FF2B5EF4-FFF2-40B4-BE49-F238E27FC236}">
                <a16:creationId xmlns:a16="http://schemas.microsoft.com/office/drawing/2014/main" id="{A72A83CC-E3DC-6F71-77AF-D7CB66E2BCBD}"/>
              </a:ext>
            </a:extLst>
          </xdr:cNvPr>
          <xdr:cNvGrpSpPr/>
        </xdr:nvGrpSpPr>
        <xdr:grpSpPr>
          <a:xfrm>
            <a:off x="14292944" y="1350917"/>
            <a:ext cx="4386941" cy="3449683"/>
            <a:chOff x="14292944" y="1350917"/>
            <a:chExt cx="4386941" cy="3449683"/>
          </a:xfrm>
          <a:grpFill/>
        </xdr:grpSpPr>
        <xdr:sp macro="" textlink="">
          <xdr:nvSpPr>
            <xdr:cNvPr id="27" name="Rectángulo redondeado 51">
              <a:extLst>
                <a:ext uri="{FF2B5EF4-FFF2-40B4-BE49-F238E27FC236}">
                  <a16:creationId xmlns:a16="http://schemas.microsoft.com/office/drawing/2014/main" id="{E36118FE-91B4-40BC-A26D-C45DC8C907BA}"/>
                </a:ext>
              </a:extLst>
            </xdr:cNvPr>
            <xdr:cNvSpPr/>
          </xdr:nvSpPr>
          <xdr:spPr>
            <a:xfrm>
              <a:off x="14292944" y="1350917"/>
              <a:ext cx="4386941" cy="3449683"/>
            </a:xfrm>
            <a:prstGeom prst="round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ES_tradnl" sz="1100"/>
            </a:p>
          </xdr:txBody>
        </xdr:sp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8E8B89D4-1B3B-4308-AE53-EEAA797FC53C}"/>
                </a:ext>
              </a:extLst>
            </xdr:cNvPr>
            <xdr:cNvSpPr txBox="1"/>
          </xdr:nvSpPr>
          <xdr:spPr>
            <a:xfrm>
              <a:off x="14682171" y="1508125"/>
              <a:ext cx="3094199" cy="233589"/>
            </a:xfrm>
            <a:prstGeom prst="rect">
              <a:avLst/>
            </a:prstGeom>
            <a:grp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s-ES" sz="1600">
                  <a:solidFill>
                    <a:srgbClr val="1F3A5F"/>
                  </a:solidFill>
                  <a:effectLst/>
                </a:rPr>
                <a:t>Engagement Rate by Platform</a:t>
              </a:r>
            </a:p>
          </xdr:txBody>
        </xdr:sp>
      </xdr:grpSp>
      <xdr:graphicFrame macro="">
        <xdr:nvGraphicFramePr>
          <xdr:cNvPr id="38" name="Gráfico 37">
            <a:extLst>
              <a:ext uri="{FF2B5EF4-FFF2-40B4-BE49-F238E27FC236}">
                <a16:creationId xmlns:a16="http://schemas.microsoft.com/office/drawing/2014/main" id="{1B2CB84A-F2F6-4BDA-89EA-DB953B5B3C71}"/>
              </a:ext>
            </a:extLst>
          </xdr:cNvPr>
          <xdr:cNvGraphicFramePr>
            <a:graphicFrameLocks/>
          </xdr:cNvGraphicFramePr>
        </xdr:nvGraphicFramePr>
        <xdr:xfrm>
          <a:off x="14532430" y="1873430"/>
          <a:ext cx="4016827" cy="253528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/>
  </xdr:twoCellAnchor>
  <xdr:twoCellAnchor>
    <xdr:from>
      <xdr:col>3</xdr:col>
      <xdr:colOff>544285</xdr:colOff>
      <xdr:row>10</xdr:row>
      <xdr:rowOff>32657</xdr:rowOff>
    </xdr:from>
    <xdr:to>
      <xdr:col>6</xdr:col>
      <xdr:colOff>239485</xdr:colOff>
      <xdr:row>23</xdr:row>
      <xdr:rowOff>130628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E187C09C-152D-4FF7-A25E-29E4B0DAC4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620487</xdr:colOff>
      <xdr:row>28</xdr:row>
      <xdr:rowOff>10886</xdr:rowOff>
    </xdr:from>
    <xdr:to>
      <xdr:col>9</xdr:col>
      <xdr:colOff>261257</xdr:colOff>
      <xdr:row>45</xdr:row>
      <xdr:rowOff>119743</xdr:rowOff>
    </xdr:to>
    <xdr:grpSp>
      <xdr:nvGrpSpPr>
        <xdr:cNvPr id="55" name="Grupo 54">
          <a:extLst>
            <a:ext uri="{FF2B5EF4-FFF2-40B4-BE49-F238E27FC236}">
              <a16:creationId xmlns:a16="http://schemas.microsoft.com/office/drawing/2014/main" id="{4A5DB503-A7F2-FB4C-05FD-BEE5D78B1DA5}"/>
            </a:ext>
          </a:extLst>
        </xdr:cNvPr>
        <xdr:cNvGrpSpPr/>
      </xdr:nvGrpSpPr>
      <xdr:grpSpPr>
        <a:xfrm>
          <a:off x="2514601" y="5497286"/>
          <a:ext cx="4408713" cy="3439886"/>
          <a:chOff x="2514601" y="5497286"/>
          <a:chExt cx="4158342" cy="3439886"/>
        </a:xfrm>
        <a:solidFill>
          <a:schemeClr val="tx2">
            <a:lumMod val="25000"/>
            <a:lumOff val="75000"/>
          </a:schemeClr>
        </a:solidFill>
      </xdr:grpSpPr>
      <xdr:grpSp>
        <xdr:nvGrpSpPr>
          <xdr:cNvPr id="46" name="Grupo 45">
            <a:extLst>
              <a:ext uri="{FF2B5EF4-FFF2-40B4-BE49-F238E27FC236}">
                <a16:creationId xmlns:a16="http://schemas.microsoft.com/office/drawing/2014/main" id="{5E358CD0-E9EC-443F-A386-BFD453BD33D6}"/>
              </a:ext>
            </a:extLst>
          </xdr:cNvPr>
          <xdr:cNvGrpSpPr/>
        </xdr:nvGrpSpPr>
        <xdr:grpSpPr>
          <a:xfrm>
            <a:off x="2514601" y="5497286"/>
            <a:ext cx="4158342" cy="3439886"/>
            <a:chOff x="2514601" y="5497286"/>
            <a:chExt cx="4158342" cy="3439886"/>
          </a:xfrm>
          <a:grpFill/>
        </xdr:grpSpPr>
        <xdr:sp macro="" textlink="">
          <xdr:nvSpPr>
            <xdr:cNvPr id="70" name="Rectángulo redondeado 51">
              <a:extLst>
                <a:ext uri="{FF2B5EF4-FFF2-40B4-BE49-F238E27FC236}">
                  <a16:creationId xmlns:a16="http://schemas.microsoft.com/office/drawing/2014/main" id="{88C5ABEA-2EA3-459A-84BA-D63D37879EC4}"/>
                </a:ext>
              </a:extLst>
            </xdr:cNvPr>
            <xdr:cNvSpPr/>
          </xdr:nvSpPr>
          <xdr:spPr>
            <a:xfrm>
              <a:off x="2514601" y="5497286"/>
              <a:ext cx="4158342" cy="3439886"/>
            </a:xfrm>
            <a:prstGeom prst="round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ES_tradnl" sz="1100"/>
            </a:p>
          </xdr:txBody>
        </xdr:sp>
        <xdr:sp macro="" textlink="">
          <xdr:nvSpPr>
            <xdr:cNvPr id="72" name="CuadroTexto 71">
              <a:extLst>
                <a:ext uri="{FF2B5EF4-FFF2-40B4-BE49-F238E27FC236}">
                  <a16:creationId xmlns:a16="http://schemas.microsoft.com/office/drawing/2014/main" id="{F0DE96F1-20BD-431A-BB21-1CE746D2F39F}"/>
                </a:ext>
              </a:extLst>
            </xdr:cNvPr>
            <xdr:cNvSpPr txBox="1"/>
          </xdr:nvSpPr>
          <xdr:spPr>
            <a:xfrm>
              <a:off x="2849400" y="5677353"/>
              <a:ext cx="2441482" cy="227287"/>
            </a:xfrm>
            <a:prstGeom prst="rect">
              <a:avLst/>
            </a:prstGeom>
            <a:grp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s-ES" sz="1600">
                  <a:solidFill>
                    <a:srgbClr val="1F3A5F"/>
                  </a:solidFill>
                </a:rPr>
                <a:t>Views by Hashtag</a:t>
              </a:r>
              <a:endParaRPr lang="es-ES" sz="1600">
                <a:solidFill>
                  <a:srgbClr val="1F3A5F"/>
                </a:solidFill>
                <a:effectLst/>
              </a:endParaRPr>
            </a:p>
          </xdr:txBody>
        </xdr:sp>
      </xdr:grpSp>
      <xdr:graphicFrame macro="">
        <xdr:nvGraphicFramePr>
          <xdr:cNvPr id="73" name="Gráfico 72">
            <a:extLst>
              <a:ext uri="{FF2B5EF4-FFF2-40B4-BE49-F238E27FC236}">
                <a16:creationId xmlns:a16="http://schemas.microsoft.com/office/drawing/2014/main" id="{B29265DA-1EB5-4C29-B177-7F86618FC1BD}"/>
              </a:ext>
            </a:extLst>
          </xdr:cNvPr>
          <xdr:cNvGraphicFramePr>
            <a:graphicFrameLocks/>
          </xdr:cNvGraphicFramePr>
        </xdr:nvGraphicFramePr>
        <xdr:xfrm>
          <a:off x="2808515" y="6041572"/>
          <a:ext cx="3665220" cy="25907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>
    <xdr:from>
      <xdr:col>9</xdr:col>
      <xdr:colOff>685800</xdr:colOff>
      <xdr:row>27</xdr:row>
      <xdr:rowOff>152400</xdr:rowOff>
    </xdr:from>
    <xdr:to>
      <xdr:col>15</xdr:col>
      <xdr:colOff>457200</xdr:colOff>
      <xdr:row>45</xdr:row>
      <xdr:rowOff>65314</xdr:rowOff>
    </xdr:to>
    <xdr:grpSp>
      <xdr:nvGrpSpPr>
        <xdr:cNvPr id="44" name="Grupo 43">
          <a:extLst>
            <a:ext uri="{FF2B5EF4-FFF2-40B4-BE49-F238E27FC236}">
              <a16:creationId xmlns:a16="http://schemas.microsoft.com/office/drawing/2014/main" id="{A6F6EC4D-3743-9771-71A1-1E0202601CC3}"/>
            </a:ext>
          </a:extLst>
        </xdr:cNvPr>
        <xdr:cNvGrpSpPr/>
      </xdr:nvGrpSpPr>
      <xdr:grpSpPr>
        <a:xfrm>
          <a:off x="7347857" y="5442857"/>
          <a:ext cx="4691743" cy="3439886"/>
          <a:chOff x="7119258" y="5442857"/>
          <a:chExt cx="4158342" cy="3439886"/>
        </a:xfrm>
        <a:solidFill>
          <a:schemeClr val="tx2">
            <a:lumMod val="25000"/>
            <a:lumOff val="75000"/>
          </a:schemeClr>
        </a:solidFill>
      </xdr:grpSpPr>
      <xdr:grpSp>
        <xdr:nvGrpSpPr>
          <xdr:cNvPr id="42" name="Grupo 41">
            <a:extLst>
              <a:ext uri="{FF2B5EF4-FFF2-40B4-BE49-F238E27FC236}">
                <a16:creationId xmlns:a16="http://schemas.microsoft.com/office/drawing/2014/main" id="{7EA04D39-DDDC-2C57-46EE-4EF7ABDF0C3D}"/>
              </a:ext>
            </a:extLst>
          </xdr:cNvPr>
          <xdr:cNvGrpSpPr/>
        </xdr:nvGrpSpPr>
        <xdr:grpSpPr>
          <a:xfrm>
            <a:off x="7119258" y="5442857"/>
            <a:ext cx="4158342" cy="3439886"/>
            <a:chOff x="7119258" y="5442857"/>
            <a:chExt cx="4158342" cy="3439886"/>
          </a:xfrm>
          <a:grpFill/>
        </xdr:grpSpPr>
        <xdr:sp macro="" textlink="">
          <xdr:nvSpPr>
            <xdr:cNvPr id="31" name="Rectángulo redondeado 51">
              <a:extLst>
                <a:ext uri="{FF2B5EF4-FFF2-40B4-BE49-F238E27FC236}">
                  <a16:creationId xmlns:a16="http://schemas.microsoft.com/office/drawing/2014/main" id="{B8029F41-D3A8-4760-8948-02850FB7DED1}"/>
                </a:ext>
              </a:extLst>
            </xdr:cNvPr>
            <xdr:cNvSpPr/>
          </xdr:nvSpPr>
          <xdr:spPr>
            <a:xfrm>
              <a:off x="7119258" y="5442857"/>
              <a:ext cx="4158342" cy="3439886"/>
            </a:xfrm>
            <a:prstGeom prst="round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ES_tradnl" sz="1100"/>
            </a:p>
          </xdr:txBody>
        </xdr:sp>
        <xdr:sp macro="" textlink="">
          <xdr:nvSpPr>
            <xdr:cNvPr id="32" name="CuadroTexto 31">
              <a:extLst>
                <a:ext uri="{FF2B5EF4-FFF2-40B4-BE49-F238E27FC236}">
                  <a16:creationId xmlns:a16="http://schemas.microsoft.com/office/drawing/2014/main" id="{B8D24649-E380-41B3-8E52-81699419946F}"/>
                </a:ext>
              </a:extLst>
            </xdr:cNvPr>
            <xdr:cNvSpPr txBox="1"/>
          </xdr:nvSpPr>
          <xdr:spPr>
            <a:xfrm>
              <a:off x="7377858" y="5622926"/>
              <a:ext cx="3137742" cy="222704"/>
            </a:xfrm>
            <a:prstGeom prst="rect">
              <a:avLst/>
            </a:prstGeom>
            <a:grp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s-ES" sz="1600">
                  <a:solidFill>
                    <a:srgbClr val="1F3A5F"/>
                  </a:solidFill>
                </a:rPr>
                <a:t>Engagement Rate by Content Type</a:t>
              </a:r>
              <a:endParaRPr lang="es-ES" sz="1600">
                <a:solidFill>
                  <a:srgbClr val="1F3A5F"/>
                </a:solidFill>
                <a:effectLst/>
              </a:endParaRPr>
            </a:p>
          </xdr:txBody>
        </xdr:sp>
      </xdr:grpSp>
      <xdr:graphicFrame macro="">
        <xdr:nvGraphicFramePr>
          <xdr:cNvPr id="33" name="Gráfico 32">
            <a:extLst>
              <a:ext uri="{FF2B5EF4-FFF2-40B4-BE49-F238E27FC236}">
                <a16:creationId xmlns:a16="http://schemas.microsoft.com/office/drawing/2014/main" id="{615D017D-C013-4212-9E29-E47CA71591C7}"/>
              </a:ext>
            </a:extLst>
          </xdr:cNvPr>
          <xdr:cNvGraphicFramePr>
            <a:graphicFrameLocks/>
          </xdr:cNvGraphicFramePr>
        </xdr:nvGraphicFramePr>
        <xdr:xfrm>
          <a:off x="7347857" y="6019800"/>
          <a:ext cx="3679371" cy="256902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</xdr:grpSp>
    <xdr:clientData/>
  </xdr:twoCellAnchor>
  <xdr:twoCellAnchor>
    <xdr:from>
      <xdr:col>16</xdr:col>
      <xdr:colOff>304800</xdr:colOff>
      <xdr:row>27</xdr:row>
      <xdr:rowOff>175260</xdr:rowOff>
    </xdr:from>
    <xdr:to>
      <xdr:col>25</xdr:col>
      <xdr:colOff>21771</xdr:colOff>
      <xdr:row>45</xdr:row>
      <xdr:rowOff>97971</xdr:rowOff>
    </xdr:to>
    <xdr:grpSp>
      <xdr:nvGrpSpPr>
        <xdr:cNvPr id="35" name="Grupo 34">
          <a:extLst>
            <a:ext uri="{FF2B5EF4-FFF2-40B4-BE49-F238E27FC236}">
              <a16:creationId xmlns:a16="http://schemas.microsoft.com/office/drawing/2014/main" id="{4D980415-FA58-5B88-9F2E-D0C78993F490}"/>
            </a:ext>
          </a:extLst>
        </xdr:cNvPr>
        <xdr:cNvGrpSpPr/>
      </xdr:nvGrpSpPr>
      <xdr:grpSpPr>
        <a:xfrm>
          <a:off x="12507686" y="5465717"/>
          <a:ext cx="6847114" cy="3449683"/>
          <a:chOff x="11625943" y="5422174"/>
          <a:chExt cx="6847114" cy="3449683"/>
        </a:xfrm>
        <a:solidFill>
          <a:schemeClr val="tx2">
            <a:lumMod val="25000"/>
            <a:lumOff val="75000"/>
          </a:schemeClr>
        </a:solidFill>
      </xdr:grpSpPr>
      <xdr:grpSp>
        <xdr:nvGrpSpPr>
          <xdr:cNvPr id="20" name="Grupo 19">
            <a:extLst>
              <a:ext uri="{FF2B5EF4-FFF2-40B4-BE49-F238E27FC236}">
                <a16:creationId xmlns:a16="http://schemas.microsoft.com/office/drawing/2014/main" id="{1D7D2AE0-AC21-1C77-EC23-28F90A035CFF}"/>
              </a:ext>
            </a:extLst>
          </xdr:cNvPr>
          <xdr:cNvGrpSpPr/>
        </xdr:nvGrpSpPr>
        <xdr:grpSpPr>
          <a:xfrm>
            <a:off x="11625943" y="5422174"/>
            <a:ext cx="6847114" cy="3449683"/>
            <a:chOff x="11756572" y="5422174"/>
            <a:chExt cx="6847114" cy="3449683"/>
          </a:xfrm>
          <a:grpFill/>
        </xdr:grpSpPr>
        <xdr:sp macro="" textlink="">
          <xdr:nvSpPr>
            <xdr:cNvPr id="34" name="Rectángulo redondeado 51">
              <a:extLst>
                <a:ext uri="{FF2B5EF4-FFF2-40B4-BE49-F238E27FC236}">
                  <a16:creationId xmlns:a16="http://schemas.microsoft.com/office/drawing/2014/main" id="{A60FCA10-B0F7-496D-948B-E8CB20FE66BC}"/>
                </a:ext>
              </a:extLst>
            </xdr:cNvPr>
            <xdr:cNvSpPr/>
          </xdr:nvSpPr>
          <xdr:spPr>
            <a:xfrm>
              <a:off x="11756572" y="5422174"/>
              <a:ext cx="6847114" cy="3449683"/>
            </a:xfrm>
            <a:prstGeom prst="round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ES_tradnl" sz="1100"/>
            </a:p>
          </xdr:txBody>
        </xdr:sp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01402A5C-089B-4180-B4D4-8E365262B00F}"/>
                </a:ext>
              </a:extLst>
            </xdr:cNvPr>
            <xdr:cNvSpPr txBox="1"/>
          </xdr:nvSpPr>
          <xdr:spPr>
            <a:xfrm>
              <a:off x="12145800" y="5546725"/>
              <a:ext cx="4705286" cy="298903"/>
            </a:xfrm>
            <a:prstGeom prst="rect">
              <a:avLst/>
            </a:prstGeom>
            <a:grp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s-ES" sz="1600">
                  <a:solidFill>
                    <a:srgbClr val="1F3A5F"/>
                  </a:solidFill>
                </a:rPr>
                <a:t>Average Interactions by Content Type</a:t>
              </a:r>
              <a:endParaRPr lang="es-ES" sz="1600">
                <a:solidFill>
                  <a:srgbClr val="1F3A5F"/>
                </a:solidFill>
                <a:effectLst/>
              </a:endParaRPr>
            </a:p>
          </xdr:txBody>
        </xdr:sp>
      </xdr:grpSp>
      <xdr:graphicFrame macro="">
        <xdr:nvGraphicFramePr>
          <xdr:cNvPr id="40" name="Gráfico 39">
            <a:extLst>
              <a:ext uri="{FF2B5EF4-FFF2-40B4-BE49-F238E27FC236}">
                <a16:creationId xmlns:a16="http://schemas.microsoft.com/office/drawing/2014/main" id="{67575BDE-0C9B-4509-9C30-700EF53814D5}"/>
              </a:ext>
            </a:extLst>
          </xdr:cNvPr>
          <xdr:cNvGraphicFramePr>
            <a:graphicFrameLocks/>
          </xdr:cNvGraphicFramePr>
        </xdr:nvGraphicFramePr>
        <xdr:xfrm>
          <a:off x="12028713" y="5879373"/>
          <a:ext cx="6215743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</xdr:grpSp>
    <xdr:clientData/>
  </xdr:twoCellAnchor>
  <xdr:twoCellAnchor>
    <xdr:from>
      <xdr:col>3</xdr:col>
      <xdr:colOff>598715</xdr:colOff>
      <xdr:row>47</xdr:row>
      <xdr:rowOff>130628</xdr:rowOff>
    </xdr:from>
    <xdr:to>
      <xdr:col>11</xdr:col>
      <xdr:colOff>696687</xdr:colOff>
      <xdr:row>65</xdr:row>
      <xdr:rowOff>141513</xdr:rowOff>
    </xdr:to>
    <xdr:grpSp>
      <xdr:nvGrpSpPr>
        <xdr:cNvPr id="64" name="Grupo 63">
          <a:extLst>
            <a:ext uri="{FF2B5EF4-FFF2-40B4-BE49-F238E27FC236}">
              <a16:creationId xmlns:a16="http://schemas.microsoft.com/office/drawing/2014/main" id="{5F84007E-AA27-0735-4885-60B001153F41}"/>
            </a:ext>
          </a:extLst>
        </xdr:cNvPr>
        <xdr:cNvGrpSpPr/>
      </xdr:nvGrpSpPr>
      <xdr:grpSpPr>
        <a:xfrm>
          <a:off x="2492829" y="9339942"/>
          <a:ext cx="6455229" cy="3537857"/>
          <a:chOff x="2427514" y="9383485"/>
          <a:chExt cx="6455229" cy="3537857"/>
        </a:xfrm>
        <a:solidFill>
          <a:schemeClr val="tx2">
            <a:lumMod val="25000"/>
            <a:lumOff val="75000"/>
          </a:schemeClr>
        </a:solidFill>
      </xdr:grpSpPr>
      <xdr:sp macro="" textlink="">
        <xdr:nvSpPr>
          <xdr:cNvPr id="41" name="Rectángulo redondeado 51">
            <a:extLst>
              <a:ext uri="{FF2B5EF4-FFF2-40B4-BE49-F238E27FC236}">
                <a16:creationId xmlns:a16="http://schemas.microsoft.com/office/drawing/2014/main" id="{E060FD0E-67AB-4151-9CA9-D6F5B0DEC950}"/>
              </a:ext>
            </a:extLst>
          </xdr:cNvPr>
          <xdr:cNvSpPr/>
        </xdr:nvSpPr>
        <xdr:spPr>
          <a:xfrm>
            <a:off x="2427514" y="9383485"/>
            <a:ext cx="6455229" cy="3537857"/>
          </a:xfrm>
          <a:prstGeom prst="roundRect">
            <a:avLst/>
          </a:pr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_tradnl" sz="1100"/>
          </a:p>
        </xdr:txBody>
      </xdr:sp>
      <xdr:sp macro="" textlink="">
        <xdr:nvSpPr>
          <xdr:cNvPr id="43" name="CuadroTexto 42">
            <a:extLst>
              <a:ext uri="{FF2B5EF4-FFF2-40B4-BE49-F238E27FC236}">
                <a16:creationId xmlns:a16="http://schemas.microsoft.com/office/drawing/2014/main" id="{098237F0-7178-4723-B29E-595DE416BB74}"/>
              </a:ext>
            </a:extLst>
          </xdr:cNvPr>
          <xdr:cNvSpPr txBox="1"/>
        </xdr:nvSpPr>
        <xdr:spPr>
          <a:xfrm>
            <a:off x="2784086" y="9541782"/>
            <a:ext cx="2441482" cy="227287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s-ES" sz="1600">
                <a:solidFill>
                  <a:srgbClr val="1F3A5F"/>
                </a:solidFill>
              </a:rPr>
              <a:t>Views by Region</a:t>
            </a:r>
            <a:endParaRPr lang="es-ES" sz="1600">
              <a:solidFill>
                <a:srgbClr val="1F3A5F"/>
              </a:solidFill>
              <a:effectLst/>
            </a:endParaRPr>
          </a:p>
        </xdr:txBody>
      </xdr:sp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45" name="Gráfico 44">
                <a:extLst>
                  <a:ext uri="{FF2B5EF4-FFF2-40B4-BE49-F238E27FC236}">
                    <a16:creationId xmlns:a16="http://schemas.microsoft.com/office/drawing/2014/main" id="{7C9B45D9-2FE6-4753-B26C-0202BE7EAC9D}"/>
                  </a:ext>
                </a:extLst>
              </xdr:cNvPr>
              <xdr:cNvGraphicFramePr/>
            </xdr:nvGraphicFramePr>
            <xdr:xfrm>
              <a:off x="2634343" y="9873341"/>
              <a:ext cx="5878285" cy="279273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634343" y="9873341"/>
                <a:ext cx="5878285" cy="279273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ES" sz="1100"/>
                  <a:t>Este gráfico no está disponible en su versión de Excel.
Si edita esta forma o guarda el libro en un formato de archivo diferente, el gráfico no se podrá utilizar.</a:t>
                </a:r>
              </a:p>
            </xdr:txBody>
          </xdr:sp>
        </mc:Fallback>
      </mc:AlternateContent>
    </xdr:grpSp>
    <xdr:clientData/>
  </xdr:twoCellAnchor>
  <xdr:twoCellAnchor>
    <xdr:from>
      <xdr:col>16</xdr:col>
      <xdr:colOff>163285</xdr:colOff>
      <xdr:row>48</xdr:row>
      <xdr:rowOff>10885</xdr:rowOff>
    </xdr:from>
    <xdr:to>
      <xdr:col>25</xdr:col>
      <xdr:colOff>54428</xdr:colOff>
      <xdr:row>66</xdr:row>
      <xdr:rowOff>21770</xdr:rowOff>
    </xdr:to>
    <xdr:grpSp>
      <xdr:nvGrpSpPr>
        <xdr:cNvPr id="63" name="Grupo 62">
          <a:extLst>
            <a:ext uri="{FF2B5EF4-FFF2-40B4-BE49-F238E27FC236}">
              <a16:creationId xmlns:a16="http://schemas.microsoft.com/office/drawing/2014/main" id="{47AFA3B5-F915-69C6-A176-472FD80CBBF9}"/>
            </a:ext>
          </a:extLst>
        </xdr:cNvPr>
        <xdr:cNvGrpSpPr/>
      </xdr:nvGrpSpPr>
      <xdr:grpSpPr>
        <a:xfrm>
          <a:off x="12366171" y="9416142"/>
          <a:ext cx="7021286" cy="3537857"/>
          <a:chOff x="11571514" y="9405257"/>
          <a:chExt cx="7021286" cy="3537857"/>
        </a:xfrm>
        <a:solidFill>
          <a:schemeClr val="tx2">
            <a:lumMod val="25000"/>
            <a:lumOff val="75000"/>
          </a:schemeClr>
        </a:solidFill>
      </xdr:grpSpPr>
      <xdr:sp macro="" textlink="">
        <xdr:nvSpPr>
          <xdr:cNvPr id="47" name="Rectángulo redondeado 51">
            <a:extLst>
              <a:ext uri="{FF2B5EF4-FFF2-40B4-BE49-F238E27FC236}">
                <a16:creationId xmlns:a16="http://schemas.microsoft.com/office/drawing/2014/main" id="{2FB6D1C7-D490-42DC-9AD4-2185ECD852D0}"/>
              </a:ext>
            </a:extLst>
          </xdr:cNvPr>
          <xdr:cNvSpPr/>
        </xdr:nvSpPr>
        <xdr:spPr>
          <a:xfrm>
            <a:off x="11571514" y="9405257"/>
            <a:ext cx="7021286" cy="3537857"/>
          </a:xfrm>
          <a:prstGeom prst="roundRect">
            <a:avLst/>
          </a:pr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_tradnl" sz="1100"/>
          </a:p>
        </xdr:txBody>
      </xdr:sp>
      <xdr:sp macro="" textlink="">
        <xdr:nvSpPr>
          <xdr:cNvPr id="50" name="CuadroTexto 49">
            <a:extLst>
              <a:ext uri="{FF2B5EF4-FFF2-40B4-BE49-F238E27FC236}">
                <a16:creationId xmlns:a16="http://schemas.microsoft.com/office/drawing/2014/main" id="{05201571-6303-4D48-96E8-FDDA0881C5F4}"/>
              </a:ext>
            </a:extLst>
          </xdr:cNvPr>
          <xdr:cNvSpPr txBox="1"/>
        </xdr:nvSpPr>
        <xdr:spPr>
          <a:xfrm>
            <a:off x="12287314" y="9476468"/>
            <a:ext cx="4846799" cy="353332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s-ES" sz="1600">
                <a:solidFill>
                  <a:srgbClr val="1F3A5F"/>
                </a:solidFill>
              </a:rPr>
              <a:t>Views vs Engagement Rate</a:t>
            </a:r>
            <a:endParaRPr lang="es-ES" sz="1600">
              <a:solidFill>
                <a:srgbClr val="1F3A5F"/>
              </a:solidFill>
              <a:effectLst/>
            </a:endParaRPr>
          </a:p>
        </xdr:txBody>
      </xdr:sp>
      <xdr:graphicFrame macro="">
        <xdr:nvGraphicFramePr>
          <xdr:cNvPr id="51" name="Gráfico 50">
            <a:extLst>
              <a:ext uri="{FF2B5EF4-FFF2-40B4-BE49-F238E27FC236}">
                <a16:creationId xmlns:a16="http://schemas.microsoft.com/office/drawing/2014/main" id="{DD6E4D75-0764-4FD1-9B1B-67E804DB971D}"/>
              </a:ext>
            </a:extLst>
          </xdr:cNvPr>
          <xdr:cNvGraphicFramePr>
            <a:graphicFrameLocks/>
          </xdr:cNvGraphicFramePr>
        </xdr:nvGraphicFramePr>
        <xdr:xfrm>
          <a:off x="12387941" y="9916885"/>
          <a:ext cx="5617030" cy="280851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</xdr:grpSp>
    <xdr:clientData/>
  </xdr:twoCellAnchor>
  <xdr:twoCellAnchor editAs="oneCell">
    <xdr:from>
      <xdr:col>1</xdr:col>
      <xdr:colOff>130630</xdr:colOff>
      <xdr:row>12</xdr:row>
      <xdr:rowOff>37663</xdr:rowOff>
    </xdr:from>
    <xdr:to>
      <xdr:col>3</xdr:col>
      <xdr:colOff>65314</xdr:colOff>
      <xdr:row>20</xdr:row>
      <xdr:rowOff>141515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2" name="SLR_FLT_Platform">
              <a:extLst>
                <a:ext uri="{FF2B5EF4-FFF2-40B4-BE49-F238E27FC236}">
                  <a16:creationId xmlns:a16="http://schemas.microsoft.com/office/drawing/2014/main" id="{1239658B-87FB-43ED-BD5A-58654E213F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LR_FLT_Platfor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5430" y="2388977"/>
              <a:ext cx="1523998" cy="16713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119747</xdr:colOff>
      <xdr:row>21</xdr:row>
      <xdr:rowOff>59433</xdr:rowOff>
    </xdr:from>
    <xdr:to>
      <xdr:col>3</xdr:col>
      <xdr:colOff>32658</xdr:colOff>
      <xdr:row>37</xdr:row>
      <xdr:rowOff>185056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3" name="SLR_FLT_Hashtag">
              <a:extLst>
                <a:ext uri="{FF2B5EF4-FFF2-40B4-BE49-F238E27FC236}">
                  <a16:creationId xmlns:a16="http://schemas.microsoft.com/office/drawing/2014/main" id="{B4668C91-6FAF-481B-ABCD-8DA7FD4472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LR_FLT_Hashta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4547" y="4174233"/>
              <a:ext cx="1502225" cy="32607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87088</xdr:colOff>
      <xdr:row>38</xdr:row>
      <xdr:rowOff>92089</xdr:rowOff>
    </xdr:from>
    <xdr:to>
      <xdr:col>3</xdr:col>
      <xdr:colOff>21772</xdr:colOff>
      <xdr:row>49</xdr:row>
      <xdr:rowOff>10885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4" name="Content_Type">
              <a:extLst>
                <a:ext uri="{FF2B5EF4-FFF2-40B4-BE49-F238E27FC236}">
                  <a16:creationId xmlns:a16="http://schemas.microsoft.com/office/drawing/2014/main" id="{73A51A39-12C1-4BD2-92A1-C7151E3AB8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tent_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1888" y="7537918"/>
              <a:ext cx="1523998" cy="20741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76202</xdr:colOff>
      <xdr:row>49</xdr:row>
      <xdr:rowOff>124749</xdr:rowOff>
    </xdr:from>
    <xdr:to>
      <xdr:col>3</xdr:col>
      <xdr:colOff>21772</xdr:colOff>
      <xdr:row>63</xdr:row>
      <xdr:rowOff>43543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6" name="SLR_FLT_Region">
              <a:extLst>
                <a:ext uri="{FF2B5EF4-FFF2-40B4-BE49-F238E27FC236}">
                  <a16:creationId xmlns:a16="http://schemas.microsoft.com/office/drawing/2014/main" id="{D634ED1C-A89C-4EC2-8F82-5D616838DB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LR_FLT_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2" y="9725949"/>
              <a:ext cx="1534884" cy="26619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ecalderonf\OneDrive\Documentos\formacion\m&#225;ster_DataAnalitics\dashboard_excel\Dashboard-Pedidos.xlsx" TargetMode="External"/><Relationship Id="rId1" Type="http://schemas.openxmlformats.org/officeDocument/2006/relationships/externalLinkPath" Target="/Users/ecalderonf/OneDrive/Documentos/formacion/m&#225;ster_DataAnalitics/dashboard_excel/Dashboard-Pedid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os"/>
      <sheetName val="Análisis"/>
      <sheetName val="Dashboard"/>
      <sheetName val="miAnálisis"/>
      <sheetName val="miDashboard"/>
      <sheetName val="Dashboard-Pedidos"/>
    </sheetNames>
    <sheetDataSet>
      <sheetData sheetId="0"/>
      <sheetData sheetId="1">
        <row r="11">
          <cell r="BG11">
            <v>0.86631578947368426</v>
          </cell>
        </row>
      </sheetData>
      <sheetData sheetId="2"/>
      <sheetData sheetId="3"/>
      <sheetData sheetId="4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calderonf" refreshedDate="46064.70766284722" createdVersion="8" refreshedVersion="8" minRefreshableVersion="3" recordCount="5000" xr:uid="{232C21C5-AFC2-4633-8A79-F4851387A43A}">
  <cacheSource type="worksheet">
    <worksheetSource name="bbdd_Social_Media_Trends"/>
  </cacheSource>
  <cacheFields count="25">
    <cacheField name="Post_ID" numFmtId="0">
      <sharedItems/>
    </cacheField>
    <cacheField name="Post_Date" numFmtId="14">
      <sharedItems containsSemiMixedTypes="0" containsNonDate="0" containsDate="1" containsString="0" minDate="2022-01-01T00:00:00" maxDate="2023-12-31T00:00:00" count="729">
        <d v="2022-01-13T00:00:00"/>
        <d v="2022-05-13T00:00:00"/>
        <d v="2022-01-07T00:00:00"/>
        <d v="2022-12-05T00:00:00"/>
        <d v="2023-03-23T00:00:00"/>
        <d v="2022-11-23T00:00:00"/>
        <d v="2022-06-09T00:00:00"/>
        <d v="2022-01-14T00:00:00"/>
        <d v="2022-09-01T00:00:00"/>
        <d v="2023-01-01T00:00:00"/>
        <d v="2023-08-09T00:00:00"/>
        <d v="2023-02-26T00:00:00"/>
        <d v="2022-03-16T00:00:00"/>
        <d v="2022-11-08T00:00:00"/>
        <d v="2023-12-19T00:00:00"/>
        <d v="2022-04-05T00:00:00"/>
        <d v="2023-07-09T00:00:00"/>
        <d v="2022-09-17T00:00:00"/>
        <d v="2022-05-08T00:00:00"/>
        <d v="2023-04-24T00:00:00"/>
        <d v="2023-08-15T00:00:00"/>
        <d v="2022-01-26T00:00:00"/>
        <d v="2023-08-02T00:00:00"/>
        <d v="2023-07-19T00:00:00"/>
        <d v="2022-09-08T00:00:00"/>
        <d v="2023-05-14T00:00:00"/>
        <d v="2022-05-22T00:00:00"/>
        <d v="2023-09-30T00:00:00"/>
        <d v="2023-10-23T00:00:00"/>
        <d v="2022-03-22T00:00:00"/>
        <d v="2022-03-10T00:00:00"/>
        <d v="2022-07-08T00:00:00"/>
        <d v="2022-11-11T00:00:00"/>
        <d v="2023-11-18T00:00:00"/>
        <d v="2023-07-01T00:00:00"/>
        <d v="2023-07-15T00:00:00"/>
        <d v="2022-09-28T00:00:00"/>
        <d v="2022-01-31T00:00:00"/>
        <d v="2022-03-03T00:00:00"/>
        <d v="2022-03-17T00:00:00"/>
        <d v="2022-09-10T00:00:00"/>
        <d v="2023-03-06T00:00:00"/>
        <d v="2023-12-13T00:00:00"/>
        <d v="2023-06-02T00:00:00"/>
        <d v="2023-11-07T00:00:00"/>
        <d v="2023-04-29T00:00:00"/>
        <d v="2022-08-15T00:00:00"/>
        <d v="2022-05-23T00:00:00"/>
        <d v="2023-01-14T00:00:00"/>
        <d v="2022-11-06T00:00:00"/>
        <d v="2023-09-17T00:00:00"/>
        <d v="2023-01-13T00:00:00"/>
        <d v="2023-08-25T00:00:00"/>
        <d v="2022-06-30T00:00:00"/>
        <d v="2022-10-30T00:00:00"/>
        <d v="2023-12-26T00:00:00"/>
        <d v="2023-05-31T00:00:00"/>
        <d v="2023-04-21T00:00:00"/>
        <d v="2023-10-24T00:00:00"/>
        <d v="2023-02-23T00:00:00"/>
        <d v="2023-12-05T00:00:00"/>
        <d v="2023-12-11T00:00:00"/>
        <d v="2022-11-03T00:00:00"/>
        <d v="2023-05-26T00:00:00"/>
        <d v="2023-06-10T00:00:00"/>
        <d v="2022-01-20T00:00:00"/>
        <d v="2022-02-05T00:00:00"/>
        <d v="2022-05-16T00:00:00"/>
        <d v="2022-01-19T00:00:00"/>
        <d v="2022-12-07T00:00:00"/>
        <d v="2022-06-12T00:00:00"/>
        <d v="2023-05-08T00:00:00"/>
        <d v="2023-05-12T00:00:00"/>
        <d v="2022-05-10T00:00:00"/>
        <d v="2023-08-29T00:00:00"/>
        <d v="2022-01-27T00:00:00"/>
        <d v="2023-11-06T00:00:00"/>
        <d v="2022-07-31T00:00:00"/>
        <d v="2023-08-06T00:00:00"/>
        <d v="2022-08-09T00:00:00"/>
        <d v="2023-03-29T00:00:00"/>
        <d v="2023-10-28T00:00:00"/>
        <d v="2022-10-05T00:00:00"/>
        <d v="2022-12-28T00:00:00"/>
        <d v="2022-12-27T00:00:00"/>
        <d v="2022-10-08T00:00:00"/>
        <d v="2022-03-21T00:00:00"/>
        <d v="2023-07-12T00:00:00"/>
        <d v="2022-03-11T00:00:00"/>
        <d v="2023-03-20T00:00:00"/>
        <d v="2022-07-21T00:00:00"/>
        <d v="2023-04-14T00:00:00"/>
        <d v="2022-10-22T00:00:00"/>
        <d v="2022-12-18T00:00:00"/>
        <d v="2022-12-06T00:00:00"/>
        <d v="2023-05-20T00:00:00"/>
        <d v="2023-10-15T00:00:00"/>
        <d v="2022-07-22T00:00:00"/>
        <d v="2023-05-24T00:00:00"/>
        <d v="2023-04-17T00:00:00"/>
        <d v="2022-07-10T00:00:00"/>
        <d v="2022-06-13T00:00:00"/>
        <d v="2023-06-26T00:00:00"/>
        <d v="2023-10-19T00:00:00"/>
        <d v="2022-11-15T00:00:00"/>
        <d v="2022-05-18T00:00:00"/>
        <d v="2022-11-05T00:00:00"/>
        <d v="2022-07-17T00:00:00"/>
        <d v="2023-04-30T00:00:00"/>
        <d v="2023-04-05T00:00:00"/>
        <d v="2022-05-25T00:00:00"/>
        <d v="2023-09-14T00:00:00"/>
        <d v="2023-10-01T00:00:00"/>
        <d v="2022-07-30T00:00:00"/>
        <d v="2022-10-18T00:00:00"/>
        <d v="2022-12-12T00:00:00"/>
        <d v="2022-10-20T00:00:00"/>
        <d v="2023-02-15T00:00:00"/>
        <d v="2022-04-18T00:00:00"/>
        <d v="2023-10-22T00:00:00"/>
        <d v="2023-02-24T00:00:00"/>
        <d v="2023-10-06T00:00:00"/>
        <d v="2023-07-25T00:00:00"/>
        <d v="2022-04-30T00:00:00"/>
        <d v="2023-02-02T00:00:00"/>
        <d v="2023-04-16T00:00:00"/>
        <d v="2022-12-23T00:00:00"/>
        <d v="2023-09-20T00:00:00"/>
        <d v="2022-11-28T00:00:00"/>
        <d v="2022-02-24T00:00:00"/>
        <d v="2023-10-04T00:00:00"/>
        <d v="2023-02-05T00:00:00"/>
        <d v="2022-04-08T00:00:00"/>
        <d v="2023-02-13T00:00:00"/>
        <d v="2022-05-31T00:00:00"/>
        <d v="2022-05-29T00:00:00"/>
        <d v="2022-03-01T00:00:00"/>
        <d v="2023-03-28T00:00:00"/>
        <d v="2022-07-09T00:00:00"/>
        <d v="2023-04-22T00:00:00"/>
        <d v="2023-05-02T00:00:00"/>
        <d v="2022-09-13T00:00:00"/>
        <d v="2022-12-02T00:00:00"/>
        <d v="2023-01-22T00:00:00"/>
        <d v="2022-07-26T00:00:00"/>
        <d v="2022-02-08T00:00:00"/>
        <d v="2023-01-26T00:00:00"/>
        <d v="2023-06-24T00:00:00"/>
        <d v="2022-04-07T00:00:00"/>
        <d v="2022-07-13T00:00:00"/>
        <d v="2023-04-06T00:00:00"/>
        <d v="2023-10-30T00:00:00"/>
        <d v="2023-01-24T00:00:00"/>
        <d v="2022-10-28T00:00:00"/>
        <d v="2023-04-25T00:00:00"/>
        <d v="2023-12-25T00:00:00"/>
        <d v="2023-05-19T00:00:00"/>
        <d v="2023-11-27T00:00:00"/>
        <d v="2022-11-21T00:00:00"/>
        <d v="2022-10-27T00:00:00"/>
        <d v="2022-02-18T00:00:00"/>
        <d v="2023-09-19T00:00:00"/>
        <d v="2022-01-10T00:00:00"/>
        <d v="2022-11-27T00:00:00"/>
        <d v="2022-11-25T00:00:00"/>
        <d v="2022-12-19T00:00:00"/>
        <d v="2022-08-21T00:00:00"/>
        <d v="2023-05-11T00:00:00"/>
        <d v="2022-07-25T00:00:00"/>
        <d v="2023-08-18T00:00:00"/>
        <d v="2023-12-14T00:00:00"/>
        <d v="2023-08-31T00:00:00"/>
        <d v="2023-11-22T00:00:00"/>
        <d v="2022-06-02T00:00:00"/>
        <d v="2023-06-12T00:00:00"/>
        <d v="2023-10-07T00:00:00"/>
        <d v="2022-07-14T00:00:00"/>
        <d v="2022-09-20T00:00:00"/>
        <d v="2023-07-22T00:00:00"/>
        <d v="2023-01-03T00:00:00"/>
        <d v="2022-10-17T00:00:00"/>
        <d v="2023-12-15T00:00:00"/>
        <d v="2022-06-25T00:00:00"/>
        <d v="2023-02-19T00:00:00"/>
        <d v="2022-08-03T00:00:00"/>
        <d v="2023-03-02T00:00:00"/>
        <d v="2022-04-15T00:00:00"/>
        <d v="2022-11-22T00:00:00"/>
        <d v="2022-06-29T00:00:00"/>
        <d v="2023-11-26T00:00:00"/>
        <d v="2022-12-25T00:00:00"/>
        <d v="2023-03-05T00:00:00"/>
        <d v="2023-08-28T00:00:00"/>
        <d v="2022-05-17T00:00:00"/>
        <d v="2023-12-16T00:00:00"/>
        <d v="2022-03-08T00:00:00"/>
        <d v="2022-07-11T00:00:00"/>
        <d v="2023-10-25T00:00:00"/>
        <d v="2023-08-16T00:00:00"/>
        <d v="2022-01-21T00:00:00"/>
        <d v="2022-12-16T00:00:00"/>
        <d v="2023-12-30T00:00:00"/>
        <d v="2022-10-29T00:00:00"/>
        <d v="2023-03-04T00:00:00"/>
        <d v="2023-11-25T00:00:00"/>
        <d v="2023-09-26T00:00:00"/>
        <d v="2022-03-26T00:00:00"/>
        <d v="2022-10-01T00:00:00"/>
        <d v="2022-07-01T00:00:00"/>
        <d v="2023-05-03T00:00:00"/>
        <d v="2022-03-06T00:00:00"/>
        <d v="2022-06-07T00:00:00"/>
        <d v="2023-08-11T00:00:00"/>
        <d v="2023-12-02T00:00:00"/>
        <d v="2023-02-10T00:00:00"/>
        <d v="2022-04-01T00:00:00"/>
        <d v="2022-10-23T00:00:00"/>
        <d v="2023-02-06T00:00:00"/>
        <d v="2022-02-04T00:00:00"/>
        <d v="2023-01-06T00:00:00"/>
        <d v="2023-01-16T00:00:00"/>
        <d v="2023-04-28T00:00:00"/>
        <d v="2022-05-01T00:00:00"/>
        <d v="2023-01-18T00:00:00"/>
        <d v="2022-03-07T00:00:00"/>
        <d v="2023-11-20T00:00:00"/>
        <d v="2023-01-21T00:00:00"/>
        <d v="2022-01-24T00:00:00"/>
        <d v="2022-12-08T00:00:00"/>
        <d v="2023-06-23T00:00:00"/>
        <d v="2023-01-20T00:00:00"/>
        <d v="2022-01-15T00:00:00"/>
        <d v="2023-10-18T00:00:00"/>
        <d v="2022-02-20T00:00:00"/>
        <d v="2022-07-18T00:00:00"/>
        <d v="2022-05-15T00:00:00"/>
        <d v="2023-11-05T00:00:00"/>
        <d v="2022-06-05T00:00:00"/>
        <d v="2023-01-04T00:00:00"/>
        <d v="2023-07-05T00:00:00"/>
        <d v="2022-08-30T00:00:00"/>
        <d v="2023-03-10T00:00:00"/>
        <d v="2023-06-29T00:00:00"/>
        <d v="2023-09-07T00:00:00"/>
        <d v="2023-12-03T00:00:00"/>
        <d v="2023-03-13T00:00:00"/>
        <d v="2022-01-23T00:00:00"/>
        <d v="2023-04-11T00:00:00"/>
        <d v="2023-04-03T00:00:00"/>
        <d v="2023-09-28T00:00:00"/>
        <d v="2023-02-21T00:00:00"/>
        <d v="2023-10-16T00:00:00"/>
        <d v="2022-03-23T00:00:00"/>
        <d v="2022-11-30T00:00:00"/>
        <d v="2023-04-12T00:00:00"/>
        <d v="2022-05-07T00:00:00"/>
        <d v="2022-09-18T00:00:00"/>
        <d v="2023-12-01T00:00:00"/>
        <d v="2023-08-20T00:00:00"/>
        <d v="2023-07-27T00:00:00"/>
        <d v="2022-09-21T00:00:00"/>
        <d v="2023-02-27T00:00:00"/>
        <d v="2022-02-03T00:00:00"/>
        <d v="2022-08-19T00:00:00"/>
        <d v="2023-07-21T00:00:00"/>
        <d v="2023-02-01T00:00:00"/>
        <d v="2023-11-30T00:00:00"/>
        <d v="2022-01-05T00:00:00"/>
        <d v="2023-08-14T00:00:00"/>
        <d v="2022-07-16T00:00:00"/>
        <d v="2023-08-22T00:00:00"/>
        <d v="2023-02-16T00:00:00"/>
        <d v="2022-05-27T00:00:00"/>
        <d v="2022-12-29T00:00:00"/>
        <d v="2023-06-01T00:00:00"/>
        <d v="2023-03-22T00:00:00"/>
        <d v="2022-11-24T00:00:00"/>
        <d v="2022-02-26T00:00:00"/>
        <d v="2023-08-07T00:00:00"/>
        <d v="2022-02-06T00:00:00"/>
        <d v="2023-09-05T00:00:00"/>
        <d v="2023-04-23T00:00:00"/>
        <d v="2023-09-21T00:00:00"/>
        <d v="2022-06-20T00:00:00"/>
        <d v="2023-09-03T00:00:00"/>
        <d v="2022-03-24T00:00:00"/>
        <d v="2022-04-17T00:00:00"/>
        <d v="2023-09-24T00:00:00"/>
        <d v="2022-11-02T00:00:00"/>
        <d v="2022-06-23T00:00:00"/>
        <d v="2023-04-07T00:00:00"/>
        <d v="2023-04-18T00:00:00"/>
        <d v="2022-09-22T00:00:00"/>
        <d v="2023-11-16T00:00:00"/>
        <d v="2022-06-04T00:00:00"/>
        <d v="2023-04-08T00:00:00"/>
        <d v="2022-03-25T00:00:00"/>
        <d v="2023-07-13T00:00:00"/>
        <d v="2023-02-08T00:00:00"/>
        <d v="2022-02-15T00:00:00"/>
        <d v="2022-12-22T00:00:00"/>
        <d v="2022-02-11T00:00:00"/>
        <d v="2022-04-13T00:00:00"/>
        <d v="2022-02-25T00:00:00"/>
        <d v="2022-08-27T00:00:00"/>
        <d v="2022-12-26T00:00:00"/>
        <d v="2023-10-05T00:00:00"/>
        <d v="2023-10-20T00:00:00"/>
        <d v="2022-08-08T00:00:00"/>
        <d v="2022-04-19T00:00:00"/>
        <d v="2022-01-12T00:00:00"/>
        <d v="2023-02-11T00:00:00"/>
        <d v="2022-03-13T00:00:00"/>
        <d v="2022-11-17T00:00:00"/>
        <d v="2023-05-06T00:00:00"/>
        <d v="2023-03-19T00:00:00"/>
        <d v="2022-06-24T00:00:00"/>
        <d v="2022-09-06T00:00:00"/>
        <d v="2023-02-04T00:00:00"/>
        <d v="2023-07-28T00:00:00"/>
        <d v="2023-11-29T00:00:00"/>
        <d v="2022-04-03T00:00:00"/>
        <d v="2022-10-31T00:00:00"/>
        <d v="2023-01-08T00:00:00"/>
        <d v="2022-12-30T00:00:00"/>
        <d v="2023-04-27T00:00:00"/>
        <d v="2022-05-11T00:00:00"/>
        <d v="2023-05-16T00:00:00"/>
        <d v="2022-12-03T00:00:00"/>
        <d v="2022-12-15T00:00:00"/>
        <d v="2022-01-03T00:00:00"/>
        <d v="2023-12-17T00:00:00"/>
        <d v="2022-05-14T00:00:00"/>
        <d v="2023-09-27T00:00:00"/>
        <d v="2022-09-16T00:00:00"/>
        <d v="2022-10-09T00:00:00"/>
        <d v="2023-07-08T00:00:00"/>
        <d v="2022-02-12T00:00:00"/>
        <d v="2023-01-09T00:00:00"/>
        <d v="2023-08-23T00:00:00"/>
        <d v="2023-05-28T00:00:00"/>
        <d v="2023-06-06T00:00:00"/>
        <d v="2023-09-09T00:00:00"/>
        <d v="2023-08-01T00:00:00"/>
        <d v="2023-01-11T00:00:00"/>
        <d v="2022-09-25T00:00:00"/>
        <d v="2022-01-16T00:00:00"/>
        <d v="2022-12-13T00:00:00"/>
        <d v="2022-06-26T00:00:00"/>
        <d v="2023-01-05T00:00:00"/>
        <d v="2023-01-25T00:00:00"/>
        <d v="2023-05-30T00:00:00"/>
        <d v="2022-02-17T00:00:00"/>
        <d v="2023-02-17T00:00:00"/>
        <d v="2022-05-06T00:00:00"/>
        <d v="2023-06-05T00:00:00"/>
        <d v="2022-11-04T00:00:00"/>
        <d v="2022-03-09T00:00:00"/>
        <d v="2022-12-11T00:00:00"/>
        <d v="2023-04-15T00:00:00"/>
        <d v="2022-10-07T00:00:00"/>
        <d v="2022-01-06T00:00:00"/>
        <d v="2022-07-03T00:00:00"/>
        <d v="2022-11-10T00:00:00"/>
        <d v="2023-10-27T00:00:00"/>
        <d v="2022-08-14T00:00:00"/>
        <d v="2022-10-16T00:00:00"/>
        <d v="2022-04-21T00:00:00"/>
        <d v="2023-02-14T00:00:00"/>
        <d v="2022-08-24T00:00:00"/>
        <d v="2023-10-31T00:00:00"/>
        <d v="2023-08-03T00:00:00"/>
        <d v="2022-09-07T00:00:00"/>
        <d v="2022-04-27T00:00:00"/>
        <d v="2022-03-02T00:00:00"/>
        <d v="2023-06-15T00:00:00"/>
        <d v="2023-06-08T00:00:00"/>
        <d v="2022-04-22T00:00:00"/>
        <d v="2023-03-25T00:00:00"/>
        <d v="2022-05-05T00:00:00"/>
        <d v="2023-09-15T00:00:00"/>
        <d v="2022-07-28T00:00:00"/>
        <d v="2022-08-20T00:00:00"/>
        <d v="2022-03-20T00:00:00"/>
        <d v="2022-01-28T00:00:00"/>
        <d v="2023-02-18T00:00:00"/>
        <d v="2022-04-12T00:00:00"/>
        <d v="2022-10-10T00:00:00"/>
        <d v="2023-06-22T00:00:00"/>
        <d v="2023-01-15T00:00:00"/>
        <d v="2023-01-27T00:00:00"/>
        <d v="2023-06-25T00:00:00"/>
        <d v="2023-12-06T00:00:00"/>
        <d v="2023-08-12T00:00:00"/>
        <d v="2023-09-23T00:00:00"/>
        <d v="2022-09-09T00:00:00"/>
        <d v="2022-06-11T00:00:00"/>
        <d v="2023-12-28T00:00:00"/>
        <d v="2023-07-03T00:00:00"/>
        <d v="2023-07-07T00:00:00"/>
        <d v="2023-11-24T00:00:00"/>
        <d v="2023-10-21T00:00:00"/>
        <d v="2022-08-25T00:00:00"/>
        <d v="2023-03-27T00:00:00"/>
        <d v="2023-02-07T00:00:00"/>
        <d v="2023-07-23T00:00:00"/>
        <d v="2023-03-01T00:00:00"/>
        <d v="2023-05-18T00:00:00"/>
        <d v="2023-06-30T00:00:00"/>
        <d v="2023-12-12T00:00:00"/>
        <d v="2023-04-09T00:00:00"/>
        <d v="2023-08-10T00:00:00"/>
        <d v="2022-06-22T00:00:00"/>
        <d v="2023-07-11T00:00:00"/>
        <d v="2023-03-26T00:00:00"/>
        <d v="2023-05-23T00:00:00"/>
        <d v="2022-11-13T00:00:00"/>
        <d v="2022-12-21T00:00:00"/>
        <d v="2022-06-16T00:00:00"/>
        <d v="2022-01-29T00:00:00"/>
        <d v="2022-09-12T00:00:00"/>
        <d v="2023-11-10T00:00:00"/>
        <d v="2023-04-13T00:00:00"/>
        <d v="2023-11-15T00:00:00"/>
        <d v="2023-11-12T00:00:00"/>
        <d v="2022-09-19T00:00:00"/>
        <d v="2022-09-24T00:00:00"/>
        <d v="2023-09-01T00:00:00"/>
        <d v="2022-03-05T00:00:00"/>
        <d v="2022-10-26T00:00:00"/>
        <d v="2022-06-21T00:00:00"/>
        <d v="2022-02-10T00:00:00"/>
        <d v="2022-01-25T00:00:00"/>
        <d v="2022-05-20T00:00:00"/>
        <d v="2023-10-02T00:00:00"/>
        <d v="2023-08-24T00:00:00"/>
        <d v="2023-03-17T00:00:00"/>
        <d v="2022-12-31T00:00:00"/>
        <d v="2022-08-13T00:00:00"/>
        <d v="2022-01-17T00:00:00"/>
        <d v="2023-09-18T00:00:00"/>
        <d v="2022-06-14T00:00:00"/>
        <d v="2023-03-12T00:00:00"/>
        <d v="2023-11-14T00:00:00"/>
        <d v="2022-10-19T00:00:00"/>
        <d v="2023-01-23T00:00:00"/>
        <d v="2023-06-16T00:00:00"/>
        <d v="2023-06-13T00:00:00"/>
        <d v="2022-08-26T00:00:00"/>
        <d v="2022-09-15T00:00:00"/>
        <d v="2023-05-21T00:00:00"/>
        <d v="2023-09-13T00:00:00"/>
        <d v="2023-01-07T00:00:00"/>
        <d v="2022-03-30T00:00:00"/>
        <d v="2023-09-29T00:00:00"/>
        <d v="2022-08-07T00:00:00"/>
        <d v="2023-04-01T00:00:00"/>
        <d v="2023-06-28T00:00:00"/>
        <d v="2022-08-16T00:00:00"/>
        <d v="2023-02-25T00:00:00"/>
        <d v="2022-04-20T00:00:00"/>
        <d v="2023-09-12T00:00:00"/>
        <d v="2023-06-17T00:00:00"/>
        <d v="2022-06-17T00:00:00"/>
        <d v="2022-10-11T00:00:00"/>
        <d v="2023-09-02T00:00:00"/>
        <d v="2023-08-30T00:00:00"/>
        <d v="2022-09-29T00:00:00"/>
        <d v="2022-01-30T00:00:00"/>
        <d v="2023-10-26T00:00:00"/>
        <d v="2022-07-05T00:00:00"/>
        <d v="2022-04-14T00:00:00"/>
        <d v="2023-11-02T00:00:00"/>
        <d v="2023-12-09T00:00:00"/>
        <d v="2023-09-11T00:00:00"/>
        <d v="2022-08-28T00:00:00"/>
        <d v="2022-04-09T00:00:00"/>
        <d v="2022-11-18T00:00:00"/>
        <d v="2023-12-21T00:00:00"/>
        <d v="2023-11-01T00:00:00"/>
        <d v="2022-06-06T00:00:00"/>
        <d v="2023-12-18T00:00:00"/>
        <d v="2022-12-17T00:00:00"/>
        <d v="2022-04-23T00:00:00"/>
        <d v="2023-06-11T00:00:00"/>
        <d v="2023-11-28T00:00:00"/>
        <d v="2023-11-21T00:00:00"/>
        <d v="2022-08-12T00:00:00"/>
        <d v="2022-05-03T00:00:00"/>
        <d v="2022-07-04T00:00:00"/>
        <d v="2023-03-21T00:00:00"/>
        <d v="2023-05-29T00:00:00"/>
        <d v="2023-12-04T00:00:00"/>
        <d v="2022-02-13T00:00:00"/>
        <d v="2023-03-24T00:00:00"/>
        <d v="2023-02-12T00:00:00"/>
        <d v="2023-05-04T00:00:00"/>
        <d v="2023-04-02T00:00:00"/>
        <d v="2022-02-19T00:00:00"/>
        <d v="2023-12-08T00:00:00"/>
        <d v="2022-07-07T00:00:00"/>
        <d v="2023-03-11T00:00:00"/>
        <d v="2022-07-12T00:00:00"/>
        <d v="2023-12-24T00:00:00"/>
        <d v="2022-03-28T00:00:00"/>
        <d v="2022-11-01T00:00:00"/>
        <d v="2023-01-29T00:00:00"/>
        <d v="2022-08-05T00:00:00"/>
        <d v="2022-01-01T00:00:00"/>
        <d v="2022-02-23T00:00:00"/>
        <d v="2023-02-28T00:00:00"/>
        <d v="2022-02-09T00:00:00"/>
        <d v="2022-05-04T00:00:00"/>
        <d v="2022-11-09T00:00:00"/>
        <d v="2022-11-26T00:00:00"/>
        <d v="2023-07-04T00:00:00"/>
        <d v="2022-03-19T00:00:00"/>
        <d v="2023-11-17T00:00:00"/>
        <d v="2022-06-18T00:00:00"/>
        <d v="2022-10-24T00:00:00"/>
        <d v="2023-10-03T00:00:00"/>
        <d v="2023-12-27T00:00:00"/>
        <d v="2022-02-28T00:00:00"/>
        <d v="2023-04-26T00:00:00"/>
        <d v="2022-03-12T00:00:00"/>
        <d v="2023-08-17T00:00:00"/>
        <d v="2022-09-03T00:00:00"/>
        <d v="2023-07-30T00:00:00"/>
        <d v="2022-09-30T00:00:00"/>
        <d v="2023-01-10T00:00:00"/>
        <d v="2023-10-14T00:00:00"/>
        <d v="2022-11-16T00:00:00"/>
        <d v="2022-08-17T00:00:00"/>
        <d v="2022-01-11T00:00:00"/>
        <d v="2022-09-02T00:00:00"/>
        <d v="2022-05-12T00:00:00"/>
        <d v="2022-07-29T00:00:00"/>
        <d v="2023-05-10T00:00:00"/>
        <d v="2023-05-01T00:00:00"/>
        <d v="2022-11-14T00:00:00"/>
        <d v="2022-07-15T00:00:00"/>
        <d v="2023-11-11T00:00:00"/>
        <d v="2023-02-20T00:00:00"/>
        <d v="2023-05-13T00:00:00"/>
        <d v="2022-02-14T00:00:00"/>
        <d v="2022-06-28T00:00:00"/>
        <d v="2022-07-19T00:00:00"/>
        <d v="2023-07-20T00:00:00"/>
        <d v="2022-10-14T00:00:00"/>
        <d v="2022-04-28T00:00:00"/>
        <d v="2022-11-12T00:00:00"/>
        <d v="2023-07-14T00:00:00"/>
        <d v="2022-11-07T00:00:00"/>
        <d v="2023-12-22T00:00:00"/>
        <d v="2022-06-08T00:00:00"/>
        <d v="2023-02-22T00:00:00"/>
        <d v="2023-01-30T00:00:00"/>
        <d v="2023-06-27T00:00:00"/>
        <d v="2023-05-15T00:00:00"/>
        <d v="2023-05-25T00:00:00"/>
        <d v="2023-03-15T00:00:00"/>
        <d v="2023-09-04T00:00:00"/>
        <d v="2022-03-15T00:00:00"/>
        <d v="2022-07-20T00:00:00"/>
        <d v="2022-08-02T00:00:00"/>
        <d v="2022-02-16T00:00:00"/>
        <d v="2022-01-04T00:00:00"/>
        <d v="2022-08-23T00:00:00"/>
        <d v="2023-01-02T00:00:00"/>
        <d v="2022-07-27T00:00:00"/>
        <d v="2022-03-27T00:00:00"/>
        <d v="2022-05-21T00:00:00"/>
        <d v="2022-10-04T00:00:00"/>
        <d v="2022-11-19T00:00:00"/>
        <d v="2022-04-16T00:00:00"/>
        <d v="2023-11-23T00:00:00"/>
        <d v="2023-05-17T00:00:00"/>
        <d v="2023-08-19T00:00:00"/>
        <d v="2023-03-30T00:00:00"/>
        <d v="2023-08-21T00:00:00"/>
        <d v="2023-05-22T00:00:00"/>
        <d v="2023-10-09T00:00:00"/>
        <d v="2023-08-04T00:00:00"/>
        <d v="2023-06-19T00:00:00"/>
        <d v="2022-06-03T00:00:00"/>
        <d v="2023-09-16T00:00:00"/>
        <d v="2022-08-04T00:00:00"/>
        <d v="2022-10-25T00:00:00"/>
        <d v="2023-02-03T00:00:00"/>
        <d v="2022-09-26T00:00:00"/>
        <d v="2023-07-10T00:00:00"/>
        <d v="2023-03-03T00:00:00"/>
        <d v="2022-02-02T00:00:00"/>
        <d v="2023-01-12T00:00:00"/>
        <d v="2022-12-14T00:00:00"/>
        <d v="2023-03-16T00:00:00"/>
        <d v="2023-06-20T00:00:00"/>
        <d v="2022-08-06T00:00:00"/>
        <d v="2023-10-08T00:00:00"/>
        <d v="2023-12-20T00:00:00"/>
        <d v="2022-11-29T00:00:00"/>
        <d v="2022-01-02T00:00:00"/>
        <d v="2023-08-27T00:00:00"/>
        <d v="2022-12-10T00:00:00"/>
        <d v="2023-10-29T00:00:00"/>
        <d v="2023-10-12T00:00:00"/>
        <d v="2023-07-24T00:00:00"/>
        <d v="2023-03-18T00:00:00"/>
        <d v="2022-02-22T00:00:00"/>
        <d v="2023-09-08T00:00:00"/>
        <d v="2023-05-07T00:00:00"/>
        <d v="2023-10-10T00:00:00"/>
        <d v="2023-06-07T00:00:00"/>
        <d v="2023-03-09T00:00:00"/>
        <d v="2023-02-09T00:00:00"/>
        <d v="2023-10-13T00:00:00"/>
        <d v="2023-08-26T00:00:00"/>
        <d v="2022-08-22T00:00:00"/>
        <d v="2023-03-08T00:00:00"/>
        <d v="2023-11-13T00:00:00"/>
        <d v="2022-02-07T00:00:00"/>
        <d v="2022-08-29T00:00:00"/>
        <d v="2023-07-29T00:00:00"/>
        <d v="2023-12-29T00:00:00"/>
        <d v="2022-09-04T00:00:00"/>
        <d v="2022-06-27T00:00:00"/>
        <d v="2022-05-28T00:00:00"/>
        <d v="2022-01-18T00:00:00"/>
        <d v="2022-04-26T00:00:00"/>
        <d v="2023-09-25T00:00:00"/>
        <d v="2022-05-02T00:00:00"/>
        <d v="2022-02-01T00:00:00"/>
        <d v="2023-12-23T00:00:00"/>
        <d v="2022-03-04T00:00:00"/>
        <d v="2022-06-01T00:00:00"/>
        <d v="2023-11-04T00:00:00"/>
        <d v="2023-03-14T00:00:00"/>
        <d v="2022-08-01T00:00:00"/>
        <d v="2023-06-18T00:00:00"/>
        <d v="2023-07-06T00:00:00"/>
        <d v="2023-11-08T00:00:00"/>
        <d v="2022-05-30T00:00:00"/>
        <d v="2023-12-10T00:00:00"/>
        <d v="2023-09-06T00:00:00"/>
        <d v="2023-03-31T00:00:00"/>
        <d v="2022-09-05T00:00:00"/>
        <d v="2023-05-05T00:00:00"/>
        <d v="2022-12-04T00:00:00"/>
        <d v="2023-03-07T00:00:00"/>
        <d v="2022-03-29T00:00:00"/>
        <d v="2023-07-02T00:00:00"/>
        <d v="2022-08-31T00:00:00"/>
        <d v="2023-07-31T00:00:00"/>
        <d v="2023-06-21T00:00:00"/>
        <d v="2023-07-26T00:00:00"/>
        <d v="2022-04-04T00:00:00"/>
        <d v="2022-04-10T00:00:00"/>
        <d v="2022-04-06T00:00:00"/>
        <d v="2022-09-27T00:00:00"/>
        <d v="2022-09-14T00:00:00"/>
        <d v="2023-01-19T00:00:00"/>
        <d v="2023-06-14T00:00:00"/>
        <d v="2022-06-15T00:00:00"/>
        <d v="2023-11-19T00:00:00"/>
        <d v="2022-01-22T00:00:00"/>
        <d v="2023-08-05T00:00:00"/>
        <d v="2022-10-21T00:00:00"/>
        <d v="2022-08-10T00:00:00"/>
        <d v="2023-06-03T00:00:00"/>
        <d v="2022-04-25T00:00:00"/>
        <d v="2023-07-18T00:00:00"/>
        <d v="2023-04-10T00:00:00"/>
        <d v="2022-09-11T00:00:00"/>
        <d v="2022-03-31T00:00:00"/>
        <d v="2022-12-01T00:00:00"/>
        <d v="2022-05-09T00:00:00"/>
        <d v="2022-10-06T00:00:00"/>
        <d v="2022-04-29T00:00:00"/>
        <d v="2022-08-18T00:00:00"/>
        <d v="2022-04-11T00:00:00"/>
        <d v="2023-09-10T00:00:00"/>
        <d v="2022-01-09T00:00:00"/>
        <d v="2022-10-03T00:00:00"/>
        <d v="2022-07-23T00:00:00"/>
        <d v="2022-10-02T00:00:00"/>
        <d v="2023-10-17T00:00:00"/>
        <d v="2023-01-31T00:00:00"/>
        <d v="2023-08-08T00:00:00"/>
        <d v="2023-07-16T00:00:00"/>
        <d v="2023-01-28T00:00:00"/>
        <d v="2022-05-19T00:00:00"/>
        <d v="2022-06-10T00:00:00"/>
        <d v="2023-05-27T00:00:00"/>
        <d v="2022-08-11T00:00:00"/>
        <d v="2023-08-13T00:00:00"/>
        <d v="2023-06-04T00:00:00"/>
        <d v="2023-07-17T00:00:00"/>
        <d v="2023-10-11T00:00:00"/>
        <d v="2023-01-17T00:00:00"/>
        <d v="2022-10-12T00:00:00"/>
        <d v="2023-11-03T00:00:00"/>
        <d v="2022-11-20T00:00:00"/>
        <d v="2022-05-24T00:00:00"/>
        <d v="2022-10-15T00:00:00"/>
        <d v="2022-02-21T00:00:00"/>
        <d v="2022-10-13T00:00:00"/>
        <d v="2023-11-09T00:00:00"/>
        <d v="2023-05-09T00:00:00"/>
        <d v="2022-07-24T00:00:00"/>
        <d v="2023-09-22T00:00:00"/>
        <d v="2022-05-26T00:00:00"/>
        <d v="2022-04-24T00:00:00"/>
        <d v="2023-04-20T00:00:00"/>
        <d v="2022-03-14T00:00:00"/>
        <d v="2023-04-19T00:00:00"/>
        <d v="2022-01-08T00:00:00"/>
        <d v="2022-04-02T00:00:00"/>
        <d v="2022-07-02T00:00:00"/>
        <d v="2022-02-27T00:00:00"/>
        <d v="2022-07-06T00:00:00"/>
        <d v="2023-06-09T00:00:00"/>
        <d v="2023-12-07T00:00:00"/>
        <d v="2022-03-18T00:00:00"/>
        <d v="2022-12-20T00:00:00"/>
        <d v="2022-06-19T00:00:00"/>
        <d v="2022-09-23T00:00:00"/>
        <d v="2022-12-24T00:00:00"/>
        <d v="2022-12-09T00:00:00"/>
        <d v="2023-04-04T00:00:00"/>
      </sharedItems>
      <fieldGroup par="17"/>
    </cacheField>
    <cacheField name="Year_Month" numFmtId="0">
      <sharedItems count="24">
        <s v="2022-01"/>
        <s v="2022-05"/>
        <s v="2022-12"/>
        <s v="2023-03"/>
        <s v="2022-11"/>
        <s v="2022-06"/>
        <s v="2022-09"/>
        <s v="2023-01"/>
        <s v="2023-08"/>
        <s v="2023-02"/>
        <s v="2022-03"/>
        <s v="2023-12"/>
        <s v="2022-04"/>
        <s v="2023-07"/>
        <s v="2023-04"/>
        <s v="2023-05"/>
        <s v="2023-09"/>
        <s v="2023-10"/>
        <s v="2022-07"/>
        <s v="2023-11"/>
        <s v="2023-06"/>
        <s v="2022-08"/>
        <s v="2022-10"/>
        <s v="2022-02"/>
      </sharedItems>
    </cacheField>
    <cacheField name="Platform" numFmtId="0">
      <sharedItems count="4">
        <s v="TikTok"/>
        <s v="Instagram"/>
        <s v="Twitter"/>
        <s v="YouTube"/>
      </sharedItems>
    </cacheField>
    <cacheField name="Hashtag" numFmtId="0">
      <sharedItems count="10">
        <s v="#Challenge"/>
        <s v="#Education"/>
        <s v="#Dance"/>
        <s v="#Comedy"/>
        <s v="#Gaming"/>
        <s v="#Music"/>
        <s v="#Viral"/>
        <s v="#Fitness"/>
        <s v="#Tech"/>
        <s v="#Fashion"/>
      </sharedItems>
    </cacheField>
    <cacheField name="Content_Type" numFmtId="0">
      <sharedItems count="6">
        <s v="Video"/>
        <s v="Shorts"/>
        <s v="Post"/>
        <s v="Tweet"/>
        <s v="Live Stream"/>
        <s v="Reel"/>
      </sharedItems>
    </cacheField>
    <cacheField name="Region" numFmtId="0">
      <sharedItems count="8">
        <s v="UK"/>
        <s v="India"/>
        <s v="Brazil"/>
        <s v="Australia"/>
        <s v="Japan"/>
        <s v="Germany"/>
        <s v="Canada"/>
        <s v="USA"/>
      </sharedItems>
    </cacheField>
    <cacheField name="Views" numFmtId="0">
      <sharedItems containsSemiMixedTypes="0" containsString="0" containsNumber="1" containsInteger="1" minValue="1266" maxValue="4999430"/>
    </cacheField>
    <cacheField name="Likes" numFmtId="0">
      <sharedItems containsSemiMixedTypes="0" containsString="0" containsNumber="1" containsInteger="1" minValue="490" maxValue="499922"/>
    </cacheField>
    <cacheField name="Shares" numFmtId="0">
      <sharedItems containsSemiMixedTypes="0" containsString="0" containsNumber="1" containsInteger="1" minValue="52" maxValue="99978"/>
    </cacheField>
    <cacheField name="Comments" numFmtId="0">
      <sharedItems containsSemiMixedTypes="0" containsString="0" containsNumber="1" containsInteger="1" minValue="18" maxValue="49993"/>
    </cacheField>
    <cacheField name="Interactions" numFmtId="0">
      <sharedItems containsSemiMixedTypes="0" containsString="0" containsNumber="1" containsInteger="1" minValue="12418" maxValue="635139"/>
    </cacheField>
    <cacheField name="Engagement_Rate" numFmtId="0">
      <sharedItems containsSemiMixedTypes="0" containsString="0" containsNumber="1" minValue="3.0012194636085199E-3" maxValue="281.74170616113742"/>
    </cacheField>
    <cacheField name="Engagement_Level" numFmtId="0">
      <sharedItems count="3">
        <s v="High"/>
        <s v="Medium"/>
        <s v="Low"/>
      </sharedItems>
    </cacheField>
    <cacheField name="Duplicados" numFmtId="0">
      <sharedItems containsSemiMixedTypes="0" containsString="0" containsNumber="1" containsInteger="1" minValue="0" maxValue="0"/>
    </cacheField>
    <cacheField name="Meses (Post_Date)" numFmtId="0" databaseField="0">
      <fieldGroup base="1">
        <rangePr groupBy="months" startDate="2022-01-01T00:00:00" endDate="2023-12-31T00:00:00"/>
        <groupItems count="14">
          <s v="&lt;01/01/2022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1/12/2023"/>
        </groupItems>
      </fieldGroup>
    </cacheField>
    <cacheField name="Trimestres (Post_Date)" numFmtId="0" databaseField="0">
      <fieldGroup base="1">
        <rangePr groupBy="quarters" startDate="2022-01-01T00:00:00" endDate="2023-12-31T00:00:00"/>
        <groupItems count="6">
          <s v="&lt;01/01/2022"/>
          <s v="Trim.1"/>
          <s v="Trim.2"/>
          <s v="Trim.3"/>
          <s v="Trim.4"/>
          <s v="&gt;31/12/2023"/>
        </groupItems>
      </fieldGroup>
    </cacheField>
    <cacheField name="Años (Post_Date)" numFmtId="0" databaseField="0">
      <fieldGroup base="1">
        <rangePr groupBy="years" startDate="2022-01-01T00:00:00" endDate="2023-12-31T00:00:00"/>
        <groupItems count="4">
          <s v="&lt;01/01/2022"/>
          <s v="2022"/>
          <s v="2023"/>
          <s v="&gt;31/12/2023"/>
        </groupItems>
      </fieldGroup>
    </cacheField>
    <cacheField name="Engagement_Rate_Global" numFmtId="0" formula="Interactions/Views" databaseField="0"/>
    <cacheField name="Quarter_Engagement_Rate" numFmtId="0" formula="Interactions/Views" databaseField="0"/>
    <cacheField name="Platform_Engagement_Rate" numFmtId="0" formula="Interactions/Views" databaseField="0"/>
    <cacheField name="Content_Engagement_Rate" numFmtId="0" formula="Interactions/Views" databaseField="0"/>
    <cacheField name="EngagementRate" numFmtId="0" formula="Interactions/Views" databaseField="0"/>
    <cacheField name="Campo1" numFmtId="0" formula="Views/Interactions" databaseField="0"/>
    <cacheField name="Views_EngagementRate" numFmtId="0" formula="Views/Interactions" databaseField="0"/>
  </cacheFields>
  <extLst>
    <ext xmlns:x14="http://schemas.microsoft.com/office/spreadsheetml/2009/9/main" uri="{725AE2AE-9491-48be-B2B4-4EB974FC3084}">
      <x14:pivotCacheDefinition pivotCacheId="69422945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Post_1"/>
    <x v="0"/>
    <x v="0"/>
    <x v="0"/>
    <x v="0"/>
    <x v="0"/>
    <x v="0"/>
    <n v="4163464"/>
    <n v="339431"/>
    <n v="53135"/>
    <n v="19346"/>
    <n v="411912"/>
    <n v="9.8934925341014113E-2"/>
    <x v="0"/>
    <n v="0"/>
  </r>
  <r>
    <s v="Post_2"/>
    <x v="1"/>
    <x v="1"/>
    <x v="1"/>
    <x v="1"/>
    <x v="1"/>
    <x v="1"/>
    <n v="4155940"/>
    <n v="215240"/>
    <n v="65860"/>
    <n v="27239"/>
    <n v="308339"/>
    <n v="7.4192360813678734E-2"/>
    <x v="1"/>
    <n v="0"/>
  </r>
  <r>
    <s v="Post_3"/>
    <x v="2"/>
    <x v="0"/>
    <x v="2"/>
    <x v="0"/>
    <x v="0"/>
    <x v="2"/>
    <n v="3666211"/>
    <n v="327143"/>
    <n v="39423"/>
    <n v="36223"/>
    <n v="402789"/>
    <n v="0.10986519870242056"/>
    <x v="1"/>
    <n v="0"/>
  </r>
  <r>
    <s v="Post_4"/>
    <x v="3"/>
    <x v="2"/>
    <x v="3"/>
    <x v="1"/>
    <x v="1"/>
    <x v="3"/>
    <n v="917951"/>
    <n v="127125"/>
    <n v="11687"/>
    <n v="36806"/>
    <n v="175618"/>
    <n v="0.19131522270796589"/>
    <x v="2"/>
    <n v="0"/>
  </r>
  <r>
    <s v="Post_5"/>
    <x v="4"/>
    <x v="3"/>
    <x v="0"/>
    <x v="2"/>
    <x v="2"/>
    <x v="2"/>
    <n v="64866"/>
    <n v="171361"/>
    <n v="69581"/>
    <n v="6376"/>
    <n v="247318"/>
    <n v="3.8127524434989053"/>
    <x v="1"/>
    <n v="0"/>
  </r>
  <r>
    <s v="Post_6"/>
    <x v="5"/>
    <x v="4"/>
    <x v="1"/>
    <x v="0"/>
    <x v="1"/>
    <x v="3"/>
    <n v="1323566"/>
    <n v="136282"/>
    <n v="86979"/>
    <n v="47129"/>
    <n v="270390"/>
    <n v="0.20428901921022449"/>
    <x v="2"/>
    <n v="0"/>
  </r>
  <r>
    <s v="Post_7"/>
    <x v="6"/>
    <x v="5"/>
    <x v="3"/>
    <x v="3"/>
    <x v="3"/>
    <x v="4"/>
    <n v="627233"/>
    <n v="84121"/>
    <n v="97973"/>
    <n v="32648"/>
    <n v="214742"/>
    <n v="0.34236400189403299"/>
    <x v="1"/>
    <n v="0"/>
  </r>
  <r>
    <s v="Post_8"/>
    <x v="7"/>
    <x v="0"/>
    <x v="3"/>
    <x v="4"/>
    <x v="1"/>
    <x v="0"/>
    <n v="2066886"/>
    <n v="317502"/>
    <n v="45222"/>
    <n v="33638"/>
    <n v="396362"/>
    <n v="0.19176771239439427"/>
    <x v="0"/>
    <n v="0"/>
  </r>
  <r>
    <s v="Post_9"/>
    <x v="8"/>
    <x v="6"/>
    <x v="2"/>
    <x v="1"/>
    <x v="4"/>
    <x v="1"/>
    <n v="2169523"/>
    <n v="496078"/>
    <n v="96041"/>
    <n v="30174"/>
    <n v="622293"/>
    <n v="0.2868340183533431"/>
    <x v="1"/>
    <n v="0"/>
  </r>
  <r>
    <s v="Post_10"/>
    <x v="9"/>
    <x v="7"/>
    <x v="0"/>
    <x v="4"/>
    <x v="1"/>
    <x v="1"/>
    <n v="3898384"/>
    <n v="8634"/>
    <n v="69378"/>
    <n v="42700"/>
    <n v="120712"/>
    <n v="3.0964625342193072E-2"/>
    <x v="2"/>
    <n v="0"/>
  </r>
  <r>
    <s v="Post_11"/>
    <x v="10"/>
    <x v="8"/>
    <x v="1"/>
    <x v="3"/>
    <x v="4"/>
    <x v="5"/>
    <n v="4070332"/>
    <n v="379894"/>
    <n v="46012"/>
    <n v="25242"/>
    <n v="451148"/>
    <n v="0.11083813310560416"/>
    <x v="0"/>
    <n v="0"/>
  </r>
  <r>
    <s v="Post_12"/>
    <x v="11"/>
    <x v="9"/>
    <x v="2"/>
    <x v="5"/>
    <x v="5"/>
    <x v="3"/>
    <n v="4585669"/>
    <n v="465871"/>
    <n v="69083"/>
    <n v="8999"/>
    <n v="543953"/>
    <n v="0.11862020568863561"/>
    <x v="1"/>
    <n v="0"/>
  </r>
  <r>
    <s v="Post_13"/>
    <x v="12"/>
    <x v="10"/>
    <x v="3"/>
    <x v="6"/>
    <x v="1"/>
    <x v="6"/>
    <n v="4105651"/>
    <n v="195560"/>
    <n v="37627"/>
    <n v="49089"/>
    <n v="282276"/>
    <n v="6.875304306186765E-2"/>
    <x v="0"/>
    <n v="0"/>
  </r>
  <r>
    <s v="Post_14"/>
    <x v="13"/>
    <x v="4"/>
    <x v="3"/>
    <x v="7"/>
    <x v="5"/>
    <x v="4"/>
    <n v="1633015"/>
    <n v="312907"/>
    <n v="45774"/>
    <n v="30725"/>
    <n v="389406"/>
    <n v="0.23845831177300883"/>
    <x v="0"/>
    <n v="0"/>
  </r>
  <r>
    <s v="Post_15"/>
    <x v="14"/>
    <x v="11"/>
    <x v="2"/>
    <x v="3"/>
    <x v="2"/>
    <x v="5"/>
    <n v="2471790"/>
    <n v="370802"/>
    <n v="54110"/>
    <n v="17081"/>
    <n v="441993"/>
    <n v="0.17881494787178523"/>
    <x v="0"/>
    <n v="0"/>
  </r>
  <r>
    <s v="Post_16"/>
    <x v="15"/>
    <x v="12"/>
    <x v="3"/>
    <x v="4"/>
    <x v="4"/>
    <x v="6"/>
    <n v="3079923"/>
    <n v="124237"/>
    <n v="44062"/>
    <n v="26702"/>
    <n v="195001"/>
    <n v="6.3313595826908653E-2"/>
    <x v="1"/>
    <n v="0"/>
  </r>
  <r>
    <s v="Post_17"/>
    <x v="16"/>
    <x v="13"/>
    <x v="2"/>
    <x v="2"/>
    <x v="5"/>
    <x v="0"/>
    <n v="294870"/>
    <n v="213142"/>
    <n v="20351"/>
    <n v="20767"/>
    <n v="254260"/>
    <n v="0.86227829212873475"/>
    <x v="2"/>
    <n v="0"/>
  </r>
  <r>
    <s v="Post_18"/>
    <x v="17"/>
    <x v="6"/>
    <x v="0"/>
    <x v="8"/>
    <x v="1"/>
    <x v="0"/>
    <n v="2051091"/>
    <n v="24472"/>
    <n v="54704"/>
    <n v="41737"/>
    <n v="120913"/>
    <n v="5.8950578009459353E-2"/>
    <x v="1"/>
    <n v="0"/>
  </r>
  <r>
    <s v="Post_19"/>
    <x v="18"/>
    <x v="1"/>
    <x v="0"/>
    <x v="9"/>
    <x v="2"/>
    <x v="7"/>
    <n v="3461154"/>
    <n v="165335"/>
    <n v="50077"/>
    <n v="19505"/>
    <n v="234917"/>
    <n v="6.7872449477833122E-2"/>
    <x v="2"/>
    <n v="0"/>
  </r>
  <r>
    <s v="Post_20"/>
    <x v="19"/>
    <x v="14"/>
    <x v="3"/>
    <x v="1"/>
    <x v="3"/>
    <x v="0"/>
    <n v="3143932"/>
    <n v="298685"/>
    <n v="84720"/>
    <n v="37162"/>
    <n v="420567"/>
    <n v="0.13377102303739394"/>
    <x v="2"/>
    <n v="0"/>
  </r>
  <r>
    <s v="Post_21"/>
    <x v="20"/>
    <x v="8"/>
    <x v="2"/>
    <x v="4"/>
    <x v="0"/>
    <x v="2"/>
    <n v="14095"/>
    <n v="268310"/>
    <n v="90495"/>
    <n v="16968"/>
    <n v="375773"/>
    <n v="26.660021284143312"/>
    <x v="2"/>
    <n v="0"/>
  </r>
  <r>
    <s v="Post_22"/>
    <x v="21"/>
    <x v="0"/>
    <x v="0"/>
    <x v="6"/>
    <x v="4"/>
    <x v="7"/>
    <n v="3924406"/>
    <n v="35376"/>
    <n v="72832"/>
    <n v="3949"/>
    <n v="112157"/>
    <n v="2.8579356977845818E-2"/>
    <x v="1"/>
    <n v="0"/>
  </r>
  <r>
    <s v="Post_23"/>
    <x v="22"/>
    <x v="8"/>
    <x v="3"/>
    <x v="2"/>
    <x v="1"/>
    <x v="2"/>
    <n v="599766"/>
    <n v="223690"/>
    <n v="22531"/>
    <n v="10538"/>
    <n v="256759"/>
    <n v="0.42809862513046754"/>
    <x v="2"/>
    <n v="0"/>
  </r>
  <r>
    <s v="Post_24"/>
    <x v="2"/>
    <x v="0"/>
    <x v="2"/>
    <x v="1"/>
    <x v="1"/>
    <x v="4"/>
    <n v="4357851"/>
    <n v="449803"/>
    <n v="63438"/>
    <n v="28280"/>
    <n v="541521"/>
    <n v="0.12426331235280876"/>
    <x v="0"/>
    <n v="0"/>
  </r>
  <r>
    <s v="Post_25"/>
    <x v="23"/>
    <x v="13"/>
    <x v="3"/>
    <x v="2"/>
    <x v="3"/>
    <x v="5"/>
    <n v="731492"/>
    <n v="474649"/>
    <n v="98377"/>
    <n v="3654"/>
    <n v="576680"/>
    <n v="0.78836132179162588"/>
    <x v="0"/>
    <n v="0"/>
  </r>
  <r>
    <s v="Post_26"/>
    <x v="24"/>
    <x v="6"/>
    <x v="3"/>
    <x v="2"/>
    <x v="4"/>
    <x v="2"/>
    <n v="4910814"/>
    <n v="197287"/>
    <n v="53218"/>
    <n v="14896"/>
    <n v="265401"/>
    <n v="5.4044197153465798E-2"/>
    <x v="2"/>
    <n v="0"/>
  </r>
  <r>
    <s v="Post_27"/>
    <x v="25"/>
    <x v="15"/>
    <x v="1"/>
    <x v="4"/>
    <x v="0"/>
    <x v="1"/>
    <n v="4369260"/>
    <n v="212278"/>
    <n v="21264"/>
    <n v="18172"/>
    <n v="251714"/>
    <n v="5.7610213171109065E-2"/>
    <x v="2"/>
    <n v="0"/>
  </r>
  <r>
    <s v="Post_28"/>
    <x v="26"/>
    <x v="1"/>
    <x v="3"/>
    <x v="8"/>
    <x v="2"/>
    <x v="6"/>
    <n v="1874437"/>
    <n v="322601"/>
    <n v="35671"/>
    <n v="48768"/>
    <n v="407040"/>
    <n v="0.21715320386868164"/>
    <x v="1"/>
    <n v="0"/>
  </r>
  <r>
    <s v="Post_29"/>
    <x v="27"/>
    <x v="16"/>
    <x v="1"/>
    <x v="4"/>
    <x v="4"/>
    <x v="6"/>
    <n v="1653907"/>
    <n v="91836"/>
    <n v="77370"/>
    <n v="2823"/>
    <n v="172029"/>
    <n v="0.1040137081468305"/>
    <x v="2"/>
    <n v="0"/>
  </r>
  <r>
    <s v="Post_30"/>
    <x v="28"/>
    <x v="17"/>
    <x v="3"/>
    <x v="1"/>
    <x v="1"/>
    <x v="4"/>
    <n v="4683280"/>
    <n v="311330"/>
    <n v="3357"/>
    <n v="5110"/>
    <n v="319797"/>
    <n v="6.8284834560393567E-2"/>
    <x v="1"/>
    <n v="0"/>
  </r>
  <r>
    <s v="Post_31"/>
    <x v="29"/>
    <x v="10"/>
    <x v="1"/>
    <x v="3"/>
    <x v="5"/>
    <x v="3"/>
    <n v="1365655"/>
    <n v="156164"/>
    <n v="84930"/>
    <n v="18303"/>
    <n v="259397"/>
    <n v="0.18994328728705273"/>
    <x v="2"/>
    <n v="0"/>
  </r>
  <r>
    <s v="Post_32"/>
    <x v="30"/>
    <x v="10"/>
    <x v="2"/>
    <x v="5"/>
    <x v="0"/>
    <x v="7"/>
    <n v="2342195"/>
    <n v="91944"/>
    <n v="89578"/>
    <n v="44440"/>
    <n v="225962"/>
    <n v="9.6474460922339939E-2"/>
    <x v="1"/>
    <n v="0"/>
  </r>
  <r>
    <s v="Post_33"/>
    <x v="31"/>
    <x v="18"/>
    <x v="3"/>
    <x v="4"/>
    <x v="4"/>
    <x v="7"/>
    <n v="4977438"/>
    <n v="8731"/>
    <n v="4500"/>
    <n v="46045"/>
    <n v="59276"/>
    <n v="1.1908937891340886E-2"/>
    <x v="2"/>
    <n v="0"/>
  </r>
  <r>
    <s v="Post_34"/>
    <x v="32"/>
    <x v="4"/>
    <x v="3"/>
    <x v="6"/>
    <x v="5"/>
    <x v="3"/>
    <n v="3005703"/>
    <n v="16688"/>
    <n v="77970"/>
    <n v="15891"/>
    <n v="110549"/>
    <n v="3.6779748365024754E-2"/>
    <x v="2"/>
    <n v="0"/>
  </r>
  <r>
    <s v="Post_35"/>
    <x v="33"/>
    <x v="19"/>
    <x v="3"/>
    <x v="1"/>
    <x v="3"/>
    <x v="0"/>
    <n v="936390"/>
    <n v="368646"/>
    <n v="92202"/>
    <n v="2016"/>
    <n v="462864"/>
    <n v="0.49430685932143659"/>
    <x v="2"/>
    <n v="0"/>
  </r>
  <r>
    <s v="Post_36"/>
    <x v="34"/>
    <x v="13"/>
    <x v="0"/>
    <x v="1"/>
    <x v="4"/>
    <x v="4"/>
    <n v="1855796"/>
    <n v="158156"/>
    <n v="6423"/>
    <n v="20518"/>
    <n v="185097"/>
    <n v="9.9739949865179145E-2"/>
    <x v="0"/>
    <n v="0"/>
  </r>
  <r>
    <s v="Post_37"/>
    <x v="6"/>
    <x v="5"/>
    <x v="1"/>
    <x v="5"/>
    <x v="5"/>
    <x v="5"/>
    <n v="48908"/>
    <n v="205884"/>
    <n v="37256"/>
    <n v="14618"/>
    <n v="257758"/>
    <n v="5.2702625337368119"/>
    <x v="2"/>
    <n v="0"/>
  </r>
  <r>
    <s v="Post_38"/>
    <x v="35"/>
    <x v="13"/>
    <x v="1"/>
    <x v="2"/>
    <x v="0"/>
    <x v="1"/>
    <n v="1367820"/>
    <n v="10794"/>
    <n v="7617"/>
    <n v="36639"/>
    <n v="55050"/>
    <n v="4.0246523665394572E-2"/>
    <x v="1"/>
    <n v="0"/>
  </r>
  <r>
    <s v="Post_39"/>
    <x v="36"/>
    <x v="6"/>
    <x v="0"/>
    <x v="4"/>
    <x v="1"/>
    <x v="7"/>
    <n v="4499253"/>
    <n v="469481"/>
    <n v="89583"/>
    <n v="41549"/>
    <n v="600613"/>
    <n v="0.13349171518027547"/>
    <x v="0"/>
    <n v="0"/>
  </r>
  <r>
    <s v="Post_40"/>
    <x v="37"/>
    <x v="0"/>
    <x v="2"/>
    <x v="3"/>
    <x v="2"/>
    <x v="7"/>
    <n v="4510477"/>
    <n v="274631"/>
    <n v="82143"/>
    <n v="13932"/>
    <n v="370706"/>
    <n v="8.2187759742484004E-2"/>
    <x v="2"/>
    <n v="0"/>
  </r>
  <r>
    <s v="Post_41"/>
    <x v="38"/>
    <x v="10"/>
    <x v="2"/>
    <x v="1"/>
    <x v="5"/>
    <x v="1"/>
    <n v="4380015"/>
    <n v="355402"/>
    <n v="41860"/>
    <n v="42729"/>
    <n v="439991"/>
    <n v="0.1004542221887368"/>
    <x v="0"/>
    <n v="0"/>
  </r>
  <r>
    <s v="Post_42"/>
    <x v="39"/>
    <x v="10"/>
    <x v="3"/>
    <x v="9"/>
    <x v="4"/>
    <x v="3"/>
    <n v="943395"/>
    <n v="402996"/>
    <n v="18661"/>
    <n v="11999"/>
    <n v="433656"/>
    <n v="0.45967595757874485"/>
    <x v="0"/>
    <n v="0"/>
  </r>
  <r>
    <s v="Post_43"/>
    <x v="40"/>
    <x v="6"/>
    <x v="2"/>
    <x v="3"/>
    <x v="2"/>
    <x v="2"/>
    <n v="3961278"/>
    <n v="49656"/>
    <n v="93072"/>
    <n v="23952"/>
    <n v="166680"/>
    <n v="4.2077329589087158E-2"/>
    <x v="1"/>
    <n v="0"/>
  </r>
  <r>
    <s v="Post_44"/>
    <x v="28"/>
    <x v="17"/>
    <x v="3"/>
    <x v="3"/>
    <x v="1"/>
    <x v="2"/>
    <n v="4080112"/>
    <n v="171609"/>
    <n v="17994"/>
    <n v="41339"/>
    <n v="230942"/>
    <n v="5.6601877595516985E-2"/>
    <x v="1"/>
    <n v="0"/>
  </r>
  <r>
    <s v="Post_45"/>
    <x v="41"/>
    <x v="3"/>
    <x v="2"/>
    <x v="3"/>
    <x v="1"/>
    <x v="5"/>
    <n v="3934142"/>
    <n v="380972"/>
    <n v="42858"/>
    <n v="26194"/>
    <n v="450024"/>
    <n v="0.11438936367828106"/>
    <x v="2"/>
    <n v="0"/>
  </r>
  <r>
    <s v="Post_46"/>
    <x v="42"/>
    <x v="11"/>
    <x v="1"/>
    <x v="4"/>
    <x v="3"/>
    <x v="2"/>
    <n v="272327"/>
    <n v="274271"/>
    <n v="56073"/>
    <n v="17526"/>
    <n v="347870"/>
    <n v="1.2773981279858406"/>
    <x v="0"/>
    <n v="0"/>
  </r>
  <r>
    <s v="Post_47"/>
    <x v="43"/>
    <x v="20"/>
    <x v="1"/>
    <x v="8"/>
    <x v="5"/>
    <x v="4"/>
    <n v="1600237"/>
    <n v="325368"/>
    <n v="62818"/>
    <n v="25686"/>
    <n v="413872"/>
    <n v="0.25863169018089194"/>
    <x v="1"/>
    <n v="0"/>
  </r>
  <r>
    <s v="Post_48"/>
    <x v="44"/>
    <x v="19"/>
    <x v="1"/>
    <x v="2"/>
    <x v="4"/>
    <x v="1"/>
    <n v="2212857"/>
    <n v="74624"/>
    <n v="24137"/>
    <n v="35546"/>
    <n v="134307"/>
    <n v="6.0693935487019721E-2"/>
    <x v="1"/>
    <n v="0"/>
  </r>
  <r>
    <s v="Post_49"/>
    <x v="45"/>
    <x v="14"/>
    <x v="2"/>
    <x v="4"/>
    <x v="4"/>
    <x v="7"/>
    <n v="4711157"/>
    <n v="313821"/>
    <n v="86074"/>
    <n v="36395"/>
    <n v="436290"/>
    <n v="9.2607824362465521E-2"/>
    <x v="0"/>
    <n v="0"/>
  </r>
  <r>
    <s v="Post_50"/>
    <x v="46"/>
    <x v="21"/>
    <x v="1"/>
    <x v="9"/>
    <x v="5"/>
    <x v="4"/>
    <n v="2747788"/>
    <n v="422463"/>
    <n v="21545"/>
    <n v="40997"/>
    <n v="485005"/>
    <n v="0.17650743070426103"/>
    <x v="2"/>
    <n v="0"/>
  </r>
  <r>
    <s v="Post_51"/>
    <x v="47"/>
    <x v="1"/>
    <x v="3"/>
    <x v="2"/>
    <x v="2"/>
    <x v="3"/>
    <n v="2081426"/>
    <n v="225061"/>
    <n v="67840"/>
    <n v="28774"/>
    <n v="321675"/>
    <n v="0.15454548948653471"/>
    <x v="1"/>
    <n v="0"/>
  </r>
  <r>
    <s v="Post_52"/>
    <x v="48"/>
    <x v="7"/>
    <x v="3"/>
    <x v="5"/>
    <x v="4"/>
    <x v="6"/>
    <n v="2258494"/>
    <n v="159509"/>
    <n v="25505"/>
    <n v="8605"/>
    <n v="193619"/>
    <n v="8.5729251439233406E-2"/>
    <x v="1"/>
    <n v="0"/>
  </r>
  <r>
    <s v="Post_53"/>
    <x v="49"/>
    <x v="4"/>
    <x v="3"/>
    <x v="3"/>
    <x v="3"/>
    <x v="4"/>
    <n v="1357850"/>
    <n v="472399"/>
    <n v="90644"/>
    <n v="33331"/>
    <n v="596374"/>
    <n v="0.43920462495857421"/>
    <x v="2"/>
    <n v="0"/>
  </r>
  <r>
    <s v="Post_54"/>
    <x v="50"/>
    <x v="16"/>
    <x v="2"/>
    <x v="7"/>
    <x v="5"/>
    <x v="6"/>
    <n v="392337"/>
    <n v="332566"/>
    <n v="43169"/>
    <n v="45161"/>
    <n v="420896"/>
    <n v="1.0727920129888335"/>
    <x v="1"/>
    <n v="0"/>
  </r>
  <r>
    <s v="Post_55"/>
    <x v="51"/>
    <x v="7"/>
    <x v="2"/>
    <x v="2"/>
    <x v="5"/>
    <x v="7"/>
    <n v="4006009"/>
    <n v="491965"/>
    <n v="60534"/>
    <n v="31438"/>
    <n v="583937"/>
    <n v="0.1457652741169578"/>
    <x v="0"/>
    <n v="0"/>
  </r>
  <r>
    <s v="Post_56"/>
    <x v="52"/>
    <x v="8"/>
    <x v="3"/>
    <x v="7"/>
    <x v="3"/>
    <x v="3"/>
    <n v="3934991"/>
    <n v="389693"/>
    <n v="81891"/>
    <n v="32967"/>
    <n v="504551"/>
    <n v="0.12822164015114648"/>
    <x v="1"/>
    <n v="0"/>
  </r>
  <r>
    <s v="Post_57"/>
    <x v="53"/>
    <x v="5"/>
    <x v="1"/>
    <x v="0"/>
    <x v="4"/>
    <x v="3"/>
    <n v="2824818"/>
    <n v="34126"/>
    <n v="53516"/>
    <n v="29452"/>
    <n v="117094"/>
    <n v="4.1451874067639047E-2"/>
    <x v="2"/>
    <n v="0"/>
  </r>
  <r>
    <s v="Post_58"/>
    <x v="54"/>
    <x v="22"/>
    <x v="2"/>
    <x v="2"/>
    <x v="0"/>
    <x v="3"/>
    <n v="197986"/>
    <n v="184395"/>
    <n v="9408"/>
    <n v="7599"/>
    <n v="201402"/>
    <n v="1.017253745214308"/>
    <x v="1"/>
    <n v="0"/>
  </r>
  <r>
    <s v="Post_59"/>
    <x v="55"/>
    <x v="11"/>
    <x v="3"/>
    <x v="0"/>
    <x v="2"/>
    <x v="5"/>
    <n v="2291491"/>
    <n v="474568"/>
    <n v="83894"/>
    <n v="6150"/>
    <n v="564612"/>
    <n v="0.24639503275378347"/>
    <x v="0"/>
    <n v="0"/>
  </r>
  <r>
    <s v="Post_60"/>
    <x v="56"/>
    <x v="15"/>
    <x v="2"/>
    <x v="5"/>
    <x v="4"/>
    <x v="0"/>
    <n v="3525573"/>
    <n v="40967"/>
    <n v="4121"/>
    <n v="26381"/>
    <n v="71469"/>
    <n v="2.0271598404004117E-2"/>
    <x v="2"/>
    <n v="0"/>
  </r>
  <r>
    <s v="Post_61"/>
    <x v="57"/>
    <x v="14"/>
    <x v="0"/>
    <x v="5"/>
    <x v="5"/>
    <x v="7"/>
    <n v="866896"/>
    <n v="122451"/>
    <n v="79602"/>
    <n v="25491"/>
    <n v="227544"/>
    <n v="0.26248131263727137"/>
    <x v="2"/>
    <n v="0"/>
  </r>
  <r>
    <s v="Post_62"/>
    <x v="58"/>
    <x v="17"/>
    <x v="3"/>
    <x v="8"/>
    <x v="0"/>
    <x v="3"/>
    <n v="4104535"/>
    <n v="331535"/>
    <n v="60374"/>
    <n v="13314"/>
    <n v="405223"/>
    <n v="9.8725677817341068E-2"/>
    <x v="1"/>
    <n v="0"/>
  </r>
  <r>
    <s v="Post_63"/>
    <x v="59"/>
    <x v="9"/>
    <x v="0"/>
    <x v="2"/>
    <x v="3"/>
    <x v="1"/>
    <n v="2601441"/>
    <n v="93254"/>
    <n v="55921"/>
    <n v="48758"/>
    <n v="197933"/>
    <n v="7.6085907771884884E-2"/>
    <x v="2"/>
    <n v="0"/>
  </r>
  <r>
    <s v="Post_64"/>
    <x v="60"/>
    <x v="11"/>
    <x v="1"/>
    <x v="4"/>
    <x v="1"/>
    <x v="6"/>
    <n v="1142030"/>
    <n v="212596"/>
    <n v="72334"/>
    <n v="18"/>
    <n v="284948"/>
    <n v="0.24951008292251517"/>
    <x v="0"/>
    <n v="0"/>
  </r>
  <r>
    <s v="Post_65"/>
    <x v="61"/>
    <x v="11"/>
    <x v="3"/>
    <x v="9"/>
    <x v="1"/>
    <x v="6"/>
    <n v="2969591"/>
    <n v="358102"/>
    <n v="26688"/>
    <n v="8128"/>
    <n v="392918"/>
    <n v="0.13231384389298054"/>
    <x v="2"/>
    <n v="0"/>
  </r>
  <r>
    <s v="Post_66"/>
    <x v="62"/>
    <x v="4"/>
    <x v="0"/>
    <x v="1"/>
    <x v="2"/>
    <x v="4"/>
    <n v="855465"/>
    <n v="14117"/>
    <n v="73654"/>
    <n v="46422"/>
    <n v="134193"/>
    <n v="0.15686556434219986"/>
    <x v="0"/>
    <n v="0"/>
  </r>
  <r>
    <s v="Post_67"/>
    <x v="63"/>
    <x v="15"/>
    <x v="3"/>
    <x v="6"/>
    <x v="0"/>
    <x v="2"/>
    <n v="4453459"/>
    <n v="376054"/>
    <n v="36502"/>
    <n v="19620"/>
    <n v="432176"/>
    <n v="9.7042770574512979E-2"/>
    <x v="0"/>
    <n v="0"/>
  </r>
  <r>
    <s v="Post_68"/>
    <x v="64"/>
    <x v="20"/>
    <x v="2"/>
    <x v="2"/>
    <x v="5"/>
    <x v="4"/>
    <n v="1059696"/>
    <n v="75851"/>
    <n v="99754"/>
    <n v="47614"/>
    <n v="223219"/>
    <n v="0.21064437348069634"/>
    <x v="0"/>
    <n v="0"/>
  </r>
  <r>
    <s v="Post_69"/>
    <x v="65"/>
    <x v="0"/>
    <x v="2"/>
    <x v="7"/>
    <x v="3"/>
    <x v="7"/>
    <n v="581577"/>
    <n v="341805"/>
    <n v="67524"/>
    <n v="485"/>
    <n v="409814"/>
    <n v="0.70465991605582756"/>
    <x v="0"/>
    <n v="0"/>
  </r>
  <r>
    <s v="Post_70"/>
    <x v="66"/>
    <x v="23"/>
    <x v="3"/>
    <x v="7"/>
    <x v="3"/>
    <x v="3"/>
    <n v="4226427"/>
    <n v="421149"/>
    <n v="53769"/>
    <n v="27804"/>
    <n v="502722"/>
    <n v="0.11894728100118611"/>
    <x v="1"/>
    <n v="0"/>
  </r>
  <r>
    <s v="Post_71"/>
    <x v="67"/>
    <x v="1"/>
    <x v="2"/>
    <x v="2"/>
    <x v="5"/>
    <x v="4"/>
    <n v="485214"/>
    <n v="50577"/>
    <n v="92342"/>
    <n v="43775"/>
    <n v="186694"/>
    <n v="0.38476630929857752"/>
    <x v="1"/>
    <n v="0"/>
  </r>
  <r>
    <s v="Post_72"/>
    <x v="68"/>
    <x v="0"/>
    <x v="1"/>
    <x v="1"/>
    <x v="3"/>
    <x v="3"/>
    <n v="1419701"/>
    <n v="68719"/>
    <n v="98115"/>
    <n v="36515"/>
    <n v="203349"/>
    <n v="0.14323368089477995"/>
    <x v="2"/>
    <n v="0"/>
  </r>
  <r>
    <s v="Post_73"/>
    <x v="69"/>
    <x v="2"/>
    <x v="0"/>
    <x v="9"/>
    <x v="2"/>
    <x v="5"/>
    <n v="4378457"/>
    <n v="136878"/>
    <n v="89273"/>
    <n v="41624"/>
    <n v="267775"/>
    <n v="6.1157389463913886E-2"/>
    <x v="1"/>
    <n v="0"/>
  </r>
  <r>
    <s v="Post_74"/>
    <x v="70"/>
    <x v="5"/>
    <x v="0"/>
    <x v="5"/>
    <x v="2"/>
    <x v="1"/>
    <n v="3647159"/>
    <n v="216783"/>
    <n v="79133"/>
    <n v="7687"/>
    <n v="303603"/>
    <n v="8.3243697354571045E-2"/>
    <x v="0"/>
    <n v="0"/>
  </r>
  <r>
    <s v="Post_75"/>
    <x v="71"/>
    <x v="15"/>
    <x v="3"/>
    <x v="4"/>
    <x v="0"/>
    <x v="7"/>
    <n v="1750105"/>
    <n v="125485"/>
    <n v="942"/>
    <n v="20317"/>
    <n v="146744"/>
    <n v="8.3848683364712406E-2"/>
    <x v="2"/>
    <n v="0"/>
  </r>
  <r>
    <s v="Post_76"/>
    <x v="72"/>
    <x v="15"/>
    <x v="1"/>
    <x v="2"/>
    <x v="3"/>
    <x v="1"/>
    <n v="1796369"/>
    <n v="145118"/>
    <n v="68421"/>
    <n v="16720"/>
    <n v="230259"/>
    <n v="0.12818023468452194"/>
    <x v="0"/>
    <n v="0"/>
  </r>
  <r>
    <s v="Post_77"/>
    <x v="73"/>
    <x v="1"/>
    <x v="2"/>
    <x v="7"/>
    <x v="1"/>
    <x v="1"/>
    <n v="1535141"/>
    <n v="15408"/>
    <n v="23087"/>
    <n v="23147"/>
    <n v="61642"/>
    <n v="4.0153966313192076E-2"/>
    <x v="1"/>
    <n v="0"/>
  </r>
  <r>
    <s v="Post_78"/>
    <x v="74"/>
    <x v="8"/>
    <x v="2"/>
    <x v="0"/>
    <x v="0"/>
    <x v="3"/>
    <n v="612594"/>
    <n v="132163"/>
    <n v="29340"/>
    <n v="40557"/>
    <n v="202060"/>
    <n v="0.32984325670835823"/>
    <x v="1"/>
    <n v="0"/>
  </r>
  <r>
    <s v="Post_79"/>
    <x v="75"/>
    <x v="0"/>
    <x v="1"/>
    <x v="0"/>
    <x v="5"/>
    <x v="7"/>
    <n v="4219632"/>
    <n v="171996"/>
    <n v="5043"/>
    <n v="3436"/>
    <n v="180475"/>
    <n v="4.2770317411565749E-2"/>
    <x v="1"/>
    <n v="0"/>
  </r>
  <r>
    <s v="Post_80"/>
    <x v="76"/>
    <x v="19"/>
    <x v="2"/>
    <x v="6"/>
    <x v="1"/>
    <x v="4"/>
    <n v="3994554"/>
    <n v="241425"/>
    <n v="99422"/>
    <n v="41307"/>
    <n v="382154"/>
    <n v="9.5668753007219332E-2"/>
    <x v="0"/>
    <n v="0"/>
  </r>
  <r>
    <s v="Post_81"/>
    <x v="77"/>
    <x v="18"/>
    <x v="1"/>
    <x v="0"/>
    <x v="1"/>
    <x v="1"/>
    <n v="4290853"/>
    <n v="211176"/>
    <n v="66264"/>
    <n v="14337"/>
    <n v="291777"/>
    <n v="6.7999766013890475E-2"/>
    <x v="1"/>
    <n v="0"/>
  </r>
  <r>
    <s v="Post_82"/>
    <x v="78"/>
    <x v="8"/>
    <x v="1"/>
    <x v="2"/>
    <x v="4"/>
    <x v="3"/>
    <n v="284772"/>
    <n v="338933"/>
    <n v="22771"/>
    <n v="18899"/>
    <n v="380603"/>
    <n v="1.3365183374769991"/>
    <x v="2"/>
    <n v="0"/>
  </r>
  <r>
    <s v="Post_83"/>
    <x v="79"/>
    <x v="21"/>
    <x v="1"/>
    <x v="4"/>
    <x v="4"/>
    <x v="4"/>
    <n v="4637078"/>
    <n v="219517"/>
    <n v="5831"/>
    <n v="32657"/>
    <n v="258005"/>
    <n v="5.5639564398097252E-2"/>
    <x v="2"/>
    <n v="0"/>
  </r>
  <r>
    <s v="Post_84"/>
    <x v="80"/>
    <x v="3"/>
    <x v="1"/>
    <x v="3"/>
    <x v="1"/>
    <x v="2"/>
    <n v="3315125"/>
    <n v="62336"/>
    <n v="79392"/>
    <n v="42892"/>
    <n v="184620"/>
    <n v="5.5690207759888394E-2"/>
    <x v="0"/>
    <n v="0"/>
  </r>
  <r>
    <s v="Post_85"/>
    <x v="81"/>
    <x v="17"/>
    <x v="2"/>
    <x v="7"/>
    <x v="1"/>
    <x v="2"/>
    <n v="4357287"/>
    <n v="106179"/>
    <n v="4262"/>
    <n v="12978"/>
    <n v="123419"/>
    <n v="2.8324735093189869E-2"/>
    <x v="1"/>
    <n v="0"/>
  </r>
  <r>
    <s v="Post_86"/>
    <x v="82"/>
    <x v="22"/>
    <x v="0"/>
    <x v="7"/>
    <x v="1"/>
    <x v="6"/>
    <n v="907386"/>
    <n v="52457"/>
    <n v="77192"/>
    <n v="32870"/>
    <n v="162519"/>
    <n v="0.17910679688688166"/>
    <x v="0"/>
    <n v="0"/>
  </r>
  <r>
    <s v="Post_87"/>
    <x v="83"/>
    <x v="2"/>
    <x v="2"/>
    <x v="4"/>
    <x v="2"/>
    <x v="1"/>
    <n v="1908555"/>
    <n v="194688"/>
    <n v="34182"/>
    <n v="3500"/>
    <n v="232370"/>
    <n v="0.12175179651621253"/>
    <x v="0"/>
    <n v="0"/>
  </r>
  <r>
    <s v="Post_88"/>
    <x v="84"/>
    <x v="2"/>
    <x v="2"/>
    <x v="0"/>
    <x v="2"/>
    <x v="4"/>
    <n v="3074269"/>
    <n v="18233"/>
    <n v="37713"/>
    <n v="28599"/>
    <n v="84545"/>
    <n v="2.7500846542706577E-2"/>
    <x v="1"/>
    <n v="0"/>
  </r>
  <r>
    <s v="Post_89"/>
    <x v="85"/>
    <x v="22"/>
    <x v="3"/>
    <x v="2"/>
    <x v="2"/>
    <x v="2"/>
    <n v="4067125"/>
    <n v="190686"/>
    <n v="12963"/>
    <n v="11560"/>
    <n v="215209"/>
    <n v="5.2914282201801027E-2"/>
    <x v="0"/>
    <n v="0"/>
  </r>
  <r>
    <s v="Post_90"/>
    <x v="86"/>
    <x v="10"/>
    <x v="3"/>
    <x v="7"/>
    <x v="5"/>
    <x v="4"/>
    <n v="1173157"/>
    <n v="137342"/>
    <n v="95328"/>
    <n v="47250"/>
    <n v="279920"/>
    <n v="0.23860404020945195"/>
    <x v="2"/>
    <n v="0"/>
  </r>
  <r>
    <s v="Post_91"/>
    <x v="87"/>
    <x v="13"/>
    <x v="0"/>
    <x v="7"/>
    <x v="5"/>
    <x v="5"/>
    <n v="2141884"/>
    <n v="23466"/>
    <n v="66627"/>
    <n v="40003"/>
    <n v="130096"/>
    <n v="6.0739050294040198E-2"/>
    <x v="0"/>
    <n v="0"/>
  </r>
  <r>
    <s v="Post_92"/>
    <x v="31"/>
    <x v="18"/>
    <x v="2"/>
    <x v="3"/>
    <x v="2"/>
    <x v="1"/>
    <n v="4567233"/>
    <n v="66980"/>
    <n v="96596"/>
    <n v="49121"/>
    <n v="212697"/>
    <n v="4.6570210015560845E-2"/>
    <x v="2"/>
    <n v="0"/>
  </r>
  <r>
    <s v="Post_93"/>
    <x v="88"/>
    <x v="10"/>
    <x v="2"/>
    <x v="4"/>
    <x v="2"/>
    <x v="0"/>
    <n v="506074"/>
    <n v="69145"/>
    <n v="31191"/>
    <n v="43362"/>
    <n v="143698"/>
    <n v="0.2839466165027249"/>
    <x v="2"/>
    <n v="0"/>
  </r>
  <r>
    <s v="Post_94"/>
    <x v="89"/>
    <x v="3"/>
    <x v="3"/>
    <x v="3"/>
    <x v="3"/>
    <x v="0"/>
    <n v="3210080"/>
    <n v="195970"/>
    <n v="75414"/>
    <n v="4473"/>
    <n v="275857"/>
    <n v="8.5934618451876582E-2"/>
    <x v="0"/>
    <n v="0"/>
  </r>
  <r>
    <s v="Post_95"/>
    <x v="90"/>
    <x v="18"/>
    <x v="0"/>
    <x v="8"/>
    <x v="0"/>
    <x v="5"/>
    <n v="128472"/>
    <n v="444670"/>
    <n v="64311"/>
    <n v="7956"/>
    <n v="516937"/>
    <n v="4.0237327978080826"/>
    <x v="1"/>
    <n v="0"/>
  </r>
  <r>
    <s v="Post_96"/>
    <x v="91"/>
    <x v="14"/>
    <x v="0"/>
    <x v="5"/>
    <x v="5"/>
    <x v="1"/>
    <n v="1347102"/>
    <n v="274212"/>
    <n v="15298"/>
    <n v="28342"/>
    <n v="317852"/>
    <n v="0.2359524371576911"/>
    <x v="0"/>
    <n v="0"/>
  </r>
  <r>
    <s v="Post_97"/>
    <x v="92"/>
    <x v="22"/>
    <x v="0"/>
    <x v="8"/>
    <x v="4"/>
    <x v="0"/>
    <n v="92085"/>
    <n v="176687"/>
    <n v="5641"/>
    <n v="22316"/>
    <n v="204644"/>
    <n v="2.2223380572297335"/>
    <x v="1"/>
    <n v="0"/>
  </r>
  <r>
    <s v="Post_98"/>
    <x v="93"/>
    <x v="2"/>
    <x v="0"/>
    <x v="8"/>
    <x v="2"/>
    <x v="3"/>
    <n v="3843536"/>
    <n v="90333"/>
    <n v="10903"/>
    <n v="30677"/>
    <n v="131913"/>
    <n v="3.432074006852024E-2"/>
    <x v="1"/>
    <n v="0"/>
  </r>
  <r>
    <s v="Post_99"/>
    <x v="94"/>
    <x v="2"/>
    <x v="1"/>
    <x v="6"/>
    <x v="5"/>
    <x v="5"/>
    <n v="965073"/>
    <n v="263310"/>
    <n v="39207"/>
    <n v="27324"/>
    <n v="329841"/>
    <n v="0.34177829034694784"/>
    <x v="0"/>
    <n v="0"/>
  </r>
  <r>
    <s v="Post_100"/>
    <x v="95"/>
    <x v="15"/>
    <x v="3"/>
    <x v="1"/>
    <x v="2"/>
    <x v="6"/>
    <n v="3096420"/>
    <n v="364521"/>
    <n v="73308"/>
    <n v="29082"/>
    <n v="466911"/>
    <n v="0.15079059042377971"/>
    <x v="2"/>
    <n v="0"/>
  </r>
  <r>
    <s v="Post_101"/>
    <x v="96"/>
    <x v="17"/>
    <x v="3"/>
    <x v="4"/>
    <x v="3"/>
    <x v="5"/>
    <n v="2723916"/>
    <n v="1349"/>
    <n v="81918"/>
    <n v="11870"/>
    <n v="95137"/>
    <n v="3.4926554269661764E-2"/>
    <x v="0"/>
    <n v="0"/>
  </r>
  <r>
    <s v="Post_102"/>
    <x v="8"/>
    <x v="6"/>
    <x v="0"/>
    <x v="5"/>
    <x v="4"/>
    <x v="0"/>
    <n v="2249678"/>
    <n v="46464"/>
    <n v="83075"/>
    <n v="5710"/>
    <n v="135249"/>
    <n v="6.0119270402253122E-2"/>
    <x v="1"/>
    <n v="0"/>
  </r>
  <r>
    <s v="Post_103"/>
    <x v="97"/>
    <x v="18"/>
    <x v="2"/>
    <x v="6"/>
    <x v="1"/>
    <x v="5"/>
    <n v="3311289"/>
    <n v="352538"/>
    <n v="55203"/>
    <n v="5369"/>
    <n v="413110"/>
    <n v="0.12475806249469618"/>
    <x v="1"/>
    <n v="0"/>
  </r>
  <r>
    <s v="Post_104"/>
    <x v="98"/>
    <x v="15"/>
    <x v="1"/>
    <x v="5"/>
    <x v="3"/>
    <x v="1"/>
    <n v="3588997"/>
    <n v="241125"/>
    <n v="65026"/>
    <n v="30917"/>
    <n v="337068"/>
    <n v="9.391704701898608E-2"/>
    <x v="1"/>
    <n v="0"/>
  </r>
  <r>
    <s v="Post_105"/>
    <x v="99"/>
    <x v="14"/>
    <x v="1"/>
    <x v="7"/>
    <x v="2"/>
    <x v="4"/>
    <n v="13562"/>
    <n v="11483"/>
    <n v="33641"/>
    <n v="30457"/>
    <n v="75581"/>
    <n v="5.5729980828786312"/>
    <x v="1"/>
    <n v="0"/>
  </r>
  <r>
    <s v="Post_106"/>
    <x v="100"/>
    <x v="18"/>
    <x v="2"/>
    <x v="7"/>
    <x v="4"/>
    <x v="7"/>
    <n v="3926751"/>
    <n v="302919"/>
    <n v="49216"/>
    <n v="30399"/>
    <n v="382534"/>
    <n v="9.7417432376027915E-2"/>
    <x v="2"/>
    <n v="0"/>
  </r>
  <r>
    <s v="Post_107"/>
    <x v="101"/>
    <x v="5"/>
    <x v="3"/>
    <x v="5"/>
    <x v="3"/>
    <x v="0"/>
    <n v="2750317"/>
    <n v="59766"/>
    <n v="75524"/>
    <n v="27938"/>
    <n v="163228"/>
    <n v="5.9348795066168733E-2"/>
    <x v="0"/>
    <n v="0"/>
  </r>
  <r>
    <s v="Post_108"/>
    <x v="102"/>
    <x v="20"/>
    <x v="0"/>
    <x v="0"/>
    <x v="5"/>
    <x v="5"/>
    <n v="4655757"/>
    <n v="383024"/>
    <n v="45530"/>
    <n v="48504"/>
    <n v="477058"/>
    <n v="0.10246625844089371"/>
    <x v="1"/>
    <n v="0"/>
  </r>
  <r>
    <s v="Post_109"/>
    <x v="103"/>
    <x v="17"/>
    <x v="1"/>
    <x v="7"/>
    <x v="0"/>
    <x v="7"/>
    <n v="4844012"/>
    <n v="452777"/>
    <n v="44862"/>
    <n v="23870"/>
    <n v="521509"/>
    <n v="0.10766055079962643"/>
    <x v="0"/>
    <n v="0"/>
  </r>
  <r>
    <s v="Post_110"/>
    <x v="78"/>
    <x v="8"/>
    <x v="2"/>
    <x v="2"/>
    <x v="0"/>
    <x v="7"/>
    <n v="3868789"/>
    <n v="188191"/>
    <n v="4660"/>
    <n v="26605"/>
    <n v="219456"/>
    <n v="5.6724727039908357E-2"/>
    <x v="1"/>
    <n v="0"/>
  </r>
  <r>
    <s v="Post_111"/>
    <x v="104"/>
    <x v="4"/>
    <x v="2"/>
    <x v="6"/>
    <x v="3"/>
    <x v="3"/>
    <n v="2517364"/>
    <n v="418305"/>
    <n v="51641"/>
    <n v="34605"/>
    <n v="504551"/>
    <n v="0.20042830516365531"/>
    <x v="0"/>
    <n v="0"/>
  </r>
  <r>
    <s v="Post_112"/>
    <x v="93"/>
    <x v="2"/>
    <x v="1"/>
    <x v="2"/>
    <x v="0"/>
    <x v="2"/>
    <n v="1994041"/>
    <n v="310266"/>
    <n v="87995"/>
    <n v="40217"/>
    <n v="438478"/>
    <n v="0.21989417469349928"/>
    <x v="1"/>
    <n v="0"/>
  </r>
  <r>
    <s v="Post_113"/>
    <x v="105"/>
    <x v="1"/>
    <x v="0"/>
    <x v="1"/>
    <x v="1"/>
    <x v="3"/>
    <n v="1402998"/>
    <n v="241244"/>
    <n v="56779"/>
    <n v="14849"/>
    <n v="312872"/>
    <n v="0.22300245616886125"/>
    <x v="0"/>
    <n v="0"/>
  </r>
  <r>
    <s v="Post_114"/>
    <x v="106"/>
    <x v="4"/>
    <x v="3"/>
    <x v="9"/>
    <x v="4"/>
    <x v="2"/>
    <n v="702950"/>
    <n v="17361"/>
    <n v="62405"/>
    <n v="10538"/>
    <n v="90304"/>
    <n v="0.12846432889963724"/>
    <x v="2"/>
    <n v="0"/>
  </r>
  <r>
    <s v="Post_115"/>
    <x v="107"/>
    <x v="18"/>
    <x v="1"/>
    <x v="1"/>
    <x v="3"/>
    <x v="6"/>
    <n v="1599554"/>
    <n v="364748"/>
    <n v="16705"/>
    <n v="8949"/>
    <n v="390402"/>
    <n v="0.24406928431300226"/>
    <x v="0"/>
    <n v="0"/>
  </r>
  <r>
    <s v="Post_116"/>
    <x v="26"/>
    <x v="1"/>
    <x v="0"/>
    <x v="8"/>
    <x v="2"/>
    <x v="3"/>
    <n v="4600976"/>
    <n v="443617"/>
    <n v="98343"/>
    <n v="18038"/>
    <n v="559998"/>
    <n v="0.12171287135599056"/>
    <x v="0"/>
    <n v="0"/>
  </r>
  <r>
    <s v="Post_117"/>
    <x v="108"/>
    <x v="14"/>
    <x v="2"/>
    <x v="6"/>
    <x v="1"/>
    <x v="7"/>
    <n v="2495410"/>
    <n v="213884"/>
    <n v="16804"/>
    <n v="17614"/>
    <n v="248302"/>
    <n v="9.9503488404711044E-2"/>
    <x v="2"/>
    <n v="0"/>
  </r>
  <r>
    <s v="Post_118"/>
    <x v="109"/>
    <x v="14"/>
    <x v="0"/>
    <x v="2"/>
    <x v="0"/>
    <x v="5"/>
    <n v="1838563"/>
    <n v="289125"/>
    <n v="77191"/>
    <n v="27066"/>
    <n v="393382"/>
    <n v="0.21396166462612376"/>
    <x v="0"/>
    <n v="0"/>
  </r>
  <r>
    <s v="Post_119"/>
    <x v="110"/>
    <x v="1"/>
    <x v="3"/>
    <x v="8"/>
    <x v="1"/>
    <x v="1"/>
    <n v="2920650"/>
    <n v="416403"/>
    <n v="56902"/>
    <n v="2675"/>
    <n v="475980"/>
    <n v="0.16297057161933132"/>
    <x v="2"/>
    <n v="0"/>
  </r>
  <r>
    <s v="Post_120"/>
    <x v="111"/>
    <x v="16"/>
    <x v="0"/>
    <x v="6"/>
    <x v="0"/>
    <x v="5"/>
    <n v="1772623"/>
    <n v="361245"/>
    <n v="30503"/>
    <n v="13260"/>
    <n v="405008"/>
    <n v="0.22847949056285516"/>
    <x v="2"/>
    <n v="0"/>
  </r>
  <r>
    <s v="Post_121"/>
    <x v="112"/>
    <x v="17"/>
    <x v="1"/>
    <x v="3"/>
    <x v="1"/>
    <x v="3"/>
    <n v="2484315"/>
    <n v="101605"/>
    <n v="80028"/>
    <n v="36281"/>
    <n v="217914"/>
    <n v="8.7715929743208895E-2"/>
    <x v="0"/>
    <n v="0"/>
  </r>
  <r>
    <s v="Post_122"/>
    <x v="113"/>
    <x v="18"/>
    <x v="3"/>
    <x v="3"/>
    <x v="4"/>
    <x v="1"/>
    <n v="4927173"/>
    <n v="22341"/>
    <n v="38730"/>
    <n v="42476"/>
    <n v="103547"/>
    <n v="2.101549915133891E-2"/>
    <x v="1"/>
    <n v="0"/>
  </r>
  <r>
    <s v="Post_123"/>
    <x v="114"/>
    <x v="22"/>
    <x v="0"/>
    <x v="0"/>
    <x v="0"/>
    <x v="0"/>
    <n v="3924183"/>
    <n v="283030"/>
    <n v="30676"/>
    <n v="43977"/>
    <n v="357683"/>
    <n v="9.1148399552212531E-2"/>
    <x v="2"/>
    <n v="0"/>
  </r>
  <r>
    <s v="Post_124"/>
    <x v="40"/>
    <x v="6"/>
    <x v="1"/>
    <x v="5"/>
    <x v="2"/>
    <x v="7"/>
    <n v="4646060"/>
    <n v="21362"/>
    <n v="31562"/>
    <n v="19778"/>
    <n v="72702"/>
    <n v="1.5648097527797746E-2"/>
    <x v="1"/>
    <n v="0"/>
  </r>
  <r>
    <s v="Post_125"/>
    <x v="115"/>
    <x v="2"/>
    <x v="3"/>
    <x v="7"/>
    <x v="0"/>
    <x v="7"/>
    <n v="3901900"/>
    <n v="20166"/>
    <n v="30661"/>
    <n v="25363"/>
    <n v="76190"/>
    <n v="1.9526384581870372E-2"/>
    <x v="2"/>
    <n v="0"/>
  </r>
  <r>
    <s v="Post_126"/>
    <x v="116"/>
    <x v="22"/>
    <x v="1"/>
    <x v="9"/>
    <x v="0"/>
    <x v="4"/>
    <n v="962137"/>
    <n v="319381"/>
    <n v="69098"/>
    <n v="38387"/>
    <n v="426866"/>
    <n v="0.44366446774211987"/>
    <x v="2"/>
    <n v="0"/>
  </r>
  <r>
    <s v="Post_127"/>
    <x v="95"/>
    <x v="15"/>
    <x v="0"/>
    <x v="1"/>
    <x v="0"/>
    <x v="5"/>
    <n v="3859007"/>
    <n v="277223"/>
    <n v="81798"/>
    <n v="46985"/>
    <n v="406006"/>
    <n v="0.1052099672273204"/>
    <x v="1"/>
    <n v="0"/>
  </r>
  <r>
    <s v="Post_128"/>
    <x v="117"/>
    <x v="9"/>
    <x v="2"/>
    <x v="0"/>
    <x v="1"/>
    <x v="0"/>
    <n v="3837223"/>
    <n v="140163"/>
    <n v="85932"/>
    <n v="40674"/>
    <n v="266769"/>
    <n v="6.9521370011594322E-2"/>
    <x v="1"/>
    <n v="0"/>
  </r>
  <r>
    <s v="Post_129"/>
    <x v="32"/>
    <x v="4"/>
    <x v="1"/>
    <x v="3"/>
    <x v="2"/>
    <x v="0"/>
    <n v="1029488"/>
    <n v="449148"/>
    <n v="87211"/>
    <n v="35005"/>
    <n v="571364"/>
    <n v="0.55499821270379057"/>
    <x v="0"/>
    <n v="0"/>
  </r>
  <r>
    <s v="Post_130"/>
    <x v="118"/>
    <x v="12"/>
    <x v="2"/>
    <x v="9"/>
    <x v="2"/>
    <x v="5"/>
    <n v="879364"/>
    <n v="232290"/>
    <n v="7501"/>
    <n v="23547"/>
    <n v="263338"/>
    <n v="0.29946415818705335"/>
    <x v="2"/>
    <n v="0"/>
  </r>
  <r>
    <s v="Post_131"/>
    <x v="119"/>
    <x v="17"/>
    <x v="0"/>
    <x v="3"/>
    <x v="4"/>
    <x v="7"/>
    <n v="4828597"/>
    <n v="131837"/>
    <n v="43770"/>
    <n v="9395"/>
    <n v="185002"/>
    <n v="3.83138207640853E-2"/>
    <x v="2"/>
    <n v="0"/>
  </r>
  <r>
    <s v="Post_132"/>
    <x v="120"/>
    <x v="9"/>
    <x v="3"/>
    <x v="1"/>
    <x v="0"/>
    <x v="1"/>
    <n v="3487375"/>
    <n v="107303"/>
    <n v="83451"/>
    <n v="45313"/>
    <n v="236067"/>
    <n v="6.769188859815764E-2"/>
    <x v="0"/>
    <n v="0"/>
  </r>
  <r>
    <s v="Post_133"/>
    <x v="48"/>
    <x v="7"/>
    <x v="0"/>
    <x v="2"/>
    <x v="3"/>
    <x v="1"/>
    <n v="3418884"/>
    <n v="311286"/>
    <n v="82479"/>
    <n v="7832"/>
    <n v="401597"/>
    <n v="0.11746435386517939"/>
    <x v="0"/>
    <n v="0"/>
  </r>
  <r>
    <s v="Post_134"/>
    <x v="121"/>
    <x v="17"/>
    <x v="3"/>
    <x v="0"/>
    <x v="5"/>
    <x v="2"/>
    <n v="1337059"/>
    <n v="318166"/>
    <n v="72711"/>
    <n v="32791"/>
    <n v="423668"/>
    <n v="0.31686559830194477"/>
    <x v="0"/>
    <n v="0"/>
  </r>
  <r>
    <s v="Post_135"/>
    <x v="122"/>
    <x v="13"/>
    <x v="0"/>
    <x v="1"/>
    <x v="4"/>
    <x v="6"/>
    <n v="707841"/>
    <n v="133933"/>
    <n v="46058"/>
    <n v="45912"/>
    <n v="225903"/>
    <n v="0.31914370600177161"/>
    <x v="0"/>
    <n v="0"/>
  </r>
  <r>
    <s v="Post_136"/>
    <x v="123"/>
    <x v="12"/>
    <x v="0"/>
    <x v="7"/>
    <x v="1"/>
    <x v="3"/>
    <n v="1851460"/>
    <n v="345987"/>
    <n v="13274"/>
    <n v="43872"/>
    <n v="403133"/>
    <n v="0.21773789333823038"/>
    <x v="2"/>
    <n v="0"/>
  </r>
  <r>
    <s v="Post_137"/>
    <x v="85"/>
    <x v="22"/>
    <x v="1"/>
    <x v="9"/>
    <x v="3"/>
    <x v="6"/>
    <n v="1438248"/>
    <n v="223413"/>
    <n v="84930"/>
    <n v="42774"/>
    <n v="351117"/>
    <n v="0.24412827273182372"/>
    <x v="2"/>
    <n v="0"/>
  </r>
  <r>
    <s v="Post_138"/>
    <x v="124"/>
    <x v="9"/>
    <x v="1"/>
    <x v="9"/>
    <x v="4"/>
    <x v="2"/>
    <n v="4027409"/>
    <n v="80497"/>
    <n v="44156"/>
    <n v="14597"/>
    <n v="139250"/>
    <n v="3.4575579485470687E-2"/>
    <x v="1"/>
    <n v="0"/>
  </r>
  <r>
    <s v="Post_139"/>
    <x v="125"/>
    <x v="14"/>
    <x v="1"/>
    <x v="5"/>
    <x v="0"/>
    <x v="1"/>
    <n v="3488909"/>
    <n v="443844"/>
    <n v="19877"/>
    <n v="22056"/>
    <n v="485777"/>
    <n v="0.13923464326527291"/>
    <x v="2"/>
    <n v="0"/>
  </r>
  <r>
    <s v="Post_140"/>
    <x v="126"/>
    <x v="2"/>
    <x v="0"/>
    <x v="7"/>
    <x v="0"/>
    <x v="7"/>
    <n v="1089083"/>
    <n v="150418"/>
    <n v="45387"/>
    <n v="25632"/>
    <n v="221437"/>
    <n v="0.20332426454182095"/>
    <x v="1"/>
    <n v="0"/>
  </r>
  <r>
    <s v="Post_141"/>
    <x v="127"/>
    <x v="16"/>
    <x v="0"/>
    <x v="9"/>
    <x v="4"/>
    <x v="5"/>
    <n v="682046"/>
    <n v="480038"/>
    <n v="71997"/>
    <n v="18117"/>
    <n v="570152"/>
    <n v="0.83594361670620454"/>
    <x v="0"/>
    <n v="0"/>
  </r>
  <r>
    <s v="Post_142"/>
    <x v="128"/>
    <x v="4"/>
    <x v="3"/>
    <x v="8"/>
    <x v="4"/>
    <x v="2"/>
    <n v="4849297"/>
    <n v="86843"/>
    <n v="16843"/>
    <n v="14705"/>
    <n v="118391"/>
    <n v="2.4414054243326405E-2"/>
    <x v="2"/>
    <n v="0"/>
  </r>
  <r>
    <s v="Post_143"/>
    <x v="129"/>
    <x v="23"/>
    <x v="1"/>
    <x v="0"/>
    <x v="3"/>
    <x v="7"/>
    <n v="4283565"/>
    <n v="107901"/>
    <n v="84854"/>
    <n v="4738"/>
    <n v="197493"/>
    <n v="4.610482156801636E-2"/>
    <x v="2"/>
    <n v="0"/>
  </r>
  <r>
    <s v="Post_144"/>
    <x v="130"/>
    <x v="17"/>
    <x v="2"/>
    <x v="3"/>
    <x v="1"/>
    <x v="1"/>
    <n v="50082"/>
    <n v="70708"/>
    <n v="277"/>
    <n v="25036"/>
    <n v="96021"/>
    <n v="1.9172756679046363"/>
    <x v="2"/>
    <n v="0"/>
  </r>
  <r>
    <s v="Post_145"/>
    <x v="131"/>
    <x v="9"/>
    <x v="2"/>
    <x v="6"/>
    <x v="2"/>
    <x v="7"/>
    <n v="3940355"/>
    <n v="82304"/>
    <n v="68754"/>
    <n v="15897"/>
    <n v="166955"/>
    <n v="4.2370547831350219E-2"/>
    <x v="2"/>
    <n v="0"/>
  </r>
  <r>
    <s v="Post_146"/>
    <x v="132"/>
    <x v="12"/>
    <x v="1"/>
    <x v="1"/>
    <x v="5"/>
    <x v="6"/>
    <n v="964498"/>
    <n v="194879"/>
    <n v="76029"/>
    <n v="34998"/>
    <n v="305906"/>
    <n v="0.31716602833805774"/>
    <x v="0"/>
    <n v="0"/>
  </r>
  <r>
    <s v="Post_147"/>
    <x v="133"/>
    <x v="9"/>
    <x v="0"/>
    <x v="8"/>
    <x v="1"/>
    <x v="0"/>
    <n v="636824"/>
    <n v="363548"/>
    <n v="17456"/>
    <n v="8176"/>
    <n v="389180"/>
    <n v="0.6111264650829743"/>
    <x v="2"/>
    <n v="0"/>
  </r>
  <r>
    <s v="Post_148"/>
    <x v="134"/>
    <x v="1"/>
    <x v="0"/>
    <x v="3"/>
    <x v="5"/>
    <x v="1"/>
    <n v="4179125"/>
    <n v="94325"/>
    <n v="72341"/>
    <n v="7328"/>
    <n v="173994"/>
    <n v="4.1634074118386023E-2"/>
    <x v="2"/>
    <n v="0"/>
  </r>
  <r>
    <s v="Post_149"/>
    <x v="135"/>
    <x v="1"/>
    <x v="1"/>
    <x v="4"/>
    <x v="0"/>
    <x v="2"/>
    <n v="1292958"/>
    <n v="95304"/>
    <n v="3716"/>
    <n v="44880"/>
    <n v="143900"/>
    <n v="0.11129518514909224"/>
    <x v="2"/>
    <n v="0"/>
  </r>
  <r>
    <s v="Post_150"/>
    <x v="19"/>
    <x v="14"/>
    <x v="1"/>
    <x v="6"/>
    <x v="5"/>
    <x v="0"/>
    <n v="4103477"/>
    <n v="75909"/>
    <n v="5645"/>
    <n v="4052"/>
    <n v="85606"/>
    <n v="2.0861820353812146E-2"/>
    <x v="2"/>
    <n v="0"/>
  </r>
  <r>
    <s v="Post_151"/>
    <x v="136"/>
    <x v="10"/>
    <x v="2"/>
    <x v="1"/>
    <x v="5"/>
    <x v="5"/>
    <n v="3529777"/>
    <n v="68367"/>
    <n v="38326"/>
    <n v="879"/>
    <n v="107572"/>
    <n v="3.0475579618769118E-2"/>
    <x v="0"/>
    <n v="0"/>
  </r>
  <r>
    <s v="Post_152"/>
    <x v="137"/>
    <x v="3"/>
    <x v="1"/>
    <x v="9"/>
    <x v="5"/>
    <x v="7"/>
    <n v="4593170"/>
    <n v="34210"/>
    <n v="33344"/>
    <n v="11022"/>
    <n v="78576"/>
    <n v="1.7107139513669208E-2"/>
    <x v="2"/>
    <n v="0"/>
  </r>
  <r>
    <s v="Post_153"/>
    <x v="138"/>
    <x v="18"/>
    <x v="0"/>
    <x v="0"/>
    <x v="1"/>
    <x v="2"/>
    <n v="3251679"/>
    <n v="498580"/>
    <n v="96093"/>
    <n v="9968"/>
    <n v="604641"/>
    <n v="0.18594732136843767"/>
    <x v="1"/>
    <n v="0"/>
  </r>
  <r>
    <s v="Post_154"/>
    <x v="139"/>
    <x v="14"/>
    <x v="1"/>
    <x v="8"/>
    <x v="1"/>
    <x v="6"/>
    <n v="41081"/>
    <n v="319140"/>
    <n v="6541"/>
    <n v="23057"/>
    <n v="348738"/>
    <n v="8.4890338599352493"/>
    <x v="2"/>
    <n v="0"/>
  </r>
  <r>
    <s v="Post_155"/>
    <x v="41"/>
    <x v="3"/>
    <x v="2"/>
    <x v="2"/>
    <x v="1"/>
    <x v="6"/>
    <n v="2127698"/>
    <n v="193956"/>
    <n v="14856"/>
    <n v="32442"/>
    <n v="241254"/>
    <n v="0.11338733222478002"/>
    <x v="1"/>
    <n v="0"/>
  </r>
  <r>
    <s v="Post_156"/>
    <x v="140"/>
    <x v="15"/>
    <x v="3"/>
    <x v="1"/>
    <x v="1"/>
    <x v="3"/>
    <n v="4765117"/>
    <n v="177035"/>
    <n v="49884"/>
    <n v="46238"/>
    <n v="273157"/>
    <n v="5.732430074644547E-2"/>
    <x v="1"/>
    <n v="0"/>
  </r>
  <r>
    <s v="Post_157"/>
    <x v="141"/>
    <x v="6"/>
    <x v="2"/>
    <x v="7"/>
    <x v="5"/>
    <x v="1"/>
    <n v="2114283"/>
    <n v="462542"/>
    <n v="14404"/>
    <n v="37153"/>
    <n v="514099"/>
    <n v="0.24315524459119239"/>
    <x v="2"/>
    <n v="0"/>
  </r>
  <r>
    <s v="Post_158"/>
    <x v="116"/>
    <x v="22"/>
    <x v="3"/>
    <x v="9"/>
    <x v="5"/>
    <x v="6"/>
    <n v="4391275"/>
    <n v="392281"/>
    <n v="14429"/>
    <n v="27404"/>
    <n v="434114"/>
    <n v="9.8858304251043264E-2"/>
    <x v="0"/>
    <n v="0"/>
  </r>
  <r>
    <s v="Post_159"/>
    <x v="142"/>
    <x v="2"/>
    <x v="0"/>
    <x v="4"/>
    <x v="2"/>
    <x v="1"/>
    <n v="1246500"/>
    <n v="471547"/>
    <n v="15048"/>
    <n v="40514"/>
    <n v="527109"/>
    <n v="0.42287123947051747"/>
    <x v="0"/>
    <n v="0"/>
  </r>
  <r>
    <s v="Post_160"/>
    <x v="143"/>
    <x v="7"/>
    <x v="2"/>
    <x v="5"/>
    <x v="3"/>
    <x v="5"/>
    <n v="4555977"/>
    <n v="1087"/>
    <n v="23157"/>
    <n v="12611"/>
    <n v="36855"/>
    <n v="8.0893735855119553E-3"/>
    <x v="1"/>
    <n v="0"/>
  </r>
  <r>
    <s v="Post_161"/>
    <x v="144"/>
    <x v="18"/>
    <x v="2"/>
    <x v="4"/>
    <x v="3"/>
    <x v="1"/>
    <n v="400424"/>
    <n v="56569"/>
    <n v="59897"/>
    <n v="49341"/>
    <n v="165807"/>
    <n v="0.41407857670868881"/>
    <x v="1"/>
    <n v="0"/>
  </r>
  <r>
    <s v="Post_162"/>
    <x v="145"/>
    <x v="23"/>
    <x v="1"/>
    <x v="0"/>
    <x v="0"/>
    <x v="2"/>
    <n v="3201846"/>
    <n v="335416"/>
    <n v="50986"/>
    <n v="16715"/>
    <n v="403117"/>
    <n v="0.12590143311077423"/>
    <x v="0"/>
    <n v="0"/>
  </r>
  <r>
    <s v="Post_163"/>
    <x v="146"/>
    <x v="7"/>
    <x v="0"/>
    <x v="4"/>
    <x v="0"/>
    <x v="5"/>
    <n v="102418"/>
    <n v="107650"/>
    <n v="94514"/>
    <n v="26548"/>
    <n v="228712"/>
    <n v="2.2331230838329201"/>
    <x v="1"/>
    <n v="0"/>
  </r>
  <r>
    <s v="Post_164"/>
    <x v="147"/>
    <x v="20"/>
    <x v="2"/>
    <x v="3"/>
    <x v="3"/>
    <x v="3"/>
    <n v="4253909"/>
    <n v="448284"/>
    <n v="39383"/>
    <n v="32995"/>
    <n v="520662"/>
    <n v="0.12239613024162012"/>
    <x v="2"/>
    <n v="0"/>
  </r>
  <r>
    <s v="Post_165"/>
    <x v="70"/>
    <x v="5"/>
    <x v="0"/>
    <x v="7"/>
    <x v="4"/>
    <x v="3"/>
    <n v="1551922"/>
    <n v="47511"/>
    <n v="7404"/>
    <n v="25497"/>
    <n v="80412"/>
    <n v="5.1814459747332661E-2"/>
    <x v="2"/>
    <n v="0"/>
  </r>
  <r>
    <s v="Post_166"/>
    <x v="148"/>
    <x v="12"/>
    <x v="3"/>
    <x v="0"/>
    <x v="2"/>
    <x v="5"/>
    <n v="3587143"/>
    <n v="430347"/>
    <n v="96428"/>
    <n v="42640"/>
    <n v="569415"/>
    <n v="0.15873774756122072"/>
    <x v="1"/>
    <n v="0"/>
  </r>
  <r>
    <s v="Post_167"/>
    <x v="149"/>
    <x v="18"/>
    <x v="1"/>
    <x v="9"/>
    <x v="0"/>
    <x v="7"/>
    <n v="2252593"/>
    <n v="61466"/>
    <n v="13181"/>
    <n v="29007"/>
    <n v="103654"/>
    <n v="4.6015414235949417E-2"/>
    <x v="0"/>
    <n v="0"/>
  </r>
  <r>
    <s v="Post_168"/>
    <x v="150"/>
    <x v="14"/>
    <x v="3"/>
    <x v="0"/>
    <x v="0"/>
    <x v="3"/>
    <n v="2547290"/>
    <n v="382792"/>
    <n v="78654"/>
    <n v="30532"/>
    <n v="491978"/>
    <n v="0.19313780527541033"/>
    <x v="1"/>
    <n v="0"/>
  </r>
  <r>
    <s v="Post_169"/>
    <x v="151"/>
    <x v="17"/>
    <x v="3"/>
    <x v="6"/>
    <x v="5"/>
    <x v="7"/>
    <n v="2946297"/>
    <n v="223304"/>
    <n v="83502"/>
    <n v="10855"/>
    <n v="317661"/>
    <n v="0.10781703270240577"/>
    <x v="2"/>
    <n v="0"/>
  </r>
  <r>
    <s v="Post_170"/>
    <x v="152"/>
    <x v="7"/>
    <x v="2"/>
    <x v="1"/>
    <x v="0"/>
    <x v="1"/>
    <n v="4459268"/>
    <n v="356292"/>
    <n v="52389"/>
    <n v="33857"/>
    <n v="442538"/>
    <n v="9.9240054645740067E-2"/>
    <x v="2"/>
    <n v="0"/>
  </r>
  <r>
    <s v="Post_171"/>
    <x v="153"/>
    <x v="22"/>
    <x v="1"/>
    <x v="5"/>
    <x v="4"/>
    <x v="3"/>
    <n v="1630617"/>
    <n v="435112"/>
    <n v="71742"/>
    <n v="49750"/>
    <n v="556604"/>
    <n v="0.3413456378781774"/>
    <x v="0"/>
    <n v="0"/>
  </r>
  <r>
    <s v="Post_172"/>
    <x v="18"/>
    <x v="1"/>
    <x v="1"/>
    <x v="1"/>
    <x v="4"/>
    <x v="7"/>
    <n v="4709770"/>
    <n v="389553"/>
    <n v="55435"/>
    <n v="16799"/>
    <n v="461787"/>
    <n v="9.8048736987156479E-2"/>
    <x v="1"/>
    <n v="0"/>
  </r>
  <r>
    <s v="Post_173"/>
    <x v="154"/>
    <x v="14"/>
    <x v="1"/>
    <x v="7"/>
    <x v="3"/>
    <x v="3"/>
    <n v="2275387"/>
    <n v="271817"/>
    <n v="72208"/>
    <n v="27046"/>
    <n v="371071"/>
    <n v="0.1630803902808621"/>
    <x v="0"/>
    <n v="0"/>
  </r>
  <r>
    <s v="Post_174"/>
    <x v="155"/>
    <x v="11"/>
    <x v="0"/>
    <x v="8"/>
    <x v="3"/>
    <x v="2"/>
    <n v="2784320"/>
    <n v="373955"/>
    <n v="22997"/>
    <n v="15361"/>
    <n v="412313"/>
    <n v="0.14808391276864727"/>
    <x v="0"/>
    <n v="0"/>
  </r>
  <r>
    <s v="Post_175"/>
    <x v="156"/>
    <x v="15"/>
    <x v="2"/>
    <x v="5"/>
    <x v="3"/>
    <x v="7"/>
    <n v="3674194"/>
    <n v="19972"/>
    <n v="97555"/>
    <n v="24310"/>
    <n v="141837"/>
    <n v="3.8603568564969624E-2"/>
    <x v="1"/>
    <n v="0"/>
  </r>
  <r>
    <s v="Post_176"/>
    <x v="157"/>
    <x v="19"/>
    <x v="3"/>
    <x v="5"/>
    <x v="2"/>
    <x v="0"/>
    <n v="2126429"/>
    <n v="36274"/>
    <n v="51278"/>
    <n v="44234"/>
    <n v="131786"/>
    <n v="6.1975264633806253E-2"/>
    <x v="1"/>
    <n v="0"/>
  </r>
  <r>
    <s v="Post_177"/>
    <x v="104"/>
    <x v="4"/>
    <x v="3"/>
    <x v="7"/>
    <x v="1"/>
    <x v="7"/>
    <n v="1598712"/>
    <n v="280260"/>
    <n v="58128"/>
    <n v="4485"/>
    <n v="342873"/>
    <n v="0.21446827195892693"/>
    <x v="0"/>
    <n v="0"/>
  </r>
  <r>
    <s v="Post_178"/>
    <x v="158"/>
    <x v="4"/>
    <x v="2"/>
    <x v="9"/>
    <x v="0"/>
    <x v="3"/>
    <n v="3464211"/>
    <n v="115302"/>
    <n v="63150"/>
    <n v="37858"/>
    <n v="216310"/>
    <n v="6.2441346673167426E-2"/>
    <x v="1"/>
    <n v="0"/>
  </r>
  <r>
    <s v="Post_179"/>
    <x v="159"/>
    <x v="22"/>
    <x v="2"/>
    <x v="7"/>
    <x v="5"/>
    <x v="0"/>
    <n v="1519290"/>
    <n v="495937"/>
    <n v="13211"/>
    <n v="49107"/>
    <n v="558255"/>
    <n v="0.36744466165116602"/>
    <x v="2"/>
    <n v="0"/>
  </r>
  <r>
    <s v="Post_180"/>
    <x v="82"/>
    <x v="22"/>
    <x v="1"/>
    <x v="7"/>
    <x v="3"/>
    <x v="6"/>
    <n v="4888613"/>
    <n v="414422"/>
    <n v="11933"/>
    <n v="23903"/>
    <n v="450258"/>
    <n v="9.2103424836451564E-2"/>
    <x v="0"/>
    <n v="0"/>
  </r>
  <r>
    <s v="Post_181"/>
    <x v="160"/>
    <x v="23"/>
    <x v="2"/>
    <x v="6"/>
    <x v="1"/>
    <x v="7"/>
    <n v="3712060"/>
    <n v="302466"/>
    <n v="63802"/>
    <n v="49953"/>
    <n v="416221"/>
    <n v="0.11212668976255771"/>
    <x v="2"/>
    <n v="0"/>
  </r>
  <r>
    <s v="Post_182"/>
    <x v="161"/>
    <x v="16"/>
    <x v="1"/>
    <x v="8"/>
    <x v="5"/>
    <x v="0"/>
    <n v="4003071"/>
    <n v="22251"/>
    <n v="13517"/>
    <n v="13392"/>
    <n v="49160"/>
    <n v="1.2280571591160886E-2"/>
    <x v="2"/>
    <n v="0"/>
  </r>
  <r>
    <s v="Post_183"/>
    <x v="162"/>
    <x v="0"/>
    <x v="1"/>
    <x v="2"/>
    <x v="0"/>
    <x v="5"/>
    <n v="681752"/>
    <n v="197632"/>
    <n v="98860"/>
    <n v="19379"/>
    <n v="315871"/>
    <n v="0.46332243983149296"/>
    <x v="0"/>
    <n v="0"/>
  </r>
  <r>
    <s v="Post_184"/>
    <x v="163"/>
    <x v="4"/>
    <x v="1"/>
    <x v="4"/>
    <x v="1"/>
    <x v="5"/>
    <n v="4684548"/>
    <n v="122401"/>
    <n v="82864"/>
    <n v="42106"/>
    <n v="247371"/>
    <n v="5.2805734939635585E-2"/>
    <x v="2"/>
    <n v="0"/>
  </r>
  <r>
    <s v="Post_185"/>
    <x v="164"/>
    <x v="4"/>
    <x v="1"/>
    <x v="8"/>
    <x v="0"/>
    <x v="0"/>
    <n v="3916842"/>
    <n v="292224"/>
    <n v="72417"/>
    <n v="38211"/>
    <n v="402852"/>
    <n v="0.10285122555364756"/>
    <x v="0"/>
    <n v="0"/>
  </r>
  <r>
    <s v="Post_186"/>
    <x v="79"/>
    <x v="21"/>
    <x v="0"/>
    <x v="2"/>
    <x v="5"/>
    <x v="0"/>
    <n v="798887"/>
    <n v="326922"/>
    <n v="87308"/>
    <n v="21689"/>
    <n v="435919"/>
    <n v="0.54565789654857322"/>
    <x v="1"/>
    <n v="0"/>
  </r>
  <r>
    <s v="Post_187"/>
    <x v="165"/>
    <x v="2"/>
    <x v="2"/>
    <x v="4"/>
    <x v="0"/>
    <x v="3"/>
    <n v="688077"/>
    <n v="243607"/>
    <n v="79071"/>
    <n v="12078"/>
    <n v="334756"/>
    <n v="0.48650950402353227"/>
    <x v="0"/>
    <n v="0"/>
  </r>
  <r>
    <s v="Post_188"/>
    <x v="166"/>
    <x v="21"/>
    <x v="2"/>
    <x v="0"/>
    <x v="5"/>
    <x v="4"/>
    <n v="1520250"/>
    <n v="214233"/>
    <n v="80"/>
    <n v="10917"/>
    <n v="225230"/>
    <n v="0.14815326426574577"/>
    <x v="1"/>
    <n v="0"/>
  </r>
  <r>
    <s v="Post_189"/>
    <x v="167"/>
    <x v="15"/>
    <x v="0"/>
    <x v="9"/>
    <x v="2"/>
    <x v="3"/>
    <n v="496652"/>
    <n v="106618"/>
    <n v="64875"/>
    <n v="44200"/>
    <n v="215693"/>
    <n v="0.43429403284392293"/>
    <x v="0"/>
    <n v="0"/>
  </r>
  <r>
    <s v="Post_190"/>
    <x v="168"/>
    <x v="18"/>
    <x v="0"/>
    <x v="1"/>
    <x v="5"/>
    <x v="1"/>
    <n v="479620"/>
    <n v="337321"/>
    <n v="99486"/>
    <n v="26524"/>
    <n v="463331"/>
    <n v="0.96603769650973692"/>
    <x v="1"/>
    <n v="0"/>
  </r>
  <r>
    <s v="Post_191"/>
    <x v="75"/>
    <x v="0"/>
    <x v="3"/>
    <x v="1"/>
    <x v="5"/>
    <x v="7"/>
    <n v="4221739"/>
    <n v="291223"/>
    <n v="61415"/>
    <n v="44293"/>
    <n v="396931"/>
    <n v="9.4020734109806409E-2"/>
    <x v="2"/>
    <n v="0"/>
  </r>
  <r>
    <s v="Post_192"/>
    <x v="169"/>
    <x v="8"/>
    <x v="2"/>
    <x v="1"/>
    <x v="4"/>
    <x v="2"/>
    <n v="4425196"/>
    <n v="324343"/>
    <n v="33641"/>
    <n v="22289"/>
    <n v="380273"/>
    <n v="8.5933594805744196E-2"/>
    <x v="0"/>
    <n v="0"/>
  </r>
  <r>
    <s v="Post_193"/>
    <x v="170"/>
    <x v="11"/>
    <x v="1"/>
    <x v="3"/>
    <x v="1"/>
    <x v="0"/>
    <n v="4236960"/>
    <n v="259668"/>
    <n v="86293"/>
    <n v="16169"/>
    <n v="362130"/>
    <n v="8.546929874249462E-2"/>
    <x v="2"/>
    <n v="0"/>
  </r>
  <r>
    <s v="Post_194"/>
    <x v="171"/>
    <x v="8"/>
    <x v="0"/>
    <x v="1"/>
    <x v="5"/>
    <x v="1"/>
    <n v="2488223"/>
    <n v="177673"/>
    <n v="86535"/>
    <n v="39991"/>
    <n v="304199"/>
    <n v="0.12225552130978615"/>
    <x v="2"/>
    <n v="0"/>
  </r>
  <r>
    <s v="Post_195"/>
    <x v="172"/>
    <x v="19"/>
    <x v="3"/>
    <x v="2"/>
    <x v="4"/>
    <x v="0"/>
    <n v="2809035"/>
    <n v="359231"/>
    <n v="78623"/>
    <n v="27822"/>
    <n v="465676"/>
    <n v="0.16577792729531671"/>
    <x v="1"/>
    <n v="0"/>
  </r>
  <r>
    <s v="Post_196"/>
    <x v="62"/>
    <x v="4"/>
    <x v="3"/>
    <x v="5"/>
    <x v="1"/>
    <x v="2"/>
    <n v="444252"/>
    <n v="398838"/>
    <n v="7767"/>
    <n v="19133"/>
    <n v="425738"/>
    <n v="0.95832545492198118"/>
    <x v="0"/>
    <n v="0"/>
  </r>
  <r>
    <s v="Post_197"/>
    <x v="90"/>
    <x v="18"/>
    <x v="1"/>
    <x v="9"/>
    <x v="5"/>
    <x v="1"/>
    <n v="907575"/>
    <n v="42770"/>
    <n v="5219"/>
    <n v="47956"/>
    <n v="95945"/>
    <n v="0.10571578106492577"/>
    <x v="2"/>
    <n v="0"/>
  </r>
  <r>
    <s v="Post_198"/>
    <x v="173"/>
    <x v="5"/>
    <x v="0"/>
    <x v="2"/>
    <x v="2"/>
    <x v="6"/>
    <n v="2440215"/>
    <n v="199343"/>
    <n v="53628"/>
    <n v="10359"/>
    <n v="263330"/>
    <n v="0.1079126224533494"/>
    <x v="1"/>
    <n v="0"/>
  </r>
  <r>
    <s v="Post_199"/>
    <x v="127"/>
    <x v="16"/>
    <x v="0"/>
    <x v="3"/>
    <x v="1"/>
    <x v="7"/>
    <n v="3982001"/>
    <n v="131915"/>
    <n v="64092"/>
    <n v="22170"/>
    <n v="218177"/>
    <n v="5.4790794879257941E-2"/>
    <x v="1"/>
    <n v="0"/>
  </r>
  <r>
    <s v="Post_200"/>
    <x v="174"/>
    <x v="20"/>
    <x v="2"/>
    <x v="9"/>
    <x v="5"/>
    <x v="2"/>
    <n v="3802724"/>
    <n v="457464"/>
    <n v="83495"/>
    <n v="19409"/>
    <n v="560368"/>
    <n v="0.1473596295708024"/>
    <x v="0"/>
    <n v="0"/>
  </r>
  <r>
    <s v="Post_201"/>
    <x v="175"/>
    <x v="17"/>
    <x v="3"/>
    <x v="2"/>
    <x v="1"/>
    <x v="3"/>
    <n v="3049554"/>
    <n v="441149"/>
    <n v="46483"/>
    <n v="36909"/>
    <n v="524541"/>
    <n v="0.17200580806242485"/>
    <x v="2"/>
    <n v="0"/>
  </r>
  <r>
    <s v="Post_202"/>
    <x v="176"/>
    <x v="18"/>
    <x v="3"/>
    <x v="9"/>
    <x v="0"/>
    <x v="5"/>
    <n v="3186810"/>
    <n v="312491"/>
    <n v="66586"/>
    <n v="7390"/>
    <n v="386467"/>
    <n v="0.12127080058114541"/>
    <x v="1"/>
    <n v="0"/>
  </r>
  <r>
    <s v="Post_203"/>
    <x v="177"/>
    <x v="6"/>
    <x v="3"/>
    <x v="4"/>
    <x v="4"/>
    <x v="3"/>
    <n v="810296"/>
    <n v="77866"/>
    <n v="87591"/>
    <n v="41350"/>
    <n v="206807"/>
    <n v="0.25522401690246527"/>
    <x v="0"/>
    <n v="0"/>
  </r>
  <r>
    <s v="Post_204"/>
    <x v="178"/>
    <x v="13"/>
    <x v="2"/>
    <x v="2"/>
    <x v="2"/>
    <x v="0"/>
    <n v="4459224"/>
    <n v="957"/>
    <n v="54290"/>
    <n v="47674"/>
    <n v="102921"/>
    <n v="2.3080473194439212E-2"/>
    <x v="0"/>
    <n v="0"/>
  </r>
  <r>
    <s v="Post_205"/>
    <x v="179"/>
    <x v="7"/>
    <x v="1"/>
    <x v="6"/>
    <x v="2"/>
    <x v="7"/>
    <n v="741152"/>
    <n v="226355"/>
    <n v="58251"/>
    <n v="46227"/>
    <n v="330833"/>
    <n v="0.44637672164414316"/>
    <x v="0"/>
    <n v="0"/>
  </r>
  <r>
    <s v="Post_206"/>
    <x v="180"/>
    <x v="22"/>
    <x v="2"/>
    <x v="9"/>
    <x v="3"/>
    <x v="7"/>
    <n v="2945128"/>
    <n v="368541"/>
    <n v="66690"/>
    <n v="3800"/>
    <n v="439031"/>
    <n v="0.14907026112277633"/>
    <x v="1"/>
    <n v="0"/>
  </r>
  <r>
    <s v="Post_207"/>
    <x v="31"/>
    <x v="18"/>
    <x v="2"/>
    <x v="5"/>
    <x v="2"/>
    <x v="6"/>
    <n v="2302342"/>
    <n v="153529"/>
    <n v="52488"/>
    <n v="41257"/>
    <n v="247274"/>
    <n v="0.10740107247315994"/>
    <x v="0"/>
    <n v="0"/>
  </r>
  <r>
    <s v="Post_208"/>
    <x v="181"/>
    <x v="11"/>
    <x v="3"/>
    <x v="9"/>
    <x v="1"/>
    <x v="3"/>
    <n v="469793"/>
    <n v="295293"/>
    <n v="29190"/>
    <n v="9480"/>
    <n v="333963"/>
    <n v="0.71087266093790247"/>
    <x v="1"/>
    <n v="0"/>
  </r>
  <r>
    <s v="Post_209"/>
    <x v="182"/>
    <x v="5"/>
    <x v="2"/>
    <x v="3"/>
    <x v="4"/>
    <x v="0"/>
    <n v="2452099"/>
    <n v="320043"/>
    <n v="91765"/>
    <n v="2987"/>
    <n v="414795"/>
    <n v="0.16915915711396645"/>
    <x v="2"/>
    <n v="0"/>
  </r>
  <r>
    <s v="Post_210"/>
    <x v="149"/>
    <x v="18"/>
    <x v="0"/>
    <x v="8"/>
    <x v="4"/>
    <x v="0"/>
    <n v="2651939"/>
    <n v="209375"/>
    <n v="2127"/>
    <n v="12291"/>
    <n v="223793"/>
    <n v="8.4388441815592283E-2"/>
    <x v="2"/>
    <n v="0"/>
  </r>
  <r>
    <s v="Post_211"/>
    <x v="28"/>
    <x v="17"/>
    <x v="0"/>
    <x v="7"/>
    <x v="1"/>
    <x v="1"/>
    <n v="1580449"/>
    <n v="299597"/>
    <n v="35471"/>
    <n v="1908"/>
    <n v="336976"/>
    <n v="0.21321535842029701"/>
    <x v="0"/>
    <n v="0"/>
  </r>
  <r>
    <s v="Post_212"/>
    <x v="183"/>
    <x v="9"/>
    <x v="1"/>
    <x v="2"/>
    <x v="3"/>
    <x v="1"/>
    <n v="4764800"/>
    <n v="52536"/>
    <n v="65976"/>
    <n v="47528"/>
    <n v="166040"/>
    <n v="3.4847212894560109E-2"/>
    <x v="1"/>
    <n v="0"/>
  </r>
  <r>
    <s v="Post_213"/>
    <x v="123"/>
    <x v="12"/>
    <x v="2"/>
    <x v="3"/>
    <x v="3"/>
    <x v="4"/>
    <n v="4336145"/>
    <n v="295452"/>
    <n v="2342"/>
    <n v="22411"/>
    <n v="320205"/>
    <n v="7.384554713922159E-2"/>
    <x v="1"/>
    <n v="0"/>
  </r>
  <r>
    <s v="Post_214"/>
    <x v="149"/>
    <x v="18"/>
    <x v="1"/>
    <x v="6"/>
    <x v="1"/>
    <x v="4"/>
    <n v="4316287"/>
    <n v="188239"/>
    <n v="34891"/>
    <n v="39029"/>
    <n v="262159"/>
    <n v="6.0737156727529933E-2"/>
    <x v="1"/>
    <n v="0"/>
  </r>
  <r>
    <s v="Post_215"/>
    <x v="184"/>
    <x v="21"/>
    <x v="2"/>
    <x v="4"/>
    <x v="3"/>
    <x v="4"/>
    <n v="1516746"/>
    <n v="272088"/>
    <n v="48475"/>
    <n v="36816"/>
    <n v="357379"/>
    <n v="0.23562218064197959"/>
    <x v="1"/>
    <n v="0"/>
  </r>
  <r>
    <s v="Post_216"/>
    <x v="185"/>
    <x v="3"/>
    <x v="0"/>
    <x v="7"/>
    <x v="2"/>
    <x v="7"/>
    <n v="4497673"/>
    <n v="460735"/>
    <n v="96637"/>
    <n v="47633"/>
    <n v="605005"/>
    <n v="0.13451511481603931"/>
    <x v="1"/>
    <n v="0"/>
  </r>
  <r>
    <s v="Post_217"/>
    <x v="186"/>
    <x v="12"/>
    <x v="3"/>
    <x v="2"/>
    <x v="4"/>
    <x v="0"/>
    <n v="1200639"/>
    <n v="381211"/>
    <n v="2574"/>
    <n v="40242"/>
    <n v="424027"/>
    <n v="0.35316777149501222"/>
    <x v="1"/>
    <n v="0"/>
  </r>
  <r>
    <s v="Post_218"/>
    <x v="187"/>
    <x v="4"/>
    <x v="3"/>
    <x v="6"/>
    <x v="3"/>
    <x v="7"/>
    <n v="3115115"/>
    <n v="81186"/>
    <n v="14964"/>
    <n v="1885"/>
    <n v="98035"/>
    <n v="3.1470748270930611E-2"/>
    <x v="2"/>
    <n v="0"/>
  </r>
  <r>
    <s v="Post_219"/>
    <x v="99"/>
    <x v="14"/>
    <x v="2"/>
    <x v="2"/>
    <x v="3"/>
    <x v="1"/>
    <n v="89968"/>
    <n v="450376"/>
    <n v="40577"/>
    <n v="19844"/>
    <n v="510797"/>
    <n v="5.6775409034323312"/>
    <x v="1"/>
    <n v="0"/>
  </r>
  <r>
    <s v="Post_220"/>
    <x v="188"/>
    <x v="5"/>
    <x v="0"/>
    <x v="2"/>
    <x v="3"/>
    <x v="4"/>
    <n v="2177828"/>
    <n v="478703"/>
    <n v="86167"/>
    <n v="17109"/>
    <n v="581979"/>
    <n v="0.26722909247194909"/>
    <x v="1"/>
    <n v="0"/>
  </r>
  <r>
    <s v="Post_221"/>
    <x v="134"/>
    <x v="1"/>
    <x v="2"/>
    <x v="6"/>
    <x v="1"/>
    <x v="1"/>
    <n v="306511"/>
    <n v="404600"/>
    <n v="32664"/>
    <n v="35337"/>
    <n v="472601"/>
    <n v="1.5418728854755621"/>
    <x v="1"/>
    <n v="0"/>
  </r>
  <r>
    <s v="Post_222"/>
    <x v="189"/>
    <x v="19"/>
    <x v="1"/>
    <x v="5"/>
    <x v="5"/>
    <x v="0"/>
    <n v="4422912"/>
    <n v="199110"/>
    <n v="95413"/>
    <n v="32057"/>
    <n v="326580"/>
    <n v="7.3838231463795798E-2"/>
    <x v="2"/>
    <n v="0"/>
  </r>
  <r>
    <s v="Post_223"/>
    <x v="79"/>
    <x v="21"/>
    <x v="1"/>
    <x v="8"/>
    <x v="2"/>
    <x v="0"/>
    <n v="4326885"/>
    <n v="300734"/>
    <n v="1870"/>
    <n v="1496"/>
    <n v="304100"/>
    <n v="7.0281507366153712E-2"/>
    <x v="1"/>
    <n v="0"/>
  </r>
  <r>
    <s v="Post_224"/>
    <x v="190"/>
    <x v="2"/>
    <x v="3"/>
    <x v="5"/>
    <x v="4"/>
    <x v="5"/>
    <n v="4732360"/>
    <n v="84552"/>
    <n v="21664"/>
    <n v="36363"/>
    <n v="142579"/>
    <n v="3.012851938567649E-2"/>
    <x v="1"/>
    <n v="0"/>
  </r>
  <r>
    <s v="Post_225"/>
    <x v="191"/>
    <x v="3"/>
    <x v="3"/>
    <x v="4"/>
    <x v="0"/>
    <x v="4"/>
    <n v="2510808"/>
    <n v="348707"/>
    <n v="17968"/>
    <n v="46925"/>
    <n v="413600"/>
    <n v="0.16472784856508343"/>
    <x v="0"/>
    <n v="0"/>
  </r>
  <r>
    <s v="Post_226"/>
    <x v="192"/>
    <x v="8"/>
    <x v="1"/>
    <x v="1"/>
    <x v="0"/>
    <x v="7"/>
    <n v="2710672"/>
    <n v="252420"/>
    <n v="23167"/>
    <n v="5670"/>
    <n v="281257"/>
    <n v="0.10375914164458112"/>
    <x v="2"/>
    <n v="0"/>
  </r>
  <r>
    <s v="Post_227"/>
    <x v="176"/>
    <x v="18"/>
    <x v="0"/>
    <x v="7"/>
    <x v="1"/>
    <x v="3"/>
    <n v="4096796"/>
    <n v="365062"/>
    <n v="58371"/>
    <n v="48138"/>
    <n v="471571"/>
    <n v="0.11510726919280335"/>
    <x v="1"/>
    <n v="0"/>
  </r>
  <r>
    <s v="Post_228"/>
    <x v="80"/>
    <x v="3"/>
    <x v="3"/>
    <x v="4"/>
    <x v="4"/>
    <x v="0"/>
    <n v="940184"/>
    <n v="131729"/>
    <n v="1559"/>
    <n v="12135"/>
    <n v="145423"/>
    <n v="0.15467504233213925"/>
    <x v="2"/>
    <n v="0"/>
  </r>
  <r>
    <s v="Post_229"/>
    <x v="71"/>
    <x v="15"/>
    <x v="2"/>
    <x v="6"/>
    <x v="1"/>
    <x v="7"/>
    <n v="2184148"/>
    <n v="326178"/>
    <n v="46185"/>
    <n v="1902"/>
    <n v="374265"/>
    <n v="0.17135514626298218"/>
    <x v="0"/>
    <n v="0"/>
  </r>
  <r>
    <s v="Post_230"/>
    <x v="77"/>
    <x v="18"/>
    <x v="1"/>
    <x v="0"/>
    <x v="1"/>
    <x v="3"/>
    <n v="1498512"/>
    <n v="205870"/>
    <n v="16834"/>
    <n v="34865"/>
    <n v="257569"/>
    <n v="0.17188317477604451"/>
    <x v="1"/>
    <n v="0"/>
  </r>
  <r>
    <s v="Post_231"/>
    <x v="193"/>
    <x v="1"/>
    <x v="1"/>
    <x v="2"/>
    <x v="0"/>
    <x v="5"/>
    <n v="4300552"/>
    <n v="428951"/>
    <n v="18627"/>
    <n v="12148"/>
    <n v="459726"/>
    <n v="0.10689930036888289"/>
    <x v="2"/>
    <n v="0"/>
  </r>
  <r>
    <s v="Post_232"/>
    <x v="194"/>
    <x v="11"/>
    <x v="3"/>
    <x v="0"/>
    <x v="5"/>
    <x v="4"/>
    <n v="3267055"/>
    <n v="133930"/>
    <n v="81976"/>
    <n v="22080"/>
    <n v="237986"/>
    <n v="7.2844197603040048E-2"/>
    <x v="2"/>
    <n v="0"/>
  </r>
  <r>
    <s v="Post_233"/>
    <x v="195"/>
    <x v="10"/>
    <x v="0"/>
    <x v="7"/>
    <x v="2"/>
    <x v="6"/>
    <n v="2095875"/>
    <n v="78244"/>
    <n v="43598"/>
    <n v="16006"/>
    <n v="137848"/>
    <n v="6.57710979900996E-2"/>
    <x v="2"/>
    <n v="0"/>
  </r>
  <r>
    <s v="Post_234"/>
    <x v="196"/>
    <x v="18"/>
    <x v="3"/>
    <x v="1"/>
    <x v="1"/>
    <x v="7"/>
    <n v="1465227"/>
    <n v="158579"/>
    <n v="8809"/>
    <n v="33511"/>
    <n v="200899"/>
    <n v="0.13711117799494549"/>
    <x v="0"/>
    <n v="0"/>
  </r>
  <r>
    <s v="Post_235"/>
    <x v="197"/>
    <x v="17"/>
    <x v="3"/>
    <x v="6"/>
    <x v="5"/>
    <x v="4"/>
    <n v="1715566"/>
    <n v="326676"/>
    <n v="69635"/>
    <n v="19235"/>
    <n v="415546"/>
    <n v="0.24222093466529412"/>
    <x v="2"/>
    <n v="0"/>
  </r>
  <r>
    <s v="Post_236"/>
    <x v="198"/>
    <x v="8"/>
    <x v="1"/>
    <x v="7"/>
    <x v="5"/>
    <x v="2"/>
    <n v="4708687"/>
    <n v="133736"/>
    <n v="49028"/>
    <n v="3765"/>
    <n v="186529"/>
    <n v="3.9613803168484125E-2"/>
    <x v="1"/>
    <n v="0"/>
  </r>
  <r>
    <s v="Post_237"/>
    <x v="199"/>
    <x v="0"/>
    <x v="3"/>
    <x v="0"/>
    <x v="3"/>
    <x v="0"/>
    <n v="1091635"/>
    <n v="198291"/>
    <n v="5604"/>
    <n v="31314"/>
    <n v="235209"/>
    <n v="0.21546487608037485"/>
    <x v="1"/>
    <n v="0"/>
  </r>
  <r>
    <s v="Post_238"/>
    <x v="123"/>
    <x v="12"/>
    <x v="0"/>
    <x v="2"/>
    <x v="5"/>
    <x v="0"/>
    <n v="1111002"/>
    <n v="266261"/>
    <n v="22269"/>
    <n v="39363"/>
    <n v="327893"/>
    <n v="0.29513268202937526"/>
    <x v="2"/>
    <n v="0"/>
  </r>
  <r>
    <s v="Post_239"/>
    <x v="200"/>
    <x v="2"/>
    <x v="3"/>
    <x v="3"/>
    <x v="2"/>
    <x v="4"/>
    <n v="869375"/>
    <n v="123390"/>
    <n v="59716"/>
    <n v="46989"/>
    <n v="230095"/>
    <n v="0.26466714593817398"/>
    <x v="2"/>
    <n v="0"/>
  </r>
  <r>
    <s v="Post_240"/>
    <x v="201"/>
    <x v="11"/>
    <x v="2"/>
    <x v="4"/>
    <x v="0"/>
    <x v="4"/>
    <n v="2551247"/>
    <n v="384714"/>
    <n v="36284"/>
    <n v="18974"/>
    <n v="439972"/>
    <n v="0.17245370597202075"/>
    <x v="0"/>
    <n v="0"/>
  </r>
  <r>
    <s v="Post_241"/>
    <x v="202"/>
    <x v="22"/>
    <x v="3"/>
    <x v="6"/>
    <x v="1"/>
    <x v="1"/>
    <n v="920528"/>
    <n v="400658"/>
    <n v="58158"/>
    <n v="26810"/>
    <n v="485626"/>
    <n v="0.52755157909373751"/>
    <x v="0"/>
    <n v="0"/>
  </r>
  <r>
    <s v="Post_242"/>
    <x v="203"/>
    <x v="3"/>
    <x v="3"/>
    <x v="6"/>
    <x v="1"/>
    <x v="4"/>
    <n v="2846948"/>
    <n v="55585"/>
    <n v="27235"/>
    <n v="29699"/>
    <n v="112519"/>
    <n v="3.95226748082508E-2"/>
    <x v="1"/>
    <n v="0"/>
  </r>
  <r>
    <s v="Post_243"/>
    <x v="204"/>
    <x v="19"/>
    <x v="1"/>
    <x v="9"/>
    <x v="1"/>
    <x v="0"/>
    <n v="2801638"/>
    <n v="111973"/>
    <n v="60593"/>
    <n v="35663"/>
    <n v="208229"/>
    <n v="7.4324020448037903E-2"/>
    <x v="1"/>
    <n v="0"/>
  </r>
  <r>
    <s v="Post_244"/>
    <x v="198"/>
    <x v="8"/>
    <x v="0"/>
    <x v="2"/>
    <x v="0"/>
    <x v="6"/>
    <n v="1556267"/>
    <n v="56055"/>
    <n v="12612"/>
    <n v="20474"/>
    <n v="89141"/>
    <n v="5.7278731734336077E-2"/>
    <x v="2"/>
    <n v="0"/>
  </r>
  <r>
    <s v="Post_245"/>
    <x v="205"/>
    <x v="16"/>
    <x v="0"/>
    <x v="6"/>
    <x v="2"/>
    <x v="2"/>
    <n v="1828433"/>
    <n v="126683"/>
    <n v="82181"/>
    <n v="48618"/>
    <n v="257482"/>
    <n v="0.14082112934955779"/>
    <x v="2"/>
    <n v="0"/>
  </r>
  <r>
    <s v="Post_246"/>
    <x v="206"/>
    <x v="10"/>
    <x v="3"/>
    <x v="2"/>
    <x v="2"/>
    <x v="0"/>
    <n v="3988715"/>
    <n v="211316"/>
    <n v="4804"/>
    <n v="33837"/>
    <n v="249957"/>
    <n v="6.2666046583924898E-2"/>
    <x v="1"/>
    <n v="0"/>
  </r>
  <r>
    <s v="Post_247"/>
    <x v="207"/>
    <x v="22"/>
    <x v="0"/>
    <x v="9"/>
    <x v="0"/>
    <x v="6"/>
    <n v="3290858"/>
    <n v="250085"/>
    <n v="41283"/>
    <n v="20251"/>
    <n v="311619"/>
    <n v="9.4692326438880078E-2"/>
    <x v="0"/>
    <n v="0"/>
  </r>
  <r>
    <s v="Post_248"/>
    <x v="199"/>
    <x v="0"/>
    <x v="3"/>
    <x v="6"/>
    <x v="3"/>
    <x v="7"/>
    <n v="3703315"/>
    <n v="449350"/>
    <n v="54600"/>
    <n v="26510"/>
    <n v="530460"/>
    <n v="0.14323923295749888"/>
    <x v="1"/>
    <n v="0"/>
  </r>
  <r>
    <s v="Post_249"/>
    <x v="202"/>
    <x v="22"/>
    <x v="0"/>
    <x v="1"/>
    <x v="2"/>
    <x v="6"/>
    <n v="506215"/>
    <n v="303740"/>
    <n v="98918"/>
    <n v="36904"/>
    <n v="439562"/>
    <n v="0.86833065002024834"/>
    <x v="1"/>
    <n v="0"/>
  </r>
  <r>
    <s v="Post_250"/>
    <x v="208"/>
    <x v="18"/>
    <x v="3"/>
    <x v="7"/>
    <x v="2"/>
    <x v="6"/>
    <n v="762333"/>
    <n v="406861"/>
    <n v="79834"/>
    <n v="13785"/>
    <n v="500480"/>
    <n v="0.65651099978618266"/>
    <x v="1"/>
    <n v="0"/>
  </r>
  <r>
    <s v="Post_251"/>
    <x v="209"/>
    <x v="15"/>
    <x v="2"/>
    <x v="2"/>
    <x v="2"/>
    <x v="2"/>
    <n v="3252738"/>
    <n v="420498"/>
    <n v="5811"/>
    <n v="2661"/>
    <n v="428970"/>
    <n v="0.13187966568472467"/>
    <x v="0"/>
    <n v="0"/>
  </r>
  <r>
    <s v="Post_252"/>
    <x v="44"/>
    <x v="19"/>
    <x v="1"/>
    <x v="9"/>
    <x v="3"/>
    <x v="5"/>
    <n v="4080585"/>
    <n v="203708"/>
    <n v="22677"/>
    <n v="23693"/>
    <n v="250078"/>
    <n v="6.128484028638051E-2"/>
    <x v="1"/>
    <n v="0"/>
  </r>
  <r>
    <s v="Post_253"/>
    <x v="4"/>
    <x v="3"/>
    <x v="0"/>
    <x v="3"/>
    <x v="3"/>
    <x v="5"/>
    <n v="1450112"/>
    <n v="409512"/>
    <n v="91982"/>
    <n v="9118"/>
    <n v="510612"/>
    <n v="0.35211900873863539"/>
    <x v="1"/>
    <n v="0"/>
  </r>
  <r>
    <s v="Post_254"/>
    <x v="210"/>
    <x v="10"/>
    <x v="2"/>
    <x v="4"/>
    <x v="2"/>
    <x v="0"/>
    <n v="2512592"/>
    <n v="418988"/>
    <n v="4122"/>
    <n v="18706"/>
    <n v="441816"/>
    <n v="0.17584072543413334"/>
    <x v="2"/>
    <n v="0"/>
  </r>
  <r>
    <s v="Post_255"/>
    <x v="76"/>
    <x v="19"/>
    <x v="0"/>
    <x v="7"/>
    <x v="0"/>
    <x v="4"/>
    <n v="3714148"/>
    <n v="291659"/>
    <n v="27722"/>
    <n v="28024"/>
    <n v="347405"/>
    <n v="9.3535583396245917E-2"/>
    <x v="0"/>
    <n v="0"/>
  </r>
  <r>
    <s v="Post_256"/>
    <x v="211"/>
    <x v="5"/>
    <x v="2"/>
    <x v="0"/>
    <x v="3"/>
    <x v="7"/>
    <n v="2276898"/>
    <n v="337038"/>
    <n v="56049"/>
    <n v="13735"/>
    <n v="406822"/>
    <n v="0.17867379215054868"/>
    <x v="1"/>
    <n v="0"/>
  </r>
  <r>
    <s v="Post_257"/>
    <x v="212"/>
    <x v="8"/>
    <x v="3"/>
    <x v="0"/>
    <x v="1"/>
    <x v="3"/>
    <n v="342675"/>
    <n v="493624"/>
    <n v="4168"/>
    <n v="35727"/>
    <n v="533519"/>
    <n v="1.5569241993142191"/>
    <x v="2"/>
    <n v="0"/>
  </r>
  <r>
    <s v="Post_258"/>
    <x v="213"/>
    <x v="11"/>
    <x v="1"/>
    <x v="7"/>
    <x v="2"/>
    <x v="3"/>
    <n v="2787914"/>
    <n v="198350"/>
    <n v="96753"/>
    <n v="45466"/>
    <n v="340569"/>
    <n v="0.12215907664296675"/>
    <x v="1"/>
    <n v="0"/>
  </r>
  <r>
    <s v="Post_259"/>
    <x v="214"/>
    <x v="9"/>
    <x v="1"/>
    <x v="3"/>
    <x v="3"/>
    <x v="7"/>
    <n v="893271"/>
    <n v="69359"/>
    <n v="66059"/>
    <n v="43386"/>
    <n v="178804"/>
    <n v="0.20016769826849859"/>
    <x v="1"/>
    <n v="0"/>
  </r>
  <r>
    <s v="Post_260"/>
    <x v="83"/>
    <x v="2"/>
    <x v="3"/>
    <x v="2"/>
    <x v="2"/>
    <x v="4"/>
    <n v="2061951"/>
    <n v="381908"/>
    <n v="33698"/>
    <n v="25476"/>
    <n v="441082"/>
    <n v="0.2139148796455396"/>
    <x v="0"/>
    <n v="0"/>
  </r>
  <r>
    <s v="Post_261"/>
    <x v="215"/>
    <x v="12"/>
    <x v="2"/>
    <x v="5"/>
    <x v="5"/>
    <x v="6"/>
    <n v="3823345"/>
    <n v="32222"/>
    <n v="64447"/>
    <n v="44453"/>
    <n v="141122"/>
    <n v="3.6910610996391903E-2"/>
    <x v="0"/>
    <n v="0"/>
  </r>
  <r>
    <s v="Post_262"/>
    <x v="216"/>
    <x v="22"/>
    <x v="2"/>
    <x v="7"/>
    <x v="4"/>
    <x v="7"/>
    <n v="4330038"/>
    <n v="118835"/>
    <n v="19134"/>
    <n v="27781"/>
    <n v="165750"/>
    <n v="3.8279109790722389E-2"/>
    <x v="0"/>
    <n v="0"/>
  </r>
  <r>
    <s v="Post_263"/>
    <x v="217"/>
    <x v="9"/>
    <x v="3"/>
    <x v="7"/>
    <x v="0"/>
    <x v="6"/>
    <n v="2714016"/>
    <n v="86422"/>
    <n v="85827"/>
    <n v="36320"/>
    <n v="208569"/>
    <n v="7.6848846874889465E-2"/>
    <x v="0"/>
    <n v="0"/>
  </r>
  <r>
    <s v="Post_264"/>
    <x v="88"/>
    <x v="10"/>
    <x v="1"/>
    <x v="5"/>
    <x v="3"/>
    <x v="6"/>
    <n v="4588770"/>
    <n v="448601"/>
    <n v="52948"/>
    <n v="32818"/>
    <n v="534367"/>
    <n v="0.11645103154004233"/>
    <x v="1"/>
    <n v="0"/>
  </r>
  <r>
    <s v="Post_265"/>
    <x v="114"/>
    <x v="22"/>
    <x v="1"/>
    <x v="8"/>
    <x v="0"/>
    <x v="6"/>
    <n v="485489"/>
    <n v="265199"/>
    <n v="14446"/>
    <n v="34447"/>
    <n v="314092"/>
    <n v="0.64696007530551669"/>
    <x v="2"/>
    <n v="0"/>
  </r>
  <r>
    <s v="Post_266"/>
    <x v="218"/>
    <x v="23"/>
    <x v="3"/>
    <x v="1"/>
    <x v="2"/>
    <x v="0"/>
    <n v="2688752"/>
    <n v="472554"/>
    <n v="2742"/>
    <n v="14495"/>
    <n v="489791"/>
    <n v="0.18216295143620534"/>
    <x v="2"/>
    <n v="0"/>
  </r>
  <r>
    <s v="Post_267"/>
    <x v="219"/>
    <x v="7"/>
    <x v="3"/>
    <x v="3"/>
    <x v="2"/>
    <x v="2"/>
    <n v="2417512"/>
    <n v="154294"/>
    <n v="98184"/>
    <n v="18043"/>
    <n v="270521"/>
    <n v="0.11190058208604549"/>
    <x v="1"/>
    <n v="0"/>
  </r>
  <r>
    <s v="Post_268"/>
    <x v="220"/>
    <x v="7"/>
    <x v="0"/>
    <x v="3"/>
    <x v="3"/>
    <x v="4"/>
    <n v="1612356"/>
    <n v="488560"/>
    <n v="75088"/>
    <n v="11999"/>
    <n v="575647"/>
    <n v="0.35702227051594065"/>
    <x v="2"/>
    <n v="0"/>
  </r>
  <r>
    <s v="Post_269"/>
    <x v="48"/>
    <x v="7"/>
    <x v="1"/>
    <x v="2"/>
    <x v="1"/>
    <x v="4"/>
    <n v="242459"/>
    <n v="366128"/>
    <n v="20712"/>
    <n v="22677"/>
    <n v="409517"/>
    <n v="1.6890154624080773"/>
    <x v="1"/>
    <n v="0"/>
  </r>
  <r>
    <s v="Post_270"/>
    <x v="221"/>
    <x v="14"/>
    <x v="2"/>
    <x v="2"/>
    <x v="4"/>
    <x v="0"/>
    <n v="4041579"/>
    <n v="326486"/>
    <n v="69020"/>
    <n v="47705"/>
    <n v="443211"/>
    <n v="0.10966283227421758"/>
    <x v="0"/>
    <n v="0"/>
  </r>
  <r>
    <s v="Post_271"/>
    <x v="222"/>
    <x v="1"/>
    <x v="2"/>
    <x v="2"/>
    <x v="2"/>
    <x v="6"/>
    <n v="2214561"/>
    <n v="156292"/>
    <n v="18753"/>
    <n v="3643"/>
    <n v="178688"/>
    <n v="8.0687775139181087E-2"/>
    <x v="1"/>
    <n v="0"/>
  </r>
  <r>
    <s v="Post_272"/>
    <x v="223"/>
    <x v="7"/>
    <x v="3"/>
    <x v="2"/>
    <x v="2"/>
    <x v="0"/>
    <n v="2524440"/>
    <n v="262085"/>
    <n v="98352"/>
    <n v="37571"/>
    <n v="398008"/>
    <n v="0.15766189729207269"/>
    <x v="0"/>
    <n v="0"/>
  </r>
  <r>
    <s v="Post_273"/>
    <x v="224"/>
    <x v="10"/>
    <x v="1"/>
    <x v="6"/>
    <x v="5"/>
    <x v="6"/>
    <n v="4675636"/>
    <n v="328475"/>
    <n v="4510"/>
    <n v="45120"/>
    <n v="378105"/>
    <n v="8.0867073484762284E-2"/>
    <x v="2"/>
    <n v="0"/>
  </r>
  <r>
    <s v="Post_274"/>
    <x v="225"/>
    <x v="19"/>
    <x v="3"/>
    <x v="8"/>
    <x v="4"/>
    <x v="0"/>
    <n v="1093553"/>
    <n v="43035"/>
    <n v="52724"/>
    <n v="29091"/>
    <n v="124850"/>
    <n v="0.11416913492075829"/>
    <x v="2"/>
    <n v="0"/>
  </r>
  <r>
    <s v="Post_275"/>
    <x v="124"/>
    <x v="9"/>
    <x v="2"/>
    <x v="5"/>
    <x v="3"/>
    <x v="3"/>
    <n v="2860355"/>
    <n v="157614"/>
    <n v="70326"/>
    <n v="47778"/>
    <n v="275718"/>
    <n v="9.6392930248168501E-2"/>
    <x v="1"/>
    <n v="0"/>
  </r>
  <r>
    <s v="Post_276"/>
    <x v="214"/>
    <x v="9"/>
    <x v="2"/>
    <x v="7"/>
    <x v="0"/>
    <x v="7"/>
    <n v="4643597"/>
    <n v="200851"/>
    <n v="87149"/>
    <n v="35230"/>
    <n v="323230"/>
    <n v="6.9607676979720673E-2"/>
    <x v="2"/>
    <n v="0"/>
  </r>
  <r>
    <s v="Post_277"/>
    <x v="226"/>
    <x v="7"/>
    <x v="2"/>
    <x v="0"/>
    <x v="5"/>
    <x v="2"/>
    <n v="4889936"/>
    <n v="142520"/>
    <n v="56142"/>
    <n v="26214"/>
    <n v="224876"/>
    <n v="4.5987513947012802E-2"/>
    <x v="0"/>
    <n v="0"/>
  </r>
  <r>
    <s v="Post_278"/>
    <x v="227"/>
    <x v="0"/>
    <x v="0"/>
    <x v="1"/>
    <x v="5"/>
    <x v="4"/>
    <n v="1483481"/>
    <n v="353517"/>
    <n v="41615"/>
    <n v="11414"/>
    <n v="406546"/>
    <n v="0.27404867335678718"/>
    <x v="2"/>
    <n v="0"/>
  </r>
  <r>
    <s v="Post_279"/>
    <x v="228"/>
    <x v="2"/>
    <x v="1"/>
    <x v="2"/>
    <x v="3"/>
    <x v="5"/>
    <n v="734933"/>
    <n v="421895"/>
    <n v="50675"/>
    <n v="12150"/>
    <n v="484720"/>
    <n v="0.65954311481454775"/>
    <x v="1"/>
    <n v="0"/>
  </r>
  <r>
    <s v="Post_280"/>
    <x v="229"/>
    <x v="20"/>
    <x v="3"/>
    <x v="9"/>
    <x v="5"/>
    <x v="4"/>
    <n v="4485712"/>
    <n v="464196"/>
    <n v="67958"/>
    <n v="45876"/>
    <n v="578030"/>
    <n v="0.12886025674407986"/>
    <x v="0"/>
    <n v="0"/>
  </r>
  <r>
    <s v="Post_281"/>
    <x v="230"/>
    <x v="7"/>
    <x v="2"/>
    <x v="3"/>
    <x v="1"/>
    <x v="0"/>
    <n v="1165962"/>
    <n v="105888"/>
    <n v="48384"/>
    <n v="47511"/>
    <n v="201783"/>
    <n v="0.17306138622013412"/>
    <x v="0"/>
    <n v="0"/>
  </r>
  <r>
    <s v="Post_282"/>
    <x v="231"/>
    <x v="0"/>
    <x v="2"/>
    <x v="4"/>
    <x v="3"/>
    <x v="1"/>
    <n v="791211"/>
    <n v="251591"/>
    <n v="9900"/>
    <n v="36509"/>
    <n v="298000"/>
    <n v="0.37663783744159268"/>
    <x v="0"/>
    <n v="0"/>
  </r>
  <r>
    <s v="Post_283"/>
    <x v="232"/>
    <x v="17"/>
    <x v="3"/>
    <x v="2"/>
    <x v="2"/>
    <x v="0"/>
    <n v="755921"/>
    <n v="275570"/>
    <n v="36739"/>
    <n v="37643"/>
    <n v="349952"/>
    <n v="0.46294784772482839"/>
    <x v="0"/>
    <n v="0"/>
  </r>
  <r>
    <s v="Post_284"/>
    <x v="106"/>
    <x v="4"/>
    <x v="1"/>
    <x v="7"/>
    <x v="3"/>
    <x v="1"/>
    <n v="1966067"/>
    <n v="136472"/>
    <n v="63614"/>
    <n v="18304"/>
    <n v="218390"/>
    <n v="0.11107963258627504"/>
    <x v="1"/>
    <n v="0"/>
  </r>
  <r>
    <s v="Post_285"/>
    <x v="119"/>
    <x v="17"/>
    <x v="2"/>
    <x v="9"/>
    <x v="3"/>
    <x v="5"/>
    <n v="3275624"/>
    <n v="455318"/>
    <n v="72364"/>
    <n v="39134"/>
    <n v="566816"/>
    <n v="0.17304061760446254"/>
    <x v="1"/>
    <n v="0"/>
  </r>
  <r>
    <s v="Post_286"/>
    <x v="233"/>
    <x v="23"/>
    <x v="2"/>
    <x v="3"/>
    <x v="4"/>
    <x v="1"/>
    <n v="4914869"/>
    <n v="200375"/>
    <n v="2393"/>
    <n v="37178"/>
    <n v="239946"/>
    <n v="4.8820426343001204E-2"/>
    <x v="1"/>
    <n v="0"/>
  </r>
  <r>
    <s v="Post_287"/>
    <x v="174"/>
    <x v="20"/>
    <x v="2"/>
    <x v="5"/>
    <x v="3"/>
    <x v="4"/>
    <n v="694970"/>
    <n v="180020"/>
    <n v="88660"/>
    <n v="5645"/>
    <n v="274325"/>
    <n v="0.3947292688893046"/>
    <x v="0"/>
    <n v="0"/>
  </r>
  <r>
    <s v="Post_288"/>
    <x v="34"/>
    <x v="13"/>
    <x v="3"/>
    <x v="3"/>
    <x v="3"/>
    <x v="3"/>
    <n v="2507996"/>
    <n v="317525"/>
    <n v="50404"/>
    <n v="25462"/>
    <n v="393391"/>
    <n v="0.15685471587673983"/>
    <x v="0"/>
    <n v="0"/>
  </r>
  <r>
    <s v="Post_289"/>
    <x v="234"/>
    <x v="18"/>
    <x v="2"/>
    <x v="2"/>
    <x v="5"/>
    <x v="7"/>
    <n v="2122512"/>
    <n v="277831"/>
    <n v="95870"/>
    <n v="1487"/>
    <n v="375188"/>
    <n v="0.17676602063969485"/>
    <x v="0"/>
    <n v="0"/>
  </r>
  <r>
    <s v="Post_290"/>
    <x v="235"/>
    <x v="1"/>
    <x v="2"/>
    <x v="2"/>
    <x v="5"/>
    <x v="7"/>
    <n v="4445772"/>
    <n v="159466"/>
    <n v="75212"/>
    <n v="24528"/>
    <n v="259206"/>
    <n v="5.8303934614730581E-2"/>
    <x v="2"/>
    <n v="0"/>
  </r>
  <r>
    <s v="Post_291"/>
    <x v="236"/>
    <x v="19"/>
    <x v="1"/>
    <x v="1"/>
    <x v="0"/>
    <x v="0"/>
    <n v="495496"/>
    <n v="300566"/>
    <n v="97031"/>
    <n v="48197"/>
    <n v="445794"/>
    <n v="0.8996924294040719"/>
    <x v="2"/>
    <n v="0"/>
  </r>
  <r>
    <s v="Post_292"/>
    <x v="154"/>
    <x v="14"/>
    <x v="0"/>
    <x v="0"/>
    <x v="2"/>
    <x v="5"/>
    <n v="1035819"/>
    <n v="94853"/>
    <n v="68842"/>
    <n v="31836"/>
    <n v="195531"/>
    <n v="0.18876946648014759"/>
    <x v="2"/>
    <n v="0"/>
  </r>
  <r>
    <s v="Post_293"/>
    <x v="237"/>
    <x v="5"/>
    <x v="2"/>
    <x v="3"/>
    <x v="3"/>
    <x v="7"/>
    <n v="424447"/>
    <n v="50456"/>
    <n v="76836"/>
    <n v="13951"/>
    <n v="141243"/>
    <n v="0.33276946238281813"/>
    <x v="0"/>
    <n v="0"/>
  </r>
  <r>
    <s v="Post_294"/>
    <x v="207"/>
    <x v="22"/>
    <x v="0"/>
    <x v="4"/>
    <x v="1"/>
    <x v="5"/>
    <n v="3949831"/>
    <n v="495150"/>
    <n v="7915"/>
    <n v="2858"/>
    <n v="505923"/>
    <n v="0.12808725234066975"/>
    <x v="0"/>
    <n v="0"/>
  </r>
  <r>
    <s v="Post_295"/>
    <x v="238"/>
    <x v="7"/>
    <x v="1"/>
    <x v="8"/>
    <x v="5"/>
    <x v="6"/>
    <n v="70424"/>
    <n v="392371"/>
    <n v="44740"/>
    <n v="10705"/>
    <n v="447816"/>
    <n v="6.3588549358173347"/>
    <x v="2"/>
    <n v="0"/>
  </r>
  <r>
    <s v="Post_296"/>
    <x v="7"/>
    <x v="0"/>
    <x v="0"/>
    <x v="7"/>
    <x v="4"/>
    <x v="1"/>
    <n v="4820393"/>
    <n v="44861"/>
    <n v="86973"/>
    <n v="46410"/>
    <n v="178244"/>
    <n v="3.6977068052335152E-2"/>
    <x v="1"/>
    <n v="0"/>
  </r>
  <r>
    <s v="Post_297"/>
    <x v="14"/>
    <x v="11"/>
    <x v="0"/>
    <x v="9"/>
    <x v="5"/>
    <x v="6"/>
    <n v="864256"/>
    <n v="437954"/>
    <n v="60063"/>
    <n v="46333"/>
    <n v="544350"/>
    <n v="0.62984810056279616"/>
    <x v="0"/>
    <n v="0"/>
  </r>
  <r>
    <s v="Post_298"/>
    <x v="239"/>
    <x v="13"/>
    <x v="1"/>
    <x v="3"/>
    <x v="5"/>
    <x v="5"/>
    <n v="1853392"/>
    <n v="232747"/>
    <n v="87334"/>
    <n v="27858"/>
    <n v="347939"/>
    <n v="0.18773092794184931"/>
    <x v="1"/>
    <n v="0"/>
  </r>
  <r>
    <s v="Post_299"/>
    <x v="176"/>
    <x v="18"/>
    <x v="2"/>
    <x v="0"/>
    <x v="4"/>
    <x v="5"/>
    <n v="4700334"/>
    <n v="65555"/>
    <n v="32126"/>
    <n v="13215"/>
    <n v="110896"/>
    <n v="2.3593216992664777E-2"/>
    <x v="0"/>
    <n v="0"/>
  </r>
  <r>
    <s v="Post_300"/>
    <x v="27"/>
    <x v="16"/>
    <x v="0"/>
    <x v="1"/>
    <x v="0"/>
    <x v="2"/>
    <n v="4412697"/>
    <n v="108323"/>
    <n v="25130"/>
    <n v="6295"/>
    <n v="139748"/>
    <n v="3.1669520930170371E-2"/>
    <x v="0"/>
    <n v="0"/>
  </r>
  <r>
    <s v="Post_301"/>
    <x v="240"/>
    <x v="21"/>
    <x v="1"/>
    <x v="1"/>
    <x v="4"/>
    <x v="2"/>
    <n v="340950"/>
    <n v="127995"/>
    <n v="30856"/>
    <n v="14353"/>
    <n v="173204"/>
    <n v="0.50800410617392577"/>
    <x v="0"/>
    <n v="0"/>
  </r>
  <r>
    <s v="Post_302"/>
    <x v="241"/>
    <x v="3"/>
    <x v="0"/>
    <x v="8"/>
    <x v="3"/>
    <x v="4"/>
    <n v="3763770"/>
    <n v="75074"/>
    <n v="87283"/>
    <n v="26590"/>
    <n v="188947"/>
    <n v="5.0201526660768325E-2"/>
    <x v="1"/>
    <n v="0"/>
  </r>
  <r>
    <s v="Post_303"/>
    <x v="242"/>
    <x v="20"/>
    <x v="2"/>
    <x v="2"/>
    <x v="3"/>
    <x v="4"/>
    <n v="394485"/>
    <n v="373829"/>
    <n v="36151"/>
    <n v="12167"/>
    <n v="422147"/>
    <n v="1.0701218043778598"/>
    <x v="2"/>
    <n v="0"/>
  </r>
  <r>
    <s v="Post_304"/>
    <x v="243"/>
    <x v="16"/>
    <x v="2"/>
    <x v="6"/>
    <x v="4"/>
    <x v="3"/>
    <n v="4250412"/>
    <n v="138828"/>
    <n v="47483"/>
    <n v="35614"/>
    <n v="221925"/>
    <n v="5.221258550935768E-2"/>
    <x v="0"/>
    <n v="0"/>
  </r>
  <r>
    <s v="Post_305"/>
    <x v="195"/>
    <x v="10"/>
    <x v="2"/>
    <x v="8"/>
    <x v="5"/>
    <x v="0"/>
    <n v="1722013"/>
    <n v="357734"/>
    <n v="70729"/>
    <n v="37238"/>
    <n v="465701"/>
    <n v="0.27043988634232147"/>
    <x v="0"/>
    <n v="0"/>
  </r>
  <r>
    <s v="Post_306"/>
    <x v="146"/>
    <x v="7"/>
    <x v="2"/>
    <x v="3"/>
    <x v="0"/>
    <x v="2"/>
    <n v="1359747"/>
    <n v="471796"/>
    <n v="85070"/>
    <n v="14073"/>
    <n v="570939"/>
    <n v="0.41988619941797994"/>
    <x v="0"/>
    <n v="0"/>
  </r>
  <r>
    <s v="Post_307"/>
    <x v="197"/>
    <x v="17"/>
    <x v="3"/>
    <x v="3"/>
    <x v="3"/>
    <x v="5"/>
    <n v="3205182"/>
    <n v="109645"/>
    <n v="57308"/>
    <n v="13223"/>
    <n v="180176"/>
    <n v="5.6213968504752618E-2"/>
    <x v="1"/>
    <n v="0"/>
  </r>
  <r>
    <s v="Post_308"/>
    <x v="141"/>
    <x v="6"/>
    <x v="1"/>
    <x v="1"/>
    <x v="0"/>
    <x v="1"/>
    <n v="1333000"/>
    <n v="426321"/>
    <n v="26174"/>
    <n v="27048"/>
    <n v="479543"/>
    <n v="0.35974718679669915"/>
    <x v="1"/>
    <n v="0"/>
  </r>
  <r>
    <s v="Post_309"/>
    <x v="244"/>
    <x v="11"/>
    <x v="1"/>
    <x v="0"/>
    <x v="2"/>
    <x v="0"/>
    <n v="543708"/>
    <n v="19494"/>
    <n v="13359"/>
    <n v="8753"/>
    <n v="41606"/>
    <n v="7.6522692327499323E-2"/>
    <x v="2"/>
    <n v="0"/>
  </r>
  <r>
    <s v="Post_310"/>
    <x v="245"/>
    <x v="3"/>
    <x v="0"/>
    <x v="7"/>
    <x v="1"/>
    <x v="3"/>
    <n v="2337694"/>
    <n v="429342"/>
    <n v="49196"/>
    <n v="28304"/>
    <n v="506842"/>
    <n v="0.21681280783541387"/>
    <x v="1"/>
    <n v="0"/>
  </r>
  <r>
    <s v="Post_311"/>
    <x v="67"/>
    <x v="1"/>
    <x v="0"/>
    <x v="3"/>
    <x v="1"/>
    <x v="2"/>
    <n v="1423060"/>
    <n v="44643"/>
    <n v="79715"/>
    <n v="20950"/>
    <n v="145308"/>
    <n v="0.10210953859991849"/>
    <x v="0"/>
    <n v="0"/>
  </r>
  <r>
    <s v="Post_312"/>
    <x v="79"/>
    <x v="21"/>
    <x v="2"/>
    <x v="3"/>
    <x v="4"/>
    <x v="2"/>
    <n v="70463"/>
    <n v="81866"/>
    <n v="70328"/>
    <n v="42489"/>
    <n v="194683"/>
    <n v="2.7629110313214027"/>
    <x v="2"/>
    <n v="0"/>
  </r>
  <r>
    <s v="Post_313"/>
    <x v="39"/>
    <x v="10"/>
    <x v="0"/>
    <x v="2"/>
    <x v="2"/>
    <x v="2"/>
    <n v="245443"/>
    <n v="457409"/>
    <n v="42668"/>
    <n v="8442"/>
    <n v="508519"/>
    <n v="2.0718415273607316"/>
    <x v="2"/>
    <n v="0"/>
  </r>
  <r>
    <s v="Post_314"/>
    <x v="157"/>
    <x v="19"/>
    <x v="0"/>
    <x v="1"/>
    <x v="3"/>
    <x v="4"/>
    <n v="2243003"/>
    <n v="67157"/>
    <n v="46609"/>
    <n v="10189"/>
    <n v="123955"/>
    <n v="5.5262966656754363E-2"/>
    <x v="0"/>
    <n v="0"/>
  </r>
  <r>
    <s v="Post_315"/>
    <x v="246"/>
    <x v="0"/>
    <x v="3"/>
    <x v="3"/>
    <x v="2"/>
    <x v="1"/>
    <n v="567506"/>
    <n v="90799"/>
    <n v="30845"/>
    <n v="11229"/>
    <n v="132873"/>
    <n v="0.23413496949811985"/>
    <x v="1"/>
    <n v="0"/>
  </r>
  <r>
    <s v="Post_316"/>
    <x v="247"/>
    <x v="14"/>
    <x v="3"/>
    <x v="5"/>
    <x v="2"/>
    <x v="4"/>
    <n v="1345248"/>
    <n v="10364"/>
    <n v="16629"/>
    <n v="34324"/>
    <n v="61317"/>
    <n v="4.5580443159922927E-2"/>
    <x v="1"/>
    <n v="0"/>
  </r>
  <r>
    <s v="Post_317"/>
    <x v="248"/>
    <x v="14"/>
    <x v="1"/>
    <x v="2"/>
    <x v="0"/>
    <x v="6"/>
    <n v="567122"/>
    <n v="489613"/>
    <n v="6414"/>
    <n v="13429"/>
    <n v="509456"/>
    <n v="0.89831817492532473"/>
    <x v="2"/>
    <n v="0"/>
  </r>
  <r>
    <s v="Post_318"/>
    <x v="60"/>
    <x v="11"/>
    <x v="2"/>
    <x v="7"/>
    <x v="0"/>
    <x v="0"/>
    <n v="4719001"/>
    <n v="143216"/>
    <n v="93614"/>
    <n v="38476"/>
    <n v="275306"/>
    <n v="5.833989015895525E-2"/>
    <x v="2"/>
    <n v="0"/>
  </r>
  <r>
    <s v="Post_319"/>
    <x v="249"/>
    <x v="16"/>
    <x v="0"/>
    <x v="4"/>
    <x v="3"/>
    <x v="0"/>
    <n v="1357286"/>
    <n v="485410"/>
    <n v="96395"/>
    <n v="177"/>
    <n v="581982"/>
    <n v="0.42878361671747883"/>
    <x v="0"/>
    <n v="0"/>
  </r>
  <r>
    <s v="Post_320"/>
    <x v="147"/>
    <x v="20"/>
    <x v="2"/>
    <x v="9"/>
    <x v="3"/>
    <x v="1"/>
    <n v="2298278"/>
    <n v="202870"/>
    <n v="25710"/>
    <n v="3153"/>
    <n v="231733"/>
    <n v="0.10082896847117712"/>
    <x v="2"/>
    <n v="0"/>
  </r>
  <r>
    <s v="Post_321"/>
    <x v="250"/>
    <x v="9"/>
    <x v="0"/>
    <x v="0"/>
    <x v="2"/>
    <x v="2"/>
    <n v="436487"/>
    <n v="440596"/>
    <n v="28677"/>
    <n v="23094"/>
    <n v="492367"/>
    <n v="1.1280221404073889"/>
    <x v="1"/>
    <n v="0"/>
  </r>
  <r>
    <s v="Post_322"/>
    <x v="134"/>
    <x v="1"/>
    <x v="3"/>
    <x v="9"/>
    <x v="2"/>
    <x v="2"/>
    <n v="2824208"/>
    <n v="151603"/>
    <n v="30104"/>
    <n v="8914"/>
    <n v="190621"/>
    <n v="6.7495382776339416E-2"/>
    <x v="0"/>
    <n v="0"/>
  </r>
  <r>
    <s v="Post_323"/>
    <x v="251"/>
    <x v="17"/>
    <x v="2"/>
    <x v="4"/>
    <x v="3"/>
    <x v="5"/>
    <n v="2517906"/>
    <n v="254149"/>
    <n v="3970"/>
    <n v="17586"/>
    <n v="275705"/>
    <n v="0.10949773343405195"/>
    <x v="1"/>
    <n v="0"/>
  </r>
  <r>
    <s v="Post_324"/>
    <x v="252"/>
    <x v="10"/>
    <x v="0"/>
    <x v="0"/>
    <x v="3"/>
    <x v="4"/>
    <n v="1070510"/>
    <n v="29674"/>
    <n v="53802"/>
    <n v="4514"/>
    <n v="87990"/>
    <n v="8.2194468057281103E-2"/>
    <x v="0"/>
    <n v="0"/>
  </r>
  <r>
    <s v="Post_325"/>
    <x v="253"/>
    <x v="4"/>
    <x v="0"/>
    <x v="3"/>
    <x v="3"/>
    <x v="0"/>
    <n v="3369227"/>
    <n v="130484"/>
    <n v="70848"/>
    <n v="12010"/>
    <n v="213342"/>
    <n v="6.3320755769795262E-2"/>
    <x v="1"/>
    <n v="0"/>
  </r>
  <r>
    <s v="Post_326"/>
    <x v="223"/>
    <x v="7"/>
    <x v="0"/>
    <x v="7"/>
    <x v="0"/>
    <x v="7"/>
    <n v="2580238"/>
    <n v="118495"/>
    <n v="10621"/>
    <n v="34440"/>
    <n v="163556"/>
    <n v="6.3387951033974391E-2"/>
    <x v="1"/>
    <n v="0"/>
  </r>
  <r>
    <s v="Post_327"/>
    <x v="251"/>
    <x v="17"/>
    <x v="0"/>
    <x v="3"/>
    <x v="4"/>
    <x v="4"/>
    <n v="1094116"/>
    <n v="301730"/>
    <n v="23651"/>
    <n v="29582"/>
    <n v="354963"/>
    <n v="0.3244290367748941"/>
    <x v="0"/>
    <n v="0"/>
  </r>
  <r>
    <s v="Post_328"/>
    <x v="254"/>
    <x v="14"/>
    <x v="3"/>
    <x v="5"/>
    <x v="5"/>
    <x v="0"/>
    <n v="3107277"/>
    <n v="201634"/>
    <n v="7994"/>
    <n v="4367"/>
    <n v="213995"/>
    <n v="6.886898078285264E-2"/>
    <x v="0"/>
    <n v="0"/>
  </r>
  <r>
    <s v="Post_329"/>
    <x v="255"/>
    <x v="1"/>
    <x v="1"/>
    <x v="8"/>
    <x v="0"/>
    <x v="6"/>
    <n v="3502729"/>
    <n v="423463"/>
    <n v="33243"/>
    <n v="17585"/>
    <n v="474291"/>
    <n v="0.13540613618695593"/>
    <x v="1"/>
    <n v="0"/>
  </r>
  <r>
    <s v="Post_330"/>
    <x v="256"/>
    <x v="6"/>
    <x v="3"/>
    <x v="8"/>
    <x v="3"/>
    <x v="2"/>
    <n v="3073848"/>
    <n v="306268"/>
    <n v="94923"/>
    <n v="45513"/>
    <n v="446704"/>
    <n v="0.14532403684242032"/>
    <x v="1"/>
    <n v="0"/>
  </r>
  <r>
    <s v="Post_331"/>
    <x v="257"/>
    <x v="11"/>
    <x v="0"/>
    <x v="3"/>
    <x v="3"/>
    <x v="4"/>
    <n v="2092377"/>
    <n v="158177"/>
    <n v="72216"/>
    <n v="47525"/>
    <n v="277918"/>
    <n v="0.13282405608549511"/>
    <x v="0"/>
    <n v="0"/>
  </r>
  <r>
    <s v="Post_332"/>
    <x v="258"/>
    <x v="8"/>
    <x v="3"/>
    <x v="1"/>
    <x v="2"/>
    <x v="7"/>
    <n v="4530257"/>
    <n v="474798"/>
    <n v="91950"/>
    <n v="40024"/>
    <n v="606772"/>
    <n v="0.13393765519263034"/>
    <x v="0"/>
    <n v="0"/>
  </r>
  <r>
    <s v="Post_333"/>
    <x v="116"/>
    <x v="22"/>
    <x v="0"/>
    <x v="8"/>
    <x v="4"/>
    <x v="4"/>
    <n v="4297874"/>
    <n v="462449"/>
    <n v="15517"/>
    <n v="44021"/>
    <n v="521987"/>
    <n v="0.1214523738946279"/>
    <x v="1"/>
    <n v="0"/>
  </r>
  <r>
    <s v="Post_334"/>
    <x v="259"/>
    <x v="13"/>
    <x v="0"/>
    <x v="3"/>
    <x v="2"/>
    <x v="3"/>
    <n v="2847461"/>
    <n v="439633"/>
    <n v="17966"/>
    <n v="47276"/>
    <n v="504875"/>
    <n v="0.17730708164220688"/>
    <x v="1"/>
    <n v="0"/>
  </r>
  <r>
    <s v="Post_335"/>
    <x v="260"/>
    <x v="6"/>
    <x v="1"/>
    <x v="6"/>
    <x v="0"/>
    <x v="6"/>
    <n v="4096574"/>
    <n v="225112"/>
    <n v="53015"/>
    <n v="15291"/>
    <n v="293418"/>
    <n v="7.1625216583418236E-2"/>
    <x v="2"/>
    <n v="0"/>
  </r>
  <r>
    <s v="Post_336"/>
    <x v="261"/>
    <x v="9"/>
    <x v="2"/>
    <x v="7"/>
    <x v="5"/>
    <x v="2"/>
    <n v="3708615"/>
    <n v="239914"/>
    <n v="45200"/>
    <n v="8352"/>
    <n v="293466"/>
    <n v="7.9130888485324041E-2"/>
    <x v="2"/>
    <n v="0"/>
  </r>
  <r>
    <s v="Post_337"/>
    <x v="262"/>
    <x v="23"/>
    <x v="0"/>
    <x v="5"/>
    <x v="5"/>
    <x v="1"/>
    <n v="4047898"/>
    <n v="375210"/>
    <n v="72728"/>
    <n v="40390"/>
    <n v="488328"/>
    <n v="0.12063742712884563"/>
    <x v="1"/>
    <n v="0"/>
  </r>
  <r>
    <s v="Post_338"/>
    <x v="114"/>
    <x v="22"/>
    <x v="2"/>
    <x v="3"/>
    <x v="5"/>
    <x v="2"/>
    <n v="2676484"/>
    <n v="97672"/>
    <n v="26461"/>
    <n v="49856"/>
    <n v="173989"/>
    <n v="6.5006553373754522E-2"/>
    <x v="0"/>
    <n v="0"/>
  </r>
  <r>
    <s v="Post_339"/>
    <x v="263"/>
    <x v="21"/>
    <x v="1"/>
    <x v="1"/>
    <x v="0"/>
    <x v="6"/>
    <n v="961039"/>
    <n v="320162"/>
    <n v="73066"/>
    <n v="32"/>
    <n v="393260"/>
    <n v="0.40920295638366394"/>
    <x v="2"/>
    <n v="0"/>
  </r>
  <r>
    <s v="Post_340"/>
    <x v="264"/>
    <x v="13"/>
    <x v="2"/>
    <x v="9"/>
    <x v="3"/>
    <x v="6"/>
    <n v="3806052"/>
    <n v="336179"/>
    <n v="69578"/>
    <n v="32549"/>
    <n v="438306"/>
    <n v="0.11516027631782225"/>
    <x v="1"/>
    <n v="0"/>
  </r>
  <r>
    <s v="Post_341"/>
    <x v="265"/>
    <x v="9"/>
    <x v="0"/>
    <x v="6"/>
    <x v="3"/>
    <x v="3"/>
    <n v="2277888"/>
    <n v="10022"/>
    <n v="63720"/>
    <n v="49788"/>
    <n v="123530"/>
    <n v="5.423005872106091E-2"/>
    <x v="2"/>
    <n v="0"/>
  </r>
  <r>
    <s v="Post_342"/>
    <x v="266"/>
    <x v="19"/>
    <x v="1"/>
    <x v="6"/>
    <x v="3"/>
    <x v="0"/>
    <n v="3850711"/>
    <n v="419814"/>
    <n v="14656"/>
    <n v="45277"/>
    <n v="479747"/>
    <n v="0.12458660231837705"/>
    <x v="2"/>
    <n v="0"/>
  </r>
  <r>
    <s v="Post_343"/>
    <x v="267"/>
    <x v="0"/>
    <x v="2"/>
    <x v="8"/>
    <x v="1"/>
    <x v="5"/>
    <n v="1675122"/>
    <n v="177756"/>
    <n v="68407"/>
    <n v="36886"/>
    <n v="283049"/>
    <n v="0.16897217038520179"/>
    <x v="1"/>
    <n v="0"/>
  </r>
  <r>
    <s v="Post_344"/>
    <x v="199"/>
    <x v="0"/>
    <x v="1"/>
    <x v="0"/>
    <x v="0"/>
    <x v="6"/>
    <n v="121735"/>
    <n v="293092"/>
    <n v="98179"/>
    <n v="41884"/>
    <n v="433155"/>
    <n v="3.5581796525239251"/>
    <x v="2"/>
    <n v="0"/>
  </r>
  <r>
    <s v="Post_345"/>
    <x v="268"/>
    <x v="8"/>
    <x v="1"/>
    <x v="5"/>
    <x v="5"/>
    <x v="3"/>
    <n v="423362"/>
    <n v="110690"/>
    <n v="51877"/>
    <n v="22816"/>
    <n v="185383"/>
    <n v="0.43788294650913401"/>
    <x v="0"/>
    <n v="0"/>
  </r>
  <r>
    <s v="Post_346"/>
    <x v="269"/>
    <x v="18"/>
    <x v="2"/>
    <x v="0"/>
    <x v="1"/>
    <x v="3"/>
    <n v="2902262"/>
    <n v="99211"/>
    <n v="30845"/>
    <n v="37170"/>
    <n v="167226"/>
    <n v="5.7619194958966488E-2"/>
    <x v="1"/>
    <n v="0"/>
  </r>
  <r>
    <s v="Post_347"/>
    <x v="270"/>
    <x v="8"/>
    <x v="3"/>
    <x v="0"/>
    <x v="2"/>
    <x v="2"/>
    <n v="1670715"/>
    <n v="304208"/>
    <n v="67487"/>
    <n v="36984"/>
    <n v="408679"/>
    <n v="0.24461323445351241"/>
    <x v="0"/>
    <n v="0"/>
  </r>
  <r>
    <s v="Post_348"/>
    <x v="271"/>
    <x v="9"/>
    <x v="3"/>
    <x v="7"/>
    <x v="3"/>
    <x v="2"/>
    <n v="3577708"/>
    <n v="6650"/>
    <n v="74312"/>
    <n v="12776"/>
    <n v="93738"/>
    <n v="2.6200573104345017E-2"/>
    <x v="2"/>
    <n v="0"/>
  </r>
  <r>
    <s v="Post_349"/>
    <x v="272"/>
    <x v="1"/>
    <x v="2"/>
    <x v="3"/>
    <x v="2"/>
    <x v="3"/>
    <n v="4157406"/>
    <n v="52815"/>
    <n v="89361"/>
    <n v="25431"/>
    <n v="167607"/>
    <n v="4.0315283135686053E-2"/>
    <x v="1"/>
    <n v="0"/>
  </r>
  <r>
    <s v="Post_350"/>
    <x v="24"/>
    <x v="6"/>
    <x v="0"/>
    <x v="3"/>
    <x v="2"/>
    <x v="2"/>
    <n v="4955860"/>
    <n v="204064"/>
    <n v="19359"/>
    <n v="46500"/>
    <n v="269923"/>
    <n v="5.446542073424189E-2"/>
    <x v="1"/>
    <n v="0"/>
  </r>
  <r>
    <s v="Post_351"/>
    <x v="140"/>
    <x v="15"/>
    <x v="0"/>
    <x v="8"/>
    <x v="2"/>
    <x v="7"/>
    <n v="3562055"/>
    <n v="211324"/>
    <n v="22318"/>
    <n v="48831"/>
    <n v="282473"/>
    <n v="7.9300572282011372E-2"/>
    <x v="2"/>
    <n v="0"/>
  </r>
  <r>
    <s v="Post_352"/>
    <x v="273"/>
    <x v="2"/>
    <x v="3"/>
    <x v="9"/>
    <x v="2"/>
    <x v="6"/>
    <n v="4443444"/>
    <n v="329468"/>
    <n v="67869"/>
    <n v="13843"/>
    <n v="411180"/>
    <n v="9.2536329927866756E-2"/>
    <x v="1"/>
    <n v="0"/>
  </r>
  <r>
    <s v="Post_353"/>
    <x v="274"/>
    <x v="20"/>
    <x v="0"/>
    <x v="3"/>
    <x v="0"/>
    <x v="0"/>
    <n v="377149"/>
    <n v="207589"/>
    <n v="13408"/>
    <n v="15058"/>
    <n v="236055"/>
    <n v="0.62589321461809522"/>
    <x v="0"/>
    <n v="0"/>
  </r>
  <r>
    <s v="Post_354"/>
    <x v="275"/>
    <x v="3"/>
    <x v="3"/>
    <x v="8"/>
    <x v="4"/>
    <x v="7"/>
    <n v="2711504"/>
    <n v="428947"/>
    <n v="52195"/>
    <n v="4775"/>
    <n v="485917"/>
    <n v="0.17920571018888409"/>
    <x v="0"/>
    <n v="0"/>
  </r>
  <r>
    <s v="Post_355"/>
    <x v="32"/>
    <x v="4"/>
    <x v="3"/>
    <x v="0"/>
    <x v="4"/>
    <x v="3"/>
    <n v="429918"/>
    <n v="121461"/>
    <n v="7858"/>
    <n v="29359"/>
    <n v="158678"/>
    <n v="0.36908898906303061"/>
    <x v="2"/>
    <n v="0"/>
  </r>
  <r>
    <s v="Post_356"/>
    <x v="268"/>
    <x v="8"/>
    <x v="3"/>
    <x v="4"/>
    <x v="4"/>
    <x v="5"/>
    <n v="4023574"/>
    <n v="127139"/>
    <n v="4948"/>
    <n v="42147"/>
    <n v="174234"/>
    <n v="4.3303292048313263E-2"/>
    <x v="1"/>
    <n v="0"/>
  </r>
  <r>
    <s v="Post_357"/>
    <x v="209"/>
    <x v="15"/>
    <x v="0"/>
    <x v="4"/>
    <x v="3"/>
    <x v="2"/>
    <n v="3106083"/>
    <n v="104414"/>
    <n v="65393"/>
    <n v="39972"/>
    <n v="209779"/>
    <n v="6.7538117944691112E-2"/>
    <x v="0"/>
    <n v="0"/>
  </r>
  <r>
    <s v="Post_358"/>
    <x v="44"/>
    <x v="19"/>
    <x v="2"/>
    <x v="6"/>
    <x v="1"/>
    <x v="0"/>
    <n v="374765"/>
    <n v="370936"/>
    <n v="46890"/>
    <n v="10055"/>
    <n v="427881"/>
    <n v="1.1417314850639735"/>
    <x v="2"/>
    <n v="0"/>
  </r>
  <r>
    <s v="Post_359"/>
    <x v="193"/>
    <x v="1"/>
    <x v="1"/>
    <x v="8"/>
    <x v="2"/>
    <x v="2"/>
    <n v="3573199"/>
    <n v="332761"/>
    <n v="15013"/>
    <n v="41115"/>
    <n v="388889"/>
    <n v="0.1088349683294997"/>
    <x v="2"/>
    <n v="0"/>
  </r>
  <r>
    <s v="Post_360"/>
    <x v="276"/>
    <x v="4"/>
    <x v="3"/>
    <x v="1"/>
    <x v="2"/>
    <x v="2"/>
    <n v="1772657"/>
    <n v="333017"/>
    <n v="23933"/>
    <n v="28501"/>
    <n v="385451"/>
    <n v="0.21744251708029247"/>
    <x v="2"/>
    <n v="0"/>
  </r>
  <r>
    <s v="Post_361"/>
    <x v="277"/>
    <x v="23"/>
    <x v="3"/>
    <x v="4"/>
    <x v="2"/>
    <x v="0"/>
    <n v="3559212"/>
    <n v="54955"/>
    <n v="38056"/>
    <n v="8025"/>
    <n v="101036"/>
    <n v="2.8387182331369977E-2"/>
    <x v="0"/>
    <n v="0"/>
  </r>
  <r>
    <s v="Post_362"/>
    <x v="278"/>
    <x v="8"/>
    <x v="0"/>
    <x v="1"/>
    <x v="4"/>
    <x v="5"/>
    <n v="147632"/>
    <n v="19332"/>
    <n v="644"/>
    <n v="49459"/>
    <n v="69435"/>
    <n v="0.47032486181857591"/>
    <x v="2"/>
    <n v="0"/>
  </r>
  <r>
    <s v="Post_363"/>
    <x v="279"/>
    <x v="23"/>
    <x v="1"/>
    <x v="0"/>
    <x v="2"/>
    <x v="4"/>
    <n v="258238"/>
    <n v="465551"/>
    <n v="15136"/>
    <n v="48715"/>
    <n v="529402"/>
    <n v="2.0500546007946157"/>
    <x v="2"/>
    <n v="0"/>
  </r>
  <r>
    <s v="Post_364"/>
    <x v="280"/>
    <x v="16"/>
    <x v="0"/>
    <x v="2"/>
    <x v="0"/>
    <x v="5"/>
    <n v="4133077"/>
    <n v="402734"/>
    <n v="72073"/>
    <n v="18629"/>
    <n v="493436"/>
    <n v="0.11938708134399625"/>
    <x v="1"/>
    <n v="0"/>
  </r>
  <r>
    <s v="Post_365"/>
    <x v="216"/>
    <x v="22"/>
    <x v="2"/>
    <x v="0"/>
    <x v="1"/>
    <x v="1"/>
    <n v="3128393"/>
    <n v="105546"/>
    <n v="30995"/>
    <n v="41182"/>
    <n v="177723"/>
    <n v="5.68096783236633E-2"/>
    <x v="1"/>
    <n v="0"/>
  </r>
  <r>
    <s v="Post_366"/>
    <x v="120"/>
    <x v="9"/>
    <x v="1"/>
    <x v="5"/>
    <x v="3"/>
    <x v="3"/>
    <n v="1568970"/>
    <n v="253002"/>
    <n v="46733"/>
    <n v="33534"/>
    <n v="333269"/>
    <n v="0.21241260189806052"/>
    <x v="1"/>
    <n v="0"/>
  </r>
  <r>
    <s v="Post_367"/>
    <x v="281"/>
    <x v="14"/>
    <x v="1"/>
    <x v="1"/>
    <x v="4"/>
    <x v="0"/>
    <n v="464742"/>
    <n v="267582"/>
    <n v="36900"/>
    <n v="25379"/>
    <n v="329861"/>
    <n v="0.70977230377284606"/>
    <x v="0"/>
    <n v="0"/>
  </r>
  <r>
    <s v="Post_368"/>
    <x v="282"/>
    <x v="16"/>
    <x v="0"/>
    <x v="7"/>
    <x v="0"/>
    <x v="5"/>
    <n v="2014353"/>
    <n v="461968"/>
    <n v="86514"/>
    <n v="36689"/>
    <n v="585171"/>
    <n v="0.29050072157164114"/>
    <x v="0"/>
    <n v="0"/>
  </r>
  <r>
    <s v="Post_369"/>
    <x v="7"/>
    <x v="0"/>
    <x v="1"/>
    <x v="2"/>
    <x v="3"/>
    <x v="0"/>
    <n v="2177286"/>
    <n v="201616"/>
    <n v="27274"/>
    <n v="22357"/>
    <n v="251247"/>
    <n v="0.11539457838795639"/>
    <x v="0"/>
    <n v="0"/>
  </r>
  <r>
    <s v="Post_370"/>
    <x v="283"/>
    <x v="5"/>
    <x v="0"/>
    <x v="6"/>
    <x v="3"/>
    <x v="5"/>
    <n v="4338397"/>
    <n v="139678"/>
    <n v="73551"/>
    <n v="14788"/>
    <n v="228017"/>
    <n v="5.2557891774312034E-2"/>
    <x v="1"/>
    <n v="0"/>
  </r>
  <r>
    <s v="Post_371"/>
    <x v="269"/>
    <x v="18"/>
    <x v="1"/>
    <x v="4"/>
    <x v="0"/>
    <x v="1"/>
    <n v="4659521"/>
    <n v="103924"/>
    <n v="29063"/>
    <n v="38288"/>
    <n v="171275"/>
    <n v="3.6758070196485859E-2"/>
    <x v="1"/>
    <n v="0"/>
  </r>
  <r>
    <s v="Post_372"/>
    <x v="39"/>
    <x v="10"/>
    <x v="3"/>
    <x v="0"/>
    <x v="3"/>
    <x v="3"/>
    <n v="2893640"/>
    <n v="20284"/>
    <n v="70366"/>
    <n v="14181"/>
    <n v="104831"/>
    <n v="3.6228072600599938E-2"/>
    <x v="0"/>
    <n v="0"/>
  </r>
  <r>
    <s v="Post_373"/>
    <x v="284"/>
    <x v="16"/>
    <x v="0"/>
    <x v="3"/>
    <x v="2"/>
    <x v="5"/>
    <n v="2815469"/>
    <n v="426113"/>
    <n v="93461"/>
    <n v="42629"/>
    <n v="562203"/>
    <n v="0.19968360511161728"/>
    <x v="1"/>
    <n v="0"/>
  </r>
  <r>
    <s v="Post_374"/>
    <x v="208"/>
    <x v="18"/>
    <x v="1"/>
    <x v="6"/>
    <x v="3"/>
    <x v="7"/>
    <n v="3031527"/>
    <n v="384860"/>
    <n v="45831"/>
    <n v="37574"/>
    <n v="468265"/>
    <n v="0.15446506001760829"/>
    <x v="0"/>
    <n v="0"/>
  </r>
  <r>
    <s v="Post_375"/>
    <x v="285"/>
    <x v="10"/>
    <x v="1"/>
    <x v="0"/>
    <x v="3"/>
    <x v="5"/>
    <n v="4655360"/>
    <n v="225104"/>
    <n v="99715"/>
    <n v="47565"/>
    <n v="372384"/>
    <n v="7.999037668408028E-2"/>
    <x v="2"/>
    <n v="0"/>
  </r>
  <r>
    <s v="Post_376"/>
    <x v="155"/>
    <x v="11"/>
    <x v="3"/>
    <x v="6"/>
    <x v="2"/>
    <x v="3"/>
    <n v="1850613"/>
    <n v="125819"/>
    <n v="12927"/>
    <n v="41305"/>
    <n v="180051"/>
    <n v="9.7292626821491035E-2"/>
    <x v="1"/>
    <n v="0"/>
  </r>
  <r>
    <s v="Post_377"/>
    <x v="273"/>
    <x v="2"/>
    <x v="0"/>
    <x v="4"/>
    <x v="3"/>
    <x v="5"/>
    <n v="2210593"/>
    <n v="351628"/>
    <n v="3482"/>
    <n v="3706"/>
    <n v="358816"/>
    <n v="0.16231662725793486"/>
    <x v="0"/>
    <n v="0"/>
  </r>
  <r>
    <s v="Post_378"/>
    <x v="286"/>
    <x v="12"/>
    <x v="2"/>
    <x v="1"/>
    <x v="3"/>
    <x v="6"/>
    <n v="2511011"/>
    <n v="219874"/>
    <n v="52071"/>
    <n v="723"/>
    <n v="272668"/>
    <n v="0.10858893091268816"/>
    <x v="0"/>
    <n v="0"/>
  </r>
  <r>
    <s v="Post_379"/>
    <x v="287"/>
    <x v="16"/>
    <x v="2"/>
    <x v="3"/>
    <x v="5"/>
    <x v="7"/>
    <n v="4904231"/>
    <n v="448526"/>
    <n v="39996"/>
    <n v="15900"/>
    <n v="504422"/>
    <n v="0.1028544536340152"/>
    <x v="1"/>
    <n v="0"/>
  </r>
  <r>
    <s v="Post_380"/>
    <x v="288"/>
    <x v="4"/>
    <x v="3"/>
    <x v="8"/>
    <x v="3"/>
    <x v="4"/>
    <n v="630739"/>
    <n v="396267"/>
    <n v="48676"/>
    <n v="22034"/>
    <n v="466977"/>
    <n v="0.74036487358479497"/>
    <x v="2"/>
    <n v="0"/>
  </r>
  <r>
    <s v="Post_381"/>
    <x v="289"/>
    <x v="5"/>
    <x v="0"/>
    <x v="4"/>
    <x v="3"/>
    <x v="1"/>
    <n v="1572385"/>
    <n v="2798"/>
    <n v="3479"/>
    <n v="39467"/>
    <n v="45744"/>
    <n v="2.9092111664764036E-2"/>
    <x v="2"/>
    <n v="0"/>
  </r>
  <r>
    <s v="Post_382"/>
    <x v="281"/>
    <x v="14"/>
    <x v="1"/>
    <x v="2"/>
    <x v="1"/>
    <x v="7"/>
    <n v="871802"/>
    <n v="491525"/>
    <n v="45339"/>
    <n v="23004"/>
    <n v="559868"/>
    <n v="0.6421962785127816"/>
    <x v="1"/>
    <n v="0"/>
  </r>
  <r>
    <s v="Post_383"/>
    <x v="230"/>
    <x v="7"/>
    <x v="3"/>
    <x v="8"/>
    <x v="5"/>
    <x v="7"/>
    <n v="3044031"/>
    <n v="327478"/>
    <n v="80291"/>
    <n v="4748"/>
    <n v="412517"/>
    <n v="0.13551668823346411"/>
    <x v="2"/>
    <n v="0"/>
  </r>
  <r>
    <s v="Post_384"/>
    <x v="106"/>
    <x v="4"/>
    <x v="2"/>
    <x v="3"/>
    <x v="4"/>
    <x v="0"/>
    <n v="3432762"/>
    <n v="386123"/>
    <n v="50354"/>
    <n v="18115"/>
    <n v="454592"/>
    <n v="0.13242747385341599"/>
    <x v="0"/>
    <n v="0"/>
  </r>
  <r>
    <s v="Post_385"/>
    <x v="290"/>
    <x v="14"/>
    <x v="2"/>
    <x v="8"/>
    <x v="5"/>
    <x v="5"/>
    <n v="2145559"/>
    <n v="469691"/>
    <n v="78098"/>
    <n v="14666"/>
    <n v="562455"/>
    <n v="0.26214846573783335"/>
    <x v="1"/>
    <n v="0"/>
  </r>
  <r>
    <s v="Post_386"/>
    <x v="30"/>
    <x v="10"/>
    <x v="2"/>
    <x v="2"/>
    <x v="2"/>
    <x v="3"/>
    <n v="2064776"/>
    <n v="387203"/>
    <n v="7684"/>
    <n v="5608"/>
    <n v="400495"/>
    <n v="0.19396535023653896"/>
    <x v="2"/>
    <n v="0"/>
  </r>
  <r>
    <s v="Post_387"/>
    <x v="47"/>
    <x v="1"/>
    <x v="3"/>
    <x v="6"/>
    <x v="2"/>
    <x v="3"/>
    <n v="354702"/>
    <n v="364531"/>
    <n v="95192"/>
    <n v="539"/>
    <n v="460262"/>
    <n v="1.2976019306347299"/>
    <x v="0"/>
    <n v="0"/>
  </r>
  <r>
    <s v="Post_388"/>
    <x v="291"/>
    <x v="14"/>
    <x v="1"/>
    <x v="8"/>
    <x v="2"/>
    <x v="4"/>
    <n v="665740"/>
    <n v="389852"/>
    <n v="99285"/>
    <n v="3432"/>
    <n v="492569"/>
    <n v="0.73988193589088835"/>
    <x v="1"/>
    <n v="0"/>
  </r>
  <r>
    <s v="Post_389"/>
    <x v="8"/>
    <x v="6"/>
    <x v="1"/>
    <x v="7"/>
    <x v="1"/>
    <x v="4"/>
    <n v="4582997"/>
    <n v="440332"/>
    <n v="73379"/>
    <n v="85"/>
    <n v="513796"/>
    <n v="0.1121091722294385"/>
    <x v="2"/>
    <n v="0"/>
  </r>
  <r>
    <s v="Post_390"/>
    <x v="292"/>
    <x v="6"/>
    <x v="3"/>
    <x v="1"/>
    <x v="3"/>
    <x v="5"/>
    <n v="1392163"/>
    <n v="267737"/>
    <n v="59937"/>
    <n v="27304"/>
    <n v="354978"/>
    <n v="0.25498307310279039"/>
    <x v="1"/>
    <n v="0"/>
  </r>
  <r>
    <s v="Post_391"/>
    <x v="293"/>
    <x v="19"/>
    <x v="3"/>
    <x v="2"/>
    <x v="2"/>
    <x v="3"/>
    <n v="2183312"/>
    <n v="333767"/>
    <n v="32881"/>
    <n v="29602"/>
    <n v="396250"/>
    <n v="0.18149032295888082"/>
    <x v="0"/>
    <n v="0"/>
  </r>
  <r>
    <s v="Post_392"/>
    <x v="294"/>
    <x v="5"/>
    <x v="1"/>
    <x v="5"/>
    <x v="1"/>
    <x v="6"/>
    <n v="2267018"/>
    <n v="137209"/>
    <n v="75303"/>
    <n v="31685"/>
    <n v="244197"/>
    <n v="0.10771727441070164"/>
    <x v="2"/>
    <n v="0"/>
  </r>
  <r>
    <s v="Post_393"/>
    <x v="295"/>
    <x v="14"/>
    <x v="2"/>
    <x v="6"/>
    <x v="3"/>
    <x v="2"/>
    <n v="1513659"/>
    <n v="130934"/>
    <n v="94962"/>
    <n v="3519"/>
    <n v="229415"/>
    <n v="0.15156319884465391"/>
    <x v="2"/>
    <n v="0"/>
  </r>
  <r>
    <s v="Post_394"/>
    <x v="173"/>
    <x v="5"/>
    <x v="2"/>
    <x v="9"/>
    <x v="4"/>
    <x v="3"/>
    <n v="3267376"/>
    <n v="243498"/>
    <n v="80458"/>
    <n v="44516"/>
    <n v="368472"/>
    <n v="0.11277306315526588"/>
    <x v="2"/>
    <n v="0"/>
  </r>
  <r>
    <s v="Post_395"/>
    <x v="57"/>
    <x v="14"/>
    <x v="0"/>
    <x v="0"/>
    <x v="1"/>
    <x v="7"/>
    <n v="2127779"/>
    <n v="176918"/>
    <n v="38776"/>
    <n v="18345"/>
    <n v="234039"/>
    <n v="0.10999215614027584"/>
    <x v="2"/>
    <n v="0"/>
  </r>
  <r>
    <s v="Post_396"/>
    <x v="160"/>
    <x v="23"/>
    <x v="1"/>
    <x v="9"/>
    <x v="4"/>
    <x v="6"/>
    <n v="4151557"/>
    <n v="244562"/>
    <n v="87770"/>
    <n v="44396"/>
    <n v="376728"/>
    <n v="9.0743786006069527E-2"/>
    <x v="2"/>
    <n v="0"/>
  </r>
  <r>
    <s v="Post_397"/>
    <x v="296"/>
    <x v="10"/>
    <x v="2"/>
    <x v="4"/>
    <x v="5"/>
    <x v="5"/>
    <n v="360483"/>
    <n v="165482"/>
    <n v="18721"/>
    <n v="24681"/>
    <n v="208884"/>
    <n v="0.57945589667196507"/>
    <x v="0"/>
    <n v="0"/>
  </r>
  <r>
    <s v="Post_398"/>
    <x v="297"/>
    <x v="13"/>
    <x v="3"/>
    <x v="0"/>
    <x v="1"/>
    <x v="7"/>
    <n v="4987250"/>
    <n v="423644"/>
    <n v="6076"/>
    <n v="26739"/>
    <n v="456459"/>
    <n v="9.1525189232542978E-2"/>
    <x v="1"/>
    <n v="0"/>
  </r>
  <r>
    <s v="Post_399"/>
    <x v="248"/>
    <x v="14"/>
    <x v="3"/>
    <x v="0"/>
    <x v="5"/>
    <x v="3"/>
    <n v="2612254"/>
    <n v="196077"/>
    <n v="21722"/>
    <n v="26238"/>
    <n v="244037"/>
    <n v="9.3420088551878958E-2"/>
    <x v="0"/>
    <n v="0"/>
  </r>
  <r>
    <s v="Post_400"/>
    <x v="84"/>
    <x v="2"/>
    <x v="1"/>
    <x v="1"/>
    <x v="1"/>
    <x v="2"/>
    <n v="378823"/>
    <n v="448944"/>
    <n v="80149"/>
    <n v="42580"/>
    <n v="571673"/>
    <n v="1.5090767983992524"/>
    <x v="2"/>
    <n v="0"/>
  </r>
  <r>
    <s v="Post_401"/>
    <x v="298"/>
    <x v="9"/>
    <x v="0"/>
    <x v="7"/>
    <x v="1"/>
    <x v="5"/>
    <n v="4968911"/>
    <n v="151416"/>
    <n v="16628"/>
    <n v="7048"/>
    <n v="175092"/>
    <n v="3.5237499725795048E-2"/>
    <x v="1"/>
    <n v="0"/>
  </r>
  <r>
    <s v="Post_402"/>
    <x v="299"/>
    <x v="23"/>
    <x v="2"/>
    <x v="1"/>
    <x v="5"/>
    <x v="1"/>
    <n v="2319248"/>
    <n v="419303"/>
    <n v="18861"/>
    <n v="44765"/>
    <n v="482929"/>
    <n v="0.20822654584589487"/>
    <x v="2"/>
    <n v="0"/>
  </r>
  <r>
    <s v="Post_403"/>
    <x v="50"/>
    <x v="16"/>
    <x v="1"/>
    <x v="0"/>
    <x v="4"/>
    <x v="3"/>
    <n v="901819"/>
    <n v="73906"/>
    <n v="1462"/>
    <n v="12876"/>
    <n v="88244"/>
    <n v="9.7851120901200794E-2"/>
    <x v="2"/>
    <n v="0"/>
  </r>
  <r>
    <s v="Post_404"/>
    <x v="48"/>
    <x v="7"/>
    <x v="1"/>
    <x v="1"/>
    <x v="4"/>
    <x v="0"/>
    <n v="1924813"/>
    <n v="188326"/>
    <n v="41895"/>
    <n v="37760"/>
    <n v="267981"/>
    <n v="0.13922443375018767"/>
    <x v="1"/>
    <n v="0"/>
  </r>
  <r>
    <s v="Post_405"/>
    <x v="35"/>
    <x v="13"/>
    <x v="2"/>
    <x v="7"/>
    <x v="3"/>
    <x v="5"/>
    <n v="1779685"/>
    <n v="337898"/>
    <n v="22528"/>
    <n v="24827"/>
    <n v="385253"/>
    <n v="0.21647257801240108"/>
    <x v="1"/>
    <n v="0"/>
  </r>
  <r>
    <s v="Post_406"/>
    <x v="251"/>
    <x v="17"/>
    <x v="1"/>
    <x v="1"/>
    <x v="4"/>
    <x v="6"/>
    <n v="166638"/>
    <n v="52495"/>
    <n v="86474"/>
    <n v="5523"/>
    <n v="144492"/>
    <n v="0.86710114139632022"/>
    <x v="2"/>
    <n v="0"/>
  </r>
  <r>
    <s v="Post_407"/>
    <x v="300"/>
    <x v="2"/>
    <x v="2"/>
    <x v="1"/>
    <x v="0"/>
    <x v="7"/>
    <n v="4952299"/>
    <n v="149289"/>
    <n v="67652"/>
    <n v="13777"/>
    <n v="230718"/>
    <n v="4.6588059404329182E-2"/>
    <x v="1"/>
    <n v="0"/>
  </r>
  <r>
    <s v="Post_408"/>
    <x v="301"/>
    <x v="23"/>
    <x v="1"/>
    <x v="6"/>
    <x v="1"/>
    <x v="2"/>
    <n v="908633"/>
    <n v="408446"/>
    <n v="85164"/>
    <n v="12149"/>
    <n v="505759"/>
    <n v="0.55661526711004328"/>
    <x v="0"/>
    <n v="0"/>
  </r>
  <r>
    <s v="Post_409"/>
    <x v="302"/>
    <x v="12"/>
    <x v="3"/>
    <x v="1"/>
    <x v="0"/>
    <x v="2"/>
    <n v="4687224"/>
    <n v="1635"/>
    <n v="16037"/>
    <n v="48614"/>
    <n v="66286"/>
    <n v="1.4141846005226121E-2"/>
    <x v="1"/>
    <n v="0"/>
  </r>
  <r>
    <s v="Post_410"/>
    <x v="303"/>
    <x v="23"/>
    <x v="3"/>
    <x v="3"/>
    <x v="1"/>
    <x v="3"/>
    <n v="2758571"/>
    <n v="17789"/>
    <n v="36088"/>
    <n v="39138"/>
    <n v="93015"/>
    <n v="3.3718544855289204E-2"/>
    <x v="2"/>
    <n v="0"/>
  </r>
  <r>
    <s v="Post_411"/>
    <x v="304"/>
    <x v="21"/>
    <x v="2"/>
    <x v="5"/>
    <x v="3"/>
    <x v="6"/>
    <n v="253934"/>
    <n v="269239"/>
    <n v="27213"/>
    <n v="864"/>
    <n v="297316"/>
    <n v="1.1708396670000867"/>
    <x v="1"/>
    <n v="0"/>
  </r>
  <r>
    <s v="Post_412"/>
    <x v="149"/>
    <x v="18"/>
    <x v="3"/>
    <x v="2"/>
    <x v="3"/>
    <x v="6"/>
    <n v="3230389"/>
    <n v="297140"/>
    <n v="22102"/>
    <n v="29483"/>
    <n v="348725"/>
    <n v="0.10795139532731197"/>
    <x v="2"/>
    <n v="0"/>
  </r>
  <r>
    <s v="Post_413"/>
    <x v="65"/>
    <x v="0"/>
    <x v="3"/>
    <x v="8"/>
    <x v="3"/>
    <x v="0"/>
    <n v="3448262"/>
    <n v="15538"/>
    <n v="92514"/>
    <n v="38006"/>
    <n v="146058"/>
    <n v="4.2356990275100904E-2"/>
    <x v="2"/>
    <n v="0"/>
  </r>
  <r>
    <s v="Post_414"/>
    <x v="305"/>
    <x v="2"/>
    <x v="0"/>
    <x v="5"/>
    <x v="4"/>
    <x v="0"/>
    <n v="3739590"/>
    <n v="227858"/>
    <n v="13222"/>
    <n v="41021"/>
    <n v="282101"/>
    <n v="7.5436344626015145E-2"/>
    <x v="1"/>
    <n v="0"/>
  </r>
  <r>
    <s v="Post_415"/>
    <x v="129"/>
    <x v="23"/>
    <x v="3"/>
    <x v="5"/>
    <x v="0"/>
    <x v="0"/>
    <n v="2520922"/>
    <n v="74513"/>
    <n v="3987"/>
    <n v="22252"/>
    <n v="100752"/>
    <n v="3.9966329779342634E-2"/>
    <x v="0"/>
    <n v="0"/>
  </r>
  <r>
    <s v="Post_416"/>
    <x v="252"/>
    <x v="10"/>
    <x v="2"/>
    <x v="5"/>
    <x v="3"/>
    <x v="1"/>
    <n v="17826"/>
    <n v="347482"/>
    <n v="13497"/>
    <n v="25800"/>
    <n v="386779"/>
    <n v="21.697464377875015"/>
    <x v="1"/>
    <n v="0"/>
  </r>
  <r>
    <s v="Post_417"/>
    <x v="291"/>
    <x v="14"/>
    <x v="2"/>
    <x v="1"/>
    <x v="3"/>
    <x v="0"/>
    <n v="2717191"/>
    <n v="301070"/>
    <n v="32071"/>
    <n v="43935"/>
    <n v="377076"/>
    <n v="0.13877419732363311"/>
    <x v="0"/>
    <n v="0"/>
  </r>
  <r>
    <s v="Post_418"/>
    <x v="203"/>
    <x v="3"/>
    <x v="0"/>
    <x v="4"/>
    <x v="1"/>
    <x v="4"/>
    <n v="775716"/>
    <n v="249033"/>
    <n v="82258"/>
    <n v="37351"/>
    <n v="368642"/>
    <n v="0.47522804737816415"/>
    <x v="2"/>
    <n v="0"/>
  </r>
  <r>
    <s v="Post_419"/>
    <x v="224"/>
    <x v="10"/>
    <x v="1"/>
    <x v="1"/>
    <x v="2"/>
    <x v="2"/>
    <n v="446706"/>
    <n v="4264"/>
    <n v="75452"/>
    <n v="14816"/>
    <n v="94532"/>
    <n v="0.21162017076108222"/>
    <x v="0"/>
    <n v="0"/>
  </r>
  <r>
    <s v="Post_420"/>
    <x v="8"/>
    <x v="6"/>
    <x v="1"/>
    <x v="7"/>
    <x v="4"/>
    <x v="0"/>
    <n v="951304"/>
    <n v="342048"/>
    <n v="65047"/>
    <n v="35490"/>
    <n v="442585"/>
    <n v="0.46524034378074725"/>
    <x v="1"/>
    <n v="0"/>
  </r>
  <r>
    <s v="Post_421"/>
    <x v="306"/>
    <x v="17"/>
    <x v="2"/>
    <x v="4"/>
    <x v="3"/>
    <x v="0"/>
    <n v="1181477"/>
    <n v="224611"/>
    <n v="22199"/>
    <n v="39231"/>
    <n v="286041"/>
    <n v="0.2421045860393389"/>
    <x v="1"/>
    <n v="0"/>
  </r>
  <r>
    <s v="Post_422"/>
    <x v="271"/>
    <x v="9"/>
    <x v="3"/>
    <x v="0"/>
    <x v="2"/>
    <x v="4"/>
    <n v="117636"/>
    <n v="74051"/>
    <n v="17802"/>
    <n v="38144"/>
    <n v="129997"/>
    <n v="1.1050783773674726"/>
    <x v="1"/>
    <n v="0"/>
  </r>
  <r>
    <s v="Post_423"/>
    <x v="307"/>
    <x v="17"/>
    <x v="1"/>
    <x v="3"/>
    <x v="3"/>
    <x v="0"/>
    <n v="3592472"/>
    <n v="80185"/>
    <n v="16999"/>
    <n v="48101"/>
    <n v="145285"/>
    <n v="4.0441512139830181E-2"/>
    <x v="1"/>
    <n v="0"/>
  </r>
  <r>
    <s v="Post_424"/>
    <x v="308"/>
    <x v="21"/>
    <x v="1"/>
    <x v="0"/>
    <x v="4"/>
    <x v="6"/>
    <n v="3592674"/>
    <n v="160629"/>
    <n v="8445"/>
    <n v="9171"/>
    <n v="178245"/>
    <n v="4.9613463398014958E-2"/>
    <x v="1"/>
    <n v="0"/>
  </r>
  <r>
    <s v="Post_425"/>
    <x v="309"/>
    <x v="12"/>
    <x v="2"/>
    <x v="0"/>
    <x v="4"/>
    <x v="5"/>
    <n v="4528887"/>
    <n v="325301"/>
    <n v="55955"/>
    <n v="3060"/>
    <n v="384316"/>
    <n v="8.4858818513246184E-2"/>
    <x v="0"/>
    <n v="0"/>
  </r>
  <r>
    <s v="Post_426"/>
    <x v="310"/>
    <x v="0"/>
    <x v="3"/>
    <x v="4"/>
    <x v="2"/>
    <x v="1"/>
    <n v="1376828"/>
    <n v="271019"/>
    <n v="78128"/>
    <n v="31233"/>
    <n v="380380"/>
    <n v="0.27627270799257425"/>
    <x v="1"/>
    <n v="0"/>
  </r>
  <r>
    <s v="Post_427"/>
    <x v="311"/>
    <x v="9"/>
    <x v="1"/>
    <x v="1"/>
    <x v="1"/>
    <x v="3"/>
    <n v="4686957"/>
    <n v="109616"/>
    <n v="68468"/>
    <n v="40709"/>
    <n v="218793"/>
    <n v="4.6681247555716857E-2"/>
    <x v="1"/>
    <n v="0"/>
  </r>
  <r>
    <s v="Post_428"/>
    <x v="312"/>
    <x v="10"/>
    <x v="2"/>
    <x v="6"/>
    <x v="0"/>
    <x v="5"/>
    <n v="1375455"/>
    <n v="425083"/>
    <n v="93721"/>
    <n v="18977"/>
    <n v="537781"/>
    <n v="0.39098407436084787"/>
    <x v="0"/>
    <n v="0"/>
  </r>
  <r>
    <s v="Post_429"/>
    <x v="39"/>
    <x v="10"/>
    <x v="3"/>
    <x v="9"/>
    <x v="2"/>
    <x v="7"/>
    <n v="830776"/>
    <n v="387748"/>
    <n v="35728"/>
    <n v="33010"/>
    <n v="456486"/>
    <n v="0.54946941173071928"/>
    <x v="1"/>
    <n v="0"/>
  </r>
  <r>
    <s v="Post_430"/>
    <x v="160"/>
    <x v="23"/>
    <x v="3"/>
    <x v="7"/>
    <x v="3"/>
    <x v="6"/>
    <n v="2151293"/>
    <n v="496319"/>
    <n v="47342"/>
    <n v="12951"/>
    <n v="556612"/>
    <n v="0.25873370108116373"/>
    <x v="2"/>
    <n v="0"/>
  </r>
  <r>
    <s v="Post_431"/>
    <x v="287"/>
    <x v="16"/>
    <x v="2"/>
    <x v="4"/>
    <x v="0"/>
    <x v="1"/>
    <n v="40081"/>
    <n v="388209"/>
    <n v="72017"/>
    <n v="26138"/>
    <n v="486364"/>
    <n v="12.134527581647164"/>
    <x v="1"/>
    <n v="0"/>
  </r>
  <r>
    <s v="Post_432"/>
    <x v="313"/>
    <x v="4"/>
    <x v="1"/>
    <x v="6"/>
    <x v="0"/>
    <x v="4"/>
    <n v="2573525"/>
    <n v="244672"/>
    <n v="62989"/>
    <n v="24852"/>
    <n v="332513"/>
    <n v="0.12920527292332501"/>
    <x v="2"/>
    <n v="0"/>
  </r>
  <r>
    <s v="Post_433"/>
    <x v="314"/>
    <x v="15"/>
    <x v="1"/>
    <x v="5"/>
    <x v="0"/>
    <x v="5"/>
    <n v="693490"/>
    <n v="271218"/>
    <n v="30947"/>
    <n v="20950"/>
    <n v="323115"/>
    <n v="0.46592596865131436"/>
    <x v="1"/>
    <n v="0"/>
  </r>
  <r>
    <s v="Post_434"/>
    <x v="315"/>
    <x v="3"/>
    <x v="1"/>
    <x v="4"/>
    <x v="1"/>
    <x v="5"/>
    <n v="1190294"/>
    <n v="180949"/>
    <n v="16220"/>
    <n v="16017"/>
    <n v="213186"/>
    <n v="0.17910365002259945"/>
    <x v="1"/>
    <n v="0"/>
  </r>
  <r>
    <s v="Post_435"/>
    <x v="316"/>
    <x v="5"/>
    <x v="1"/>
    <x v="4"/>
    <x v="0"/>
    <x v="5"/>
    <n v="1646518"/>
    <n v="98332"/>
    <n v="62494"/>
    <n v="12314"/>
    <n v="173140"/>
    <n v="0.10515524276078367"/>
    <x v="0"/>
    <n v="0"/>
  </r>
  <r>
    <s v="Post_436"/>
    <x v="137"/>
    <x v="3"/>
    <x v="3"/>
    <x v="3"/>
    <x v="4"/>
    <x v="3"/>
    <n v="3112756"/>
    <n v="321532"/>
    <n v="88462"/>
    <n v="11421"/>
    <n v="421415"/>
    <n v="0.13538324237428181"/>
    <x v="0"/>
    <n v="0"/>
  </r>
  <r>
    <s v="Post_437"/>
    <x v="120"/>
    <x v="9"/>
    <x v="2"/>
    <x v="6"/>
    <x v="5"/>
    <x v="4"/>
    <n v="3255672"/>
    <n v="65898"/>
    <n v="18956"/>
    <n v="9970"/>
    <n v="94824"/>
    <n v="2.9125784169904093E-2"/>
    <x v="0"/>
    <n v="0"/>
  </r>
  <r>
    <s v="Post_438"/>
    <x v="54"/>
    <x v="22"/>
    <x v="3"/>
    <x v="3"/>
    <x v="5"/>
    <x v="6"/>
    <n v="2440651"/>
    <n v="379826"/>
    <n v="54619"/>
    <n v="36689"/>
    <n v="471134"/>
    <n v="0.19303620222637322"/>
    <x v="0"/>
    <n v="0"/>
  </r>
  <r>
    <s v="Post_439"/>
    <x v="317"/>
    <x v="6"/>
    <x v="2"/>
    <x v="3"/>
    <x v="3"/>
    <x v="6"/>
    <n v="1263815"/>
    <n v="1401"/>
    <n v="29795"/>
    <n v="76"/>
    <n v="31272"/>
    <n v="2.4744127898466153E-2"/>
    <x v="0"/>
    <n v="0"/>
  </r>
  <r>
    <s v="Post_440"/>
    <x v="21"/>
    <x v="0"/>
    <x v="0"/>
    <x v="9"/>
    <x v="0"/>
    <x v="6"/>
    <n v="2815018"/>
    <n v="235401"/>
    <n v="12601"/>
    <n v="10518"/>
    <n v="258520"/>
    <n v="9.1836002469611211E-2"/>
    <x v="1"/>
    <n v="0"/>
  </r>
  <r>
    <s v="Post_441"/>
    <x v="318"/>
    <x v="9"/>
    <x v="0"/>
    <x v="8"/>
    <x v="1"/>
    <x v="6"/>
    <n v="3868012"/>
    <n v="260982"/>
    <n v="45275"/>
    <n v="9713"/>
    <n v="315970"/>
    <n v="8.1687957534774966E-2"/>
    <x v="2"/>
    <n v="0"/>
  </r>
  <r>
    <s v="Post_442"/>
    <x v="319"/>
    <x v="13"/>
    <x v="3"/>
    <x v="1"/>
    <x v="3"/>
    <x v="1"/>
    <n v="4649706"/>
    <n v="330323"/>
    <n v="14225"/>
    <n v="34904"/>
    <n v="379452"/>
    <n v="8.1607740360358269E-2"/>
    <x v="0"/>
    <n v="0"/>
  </r>
  <r>
    <s v="Post_443"/>
    <x v="32"/>
    <x v="4"/>
    <x v="2"/>
    <x v="6"/>
    <x v="2"/>
    <x v="5"/>
    <n v="1972112"/>
    <n v="80588"/>
    <n v="58508"/>
    <n v="27308"/>
    <n v="166404"/>
    <n v="8.4378574847675997E-2"/>
    <x v="1"/>
    <n v="0"/>
  </r>
  <r>
    <s v="Post_444"/>
    <x v="318"/>
    <x v="9"/>
    <x v="2"/>
    <x v="4"/>
    <x v="4"/>
    <x v="3"/>
    <n v="3944256"/>
    <n v="25952"/>
    <n v="33400"/>
    <n v="41935"/>
    <n v="101287"/>
    <n v="2.5679621201057944E-2"/>
    <x v="0"/>
    <n v="0"/>
  </r>
  <r>
    <s v="Post_445"/>
    <x v="320"/>
    <x v="19"/>
    <x v="0"/>
    <x v="7"/>
    <x v="5"/>
    <x v="1"/>
    <n v="1742308"/>
    <n v="243400"/>
    <n v="13662"/>
    <n v="22362"/>
    <n v="279424"/>
    <n v="0.16037577741708126"/>
    <x v="0"/>
    <n v="0"/>
  </r>
  <r>
    <s v="Post_446"/>
    <x v="321"/>
    <x v="12"/>
    <x v="2"/>
    <x v="1"/>
    <x v="2"/>
    <x v="1"/>
    <n v="3474219"/>
    <n v="495721"/>
    <n v="38652"/>
    <n v="41799"/>
    <n v="576172"/>
    <n v="0.16584216481459574"/>
    <x v="2"/>
    <n v="0"/>
  </r>
  <r>
    <s v="Post_447"/>
    <x v="322"/>
    <x v="22"/>
    <x v="1"/>
    <x v="4"/>
    <x v="4"/>
    <x v="1"/>
    <n v="3335657"/>
    <n v="417475"/>
    <n v="40236"/>
    <n v="4254"/>
    <n v="461965"/>
    <n v="0.13849295655998203"/>
    <x v="2"/>
    <n v="0"/>
  </r>
  <r>
    <s v="Post_448"/>
    <x v="323"/>
    <x v="7"/>
    <x v="3"/>
    <x v="9"/>
    <x v="3"/>
    <x v="3"/>
    <n v="3571417"/>
    <n v="280029"/>
    <n v="10369"/>
    <n v="41918"/>
    <n v="332316"/>
    <n v="9.3048781478051984E-2"/>
    <x v="1"/>
    <n v="0"/>
  </r>
  <r>
    <s v="Post_449"/>
    <x v="324"/>
    <x v="2"/>
    <x v="0"/>
    <x v="0"/>
    <x v="3"/>
    <x v="6"/>
    <n v="112544"/>
    <n v="12459"/>
    <n v="57771"/>
    <n v="44943"/>
    <n v="115173"/>
    <n v="1.0233597526300824"/>
    <x v="2"/>
    <n v="0"/>
  </r>
  <r>
    <s v="Post_450"/>
    <x v="266"/>
    <x v="19"/>
    <x v="3"/>
    <x v="0"/>
    <x v="1"/>
    <x v="2"/>
    <n v="1120236"/>
    <n v="403893"/>
    <n v="40558"/>
    <n v="40713"/>
    <n v="485164"/>
    <n v="0.43309088442078275"/>
    <x v="0"/>
    <n v="0"/>
  </r>
  <r>
    <s v="Post_451"/>
    <x v="116"/>
    <x v="22"/>
    <x v="0"/>
    <x v="9"/>
    <x v="3"/>
    <x v="3"/>
    <n v="338635"/>
    <n v="376834"/>
    <n v="42333"/>
    <n v="9324"/>
    <n v="428491"/>
    <n v="1.2653476456952175"/>
    <x v="2"/>
    <n v="0"/>
  </r>
  <r>
    <s v="Post_452"/>
    <x v="125"/>
    <x v="14"/>
    <x v="0"/>
    <x v="5"/>
    <x v="3"/>
    <x v="3"/>
    <n v="1689148"/>
    <n v="349908"/>
    <n v="55192"/>
    <n v="27281"/>
    <n v="432381"/>
    <n v="0.2559757937137539"/>
    <x v="1"/>
    <n v="0"/>
  </r>
  <r>
    <s v="Post_453"/>
    <x v="325"/>
    <x v="14"/>
    <x v="2"/>
    <x v="8"/>
    <x v="4"/>
    <x v="7"/>
    <n v="2685855"/>
    <n v="480303"/>
    <n v="16618"/>
    <n v="3297"/>
    <n v="500218"/>
    <n v="0.18624162510634415"/>
    <x v="1"/>
    <n v="0"/>
  </r>
  <r>
    <s v="Post_454"/>
    <x v="269"/>
    <x v="18"/>
    <x v="1"/>
    <x v="1"/>
    <x v="1"/>
    <x v="6"/>
    <n v="2388920"/>
    <n v="44750"/>
    <n v="78711"/>
    <n v="21652"/>
    <n v="145113"/>
    <n v="6.0744185657117027E-2"/>
    <x v="2"/>
    <n v="0"/>
  </r>
  <r>
    <s v="Post_455"/>
    <x v="16"/>
    <x v="13"/>
    <x v="2"/>
    <x v="0"/>
    <x v="5"/>
    <x v="7"/>
    <n v="1729498"/>
    <n v="434724"/>
    <n v="83274"/>
    <n v="21460"/>
    <n v="539458"/>
    <n v="0.31191594323902078"/>
    <x v="0"/>
    <n v="0"/>
  </r>
  <r>
    <s v="Post_456"/>
    <x v="326"/>
    <x v="1"/>
    <x v="3"/>
    <x v="5"/>
    <x v="0"/>
    <x v="5"/>
    <n v="251467"/>
    <n v="155816"/>
    <n v="10165"/>
    <n v="11156"/>
    <n v="177137"/>
    <n v="0.7044144957390035"/>
    <x v="2"/>
    <n v="0"/>
  </r>
  <r>
    <s v="Post_457"/>
    <x v="327"/>
    <x v="15"/>
    <x v="3"/>
    <x v="4"/>
    <x v="3"/>
    <x v="4"/>
    <n v="1300227"/>
    <n v="345159"/>
    <n v="23454"/>
    <n v="34160"/>
    <n v="402773"/>
    <n v="0.30977129378177809"/>
    <x v="0"/>
    <n v="0"/>
  </r>
  <r>
    <s v="Post_458"/>
    <x v="27"/>
    <x v="16"/>
    <x v="3"/>
    <x v="5"/>
    <x v="1"/>
    <x v="7"/>
    <n v="1073279"/>
    <n v="344065"/>
    <n v="98144"/>
    <n v="1905"/>
    <n v="444114"/>
    <n v="0.4137917540546307"/>
    <x v="1"/>
    <n v="0"/>
  </r>
  <r>
    <s v="Post_459"/>
    <x v="293"/>
    <x v="19"/>
    <x v="1"/>
    <x v="6"/>
    <x v="1"/>
    <x v="2"/>
    <n v="3848863"/>
    <n v="404283"/>
    <n v="78130"/>
    <n v="41057"/>
    <n v="523470"/>
    <n v="0.13600639981210036"/>
    <x v="2"/>
    <n v="0"/>
  </r>
  <r>
    <s v="Post_460"/>
    <x v="216"/>
    <x v="22"/>
    <x v="2"/>
    <x v="5"/>
    <x v="1"/>
    <x v="0"/>
    <n v="266645"/>
    <n v="82375"/>
    <n v="992"/>
    <n v="5404"/>
    <n v="88771"/>
    <n v="0.33291829961184344"/>
    <x v="1"/>
    <n v="0"/>
  </r>
  <r>
    <s v="Post_461"/>
    <x v="299"/>
    <x v="23"/>
    <x v="0"/>
    <x v="6"/>
    <x v="0"/>
    <x v="0"/>
    <n v="4574441"/>
    <n v="361896"/>
    <n v="98169"/>
    <n v="26574"/>
    <n v="486639"/>
    <n v="0.10638217871866748"/>
    <x v="0"/>
    <n v="0"/>
  </r>
  <r>
    <s v="Post_462"/>
    <x v="298"/>
    <x v="9"/>
    <x v="2"/>
    <x v="1"/>
    <x v="0"/>
    <x v="3"/>
    <n v="4352106"/>
    <n v="308840"/>
    <n v="2844"/>
    <n v="35294"/>
    <n v="346978"/>
    <n v="7.9726458868419101E-2"/>
    <x v="1"/>
    <n v="0"/>
  </r>
  <r>
    <s v="Post_463"/>
    <x v="6"/>
    <x v="5"/>
    <x v="1"/>
    <x v="2"/>
    <x v="1"/>
    <x v="1"/>
    <n v="1926503"/>
    <n v="103365"/>
    <n v="58675"/>
    <n v="33276"/>
    <n v="195316"/>
    <n v="0.1013836988574635"/>
    <x v="0"/>
    <n v="0"/>
  </r>
  <r>
    <s v="Post_464"/>
    <x v="157"/>
    <x v="19"/>
    <x v="1"/>
    <x v="0"/>
    <x v="4"/>
    <x v="0"/>
    <n v="2167670"/>
    <n v="198784"/>
    <n v="96952"/>
    <n v="26902"/>
    <n v="322638"/>
    <n v="0.14884092135795579"/>
    <x v="1"/>
    <n v="0"/>
  </r>
  <r>
    <s v="Post_465"/>
    <x v="326"/>
    <x v="1"/>
    <x v="1"/>
    <x v="9"/>
    <x v="0"/>
    <x v="5"/>
    <n v="1083140"/>
    <n v="309982"/>
    <n v="34255"/>
    <n v="33816"/>
    <n v="378053"/>
    <n v="0.34903428919622581"/>
    <x v="0"/>
    <n v="0"/>
  </r>
  <r>
    <s v="Post_466"/>
    <x v="72"/>
    <x v="15"/>
    <x v="1"/>
    <x v="9"/>
    <x v="2"/>
    <x v="0"/>
    <n v="4398342"/>
    <n v="308054"/>
    <n v="29831"/>
    <n v="3366"/>
    <n v="341251"/>
    <n v="7.7586281376027605E-2"/>
    <x v="1"/>
    <n v="0"/>
  </r>
  <r>
    <s v="Post_467"/>
    <x v="328"/>
    <x v="2"/>
    <x v="2"/>
    <x v="7"/>
    <x v="3"/>
    <x v="3"/>
    <n v="3684089"/>
    <n v="213042"/>
    <n v="71881"/>
    <n v="21008"/>
    <n v="305931"/>
    <n v="8.3041153457476188E-2"/>
    <x v="2"/>
    <n v="0"/>
  </r>
  <r>
    <s v="Post_468"/>
    <x v="329"/>
    <x v="2"/>
    <x v="2"/>
    <x v="7"/>
    <x v="2"/>
    <x v="7"/>
    <n v="2524980"/>
    <n v="18862"/>
    <n v="77762"/>
    <n v="16925"/>
    <n v="113549"/>
    <n v="4.497025719015596E-2"/>
    <x v="2"/>
    <n v="0"/>
  </r>
  <r>
    <s v="Post_469"/>
    <x v="22"/>
    <x v="8"/>
    <x v="2"/>
    <x v="0"/>
    <x v="1"/>
    <x v="0"/>
    <n v="3061168"/>
    <n v="14811"/>
    <n v="49603"/>
    <n v="11285"/>
    <n v="75699"/>
    <n v="2.4728796328721585E-2"/>
    <x v="2"/>
    <n v="0"/>
  </r>
  <r>
    <s v="Post_470"/>
    <x v="330"/>
    <x v="0"/>
    <x v="1"/>
    <x v="6"/>
    <x v="4"/>
    <x v="0"/>
    <n v="275149"/>
    <n v="149844"/>
    <n v="9065"/>
    <n v="35899"/>
    <n v="194808"/>
    <n v="0.70800911506129405"/>
    <x v="1"/>
    <n v="0"/>
  </r>
  <r>
    <s v="Post_471"/>
    <x v="164"/>
    <x v="4"/>
    <x v="3"/>
    <x v="8"/>
    <x v="3"/>
    <x v="1"/>
    <n v="4867109"/>
    <n v="249339"/>
    <n v="46801"/>
    <n v="20110"/>
    <n v="316250"/>
    <n v="6.4976970928738192E-2"/>
    <x v="1"/>
    <n v="0"/>
  </r>
  <r>
    <s v="Post_472"/>
    <x v="310"/>
    <x v="0"/>
    <x v="0"/>
    <x v="9"/>
    <x v="3"/>
    <x v="3"/>
    <n v="1123564"/>
    <n v="306470"/>
    <n v="76377"/>
    <n v="46344"/>
    <n v="429191"/>
    <n v="0.38199070101925658"/>
    <x v="2"/>
    <n v="0"/>
  </r>
  <r>
    <s v="Post_473"/>
    <x v="300"/>
    <x v="2"/>
    <x v="0"/>
    <x v="6"/>
    <x v="4"/>
    <x v="4"/>
    <n v="3501632"/>
    <n v="326063"/>
    <n v="24819"/>
    <n v="11649"/>
    <n v="362531"/>
    <n v="0.10353201021695027"/>
    <x v="2"/>
    <n v="0"/>
  </r>
  <r>
    <s v="Post_474"/>
    <x v="331"/>
    <x v="11"/>
    <x v="3"/>
    <x v="3"/>
    <x v="2"/>
    <x v="0"/>
    <n v="4874267"/>
    <n v="432865"/>
    <n v="34178"/>
    <n v="19828"/>
    <n v="486871"/>
    <n v="9.9885993114451871E-2"/>
    <x v="0"/>
    <n v="0"/>
  </r>
  <r>
    <s v="Post_475"/>
    <x v="332"/>
    <x v="1"/>
    <x v="1"/>
    <x v="0"/>
    <x v="4"/>
    <x v="7"/>
    <n v="1137375"/>
    <n v="118437"/>
    <n v="23946"/>
    <n v="24358"/>
    <n v="166741"/>
    <n v="0.14660160457193097"/>
    <x v="0"/>
    <n v="0"/>
  </r>
  <r>
    <s v="Post_476"/>
    <x v="188"/>
    <x v="5"/>
    <x v="3"/>
    <x v="1"/>
    <x v="4"/>
    <x v="5"/>
    <n v="2623136"/>
    <n v="134723"/>
    <n v="43056"/>
    <n v="37987"/>
    <n v="215766"/>
    <n v="8.2254980298390928E-2"/>
    <x v="2"/>
    <n v="0"/>
  </r>
  <r>
    <s v="Post_477"/>
    <x v="333"/>
    <x v="16"/>
    <x v="3"/>
    <x v="7"/>
    <x v="4"/>
    <x v="1"/>
    <n v="4473535"/>
    <n v="329945"/>
    <n v="58746"/>
    <n v="11543"/>
    <n v="400234"/>
    <n v="8.9467054577643854E-2"/>
    <x v="2"/>
    <n v="0"/>
  </r>
  <r>
    <s v="Post_478"/>
    <x v="60"/>
    <x v="11"/>
    <x v="1"/>
    <x v="9"/>
    <x v="0"/>
    <x v="0"/>
    <n v="2984034"/>
    <n v="227827"/>
    <n v="65757"/>
    <n v="27104"/>
    <n v="320688"/>
    <n v="0.10746794440009731"/>
    <x v="0"/>
    <n v="0"/>
  </r>
  <r>
    <s v="Post_479"/>
    <x v="274"/>
    <x v="20"/>
    <x v="2"/>
    <x v="7"/>
    <x v="5"/>
    <x v="1"/>
    <n v="3033602"/>
    <n v="338637"/>
    <n v="28669"/>
    <n v="36429"/>
    <n v="403735"/>
    <n v="0.13308766278503245"/>
    <x v="2"/>
    <n v="0"/>
  </r>
  <r>
    <s v="Post_480"/>
    <x v="136"/>
    <x v="10"/>
    <x v="1"/>
    <x v="5"/>
    <x v="1"/>
    <x v="2"/>
    <n v="3683276"/>
    <n v="428789"/>
    <n v="65984"/>
    <n v="5073"/>
    <n v="499846"/>
    <n v="0.13570690874102292"/>
    <x v="0"/>
    <n v="0"/>
  </r>
  <r>
    <s v="Post_481"/>
    <x v="334"/>
    <x v="6"/>
    <x v="1"/>
    <x v="2"/>
    <x v="1"/>
    <x v="0"/>
    <n v="2836012"/>
    <n v="183713"/>
    <n v="10028"/>
    <n v="21436"/>
    <n v="215177"/>
    <n v="7.5873092215406709E-2"/>
    <x v="1"/>
    <n v="0"/>
  </r>
  <r>
    <s v="Post_482"/>
    <x v="335"/>
    <x v="22"/>
    <x v="0"/>
    <x v="2"/>
    <x v="0"/>
    <x v="0"/>
    <n v="3099164"/>
    <n v="427255"/>
    <n v="17081"/>
    <n v="23481"/>
    <n v="467817"/>
    <n v="0.15094941732673714"/>
    <x v="1"/>
    <n v="0"/>
  </r>
  <r>
    <s v="Post_483"/>
    <x v="336"/>
    <x v="13"/>
    <x v="1"/>
    <x v="8"/>
    <x v="4"/>
    <x v="0"/>
    <n v="2682414"/>
    <n v="401508"/>
    <n v="59012"/>
    <n v="3275"/>
    <n v="463795"/>
    <n v="0.17290209490406774"/>
    <x v="0"/>
    <n v="0"/>
  </r>
  <r>
    <s v="Post_484"/>
    <x v="337"/>
    <x v="23"/>
    <x v="0"/>
    <x v="0"/>
    <x v="2"/>
    <x v="5"/>
    <n v="2872586"/>
    <n v="304584"/>
    <n v="57452"/>
    <n v="40015"/>
    <n v="402051"/>
    <n v="0.13996134493449455"/>
    <x v="0"/>
    <n v="0"/>
  </r>
  <r>
    <s v="Post_485"/>
    <x v="338"/>
    <x v="7"/>
    <x v="0"/>
    <x v="5"/>
    <x v="0"/>
    <x v="4"/>
    <n v="4174438"/>
    <n v="141088"/>
    <n v="4035"/>
    <n v="3107"/>
    <n v="148230"/>
    <n v="3.5508971507062746E-2"/>
    <x v="1"/>
    <n v="0"/>
  </r>
  <r>
    <s v="Post_486"/>
    <x v="339"/>
    <x v="8"/>
    <x v="3"/>
    <x v="8"/>
    <x v="4"/>
    <x v="7"/>
    <n v="4086758"/>
    <n v="100333"/>
    <n v="31439"/>
    <n v="21971"/>
    <n v="153743"/>
    <n v="3.7619795446659672E-2"/>
    <x v="0"/>
    <n v="0"/>
  </r>
  <r>
    <s v="Post_487"/>
    <x v="340"/>
    <x v="15"/>
    <x v="3"/>
    <x v="7"/>
    <x v="2"/>
    <x v="3"/>
    <n v="3574391"/>
    <n v="163649"/>
    <n v="27522"/>
    <n v="2558"/>
    <n v="193729"/>
    <n v="5.4199162878375645E-2"/>
    <x v="1"/>
    <n v="0"/>
  </r>
  <r>
    <s v="Post_488"/>
    <x v="36"/>
    <x v="6"/>
    <x v="1"/>
    <x v="2"/>
    <x v="2"/>
    <x v="7"/>
    <n v="4533957"/>
    <n v="278567"/>
    <n v="60593"/>
    <n v="12923"/>
    <n v="352083"/>
    <n v="7.765468441804807E-2"/>
    <x v="1"/>
    <n v="0"/>
  </r>
  <r>
    <s v="Post_489"/>
    <x v="241"/>
    <x v="3"/>
    <x v="3"/>
    <x v="3"/>
    <x v="2"/>
    <x v="5"/>
    <n v="3747425"/>
    <n v="488131"/>
    <n v="30145"/>
    <n v="34060"/>
    <n v="552336"/>
    <n v="0.14739080835507049"/>
    <x v="2"/>
    <n v="0"/>
  </r>
  <r>
    <s v="Post_490"/>
    <x v="341"/>
    <x v="20"/>
    <x v="1"/>
    <x v="4"/>
    <x v="3"/>
    <x v="7"/>
    <n v="1296124"/>
    <n v="435551"/>
    <n v="48934"/>
    <n v="49483"/>
    <n v="533968"/>
    <n v="0.41197292851609879"/>
    <x v="0"/>
    <n v="0"/>
  </r>
  <r>
    <s v="Post_491"/>
    <x v="154"/>
    <x v="14"/>
    <x v="0"/>
    <x v="8"/>
    <x v="0"/>
    <x v="0"/>
    <n v="3754208"/>
    <n v="320167"/>
    <n v="58134"/>
    <n v="21693"/>
    <n v="399994"/>
    <n v="0.10654550840017389"/>
    <x v="1"/>
    <n v="0"/>
  </r>
  <r>
    <s v="Post_492"/>
    <x v="342"/>
    <x v="16"/>
    <x v="0"/>
    <x v="3"/>
    <x v="3"/>
    <x v="4"/>
    <n v="4583841"/>
    <n v="449919"/>
    <n v="34524"/>
    <n v="19323"/>
    <n v="503766"/>
    <n v="0.10990040884925982"/>
    <x v="1"/>
    <n v="0"/>
  </r>
  <r>
    <s v="Post_493"/>
    <x v="343"/>
    <x v="8"/>
    <x v="0"/>
    <x v="6"/>
    <x v="0"/>
    <x v="5"/>
    <n v="2627566"/>
    <n v="173288"/>
    <n v="8666"/>
    <n v="35026"/>
    <n v="216980"/>
    <n v="8.2578325339877287E-2"/>
    <x v="2"/>
    <n v="0"/>
  </r>
  <r>
    <s v="Post_494"/>
    <x v="243"/>
    <x v="16"/>
    <x v="0"/>
    <x v="2"/>
    <x v="2"/>
    <x v="3"/>
    <n v="797705"/>
    <n v="102013"/>
    <n v="63301"/>
    <n v="3932"/>
    <n v="169246"/>
    <n v="0.21216615164753888"/>
    <x v="2"/>
    <n v="0"/>
  </r>
  <r>
    <s v="Post_495"/>
    <x v="344"/>
    <x v="7"/>
    <x v="0"/>
    <x v="5"/>
    <x v="3"/>
    <x v="6"/>
    <n v="3971254"/>
    <n v="118065"/>
    <n v="64239"/>
    <n v="29490"/>
    <n v="211794"/>
    <n v="5.3331768756166187E-2"/>
    <x v="0"/>
    <n v="0"/>
  </r>
  <r>
    <s v="Post_496"/>
    <x v="345"/>
    <x v="6"/>
    <x v="3"/>
    <x v="3"/>
    <x v="2"/>
    <x v="6"/>
    <n v="4893326"/>
    <n v="383878"/>
    <n v="10656"/>
    <n v="9457"/>
    <n v="403991"/>
    <n v="8.2559592391759709E-2"/>
    <x v="2"/>
    <n v="0"/>
  </r>
  <r>
    <s v="Post_497"/>
    <x v="346"/>
    <x v="0"/>
    <x v="3"/>
    <x v="0"/>
    <x v="1"/>
    <x v="2"/>
    <n v="4511253"/>
    <n v="111081"/>
    <n v="94452"/>
    <n v="24513"/>
    <n v="230046"/>
    <n v="5.0993814800455659E-2"/>
    <x v="1"/>
    <n v="0"/>
  </r>
  <r>
    <s v="Post_498"/>
    <x v="347"/>
    <x v="2"/>
    <x v="1"/>
    <x v="1"/>
    <x v="3"/>
    <x v="3"/>
    <n v="3979197"/>
    <n v="313528"/>
    <n v="22858"/>
    <n v="39951"/>
    <n v="376337"/>
    <n v="9.4576116739131036E-2"/>
    <x v="0"/>
    <n v="0"/>
  </r>
  <r>
    <s v="Post_499"/>
    <x v="123"/>
    <x v="12"/>
    <x v="2"/>
    <x v="8"/>
    <x v="2"/>
    <x v="0"/>
    <n v="362721"/>
    <n v="485447"/>
    <n v="53099"/>
    <n v="2604"/>
    <n v="541150"/>
    <n v="1.4919180306626856"/>
    <x v="1"/>
    <n v="0"/>
  </r>
  <r>
    <s v="Post_500"/>
    <x v="346"/>
    <x v="0"/>
    <x v="0"/>
    <x v="3"/>
    <x v="5"/>
    <x v="0"/>
    <n v="1172906"/>
    <n v="179308"/>
    <n v="12608"/>
    <n v="36429"/>
    <n v="228345"/>
    <n v="0.19468312038645894"/>
    <x v="0"/>
    <n v="0"/>
  </r>
  <r>
    <s v="Post_501"/>
    <x v="79"/>
    <x v="21"/>
    <x v="1"/>
    <x v="2"/>
    <x v="5"/>
    <x v="0"/>
    <n v="1576695"/>
    <n v="223136"/>
    <n v="3427"/>
    <n v="44738"/>
    <n v="271301"/>
    <n v="0.17206942369957412"/>
    <x v="0"/>
    <n v="0"/>
  </r>
  <r>
    <s v="Post_502"/>
    <x v="348"/>
    <x v="5"/>
    <x v="2"/>
    <x v="4"/>
    <x v="4"/>
    <x v="6"/>
    <n v="4906236"/>
    <n v="318280"/>
    <n v="73843"/>
    <n v="42534"/>
    <n v="434657"/>
    <n v="8.8592762353869647E-2"/>
    <x v="2"/>
    <n v="0"/>
  </r>
  <r>
    <s v="Post_503"/>
    <x v="349"/>
    <x v="7"/>
    <x v="1"/>
    <x v="9"/>
    <x v="4"/>
    <x v="6"/>
    <n v="3419646"/>
    <n v="34941"/>
    <n v="95591"/>
    <n v="9327"/>
    <n v="139859"/>
    <n v="4.0898677816358767E-2"/>
    <x v="1"/>
    <n v="0"/>
  </r>
  <r>
    <s v="Post_504"/>
    <x v="350"/>
    <x v="7"/>
    <x v="2"/>
    <x v="1"/>
    <x v="5"/>
    <x v="0"/>
    <n v="4962420"/>
    <n v="494185"/>
    <n v="59718"/>
    <n v="46178"/>
    <n v="600081"/>
    <n v="0.12092507284752198"/>
    <x v="2"/>
    <n v="0"/>
  </r>
  <r>
    <s v="Post_505"/>
    <x v="105"/>
    <x v="1"/>
    <x v="3"/>
    <x v="9"/>
    <x v="0"/>
    <x v="6"/>
    <n v="2449590"/>
    <n v="214679"/>
    <n v="15511"/>
    <n v="10183"/>
    <n v="240373"/>
    <n v="9.812784996672913E-2"/>
    <x v="1"/>
    <n v="0"/>
  </r>
  <r>
    <s v="Post_506"/>
    <x v="279"/>
    <x v="23"/>
    <x v="3"/>
    <x v="3"/>
    <x v="3"/>
    <x v="3"/>
    <n v="3800628"/>
    <n v="87112"/>
    <n v="16845"/>
    <n v="17649"/>
    <n v="121606"/>
    <n v="3.1996291139253827E-2"/>
    <x v="2"/>
    <n v="0"/>
  </r>
  <r>
    <s v="Post_507"/>
    <x v="351"/>
    <x v="15"/>
    <x v="2"/>
    <x v="0"/>
    <x v="1"/>
    <x v="4"/>
    <n v="3829079"/>
    <n v="460489"/>
    <n v="8748"/>
    <n v="41683"/>
    <n v="510920"/>
    <n v="0.13343156409152174"/>
    <x v="1"/>
    <n v="0"/>
  </r>
  <r>
    <s v="Post_508"/>
    <x v="220"/>
    <x v="7"/>
    <x v="3"/>
    <x v="6"/>
    <x v="1"/>
    <x v="5"/>
    <n v="1201990"/>
    <n v="188063"/>
    <n v="58662"/>
    <n v="894"/>
    <n v="247619"/>
    <n v="0.20600753750031198"/>
    <x v="2"/>
    <n v="0"/>
  </r>
  <r>
    <s v="Post_509"/>
    <x v="54"/>
    <x v="22"/>
    <x v="3"/>
    <x v="4"/>
    <x v="1"/>
    <x v="2"/>
    <n v="1020876"/>
    <n v="129614"/>
    <n v="63924"/>
    <n v="20813"/>
    <n v="214351"/>
    <n v="0.20996771400248415"/>
    <x v="0"/>
    <n v="0"/>
  </r>
  <r>
    <s v="Post_510"/>
    <x v="352"/>
    <x v="23"/>
    <x v="3"/>
    <x v="8"/>
    <x v="4"/>
    <x v="7"/>
    <n v="2335723"/>
    <n v="364476"/>
    <n v="67740"/>
    <n v="24847"/>
    <n v="457063"/>
    <n v="0.19568373475793149"/>
    <x v="2"/>
    <n v="0"/>
  </r>
  <r>
    <s v="Post_511"/>
    <x v="353"/>
    <x v="9"/>
    <x v="2"/>
    <x v="3"/>
    <x v="0"/>
    <x v="4"/>
    <n v="56202"/>
    <n v="360896"/>
    <n v="25987"/>
    <n v="14628"/>
    <n v="401511"/>
    <n v="7.1440696060638409"/>
    <x v="2"/>
    <n v="0"/>
  </r>
  <r>
    <s v="Post_512"/>
    <x v="75"/>
    <x v="0"/>
    <x v="0"/>
    <x v="5"/>
    <x v="2"/>
    <x v="0"/>
    <n v="4038519"/>
    <n v="320781"/>
    <n v="72443"/>
    <n v="16822"/>
    <n v="410046"/>
    <n v="0.10153375531971003"/>
    <x v="0"/>
    <n v="0"/>
  </r>
  <r>
    <s v="Post_513"/>
    <x v="354"/>
    <x v="1"/>
    <x v="1"/>
    <x v="6"/>
    <x v="4"/>
    <x v="7"/>
    <n v="3237254"/>
    <n v="173375"/>
    <n v="36718"/>
    <n v="42896"/>
    <n v="252989"/>
    <n v="7.8149258600035715E-2"/>
    <x v="0"/>
    <n v="0"/>
  </r>
  <r>
    <s v="Post_514"/>
    <x v="325"/>
    <x v="14"/>
    <x v="1"/>
    <x v="2"/>
    <x v="2"/>
    <x v="7"/>
    <n v="4197833"/>
    <n v="175063"/>
    <n v="73833"/>
    <n v="25225"/>
    <n v="274121"/>
    <n v="6.5300596760280841E-2"/>
    <x v="2"/>
    <n v="0"/>
  </r>
  <r>
    <s v="Post_515"/>
    <x v="355"/>
    <x v="20"/>
    <x v="1"/>
    <x v="1"/>
    <x v="2"/>
    <x v="5"/>
    <n v="514956"/>
    <n v="250127"/>
    <n v="90852"/>
    <n v="5413"/>
    <n v="346392"/>
    <n v="0.6726632955048587"/>
    <x v="2"/>
    <n v="0"/>
  </r>
  <r>
    <s v="Post_516"/>
    <x v="356"/>
    <x v="4"/>
    <x v="2"/>
    <x v="3"/>
    <x v="5"/>
    <x v="3"/>
    <n v="2549644"/>
    <n v="355626"/>
    <n v="71483"/>
    <n v="4053"/>
    <n v="431162"/>
    <n v="0.16910674588295463"/>
    <x v="1"/>
    <n v="0"/>
  </r>
  <r>
    <s v="Post_517"/>
    <x v="349"/>
    <x v="7"/>
    <x v="3"/>
    <x v="4"/>
    <x v="3"/>
    <x v="1"/>
    <n v="1437913"/>
    <n v="199931"/>
    <n v="59221"/>
    <n v="837"/>
    <n v="259989"/>
    <n v="0.18080996555424425"/>
    <x v="2"/>
    <n v="0"/>
  </r>
  <r>
    <s v="Post_518"/>
    <x v="357"/>
    <x v="10"/>
    <x v="3"/>
    <x v="0"/>
    <x v="2"/>
    <x v="1"/>
    <n v="514808"/>
    <n v="83217"/>
    <n v="39130"/>
    <n v="31901"/>
    <n v="154248"/>
    <n v="0.29962238349054404"/>
    <x v="2"/>
    <n v="0"/>
  </r>
  <r>
    <s v="Post_519"/>
    <x v="334"/>
    <x v="6"/>
    <x v="2"/>
    <x v="0"/>
    <x v="4"/>
    <x v="1"/>
    <n v="3402798"/>
    <n v="5693"/>
    <n v="23769"/>
    <n v="1821"/>
    <n v="31283"/>
    <n v="9.1933167940030525E-3"/>
    <x v="0"/>
    <n v="0"/>
  </r>
  <r>
    <s v="Post_520"/>
    <x v="173"/>
    <x v="5"/>
    <x v="3"/>
    <x v="9"/>
    <x v="4"/>
    <x v="6"/>
    <n v="413996"/>
    <n v="302157"/>
    <n v="49992"/>
    <n v="24906"/>
    <n v="377055"/>
    <n v="0.91076966927216685"/>
    <x v="0"/>
    <n v="0"/>
  </r>
  <r>
    <s v="Post_521"/>
    <x v="358"/>
    <x v="2"/>
    <x v="2"/>
    <x v="0"/>
    <x v="5"/>
    <x v="2"/>
    <n v="2374524"/>
    <n v="3501"/>
    <n v="18005"/>
    <n v="20135"/>
    <n v="41641"/>
    <n v="1.7536567328862544E-2"/>
    <x v="1"/>
    <n v="0"/>
  </r>
  <r>
    <s v="Post_522"/>
    <x v="359"/>
    <x v="14"/>
    <x v="0"/>
    <x v="8"/>
    <x v="1"/>
    <x v="7"/>
    <n v="1372415"/>
    <n v="88595"/>
    <n v="23610"/>
    <n v="45790"/>
    <n v="157995"/>
    <n v="0.11512188368678571"/>
    <x v="2"/>
    <n v="0"/>
  </r>
  <r>
    <s v="Post_523"/>
    <x v="360"/>
    <x v="22"/>
    <x v="3"/>
    <x v="1"/>
    <x v="4"/>
    <x v="2"/>
    <n v="3306131"/>
    <n v="38806"/>
    <n v="68565"/>
    <n v="36981"/>
    <n v="144352"/>
    <n v="4.3661911763326983E-2"/>
    <x v="0"/>
    <n v="0"/>
  </r>
  <r>
    <s v="Post_524"/>
    <x v="361"/>
    <x v="0"/>
    <x v="0"/>
    <x v="4"/>
    <x v="5"/>
    <x v="7"/>
    <n v="3553589"/>
    <n v="405577"/>
    <n v="77631"/>
    <n v="43447"/>
    <n v="526655"/>
    <n v="0.14820368928427008"/>
    <x v="2"/>
    <n v="0"/>
  </r>
  <r>
    <s v="Post_525"/>
    <x v="177"/>
    <x v="6"/>
    <x v="3"/>
    <x v="0"/>
    <x v="5"/>
    <x v="5"/>
    <n v="848550"/>
    <n v="133105"/>
    <n v="51730"/>
    <n v="28482"/>
    <n v="213317"/>
    <n v="0.25139001826645452"/>
    <x v="1"/>
    <n v="0"/>
  </r>
  <r>
    <s v="Post_526"/>
    <x v="182"/>
    <x v="5"/>
    <x v="3"/>
    <x v="0"/>
    <x v="0"/>
    <x v="5"/>
    <n v="1769189"/>
    <n v="189560"/>
    <n v="31847"/>
    <n v="26317"/>
    <n v="247724"/>
    <n v="0.14002121876181686"/>
    <x v="2"/>
    <n v="0"/>
  </r>
  <r>
    <s v="Post_527"/>
    <x v="362"/>
    <x v="18"/>
    <x v="0"/>
    <x v="8"/>
    <x v="0"/>
    <x v="7"/>
    <n v="309064"/>
    <n v="499745"/>
    <n v="31698"/>
    <n v="23489"/>
    <n v="554932"/>
    <n v="1.7955245515491938"/>
    <x v="1"/>
    <n v="0"/>
  </r>
  <r>
    <s v="Post_528"/>
    <x v="363"/>
    <x v="4"/>
    <x v="3"/>
    <x v="1"/>
    <x v="5"/>
    <x v="0"/>
    <n v="1086831"/>
    <n v="3960"/>
    <n v="92374"/>
    <n v="44074"/>
    <n v="140408"/>
    <n v="0.12919027889340662"/>
    <x v="1"/>
    <n v="0"/>
  </r>
  <r>
    <s v="Post_529"/>
    <x v="269"/>
    <x v="18"/>
    <x v="2"/>
    <x v="5"/>
    <x v="1"/>
    <x v="0"/>
    <n v="473800"/>
    <n v="166023"/>
    <n v="16059"/>
    <n v="31572"/>
    <n v="213654"/>
    <n v="0.45093710426340228"/>
    <x v="2"/>
    <n v="0"/>
  </r>
  <r>
    <s v="Post_530"/>
    <x v="364"/>
    <x v="17"/>
    <x v="2"/>
    <x v="8"/>
    <x v="5"/>
    <x v="7"/>
    <n v="18921"/>
    <n v="150828"/>
    <n v="7751"/>
    <n v="27357"/>
    <n v="185936"/>
    <n v="9.8269647481634159"/>
    <x v="1"/>
    <n v="0"/>
  </r>
  <r>
    <s v="Post_531"/>
    <x v="310"/>
    <x v="0"/>
    <x v="0"/>
    <x v="1"/>
    <x v="5"/>
    <x v="6"/>
    <n v="4387929"/>
    <n v="389906"/>
    <n v="66441"/>
    <n v="34423"/>
    <n v="490770"/>
    <n v="0.11184547425448316"/>
    <x v="2"/>
    <n v="0"/>
  </r>
  <r>
    <s v="Post_532"/>
    <x v="365"/>
    <x v="21"/>
    <x v="3"/>
    <x v="3"/>
    <x v="4"/>
    <x v="7"/>
    <n v="2449452"/>
    <n v="486556"/>
    <n v="43076"/>
    <n v="27405"/>
    <n v="557037"/>
    <n v="0.22741290705023001"/>
    <x v="1"/>
    <n v="0"/>
  </r>
  <r>
    <s v="Post_533"/>
    <x v="316"/>
    <x v="5"/>
    <x v="1"/>
    <x v="3"/>
    <x v="1"/>
    <x v="1"/>
    <n v="4854685"/>
    <n v="134680"/>
    <n v="43340"/>
    <n v="2898"/>
    <n v="180918"/>
    <n v="3.7266681566363216E-2"/>
    <x v="0"/>
    <n v="0"/>
  </r>
  <r>
    <s v="Post_534"/>
    <x v="366"/>
    <x v="22"/>
    <x v="0"/>
    <x v="3"/>
    <x v="4"/>
    <x v="0"/>
    <n v="2052067"/>
    <n v="191445"/>
    <n v="84877"/>
    <n v="28974"/>
    <n v="305296"/>
    <n v="0.14877486943652424"/>
    <x v="0"/>
    <n v="0"/>
  </r>
  <r>
    <s v="Post_535"/>
    <x v="367"/>
    <x v="12"/>
    <x v="3"/>
    <x v="2"/>
    <x v="3"/>
    <x v="1"/>
    <n v="4767251"/>
    <n v="423291"/>
    <n v="97889"/>
    <n v="42439"/>
    <n v="563619"/>
    <n v="0.11822725507845087"/>
    <x v="1"/>
    <n v="0"/>
  </r>
  <r>
    <s v="Post_536"/>
    <x v="368"/>
    <x v="9"/>
    <x v="3"/>
    <x v="0"/>
    <x v="0"/>
    <x v="2"/>
    <n v="2368362"/>
    <n v="300651"/>
    <n v="67181"/>
    <n v="25054"/>
    <n v="392886"/>
    <n v="0.16588933617411528"/>
    <x v="2"/>
    <n v="0"/>
  </r>
  <r>
    <s v="Post_537"/>
    <x v="250"/>
    <x v="9"/>
    <x v="2"/>
    <x v="5"/>
    <x v="1"/>
    <x v="3"/>
    <n v="2175561"/>
    <n v="87753"/>
    <n v="74372"/>
    <n v="20428"/>
    <n v="182553"/>
    <n v="8.3910770601238027E-2"/>
    <x v="2"/>
    <n v="0"/>
  </r>
  <r>
    <s v="Post_538"/>
    <x v="369"/>
    <x v="21"/>
    <x v="0"/>
    <x v="1"/>
    <x v="3"/>
    <x v="5"/>
    <n v="4539531"/>
    <n v="206594"/>
    <n v="29902"/>
    <n v="9751"/>
    <n v="246247"/>
    <n v="5.4245031039550119E-2"/>
    <x v="0"/>
    <n v="0"/>
  </r>
  <r>
    <s v="Post_539"/>
    <x v="370"/>
    <x v="17"/>
    <x v="1"/>
    <x v="1"/>
    <x v="0"/>
    <x v="0"/>
    <n v="3713005"/>
    <n v="184413"/>
    <n v="88201"/>
    <n v="49856"/>
    <n v="322470"/>
    <n v="8.6848792285493831E-2"/>
    <x v="1"/>
    <n v="0"/>
  </r>
  <r>
    <s v="Post_540"/>
    <x v="137"/>
    <x v="3"/>
    <x v="3"/>
    <x v="3"/>
    <x v="5"/>
    <x v="2"/>
    <n v="1236179"/>
    <n v="391333"/>
    <n v="26828"/>
    <n v="40019"/>
    <n v="458180"/>
    <n v="0.37064211574537342"/>
    <x v="2"/>
    <n v="0"/>
  </r>
  <r>
    <s v="Post_541"/>
    <x v="371"/>
    <x v="8"/>
    <x v="2"/>
    <x v="3"/>
    <x v="0"/>
    <x v="3"/>
    <n v="1933738"/>
    <n v="115168"/>
    <n v="96016"/>
    <n v="41321"/>
    <n v="252505"/>
    <n v="0.13057870300940458"/>
    <x v="1"/>
    <n v="0"/>
  </r>
  <r>
    <s v="Post_542"/>
    <x v="34"/>
    <x v="13"/>
    <x v="0"/>
    <x v="2"/>
    <x v="0"/>
    <x v="0"/>
    <n v="4909664"/>
    <n v="32328"/>
    <n v="44030"/>
    <n v="40462"/>
    <n v="116820"/>
    <n v="2.3793888950445489E-2"/>
    <x v="0"/>
    <n v="0"/>
  </r>
  <r>
    <s v="Post_543"/>
    <x v="372"/>
    <x v="6"/>
    <x v="2"/>
    <x v="1"/>
    <x v="0"/>
    <x v="2"/>
    <n v="4022545"/>
    <n v="173474"/>
    <n v="36619"/>
    <n v="23322"/>
    <n v="233415"/>
    <n v="5.8026697028871026E-2"/>
    <x v="0"/>
    <n v="0"/>
  </r>
  <r>
    <s v="Post_544"/>
    <x v="104"/>
    <x v="4"/>
    <x v="1"/>
    <x v="3"/>
    <x v="2"/>
    <x v="2"/>
    <n v="4117289"/>
    <n v="476795"/>
    <n v="23810"/>
    <n v="7602"/>
    <n v="508207"/>
    <n v="0.12343243333173844"/>
    <x v="2"/>
    <n v="0"/>
  </r>
  <r>
    <s v="Post_545"/>
    <x v="88"/>
    <x v="10"/>
    <x v="2"/>
    <x v="5"/>
    <x v="4"/>
    <x v="3"/>
    <n v="4850591"/>
    <n v="157100"/>
    <n v="82852"/>
    <n v="36003"/>
    <n v="275955"/>
    <n v="5.6891005652713246E-2"/>
    <x v="0"/>
    <n v="0"/>
  </r>
  <r>
    <s v="Post_546"/>
    <x v="292"/>
    <x v="6"/>
    <x v="1"/>
    <x v="7"/>
    <x v="4"/>
    <x v="7"/>
    <n v="2359516"/>
    <n v="394171"/>
    <n v="34790"/>
    <n v="26112"/>
    <n v="455073"/>
    <n v="0.19286709647232739"/>
    <x v="0"/>
    <n v="0"/>
  </r>
  <r>
    <s v="Post_547"/>
    <x v="85"/>
    <x v="22"/>
    <x v="1"/>
    <x v="6"/>
    <x v="2"/>
    <x v="4"/>
    <n v="3647993"/>
    <n v="361442"/>
    <n v="26848"/>
    <n v="22650"/>
    <n v="410940"/>
    <n v="0.1126482424719565"/>
    <x v="0"/>
    <n v="0"/>
  </r>
  <r>
    <s v="Post_548"/>
    <x v="342"/>
    <x v="16"/>
    <x v="3"/>
    <x v="8"/>
    <x v="4"/>
    <x v="1"/>
    <n v="3520520"/>
    <n v="205027"/>
    <n v="91912"/>
    <n v="23644"/>
    <n v="320583"/>
    <n v="9.1061263676956813E-2"/>
    <x v="1"/>
    <n v="0"/>
  </r>
  <r>
    <s v="Post_549"/>
    <x v="373"/>
    <x v="12"/>
    <x v="3"/>
    <x v="6"/>
    <x v="0"/>
    <x v="4"/>
    <n v="333545"/>
    <n v="498977"/>
    <n v="52685"/>
    <n v="24137"/>
    <n v="575799"/>
    <n v="1.7263007989926398"/>
    <x v="2"/>
    <n v="0"/>
  </r>
  <r>
    <s v="Post_550"/>
    <x v="374"/>
    <x v="10"/>
    <x v="3"/>
    <x v="4"/>
    <x v="0"/>
    <x v="7"/>
    <n v="3230981"/>
    <n v="43250"/>
    <n v="25450"/>
    <n v="38132"/>
    <n v="106832"/>
    <n v="3.3064880294870196E-2"/>
    <x v="2"/>
    <n v="0"/>
  </r>
  <r>
    <s v="Post_551"/>
    <x v="364"/>
    <x v="17"/>
    <x v="1"/>
    <x v="0"/>
    <x v="4"/>
    <x v="0"/>
    <n v="4902801"/>
    <n v="457202"/>
    <n v="95950"/>
    <n v="35485"/>
    <n v="588637"/>
    <n v="0.12006136900110774"/>
    <x v="1"/>
    <n v="0"/>
  </r>
  <r>
    <s v="Post_552"/>
    <x v="54"/>
    <x v="22"/>
    <x v="3"/>
    <x v="1"/>
    <x v="5"/>
    <x v="7"/>
    <n v="4378018"/>
    <n v="396292"/>
    <n v="22112"/>
    <n v="2274"/>
    <n v="420678"/>
    <n v="9.6088686707089824E-2"/>
    <x v="1"/>
    <n v="0"/>
  </r>
  <r>
    <s v="Post_553"/>
    <x v="182"/>
    <x v="5"/>
    <x v="0"/>
    <x v="7"/>
    <x v="0"/>
    <x v="0"/>
    <n v="4489295"/>
    <n v="37622"/>
    <n v="68224"/>
    <n v="46460"/>
    <n v="152306"/>
    <n v="3.3926485116259904E-2"/>
    <x v="2"/>
    <n v="0"/>
  </r>
  <r>
    <s v="Post_554"/>
    <x v="375"/>
    <x v="20"/>
    <x v="0"/>
    <x v="8"/>
    <x v="5"/>
    <x v="7"/>
    <n v="4536700"/>
    <n v="149329"/>
    <n v="37190"/>
    <n v="17569"/>
    <n v="204088"/>
    <n v="4.4986003041858617E-2"/>
    <x v="1"/>
    <n v="0"/>
  </r>
  <r>
    <s v="Post_555"/>
    <x v="376"/>
    <x v="20"/>
    <x v="2"/>
    <x v="7"/>
    <x v="2"/>
    <x v="2"/>
    <n v="4303043"/>
    <n v="415815"/>
    <n v="78416"/>
    <n v="44101"/>
    <n v="538332"/>
    <n v="0.12510495479594325"/>
    <x v="2"/>
    <n v="0"/>
  </r>
  <r>
    <s v="Post_556"/>
    <x v="377"/>
    <x v="12"/>
    <x v="3"/>
    <x v="7"/>
    <x v="0"/>
    <x v="3"/>
    <n v="348322"/>
    <n v="346558"/>
    <n v="13640"/>
    <n v="22532"/>
    <n v="382730"/>
    <n v="1.0987821613334787"/>
    <x v="0"/>
    <n v="0"/>
  </r>
  <r>
    <s v="Post_557"/>
    <x v="378"/>
    <x v="3"/>
    <x v="1"/>
    <x v="7"/>
    <x v="2"/>
    <x v="5"/>
    <n v="129205"/>
    <n v="493844"/>
    <n v="93705"/>
    <n v="39629"/>
    <n v="627178"/>
    <n v="4.8541310320808018"/>
    <x v="0"/>
    <n v="0"/>
  </r>
  <r>
    <s v="Post_558"/>
    <x v="177"/>
    <x v="6"/>
    <x v="3"/>
    <x v="8"/>
    <x v="0"/>
    <x v="7"/>
    <n v="4402616"/>
    <n v="162946"/>
    <n v="44597"/>
    <n v="39590"/>
    <n v="247133"/>
    <n v="5.6133217159979432E-2"/>
    <x v="0"/>
    <n v="0"/>
  </r>
  <r>
    <s v="Post_559"/>
    <x v="379"/>
    <x v="1"/>
    <x v="2"/>
    <x v="0"/>
    <x v="2"/>
    <x v="0"/>
    <n v="100506"/>
    <n v="161319"/>
    <n v="17132"/>
    <n v="32048"/>
    <n v="210499"/>
    <n v="2.094392374584602"/>
    <x v="2"/>
    <n v="0"/>
  </r>
  <r>
    <s v="Post_560"/>
    <x v="251"/>
    <x v="17"/>
    <x v="3"/>
    <x v="5"/>
    <x v="3"/>
    <x v="4"/>
    <n v="4377468"/>
    <n v="364956"/>
    <n v="49873"/>
    <n v="18498"/>
    <n v="433327"/>
    <n v="9.8990329569513702E-2"/>
    <x v="0"/>
    <n v="0"/>
  </r>
  <r>
    <s v="Post_561"/>
    <x v="380"/>
    <x v="16"/>
    <x v="0"/>
    <x v="7"/>
    <x v="0"/>
    <x v="6"/>
    <n v="1568096"/>
    <n v="365320"/>
    <n v="56390"/>
    <n v="19992"/>
    <n v="441702"/>
    <n v="0.28168045833928534"/>
    <x v="2"/>
    <n v="0"/>
  </r>
  <r>
    <s v="Post_562"/>
    <x v="185"/>
    <x v="3"/>
    <x v="3"/>
    <x v="4"/>
    <x v="0"/>
    <x v="6"/>
    <n v="147145"/>
    <n v="283273"/>
    <n v="38125"/>
    <n v="30094"/>
    <n v="351492"/>
    <n v="2.3887457949641511"/>
    <x v="2"/>
    <n v="0"/>
  </r>
  <r>
    <s v="Post_563"/>
    <x v="381"/>
    <x v="18"/>
    <x v="0"/>
    <x v="6"/>
    <x v="0"/>
    <x v="3"/>
    <n v="2732458"/>
    <n v="330425"/>
    <n v="27066"/>
    <n v="37518"/>
    <n v="395009"/>
    <n v="0.14456178283435647"/>
    <x v="1"/>
    <n v="0"/>
  </r>
  <r>
    <s v="Post_564"/>
    <x v="70"/>
    <x v="5"/>
    <x v="3"/>
    <x v="5"/>
    <x v="5"/>
    <x v="4"/>
    <n v="4278894"/>
    <n v="445708"/>
    <n v="53584"/>
    <n v="44109"/>
    <n v="543401"/>
    <n v="0.12699566757204081"/>
    <x v="2"/>
    <n v="0"/>
  </r>
  <r>
    <s v="Post_565"/>
    <x v="195"/>
    <x v="10"/>
    <x v="0"/>
    <x v="5"/>
    <x v="5"/>
    <x v="4"/>
    <n v="2325819"/>
    <n v="315226"/>
    <n v="26911"/>
    <n v="8993"/>
    <n v="351130"/>
    <n v="0.15097047534653385"/>
    <x v="0"/>
    <n v="0"/>
  </r>
  <r>
    <s v="Post_566"/>
    <x v="382"/>
    <x v="21"/>
    <x v="1"/>
    <x v="6"/>
    <x v="0"/>
    <x v="5"/>
    <n v="90504"/>
    <n v="10397"/>
    <n v="53914"/>
    <n v="41748"/>
    <n v="106059"/>
    <n v="1.1718708565367277"/>
    <x v="0"/>
    <n v="0"/>
  </r>
  <r>
    <s v="Post_567"/>
    <x v="171"/>
    <x v="8"/>
    <x v="3"/>
    <x v="7"/>
    <x v="1"/>
    <x v="4"/>
    <n v="449430"/>
    <n v="369184"/>
    <n v="10787"/>
    <n v="30236"/>
    <n v="410207"/>
    <n v="0.91272723227198893"/>
    <x v="1"/>
    <n v="0"/>
  </r>
  <r>
    <s v="Post_568"/>
    <x v="383"/>
    <x v="10"/>
    <x v="1"/>
    <x v="8"/>
    <x v="0"/>
    <x v="0"/>
    <n v="1357187"/>
    <n v="35801"/>
    <n v="70630"/>
    <n v="1191"/>
    <n v="107622"/>
    <n v="7.9297841785988227E-2"/>
    <x v="0"/>
    <n v="0"/>
  </r>
  <r>
    <s v="Post_569"/>
    <x v="266"/>
    <x v="19"/>
    <x v="2"/>
    <x v="8"/>
    <x v="1"/>
    <x v="4"/>
    <n v="3342463"/>
    <n v="476827"/>
    <n v="68811"/>
    <n v="49349"/>
    <n v="594987"/>
    <n v="0.17800855237589766"/>
    <x v="1"/>
    <n v="0"/>
  </r>
  <r>
    <s v="Post_570"/>
    <x v="384"/>
    <x v="0"/>
    <x v="0"/>
    <x v="0"/>
    <x v="5"/>
    <x v="1"/>
    <n v="137563"/>
    <n v="40490"/>
    <n v="5847"/>
    <n v="43200"/>
    <n v="89537"/>
    <n v="0.65087996045448271"/>
    <x v="1"/>
    <n v="0"/>
  </r>
  <r>
    <s v="Post_571"/>
    <x v="385"/>
    <x v="9"/>
    <x v="1"/>
    <x v="9"/>
    <x v="4"/>
    <x v="5"/>
    <n v="1211898"/>
    <n v="301141"/>
    <n v="73729"/>
    <n v="34908"/>
    <n v="409778"/>
    <n v="0.33812911647679922"/>
    <x v="0"/>
    <n v="0"/>
  </r>
  <r>
    <s v="Post_572"/>
    <x v="243"/>
    <x v="16"/>
    <x v="2"/>
    <x v="6"/>
    <x v="4"/>
    <x v="3"/>
    <n v="3574989"/>
    <n v="180600"/>
    <n v="24471"/>
    <n v="22982"/>
    <n v="228053"/>
    <n v="6.3791245231803517E-2"/>
    <x v="0"/>
    <n v="0"/>
  </r>
  <r>
    <s v="Post_573"/>
    <x v="386"/>
    <x v="12"/>
    <x v="0"/>
    <x v="2"/>
    <x v="0"/>
    <x v="6"/>
    <n v="885342"/>
    <n v="214451"/>
    <n v="28768"/>
    <n v="31466"/>
    <n v="274685"/>
    <n v="0.31025863451637897"/>
    <x v="0"/>
    <n v="0"/>
  </r>
  <r>
    <s v="Post_574"/>
    <x v="387"/>
    <x v="22"/>
    <x v="3"/>
    <x v="4"/>
    <x v="0"/>
    <x v="6"/>
    <n v="3620989"/>
    <n v="185166"/>
    <n v="73884"/>
    <n v="46247"/>
    <n v="305297"/>
    <n v="8.4313153119216874E-2"/>
    <x v="2"/>
    <n v="0"/>
  </r>
  <r>
    <s v="Post_575"/>
    <x v="388"/>
    <x v="20"/>
    <x v="1"/>
    <x v="2"/>
    <x v="5"/>
    <x v="6"/>
    <n v="4694304"/>
    <n v="15155"/>
    <n v="48834"/>
    <n v="46703"/>
    <n v="110692"/>
    <n v="2.3580066395359141E-2"/>
    <x v="2"/>
    <n v="0"/>
  </r>
  <r>
    <s v="Post_576"/>
    <x v="184"/>
    <x v="21"/>
    <x v="0"/>
    <x v="9"/>
    <x v="4"/>
    <x v="3"/>
    <n v="4298867"/>
    <n v="233439"/>
    <n v="92096"/>
    <n v="20234"/>
    <n v="345769"/>
    <n v="8.0432588400618121E-2"/>
    <x v="0"/>
    <n v="0"/>
  </r>
  <r>
    <s v="Post_577"/>
    <x v="34"/>
    <x v="13"/>
    <x v="0"/>
    <x v="1"/>
    <x v="3"/>
    <x v="3"/>
    <n v="1308627"/>
    <n v="212701"/>
    <n v="97549"/>
    <n v="10352"/>
    <n v="320602"/>
    <n v="0.24499112428522413"/>
    <x v="2"/>
    <n v="0"/>
  </r>
  <r>
    <s v="Post_578"/>
    <x v="389"/>
    <x v="7"/>
    <x v="1"/>
    <x v="9"/>
    <x v="2"/>
    <x v="6"/>
    <n v="2126836"/>
    <n v="135067"/>
    <n v="2582"/>
    <n v="34647"/>
    <n v="172296"/>
    <n v="8.1010477535644498E-2"/>
    <x v="1"/>
    <n v="0"/>
  </r>
  <r>
    <s v="Post_579"/>
    <x v="390"/>
    <x v="7"/>
    <x v="3"/>
    <x v="0"/>
    <x v="4"/>
    <x v="6"/>
    <n v="4411840"/>
    <n v="488416"/>
    <n v="16876"/>
    <n v="36638"/>
    <n v="541930"/>
    <n v="0.12283537027634728"/>
    <x v="2"/>
    <n v="0"/>
  </r>
  <r>
    <s v="Post_580"/>
    <x v="391"/>
    <x v="20"/>
    <x v="2"/>
    <x v="4"/>
    <x v="3"/>
    <x v="6"/>
    <n v="3605502"/>
    <n v="330152"/>
    <n v="54247"/>
    <n v="11566"/>
    <n v="395965"/>
    <n v="0.10982243249345029"/>
    <x v="1"/>
    <n v="0"/>
  </r>
  <r>
    <s v="Post_581"/>
    <x v="350"/>
    <x v="7"/>
    <x v="3"/>
    <x v="2"/>
    <x v="3"/>
    <x v="1"/>
    <n v="4563829"/>
    <n v="352053"/>
    <n v="35563"/>
    <n v="33451"/>
    <n v="421067"/>
    <n v="9.2261782814386781E-2"/>
    <x v="0"/>
    <n v="0"/>
  </r>
  <r>
    <s v="Post_582"/>
    <x v="392"/>
    <x v="11"/>
    <x v="0"/>
    <x v="6"/>
    <x v="4"/>
    <x v="6"/>
    <n v="400059"/>
    <n v="255199"/>
    <n v="28172"/>
    <n v="10919"/>
    <n v="294290"/>
    <n v="0.73561649656675643"/>
    <x v="1"/>
    <n v="0"/>
  </r>
  <r>
    <s v="Post_583"/>
    <x v="26"/>
    <x v="1"/>
    <x v="2"/>
    <x v="3"/>
    <x v="5"/>
    <x v="1"/>
    <n v="977370"/>
    <n v="157911"/>
    <n v="30071"/>
    <n v="2947"/>
    <n v="190929"/>
    <n v="0.19534976518616287"/>
    <x v="2"/>
    <n v="0"/>
  </r>
  <r>
    <s v="Post_584"/>
    <x v="393"/>
    <x v="8"/>
    <x v="3"/>
    <x v="8"/>
    <x v="1"/>
    <x v="7"/>
    <n v="4464692"/>
    <n v="44245"/>
    <n v="12962"/>
    <n v="42732"/>
    <n v="99939"/>
    <n v="2.2384298849730283E-2"/>
    <x v="0"/>
    <n v="0"/>
  </r>
  <r>
    <s v="Post_585"/>
    <x v="49"/>
    <x v="4"/>
    <x v="3"/>
    <x v="8"/>
    <x v="0"/>
    <x v="6"/>
    <n v="1880584"/>
    <n v="376512"/>
    <n v="76764"/>
    <n v="34314"/>
    <n v="487590"/>
    <n v="0.25927584197249365"/>
    <x v="1"/>
    <n v="0"/>
  </r>
  <r>
    <s v="Post_586"/>
    <x v="208"/>
    <x v="18"/>
    <x v="0"/>
    <x v="2"/>
    <x v="1"/>
    <x v="2"/>
    <n v="3073948"/>
    <n v="220279"/>
    <n v="58403"/>
    <n v="13445"/>
    <n v="292127"/>
    <n v="9.5033162564883991E-2"/>
    <x v="0"/>
    <n v="0"/>
  </r>
  <r>
    <s v="Post_587"/>
    <x v="206"/>
    <x v="10"/>
    <x v="1"/>
    <x v="1"/>
    <x v="2"/>
    <x v="5"/>
    <n v="3839951"/>
    <n v="182675"/>
    <n v="74863"/>
    <n v="44718"/>
    <n v="302256"/>
    <n v="7.8713504417113653E-2"/>
    <x v="0"/>
    <n v="0"/>
  </r>
  <r>
    <s v="Post_588"/>
    <x v="316"/>
    <x v="5"/>
    <x v="0"/>
    <x v="1"/>
    <x v="5"/>
    <x v="6"/>
    <n v="2716465"/>
    <n v="376170"/>
    <n v="83061"/>
    <n v="34545"/>
    <n v="493776"/>
    <n v="0.18177153027924159"/>
    <x v="0"/>
    <n v="0"/>
  </r>
  <r>
    <s v="Post_589"/>
    <x v="186"/>
    <x v="12"/>
    <x v="3"/>
    <x v="9"/>
    <x v="3"/>
    <x v="0"/>
    <n v="1335761"/>
    <n v="344123"/>
    <n v="4329"/>
    <n v="48849"/>
    <n v="397301"/>
    <n v="0.29743419668638327"/>
    <x v="0"/>
    <n v="0"/>
  </r>
  <r>
    <s v="Post_590"/>
    <x v="22"/>
    <x v="8"/>
    <x v="3"/>
    <x v="4"/>
    <x v="0"/>
    <x v="4"/>
    <n v="1180149"/>
    <n v="286650"/>
    <n v="1000"/>
    <n v="27032"/>
    <n v="314682"/>
    <n v="0.26664599131126665"/>
    <x v="0"/>
    <n v="0"/>
  </r>
  <r>
    <s v="Post_591"/>
    <x v="361"/>
    <x v="0"/>
    <x v="1"/>
    <x v="3"/>
    <x v="5"/>
    <x v="2"/>
    <n v="2002817"/>
    <n v="410588"/>
    <n v="47199"/>
    <n v="47032"/>
    <n v="504819"/>
    <n v="0.25205448126314084"/>
    <x v="1"/>
    <n v="0"/>
  </r>
  <r>
    <s v="Post_592"/>
    <x v="227"/>
    <x v="0"/>
    <x v="0"/>
    <x v="6"/>
    <x v="4"/>
    <x v="3"/>
    <n v="845246"/>
    <n v="313875"/>
    <n v="38766"/>
    <n v="37466"/>
    <n v="390107"/>
    <n v="0.46153072596616845"/>
    <x v="2"/>
    <n v="0"/>
  </r>
  <r>
    <s v="Post_593"/>
    <x v="394"/>
    <x v="16"/>
    <x v="3"/>
    <x v="6"/>
    <x v="0"/>
    <x v="5"/>
    <n v="4066726"/>
    <n v="104299"/>
    <n v="51143"/>
    <n v="20911"/>
    <n v="176353"/>
    <n v="4.3364859102875387E-2"/>
    <x v="0"/>
    <n v="0"/>
  </r>
  <r>
    <s v="Post_594"/>
    <x v="395"/>
    <x v="6"/>
    <x v="3"/>
    <x v="4"/>
    <x v="3"/>
    <x v="4"/>
    <n v="3764424"/>
    <n v="163362"/>
    <n v="93921"/>
    <n v="36293"/>
    <n v="293576"/>
    <n v="7.7986964273950007E-2"/>
    <x v="1"/>
    <n v="0"/>
  </r>
  <r>
    <s v="Post_595"/>
    <x v="368"/>
    <x v="9"/>
    <x v="0"/>
    <x v="6"/>
    <x v="5"/>
    <x v="4"/>
    <n v="3988342"/>
    <n v="364965"/>
    <n v="35233"/>
    <n v="5962"/>
    <n v="406160"/>
    <n v="0.10183680336340263"/>
    <x v="2"/>
    <n v="0"/>
  </r>
  <r>
    <s v="Post_596"/>
    <x v="396"/>
    <x v="5"/>
    <x v="0"/>
    <x v="5"/>
    <x v="3"/>
    <x v="4"/>
    <n v="1934330"/>
    <n v="341337"/>
    <n v="10605"/>
    <n v="35090"/>
    <n v="387032"/>
    <n v="0.20008581782839535"/>
    <x v="0"/>
    <n v="0"/>
  </r>
  <r>
    <s v="Post_597"/>
    <x v="79"/>
    <x v="21"/>
    <x v="2"/>
    <x v="0"/>
    <x v="4"/>
    <x v="6"/>
    <n v="383395"/>
    <n v="244568"/>
    <n v="41301"/>
    <n v="37072"/>
    <n v="322941"/>
    <n v="0.84231927907249704"/>
    <x v="2"/>
    <n v="0"/>
  </r>
  <r>
    <s v="Post_598"/>
    <x v="397"/>
    <x v="11"/>
    <x v="1"/>
    <x v="2"/>
    <x v="0"/>
    <x v="1"/>
    <n v="3469085"/>
    <n v="404702"/>
    <n v="36285"/>
    <n v="25629"/>
    <n v="466616"/>
    <n v="0.13450693770835825"/>
    <x v="1"/>
    <n v="0"/>
  </r>
  <r>
    <s v="Post_599"/>
    <x v="398"/>
    <x v="13"/>
    <x v="1"/>
    <x v="5"/>
    <x v="0"/>
    <x v="3"/>
    <n v="2594914"/>
    <n v="369883"/>
    <n v="17225"/>
    <n v="14583"/>
    <n v="401691"/>
    <n v="0.1547993498050417"/>
    <x v="0"/>
    <n v="0"/>
  </r>
  <r>
    <s v="Post_600"/>
    <x v="234"/>
    <x v="18"/>
    <x v="2"/>
    <x v="8"/>
    <x v="5"/>
    <x v="1"/>
    <n v="1785067"/>
    <n v="468653"/>
    <n v="40159"/>
    <n v="15054"/>
    <n v="523866"/>
    <n v="0.29347133749041354"/>
    <x v="2"/>
    <n v="0"/>
  </r>
  <r>
    <s v="Post_601"/>
    <x v="399"/>
    <x v="13"/>
    <x v="1"/>
    <x v="1"/>
    <x v="3"/>
    <x v="2"/>
    <n v="3329289"/>
    <n v="462737"/>
    <n v="18302"/>
    <n v="45849"/>
    <n v="526888"/>
    <n v="0.15825841493484044"/>
    <x v="0"/>
    <n v="0"/>
  </r>
  <r>
    <s v="Post_602"/>
    <x v="400"/>
    <x v="19"/>
    <x v="3"/>
    <x v="2"/>
    <x v="4"/>
    <x v="5"/>
    <n v="2888178"/>
    <n v="323173"/>
    <n v="11546"/>
    <n v="33894"/>
    <n v="368613"/>
    <n v="0.12762821405051905"/>
    <x v="2"/>
    <n v="0"/>
  </r>
  <r>
    <s v="Post_603"/>
    <x v="46"/>
    <x v="21"/>
    <x v="1"/>
    <x v="1"/>
    <x v="3"/>
    <x v="5"/>
    <n v="3177760"/>
    <n v="71183"/>
    <n v="55349"/>
    <n v="7595"/>
    <n v="134127"/>
    <n v="4.2208033331655001E-2"/>
    <x v="2"/>
    <n v="0"/>
  </r>
  <r>
    <s v="Post_604"/>
    <x v="374"/>
    <x v="10"/>
    <x v="2"/>
    <x v="1"/>
    <x v="0"/>
    <x v="5"/>
    <n v="3812332"/>
    <n v="82371"/>
    <n v="33738"/>
    <n v="38074"/>
    <n v="154183"/>
    <n v="4.0443224776855739E-2"/>
    <x v="2"/>
    <n v="0"/>
  </r>
  <r>
    <s v="Post_605"/>
    <x v="401"/>
    <x v="17"/>
    <x v="1"/>
    <x v="9"/>
    <x v="3"/>
    <x v="1"/>
    <n v="3660613"/>
    <n v="40261"/>
    <n v="23562"/>
    <n v="5633"/>
    <n v="69456"/>
    <n v="1.8973871316088315E-2"/>
    <x v="0"/>
    <n v="0"/>
  </r>
  <r>
    <s v="Post_606"/>
    <x v="367"/>
    <x v="12"/>
    <x v="3"/>
    <x v="6"/>
    <x v="0"/>
    <x v="5"/>
    <n v="3837180"/>
    <n v="476063"/>
    <n v="92607"/>
    <n v="6057"/>
    <n v="574727"/>
    <n v="0.14977848315690168"/>
    <x v="2"/>
    <n v="0"/>
  </r>
  <r>
    <s v="Post_607"/>
    <x v="402"/>
    <x v="21"/>
    <x v="3"/>
    <x v="1"/>
    <x v="2"/>
    <x v="0"/>
    <n v="4709663"/>
    <n v="278234"/>
    <n v="36961"/>
    <n v="4670"/>
    <n v="319865"/>
    <n v="6.7916749032786425E-2"/>
    <x v="1"/>
    <n v="0"/>
  </r>
  <r>
    <s v="Post_608"/>
    <x v="403"/>
    <x v="3"/>
    <x v="3"/>
    <x v="6"/>
    <x v="3"/>
    <x v="2"/>
    <n v="4812283"/>
    <n v="315371"/>
    <n v="43915"/>
    <n v="14695"/>
    <n v="373981"/>
    <n v="7.7713841850115636E-2"/>
    <x v="2"/>
    <n v="0"/>
  </r>
  <r>
    <s v="Post_609"/>
    <x v="404"/>
    <x v="9"/>
    <x v="0"/>
    <x v="7"/>
    <x v="3"/>
    <x v="1"/>
    <n v="3722792"/>
    <n v="275554"/>
    <n v="76015"/>
    <n v="15183"/>
    <n v="366752"/>
    <n v="9.8515307865709389E-2"/>
    <x v="0"/>
    <n v="0"/>
  </r>
  <r>
    <s v="Post_610"/>
    <x v="11"/>
    <x v="9"/>
    <x v="0"/>
    <x v="1"/>
    <x v="2"/>
    <x v="2"/>
    <n v="4094329"/>
    <n v="434249"/>
    <n v="5820"/>
    <n v="18517"/>
    <n v="458586"/>
    <n v="0.1120051661700855"/>
    <x v="2"/>
    <n v="0"/>
  </r>
  <r>
    <s v="Post_611"/>
    <x v="405"/>
    <x v="13"/>
    <x v="3"/>
    <x v="3"/>
    <x v="1"/>
    <x v="0"/>
    <n v="4693348"/>
    <n v="399315"/>
    <n v="5635"/>
    <n v="30684"/>
    <n v="435634"/>
    <n v="9.281945425738726E-2"/>
    <x v="0"/>
    <n v="0"/>
  </r>
  <r>
    <s v="Post_612"/>
    <x v="15"/>
    <x v="12"/>
    <x v="0"/>
    <x v="4"/>
    <x v="5"/>
    <x v="0"/>
    <n v="3610950"/>
    <n v="367485"/>
    <n v="34992"/>
    <n v="9460"/>
    <n v="411937"/>
    <n v="0.11407995125936388"/>
    <x v="1"/>
    <n v="0"/>
  </r>
  <r>
    <s v="Post_613"/>
    <x v="297"/>
    <x v="13"/>
    <x v="1"/>
    <x v="4"/>
    <x v="4"/>
    <x v="3"/>
    <n v="2912021"/>
    <n v="43497"/>
    <n v="37791"/>
    <n v="33220"/>
    <n v="114508"/>
    <n v="3.9322518621946752E-2"/>
    <x v="2"/>
    <n v="0"/>
  </r>
  <r>
    <s v="Post_614"/>
    <x v="406"/>
    <x v="3"/>
    <x v="2"/>
    <x v="5"/>
    <x v="3"/>
    <x v="7"/>
    <n v="1339049"/>
    <n v="471809"/>
    <n v="20645"/>
    <n v="768"/>
    <n v="493222"/>
    <n v="0.36833752909714285"/>
    <x v="2"/>
    <n v="0"/>
  </r>
  <r>
    <s v="Post_615"/>
    <x v="33"/>
    <x v="19"/>
    <x v="3"/>
    <x v="6"/>
    <x v="5"/>
    <x v="0"/>
    <n v="1804365"/>
    <n v="98704"/>
    <n v="83620"/>
    <n v="1880"/>
    <n v="184204"/>
    <n v="0.10208799217453232"/>
    <x v="1"/>
    <n v="0"/>
  </r>
  <r>
    <s v="Post_616"/>
    <x v="407"/>
    <x v="15"/>
    <x v="0"/>
    <x v="6"/>
    <x v="2"/>
    <x v="5"/>
    <n v="1641189"/>
    <n v="480443"/>
    <n v="97118"/>
    <n v="33879"/>
    <n v="611440"/>
    <n v="0.37255916289958074"/>
    <x v="0"/>
    <n v="0"/>
  </r>
  <r>
    <s v="Post_617"/>
    <x v="408"/>
    <x v="20"/>
    <x v="1"/>
    <x v="3"/>
    <x v="1"/>
    <x v="2"/>
    <n v="201259"/>
    <n v="367757"/>
    <n v="67851"/>
    <n v="45250"/>
    <n v="480858"/>
    <n v="2.3892496733065354"/>
    <x v="1"/>
    <n v="0"/>
  </r>
  <r>
    <s v="Post_618"/>
    <x v="409"/>
    <x v="11"/>
    <x v="1"/>
    <x v="4"/>
    <x v="2"/>
    <x v="6"/>
    <n v="3053227"/>
    <n v="132150"/>
    <n v="49242"/>
    <n v="48892"/>
    <n v="230284"/>
    <n v="7.5423150653390655E-2"/>
    <x v="0"/>
    <n v="0"/>
  </r>
  <r>
    <s v="Post_619"/>
    <x v="170"/>
    <x v="11"/>
    <x v="1"/>
    <x v="3"/>
    <x v="5"/>
    <x v="6"/>
    <n v="3118393"/>
    <n v="322469"/>
    <n v="26532"/>
    <n v="6589"/>
    <n v="355590"/>
    <n v="0.11402988654733384"/>
    <x v="2"/>
    <n v="0"/>
  </r>
  <r>
    <s v="Post_620"/>
    <x v="410"/>
    <x v="14"/>
    <x v="2"/>
    <x v="4"/>
    <x v="3"/>
    <x v="6"/>
    <n v="2224167"/>
    <n v="488262"/>
    <n v="97601"/>
    <n v="31651"/>
    <n v="617514"/>
    <n v="0.27763832482003376"/>
    <x v="2"/>
    <n v="0"/>
  </r>
  <r>
    <s v="Post_621"/>
    <x v="411"/>
    <x v="8"/>
    <x v="1"/>
    <x v="2"/>
    <x v="5"/>
    <x v="1"/>
    <n v="165577"/>
    <n v="133518"/>
    <n v="14606"/>
    <n v="30419"/>
    <n v="178543"/>
    <n v="1.0783079775572695"/>
    <x v="1"/>
    <n v="0"/>
  </r>
  <r>
    <s v="Post_622"/>
    <x v="283"/>
    <x v="5"/>
    <x v="3"/>
    <x v="7"/>
    <x v="4"/>
    <x v="7"/>
    <n v="93786"/>
    <n v="193921"/>
    <n v="95093"/>
    <n v="14218"/>
    <n v="303232"/>
    <n v="3.2332331051542873"/>
    <x v="1"/>
    <n v="0"/>
  </r>
  <r>
    <s v="Post_623"/>
    <x v="370"/>
    <x v="17"/>
    <x v="2"/>
    <x v="5"/>
    <x v="5"/>
    <x v="2"/>
    <n v="1666321"/>
    <n v="105468"/>
    <n v="82461"/>
    <n v="28605"/>
    <n v="216534"/>
    <n v="0.12994735108061412"/>
    <x v="1"/>
    <n v="0"/>
  </r>
  <r>
    <s v="Post_624"/>
    <x v="348"/>
    <x v="5"/>
    <x v="3"/>
    <x v="3"/>
    <x v="4"/>
    <x v="4"/>
    <n v="2589337"/>
    <n v="387181"/>
    <n v="90606"/>
    <n v="13429"/>
    <n v="491216"/>
    <n v="0.18970724938468805"/>
    <x v="1"/>
    <n v="0"/>
  </r>
  <r>
    <s v="Post_625"/>
    <x v="286"/>
    <x v="12"/>
    <x v="2"/>
    <x v="6"/>
    <x v="0"/>
    <x v="1"/>
    <n v="4318612"/>
    <n v="93657"/>
    <n v="95512"/>
    <n v="16193"/>
    <n v="205362"/>
    <n v="4.7552778531620807E-2"/>
    <x v="0"/>
    <n v="0"/>
  </r>
  <r>
    <s v="Post_626"/>
    <x v="129"/>
    <x v="23"/>
    <x v="2"/>
    <x v="0"/>
    <x v="4"/>
    <x v="4"/>
    <n v="749258"/>
    <n v="380259"/>
    <n v="21872"/>
    <n v="21913"/>
    <n v="424044"/>
    <n v="0.56595191509466702"/>
    <x v="1"/>
    <n v="0"/>
  </r>
  <r>
    <s v="Post_627"/>
    <x v="265"/>
    <x v="9"/>
    <x v="2"/>
    <x v="9"/>
    <x v="1"/>
    <x v="4"/>
    <n v="1228204"/>
    <n v="352329"/>
    <n v="42660"/>
    <n v="48519"/>
    <n v="443508"/>
    <n v="0.36110287867487811"/>
    <x v="0"/>
    <n v="0"/>
  </r>
  <r>
    <s v="Post_628"/>
    <x v="38"/>
    <x v="10"/>
    <x v="2"/>
    <x v="1"/>
    <x v="1"/>
    <x v="2"/>
    <n v="3553691"/>
    <n v="492474"/>
    <n v="58976"/>
    <n v="850"/>
    <n v="552300"/>
    <n v="0.15541587605675339"/>
    <x v="0"/>
    <n v="0"/>
  </r>
  <r>
    <s v="Post_629"/>
    <x v="412"/>
    <x v="5"/>
    <x v="0"/>
    <x v="6"/>
    <x v="3"/>
    <x v="4"/>
    <n v="4834827"/>
    <n v="329023"/>
    <n v="39984"/>
    <n v="1388"/>
    <n v="370395"/>
    <n v="7.6609773214222562E-2"/>
    <x v="0"/>
    <n v="0"/>
  </r>
  <r>
    <s v="Post_630"/>
    <x v="413"/>
    <x v="13"/>
    <x v="1"/>
    <x v="0"/>
    <x v="0"/>
    <x v="7"/>
    <n v="3423533"/>
    <n v="418109"/>
    <n v="14637"/>
    <n v="33581"/>
    <n v="466327"/>
    <n v="0.13621221118651405"/>
    <x v="0"/>
    <n v="0"/>
  </r>
  <r>
    <s v="Post_631"/>
    <x v="414"/>
    <x v="3"/>
    <x v="2"/>
    <x v="7"/>
    <x v="1"/>
    <x v="2"/>
    <n v="2867658"/>
    <n v="292790"/>
    <n v="75817"/>
    <n v="2085"/>
    <n v="370692"/>
    <n v="0.12926646064488861"/>
    <x v="0"/>
    <n v="0"/>
  </r>
  <r>
    <s v="Post_632"/>
    <x v="415"/>
    <x v="15"/>
    <x v="0"/>
    <x v="2"/>
    <x v="1"/>
    <x v="3"/>
    <n v="1455898"/>
    <n v="52265"/>
    <n v="90966"/>
    <n v="7346"/>
    <n v="150577"/>
    <n v="0.10342551469951879"/>
    <x v="2"/>
    <n v="0"/>
  </r>
  <r>
    <s v="Post_633"/>
    <x v="174"/>
    <x v="20"/>
    <x v="0"/>
    <x v="6"/>
    <x v="1"/>
    <x v="7"/>
    <n v="2465078"/>
    <n v="73406"/>
    <n v="17386"/>
    <n v="47116"/>
    <n v="137908"/>
    <n v="5.5944680046635442E-2"/>
    <x v="0"/>
    <n v="0"/>
  </r>
  <r>
    <s v="Post_634"/>
    <x v="125"/>
    <x v="14"/>
    <x v="0"/>
    <x v="2"/>
    <x v="3"/>
    <x v="4"/>
    <n v="2737606"/>
    <n v="318662"/>
    <n v="51628"/>
    <n v="25543"/>
    <n v="395833"/>
    <n v="0.14459093090824612"/>
    <x v="0"/>
    <n v="0"/>
  </r>
  <r>
    <s v="Post_635"/>
    <x v="416"/>
    <x v="4"/>
    <x v="2"/>
    <x v="1"/>
    <x v="5"/>
    <x v="1"/>
    <n v="1542718"/>
    <n v="247218"/>
    <n v="93341"/>
    <n v="45447"/>
    <n v="386006"/>
    <n v="0.250211639457114"/>
    <x v="2"/>
    <n v="0"/>
  </r>
  <r>
    <s v="Post_636"/>
    <x v="417"/>
    <x v="2"/>
    <x v="1"/>
    <x v="5"/>
    <x v="1"/>
    <x v="1"/>
    <n v="2696673"/>
    <n v="362090"/>
    <n v="41445"/>
    <n v="36790"/>
    <n v="440325"/>
    <n v="0.16328453616734398"/>
    <x v="2"/>
    <n v="0"/>
  </r>
  <r>
    <s v="Post_637"/>
    <x v="418"/>
    <x v="5"/>
    <x v="0"/>
    <x v="8"/>
    <x v="2"/>
    <x v="6"/>
    <n v="324152"/>
    <n v="481882"/>
    <n v="93067"/>
    <n v="23282"/>
    <n v="598231"/>
    <n v="1.8455261729065378"/>
    <x v="0"/>
    <n v="0"/>
  </r>
  <r>
    <s v="Post_638"/>
    <x v="419"/>
    <x v="0"/>
    <x v="1"/>
    <x v="8"/>
    <x v="1"/>
    <x v="0"/>
    <n v="1054049"/>
    <n v="117855"/>
    <n v="67726"/>
    <n v="591"/>
    <n v="186172"/>
    <n v="0.17662556484565708"/>
    <x v="1"/>
    <n v="0"/>
  </r>
  <r>
    <s v="Post_639"/>
    <x v="109"/>
    <x v="14"/>
    <x v="3"/>
    <x v="2"/>
    <x v="4"/>
    <x v="5"/>
    <n v="1763209"/>
    <n v="466418"/>
    <n v="98204"/>
    <n v="42669"/>
    <n v="607291"/>
    <n v="0.34442371834535779"/>
    <x v="2"/>
    <n v="0"/>
  </r>
  <r>
    <s v="Post_640"/>
    <x v="1"/>
    <x v="1"/>
    <x v="2"/>
    <x v="3"/>
    <x v="2"/>
    <x v="7"/>
    <n v="2839455"/>
    <n v="322753"/>
    <n v="34617"/>
    <n v="15617"/>
    <n v="372987"/>
    <n v="0.13135865861582594"/>
    <x v="0"/>
    <n v="0"/>
  </r>
  <r>
    <s v="Post_641"/>
    <x v="420"/>
    <x v="6"/>
    <x v="1"/>
    <x v="5"/>
    <x v="2"/>
    <x v="5"/>
    <n v="4892331"/>
    <n v="362512"/>
    <n v="17927"/>
    <n v="27598"/>
    <n v="408037"/>
    <n v="8.3403391961827597E-2"/>
    <x v="0"/>
    <n v="0"/>
  </r>
  <r>
    <s v="Post_642"/>
    <x v="421"/>
    <x v="19"/>
    <x v="1"/>
    <x v="9"/>
    <x v="4"/>
    <x v="4"/>
    <n v="1525908"/>
    <n v="329931"/>
    <n v="54223"/>
    <n v="25867"/>
    <n v="410021"/>
    <n v="0.2687062391703825"/>
    <x v="2"/>
    <n v="0"/>
  </r>
  <r>
    <s v="Post_643"/>
    <x v="42"/>
    <x v="11"/>
    <x v="1"/>
    <x v="5"/>
    <x v="0"/>
    <x v="4"/>
    <n v="856528"/>
    <n v="312624"/>
    <n v="35540"/>
    <n v="22068"/>
    <n v="370232"/>
    <n v="0.43224739880073976"/>
    <x v="1"/>
    <n v="0"/>
  </r>
  <r>
    <s v="Post_644"/>
    <x v="130"/>
    <x v="17"/>
    <x v="1"/>
    <x v="9"/>
    <x v="2"/>
    <x v="0"/>
    <n v="3223480"/>
    <n v="57651"/>
    <n v="25366"/>
    <n v="32746"/>
    <n v="115763"/>
    <n v="3.5912430044548131E-2"/>
    <x v="0"/>
    <n v="0"/>
  </r>
  <r>
    <s v="Post_645"/>
    <x v="358"/>
    <x v="2"/>
    <x v="0"/>
    <x v="9"/>
    <x v="3"/>
    <x v="0"/>
    <n v="921283"/>
    <n v="106604"/>
    <n v="46809"/>
    <n v="33106"/>
    <n v="186519"/>
    <n v="0.20245570579289968"/>
    <x v="2"/>
    <n v="0"/>
  </r>
  <r>
    <s v="Post_646"/>
    <x v="422"/>
    <x v="14"/>
    <x v="2"/>
    <x v="0"/>
    <x v="2"/>
    <x v="1"/>
    <n v="2295070"/>
    <n v="248874"/>
    <n v="47414"/>
    <n v="16088"/>
    <n v="312376"/>
    <n v="0.13610739541713324"/>
    <x v="2"/>
    <n v="0"/>
  </r>
  <r>
    <s v="Post_647"/>
    <x v="33"/>
    <x v="19"/>
    <x v="0"/>
    <x v="5"/>
    <x v="2"/>
    <x v="3"/>
    <n v="3121381"/>
    <n v="383141"/>
    <n v="20211"/>
    <n v="3506"/>
    <n v="406858"/>
    <n v="0.13034551052883322"/>
    <x v="2"/>
    <n v="0"/>
  </r>
  <r>
    <s v="Post_648"/>
    <x v="423"/>
    <x v="19"/>
    <x v="3"/>
    <x v="5"/>
    <x v="3"/>
    <x v="6"/>
    <n v="3563404"/>
    <n v="445195"/>
    <n v="18320"/>
    <n v="14781"/>
    <n v="478296"/>
    <n v="0.13422446626876997"/>
    <x v="0"/>
    <n v="0"/>
  </r>
  <r>
    <s v="Post_649"/>
    <x v="164"/>
    <x v="4"/>
    <x v="3"/>
    <x v="7"/>
    <x v="4"/>
    <x v="7"/>
    <n v="3024496"/>
    <n v="297653"/>
    <n v="31120"/>
    <n v="39751"/>
    <n v="368524"/>
    <n v="0.12184641672529903"/>
    <x v="0"/>
    <n v="0"/>
  </r>
  <r>
    <s v="Post_650"/>
    <x v="387"/>
    <x v="22"/>
    <x v="1"/>
    <x v="4"/>
    <x v="1"/>
    <x v="2"/>
    <n v="2941067"/>
    <n v="289340"/>
    <n v="10029"/>
    <n v="28904"/>
    <n v="328273"/>
    <n v="0.11161697438378657"/>
    <x v="1"/>
    <n v="0"/>
  </r>
  <r>
    <s v="Post_651"/>
    <x v="424"/>
    <x v="19"/>
    <x v="2"/>
    <x v="0"/>
    <x v="2"/>
    <x v="2"/>
    <n v="4997429"/>
    <n v="77831"/>
    <n v="85735"/>
    <n v="28182"/>
    <n v="191748"/>
    <n v="3.8369329509233649E-2"/>
    <x v="2"/>
    <n v="0"/>
  </r>
  <r>
    <s v="Post_652"/>
    <x v="425"/>
    <x v="6"/>
    <x v="1"/>
    <x v="3"/>
    <x v="3"/>
    <x v="1"/>
    <n v="1161779"/>
    <n v="21780"/>
    <n v="4078"/>
    <n v="38033"/>
    <n v="63891"/>
    <n v="5.4994108173757661E-2"/>
    <x v="1"/>
    <n v="0"/>
  </r>
  <r>
    <s v="Post_653"/>
    <x v="355"/>
    <x v="20"/>
    <x v="0"/>
    <x v="3"/>
    <x v="3"/>
    <x v="4"/>
    <n v="277665"/>
    <n v="375796"/>
    <n v="86711"/>
    <n v="16520"/>
    <n v="479027"/>
    <n v="1.7251976302378766"/>
    <x v="0"/>
    <n v="0"/>
  </r>
  <r>
    <s v="Post_654"/>
    <x v="426"/>
    <x v="6"/>
    <x v="3"/>
    <x v="1"/>
    <x v="0"/>
    <x v="0"/>
    <n v="3191266"/>
    <n v="418734"/>
    <n v="68240"/>
    <n v="47069"/>
    <n v="534043"/>
    <n v="0.16734518526503275"/>
    <x v="1"/>
    <n v="0"/>
  </r>
  <r>
    <s v="Post_655"/>
    <x v="427"/>
    <x v="16"/>
    <x v="2"/>
    <x v="6"/>
    <x v="2"/>
    <x v="3"/>
    <n v="2387714"/>
    <n v="126566"/>
    <n v="25552"/>
    <n v="40066"/>
    <n v="192184"/>
    <n v="8.0488701745686467E-2"/>
    <x v="1"/>
    <n v="0"/>
  </r>
  <r>
    <s v="Post_656"/>
    <x v="172"/>
    <x v="19"/>
    <x v="2"/>
    <x v="6"/>
    <x v="0"/>
    <x v="6"/>
    <n v="31602"/>
    <n v="174512"/>
    <n v="12580"/>
    <n v="4018"/>
    <n v="191110"/>
    <n v="6.0474020631605594"/>
    <x v="1"/>
    <n v="0"/>
  </r>
  <r>
    <s v="Post_657"/>
    <x v="213"/>
    <x v="11"/>
    <x v="3"/>
    <x v="7"/>
    <x v="3"/>
    <x v="0"/>
    <n v="2599776"/>
    <n v="486383"/>
    <n v="53906"/>
    <n v="18139"/>
    <n v="558428"/>
    <n v="0.21479850571741566"/>
    <x v="1"/>
    <n v="0"/>
  </r>
  <r>
    <s v="Post_658"/>
    <x v="428"/>
    <x v="10"/>
    <x v="0"/>
    <x v="9"/>
    <x v="5"/>
    <x v="5"/>
    <n v="2450821"/>
    <n v="119773"/>
    <n v="55561"/>
    <n v="33015"/>
    <n v="208349"/>
    <n v="8.5011920495213639E-2"/>
    <x v="2"/>
    <n v="0"/>
  </r>
  <r>
    <s v="Post_659"/>
    <x v="412"/>
    <x v="5"/>
    <x v="1"/>
    <x v="9"/>
    <x v="2"/>
    <x v="5"/>
    <n v="2231843"/>
    <n v="28171"/>
    <n v="73427"/>
    <n v="16948"/>
    <n v="118546"/>
    <n v="5.3115743356499538E-2"/>
    <x v="1"/>
    <n v="0"/>
  </r>
  <r>
    <s v="Post_660"/>
    <x v="429"/>
    <x v="22"/>
    <x v="0"/>
    <x v="8"/>
    <x v="2"/>
    <x v="6"/>
    <n v="4735705"/>
    <n v="163883"/>
    <n v="66755"/>
    <n v="2312"/>
    <n v="232950"/>
    <n v="4.9190141700127012E-2"/>
    <x v="1"/>
    <n v="0"/>
  </r>
  <r>
    <s v="Post_661"/>
    <x v="198"/>
    <x v="8"/>
    <x v="0"/>
    <x v="9"/>
    <x v="4"/>
    <x v="4"/>
    <n v="2592123"/>
    <n v="339087"/>
    <n v="52787"/>
    <n v="19591"/>
    <n v="411465"/>
    <n v="0.15873668031956817"/>
    <x v="2"/>
    <n v="0"/>
  </r>
  <r>
    <s v="Post_662"/>
    <x v="232"/>
    <x v="17"/>
    <x v="1"/>
    <x v="2"/>
    <x v="2"/>
    <x v="5"/>
    <n v="1156532"/>
    <n v="111161"/>
    <n v="31021"/>
    <n v="33505"/>
    <n v="175687"/>
    <n v="0.15190846427076812"/>
    <x v="2"/>
    <n v="0"/>
  </r>
  <r>
    <s v="Post_663"/>
    <x v="363"/>
    <x v="4"/>
    <x v="0"/>
    <x v="5"/>
    <x v="3"/>
    <x v="2"/>
    <n v="3903036"/>
    <n v="199890"/>
    <n v="71216"/>
    <n v="37111"/>
    <n v="308217"/>
    <n v="7.8968526039729078E-2"/>
    <x v="0"/>
    <n v="0"/>
  </r>
  <r>
    <s v="Post_664"/>
    <x v="430"/>
    <x v="5"/>
    <x v="2"/>
    <x v="7"/>
    <x v="5"/>
    <x v="7"/>
    <n v="2840705"/>
    <n v="96581"/>
    <n v="28967"/>
    <n v="27454"/>
    <n v="153002"/>
    <n v="5.3860573343589006E-2"/>
    <x v="1"/>
    <n v="0"/>
  </r>
  <r>
    <s v="Post_665"/>
    <x v="28"/>
    <x v="17"/>
    <x v="1"/>
    <x v="4"/>
    <x v="1"/>
    <x v="7"/>
    <n v="403838"/>
    <n v="145096"/>
    <n v="88439"/>
    <n v="14064"/>
    <n v="247599"/>
    <n v="0.61311466479132726"/>
    <x v="1"/>
    <n v="0"/>
  </r>
  <r>
    <s v="Post_666"/>
    <x v="307"/>
    <x v="17"/>
    <x v="2"/>
    <x v="5"/>
    <x v="4"/>
    <x v="0"/>
    <n v="3526600"/>
    <n v="204767"/>
    <n v="19167"/>
    <n v="17731"/>
    <n v="241665"/>
    <n v="6.8526342652980202E-2"/>
    <x v="0"/>
    <n v="0"/>
  </r>
  <r>
    <s v="Post_667"/>
    <x v="46"/>
    <x v="21"/>
    <x v="2"/>
    <x v="9"/>
    <x v="5"/>
    <x v="0"/>
    <n v="3041152"/>
    <n v="29267"/>
    <n v="18250"/>
    <n v="23593"/>
    <n v="71110"/>
    <n v="2.3382586598762575E-2"/>
    <x v="0"/>
    <n v="0"/>
  </r>
  <r>
    <s v="Post_668"/>
    <x v="187"/>
    <x v="4"/>
    <x v="0"/>
    <x v="9"/>
    <x v="1"/>
    <x v="4"/>
    <n v="2404490"/>
    <n v="374405"/>
    <n v="67653"/>
    <n v="2883"/>
    <n v="444941"/>
    <n v="0.18504589330793642"/>
    <x v="2"/>
    <n v="0"/>
  </r>
  <r>
    <s v="Post_669"/>
    <x v="431"/>
    <x v="23"/>
    <x v="3"/>
    <x v="4"/>
    <x v="0"/>
    <x v="0"/>
    <n v="709873"/>
    <n v="328596"/>
    <n v="75373"/>
    <n v="34177"/>
    <n v="438146"/>
    <n v="0.61721744593751282"/>
    <x v="0"/>
    <n v="0"/>
  </r>
  <r>
    <s v="Post_670"/>
    <x v="432"/>
    <x v="0"/>
    <x v="1"/>
    <x v="8"/>
    <x v="3"/>
    <x v="3"/>
    <n v="3428187"/>
    <n v="328693"/>
    <n v="57651"/>
    <n v="18330"/>
    <n v="404674"/>
    <n v="0.11804315225511328"/>
    <x v="0"/>
    <n v="0"/>
  </r>
  <r>
    <s v="Post_671"/>
    <x v="268"/>
    <x v="8"/>
    <x v="3"/>
    <x v="9"/>
    <x v="1"/>
    <x v="5"/>
    <n v="495662"/>
    <n v="367965"/>
    <n v="47920"/>
    <n v="35519"/>
    <n v="451404"/>
    <n v="0.91070931400833632"/>
    <x v="1"/>
    <n v="0"/>
  </r>
  <r>
    <s v="Post_672"/>
    <x v="433"/>
    <x v="1"/>
    <x v="3"/>
    <x v="8"/>
    <x v="1"/>
    <x v="6"/>
    <n v="1351460"/>
    <n v="181530"/>
    <n v="73270"/>
    <n v="43516"/>
    <n v="298316"/>
    <n v="0.22073609281813741"/>
    <x v="0"/>
    <n v="0"/>
  </r>
  <r>
    <s v="Post_673"/>
    <x v="27"/>
    <x v="16"/>
    <x v="2"/>
    <x v="0"/>
    <x v="4"/>
    <x v="1"/>
    <n v="336222"/>
    <n v="418056"/>
    <n v="57939"/>
    <n v="15028"/>
    <n v="491023"/>
    <n v="1.460413060418414"/>
    <x v="0"/>
    <n v="0"/>
  </r>
  <r>
    <s v="Post_674"/>
    <x v="29"/>
    <x v="10"/>
    <x v="2"/>
    <x v="5"/>
    <x v="1"/>
    <x v="6"/>
    <n v="2693390"/>
    <n v="177782"/>
    <n v="31135"/>
    <n v="27504"/>
    <n v="236421"/>
    <n v="8.777822743828409E-2"/>
    <x v="1"/>
    <n v="0"/>
  </r>
  <r>
    <s v="Post_675"/>
    <x v="318"/>
    <x v="9"/>
    <x v="2"/>
    <x v="4"/>
    <x v="5"/>
    <x v="2"/>
    <n v="3430962"/>
    <n v="46681"/>
    <n v="59761"/>
    <n v="36221"/>
    <n v="142663"/>
    <n v="4.1581049280056147E-2"/>
    <x v="0"/>
    <n v="0"/>
  </r>
  <r>
    <s v="Post_676"/>
    <x v="434"/>
    <x v="17"/>
    <x v="3"/>
    <x v="2"/>
    <x v="4"/>
    <x v="6"/>
    <n v="4999430"/>
    <n v="419635"/>
    <n v="51709"/>
    <n v="19836"/>
    <n v="491180"/>
    <n v="9.8247200180820615E-2"/>
    <x v="2"/>
    <n v="0"/>
  </r>
  <r>
    <s v="Post_677"/>
    <x v="435"/>
    <x v="8"/>
    <x v="0"/>
    <x v="7"/>
    <x v="0"/>
    <x v="3"/>
    <n v="4678230"/>
    <n v="245665"/>
    <n v="56894"/>
    <n v="12110"/>
    <n v="314669"/>
    <n v="6.7262404798395972E-2"/>
    <x v="1"/>
    <n v="0"/>
  </r>
  <r>
    <s v="Post_678"/>
    <x v="436"/>
    <x v="3"/>
    <x v="1"/>
    <x v="9"/>
    <x v="2"/>
    <x v="4"/>
    <n v="4446628"/>
    <n v="475059"/>
    <n v="19789"/>
    <n v="42455"/>
    <n v="537303"/>
    <n v="0.12083380934946661"/>
    <x v="0"/>
    <n v="0"/>
  </r>
  <r>
    <s v="Post_679"/>
    <x v="437"/>
    <x v="2"/>
    <x v="1"/>
    <x v="5"/>
    <x v="2"/>
    <x v="2"/>
    <n v="3951368"/>
    <n v="249468"/>
    <n v="17548"/>
    <n v="43162"/>
    <n v="310178"/>
    <n v="7.8498889498523045E-2"/>
    <x v="0"/>
    <n v="0"/>
  </r>
  <r>
    <s v="Post_680"/>
    <x v="412"/>
    <x v="5"/>
    <x v="1"/>
    <x v="8"/>
    <x v="0"/>
    <x v="2"/>
    <n v="1904069"/>
    <n v="426897"/>
    <n v="58669"/>
    <n v="35210"/>
    <n v="520776"/>
    <n v="0.27350689497071795"/>
    <x v="0"/>
    <n v="0"/>
  </r>
  <r>
    <s v="Post_681"/>
    <x v="141"/>
    <x v="6"/>
    <x v="0"/>
    <x v="3"/>
    <x v="3"/>
    <x v="6"/>
    <n v="937337"/>
    <n v="361483"/>
    <n v="94541"/>
    <n v="17820"/>
    <n v="473844"/>
    <n v="0.50552149333697483"/>
    <x v="0"/>
    <n v="0"/>
  </r>
  <r>
    <s v="Post_682"/>
    <x v="373"/>
    <x v="12"/>
    <x v="2"/>
    <x v="5"/>
    <x v="0"/>
    <x v="4"/>
    <n v="2471029"/>
    <n v="482104"/>
    <n v="23418"/>
    <n v="37982"/>
    <n v="543504"/>
    <n v="0.21995047407375631"/>
    <x v="0"/>
    <n v="0"/>
  </r>
  <r>
    <s v="Post_683"/>
    <x v="357"/>
    <x v="10"/>
    <x v="1"/>
    <x v="5"/>
    <x v="5"/>
    <x v="0"/>
    <n v="2754301"/>
    <n v="439047"/>
    <n v="21451"/>
    <n v="5036"/>
    <n v="465534"/>
    <n v="0.16902074246787116"/>
    <x v="0"/>
    <n v="0"/>
  </r>
  <r>
    <s v="Post_684"/>
    <x v="25"/>
    <x v="15"/>
    <x v="0"/>
    <x v="6"/>
    <x v="2"/>
    <x v="3"/>
    <n v="2551235"/>
    <n v="254503"/>
    <n v="51815"/>
    <n v="22756"/>
    <n v="329074"/>
    <n v="0.1289861576844156"/>
    <x v="1"/>
    <n v="0"/>
  </r>
  <r>
    <s v="Post_685"/>
    <x v="438"/>
    <x v="21"/>
    <x v="1"/>
    <x v="7"/>
    <x v="5"/>
    <x v="3"/>
    <n v="3471793"/>
    <n v="286422"/>
    <n v="67665"/>
    <n v="17667"/>
    <n v="371754"/>
    <n v="0.10707838860208543"/>
    <x v="1"/>
    <n v="0"/>
  </r>
  <r>
    <s v="Post_686"/>
    <x v="419"/>
    <x v="0"/>
    <x v="3"/>
    <x v="1"/>
    <x v="0"/>
    <x v="7"/>
    <n v="1374677"/>
    <n v="479271"/>
    <n v="435"/>
    <n v="37576"/>
    <n v="517282"/>
    <n v="0.37629348566972459"/>
    <x v="1"/>
    <n v="0"/>
  </r>
  <r>
    <s v="Post_687"/>
    <x v="439"/>
    <x v="0"/>
    <x v="2"/>
    <x v="1"/>
    <x v="0"/>
    <x v="3"/>
    <n v="2143799"/>
    <n v="329574"/>
    <n v="47984"/>
    <n v="42889"/>
    <n v="420447"/>
    <n v="0.19612239766881129"/>
    <x v="2"/>
    <n v="0"/>
  </r>
  <r>
    <s v="Post_688"/>
    <x v="269"/>
    <x v="18"/>
    <x v="1"/>
    <x v="3"/>
    <x v="4"/>
    <x v="1"/>
    <n v="4827016"/>
    <n v="404958"/>
    <n v="45968"/>
    <n v="18554"/>
    <n v="469480"/>
    <n v="9.7260916475105944E-2"/>
    <x v="1"/>
    <n v="0"/>
  </r>
  <r>
    <s v="Post_689"/>
    <x v="380"/>
    <x v="16"/>
    <x v="3"/>
    <x v="1"/>
    <x v="3"/>
    <x v="3"/>
    <n v="1489686"/>
    <n v="473433"/>
    <n v="24810"/>
    <n v="3808"/>
    <n v="502051"/>
    <n v="0.33701800245152336"/>
    <x v="1"/>
    <n v="0"/>
  </r>
  <r>
    <s v="Post_690"/>
    <x v="245"/>
    <x v="3"/>
    <x v="1"/>
    <x v="8"/>
    <x v="4"/>
    <x v="3"/>
    <n v="490952"/>
    <n v="347826"/>
    <n v="72833"/>
    <n v="14756"/>
    <n v="435415"/>
    <n v="0.88687896169075597"/>
    <x v="2"/>
    <n v="0"/>
  </r>
  <r>
    <s v="Post_691"/>
    <x v="440"/>
    <x v="16"/>
    <x v="1"/>
    <x v="5"/>
    <x v="2"/>
    <x v="6"/>
    <n v="2180014"/>
    <n v="59373"/>
    <n v="52726"/>
    <n v="17442"/>
    <n v="129541"/>
    <n v="5.9422095454432861E-2"/>
    <x v="2"/>
    <n v="0"/>
  </r>
  <r>
    <s v="Post_692"/>
    <x v="441"/>
    <x v="5"/>
    <x v="2"/>
    <x v="3"/>
    <x v="5"/>
    <x v="2"/>
    <n v="529799"/>
    <n v="179509"/>
    <n v="25670"/>
    <n v="6451"/>
    <n v="211630"/>
    <n v="0.39945337760169425"/>
    <x v="2"/>
    <n v="0"/>
  </r>
  <r>
    <s v="Post_693"/>
    <x v="428"/>
    <x v="10"/>
    <x v="1"/>
    <x v="2"/>
    <x v="1"/>
    <x v="7"/>
    <n v="3761264"/>
    <n v="443176"/>
    <n v="12191"/>
    <n v="48340"/>
    <n v="503707"/>
    <n v="0.13391960787650109"/>
    <x v="1"/>
    <n v="0"/>
  </r>
  <r>
    <s v="Post_694"/>
    <x v="309"/>
    <x v="12"/>
    <x v="1"/>
    <x v="3"/>
    <x v="0"/>
    <x v="6"/>
    <n v="1038860"/>
    <n v="442713"/>
    <n v="28298"/>
    <n v="40618"/>
    <n v="511629"/>
    <n v="0.49249080723100319"/>
    <x v="1"/>
    <n v="0"/>
  </r>
  <r>
    <s v="Post_695"/>
    <x v="307"/>
    <x v="17"/>
    <x v="1"/>
    <x v="2"/>
    <x v="4"/>
    <x v="5"/>
    <n v="3444824"/>
    <n v="395141"/>
    <n v="90673"/>
    <n v="32852"/>
    <n v="518666"/>
    <n v="0.15056386044686174"/>
    <x v="1"/>
    <n v="0"/>
  </r>
  <r>
    <s v="Post_696"/>
    <x v="440"/>
    <x v="16"/>
    <x v="0"/>
    <x v="9"/>
    <x v="4"/>
    <x v="3"/>
    <n v="4967000"/>
    <n v="458270"/>
    <n v="91709"/>
    <n v="5080"/>
    <n v="555059"/>
    <n v="0.11174934568149789"/>
    <x v="0"/>
    <n v="0"/>
  </r>
  <r>
    <s v="Post_697"/>
    <x v="442"/>
    <x v="3"/>
    <x v="0"/>
    <x v="3"/>
    <x v="3"/>
    <x v="5"/>
    <n v="3847801"/>
    <n v="375597"/>
    <n v="55183"/>
    <n v="38675"/>
    <n v="469455"/>
    <n v="0.12200604968916012"/>
    <x v="0"/>
    <n v="0"/>
  </r>
  <r>
    <s v="Post_698"/>
    <x v="33"/>
    <x v="19"/>
    <x v="1"/>
    <x v="4"/>
    <x v="0"/>
    <x v="0"/>
    <n v="4913774"/>
    <n v="12582"/>
    <n v="38213"/>
    <n v="46700"/>
    <n v="97495"/>
    <n v="1.9841164856177755E-2"/>
    <x v="1"/>
    <n v="0"/>
  </r>
  <r>
    <s v="Post_699"/>
    <x v="201"/>
    <x v="11"/>
    <x v="2"/>
    <x v="6"/>
    <x v="0"/>
    <x v="7"/>
    <n v="3746244"/>
    <n v="256361"/>
    <n v="87201"/>
    <n v="24493"/>
    <n v="368055"/>
    <n v="9.8246403597843604E-2"/>
    <x v="0"/>
    <n v="0"/>
  </r>
  <r>
    <s v="Post_700"/>
    <x v="226"/>
    <x v="7"/>
    <x v="3"/>
    <x v="2"/>
    <x v="1"/>
    <x v="4"/>
    <n v="3014207"/>
    <n v="267162"/>
    <n v="61079"/>
    <n v="18363"/>
    <n v="346604"/>
    <n v="0.11499011182709085"/>
    <x v="2"/>
    <n v="0"/>
  </r>
  <r>
    <s v="Post_701"/>
    <x v="443"/>
    <x v="19"/>
    <x v="2"/>
    <x v="1"/>
    <x v="3"/>
    <x v="5"/>
    <n v="67164"/>
    <n v="82891"/>
    <n v="40568"/>
    <n v="10151"/>
    <n v="133610"/>
    <n v="1.9893097492704426"/>
    <x v="2"/>
    <n v="0"/>
  </r>
  <r>
    <s v="Post_702"/>
    <x v="444"/>
    <x v="22"/>
    <x v="2"/>
    <x v="7"/>
    <x v="2"/>
    <x v="4"/>
    <n v="3833320"/>
    <n v="377497"/>
    <n v="20389"/>
    <n v="24912"/>
    <n v="422798"/>
    <n v="0.1102955140713533"/>
    <x v="1"/>
    <n v="0"/>
  </r>
  <r>
    <s v="Post_703"/>
    <x v="369"/>
    <x v="21"/>
    <x v="2"/>
    <x v="0"/>
    <x v="2"/>
    <x v="2"/>
    <n v="257565"/>
    <n v="311076"/>
    <n v="77488"/>
    <n v="43551"/>
    <n v="432115"/>
    <n v="1.6776930095315745"/>
    <x v="2"/>
    <n v="0"/>
  </r>
  <r>
    <s v="Post_704"/>
    <x v="445"/>
    <x v="7"/>
    <x v="2"/>
    <x v="7"/>
    <x v="0"/>
    <x v="7"/>
    <n v="963602"/>
    <n v="335585"/>
    <n v="45110"/>
    <n v="33791"/>
    <n v="414486"/>
    <n v="0.43014232016953058"/>
    <x v="0"/>
    <n v="0"/>
  </r>
  <r>
    <s v="Post_705"/>
    <x v="327"/>
    <x v="15"/>
    <x v="1"/>
    <x v="8"/>
    <x v="1"/>
    <x v="3"/>
    <n v="1180913"/>
    <n v="389245"/>
    <n v="42150"/>
    <n v="40241"/>
    <n v="471636"/>
    <n v="0.39938251166682048"/>
    <x v="1"/>
    <n v="0"/>
  </r>
  <r>
    <s v="Post_706"/>
    <x v="446"/>
    <x v="20"/>
    <x v="0"/>
    <x v="9"/>
    <x v="4"/>
    <x v="5"/>
    <n v="1213710"/>
    <n v="468518"/>
    <n v="1746"/>
    <n v="24547"/>
    <n v="494811"/>
    <n v="0.40768470227649106"/>
    <x v="0"/>
    <n v="0"/>
  </r>
  <r>
    <s v="Post_707"/>
    <x v="447"/>
    <x v="20"/>
    <x v="0"/>
    <x v="8"/>
    <x v="5"/>
    <x v="7"/>
    <n v="2526243"/>
    <n v="36043"/>
    <n v="37053"/>
    <n v="3164"/>
    <n v="76260"/>
    <n v="3.0187119766388271E-2"/>
    <x v="0"/>
    <n v="0"/>
  </r>
  <r>
    <s v="Post_708"/>
    <x v="252"/>
    <x v="10"/>
    <x v="3"/>
    <x v="1"/>
    <x v="2"/>
    <x v="6"/>
    <n v="2877169"/>
    <n v="263362"/>
    <n v="11451"/>
    <n v="18145"/>
    <n v="292958"/>
    <n v="0.10182161701311254"/>
    <x v="1"/>
    <n v="0"/>
  </r>
  <r>
    <s v="Post_709"/>
    <x v="364"/>
    <x v="17"/>
    <x v="3"/>
    <x v="4"/>
    <x v="0"/>
    <x v="3"/>
    <n v="4117819"/>
    <n v="430486"/>
    <n v="52313"/>
    <n v="22054"/>
    <n v="504853"/>
    <n v="0.12260203763205717"/>
    <x v="2"/>
    <n v="0"/>
  </r>
  <r>
    <s v="Post_710"/>
    <x v="177"/>
    <x v="6"/>
    <x v="1"/>
    <x v="4"/>
    <x v="1"/>
    <x v="0"/>
    <n v="3300636"/>
    <n v="334680"/>
    <n v="8400"/>
    <n v="33207"/>
    <n v="376287"/>
    <n v="0.11400439188083751"/>
    <x v="0"/>
    <n v="0"/>
  </r>
  <r>
    <s v="Post_711"/>
    <x v="448"/>
    <x v="21"/>
    <x v="3"/>
    <x v="0"/>
    <x v="1"/>
    <x v="4"/>
    <n v="3572811"/>
    <n v="361047"/>
    <n v="36640"/>
    <n v="14135"/>
    <n v="411822"/>
    <n v="0.11526554301361029"/>
    <x v="2"/>
    <n v="0"/>
  </r>
  <r>
    <s v="Post_712"/>
    <x v="427"/>
    <x v="16"/>
    <x v="1"/>
    <x v="9"/>
    <x v="4"/>
    <x v="4"/>
    <n v="474320"/>
    <n v="437976"/>
    <n v="64949"/>
    <n v="13571"/>
    <n v="516496"/>
    <n v="1.0889188733344577"/>
    <x v="0"/>
    <n v="0"/>
  </r>
  <r>
    <s v="Post_713"/>
    <x v="449"/>
    <x v="6"/>
    <x v="0"/>
    <x v="0"/>
    <x v="2"/>
    <x v="0"/>
    <n v="2903079"/>
    <n v="28666"/>
    <n v="10000"/>
    <n v="20123"/>
    <n v="58789"/>
    <n v="2.0250568448188976E-2"/>
    <x v="1"/>
    <n v="0"/>
  </r>
  <r>
    <s v="Post_714"/>
    <x v="151"/>
    <x v="17"/>
    <x v="3"/>
    <x v="0"/>
    <x v="0"/>
    <x v="7"/>
    <n v="2871175"/>
    <n v="182884"/>
    <n v="54350"/>
    <n v="26546"/>
    <n v="263780"/>
    <n v="9.1871794648532401E-2"/>
    <x v="0"/>
    <n v="0"/>
  </r>
  <r>
    <s v="Post_715"/>
    <x v="11"/>
    <x v="9"/>
    <x v="2"/>
    <x v="5"/>
    <x v="1"/>
    <x v="3"/>
    <n v="3590997"/>
    <n v="212084"/>
    <n v="3612"/>
    <n v="14460"/>
    <n v="230156"/>
    <n v="6.4092506899894375E-2"/>
    <x v="0"/>
    <n v="0"/>
  </r>
  <r>
    <s v="Post_716"/>
    <x v="450"/>
    <x v="15"/>
    <x v="1"/>
    <x v="0"/>
    <x v="2"/>
    <x v="7"/>
    <n v="1301582"/>
    <n v="36572"/>
    <n v="45582"/>
    <n v="45435"/>
    <n v="127589"/>
    <n v="9.8026094398969865E-2"/>
    <x v="2"/>
    <n v="0"/>
  </r>
  <r>
    <s v="Post_717"/>
    <x v="14"/>
    <x v="11"/>
    <x v="2"/>
    <x v="1"/>
    <x v="3"/>
    <x v="6"/>
    <n v="780079"/>
    <n v="483875"/>
    <n v="969"/>
    <n v="40858"/>
    <n v="525702"/>
    <n v="0.67390866822462858"/>
    <x v="1"/>
    <n v="0"/>
  </r>
  <r>
    <s v="Post_718"/>
    <x v="451"/>
    <x v="16"/>
    <x v="0"/>
    <x v="9"/>
    <x v="4"/>
    <x v="1"/>
    <n v="3698927"/>
    <n v="457765"/>
    <n v="94363"/>
    <n v="41251"/>
    <n v="593379"/>
    <n v="0.16041922427774324"/>
    <x v="2"/>
    <n v="0"/>
  </r>
  <r>
    <s v="Post_719"/>
    <x v="452"/>
    <x v="7"/>
    <x v="0"/>
    <x v="8"/>
    <x v="0"/>
    <x v="2"/>
    <n v="3741285"/>
    <n v="240172"/>
    <n v="97499"/>
    <n v="49443"/>
    <n v="387114"/>
    <n v="0.10347086629326555"/>
    <x v="1"/>
    <n v="0"/>
  </r>
  <r>
    <s v="Post_720"/>
    <x v="453"/>
    <x v="10"/>
    <x v="0"/>
    <x v="5"/>
    <x v="5"/>
    <x v="0"/>
    <n v="4467464"/>
    <n v="454446"/>
    <n v="93389"/>
    <n v="15009"/>
    <n v="562844"/>
    <n v="0.12598736106211489"/>
    <x v="2"/>
    <n v="0"/>
  </r>
  <r>
    <s v="Post_721"/>
    <x v="454"/>
    <x v="16"/>
    <x v="0"/>
    <x v="7"/>
    <x v="5"/>
    <x v="5"/>
    <n v="105800"/>
    <n v="329434"/>
    <n v="98771"/>
    <n v="12046"/>
    <n v="440251"/>
    <n v="4.161162570888469"/>
    <x v="2"/>
    <n v="0"/>
  </r>
  <r>
    <s v="Post_722"/>
    <x v="290"/>
    <x v="14"/>
    <x v="0"/>
    <x v="3"/>
    <x v="1"/>
    <x v="0"/>
    <n v="2742349"/>
    <n v="132032"/>
    <n v="37206"/>
    <n v="6649"/>
    <n v="175887"/>
    <n v="6.413735086234465E-2"/>
    <x v="0"/>
    <n v="0"/>
  </r>
  <r>
    <s v="Post_723"/>
    <x v="161"/>
    <x v="16"/>
    <x v="1"/>
    <x v="5"/>
    <x v="4"/>
    <x v="7"/>
    <n v="1780899"/>
    <n v="301959"/>
    <n v="74275"/>
    <n v="6214"/>
    <n v="382448"/>
    <n v="0.21474996616877207"/>
    <x v="0"/>
    <n v="0"/>
  </r>
  <r>
    <s v="Post_724"/>
    <x v="402"/>
    <x v="21"/>
    <x v="0"/>
    <x v="4"/>
    <x v="1"/>
    <x v="0"/>
    <n v="3637344"/>
    <n v="343962"/>
    <n v="71061"/>
    <n v="2143"/>
    <n v="417166"/>
    <n v="0.11468972964888666"/>
    <x v="0"/>
    <n v="0"/>
  </r>
  <r>
    <s v="Post_725"/>
    <x v="455"/>
    <x v="21"/>
    <x v="3"/>
    <x v="8"/>
    <x v="3"/>
    <x v="6"/>
    <n v="1944194"/>
    <n v="147872"/>
    <n v="64793"/>
    <n v="36140"/>
    <n v="248805"/>
    <n v="0.12797334010906319"/>
    <x v="1"/>
    <n v="0"/>
  </r>
  <r>
    <s v="Post_726"/>
    <x v="426"/>
    <x v="6"/>
    <x v="2"/>
    <x v="7"/>
    <x v="5"/>
    <x v="2"/>
    <n v="55872"/>
    <n v="276531"/>
    <n v="16650"/>
    <n v="44259"/>
    <n v="337440"/>
    <n v="6.0395189003436425"/>
    <x v="2"/>
    <n v="0"/>
  </r>
  <r>
    <s v="Post_727"/>
    <x v="133"/>
    <x v="9"/>
    <x v="2"/>
    <x v="5"/>
    <x v="1"/>
    <x v="7"/>
    <n v="674140"/>
    <n v="396364"/>
    <n v="85172"/>
    <n v="25747"/>
    <n v="507283"/>
    <n v="0.752489097220162"/>
    <x v="0"/>
    <n v="0"/>
  </r>
  <r>
    <s v="Post_728"/>
    <x v="456"/>
    <x v="14"/>
    <x v="1"/>
    <x v="5"/>
    <x v="1"/>
    <x v="4"/>
    <n v="898563"/>
    <n v="298465"/>
    <n v="57845"/>
    <n v="44877"/>
    <n v="401187"/>
    <n v="0.44647620701052682"/>
    <x v="1"/>
    <n v="0"/>
  </r>
  <r>
    <s v="Post_729"/>
    <x v="457"/>
    <x v="20"/>
    <x v="0"/>
    <x v="3"/>
    <x v="1"/>
    <x v="0"/>
    <n v="2559080"/>
    <n v="225095"/>
    <n v="73949"/>
    <n v="6703"/>
    <n v="305747"/>
    <n v="0.11947535833190052"/>
    <x v="2"/>
    <n v="0"/>
  </r>
  <r>
    <s v="Post_730"/>
    <x v="146"/>
    <x v="7"/>
    <x v="1"/>
    <x v="3"/>
    <x v="1"/>
    <x v="3"/>
    <n v="2411448"/>
    <n v="166605"/>
    <n v="3962"/>
    <n v="42255"/>
    <n v="212822"/>
    <n v="8.8254857662284233E-2"/>
    <x v="0"/>
    <n v="0"/>
  </r>
  <r>
    <s v="Post_731"/>
    <x v="16"/>
    <x v="13"/>
    <x v="2"/>
    <x v="3"/>
    <x v="5"/>
    <x v="0"/>
    <n v="2539393"/>
    <n v="414355"/>
    <n v="81623"/>
    <n v="43357"/>
    <n v="539335"/>
    <n v="0.21238736973757114"/>
    <x v="2"/>
    <n v="0"/>
  </r>
  <r>
    <s v="Post_732"/>
    <x v="458"/>
    <x v="21"/>
    <x v="3"/>
    <x v="4"/>
    <x v="3"/>
    <x v="0"/>
    <n v="3872317"/>
    <n v="6905"/>
    <n v="94412"/>
    <n v="37159"/>
    <n v="138476"/>
    <n v="3.5760502045674464E-2"/>
    <x v="0"/>
    <n v="0"/>
  </r>
  <r>
    <s v="Post_733"/>
    <x v="416"/>
    <x v="4"/>
    <x v="2"/>
    <x v="7"/>
    <x v="2"/>
    <x v="5"/>
    <n v="2285860"/>
    <n v="369389"/>
    <n v="2395"/>
    <n v="38701"/>
    <n v="410485"/>
    <n v="0.17957573954660391"/>
    <x v="2"/>
    <n v="0"/>
  </r>
  <r>
    <s v="Post_734"/>
    <x v="459"/>
    <x v="9"/>
    <x v="2"/>
    <x v="5"/>
    <x v="0"/>
    <x v="1"/>
    <n v="3975932"/>
    <n v="487279"/>
    <n v="1526"/>
    <n v="5159"/>
    <n v="493964"/>
    <n v="0.12423854331512713"/>
    <x v="1"/>
    <n v="0"/>
  </r>
  <r>
    <s v="Post_735"/>
    <x v="150"/>
    <x v="14"/>
    <x v="3"/>
    <x v="0"/>
    <x v="5"/>
    <x v="1"/>
    <n v="4214946"/>
    <n v="464542"/>
    <n v="72129"/>
    <n v="43148"/>
    <n v="579819"/>
    <n v="0.13756261646056675"/>
    <x v="1"/>
    <n v="0"/>
  </r>
  <r>
    <s v="Post_736"/>
    <x v="394"/>
    <x v="16"/>
    <x v="3"/>
    <x v="0"/>
    <x v="2"/>
    <x v="6"/>
    <n v="1663359"/>
    <n v="117919"/>
    <n v="84855"/>
    <n v="35699"/>
    <n v="238473"/>
    <n v="0.14336832878530731"/>
    <x v="0"/>
    <n v="0"/>
  </r>
  <r>
    <s v="Post_737"/>
    <x v="460"/>
    <x v="12"/>
    <x v="1"/>
    <x v="9"/>
    <x v="0"/>
    <x v="0"/>
    <n v="2729253"/>
    <n v="430030"/>
    <n v="34573"/>
    <n v="45325"/>
    <n v="509928"/>
    <n v="0.1868379369739632"/>
    <x v="0"/>
    <n v="0"/>
  </r>
  <r>
    <s v="Post_738"/>
    <x v="461"/>
    <x v="16"/>
    <x v="1"/>
    <x v="5"/>
    <x v="1"/>
    <x v="1"/>
    <n v="3287384"/>
    <n v="381894"/>
    <n v="81089"/>
    <n v="14284"/>
    <n v="477267"/>
    <n v="0.14518139651467549"/>
    <x v="1"/>
    <n v="0"/>
  </r>
  <r>
    <s v="Post_739"/>
    <x v="66"/>
    <x v="23"/>
    <x v="0"/>
    <x v="3"/>
    <x v="1"/>
    <x v="0"/>
    <n v="2541850"/>
    <n v="297473"/>
    <n v="72482"/>
    <n v="13708"/>
    <n v="383663"/>
    <n v="0.15093848968271142"/>
    <x v="1"/>
    <n v="0"/>
  </r>
  <r>
    <s v="Post_740"/>
    <x v="277"/>
    <x v="23"/>
    <x v="2"/>
    <x v="9"/>
    <x v="1"/>
    <x v="0"/>
    <n v="3673846"/>
    <n v="380160"/>
    <n v="79459"/>
    <n v="21769"/>
    <n v="481388"/>
    <n v="0.13103107751386422"/>
    <x v="0"/>
    <n v="0"/>
  </r>
  <r>
    <s v="Post_741"/>
    <x v="462"/>
    <x v="20"/>
    <x v="1"/>
    <x v="2"/>
    <x v="1"/>
    <x v="1"/>
    <n v="1418058"/>
    <n v="404349"/>
    <n v="98335"/>
    <n v="45229"/>
    <n v="547913"/>
    <n v="0.3863826444334435"/>
    <x v="2"/>
    <n v="0"/>
  </r>
  <r>
    <s v="Post_742"/>
    <x v="459"/>
    <x v="9"/>
    <x v="3"/>
    <x v="9"/>
    <x v="0"/>
    <x v="0"/>
    <n v="4349698"/>
    <n v="136364"/>
    <n v="60484"/>
    <n v="26278"/>
    <n v="223126"/>
    <n v="5.1296894634983853E-2"/>
    <x v="0"/>
    <n v="0"/>
  </r>
  <r>
    <s v="Post_743"/>
    <x v="463"/>
    <x v="5"/>
    <x v="3"/>
    <x v="6"/>
    <x v="2"/>
    <x v="6"/>
    <n v="326305"/>
    <n v="291820"/>
    <n v="8695"/>
    <n v="48023"/>
    <n v="348538"/>
    <n v="1.0681356399687409"/>
    <x v="2"/>
    <n v="0"/>
  </r>
  <r>
    <s v="Post_744"/>
    <x v="420"/>
    <x v="6"/>
    <x v="2"/>
    <x v="0"/>
    <x v="4"/>
    <x v="7"/>
    <n v="2656794"/>
    <n v="311147"/>
    <n v="27434"/>
    <n v="13837"/>
    <n v="352418"/>
    <n v="0.13264784548595035"/>
    <x v="0"/>
    <n v="0"/>
  </r>
  <r>
    <s v="Post_745"/>
    <x v="464"/>
    <x v="22"/>
    <x v="0"/>
    <x v="9"/>
    <x v="5"/>
    <x v="4"/>
    <n v="605914"/>
    <n v="74898"/>
    <n v="3683"/>
    <n v="26862"/>
    <n v="105443"/>
    <n v="0.17402304617486969"/>
    <x v="0"/>
    <n v="0"/>
  </r>
  <r>
    <s v="Post_746"/>
    <x v="429"/>
    <x v="22"/>
    <x v="2"/>
    <x v="9"/>
    <x v="4"/>
    <x v="0"/>
    <n v="3015306"/>
    <n v="110140"/>
    <n v="14231"/>
    <n v="21543"/>
    <n v="145914"/>
    <n v="4.8391108564105931E-2"/>
    <x v="1"/>
    <n v="0"/>
  </r>
  <r>
    <s v="Post_747"/>
    <x v="465"/>
    <x v="16"/>
    <x v="1"/>
    <x v="3"/>
    <x v="3"/>
    <x v="7"/>
    <n v="1219230"/>
    <n v="350006"/>
    <n v="94280"/>
    <n v="32133"/>
    <n v="476419"/>
    <n v="0.39075400047571007"/>
    <x v="1"/>
    <n v="0"/>
  </r>
  <r>
    <s v="Post_748"/>
    <x v="159"/>
    <x v="22"/>
    <x v="3"/>
    <x v="0"/>
    <x v="4"/>
    <x v="2"/>
    <n v="2551155"/>
    <n v="88083"/>
    <n v="9939"/>
    <n v="37380"/>
    <n v="135402"/>
    <n v="5.3074783774408059E-2"/>
    <x v="2"/>
    <n v="0"/>
  </r>
  <r>
    <s v="Post_749"/>
    <x v="182"/>
    <x v="5"/>
    <x v="2"/>
    <x v="9"/>
    <x v="2"/>
    <x v="4"/>
    <n v="2647569"/>
    <n v="195333"/>
    <n v="41306"/>
    <n v="22434"/>
    <n v="259073"/>
    <n v="9.7853162656006326E-2"/>
    <x v="1"/>
    <n v="0"/>
  </r>
  <r>
    <s v="Post_750"/>
    <x v="385"/>
    <x v="9"/>
    <x v="2"/>
    <x v="4"/>
    <x v="2"/>
    <x v="1"/>
    <n v="3575067"/>
    <n v="404847"/>
    <n v="77440"/>
    <n v="9922"/>
    <n v="492209"/>
    <n v="0.13767825889696614"/>
    <x v="2"/>
    <n v="0"/>
  </r>
  <r>
    <s v="Post_751"/>
    <x v="466"/>
    <x v="8"/>
    <x v="2"/>
    <x v="0"/>
    <x v="0"/>
    <x v="7"/>
    <n v="2335946"/>
    <n v="104895"/>
    <n v="75750"/>
    <n v="8793"/>
    <n v="189438"/>
    <n v="8.1096908918271232E-2"/>
    <x v="2"/>
    <n v="0"/>
  </r>
  <r>
    <s v="Post_752"/>
    <x v="467"/>
    <x v="6"/>
    <x v="2"/>
    <x v="1"/>
    <x v="5"/>
    <x v="5"/>
    <n v="1977550"/>
    <n v="457727"/>
    <n v="47967"/>
    <n v="40004"/>
    <n v="545698"/>
    <n v="0.27594649945639804"/>
    <x v="1"/>
    <n v="0"/>
  </r>
  <r>
    <s v="Post_753"/>
    <x v="199"/>
    <x v="0"/>
    <x v="2"/>
    <x v="9"/>
    <x v="1"/>
    <x v="0"/>
    <n v="764769"/>
    <n v="162101"/>
    <n v="30721"/>
    <n v="41293"/>
    <n v="234115"/>
    <n v="0.30612511751914628"/>
    <x v="0"/>
    <n v="0"/>
  </r>
  <r>
    <s v="Post_754"/>
    <x v="376"/>
    <x v="20"/>
    <x v="3"/>
    <x v="8"/>
    <x v="0"/>
    <x v="6"/>
    <n v="3620429"/>
    <n v="22477"/>
    <n v="23839"/>
    <n v="25541"/>
    <n v="71857"/>
    <n v="1.9847647889241857E-2"/>
    <x v="2"/>
    <n v="0"/>
  </r>
  <r>
    <s v="Post_755"/>
    <x v="468"/>
    <x v="0"/>
    <x v="2"/>
    <x v="8"/>
    <x v="5"/>
    <x v="0"/>
    <n v="3485025"/>
    <n v="246513"/>
    <n v="4761"/>
    <n v="27120"/>
    <n v="278394"/>
    <n v="7.9882927669098505E-2"/>
    <x v="1"/>
    <n v="0"/>
  </r>
  <r>
    <s v="Post_756"/>
    <x v="297"/>
    <x v="13"/>
    <x v="0"/>
    <x v="1"/>
    <x v="5"/>
    <x v="7"/>
    <n v="4468711"/>
    <n v="355075"/>
    <n v="72834"/>
    <n v="22022"/>
    <n v="449931"/>
    <n v="0.1006847388430355"/>
    <x v="0"/>
    <n v="0"/>
  </r>
  <r>
    <s v="Post_757"/>
    <x v="469"/>
    <x v="17"/>
    <x v="1"/>
    <x v="7"/>
    <x v="2"/>
    <x v="4"/>
    <n v="1492331"/>
    <n v="319292"/>
    <n v="58566"/>
    <n v="8303"/>
    <n v="386161"/>
    <n v="0.25876363889780485"/>
    <x v="1"/>
    <n v="0"/>
  </r>
  <r>
    <s v="Post_758"/>
    <x v="294"/>
    <x v="5"/>
    <x v="1"/>
    <x v="3"/>
    <x v="1"/>
    <x v="0"/>
    <n v="4522021"/>
    <n v="494856"/>
    <n v="7995"/>
    <n v="29137"/>
    <n v="531988"/>
    <n v="0.11764385879676366"/>
    <x v="0"/>
    <n v="0"/>
  </r>
  <r>
    <s v="Post_759"/>
    <x v="264"/>
    <x v="13"/>
    <x v="1"/>
    <x v="0"/>
    <x v="3"/>
    <x v="7"/>
    <n v="845352"/>
    <n v="425767"/>
    <n v="96744"/>
    <n v="44548"/>
    <n v="567059"/>
    <n v="0.67079630733706197"/>
    <x v="0"/>
    <n v="0"/>
  </r>
  <r>
    <s v="Post_760"/>
    <x v="261"/>
    <x v="9"/>
    <x v="0"/>
    <x v="2"/>
    <x v="2"/>
    <x v="3"/>
    <n v="3983567"/>
    <n v="126215"/>
    <n v="30951"/>
    <n v="9592"/>
    <n v="166758"/>
    <n v="4.1861477414588483E-2"/>
    <x v="1"/>
    <n v="0"/>
  </r>
  <r>
    <s v="Post_761"/>
    <x v="30"/>
    <x v="10"/>
    <x v="1"/>
    <x v="8"/>
    <x v="5"/>
    <x v="3"/>
    <n v="4975026"/>
    <n v="113245"/>
    <n v="73842"/>
    <n v="39396"/>
    <n v="226483"/>
    <n v="4.5523983191243622E-2"/>
    <x v="1"/>
    <n v="0"/>
  </r>
  <r>
    <s v="Post_762"/>
    <x v="470"/>
    <x v="18"/>
    <x v="1"/>
    <x v="1"/>
    <x v="3"/>
    <x v="2"/>
    <n v="407083"/>
    <n v="378368"/>
    <n v="12296"/>
    <n v="17307"/>
    <n v="407971"/>
    <n v="1.0021813733317284"/>
    <x v="2"/>
    <n v="0"/>
  </r>
  <r>
    <s v="Post_763"/>
    <x v="436"/>
    <x v="3"/>
    <x v="2"/>
    <x v="4"/>
    <x v="2"/>
    <x v="5"/>
    <n v="2913334"/>
    <n v="94490"/>
    <n v="66459"/>
    <n v="18634"/>
    <n v="179583"/>
    <n v="6.1641747908066841E-2"/>
    <x v="2"/>
    <n v="0"/>
  </r>
  <r>
    <s v="Post_764"/>
    <x v="463"/>
    <x v="5"/>
    <x v="3"/>
    <x v="2"/>
    <x v="4"/>
    <x v="3"/>
    <n v="648171"/>
    <n v="478099"/>
    <n v="45995"/>
    <n v="49019"/>
    <n v="573113"/>
    <n v="0.88420031133759458"/>
    <x v="2"/>
    <n v="0"/>
  </r>
  <r>
    <s v="Post_765"/>
    <x v="28"/>
    <x v="17"/>
    <x v="2"/>
    <x v="8"/>
    <x v="2"/>
    <x v="6"/>
    <n v="4934327"/>
    <n v="73355"/>
    <n v="29521"/>
    <n v="11128"/>
    <n v="114004"/>
    <n v="2.3104265282783244E-2"/>
    <x v="2"/>
    <n v="0"/>
  </r>
  <r>
    <s v="Post_766"/>
    <x v="471"/>
    <x v="12"/>
    <x v="3"/>
    <x v="4"/>
    <x v="1"/>
    <x v="5"/>
    <n v="2996758"/>
    <n v="80465"/>
    <n v="74505"/>
    <n v="39752"/>
    <n v="194722"/>
    <n v="6.4977552408302566E-2"/>
    <x v="0"/>
    <n v="0"/>
  </r>
  <r>
    <s v="Post_767"/>
    <x v="33"/>
    <x v="19"/>
    <x v="3"/>
    <x v="3"/>
    <x v="4"/>
    <x v="4"/>
    <n v="4859049"/>
    <n v="71751"/>
    <n v="85452"/>
    <n v="33912"/>
    <n v="191115"/>
    <n v="3.933177047607464E-2"/>
    <x v="2"/>
    <n v="0"/>
  </r>
  <r>
    <s v="Post_768"/>
    <x v="272"/>
    <x v="1"/>
    <x v="1"/>
    <x v="3"/>
    <x v="5"/>
    <x v="2"/>
    <n v="1900224"/>
    <n v="443095"/>
    <n v="32294"/>
    <n v="12162"/>
    <n v="487551"/>
    <n v="0.25657554056784887"/>
    <x v="1"/>
    <n v="0"/>
  </r>
  <r>
    <s v="Post_769"/>
    <x v="472"/>
    <x v="19"/>
    <x v="3"/>
    <x v="4"/>
    <x v="2"/>
    <x v="1"/>
    <n v="576289"/>
    <n v="450371"/>
    <n v="11973"/>
    <n v="13527"/>
    <n v="475871"/>
    <n v="0.82575062164990132"/>
    <x v="2"/>
    <n v="0"/>
  </r>
  <r>
    <s v="Post_770"/>
    <x v="26"/>
    <x v="1"/>
    <x v="0"/>
    <x v="4"/>
    <x v="3"/>
    <x v="3"/>
    <n v="1297808"/>
    <n v="266995"/>
    <n v="73819"/>
    <n v="12405"/>
    <n v="353219"/>
    <n v="0.27216583654901189"/>
    <x v="2"/>
    <n v="0"/>
  </r>
  <r>
    <s v="Post_771"/>
    <x v="273"/>
    <x v="2"/>
    <x v="2"/>
    <x v="3"/>
    <x v="0"/>
    <x v="6"/>
    <n v="3085596"/>
    <n v="53745"/>
    <n v="17472"/>
    <n v="45692"/>
    <n v="116909"/>
    <n v="3.788862832334499E-2"/>
    <x v="1"/>
    <n v="0"/>
  </r>
  <r>
    <s v="Post_772"/>
    <x v="397"/>
    <x v="11"/>
    <x v="2"/>
    <x v="4"/>
    <x v="1"/>
    <x v="4"/>
    <n v="4901634"/>
    <n v="164642"/>
    <n v="2903"/>
    <n v="23013"/>
    <n v="190558"/>
    <n v="3.8876423657906729E-2"/>
    <x v="1"/>
    <n v="0"/>
  </r>
  <r>
    <s v="Post_773"/>
    <x v="473"/>
    <x v="11"/>
    <x v="1"/>
    <x v="0"/>
    <x v="1"/>
    <x v="4"/>
    <n v="282212"/>
    <n v="325960"/>
    <n v="23903"/>
    <n v="6061"/>
    <n v="355924"/>
    <n v="1.2611937125281703"/>
    <x v="2"/>
    <n v="0"/>
  </r>
  <r>
    <s v="Post_774"/>
    <x v="417"/>
    <x v="2"/>
    <x v="1"/>
    <x v="6"/>
    <x v="3"/>
    <x v="3"/>
    <n v="3827339"/>
    <n v="405141"/>
    <n v="10660"/>
    <n v="18414"/>
    <n v="434215"/>
    <n v="0.11345088585045641"/>
    <x v="0"/>
    <n v="0"/>
  </r>
  <r>
    <s v="Post_775"/>
    <x v="474"/>
    <x v="16"/>
    <x v="1"/>
    <x v="1"/>
    <x v="1"/>
    <x v="3"/>
    <n v="3200135"/>
    <n v="357852"/>
    <n v="8303"/>
    <n v="1186"/>
    <n v="367341"/>
    <n v="0.11478921982978843"/>
    <x v="2"/>
    <n v="0"/>
  </r>
  <r>
    <s v="Post_776"/>
    <x v="475"/>
    <x v="21"/>
    <x v="0"/>
    <x v="2"/>
    <x v="2"/>
    <x v="3"/>
    <n v="727739"/>
    <n v="489613"/>
    <n v="21973"/>
    <n v="19468"/>
    <n v="531054"/>
    <n v="0.72973140095556233"/>
    <x v="0"/>
    <n v="0"/>
  </r>
  <r>
    <s v="Post_777"/>
    <x v="147"/>
    <x v="20"/>
    <x v="3"/>
    <x v="3"/>
    <x v="3"/>
    <x v="2"/>
    <n v="4209903"/>
    <n v="247202"/>
    <n v="57870"/>
    <n v="40525"/>
    <n v="345597"/>
    <n v="8.2091440111565522E-2"/>
    <x v="0"/>
    <n v="0"/>
  </r>
  <r>
    <s v="Post_778"/>
    <x v="353"/>
    <x v="9"/>
    <x v="3"/>
    <x v="0"/>
    <x v="3"/>
    <x v="5"/>
    <n v="4530315"/>
    <n v="267582"/>
    <n v="78454"/>
    <n v="38486"/>
    <n v="384522"/>
    <n v="8.4877541627900052E-2"/>
    <x v="2"/>
    <n v="0"/>
  </r>
  <r>
    <s v="Post_779"/>
    <x v="476"/>
    <x v="12"/>
    <x v="3"/>
    <x v="6"/>
    <x v="5"/>
    <x v="0"/>
    <n v="1985675"/>
    <n v="121205"/>
    <n v="5696"/>
    <n v="45518"/>
    <n v="172419"/>
    <n v="8.6831430118221767E-2"/>
    <x v="2"/>
    <n v="0"/>
  </r>
  <r>
    <s v="Post_780"/>
    <x v="348"/>
    <x v="5"/>
    <x v="3"/>
    <x v="7"/>
    <x v="4"/>
    <x v="2"/>
    <n v="4913424"/>
    <n v="4745"/>
    <n v="61101"/>
    <n v="19149"/>
    <n v="84995"/>
    <n v="1.7298527462722535E-2"/>
    <x v="0"/>
    <n v="0"/>
  </r>
  <r>
    <s v="Post_781"/>
    <x v="354"/>
    <x v="1"/>
    <x v="1"/>
    <x v="2"/>
    <x v="2"/>
    <x v="4"/>
    <n v="2392740"/>
    <n v="416629"/>
    <n v="25611"/>
    <n v="32521"/>
    <n v="474761"/>
    <n v="0.19841729565268271"/>
    <x v="2"/>
    <n v="0"/>
  </r>
  <r>
    <s v="Post_782"/>
    <x v="9"/>
    <x v="7"/>
    <x v="0"/>
    <x v="1"/>
    <x v="2"/>
    <x v="5"/>
    <n v="792388"/>
    <n v="244159"/>
    <n v="98598"/>
    <n v="1399"/>
    <n v="344156"/>
    <n v="0.43432762737446806"/>
    <x v="0"/>
    <n v="0"/>
  </r>
  <r>
    <s v="Post_783"/>
    <x v="477"/>
    <x v="4"/>
    <x v="3"/>
    <x v="1"/>
    <x v="0"/>
    <x v="6"/>
    <n v="4244112"/>
    <n v="398086"/>
    <n v="94347"/>
    <n v="40064"/>
    <n v="532497"/>
    <n v="0.12546723554892047"/>
    <x v="2"/>
    <n v="0"/>
  </r>
  <r>
    <s v="Post_784"/>
    <x v="239"/>
    <x v="13"/>
    <x v="1"/>
    <x v="1"/>
    <x v="4"/>
    <x v="3"/>
    <n v="1050122"/>
    <n v="497180"/>
    <n v="25187"/>
    <n v="19816"/>
    <n v="542183"/>
    <n v="0.51630477220741966"/>
    <x v="2"/>
    <n v="0"/>
  </r>
  <r>
    <s v="Post_785"/>
    <x v="478"/>
    <x v="11"/>
    <x v="2"/>
    <x v="3"/>
    <x v="0"/>
    <x v="7"/>
    <n v="1812695"/>
    <n v="12283"/>
    <n v="160"/>
    <n v="40265"/>
    <n v="52708"/>
    <n v="2.9077147562055393E-2"/>
    <x v="1"/>
    <n v="0"/>
  </r>
  <r>
    <s v="Post_786"/>
    <x v="479"/>
    <x v="19"/>
    <x v="0"/>
    <x v="0"/>
    <x v="1"/>
    <x v="6"/>
    <n v="2934644"/>
    <n v="317216"/>
    <n v="61336"/>
    <n v="35193"/>
    <n v="413745"/>
    <n v="0.14098643651495718"/>
    <x v="0"/>
    <n v="0"/>
  </r>
  <r>
    <s v="Post_787"/>
    <x v="480"/>
    <x v="5"/>
    <x v="3"/>
    <x v="2"/>
    <x v="2"/>
    <x v="1"/>
    <n v="742028"/>
    <n v="460869"/>
    <n v="67942"/>
    <n v="7677"/>
    <n v="536488"/>
    <n v="0.72300236648751803"/>
    <x v="0"/>
    <n v="0"/>
  </r>
  <r>
    <s v="Post_788"/>
    <x v="13"/>
    <x v="4"/>
    <x v="0"/>
    <x v="5"/>
    <x v="1"/>
    <x v="7"/>
    <n v="2648881"/>
    <n v="466996"/>
    <n v="13573"/>
    <n v="37701"/>
    <n v="518270"/>
    <n v="0.19565620350631077"/>
    <x v="2"/>
    <n v="0"/>
  </r>
  <r>
    <s v="Post_789"/>
    <x v="79"/>
    <x v="21"/>
    <x v="3"/>
    <x v="4"/>
    <x v="4"/>
    <x v="7"/>
    <n v="4784336"/>
    <n v="150954"/>
    <n v="95314"/>
    <n v="41213"/>
    <n v="287481"/>
    <n v="6.0087962049488165E-2"/>
    <x v="1"/>
    <n v="0"/>
  </r>
  <r>
    <s v="Post_790"/>
    <x v="188"/>
    <x v="5"/>
    <x v="3"/>
    <x v="8"/>
    <x v="3"/>
    <x v="4"/>
    <n v="2302608"/>
    <n v="174419"/>
    <n v="24390"/>
    <n v="18624"/>
    <n v="217433"/>
    <n v="9.4429012667375425E-2"/>
    <x v="0"/>
    <n v="0"/>
  </r>
  <r>
    <s v="Post_791"/>
    <x v="481"/>
    <x v="11"/>
    <x v="3"/>
    <x v="3"/>
    <x v="5"/>
    <x v="0"/>
    <n v="1421076"/>
    <n v="42987"/>
    <n v="468"/>
    <n v="18401"/>
    <n v="61856"/>
    <n v="4.3527580509416811E-2"/>
    <x v="1"/>
    <n v="0"/>
  </r>
  <r>
    <s v="Post_792"/>
    <x v="108"/>
    <x v="14"/>
    <x v="0"/>
    <x v="5"/>
    <x v="3"/>
    <x v="6"/>
    <n v="149515"/>
    <n v="62294"/>
    <n v="99978"/>
    <n v="25533"/>
    <n v="187805"/>
    <n v="1.2560947062167676"/>
    <x v="2"/>
    <n v="0"/>
  </r>
  <r>
    <s v="Post_793"/>
    <x v="316"/>
    <x v="5"/>
    <x v="0"/>
    <x v="9"/>
    <x v="3"/>
    <x v="0"/>
    <n v="816983"/>
    <n v="22944"/>
    <n v="94141"/>
    <n v="17673"/>
    <n v="134758"/>
    <n v="0.16494590462714648"/>
    <x v="0"/>
    <n v="0"/>
  </r>
  <r>
    <s v="Post_794"/>
    <x v="337"/>
    <x v="23"/>
    <x v="2"/>
    <x v="6"/>
    <x v="4"/>
    <x v="3"/>
    <n v="2853605"/>
    <n v="22118"/>
    <n v="24141"/>
    <n v="31221"/>
    <n v="77480"/>
    <n v="2.7151620494076791E-2"/>
    <x v="2"/>
    <n v="0"/>
  </r>
  <r>
    <s v="Post_795"/>
    <x v="366"/>
    <x v="22"/>
    <x v="2"/>
    <x v="1"/>
    <x v="4"/>
    <x v="4"/>
    <n v="3781816"/>
    <n v="453329"/>
    <n v="94706"/>
    <n v="8983"/>
    <n v="557018"/>
    <n v="0.14728849843567218"/>
    <x v="1"/>
    <n v="0"/>
  </r>
  <r>
    <s v="Post_796"/>
    <x v="194"/>
    <x v="11"/>
    <x v="1"/>
    <x v="7"/>
    <x v="1"/>
    <x v="0"/>
    <n v="4490630"/>
    <n v="166824"/>
    <n v="45589"/>
    <n v="4926"/>
    <n v="217339"/>
    <n v="4.8398331637209031E-2"/>
    <x v="2"/>
    <n v="0"/>
  </r>
  <r>
    <s v="Post_797"/>
    <x v="482"/>
    <x v="2"/>
    <x v="1"/>
    <x v="0"/>
    <x v="2"/>
    <x v="3"/>
    <n v="2809655"/>
    <n v="296700"/>
    <n v="36554"/>
    <n v="5867"/>
    <n v="339121"/>
    <n v="0.12069844874192739"/>
    <x v="2"/>
    <n v="0"/>
  </r>
  <r>
    <s v="Post_798"/>
    <x v="444"/>
    <x v="22"/>
    <x v="1"/>
    <x v="3"/>
    <x v="2"/>
    <x v="1"/>
    <n v="3538605"/>
    <n v="454950"/>
    <n v="72220"/>
    <n v="19322"/>
    <n v="546492"/>
    <n v="0.15443712988592961"/>
    <x v="2"/>
    <n v="0"/>
  </r>
  <r>
    <s v="Post_799"/>
    <x v="9"/>
    <x v="7"/>
    <x v="2"/>
    <x v="6"/>
    <x v="1"/>
    <x v="2"/>
    <n v="4859826"/>
    <n v="224356"/>
    <n v="61653"/>
    <n v="19973"/>
    <n v="305982"/>
    <n v="6.2961513436900832E-2"/>
    <x v="1"/>
    <n v="0"/>
  </r>
  <r>
    <s v="Post_800"/>
    <x v="483"/>
    <x v="12"/>
    <x v="3"/>
    <x v="0"/>
    <x v="4"/>
    <x v="6"/>
    <n v="3704693"/>
    <n v="361357"/>
    <n v="70236"/>
    <n v="46913"/>
    <n v="478506"/>
    <n v="0.12916211950625869"/>
    <x v="0"/>
    <n v="0"/>
  </r>
  <r>
    <s v="Post_801"/>
    <x v="357"/>
    <x v="10"/>
    <x v="1"/>
    <x v="2"/>
    <x v="5"/>
    <x v="6"/>
    <n v="34258"/>
    <n v="99120"/>
    <n v="37011"/>
    <n v="3149"/>
    <n v="139280"/>
    <n v="4.0656197092649888"/>
    <x v="0"/>
    <n v="0"/>
  </r>
  <r>
    <s v="Post_802"/>
    <x v="41"/>
    <x v="3"/>
    <x v="1"/>
    <x v="4"/>
    <x v="0"/>
    <x v="0"/>
    <n v="1037736"/>
    <n v="375246"/>
    <n v="34403"/>
    <n v="29942"/>
    <n v="439591"/>
    <n v="0.423605811111882"/>
    <x v="2"/>
    <n v="0"/>
  </r>
  <r>
    <s v="Post_803"/>
    <x v="172"/>
    <x v="19"/>
    <x v="0"/>
    <x v="1"/>
    <x v="3"/>
    <x v="5"/>
    <n v="2471057"/>
    <n v="4846"/>
    <n v="85128"/>
    <n v="38195"/>
    <n v="128169"/>
    <n v="5.1868087219355929E-2"/>
    <x v="0"/>
    <n v="0"/>
  </r>
  <r>
    <s v="Post_804"/>
    <x v="484"/>
    <x v="20"/>
    <x v="2"/>
    <x v="4"/>
    <x v="4"/>
    <x v="5"/>
    <n v="3394446"/>
    <n v="368001"/>
    <n v="19656"/>
    <n v="13214"/>
    <n v="400871"/>
    <n v="0.11809614882664211"/>
    <x v="0"/>
    <n v="0"/>
  </r>
  <r>
    <s v="Post_805"/>
    <x v="235"/>
    <x v="1"/>
    <x v="2"/>
    <x v="7"/>
    <x v="1"/>
    <x v="4"/>
    <n v="1338606"/>
    <n v="418866"/>
    <n v="60546"/>
    <n v="709"/>
    <n v="480121"/>
    <n v="0.35867238007300134"/>
    <x v="0"/>
    <n v="0"/>
  </r>
  <r>
    <s v="Post_806"/>
    <x v="370"/>
    <x v="17"/>
    <x v="2"/>
    <x v="3"/>
    <x v="3"/>
    <x v="5"/>
    <n v="609587"/>
    <n v="122051"/>
    <n v="77324"/>
    <n v="6873"/>
    <n v="206248"/>
    <n v="0.33834054860093798"/>
    <x v="1"/>
    <n v="0"/>
  </r>
  <r>
    <s v="Post_807"/>
    <x v="485"/>
    <x v="19"/>
    <x v="1"/>
    <x v="4"/>
    <x v="5"/>
    <x v="4"/>
    <n v="1230975"/>
    <n v="481442"/>
    <n v="80512"/>
    <n v="3147"/>
    <n v="565101"/>
    <n v="0.45906781210016451"/>
    <x v="2"/>
    <n v="0"/>
  </r>
  <r>
    <s v="Post_808"/>
    <x v="329"/>
    <x v="2"/>
    <x v="2"/>
    <x v="7"/>
    <x v="4"/>
    <x v="6"/>
    <n v="3827204"/>
    <n v="274844"/>
    <n v="60816"/>
    <n v="10144"/>
    <n v="345804"/>
    <n v="9.0354211586317318E-2"/>
    <x v="2"/>
    <n v="0"/>
  </r>
  <r>
    <s v="Post_809"/>
    <x v="262"/>
    <x v="23"/>
    <x v="3"/>
    <x v="5"/>
    <x v="0"/>
    <x v="3"/>
    <n v="4597793"/>
    <n v="395657"/>
    <n v="62238"/>
    <n v="7115"/>
    <n v="465010"/>
    <n v="0.10113765452250678"/>
    <x v="1"/>
    <n v="0"/>
  </r>
  <r>
    <s v="Post_810"/>
    <x v="474"/>
    <x v="16"/>
    <x v="2"/>
    <x v="2"/>
    <x v="2"/>
    <x v="2"/>
    <n v="260997"/>
    <n v="104453"/>
    <n v="93208"/>
    <n v="9124"/>
    <n v="206785"/>
    <n v="0.79228880025440906"/>
    <x v="2"/>
    <n v="0"/>
  </r>
  <r>
    <s v="Post_811"/>
    <x v="192"/>
    <x v="8"/>
    <x v="2"/>
    <x v="2"/>
    <x v="4"/>
    <x v="1"/>
    <n v="468808"/>
    <n v="140236"/>
    <n v="73449"/>
    <n v="7034"/>
    <n v="220719"/>
    <n v="0.47080894523984235"/>
    <x v="0"/>
    <n v="0"/>
  </r>
  <r>
    <s v="Post_812"/>
    <x v="259"/>
    <x v="13"/>
    <x v="3"/>
    <x v="5"/>
    <x v="0"/>
    <x v="3"/>
    <n v="2734965"/>
    <n v="261892"/>
    <n v="93169"/>
    <n v="46687"/>
    <n v="401748"/>
    <n v="0.14689328748265518"/>
    <x v="0"/>
    <n v="0"/>
  </r>
  <r>
    <s v="Post_813"/>
    <x v="350"/>
    <x v="7"/>
    <x v="1"/>
    <x v="7"/>
    <x v="2"/>
    <x v="3"/>
    <n v="998555"/>
    <n v="225198"/>
    <n v="8583"/>
    <n v="34716"/>
    <n v="268497"/>
    <n v="0.26888553960472883"/>
    <x v="2"/>
    <n v="0"/>
  </r>
  <r>
    <s v="Post_814"/>
    <x v="410"/>
    <x v="14"/>
    <x v="1"/>
    <x v="2"/>
    <x v="0"/>
    <x v="1"/>
    <n v="4214277"/>
    <n v="491365"/>
    <n v="16797"/>
    <n v="37101"/>
    <n v="545263"/>
    <n v="0.12938470821922715"/>
    <x v="1"/>
    <n v="0"/>
  </r>
  <r>
    <s v="Post_815"/>
    <x v="486"/>
    <x v="19"/>
    <x v="2"/>
    <x v="9"/>
    <x v="0"/>
    <x v="6"/>
    <n v="208326"/>
    <n v="267436"/>
    <n v="52230"/>
    <n v="45110"/>
    <n v="364776"/>
    <n v="1.7509864347225021"/>
    <x v="1"/>
    <n v="0"/>
  </r>
  <r>
    <s v="Post_816"/>
    <x v="333"/>
    <x v="16"/>
    <x v="0"/>
    <x v="1"/>
    <x v="4"/>
    <x v="0"/>
    <n v="2405842"/>
    <n v="40352"/>
    <n v="68819"/>
    <n v="8569"/>
    <n v="117740"/>
    <n v="4.8939207146603977E-2"/>
    <x v="2"/>
    <n v="0"/>
  </r>
  <r>
    <s v="Post_817"/>
    <x v="79"/>
    <x v="21"/>
    <x v="1"/>
    <x v="4"/>
    <x v="5"/>
    <x v="1"/>
    <n v="591094"/>
    <n v="112899"/>
    <n v="37633"/>
    <n v="24431"/>
    <n v="174963"/>
    <n v="0.29599860597468425"/>
    <x v="0"/>
    <n v="0"/>
  </r>
  <r>
    <s v="Post_818"/>
    <x v="487"/>
    <x v="21"/>
    <x v="3"/>
    <x v="6"/>
    <x v="5"/>
    <x v="3"/>
    <n v="1125942"/>
    <n v="95092"/>
    <n v="77009"/>
    <n v="32628"/>
    <n v="204729"/>
    <n v="0.18182908178218771"/>
    <x v="0"/>
    <n v="0"/>
  </r>
  <r>
    <s v="Post_819"/>
    <x v="207"/>
    <x v="22"/>
    <x v="1"/>
    <x v="7"/>
    <x v="4"/>
    <x v="4"/>
    <n v="1365802"/>
    <n v="451503"/>
    <n v="91330"/>
    <n v="25121"/>
    <n v="567954"/>
    <n v="0.41583919191800861"/>
    <x v="2"/>
    <n v="0"/>
  </r>
  <r>
    <s v="Post_820"/>
    <x v="488"/>
    <x v="1"/>
    <x v="3"/>
    <x v="4"/>
    <x v="3"/>
    <x v="0"/>
    <n v="1417424"/>
    <n v="390084"/>
    <n v="26977"/>
    <n v="44345"/>
    <n v="461406"/>
    <n v="0.3255243314632742"/>
    <x v="0"/>
    <n v="0"/>
  </r>
  <r>
    <s v="Post_821"/>
    <x v="139"/>
    <x v="14"/>
    <x v="1"/>
    <x v="1"/>
    <x v="0"/>
    <x v="6"/>
    <n v="224135"/>
    <n v="47344"/>
    <n v="43245"/>
    <n v="29392"/>
    <n v="119981"/>
    <n v="0.53530684632029801"/>
    <x v="0"/>
    <n v="0"/>
  </r>
  <r>
    <s v="Post_822"/>
    <x v="364"/>
    <x v="17"/>
    <x v="2"/>
    <x v="9"/>
    <x v="5"/>
    <x v="4"/>
    <n v="3850575"/>
    <n v="106942"/>
    <n v="86204"/>
    <n v="19709"/>
    <n v="212855"/>
    <n v="5.5278757068749469E-2"/>
    <x v="0"/>
    <n v="0"/>
  </r>
  <r>
    <s v="Post_823"/>
    <x v="471"/>
    <x v="12"/>
    <x v="3"/>
    <x v="0"/>
    <x v="2"/>
    <x v="4"/>
    <n v="508550"/>
    <n v="499157"/>
    <n v="39933"/>
    <n v="26111"/>
    <n v="565201"/>
    <n v="1.111397109428768"/>
    <x v="2"/>
    <n v="0"/>
  </r>
  <r>
    <s v="Post_824"/>
    <x v="163"/>
    <x v="4"/>
    <x v="1"/>
    <x v="6"/>
    <x v="5"/>
    <x v="1"/>
    <n v="947923"/>
    <n v="487612"/>
    <n v="46542"/>
    <n v="10658"/>
    <n v="544812"/>
    <n v="0.57474288523434924"/>
    <x v="2"/>
    <n v="0"/>
  </r>
  <r>
    <s v="Post_825"/>
    <x v="489"/>
    <x v="18"/>
    <x v="1"/>
    <x v="4"/>
    <x v="5"/>
    <x v="4"/>
    <n v="102983"/>
    <n v="341704"/>
    <n v="82374"/>
    <n v="8883"/>
    <n v="432961"/>
    <n v="4.2041987512502059"/>
    <x v="2"/>
    <n v="0"/>
  </r>
  <r>
    <s v="Post_826"/>
    <x v="100"/>
    <x v="18"/>
    <x v="2"/>
    <x v="6"/>
    <x v="5"/>
    <x v="5"/>
    <n v="1224749"/>
    <n v="336590"/>
    <n v="37876"/>
    <n v="39810"/>
    <n v="414276"/>
    <n v="0.33825379730867305"/>
    <x v="0"/>
    <n v="0"/>
  </r>
  <r>
    <s v="Post_827"/>
    <x v="490"/>
    <x v="3"/>
    <x v="0"/>
    <x v="5"/>
    <x v="1"/>
    <x v="5"/>
    <n v="4821602"/>
    <n v="98539"/>
    <n v="52608"/>
    <n v="46508"/>
    <n v="197655"/>
    <n v="4.0993636554821404E-2"/>
    <x v="0"/>
    <n v="0"/>
  </r>
  <r>
    <s v="Post_828"/>
    <x v="195"/>
    <x v="10"/>
    <x v="0"/>
    <x v="6"/>
    <x v="0"/>
    <x v="4"/>
    <n v="4157229"/>
    <n v="429729"/>
    <n v="97695"/>
    <n v="38020"/>
    <n v="565444"/>
    <n v="0.13601463859700777"/>
    <x v="1"/>
    <n v="0"/>
  </r>
  <r>
    <s v="Post_829"/>
    <x v="74"/>
    <x v="8"/>
    <x v="3"/>
    <x v="9"/>
    <x v="2"/>
    <x v="4"/>
    <n v="4586518"/>
    <n v="265120"/>
    <n v="57069"/>
    <n v="18054"/>
    <n v="340243"/>
    <n v="7.4183291115395164E-2"/>
    <x v="1"/>
    <n v="0"/>
  </r>
  <r>
    <s v="Post_830"/>
    <x v="310"/>
    <x v="0"/>
    <x v="2"/>
    <x v="7"/>
    <x v="4"/>
    <x v="1"/>
    <n v="2552020"/>
    <n v="45301"/>
    <n v="86964"/>
    <n v="1054"/>
    <n v="133319"/>
    <n v="5.2240578051896143E-2"/>
    <x v="1"/>
    <n v="0"/>
  </r>
  <r>
    <s v="Post_831"/>
    <x v="491"/>
    <x v="15"/>
    <x v="2"/>
    <x v="9"/>
    <x v="3"/>
    <x v="2"/>
    <n v="160483"/>
    <n v="383250"/>
    <n v="33960"/>
    <n v="35029"/>
    <n v="452239"/>
    <n v="2.8179869518889853"/>
    <x v="0"/>
    <n v="0"/>
  </r>
  <r>
    <s v="Post_832"/>
    <x v="120"/>
    <x v="9"/>
    <x v="3"/>
    <x v="3"/>
    <x v="5"/>
    <x v="0"/>
    <n v="1065072"/>
    <n v="33441"/>
    <n v="17591"/>
    <n v="36956"/>
    <n v="87988"/>
    <n v="8.2612255321705949E-2"/>
    <x v="2"/>
    <n v="0"/>
  </r>
  <r>
    <s v="Post_833"/>
    <x v="114"/>
    <x v="22"/>
    <x v="3"/>
    <x v="7"/>
    <x v="4"/>
    <x v="6"/>
    <n v="111712"/>
    <n v="374446"/>
    <n v="85509"/>
    <n v="48663"/>
    <n v="508618"/>
    <n v="4.5529397020910913"/>
    <x v="2"/>
    <n v="0"/>
  </r>
  <r>
    <s v="Post_834"/>
    <x v="492"/>
    <x v="11"/>
    <x v="1"/>
    <x v="0"/>
    <x v="1"/>
    <x v="1"/>
    <n v="4613593"/>
    <n v="197157"/>
    <n v="10941"/>
    <n v="47136"/>
    <n v="255234"/>
    <n v="5.5322175146355561E-2"/>
    <x v="0"/>
    <n v="0"/>
  </r>
  <r>
    <s v="Post_835"/>
    <x v="493"/>
    <x v="23"/>
    <x v="1"/>
    <x v="8"/>
    <x v="1"/>
    <x v="0"/>
    <n v="3678203"/>
    <n v="106484"/>
    <n v="25338"/>
    <n v="25691"/>
    <n v="157513"/>
    <n v="4.2823356949031902E-2"/>
    <x v="0"/>
    <n v="0"/>
  </r>
  <r>
    <s v="Post_836"/>
    <x v="276"/>
    <x v="4"/>
    <x v="1"/>
    <x v="7"/>
    <x v="3"/>
    <x v="7"/>
    <n v="2609916"/>
    <n v="421798"/>
    <n v="69244"/>
    <n v="20168"/>
    <n v="511210"/>
    <n v="0.19587220431615424"/>
    <x v="0"/>
    <n v="0"/>
  </r>
  <r>
    <s v="Post_837"/>
    <x v="294"/>
    <x v="5"/>
    <x v="1"/>
    <x v="5"/>
    <x v="0"/>
    <x v="6"/>
    <n v="636678"/>
    <n v="43943"/>
    <n v="48909"/>
    <n v="41810"/>
    <n v="134662"/>
    <n v="0.21150722971423544"/>
    <x v="1"/>
    <n v="0"/>
  </r>
  <r>
    <s v="Post_838"/>
    <x v="279"/>
    <x v="23"/>
    <x v="0"/>
    <x v="5"/>
    <x v="0"/>
    <x v="7"/>
    <n v="2825065"/>
    <n v="400017"/>
    <n v="84642"/>
    <n v="9441"/>
    <n v="494100"/>
    <n v="0.17489863065097616"/>
    <x v="1"/>
    <n v="0"/>
  </r>
  <r>
    <s v="Post_839"/>
    <x v="494"/>
    <x v="3"/>
    <x v="0"/>
    <x v="6"/>
    <x v="3"/>
    <x v="0"/>
    <n v="4562262"/>
    <n v="96215"/>
    <n v="869"/>
    <n v="7479"/>
    <n v="104563"/>
    <n v="2.2919113369639886E-2"/>
    <x v="0"/>
    <n v="0"/>
  </r>
  <r>
    <s v="Post_840"/>
    <x v="495"/>
    <x v="9"/>
    <x v="3"/>
    <x v="9"/>
    <x v="2"/>
    <x v="1"/>
    <n v="4356591"/>
    <n v="67603"/>
    <n v="24821"/>
    <n v="21031"/>
    <n v="113455"/>
    <n v="2.6042150846843325E-2"/>
    <x v="2"/>
    <n v="0"/>
  </r>
  <r>
    <s v="Post_841"/>
    <x v="153"/>
    <x v="22"/>
    <x v="1"/>
    <x v="3"/>
    <x v="2"/>
    <x v="2"/>
    <n v="4754509"/>
    <n v="424316"/>
    <n v="30621"/>
    <n v="18374"/>
    <n v="473311"/>
    <n v="9.9549921979325315E-2"/>
    <x v="1"/>
    <n v="0"/>
  </r>
  <r>
    <s v="Post_842"/>
    <x v="496"/>
    <x v="15"/>
    <x v="3"/>
    <x v="0"/>
    <x v="4"/>
    <x v="1"/>
    <n v="4841421"/>
    <n v="339554"/>
    <n v="33055"/>
    <n v="48880"/>
    <n v="421489"/>
    <n v="8.7058944057953239E-2"/>
    <x v="0"/>
    <n v="0"/>
  </r>
  <r>
    <s v="Post_843"/>
    <x v="77"/>
    <x v="18"/>
    <x v="1"/>
    <x v="3"/>
    <x v="5"/>
    <x v="7"/>
    <n v="3545758"/>
    <n v="365667"/>
    <n v="98281"/>
    <n v="27784"/>
    <n v="491732"/>
    <n v="0.13868177128839587"/>
    <x v="0"/>
    <n v="0"/>
  </r>
  <r>
    <s v="Post_844"/>
    <x v="397"/>
    <x v="11"/>
    <x v="0"/>
    <x v="8"/>
    <x v="0"/>
    <x v="7"/>
    <n v="4221248"/>
    <n v="87215"/>
    <n v="17939"/>
    <n v="14743"/>
    <n v="119897"/>
    <n v="2.8403211562078323E-2"/>
    <x v="2"/>
    <n v="0"/>
  </r>
  <r>
    <s v="Post_845"/>
    <x v="475"/>
    <x v="21"/>
    <x v="1"/>
    <x v="4"/>
    <x v="3"/>
    <x v="4"/>
    <n v="3481771"/>
    <n v="299306"/>
    <n v="45796"/>
    <n v="27535"/>
    <n v="372637"/>
    <n v="0.10702513175047985"/>
    <x v="2"/>
    <n v="0"/>
  </r>
  <r>
    <s v="Post_846"/>
    <x v="10"/>
    <x v="8"/>
    <x v="2"/>
    <x v="8"/>
    <x v="3"/>
    <x v="2"/>
    <n v="1262231"/>
    <n v="240848"/>
    <n v="63648"/>
    <n v="46400"/>
    <n v="350896"/>
    <n v="0.27799665829788683"/>
    <x v="2"/>
    <n v="0"/>
  </r>
  <r>
    <s v="Post_847"/>
    <x v="497"/>
    <x v="14"/>
    <x v="1"/>
    <x v="1"/>
    <x v="0"/>
    <x v="1"/>
    <n v="735190"/>
    <n v="421586"/>
    <n v="62738"/>
    <n v="38778"/>
    <n v="523102"/>
    <n v="0.71151947115711589"/>
    <x v="2"/>
    <n v="0"/>
  </r>
  <r>
    <s v="Post_848"/>
    <x v="498"/>
    <x v="23"/>
    <x v="1"/>
    <x v="0"/>
    <x v="3"/>
    <x v="2"/>
    <n v="2635991"/>
    <n v="187823"/>
    <n v="29537"/>
    <n v="46857"/>
    <n v="264217"/>
    <n v="0.10023440899456788"/>
    <x v="2"/>
    <n v="0"/>
  </r>
  <r>
    <s v="Post_849"/>
    <x v="13"/>
    <x v="4"/>
    <x v="1"/>
    <x v="2"/>
    <x v="5"/>
    <x v="0"/>
    <n v="350307"/>
    <n v="4331"/>
    <n v="1623"/>
    <n v="26850"/>
    <n v="32804"/>
    <n v="9.3643575492353845E-2"/>
    <x v="0"/>
    <n v="0"/>
  </r>
  <r>
    <s v="Post_850"/>
    <x v="499"/>
    <x v="11"/>
    <x v="0"/>
    <x v="9"/>
    <x v="1"/>
    <x v="7"/>
    <n v="1818938"/>
    <n v="228251"/>
    <n v="5943"/>
    <n v="10429"/>
    <n v="244623"/>
    <n v="0.13448671697441034"/>
    <x v="0"/>
    <n v="0"/>
  </r>
  <r>
    <s v="Post_851"/>
    <x v="289"/>
    <x v="5"/>
    <x v="2"/>
    <x v="3"/>
    <x v="0"/>
    <x v="4"/>
    <n v="1429838"/>
    <n v="18668"/>
    <n v="2497"/>
    <n v="24005"/>
    <n v="45170"/>
    <n v="3.1590991427000822E-2"/>
    <x v="0"/>
    <n v="0"/>
  </r>
  <r>
    <s v="Post_852"/>
    <x v="500"/>
    <x v="18"/>
    <x v="2"/>
    <x v="3"/>
    <x v="4"/>
    <x v="2"/>
    <n v="3011539"/>
    <n v="352831"/>
    <n v="16037"/>
    <n v="10940"/>
    <n v="379808"/>
    <n v="0.12611757642853039"/>
    <x v="2"/>
    <n v="0"/>
  </r>
  <r>
    <s v="Post_853"/>
    <x v="232"/>
    <x v="17"/>
    <x v="0"/>
    <x v="7"/>
    <x v="0"/>
    <x v="0"/>
    <n v="3185451"/>
    <n v="489381"/>
    <n v="98149"/>
    <n v="34483"/>
    <n v="622013"/>
    <n v="0.19526685546253891"/>
    <x v="0"/>
    <n v="0"/>
  </r>
  <r>
    <s v="Post_854"/>
    <x v="204"/>
    <x v="19"/>
    <x v="2"/>
    <x v="0"/>
    <x v="5"/>
    <x v="4"/>
    <n v="2162853"/>
    <n v="269312"/>
    <n v="87618"/>
    <n v="10907"/>
    <n v="367837"/>
    <n v="0.17007027292192303"/>
    <x v="1"/>
    <n v="0"/>
  </r>
  <r>
    <s v="Post_855"/>
    <x v="501"/>
    <x v="3"/>
    <x v="2"/>
    <x v="3"/>
    <x v="3"/>
    <x v="5"/>
    <n v="1049060"/>
    <n v="203673"/>
    <n v="96687"/>
    <n v="20847"/>
    <n v="321207"/>
    <n v="0.30618553752883532"/>
    <x v="2"/>
    <n v="0"/>
  </r>
  <r>
    <s v="Post_856"/>
    <x v="272"/>
    <x v="1"/>
    <x v="2"/>
    <x v="9"/>
    <x v="5"/>
    <x v="0"/>
    <n v="2843559"/>
    <n v="12146"/>
    <n v="35655"/>
    <n v="43443"/>
    <n v="91244"/>
    <n v="3.2087957380170416E-2"/>
    <x v="2"/>
    <n v="0"/>
  </r>
  <r>
    <s v="Post_857"/>
    <x v="78"/>
    <x v="8"/>
    <x v="1"/>
    <x v="0"/>
    <x v="1"/>
    <x v="4"/>
    <n v="75331"/>
    <n v="386738"/>
    <n v="46627"/>
    <n v="6927"/>
    <n v="440292"/>
    <n v="5.8447651033439092"/>
    <x v="1"/>
    <n v="0"/>
  </r>
  <r>
    <s v="Post_858"/>
    <x v="502"/>
    <x v="18"/>
    <x v="2"/>
    <x v="7"/>
    <x v="5"/>
    <x v="5"/>
    <n v="906698"/>
    <n v="201588"/>
    <n v="49402"/>
    <n v="48909"/>
    <n v="299899"/>
    <n v="0.33075952522229013"/>
    <x v="1"/>
    <n v="0"/>
  </r>
  <r>
    <s v="Post_859"/>
    <x v="223"/>
    <x v="7"/>
    <x v="1"/>
    <x v="0"/>
    <x v="5"/>
    <x v="5"/>
    <n v="4483470"/>
    <n v="117945"/>
    <n v="55358"/>
    <n v="30073"/>
    <n v="203376"/>
    <n v="4.5361293819296218E-2"/>
    <x v="0"/>
    <n v="0"/>
  </r>
  <r>
    <s v="Post_860"/>
    <x v="372"/>
    <x v="6"/>
    <x v="2"/>
    <x v="4"/>
    <x v="5"/>
    <x v="1"/>
    <n v="1929226"/>
    <n v="300187"/>
    <n v="53229"/>
    <n v="25999"/>
    <n v="379415"/>
    <n v="0.19666695348289936"/>
    <x v="0"/>
    <n v="0"/>
  </r>
  <r>
    <s v="Post_861"/>
    <x v="391"/>
    <x v="20"/>
    <x v="1"/>
    <x v="2"/>
    <x v="3"/>
    <x v="6"/>
    <n v="224458"/>
    <n v="277150"/>
    <n v="61218"/>
    <n v="38779"/>
    <n v="377147"/>
    <n v="1.6802564399575868"/>
    <x v="1"/>
    <n v="0"/>
  </r>
  <r>
    <s v="Post_862"/>
    <x v="319"/>
    <x v="13"/>
    <x v="1"/>
    <x v="7"/>
    <x v="1"/>
    <x v="7"/>
    <n v="3139127"/>
    <n v="70363"/>
    <n v="97084"/>
    <n v="127"/>
    <n v="167574"/>
    <n v="5.3382357579033916E-2"/>
    <x v="2"/>
    <n v="0"/>
  </r>
  <r>
    <s v="Post_863"/>
    <x v="151"/>
    <x v="17"/>
    <x v="2"/>
    <x v="6"/>
    <x v="0"/>
    <x v="0"/>
    <n v="2651655"/>
    <n v="457174"/>
    <n v="40321"/>
    <n v="47420"/>
    <n v="544915"/>
    <n v="0.20549996134489593"/>
    <x v="2"/>
    <n v="0"/>
  </r>
  <r>
    <s v="Post_864"/>
    <x v="12"/>
    <x v="10"/>
    <x v="0"/>
    <x v="6"/>
    <x v="0"/>
    <x v="6"/>
    <n v="364719"/>
    <n v="189328"/>
    <n v="82087"/>
    <n v="44366"/>
    <n v="315781"/>
    <n v="0.8658199874423872"/>
    <x v="2"/>
    <n v="0"/>
  </r>
  <r>
    <s v="Post_865"/>
    <x v="503"/>
    <x v="11"/>
    <x v="3"/>
    <x v="9"/>
    <x v="5"/>
    <x v="2"/>
    <n v="3656271"/>
    <n v="448604"/>
    <n v="9543"/>
    <n v="25102"/>
    <n v="483249"/>
    <n v="0.13216990753694133"/>
    <x v="0"/>
    <n v="0"/>
  </r>
  <r>
    <s v="Post_866"/>
    <x v="277"/>
    <x v="23"/>
    <x v="1"/>
    <x v="8"/>
    <x v="2"/>
    <x v="1"/>
    <n v="4363523"/>
    <n v="488878"/>
    <n v="8230"/>
    <n v="3369"/>
    <n v="500477"/>
    <n v="0.11469562553010491"/>
    <x v="2"/>
    <n v="0"/>
  </r>
  <r>
    <s v="Post_867"/>
    <x v="504"/>
    <x v="10"/>
    <x v="3"/>
    <x v="7"/>
    <x v="1"/>
    <x v="5"/>
    <n v="1153858"/>
    <n v="36011"/>
    <n v="15306"/>
    <n v="46185"/>
    <n v="97502"/>
    <n v="8.4500865791111213E-2"/>
    <x v="1"/>
    <n v="0"/>
  </r>
  <r>
    <s v="Post_868"/>
    <x v="426"/>
    <x v="6"/>
    <x v="1"/>
    <x v="3"/>
    <x v="0"/>
    <x v="3"/>
    <n v="2121725"/>
    <n v="45509"/>
    <n v="307"/>
    <n v="8958"/>
    <n v="54774"/>
    <n v="2.5815786683005573E-2"/>
    <x v="2"/>
    <n v="0"/>
  </r>
  <r>
    <s v="Post_869"/>
    <x v="309"/>
    <x v="12"/>
    <x v="3"/>
    <x v="2"/>
    <x v="1"/>
    <x v="7"/>
    <n v="1684233"/>
    <n v="402293"/>
    <n v="7055"/>
    <n v="33744"/>
    <n v="443092"/>
    <n v="0.26308236449469879"/>
    <x v="0"/>
    <n v="0"/>
  </r>
  <r>
    <s v="Post_870"/>
    <x v="144"/>
    <x v="18"/>
    <x v="2"/>
    <x v="1"/>
    <x v="3"/>
    <x v="7"/>
    <n v="960449"/>
    <n v="475480"/>
    <n v="27053"/>
    <n v="23747"/>
    <n v="526280"/>
    <n v="0.54795205159253646"/>
    <x v="1"/>
    <n v="0"/>
  </r>
  <r>
    <s v="Post_871"/>
    <x v="505"/>
    <x v="4"/>
    <x v="1"/>
    <x v="5"/>
    <x v="5"/>
    <x v="6"/>
    <n v="1949651"/>
    <n v="348513"/>
    <n v="25769"/>
    <n v="15034"/>
    <n v="389316"/>
    <n v="0.19968496925860063"/>
    <x v="1"/>
    <n v="0"/>
  </r>
  <r>
    <s v="Post_872"/>
    <x v="506"/>
    <x v="7"/>
    <x v="0"/>
    <x v="2"/>
    <x v="1"/>
    <x v="4"/>
    <n v="1809305"/>
    <n v="287587"/>
    <n v="43594"/>
    <n v="4461"/>
    <n v="335642"/>
    <n v="0.18550880034046222"/>
    <x v="1"/>
    <n v="0"/>
  </r>
  <r>
    <s v="Post_873"/>
    <x v="391"/>
    <x v="20"/>
    <x v="3"/>
    <x v="3"/>
    <x v="2"/>
    <x v="5"/>
    <n v="4274529"/>
    <n v="464184"/>
    <n v="34152"/>
    <n v="47788"/>
    <n v="546124"/>
    <n v="0.12776238036986062"/>
    <x v="0"/>
    <n v="0"/>
  </r>
  <r>
    <s v="Post_874"/>
    <x v="389"/>
    <x v="7"/>
    <x v="0"/>
    <x v="1"/>
    <x v="0"/>
    <x v="4"/>
    <n v="4526401"/>
    <n v="302669"/>
    <n v="15559"/>
    <n v="21915"/>
    <n v="340143"/>
    <n v="7.5146457417272577E-2"/>
    <x v="1"/>
    <n v="0"/>
  </r>
  <r>
    <s v="Post_875"/>
    <x v="20"/>
    <x v="8"/>
    <x v="3"/>
    <x v="1"/>
    <x v="3"/>
    <x v="1"/>
    <n v="2611693"/>
    <n v="119401"/>
    <n v="62682"/>
    <n v="25971"/>
    <n v="208054"/>
    <n v="7.9662502445731559E-2"/>
    <x v="0"/>
    <n v="0"/>
  </r>
  <r>
    <s v="Post_876"/>
    <x v="66"/>
    <x v="23"/>
    <x v="3"/>
    <x v="7"/>
    <x v="2"/>
    <x v="1"/>
    <n v="777206"/>
    <n v="279969"/>
    <n v="17264"/>
    <n v="9519"/>
    <n v="306752"/>
    <n v="0.39468557885554151"/>
    <x v="0"/>
    <n v="0"/>
  </r>
  <r>
    <s v="Post_877"/>
    <x v="182"/>
    <x v="5"/>
    <x v="1"/>
    <x v="2"/>
    <x v="5"/>
    <x v="3"/>
    <n v="3822658"/>
    <n v="16287"/>
    <n v="899"/>
    <n v="13106"/>
    <n v="30292"/>
    <n v="7.9243290924796306E-3"/>
    <x v="0"/>
    <n v="0"/>
  </r>
  <r>
    <s v="Post_878"/>
    <x v="507"/>
    <x v="21"/>
    <x v="3"/>
    <x v="7"/>
    <x v="4"/>
    <x v="3"/>
    <n v="2730742"/>
    <n v="380894"/>
    <n v="97358"/>
    <n v="46960"/>
    <n v="525212"/>
    <n v="0.19233307284247286"/>
    <x v="2"/>
    <n v="0"/>
  </r>
  <r>
    <s v="Post_879"/>
    <x v="508"/>
    <x v="0"/>
    <x v="2"/>
    <x v="7"/>
    <x v="2"/>
    <x v="2"/>
    <n v="3536654"/>
    <n v="292882"/>
    <n v="7966"/>
    <n v="37642"/>
    <n v="338490"/>
    <n v="9.5709108100481416E-2"/>
    <x v="1"/>
    <n v="0"/>
  </r>
  <r>
    <s v="Post_880"/>
    <x v="509"/>
    <x v="23"/>
    <x v="0"/>
    <x v="8"/>
    <x v="2"/>
    <x v="1"/>
    <n v="2783900"/>
    <n v="290747"/>
    <n v="64651"/>
    <n v="21853"/>
    <n v="377251"/>
    <n v="0.13551169223032436"/>
    <x v="2"/>
    <n v="0"/>
  </r>
  <r>
    <s v="Post_881"/>
    <x v="398"/>
    <x v="13"/>
    <x v="1"/>
    <x v="8"/>
    <x v="3"/>
    <x v="6"/>
    <n v="911320"/>
    <n v="397818"/>
    <n v="13388"/>
    <n v="26310"/>
    <n v="437516"/>
    <n v="0.48009041829434229"/>
    <x v="0"/>
    <n v="0"/>
  </r>
  <r>
    <s v="Post_882"/>
    <x v="510"/>
    <x v="9"/>
    <x v="2"/>
    <x v="4"/>
    <x v="3"/>
    <x v="0"/>
    <n v="3481822"/>
    <n v="80175"/>
    <n v="68325"/>
    <n v="41815"/>
    <n v="190315"/>
    <n v="5.4659600634380502E-2"/>
    <x v="2"/>
    <n v="0"/>
  </r>
  <r>
    <s v="Post_883"/>
    <x v="261"/>
    <x v="9"/>
    <x v="3"/>
    <x v="7"/>
    <x v="4"/>
    <x v="3"/>
    <n v="1416870"/>
    <n v="368333"/>
    <n v="28809"/>
    <n v="5632"/>
    <n v="402774"/>
    <n v="0.28427025768066233"/>
    <x v="0"/>
    <n v="0"/>
  </r>
  <r>
    <s v="Post_884"/>
    <x v="44"/>
    <x v="19"/>
    <x v="3"/>
    <x v="0"/>
    <x v="1"/>
    <x v="5"/>
    <n v="3458941"/>
    <n v="367246"/>
    <n v="48482"/>
    <n v="38137"/>
    <n v="453865"/>
    <n v="0.13121501638796382"/>
    <x v="2"/>
    <n v="0"/>
  </r>
  <r>
    <s v="Post_885"/>
    <x v="160"/>
    <x v="23"/>
    <x v="2"/>
    <x v="9"/>
    <x v="0"/>
    <x v="6"/>
    <n v="3331697"/>
    <n v="221708"/>
    <n v="84660"/>
    <n v="10308"/>
    <n v="316676"/>
    <n v="9.5049459779805903E-2"/>
    <x v="1"/>
    <n v="0"/>
  </r>
  <r>
    <s v="Post_886"/>
    <x v="168"/>
    <x v="18"/>
    <x v="2"/>
    <x v="5"/>
    <x v="2"/>
    <x v="2"/>
    <n v="754022"/>
    <n v="23357"/>
    <n v="98150"/>
    <n v="37681"/>
    <n v="159188"/>
    <n v="0.21111850847853245"/>
    <x v="0"/>
    <n v="0"/>
  </r>
  <r>
    <s v="Post_887"/>
    <x v="102"/>
    <x v="20"/>
    <x v="2"/>
    <x v="2"/>
    <x v="0"/>
    <x v="3"/>
    <n v="1835167"/>
    <n v="298712"/>
    <n v="16195"/>
    <n v="50"/>
    <n v="314957"/>
    <n v="0.17162307299553664"/>
    <x v="0"/>
    <n v="0"/>
  </r>
  <r>
    <s v="Post_888"/>
    <x v="239"/>
    <x v="13"/>
    <x v="0"/>
    <x v="8"/>
    <x v="3"/>
    <x v="1"/>
    <n v="4069490"/>
    <n v="363061"/>
    <n v="74985"/>
    <n v="765"/>
    <n v="438811"/>
    <n v="0.10782948231842319"/>
    <x v="1"/>
    <n v="0"/>
  </r>
  <r>
    <s v="Post_889"/>
    <x v="511"/>
    <x v="23"/>
    <x v="0"/>
    <x v="5"/>
    <x v="3"/>
    <x v="2"/>
    <n v="1963015"/>
    <n v="417328"/>
    <n v="41576"/>
    <n v="3075"/>
    <n v="461979"/>
    <n v="0.23534155368145429"/>
    <x v="2"/>
    <n v="0"/>
  </r>
  <r>
    <s v="Post_890"/>
    <x v="388"/>
    <x v="20"/>
    <x v="2"/>
    <x v="8"/>
    <x v="0"/>
    <x v="2"/>
    <n v="4387952"/>
    <n v="260744"/>
    <n v="7764"/>
    <n v="10999"/>
    <n v="279507"/>
    <n v="6.3698736905052747E-2"/>
    <x v="0"/>
    <n v="0"/>
  </r>
  <r>
    <s v="Post_891"/>
    <x v="373"/>
    <x v="12"/>
    <x v="2"/>
    <x v="3"/>
    <x v="5"/>
    <x v="0"/>
    <n v="2582163"/>
    <n v="336015"/>
    <n v="60643"/>
    <n v="48347"/>
    <n v="445005"/>
    <n v="0.17233807470713505"/>
    <x v="2"/>
    <n v="0"/>
  </r>
  <r>
    <s v="Post_892"/>
    <x v="325"/>
    <x v="14"/>
    <x v="3"/>
    <x v="9"/>
    <x v="1"/>
    <x v="4"/>
    <n v="4638671"/>
    <n v="371452"/>
    <n v="16316"/>
    <n v="46310"/>
    <n v="434078"/>
    <n v="9.3578095967573466E-2"/>
    <x v="1"/>
    <n v="0"/>
  </r>
  <r>
    <s v="Post_893"/>
    <x v="487"/>
    <x v="21"/>
    <x v="1"/>
    <x v="8"/>
    <x v="3"/>
    <x v="7"/>
    <n v="410444"/>
    <n v="256366"/>
    <n v="76964"/>
    <n v="9098"/>
    <n v="342428"/>
    <n v="0.83428677237333226"/>
    <x v="1"/>
    <n v="0"/>
  </r>
  <r>
    <s v="Post_894"/>
    <x v="179"/>
    <x v="7"/>
    <x v="2"/>
    <x v="8"/>
    <x v="4"/>
    <x v="5"/>
    <n v="2034778"/>
    <n v="167327"/>
    <n v="83115"/>
    <n v="26341"/>
    <n v="276783"/>
    <n v="0.13602614142673058"/>
    <x v="2"/>
    <n v="0"/>
  </r>
  <r>
    <s v="Post_895"/>
    <x v="41"/>
    <x v="3"/>
    <x v="0"/>
    <x v="0"/>
    <x v="3"/>
    <x v="0"/>
    <n v="713539"/>
    <n v="395521"/>
    <n v="52325"/>
    <n v="40633"/>
    <n v="488479"/>
    <n v="0.68458626648298126"/>
    <x v="1"/>
    <n v="0"/>
  </r>
  <r>
    <s v="Post_896"/>
    <x v="55"/>
    <x v="11"/>
    <x v="0"/>
    <x v="8"/>
    <x v="1"/>
    <x v="1"/>
    <n v="2434680"/>
    <n v="120094"/>
    <n v="59075"/>
    <n v="15931"/>
    <n v="195100"/>
    <n v="8.0133734207370161E-2"/>
    <x v="2"/>
    <n v="0"/>
  </r>
  <r>
    <s v="Post_897"/>
    <x v="512"/>
    <x v="1"/>
    <x v="2"/>
    <x v="9"/>
    <x v="0"/>
    <x v="3"/>
    <n v="3587110"/>
    <n v="51649"/>
    <n v="89478"/>
    <n v="30231"/>
    <n v="171358"/>
    <n v="4.7770489335426013E-2"/>
    <x v="2"/>
    <n v="0"/>
  </r>
  <r>
    <s v="Post_898"/>
    <x v="138"/>
    <x v="18"/>
    <x v="0"/>
    <x v="2"/>
    <x v="1"/>
    <x v="5"/>
    <n v="2460537"/>
    <n v="203160"/>
    <n v="15349"/>
    <n v="30968"/>
    <n v="249477"/>
    <n v="0.10139128165924756"/>
    <x v="2"/>
    <n v="0"/>
  </r>
  <r>
    <s v="Post_899"/>
    <x v="110"/>
    <x v="1"/>
    <x v="2"/>
    <x v="5"/>
    <x v="2"/>
    <x v="5"/>
    <n v="1190594"/>
    <n v="304893"/>
    <n v="33293"/>
    <n v="44281"/>
    <n v="382467"/>
    <n v="0.32124049004110555"/>
    <x v="1"/>
    <n v="0"/>
  </r>
  <r>
    <s v="Post_900"/>
    <x v="37"/>
    <x v="0"/>
    <x v="3"/>
    <x v="3"/>
    <x v="1"/>
    <x v="6"/>
    <n v="2723499"/>
    <n v="249264"/>
    <n v="38529"/>
    <n v="23572"/>
    <n v="311365"/>
    <n v="0.11432535866545206"/>
    <x v="2"/>
    <n v="0"/>
  </r>
  <r>
    <s v="Post_901"/>
    <x v="513"/>
    <x v="4"/>
    <x v="2"/>
    <x v="0"/>
    <x v="4"/>
    <x v="4"/>
    <n v="4216678"/>
    <n v="452894"/>
    <n v="83096"/>
    <n v="6059"/>
    <n v="542049"/>
    <n v="0.12854882445375246"/>
    <x v="0"/>
    <n v="0"/>
  </r>
  <r>
    <s v="Post_902"/>
    <x v="74"/>
    <x v="8"/>
    <x v="2"/>
    <x v="5"/>
    <x v="1"/>
    <x v="0"/>
    <n v="2109525"/>
    <n v="73395"/>
    <n v="89584"/>
    <n v="19033"/>
    <n v="182012"/>
    <n v="8.6281034830115788E-2"/>
    <x v="0"/>
    <n v="0"/>
  </r>
  <r>
    <s v="Post_903"/>
    <x v="514"/>
    <x v="4"/>
    <x v="0"/>
    <x v="9"/>
    <x v="4"/>
    <x v="3"/>
    <n v="2118691"/>
    <n v="51266"/>
    <n v="15265"/>
    <n v="39734"/>
    <n v="106265"/>
    <n v="5.0155968944975933E-2"/>
    <x v="0"/>
    <n v="0"/>
  </r>
  <r>
    <s v="Post_904"/>
    <x v="59"/>
    <x v="9"/>
    <x v="0"/>
    <x v="7"/>
    <x v="0"/>
    <x v="3"/>
    <n v="579923"/>
    <n v="487181"/>
    <n v="219"/>
    <n v="39465"/>
    <n v="526865"/>
    <n v="0.90850854337558606"/>
    <x v="0"/>
    <n v="0"/>
  </r>
  <r>
    <s v="Post_905"/>
    <x v="515"/>
    <x v="13"/>
    <x v="1"/>
    <x v="1"/>
    <x v="4"/>
    <x v="2"/>
    <n v="132001"/>
    <n v="419371"/>
    <n v="71316"/>
    <n v="39401"/>
    <n v="530088"/>
    <n v="4.0157877591836426"/>
    <x v="1"/>
    <n v="0"/>
  </r>
  <r>
    <s v="Post_906"/>
    <x v="274"/>
    <x v="20"/>
    <x v="2"/>
    <x v="4"/>
    <x v="1"/>
    <x v="4"/>
    <n v="281552"/>
    <n v="246077"/>
    <n v="83676"/>
    <n v="26090"/>
    <n v="355843"/>
    <n v="1.2638624481445702"/>
    <x v="0"/>
    <n v="0"/>
  </r>
  <r>
    <s v="Post_907"/>
    <x v="516"/>
    <x v="10"/>
    <x v="1"/>
    <x v="7"/>
    <x v="4"/>
    <x v="7"/>
    <n v="2309871"/>
    <n v="288470"/>
    <n v="79217"/>
    <n v="46717"/>
    <n v="414404"/>
    <n v="0.17940568975496901"/>
    <x v="0"/>
    <n v="0"/>
  </r>
  <r>
    <s v="Post_908"/>
    <x v="71"/>
    <x v="15"/>
    <x v="0"/>
    <x v="5"/>
    <x v="3"/>
    <x v="5"/>
    <n v="2669756"/>
    <n v="229127"/>
    <n v="77357"/>
    <n v="49206"/>
    <n v="355690"/>
    <n v="0.13322940373577211"/>
    <x v="2"/>
    <n v="0"/>
  </r>
  <r>
    <s v="Post_909"/>
    <x v="517"/>
    <x v="19"/>
    <x v="1"/>
    <x v="1"/>
    <x v="0"/>
    <x v="6"/>
    <n v="3373468"/>
    <n v="255416"/>
    <n v="34814"/>
    <n v="25166"/>
    <n v="315396"/>
    <n v="9.3493105611198918E-2"/>
    <x v="1"/>
    <n v="0"/>
  </r>
  <r>
    <s v="Post_910"/>
    <x v="90"/>
    <x v="18"/>
    <x v="2"/>
    <x v="9"/>
    <x v="5"/>
    <x v="0"/>
    <n v="160165"/>
    <n v="473595"/>
    <n v="15369"/>
    <n v="33197"/>
    <n v="522161"/>
    <n v="3.2601442262666627"/>
    <x v="2"/>
    <n v="0"/>
  </r>
  <r>
    <s v="Post_911"/>
    <x v="212"/>
    <x v="8"/>
    <x v="0"/>
    <x v="0"/>
    <x v="2"/>
    <x v="0"/>
    <n v="3724099"/>
    <n v="90120"/>
    <n v="50063"/>
    <n v="34585"/>
    <n v="174768"/>
    <n v="4.6928935025626332E-2"/>
    <x v="2"/>
    <n v="0"/>
  </r>
  <r>
    <s v="Post_912"/>
    <x v="299"/>
    <x v="23"/>
    <x v="0"/>
    <x v="1"/>
    <x v="0"/>
    <x v="6"/>
    <n v="4757293"/>
    <n v="394313"/>
    <n v="78165"/>
    <n v="31965"/>
    <n v="504443"/>
    <n v="0.10603572241608832"/>
    <x v="1"/>
    <n v="0"/>
  </r>
  <r>
    <s v="Post_913"/>
    <x v="313"/>
    <x v="4"/>
    <x v="2"/>
    <x v="5"/>
    <x v="0"/>
    <x v="6"/>
    <n v="4645686"/>
    <n v="446777"/>
    <n v="15642"/>
    <n v="26412"/>
    <n v="488831"/>
    <n v="0.10522256562324703"/>
    <x v="2"/>
    <n v="0"/>
  </r>
  <r>
    <s v="Post_914"/>
    <x v="518"/>
    <x v="5"/>
    <x v="2"/>
    <x v="7"/>
    <x v="1"/>
    <x v="2"/>
    <n v="4741739"/>
    <n v="170278"/>
    <n v="66069"/>
    <n v="18352"/>
    <n v="254699"/>
    <n v="5.371425968405262E-2"/>
    <x v="0"/>
    <n v="0"/>
  </r>
  <r>
    <s v="Post_915"/>
    <x v="519"/>
    <x v="22"/>
    <x v="2"/>
    <x v="6"/>
    <x v="4"/>
    <x v="5"/>
    <n v="2107265"/>
    <n v="257928"/>
    <n v="88494"/>
    <n v="37544"/>
    <n v="383966"/>
    <n v="0.1822105905047538"/>
    <x v="1"/>
    <n v="0"/>
  </r>
  <r>
    <s v="Post_916"/>
    <x v="276"/>
    <x v="4"/>
    <x v="0"/>
    <x v="3"/>
    <x v="4"/>
    <x v="4"/>
    <n v="421767"/>
    <n v="153271"/>
    <n v="92874"/>
    <n v="4701"/>
    <n v="250846"/>
    <n v="0.59475018197251084"/>
    <x v="2"/>
    <n v="0"/>
  </r>
  <r>
    <s v="Post_917"/>
    <x v="520"/>
    <x v="17"/>
    <x v="1"/>
    <x v="3"/>
    <x v="5"/>
    <x v="6"/>
    <n v="454350"/>
    <n v="156235"/>
    <n v="70705"/>
    <n v="24595"/>
    <n v="251535"/>
    <n v="0.55361505447342352"/>
    <x v="2"/>
    <n v="0"/>
  </r>
  <r>
    <s v="Post_918"/>
    <x v="521"/>
    <x v="11"/>
    <x v="2"/>
    <x v="9"/>
    <x v="5"/>
    <x v="6"/>
    <n v="3268300"/>
    <n v="382429"/>
    <n v="74538"/>
    <n v="8612"/>
    <n v="465579"/>
    <n v="0.14245295719487194"/>
    <x v="1"/>
    <n v="0"/>
  </r>
  <r>
    <s v="Post_919"/>
    <x v="23"/>
    <x v="13"/>
    <x v="2"/>
    <x v="6"/>
    <x v="3"/>
    <x v="6"/>
    <n v="6651"/>
    <n v="22479"/>
    <n v="24947"/>
    <n v="11283"/>
    <n v="58709"/>
    <n v="8.8270936701247926"/>
    <x v="1"/>
    <n v="0"/>
  </r>
  <r>
    <s v="Post_920"/>
    <x v="116"/>
    <x v="22"/>
    <x v="0"/>
    <x v="7"/>
    <x v="2"/>
    <x v="1"/>
    <n v="1265641"/>
    <n v="256012"/>
    <n v="70345"/>
    <n v="37884"/>
    <n v="364241"/>
    <n v="0.28779171976887602"/>
    <x v="0"/>
    <n v="0"/>
  </r>
  <r>
    <s v="Post_921"/>
    <x v="139"/>
    <x v="14"/>
    <x v="1"/>
    <x v="6"/>
    <x v="3"/>
    <x v="5"/>
    <n v="2888239"/>
    <n v="421574"/>
    <n v="35987"/>
    <n v="16821"/>
    <n v="474382"/>
    <n v="0.16424610290214903"/>
    <x v="1"/>
    <n v="0"/>
  </r>
  <r>
    <s v="Post_922"/>
    <x v="522"/>
    <x v="23"/>
    <x v="1"/>
    <x v="2"/>
    <x v="3"/>
    <x v="6"/>
    <n v="850931"/>
    <n v="6573"/>
    <n v="15362"/>
    <n v="16594"/>
    <n v="38529"/>
    <n v="4.5278641864028926E-2"/>
    <x v="1"/>
    <n v="0"/>
  </r>
  <r>
    <s v="Post_923"/>
    <x v="212"/>
    <x v="8"/>
    <x v="2"/>
    <x v="4"/>
    <x v="1"/>
    <x v="6"/>
    <n v="2118152"/>
    <n v="13010"/>
    <n v="53774"/>
    <n v="35179"/>
    <n v="101963"/>
    <n v="4.8137716273430803E-2"/>
    <x v="1"/>
    <n v="0"/>
  </r>
  <r>
    <s v="Post_924"/>
    <x v="523"/>
    <x v="14"/>
    <x v="1"/>
    <x v="2"/>
    <x v="0"/>
    <x v="1"/>
    <n v="247234"/>
    <n v="296015"/>
    <n v="55319"/>
    <n v="39566"/>
    <n v="390900"/>
    <n v="1.5810932153344606"/>
    <x v="2"/>
    <n v="0"/>
  </r>
  <r>
    <s v="Post_925"/>
    <x v="524"/>
    <x v="10"/>
    <x v="2"/>
    <x v="9"/>
    <x v="1"/>
    <x v="6"/>
    <n v="3222456"/>
    <n v="303054"/>
    <n v="58013"/>
    <n v="21680"/>
    <n v="382747"/>
    <n v="0.11877493439786299"/>
    <x v="2"/>
    <n v="0"/>
  </r>
  <r>
    <s v="Post_926"/>
    <x v="10"/>
    <x v="8"/>
    <x v="2"/>
    <x v="6"/>
    <x v="2"/>
    <x v="0"/>
    <n v="2012133"/>
    <n v="192947"/>
    <n v="29491"/>
    <n v="34692"/>
    <n v="257130"/>
    <n v="0.12778976340033188"/>
    <x v="0"/>
    <n v="0"/>
  </r>
  <r>
    <s v="Post_927"/>
    <x v="322"/>
    <x v="22"/>
    <x v="2"/>
    <x v="5"/>
    <x v="2"/>
    <x v="7"/>
    <n v="4949423"/>
    <n v="17417"/>
    <n v="78926"/>
    <n v="33128"/>
    <n v="129471"/>
    <n v="2.6158806794246522E-2"/>
    <x v="2"/>
    <n v="0"/>
  </r>
  <r>
    <s v="Post_928"/>
    <x v="79"/>
    <x v="21"/>
    <x v="0"/>
    <x v="8"/>
    <x v="5"/>
    <x v="2"/>
    <n v="1342285"/>
    <n v="474723"/>
    <n v="90043"/>
    <n v="13175"/>
    <n v="577941"/>
    <n v="0.43056504393627287"/>
    <x v="2"/>
    <n v="0"/>
  </r>
  <r>
    <s v="Post_929"/>
    <x v="462"/>
    <x v="20"/>
    <x v="1"/>
    <x v="7"/>
    <x v="3"/>
    <x v="7"/>
    <n v="1115324"/>
    <n v="415045"/>
    <n v="34081"/>
    <n v="31910"/>
    <n v="481036"/>
    <n v="0.43129709393862231"/>
    <x v="2"/>
    <n v="0"/>
  </r>
  <r>
    <s v="Post_930"/>
    <x v="525"/>
    <x v="8"/>
    <x v="2"/>
    <x v="2"/>
    <x v="0"/>
    <x v="3"/>
    <n v="4587929"/>
    <n v="426359"/>
    <n v="52404"/>
    <n v="29047"/>
    <n v="507810"/>
    <n v="0.11068392732319964"/>
    <x v="2"/>
    <n v="0"/>
  </r>
  <r>
    <s v="Post_931"/>
    <x v="526"/>
    <x v="6"/>
    <x v="1"/>
    <x v="1"/>
    <x v="5"/>
    <x v="4"/>
    <n v="4008179"/>
    <n v="455643"/>
    <n v="63634"/>
    <n v="37656"/>
    <n v="556933"/>
    <n v="0.13894913375874679"/>
    <x v="2"/>
    <n v="0"/>
  </r>
  <r>
    <s v="Post_932"/>
    <x v="110"/>
    <x v="1"/>
    <x v="2"/>
    <x v="8"/>
    <x v="5"/>
    <x v="6"/>
    <n v="759694"/>
    <n v="365351"/>
    <n v="5889"/>
    <n v="32197"/>
    <n v="403437"/>
    <n v="0.53105197619041355"/>
    <x v="0"/>
    <n v="0"/>
  </r>
  <r>
    <s v="Post_933"/>
    <x v="527"/>
    <x v="13"/>
    <x v="0"/>
    <x v="0"/>
    <x v="4"/>
    <x v="5"/>
    <n v="1360958"/>
    <n v="488748"/>
    <n v="52814"/>
    <n v="21553"/>
    <n v="563115"/>
    <n v="0.41376368704985755"/>
    <x v="2"/>
    <n v="0"/>
  </r>
  <r>
    <s v="Post_934"/>
    <x v="324"/>
    <x v="2"/>
    <x v="2"/>
    <x v="6"/>
    <x v="0"/>
    <x v="3"/>
    <n v="2889543"/>
    <n v="52902"/>
    <n v="63885"/>
    <n v="24634"/>
    <n v="141421"/>
    <n v="4.8942341401391157E-2"/>
    <x v="2"/>
    <n v="0"/>
  </r>
  <r>
    <s v="Post_935"/>
    <x v="41"/>
    <x v="3"/>
    <x v="1"/>
    <x v="8"/>
    <x v="5"/>
    <x v="3"/>
    <n v="1420653"/>
    <n v="40254"/>
    <n v="15175"/>
    <n v="14173"/>
    <n v="69602"/>
    <n v="4.8992963095140049E-2"/>
    <x v="1"/>
    <n v="0"/>
  </r>
  <r>
    <s v="Post_936"/>
    <x v="381"/>
    <x v="18"/>
    <x v="0"/>
    <x v="1"/>
    <x v="3"/>
    <x v="7"/>
    <n v="3939062"/>
    <n v="464055"/>
    <n v="50908"/>
    <n v="46604"/>
    <n v="561567"/>
    <n v="0.14256363570819652"/>
    <x v="0"/>
    <n v="0"/>
  </r>
  <r>
    <s v="Post_937"/>
    <x v="333"/>
    <x v="16"/>
    <x v="3"/>
    <x v="8"/>
    <x v="0"/>
    <x v="4"/>
    <n v="4389372"/>
    <n v="241611"/>
    <n v="14910"/>
    <n v="38606"/>
    <n v="295127"/>
    <n v="6.723672543589379E-2"/>
    <x v="0"/>
    <n v="0"/>
  </r>
  <r>
    <s v="Post_938"/>
    <x v="367"/>
    <x v="12"/>
    <x v="0"/>
    <x v="4"/>
    <x v="5"/>
    <x v="4"/>
    <n v="872093"/>
    <n v="237702"/>
    <n v="32141"/>
    <n v="143"/>
    <n v="269986"/>
    <n v="0.30958395492223878"/>
    <x v="0"/>
    <n v="0"/>
  </r>
  <r>
    <s v="Post_939"/>
    <x v="504"/>
    <x v="10"/>
    <x v="3"/>
    <x v="5"/>
    <x v="2"/>
    <x v="0"/>
    <n v="2478006"/>
    <n v="469276"/>
    <n v="57073"/>
    <n v="16266"/>
    <n v="542615"/>
    <n v="0.21897243186658952"/>
    <x v="2"/>
    <n v="0"/>
  </r>
  <r>
    <s v="Post_940"/>
    <x v="1"/>
    <x v="1"/>
    <x v="0"/>
    <x v="0"/>
    <x v="4"/>
    <x v="4"/>
    <n v="4816608"/>
    <n v="10450"/>
    <n v="96249"/>
    <n v="3214"/>
    <n v="109913"/>
    <n v="2.2819585899454552E-2"/>
    <x v="2"/>
    <n v="0"/>
  </r>
  <r>
    <s v="Post_941"/>
    <x v="450"/>
    <x v="15"/>
    <x v="1"/>
    <x v="6"/>
    <x v="4"/>
    <x v="0"/>
    <n v="2989338"/>
    <n v="479456"/>
    <n v="99198"/>
    <n v="24250"/>
    <n v="602904"/>
    <n v="0.20168478773561235"/>
    <x v="1"/>
    <n v="0"/>
  </r>
  <r>
    <s v="Post_942"/>
    <x v="263"/>
    <x v="21"/>
    <x v="3"/>
    <x v="7"/>
    <x v="3"/>
    <x v="7"/>
    <n v="2450619"/>
    <n v="393130"/>
    <n v="29439"/>
    <n v="16494"/>
    <n v="439063"/>
    <n v="0.17916412139137092"/>
    <x v="2"/>
    <n v="0"/>
  </r>
  <r>
    <s v="Post_943"/>
    <x v="168"/>
    <x v="18"/>
    <x v="2"/>
    <x v="0"/>
    <x v="1"/>
    <x v="0"/>
    <n v="3495620"/>
    <n v="264370"/>
    <n v="42528"/>
    <n v="26970"/>
    <n v="333868"/>
    <n v="9.5510381563213398E-2"/>
    <x v="0"/>
    <n v="0"/>
  </r>
  <r>
    <s v="Post_944"/>
    <x v="491"/>
    <x v="15"/>
    <x v="0"/>
    <x v="6"/>
    <x v="4"/>
    <x v="0"/>
    <n v="1782713"/>
    <n v="79936"/>
    <n v="65474"/>
    <n v="33082"/>
    <n v="178492"/>
    <n v="0.10012380007325913"/>
    <x v="2"/>
    <n v="0"/>
  </r>
  <r>
    <s v="Post_945"/>
    <x v="171"/>
    <x v="8"/>
    <x v="2"/>
    <x v="6"/>
    <x v="2"/>
    <x v="0"/>
    <n v="40315"/>
    <n v="245660"/>
    <n v="20515"/>
    <n v="23450"/>
    <n v="289625"/>
    <n v="7.1840506015130847"/>
    <x v="2"/>
    <n v="0"/>
  </r>
  <r>
    <s v="Post_946"/>
    <x v="16"/>
    <x v="13"/>
    <x v="1"/>
    <x v="3"/>
    <x v="0"/>
    <x v="4"/>
    <n v="3808187"/>
    <n v="142833"/>
    <n v="22552"/>
    <n v="23672"/>
    <n v="189057"/>
    <n v="4.964488351018477E-2"/>
    <x v="0"/>
    <n v="0"/>
  </r>
  <r>
    <s v="Post_947"/>
    <x v="447"/>
    <x v="20"/>
    <x v="2"/>
    <x v="0"/>
    <x v="1"/>
    <x v="2"/>
    <n v="2347697"/>
    <n v="385302"/>
    <n v="85841"/>
    <n v="40121"/>
    <n v="511264"/>
    <n v="0.21777256605090009"/>
    <x v="1"/>
    <n v="0"/>
  </r>
  <r>
    <s v="Post_948"/>
    <x v="224"/>
    <x v="10"/>
    <x v="3"/>
    <x v="8"/>
    <x v="1"/>
    <x v="2"/>
    <n v="4288053"/>
    <n v="39463"/>
    <n v="99816"/>
    <n v="7492"/>
    <n v="146771"/>
    <n v="3.4227888507907901E-2"/>
    <x v="0"/>
    <n v="0"/>
  </r>
  <r>
    <s v="Post_949"/>
    <x v="124"/>
    <x v="9"/>
    <x v="2"/>
    <x v="7"/>
    <x v="0"/>
    <x v="5"/>
    <n v="1198783"/>
    <n v="102757"/>
    <n v="64448"/>
    <n v="45215"/>
    <n v="212420"/>
    <n v="0.17719637332194402"/>
    <x v="2"/>
    <n v="0"/>
  </r>
  <r>
    <s v="Post_950"/>
    <x v="528"/>
    <x v="6"/>
    <x v="0"/>
    <x v="4"/>
    <x v="5"/>
    <x v="2"/>
    <n v="1498964"/>
    <n v="362284"/>
    <n v="38536"/>
    <n v="9519"/>
    <n v="410339"/>
    <n v="0.27374840222980673"/>
    <x v="1"/>
    <n v="0"/>
  </r>
  <r>
    <s v="Post_951"/>
    <x v="348"/>
    <x v="5"/>
    <x v="0"/>
    <x v="7"/>
    <x v="5"/>
    <x v="2"/>
    <n v="3207539"/>
    <n v="370923"/>
    <n v="31855"/>
    <n v="28893"/>
    <n v="431671"/>
    <n v="0.13458012513643638"/>
    <x v="2"/>
    <n v="0"/>
  </r>
  <r>
    <s v="Post_952"/>
    <x v="10"/>
    <x v="8"/>
    <x v="2"/>
    <x v="8"/>
    <x v="5"/>
    <x v="0"/>
    <n v="1556088"/>
    <n v="310527"/>
    <n v="69553"/>
    <n v="15425"/>
    <n v="395505"/>
    <n v="0.25416621682064255"/>
    <x v="1"/>
    <n v="0"/>
  </r>
  <r>
    <s v="Post_953"/>
    <x v="275"/>
    <x v="3"/>
    <x v="1"/>
    <x v="6"/>
    <x v="4"/>
    <x v="4"/>
    <n v="507910"/>
    <n v="439117"/>
    <n v="23000"/>
    <n v="36313"/>
    <n v="498430"/>
    <n v="0.98133527593471281"/>
    <x v="0"/>
    <n v="0"/>
  </r>
  <r>
    <s v="Post_954"/>
    <x v="352"/>
    <x v="23"/>
    <x v="0"/>
    <x v="2"/>
    <x v="3"/>
    <x v="0"/>
    <n v="3445560"/>
    <n v="270449"/>
    <n v="55139"/>
    <n v="38067"/>
    <n v="363655"/>
    <n v="0.10554307572644214"/>
    <x v="2"/>
    <n v="0"/>
  </r>
  <r>
    <s v="Post_955"/>
    <x v="166"/>
    <x v="21"/>
    <x v="3"/>
    <x v="1"/>
    <x v="0"/>
    <x v="5"/>
    <n v="2851176"/>
    <n v="364420"/>
    <n v="46475"/>
    <n v="5976"/>
    <n v="416871"/>
    <n v="0.14621019537201491"/>
    <x v="2"/>
    <n v="0"/>
  </r>
  <r>
    <s v="Post_956"/>
    <x v="166"/>
    <x v="21"/>
    <x v="3"/>
    <x v="2"/>
    <x v="4"/>
    <x v="0"/>
    <n v="3085394"/>
    <n v="447385"/>
    <n v="34168"/>
    <n v="6255"/>
    <n v="487808"/>
    <n v="0.15810233636287618"/>
    <x v="1"/>
    <n v="0"/>
  </r>
  <r>
    <s v="Post_957"/>
    <x v="191"/>
    <x v="3"/>
    <x v="3"/>
    <x v="0"/>
    <x v="0"/>
    <x v="6"/>
    <n v="598295"/>
    <n v="441991"/>
    <n v="68122"/>
    <n v="23592"/>
    <n v="533705"/>
    <n v="0.89204322282486059"/>
    <x v="1"/>
    <n v="0"/>
  </r>
  <r>
    <s v="Post_958"/>
    <x v="137"/>
    <x v="3"/>
    <x v="3"/>
    <x v="8"/>
    <x v="0"/>
    <x v="4"/>
    <n v="323613"/>
    <n v="80041"/>
    <n v="23225"/>
    <n v="35210"/>
    <n v="138476"/>
    <n v="0.4279061718781384"/>
    <x v="0"/>
    <n v="0"/>
  </r>
  <r>
    <s v="Post_959"/>
    <x v="28"/>
    <x v="17"/>
    <x v="0"/>
    <x v="5"/>
    <x v="2"/>
    <x v="3"/>
    <n v="4081534"/>
    <n v="350009"/>
    <n v="87267"/>
    <n v="5450"/>
    <n v="442726"/>
    <n v="0.10847049173178516"/>
    <x v="2"/>
    <n v="0"/>
  </r>
  <r>
    <s v="Post_960"/>
    <x v="529"/>
    <x v="7"/>
    <x v="2"/>
    <x v="9"/>
    <x v="4"/>
    <x v="7"/>
    <n v="2272154"/>
    <n v="318845"/>
    <n v="42786"/>
    <n v="25436"/>
    <n v="387067"/>
    <n v="0.17035244970191282"/>
    <x v="2"/>
    <n v="0"/>
  </r>
  <r>
    <s v="Post_961"/>
    <x v="136"/>
    <x v="10"/>
    <x v="0"/>
    <x v="3"/>
    <x v="3"/>
    <x v="0"/>
    <n v="1371750"/>
    <n v="3936"/>
    <n v="66622"/>
    <n v="2780"/>
    <n v="73338"/>
    <n v="5.3463094587206127E-2"/>
    <x v="0"/>
    <n v="0"/>
  </r>
  <r>
    <s v="Post_962"/>
    <x v="530"/>
    <x v="17"/>
    <x v="2"/>
    <x v="6"/>
    <x v="1"/>
    <x v="6"/>
    <n v="3766760"/>
    <n v="286848"/>
    <n v="62825"/>
    <n v="37504"/>
    <n v="387177"/>
    <n v="0.10278780702779046"/>
    <x v="1"/>
    <n v="0"/>
  </r>
  <r>
    <s v="Post_963"/>
    <x v="531"/>
    <x v="4"/>
    <x v="0"/>
    <x v="1"/>
    <x v="2"/>
    <x v="6"/>
    <n v="1499664"/>
    <n v="207319"/>
    <n v="88398"/>
    <n v="30665"/>
    <n v="326382"/>
    <n v="0.21763675063214161"/>
    <x v="2"/>
    <n v="0"/>
  </r>
  <r>
    <s v="Post_964"/>
    <x v="493"/>
    <x v="23"/>
    <x v="0"/>
    <x v="9"/>
    <x v="4"/>
    <x v="0"/>
    <n v="1518152"/>
    <n v="92660"/>
    <n v="60723"/>
    <n v="46917"/>
    <n v="200300"/>
    <n v="0.13193672306857285"/>
    <x v="2"/>
    <n v="0"/>
  </r>
  <r>
    <s v="Post_965"/>
    <x v="263"/>
    <x v="21"/>
    <x v="0"/>
    <x v="7"/>
    <x v="0"/>
    <x v="0"/>
    <n v="3175553"/>
    <n v="292632"/>
    <n v="83336"/>
    <n v="2755"/>
    <n v="378723"/>
    <n v="0.11926206238724404"/>
    <x v="0"/>
    <n v="0"/>
  </r>
  <r>
    <s v="Post_966"/>
    <x v="311"/>
    <x v="9"/>
    <x v="2"/>
    <x v="1"/>
    <x v="2"/>
    <x v="6"/>
    <n v="3768650"/>
    <n v="216605"/>
    <n v="32767"/>
    <n v="23675"/>
    <n v="273047"/>
    <n v="7.2452204370265214E-2"/>
    <x v="2"/>
    <n v="0"/>
  </r>
  <r>
    <s v="Post_967"/>
    <x v="324"/>
    <x v="2"/>
    <x v="1"/>
    <x v="7"/>
    <x v="5"/>
    <x v="0"/>
    <n v="1803252"/>
    <n v="274745"/>
    <n v="62197"/>
    <n v="45341"/>
    <n v="382283"/>
    <n v="0.21199643754727571"/>
    <x v="1"/>
    <n v="0"/>
  </r>
  <r>
    <s v="Post_968"/>
    <x v="500"/>
    <x v="18"/>
    <x v="3"/>
    <x v="6"/>
    <x v="2"/>
    <x v="4"/>
    <n v="1489456"/>
    <n v="446331"/>
    <n v="87557"/>
    <n v="47811"/>
    <n v="581699"/>
    <n v="0.39054460151894382"/>
    <x v="2"/>
    <n v="0"/>
  </r>
  <r>
    <s v="Post_969"/>
    <x v="339"/>
    <x v="8"/>
    <x v="1"/>
    <x v="5"/>
    <x v="4"/>
    <x v="6"/>
    <n v="3154913"/>
    <n v="367384"/>
    <n v="25852"/>
    <n v="41170"/>
    <n v="434406"/>
    <n v="0.13769191099722877"/>
    <x v="0"/>
    <n v="0"/>
  </r>
  <r>
    <s v="Post_970"/>
    <x v="532"/>
    <x v="21"/>
    <x v="2"/>
    <x v="3"/>
    <x v="3"/>
    <x v="0"/>
    <n v="1554285"/>
    <n v="452975"/>
    <n v="22542"/>
    <n v="29937"/>
    <n v="505454"/>
    <n v="0.32520033327221198"/>
    <x v="0"/>
    <n v="0"/>
  </r>
  <r>
    <s v="Post_971"/>
    <x v="253"/>
    <x v="4"/>
    <x v="1"/>
    <x v="5"/>
    <x v="4"/>
    <x v="5"/>
    <n v="1907181"/>
    <n v="338676"/>
    <n v="59140"/>
    <n v="30282"/>
    <n v="428098"/>
    <n v="0.22446637209577905"/>
    <x v="2"/>
    <n v="0"/>
  </r>
  <r>
    <s v="Post_972"/>
    <x v="288"/>
    <x v="4"/>
    <x v="1"/>
    <x v="2"/>
    <x v="5"/>
    <x v="3"/>
    <n v="483039"/>
    <n v="282741"/>
    <n v="24926"/>
    <n v="37989"/>
    <n v="345656"/>
    <n v="0.71558611209446854"/>
    <x v="2"/>
    <n v="0"/>
  </r>
  <r>
    <s v="Post_973"/>
    <x v="483"/>
    <x v="12"/>
    <x v="3"/>
    <x v="7"/>
    <x v="5"/>
    <x v="4"/>
    <n v="4822353"/>
    <n v="247730"/>
    <n v="44555"/>
    <n v="34043"/>
    <n v="326328"/>
    <n v="6.7669869874727132E-2"/>
    <x v="2"/>
    <n v="0"/>
  </r>
  <r>
    <s v="Post_974"/>
    <x v="323"/>
    <x v="7"/>
    <x v="2"/>
    <x v="7"/>
    <x v="4"/>
    <x v="4"/>
    <n v="4029198"/>
    <n v="466975"/>
    <n v="67045"/>
    <n v="10147"/>
    <n v="544167"/>
    <n v="0.13505590938941198"/>
    <x v="1"/>
    <n v="0"/>
  </r>
  <r>
    <s v="Post_975"/>
    <x v="468"/>
    <x v="0"/>
    <x v="3"/>
    <x v="7"/>
    <x v="5"/>
    <x v="5"/>
    <n v="69120"/>
    <n v="45620"/>
    <n v="52454"/>
    <n v="12605"/>
    <n v="110679"/>
    <n v="1.6012586805555555"/>
    <x v="1"/>
    <n v="0"/>
  </r>
  <r>
    <s v="Post_976"/>
    <x v="409"/>
    <x v="11"/>
    <x v="1"/>
    <x v="7"/>
    <x v="1"/>
    <x v="4"/>
    <n v="2533284"/>
    <n v="189339"/>
    <n v="96463"/>
    <n v="9657"/>
    <n v="295459"/>
    <n v="0.11663082386341207"/>
    <x v="2"/>
    <n v="0"/>
  </r>
  <r>
    <s v="Post_977"/>
    <x v="515"/>
    <x v="13"/>
    <x v="1"/>
    <x v="6"/>
    <x v="2"/>
    <x v="6"/>
    <n v="1444784"/>
    <n v="440354"/>
    <n v="41263"/>
    <n v="32270"/>
    <n v="513887"/>
    <n v="0.35568430990376415"/>
    <x v="2"/>
    <n v="0"/>
  </r>
  <r>
    <s v="Post_978"/>
    <x v="390"/>
    <x v="7"/>
    <x v="3"/>
    <x v="1"/>
    <x v="1"/>
    <x v="2"/>
    <n v="1174310"/>
    <n v="237235"/>
    <n v="78681"/>
    <n v="17776"/>
    <n v="333692"/>
    <n v="0.28416005995009835"/>
    <x v="0"/>
    <n v="0"/>
  </r>
  <r>
    <s v="Post_979"/>
    <x v="533"/>
    <x v="0"/>
    <x v="2"/>
    <x v="5"/>
    <x v="0"/>
    <x v="1"/>
    <n v="1803388"/>
    <n v="484300"/>
    <n v="31088"/>
    <n v="15886"/>
    <n v="531274"/>
    <n v="0.29459772383979488"/>
    <x v="1"/>
    <n v="0"/>
  </r>
  <r>
    <s v="Post_980"/>
    <x v="480"/>
    <x v="5"/>
    <x v="0"/>
    <x v="8"/>
    <x v="1"/>
    <x v="4"/>
    <n v="1517604"/>
    <n v="160995"/>
    <n v="69788"/>
    <n v="23037"/>
    <n v="253820"/>
    <n v="0.16725048168033294"/>
    <x v="0"/>
    <n v="0"/>
  </r>
  <r>
    <s v="Post_981"/>
    <x v="309"/>
    <x v="12"/>
    <x v="0"/>
    <x v="7"/>
    <x v="3"/>
    <x v="2"/>
    <n v="2746993"/>
    <n v="39549"/>
    <n v="53941"/>
    <n v="13070"/>
    <n v="106560"/>
    <n v="3.8791507659466186E-2"/>
    <x v="2"/>
    <n v="0"/>
  </r>
  <r>
    <s v="Post_982"/>
    <x v="280"/>
    <x v="16"/>
    <x v="0"/>
    <x v="6"/>
    <x v="2"/>
    <x v="5"/>
    <n v="4312799"/>
    <n v="395984"/>
    <n v="12729"/>
    <n v="37191"/>
    <n v="445904"/>
    <n v="0.10339086055250894"/>
    <x v="1"/>
    <n v="0"/>
  </r>
  <r>
    <s v="Post_983"/>
    <x v="534"/>
    <x v="6"/>
    <x v="0"/>
    <x v="7"/>
    <x v="1"/>
    <x v="6"/>
    <n v="3269647"/>
    <n v="395557"/>
    <n v="90552"/>
    <n v="37531"/>
    <n v="523640"/>
    <n v="0.16015184513802255"/>
    <x v="1"/>
    <n v="0"/>
  </r>
  <r>
    <s v="Post_984"/>
    <x v="535"/>
    <x v="1"/>
    <x v="2"/>
    <x v="3"/>
    <x v="5"/>
    <x v="0"/>
    <n v="3327043"/>
    <n v="459898"/>
    <n v="8577"/>
    <n v="4560"/>
    <n v="473035"/>
    <n v="0.14217880562409321"/>
    <x v="1"/>
    <n v="0"/>
  </r>
  <r>
    <s v="Post_985"/>
    <x v="168"/>
    <x v="18"/>
    <x v="0"/>
    <x v="8"/>
    <x v="1"/>
    <x v="5"/>
    <n v="3590490"/>
    <n v="177470"/>
    <n v="69628"/>
    <n v="13394"/>
    <n v="260492"/>
    <n v="7.2550543240616189E-2"/>
    <x v="0"/>
    <n v="0"/>
  </r>
  <r>
    <s v="Post_986"/>
    <x v="254"/>
    <x v="14"/>
    <x v="1"/>
    <x v="3"/>
    <x v="0"/>
    <x v="1"/>
    <n v="2109687"/>
    <n v="81944"/>
    <n v="74586"/>
    <n v="22335"/>
    <n v="178865"/>
    <n v="8.4782718953095887E-2"/>
    <x v="0"/>
    <n v="0"/>
  </r>
  <r>
    <s v="Post_987"/>
    <x v="522"/>
    <x v="23"/>
    <x v="2"/>
    <x v="8"/>
    <x v="2"/>
    <x v="2"/>
    <n v="4842053"/>
    <n v="171073"/>
    <n v="74732"/>
    <n v="42889"/>
    <n v="288694"/>
    <n v="5.9622230487770371E-2"/>
    <x v="1"/>
    <n v="0"/>
  </r>
  <r>
    <s v="Post_988"/>
    <x v="236"/>
    <x v="19"/>
    <x v="1"/>
    <x v="2"/>
    <x v="4"/>
    <x v="3"/>
    <n v="2352184"/>
    <n v="486228"/>
    <n v="59382"/>
    <n v="26190"/>
    <n v="571800"/>
    <n v="0.24309322740057751"/>
    <x v="1"/>
    <n v="0"/>
  </r>
  <r>
    <s v="Post_989"/>
    <x v="173"/>
    <x v="5"/>
    <x v="2"/>
    <x v="3"/>
    <x v="0"/>
    <x v="2"/>
    <n v="4485225"/>
    <n v="201005"/>
    <n v="32520"/>
    <n v="47972"/>
    <n v="281497"/>
    <n v="6.2760954021258683E-2"/>
    <x v="1"/>
    <n v="0"/>
  </r>
  <r>
    <s v="Post_990"/>
    <x v="491"/>
    <x v="15"/>
    <x v="2"/>
    <x v="9"/>
    <x v="4"/>
    <x v="4"/>
    <n v="2061327"/>
    <n v="471049"/>
    <n v="25198"/>
    <n v="1014"/>
    <n v="497261"/>
    <n v="0.24123343845978829"/>
    <x v="2"/>
    <n v="0"/>
  </r>
  <r>
    <s v="Post_991"/>
    <x v="28"/>
    <x v="17"/>
    <x v="2"/>
    <x v="1"/>
    <x v="1"/>
    <x v="5"/>
    <n v="1618201"/>
    <n v="485204"/>
    <n v="92660"/>
    <n v="8526"/>
    <n v="586390"/>
    <n v="0.36237154716873859"/>
    <x v="1"/>
    <n v="0"/>
  </r>
  <r>
    <s v="Post_992"/>
    <x v="442"/>
    <x v="3"/>
    <x v="3"/>
    <x v="7"/>
    <x v="4"/>
    <x v="3"/>
    <n v="1740011"/>
    <n v="394641"/>
    <n v="25434"/>
    <n v="40742"/>
    <n v="460817"/>
    <n v="0.26483568207327424"/>
    <x v="1"/>
    <n v="0"/>
  </r>
  <r>
    <s v="Post_993"/>
    <x v="429"/>
    <x v="22"/>
    <x v="2"/>
    <x v="5"/>
    <x v="2"/>
    <x v="5"/>
    <n v="3104601"/>
    <n v="401463"/>
    <n v="50057"/>
    <n v="4663"/>
    <n v="456183"/>
    <n v="0.14693772243196468"/>
    <x v="2"/>
    <n v="0"/>
  </r>
  <r>
    <s v="Post_994"/>
    <x v="215"/>
    <x v="12"/>
    <x v="3"/>
    <x v="2"/>
    <x v="1"/>
    <x v="5"/>
    <n v="2924425"/>
    <n v="56074"/>
    <n v="82482"/>
    <n v="19622"/>
    <n v="158178"/>
    <n v="5.4088581516024518E-2"/>
    <x v="1"/>
    <n v="0"/>
  </r>
  <r>
    <s v="Post_995"/>
    <x v="260"/>
    <x v="6"/>
    <x v="0"/>
    <x v="4"/>
    <x v="5"/>
    <x v="5"/>
    <n v="683790"/>
    <n v="215503"/>
    <n v="17809"/>
    <n v="14778"/>
    <n v="248090"/>
    <n v="0.36281606926103044"/>
    <x v="0"/>
    <n v="0"/>
  </r>
  <r>
    <s v="Post_996"/>
    <x v="153"/>
    <x v="22"/>
    <x v="1"/>
    <x v="8"/>
    <x v="3"/>
    <x v="5"/>
    <n v="2707572"/>
    <n v="230179"/>
    <n v="53270"/>
    <n v="6352"/>
    <n v="289801"/>
    <n v="0.10703353410361756"/>
    <x v="0"/>
    <n v="0"/>
  </r>
  <r>
    <s v="Post_997"/>
    <x v="11"/>
    <x v="9"/>
    <x v="3"/>
    <x v="8"/>
    <x v="2"/>
    <x v="4"/>
    <n v="3249574"/>
    <n v="165175"/>
    <n v="61456"/>
    <n v="274"/>
    <n v="226905"/>
    <n v="6.982607566407166E-2"/>
    <x v="2"/>
    <n v="0"/>
  </r>
  <r>
    <s v="Post_998"/>
    <x v="461"/>
    <x v="16"/>
    <x v="1"/>
    <x v="8"/>
    <x v="5"/>
    <x v="2"/>
    <n v="4190005"/>
    <n v="84964"/>
    <n v="50369"/>
    <n v="19038"/>
    <n v="154371"/>
    <n v="3.6842676798715036E-2"/>
    <x v="0"/>
    <n v="0"/>
  </r>
  <r>
    <s v="Post_999"/>
    <x v="107"/>
    <x v="18"/>
    <x v="2"/>
    <x v="2"/>
    <x v="4"/>
    <x v="2"/>
    <n v="4903151"/>
    <n v="221692"/>
    <n v="89008"/>
    <n v="32540"/>
    <n v="343240"/>
    <n v="7.0003962757826554E-2"/>
    <x v="1"/>
    <n v="0"/>
  </r>
  <r>
    <s v="Post_1000"/>
    <x v="450"/>
    <x v="15"/>
    <x v="0"/>
    <x v="0"/>
    <x v="0"/>
    <x v="0"/>
    <n v="203606"/>
    <n v="488156"/>
    <n v="57433"/>
    <n v="8556"/>
    <n v="554145"/>
    <n v="2.7216535858471755"/>
    <x v="2"/>
    <n v="0"/>
  </r>
  <r>
    <s v="Post_1001"/>
    <x v="3"/>
    <x v="2"/>
    <x v="2"/>
    <x v="0"/>
    <x v="2"/>
    <x v="2"/>
    <n v="495987"/>
    <n v="106797"/>
    <n v="25673"/>
    <n v="14776"/>
    <n v="147246"/>
    <n v="0.29687471647442371"/>
    <x v="1"/>
    <n v="0"/>
  </r>
  <r>
    <s v="Post_1002"/>
    <x v="249"/>
    <x v="16"/>
    <x v="1"/>
    <x v="3"/>
    <x v="1"/>
    <x v="0"/>
    <n v="3415328"/>
    <n v="118469"/>
    <n v="14421"/>
    <n v="17676"/>
    <n v="150566"/>
    <n v="4.4085370424158381E-2"/>
    <x v="2"/>
    <n v="0"/>
  </r>
  <r>
    <s v="Post_1003"/>
    <x v="207"/>
    <x v="22"/>
    <x v="1"/>
    <x v="7"/>
    <x v="0"/>
    <x v="4"/>
    <n v="3458904"/>
    <n v="231857"/>
    <n v="64606"/>
    <n v="40429"/>
    <n v="336892"/>
    <n v="9.7398482293813302E-2"/>
    <x v="1"/>
    <n v="0"/>
  </r>
  <r>
    <s v="Post_1004"/>
    <x v="155"/>
    <x v="11"/>
    <x v="3"/>
    <x v="6"/>
    <x v="2"/>
    <x v="0"/>
    <n v="1776694"/>
    <n v="409291"/>
    <n v="47848"/>
    <n v="32217"/>
    <n v="489356"/>
    <n v="0.27543065941574635"/>
    <x v="2"/>
    <n v="0"/>
  </r>
  <r>
    <s v="Post_1005"/>
    <x v="427"/>
    <x v="16"/>
    <x v="2"/>
    <x v="0"/>
    <x v="4"/>
    <x v="0"/>
    <n v="1249604"/>
    <n v="30553"/>
    <n v="87308"/>
    <n v="16040"/>
    <n v="133901"/>
    <n v="0.1071547466237304"/>
    <x v="1"/>
    <n v="0"/>
  </r>
  <r>
    <s v="Post_1006"/>
    <x v="266"/>
    <x v="19"/>
    <x v="1"/>
    <x v="1"/>
    <x v="3"/>
    <x v="2"/>
    <n v="2362909"/>
    <n v="209360"/>
    <n v="42036"/>
    <n v="10082"/>
    <n v="261478"/>
    <n v="0.11065936098258544"/>
    <x v="0"/>
    <n v="0"/>
  </r>
  <r>
    <s v="Post_1007"/>
    <x v="186"/>
    <x v="12"/>
    <x v="1"/>
    <x v="0"/>
    <x v="0"/>
    <x v="6"/>
    <n v="2980875"/>
    <n v="23957"/>
    <n v="13444"/>
    <n v="22622"/>
    <n v="60023"/>
    <n v="2.0136033882668679E-2"/>
    <x v="0"/>
    <n v="0"/>
  </r>
  <r>
    <s v="Post_1008"/>
    <x v="536"/>
    <x v="18"/>
    <x v="2"/>
    <x v="7"/>
    <x v="2"/>
    <x v="5"/>
    <n v="4003396"/>
    <n v="356630"/>
    <n v="52250"/>
    <n v="48835"/>
    <n v="457715"/>
    <n v="0.114331682401641"/>
    <x v="0"/>
    <n v="0"/>
  </r>
  <r>
    <s v="Post_1009"/>
    <x v="349"/>
    <x v="7"/>
    <x v="2"/>
    <x v="3"/>
    <x v="4"/>
    <x v="0"/>
    <n v="4582322"/>
    <n v="164949"/>
    <n v="4598"/>
    <n v="34876"/>
    <n v="204423"/>
    <n v="4.461122548786401E-2"/>
    <x v="0"/>
    <n v="0"/>
  </r>
  <r>
    <s v="Post_1010"/>
    <x v="284"/>
    <x v="16"/>
    <x v="1"/>
    <x v="5"/>
    <x v="4"/>
    <x v="7"/>
    <n v="3284675"/>
    <n v="375788"/>
    <n v="31851"/>
    <n v="4538"/>
    <n v="412177"/>
    <n v="0.12548486532153105"/>
    <x v="0"/>
    <n v="0"/>
  </r>
  <r>
    <s v="Post_1011"/>
    <x v="537"/>
    <x v="15"/>
    <x v="1"/>
    <x v="0"/>
    <x v="5"/>
    <x v="7"/>
    <n v="1558041"/>
    <n v="407000"/>
    <n v="95826"/>
    <n v="14793"/>
    <n v="517619"/>
    <n v="0.33222424827074515"/>
    <x v="1"/>
    <n v="0"/>
  </r>
  <r>
    <s v="Post_1012"/>
    <x v="248"/>
    <x v="14"/>
    <x v="3"/>
    <x v="7"/>
    <x v="1"/>
    <x v="2"/>
    <n v="2188290"/>
    <n v="74779"/>
    <n v="95888"/>
    <n v="30392"/>
    <n v="201059"/>
    <n v="9.1879504087666625E-2"/>
    <x v="1"/>
    <n v="0"/>
  </r>
  <r>
    <s v="Post_1013"/>
    <x v="285"/>
    <x v="10"/>
    <x v="0"/>
    <x v="3"/>
    <x v="3"/>
    <x v="0"/>
    <n v="1893329"/>
    <n v="477886"/>
    <n v="83144"/>
    <n v="22309"/>
    <n v="583339"/>
    <n v="0.30810228967073339"/>
    <x v="2"/>
    <n v="0"/>
  </r>
  <r>
    <s v="Post_1014"/>
    <x v="538"/>
    <x v="15"/>
    <x v="3"/>
    <x v="0"/>
    <x v="5"/>
    <x v="7"/>
    <n v="1259550"/>
    <n v="444463"/>
    <n v="95640"/>
    <n v="40419"/>
    <n v="580522"/>
    <n v="0.46089635187170019"/>
    <x v="2"/>
    <n v="0"/>
  </r>
  <r>
    <s v="Post_1015"/>
    <x v="539"/>
    <x v="4"/>
    <x v="1"/>
    <x v="2"/>
    <x v="4"/>
    <x v="3"/>
    <n v="251154"/>
    <n v="309987"/>
    <n v="21850"/>
    <n v="21949"/>
    <n v="353786"/>
    <n v="1.4086417098672528"/>
    <x v="2"/>
    <n v="0"/>
  </r>
  <r>
    <s v="Post_1016"/>
    <x v="540"/>
    <x v="18"/>
    <x v="3"/>
    <x v="7"/>
    <x v="5"/>
    <x v="3"/>
    <n v="3000680"/>
    <n v="425076"/>
    <n v="88638"/>
    <n v="29249"/>
    <n v="542963"/>
    <n v="0.18094665209219243"/>
    <x v="0"/>
    <n v="0"/>
  </r>
  <r>
    <s v="Post_1017"/>
    <x v="541"/>
    <x v="19"/>
    <x v="3"/>
    <x v="4"/>
    <x v="2"/>
    <x v="6"/>
    <n v="4172105"/>
    <n v="113356"/>
    <n v="15475"/>
    <n v="39721"/>
    <n v="168552"/>
    <n v="4.0399750245978951E-2"/>
    <x v="0"/>
    <n v="0"/>
  </r>
  <r>
    <s v="Post_1018"/>
    <x v="542"/>
    <x v="9"/>
    <x v="0"/>
    <x v="2"/>
    <x v="1"/>
    <x v="1"/>
    <n v="1373399"/>
    <n v="241489"/>
    <n v="20322"/>
    <n v="23441"/>
    <n v="285252"/>
    <n v="0.20769783580736553"/>
    <x v="1"/>
    <n v="0"/>
  </r>
  <r>
    <s v="Post_1019"/>
    <x v="485"/>
    <x v="19"/>
    <x v="2"/>
    <x v="3"/>
    <x v="3"/>
    <x v="0"/>
    <n v="106972"/>
    <n v="206432"/>
    <n v="65280"/>
    <n v="9800"/>
    <n v="281512"/>
    <n v="2.6316419249897169"/>
    <x v="0"/>
    <n v="0"/>
  </r>
  <r>
    <s v="Post_1020"/>
    <x v="401"/>
    <x v="17"/>
    <x v="3"/>
    <x v="3"/>
    <x v="0"/>
    <x v="6"/>
    <n v="3312960"/>
    <n v="366286"/>
    <n v="22239"/>
    <n v="43842"/>
    <n v="432367"/>
    <n v="0.13050776345020768"/>
    <x v="1"/>
    <n v="0"/>
  </r>
  <r>
    <s v="Post_1021"/>
    <x v="163"/>
    <x v="4"/>
    <x v="0"/>
    <x v="2"/>
    <x v="5"/>
    <x v="7"/>
    <n v="1529954"/>
    <n v="243198"/>
    <n v="84121"/>
    <n v="45333"/>
    <n v="372652"/>
    <n v="0.24357072173411751"/>
    <x v="0"/>
    <n v="0"/>
  </r>
  <r>
    <s v="Post_1022"/>
    <x v="513"/>
    <x v="4"/>
    <x v="3"/>
    <x v="8"/>
    <x v="2"/>
    <x v="2"/>
    <n v="102258"/>
    <n v="164931"/>
    <n v="73156"/>
    <n v="20281"/>
    <n v="258368"/>
    <n v="2.5266287234250622"/>
    <x v="0"/>
    <n v="0"/>
  </r>
  <r>
    <s v="Post_1023"/>
    <x v="520"/>
    <x v="17"/>
    <x v="1"/>
    <x v="4"/>
    <x v="3"/>
    <x v="3"/>
    <n v="235741"/>
    <n v="197273"/>
    <n v="83423"/>
    <n v="15114"/>
    <n v="295810"/>
    <n v="1.2548093034304597"/>
    <x v="0"/>
    <n v="0"/>
  </r>
  <r>
    <s v="Post_1024"/>
    <x v="62"/>
    <x v="4"/>
    <x v="2"/>
    <x v="9"/>
    <x v="4"/>
    <x v="5"/>
    <n v="3379946"/>
    <n v="52964"/>
    <n v="78464"/>
    <n v="19620"/>
    <n v="151048"/>
    <n v="4.4689471370252663E-2"/>
    <x v="1"/>
    <n v="0"/>
  </r>
  <r>
    <s v="Post_1025"/>
    <x v="450"/>
    <x v="15"/>
    <x v="3"/>
    <x v="0"/>
    <x v="1"/>
    <x v="6"/>
    <n v="2234585"/>
    <n v="38539"/>
    <n v="86095"/>
    <n v="38190"/>
    <n v="162824"/>
    <n v="7.2865431388826118E-2"/>
    <x v="0"/>
    <n v="0"/>
  </r>
  <r>
    <s v="Post_1026"/>
    <x v="200"/>
    <x v="2"/>
    <x v="2"/>
    <x v="2"/>
    <x v="4"/>
    <x v="7"/>
    <n v="2688261"/>
    <n v="401420"/>
    <n v="13288"/>
    <n v="32169"/>
    <n v="446877"/>
    <n v="0.16623274302606778"/>
    <x v="0"/>
    <n v="0"/>
  </r>
  <r>
    <s v="Post_1027"/>
    <x v="300"/>
    <x v="2"/>
    <x v="0"/>
    <x v="4"/>
    <x v="0"/>
    <x v="2"/>
    <n v="2260892"/>
    <n v="110179"/>
    <n v="66087"/>
    <n v="49262"/>
    <n v="225528"/>
    <n v="9.9751779386189163E-2"/>
    <x v="0"/>
    <n v="0"/>
  </r>
  <r>
    <s v="Post_1028"/>
    <x v="92"/>
    <x v="22"/>
    <x v="0"/>
    <x v="5"/>
    <x v="4"/>
    <x v="5"/>
    <n v="1130376"/>
    <n v="138976"/>
    <n v="12325"/>
    <n v="30626"/>
    <n v="181927"/>
    <n v="0.16094379215411508"/>
    <x v="0"/>
    <n v="0"/>
  </r>
  <r>
    <s v="Post_1029"/>
    <x v="532"/>
    <x v="21"/>
    <x v="1"/>
    <x v="8"/>
    <x v="4"/>
    <x v="7"/>
    <n v="4650686"/>
    <n v="35344"/>
    <n v="74563"/>
    <n v="32695"/>
    <n v="142602"/>
    <n v="3.066257322038082E-2"/>
    <x v="0"/>
    <n v="0"/>
  </r>
  <r>
    <s v="Post_1030"/>
    <x v="31"/>
    <x v="18"/>
    <x v="1"/>
    <x v="3"/>
    <x v="1"/>
    <x v="5"/>
    <n v="473893"/>
    <n v="391296"/>
    <n v="16786"/>
    <n v="34510"/>
    <n v="442592"/>
    <n v="0.93394922482501319"/>
    <x v="2"/>
    <n v="0"/>
  </r>
  <r>
    <s v="Post_1031"/>
    <x v="356"/>
    <x v="4"/>
    <x v="1"/>
    <x v="3"/>
    <x v="4"/>
    <x v="1"/>
    <n v="2350338"/>
    <n v="117930"/>
    <n v="10242"/>
    <n v="49338"/>
    <n v="177510"/>
    <n v="7.5525307423868399E-2"/>
    <x v="1"/>
    <n v="0"/>
  </r>
  <r>
    <s v="Post_1032"/>
    <x v="122"/>
    <x v="13"/>
    <x v="2"/>
    <x v="9"/>
    <x v="1"/>
    <x v="6"/>
    <n v="4539318"/>
    <n v="227085"/>
    <n v="49466"/>
    <n v="43222"/>
    <n v="319773"/>
    <n v="7.04451637889216E-2"/>
    <x v="0"/>
    <n v="0"/>
  </r>
  <r>
    <s v="Post_1033"/>
    <x v="543"/>
    <x v="15"/>
    <x v="3"/>
    <x v="0"/>
    <x v="3"/>
    <x v="4"/>
    <n v="1190886"/>
    <n v="286183"/>
    <n v="15049"/>
    <n v="26925"/>
    <n v="328157"/>
    <n v="0.27555702225066042"/>
    <x v="0"/>
    <n v="0"/>
  </r>
  <r>
    <s v="Post_1034"/>
    <x v="317"/>
    <x v="6"/>
    <x v="1"/>
    <x v="1"/>
    <x v="3"/>
    <x v="3"/>
    <n v="11338"/>
    <n v="379782"/>
    <n v="86100"/>
    <n v="44273"/>
    <n v="510155"/>
    <n v="44.995149056270947"/>
    <x v="1"/>
    <n v="0"/>
  </r>
  <r>
    <s v="Post_1035"/>
    <x v="543"/>
    <x v="15"/>
    <x v="1"/>
    <x v="4"/>
    <x v="1"/>
    <x v="2"/>
    <n v="1878293"/>
    <n v="135556"/>
    <n v="66131"/>
    <n v="1905"/>
    <n v="203592"/>
    <n v="0.10839203468255486"/>
    <x v="0"/>
    <n v="0"/>
  </r>
  <r>
    <s v="Post_1036"/>
    <x v="537"/>
    <x v="15"/>
    <x v="1"/>
    <x v="0"/>
    <x v="5"/>
    <x v="1"/>
    <n v="1939855"/>
    <n v="270361"/>
    <n v="16051"/>
    <n v="48568"/>
    <n v="334980"/>
    <n v="0.17268300981258908"/>
    <x v="1"/>
    <n v="0"/>
  </r>
  <r>
    <s v="Post_1037"/>
    <x v="544"/>
    <x v="23"/>
    <x v="2"/>
    <x v="4"/>
    <x v="3"/>
    <x v="1"/>
    <n v="3725275"/>
    <n v="304621"/>
    <n v="39355"/>
    <n v="21276"/>
    <n v="365252"/>
    <n v="9.8046989819543517E-2"/>
    <x v="1"/>
    <n v="0"/>
  </r>
  <r>
    <s v="Post_1038"/>
    <x v="545"/>
    <x v="5"/>
    <x v="3"/>
    <x v="3"/>
    <x v="3"/>
    <x v="7"/>
    <n v="3464426"/>
    <n v="174304"/>
    <n v="3700"/>
    <n v="7670"/>
    <n v="185674"/>
    <n v="5.3594448257806633E-2"/>
    <x v="0"/>
    <n v="0"/>
  </r>
  <r>
    <s v="Post_1039"/>
    <x v="383"/>
    <x v="10"/>
    <x v="0"/>
    <x v="5"/>
    <x v="5"/>
    <x v="1"/>
    <n v="2404354"/>
    <n v="337049"/>
    <n v="40767"/>
    <n v="13246"/>
    <n v="391062"/>
    <n v="0.16264743045325272"/>
    <x v="0"/>
    <n v="0"/>
  </r>
  <r>
    <s v="Post_1040"/>
    <x v="19"/>
    <x v="14"/>
    <x v="3"/>
    <x v="8"/>
    <x v="2"/>
    <x v="7"/>
    <n v="3462645"/>
    <n v="247106"/>
    <n v="97876"/>
    <n v="38689"/>
    <n v="383671"/>
    <n v="0.11080286890512889"/>
    <x v="2"/>
    <n v="0"/>
  </r>
  <r>
    <s v="Post_1041"/>
    <x v="317"/>
    <x v="6"/>
    <x v="0"/>
    <x v="6"/>
    <x v="2"/>
    <x v="3"/>
    <n v="3106476"/>
    <n v="152334"/>
    <n v="49965"/>
    <n v="44652"/>
    <n v="246951"/>
    <n v="7.9495544147130059E-2"/>
    <x v="0"/>
    <n v="0"/>
  </r>
  <r>
    <s v="Post_1042"/>
    <x v="350"/>
    <x v="7"/>
    <x v="1"/>
    <x v="3"/>
    <x v="0"/>
    <x v="0"/>
    <n v="4796296"/>
    <n v="473059"/>
    <n v="1016"/>
    <n v="10919"/>
    <n v="484994"/>
    <n v="0.10111844640113955"/>
    <x v="1"/>
    <n v="0"/>
  </r>
  <r>
    <s v="Post_1043"/>
    <x v="546"/>
    <x v="18"/>
    <x v="2"/>
    <x v="8"/>
    <x v="1"/>
    <x v="7"/>
    <n v="2876540"/>
    <n v="10981"/>
    <n v="63070"/>
    <n v="9201"/>
    <n v="83252"/>
    <n v="2.8941714698909105E-2"/>
    <x v="2"/>
    <n v="0"/>
  </r>
  <r>
    <s v="Post_1044"/>
    <x v="294"/>
    <x v="5"/>
    <x v="1"/>
    <x v="6"/>
    <x v="0"/>
    <x v="4"/>
    <n v="4298093"/>
    <n v="313918"/>
    <n v="75168"/>
    <n v="21454"/>
    <n v="410540"/>
    <n v="9.551677918555973E-2"/>
    <x v="0"/>
    <n v="0"/>
  </r>
  <r>
    <s v="Post_1045"/>
    <x v="184"/>
    <x v="21"/>
    <x v="1"/>
    <x v="3"/>
    <x v="3"/>
    <x v="4"/>
    <n v="2685008"/>
    <n v="312885"/>
    <n v="79634"/>
    <n v="27209"/>
    <n v="419728"/>
    <n v="0.1563228117011197"/>
    <x v="1"/>
    <n v="0"/>
  </r>
  <r>
    <s v="Post_1046"/>
    <x v="523"/>
    <x v="14"/>
    <x v="0"/>
    <x v="7"/>
    <x v="0"/>
    <x v="0"/>
    <n v="794730"/>
    <n v="194026"/>
    <n v="93504"/>
    <n v="47841"/>
    <n v="335371"/>
    <n v="0.42199363305776805"/>
    <x v="0"/>
    <n v="0"/>
  </r>
  <r>
    <s v="Post_1047"/>
    <x v="8"/>
    <x v="6"/>
    <x v="2"/>
    <x v="4"/>
    <x v="4"/>
    <x v="3"/>
    <n v="1477708"/>
    <n v="265660"/>
    <n v="97515"/>
    <n v="21963"/>
    <n v="385138"/>
    <n v="0.26063200578192713"/>
    <x v="1"/>
    <n v="0"/>
  </r>
  <r>
    <s v="Post_1048"/>
    <x v="168"/>
    <x v="18"/>
    <x v="0"/>
    <x v="0"/>
    <x v="0"/>
    <x v="7"/>
    <n v="2418004"/>
    <n v="471089"/>
    <n v="47327"/>
    <n v="24701"/>
    <n v="543117"/>
    <n v="0.22461377235107965"/>
    <x v="1"/>
    <n v="0"/>
  </r>
  <r>
    <s v="Post_1049"/>
    <x v="79"/>
    <x v="21"/>
    <x v="1"/>
    <x v="9"/>
    <x v="3"/>
    <x v="1"/>
    <n v="454490"/>
    <n v="367108"/>
    <n v="6386"/>
    <n v="33172"/>
    <n v="406666"/>
    <n v="0.89477436247222164"/>
    <x v="2"/>
    <n v="0"/>
  </r>
  <r>
    <s v="Post_1050"/>
    <x v="318"/>
    <x v="9"/>
    <x v="0"/>
    <x v="0"/>
    <x v="5"/>
    <x v="4"/>
    <n v="1061491"/>
    <n v="404574"/>
    <n v="82042"/>
    <n v="29450"/>
    <n v="516066"/>
    <n v="0.48617086720471486"/>
    <x v="1"/>
    <n v="0"/>
  </r>
  <r>
    <s v="Post_1051"/>
    <x v="444"/>
    <x v="22"/>
    <x v="2"/>
    <x v="4"/>
    <x v="1"/>
    <x v="1"/>
    <n v="655507"/>
    <n v="247570"/>
    <n v="68972"/>
    <n v="23701"/>
    <n v="340243"/>
    <n v="0.51905319088888446"/>
    <x v="1"/>
    <n v="0"/>
  </r>
  <r>
    <s v="Post_1052"/>
    <x v="267"/>
    <x v="0"/>
    <x v="0"/>
    <x v="0"/>
    <x v="1"/>
    <x v="5"/>
    <n v="2631238"/>
    <n v="442816"/>
    <n v="29304"/>
    <n v="44101"/>
    <n v="516221"/>
    <n v="0.19618939829844353"/>
    <x v="2"/>
    <n v="0"/>
  </r>
  <r>
    <s v="Post_1053"/>
    <x v="262"/>
    <x v="23"/>
    <x v="1"/>
    <x v="2"/>
    <x v="1"/>
    <x v="6"/>
    <n v="2414079"/>
    <n v="453772"/>
    <n v="12971"/>
    <n v="44775"/>
    <n v="511518"/>
    <n v="0.21188950320184219"/>
    <x v="1"/>
    <n v="0"/>
  </r>
  <r>
    <s v="Post_1054"/>
    <x v="353"/>
    <x v="9"/>
    <x v="3"/>
    <x v="7"/>
    <x v="4"/>
    <x v="4"/>
    <n v="3213925"/>
    <n v="436365"/>
    <n v="48616"/>
    <n v="46800"/>
    <n v="531781"/>
    <n v="0.16546154624018919"/>
    <x v="2"/>
    <n v="0"/>
  </r>
  <r>
    <s v="Post_1055"/>
    <x v="205"/>
    <x v="16"/>
    <x v="2"/>
    <x v="7"/>
    <x v="4"/>
    <x v="3"/>
    <n v="1658817"/>
    <n v="280297"/>
    <n v="70901"/>
    <n v="36696"/>
    <n v="387894"/>
    <n v="0.23383772893574156"/>
    <x v="1"/>
    <n v="0"/>
  </r>
  <r>
    <s v="Post_1056"/>
    <x v="547"/>
    <x v="13"/>
    <x v="0"/>
    <x v="7"/>
    <x v="2"/>
    <x v="2"/>
    <n v="2878436"/>
    <n v="149765"/>
    <n v="9840"/>
    <n v="42118"/>
    <n v="201723"/>
    <n v="7.0080766082692134E-2"/>
    <x v="0"/>
    <n v="0"/>
  </r>
  <r>
    <s v="Post_1057"/>
    <x v="138"/>
    <x v="18"/>
    <x v="0"/>
    <x v="0"/>
    <x v="4"/>
    <x v="2"/>
    <n v="3730939"/>
    <n v="8927"/>
    <n v="36583"/>
    <n v="33397"/>
    <n v="78907"/>
    <n v="2.1149367491668989E-2"/>
    <x v="1"/>
    <n v="0"/>
  </r>
  <r>
    <s v="Post_1058"/>
    <x v="251"/>
    <x v="17"/>
    <x v="0"/>
    <x v="1"/>
    <x v="0"/>
    <x v="7"/>
    <n v="1951149"/>
    <n v="367712"/>
    <n v="57910"/>
    <n v="28894"/>
    <n v="454516"/>
    <n v="0.2329478681535854"/>
    <x v="2"/>
    <n v="0"/>
  </r>
  <r>
    <s v="Post_1059"/>
    <x v="548"/>
    <x v="22"/>
    <x v="1"/>
    <x v="8"/>
    <x v="4"/>
    <x v="1"/>
    <n v="4031260"/>
    <n v="489680"/>
    <n v="10003"/>
    <n v="38423"/>
    <n v="538106"/>
    <n v="0.13348332779329539"/>
    <x v="0"/>
    <n v="0"/>
  </r>
  <r>
    <s v="Post_1060"/>
    <x v="549"/>
    <x v="12"/>
    <x v="0"/>
    <x v="2"/>
    <x v="3"/>
    <x v="0"/>
    <n v="800596"/>
    <n v="434086"/>
    <n v="82037"/>
    <n v="27401"/>
    <n v="543524"/>
    <n v="0.67889922008103964"/>
    <x v="0"/>
    <n v="0"/>
  </r>
  <r>
    <s v="Post_1061"/>
    <x v="401"/>
    <x v="17"/>
    <x v="2"/>
    <x v="5"/>
    <x v="4"/>
    <x v="4"/>
    <n v="3059352"/>
    <n v="45964"/>
    <n v="49018"/>
    <n v="20424"/>
    <n v="115406"/>
    <n v="3.7722367350994587E-2"/>
    <x v="1"/>
    <n v="0"/>
  </r>
  <r>
    <s v="Post_1062"/>
    <x v="266"/>
    <x v="19"/>
    <x v="3"/>
    <x v="8"/>
    <x v="3"/>
    <x v="7"/>
    <n v="489829"/>
    <n v="338839"/>
    <n v="69684"/>
    <n v="45590"/>
    <n v="454113"/>
    <n v="0.92708475815029323"/>
    <x v="0"/>
    <n v="0"/>
  </r>
  <r>
    <s v="Post_1063"/>
    <x v="550"/>
    <x v="4"/>
    <x v="3"/>
    <x v="4"/>
    <x v="0"/>
    <x v="2"/>
    <n v="1775441"/>
    <n v="300600"/>
    <n v="92494"/>
    <n v="29780"/>
    <n v="422874"/>
    <n v="0.23817969732590383"/>
    <x v="2"/>
    <n v="0"/>
  </r>
  <r>
    <s v="Post_1064"/>
    <x v="101"/>
    <x v="5"/>
    <x v="2"/>
    <x v="7"/>
    <x v="1"/>
    <x v="0"/>
    <n v="3386425"/>
    <n v="804"/>
    <n v="77479"/>
    <n v="48511"/>
    <n v="126794"/>
    <n v="3.7441845013546735E-2"/>
    <x v="2"/>
    <n v="0"/>
  </r>
  <r>
    <s v="Post_1065"/>
    <x v="542"/>
    <x v="9"/>
    <x v="1"/>
    <x v="4"/>
    <x v="5"/>
    <x v="1"/>
    <n v="3147828"/>
    <n v="488798"/>
    <n v="11213"/>
    <n v="28108"/>
    <n v="528119"/>
    <n v="0.16777250853604453"/>
    <x v="2"/>
    <n v="0"/>
  </r>
  <r>
    <s v="Post_1066"/>
    <x v="422"/>
    <x v="14"/>
    <x v="0"/>
    <x v="0"/>
    <x v="1"/>
    <x v="3"/>
    <n v="1370433"/>
    <n v="360983"/>
    <n v="28865"/>
    <n v="7949"/>
    <n v="397797"/>
    <n v="0.29027103112665853"/>
    <x v="1"/>
    <n v="0"/>
  </r>
  <r>
    <s v="Post_1067"/>
    <x v="186"/>
    <x v="12"/>
    <x v="2"/>
    <x v="6"/>
    <x v="3"/>
    <x v="7"/>
    <n v="4329212"/>
    <n v="314231"/>
    <n v="36820"/>
    <n v="38094"/>
    <n v="389145"/>
    <n v="8.9888182884090687E-2"/>
    <x v="2"/>
    <n v="0"/>
  </r>
  <r>
    <s v="Post_1068"/>
    <x v="292"/>
    <x v="6"/>
    <x v="3"/>
    <x v="3"/>
    <x v="3"/>
    <x v="2"/>
    <n v="1193284"/>
    <n v="301260"/>
    <n v="95595"/>
    <n v="13072"/>
    <n v="409927"/>
    <n v="0.34352844754475881"/>
    <x v="0"/>
    <n v="0"/>
  </r>
  <r>
    <s v="Post_1069"/>
    <x v="158"/>
    <x v="4"/>
    <x v="0"/>
    <x v="3"/>
    <x v="3"/>
    <x v="4"/>
    <n v="4969573"/>
    <n v="61124"/>
    <n v="69585"/>
    <n v="20780"/>
    <n v="151489"/>
    <n v="3.0483303092639951E-2"/>
    <x v="0"/>
    <n v="0"/>
  </r>
  <r>
    <s v="Post_1070"/>
    <x v="141"/>
    <x v="6"/>
    <x v="3"/>
    <x v="7"/>
    <x v="2"/>
    <x v="6"/>
    <n v="131873"/>
    <n v="454436"/>
    <n v="93369"/>
    <n v="18730"/>
    <n v="566535"/>
    <n v="4.2960651535947463"/>
    <x v="2"/>
    <n v="0"/>
  </r>
  <r>
    <s v="Post_1071"/>
    <x v="551"/>
    <x v="13"/>
    <x v="2"/>
    <x v="6"/>
    <x v="3"/>
    <x v="2"/>
    <n v="3380653"/>
    <n v="387333"/>
    <n v="43799"/>
    <n v="7391"/>
    <n v="438523"/>
    <n v="0.12971547212920106"/>
    <x v="0"/>
    <n v="0"/>
  </r>
  <r>
    <s v="Post_1072"/>
    <x v="330"/>
    <x v="0"/>
    <x v="2"/>
    <x v="2"/>
    <x v="0"/>
    <x v="2"/>
    <n v="4615991"/>
    <n v="4652"/>
    <n v="67987"/>
    <n v="39672"/>
    <n v="112311"/>
    <n v="2.4330853331386477E-2"/>
    <x v="0"/>
    <n v="0"/>
  </r>
  <r>
    <s v="Post_1073"/>
    <x v="359"/>
    <x v="14"/>
    <x v="0"/>
    <x v="8"/>
    <x v="1"/>
    <x v="5"/>
    <n v="864943"/>
    <n v="82684"/>
    <n v="91782"/>
    <n v="8394"/>
    <n v="182860"/>
    <n v="0.21141277517709259"/>
    <x v="0"/>
    <n v="0"/>
  </r>
  <r>
    <s v="Post_1074"/>
    <x v="73"/>
    <x v="1"/>
    <x v="1"/>
    <x v="3"/>
    <x v="2"/>
    <x v="0"/>
    <n v="1263647"/>
    <n v="322686"/>
    <n v="75202"/>
    <n v="21411"/>
    <n v="419299"/>
    <n v="0.33181655952967876"/>
    <x v="0"/>
    <n v="0"/>
  </r>
  <r>
    <s v="Post_1075"/>
    <x v="48"/>
    <x v="7"/>
    <x v="3"/>
    <x v="9"/>
    <x v="2"/>
    <x v="7"/>
    <n v="1984393"/>
    <n v="375236"/>
    <n v="99926"/>
    <n v="43802"/>
    <n v="518964"/>
    <n v="0.26152279311608134"/>
    <x v="1"/>
    <n v="0"/>
  </r>
  <r>
    <s v="Post_1076"/>
    <x v="434"/>
    <x v="17"/>
    <x v="0"/>
    <x v="5"/>
    <x v="5"/>
    <x v="7"/>
    <n v="3986858"/>
    <n v="90525"/>
    <n v="32612"/>
    <n v="1252"/>
    <n v="124389"/>
    <n v="3.1199756800969584E-2"/>
    <x v="1"/>
    <n v="0"/>
  </r>
  <r>
    <s v="Post_1077"/>
    <x v="290"/>
    <x v="14"/>
    <x v="0"/>
    <x v="7"/>
    <x v="0"/>
    <x v="2"/>
    <n v="1026460"/>
    <n v="195036"/>
    <n v="70291"/>
    <n v="35850"/>
    <n v="301177"/>
    <n v="0.29341328449233289"/>
    <x v="2"/>
    <n v="0"/>
  </r>
  <r>
    <s v="Post_1078"/>
    <x v="241"/>
    <x v="3"/>
    <x v="0"/>
    <x v="6"/>
    <x v="1"/>
    <x v="5"/>
    <n v="3391235"/>
    <n v="264956"/>
    <n v="65030"/>
    <n v="40163"/>
    <n v="370149"/>
    <n v="0.10914873195163415"/>
    <x v="0"/>
    <n v="0"/>
  </r>
  <r>
    <s v="Post_1079"/>
    <x v="59"/>
    <x v="9"/>
    <x v="2"/>
    <x v="0"/>
    <x v="0"/>
    <x v="2"/>
    <n v="3216923"/>
    <n v="205624"/>
    <n v="63081"/>
    <n v="49107"/>
    <n v="317812"/>
    <n v="9.8793785241362633E-2"/>
    <x v="2"/>
    <n v="0"/>
  </r>
  <r>
    <s v="Post_1080"/>
    <x v="63"/>
    <x v="15"/>
    <x v="1"/>
    <x v="2"/>
    <x v="3"/>
    <x v="7"/>
    <n v="4841137"/>
    <n v="431351"/>
    <n v="625"/>
    <n v="19075"/>
    <n v="451051"/>
    <n v="9.3170468011956692E-2"/>
    <x v="1"/>
    <n v="0"/>
  </r>
  <r>
    <s v="Post_1081"/>
    <x v="552"/>
    <x v="4"/>
    <x v="0"/>
    <x v="4"/>
    <x v="1"/>
    <x v="2"/>
    <n v="2056554"/>
    <n v="5852"/>
    <n v="96016"/>
    <n v="26074"/>
    <n v="127942"/>
    <n v="6.2211835915808679E-2"/>
    <x v="0"/>
    <n v="0"/>
  </r>
  <r>
    <s v="Post_1082"/>
    <x v="553"/>
    <x v="11"/>
    <x v="1"/>
    <x v="5"/>
    <x v="4"/>
    <x v="2"/>
    <n v="1889541"/>
    <n v="357123"/>
    <n v="24263"/>
    <n v="35214"/>
    <n v="416600"/>
    <n v="0.22047682479501635"/>
    <x v="2"/>
    <n v="0"/>
  </r>
  <r>
    <s v="Post_1083"/>
    <x v="157"/>
    <x v="19"/>
    <x v="1"/>
    <x v="9"/>
    <x v="0"/>
    <x v="2"/>
    <n v="353263"/>
    <n v="473924"/>
    <n v="71436"/>
    <n v="3303"/>
    <n v="548663"/>
    <n v="1.5531289718991232"/>
    <x v="0"/>
    <n v="0"/>
  </r>
  <r>
    <s v="Post_1084"/>
    <x v="378"/>
    <x v="3"/>
    <x v="1"/>
    <x v="8"/>
    <x v="0"/>
    <x v="6"/>
    <n v="2385749"/>
    <n v="319160"/>
    <n v="12581"/>
    <n v="37720"/>
    <n v="369461"/>
    <n v="0.15486163883962648"/>
    <x v="2"/>
    <n v="0"/>
  </r>
  <r>
    <s v="Post_1085"/>
    <x v="3"/>
    <x v="2"/>
    <x v="3"/>
    <x v="3"/>
    <x v="2"/>
    <x v="0"/>
    <n v="2543088"/>
    <n v="334654"/>
    <n v="46205"/>
    <n v="44955"/>
    <n v="425814"/>
    <n v="0.16743974254921576"/>
    <x v="2"/>
    <n v="0"/>
  </r>
  <r>
    <s v="Post_1086"/>
    <x v="554"/>
    <x v="5"/>
    <x v="1"/>
    <x v="5"/>
    <x v="5"/>
    <x v="5"/>
    <n v="4826724"/>
    <n v="359660"/>
    <n v="68209"/>
    <n v="1169"/>
    <n v="429038"/>
    <n v="8.8888032545469758E-2"/>
    <x v="0"/>
    <n v="0"/>
  </r>
  <r>
    <s v="Post_1087"/>
    <x v="232"/>
    <x v="17"/>
    <x v="0"/>
    <x v="2"/>
    <x v="3"/>
    <x v="6"/>
    <n v="332982"/>
    <n v="248040"/>
    <n v="43908"/>
    <n v="44462"/>
    <n v="336410"/>
    <n v="1.0102948507727145"/>
    <x v="0"/>
    <n v="0"/>
  </r>
  <r>
    <s v="Post_1088"/>
    <x v="555"/>
    <x v="9"/>
    <x v="0"/>
    <x v="6"/>
    <x v="5"/>
    <x v="2"/>
    <n v="243690"/>
    <n v="434643"/>
    <n v="49661"/>
    <n v="16049"/>
    <n v="500353"/>
    <n v="2.0532356682670607"/>
    <x v="2"/>
    <n v="0"/>
  </r>
  <r>
    <s v="Post_1089"/>
    <x v="549"/>
    <x v="12"/>
    <x v="1"/>
    <x v="1"/>
    <x v="0"/>
    <x v="1"/>
    <n v="2780722"/>
    <n v="130632"/>
    <n v="4458"/>
    <n v="42849"/>
    <n v="177939"/>
    <n v="6.3990215490796989E-2"/>
    <x v="1"/>
    <n v="0"/>
  </r>
  <r>
    <s v="Post_1090"/>
    <x v="351"/>
    <x v="15"/>
    <x v="2"/>
    <x v="1"/>
    <x v="2"/>
    <x v="4"/>
    <n v="4582230"/>
    <n v="284453"/>
    <n v="89108"/>
    <n v="46380"/>
    <n v="419941"/>
    <n v="9.1645552493000132E-2"/>
    <x v="1"/>
    <n v="0"/>
  </r>
  <r>
    <s v="Post_1091"/>
    <x v="420"/>
    <x v="6"/>
    <x v="3"/>
    <x v="9"/>
    <x v="2"/>
    <x v="7"/>
    <n v="4126761"/>
    <n v="108177"/>
    <n v="6409"/>
    <n v="1021"/>
    <n v="115607"/>
    <n v="2.8013979971217136E-2"/>
    <x v="1"/>
    <n v="0"/>
  </r>
  <r>
    <s v="Post_1092"/>
    <x v="120"/>
    <x v="9"/>
    <x v="2"/>
    <x v="9"/>
    <x v="2"/>
    <x v="2"/>
    <n v="2116294"/>
    <n v="479845"/>
    <n v="2280"/>
    <n v="48864"/>
    <n v="530989"/>
    <n v="0.25090511998805459"/>
    <x v="2"/>
    <n v="0"/>
  </r>
  <r>
    <s v="Post_1093"/>
    <x v="556"/>
    <x v="7"/>
    <x v="1"/>
    <x v="2"/>
    <x v="2"/>
    <x v="6"/>
    <n v="3724442"/>
    <n v="459724"/>
    <n v="55807"/>
    <n v="9912"/>
    <n v="525443"/>
    <n v="0.14107965703318778"/>
    <x v="1"/>
    <n v="0"/>
  </r>
  <r>
    <s v="Post_1094"/>
    <x v="473"/>
    <x v="11"/>
    <x v="1"/>
    <x v="4"/>
    <x v="3"/>
    <x v="2"/>
    <n v="4170208"/>
    <n v="315259"/>
    <n v="26019"/>
    <n v="37399"/>
    <n v="378677"/>
    <n v="9.0805302757080708E-2"/>
    <x v="1"/>
    <n v="0"/>
  </r>
  <r>
    <s v="Post_1095"/>
    <x v="361"/>
    <x v="0"/>
    <x v="2"/>
    <x v="3"/>
    <x v="1"/>
    <x v="6"/>
    <n v="1340034"/>
    <n v="92561"/>
    <n v="43545"/>
    <n v="32024"/>
    <n v="168130"/>
    <n v="0.12546696576355526"/>
    <x v="2"/>
    <n v="0"/>
  </r>
  <r>
    <s v="Post_1096"/>
    <x v="557"/>
    <x v="20"/>
    <x v="3"/>
    <x v="1"/>
    <x v="2"/>
    <x v="1"/>
    <n v="2091486"/>
    <n v="222248"/>
    <n v="78214"/>
    <n v="42629"/>
    <n v="343091"/>
    <n v="0.16404173874460551"/>
    <x v="0"/>
    <n v="0"/>
  </r>
  <r>
    <s v="Post_1097"/>
    <x v="246"/>
    <x v="0"/>
    <x v="2"/>
    <x v="9"/>
    <x v="5"/>
    <x v="4"/>
    <n v="4386555"/>
    <n v="119786"/>
    <n v="77421"/>
    <n v="45384"/>
    <n v="242591"/>
    <n v="5.5303307493009893E-2"/>
    <x v="2"/>
    <n v="0"/>
  </r>
  <r>
    <s v="Post_1098"/>
    <x v="365"/>
    <x v="21"/>
    <x v="3"/>
    <x v="9"/>
    <x v="3"/>
    <x v="0"/>
    <n v="97528"/>
    <n v="402649"/>
    <n v="98985"/>
    <n v="48533"/>
    <n v="550167"/>
    <n v="5.6411184480354359"/>
    <x v="1"/>
    <n v="0"/>
  </r>
  <r>
    <s v="Post_1099"/>
    <x v="200"/>
    <x v="2"/>
    <x v="3"/>
    <x v="6"/>
    <x v="4"/>
    <x v="5"/>
    <n v="3781524"/>
    <n v="76341"/>
    <n v="10644"/>
    <n v="1692"/>
    <n v="88677"/>
    <n v="2.3450069337124398E-2"/>
    <x v="1"/>
    <n v="0"/>
  </r>
  <r>
    <s v="Post_1100"/>
    <x v="272"/>
    <x v="1"/>
    <x v="0"/>
    <x v="8"/>
    <x v="1"/>
    <x v="4"/>
    <n v="2076113"/>
    <n v="484384"/>
    <n v="39567"/>
    <n v="41864"/>
    <n v="565815"/>
    <n v="0.27253574347831744"/>
    <x v="2"/>
    <n v="0"/>
  </r>
  <r>
    <s v="Post_1101"/>
    <x v="76"/>
    <x v="19"/>
    <x v="0"/>
    <x v="5"/>
    <x v="3"/>
    <x v="2"/>
    <n v="3648938"/>
    <n v="224759"/>
    <n v="88368"/>
    <n v="34806"/>
    <n v="347933"/>
    <n v="9.5351853059712166E-2"/>
    <x v="0"/>
    <n v="0"/>
  </r>
  <r>
    <s v="Post_1102"/>
    <x v="558"/>
    <x v="15"/>
    <x v="0"/>
    <x v="2"/>
    <x v="4"/>
    <x v="7"/>
    <n v="1304352"/>
    <n v="334062"/>
    <n v="84453"/>
    <n v="42589"/>
    <n v="461104"/>
    <n v="0.35351193542847331"/>
    <x v="1"/>
    <n v="0"/>
  </r>
  <r>
    <s v="Post_1103"/>
    <x v="299"/>
    <x v="23"/>
    <x v="1"/>
    <x v="6"/>
    <x v="3"/>
    <x v="3"/>
    <n v="4113719"/>
    <n v="371010"/>
    <n v="23116"/>
    <n v="29531"/>
    <n v="423657"/>
    <n v="0.10298637315771933"/>
    <x v="2"/>
    <n v="0"/>
  </r>
  <r>
    <s v="Post_1104"/>
    <x v="179"/>
    <x v="7"/>
    <x v="0"/>
    <x v="8"/>
    <x v="4"/>
    <x v="5"/>
    <n v="2919564"/>
    <n v="36753"/>
    <n v="49519"/>
    <n v="6372"/>
    <n v="92644"/>
    <n v="3.1732135346236631E-2"/>
    <x v="0"/>
    <n v="0"/>
  </r>
  <r>
    <s v="Post_1105"/>
    <x v="559"/>
    <x v="15"/>
    <x v="3"/>
    <x v="4"/>
    <x v="3"/>
    <x v="7"/>
    <n v="4732496"/>
    <n v="365067"/>
    <n v="78267"/>
    <n v="37692"/>
    <n v="481026"/>
    <n v="0.10164319209144604"/>
    <x v="2"/>
    <n v="0"/>
  </r>
  <r>
    <s v="Post_1106"/>
    <x v="397"/>
    <x v="11"/>
    <x v="2"/>
    <x v="0"/>
    <x v="1"/>
    <x v="4"/>
    <n v="2040652"/>
    <n v="407996"/>
    <n v="11598"/>
    <n v="40259"/>
    <n v="459853"/>
    <n v="0.22534611486916928"/>
    <x v="2"/>
    <n v="0"/>
  </r>
  <r>
    <s v="Post_1107"/>
    <x v="336"/>
    <x v="13"/>
    <x v="3"/>
    <x v="4"/>
    <x v="4"/>
    <x v="6"/>
    <n v="3380651"/>
    <n v="451739"/>
    <n v="2827"/>
    <n v="2335"/>
    <n v="456901"/>
    <n v="0.13515177993824268"/>
    <x v="0"/>
    <n v="0"/>
  </r>
  <r>
    <s v="Post_1108"/>
    <x v="175"/>
    <x v="17"/>
    <x v="3"/>
    <x v="1"/>
    <x v="0"/>
    <x v="1"/>
    <n v="2592595"/>
    <n v="237876"/>
    <n v="33780"/>
    <n v="36343"/>
    <n v="307999"/>
    <n v="0.11879950397188917"/>
    <x v="0"/>
    <n v="0"/>
  </r>
  <r>
    <s v="Post_1109"/>
    <x v="518"/>
    <x v="5"/>
    <x v="1"/>
    <x v="4"/>
    <x v="2"/>
    <x v="6"/>
    <n v="4284095"/>
    <n v="435610"/>
    <n v="44348"/>
    <n v="35611"/>
    <n v="515569"/>
    <n v="0.12034490364942887"/>
    <x v="0"/>
    <n v="0"/>
  </r>
  <r>
    <s v="Post_1110"/>
    <x v="498"/>
    <x v="23"/>
    <x v="3"/>
    <x v="8"/>
    <x v="0"/>
    <x v="2"/>
    <n v="1562200"/>
    <n v="236997"/>
    <n v="84050"/>
    <n v="12958"/>
    <n v="334005"/>
    <n v="0.21380425041607989"/>
    <x v="1"/>
    <n v="0"/>
  </r>
  <r>
    <s v="Post_1111"/>
    <x v="560"/>
    <x v="3"/>
    <x v="2"/>
    <x v="9"/>
    <x v="4"/>
    <x v="7"/>
    <n v="3305437"/>
    <n v="493487"/>
    <n v="69852"/>
    <n v="38719"/>
    <n v="602058"/>
    <n v="0.18214172588979913"/>
    <x v="0"/>
    <n v="0"/>
  </r>
  <r>
    <s v="Post_1112"/>
    <x v="371"/>
    <x v="8"/>
    <x v="3"/>
    <x v="2"/>
    <x v="1"/>
    <x v="1"/>
    <n v="2293007"/>
    <n v="93269"/>
    <n v="84008"/>
    <n v="11949"/>
    <n v="189226"/>
    <n v="8.2523079955708817E-2"/>
    <x v="1"/>
    <n v="0"/>
  </r>
  <r>
    <s v="Post_1113"/>
    <x v="561"/>
    <x v="16"/>
    <x v="2"/>
    <x v="9"/>
    <x v="1"/>
    <x v="0"/>
    <n v="1191376"/>
    <n v="239380"/>
    <n v="16309"/>
    <n v="8387"/>
    <n v="264076"/>
    <n v="0.22165630329971395"/>
    <x v="2"/>
    <n v="0"/>
  </r>
  <r>
    <s v="Post_1114"/>
    <x v="562"/>
    <x v="10"/>
    <x v="3"/>
    <x v="6"/>
    <x v="4"/>
    <x v="1"/>
    <n v="660930"/>
    <n v="336481"/>
    <n v="11129"/>
    <n v="35123"/>
    <n v="382733"/>
    <n v="0.57908250495513902"/>
    <x v="2"/>
    <n v="0"/>
  </r>
  <r>
    <s v="Post_1115"/>
    <x v="563"/>
    <x v="18"/>
    <x v="0"/>
    <x v="3"/>
    <x v="4"/>
    <x v="1"/>
    <n v="790471"/>
    <n v="245250"/>
    <n v="99730"/>
    <n v="49881"/>
    <n v="394861"/>
    <n v="0.49952623182887163"/>
    <x v="1"/>
    <n v="0"/>
  </r>
  <r>
    <s v="Post_1116"/>
    <x v="564"/>
    <x v="21"/>
    <x v="3"/>
    <x v="3"/>
    <x v="4"/>
    <x v="4"/>
    <n v="4565789"/>
    <n v="300350"/>
    <n v="4163"/>
    <n v="15057"/>
    <n v="319570"/>
    <n v="6.9992283918507842E-2"/>
    <x v="1"/>
    <n v="0"/>
  </r>
  <r>
    <s v="Post_1117"/>
    <x v="430"/>
    <x v="5"/>
    <x v="1"/>
    <x v="7"/>
    <x v="1"/>
    <x v="7"/>
    <n v="1513083"/>
    <n v="352786"/>
    <n v="90781"/>
    <n v="29795"/>
    <n v="473362"/>
    <n v="0.3128460236484053"/>
    <x v="2"/>
    <n v="0"/>
  </r>
  <r>
    <s v="Post_1118"/>
    <x v="166"/>
    <x v="21"/>
    <x v="2"/>
    <x v="9"/>
    <x v="1"/>
    <x v="4"/>
    <n v="3829879"/>
    <n v="145994"/>
    <n v="75122"/>
    <n v="11620"/>
    <n v="232736"/>
    <n v="6.0768499474787588E-2"/>
    <x v="2"/>
    <n v="0"/>
  </r>
  <r>
    <s v="Post_1119"/>
    <x v="280"/>
    <x v="16"/>
    <x v="3"/>
    <x v="6"/>
    <x v="4"/>
    <x v="3"/>
    <n v="2754577"/>
    <n v="351227"/>
    <n v="85607"/>
    <n v="43219"/>
    <n v="480053"/>
    <n v="0.17427467084782891"/>
    <x v="0"/>
    <n v="0"/>
  </r>
  <r>
    <s v="Post_1120"/>
    <x v="233"/>
    <x v="23"/>
    <x v="2"/>
    <x v="7"/>
    <x v="0"/>
    <x v="6"/>
    <n v="3497840"/>
    <n v="366736"/>
    <n v="65404"/>
    <n v="28802"/>
    <n v="460942"/>
    <n v="0.13177904077945246"/>
    <x v="0"/>
    <n v="0"/>
  </r>
  <r>
    <s v="Post_1121"/>
    <x v="46"/>
    <x v="21"/>
    <x v="1"/>
    <x v="6"/>
    <x v="3"/>
    <x v="5"/>
    <n v="4746014"/>
    <n v="29305"/>
    <n v="89872"/>
    <n v="16323"/>
    <n v="135500"/>
    <n v="2.8550273977278617E-2"/>
    <x v="1"/>
    <n v="0"/>
  </r>
  <r>
    <s v="Post_1122"/>
    <x v="252"/>
    <x v="10"/>
    <x v="2"/>
    <x v="7"/>
    <x v="0"/>
    <x v="6"/>
    <n v="4161787"/>
    <n v="343575"/>
    <n v="2003"/>
    <n v="19921"/>
    <n v="365499"/>
    <n v="8.7822610815978808E-2"/>
    <x v="1"/>
    <n v="0"/>
  </r>
  <r>
    <s v="Post_1123"/>
    <x v="565"/>
    <x v="23"/>
    <x v="3"/>
    <x v="2"/>
    <x v="0"/>
    <x v="1"/>
    <n v="3873103"/>
    <n v="121317"/>
    <n v="4727"/>
    <n v="38875"/>
    <n v="164919"/>
    <n v="4.2580587193265969E-2"/>
    <x v="1"/>
    <n v="0"/>
  </r>
  <r>
    <s v="Post_1124"/>
    <x v="566"/>
    <x v="0"/>
    <x v="3"/>
    <x v="6"/>
    <x v="3"/>
    <x v="2"/>
    <n v="3620241"/>
    <n v="386951"/>
    <n v="38015"/>
    <n v="31259"/>
    <n v="456225"/>
    <n v="0.12602061575458651"/>
    <x v="0"/>
    <n v="0"/>
  </r>
  <r>
    <s v="Post_1125"/>
    <x v="167"/>
    <x v="15"/>
    <x v="3"/>
    <x v="8"/>
    <x v="0"/>
    <x v="1"/>
    <n v="3722406"/>
    <n v="295942"/>
    <n v="27878"/>
    <n v="47869"/>
    <n v="371689"/>
    <n v="9.9851816271519012E-2"/>
    <x v="1"/>
    <n v="0"/>
  </r>
  <r>
    <s v="Post_1126"/>
    <x v="567"/>
    <x v="21"/>
    <x v="3"/>
    <x v="2"/>
    <x v="0"/>
    <x v="1"/>
    <n v="2975095"/>
    <n v="449386"/>
    <n v="33351"/>
    <n v="13313"/>
    <n v="496050"/>
    <n v="0.16673417151385081"/>
    <x v="0"/>
    <n v="0"/>
  </r>
  <r>
    <s v="Post_1127"/>
    <x v="145"/>
    <x v="23"/>
    <x v="3"/>
    <x v="8"/>
    <x v="5"/>
    <x v="2"/>
    <n v="178206"/>
    <n v="37884"/>
    <n v="42111"/>
    <n v="34950"/>
    <n v="114945"/>
    <n v="0.64501195245951315"/>
    <x v="2"/>
    <n v="0"/>
  </r>
  <r>
    <s v="Post_1128"/>
    <x v="253"/>
    <x v="4"/>
    <x v="0"/>
    <x v="8"/>
    <x v="5"/>
    <x v="3"/>
    <n v="2221223"/>
    <n v="69758"/>
    <n v="80790"/>
    <n v="38108"/>
    <n v="188656"/>
    <n v="8.4933390298947919E-2"/>
    <x v="1"/>
    <n v="0"/>
  </r>
  <r>
    <s v="Post_1129"/>
    <x v="543"/>
    <x v="15"/>
    <x v="2"/>
    <x v="7"/>
    <x v="0"/>
    <x v="7"/>
    <n v="3283134"/>
    <n v="413608"/>
    <n v="67001"/>
    <n v="12600"/>
    <n v="493209"/>
    <n v="0.15022505934878078"/>
    <x v="0"/>
    <n v="0"/>
  </r>
  <r>
    <s v="Post_1130"/>
    <x v="70"/>
    <x v="5"/>
    <x v="2"/>
    <x v="2"/>
    <x v="4"/>
    <x v="5"/>
    <n v="2215064"/>
    <n v="29791"/>
    <n v="99856"/>
    <n v="25420"/>
    <n v="155067"/>
    <n v="7.0005652206888827E-2"/>
    <x v="0"/>
    <n v="0"/>
  </r>
  <r>
    <s v="Post_1131"/>
    <x v="263"/>
    <x v="21"/>
    <x v="2"/>
    <x v="9"/>
    <x v="0"/>
    <x v="2"/>
    <n v="2189190"/>
    <n v="105704"/>
    <n v="95438"/>
    <n v="38438"/>
    <n v="239580"/>
    <n v="0.1094377372452825"/>
    <x v="2"/>
    <n v="0"/>
  </r>
  <r>
    <s v="Post_1132"/>
    <x v="491"/>
    <x v="15"/>
    <x v="1"/>
    <x v="7"/>
    <x v="4"/>
    <x v="0"/>
    <n v="2085067"/>
    <n v="227030"/>
    <n v="40851"/>
    <n v="2906"/>
    <n v="270787"/>
    <n v="0.12986968764073289"/>
    <x v="2"/>
    <n v="0"/>
  </r>
  <r>
    <s v="Post_1133"/>
    <x v="29"/>
    <x v="10"/>
    <x v="1"/>
    <x v="6"/>
    <x v="4"/>
    <x v="1"/>
    <n v="4121250"/>
    <n v="73511"/>
    <n v="93273"/>
    <n v="36056"/>
    <n v="202840"/>
    <n v="4.9218077039733091E-2"/>
    <x v="1"/>
    <n v="0"/>
  </r>
  <r>
    <s v="Post_1134"/>
    <x v="568"/>
    <x v="7"/>
    <x v="2"/>
    <x v="7"/>
    <x v="4"/>
    <x v="7"/>
    <n v="1706185"/>
    <n v="35065"/>
    <n v="44031"/>
    <n v="14777"/>
    <n v="93873"/>
    <n v="5.5019238828145835E-2"/>
    <x v="1"/>
    <n v="0"/>
  </r>
  <r>
    <s v="Post_1135"/>
    <x v="68"/>
    <x v="0"/>
    <x v="2"/>
    <x v="1"/>
    <x v="0"/>
    <x v="6"/>
    <n v="697238"/>
    <n v="308437"/>
    <n v="36985"/>
    <n v="18584"/>
    <n v="364006"/>
    <n v="0.5220685045852349"/>
    <x v="1"/>
    <n v="0"/>
  </r>
  <r>
    <s v="Post_1136"/>
    <x v="420"/>
    <x v="6"/>
    <x v="0"/>
    <x v="1"/>
    <x v="4"/>
    <x v="0"/>
    <n v="492746"/>
    <n v="467395"/>
    <n v="66735"/>
    <n v="1125"/>
    <n v="535255"/>
    <n v="1.086269599347331"/>
    <x v="1"/>
    <n v="0"/>
  </r>
  <r>
    <s v="Post_1137"/>
    <x v="466"/>
    <x v="8"/>
    <x v="2"/>
    <x v="6"/>
    <x v="2"/>
    <x v="7"/>
    <n v="2611265"/>
    <n v="196133"/>
    <n v="74984"/>
    <n v="14125"/>
    <n v="285242"/>
    <n v="0.10923517911816687"/>
    <x v="1"/>
    <n v="0"/>
  </r>
  <r>
    <s v="Post_1138"/>
    <x v="422"/>
    <x v="14"/>
    <x v="1"/>
    <x v="0"/>
    <x v="5"/>
    <x v="0"/>
    <n v="4248915"/>
    <n v="261493"/>
    <n v="87021"/>
    <n v="28833"/>
    <n v="377347"/>
    <n v="8.8810202133956545E-2"/>
    <x v="1"/>
    <n v="0"/>
  </r>
  <r>
    <s v="Post_1139"/>
    <x v="53"/>
    <x v="5"/>
    <x v="3"/>
    <x v="2"/>
    <x v="2"/>
    <x v="6"/>
    <n v="3239323"/>
    <n v="38620"/>
    <n v="936"/>
    <n v="18479"/>
    <n v="58035"/>
    <n v="1.7915780550442177E-2"/>
    <x v="2"/>
    <n v="0"/>
  </r>
  <r>
    <s v="Post_1140"/>
    <x v="253"/>
    <x v="4"/>
    <x v="2"/>
    <x v="9"/>
    <x v="4"/>
    <x v="6"/>
    <n v="3551156"/>
    <n v="74808"/>
    <n v="24814"/>
    <n v="5993"/>
    <n v="105615"/>
    <n v="2.974101954405833E-2"/>
    <x v="2"/>
    <n v="0"/>
  </r>
  <r>
    <s v="Post_1141"/>
    <x v="569"/>
    <x v="18"/>
    <x v="0"/>
    <x v="8"/>
    <x v="2"/>
    <x v="2"/>
    <n v="4569045"/>
    <n v="140232"/>
    <n v="946"/>
    <n v="8215"/>
    <n v="149393"/>
    <n v="3.2696767048693981E-2"/>
    <x v="1"/>
    <n v="0"/>
  </r>
  <r>
    <s v="Post_1142"/>
    <x v="375"/>
    <x v="20"/>
    <x v="3"/>
    <x v="8"/>
    <x v="2"/>
    <x v="2"/>
    <n v="651443"/>
    <n v="338455"/>
    <n v="43231"/>
    <n v="38317"/>
    <n v="420003"/>
    <n v="0.64472716722721712"/>
    <x v="2"/>
    <n v="0"/>
  </r>
  <r>
    <s v="Post_1143"/>
    <x v="13"/>
    <x v="4"/>
    <x v="0"/>
    <x v="3"/>
    <x v="2"/>
    <x v="1"/>
    <n v="3484442"/>
    <n v="290461"/>
    <n v="51999"/>
    <n v="5863"/>
    <n v="348323"/>
    <n v="9.9965216812333224E-2"/>
    <x v="0"/>
    <n v="0"/>
  </r>
  <r>
    <s v="Post_1144"/>
    <x v="570"/>
    <x v="10"/>
    <x v="0"/>
    <x v="4"/>
    <x v="4"/>
    <x v="3"/>
    <n v="497423"/>
    <n v="158956"/>
    <n v="68044"/>
    <n v="30123"/>
    <n v="257123"/>
    <n v="0.5169101549385533"/>
    <x v="2"/>
    <n v="0"/>
  </r>
  <r>
    <s v="Post_1145"/>
    <x v="1"/>
    <x v="1"/>
    <x v="3"/>
    <x v="6"/>
    <x v="2"/>
    <x v="2"/>
    <n v="222706"/>
    <n v="422102"/>
    <n v="50384"/>
    <n v="8792"/>
    <n v="481278"/>
    <n v="2.1610464019828832"/>
    <x v="1"/>
    <n v="0"/>
  </r>
  <r>
    <s v="Post_1146"/>
    <x v="537"/>
    <x v="15"/>
    <x v="3"/>
    <x v="6"/>
    <x v="4"/>
    <x v="4"/>
    <n v="1128302"/>
    <n v="228488"/>
    <n v="52037"/>
    <n v="25873"/>
    <n v="306398"/>
    <n v="0.27155672860634827"/>
    <x v="1"/>
    <n v="0"/>
  </r>
  <r>
    <s v="Post_1147"/>
    <x v="82"/>
    <x v="22"/>
    <x v="3"/>
    <x v="1"/>
    <x v="4"/>
    <x v="7"/>
    <n v="2677335"/>
    <n v="7372"/>
    <n v="39950"/>
    <n v="10623"/>
    <n v="57945"/>
    <n v="2.1642790312008022E-2"/>
    <x v="1"/>
    <n v="0"/>
  </r>
  <r>
    <s v="Post_1148"/>
    <x v="239"/>
    <x v="13"/>
    <x v="3"/>
    <x v="1"/>
    <x v="1"/>
    <x v="1"/>
    <n v="1050909"/>
    <n v="258178"/>
    <n v="5642"/>
    <n v="13315"/>
    <n v="277135"/>
    <n v="0.26370979789877147"/>
    <x v="2"/>
    <n v="0"/>
  </r>
  <r>
    <s v="Post_1149"/>
    <x v="571"/>
    <x v="1"/>
    <x v="2"/>
    <x v="1"/>
    <x v="4"/>
    <x v="6"/>
    <n v="1015391"/>
    <n v="388747"/>
    <n v="2397"/>
    <n v="15351"/>
    <n v="406495"/>
    <n v="0.40033346760016586"/>
    <x v="0"/>
    <n v="0"/>
  </r>
  <r>
    <s v="Post_1150"/>
    <x v="572"/>
    <x v="22"/>
    <x v="2"/>
    <x v="9"/>
    <x v="2"/>
    <x v="6"/>
    <n v="1217360"/>
    <n v="423212"/>
    <n v="78276"/>
    <n v="46525"/>
    <n v="548013"/>
    <n v="0.45016511138857856"/>
    <x v="1"/>
    <n v="0"/>
  </r>
  <r>
    <s v="Post_1151"/>
    <x v="333"/>
    <x v="16"/>
    <x v="0"/>
    <x v="0"/>
    <x v="3"/>
    <x v="2"/>
    <n v="3371506"/>
    <n v="450959"/>
    <n v="9604"/>
    <n v="38602"/>
    <n v="499165"/>
    <n v="0.14805401503067175"/>
    <x v="2"/>
    <n v="0"/>
  </r>
  <r>
    <s v="Post_1152"/>
    <x v="573"/>
    <x v="4"/>
    <x v="3"/>
    <x v="5"/>
    <x v="5"/>
    <x v="7"/>
    <n v="2477176"/>
    <n v="11709"/>
    <n v="98546"/>
    <n v="46222"/>
    <n v="156477"/>
    <n v="6.3167493952791406E-2"/>
    <x v="0"/>
    <n v="0"/>
  </r>
  <r>
    <s v="Post_1153"/>
    <x v="293"/>
    <x v="19"/>
    <x v="1"/>
    <x v="2"/>
    <x v="5"/>
    <x v="6"/>
    <n v="2912775"/>
    <n v="178086"/>
    <n v="11014"/>
    <n v="25511"/>
    <n v="214611"/>
    <n v="7.3679223420964543E-2"/>
    <x v="1"/>
    <n v="0"/>
  </r>
  <r>
    <s v="Post_1154"/>
    <x v="574"/>
    <x v="12"/>
    <x v="3"/>
    <x v="5"/>
    <x v="0"/>
    <x v="2"/>
    <n v="962239"/>
    <n v="312622"/>
    <n v="27648"/>
    <n v="42018"/>
    <n v="382288"/>
    <n v="0.39729007034634845"/>
    <x v="2"/>
    <n v="0"/>
  </r>
  <r>
    <s v="Post_1155"/>
    <x v="288"/>
    <x v="4"/>
    <x v="0"/>
    <x v="0"/>
    <x v="2"/>
    <x v="2"/>
    <n v="3069640"/>
    <n v="139491"/>
    <n v="60853"/>
    <n v="30527"/>
    <n v="230871"/>
    <n v="7.5211099672925816E-2"/>
    <x v="1"/>
    <n v="0"/>
  </r>
  <r>
    <s v="Post_1156"/>
    <x v="446"/>
    <x v="20"/>
    <x v="3"/>
    <x v="1"/>
    <x v="3"/>
    <x v="7"/>
    <n v="1106136"/>
    <n v="186803"/>
    <n v="18713"/>
    <n v="7394"/>
    <n v="212910"/>
    <n v="0.19248085226409772"/>
    <x v="1"/>
    <n v="0"/>
  </r>
  <r>
    <s v="Post_1157"/>
    <x v="575"/>
    <x v="19"/>
    <x v="1"/>
    <x v="8"/>
    <x v="5"/>
    <x v="6"/>
    <n v="4018134"/>
    <n v="476460"/>
    <n v="96568"/>
    <n v="48685"/>
    <n v="621713"/>
    <n v="0.15472679607001658"/>
    <x v="1"/>
    <n v="0"/>
  </r>
  <r>
    <s v="Post_1158"/>
    <x v="330"/>
    <x v="0"/>
    <x v="1"/>
    <x v="8"/>
    <x v="0"/>
    <x v="2"/>
    <n v="1135196"/>
    <n v="106116"/>
    <n v="41569"/>
    <n v="21497"/>
    <n v="169182"/>
    <n v="0.14903329469096085"/>
    <x v="1"/>
    <n v="0"/>
  </r>
  <r>
    <s v="Post_1159"/>
    <x v="90"/>
    <x v="18"/>
    <x v="0"/>
    <x v="1"/>
    <x v="4"/>
    <x v="6"/>
    <n v="136335"/>
    <n v="97707"/>
    <n v="63913"/>
    <n v="30021"/>
    <n v="191641"/>
    <n v="1.4056625224630506"/>
    <x v="2"/>
    <n v="0"/>
  </r>
  <r>
    <s v="Post_1160"/>
    <x v="576"/>
    <x v="15"/>
    <x v="1"/>
    <x v="5"/>
    <x v="4"/>
    <x v="5"/>
    <n v="312301"/>
    <n v="376135"/>
    <n v="50291"/>
    <n v="40981"/>
    <n v="467407"/>
    <n v="1.4966554702034256"/>
    <x v="0"/>
    <n v="0"/>
  </r>
  <r>
    <s v="Post_1161"/>
    <x v="176"/>
    <x v="18"/>
    <x v="1"/>
    <x v="2"/>
    <x v="1"/>
    <x v="2"/>
    <n v="2930383"/>
    <n v="479741"/>
    <n v="220"/>
    <n v="33112"/>
    <n v="513073"/>
    <n v="0.17508735206285322"/>
    <x v="2"/>
    <n v="0"/>
  </r>
  <r>
    <s v="Post_1162"/>
    <x v="558"/>
    <x v="15"/>
    <x v="2"/>
    <x v="9"/>
    <x v="5"/>
    <x v="1"/>
    <n v="963339"/>
    <n v="243870"/>
    <n v="4291"/>
    <n v="30134"/>
    <n v="278295"/>
    <n v="0.28888584392410149"/>
    <x v="2"/>
    <n v="0"/>
  </r>
  <r>
    <s v="Post_1163"/>
    <x v="575"/>
    <x v="19"/>
    <x v="0"/>
    <x v="2"/>
    <x v="3"/>
    <x v="5"/>
    <n v="2542362"/>
    <n v="339645"/>
    <n v="75620"/>
    <n v="27672"/>
    <n v="442937"/>
    <n v="0.17422263233953308"/>
    <x v="0"/>
    <n v="0"/>
  </r>
  <r>
    <s v="Post_1164"/>
    <x v="102"/>
    <x v="20"/>
    <x v="3"/>
    <x v="5"/>
    <x v="1"/>
    <x v="7"/>
    <n v="929670"/>
    <n v="415475"/>
    <n v="77500"/>
    <n v="1737"/>
    <n v="494712"/>
    <n v="0.53213720997773406"/>
    <x v="1"/>
    <n v="0"/>
  </r>
  <r>
    <s v="Post_1165"/>
    <x v="577"/>
    <x v="8"/>
    <x v="1"/>
    <x v="9"/>
    <x v="5"/>
    <x v="5"/>
    <n v="2808211"/>
    <n v="93056"/>
    <n v="17427"/>
    <n v="27332"/>
    <n v="137815"/>
    <n v="4.9075728283950175E-2"/>
    <x v="2"/>
    <n v="0"/>
  </r>
  <r>
    <s v="Post_1166"/>
    <x v="472"/>
    <x v="19"/>
    <x v="2"/>
    <x v="0"/>
    <x v="4"/>
    <x v="1"/>
    <n v="209672"/>
    <n v="221957"/>
    <n v="65127"/>
    <n v="34835"/>
    <n v="321919"/>
    <n v="1.5353456827807241"/>
    <x v="1"/>
    <n v="0"/>
  </r>
  <r>
    <s v="Post_1167"/>
    <x v="578"/>
    <x v="3"/>
    <x v="2"/>
    <x v="3"/>
    <x v="3"/>
    <x v="6"/>
    <n v="3737771"/>
    <n v="3185"/>
    <n v="21475"/>
    <n v="43289"/>
    <n v="67949"/>
    <n v="1.8179016317479053E-2"/>
    <x v="1"/>
    <n v="0"/>
  </r>
  <r>
    <s v="Post_1168"/>
    <x v="417"/>
    <x v="2"/>
    <x v="3"/>
    <x v="0"/>
    <x v="0"/>
    <x v="7"/>
    <n v="4446755"/>
    <n v="221164"/>
    <n v="44206"/>
    <n v="37039"/>
    <n v="302409"/>
    <n v="6.8006670032416894E-2"/>
    <x v="2"/>
    <n v="0"/>
  </r>
  <r>
    <s v="Post_1169"/>
    <x v="579"/>
    <x v="8"/>
    <x v="0"/>
    <x v="4"/>
    <x v="2"/>
    <x v="0"/>
    <n v="2013957"/>
    <n v="449783"/>
    <n v="37315"/>
    <n v="45597"/>
    <n v="532695"/>
    <n v="0.26450167506058969"/>
    <x v="1"/>
    <n v="0"/>
  </r>
  <r>
    <s v="Post_1170"/>
    <x v="580"/>
    <x v="15"/>
    <x v="0"/>
    <x v="8"/>
    <x v="5"/>
    <x v="6"/>
    <n v="1036784"/>
    <n v="398301"/>
    <n v="83508"/>
    <n v="44951"/>
    <n v="526760"/>
    <n v="0.50807111220852175"/>
    <x v="1"/>
    <n v="0"/>
  </r>
  <r>
    <s v="Post_1171"/>
    <x v="463"/>
    <x v="5"/>
    <x v="2"/>
    <x v="1"/>
    <x v="0"/>
    <x v="7"/>
    <n v="3980555"/>
    <n v="275061"/>
    <n v="89641"/>
    <n v="47571"/>
    <n v="412273"/>
    <n v="0.10357173811189646"/>
    <x v="2"/>
    <n v="0"/>
  </r>
  <r>
    <s v="Post_1172"/>
    <x v="267"/>
    <x v="0"/>
    <x v="0"/>
    <x v="4"/>
    <x v="0"/>
    <x v="2"/>
    <n v="4198164"/>
    <n v="5801"/>
    <n v="27958"/>
    <n v="40130"/>
    <n v="73889"/>
    <n v="1.7600312898686188E-2"/>
    <x v="0"/>
    <n v="0"/>
  </r>
  <r>
    <s v="Post_1173"/>
    <x v="581"/>
    <x v="17"/>
    <x v="1"/>
    <x v="1"/>
    <x v="3"/>
    <x v="7"/>
    <n v="3123278"/>
    <n v="298146"/>
    <n v="8587"/>
    <n v="1236"/>
    <n v="307969"/>
    <n v="9.8604414976828827E-2"/>
    <x v="2"/>
    <n v="0"/>
  </r>
  <r>
    <s v="Post_1174"/>
    <x v="582"/>
    <x v="8"/>
    <x v="0"/>
    <x v="4"/>
    <x v="0"/>
    <x v="4"/>
    <n v="2064157"/>
    <n v="356084"/>
    <n v="56738"/>
    <n v="25612"/>
    <n v="438434"/>
    <n v="0.21240341698814577"/>
    <x v="2"/>
    <n v="0"/>
  </r>
  <r>
    <s v="Post_1175"/>
    <x v="374"/>
    <x v="10"/>
    <x v="0"/>
    <x v="1"/>
    <x v="2"/>
    <x v="7"/>
    <n v="2074835"/>
    <n v="47157"/>
    <n v="47309"/>
    <n v="8648"/>
    <n v="103114"/>
    <n v="4.9697445820992996E-2"/>
    <x v="1"/>
    <n v="0"/>
  </r>
  <r>
    <s v="Post_1176"/>
    <x v="557"/>
    <x v="20"/>
    <x v="0"/>
    <x v="1"/>
    <x v="5"/>
    <x v="7"/>
    <n v="4860381"/>
    <n v="322942"/>
    <n v="75521"/>
    <n v="4830"/>
    <n v="403293"/>
    <n v="8.2975593888627255E-2"/>
    <x v="0"/>
    <n v="0"/>
  </r>
  <r>
    <s v="Post_1177"/>
    <x v="447"/>
    <x v="20"/>
    <x v="1"/>
    <x v="9"/>
    <x v="5"/>
    <x v="2"/>
    <n v="3599873"/>
    <n v="278305"/>
    <n v="77717"/>
    <n v="19512"/>
    <n v="375534"/>
    <n v="0.10431868013121574"/>
    <x v="2"/>
    <n v="0"/>
  </r>
  <r>
    <s v="Post_1178"/>
    <x v="583"/>
    <x v="20"/>
    <x v="0"/>
    <x v="4"/>
    <x v="5"/>
    <x v="2"/>
    <n v="3940481"/>
    <n v="94795"/>
    <n v="68944"/>
    <n v="47811"/>
    <n v="211550"/>
    <n v="5.3686339307307915E-2"/>
    <x v="1"/>
    <n v="0"/>
  </r>
  <r>
    <s v="Post_1179"/>
    <x v="343"/>
    <x v="8"/>
    <x v="0"/>
    <x v="9"/>
    <x v="5"/>
    <x v="0"/>
    <n v="3402318"/>
    <n v="493021"/>
    <n v="14422"/>
    <n v="17661"/>
    <n v="525104"/>
    <n v="0.15433713133222704"/>
    <x v="1"/>
    <n v="0"/>
  </r>
  <r>
    <s v="Post_1180"/>
    <x v="550"/>
    <x v="4"/>
    <x v="1"/>
    <x v="8"/>
    <x v="2"/>
    <x v="5"/>
    <n v="2836169"/>
    <n v="142049"/>
    <n v="19440"/>
    <n v="32540"/>
    <n v="194029"/>
    <n v="6.8412354834990446E-2"/>
    <x v="0"/>
    <n v="0"/>
  </r>
  <r>
    <s v="Post_1181"/>
    <x v="296"/>
    <x v="10"/>
    <x v="1"/>
    <x v="9"/>
    <x v="3"/>
    <x v="3"/>
    <n v="3207625"/>
    <n v="410976"/>
    <n v="85117"/>
    <n v="37271"/>
    <n v="533364"/>
    <n v="0.16628003585207124"/>
    <x v="2"/>
    <n v="0"/>
  </r>
  <r>
    <s v="Post_1182"/>
    <x v="540"/>
    <x v="18"/>
    <x v="2"/>
    <x v="8"/>
    <x v="2"/>
    <x v="3"/>
    <n v="3036452"/>
    <n v="221744"/>
    <n v="11077"/>
    <n v="49900"/>
    <n v="282721"/>
    <n v="9.31089969477535E-2"/>
    <x v="0"/>
    <n v="0"/>
  </r>
  <r>
    <s v="Post_1183"/>
    <x v="234"/>
    <x v="18"/>
    <x v="0"/>
    <x v="5"/>
    <x v="5"/>
    <x v="4"/>
    <n v="4172163"/>
    <n v="236621"/>
    <n v="13929"/>
    <n v="2337"/>
    <n v="252887"/>
    <n v="6.0612924279324659E-2"/>
    <x v="0"/>
    <n v="0"/>
  </r>
  <r>
    <s v="Post_1184"/>
    <x v="389"/>
    <x v="7"/>
    <x v="2"/>
    <x v="7"/>
    <x v="0"/>
    <x v="1"/>
    <n v="1588694"/>
    <n v="85453"/>
    <n v="32995"/>
    <n v="47809"/>
    <n v="166257"/>
    <n v="0.10465010883153081"/>
    <x v="2"/>
    <n v="0"/>
  </r>
  <r>
    <s v="Post_1185"/>
    <x v="195"/>
    <x v="10"/>
    <x v="0"/>
    <x v="1"/>
    <x v="5"/>
    <x v="5"/>
    <n v="4698854"/>
    <n v="234921"/>
    <n v="87352"/>
    <n v="22243"/>
    <n v="344516"/>
    <n v="7.3319153989462107E-2"/>
    <x v="0"/>
    <n v="0"/>
  </r>
  <r>
    <s v="Post_1186"/>
    <x v="584"/>
    <x v="5"/>
    <x v="0"/>
    <x v="2"/>
    <x v="1"/>
    <x v="5"/>
    <n v="1435830"/>
    <n v="117831"/>
    <n v="84434"/>
    <n v="24859"/>
    <n v="227124"/>
    <n v="0.1581830718121226"/>
    <x v="0"/>
    <n v="0"/>
  </r>
  <r>
    <s v="Post_1187"/>
    <x v="209"/>
    <x v="15"/>
    <x v="0"/>
    <x v="2"/>
    <x v="1"/>
    <x v="3"/>
    <n v="3990883"/>
    <n v="491508"/>
    <n v="66058"/>
    <n v="37043"/>
    <n v="594609"/>
    <n v="0.14899183965052346"/>
    <x v="1"/>
    <n v="0"/>
  </r>
  <r>
    <s v="Post_1188"/>
    <x v="246"/>
    <x v="0"/>
    <x v="2"/>
    <x v="1"/>
    <x v="2"/>
    <x v="6"/>
    <n v="778600"/>
    <n v="491963"/>
    <n v="55403"/>
    <n v="8603"/>
    <n v="555969"/>
    <n v="0.71406241972771645"/>
    <x v="2"/>
    <n v="0"/>
  </r>
  <r>
    <s v="Post_1189"/>
    <x v="535"/>
    <x v="1"/>
    <x v="0"/>
    <x v="3"/>
    <x v="4"/>
    <x v="2"/>
    <n v="4103458"/>
    <n v="118601"/>
    <n v="51035"/>
    <n v="44941"/>
    <n v="214577"/>
    <n v="5.2291750031315053E-2"/>
    <x v="2"/>
    <n v="0"/>
  </r>
  <r>
    <s v="Post_1190"/>
    <x v="221"/>
    <x v="14"/>
    <x v="0"/>
    <x v="2"/>
    <x v="0"/>
    <x v="3"/>
    <n v="4149798"/>
    <n v="198160"/>
    <n v="72234"/>
    <n v="42191"/>
    <n v="312585"/>
    <n v="7.5325353185865918E-2"/>
    <x v="1"/>
    <n v="0"/>
  </r>
  <r>
    <s v="Post_1191"/>
    <x v="68"/>
    <x v="0"/>
    <x v="2"/>
    <x v="5"/>
    <x v="0"/>
    <x v="4"/>
    <n v="3312891"/>
    <n v="292286"/>
    <n v="6952"/>
    <n v="23430"/>
    <n v="322668"/>
    <n v="9.7397710941893353E-2"/>
    <x v="2"/>
    <n v="0"/>
  </r>
  <r>
    <s v="Post_1192"/>
    <x v="542"/>
    <x v="9"/>
    <x v="0"/>
    <x v="5"/>
    <x v="0"/>
    <x v="1"/>
    <n v="1154890"/>
    <n v="242791"/>
    <n v="31594"/>
    <n v="24465"/>
    <n v="298850"/>
    <n v="0.25876923343348718"/>
    <x v="2"/>
    <n v="0"/>
  </r>
  <r>
    <s v="Post_1193"/>
    <x v="585"/>
    <x v="16"/>
    <x v="3"/>
    <x v="7"/>
    <x v="0"/>
    <x v="5"/>
    <n v="2289467"/>
    <n v="55335"/>
    <n v="94333"/>
    <n v="43209"/>
    <n v="192877"/>
    <n v="8.42453723945355E-2"/>
    <x v="0"/>
    <n v="0"/>
  </r>
  <r>
    <s v="Post_1194"/>
    <x v="528"/>
    <x v="6"/>
    <x v="2"/>
    <x v="4"/>
    <x v="2"/>
    <x v="1"/>
    <n v="950724"/>
    <n v="371343"/>
    <n v="52165"/>
    <n v="30174"/>
    <n v="453682"/>
    <n v="0.47719632616826757"/>
    <x v="1"/>
    <n v="0"/>
  </r>
  <r>
    <s v="Post_1195"/>
    <x v="586"/>
    <x v="21"/>
    <x v="2"/>
    <x v="1"/>
    <x v="2"/>
    <x v="4"/>
    <n v="4641254"/>
    <n v="378649"/>
    <n v="39504"/>
    <n v="22534"/>
    <n v="440687"/>
    <n v="9.4949985499608508E-2"/>
    <x v="0"/>
    <n v="0"/>
  </r>
  <r>
    <s v="Post_1196"/>
    <x v="312"/>
    <x v="10"/>
    <x v="3"/>
    <x v="0"/>
    <x v="5"/>
    <x v="7"/>
    <n v="633478"/>
    <n v="356209"/>
    <n v="80366"/>
    <n v="48809"/>
    <n v="485384"/>
    <n v="0.76622076851919085"/>
    <x v="2"/>
    <n v="0"/>
  </r>
  <r>
    <s v="Post_1197"/>
    <x v="587"/>
    <x v="22"/>
    <x v="2"/>
    <x v="9"/>
    <x v="5"/>
    <x v="3"/>
    <n v="513065"/>
    <n v="249364"/>
    <n v="19912"/>
    <n v="7312"/>
    <n v="276588"/>
    <n v="0.53908958903842596"/>
    <x v="1"/>
    <n v="0"/>
  </r>
  <r>
    <s v="Post_1198"/>
    <x v="287"/>
    <x v="16"/>
    <x v="2"/>
    <x v="4"/>
    <x v="3"/>
    <x v="4"/>
    <n v="2165655"/>
    <n v="124165"/>
    <n v="5295"/>
    <n v="34518"/>
    <n v="163978"/>
    <n v="7.5717508098011921E-2"/>
    <x v="0"/>
    <n v="0"/>
  </r>
  <r>
    <s v="Post_1199"/>
    <x v="588"/>
    <x v="9"/>
    <x v="1"/>
    <x v="1"/>
    <x v="0"/>
    <x v="7"/>
    <n v="4029746"/>
    <n v="268583"/>
    <n v="97064"/>
    <n v="12067"/>
    <n v="377714"/>
    <n v="9.373146595343726E-2"/>
    <x v="2"/>
    <n v="0"/>
  </r>
  <r>
    <s v="Post_1200"/>
    <x v="491"/>
    <x v="15"/>
    <x v="3"/>
    <x v="5"/>
    <x v="0"/>
    <x v="4"/>
    <n v="505913"/>
    <n v="272303"/>
    <n v="96744"/>
    <n v="360"/>
    <n v="369407"/>
    <n v="0.73017890427800825"/>
    <x v="0"/>
    <n v="0"/>
  </r>
  <r>
    <s v="Post_1201"/>
    <x v="589"/>
    <x v="6"/>
    <x v="0"/>
    <x v="0"/>
    <x v="5"/>
    <x v="7"/>
    <n v="4486868"/>
    <n v="94546"/>
    <n v="72083"/>
    <n v="47825"/>
    <n v="214454"/>
    <n v="4.7795923570740216E-2"/>
    <x v="2"/>
    <n v="0"/>
  </r>
  <r>
    <s v="Post_1202"/>
    <x v="468"/>
    <x v="0"/>
    <x v="1"/>
    <x v="7"/>
    <x v="4"/>
    <x v="0"/>
    <n v="4184048"/>
    <n v="287717"/>
    <n v="88326"/>
    <n v="45451"/>
    <n v="421494"/>
    <n v="0.10073832804977381"/>
    <x v="1"/>
    <n v="0"/>
  </r>
  <r>
    <s v="Post_1203"/>
    <x v="493"/>
    <x v="23"/>
    <x v="2"/>
    <x v="7"/>
    <x v="2"/>
    <x v="5"/>
    <n v="2435410"/>
    <n v="326186"/>
    <n v="1739"/>
    <n v="5729"/>
    <n v="333654"/>
    <n v="0.13700116202200041"/>
    <x v="2"/>
    <n v="0"/>
  </r>
  <r>
    <s v="Post_1204"/>
    <x v="138"/>
    <x v="18"/>
    <x v="1"/>
    <x v="1"/>
    <x v="0"/>
    <x v="7"/>
    <n v="1171718"/>
    <n v="339285"/>
    <n v="76401"/>
    <n v="22897"/>
    <n v="438583"/>
    <n v="0.37430764057563337"/>
    <x v="0"/>
    <n v="0"/>
  </r>
  <r>
    <s v="Post_1205"/>
    <x v="446"/>
    <x v="20"/>
    <x v="2"/>
    <x v="3"/>
    <x v="1"/>
    <x v="2"/>
    <n v="4098970"/>
    <n v="468202"/>
    <n v="10925"/>
    <n v="38510"/>
    <n v="517637"/>
    <n v="0.12628465199794095"/>
    <x v="0"/>
    <n v="0"/>
  </r>
  <r>
    <s v="Post_1206"/>
    <x v="129"/>
    <x v="23"/>
    <x v="3"/>
    <x v="6"/>
    <x v="0"/>
    <x v="3"/>
    <n v="1538823"/>
    <n v="307662"/>
    <n v="59624"/>
    <n v="8124"/>
    <n v="375410"/>
    <n v="0.24395918179023837"/>
    <x v="2"/>
    <n v="0"/>
  </r>
  <r>
    <s v="Post_1207"/>
    <x v="271"/>
    <x v="9"/>
    <x v="2"/>
    <x v="7"/>
    <x v="0"/>
    <x v="7"/>
    <n v="2595660"/>
    <n v="434540"/>
    <n v="40012"/>
    <n v="13478"/>
    <n v="488030"/>
    <n v="0.18801769106893815"/>
    <x v="0"/>
    <n v="0"/>
  </r>
  <r>
    <s v="Post_1208"/>
    <x v="585"/>
    <x v="16"/>
    <x v="0"/>
    <x v="4"/>
    <x v="1"/>
    <x v="3"/>
    <n v="3521130"/>
    <n v="260136"/>
    <n v="65723"/>
    <n v="32176"/>
    <n v="358035"/>
    <n v="0.10168184645270126"/>
    <x v="2"/>
    <n v="0"/>
  </r>
  <r>
    <s v="Post_1209"/>
    <x v="554"/>
    <x v="5"/>
    <x v="1"/>
    <x v="4"/>
    <x v="3"/>
    <x v="1"/>
    <n v="3589308"/>
    <n v="407373"/>
    <n v="70852"/>
    <n v="20849"/>
    <n v="499074"/>
    <n v="0.1390446292154365"/>
    <x v="0"/>
    <n v="0"/>
  </r>
  <r>
    <s v="Post_1210"/>
    <x v="95"/>
    <x v="15"/>
    <x v="3"/>
    <x v="3"/>
    <x v="3"/>
    <x v="0"/>
    <n v="1035365"/>
    <n v="326981"/>
    <n v="34821"/>
    <n v="2572"/>
    <n v="364374"/>
    <n v="0.35192806401607163"/>
    <x v="0"/>
    <n v="0"/>
  </r>
  <r>
    <s v="Post_1211"/>
    <x v="563"/>
    <x v="18"/>
    <x v="1"/>
    <x v="1"/>
    <x v="5"/>
    <x v="0"/>
    <n v="2315963"/>
    <n v="306373"/>
    <n v="6915"/>
    <n v="33050"/>
    <n v="346338"/>
    <n v="0.14954383986272665"/>
    <x v="1"/>
    <n v="0"/>
  </r>
  <r>
    <s v="Post_1212"/>
    <x v="399"/>
    <x v="13"/>
    <x v="3"/>
    <x v="1"/>
    <x v="5"/>
    <x v="6"/>
    <n v="2676777"/>
    <n v="488199"/>
    <n v="52014"/>
    <n v="45422"/>
    <n v="585635"/>
    <n v="0.21878363419888919"/>
    <x v="1"/>
    <n v="0"/>
  </r>
  <r>
    <s v="Post_1213"/>
    <x v="590"/>
    <x v="13"/>
    <x v="1"/>
    <x v="6"/>
    <x v="0"/>
    <x v="6"/>
    <n v="2950546"/>
    <n v="305105"/>
    <n v="99587"/>
    <n v="34102"/>
    <n v="438794"/>
    <n v="0.14871620371280433"/>
    <x v="1"/>
    <n v="0"/>
  </r>
  <r>
    <s v="Post_1214"/>
    <x v="123"/>
    <x v="12"/>
    <x v="0"/>
    <x v="9"/>
    <x v="3"/>
    <x v="7"/>
    <n v="3368170"/>
    <n v="17758"/>
    <n v="93392"/>
    <n v="19981"/>
    <n v="131131"/>
    <n v="3.893241730672739E-2"/>
    <x v="0"/>
    <n v="0"/>
  </r>
  <r>
    <s v="Post_1215"/>
    <x v="591"/>
    <x v="3"/>
    <x v="3"/>
    <x v="9"/>
    <x v="5"/>
    <x v="4"/>
    <n v="4736019"/>
    <n v="308046"/>
    <n v="88779"/>
    <n v="33858"/>
    <n v="430683"/>
    <n v="9.0937768619593795E-2"/>
    <x v="1"/>
    <n v="0"/>
  </r>
  <r>
    <s v="Post_1216"/>
    <x v="379"/>
    <x v="1"/>
    <x v="0"/>
    <x v="4"/>
    <x v="5"/>
    <x v="4"/>
    <n v="2258063"/>
    <n v="241357"/>
    <n v="49321"/>
    <n v="14634"/>
    <n v="305312"/>
    <n v="0.13520969078364953"/>
    <x v="2"/>
    <n v="0"/>
  </r>
  <r>
    <s v="Post_1217"/>
    <x v="434"/>
    <x v="17"/>
    <x v="3"/>
    <x v="3"/>
    <x v="4"/>
    <x v="5"/>
    <n v="4989820"/>
    <n v="166706"/>
    <n v="39793"/>
    <n v="15510"/>
    <n v="222009"/>
    <n v="4.4492386498911782E-2"/>
    <x v="0"/>
    <n v="0"/>
  </r>
  <r>
    <s v="Post_1218"/>
    <x v="497"/>
    <x v="14"/>
    <x v="3"/>
    <x v="8"/>
    <x v="2"/>
    <x v="5"/>
    <n v="4766161"/>
    <n v="384232"/>
    <n v="67245"/>
    <n v="8995"/>
    <n v="460472"/>
    <n v="9.661276654313608E-2"/>
    <x v="1"/>
    <n v="0"/>
  </r>
  <r>
    <s v="Post_1219"/>
    <x v="196"/>
    <x v="18"/>
    <x v="0"/>
    <x v="0"/>
    <x v="5"/>
    <x v="0"/>
    <n v="4706101"/>
    <n v="198755"/>
    <n v="73600"/>
    <n v="39098"/>
    <n v="311453"/>
    <n v="6.6180687579803318E-2"/>
    <x v="2"/>
    <n v="0"/>
  </r>
  <r>
    <s v="Post_1220"/>
    <x v="359"/>
    <x v="14"/>
    <x v="2"/>
    <x v="9"/>
    <x v="4"/>
    <x v="6"/>
    <n v="1726804"/>
    <n v="328441"/>
    <n v="44676"/>
    <n v="1323"/>
    <n v="374440"/>
    <n v="0.21683989613181345"/>
    <x v="0"/>
    <n v="0"/>
  </r>
  <r>
    <s v="Post_1221"/>
    <x v="439"/>
    <x v="0"/>
    <x v="3"/>
    <x v="2"/>
    <x v="3"/>
    <x v="6"/>
    <n v="3218932"/>
    <n v="135138"/>
    <n v="58808"/>
    <n v="4020"/>
    <n v="197966"/>
    <n v="6.1500522533560822E-2"/>
    <x v="1"/>
    <n v="0"/>
  </r>
  <r>
    <s v="Post_1222"/>
    <x v="295"/>
    <x v="14"/>
    <x v="1"/>
    <x v="1"/>
    <x v="4"/>
    <x v="5"/>
    <n v="1374292"/>
    <n v="468164"/>
    <n v="79559"/>
    <n v="11612"/>
    <n v="559335"/>
    <n v="0.40699865821819525"/>
    <x v="2"/>
    <n v="0"/>
  </r>
  <r>
    <s v="Post_1223"/>
    <x v="171"/>
    <x v="8"/>
    <x v="2"/>
    <x v="4"/>
    <x v="1"/>
    <x v="4"/>
    <n v="2307722"/>
    <n v="112883"/>
    <n v="48860"/>
    <n v="26500"/>
    <n v="188243"/>
    <n v="8.1570917120866379E-2"/>
    <x v="0"/>
    <n v="0"/>
  </r>
  <r>
    <s v="Post_1224"/>
    <x v="2"/>
    <x v="0"/>
    <x v="0"/>
    <x v="7"/>
    <x v="2"/>
    <x v="7"/>
    <n v="3943560"/>
    <n v="361857"/>
    <n v="53708"/>
    <n v="10889"/>
    <n v="426454"/>
    <n v="0.10813934617452252"/>
    <x v="0"/>
    <n v="0"/>
  </r>
  <r>
    <s v="Post_1225"/>
    <x v="553"/>
    <x v="11"/>
    <x v="3"/>
    <x v="6"/>
    <x v="3"/>
    <x v="7"/>
    <n v="4397362"/>
    <n v="416040"/>
    <n v="26255"/>
    <n v="37205"/>
    <n v="479500"/>
    <n v="0.1090426487516834"/>
    <x v="1"/>
    <n v="0"/>
  </r>
  <r>
    <s v="Post_1226"/>
    <x v="429"/>
    <x v="22"/>
    <x v="1"/>
    <x v="8"/>
    <x v="5"/>
    <x v="1"/>
    <n v="2904623"/>
    <n v="210629"/>
    <n v="93645"/>
    <n v="25652"/>
    <n v="329926"/>
    <n v="0.11358651363705376"/>
    <x v="0"/>
    <n v="0"/>
  </r>
  <r>
    <s v="Post_1227"/>
    <x v="461"/>
    <x v="16"/>
    <x v="3"/>
    <x v="2"/>
    <x v="5"/>
    <x v="7"/>
    <n v="4648895"/>
    <n v="334635"/>
    <n v="14885"/>
    <n v="39943"/>
    <n v="389463"/>
    <n v="8.3775391786650374E-2"/>
    <x v="0"/>
    <n v="0"/>
  </r>
  <r>
    <s v="Post_1228"/>
    <x v="156"/>
    <x v="15"/>
    <x v="3"/>
    <x v="1"/>
    <x v="3"/>
    <x v="4"/>
    <n v="2182075"/>
    <n v="401349"/>
    <n v="79190"/>
    <n v="49849"/>
    <n v="530388"/>
    <n v="0.24306588911930158"/>
    <x v="0"/>
    <n v="0"/>
  </r>
  <r>
    <s v="Post_1229"/>
    <x v="592"/>
    <x v="23"/>
    <x v="3"/>
    <x v="8"/>
    <x v="3"/>
    <x v="5"/>
    <n v="3686801"/>
    <n v="289690"/>
    <n v="37216"/>
    <n v="29859"/>
    <n v="356765"/>
    <n v="9.6768173817897957E-2"/>
    <x v="2"/>
    <n v="0"/>
  </r>
  <r>
    <s v="Post_1230"/>
    <x v="593"/>
    <x v="7"/>
    <x v="1"/>
    <x v="5"/>
    <x v="0"/>
    <x v="0"/>
    <n v="436676"/>
    <n v="411915"/>
    <n v="89675"/>
    <n v="24765"/>
    <n v="526355"/>
    <n v="1.2053673661936997"/>
    <x v="2"/>
    <n v="0"/>
  </r>
  <r>
    <s v="Post_1231"/>
    <x v="594"/>
    <x v="2"/>
    <x v="1"/>
    <x v="0"/>
    <x v="3"/>
    <x v="5"/>
    <n v="1021135"/>
    <n v="442784"/>
    <n v="49480"/>
    <n v="32668"/>
    <n v="524932"/>
    <n v="0.5140671899406053"/>
    <x v="0"/>
    <n v="0"/>
  </r>
  <r>
    <s v="Post_1232"/>
    <x v="595"/>
    <x v="3"/>
    <x v="2"/>
    <x v="5"/>
    <x v="3"/>
    <x v="7"/>
    <n v="2616896"/>
    <n v="411249"/>
    <n v="93026"/>
    <n v="8004"/>
    <n v="512279"/>
    <n v="0.19575825711071437"/>
    <x v="0"/>
    <n v="0"/>
  </r>
  <r>
    <s v="Post_1233"/>
    <x v="244"/>
    <x v="11"/>
    <x v="1"/>
    <x v="7"/>
    <x v="5"/>
    <x v="6"/>
    <n v="80333"/>
    <n v="106027"/>
    <n v="74544"/>
    <n v="43880"/>
    <n v="224451"/>
    <n v="2.7940074440142904"/>
    <x v="2"/>
    <n v="0"/>
  </r>
  <r>
    <s v="Post_1234"/>
    <x v="248"/>
    <x v="14"/>
    <x v="3"/>
    <x v="2"/>
    <x v="2"/>
    <x v="7"/>
    <n v="2286789"/>
    <n v="161388"/>
    <n v="40096"/>
    <n v="47798"/>
    <n v="249282"/>
    <n v="0.10900962003927778"/>
    <x v="1"/>
    <n v="0"/>
  </r>
  <r>
    <s v="Post_1235"/>
    <x v="208"/>
    <x v="18"/>
    <x v="2"/>
    <x v="8"/>
    <x v="3"/>
    <x v="6"/>
    <n v="803980"/>
    <n v="242545"/>
    <n v="76839"/>
    <n v="34020"/>
    <n v="353404"/>
    <n v="0.43956814846140452"/>
    <x v="2"/>
    <n v="0"/>
  </r>
  <r>
    <s v="Post_1236"/>
    <x v="596"/>
    <x v="20"/>
    <x v="3"/>
    <x v="7"/>
    <x v="5"/>
    <x v="4"/>
    <n v="1658169"/>
    <n v="328783"/>
    <n v="1574"/>
    <n v="11658"/>
    <n v="342015"/>
    <n v="0.20626064050166176"/>
    <x v="0"/>
    <n v="0"/>
  </r>
  <r>
    <s v="Post_1237"/>
    <x v="522"/>
    <x v="23"/>
    <x v="2"/>
    <x v="2"/>
    <x v="2"/>
    <x v="4"/>
    <n v="723296"/>
    <n v="216935"/>
    <n v="93964"/>
    <n v="23402"/>
    <n v="334301"/>
    <n v="0.46219113613237178"/>
    <x v="2"/>
    <n v="0"/>
  </r>
  <r>
    <s v="Post_1238"/>
    <x v="347"/>
    <x v="2"/>
    <x v="0"/>
    <x v="8"/>
    <x v="3"/>
    <x v="4"/>
    <n v="3206060"/>
    <n v="426226"/>
    <n v="17467"/>
    <n v="29795"/>
    <n v="473488"/>
    <n v="0.14768532092350112"/>
    <x v="0"/>
    <n v="0"/>
  </r>
  <r>
    <s v="Post_1239"/>
    <x v="324"/>
    <x v="2"/>
    <x v="0"/>
    <x v="8"/>
    <x v="2"/>
    <x v="4"/>
    <n v="1655182"/>
    <n v="289945"/>
    <n v="93775"/>
    <n v="32084"/>
    <n v="415804"/>
    <n v="0.25121346172203418"/>
    <x v="0"/>
    <n v="0"/>
  </r>
  <r>
    <s v="Post_1240"/>
    <x v="108"/>
    <x v="14"/>
    <x v="0"/>
    <x v="6"/>
    <x v="0"/>
    <x v="3"/>
    <n v="1476674"/>
    <n v="464620"/>
    <n v="19688"/>
    <n v="29990"/>
    <n v="514298"/>
    <n v="0.34828134036354674"/>
    <x v="2"/>
    <n v="0"/>
  </r>
  <r>
    <s v="Post_1241"/>
    <x v="363"/>
    <x v="4"/>
    <x v="2"/>
    <x v="6"/>
    <x v="1"/>
    <x v="2"/>
    <n v="1771174"/>
    <n v="91099"/>
    <n v="97414"/>
    <n v="3140"/>
    <n v="191653"/>
    <n v="0.10820676003599872"/>
    <x v="2"/>
    <n v="0"/>
  </r>
  <r>
    <s v="Post_1242"/>
    <x v="195"/>
    <x v="10"/>
    <x v="0"/>
    <x v="0"/>
    <x v="5"/>
    <x v="3"/>
    <n v="3327212"/>
    <n v="134040"/>
    <n v="6283"/>
    <n v="36793"/>
    <n v="177116"/>
    <n v="5.3232556266327481E-2"/>
    <x v="0"/>
    <n v="0"/>
  </r>
  <r>
    <s v="Post_1243"/>
    <x v="240"/>
    <x v="21"/>
    <x v="0"/>
    <x v="4"/>
    <x v="2"/>
    <x v="1"/>
    <n v="690673"/>
    <n v="437322"/>
    <n v="28171"/>
    <n v="24122"/>
    <n v="489615"/>
    <n v="0.70889552653716015"/>
    <x v="1"/>
    <n v="0"/>
  </r>
  <r>
    <s v="Post_1244"/>
    <x v="183"/>
    <x v="9"/>
    <x v="3"/>
    <x v="4"/>
    <x v="3"/>
    <x v="3"/>
    <n v="3569008"/>
    <n v="137418"/>
    <n v="23331"/>
    <n v="49305"/>
    <n v="210054"/>
    <n v="5.8855009571287038E-2"/>
    <x v="1"/>
    <n v="0"/>
  </r>
  <r>
    <s v="Post_1245"/>
    <x v="164"/>
    <x v="4"/>
    <x v="0"/>
    <x v="2"/>
    <x v="3"/>
    <x v="2"/>
    <n v="3099684"/>
    <n v="153065"/>
    <n v="41200"/>
    <n v="7632"/>
    <n v="201897"/>
    <n v="6.5134704053703543E-2"/>
    <x v="2"/>
    <n v="0"/>
  </r>
  <r>
    <s v="Post_1246"/>
    <x v="597"/>
    <x v="21"/>
    <x v="2"/>
    <x v="5"/>
    <x v="5"/>
    <x v="4"/>
    <n v="3710671"/>
    <n v="76950"/>
    <n v="26333"/>
    <n v="7103"/>
    <n v="110386"/>
    <n v="2.9748258468616593E-2"/>
    <x v="1"/>
    <n v="0"/>
  </r>
  <r>
    <s v="Post_1247"/>
    <x v="370"/>
    <x v="17"/>
    <x v="1"/>
    <x v="1"/>
    <x v="2"/>
    <x v="6"/>
    <n v="3188483"/>
    <n v="368317"/>
    <n v="49091"/>
    <n v="21981"/>
    <n v="439389"/>
    <n v="0.13780503142089828"/>
    <x v="2"/>
    <n v="0"/>
  </r>
  <r>
    <s v="Post_1248"/>
    <x v="364"/>
    <x v="17"/>
    <x v="0"/>
    <x v="3"/>
    <x v="4"/>
    <x v="7"/>
    <n v="2801347"/>
    <n v="499380"/>
    <n v="60311"/>
    <n v="12282"/>
    <n v="571973"/>
    <n v="0.20417784729988822"/>
    <x v="0"/>
    <n v="0"/>
  </r>
  <r>
    <s v="Post_1249"/>
    <x v="377"/>
    <x v="12"/>
    <x v="0"/>
    <x v="0"/>
    <x v="4"/>
    <x v="7"/>
    <n v="2248578"/>
    <n v="93218"/>
    <n v="59577"/>
    <n v="14331"/>
    <n v="167126"/>
    <n v="7.4325195745933659E-2"/>
    <x v="1"/>
    <n v="0"/>
  </r>
  <r>
    <s v="Post_1250"/>
    <x v="138"/>
    <x v="18"/>
    <x v="2"/>
    <x v="5"/>
    <x v="4"/>
    <x v="3"/>
    <n v="1609482"/>
    <n v="403027"/>
    <n v="23102"/>
    <n v="44642"/>
    <n v="470771"/>
    <n v="0.29249845602498192"/>
    <x v="0"/>
    <n v="0"/>
  </r>
  <r>
    <s v="Post_1251"/>
    <x v="72"/>
    <x v="15"/>
    <x v="3"/>
    <x v="0"/>
    <x v="4"/>
    <x v="2"/>
    <n v="4251376"/>
    <n v="37945"/>
    <n v="3378"/>
    <n v="26696"/>
    <n v="68019"/>
    <n v="1.5999290582625485E-2"/>
    <x v="2"/>
    <n v="0"/>
  </r>
  <r>
    <s v="Post_1252"/>
    <x v="208"/>
    <x v="18"/>
    <x v="3"/>
    <x v="0"/>
    <x v="5"/>
    <x v="1"/>
    <n v="1358058"/>
    <n v="300720"/>
    <n v="59766"/>
    <n v="43145"/>
    <n v="403631"/>
    <n v="0.29721190111173457"/>
    <x v="1"/>
    <n v="0"/>
  </r>
  <r>
    <s v="Post_1253"/>
    <x v="591"/>
    <x v="3"/>
    <x v="0"/>
    <x v="8"/>
    <x v="3"/>
    <x v="1"/>
    <n v="2606224"/>
    <n v="69943"/>
    <n v="67574"/>
    <n v="13284"/>
    <n v="150801"/>
    <n v="5.7861872195175856E-2"/>
    <x v="1"/>
    <n v="0"/>
  </r>
  <r>
    <s v="Post_1254"/>
    <x v="143"/>
    <x v="7"/>
    <x v="1"/>
    <x v="6"/>
    <x v="0"/>
    <x v="2"/>
    <n v="3442475"/>
    <n v="429165"/>
    <n v="1181"/>
    <n v="16421"/>
    <n v="446767"/>
    <n v="0.12978075367286618"/>
    <x v="1"/>
    <n v="0"/>
  </r>
  <r>
    <s v="Post_1255"/>
    <x v="575"/>
    <x v="19"/>
    <x v="2"/>
    <x v="2"/>
    <x v="4"/>
    <x v="3"/>
    <n v="3909627"/>
    <n v="162796"/>
    <n v="63419"/>
    <n v="5547"/>
    <n v="231762"/>
    <n v="5.927982388089708E-2"/>
    <x v="0"/>
    <n v="0"/>
  </r>
  <r>
    <s v="Post_1256"/>
    <x v="101"/>
    <x v="5"/>
    <x v="3"/>
    <x v="1"/>
    <x v="2"/>
    <x v="5"/>
    <n v="4022893"/>
    <n v="120768"/>
    <n v="54001"/>
    <n v="43214"/>
    <n v="217983"/>
    <n v="5.4185632081191322E-2"/>
    <x v="1"/>
    <n v="0"/>
  </r>
  <r>
    <s v="Post_1257"/>
    <x v="598"/>
    <x v="17"/>
    <x v="0"/>
    <x v="7"/>
    <x v="4"/>
    <x v="6"/>
    <n v="2288198"/>
    <n v="160224"/>
    <n v="63631"/>
    <n v="2779"/>
    <n v="226634"/>
    <n v="9.9044750497990122E-2"/>
    <x v="0"/>
    <n v="0"/>
  </r>
  <r>
    <s v="Post_1258"/>
    <x v="533"/>
    <x v="0"/>
    <x v="3"/>
    <x v="9"/>
    <x v="2"/>
    <x v="5"/>
    <n v="1707547"/>
    <n v="468293"/>
    <n v="62396"/>
    <n v="41097"/>
    <n v="571786"/>
    <n v="0.3348581327483226"/>
    <x v="1"/>
    <n v="0"/>
  </r>
  <r>
    <s v="Post_1259"/>
    <x v="247"/>
    <x v="14"/>
    <x v="0"/>
    <x v="2"/>
    <x v="5"/>
    <x v="7"/>
    <n v="167982"/>
    <n v="473290"/>
    <n v="53315"/>
    <n v="22117"/>
    <n v="548722"/>
    <n v="3.2665523687061708"/>
    <x v="0"/>
    <n v="0"/>
  </r>
  <r>
    <s v="Post_1260"/>
    <x v="599"/>
    <x v="11"/>
    <x v="2"/>
    <x v="8"/>
    <x v="1"/>
    <x v="1"/>
    <n v="1723036"/>
    <n v="269685"/>
    <n v="15870"/>
    <n v="11719"/>
    <n v="297274"/>
    <n v="0.17252918685390206"/>
    <x v="2"/>
    <n v="0"/>
  </r>
  <r>
    <s v="Post_1261"/>
    <x v="532"/>
    <x v="21"/>
    <x v="1"/>
    <x v="8"/>
    <x v="0"/>
    <x v="5"/>
    <n v="1368137"/>
    <n v="220395"/>
    <n v="47904"/>
    <n v="42984"/>
    <n v="311283"/>
    <n v="0.22752326704123929"/>
    <x v="2"/>
    <n v="0"/>
  </r>
  <r>
    <s v="Post_1262"/>
    <x v="158"/>
    <x v="4"/>
    <x v="1"/>
    <x v="3"/>
    <x v="1"/>
    <x v="2"/>
    <n v="1753723"/>
    <n v="413003"/>
    <n v="90078"/>
    <n v="39688"/>
    <n v="542769"/>
    <n v="0.30949528517331415"/>
    <x v="0"/>
    <n v="0"/>
  </r>
  <r>
    <s v="Post_1263"/>
    <x v="346"/>
    <x v="0"/>
    <x v="2"/>
    <x v="5"/>
    <x v="4"/>
    <x v="7"/>
    <n v="4289386"/>
    <n v="188014"/>
    <n v="39473"/>
    <n v="14691"/>
    <n v="242178"/>
    <n v="5.6459828982516377E-2"/>
    <x v="2"/>
    <n v="0"/>
  </r>
  <r>
    <s v="Post_1264"/>
    <x v="454"/>
    <x v="16"/>
    <x v="2"/>
    <x v="3"/>
    <x v="0"/>
    <x v="7"/>
    <n v="3356274"/>
    <n v="322024"/>
    <n v="4474"/>
    <n v="33051"/>
    <n v="359549"/>
    <n v="0.1071274276176498"/>
    <x v="0"/>
    <n v="0"/>
  </r>
  <r>
    <s v="Post_1265"/>
    <x v="600"/>
    <x v="4"/>
    <x v="1"/>
    <x v="2"/>
    <x v="3"/>
    <x v="5"/>
    <n v="2213124"/>
    <n v="480760"/>
    <n v="63167"/>
    <n v="20082"/>
    <n v="564009"/>
    <n v="0.25484744641511275"/>
    <x v="0"/>
    <n v="0"/>
  </r>
  <r>
    <s v="Post_1266"/>
    <x v="601"/>
    <x v="0"/>
    <x v="0"/>
    <x v="3"/>
    <x v="0"/>
    <x v="6"/>
    <n v="1714956"/>
    <n v="137707"/>
    <n v="28180"/>
    <n v="47207"/>
    <n v="213094"/>
    <n v="0.12425624913991963"/>
    <x v="1"/>
    <n v="0"/>
  </r>
  <r>
    <s v="Post_1267"/>
    <x v="329"/>
    <x v="2"/>
    <x v="0"/>
    <x v="3"/>
    <x v="1"/>
    <x v="0"/>
    <n v="2347135"/>
    <n v="149856"/>
    <n v="83261"/>
    <n v="13888"/>
    <n v="247005"/>
    <n v="0.10523680998323488"/>
    <x v="2"/>
    <n v="0"/>
  </r>
  <r>
    <s v="Post_1268"/>
    <x v="602"/>
    <x v="8"/>
    <x v="3"/>
    <x v="8"/>
    <x v="5"/>
    <x v="6"/>
    <n v="3849864"/>
    <n v="429897"/>
    <n v="10666"/>
    <n v="23842"/>
    <n v="464405"/>
    <n v="0.12062893650269205"/>
    <x v="1"/>
    <n v="0"/>
  </r>
  <r>
    <s v="Post_1269"/>
    <x v="594"/>
    <x v="2"/>
    <x v="0"/>
    <x v="7"/>
    <x v="1"/>
    <x v="7"/>
    <n v="2458064"/>
    <n v="428601"/>
    <n v="16411"/>
    <n v="12329"/>
    <n v="457341"/>
    <n v="0.18605740127189527"/>
    <x v="1"/>
    <n v="0"/>
  </r>
  <r>
    <s v="Post_1270"/>
    <x v="79"/>
    <x v="21"/>
    <x v="0"/>
    <x v="9"/>
    <x v="3"/>
    <x v="0"/>
    <n v="4138951"/>
    <n v="356632"/>
    <n v="57983"/>
    <n v="12027"/>
    <n v="426642"/>
    <n v="0.10307974170266813"/>
    <x v="0"/>
    <n v="0"/>
  </r>
  <r>
    <s v="Post_1271"/>
    <x v="523"/>
    <x v="14"/>
    <x v="2"/>
    <x v="8"/>
    <x v="5"/>
    <x v="7"/>
    <n v="786091"/>
    <n v="115476"/>
    <n v="45804"/>
    <n v="33532"/>
    <n v="194812"/>
    <n v="0.24782372524300622"/>
    <x v="2"/>
    <n v="0"/>
  </r>
  <r>
    <s v="Post_1272"/>
    <x v="492"/>
    <x v="11"/>
    <x v="1"/>
    <x v="3"/>
    <x v="3"/>
    <x v="3"/>
    <n v="2428341"/>
    <n v="178208"/>
    <n v="2717"/>
    <n v="10620"/>
    <n v="191545"/>
    <n v="7.8878954809065122E-2"/>
    <x v="0"/>
    <n v="0"/>
  </r>
  <r>
    <s v="Post_1273"/>
    <x v="500"/>
    <x v="18"/>
    <x v="1"/>
    <x v="5"/>
    <x v="5"/>
    <x v="3"/>
    <n v="1934060"/>
    <n v="55050"/>
    <n v="41483"/>
    <n v="39848"/>
    <n v="136381"/>
    <n v="7.0515392490408779E-2"/>
    <x v="1"/>
    <n v="0"/>
  </r>
  <r>
    <s v="Post_1274"/>
    <x v="286"/>
    <x v="12"/>
    <x v="3"/>
    <x v="3"/>
    <x v="4"/>
    <x v="0"/>
    <n v="3328075"/>
    <n v="305353"/>
    <n v="8424"/>
    <n v="46784"/>
    <n v="360561"/>
    <n v="0.108339205096039"/>
    <x v="1"/>
    <n v="0"/>
  </r>
  <r>
    <s v="Post_1275"/>
    <x v="254"/>
    <x v="14"/>
    <x v="1"/>
    <x v="0"/>
    <x v="1"/>
    <x v="1"/>
    <n v="4618662"/>
    <n v="1774"/>
    <n v="38568"/>
    <n v="31300"/>
    <n v="71642"/>
    <n v="1.5511418674932264E-2"/>
    <x v="2"/>
    <n v="0"/>
  </r>
  <r>
    <s v="Post_1276"/>
    <x v="603"/>
    <x v="2"/>
    <x v="3"/>
    <x v="1"/>
    <x v="0"/>
    <x v="2"/>
    <n v="2637799"/>
    <n v="128740"/>
    <n v="47263"/>
    <n v="25381"/>
    <n v="201384"/>
    <n v="7.6345468324159643E-2"/>
    <x v="2"/>
    <n v="0"/>
  </r>
  <r>
    <s v="Post_1277"/>
    <x v="448"/>
    <x v="21"/>
    <x v="2"/>
    <x v="6"/>
    <x v="2"/>
    <x v="4"/>
    <n v="1021175"/>
    <n v="427434"/>
    <n v="92929"/>
    <n v="40158"/>
    <n v="560521"/>
    <n v="0.54889808309055743"/>
    <x v="1"/>
    <n v="0"/>
  </r>
  <r>
    <s v="Post_1278"/>
    <x v="157"/>
    <x v="19"/>
    <x v="1"/>
    <x v="9"/>
    <x v="2"/>
    <x v="1"/>
    <n v="136708"/>
    <n v="9741"/>
    <n v="60279"/>
    <n v="1977"/>
    <n v="71997"/>
    <n v="0.52664803815431427"/>
    <x v="1"/>
    <n v="0"/>
  </r>
  <r>
    <s v="Post_1279"/>
    <x v="112"/>
    <x v="17"/>
    <x v="0"/>
    <x v="8"/>
    <x v="4"/>
    <x v="2"/>
    <n v="4820047"/>
    <n v="240695"/>
    <n v="76116"/>
    <n v="10533"/>
    <n v="327344"/>
    <n v="6.7913030723559337E-2"/>
    <x v="2"/>
    <n v="0"/>
  </r>
  <r>
    <s v="Post_1280"/>
    <x v="227"/>
    <x v="0"/>
    <x v="3"/>
    <x v="8"/>
    <x v="0"/>
    <x v="6"/>
    <n v="1417619"/>
    <n v="261333"/>
    <n v="28832"/>
    <n v="33631"/>
    <n v="323796"/>
    <n v="0.22840833820652798"/>
    <x v="1"/>
    <n v="0"/>
  </r>
  <r>
    <s v="Post_1281"/>
    <x v="604"/>
    <x v="17"/>
    <x v="1"/>
    <x v="0"/>
    <x v="1"/>
    <x v="6"/>
    <n v="3373662"/>
    <n v="127818"/>
    <n v="52586"/>
    <n v="17121"/>
    <n v="197525"/>
    <n v="5.854913740617762E-2"/>
    <x v="1"/>
    <n v="0"/>
  </r>
  <r>
    <s v="Post_1282"/>
    <x v="605"/>
    <x v="17"/>
    <x v="2"/>
    <x v="6"/>
    <x v="4"/>
    <x v="3"/>
    <n v="280264"/>
    <n v="24388"/>
    <n v="40754"/>
    <n v="36005"/>
    <n v="101147"/>
    <n v="0.36089900950532355"/>
    <x v="2"/>
    <n v="0"/>
  </r>
  <r>
    <s v="Post_1283"/>
    <x v="365"/>
    <x v="21"/>
    <x v="3"/>
    <x v="2"/>
    <x v="2"/>
    <x v="2"/>
    <n v="1412186"/>
    <n v="348080"/>
    <n v="24255"/>
    <n v="47797"/>
    <n v="420132"/>
    <n v="0.29750471963324943"/>
    <x v="2"/>
    <n v="0"/>
  </r>
  <r>
    <s v="Post_1284"/>
    <x v="606"/>
    <x v="13"/>
    <x v="3"/>
    <x v="3"/>
    <x v="4"/>
    <x v="3"/>
    <n v="2440607"/>
    <n v="59389"/>
    <n v="15997"/>
    <n v="21735"/>
    <n v="97121"/>
    <n v="3.9793789004128888E-2"/>
    <x v="2"/>
    <n v="0"/>
  </r>
  <r>
    <s v="Post_1285"/>
    <x v="607"/>
    <x v="3"/>
    <x v="3"/>
    <x v="6"/>
    <x v="4"/>
    <x v="6"/>
    <n v="1212383"/>
    <n v="134452"/>
    <n v="16512"/>
    <n v="26744"/>
    <n v="177708"/>
    <n v="0.14657744293676173"/>
    <x v="2"/>
    <n v="0"/>
  </r>
  <r>
    <s v="Post_1286"/>
    <x v="594"/>
    <x v="2"/>
    <x v="3"/>
    <x v="1"/>
    <x v="1"/>
    <x v="1"/>
    <n v="2561337"/>
    <n v="468506"/>
    <n v="33962"/>
    <n v="5509"/>
    <n v="507977"/>
    <n v="0.19832493732765349"/>
    <x v="2"/>
    <n v="0"/>
  </r>
  <r>
    <s v="Post_1287"/>
    <x v="421"/>
    <x v="19"/>
    <x v="3"/>
    <x v="2"/>
    <x v="2"/>
    <x v="4"/>
    <n v="886874"/>
    <n v="374139"/>
    <n v="41228"/>
    <n v="35296"/>
    <n v="450663"/>
    <n v="0.50814771884168441"/>
    <x v="0"/>
    <n v="0"/>
  </r>
  <r>
    <s v="Post_1288"/>
    <x v="283"/>
    <x v="5"/>
    <x v="0"/>
    <x v="8"/>
    <x v="3"/>
    <x v="2"/>
    <n v="1622096"/>
    <n v="119815"/>
    <n v="41769"/>
    <n v="1529"/>
    <n v="163113"/>
    <n v="0.1005569337449818"/>
    <x v="1"/>
    <n v="0"/>
  </r>
  <r>
    <s v="Post_1289"/>
    <x v="244"/>
    <x v="11"/>
    <x v="1"/>
    <x v="4"/>
    <x v="2"/>
    <x v="2"/>
    <n v="946358"/>
    <n v="304294"/>
    <n v="25948"/>
    <n v="35055"/>
    <n v="365297"/>
    <n v="0.38600297139137618"/>
    <x v="2"/>
    <n v="0"/>
  </r>
  <r>
    <s v="Post_1290"/>
    <x v="182"/>
    <x v="5"/>
    <x v="2"/>
    <x v="5"/>
    <x v="0"/>
    <x v="5"/>
    <n v="4119667"/>
    <n v="242655"/>
    <n v="41085"/>
    <n v="3854"/>
    <n v="287594"/>
    <n v="6.9810011343149819E-2"/>
    <x v="0"/>
    <n v="0"/>
  </r>
  <r>
    <s v="Post_1291"/>
    <x v="608"/>
    <x v="23"/>
    <x v="0"/>
    <x v="1"/>
    <x v="2"/>
    <x v="7"/>
    <n v="3974573"/>
    <n v="400911"/>
    <n v="46622"/>
    <n v="18136"/>
    <n v="465669"/>
    <n v="0.11716201966852792"/>
    <x v="2"/>
    <n v="0"/>
  </r>
  <r>
    <s v="Post_1292"/>
    <x v="563"/>
    <x v="18"/>
    <x v="3"/>
    <x v="0"/>
    <x v="2"/>
    <x v="1"/>
    <n v="2764814"/>
    <n v="67913"/>
    <n v="48844"/>
    <n v="32596"/>
    <n v="149353"/>
    <n v="5.4019185377388861E-2"/>
    <x v="2"/>
    <n v="0"/>
  </r>
  <r>
    <s v="Post_1293"/>
    <x v="271"/>
    <x v="9"/>
    <x v="1"/>
    <x v="2"/>
    <x v="2"/>
    <x v="6"/>
    <n v="3105914"/>
    <n v="310842"/>
    <n v="86059"/>
    <n v="25445"/>
    <n v="422346"/>
    <n v="0.13598122807006247"/>
    <x v="2"/>
    <n v="0"/>
  </r>
  <r>
    <s v="Post_1294"/>
    <x v="295"/>
    <x v="14"/>
    <x v="3"/>
    <x v="7"/>
    <x v="0"/>
    <x v="0"/>
    <n v="2289887"/>
    <n v="411599"/>
    <n v="6923"/>
    <n v="34729"/>
    <n v="453251"/>
    <n v="0.19793596801938262"/>
    <x v="0"/>
    <n v="0"/>
  </r>
  <r>
    <s v="Post_1295"/>
    <x v="387"/>
    <x v="22"/>
    <x v="3"/>
    <x v="1"/>
    <x v="0"/>
    <x v="4"/>
    <n v="1213734"/>
    <n v="342720"/>
    <n v="58380"/>
    <n v="21282"/>
    <n v="422382"/>
    <n v="0.34800211578484247"/>
    <x v="1"/>
    <n v="0"/>
  </r>
  <r>
    <s v="Post_1296"/>
    <x v="18"/>
    <x v="1"/>
    <x v="3"/>
    <x v="7"/>
    <x v="0"/>
    <x v="5"/>
    <n v="264136"/>
    <n v="434933"/>
    <n v="9642"/>
    <n v="7876"/>
    <n v="452451"/>
    <n v="1.7129471181512554"/>
    <x v="0"/>
    <n v="0"/>
  </r>
  <r>
    <s v="Post_1297"/>
    <x v="257"/>
    <x v="11"/>
    <x v="2"/>
    <x v="2"/>
    <x v="1"/>
    <x v="5"/>
    <n v="1661537"/>
    <n v="8669"/>
    <n v="88291"/>
    <n v="10996"/>
    <n v="107956"/>
    <n v="6.4973575671200823E-2"/>
    <x v="2"/>
    <n v="0"/>
  </r>
  <r>
    <s v="Post_1298"/>
    <x v="609"/>
    <x v="16"/>
    <x v="1"/>
    <x v="5"/>
    <x v="4"/>
    <x v="0"/>
    <n v="643763"/>
    <n v="472554"/>
    <n v="57987"/>
    <n v="11509"/>
    <n v="542050"/>
    <n v="0.84200241393183517"/>
    <x v="0"/>
    <n v="0"/>
  </r>
  <r>
    <s v="Post_1299"/>
    <x v="140"/>
    <x v="15"/>
    <x v="0"/>
    <x v="2"/>
    <x v="5"/>
    <x v="3"/>
    <n v="1296499"/>
    <n v="230354"/>
    <n v="67311"/>
    <n v="23584"/>
    <n v="321249"/>
    <n v="0.24778191113143935"/>
    <x v="2"/>
    <n v="0"/>
  </r>
  <r>
    <s v="Post_1300"/>
    <x v="214"/>
    <x v="9"/>
    <x v="0"/>
    <x v="3"/>
    <x v="2"/>
    <x v="5"/>
    <n v="1205102"/>
    <n v="220248"/>
    <n v="24146"/>
    <n v="6273"/>
    <n v="250667"/>
    <n v="0.20800479959372734"/>
    <x v="0"/>
    <n v="0"/>
  </r>
  <r>
    <s v="Post_1301"/>
    <x v="265"/>
    <x v="9"/>
    <x v="2"/>
    <x v="3"/>
    <x v="2"/>
    <x v="1"/>
    <n v="3264905"/>
    <n v="287339"/>
    <n v="75893"/>
    <n v="22514"/>
    <n v="385746"/>
    <n v="0.11814922639402985"/>
    <x v="2"/>
    <n v="0"/>
  </r>
  <r>
    <s v="Post_1302"/>
    <x v="286"/>
    <x v="12"/>
    <x v="0"/>
    <x v="9"/>
    <x v="3"/>
    <x v="4"/>
    <n v="4295107"/>
    <n v="52742"/>
    <n v="18986"/>
    <n v="7245"/>
    <n v="78973"/>
    <n v="1.8386736349059522E-2"/>
    <x v="1"/>
    <n v="0"/>
  </r>
  <r>
    <s v="Post_1303"/>
    <x v="149"/>
    <x v="18"/>
    <x v="3"/>
    <x v="8"/>
    <x v="3"/>
    <x v="6"/>
    <n v="736289"/>
    <n v="485171"/>
    <n v="37329"/>
    <n v="48944"/>
    <n v="571444"/>
    <n v="0.77611372708270798"/>
    <x v="1"/>
    <n v="0"/>
  </r>
  <r>
    <s v="Post_1304"/>
    <x v="475"/>
    <x v="21"/>
    <x v="2"/>
    <x v="4"/>
    <x v="3"/>
    <x v="0"/>
    <n v="961783"/>
    <n v="142483"/>
    <n v="59165"/>
    <n v="21732"/>
    <n v="223380"/>
    <n v="0.232256132620352"/>
    <x v="1"/>
    <n v="0"/>
  </r>
  <r>
    <s v="Post_1305"/>
    <x v="493"/>
    <x v="23"/>
    <x v="1"/>
    <x v="0"/>
    <x v="4"/>
    <x v="0"/>
    <n v="3171066"/>
    <n v="339557"/>
    <n v="4006"/>
    <n v="12554"/>
    <n v="356117"/>
    <n v="0.11230198299247005"/>
    <x v="1"/>
    <n v="0"/>
  </r>
  <r>
    <s v="Post_1306"/>
    <x v="440"/>
    <x v="16"/>
    <x v="3"/>
    <x v="3"/>
    <x v="4"/>
    <x v="6"/>
    <n v="2389579"/>
    <n v="152619"/>
    <n v="48984"/>
    <n v="25191"/>
    <n v="226794"/>
    <n v="9.4909605415849405E-2"/>
    <x v="1"/>
    <n v="0"/>
  </r>
  <r>
    <s v="Post_1307"/>
    <x v="26"/>
    <x v="1"/>
    <x v="0"/>
    <x v="0"/>
    <x v="1"/>
    <x v="1"/>
    <n v="804183"/>
    <n v="164716"/>
    <n v="88378"/>
    <n v="8578"/>
    <n v="261672"/>
    <n v="0.32538862423105192"/>
    <x v="1"/>
    <n v="0"/>
  </r>
  <r>
    <s v="Post_1308"/>
    <x v="585"/>
    <x v="16"/>
    <x v="2"/>
    <x v="5"/>
    <x v="5"/>
    <x v="1"/>
    <n v="278830"/>
    <n v="96874"/>
    <n v="13638"/>
    <n v="40689"/>
    <n v="151201"/>
    <n v="0.54226948319764734"/>
    <x v="1"/>
    <n v="0"/>
  </r>
  <r>
    <s v="Post_1309"/>
    <x v="610"/>
    <x v="15"/>
    <x v="3"/>
    <x v="7"/>
    <x v="1"/>
    <x v="0"/>
    <n v="894414"/>
    <n v="424359"/>
    <n v="9498"/>
    <n v="48618"/>
    <n v="482475"/>
    <n v="0.53943140424903901"/>
    <x v="0"/>
    <n v="0"/>
  </r>
  <r>
    <s v="Post_1310"/>
    <x v="314"/>
    <x v="15"/>
    <x v="3"/>
    <x v="6"/>
    <x v="5"/>
    <x v="0"/>
    <n v="3175002"/>
    <n v="317730"/>
    <n v="81407"/>
    <n v="42155"/>
    <n v="441292"/>
    <n v="0.13898951874675985"/>
    <x v="2"/>
    <n v="0"/>
  </r>
  <r>
    <s v="Post_1311"/>
    <x v="383"/>
    <x v="10"/>
    <x v="3"/>
    <x v="2"/>
    <x v="5"/>
    <x v="2"/>
    <n v="2362838"/>
    <n v="3194"/>
    <n v="35532"/>
    <n v="3408"/>
    <n v="42134"/>
    <n v="1.7831946159660543E-2"/>
    <x v="0"/>
    <n v="0"/>
  </r>
  <r>
    <s v="Post_1312"/>
    <x v="427"/>
    <x v="16"/>
    <x v="0"/>
    <x v="2"/>
    <x v="0"/>
    <x v="7"/>
    <n v="2010391"/>
    <n v="142135"/>
    <n v="17115"/>
    <n v="37585"/>
    <n v="196835"/>
    <n v="9.7908814752951046E-2"/>
    <x v="2"/>
    <n v="0"/>
  </r>
  <r>
    <s v="Post_1313"/>
    <x v="162"/>
    <x v="0"/>
    <x v="2"/>
    <x v="5"/>
    <x v="3"/>
    <x v="0"/>
    <n v="1333519"/>
    <n v="33634"/>
    <n v="67008"/>
    <n v="19020"/>
    <n v="119662"/>
    <n v="8.9734004539867823E-2"/>
    <x v="1"/>
    <n v="0"/>
  </r>
  <r>
    <s v="Post_1314"/>
    <x v="297"/>
    <x v="13"/>
    <x v="0"/>
    <x v="0"/>
    <x v="0"/>
    <x v="7"/>
    <n v="2851867"/>
    <n v="407380"/>
    <n v="86927"/>
    <n v="39494"/>
    <n v="533801"/>
    <n v="0.18717597980550987"/>
    <x v="2"/>
    <n v="0"/>
  </r>
  <r>
    <s v="Post_1315"/>
    <x v="611"/>
    <x v="17"/>
    <x v="1"/>
    <x v="1"/>
    <x v="5"/>
    <x v="6"/>
    <n v="330476"/>
    <n v="485696"/>
    <n v="2619"/>
    <n v="4585"/>
    <n v="492900"/>
    <n v="1.4914850095014465"/>
    <x v="2"/>
    <n v="0"/>
  </r>
  <r>
    <s v="Post_1316"/>
    <x v="110"/>
    <x v="1"/>
    <x v="2"/>
    <x v="3"/>
    <x v="2"/>
    <x v="3"/>
    <n v="1068462"/>
    <n v="397476"/>
    <n v="34854"/>
    <n v="18603"/>
    <n v="450933"/>
    <n v="0.42203934253160152"/>
    <x v="1"/>
    <n v="0"/>
  </r>
  <r>
    <s v="Post_1317"/>
    <x v="351"/>
    <x v="15"/>
    <x v="2"/>
    <x v="8"/>
    <x v="4"/>
    <x v="3"/>
    <n v="370537"/>
    <n v="271989"/>
    <n v="18364"/>
    <n v="40465"/>
    <n v="330818"/>
    <n v="0.89280692616391888"/>
    <x v="2"/>
    <n v="0"/>
  </r>
  <r>
    <s v="Post_1318"/>
    <x v="408"/>
    <x v="20"/>
    <x v="2"/>
    <x v="7"/>
    <x v="0"/>
    <x v="5"/>
    <n v="2055018"/>
    <n v="318200"/>
    <n v="34749"/>
    <n v="4831"/>
    <n v="357780"/>
    <n v="0.17410066481169509"/>
    <x v="0"/>
    <n v="0"/>
  </r>
  <r>
    <s v="Post_1319"/>
    <x v="612"/>
    <x v="20"/>
    <x v="1"/>
    <x v="2"/>
    <x v="0"/>
    <x v="2"/>
    <n v="1179104"/>
    <n v="355660"/>
    <n v="14269"/>
    <n v="32625"/>
    <n v="402554"/>
    <n v="0.34140669525334494"/>
    <x v="1"/>
    <n v="0"/>
  </r>
  <r>
    <s v="Post_1320"/>
    <x v="373"/>
    <x v="12"/>
    <x v="2"/>
    <x v="9"/>
    <x v="5"/>
    <x v="7"/>
    <n v="842477"/>
    <n v="301736"/>
    <n v="68814"/>
    <n v="19088"/>
    <n v="389638"/>
    <n v="0.46249096414501523"/>
    <x v="2"/>
    <n v="0"/>
  </r>
  <r>
    <s v="Post_1321"/>
    <x v="613"/>
    <x v="3"/>
    <x v="1"/>
    <x v="9"/>
    <x v="4"/>
    <x v="1"/>
    <n v="739337"/>
    <n v="157550"/>
    <n v="81164"/>
    <n v="9915"/>
    <n v="248629"/>
    <n v="0.33628642959841049"/>
    <x v="1"/>
    <n v="0"/>
  </r>
  <r>
    <s v="Post_1322"/>
    <x v="104"/>
    <x v="4"/>
    <x v="2"/>
    <x v="7"/>
    <x v="1"/>
    <x v="3"/>
    <n v="4500031"/>
    <n v="189284"/>
    <n v="97120"/>
    <n v="44811"/>
    <n v="331215"/>
    <n v="7.3602826291641096E-2"/>
    <x v="1"/>
    <n v="0"/>
  </r>
  <r>
    <s v="Post_1323"/>
    <x v="614"/>
    <x v="9"/>
    <x v="3"/>
    <x v="1"/>
    <x v="3"/>
    <x v="0"/>
    <n v="1215133"/>
    <n v="357427"/>
    <n v="68104"/>
    <n v="34015"/>
    <n v="459546"/>
    <n v="0.37818576238156648"/>
    <x v="2"/>
    <n v="0"/>
  </r>
  <r>
    <s v="Post_1324"/>
    <x v="459"/>
    <x v="9"/>
    <x v="1"/>
    <x v="0"/>
    <x v="2"/>
    <x v="2"/>
    <n v="449348"/>
    <n v="35182"/>
    <n v="4716"/>
    <n v="18161"/>
    <n v="58059"/>
    <n v="0.12920720688642209"/>
    <x v="0"/>
    <n v="0"/>
  </r>
  <r>
    <s v="Post_1325"/>
    <x v="269"/>
    <x v="18"/>
    <x v="2"/>
    <x v="2"/>
    <x v="5"/>
    <x v="1"/>
    <n v="1190740"/>
    <n v="213240"/>
    <n v="94333"/>
    <n v="16398"/>
    <n v="323971"/>
    <n v="0.27207534810286038"/>
    <x v="1"/>
    <n v="0"/>
  </r>
  <r>
    <s v="Post_1326"/>
    <x v="322"/>
    <x v="22"/>
    <x v="3"/>
    <x v="9"/>
    <x v="2"/>
    <x v="2"/>
    <n v="1118979"/>
    <n v="426061"/>
    <n v="23299"/>
    <n v="8196"/>
    <n v="457556"/>
    <n v="0.40890490348791175"/>
    <x v="1"/>
    <n v="0"/>
  </r>
  <r>
    <s v="Post_1327"/>
    <x v="223"/>
    <x v="7"/>
    <x v="1"/>
    <x v="9"/>
    <x v="3"/>
    <x v="2"/>
    <n v="4007152"/>
    <n v="432650"/>
    <n v="96770"/>
    <n v="7738"/>
    <n v="537158"/>
    <n v="0.1340498189237643"/>
    <x v="1"/>
    <n v="0"/>
  </r>
  <r>
    <s v="Post_1328"/>
    <x v="414"/>
    <x v="3"/>
    <x v="2"/>
    <x v="9"/>
    <x v="2"/>
    <x v="4"/>
    <n v="3390112"/>
    <n v="413183"/>
    <n v="6201"/>
    <n v="2949"/>
    <n v="422333"/>
    <n v="0.12457789005201009"/>
    <x v="2"/>
    <n v="0"/>
  </r>
  <r>
    <s v="Post_1329"/>
    <x v="599"/>
    <x v="11"/>
    <x v="1"/>
    <x v="6"/>
    <x v="5"/>
    <x v="6"/>
    <n v="4223266"/>
    <n v="5635"/>
    <n v="13422"/>
    <n v="13879"/>
    <n v="32936"/>
    <n v="7.7987036573116631E-3"/>
    <x v="2"/>
    <n v="0"/>
  </r>
  <r>
    <s v="Post_1330"/>
    <x v="615"/>
    <x v="17"/>
    <x v="2"/>
    <x v="8"/>
    <x v="3"/>
    <x v="7"/>
    <n v="837863"/>
    <n v="264887"/>
    <n v="35633"/>
    <n v="21578"/>
    <n v="322098"/>
    <n v="0.38442800314609904"/>
    <x v="0"/>
    <n v="0"/>
  </r>
  <r>
    <s v="Post_1331"/>
    <x v="616"/>
    <x v="8"/>
    <x v="2"/>
    <x v="6"/>
    <x v="3"/>
    <x v="5"/>
    <n v="3425267"/>
    <n v="229865"/>
    <n v="43423"/>
    <n v="22490"/>
    <n v="295778"/>
    <n v="8.6351808486754458E-2"/>
    <x v="2"/>
    <n v="0"/>
  </r>
  <r>
    <s v="Post_1332"/>
    <x v="548"/>
    <x v="22"/>
    <x v="2"/>
    <x v="1"/>
    <x v="1"/>
    <x v="5"/>
    <n v="4347648"/>
    <n v="241142"/>
    <n v="55800"/>
    <n v="165"/>
    <n v="297107"/>
    <n v="6.8337409100276747E-2"/>
    <x v="0"/>
    <n v="0"/>
  </r>
  <r>
    <s v="Post_1333"/>
    <x v="89"/>
    <x v="3"/>
    <x v="0"/>
    <x v="5"/>
    <x v="0"/>
    <x v="0"/>
    <n v="2454558"/>
    <n v="271958"/>
    <n v="31163"/>
    <n v="46231"/>
    <n v="349352"/>
    <n v="0.14232786513905965"/>
    <x v="0"/>
    <n v="0"/>
  </r>
  <r>
    <s v="Post_1334"/>
    <x v="411"/>
    <x v="8"/>
    <x v="2"/>
    <x v="7"/>
    <x v="0"/>
    <x v="2"/>
    <n v="4328041"/>
    <n v="127158"/>
    <n v="91300"/>
    <n v="2263"/>
    <n v="220721"/>
    <n v="5.0997899511580409E-2"/>
    <x v="2"/>
    <n v="0"/>
  </r>
  <r>
    <s v="Post_1335"/>
    <x v="159"/>
    <x v="22"/>
    <x v="0"/>
    <x v="8"/>
    <x v="4"/>
    <x v="5"/>
    <n v="4511744"/>
    <n v="254344"/>
    <n v="59222"/>
    <n v="41866"/>
    <n v="355432"/>
    <n v="7.877929244212438E-2"/>
    <x v="1"/>
    <n v="0"/>
  </r>
  <r>
    <s v="Post_1336"/>
    <x v="102"/>
    <x v="20"/>
    <x v="3"/>
    <x v="9"/>
    <x v="4"/>
    <x v="4"/>
    <n v="4610463"/>
    <n v="425376"/>
    <n v="84697"/>
    <n v="14385"/>
    <n v="524458"/>
    <n v="0.11375386810391928"/>
    <x v="1"/>
    <n v="0"/>
  </r>
  <r>
    <s v="Post_1337"/>
    <x v="267"/>
    <x v="0"/>
    <x v="1"/>
    <x v="1"/>
    <x v="4"/>
    <x v="5"/>
    <n v="2277825"/>
    <n v="468829"/>
    <n v="14948"/>
    <n v="24904"/>
    <n v="508681"/>
    <n v="0.22331873607498381"/>
    <x v="2"/>
    <n v="0"/>
  </r>
  <r>
    <s v="Post_1338"/>
    <x v="617"/>
    <x v="21"/>
    <x v="3"/>
    <x v="5"/>
    <x v="4"/>
    <x v="4"/>
    <n v="3893120"/>
    <n v="140608"/>
    <n v="79169"/>
    <n v="3536"/>
    <n v="223313"/>
    <n v="5.736093416077593E-2"/>
    <x v="0"/>
    <n v="0"/>
  </r>
  <r>
    <s v="Post_1339"/>
    <x v="400"/>
    <x v="19"/>
    <x v="0"/>
    <x v="4"/>
    <x v="0"/>
    <x v="6"/>
    <n v="323133"/>
    <n v="316119"/>
    <n v="92969"/>
    <n v="275"/>
    <n v="409363"/>
    <n v="1.2668560623644134"/>
    <x v="2"/>
    <n v="0"/>
  </r>
  <r>
    <s v="Post_1340"/>
    <x v="381"/>
    <x v="18"/>
    <x v="0"/>
    <x v="3"/>
    <x v="5"/>
    <x v="4"/>
    <n v="4714288"/>
    <n v="367578"/>
    <n v="82639"/>
    <n v="34084"/>
    <n v="484301"/>
    <n v="0.10273046534280468"/>
    <x v="0"/>
    <n v="0"/>
  </r>
  <r>
    <s v="Post_1341"/>
    <x v="258"/>
    <x v="8"/>
    <x v="1"/>
    <x v="6"/>
    <x v="5"/>
    <x v="4"/>
    <n v="2449412"/>
    <n v="260270"/>
    <n v="93639"/>
    <n v="48015"/>
    <n v="401924"/>
    <n v="0.16408999384342038"/>
    <x v="1"/>
    <n v="0"/>
  </r>
  <r>
    <s v="Post_1342"/>
    <x v="347"/>
    <x v="2"/>
    <x v="1"/>
    <x v="9"/>
    <x v="0"/>
    <x v="5"/>
    <n v="3525460"/>
    <n v="12794"/>
    <n v="64359"/>
    <n v="44733"/>
    <n v="121886"/>
    <n v="3.4573076988534832E-2"/>
    <x v="2"/>
    <n v="0"/>
  </r>
  <r>
    <s v="Post_1343"/>
    <x v="618"/>
    <x v="3"/>
    <x v="3"/>
    <x v="6"/>
    <x v="5"/>
    <x v="6"/>
    <n v="4742368"/>
    <n v="54608"/>
    <n v="90554"/>
    <n v="26913"/>
    <n v="172075"/>
    <n v="3.6284615618189055E-2"/>
    <x v="1"/>
    <n v="0"/>
  </r>
  <r>
    <s v="Post_1344"/>
    <x v="76"/>
    <x v="19"/>
    <x v="1"/>
    <x v="9"/>
    <x v="5"/>
    <x v="3"/>
    <n v="2884482"/>
    <n v="205837"/>
    <n v="18884"/>
    <n v="34478"/>
    <n v="259199"/>
    <n v="8.98598084508761E-2"/>
    <x v="0"/>
    <n v="0"/>
  </r>
  <r>
    <s v="Post_1345"/>
    <x v="354"/>
    <x v="1"/>
    <x v="0"/>
    <x v="1"/>
    <x v="3"/>
    <x v="4"/>
    <n v="2816091"/>
    <n v="31691"/>
    <n v="13582"/>
    <n v="28775"/>
    <n v="74048"/>
    <n v="2.6294604826335513E-2"/>
    <x v="1"/>
    <n v="0"/>
  </r>
  <r>
    <s v="Post_1346"/>
    <x v="494"/>
    <x v="3"/>
    <x v="2"/>
    <x v="0"/>
    <x v="3"/>
    <x v="6"/>
    <n v="4467747"/>
    <n v="342278"/>
    <n v="65649"/>
    <n v="39380"/>
    <n v="447307"/>
    <n v="0.1001191428252316"/>
    <x v="1"/>
    <n v="0"/>
  </r>
  <r>
    <s v="Post_1347"/>
    <x v="297"/>
    <x v="13"/>
    <x v="3"/>
    <x v="5"/>
    <x v="5"/>
    <x v="7"/>
    <n v="4985164"/>
    <n v="47700"/>
    <n v="96055"/>
    <n v="48941"/>
    <n v="192696"/>
    <n v="3.8653893833783599E-2"/>
    <x v="0"/>
    <n v="0"/>
  </r>
  <r>
    <s v="Post_1348"/>
    <x v="103"/>
    <x v="17"/>
    <x v="0"/>
    <x v="3"/>
    <x v="1"/>
    <x v="5"/>
    <n v="4745468"/>
    <n v="126563"/>
    <n v="37361"/>
    <n v="35102"/>
    <n v="199026"/>
    <n v="4.1940225916600848E-2"/>
    <x v="0"/>
    <n v="0"/>
  </r>
  <r>
    <s v="Post_1349"/>
    <x v="577"/>
    <x v="8"/>
    <x v="3"/>
    <x v="8"/>
    <x v="0"/>
    <x v="0"/>
    <n v="4193386"/>
    <n v="430264"/>
    <n v="84216"/>
    <n v="12887"/>
    <n v="527367"/>
    <n v="0.12576161603057767"/>
    <x v="2"/>
    <n v="0"/>
  </r>
  <r>
    <s v="Post_1350"/>
    <x v="438"/>
    <x v="21"/>
    <x v="3"/>
    <x v="1"/>
    <x v="3"/>
    <x v="7"/>
    <n v="1406438"/>
    <n v="73183"/>
    <n v="6162"/>
    <n v="13527"/>
    <n v="92872"/>
    <n v="6.6033483168116899E-2"/>
    <x v="1"/>
    <n v="0"/>
  </r>
  <r>
    <s v="Post_1351"/>
    <x v="343"/>
    <x v="8"/>
    <x v="3"/>
    <x v="2"/>
    <x v="4"/>
    <x v="5"/>
    <n v="4920264"/>
    <n v="398327"/>
    <n v="3628"/>
    <n v="34070"/>
    <n v="436025"/>
    <n v="8.8618212356084955E-2"/>
    <x v="1"/>
    <n v="0"/>
  </r>
  <r>
    <s v="Post_1352"/>
    <x v="70"/>
    <x v="5"/>
    <x v="0"/>
    <x v="7"/>
    <x v="4"/>
    <x v="3"/>
    <n v="675163"/>
    <n v="272637"/>
    <n v="95308"/>
    <n v="27495"/>
    <n v="395440"/>
    <n v="0.58569560239527341"/>
    <x v="0"/>
    <n v="0"/>
  </r>
  <r>
    <s v="Post_1353"/>
    <x v="333"/>
    <x v="16"/>
    <x v="3"/>
    <x v="7"/>
    <x v="1"/>
    <x v="5"/>
    <n v="3156979"/>
    <n v="486439"/>
    <n v="65910"/>
    <n v="47543"/>
    <n v="599892"/>
    <n v="0.19002090289482446"/>
    <x v="1"/>
    <n v="0"/>
  </r>
  <r>
    <s v="Post_1354"/>
    <x v="547"/>
    <x v="13"/>
    <x v="2"/>
    <x v="2"/>
    <x v="5"/>
    <x v="6"/>
    <n v="2825287"/>
    <n v="117638"/>
    <n v="95968"/>
    <n v="7429"/>
    <n v="221035"/>
    <n v="7.8234529801751121E-2"/>
    <x v="0"/>
    <n v="0"/>
  </r>
  <r>
    <s v="Post_1355"/>
    <x v="207"/>
    <x v="22"/>
    <x v="1"/>
    <x v="3"/>
    <x v="4"/>
    <x v="1"/>
    <n v="4880933"/>
    <n v="424044"/>
    <n v="36411"/>
    <n v="15765"/>
    <n v="476220"/>
    <n v="9.7567411804259555E-2"/>
    <x v="2"/>
    <n v="0"/>
  </r>
  <r>
    <s v="Post_1356"/>
    <x v="133"/>
    <x v="9"/>
    <x v="0"/>
    <x v="3"/>
    <x v="1"/>
    <x v="4"/>
    <n v="203380"/>
    <n v="209884"/>
    <n v="73618"/>
    <n v="20779"/>
    <n v="304281"/>
    <n v="1.4961205624938538"/>
    <x v="2"/>
    <n v="0"/>
  </r>
  <r>
    <s v="Post_1357"/>
    <x v="619"/>
    <x v="19"/>
    <x v="1"/>
    <x v="6"/>
    <x v="4"/>
    <x v="5"/>
    <n v="1591371"/>
    <n v="457773"/>
    <n v="5808"/>
    <n v="24319"/>
    <n v="487900"/>
    <n v="0.306590983497877"/>
    <x v="0"/>
    <n v="0"/>
  </r>
  <r>
    <s v="Post_1358"/>
    <x v="208"/>
    <x v="18"/>
    <x v="2"/>
    <x v="8"/>
    <x v="1"/>
    <x v="1"/>
    <n v="3671946"/>
    <n v="28063"/>
    <n v="80288"/>
    <n v="21251"/>
    <n v="129602"/>
    <n v="3.5295181356152838E-2"/>
    <x v="2"/>
    <n v="0"/>
  </r>
  <r>
    <s v="Post_1359"/>
    <x v="1"/>
    <x v="1"/>
    <x v="1"/>
    <x v="5"/>
    <x v="1"/>
    <x v="5"/>
    <n v="4747943"/>
    <n v="215327"/>
    <n v="30817"/>
    <n v="27401"/>
    <n v="273545"/>
    <n v="5.761337067441627E-2"/>
    <x v="0"/>
    <n v="0"/>
  </r>
  <r>
    <s v="Post_1360"/>
    <x v="620"/>
    <x v="23"/>
    <x v="2"/>
    <x v="9"/>
    <x v="4"/>
    <x v="5"/>
    <n v="2578412"/>
    <n v="251504"/>
    <n v="84789"/>
    <n v="13528"/>
    <n v="349821"/>
    <n v="0.13567304216703924"/>
    <x v="1"/>
    <n v="0"/>
  </r>
  <r>
    <s v="Post_1361"/>
    <x v="591"/>
    <x v="3"/>
    <x v="3"/>
    <x v="6"/>
    <x v="0"/>
    <x v="1"/>
    <n v="1449220"/>
    <n v="225649"/>
    <n v="39904"/>
    <n v="16363"/>
    <n v="281916"/>
    <n v="0.19452947102579318"/>
    <x v="2"/>
    <n v="0"/>
  </r>
  <r>
    <s v="Post_1362"/>
    <x v="225"/>
    <x v="19"/>
    <x v="3"/>
    <x v="0"/>
    <x v="2"/>
    <x v="4"/>
    <n v="597344"/>
    <n v="17521"/>
    <n v="66825"/>
    <n v="29302"/>
    <n v="113648"/>
    <n v="0.19025553115122945"/>
    <x v="1"/>
    <n v="0"/>
  </r>
  <r>
    <s v="Post_1363"/>
    <x v="281"/>
    <x v="14"/>
    <x v="0"/>
    <x v="3"/>
    <x v="0"/>
    <x v="6"/>
    <n v="1009899"/>
    <n v="476137"/>
    <n v="3228"/>
    <n v="47964"/>
    <n v="527329"/>
    <n v="0.52216013680575979"/>
    <x v="2"/>
    <n v="0"/>
  </r>
  <r>
    <s v="Post_1364"/>
    <x v="317"/>
    <x v="6"/>
    <x v="3"/>
    <x v="9"/>
    <x v="1"/>
    <x v="7"/>
    <n v="3120029"/>
    <n v="151582"/>
    <n v="8928"/>
    <n v="27509"/>
    <n v="188019"/>
    <n v="6.0261939872994767E-2"/>
    <x v="1"/>
    <n v="0"/>
  </r>
  <r>
    <s v="Post_1365"/>
    <x v="68"/>
    <x v="0"/>
    <x v="0"/>
    <x v="4"/>
    <x v="3"/>
    <x v="3"/>
    <n v="2364689"/>
    <n v="57101"/>
    <n v="14115"/>
    <n v="11231"/>
    <n v="82447"/>
    <n v="3.4865895684379637E-2"/>
    <x v="0"/>
    <n v="0"/>
  </r>
  <r>
    <s v="Post_1366"/>
    <x v="65"/>
    <x v="0"/>
    <x v="3"/>
    <x v="4"/>
    <x v="0"/>
    <x v="6"/>
    <n v="853053"/>
    <n v="422491"/>
    <n v="51824"/>
    <n v="41589"/>
    <n v="515904"/>
    <n v="0.60477367760268119"/>
    <x v="2"/>
    <n v="0"/>
  </r>
  <r>
    <s v="Post_1367"/>
    <x v="70"/>
    <x v="5"/>
    <x v="0"/>
    <x v="2"/>
    <x v="2"/>
    <x v="5"/>
    <n v="318179"/>
    <n v="247637"/>
    <n v="74541"/>
    <n v="9632"/>
    <n v="331810"/>
    <n v="1.0428406651601771"/>
    <x v="2"/>
    <n v="0"/>
  </r>
  <r>
    <s v="Post_1368"/>
    <x v="105"/>
    <x v="1"/>
    <x v="2"/>
    <x v="9"/>
    <x v="3"/>
    <x v="0"/>
    <n v="2205622"/>
    <n v="171076"/>
    <n v="81828"/>
    <n v="23677"/>
    <n v="276581"/>
    <n v="0.12539818699668392"/>
    <x v="1"/>
    <n v="0"/>
  </r>
  <r>
    <s v="Post_1369"/>
    <x v="469"/>
    <x v="17"/>
    <x v="0"/>
    <x v="6"/>
    <x v="2"/>
    <x v="6"/>
    <n v="963137"/>
    <n v="158489"/>
    <n v="94198"/>
    <n v="2651"/>
    <n v="255338"/>
    <n v="0.26511077863273863"/>
    <x v="2"/>
    <n v="0"/>
  </r>
  <r>
    <s v="Post_1370"/>
    <x v="532"/>
    <x v="21"/>
    <x v="2"/>
    <x v="8"/>
    <x v="0"/>
    <x v="6"/>
    <n v="4356359"/>
    <n v="427373"/>
    <n v="98628"/>
    <n v="27675"/>
    <n v="553676"/>
    <n v="0.12709604511473915"/>
    <x v="2"/>
    <n v="0"/>
  </r>
  <r>
    <s v="Post_1371"/>
    <x v="471"/>
    <x v="12"/>
    <x v="1"/>
    <x v="0"/>
    <x v="3"/>
    <x v="3"/>
    <n v="1180989"/>
    <n v="109429"/>
    <n v="18098"/>
    <n v="33218"/>
    <n v="160745"/>
    <n v="0.1361104972188564"/>
    <x v="1"/>
    <n v="0"/>
  </r>
  <r>
    <s v="Post_1372"/>
    <x v="284"/>
    <x v="16"/>
    <x v="3"/>
    <x v="0"/>
    <x v="5"/>
    <x v="2"/>
    <n v="3465465"/>
    <n v="146955"/>
    <n v="2010"/>
    <n v="4596"/>
    <n v="153561"/>
    <n v="4.4311802312243811E-2"/>
    <x v="0"/>
    <n v="0"/>
  </r>
  <r>
    <s v="Post_1373"/>
    <x v="141"/>
    <x v="6"/>
    <x v="1"/>
    <x v="3"/>
    <x v="5"/>
    <x v="1"/>
    <n v="2744810"/>
    <n v="30544"/>
    <n v="94790"/>
    <n v="20833"/>
    <n v="146167"/>
    <n v="5.3252137670731309E-2"/>
    <x v="1"/>
    <n v="0"/>
  </r>
  <r>
    <s v="Post_1374"/>
    <x v="341"/>
    <x v="20"/>
    <x v="2"/>
    <x v="7"/>
    <x v="0"/>
    <x v="0"/>
    <n v="4517381"/>
    <n v="232135"/>
    <n v="69688"/>
    <n v="1995"/>
    <n v="303818"/>
    <n v="6.7255341092548979E-2"/>
    <x v="2"/>
    <n v="0"/>
  </r>
  <r>
    <s v="Post_1375"/>
    <x v="469"/>
    <x v="17"/>
    <x v="2"/>
    <x v="7"/>
    <x v="0"/>
    <x v="6"/>
    <n v="4496073"/>
    <n v="124732"/>
    <n v="19857"/>
    <n v="2918"/>
    <n v="147507"/>
    <n v="3.2807963749698903E-2"/>
    <x v="1"/>
    <n v="0"/>
  </r>
  <r>
    <s v="Post_1376"/>
    <x v="612"/>
    <x v="20"/>
    <x v="1"/>
    <x v="9"/>
    <x v="4"/>
    <x v="5"/>
    <n v="323411"/>
    <n v="56058"/>
    <n v="33031"/>
    <n v="39409"/>
    <n v="128498"/>
    <n v="0.39732105587008482"/>
    <x v="0"/>
    <n v="0"/>
  </r>
  <r>
    <s v="Post_1377"/>
    <x v="536"/>
    <x v="18"/>
    <x v="3"/>
    <x v="1"/>
    <x v="5"/>
    <x v="5"/>
    <n v="1690683"/>
    <n v="485592"/>
    <n v="49331"/>
    <n v="19554"/>
    <n v="554477"/>
    <n v="0.3279603568498648"/>
    <x v="0"/>
    <n v="0"/>
  </r>
  <r>
    <s v="Post_1378"/>
    <x v="196"/>
    <x v="18"/>
    <x v="0"/>
    <x v="5"/>
    <x v="5"/>
    <x v="6"/>
    <n v="4125312"/>
    <n v="360231"/>
    <n v="50867"/>
    <n v="10401"/>
    <n v="421499"/>
    <n v="0.10217384769927705"/>
    <x v="1"/>
    <n v="0"/>
  </r>
  <r>
    <s v="Post_1379"/>
    <x v="307"/>
    <x v="17"/>
    <x v="1"/>
    <x v="1"/>
    <x v="5"/>
    <x v="1"/>
    <n v="3262393"/>
    <n v="454181"/>
    <n v="90442"/>
    <n v="5100"/>
    <n v="549723"/>
    <n v="0.16850299764620633"/>
    <x v="2"/>
    <n v="0"/>
  </r>
  <r>
    <s v="Post_1380"/>
    <x v="309"/>
    <x v="12"/>
    <x v="0"/>
    <x v="7"/>
    <x v="1"/>
    <x v="2"/>
    <n v="1323089"/>
    <n v="321120"/>
    <n v="43717"/>
    <n v="31601"/>
    <n v="396438"/>
    <n v="0.29963063709244048"/>
    <x v="0"/>
    <n v="0"/>
  </r>
  <r>
    <s v="Post_1381"/>
    <x v="340"/>
    <x v="15"/>
    <x v="3"/>
    <x v="7"/>
    <x v="5"/>
    <x v="5"/>
    <n v="4993673"/>
    <n v="462012"/>
    <n v="14851"/>
    <n v="39245"/>
    <n v="516108"/>
    <n v="0.1033523821043148"/>
    <x v="2"/>
    <n v="0"/>
  </r>
  <r>
    <s v="Post_1382"/>
    <x v="621"/>
    <x v="21"/>
    <x v="3"/>
    <x v="4"/>
    <x v="1"/>
    <x v="7"/>
    <n v="1871397"/>
    <n v="491635"/>
    <n v="26412"/>
    <n v="40281"/>
    <n v="558328"/>
    <n v="0.29834823930999144"/>
    <x v="0"/>
    <n v="0"/>
  </r>
  <r>
    <s v="Post_1383"/>
    <x v="453"/>
    <x v="10"/>
    <x v="2"/>
    <x v="5"/>
    <x v="4"/>
    <x v="5"/>
    <n v="1091382"/>
    <n v="169871"/>
    <n v="69296"/>
    <n v="28132"/>
    <n v="267299"/>
    <n v="0.24491791141873331"/>
    <x v="1"/>
    <n v="0"/>
  </r>
  <r>
    <s v="Post_1384"/>
    <x v="505"/>
    <x v="4"/>
    <x v="1"/>
    <x v="4"/>
    <x v="3"/>
    <x v="2"/>
    <n v="3717231"/>
    <n v="417599"/>
    <n v="10888"/>
    <n v="30642"/>
    <n v="459129"/>
    <n v="0.12351371222288848"/>
    <x v="2"/>
    <n v="0"/>
  </r>
  <r>
    <s v="Post_1385"/>
    <x v="542"/>
    <x v="9"/>
    <x v="2"/>
    <x v="0"/>
    <x v="1"/>
    <x v="0"/>
    <n v="3351844"/>
    <n v="109560"/>
    <n v="72783"/>
    <n v="24165"/>
    <n v="206508"/>
    <n v="6.1610265871562042E-2"/>
    <x v="0"/>
    <n v="0"/>
  </r>
  <r>
    <s v="Post_1386"/>
    <x v="572"/>
    <x v="22"/>
    <x v="3"/>
    <x v="1"/>
    <x v="2"/>
    <x v="7"/>
    <n v="1088400"/>
    <n v="219478"/>
    <n v="50960"/>
    <n v="9544"/>
    <n v="279982"/>
    <n v="0.25724182285924291"/>
    <x v="2"/>
    <n v="0"/>
  </r>
  <r>
    <s v="Post_1387"/>
    <x v="268"/>
    <x v="8"/>
    <x v="0"/>
    <x v="5"/>
    <x v="3"/>
    <x v="0"/>
    <n v="1068851"/>
    <n v="486900"/>
    <n v="57469"/>
    <n v="18804"/>
    <n v="563173"/>
    <n v="0.52689570389137497"/>
    <x v="2"/>
    <n v="0"/>
  </r>
  <r>
    <s v="Post_1388"/>
    <x v="3"/>
    <x v="2"/>
    <x v="3"/>
    <x v="8"/>
    <x v="1"/>
    <x v="2"/>
    <n v="4256215"/>
    <n v="226028"/>
    <n v="42182"/>
    <n v="44655"/>
    <n v="312865"/>
    <n v="7.3507799770453325E-2"/>
    <x v="2"/>
    <n v="0"/>
  </r>
  <r>
    <s v="Post_1389"/>
    <x v="537"/>
    <x v="15"/>
    <x v="2"/>
    <x v="1"/>
    <x v="2"/>
    <x v="6"/>
    <n v="2875825"/>
    <n v="267989"/>
    <n v="33779"/>
    <n v="31998"/>
    <n v="333766"/>
    <n v="0.11605921778967775"/>
    <x v="0"/>
    <n v="0"/>
  </r>
  <r>
    <s v="Post_1390"/>
    <x v="316"/>
    <x v="5"/>
    <x v="3"/>
    <x v="8"/>
    <x v="3"/>
    <x v="5"/>
    <n v="1064061"/>
    <n v="290505"/>
    <n v="80733"/>
    <n v="47868"/>
    <n v="419106"/>
    <n v="0.39387403541714244"/>
    <x v="2"/>
    <n v="0"/>
  </r>
  <r>
    <s v="Post_1391"/>
    <x v="502"/>
    <x v="18"/>
    <x v="0"/>
    <x v="7"/>
    <x v="5"/>
    <x v="6"/>
    <n v="3806689"/>
    <n v="20540"/>
    <n v="47457"/>
    <n v="9403"/>
    <n v="77400"/>
    <n v="2.0332630272659521E-2"/>
    <x v="0"/>
    <n v="0"/>
  </r>
  <r>
    <s v="Post_1392"/>
    <x v="136"/>
    <x v="10"/>
    <x v="2"/>
    <x v="4"/>
    <x v="2"/>
    <x v="4"/>
    <n v="4581334"/>
    <n v="82540"/>
    <n v="38617"/>
    <n v="2955"/>
    <n v="124112"/>
    <n v="2.7090799317404057E-2"/>
    <x v="0"/>
    <n v="0"/>
  </r>
  <r>
    <s v="Post_1393"/>
    <x v="324"/>
    <x v="2"/>
    <x v="0"/>
    <x v="0"/>
    <x v="1"/>
    <x v="1"/>
    <n v="1122575"/>
    <n v="36002"/>
    <n v="75771"/>
    <n v="49277"/>
    <n v="161050"/>
    <n v="0.14346480190633143"/>
    <x v="1"/>
    <n v="0"/>
  </r>
  <r>
    <s v="Post_1394"/>
    <x v="229"/>
    <x v="20"/>
    <x v="0"/>
    <x v="4"/>
    <x v="0"/>
    <x v="0"/>
    <n v="3589440"/>
    <n v="232704"/>
    <n v="14507"/>
    <n v="29927"/>
    <n v="277138"/>
    <n v="7.7209258268699302E-2"/>
    <x v="0"/>
    <n v="0"/>
  </r>
  <r>
    <s v="Post_1395"/>
    <x v="255"/>
    <x v="1"/>
    <x v="2"/>
    <x v="6"/>
    <x v="2"/>
    <x v="6"/>
    <n v="3436501"/>
    <n v="353078"/>
    <n v="6086"/>
    <n v="47414"/>
    <n v="406578"/>
    <n v="0.11831161987149139"/>
    <x v="1"/>
    <n v="0"/>
  </r>
  <r>
    <s v="Post_1396"/>
    <x v="271"/>
    <x v="9"/>
    <x v="3"/>
    <x v="1"/>
    <x v="4"/>
    <x v="3"/>
    <n v="4946463"/>
    <n v="445158"/>
    <n v="72002"/>
    <n v="36183"/>
    <n v="553343"/>
    <n v="0.1118663982728669"/>
    <x v="2"/>
    <n v="0"/>
  </r>
  <r>
    <s v="Post_1397"/>
    <x v="283"/>
    <x v="5"/>
    <x v="2"/>
    <x v="0"/>
    <x v="5"/>
    <x v="7"/>
    <n v="1687923"/>
    <n v="409229"/>
    <n v="27714"/>
    <n v="13106"/>
    <n v="450049"/>
    <n v="0.26662886873394104"/>
    <x v="1"/>
    <n v="0"/>
  </r>
  <r>
    <s v="Post_1398"/>
    <x v="338"/>
    <x v="7"/>
    <x v="0"/>
    <x v="2"/>
    <x v="4"/>
    <x v="2"/>
    <n v="924656"/>
    <n v="154970"/>
    <n v="2083"/>
    <n v="31448"/>
    <n v="188501"/>
    <n v="0.20386067899845997"/>
    <x v="0"/>
    <n v="0"/>
  </r>
  <r>
    <s v="Post_1399"/>
    <x v="421"/>
    <x v="19"/>
    <x v="3"/>
    <x v="4"/>
    <x v="1"/>
    <x v="7"/>
    <n v="3630952"/>
    <n v="413617"/>
    <n v="89862"/>
    <n v="4384"/>
    <n v="507863"/>
    <n v="0.13987048024870613"/>
    <x v="1"/>
    <n v="0"/>
  </r>
  <r>
    <s v="Post_1400"/>
    <x v="344"/>
    <x v="7"/>
    <x v="1"/>
    <x v="3"/>
    <x v="4"/>
    <x v="3"/>
    <n v="23823"/>
    <n v="40878"/>
    <n v="92816"/>
    <n v="32364"/>
    <n v="166058"/>
    <n v="6.9704907022625191"/>
    <x v="1"/>
    <n v="0"/>
  </r>
  <r>
    <s v="Post_1401"/>
    <x v="88"/>
    <x v="10"/>
    <x v="2"/>
    <x v="8"/>
    <x v="0"/>
    <x v="5"/>
    <n v="3270361"/>
    <n v="115776"/>
    <n v="61334"/>
    <n v="8923"/>
    <n v="186033"/>
    <n v="5.6884545773387099E-2"/>
    <x v="2"/>
    <n v="0"/>
  </r>
  <r>
    <s v="Post_1402"/>
    <x v="346"/>
    <x v="0"/>
    <x v="0"/>
    <x v="7"/>
    <x v="0"/>
    <x v="0"/>
    <n v="534126"/>
    <n v="87051"/>
    <n v="54840"/>
    <n v="1455"/>
    <n v="143346"/>
    <n v="0.26837487783781355"/>
    <x v="1"/>
    <n v="0"/>
  </r>
  <r>
    <s v="Post_1403"/>
    <x v="355"/>
    <x v="20"/>
    <x v="0"/>
    <x v="3"/>
    <x v="0"/>
    <x v="5"/>
    <n v="4126231"/>
    <n v="268495"/>
    <n v="57440"/>
    <n v="8547"/>
    <n v="334482"/>
    <n v="8.1062354482819787E-2"/>
    <x v="1"/>
    <n v="0"/>
  </r>
  <r>
    <s v="Post_1404"/>
    <x v="622"/>
    <x v="13"/>
    <x v="3"/>
    <x v="8"/>
    <x v="3"/>
    <x v="1"/>
    <n v="4883178"/>
    <n v="104079"/>
    <n v="97157"/>
    <n v="25266"/>
    <n v="226502"/>
    <n v="4.6384137543214687E-2"/>
    <x v="1"/>
    <n v="0"/>
  </r>
  <r>
    <s v="Post_1405"/>
    <x v="177"/>
    <x v="6"/>
    <x v="1"/>
    <x v="5"/>
    <x v="2"/>
    <x v="0"/>
    <n v="1749951"/>
    <n v="204875"/>
    <n v="35997"/>
    <n v="12109"/>
    <n v="252981"/>
    <n v="0.14456461923791009"/>
    <x v="2"/>
    <n v="0"/>
  </r>
  <r>
    <s v="Post_1406"/>
    <x v="623"/>
    <x v="11"/>
    <x v="0"/>
    <x v="3"/>
    <x v="0"/>
    <x v="4"/>
    <n v="215435"/>
    <n v="384718"/>
    <n v="41860"/>
    <n v="11247"/>
    <n v="437825"/>
    <n v="2.0322835193909996"/>
    <x v="1"/>
    <n v="0"/>
  </r>
  <r>
    <s v="Post_1407"/>
    <x v="550"/>
    <x v="4"/>
    <x v="0"/>
    <x v="2"/>
    <x v="4"/>
    <x v="4"/>
    <n v="1166376"/>
    <n v="489633"/>
    <n v="74135"/>
    <n v="5827"/>
    <n v="569595"/>
    <n v="0.48834595362044486"/>
    <x v="2"/>
    <n v="0"/>
  </r>
  <r>
    <s v="Post_1408"/>
    <x v="493"/>
    <x v="23"/>
    <x v="1"/>
    <x v="4"/>
    <x v="2"/>
    <x v="0"/>
    <n v="4096709"/>
    <n v="436110"/>
    <n v="99307"/>
    <n v="43672"/>
    <n v="579089"/>
    <n v="0.14135468250246722"/>
    <x v="1"/>
    <n v="0"/>
  </r>
  <r>
    <s v="Post_1409"/>
    <x v="624"/>
    <x v="6"/>
    <x v="0"/>
    <x v="4"/>
    <x v="5"/>
    <x v="2"/>
    <n v="4482940"/>
    <n v="45442"/>
    <n v="17114"/>
    <n v="47200"/>
    <n v="109756"/>
    <n v="2.4483040147760177E-2"/>
    <x v="0"/>
    <n v="0"/>
  </r>
  <r>
    <s v="Post_1410"/>
    <x v="137"/>
    <x v="3"/>
    <x v="1"/>
    <x v="9"/>
    <x v="3"/>
    <x v="0"/>
    <n v="183630"/>
    <n v="124969"/>
    <n v="28636"/>
    <n v="6719"/>
    <n v="160324"/>
    <n v="0.87308174045635245"/>
    <x v="2"/>
    <n v="0"/>
  </r>
  <r>
    <s v="Post_1411"/>
    <x v="257"/>
    <x v="11"/>
    <x v="1"/>
    <x v="7"/>
    <x v="1"/>
    <x v="6"/>
    <n v="1270114"/>
    <n v="443977"/>
    <n v="12624"/>
    <n v="5006"/>
    <n v="461607"/>
    <n v="0.36343745522055498"/>
    <x v="1"/>
    <n v="0"/>
  </r>
  <r>
    <s v="Post_1412"/>
    <x v="559"/>
    <x v="15"/>
    <x v="3"/>
    <x v="6"/>
    <x v="2"/>
    <x v="3"/>
    <n v="3869946"/>
    <n v="95722"/>
    <n v="26834"/>
    <n v="29707"/>
    <n v="152263"/>
    <n v="3.9344993444352973E-2"/>
    <x v="2"/>
    <n v="0"/>
  </r>
  <r>
    <s v="Post_1413"/>
    <x v="543"/>
    <x v="15"/>
    <x v="3"/>
    <x v="4"/>
    <x v="4"/>
    <x v="1"/>
    <n v="4596667"/>
    <n v="27747"/>
    <n v="18462"/>
    <n v="49929"/>
    <n v="96138"/>
    <n v="2.0914719295524343E-2"/>
    <x v="1"/>
    <n v="0"/>
  </r>
  <r>
    <s v="Post_1414"/>
    <x v="161"/>
    <x v="16"/>
    <x v="1"/>
    <x v="2"/>
    <x v="3"/>
    <x v="7"/>
    <n v="1253544"/>
    <n v="142240"/>
    <n v="4875"/>
    <n v="24089"/>
    <n v="171204"/>
    <n v="0.13657597978212171"/>
    <x v="1"/>
    <n v="0"/>
  </r>
  <r>
    <s v="Post_1415"/>
    <x v="300"/>
    <x v="2"/>
    <x v="1"/>
    <x v="5"/>
    <x v="0"/>
    <x v="4"/>
    <n v="1581916"/>
    <n v="469936"/>
    <n v="5231"/>
    <n v="20186"/>
    <n v="495353"/>
    <n v="0.31313483143226317"/>
    <x v="2"/>
    <n v="0"/>
  </r>
  <r>
    <s v="Post_1416"/>
    <x v="71"/>
    <x v="15"/>
    <x v="3"/>
    <x v="0"/>
    <x v="3"/>
    <x v="7"/>
    <n v="2572752"/>
    <n v="354527"/>
    <n v="52194"/>
    <n v="10554"/>
    <n v="417275"/>
    <n v="0.16219013725380449"/>
    <x v="2"/>
    <n v="0"/>
  </r>
  <r>
    <s v="Post_1417"/>
    <x v="181"/>
    <x v="11"/>
    <x v="1"/>
    <x v="7"/>
    <x v="4"/>
    <x v="7"/>
    <n v="1760362"/>
    <n v="304604"/>
    <n v="96372"/>
    <n v="32740"/>
    <n v="433716"/>
    <n v="0.24637886980064327"/>
    <x v="0"/>
    <n v="0"/>
  </r>
  <r>
    <s v="Post_1418"/>
    <x v="596"/>
    <x v="20"/>
    <x v="1"/>
    <x v="1"/>
    <x v="0"/>
    <x v="3"/>
    <n v="2065185"/>
    <n v="429022"/>
    <n v="80506"/>
    <n v="34002"/>
    <n v="543530"/>
    <n v="0.26318707524991708"/>
    <x v="1"/>
    <n v="0"/>
  </r>
  <r>
    <s v="Post_1419"/>
    <x v="625"/>
    <x v="5"/>
    <x v="2"/>
    <x v="2"/>
    <x v="1"/>
    <x v="2"/>
    <n v="2321786"/>
    <n v="187199"/>
    <n v="28150"/>
    <n v="34043"/>
    <n v="249392"/>
    <n v="0.10741386157036006"/>
    <x v="0"/>
    <n v="0"/>
  </r>
  <r>
    <s v="Post_1420"/>
    <x v="572"/>
    <x v="22"/>
    <x v="1"/>
    <x v="6"/>
    <x v="2"/>
    <x v="1"/>
    <n v="1834220"/>
    <n v="276597"/>
    <n v="79599"/>
    <n v="22457"/>
    <n v="378653"/>
    <n v="0.20643815899946572"/>
    <x v="2"/>
    <n v="0"/>
  </r>
  <r>
    <s v="Post_1421"/>
    <x v="626"/>
    <x v="1"/>
    <x v="3"/>
    <x v="7"/>
    <x v="0"/>
    <x v="1"/>
    <n v="3627837"/>
    <n v="118275"/>
    <n v="97590"/>
    <n v="15628"/>
    <n v="231493"/>
    <n v="6.3810198749282288E-2"/>
    <x v="1"/>
    <n v="0"/>
  </r>
  <r>
    <s v="Post_1422"/>
    <x v="8"/>
    <x v="6"/>
    <x v="2"/>
    <x v="2"/>
    <x v="2"/>
    <x v="2"/>
    <n v="1869418"/>
    <n v="422698"/>
    <n v="91378"/>
    <n v="14943"/>
    <n v="529019"/>
    <n v="0.28298593465987809"/>
    <x v="0"/>
    <n v="0"/>
  </r>
  <r>
    <s v="Post_1423"/>
    <x v="527"/>
    <x v="13"/>
    <x v="3"/>
    <x v="2"/>
    <x v="2"/>
    <x v="7"/>
    <n v="3319990"/>
    <n v="492053"/>
    <n v="70509"/>
    <n v="850"/>
    <n v="563412"/>
    <n v="0.16970292079193008"/>
    <x v="1"/>
    <n v="0"/>
  </r>
  <r>
    <s v="Post_1424"/>
    <x v="387"/>
    <x v="22"/>
    <x v="1"/>
    <x v="5"/>
    <x v="3"/>
    <x v="5"/>
    <n v="1401937"/>
    <n v="135014"/>
    <n v="42756"/>
    <n v="42886"/>
    <n v="220656"/>
    <n v="0.15739366319599241"/>
    <x v="0"/>
    <n v="0"/>
  </r>
  <r>
    <s v="Post_1425"/>
    <x v="627"/>
    <x v="0"/>
    <x v="2"/>
    <x v="8"/>
    <x v="1"/>
    <x v="2"/>
    <n v="3069341"/>
    <n v="152047"/>
    <n v="18783"/>
    <n v="29122"/>
    <n v="199952"/>
    <n v="6.5144928504196828E-2"/>
    <x v="0"/>
    <n v="0"/>
  </r>
  <r>
    <s v="Post_1426"/>
    <x v="304"/>
    <x v="21"/>
    <x v="3"/>
    <x v="1"/>
    <x v="5"/>
    <x v="0"/>
    <n v="4571329"/>
    <n v="49155"/>
    <n v="98931"/>
    <n v="27535"/>
    <n v="175621"/>
    <n v="3.8417930540549587E-2"/>
    <x v="2"/>
    <n v="0"/>
  </r>
  <r>
    <s v="Post_1427"/>
    <x v="620"/>
    <x v="23"/>
    <x v="2"/>
    <x v="6"/>
    <x v="4"/>
    <x v="0"/>
    <n v="3533891"/>
    <n v="362421"/>
    <n v="44888"/>
    <n v="6152"/>
    <n v="413461"/>
    <n v="0.1169987982085469"/>
    <x v="2"/>
    <n v="0"/>
  </r>
  <r>
    <s v="Post_1428"/>
    <x v="10"/>
    <x v="8"/>
    <x v="0"/>
    <x v="1"/>
    <x v="5"/>
    <x v="2"/>
    <n v="2967157"/>
    <n v="412876"/>
    <n v="73893"/>
    <n v="17235"/>
    <n v="504004"/>
    <n v="0.16986091399949513"/>
    <x v="2"/>
    <n v="0"/>
  </r>
  <r>
    <s v="Post_1429"/>
    <x v="43"/>
    <x v="20"/>
    <x v="2"/>
    <x v="9"/>
    <x v="2"/>
    <x v="5"/>
    <n v="2307580"/>
    <n v="242509"/>
    <n v="24840"/>
    <n v="36605"/>
    <n v="303954"/>
    <n v="0.13171981036410438"/>
    <x v="1"/>
    <n v="0"/>
  </r>
  <r>
    <s v="Post_1430"/>
    <x v="435"/>
    <x v="8"/>
    <x v="1"/>
    <x v="6"/>
    <x v="4"/>
    <x v="0"/>
    <n v="538315"/>
    <n v="258979"/>
    <n v="34138"/>
    <n v="31038"/>
    <n v="324155"/>
    <n v="0.60216601803776604"/>
    <x v="1"/>
    <n v="0"/>
  </r>
  <r>
    <s v="Post_1431"/>
    <x v="628"/>
    <x v="12"/>
    <x v="3"/>
    <x v="8"/>
    <x v="5"/>
    <x v="4"/>
    <n v="2864531"/>
    <n v="281538"/>
    <n v="66575"/>
    <n v="25027"/>
    <n v="373140"/>
    <n v="0.13026216158945392"/>
    <x v="0"/>
    <n v="0"/>
  </r>
  <r>
    <s v="Post_1432"/>
    <x v="629"/>
    <x v="16"/>
    <x v="3"/>
    <x v="4"/>
    <x v="3"/>
    <x v="2"/>
    <n v="4812846"/>
    <n v="282674"/>
    <n v="48887"/>
    <n v="13168"/>
    <n v="344729"/>
    <n v="7.1626850308528472E-2"/>
    <x v="1"/>
    <n v="0"/>
  </r>
  <r>
    <s v="Post_1433"/>
    <x v="218"/>
    <x v="23"/>
    <x v="2"/>
    <x v="3"/>
    <x v="2"/>
    <x v="0"/>
    <n v="4988430"/>
    <n v="387248"/>
    <n v="73957"/>
    <n v="36470"/>
    <n v="497675"/>
    <n v="9.9765858195865226E-2"/>
    <x v="1"/>
    <n v="0"/>
  </r>
  <r>
    <s v="Post_1434"/>
    <x v="346"/>
    <x v="0"/>
    <x v="0"/>
    <x v="8"/>
    <x v="2"/>
    <x v="0"/>
    <n v="320458"/>
    <n v="417326"/>
    <n v="92430"/>
    <n v="12583"/>
    <n v="522339"/>
    <n v="1.6299764711756299"/>
    <x v="2"/>
    <n v="0"/>
  </r>
  <r>
    <s v="Post_1435"/>
    <x v="575"/>
    <x v="19"/>
    <x v="0"/>
    <x v="5"/>
    <x v="4"/>
    <x v="1"/>
    <n v="494177"/>
    <n v="74495"/>
    <n v="51341"/>
    <n v="20363"/>
    <n v="146199"/>
    <n v="0.29584339214491973"/>
    <x v="1"/>
    <n v="0"/>
  </r>
  <r>
    <s v="Post_1436"/>
    <x v="276"/>
    <x v="4"/>
    <x v="0"/>
    <x v="4"/>
    <x v="5"/>
    <x v="3"/>
    <n v="2263835"/>
    <n v="253167"/>
    <n v="92950"/>
    <n v="2373"/>
    <n v="348490"/>
    <n v="0.15393789741743547"/>
    <x v="0"/>
    <n v="0"/>
  </r>
  <r>
    <s v="Post_1437"/>
    <x v="165"/>
    <x v="2"/>
    <x v="1"/>
    <x v="5"/>
    <x v="4"/>
    <x v="4"/>
    <n v="2243545"/>
    <n v="436598"/>
    <n v="7615"/>
    <n v="11674"/>
    <n v="455887"/>
    <n v="0.20319940094805319"/>
    <x v="1"/>
    <n v="0"/>
  </r>
  <r>
    <s v="Post_1438"/>
    <x v="188"/>
    <x v="5"/>
    <x v="1"/>
    <x v="1"/>
    <x v="5"/>
    <x v="6"/>
    <n v="1786017"/>
    <n v="418903"/>
    <n v="61845"/>
    <n v="42763"/>
    <n v="523511"/>
    <n v="0.29311647089585374"/>
    <x v="1"/>
    <n v="0"/>
  </r>
  <r>
    <s v="Post_1439"/>
    <x v="400"/>
    <x v="19"/>
    <x v="0"/>
    <x v="0"/>
    <x v="0"/>
    <x v="3"/>
    <n v="2793453"/>
    <n v="52138"/>
    <n v="49038"/>
    <n v="10863"/>
    <n v="112039"/>
    <n v="4.0107708989555221E-2"/>
    <x v="1"/>
    <n v="0"/>
  </r>
  <r>
    <s v="Post_1440"/>
    <x v="329"/>
    <x v="2"/>
    <x v="2"/>
    <x v="6"/>
    <x v="3"/>
    <x v="7"/>
    <n v="4561911"/>
    <n v="61464"/>
    <n v="87896"/>
    <n v="29370"/>
    <n v="178730"/>
    <n v="3.9178756446585652E-2"/>
    <x v="2"/>
    <n v="0"/>
  </r>
  <r>
    <s v="Post_1441"/>
    <x v="76"/>
    <x v="19"/>
    <x v="3"/>
    <x v="4"/>
    <x v="2"/>
    <x v="2"/>
    <n v="4608473"/>
    <n v="304395"/>
    <n v="4335"/>
    <n v="6543"/>
    <n v="315273"/>
    <n v="6.8411597507460717E-2"/>
    <x v="0"/>
    <n v="0"/>
  </r>
  <r>
    <s v="Post_1442"/>
    <x v="207"/>
    <x v="22"/>
    <x v="0"/>
    <x v="7"/>
    <x v="3"/>
    <x v="6"/>
    <n v="2090020"/>
    <n v="106952"/>
    <n v="66241"/>
    <n v="31466"/>
    <n v="204659"/>
    <n v="9.7922029454263593E-2"/>
    <x v="2"/>
    <n v="0"/>
  </r>
  <r>
    <s v="Post_1443"/>
    <x v="305"/>
    <x v="2"/>
    <x v="0"/>
    <x v="0"/>
    <x v="2"/>
    <x v="4"/>
    <n v="2954922"/>
    <n v="83459"/>
    <n v="90758"/>
    <n v="11510"/>
    <n v="185727"/>
    <n v="6.2853435725206963E-2"/>
    <x v="1"/>
    <n v="0"/>
  </r>
  <r>
    <s v="Post_1444"/>
    <x v="5"/>
    <x v="4"/>
    <x v="0"/>
    <x v="3"/>
    <x v="5"/>
    <x v="5"/>
    <n v="2972779"/>
    <n v="83040"/>
    <n v="51880"/>
    <n v="28713"/>
    <n v="163633"/>
    <n v="5.5043782265684738E-2"/>
    <x v="0"/>
    <n v="0"/>
  </r>
  <r>
    <s v="Post_1445"/>
    <x v="474"/>
    <x v="16"/>
    <x v="3"/>
    <x v="0"/>
    <x v="3"/>
    <x v="7"/>
    <n v="1149619"/>
    <n v="297330"/>
    <n v="86236"/>
    <n v="24425"/>
    <n v="407991"/>
    <n v="0.35489235999057078"/>
    <x v="2"/>
    <n v="0"/>
  </r>
  <r>
    <s v="Post_1446"/>
    <x v="142"/>
    <x v="2"/>
    <x v="0"/>
    <x v="7"/>
    <x v="4"/>
    <x v="1"/>
    <n v="3654157"/>
    <n v="446765"/>
    <n v="960"/>
    <n v="10338"/>
    <n v="458063"/>
    <n v="0.12535394620428186"/>
    <x v="2"/>
    <n v="0"/>
  </r>
  <r>
    <s v="Post_1447"/>
    <x v="630"/>
    <x v="1"/>
    <x v="2"/>
    <x v="2"/>
    <x v="0"/>
    <x v="7"/>
    <n v="237146"/>
    <n v="366143"/>
    <n v="43936"/>
    <n v="27510"/>
    <n v="437589"/>
    <n v="1.8452303644168571"/>
    <x v="1"/>
    <n v="0"/>
  </r>
  <r>
    <s v="Post_1448"/>
    <x v="450"/>
    <x v="15"/>
    <x v="2"/>
    <x v="0"/>
    <x v="0"/>
    <x v="2"/>
    <n v="4822497"/>
    <n v="93252"/>
    <n v="89723"/>
    <n v="22110"/>
    <n v="205085"/>
    <n v="4.2526724226059652E-2"/>
    <x v="2"/>
    <n v="0"/>
  </r>
  <r>
    <s v="Post_1449"/>
    <x v="444"/>
    <x v="22"/>
    <x v="1"/>
    <x v="3"/>
    <x v="2"/>
    <x v="4"/>
    <n v="4059730"/>
    <n v="479772"/>
    <n v="15896"/>
    <n v="35015"/>
    <n v="530683"/>
    <n v="0.13071879164377925"/>
    <x v="1"/>
    <n v="0"/>
  </r>
  <r>
    <s v="Post_1450"/>
    <x v="360"/>
    <x v="22"/>
    <x v="3"/>
    <x v="1"/>
    <x v="2"/>
    <x v="4"/>
    <n v="1704415"/>
    <n v="111106"/>
    <n v="36968"/>
    <n v="11611"/>
    <n v="159685"/>
    <n v="9.3689037000965147E-2"/>
    <x v="0"/>
    <n v="0"/>
  </r>
  <r>
    <s v="Post_1451"/>
    <x v="487"/>
    <x v="21"/>
    <x v="0"/>
    <x v="4"/>
    <x v="1"/>
    <x v="0"/>
    <n v="1245862"/>
    <n v="162049"/>
    <n v="83886"/>
    <n v="27223"/>
    <n v="273158"/>
    <n v="0.21925221252434057"/>
    <x v="2"/>
    <n v="0"/>
  </r>
  <r>
    <s v="Post_1452"/>
    <x v="119"/>
    <x v="17"/>
    <x v="2"/>
    <x v="4"/>
    <x v="0"/>
    <x v="3"/>
    <n v="536923"/>
    <n v="464158"/>
    <n v="44277"/>
    <n v="47080"/>
    <n v="555515"/>
    <n v="1.0346269390583007"/>
    <x v="2"/>
    <n v="0"/>
  </r>
  <r>
    <s v="Post_1453"/>
    <x v="565"/>
    <x v="23"/>
    <x v="3"/>
    <x v="8"/>
    <x v="2"/>
    <x v="2"/>
    <n v="540051"/>
    <n v="496755"/>
    <n v="33448"/>
    <n v="20685"/>
    <n v="550888"/>
    <n v="1.0200666233374256"/>
    <x v="1"/>
    <n v="0"/>
  </r>
  <r>
    <s v="Post_1454"/>
    <x v="407"/>
    <x v="15"/>
    <x v="3"/>
    <x v="8"/>
    <x v="2"/>
    <x v="5"/>
    <n v="2550618"/>
    <n v="270046"/>
    <n v="39624"/>
    <n v="31764"/>
    <n v="341434"/>
    <n v="0.13386324412358103"/>
    <x v="0"/>
    <n v="0"/>
  </r>
  <r>
    <s v="Post_1455"/>
    <x v="631"/>
    <x v="23"/>
    <x v="1"/>
    <x v="0"/>
    <x v="0"/>
    <x v="5"/>
    <n v="3262707"/>
    <n v="322516"/>
    <n v="95255"/>
    <n v="21585"/>
    <n v="439356"/>
    <n v="0.13465996180472228"/>
    <x v="0"/>
    <n v="0"/>
  </r>
  <r>
    <s v="Post_1456"/>
    <x v="509"/>
    <x v="23"/>
    <x v="1"/>
    <x v="5"/>
    <x v="2"/>
    <x v="6"/>
    <n v="3707557"/>
    <n v="238257"/>
    <n v="87810"/>
    <n v="32469"/>
    <n v="358536"/>
    <n v="9.6704110010985667E-2"/>
    <x v="1"/>
    <n v="0"/>
  </r>
  <r>
    <s v="Post_1457"/>
    <x v="249"/>
    <x v="16"/>
    <x v="3"/>
    <x v="7"/>
    <x v="2"/>
    <x v="6"/>
    <n v="3789717"/>
    <n v="314746"/>
    <n v="69878"/>
    <n v="17368"/>
    <n v="401992"/>
    <n v="0.10607441136105941"/>
    <x v="1"/>
    <n v="0"/>
  </r>
  <r>
    <s v="Post_1458"/>
    <x v="578"/>
    <x v="3"/>
    <x v="3"/>
    <x v="7"/>
    <x v="0"/>
    <x v="7"/>
    <n v="1980686"/>
    <n v="27994"/>
    <n v="52403"/>
    <n v="25446"/>
    <n v="105843"/>
    <n v="5.3437546385444235E-2"/>
    <x v="1"/>
    <n v="0"/>
  </r>
  <r>
    <s v="Post_1459"/>
    <x v="156"/>
    <x v="15"/>
    <x v="0"/>
    <x v="9"/>
    <x v="4"/>
    <x v="0"/>
    <n v="2133430"/>
    <n v="479806"/>
    <n v="15065"/>
    <n v="12873"/>
    <n v="507744"/>
    <n v="0.2379942158870926"/>
    <x v="0"/>
    <n v="0"/>
  </r>
  <r>
    <s v="Post_1460"/>
    <x v="223"/>
    <x v="7"/>
    <x v="0"/>
    <x v="4"/>
    <x v="0"/>
    <x v="4"/>
    <n v="3067711"/>
    <n v="211685"/>
    <n v="55025"/>
    <n v="91"/>
    <n v="266801"/>
    <n v="8.6970708779282008E-2"/>
    <x v="0"/>
    <n v="0"/>
  </r>
  <r>
    <s v="Post_1461"/>
    <x v="484"/>
    <x v="20"/>
    <x v="0"/>
    <x v="8"/>
    <x v="4"/>
    <x v="1"/>
    <n v="2412395"/>
    <n v="496981"/>
    <n v="33360"/>
    <n v="46462"/>
    <n v="576803"/>
    <n v="0.23909973283811317"/>
    <x v="0"/>
    <n v="0"/>
  </r>
  <r>
    <s v="Post_1462"/>
    <x v="110"/>
    <x v="1"/>
    <x v="1"/>
    <x v="2"/>
    <x v="0"/>
    <x v="0"/>
    <n v="712815"/>
    <n v="321009"/>
    <n v="10779"/>
    <n v="9754"/>
    <n v="341542"/>
    <n v="0.47914536029685123"/>
    <x v="2"/>
    <n v="0"/>
  </r>
  <r>
    <s v="Post_1463"/>
    <x v="621"/>
    <x v="21"/>
    <x v="2"/>
    <x v="1"/>
    <x v="3"/>
    <x v="0"/>
    <n v="1582056"/>
    <n v="494486"/>
    <n v="84288"/>
    <n v="37093"/>
    <n v="615867"/>
    <n v="0.3892826802591059"/>
    <x v="1"/>
    <n v="0"/>
  </r>
  <r>
    <s v="Post_1464"/>
    <x v="504"/>
    <x v="10"/>
    <x v="1"/>
    <x v="1"/>
    <x v="3"/>
    <x v="4"/>
    <n v="322957"/>
    <n v="396843"/>
    <n v="98493"/>
    <n v="11487"/>
    <n v="506823"/>
    <n v="1.5693203739197479"/>
    <x v="2"/>
    <n v="0"/>
  </r>
  <r>
    <s v="Post_1465"/>
    <x v="366"/>
    <x v="22"/>
    <x v="3"/>
    <x v="7"/>
    <x v="1"/>
    <x v="1"/>
    <n v="4995243"/>
    <n v="198754"/>
    <n v="50261"/>
    <n v="36892"/>
    <n v="285907"/>
    <n v="5.7235854191677961E-2"/>
    <x v="1"/>
    <n v="0"/>
  </r>
  <r>
    <s v="Post_1466"/>
    <x v="627"/>
    <x v="0"/>
    <x v="0"/>
    <x v="9"/>
    <x v="1"/>
    <x v="4"/>
    <n v="3678890"/>
    <n v="73518"/>
    <n v="35146"/>
    <n v="5294"/>
    <n v="113958"/>
    <n v="3.0976191188102933E-2"/>
    <x v="1"/>
    <n v="0"/>
  </r>
  <r>
    <s v="Post_1467"/>
    <x v="193"/>
    <x v="1"/>
    <x v="1"/>
    <x v="7"/>
    <x v="1"/>
    <x v="6"/>
    <n v="2249841"/>
    <n v="97823"/>
    <n v="18276"/>
    <n v="5221"/>
    <n v="121320"/>
    <n v="5.3923810615950196E-2"/>
    <x v="0"/>
    <n v="0"/>
  </r>
  <r>
    <s v="Post_1468"/>
    <x v="261"/>
    <x v="9"/>
    <x v="1"/>
    <x v="2"/>
    <x v="1"/>
    <x v="3"/>
    <n v="1684281"/>
    <n v="409446"/>
    <n v="92094"/>
    <n v="7598"/>
    <n v="509138"/>
    <n v="0.30228803863488335"/>
    <x v="0"/>
    <n v="0"/>
  </r>
  <r>
    <s v="Post_1469"/>
    <x v="549"/>
    <x v="12"/>
    <x v="0"/>
    <x v="5"/>
    <x v="5"/>
    <x v="0"/>
    <n v="1873057"/>
    <n v="21326"/>
    <n v="82659"/>
    <n v="29430"/>
    <n v="133415"/>
    <n v="7.1228478364513195E-2"/>
    <x v="0"/>
    <n v="0"/>
  </r>
  <r>
    <s v="Post_1470"/>
    <x v="632"/>
    <x v="11"/>
    <x v="3"/>
    <x v="4"/>
    <x v="2"/>
    <x v="3"/>
    <n v="4400045"/>
    <n v="264695"/>
    <n v="92687"/>
    <n v="40287"/>
    <n v="397669"/>
    <n v="9.0378393857335551E-2"/>
    <x v="2"/>
    <n v="0"/>
  </r>
  <r>
    <s v="Post_1471"/>
    <x v="140"/>
    <x v="15"/>
    <x v="2"/>
    <x v="8"/>
    <x v="0"/>
    <x v="5"/>
    <n v="4295904"/>
    <n v="96005"/>
    <n v="37813"/>
    <n v="34742"/>
    <n v="168560"/>
    <n v="3.9237375881770169E-2"/>
    <x v="0"/>
    <n v="0"/>
  </r>
  <r>
    <s v="Post_1472"/>
    <x v="1"/>
    <x v="1"/>
    <x v="0"/>
    <x v="1"/>
    <x v="4"/>
    <x v="1"/>
    <n v="1325071"/>
    <n v="32968"/>
    <n v="51401"/>
    <n v="6451"/>
    <n v="90820"/>
    <n v="6.853972353179566E-2"/>
    <x v="0"/>
    <n v="0"/>
  </r>
  <r>
    <s v="Post_1473"/>
    <x v="383"/>
    <x v="10"/>
    <x v="3"/>
    <x v="0"/>
    <x v="3"/>
    <x v="2"/>
    <n v="655188"/>
    <n v="203395"/>
    <n v="52047"/>
    <n v="33016"/>
    <n v="288458"/>
    <n v="0.44026752626726984"/>
    <x v="0"/>
    <n v="0"/>
  </r>
  <r>
    <s v="Post_1474"/>
    <x v="450"/>
    <x v="15"/>
    <x v="2"/>
    <x v="1"/>
    <x v="5"/>
    <x v="1"/>
    <n v="3918763"/>
    <n v="377071"/>
    <n v="94228"/>
    <n v="18967"/>
    <n v="490266"/>
    <n v="0.12510733616705066"/>
    <x v="2"/>
    <n v="0"/>
  </r>
  <r>
    <s v="Post_1475"/>
    <x v="119"/>
    <x v="17"/>
    <x v="1"/>
    <x v="0"/>
    <x v="2"/>
    <x v="5"/>
    <n v="990310"/>
    <n v="94516"/>
    <n v="53191"/>
    <n v="6975"/>
    <n v="154682"/>
    <n v="0.15619553473154871"/>
    <x v="1"/>
    <n v="0"/>
  </r>
  <r>
    <s v="Post_1476"/>
    <x v="221"/>
    <x v="14"/>
    <x v="2"/>
    <x v="0"/>
    <x v="4"/>
    <x v="1"/>
    <n v="239932"/>
    <n v="144696"/>
    <n v="32439"/>
    <n v="22126"/>
    <n v="199261"/>
    <n v="0.83048947201707146"/>
    <x v="2"/>
    <n v="0"/>
  </r>
  <r>
    <s v="Post_1477"/>
    <x v="633"/>
    <x v="10"/>
    <x v="0"/>
    <x v="6"/>
    <x v="5"/>
    <x v="1"/>
    <n v="1093638"/>
    <n v="160508"/>
    <n v="65534"/>
    <n v="14746"/>
    <n v="240788"/>
    <n v="0.22017157414062058"/>
    <x v="0"/>
    <n v="0"/>
  </r>
  <r>
    <s v="Post_1478"/>
    <x v="417"/>
    <x v="2"/>
    <x v="1"/>
    <x v="6"/>
    <x v="1"/>
    <x v="1"/>
    <n v="4459322"/>
    <n v="130429"/>
    <n v="41640"/>
    <n v="43576"/>
    <n v="215645"/>
    <n v="4.8358248182122754E-2"/>
    <x v="0"/>
    <n v="0"/>
  </r>
  <r>
    <s v="Post_1479"/>
    <x v="363"/>
    <x v="4"/>
    <x v="1"/>
    <x v="3"/>
    <x v="2"/>
    <x v="2"/>
    <n v="4856239"/>
    <n v="463589"/>
    <n v="77615"/>
    <n v="15106"/>
    <n v="556310"/>
    <n v="0.11455572923820265"/>
    <x v="1"/>
    <n v="0"/>
  </r>
  <r>
    <s v="Post_1480"/>
    <x v="122"/>
    <x v="13"/>
    <x v="2"/>
    <x v="2"/>
    <x v="2"/>
    <x v="2"/>
    <n v="180256"/>
    <n v="229751"/>
    <n v="7248"/>
    <n v="44829"/>
    <n v="281828"/>
    <n v="1.5634874844665365"/>
    <x v="2"/>
    <n v="0"/>
  </r>
  <r>
    <s v="Post_1481"/>
    <x v="215"/>
    <x v="12"/>
    <x v="0"/>
    <x v="7"/>
    <x v="3"/>
    <x v="2"/>
    <n v="3716784"/>
    <n v="8333"/>
    <n v="58793"/>
    <n v="1796"/>
    <n v="68922"/>
    <n v="1.8543450466855217E-2"/>
    <x v="2"/>
    <n v="0"/>
  </r>
  <r>
    <s v="Post_1482"/>
    <x v="80"/>
    <x v="3"/>
    <x v="2"/>
    <x v="8"/>
    <x v="2"/>
    <x v="0"/>
    <n v="2121741"/>
    <n v="241186"/>
    <n v="76623"/>
    <n v="19400"/>
    <n v="337209"/>
    <n v="0.15893033127040482"/>
    <x v="1"/>
    <n v="0"/>
  </r>
  <r>
    <s v="Post_1483"/>
    <x v="598"/>
    <x v="17"/>
    <x v="2"/>
    <x v="3"/>
    <x v="2"/>
    <x v="1"/>
    <n v="1491502"/>
    <n v="426504"/>
    <n v="12495"/>
    <n v="12223"/>
    <n v="451222"/>
    <n v="0.30252859198311499"/>
    <x v="2"/>
    <n v="0"/>
  </r>
  <r>
    <s v="Post_1484"/>
    <x v="115"/>
    <x v="2"/>
    <x v="0"/>
    <x v="5"/>
    <x v="2"/>
    <x v="7"/>
    <n v="863776"/>
    <n v="360210"/>
    <n v="45845"/>
    <n v="199"/>
    <n v="406254"/>
    <n v="0.47032332456562814"/>
    <x v="1"/>
    <n v="0"/>
  </r>
  <r>
    <s v="Post_1485"/>
    <x v="409"/>
    <x v="11"/>
    <x v="1"/>
    <x v="3"/>
    <x v="2"/>
    <x v="5"/>
    <n v="671118"/>
    <n v="362241"/>
    <n v="15395"/>
    <n v="711"/>
    <n v="378347"/>
    <n v="0.56375629919030634"/>
    <x v="0"/>
    <n v="0"/>
  </r>
  <r>
    <s v="Post_1486"/>
    <x v="365"/>
    <x v="21"/>
    <x v="2"/>
    <x v="9"/>
    <x v="5"/>
    <x v="1"/>
    <n v="1732622"/>
    <n v="439661"/>
    <n v="38668"/>
    <n v="776"/>
    <n v="479105"/>
    <n v="0.2765202104094257"/>
    <x v="0"/>
    <n v="0"/>
  </r>
  <r>
    <s v="Post_1487"/>
    <x v="11"/>
    <x v="9"/>
    <x v="3"/>
    <x v="7"/>
    <x v="2"/>
    <x v="3"/>
    <n v="3944670"/>
    <n v="372509"/>
    <n v="62062"/>
    <n v="992"/>
    <n v="435563"/>
    <n v="0.11041810848562744"/>
    <x v="2"/>
    <n v="0"/>
  </r>
  <r>
    <s v="Post_1488"/>
    <x v="406"/>
    <x v="3"/>
    <x v="2"/>
    <x v="7"/>
    <x v="3"/>
    <x v="1"/>
    <n v="4833726"/>
    <n v="226063"/>
    <n v="96093"/>
    <n v="28087"/>
    <n v="350243"/>
    <n v="7.2458182362839768E-2"/>
    <x v="1"/>
    <n v="0"/>
  </r>
  <r>
    <s v="Post_1489"/>
    <x v="326"/>
    <x v="1"/>
    <x v="3"/>
    <x v="5"/>
    <x v="2"/>
    <x v="1"/>
    <n v="1026032"/>
    <n v="380810"/>
    <n v="37630"/>
    <n v="25608"/>
    <n v="444048"/>
    <n v="0.43278182356885553"/>
    <x v="1"/>
    <n v="0"/>
  </r>
  <r>
    <s v="Post_1490"/>
    <x v="174"/>
    <x v="20"/>
    <x v="3"/>
    <x v="2"/>
    <x v="1"/>
    <x v="2"/>
    <n v="4106517"/>
    <n v="307295"/>
    <n v="68183"/>
    <n v="5092"/>
    <n v="380570"/>
    <n v="9.2674643743103954E-2"/>
    <x v="0"/>
    <n v="0"/>
  </r>
  <r>
    <s v="Post_1491"/>
    <x v="634"/>
    <x v="5"/>
    <x v="3"/>
    <x v="8"/>
    <x v="2"/>
    <x v="6"/>
    <n v="2479066"/>
    <n v="402001"/>
    <n v="44542"/>
    <n v="16506"/>
    <n v="463049"/>
    <n v="0.18678365158491142"/>
    <x v="0"/>
    <n v="0"/>
  </r>
  <r>
    <s v="Post_1492"/>
    <x v="96"/>
    <x v="17"/>
    <x v="2"/>
    <x v="0"/>
    <x v="2"/>
    <x v="7"/>
    <n v="4289404"/>
    <n v="303500"/>
    <n v="69530"/>
    <n v="26484"/>
    <n v="399514"/>
    <n v="9.3139746221153341E-2"/>
    <x v="0"/>
    <n v="0"/>
  </r>
  <r>
    <s v="Post_1493"/>
    <x v="586"/>
    <x v="21"/>
    <x v="1"/>
    <x v="3"/>
    <x v="3"/>
    <x v="5"/>
    <n v="4751448"/>
    <n v="53228"/>
    <n v="671"/>
    <n v="10009"/>
    <n v="63908"/>
    <n v="1.3450215597434719E-2"/>
    <x v="0"/>
    <n v="0"/>
  </r>
  <r>
    <s v="Post_1494"/>
    <x v="169"/>
    <x v="8"/>
    <x v="3"/>
    <x v="4"/>
    <x v="3"/>
    <x v="7"/>
    <n v="3416751"/>
    <n v="64162"/>
    <n v="48379"/>
    <n v="32333"/>
    <n v="144874"/>
    <n v="4.2401099758220602E-2"/>
    <x v="0"/>
    <n v="0"/>
  </r>
  <r>
    <s v="Post_1495"/>
    <x v="478"/>
    <x v="11"/>
    <x v="1"/>
    <x v="0"/>
    <x v="4"/>
    <x v="3"/>
    <n v="4727831"/>
    <n v="399257"/>
    <n v="28383"/>
    <n v="10368"/>
    <n v="438008"/>
    <n v="9.2644597490900163E-2"/>
    <x v="2"/>
    <n v="0"/>
  </r>
  <r>
    <s v="Post_1496"/>
    <x v="38"/>
    <x v="10"/>
    <x v="2"/>
    <x v="7"/>
    <x v="2"/>
    <x v="2"/>
    <n v="3130764"/>
    <n v="471908"/>
    <n v="48103"/>
    <n v="21747"/>
    <n v="541758"/>
    <n v="0.17304338493735075"/>
    <x v="1"/>
    <n v="0"/>
  </r>
  <r>
    <s v="Post_1497"/>
    <x v="134"/>
    <x v="1"/>
    <x v="1"/>
    <x v="0"/>
    <x v="2"/>
    <x v="5"/>
    <n v="735519"/>
    <n v="381334"/>
    <n v="90166"/>
    <n v="35476"/>
    <n v="506976"/>
    <n v="0.68927655165944046"/>
    <x v="1"/>
    <n v="0"/>
  </r>
  <r>
    <s v="Post_1498"/>
    <x v="363"/>
    <x v="4"/>
    <x v="0"/>
    <x v="2"/>
    <x v="2"/>
    <x v="2"/>
    <n v="515113"/>
    <n v="69782"/>
    <n v="39001"/>
    <n v="16271"/>
    <n v="125054"/>
    <n v="0.24277003298305419"/>
    <x v="2"/>
    <n v="0"/>
  </r>
  <r>
    <s v="Post_1499"/>
    <x v="328"/>
    <x v="2"/>
    <x v="0"/>
    <x v="5"/>
    <x v="1"/>
    <x v="5"/>
    <n v="4632593"/>
    <n v="82688"/>
    <n v="35928"/>
    <n v="8999"/>
    <n v="127615"/>
    <n v="2.7547207363133347E-2"/>
    <x v="1"/>
    <n v="0"/>
  </r>
  <r>
    <s v="Post_1500"/>
    <x v="327"/>
    <x v="15"/>
    <x v="3"/>
    <x v="1"/>
    <x v="1"/>
    <x v="7"/>
    <n v="1763821"/>
    <n v="229796"/>
    <n v="94518"/>
    <n v="13069"/>
    <n v="337383"/>
    <n v="0.19127961397443391"/>
    <x v="1"/>
    <n v="0"/>
  </r>
  <r>
    <s v="Post_1501"/>
    <x v="127"/>
    <x v="16"/>
    <x v="3"/>
    <x v="8"/>
    <x v="3"/>
    <x v="7"/>
    <n v="2579953"/>
    <n v="129665"/>
    <n v="13366"/>
    <n v="22743"/>
    <n v="165774"/>
    <n v="6.4254658902700934E-2"/>
    <x v="2"/>
    <n v="0"/>
  </r>
  <r>
    <s v="Post_1502"/>
    <x v="181"/>
    <x v="11"/>
    <x v="1"/>
    <x v="3"/>
    <x v="0"/>
    <x v="6"/>
    <n v="3239663"/>
    <n v="288436"/>
    <n v="94297"/>
    <n v="5399"/>
    <n v="388132"/>
    <n v="0.11980628849358714"/>
    <x v="0"/>
    <n v="0"/>
  </r>
  <r>
    <s v="Post_1503"/>
    <x v="192"/>
    <x v="8"/>
    <x v="0"/>
    <x v="1"/>
    <x v="4"/>
    <x v="2"/>
    <n v="2768113"/>
    <n v="444617"/>
    <n v="75286"/>
    <n v="49358"/>
    <n v="569261"/>
    <n v="0.20564948034997127"/>
    <x v="2"/>
    <n v="0"/>
  </r>
  <r>
    <s v="Post_1504"/>
    <x v="567"/>
    <x v="21"/>
    <x v="2"/>
    <x v="4"/>
    <x v="1"/>
    <x v="7"/>
    <n v="829927"/>
    <n v="186967"/>
    <n v="80175"/>
    <n v="49580"/>
    <n v="316722"/>
    <n v="0.38162633581025801"/>
    <x v="0"/>
    <n v="0"/>
  </r>
  <r>
    <s v="Post_1505"/>
    <x v="58"/>
    <x v="17"/>
    <x v="1"/>
    <x v="4"/>
    <x v="5"/>
    <x v="7"/>
    <n v="4631785"/>
    <n v="399114"/>
    <n v="43028"/>
    <n v="19189"/>
    <n v="461331"/>
    <n v="9.9601125699919149E-2"/>
    <x v="0"/>
    <n v="0"/>
  </r>
  <r>
    <s v="Post_1506"/>
    <x v="456"/>
    <x v="14"/>
    <x v="1"/>
    <x v="1"/>
    <x v="3"/>
    <x v="6"/>
    <n v="3923269"/>
    <n v="38803"/>
    <n v="3269"/>
    <n v="25920"/>
    <n v="67992"/>
    <n v="1.733044560543771E-2"/>
    <x v="0"/>
    <n v="0"/>
  </r>
  <r>
    <s v="Post_1507"/>
    <x v="420"/>
    <x v="6"/>
    <x v="1"/>
    <x v="3"/>
    <x v="3"/>
    <x v="5"/>
    <n v="1684045"/>
    <n v="237632"/>
    <n v="16203"/>
    <n v="33795"/>
    <n v="287630"/>
    <n v="0.17079709865235193"/>
    <x v="2"/>
    <n v="0"/>
  </r>
  <r>
    <s v="Post_1508"/>
    <x v="626"/>
    <x v="1"/>
    <x v="0"/>
    <x v="7"/>
    <x v="2"/>
    <x v="2"/>
    <n v="4473700"/>
    <n v="15777"/>
    <n v="85487"/>
    <n v="15204"/>
    <n v="116468"/>
    <n v="2.6033931644947137E-2"/>
    <x v="0"/>
    <n v="0"/>
  </r>
  <r>
    <s v="Post_1509"/>
    <x v="279"/>
    <x v="23"/>
    <x v="3"/>
    <x v="7"/>
    <x v="4"/>
    <x v="0"/>
    <n v="3822229"/>
    <n v="385332"/>
    <n v="48139"/>
    <n v="6985"/>
    <n v="440456"/>
    <n v="0.1152353770535465"/>
    <x v="2"/>
    <n v="0"/>
  </r>
  <r>
    <s v="Post_1510"/>
    <x v="89"/>
    <x v="3"/>
    <x v="2"/>
    <x v="7"/>
    <x v="3"/>
    <x v="3"/>
    <n v="4253475"/>
    <n v="394052"/>
    <n v="7337"/>
    <n v="4553"/>
    <n v="405942"/>
    <n v="9.5437730326380199E-2"/>
    <x v="0"/>
    <n v="0"/>
  </r>
  <r>
    <s v="Post_1511"/>
    <x v="236"/>
    <x v="19"/>
    <x v="3"/>
    <x v="9"/>
    <x v="3"/>
    <x v="4"/>
    <n v="2829354"/>
    <n v="130736"/>
    <n v="42112"/>
    <n v="46374"/>
    <n v="219222"/>
    <n v="7.7481290782277515E-2"/>
    <x v="1"/>
    <n v="0"/>
  </r>
  <r>
    <s v="Post_1512"/>
    <x v="406"/>
    <x v="3"/>
    <x v="2"/>
    <x v="5"/>
    <x v="3"/>
    <x v="4"/>
    <n v="4577129"/>
    <n v="120208"/>
    <n v="84673"/>
    <n v="8875"/>
    <n v="213756"/>
    <n v="4.6700890449012905E-2"/>
    <x v="0"/>
    <n v="0"/>
  </r>
  <r>
    <s v="Post_1513"/>
    <x v="635"/>
    <x v="19"/>
    <x v="3"/>
    <x v="3"/>
    <x v="0"/>
    <x v="0"/>
    <n v="1194963"/>
    <n v="103244"/>
    <n v="46147"/>
    <n v="35429"/>
    <n v="184820"/>
    <n v="0.15466587668404796"/>
    <x v="0"/>
    <n v="0"/>
  </r>
  <r>
    <s v="Post_1514"/>
    <x v="469"/>
    <x v="17"/>
    <x v="1"/>
    <x v="4"/>
    <x v="2"/>
    <x v="6"/>
    <n v="18259"/>
    <n v="325660"/>
    <n v="50504"/>
    <n v="27761"/>
    <n v="403925"/>
    <n v="22.121967249027875"/>
    <x v="2"/>
    <n v="0"/>
  </r>
  <r>
    <s v="Post_1515"/>
    <x v="285"/>
    <x v="10"/>
    <x v="2"/>
    <x v="1"/>
    <x v="2"/>
    <x v="2"/>
    <n v="4558750"/>
    <n v="161524"/>
    <n v="66774"/>
    <n v="20755"/>
    <n v="249053"/>
    <n v="5.4631861804222651E-2"/>
    <x v="0"/>
    <n v="0"/>
  </r>
  <r>
    <s v="Post_1516"/>
    <x v="636"/>
    <x v="3"/>
    <x v="3"/>
    <x v="8"/>
    <x v="4"/>
    <x v="7"/>
    <n v="2624457"/>
    <n v="270811"/>
    <n v="8063"/>
    <n v="43610"/>
    <n v="322484"/>
    <n v="0.12287646549362402"/>
    <x v="1"/>
    <n v="0"/>
  </r>
  <r>
    <s v="Post_1517"/>
    <x v="266"/>
    <x v="19"/>
    <x v="3"/>
    <x v="4"/>
    <x v="0"/>
    <x v="0"/>
    <n v="3810909"/>
    <n v="73215"/>
    <n v="60036"/>
    <n v="6135"/>
    <n v="139386"/>
    <n v="3.6575525681668074E-2"/>
    <x v="0"/>
    <n v="0"/>
  </r>
  <r>
    <s v="Post_1518"/>
    <x v="168"/>
    <x v="18"/>
    <x v="1"/>
    <x v="8"/>
    <x v="1"/>
    <x v="2"/>
    <n v="2804201"/>
    <n v="214403"/>
    <n v="58405"/>
    <n v="45421"/>
    <n v="318229"/>
    <n v="0.11348294933209138"/>
    <x v="0"/>
    <n v="0"/>
  </r>
  <r>
    <s v="Post_1519"/>
    <x v="637"/>
    <x v="21"/>
    <x v="0"/>
    <x v="2"/>
    <x v="3"/>
    <x v="4"/>
    <n v="296962"/>
    <n v="420882"/>
    <n v="50231"/>
    <n v="20919"/>
    <n v="492032"/>
    <n v="1.6568853927438527"/>
    <x v="2"/>
    <n v="0"/>
  </r>
  <r>
    <s v="Post_1520"/>
    <x v="578"/>
    <x v="3"/>
    <x v="0"/>
    <x v="0"/>
    <x v="5"/>
    <x v="6"/>
    <n v="3678271"/>
    <n v="388515"/>
    <n v="29923"/>
    <n v="39653"/>
    <n v="458091"/>
    <n v="0.12453976338339399"/>
    <x v="1"/>
    <n v="0"/>
  </r>
  <r>
    <s v="Post_1521"/>
    <x v="11"/>
    <x v="9"/>
    <x v="1"/>
    <x v="4"/>
    <x v="1"/>
    <x v="1"/>
    <n v="3433826"/>
    <n v="11737"/>
    <n v="47228"/>
    <n v="22379"/>
    <n v="81344"/>
    <n v="2.3689027923954213E-2"/>
    <x v="1"/>
    <n v="0"/>
  </r>
  <r>
    <s v="Post_1522"/>
    <x v="236"/>
    <x v="19"/>
    <x v="1"/>
    <x v="0"/>
    <x v="4"/>
    <x v="7"/>
    <n v="807398"/>
    <n v="175697"/>
    <n v="86610"/>
    <n v="31176"/>
    <n v="293483"/>
    <n v="0.36349235445220324"/>
    <x v="2"/>
    <n v="0"/>
  </r>
  <r>
    <s v="Post_1523"/>
    <x v="198"/>
    <x v="8"/>
    <x v="0"/>
    <x v="6"/>
    <x v="3"/>
    <x v="0"/>
    <n v="344152"/>
    <n v="155459"/>
    <n v="92731"/>
    <n v="12480"/>
    <n v="260670"/>
    <n v="0.75742695088216838"/>
    <x v="2"/>
    <n v="0"/>
  </r>
  <r>
    <s v="Post_1524"/>
    <x v="210"/>
    <x v="10"/>
    <x v="2"/>
    <x v="7"/>
    <x v="2"/>
    <x v="2"/>
    <n v="1595568"/>
    <n v="145000"/>
    <n v="70495"/>
    <n v="40154"/>
    <n v="255649"/>
    <n v="0.16022444671740721"/>
    <x v="2"/>
    <n v="0"/>
  </r>
  <r>
    <s v="Post_1525"/>
    <x v="187"/>
    <x v="4"/>
    <x v="3"/>
    <x v="7"/>
    <x v="5"/>
    <x v="1"/>
    <n v="2632783"/>
    <n v="220230"/>
    <n v="80297"/>
    <n v="29046"/>
    <n v="329573"/>
    <n v="0.1251804649300759"/>
    <x v="1"/>
    <n v="0"/>
  </r>
  <r>
    <s v="Post_1526"/>
    <x v="447"/>
    <x v="20"/>
    <x v="0"/>
    <x v="2"/>
    <x v="2"/>
    <x v="5"/>
    <n v="2252242"/>
    <n v="248785"/>
    <n v="7800"/>
    <n v="26183"/>
    <n v="282768"/>
    <n v="0.12554956350161306"/>
    <x v="2"/>
    <n v="0"/>
  </r>
  <r>
    <s v="Post_1527"/>
    <x v="636"/>
    <x v="3"/>
    <x v="2"/>
    <x v="4"/>
    <x v="2"/>
    <x v="1"/>
    <n v="2532021"/>
    <n v="335223"/>
    <n v="14017"/>
    <n v="24606"/>
    <n v="373846"/>
    <n v="0.14764727464740615"/>
    <x v="2"/>
    <n v="0"/>
  </r>
  <r>
    <s v="Post_1528"/>
    <x v="612"/>
    <x v="20"/>
    <x v="3"/>
    <x v="0"/>
    <x v="0"/>
    <x v="0"/>
    <n v="4138006"/>
    <n v="417828"/>
    <n v="36755"/>
    <n v="20440"/>
    <n v="475023"/>
    <n v="0.11479514529461775"/>
    <x v="0"/>
    <n v="0"/>
  </r>
  <r>
    <s v="Post_1529"/>
    <x v="93"/>
    <x v="2"/>
    <x v="1"/>
    <x v="8"/>
    <x v="1"/>
    <x v="1"/>
    <n v="4854421"/>
    <n v="486650"/>
    <n v="86108"/>
    <n v="46638"/>
    <n v="619396"/>
    <n v="0.12759420742453118"/>
    <x v="1"/>
    <n v="0"/>
  </r>
  <r>
    <s v="Post_1530"/>
    <x v="115"/>
    <x v="2"/>
    <x v="2"/>
    <x v="6"/>
    <x v="0"/>
    <x v="2"/>
    <n v="4066022"/>
    <n v="295418"/>
    <n v="61929"/>
    <n v="8393"/>
    <n v="365740"/>
    <n v="8.9950324912162302E-2"/>
    <x v="2"/>
    <n v="0"/>
  </r>
  <r>
    <s v="Post_1531"/>
    <x v="398"/>
    <x v="13"/>
    <x v="3"/>
    <x v="5"/>
    <x v="4"/>
    <x v="2"/>
    <n v="2007848"/>
    <n v="280952"/>
    <n v="42850"/>
    <n v="13703"/>
    <n v="337505"/>
    <n v="0.16809290344687447"/>
    <x v="0"/>
    <n v="0"/>
  </r>
  <r>
    <s v="Post_1532"/>
    <x v="283"/>
    <x v="5"/>
    <x v="0"/>
    <x v="7"/>
    <x v="4"/>
    <x v="2"/>
    <n v="4321729"/>
    <n v="395257"/>
    <n v="25222"/>
    <n v="9123"/>
    <n v="429602"/>
    <n v="9.9405122348023206E-2"/>
    <x v="0"/>
    <n v="0"/>
  </r>
  <r>
    <s v="Post_1533"/>
    <x v="483"/>
    <x v="12"/>
    <x v="3"/>
    <x v="2"/>
    <x v="4"/>
    <x v="7"/>
    <n v="111610"/>
    <n v="3213"/>
    <n v="71922"/>
    <n v="12065"/>
    <n v="87200"/>
    <n v="0.78129199892482748"/>
    <x v="2"/>
    <n v="0"/>
  </r>
  <r>
    <s v="Post_1534"/>
    <x v="49"/>
    <x v="4"/>
    <x v="1"/>
    <x v="4"/>
    <x v="0"/>
    <x v="5"/>
    <n v="2048086"/>
    <n v="191738"/>
    <n v="99853"/>
    <n v="42598"/>
    <n v="334189"/>
    <n v="0.16317137073345553"/>
    <x v="2"/>
    <n v="0"/>
  </r>
  <r>
    <s v="Post_1535"/>
    <x v="638"/>
    <x v="20"/>
    <x v="2"/>
    <x v="7"/>
    <x v="2"/>
    <x v="4"/>
    <n v="103478"/>
    <n v="456488"/>
    <n v="26980"/>
    <n v="47979"/>
    <n v="531447"/>
    <n v="5.1358453004503373"/>
    <x v="2"/>
    <n v="0"/>
  </r>
  <r>
    <s v="Post_1536"/>
    <x v="129"/>
    <x v="23"/>
    <x v="2"/>
    <x v="5"/>
    <x v="2"/>
    <x v="7"/>
    <n v="4894673"/>
    <n v="140903"/>
    <n v="8150"/>
    <n v="24491"/>
    <n v="173544"/>
    <n v="3.5455688255374769E-2"/>
    <x v="1"/>
    <n v="0"/>
  </r>
  <r>
    <s v="Post_1537"/>
    <x v="183"/>
    <x v="9"/>
    <x v="1"/>
    <x v="4"/>
    <x v="5"/>
    <x v="7"/>
    <n v="991012"/>
    <n v="355863"/>
    <n v="94626"/>
    <n v="26180"/>
    <n v="476669"/>
    <n v="0.48099215751171531"/>
    <x v="0"/>
    <n v="0"/>
  </r>
  <r>
    <s v="Post_1538"/>
    <x v="377"/>
    <x v="12"/>
    <x v="3"/>
    <x v="0"/>
    <x v="0"/>
    <x v="6"/>
    <n v="20509"/>
    <n v="237516"/>
    <n v="66323"/>
    <n v="41897"/>
    <n v="345736"/>
    <n v="16.857769759617728"/>
    <x v="1"/>
    <n v="0"/>
  </r>
  <r>
    <s v="Post_1539"/>
    <x v="291"/>
    <x v="14"/>
    <x v="3"/>
    <x v="8"/>
    <x v="2"/>
    <x v="3"/>
    <n v="1469953"/>
    <n v="306082"/>
    <n v="51502"/>
    <n v="1668"/>
    <n v="359252"/>
    <n v="0.24439692969775223"/>
    <x v="0"/>
    <n v="0"/>
  </r>
  <r>
    <s v="Post_1540"/>
    <x v="145"/>
    <x v="23"/>
    <x v="1"/>
    <x v="7"/>
    <x v="5"/>
    <x v="7"/>
    <n v="1913736"/>
    <n v="54523"/>
    <n v="2152"/>
    <n v="11464"/>
    <n v="68139"/>
    <n v="3.5605224545078321E-2"/>
    <x v="0"/>
    <n v="0"/>
  </r>
  <r>
    <s v="Post_1541"/>
    <x v="479"/>
    <x v="19"/>
    <x v="1"/>
    <x v="3"/>
    <x v="4"/>
    <x v="4"/>
    <n v="4323"/>
    <n v="301571"/>
    <n v="81786"/>
    <n v="30318"/>
    <n v="413675"/>
    <n v="95.69164931760352"/>
    <x v="2"/>
    <n v="0"/>
  </r>
  <r>
    <s v="Post_1542"/>
    <x v="593"/>
    <x v="7"/>
    <x v="3"/>
    <x v="7"/>
    <x v="5"/>
    <x v="6"/>
    <n v="2911881"/>
    <n v="44708"/>
    <n v="57294"/>
    <n v="21899"/>
    <n v="123901"/>
    <n v="4.2550159158289781E-2"/>
    <x v="2"/>
    <n v="0"/>
  </r>
  <r>
    <s v="Post_1543"/>
    <x v="248"/>
    <x v="14"/>
    <x v="3"/>
    <x v="3"/>
    <x v="5"/>
    <x v="6"/>
    <n v="2206955"/>
    <n v="316622"/>
    <n v="64570"/>
    <n v="9555"/>
    <n v="390747"/>
    <n v="0.17705254524899691"/>
    <x v="1"/>
    <n v="0"/>
  </r>
  <r>
    <s v="Post_1544"/>
    <x v="200"/>
    <x v="2"/>
    <x v="3"/>
    <x v="0"/>
    <x v="4"/>
    <x v="3"/>
    <n v="4574924"/>
    <n v="197709"/>
    <n v="97880"/>
    <n v="18735"/>
    <n v="314324"/>
    <n v="6.8705840796480996E-2"/>
    <x v="1"/>
    <n v="0"/>
  </r>
  <r>
    <s v="Post_1545"/>
    <x v="345"/>
    <x v="6"/>
    <x v="3"/>
    <x v="4"/>
    <x v="1"/>
    <x v="7"/>
    <n v="4910553"/>
    <n v="499704"/>
    <n v="34160"/>
    <n v="9319"/>
    <n v="543183"/>
    <n v="0.1106154439225073"/>
    <x v="2"/>
    <n v="0"/>
  </r>
  <r>
    <s v="Post_1546"/>
    <x v="264"/>
    <x v="13"/>
    <x v="3"/>
    <x v="8"/>
    <x v="5"/>
    <x v="0"/>
    <n v="3101726"/>
    <n v="490"/>
    <n v="80829"/>
    <n v="593"/>
    <n v="81912"/>
    <n v="2.6408522222788215E-2"/>
    <x v="0"/>
    <n v="0"/>
  </r>
  <r>
    <s v="Post_1547"/>
    <x v="353"/>
    <x v="9"/>
    <x v="1"/>
    <x v="3"/>
    <x v="1"/>
    <x v="7"/>
    <n v="1664101"/>
    <n v="117775"/>
    <n v="50763"/>
    <n v="42936"/>
    <n v="211474"/>
    <n v="0.12708002699355389"/>
    <x v="0"/>
    <n v="0"/>
  </r>
  <r>
    <s v="Post_1548"/>
    <x v="277"/>
    <x v="23"/>
    <x v="0"/>
    <x v="1"/>
    <x v="3"/>
    <x v="2"/>
    <n v="2417241"/>
    <n v="419969"/>
    <n v="78050"/>
    <n v="42955"/>
    <n v="540974"/>
    <n v="0.22379812356318629"/>
    <x v="2"/>
    <n v="0"/>
  </r>
  <r>
    <s v="Post_1549"/>
    <x v="2"/>
    <x v="0"/>
    <x v="0"/>
    <x v="6"/>
    <x v="2"/>
    <x v="4"/>
    <n v="2758290"/>
    <n v="30695"/>
    <n v="65435"/>
    <n v="16736"/>
    <n v="112866"/>
    <n v="4.09188301447636E-2"/>
    <x v="2"/>
    <n v="0"/>
  </r>
  <r>
    <s v="Post_1550"/>
    <x v="393"/>
    <x v="8"/>
    <x v="2"/>
    <x v="4"/>
    <x v="2"/>
    <x v="2"/>
    <n v="271748"/>
    <n v="215421"/>
    <n v="41229"/>
    <n v="16581"/>
    <n v="273231"/>
    <n v="1.0054572618749724"/>
    <x v="2"/>
    <n v="0"/>
  </r>
  <r>
    <s v="Post_1551"/>
    <x v="192"/>
    <x v="8"/>
    <x v="3"/>
    <x v="6"/>
    <x v="1"/>
    <x v="1"/>
    <n v="1151377"/>
    <n v="488602"/>
    <n v="78927"/>
    <n v="10780"/>
    <n v="578309"/>
    <n v="0.50227597042497807"/>
    <x v="0"/>
    <n v="0"/>
  </r>
  <r>
    <s v="Post_1552"/>
    <x v="460"/>
    <x v="12"/>
    <x v="2"/>
    <x v="8"/>
    <x v="0"/>
    <x v="5"/>
    <n v="1188499"/>
    <n v="97329"/>
    <n v="81880"/>
    <n v="35799"/>
    <n v="215008"/>
    <n v="0.18090717787730576"/>
    <x v="2"/>
    <n v="0"/>
  </r>
  <r>
    <s v="Post_1553"/>
    <x v="404"/>
    <x v="9"/>
    <x v="3"/>
    <x v="7"/>
    <x v="4"/>
    <x v="4"/>
    <n v="1797416"/>
    <n v="432818"/>
    <n v="87238"/>
    <n v="33875"/>
    <n v="553931"/>
    <n v="0.30818185662083791"/>
    <x v="2"/>
    <n v="0"/>
  </r>
  <r>
    <s v="Post_1554"/>
    <x v="207"/>
    <x v="22"/>
    <x v="3"/>
    <x v="4"/>
    <x v="0"/>
    <x v="1"/>
    <n v="4334449"/>
    <n v="298421"/>
    <n v="27429"/>
    <n v="47285"/>
    <n v="373135"/>
    <n v="8.6085913111447379E-2"/>
    <x v="1"/>
    <n v="0"/>
  </r>
  <r>
    <s v="Post_1555"/>
    <x v="449"/>
    <x v="6"/>
    <x v="3"/>
    <x v="6"/>
    <x v="5"/>
    <x v="2"/>
    <n v="4938299"/>
    <n v="139325"/>
    <n v="25425"/>
    <n v="21859"/>
    <n v="186609"/>
    <n v="3.7788112870443855E-2"/>
    <x v="1"/>
    <n v="0"/>
  </r>
  <r>
    <s v="Post_1556"/>
    <x v="572"/>
    <x v="22"/>
    <x v="3"/>
    <x v="9"/>
    <x v="3"/>
    <x v="5"/>
    <n v="4629556"/>
    <n v="8738"/>
    <n v="79929"/>
    <n v="19204"/>
    <n v="107871"/>
    <n v="2.3300506571256509E-2"/>
    <x v="2"/>
    <n v="0"/>
  </r>
  <r>
    <s v="Post_1557"/>
    <x v="458"/>
    <x v="21"/>
    <x v="2"/>
    <x v="6"/>
    <x v="2"/>
    <x v="4"/>
    <n v="4774320"/>
    <n v="416290"/>
    <n v="52552"/>
    <n v="21456"/>
    <n v="490298"/>
    <n v="0.10269483402872032"/>
    <x v="0"/>
    <n v="0"/>
  </r>
  <r>
    <s v="Post_1558"/>
    <x v="466"/>
    <x v="8"/>
    <x v="0"/>
    <x v="4"/>
    <x v="0"/>
    <x v="4"/>
    <n v="2497597"/>
    <n v="321619"/>
    <n v="36084"/>
    <n v="47880"/>
    <n v="405583"/>
    <n v="0.16238928858418711"/>
    <x v="2"/>
    <n v="0"/>
  </r>
  <r>
    <s v="Post_1559"/>
    <x v="411"/>
    <x v="8"/>
    <x v="3"/>
    <x v="3"/>
    <x v="1"/>
    <x v="2"/>
    <n v="1882126"/>
    <n v="475800"/>
    <n v="43114"/>
    <n v="27910"/>
    <n v="546824"/>
    <n v="0.29053527765941284"/>
    <x v="2"/>
    <n v="0"/>
  </r>
  <r>
    <s v="Post_1560"/>
    <x v="271"/>
    <x v="9"/>
    <x v="3"/>
    <x v="3"/>
    <x v="5"/>
    <x v="2"/>
    <n v="1194460"/>
    <n v="216370"/>
    <n v="38625"/>
    <n v="17650"/>
    <n v="272645"/>
    <n v="0.22825795757078512"/>
    <x v="1"/>
    <n v="0"/>
  </r>
  <r>
    <s v="Post_1561"/>
    <x v="585"/>
    <x v="16"/>
    <x v="2"/>
    <x v="3"/>
    <x v="3"/>
    <x v="0"/>
    <n v="1622856"/>
    <n v="192496"/>
    <n v="43325"/>
    <n v="17806"/>
    <n v="253627"/>
    <n v="0.15628435301715002"/>
    <x v="2"/>
    <n v="0"/>
  </r>
  <r>
    <s v="Post_1562"/>
    <x v="528"/>
    <x v="6"/>
    <x v="2"/>
    <x v="4"/>
    <x v="3"/>
    <x v="1"/>
    <n v="1301521"/>
    <n v="96995"/>
    <n v="8034"/>
    <n v="37607"/>
    <n v="142636"/>
    <n v="0.10959177762018438"/>
    <x v="1"/>
    <n v="0"/>
  </r>
  <r>
    <s v="Post_1563"/>
    <x v="639"/>
    <x v="13"/>
    <x v="3"/>
    <x v="2"/>
    <x v="5"/>
    <x v="3"/>
    <n v="4530295"/>
    <n v="353065"/>
    <n v="91917"/>
    <n v="19537"/>
    <n v="464519"/>
    <n v="0.10253614830822276"/>
    <x v="0"/>
    <n v="0"/>
  </r>
  <r>
    <s v="Post_1564"/>
    <x v="281"/>
    <x v="14"/>
    <x v="1"/>
    <x v="8"/>
    <x v="5"/>
    <x v="0"/>
    <n v="3642505"/>
    <n v="472553"/>
    <n v="83616"/>
    <n v="25351"/>
    <n v="581520"/>
    <n v="0.15964837385260969"/>
    <x v="2"/>
    <n v="0"/>
  </r>
  <r>
    <s v="Post_1565"/>
    <x v="597"/>
    <x v="21"/>
    <x v="3"/>
    <x v="2"/>
    <x v="1"/>
    <x v="0"/>
    <n v="110017"/>
    <n v="447835"/>
    <n v="93230"/>
    <n v="15675"/>
    <n v="556740"/>
    <n v="5.0604906514447769"/>
    <x v="0"/>
    <n v="0"/>
  </r>
  <r>
    <s v="Post_1566"/>
    <x v="195"/>
    <x v="10"/>
    <x v="3"/>
    <x v="1"/>
    <x v="5"/>
    <x v="7"/>
    <n v="558319"/>
    <n v="94611"/>
    <n v="39828"/>
    <n v="27525"/>
    <n v="161964"/>
    <n v="0.29009222326304496"/>
    <x v="2"/>
    <n v="0"/>
  </r>
  <r>
    <s v="Post_1567"/>
    <x v="219"/>
    <x v="7"/>
    <x v="1"/>
    <x v="0"/>
    <x v="5"/>
    <x v="3"/>
    <n v="797275"/>
    <n v="354616"/>
    <n v="31544"/>
    <n v="29280"/>
    <n v="415440"/>
    <n v="0.52107491141701423"/>
    <x v="0"/>
    <n v="0"/>
  </r>
  <r>
    <s v="Post_1568"/>
    <x v="0"/>
    <x v="0"/>
    <x v="1"/>
    <x v="8"/>
    <x v="5"/>
    <x v="6"/>
    <n v="1146819"/>
    <n v="153532"/>
    <n v="13633"/>
    <n v="27160"/>
    <n v="194325"/>
    <n v="0.16944696591179603"/>
    <x v="1"/>
    <n v="0"/>
  </r>
  <r>
    <s v="Post_1569"/>
    <x v="455"/>
    <x v="21"/>
    <x v="0"/>
    <x v="4"/>
    <x v="5"/>
    <x v="6"/>
    <n v="3317315"/>
    <n v="70605"/>
    <n v="61789"/>
    <n v="43169"/>
    <n v="175563"/>
    <n v="5.2923222545944539E-2"/>
    <x v="2"/>
    <n v="0"/>
  </r>
  <r>
    <s v="Post_1570"/>
    <x v="499"/>
    <x v="11"/>
    <x v="0"/>
    <x v="2"/>
    <x v="4"/>
    <x v="3"/>
    <n v="243941"/>
    <n v="453454"/>
    <n v="4373"/>
    <n v="23761"/>
    <n v="481588"/>
    <n v="1.9741986791888202"/>
    <x v="1"/>
    <n v="0"/>
  </r>
  <r>
    <s v="Post_1571"/>
    <x v="498"/>
    <x v="23"/>
    <x v="3"/>
    <x v="8"/>
    <x v="2"/>
    <x v="6"/>
    <n v="2514764"/>
    <n v="100963"/>
    <n v="79384"/>
    <n v="29464"/>
    <n v="209811"/>
    <n v="8.3431685836126174E-2"/>
    <x v="1"/>
    <n v="0"/>
  </r>
  <r>
    <s v="Post_1572"/>
    <x v="354"/>
    <x v="1"/>
    <x v="1"/>
    <x v="7"/>
    <x v="5"/>
    <x v="1"/>
    <n v="4956932"/>
    <n v="128560"/>
    <n v="68871"/>
    <n v="43838"/>
    <n v="241269"/>
    <n v="4.8673050185074153E-2"/>
    <x v="1"/>
    <n v="0"/>
  </r>
  <r>
    <s v="Post_1573"/>
    <x v="186"/>
    <x v="12"/>
    <x v="2"/>
    <x v="8"/>
    <x v="3"/>
    <x v="1"/>
    <n v="2131247"/>
    <n v="184490"/>
    <n v="46526"/>
    <n v="35734"/>
    <n v="266750"/>
    <n v="0.12516146650294405"/>
    <x v="0"/>
    <n v="0"/>
  </r>
  <r>
    <s v="Post_1574"/>
    <x v="298"/>
    <x v="9"/>
    <x v="1"/>
    <x v="6"/>
    <x v="0"/>
    <x v="0"/>
    <n v="1131722"/>
    <n v="340105"/>
    <n v="73373"/>
    <n v="11857"/>
    <n v="425335"/>
    <n v="0.37582992996513276"/>
    <x v="1"/>
    <n v="0"/>
  </r>
  <r>
    <s v="Post_1575"/>
    <x v="634"/>
    <x v="5"/>
    <x v="3"/>
    <x v="8"/>
    <x v="5"/>
    <x v="7"/>
    <n v="2833025"/>
    <n v="156803"/>
    <n v="67252"/>
    <n v="2601"/>
    <n v="226656"/>
    <n v="8.0004941714245367E-2"/>
    <x v="2"/>
    <n v="0"/>
  </r>
  <r>
    <s v="Post_1576"/>
    <x v="345"/>
    <x v="6"/>
    <x v="0"/>
    <x v="9"/>
    <x v="0"/>
    <x v="3"/>
    <n v="3587576"/>
    <n v="363800"/>
    <n v="86707"/>
    <n v="9705"/>
    <n v="460212"/>
    <n v="0.12827937303627854"/>
    <x v="0"/>
    <n v="0"/>
  </r>
  <r>
    <s v="Post_1577"/>
    <x v="335"/>
    <x v="22"/>
    <x v="2"/>
    <x v="4"/>
    <x v="2"/>
    <x v="7"/>
    <n v="1942883"/>
    <n v="174956"/>
    <n v="57853"/>
    <n v="15443"/>
    <n v="248252"/>
    <n v="0.12777506417010184"/>
    <x v="2"/>
    <n v="0"/>
  </r>
  <r>
    <s v="Post_1578"/>
    <x v="201"/>
    <x v="11"/>
    <x v="2"/>
    <x v="2"/>
    <x v="2"/>
    <x v="1"/>
    <n v="295323"/>
    <n v="249791"/>
    <n v="34311"/>
    <n v="31083"/>
    <n v="315185"/>
    <n v="1.0672551748424606"/>
    <x v="0"/>
    <n v="0"/>
  </r>
  <r>
    <s v="Post_1579"/>
    <x v="46"/>
    <x v="21"/>
    <x v="2"/>
    <x v="7"/>
    <x v="2"/>
    <x v="1"/>
    <n v="57621"/>
    <n v="424733"/>
    <n v="91384"/>
    <n v="26655"/>
    <n v="542772"/>
    <n v="9.4196907377518606"/>
    <x v="2"/>
    <n v="0"/>
  </r>
  <r>
    <s v="Post_1580"/>
    <x v="461"/>
    <x v="16"/>
    <x v="2"/>
    <x v="0"/>
    <x v="0"/>
    <x v="0"/>
    <n v="720247"/>
    <n v="6093"/>
    <n v="2414"/>
    <n v="30680"/>
    <n v="39187"/>
    <n v="5.4407724016899757E-2"/>
    <x v="1"/>
    <n v="0"/>
  </r>
  <r>
    <s v="Post_1581"/>
    <x v="586"/>
    <x v="21"/>
    <x v="3"/>
    <x v="2"/>
    <x v="0"/>
    <x v="4"/>
    <n v="841094"/>
    <n v="337567"/>
    <n v="10161"/>
    <n v="19041"/>
    <n v="366769"/>
    <n v="0.43606184326603209"/>
    <x v="0"/>
    <n v="0"/>
  </r>
  <r>
    <s v="Post_1582"/>
    <x v="9"/>
    <x v="7"/>
    <x v="1"/>
    <x v="3"/>
    <x v="3"/>
    <x v="0"/>
    <n v="2851192"/>
    <n v="57367"/>
    <n v="19782"/>
    <n v="37567"/>
    <n v="114716"/>
    <n v="4.0234400208754795E-2"/>
    <x v="2"/>
    <n v="0"/>
  </r>
  <r>
    <s v="Post_1583"/>
    <x v="534"/>
    <x v="6"/>
    <x v="3"/>
    <x v="0"/>
    <x v="5"/>
    <x v="5"/>
    <n v="416547"/>
    <n v="247208"/>
    <n v="58688"/>
    <n v="23164"/>
    <n v="329060"/>
    <n v="0.7899708796366316"/>
    <x v="2"/>
    <n v="0"/>
  </r>
  <r>
    <s v="Post_1584"/>
    <x v="512"/>
    <x v="1"/>
    <x v="3"/>
    <x v="1"/>
    <x v="2"/>
    <x v="4"/>
    <n v="238276"/>
    <n v="86411"/>
    <n v="87917"/>
    <n v="20519"/>
    <n v="194847"/>
    <n v="0.81773657439272107"/>
    <x v="2"/>
    <n v="0"/>
  </r>
  <r>
    <s v="Post_1585"/>
    <x v="478"/>
    <x v="11"/>
    <x v="2"/>
    <x v="7"/>
    <x v="5"/>
    <x v="7"/>
    <n v="3675226"/>
    <n v="477204"/>
    <n v="2549"/>
    <n v="30839"/>
    <n v="510592"/>
    <n v="0.13892805503661543"/>
    <x v="0"/>
    <n v="0"/>
  </r>
  <r>
    <s v="Post_1586"/>
    <x v="530"/>
    <x v="17"/>
    <x v="0"/>
    <x v="0"/>
    <x v="3"/>
    <x v="1"/>
    <n v="543860"/>
    <n v="495293"/>
    <n v="51511"/>
    <n v="22273"/>
    <n v="569077"/>
    <n v="1.0463667120214761"/>
    <x v="0"/>
    <n v="0"/>
  </r>
  <r>
    <s v="Post_1587"/>
    <x v="201"/>
    <x v="11"/>
    <x v="3"/>
    <x v="1"/>
    <x v="4"/>
    <x v="4"/>
    <n v="4025654"/>
    <n v="427509"/>
    <n v="7469"/>
    <n v="31997"/>
    <n v="466975"/>
    <n v="0.11599978537648789"/>
    <x v="2"/>
    <n v="0"/>
  </r>
  <r>
    <s v="Post_1588"/>
    <x v="609"/>
    <x v="16"/>
    <x v="1"/>
    <x v="6"/>
    <x v="4"/>
    <x v="4"/>
    <n v="3830274"/>
    <n v="264013"/>
    <n v="37812"/>
    <n v="25236"/>
    <n v="327061"/>
    <n v="8.5388408244423245E-2"/>
    <x v="2"/>
    <n v="0"/>
  </r>
  <r>
    <s v="Post_1589"/>
    <x v="68"/>
    <x v="0"/>
    <x v="1"/>
    <x v="7"/>
    <x v="2"/>
    <x v="4"/>
    <n v="4277170"/>
    <n v="471076"/>
    <n v="43675"/>
    <n v="21460"/>
    <n v="536211"/>
    <n v="0.12536583769174478"/>
    <x v="1"/>
    <n v="0"/>
  </r>
  <r>
    <s v="Post_1590"/>
    <x v="11"/>
    <x v="9"/>
    <x v="1"/>
    <x v="5"/>
    <x v="5"/>
    <x v="3"/>
    <n v="1586403"/>
    <n v="28598"/>
    <n v="85817"/>
    <n v="46074"/>
    <n v="160489"/>
    <n v="0.10116534071102992"/>
    <x v="1"/>
    <n v="0"/>
  </r>
  <r>
    <s v="Post_1591"/>
    <x v="152"/>
    <x v="7"/>
    <x v="0"/>
    <x v="2"/>
    <x v="1"/>
    <x v="3"/>
    <n v="914452"/>
    <n v="339941"/>
    <n v="5979"/>
    <n v="34553"/>
    <n v="380473"/>
    <n v="0.41606667162409838"/>
    <x v="0"/>
    <n v="0"/>
  </r>
  <r>
    <s v="Post_1592"/>
    <x v="579"/>
    <x v="8"/>
    <x v="2"/>
    <x v="0"/>
    <x v="5"/>
    <x v="4"/>
    <n v="1124083"/>
    <n v="331967"/>
    <n v="1699"/>
    <n v="22789"/>
    <n v="356455"/>
    <n v="0.31710736662684164"/>
    <x v="2"/>
    <n v="0"/>
  </r>
  <r>
    <s v="Post_1593"/>
    <x v="376"/>
    <x v="20"/>
    <x v="3"/>
    <x v="0"/>
    <x v="1"/>
    <x v="7"/>
    <n v="2656928"/>
    <n v="243831"/>
    <n v="52757"/>
    <n v="9603"/>
    <n v="306191"/>
    <n v="0.11524249057558203"/>
    <x v="2"/>
    <n v="0"/>
  </r>
  <r>
    <s v="Post_1594"/>
    <x v="388"/>
    <x v="20"/>
    <x v="0"/>
    <x v="3"/>
    <x v="5"/>
    <x v="1"/>
    <n v="4174343"/>
    <n v="92667"/>
    <n v="67770"/>
    <n v="33150"/>
    <n v="193587"/>
    <n v="4.6375441596438048E-2"/>
    <x v="0"/>
    <n v="0"/>
  </r>
  <r>
    <s v="Post_1595"/>
    <x v="640"/>
    <x v="19"/>
    <x v="1"/>
    <x v="5"/>
    <x v="2"/>
    <x v="0"/>
    <n v="2150898"/>
    <n v="109954"/>
    <n v="6366"/>
    <n v="25896"/>
    <n v="142216"/>
    <n v="6.6119360378781328E-2"/>
    <x v="2"/>
    <n v="0"/>
  </r>
  <r>
    <s v="Post_1596"/>
    <x v="16"/>
    <x v="13"/>
    <x v="3"/>
    <x v="2"/>
    <x v="2"/>
    <x v="4"/>
    <n v="4242231"/>
    <n v="207880"/>
    <n v="83865"/>
    <n v="28311"/>
    <n v="320056"/>
    <n v="7.54452079577939E-2"/>
    <x v="1"/>
    <n v="0"/>
  </r>
  <r>
    <s v="Post_1597"/>
    <x v="5"/>
    <x v="4"/>
    <x v="0"/>
    <x v="3"/>
    <x v="3"/>
    <x v="4"/>
    <n v="1418648"/>
    <n v="351250"/>
    <n v="22389"/>
    <n v="24313"/>
    <n v="397952"/>
    <n v="0.28051496918192531"/>
    <x v="1"/>
    <n v="0"/>
  </r>
  <r>
    <s v="Post_1598"/>
    <x v="621"/>
    <x v="21"/>
    <x v="0"/>
    <x v="2"/>
    <x v="1"/>
    <x v="5"/>
    <n v="3545754"/>
    <n v="223054"/>
    <n v="61984"/>
    <n v="32043"/>
    <n v="317081"/>
    <n v="8.9425549544610253E-2"/>
    <x v="1"/>
    <n v="0"/>
  </r>
  <r>
    <s v="Post_1599"/>
    <x v="641"/>
    <x v="1"/>
    <x v="2"/>
    <x v="8"/>
    <x v="4"/>
    <x v="5"/>
    <n v="2651800"/>
    <n v="219881"/>
    <n v="16104"/>
    <n v="23971"/>
    <n v="259956"/>
    <n v="9.8030017346707896E-2"/>
    <x v="0"/>
    <n v="0"/>
  </r>
  <r>
    <s v="Post_1600"/>
    <x v="248"/>
    <x v="14"/>
    <x v="1"/>
    <x v="5"/>
    <x v="1"/>
    <x v="5"/>
    <n v="3985221"/>
    <n v="262934"/>
    <n v="82583"/>
    <n v="19181"/>
    <n v="364698"/>
    <n v="9.1512616238848488E-2"/>
    <x v="1"/>
    <n v="0"/>
  </r>
  <r>
    <s v="Post_1601"/>
    <x v="482"/>
    <x v="2"/>
    <x v="0"/>
    <x v="1"/>
    <x v="3"/>
    <x v="0"/>
    <n v="4070028"/>
    <n v="212737"/>
    <n v="50214"/>
    <n v="25262"/>
    <n v="288213"/>
    <n v="7.081351774484107E-2"/>
    <x v="2"/>
    <n v="0"/>
  </r>
  <r>
    <s v="Post_1602"/>
    <x v="194"/>
    <x v="11"/>
    <x v="3"/>
    <x v="7"/>
    <x v="5"/>
    <x v="4"/>
    <n v="2703326"/>
    <n v="239560"/>
    <n v="14191"/>
    <n v="44747"/>
    <n v="298498"/>
    <n v="0.11041879521744695"/>
    <x v="2"/>
    <n v="0"/>
  </r>
  <r>
    <s v="Post_1603"/>
    <x v="642"/>
    <x v="11"/>
    <x v="3"/>
    <x v="8"/>
    <x v="4"/>
    <x v="6"/>
    <n v="2695917"/>
    <n v="354316"/>
    <n v="26738"/>
    <n v="3079"/>
    <n v="384133"/>
    <n v="0.14248695341881817"/>
    <x v="0"/>
    <n v="0"/>
  </r>
  <r>
    <s v="Post_1604"/>
    <x v="238"/>
    <x v="7"/>
    <x v="0"/>
    <x v="9"/>
    <x v="1"/>
    <x v="5"/>
    <n v="3185499"/>
    <n v="55001"/>
    <n v="79409"/>
    <n v="32643"/>
    <n v="167053"/>
    <n v="5.2441705365470215E-2"/>
    <x v="0"/>
    <n v="0"/>
  </r>
  <r>
    <s v="Post_1605"/>
    <x v="342"/>
    <x v="16"/>
    <x v="1"/>
    <x v="7"/>
    <x v="3"/>
    <x v="3"/>
    <n v="2316764"/>
    <n v="98083"/>
    <n v="89325"/>
    <n v="34220"/>
    <n v="221628"/>
    <n v="9.5662743378263818E-2"/>
    <x v="2"/>
    <n v="0"/>
  </r>
  <r>
    <s v="Post_1606"/>
    <x v="397"/>
    <x v="11"/>
    <x v="1"/>
    <x v="7"/>
    <x v="0"/>
    <x v="3"/>
    <n v="2463746"/>
    <n v="310242"/>
    <n v="10086"/>
    <n v="38862"/>
    <n v="359190"/>
    <n v="0.14579019103430305"/>
    <x v="0"/>
    <n v="0"/>
  </r>
  <r>
    <s v="Post_1607"/>
    <x v="225"/>
    <x v="19"/>
    <x v="3"/>
    <x v="7"/>
    <x v="3"/>
    <x v="2"/>
    <n v="979236"/>
    <n v="445534"/>
    <n v="44401"/>
    <n v="41269"/>
    <n v="531204"/>
    <n v="0.54246780142886908"/>
    <x v="0"/>
    <n v="0"/>
  </r>
  <r>
    <s v="Post_1608"/>
    <x v="118"/>
    <x v="12"/>
    <x v="1"/>
    <x v="7"/>
    <x v="5"/>
    <x v="3"/>
    <n v="3418348"/>
    <n v="292153"/>
    <n v="51497"/>
    <n v="30601"/>
    <n v="374251"/>
    <n v="0.10948300173066054"/>
    <x v="2"/>
    <n v="0"/>
  </r>
  <r>
    <s v="Post_1609"/>
    <x v="643"/>
    <x v="16"/>
    <x v="1"/>
    <x v="7"/>
    <x v="2"/>
    <x v="2"/>
    <n v="1057426"/>
    <n v="357002"/>
    <n v="30426"/>
    <n v="49349"/>
    <n v="436777"/>
    <n v="0.41305680019216473"/>
    <x v="2"/>
    <n v="0"/>
  </r>
  <r>
    <s v="Post_1610"/>
    <x v="499"/>
    <x v="11"/>
    <x v="1"/>
    <x v="2"/>
    <x v="4"/>
    <x v="6"/>
    <n v="685984"/>
    <n v="84562"/>
    <n v="38364"/>
    <n v="24145"/>
    <n v="147071"/>
    <n v="0.21439421327611138"/>
    <x v="0"/>
    <n v="0"/>
  </r>
  <r>
    <s v="Post_1611"/>
    <x v="301"/>
    <x v="23"/>
    <x v="0"/>
    <x v="9"/>
    <x v="5"/>
    <x v="3"/>
    <n v="4914854"/>
    <n v="366072"/>
    <n v="63088"/>
    <n v="10841"/>
    <n v="440001"/>
    <n v="8.952473461063136E-2"/>
    <x v="2"/>
    <n v="0"/>
  </r>
  <r>
    <s v="Post_1612"/>
    <x v="314"/>
    <x v="15"/>
    <x v="1"/>
    <x v="1"/>
    <x v="4"/>
    <x v="2"/>
    <n v="2341476"/>
    <n v="187857"/>
    <n v="88914"/>
    <n v="17369"/>
    <n v="294140"/>
    <n v="0.12562161645047826"/>
    <x v="0"/>
    <n v="0"/>
  </r>
  <r>
    <s v="Post_1613"/>
    <x v="60"/>
    <x v="11"/>
    <x v="1"/>
    <x v="1"/>
    <x v="1"/>
    <x v="7"/>
    <n v="4473721"/>
    <n v="373738"/>
    <n v="40435"/>
    <n v="43313"/>
    <n v="457486"/>
    <n v="0.10226073552642197"/>
    <x v="1"/>
    <n v="0"/>
  </r>
  <r>
    <s v="Post_1614"/>
    <x v="406"/>
    <x v="3"/>
    <x v="2"/>
    <x v="0"/>
    <x v="5"/>
    <x v="5"/>
    <n v="365562"/>
    <n v="250857"/>
    <n v="19167"/>
    <n v="2672"/>
    <n v="272696"/>
    <n v="0.74596374896734341"/>
    <x v="0"/>
    <n v="0"/>
  </r>
  <r>
    <s v="Post_1615"/>
    <x v="21"/>
    <x v="0"/>
    <x v="1"/>
    <x v="6"/>
    <x v="2"/>
    <x v="5"/>
    <n v="155818"/>
    <n v="50777"/>
    <n v="5658"/>
    <n v="26194"/>
    <n v="82629"/>
    <n v="0.53029175063214773"/>
    <x v="1"/>
    <n v="0"/>
  </r>
  <r>
    <s v="Post_1616"/>
    <x v="80"/>
    <x v="3"/>
    <x v="3"/>
    <x v="2"/>
    <x v="3"/>
    <x v="2"/>
    <n v="659447"/>
    <n v="306375"/>
    <n v="16542"/>
    <n v="10073"/>
    <n v="332990"/>
    <n v="0.50495339276696993"/>
    <x v="1"/>
    <n v="0"/>
  </r>
  <r>
    <s v="Post_1617"/>
    <x v="332"/>
    <x v="1"/>
    <x v="1"/>
    <x v="7"/>
    <x v="1"/>
    <x v="1"/>
    <n v="1876999"/>
    <n v="457119"/>
    <n v="16393"/>
    <n v="27762"/>
    <n v="501274"/>
    <n v="0.26706141026180619"/>
    <x v="1"/>
    <n v="0"/>
  </r>
  <r>
    <s v="Post_1618"/>
    <x v="601"/>
    <x v="0"/>
    <x v="1"/>
    <x v="1"/>
    <x v="1"/>
    <x v="0"/>
    <n v="55629"/>
    <n v="280770"/>
    <n v="79724"/>
    <n v="33789"/>
    <n v="394283"/>
    <n v="7.0877240288338816"/>
    <x v="1"/>
    <n v="0"/>
  </r>
  <r>
    <s v="Post_1619"/>
    <x v="26"/>
    <x v="1"/>
    <x v="0"/>
    <x v="7"/>
    <x v="0"/>
    <x v="4"/>
    <n v="1247095"/>
    <n v="384412"/>
    <n v="9221"/>
    <n v="18983"/>
    <n v="412616"/>
    <n v="0.33086172264342334"/>
    <x v="2"/>
    <n v="0"/>
  </r>
  <r>
    <s v="Post_1620"/>
    <x v="269"/>
    <x v="18"/>
    <x v="0"/>
    <x v="9"/>
    <x v="5"/>
    <x v="1"/>
    <n v="1775119"/>
    <n v="140839"/>
    <n v="55814"/>
    <n v="25850"/>
    <n v="222503"/>
    <n v="0.12534539937885855"/>
    <x v="1"/>
    <n v="0"/>
  </r>
  <r>
    <s v="Post_1621"/>
    <x v="110"/>
    <x v="1"/>
    <x v="2"/>
    <x v="7"/>
    <x v="3"/>
    <x v="7"/>
    <n v="857952"/>
    <n v="53166"/>
    <n v="31496"/>
    <n v="36051"/>
    <n v="120713"/>
    <n v="0.14069901346462274"/>
    <x v="0"/>
    <n v="0"/>
  </r>
  <r>
    <s v="Post_1622"/>
    <x v="484"/>
    <x v="20"/>
    <x v="2"/>
    <x v="8"/>
    <x v="0"/>
    <x v="6"/>
    <n v="2209389"/>
    <n v="482782"/>
    <n v="60115"/>
    <n v="41459"/>
    <n v="584356"/>
    <n v="0.26448760268110322"/>
    <x v="2"/>
    <n v="0"/>
  </r>
  <r>
    <s v="Post_1623"/>
    <x v="342"/>
    <x v="16"/>
    <x v="2"/>
    <x v="9"/>
    <x v="3"/>
    <x v="2"/>
    <n v="4955538"/>
    <n v="432781"/>
    <n v="10972"/>
    <n v="2387"/>
    <n v="446140"/>
    <n v="9.0028570056369259E-2"/>
    <x v="2"/>
    <n v="0"/>
  </r>
  <r>
    <s v="Post_1624"/>
    <x v="428"/>
    <x v="10"/>
    <x v="2"/>
    <x v="5"/>
    <x v="2"/>
    <x v="0"/>
    <n v="1259132"/>
    <n v="34868"/>
    <n v="47819"/>
    <n v="39976"/>
    <n v="122663"/>
    <n v="9.7418697960182099E-2"/>
    <x v="1"/>
    <n v="0"/>
  </r>
  <r>
    <s v="Post_1625"/>
    <x v="230"/>
    <x v="7"/>
    <x v="1"/>
    <x v="8"/>
    <x v="0"/>
    <x v="2"/>
    <n v="4003118"/>
    <n v="146736"/>
    <n v="23416"/>
    <n v="41111"/>
    <n v="211263"/>
    <n v="5.2774612189798051E-2"/>
    <x v="1"/>
    <n v="0"/>
  </r>
  <r>
    <s v="Post_1626"/>
    <x v="227"/>
    <x v="0"/>
    <x v="2"/>
    <x v="4"/>
    <x v="1"/>
    <x v="1"/>
    <n v="1904319"/>
    <n v="477329"/>
    <n v="16741"/>
    <n v="13594"/>
    <n v="507664"/>
    <n v="0.26658558781380642"/>
    <x v="2"/>
    <n v="0"/>
  </r>
  <r>
    <s v="Post_1627"/>
    <x v="23"/>
    <x v="13"/>
    <x v="2"/>
    <x v="1"/>
    <x v="3"/>
    <x v="6"/>
    <n v="4582495"/>
    <n v="64321"/>
    <n v="94120"/>
    <n v="12939"/>
    <n v="171380"/>
    <n v="3.739884058793299E-2"/>
    <x v="2"/>
    <n v="0"/>
  </r>
  <r>
    <s v="Post_1628"/>
    <x v="488"/>
    <x v="1"/>
    <x v="0"/>
    <x v="7"/>
    <x v="1"/>
    <x v="2"/>
    <n v="1707223"/>
    <n v="69921"/>
    <n v="5348"/>
    <n v="27889"/>
    <n v="103158"/>
    <n v="6.042444367256064E-2"/>
    <x v="2"/>
    <n v="0"/>
  </r>
  <r>
    <s v="Post_1629"/>
    <x v="263"/>
    <x v="21"/>
    <x v="0"/>
    <x v="8"/>
    <x v="1"/>
    <x v="7"/>
    <n v="1451710"/>
    <n v="486379"/>
    <n v="30071"/>
    <n v="10948"/>
    <n v="527398"/>
    <n v="0.36329432186869276"/>
    <x v="0"/>
    <n v="0"/>
  </r>
  <r>
    <s v="Post_1630"/>
    <x v="644"/>
    <x v="3"/>
    <x v="2"/>
    <x v="2"/>
    <x v="5"/>
    <x v="7"/>
    <n v="2110402"/>
    <n v="189604"/>
    <n v="40737"/>
    <n v="13834"/>
    <n v="244175"/>
    <n v="0.11570070536324359"/>
    <x v="0"/>
    <n v="0"/>
  </r>
  <r>
    <s v="Post_1631"/>
    <x v="279"/>
    <x v="23"/>
    <x v="2"/>
    <x v="2"/>
    <x v="2"/>
    <x v="6"/>
    <n v="4745366"/>
    <n v="432269"/>
    <n v="60416"/>
    <n v="6857"/>
    <n v="499542"/>
    <n v="0.1052694354871679"/>
    <x v="0"/>
    <n v="0"/>
  </r>
  <r>
    <s v="Post_1632"/>
    <x v="171"/>
    <x v="8"/>
    <x v="0"/>
    <x v="8"/>
    <x v="1"/>
    <x v="7"/>
    <n v="2049721"/>
    <n v="268966"/>
    <n v="85659"/>
    <n v="5658"/>
    <n v="360283"/>
    <n v="0.17577172698137941"/>
    <x v="0"/>
    <n v="0"/>
  </r>
  <r>
    <s v="Post_1633"/>
    <x v="645"/>
    <x v="6"/>
    <x v="3"/>
    <x v="2"/>
    <x v="4"/>
    <x v="1"/>
    <n v="4646660"/>
    <n v="449894"/>
    <n v="57521"/>
    <n v="37427"/>
    <n v="544842"/>
    <n v="0.11725454412416661"/>
    <x v="0"/>
    <n v="0"/>
  </r>
  <r>
    <s v="Post_1634"/>
    <x v="78"/>
    <x v="8"/>
    <x v="2"/>
    <x v="4"/>
    <x v="1"/>
    <x v="1"/>
    <n v="2479459"/>
    <n v="142403"/>
    <n v="78204"/>
    <n v="9039"/>
    <n v="229646"/>
    <n v="9.2619398021907204E-2"/>
    <x v="0"/>
    <n v="0"/>
  </r>
  <r>
    <s v="Post_1635"/>
    <x v="542"/>
    <x v="9"/>
    <x v="0"/>
    <x v="0"/>
    <x v="0"/>
    <x v="3"/>
    <n v="1888760"/>
    <n v="461087"/>
    <n v="43011"/>
    <n v="22628"/>
    <n v="526726"/>
    <n v="0.27887397022385058"/>
    <x v="0"/>
    <n v="0"/>
  </r>
  <r>
    <s v="Post_1636"/>
    <x v="646"/>
    <x v="15"/>
    <x v="3"/>
    <x v="4"/>
    <x v="0"/>
    <x v="4"/>
    <n v="261709"/>
    <n v="433301"/>
    <n v="20171"/>
    <n v="13866"/>
    <n v="467338"/>
    <n v="1.7857161962332209"/>
    <x v="0"/>
    <n v="0"/>
  </r>
  <r>
    <s v="Post_1637"/>
    <x v="560"/>
    <x v="3"/>
    <x v="2"/>
    <x v="0"/>
    <x v="3"/>
    <x v="1"/>
    <n v="2812314"/>
    <n v="74309"/>
    <n v="1044"/>
    <n v="11855"/>
    <n v="87208"/>
    <n v="3.100933963988374E-2"/>
    <x v="0"/>
    <n v="0"/>
  </r>
  <r>
    <s v="Post_1638"/>
    <x v="647"/>
    <x v="2"/>
    <x v="3"/>
    <x v="2"/>
    <x v="1"/>
    <x v="5"/>
    <n v="3497312"/>
    <n v="27448"/>
    <n v="94037"/>
    <n v="20054"/>
    <n v="141539"/>
    <n v="4.0470795856932411E-2"/>
    <x v="2"/>
    <n v="0"/>
  </r>
  <r>
    <s v="Post_1639"/>
    <x v="101"/>
    <x v="5"/>
    <x v="2"/>
    <x v="8"/>
    <x v="3"/>
    <x v="6"/>
    <n v="731918"/>
    <n v="405408"/>
    <n v="33684"/>
    <n v="24680"/>
    <n v="463772"/>
    <n v="0.63363928746116371"/>
    <x v="0"/>
    <n v="0"/>
  </r>
  <r>
    <s v="Post_1640"/>
    <x v="61"/>
    <x v="11"/>
    <x v="2"/>
    <x v="6"/>
    <x v="4"/>
    <x v="7"/>
    <n v="2000395"/>
    <n v="191198"/>
    <n v="63578"/>
    <n v="6326"/>
    <n v="261102"/>
    <n v="0.13052522126879942"/>
    <x v="1"/>
    <n v="0"/>
  </r>
  <r>
    <s v="Post_1641"/>
    <x v="424"/>
    <x v="19"/>
    <x v="0"/>
    <x v="0"/>
    <x v="2"/>
    <x v="6"/>
    <n v="2940659"/>
    <n v="29714"/>
    <n v="29002"/>
    <n v="45381"/>
    <n v="104097"/>
    <n v="3.5399208136679565E-2"/>
    <x v="1"/>
    <n v="0"/>
  </r>
  <r>
    <s v="Post_1642"/>
    <x v="161"/>
    <x v="16"/>
    <x v="0"/>
    <x v="6"/>
    <x v="0"/>
    <x v="5"/>
    <n v="2734409"/>
    <n v="357486"/>
    <n v="35102"/>
    <n v="40977"/>
    <n v="433565"/>
    <n v="0.15855894271851798"/>
    <x v="2"/>
    <n v="0"/>
  </r>
  <r>
    <s v="Post_1643"/>
    <x v="411"/>
    <x v="8"/>
    <x v="2"/>
    <x v="8"/>
    <x v="4"/>
    <x v="5"/>
    <n v="4562050"/>
    <n v="48226"/>
    <n v="85609"/>
    <n v="32371"/>
    <n v="166206"/>
    <n v="3.643230565206431E-2"/>
    <x v="2"/>
    <n v="0"/>
  </r>
  <r>
    <s v="Post_1644"/>
    <x v="263"/>
    <x v="21"/>
    <x v="0"/>
    <x v="5"/>
    <x v="0"/>
    <x v="1"/>
    <n v="4855797"/>
    <n v="70587"/>
    <n v="33841"/>
    <n v="28587"/>
    <n v="133015"/>
    <n v="2.7393031463218087E-2"/>
    <x v="0"/>
    <n v="0"/>
  </r>
  <r>
    <s v="Post_1645"/>
    <x v="327"/>
    <x v="15"/>
    <x v="2"/>
    <x v="7"/>
    <x v="5"/>
    <x v="6"/>
    <n v="3399334"/>
    <n v="231513"/>
    <n v="21754"/>
    <n v="40671"/>
    <n v="293938"/>
    <n v="8.6469290749305594E-2"/>
    <x v="2"/>
    <n v="0"/>
  </r>
  <r>
    <s v="Post_1646"/>
    <x v="624"/>
    <x v="6"/>
    <x v="1"/>
    <x v="9"/>
    <x v="2"/>
    <x v="3"/>
    <n v="2149093"/>
    <n v="4283"/>
    <n v="97823"/>
    <n v="25162"/>
    <n v="127268"/>
    <n v="5.921940092867084E-2"/>
    <x v="1"/>
    <n v="0"/>
  </r>
  <r>
    <s v="Post_1647"/>
    <x v="156"/>
    <x v="15"/>
    <x v="3"/>
    <x v="9"/>
    <x v="1"/>
    <x v="0"/>
    <n v="4020003"/>
    <n v="292915"/>
    <n v="66714"/>
    <n v="16223"/>
    <n v="375852"/>
    <n v="9.3495452615333874E-2"/>
    <x v="0"/>
    <n v="0"/>
  </r>
  <r>
    <s v="Post_1648"/>
    <x v="372"/>
    <x v="6"/>
    <x v="2"/>
    <x v="0"/>
    <x v="1"/>
    <x v="4"/>
    <n v="752268"/>
    <n v="50734"/>
    <n v="89891"/>
    <n v="9399"/>
    <n v="150024"/>
    <n v="0.19942892692497888"/>
    <x v="0"/>
    <n v="0"/>
  </r>
  <r>
    <s v="Post_1649"/>
    <x v="173"/>
    <x v="5"/>
    <x v="3"/>
    <x v="0"/>
    <x v="3"/>
    <x v="7"/>
    <n v="1085319"/>
    <n v="225410"/>
    <n v="83973"/>
    <n v="9673"/>
    <n v="319056"/>
    <n v="0.29397439831054278"/>
    <x v="2"/>
    <n v="0"/>
  </r>
  <r>
    <s v="Post_1650"/>
    <x v="648"/>
    <x v="3"/>
    <x v="3"/>
    <x v="7"/>
    <x v="1"/>
    <x v="3"/>
    <n v="4841810"/>
    <n v="373052"/>
    <n v="32565"/>
    <n v="46187"/>
    <n v="451804"/>
    <n v="9.3313037892854125E-2"/>
    <x v="1"/>
    <n v="0"/>
  </r>
  <r>
    <s v="Post_1651"/>
    <x v="514"/>
    <x v="4"/>
    <x v="0"/>
    <x v="9"/>
    <x v="3"/>
    <x v="6"/>
    <n v="2503297"/>
    <n v="250047"/>
    <n v="1748"/>
    <n v="27674"/>
    <n v="279469"/>
    <n v="0.11164036868178247"/>
    <x v="1"/>
    <n v="0"/>
  </r>
  <r>
    <s v="Post_1652"/>
    <x v="256"/>
    <x v="6"/>
    <x v="0"/>
    <x v="6"/>
    <x v="0"/>
    <x v="7"/>
    <n v="3680526"/>
    <n v="81081"/>
    <n v="6559"/>
    <n v="17831"/>
    <n v="105471"/>
    <n v="2.8656501815229669E-2"/>
    <x v="1"/>
    <n v="0"/>
  </r>
  <r>
    <s v="Post_1653"/>
    <x v="464"/>
    <x v="22"/>
    <x v="0"/>
    <x v="5"/>
    <x v="0"/>
    <x v="6"/>
    <n v="3917058"/>
    <n v="443581"/>
    <n v="74974"/>
    <n v="25488"/>
    <n v="544043"/>
    <n v="0.13889071849331819"/>
    <x v="1"/>
    <n v="0"/>
  </r>
  <r>
    <s v="Post_1654"/>
    <x v="174"/>
    <x v="20"/>
    <x v="0"/>
    <x v="6"/>
    <x v="2"/>
    <x v="2"/>
    <n v="4464275"/>
    <n v="97838"/>
    <n v="62114"/>
    <n v="22434"/>
    <n v="182386"/>
    <n v="4.0854562050948923E-2"/>
    <x v="1"/>
    <n v="0"/>
  </r>
  <r>
    <s v="Post_1655"/>
    <x v="235"/>
    <x v="1"/>
    <x v="3"/>
    <x v="5"/>
    <x v="5"/>
    <x v="0"/>
    <n v="4782032"/>
    <n v="391629"/>
    <n v="93730"/>
    <n v="20836"/>
    <n v="506195"/>
    <n v="0.10585353673919372"/>
    <x v="0"/>
    <n v="0"/>
  </r>
  <r>
    <s v="Post_1656"/>
    <x v="649"/>
    <x v="10"/>
    <x v="1"/>
    <x v="7"/>
    <x v="3"/>
    <x v="7"/>
    <n v="4141357"/>
    <n v="340428"/>
    <n v="36529"/>
    <n v="4526"/>
    <n v="381483"/>
    <n v="9.2115458773537273E-2"/>
    <x v="0"/>
    <n v="0"/>
  </r>
  <r>
    <s v="Post_1657"/>
    <x v="563"/>
    <x v="18"/>
    <x v="2"/>
    <x v="7"/>
    <x v="2"/>
    <x v="5"/>
    <n v="2781286"/>
    <n v="186013"/>
    <n v="98891"/>
    <n v="19768"/>
    <n v="304672"/>
    <n v="0.10954357085175706"/>
    <x v="0"/>
    <n v="0"/>
  </r>
  <r>
    <s v="Post_1658"/>
    <x v="650"/>
    <x v="13"/>
    <x v="1"/>
    <x v="7"/>
    <x v="0"/>
    <x v="4"/>
    <n v="1577124"/>
    <n v="190567"/>
    <n v="91953"/>
    <n v="34496"/>
    <n v="317016"/>
    <n v="0.20100892510671323"/>
    <x v="2"/>
    <n v="0"/>
  </r>
  <r>
    <s v="Post_1659"/>
    <x v="414"/>
    <x v="3"/>
    <x v="0"/>
    <x v="1"/>
    <x v="4"/>
    <x v="7"/>
    <n v="4836204"/>
    <n v="290221"/>
    <n v="34793"/>
    <n v="15068"/>
    <n v="340082"/>
    <n v="7.0320027856558567E-2"/>
    <x v="1"/>
    <n v="0"/>
  </r>
  <r>
    <s v="Post_1660"/>
    <x v="34"/>
    <x v="13"/>
    <x v="0"/>
    <x v="9"/>
    <x v="2"/>
    <x v="7"/>
    <n v="2757275"/>
    <n v="266710"/>
    <n v="2008"/>
    <n v="36425"/>
    <n v="305143"/>
    <n v="0.1106683228912604"/>
    <x v="1"/>
    <n v="0"/>
  </r>
  <r>
    <s v="Post_1661"/>
    <x v="467"/>
    <x v="6"/>
    <x v="0"/>
    <x v="6"/>
    <x v="5"/>
    <x v="6"/>
    <n v="461093"/>
    <n v="115868"/>
    <n v="97631"/>
    <n v="836"/>
    <n v="214335"/>
    <n v="0.46484114918248598"/>
    <x v="0"/>
    <n v="0"/>
  </r>
  <r>
    <s v="Post_1662"/>
    <x v="328"/>
    <x v="2"/>
    <x v="3"/>
    <x v="3"/>
    <x v="4"/>
    <x v="6"/>
    <n v="416498"/>
    <n v="230768"/>
    <n v="35649"/>
    <n v="8638"/>
    <n v="275055"/>
    <n v="0.66039932964864179"/>
    <x v="2"/>
    <n v="0"/>
  </r>
  <r>
    <s v="Post_1663"/>
    <x v="189"/>
    <x v="19"/>
    <x v="0"/>
    <x v="5"/>
    <x v="4"/>
    <x v="1"/>
    <n v="1596995"/>
    <n v="92047"/>
    <n v="65455"/>
    <n v="20030"/>
    <n v="177532"/>
    <n v="0.11116628417747081"/>
    <x v="0"/>
    <n v="0"/>
  </r>
  <r>
    <s v="Post_1664"/>
    <x v="251"/>
    <x v="17"/>
    <x v="3"/>
    <x v="4"/>
    <x v="3"/>
    <x v="0"/>
    <n v="3246135"/>
    <n v="189814"/>
    <n v="23788"/>
    <n v="20762"/>
    <n v="234364"/>
    <n v="7.2197859916485294E-2"/>
    <x v="1"/>
    <n v="0"/>
  </r>
  <r>
    <s v="Post_1665"/>
    <x v="641"/>
    <x v="1"/>
    <x v="3"/>
    <x v="3"/>
    <x v="4"/>
    <x v="7"/>
    <n v="3397373"/>
    <n v="17460"/>
    <n v="39861"/>
    <n v="45560"/>
    <n v="102881"/>
    <n v="3.0282515343472736E-2"/>
    <x v="2"/>
    <n v="0"/>
  </r>
  <r>
    <s v="Post_1666"/>
    <x v="245"/>
    <x v="3"/>
    <x v="3"/>
    <x v="6"/>
    <x v="1"/>
    <x v="4"/>
    <n v="3774978"/>
    <n v="160349"/>
    <n v="37878"/>
    <n v="9591"/>
    <n v="207818"/>
    <n v="5.5051446657437476E-2"/>
    <x v="0"/>
    <n v="0"/>
  </r>
  <r>
    <s v="Post_1667"/>
    <x v="609"/>
    <x v="16"/>
    <x v="0"/>
    <x v="1"/>
    <x v="3"/>
    <x v="5"/>
    <n v="3520604"/>
    <n v="419822"/>
    <n v="8728"/>
    <n v="16207"/>
    <n v="444757"/>
    <n v="0.12632974341902697"/>
    <x v="2"/>
    <n v="0"/>
  </r>
  <r>
    <s v="Post_1668"/>
    <x v="564"/>
    <x v="21"/>
    <x v="0"/>
    <x v="1"/>
    <x v="1"/>
    <x v="6"/>
    <n v="295569"/>
    <n v="56857"/>
    <n v="20351"/>
    <n v="49993"/>
    <n v="127201"/>
    <n v="0.43035974679347294"/>
    <x v="1"/>
    <n v="0"/>
  </r>
  <r>
    <s v="Post_1669"/>
    <x v="14"/>
    <x v="11"/>
    <x v="2"/>
    <x v="8"/>
    <x v="3"/>
    <x v="4"/>
    <n v="2291471"/>
    <n v="412417"/>
    <n v="47074"/>
    <n v="31750"/>
    <n v="491241"/>
    <n v="0.21437801307544369"/>
    <x v="2"/>
    <n v="0"/>
  </r>
  <r>
    <s v="Post_1670"/>
    <x v="515"/>
    <x v="13"/>
    <x v="1"/>
    <x v="0"/>
    <x v="0"/>
    <x v="1"/>
    <n v="1087661"/>
    <n v="285688"/>
    <n v="15615"/>
    <n v="4887"/>
    <n v="306190"/>
    <n v="0.28151234621816906"/>
    <x v="1"/>
    <n v="0"/>
  </r>
  <r>
    <s v="Post_1671"/>
    <x v="165"/>
    <x v="2"/>
    <x v="0"/>
    <x v="5"/>
    <x v="3"/>
    <x v="0"/>
    <n v="3789362"/>
    <n v="458702"/>
    <n v="42111"/>
    <n v="33414"/>
    <n v="534227"/>
    <n v="0.14098072445968476"/>
    <x v="2"/>
    <n v="0"/>
  </r>
  <r>
    <s v="Post_1672"/>
    <x v="372"/>
    <x v="6"/>
    <x v="1"/>
    <x v="0"/>
    <x v="4"/>
    <x v="5"/>
    <n v="3925001"/>
    <n v="142073"/>
    <n v="88617"/>
    <n v="35526"/>
    <n v="266216"/>
    <n v="6.7825715203639433E-2"/>
    <x v="2"/>
    <n v="0"/>
  </r>
  <r>
    <s v="Post_1673"/>
    <x v="598"/>
    <x v="17"/>
    <x v="2"/>
    <x v="6"/>
    <x v="4"/>
    <x v="4"/>
    <n v="3287268"/>
    <n v="123865"/>
    <n v="8497"/>
    <n v="48466"/>
    <n v="180828"/>
    <n v="5.5008596804398062E-2"/>
    <x v="1"/>
    <n v="0"/>
  </r>
  <r>
    <s v="Post_1674"/>
    <x v="504"/>
    <x v="10"/>
    <x v="1"/>
    <x v="9"/>
    <x v="3"/>
    <x v="7"/>
    <n v="4330176"/>
    <n v="205339"/>
    <n v="6335"/>
    <n v="41452"/>
    <n v="253126"/>
    <n v="5.8456284455874308E-2"/>
    <x v="2"/>
    <n v="0"/>
  </r>
  <r>
    <s v="Post_1675"/>
    <x v="432"/>
    <x v="0"/>
    <x v="0"/>
    <x v="5"/>
    <x v="1"/>
    <x v="0"/>
    <n v="1558806"/>
    <n v="207879"/>
    <n v="41122"/>
    <n v="49288"/>
    <n v="298289"/>
    <n v="0.19135735941483417"/>
    <x v="0"/>
    <n v="0"/>
  </r>
  <r>
    <s v="Post_1676"/>
    <x v="596"/>
    <x v="20"/>
    <x v="1"/>
    <x v="1"/>
    <x v="5"/>
    <x v="2"/>
    <n v="4975345"/>
    <n v="155558"/>
    <n v="52987"/>
    <n v="25353"/>
    <n v="233898"/>
    <n v="4.7011413278878145E-2"/>
    <x v="1"/>
    <n v="0"/>
  </r>
  <r>
    <s v="Post_1677"/>
    <x v="283"/>
    <x v="5"/>
    <x v="1"/>
    <x v="7"/>
    <x v="2"/>
    <x v="2"/>
    <n v="3675490"/>
    <n v="253771"/>
    <n v="62578"/>
    <n v="7498"/>
    <n v="323847"/>
    <n v="8.8109884668438762E-2"/>
    <x v="2"/>
    <n v="0"/>
  </r>
  <r>
    <s v="Post_1678"/>
    <x v="365"/>
    <x v="21"/>
    <x v="0"/>
    <x v="6"/>
    <x v="5"/>
    <x v="4"/>
    <n v="2003412"/>
    <n v="429878"/>
    <n v="23965"/>
    <n v="46480"/>
    <n v="500323"/>
    <n v="0.24973545132004799"/>
    <x v="1"/>
    <n v="0"/>
  </r>
  <r>
    <s v="Post_1679"/>
    <x v="651"/>
    <x v="21"/>
    <x v="2"/>
    <x v="9"/>
    <x v="2"/>
    <x v="2"/>
    <n v="3802564"/>
    <n v="304493"/>
    <n v="39002"/>
    <n v="2143"/>
    <n v="345638"/>
    <n v="9.0896037515739381E-2"/>
    <x v="1"/>
    <n v="0"/>
  </r>
  <r>
    <s v="Post_1680"/>
    <x v="18"/>
    <x v="1"/>
    <x v="0"/>
    <x v="4"/>
    <x v="2"/>
    <x v="5"/>
    <n v="3407613"/>
    <n v="330611"/>
    <n v="3262"/>
    <n v="15630"/>
    <n v="349503"/>
    <n v="0.10256534412798636"/>
    <x v="2"/>
    <n v="0"/>
  </r>
  <r>
    <s v="Post_1681"/>
    <x v="514"/>
    <x v="4"/>
    <x v="3"/>
    <x v="0"/>
    <x v="3"/>
    <x v="6"/>
    <n v="240061"/>
    <n v="499517"/>
    <n v="73285"/>
    <n v="47847"/>
    <n v="620649"/>
    <n v="2.5853803824861181"/>
    <x v="0"/>
    <n v="0"/>
  </r>
  <r>
    <s v="Post_1682"/>
    <x v="572"/>
    <x v="22"/>
    <x v="1"/>
    <x v="1"/>
    <x v="3"/>
    <x v="4"/>
    <n v="1582423"/>
    <n v="386088"/>
    <n v="53051"/>
    <n v="35424"/>
    <n v="474563"/>
    <n v="0.29989642466015726"/>
    <x v="2"/>
    <n v="0"/>
  </r>
  <r>
    <s v="Post_1683"/>
    <x v="200"/>
    <x v="2"/>
    <x v="2"/>
    <x v="9"/>
    <x v="0"/>
    <x v="7"/>
    <n v="526876"/>
    <n v="184751"/>
    <n v="83234"/>
    <n v="31673"/>
    <n v="299658"/>
    <n v="0.56874482800507142"/>
    <x v="0"/>
    <n v="0"/>
  </r>
  <r>
    <s v="Post_1684"/>
    <x v="39"/>
    <x v="10"/>
    <x v="2"/>
    <x v="4"/>
    <x v="0"/>
    <x v="1"/>
    <n v="4817464"/>
    <n v="309479"/>
    <n v="60716"/>
    <n v="22878"/>
    <n v="393073"/>
    <n v="8.159334454808588E-2"/>
    <x v="2"/>
    <n v="0"/>
  </r>
  <r>
    <s v="Post_1685"/>
    <x v="294"/>
    <x v="5"/>
    <x v="3"/>
    <x v="3"/>
    <x v="2"/>
    <x v="1"/>
    <n v="676397"/>
    <n v="5615"/>
    <n v="87186"/>
    <n v="1127"/>
    <n v="93928"/>
    <n v="0.13886519307448142"/>
    <x v="2"/>
    <n v="0"/>
  </r>
  <r>
    <s v="Post_1686"/>
    <x v="154"/>
    <x v="14"/>
    <x v="0"/>
    <x v="5"/>
    <x v="0"/>
    <x v="1"/>
    <n v="2417845"/>
    <n v="324783"/>
    <n v="8835"/>
    <n v="5058"/>
    <n v="338676"/>
    <n v="0.14007349519923734"/>
    <x v="2"/>
    <n v="0"/>
  </r>
  <r>
    <s v="Post_1687"/>
    <x v="220"/>
    <x v="7"/>
    <x v="0"/>
    <x v="2"/>
    <x v="4"/>
    <x v="3"/>
    <n v="2279763"/>
    <n v="12478"/>
    <n v="72990"/>
    <n v="25143"/>
    <n v="110611"/>
    <n v="4.8518639876162568E-2"/>
    <x v="1"/>
    <n v="0"/>
  </r>
  <r>
    <s v="Post_1688"/>
    <x v="652"/>
    <x v="13"/>
    <x v="2"/>
    <x v="7"/>
    <x v="4"/>
    <x v="1"/>
    <n v="3343066"/>
    <n v="210608"/>
    <n v="21075"/>
    <n v="3469"/>
    <n v="235152"/>
    <n v="7.0340220623822558E-2"/>
    <x v="0"/>
    <n v="0"/>
  </r>
  <r>
    <s v="Post_1689"/>
    <x v="567"/>
    <x v="21"/>
    <x v="0"/>
    <x v="6"/>
    <x v="4"/>
    <x v="7"/>
    <n v="1190006"/>
    <n v="239797"/>
    <n v="12358"/>
    <n v="35109"/>
    <n v="287264"/>
    <n v="0.24139710219948471"/>
    <x v="2"/>
    <n v="0"/>
  </r>
  <r>
    <s v="Post_1690"/>
    <x v="432"/>
    <x v="0"/>
    <x v="1"/>
    <x v="5"/>
    <x v="5"/>
    <x v="7"/>
    <n v="3237142"/>
    <n v="326165"/>
    <n v="92290"/>
    <n v="9091"/>
    <n v="427546"/>
    <n v="0.13207514529792019"/>
    <x v="0"/>
    <n v="0"/>
  </r>
  <r>
    <s v="Post_1691"/>
    <x v="258"/>
    <x v="8"/>
    <x v="0"/>
    <x v="0"/>
    <x v="2"/>
    <x v="1"/>
    <n v="4830941"/>
    <n v="381524"/>
    <n v="86156"/>
    <n v="26172"/>
    <n v="493852"/>
    <n v="0.1022268746399511"/>
    <x v="2"/>
    <n v="0"/>
  </r>
  <r>
    <s v="Post_1692"/>
    <x v="323"/>
    <x v="7"/>
    <x v="1"/>
    <x v="3"/>
    <x v="3"/>
    <x v="5"/>
    <n v="1586264"/>
    <n v="161483"/>
    <n v="51284"/>
    <n v="11309"/>
    <n v="224076"/>
    <n v="0.14126021897994281"/>
    <x v="2"/>
    <n v="0"/>
  </r>
  <r>
    <s v="Post_1693"/>
    <x v="617"/>
    <x v="21"/>
    <x v="0"/>
    <x v="0"/>
    <x v="2"/>
    <x v="0"/>
    <n v="2948962"/>
    <n v="477735"/>
    <n v="81979"/>
    <n v="8202"/>
    <n v="567916"/>
    <n v="0.19258166093696696"/>
    <x v="1"/>
    <n v="0"/>
  </r>
  <r>
    <s v="Post_1694"/>
    <x v="431"/>
    <x v="23"/>
    <x v="2"/>
    <x v="8"/>
    <x v="2"/>
    <x v="5"/>
    <n v="2684984"/>
    <n v="50716"/>
    <n v="76232"/>
    <n v="49764"/>
    <n v="176712"/>
    <n v="6.5814917332840714E-2"/>
    <x v="0"/>
    <n v="0"/>
  </r>
  <r>
    <s v="Post_1695"/>
    <x v="92"/>
    <x v="22"/>
    <x v="3"/>
    <x v="6"/>
    <x v="2"/>
    <x v="5"/>
    <n v="1482566"/>
    <n v="354126"/>
    <n v="63810"/>
    <n v="39991"/>
    <n v="457927"/>
    <n v="0.30887461333930494"/>
    <x v="0"/>
    <n v="0"/>
  </r>
  <r>
    <s v="Post_1696"/>
    <x v="653"/>
    <x v="20"/>
    <x v="2"/>
    <x v="0"/>
    <x v="5"/>
    <x v="3"/>
    <n v="4157917"/>
    <n v="384684"/>
    <n v="52501"/>
    <n v="27924"/>
    <n v="465109"/>
    <n v="0.111861059275594"/>
    <x v="1"/>
    <n v="0"/>
  </r>
  <r>
    <s v="Post_1697"/>
    <x v="654"/>
    <x v="13"/>
    <x v="0"/>
    <x v="9"/>
    <x v="3"/>
    <x v="0"/>
    <n v="592935"/>
    <n v="98617"/>
    <n v="56477"/>
    <n v="11679"/>
    <n v="166773"/>
    <n v="0.28126691795896686"/>
    <x v="1"/>
    <n v="0"/>
  </r>
  <r>
    <s v="Post_1698"/>
    <x v="655"/>
    <x v="12"/>
    <x v="0"/>
    <x v="0"/>
    <x v="2"/>
    <x v="1"/>
    <n v="933613"/>
    <n v="305356"/>
    <n v="62697"/>
    <n v="4288"/>
    <n v="372341"/>
    <n v="0.39881728296414037"/>
    <x v="2"/>
    <n v="0"/>
  </r>
  <r>
    <s v="Post_1699"/>
    <x v="656"/>
    <x v="12"/>
    <x v="3"/>
    <x v="7"/>
    <x v="0"/>
    <x v="7"/>
    <n v="1777184"/>
    <n v="64483"/>
    <n v="44743"/>
    <n v="32481"/>
    <n v="141707"/>
    <n v="7.9736819597745645E-2"/>
    <x v="2"/>
    <n v="0"/>
  </r>
  <r>
    <s v="Post_1700"/>
    <x v="97"/>
    <x v="18"/>
    <x v="2"/>
    <x v="9"/>
    <x v="1"/>
    <x v="4"/>
    <n v="2469353"/>
    <n v="451890"/>
    <n v="14407"/>
    <n v="35509"/>
    <n v="501806"/>
    <n v="0.20321355431969426"/>
    <x v="0"/>
    <n v="0"/>
  </r>
  <r>
    <s v="Post_1701"/>
    <x v="333"/>
    <x v="16"/>
    <x v="3"/>
    <x v="1"/>
    <x v="1"/>
    <x v="7"/>
    <n v="218047"/>
    <n v="233078"/>
    <n v="19910"/>
    <n v="28027"/>
    <n v="281015"/>
    <n v="1.2887817764060041"/>
    <x v="0"/>
    <n v="0"/>
  </r>
  <r>
    <s v="Post_1702"/>
    <x v="441"/>
    <x v="5"/>
    <x v="0"/>
    <x v="0"/>
    <x v="4"/>
    <x v="1"/>
    <n v="4348314"/>
    <n v="230560"/>
    <n v="3067"/>
    <n v="48962"/>
    <n v="282589"/>
    <n v="6.4988177026774049E-2"/>
    <x v="2"/>
    <n v="0"/>
  </r>
  <r>
    <s v="Post_1703"/>
    <x v="181"/>
    <x v="11"/>
    <x v="0"/>
    <x v="2"/>
    <x v="1"/>
    <x v="4"/>
    <n v="2868762"/>
    <n v="109444"/>
    <n v="83287"/>
    <n v="38867"/>
    <n v="231598"/>
    <n v="8.0730991277770683E-2"/>
    <x v="1"/>
    <n v="0"/>
  </r>
  <r>
    <s v="Post_1704"/>
    <x v="85"/>
    <x v="22"/>
    <x v="0"/>
    <x v="3"/>
    <x v="2"/>
    <x v="3"/>
    <n v="28489"/>
    <n v="444994"/>
    <n v="57777"/>
    <n v="15240"/>
    <n v="518011"/>
    <n v="18.182842500614271"/>
    <x v="0"/>
    <n v="0"/>
  </r>
  <r>
    <s v="Post_1705"/>
    <x v="256"/>
    <x v="6"/>
    <x v="1"/>
    <x v="6"/>
    <x v="4"/>
    <x v="5"/>
    <n v="3470216"/>
    <n v="158438"/>
    <n v="3224"/>
    <n v="37495"/>
    <n v="199157"/>
    <n v="5.7390375699956427E-2"/>
    <x v="2"/>
    <n v="0"/>
  </r>
  <r>
    <s v="Post_1706"/>
    <x v="381"/>
    <x v="18"/>
    <x v="3"/>
    <x v="5"/>
    <x v="0"/>
    <x v="7"/>
    <n v="2546025"/>
    <n v="61904"/>
    <n v="25135"/>
    <n v="39292"/>
    <n v="126331"/>
    <n v="4.9618915760842881E-2"/>
    <x v="1"/>
    <n v="0"/>
  </r>
  <r>
    <s v="Post_1707"/>
    <x v="64"/>
    <x v="20"/>
    <x v="1"/>
    <x v="4"/>
    <x v="1"/>
    <x v="1"/>
    <n v="4510453"/>
    <n v="78761"/>
    <n v="81693"/>
    <n v="35386"/>
    <n v="195840"/>
    <n v="4.3419142157118146E-2"/>
    <x v="0"/>
    <n v="0"/>
  </r>
  <r>
    <s v="Post_1708"/>
    <x v="614"/>
    <x v="9"/>
    <x v="0"/>
    <x v="6"/>
    <x v="1"/>
    <x v="0"/>
    <n v="881991"/>
    <n v="53251"/>
    <n v="64414"/>
    <n v="3514"/>
    <n v="121179"/>
    <n v="0.13739255842746695"/>
    <x v="2"/>
    <n v="0"/>
  </r>
  <r>
    <s v="Post_1709"/>
    <x v="438"/>
    <x v="21"/>
    <x v="3"/>
    <x v="2"/>
    <x v="3"/>
    <x v="4"/>
    <n v="2324138"/>
    <n v="2092"/>
    <n v="83576"/>
    <n v="5162"/>
    <n v="90830"/>
    <n v="3.9081156110351449E-2"/>
    <x v="2"/>
    <n v="0"/>
  </r>
  <r>
    <s v="Post_1710"/>
    <x v="119"/>
    <x v="17"/>
    <x v="0"/>
    <x v="3"/>
    <x v="1"/>
    <x v="6"/>
    <n v="1882409"/>
    <n v="24262"/>
    <n v="55206"/>
    <n v="31018"/>
    <n v="110486"/>
    <n v="5.8693939521113639E-2"/>
    <x v="1"/>
    <n v="0"/>
  </r>
  <r>
    <s v="Post_1711"/>
    <x v="214"/>
    <x v="9"/>
    <x v="3"/>
    <x v="6"/>
    <x v="3"/>
    <x v="3"/>
    <n v="1239705"/>
    <n v="50435"/>
    <n v="14795"/>
    <n v="8352"/>
    <n v="73582"/>
    <n v="5.9354443194146997E-2"/>
    <x v="2"/>
    <n v="0"/>
  </r>
  <r>
    <s v="Post_1712"/>
    <x v="86"/>
    <x v="10"/>
    <x v="1"/>
    <x v="1"/>
    <x v="4"/>
    <x v="6"/>
    <n v="4431420"/>
    <n v="316236"/>
    <n v="20710"/>
    <n v="28465"/>
    <n v="365411"/>
    <n v="8.2459121455425125E-2"/>
    <x v="0"/>
    <n v="0"/>
  </r>
  <r>
    <s v="Post_1713"/>
    <x v="487"/>
    <x v="21"/>
    <x v="0"/>
    <x v="9"/>
    <x v="4"/>
    <x v="0"/>
    <n v="1290722"/>
    <n v="166513"/>
    <n v="58572"/>
    <n v="11367"/>
    <n v="236452"/>
    <n v="0.18319359242346531"/>
    <x v="0"/>
    <n v="0"/>
  </r>
  <r>
    <s v="Post_1714"/>
    <x v="75"/>
    <x v="0"/>
    <x v="2"/>
    <x v="0"/>
    <x v="0"/>
    <x v="7"/>
    <n v="3228275"/>
    <n v="113917"/>
    <n v="75531"/>
    <n v="36656"/>
    <n v="226104"/>
    <n v="7.003864292849897E-2"/>
    <x v="2"/>
    <n v="0"/>
  </r>
  <r>
    <s v="Post_1715"/>
    <x v="507"/>
    <x v="21"/>
    <x v="0"/>
    <x v="4"/>
    <x v="1"/>
    <x v="4"/>
    <n v="2527623"/>
    <n v="148521"/>
    <n v="43818"/>
    <n v="33457"/>
    <n v="225796"/>
    <n v="8.9331359937775537E-2"/>
    <x v="2"/>
    <n v="0"/>
  </r>
  <r>
    <s v="Post_1716"/>
    <x v="325"/>
    <x v="14"/>
    <x v="1"/>
    <x v="0"/>
    <x v="4"/>
    <x v="6"/>
    <n v="4986208"/>
    <n v="327244"/>
    <n v="16672"/>
    <n v="27570"/>
    <n v="371486"/>
    <n v="7.4502708270493323E-2"/>
    <x v="1"/>
    <n v="0"/>
  </r>
  <r>
    <s v="Post_1717"/>
    <x v="139"/>
    <x v="14"/>
    <x v="2"/>
    <x v="4"/>
    <x v="0"/>
    <x v="1"/>
    <n v="3600830"/>
    <n v="286882"/>
    <n v="82806"/>
    <n v="18415"/>
    <n v="388103"/>
    <n v="0.10778153925622704"/>
    <x v="2"/>
    <n v="0"/>
  </r>
  <r>
    <s v="Post_1718"/>
    <x v="588"/>
    <x v="9"/>
    <x v="3"/>
    <x v="6"/>
    <x v="5"/>
    <x v="7"/>
    <n v="2686077"/>
    <n v="437233"/>
    <n v="38768"/>
    <n v="18367"/>
    <n v="494368"/>
    <n v="0.1840483351743081"/>
    <x v="0"/>
    <n v="0"/>
  </r>
  <r>
    <s v="Post_1719"/>
    <x v="657"/>
    <x v="12"/>
    <x v="3"/>
    <x v="6"/>
    <x v="5"/>
    <x v="3"/>
    <n v="3717495"/>
    <n v="477018"/>
    <n v="50628"/>
    <n v="6831"/>
    <n v="534477"/>
    <n v="0.14377342807455021"/>
    <x v="1"/>
    <n v="0"/>
  </r>
  <r>
    <s v="Post_1720"/>
    <x v="357"/>
    <x v="10"/>
    <x v="2"/>
    <x v="6"/>
    <x v="0"/>
    <x v="1"/>
    <n v="4481057"/>
    <n v="435510"/>
    <n v="25727"/>
    <n v="7182"/>
    <n v="468419"/>
    <n v="0.10453314921010824"/>
    <x v="2"/>
    <n v="0"/>
  </r>
  <r>
    <s v="Post_1721"/>
    <x v="253"/>
    <x v="4"/>
    <x v="3"/>
    <x v="3"/>
    <x v="1"/>
    <x v="3"/>
    <n v="3998581"/>
    <n v="15720"/>
    <n v="20570"/>
    <n v="27906"/>
    <n v="64196"/>
    <n v="1.6054695403194284E-2"/>
    <x v="0"/>
    <n v="0"/>
  </r>
  <r>
    <s v="Post_1722"/>
    <x v="229"/>
    <x v="20"/>
    <x v="1"/>
    <x v="0"/>
    <x v="3"/>
    <x v="2"/>
    <n v="973433"/>
    <n v="191321"/>
    <n v="5664"/>
    <n v="41928"/>
    <n v="238913"/>
    <n v="0.24543342993303083"/>
    <x v="1"/>
    <n v="0"/>
  </r>
  <r>
    <s v="Post_1723"/>
    <x v="611"/>
    <x v="17"/>
    <x v="3"/>
    <x v="8"/>
    <x v="1"/>
    <x v="1"/>
    <n v="3821922"/>
    <n v="425847"/>
    <n v="50387"/>
    <n v="18851"/>
    <n v="495085"/>
    <n v="0.12953822710144267"/>
    <x v="2"/>
    <n v="0"/>
  </r>
  <r>
    <s v="Post_1724"/>
    <x v="376"/>
    <x v="20"/>
    <x v="2"/>
    <x v="2"/>
    <x v="0"/>
    <x v="2"/>
    <n v="4301015"/>
    <n v="146849"/>
    <n v="20372"/>
    <n v="37300"/>
    <n v="204521"/>
    <n v="4.7551798819580958E-2"/>
    <x v="0"/>
    <n v="0"/>
  </r>
  <r>
    <s v="Post_1725"/>
    <x v="161"/>
    <x v="16"/>
    <x v="1"/>
    <x v="4"/>
    <x v="1"/>
    <x v="1"/>
    <n v="4798066"/>
    <n v="375356"/>
    <n v="7649"/>
    <n v="17000"/>
    <n v="400005"/>
    <n v="8.336796534270266E-2"/>
    <x v="2"/>
    <n v="0"/>
  </r>
  <r>
    <s v="Post_1726"/>
    <x v="550"/>
    <x v="4"/>
    <x v="1"/>
    <x v="5"/>
    <x v="5"/>
    <x v="5"/>
    <n v="141212"/>
    <n v="41508"/>
    <n v="96422"/>
    <n v="16803"/>
    <n v="154733"/>
    <n v="1.0957496530039941"/>
    <x v="0"/>
    <n v="0"/>
  </r>
  <r>
    <s v="Post_1727"/>
    <x v="205"/>
    <x v="16"/>
    <x v="1"/>
    <x v="5"/>
    <x v="0"/>
    <x v="3"/>
    <n v="4432570"/>
    <n v="202923"/>
    <n v="40150"/>
    <n v="18413"/>
    <n v="261486"/>
    <n v="5.8991961773869332E-2"/>
    <x v="1"/>
    <n v="0"/>
  </r>
  <r>
    <s v="Post_1728"/>
    <x v="254"/>
    <x v="14"/>
    <x v="3"/>
    <x v="4"/>
    <x v="2"/>
    <x v="1"/>
    <n v="2592310"/>
    <n v="268149"/>
    <n v="6000"/>
    <n v="28800"/>
    <n v="302949"/>
    <n v="0.11686449537285279"/>
    <x v="0"/>
    <n v="0"/>
  </r>
  <r>
    <s v="Post_1729"/>
    <x v="264"/>
    <x v="13"/>
    <x v="1"/>
    <x v="4"/>
    <x v="0"/>
    <x v="5"/>
    <n v="2717115"/>
    <n v="79019"/>
    <n v="55167"/>
    <n v="42735"/>
    <n v="176921"/>
    <n v="6.5113548745636463E-2"/>
    <x v="1"/>
    <n v="0"/>
  </r>
  <r>
    <s v="Post_1730"/>
    <x v="247"/>
    <x v="14"/>
    <x v="3"/>
    <x v="2"/>
    <x v="4"/>
    <x v="6"/>
    <n v="2075584"/>
    <n v="162238"/>
    <n v="444"/>
    <n v="11401"/>
    <n v="174083"/>
    <n v="8.3871816317720699E-2"/>
    <x v="2"/>
    <n v="0"/>
  </r>
  <r>
    <s v="Post_1731"/>
    <x v="285"/>
    <x v="10"/>
    <x v="2"/>
    <x v="1"/>
    <x v="3"/>
    <x v="0"/>
    <n v="3172236"/>
    <n v="294917"/>
    <n v="58118"/>
    <n v="23149"/>
    <n v="376184"/>
    <n v="0.11858638512393151"/>
    <x v="0"/>
    <n v="0"/>
  </r>
  <r>
    <s v="Post_1732"/>
    <x v="102"/>
    <x v="20"/>
    <x v="2"/>
    <x v="7"/>
    <x v="5"/>
    <x v="3"/>
    <n v="2368193"/>
    <n v="171217"/>
    <n v="24221"/>
    <n v="16695"/>
    <n v="212133"/>
    <n v="8.957589182976218E-2"/>
    <x v="2"/>
    <n v="0"/>
  </r>
  <r>
    <s v="Post_1733"/>
    <x v="248"/>
    <x v="14"/>
    <x v="1"/>
    <x v="0"/>
    <x v="0"/>
    <x v="3"/>
    <n v="4039664"/>
    <n v="215178"/>
    <n v="17518"/>
    <n v="34782"/>
    <n v="267478"/>
    <n v="6.6212932560727827E-2"/>
    <x v="1"/>
    <n v="0"/>
  </r>
  <r>
    <s v="Post_1734"/>
    <x v="658"/>
    <x v="6"/>
    <x v="3"/>
    <x v="4"/>
    <x v="1"/>
    <x v="1"/>
    <n v="2598420"/>
    <n v="304484"/>
    <n v="19829"/>
    <n v="19545"/>
    <n v="343858"/>
    <n v="0.13233349497002025"/>
    <x v="2"/>
    <n v="0"/>
  </r>
  <r>
    <s v="Post_1735"/>
    <x v="339"/>
    <x v="8"/>
    <x v="0"/>
    <x v="5"/>
    <x v="5"/>
    <x v="6"/>
    <n v="2332745"/>
    <n v="40568"/>
    <n v="23894"/>
    <n v="29224"/>
    <n v="93686"/>
    <n v="4.0161269234314081E-2"/>
    <x v="0"/>
    <n v="0"/>
  </r>
  <r>
    <s v="Post_1736"/>
    <x v="520"/>
    <x v="17"/>
    <x v="3"/>
    <x v="2"/>
    <x v="2"/>
    <x v="1"/>
    <n v="770227"/>
    <n v="299966"/>
    <n v="67551"/>
    <n v="7360"/>
    <n v="374877"/>
    <n v="0.48670976218699163"/>
    <x v="0"/>
    <n v="0"/>
  </r>
  <r>
    <s v="Post_1737"/>
    <x v="75"/>
    <x v="0"/>
    <x v="2"/>
    <x v="1"/>
    <x v="5"/>
    <x v="1"/>
    <n v="2805428"/>
    <n v="266431"/>
    <n v="48212"/>
    <n v="43658"/>
    <n v="358301"/>
    <n v="0.12771705422488119"/>
    <x v="2"/>
    <n v="0"/>
  </r>
  <r>
    <s v="Post_1738"/>
    <x v="409"/>
    <x v="11"/>
    <x v="1"/>
    <x v="2"/>
    <x v="3"/>
    <x v="7"/>
    <n v="2536643"/>
    <n v="205972"/>
    <n v="96758"/>
    <n v="48582"/>
    <n v="351312"/>
    <n v="0.1384948532371327"/>
    <x v="2"/>
    <n v="0"/>
  </r>
  <r>
    <s v="Post_1739"/>
    <x v="620"/>
    <x v="23"/>
    <x v="3"/>
    <x v="4"/>
    <x v="4"/>
    <x v="3"/>
    <n v="51815"/>
    <n v="14220"/>
    <n v="88469"/>
    <n v="23486"/>
    <n v="126175"/>
    <n v="2.4351056643829008"/>
    <x v="0"/>
    <n v="0"/>
  </r>
  <r>
    <s v="Post_1740"/>
    <x v="659"/>
    <x v="6"/>
    <x v="3"/>
    <x v="9"/>
    <x v="0"/>
    <x v="7"/>
    <n v="4817560"/>
    <n v="335811"/>
    <n v="91403"/>
    <n v="46079"/>
    <n v="473293"/>
    <n v="9.8243301588355925E-2"/>
    <x v="2"/>
    <n v="0"/>
  </r>
  <r>
    <s v="Post_1741"/>
    <x v="659"/>
    <x v="6"/>
    <x v="2"/>
    <x v="9"/>
    <x v="5"/>
    <x v="2"/>
    <n v="1690909"/>
    <n v="344166"/>
    <n v="38801"/>
    <n v="49469"/>
    <n v="432436"/>
    <n v="0.25574173417966312"/>
    <x v="1"/>
    <n v="0"/>
  </r>
  <r>
    <s v="Post_1742"/>
    <x v="99"/>
    <x v="14"/>
    <x v="0"/>
    <x v="6"/>
    <x v="0"/>
    <x v="7"/>
    <n v="4921272"/>
    <n v="345751"/>
    <n v="48526"/>
    <n v="28348"/>
    <n v="422625"/>
    <n v="8.5877187848995132E-2"/>
    <x v="1"/>
    <n v="0"/>
  </r>
  <r>
    <s v="Post_1743"/>
    <x v="324"/>
    <x v="2"/>
    <x v="0"/>
    <x v="2"/>
    <x v="0"/>
    <x v="2"/>
    <n v="4098173"/>
    <n v="91022"/>
    <n v="62312"/>
    <n v="33968"/>
    <n v="187302"/>
    <n v="4.570378068470999E-2"/>
    <x v="2"/>
    <n v="0"/>
  </r>
  <r>
    <s v="Post_1744"/>
    <x v="533"/>
    <x v="0"/>
    <x v="1"/>
    <x v="3"/>
    <x v="1"/>
    <x v="2"/>
    <n v="336698"/>
    <n v="348443"/>
    <n v="1797"/>
    <n v="2675"/>
    <n v="352915"/>
    <n v="1.0481648242638804"/>
    <x v="1"/>
    <n v="0"/>
  </r>
  <r>
    <s v="Post_1745"/>
    <x v="33"/>
    <x v="19"/>
    <x v="2"/>
    <x v="8"/>
    <x v="5"/>
    <x v="7"/>
    <n v="4379236"/>
    <n v="485559"/>
    <n v="59926"/>
    <n v="7507"/>
    <n v="552992"/>
    <n v="0.12627590748705939"/>
    <x v="2"/>
    <n v="0"/>
  </r>
  <r>
    <s v="Post_1746"/>
    <x v="60"/>
    <x v="11"/>
    <x v="0"/>
    <x v="1"/>
    <x v="3"/>
    <x v="1"/>
    <n v="1213903"/>
    <n v="313955"/>
    <n v="54987"/>
    <n v="27784"/>
    <n v="396726"/>
    <n v="0.32681853492412494"/>
    <x v="1"/>
    <n v="0"/>
  </r>
  <r>
    <s v="Post_1747"/>
    <x v="400"/>
    <x v="19"/>
    <x v="2"/>
    <x v="1"/>
    <x v="2"/>
    <x v="6"/>
    <n v="2121520"/>
    <n v="204206"/>
    <n v="17380"/>
    <n v="21689"/>
    <n v="243275"/>
    <n v="0.11467014216222331"/>
    <x v="2"/>
    <n v="0"/>
  </r>
  <r>
    <s v="Post_1748"/>
    <x v="246"/>
    <x v="0"/>
    <x v="2"/>
    <x v="4"/>
    <x v="0"/>
    <x v="4"/>
    <n v="4143188"/>
    <n v="47437"/>
    <n v="53378"/>
    <n v="21394"/>
    <n v="122209"/>
    <n v="2.9496368496915903E-2"/>
    <x v="0"/>
    <n v="0"/>
  </r>
  <r>
    <s v="Post_1749"/>
    <x v="289"/>
    <x v="5"/>
    <x v="3"/>
    <x v="8"/>
    <x v="4"/>
    <x v="5"/>
    <n v="502571"/>
    <n v="222460"/>
    <n v="43807"/>
    <n v="47455"/>
    <n v="313722"/>
    <n v="0.62423418780630002"/>
    <x v="0"/>
    <n v="0"/>
  </r>
  <r>
    <s v="Post_1750"/>
    <x v="609"/>
    <x v="16"/>
    <x v="3"/>
    <x v="9"/>
    <x v="4"/>
    <x v="5"/>
    <n v="3301819"/>
    <n v="219535"/>
    <n v="69694"/>
    <n v="1274"/>
    <n v="290503"/>
    <n v="8.7982714982256752E-2"/>
    <x v="2"/>
    <n v="0"/>
  </r>
  <r>
    <s v="Post_1751"/>
    <x v="516"/>
    <x v="10"/>
    <x v="0"/>
    <x v="0"/>
    <x v="4"/>
    <x v="0"/>
    <n v="153188"/>
    <n v="185171"/>
    <n v="99287"/>
    <n v="27548"/>
    <n v="312006"/>
    <n v="2.036752226022926"/>
    <x v="1"/>
    <n v="0"/>
  </r>
  <r>
    <s v="Post_1752"/>
    <x v="197"/>
    <x v="17"/>
    <x v="2"/>
    <x v="8"/>
    <x v="0"/>
    <x v="6"/>
    <n v="4070958"/>
    <n v="301070"/>
    <n v="66175"/>
    <n v="32605"/>
    <n v="399850"/>
    <n v="9.8220124108379409E-2"/>
    <x v="1"/>
    <n v="0"/>
  </r>
  <r>
    <s v="Post_1753"/>
    <x v="36"/>
    <x v="6"/>
    <x v="3"/>
    <x v="0"/>
    <x v="3"/>
    <x v="2"/>
    <n v="248786"/>
    <n v="265311"/>
    <n v="3531"/>
    <n v="23777"/>
    <n v="292619"/>
    <n v="1.1761875668244999"/>
    <x v="0"/>
    <n v="0"/>
  </r>
  <r>
    <s v="Post_1754"/>
    <x v="660"/>
    <x v="7"/>
    <x v="1"/>
    <x v="0"/>
    <x v="0"/>
    <x v="7"/>
    <n v="1984433"/>
    <n v="210428"/>
    <n v="28342"/>
    <n v="5355"/>
    <n v="244125"/>
    <n v="0.12302002637529208"/>
    <x v="1"/>
    <n v="0"/>
  </r>
  <r>
    <s v="Post_1755"/>
    <x v="661"/>
    <x v="20"/>
    <x v="3"/>
    <x v="3"/>
    <x v="1"/>
    <x v="5"/>
    <n v="3640508"/>
    <n v="370123"/>
    <n v="1262"/>
    <n v="2622"/>
    <n v="374007"/>
    <n v="0.10273483810501172"/>
    <x v="2"/>
    <n v="0"/>
  </r>
  <r>
    <s v="Post_1756"/>
    <x v="508"/>
    <x v="0"/>
    <x v="3"/>
    <x v="7"/>
    <x v="4"/>
    <x v="7"/>
    <n v="3150317"/>
    <n v="265173"/>
    <n v="11352"/>
    <n v="30489"/>
    <n v="307014"/>
    <n v="9.7454954533146981E-2"/>
    <x v="2"/>
    <n v="0"/>
  </r>
  <r>
    <s v="Post_1757"/>
    <x v="662"/>
    <x v="5"/>
    <x v="0"/>
    <x v="0"/>
    <x v="2"/>
    <x v="4"/>
    <n v="3678968"/>
    <n v="65840"/>
    <n v="37210"/>
    <n v="5897"/>
    <n v="108947"/>
    <n v="2.9613467689852156E-2"/>
    <x v="0"/>
    <n v="0"/>
  </r>
  <r>
    <s v="Post_1758"/>
    <x v="410"/>
    <x v="14"/>
    <x v="2"/>
    <x v="4"/>
    <x v="1"/>
    <x v="6"/>
    <n v="2872626"/>
    <n v="288603"/>
    <n v="83247"/>
    <n v="9082"/>
    <n v="380932"/>
    <n v="0.13260758622946392"/>
    <x v="1"/>
    <n v="0"/>
  </r>
  <r>
    <s v="Post_1759"/>
    <x v="260"/>
    <x v="6"/>
    <x v="3"/>
    <x v="9"/>
    <x v="3"/>
    <x v="1"/>
    <n v="1136605"/>
    <n v="225684"/>
    <n v="16605"/>
    <n v="46318"/>
    <n v="288607"/>
    <n v="0.25392022734371217"/>
    <x v="2"/>
    <n v="0"/>
  </r>
  <r>
    <s v="Post_1760"/>
    <x v="575"/>
    <x v="19"/>
    <x v="2"/>
    <x v="3"/>
    <x v="3"/>
    <x v="1"/>
    <n v="3683380"/>
    <n v="60476"/>
    <n v="10992"/>
    <n v="43278"/>
    <n v="114746"/>
    <n v="3.1152365490391978E-2"/>
    <x v="0"/>
    <n v="0"/>
  </r>
  <r>
    <s v="Post_1761"/>
    <x v="639"/>
    <x v="13"/>
    <x v="0"/>
    <x v="3"/>
    <x v="2"/>
    <x v="5"/>
    <n v="4554044"/>
    <n v="144825"/>
    <n v="45930"/>
    <n v="8774"/>
    <n v="199529"/>
    <n v="4.3813586342160947E-2"/>
    <x v="2"/>
    <n v="0"/>
  </r>
  <r>
    <s v="Post_1762"/>
    <x v="245"/>
    <x v="3"/>
    <x v="3"/>
    <x v="7"/>
    <x v="4"/>
    <x v="0"/>
    <n v="2328409"/>
    <n v="278174"/>
    <n v="1846"/>
    <n v="648"/>
    <n v="280668"/>
    <n v="0.12054067820559017"/>
    <x v="2"/>
    <n v="0"/>
  </r>
  <r>
    <s v="Post_1763"/>
    <x v="538"/>
    <x v="15"/>
    <x v="3"/>
    <x v="3"/>
    <x v="0"/>
    <x v="6"/>
    <n v="2790322"/>
    <n v="179192"/>
    <n v="68128"/>
    <n v="12943"/>
    <n v="260263"/>
    <n v="9.3273464496212266E-2"/>
    <x v="0"/>
    <n v="0"/>
  </r>
  <r>
    <s v="Post_1764"/>
    <x v="269"/>
    <x v="18"/>
    <x v="3"/>
    <x v="6"/>
    <x v="0"/>
    <x v="0"/>
    <n v="2322882"/>
    <n v="29085"/>
    <n v="62256"/>
    <n v="39359"/>
    <n v="130700"/>
    <n v="5.6266310557316297E-2"/>
    <x v="2"/>
    <n v="0"/>
  </r>
  <r>
    <s v="Post_1765"/>
    <x v="3"/>
    <x v="2"/>
    <x v="0"/>
    <x v="2"/>
    <x v="2"/>
    <x v="3"/>
    <n v="3833488"/>
    <n v="410851"/>
    <n v="36575"/>
    <n v="18180"/>
    <n v="465606"/>
    <n v="0.12145753423514043"/>
    <x v="0"/>
    <n v="0"/>
  </r>
  <r>
    <s v="Post_1766"/>
    <x v="172"/>
    <x v="19"/>
    <x v="1"/>
    <x v="0"/>
    <x v="4"/>
    <x v="5"/>
    <n v="1876071"/>
    <n v="259700"/>
    <n v="34498"/>
    <n v="9001"/>
    <n v="303199"/>
    <n v="0.16161381951962372"/>
    <x v="0"/>
    <n v="0"/>
  </r>
  <r>
    <s v="Post_1767"/>
    <x v="515"/>
    <x v="13"/>
    <x v="2"/>
    <x v="0"/>
    <x v="2"/>
    <x v="7"/>
    <n v="1712244"/>
    <n v="62154"/>
    <n v="17276"/>
    <n v="37377"/>
    <n v="116807"/>
    <n v="6.8218665096796957E-2"/>
    <x v="2"/>
    <n v="0"/>
  </r>
  <r>
    <s v="Post_1768"/>
    <x v="319"/>
    <x v="13"/>
    <x v="0"/>
    <x v="4"/>
    <x v="5"/>
    <x v="1"/>
    <n v="2139923"/>
    <n v="287553"/>
    <n v="50271"/>
    <n v="26407"/>
    <n v="364231"/>
    <n v="0.17020752615865151"/>
    <x v="2"/>
    <n v="0"/>
  </r>
  <r>
    <s v="Post_1769"/>
    <x v="351"/>
    <x v="15"/>
    <x v="1"/>
    <x v="0"/>
    <x v="3"/>
    <x v="5"/>
    <n v="3656215"/>
    <n v="348583"/>
    <n v="16646"/>
    <n v="48049"/>
    <n v="413278"/>
    <n v="0.11303438118381988"/>
    <x v="0"/>
    <n v="0"/>
  </r>
  <r>
    <s v="Post_1770"/>
    <x v="211"/>
    <x v="5"/>
    <x v="2"/>
    <x v="9"/>
    <x v="4"/>
    <x v="4"/>
    <n v="3241892"/>
    <n v="359553"/>
    <n v="36033"/>
    <n v="22903"/>
    <n v="418489"/>
    <n v="0.12908789065150844"/>
    <x v="0"/>
    <n v="0"/>
  </r>
  <r>
    <s v="Post_1771"/>
    <x v="433"/>
    <x v="1"/>
    <x v="3"/>
    <x v="1"/>
    <x v="5"/>
    <x v="0"/>
    <n v="4972204"/>
    <n v="70410"/>
    <n v="10979"/>
    <n v="34122"/>
    <n v="115511"/>
    <n v="2.323134770817931E-2"/>
    <x v="0"/>
    <n v="0"/>
  </r>
  <r>
    <s v="Post_1772"/>
    <x v="159"/>
    <x v="22"/>
    <x v="1"/>
    <x v="5"/>
    <x v="1"/>
    <x v="7"/>
    <n v="1750615"/>
    <n v="413287"/>
    <n v="91905"/>
    <n v="18325"/>
    <n v="523517"/>
    <n v="0.29904747760072886"/>
    <x v="2"/>
    <n v="0"/>
  </r>
  <r>
    <s v="Post_1773"/>
    <x v="121"/>
    <x v="17"/>
    <x v="2"/>
    <x v="3"/>
    <x v="4"/>
    <x v="5"/>
    <n v="1155502"/>
    <n v="421577"/>
    <n v="53062"/>
    <n v="23820"/>
    <n v="498459"/>
    <n v="0.43137874274557725"/>
    <x v="0"/>
    <n v="0"/>
  </r>
  <r>
    <s v="Post_1774"/>
    <x v="547"/>
    <x v="13"/>
    <x v="2"/>
    <x v="6"/>
    <x v="3"/>
    <x v="5"/>
    <n v="2397678"/>
    <n v="418390"/>
    <n v="10658"/>
    <n v="16153"/>
    <n v="445201"/>
    <n v="0.18568006212677432"/>
    <x v="2"/>
    <n v="0"/>
  </r>
  <r>
    <s v="Post_1775"/>
    <x v="663"/>
    <x v="19"/>
    <x v="3"/>
    <x v="7"/>
    <x v="2"/>
    <x v="5"/>
    <n v="4424982"/>
    <n v="473087"/>
    <n v="70529"/>
    <n v="6195"/>
    <n v="549811"/>
    <n v="0.12425157887647904"/>
    <x v="1"/>
    <n v="0"/>
  </r>
  <r>
    <s v="Post_1776"/>
    <x v="643"/>
    <x v="16"/>
    <x v="1"/>
    <x v="4"/>
    <x v="5"/>
    <x v="5"/>
    <n v="898361"/>
    <n v="447804"/>
    <n v="83016"/>
    <n v="38408"/>
    <n v="569228"/>
    <n v="0.63362946521498598"/>
    <x v="2"/>
    <n v="0"/>
  </r>
  <r>
    <s v="Post_1777"/>
    <x v="19"/>
    <x v="14"/>
    <x v="3"/>
    <x v="4"/>
    <x v="2"/>
    <x v="4"/>
    <n v="4500674"/>
    <n v="12522"/>
    <n v="23287"/>
    <n v="37281"/>
    <n v="73090"/>
    <n v="1.6239789862585025E-2"/>
    <x v="2"/>
    <n v="0"/>
  </r>
  <r>
    <s v="Post_1778"/>
    <x v="354"/>
    <x v="1"/>
    <x v="1"/>
    <x v="9"/>
    <x v="2"/>
    <x v="6"/>
    <n v="194757"/>
    <n v="207872"/>
    <n v="13510"/>
    <n v="3589"/>
    <n v="224971"/>
    <n v="1.1551369142059078"/>
    <x v="1"/>
    <n v="0"/>
  </r>
  <r>
    <s v="Post_1779"/>
    <x v="111"/>
    <x v="16"/>
    <x v="1"/>
    <x v="9"/>
    <x v="3"/>
    <x v="5"/>
    <n v="438881"/>
    <n v="24059"/>
    <n v="8038"/>
    <n v="11310"/>
    <n v="43407"/>
    <n v="9.89038030810174E-2"/>
    <x v="0"/>
    <n v="0"/>
  </r>
  <r>
    <s v="Post_1780"/>
    <x v="318"/>
    <x v="9"/>
    <x v="0"/>
    <x v="4"/>
    <x v="1"/>
    <x v="1"/>
    <n v="1753799"/>
    <n v="100757"/>
    <n v="89855"/>
    <n v="19963"/>
    <n v="210575"/>
    <n v="0.12006792112437058"/>
    <x v="1"/>
    <n v="0"/>
  </r>
  <r>
    <s v="Post_1781"/>
    <x v="208"/>
    <x v="18"/>
    <x v="2"/>
    <x v="3"/>
    <x v="0"/>
    <x v="7"/>
    <n v="286519"/>
    <n v="493538"/>
    <n v="16285"/>
    <n v="39834"/>
    <n v="549657"/>
    <n v="1.9183963367176349"/>
    <x v="0"/>
    <n v="0"/>
  </r>
  <r>
    <s v="Post_1782"/>
    <x v="122"/>
    <x v="13"/>
    <x v="3"/>
    <x v="0"/>
    <x v="3"/>
    <x v="1"/>
    <n v="3018214"/>
    <n v="300016"/>
    <n v="27155"/>
    <n v="10136"/>
    <n v="337307"/>
    <n v="0.11175715174603258"/>
    <x v="1"/>
    <n v="0"/>
  </r>
  <r>
    <s v="Post_1783"/>
    <x v="443"/>
    <x v="19"/>
    <x v="0"/>
    <x v="8"/>
    <x v="4"/>
    <x v="6"/>
    <n v="2478731"/>
    <n v="10393"/>
    <n v="40195"/>
    <n v="18394"/>
    <n v="68982"/>
    <n v="2.782956278837841E-2"/>
    <x v="1"/>
    <n v="0"/>
  </r>
  <r>
    <s v="Post_1784"/>
    <x v="316"/>
    <x v="5"/>
    <x v="0"/>
    <x v="9"/>
    <x v="0"/>
    <x v="0"/>
    <n v="998802"/>
    <n v="15176"/>
    <n v="95015"/>
    <n v="47750"/>
    <n v="157941"/>
    <n v="0.15813044026744039"/>
    <x v="2"/>
    <n v="0"/>
  </r>
  <r>
    <s v="Post_1785"/>
    <x v="563"/>
    <x v="18"/>
    <x v="2"/>
    <x v="5"/>
    <x v="3"/>
    <x v="4"/>
    <n v="1019654"/>
    <n v="113693"/>
    <n v="84132"/>
    <n v="39202"/>
    <n v="237027"/>
    <n v="0.23245826525468444"/>
    <x v="1"/>
    <n v="0"/>
  </r>
  <r>
    <s v="Post_1786"/>
    <x v="468"/>
    <x v="0"/>
    <x v="2"/>
    <x v="2"/>
    <x v="4"/>
    <x v="0"/>
    <n v="4901437"/>
    <n v="184487"/>
    <n v="53526"/>
    <n v="26660"/>
    <n v="264673"/>
    <n v="5.399906190776297E-2"/>
    <x v="2"/>
    <n v="0"/>
  </r>
  <r>
    <s v="Post_1787"/>
    <x v="664"/>
    <x v="0"/>
    <x v="1"/>
    <x v="6"/>
    <x v="5"/>
    <x v="1"/>
    <n v="2763725"/>
    <n v="53379"/>
    <n v="35169"/>
    <n v="6483"/>
    <n v="95031"/>
    <n v="3.4385114293209347E-2"/>
    <x v="1"/>
    <n v="0"/>
  </r>
  <r>
    <s v="Post_1788"/>
    <x v="216"/>
    <x v="22"/>
    <x v="2"/>
    <x v="3"/>
    <x v="4"/>
    <x v="5"/>
    <n v="3197856"/>
    <n v="290226"/>
    <n v="21343"/>
    <n v="32394"/>
    <n v="343963"/>
    <n v="0.10756050303703481"/>
    <x v="1"/>
    <n v="0"/>
  </r>
  <r>
    <s v="Post_1789"/>
    <x v="504"/>
    <x v="10"/>
    <x v="1"/>
    <x v="0"/>
    <x v="5"/>
    <x v="1"/>
    <n v="3429630"/>
    <n v="163927"/>
    <n v="73040"/>
    <n v="10283"/>
    <n v="247250"/>
    <n v="7.2092324828042675E-2"/>
    <x v="1"/>
    <n v="0"/>
  </r>
  <r>
    <s v="Post_1790"/>
    <x v="58"/>
    <x v="17"/>
    <x v="3"/>
    <x v="9"/>
    <x v="1"/>
    <x v="4"/>
    <n v="522517"/>
    <n v="264048"/>
    <n v="81370"/>
    <n v="35137"/>
    <n v="380555"/>
    <n v="0.72831123197905523"/>
    <x v="1"/>
    <n v="0"/>
  </r>
  <r>
    <s v="Post_1791"/>
    <x v="127"/>
    <x v="16"/>
    <x v="1"/>
    <x v="7"/>
    <x v="5"/>
    <x v="7"/>
    <n v="168561"/>
    <n v="82166"/>
    <n v="65838"/>
    <n v="18714"/>
    <n v="166718"/>
    <n v="0.98906627274399184"/>
    <x v="0"/>
    <n v="0"/>
  </r>
  <r>
    <s v="Post_1792"/>
    <x v="438"/>
    <x v="21"/>
    <x v="1"/>
    <x v="8"/>
    <x v="3"/>
    <x v="4"/>
    <n v="3070332"/>
    <n v="34145"/>
    <n v="25996"/>
    <n v="24504"/>
    <n v="84645"/>
    <n v="2.75686798691477E-2"/>
    <x v="1"/>
    <n v="0"/>
  </r>
  <r>
    <s v="Post_1793"/>
    <x v="62"/>
    <x v="4"/>
    <x v="0"/>
    <x v="9"/>
    <x v="3"/>
    <x v="0"/>
    <n v="1345733"/>
    <n v="200806"/>
    <n v="25914"/>
    <n v="23500"/>
    <n v="250220"/>
    <n v="0.18593584314273337"/>
    <x v="1"/>
    <n v="0"/>
  </r>
  <r>
    <s v="Post_1794"/>
    <x v="528"/>
    <x v="6"/>
    <x v="2"/>
    <x v="3"/>
    <x v="4"/>
    <x v="4"/>
    <n v="564496"/>
    <n v="212366"/>
    <n v="38889"/>
    <n v="8425"/>
    <n v="259680"/>
    <n v="0.4600209744621751"/>
    <x v="2"/>
    <n v="0"/>
  </r>
  <r>
    <s v="Post_1795"/>
    <x v="373"/>
    <x v="12"/>
    <x v="3"/>
    <x v="0"/>
    <x v="1"/>
    <x v="6"/>
    <n v="2459556"/>
    <n v="105917"/>
    <n v="66293"/>
    <n v="2828"/>
    <n v="175038"/>
    <n v="7.1166503222532845E-2"/>
    <x v="1"/>
    <n v="0"/>
  </r>
  <r>
    <s v="Post_1796"/>
    <x v="299"/>
    <x v="23"/>
    <x v="0"/>
    <x v="3"/>
    <x v="0"/>
    <x v="3"/>
    <n v="3929151"/>
    <n v="111838"/>
    <n v="69221"/>
    <n v="43570"/>
    <n v="224629"/>
    <n v="5.7169856796035583E-2"/>
    <x v="0"/>
    <n v="0"/>
  </r>
  <r>
    <s v="Post_1797"/>
    <x v="362"/>
    <x v="18"/>
    <x v="1"/>
    <x v="1"/>
    <x v="1"/>
    <x v="2"/>
    <n v="3198439"/>
    <n v="108162"/>
    <n v="26927"/>
    <n v="16486"/>
    <n v="151575"/>
    <n v="4.73903050831984E-2"/>
    <x v="0"/>
    <n v="0"/>
  </r>
  <r>
    <s v="Post_1798"/>
    <x v="503"/>
    <x v="11"/>
    <x v="1"/>
    <x v="4"/>
    <x v="4"/>
    <x v="4"/>
    <n v="1144375"/>
    <n v="451097"/>
    <n v="98397"/>
    <n v="2912"/>
    <n v="552406"/>
    <n v="0.48271414527580558"/>
    <x v="2"/>
    <n v="0"/>
  </r>
  <r>
    <s v="Post_1799"/>
    <x v="348"/>
    <x v="5"/>
    <x v="3"/>
    <x v="8"/>
    <x v="3"/>
    <x v="0"/>
    <n v="4217172"/>
    <n v="258038"/>
    <n v="5572"/>
    <n v="25183"/>
    <n v="288793"/>
    <n v="6.8480251694737607E-2"/>
    <x v="2"/>
    <n v="0"/>
  </r>
  <r>
    <s v="Post_1800"/>
    <x v="163"/>
    <x v="4"/>
    <x v="2"/>
    <x v="4"/>
    <x v="5"/>
    <x v="1"/>
    <n v="180669"/>
    <n v="7280"/>
    <n v="64009"/>
    <n v="29302"/>
    <n v="100591"/>
    <n v="0.55676956201672667"/>
    <x v="2"/>
    <n v="0"/>
  </r>
  <r>
    <s v="Post_1801"/>
    <x v="153"/>
    <x v="22"/>
    <x v="3"/>
    <x v="1"/>
    <x v="4"/>
    <x v="6"/>
    <n v="2152110"/>
    <n v="456511"/>
    <n v="79661"/>
    <n v="1371"/>
    <n v="537543"/>
    <n v="0.24977487210226243"/>
    <x v="0"/>
    <n v="0"/>
  </r>
  <r>
    <s v="Post_1802"/>
    <x v="229"/>
    <x v="20"/>
    <x v="3"/>
    <x v="2"/>
    <x v="5"/>
    <x v="1"/>
    <n v="3349574"/>
    <n v="467084"/>
    <n v="93624"/>
    <n v="20110"/>
    <n v="580818"/>
    <n v="0.17340055780227576"/>
    <x v="0"/>
    <n v="0"/>
  </r>
  <r>
    <s v="Post_1803"/>
    <x v="237"/>
    <x v="5"/>
    <x v="3"/>
    <x v="8"/>
    <x v="1"/>
    <x v="3"/>
    <n v="2082007"/>
    <n v="190921"/>
    <n v="58478"/>
    <n v="48329"/>
    <n v="297728"/>
    <n v="0.14300047982547609"/>
    <x v="2"/>
    <n v="0"/>
  </r>
  <r>
    <s v="Post_1804"/>
    <x v="392"/>
    <x v="11"/>
    <x v="1"/>
    <x v="6"/>
    <x v="5"/>
    <x v="1"/>
    <n v="3814814"/>
    <n v="395537"/>
    <n v="75050"/>
    <n v="32906"/>
    <n v="503493"/>
    <n v="0.13198363013242587"/>
    <x v="0"/>
    <n v="0"/>
  </r>
  <r>
    <s v="Post_1805"/>
    <x v="398"/>
    <x v="13"/>
    <x v="3"/>
    <x v="0"/>
    <x v="4"/>
    <x v="3"/>
    <n v="4687019"/>
    <n v="208163"/>
    <n v="10461"/>
    <n v="25665"/>
    <n v="244289"/>
    <n v="5.2120334907966026E-2"/>
    <x v="1"/>
    <n v="0"/>
  </r>
  <r>
    <s v="Post_1806"/>
    <x v="427"/>
    <x v="16"/>
    <x v="0"/>
    <x v="8"/>
    <x v="1"/>
    <x v="5"/>
    <n v="4166522"/>
    <n v="257433"/>
    <n v="36087"/>
    <n v="23361"/>
    <n v="316881"/>
    <n v="7.6054080597678347E-2"/>
    <x v="2"/>
    <n v="0"/>
  </r>
  <r>
    <s v="Post_1807"/>
    <x v="434"/>
    <x v="17"/>
    <x v="2"/>
    <x v="4"/>
    <x v="5"/>
    <x v="2"/>
    <n v="4069431"/>
    <n v="39427"/>
    <n v="57084"/>
    <n v="12631"/>
    <n v="109142"/>
    <n v="2.6819965739682036E-2"/>
    <x v="0"/>
    <n v="0"/>
  </r>
  <r>
    <s v="Post_1808"/>
    <x v="389"/>
    <x v="7"/>
    <x v="1"/>
    <x v="1"/>
    <x v="2"/>
    <x v="4"/>
    <n v="337040"/>
    <n v="430802"/>
    <n v="63240"/>
    <n v="5638"/>
    <n v="499680"/>
    <n v="1.482553999525279"/>
    <x v="2"/>
    <n v="0"/>
  </r>
  <r>
    <s v="Post_1809"/>
    <x v="85"/>
    <x v="22"/>
    <x v="3"/>
    <x v="7"/>
    <x v="3"/>
    <x v="7"/>
    <n v="3376862"/>
    <n v="256792"/>
    <n v="32295"/>
    <n v="36817"/>
    <n v="325904"/>
    <n v="9.6510902725666606E-2"/>
    <x v="2"/>
    <n v="0"/>
  </r>
  <r>
    <s v="Post_1810"/>
    <x v="665"/>
    <x v="8"/>
    <x v="0"/>
    <x v="7"/>
    <x v="2"/>
    <x v="6"/>
    <n v="2282731"/>
    <n v="406474"/>
    <n v="94993"/>
    <n v="28457"/>
    <n v="529924"/>
    <n v="0.23214474241599206"/>
    <x v="0"/>
    <n v="0"/>
  </r>
  <r>
    <s v="Post_1811"/>
    <x v="372"/>
    <x v="6"/>
    <x v="0"/>
    <x v="0"/>
    <x v="2"/>
    <x v="4"/>
    <n v="4033416"/>
    <n v="205717"/>
    <n v="90647"/>
    <n v="33681"/>
    <n v="330045"/>
    <n v="8.1827661714040906E-2"/>
    <x v="0"/>
    <n v="0"/>
  </r>
  <r>
    <s v="Post_1812"/>
    <x v="485"/>
    <x v="19"/>
    <x v="2"/>
    <x v="4"/>
    <x v="0"/>
    <x v="5"/>
    <n v="1112312"/>
    <n v="363750"/>
    <n v="80345"/>
    <n v="19382"/>
    <n v="463477"/>
    <n v="0.41667895338717914"/>
    <x v="2"/>
    <n v="0"/>
  </r>
  <r>
    <s v="Post_1813"/>
    <x v="544"/>
    <x v="23"/>
    <x v="1"/>
    <x v="3"/>
    <x v="2"/>
    <x v="0"/>
    <n v="1201764"/>
    <n v="142790"/>
    <n v="37404"/>
    <n v="42934"/>
    <n v="223128"/>
    <n v="0.18566706940797029"/>
    <x v="1"/>
    <n v="0"/>
  </r>
  <r>
    <s v="Post_1814"/>
    <x v="227"/>
    <x v="0"/>
    <x v="3"/>
    <x v="9"/>
    <x v="0"/>
    <x v="5"/>
    <n v="2410258"/>
    <n v="276044"/>
    <n v="18080"/>
    <n v="4973"/>
    <n v="299097"/>
    <n v="0.1240933543214046"/>
    <x v="0"/>
    <n v="0"/>
  </r>
  <r>
    <s v="Post_1815"/>
    <x v="303"/>
    <x v="23"/>
    <x v="2"/>
    <x v="7"/>
    <x v="2"/>
    <x v="3"/>
    <n v="4273890"/>
    <n v="457777"/>
    <n v="53428"/>
    <n v="36657"/>
    <n v="547862"/>
    <n v="0.1281881377386877"/>
    <x v="0"/>
    <n v="0"/>
  </r>
  <r>
    <s v="Post_1816"/>
    <x v="16"/>
    <x v="13"/>
    <x v="0"/>
    <x v="1"/>
    <x v="1"/>
    <x v="2"/>
    <n v="4524809"/>
    <n v="54594"/>
    <n v="90263"/>
    <n v="45323"/>
    <n v="190180"/>
    <n v="4.2030503386993795E-2"/>
    <x v="1"/>
    <n v="0"/>
  </r>
  <r>
    <s v="Post_1817"/>
    <x v="459"/>
    <x v="9"/>
    <x v="3"/>
    <x v="2"/>
    <x v="1"/>
    <x v="2"/>
    <n v="3347556"/>
    <n v="499143"/>
    <n v="71117"/>
    <n v="26750"/>
    <n v="597010"/>
    <n v="0.17834205014046067"/>
    <x v="0"/>
    <n v="0"/>
  </r>
  <r>
    <s v="Post_1818"/>
    <x v="637"/>
    <x v="21"/>
    <x v="1"/>
    <x v="5"/>
    <x v="4"/>
    <x v="3"/>
    <n v="4638513"/>
    <n v="226807"/>
    <n v="91716"/>
    <n v="9225"/>
    <n v="327748"/>
    <n v="7.0657988885662285E-2"/>
    <x v="2"/>
    <n v="0"/>
  </r>
  <r>
    <s v="Post_1819"/>
    <x v="91"/>
    <x v="14"/>
    <x v="3"/>
    <x v="3"/>
    <x v="5"/>
    <x v="7"/>
    <n v="1203677"/>
    <n v="367652"/>
    <n v="3301"/>
    <n v="35773"/>
    <n v="406726"/>
    <n v="0.33790294240066066"/>
    <x v="1"/>
    <n v="0"/>
  </r>
  <r>
    <s v="Post_1820"/>
    <x v="376"/>
    <x v="20"/>
    <x v="2"/>
    <x v="6"/>
    <x v="2"/>
    <x v="2"/>
    <n v="3445868"/>
    <n v="185241"/>
    <n v="98935"/>
    <n v="32088"/>
    <n v="316264"/>
    <n v="9.1780648591298336E-2"/>
    <x v="0"/>
    <n v="0"/>
  </r>
  <r>
    <s v="Post_1821"/>
    <x v="301"/>
    <x v="23"/>
    <x v="3"/>
    <x v="7"/>
    <x v="3"/>
    <x v="3"/>
    <n v="4430105"/>
    <n v="374616"/>
    <n v="59305"/>
    <n v="38022"/>
    <n v="471943"/>
    <n v="0.10653088357950884"/>
    <x v="1"/>
    <n v="0"/>
  </r>
  <r>
    <s v="Post_1822"/>
    <x v="252"/>
    <x v="10"/>
    <x v="1"/>
    <x v="7"/>
    <x v="2"/>
    <x v="0"/>
    <n v="3927149"/>
    <n v="204604"/>
    <n v="48798"/>
    <n v="45548"/>
    <n v="298950"/>
    <n v="7.6123926033873426E-2"/>
    <x v="0"/>
    <n v="0"/>
  </r>
  <r>
    <s v="Post_1823"/>
    <x v="666"/>
    <x v="22"/>
    <x v="1"/>
    <x v="3"/>
    <x v="1"/>
    <x v="6"/>
    <n v="1377720"/>
    <n v="464859"/>
    <n v="14355"/>
    <n v="4959"/>
    <n v="484173"/>
    <n v="0.35143062451006007"/>
    <x v="1"/>
    <n v="0"/>
  </r>
  <r>
    <s v="Post_1824"/>
    <x v="637"/>
    <x v="21"/>
    <x v="3"/>
    <x v="7"/>
    <x v="5"/>
    <x v="7"/>
    <n v="1910857"/>
    <n v="341639"/>
    <n v="81369"/>
    <n v="41098"/>
    <n v="464106"/>
    <n v="0.24287845715299469"/>
    <x v="1"/>
    <n v="0"/>
  </r>
  <r>
    <s v="Post_1825"/>
    <x v="634"/>
    <x v="5"/>
    <x v="3"/>
    <x v="4"/>
    <x v="5"/>
    <x v="3"/>
    <n v="4970299"/>
    <n v="427690"/>
    <n v="66709"/>
    <n v="10014"/>
    <n v="504413"/>
    <n v="0.10148544383345952"/>
    <x v="0"/>
    <n v="0"/>
  </r>
  <r>
    <s v="Post_1826"/>
    <x v="403"/>
    <x v="3"/>
    <x v="2"/>
    <x v="1"/>
    <x v="0"/>
    <x v="4"/>
    <n v="1396001"/>
    <n v="435655"/>
    <n v="66081"/>
    <n v="15038"/>
    <n v="516774"/>
    <n v="0.37018168325094325"/>
    <x v="0"/>
    <n v="0"/>
  </r>
  <r>
    <s v="Post_1827"/>
    <x v="157"/>
    <x v="19"/>
    <x v="1"/>
    <x v="7"/>
    <x v="2"/>
    <x v="4"/>
    <n v="1598314"/>
    <n v="404896"/>
    <n v="69137"/>
    <n v="28060"/>
    <n v="502093"/>
    <n v="0.31413914912839402"/>
    <x v="1"/>
    <n v="0"/>
  </r>
  <r>
    <s v="Post_1828"/>
    <x v="65"/>
    <x v="0"/>
    <x v="1"/>
    <x v="7"/>
    <x v="0"/>
    <x v="1"/>
    <n v="784996"/>
    <n v="495718"/>
    <n v="72882"/>
    <n v="33474"/>
    <n v="602074"/>
    <n v="0.76697715657149845"/>
    <x v="2"/>
    <n v="0"/>
  </r>
  <r>
    <s v="Post_1829"/>
    <x v="308"/>
    <x v="21"/>
    <x v="3"/>
    <x v="1"/>
    <x v="4"/>
    <x v="5"/>
    <n v="1375599"/>
    <n v="297534"/>
    <n v="38448"/>
    <n v="25016"/>
    <n v="360998"/>
    <n v="0.26242967609019779"/>
    <x v="1"/>
    <n v="0"/>
  </r>
  <r>
    <s v="Post_1830"/>
    <x v="269"/>
    <x v="18"/>
    <x v="0"/>
    <x v="6"/>
    <x v="4"/>
    <x v="6"/>
    <n v="3362238"/>
    <n v="278723"/>
    <n v="94008"/>
    <n v="22654"/>
    <n v="395385"/>
    <n v="0.1175957799537094"/>
    <x v="1"/>
    <n v="0"/>
  </r>
  <r>
    <s v="Post_1831"/>
    <x v="17"/>
    <x v="6"/>
    <x v="1"/>
    <x v="0"/>
    <x v="0"/>
    <x v="7"/>
    <n v="3888420"/>
    <n v="106266"/>
    <n v="41933"/>
    <n v="5458"/>
    <n v="153657"/>
    <n v="3.9516564568642276E-2"/>
    <x v="2"/>
    <n v="0"/>
  </r>
  <r>
    <s v="Post_1832"/>
    <x v="516"/>
    <x v="10"/>
    <x v="2"/>
    <x v="8"/>
    <x v="4"/>
    <x v="3"/>
    <n v="3825393"/>
    <n v="449057"/>
    <n v="58906"/>
    <n v="5707"/>
    <n v="513670"/>
    <n v="0.13427901394706374"/>
    <x v="2"/>
    <n v="0"/>
  </r>
  <r>
    <s v="Post_1833"/>
    <x v="298"/>
    <x v="9"/>
    <x v="0"/>
    <x v="8"/>
    <x v="1"/>
    <x v="7"/>
    <n v="2928219"/>
    <n v="484249"/>
    <n v="4371"/>
    <n v="32276"/>
    <n v="520896"/>
    <n v="0.17788833417172692"/>
    <x v="1"/>
    <n v="0"/>
  </r>
  <r>
    <s v="Post_1834"/>
    <x v="22"/>
    <x v="8"/>
    <x v="3"/>
    <x v="8"/>
    <x v="1"/>
    <x v="2"/>
    <n v="506301"/>
    <n v="229389"/>
    <n v="85327"/>
    <n v="31817"/>
    <n v="346533"/>
    <n v="0.68444067856867752"/>
    <x v="2"/>
    <n v="0"/>
  </r>
  <r>
    <s v="Post_1835"/>
    <x v="420"/>
    <x v="6"/>
    <x v="3"/>
    <x v="2"/>
    <x v="3"/>
    <x v="3"/>
    <n v="21300"/>
    <n v="339452"/>
    <n v="57791"/>
    <n v="30571"/>
    <n v="427814"/>
    <n v="20.085164319248825"/>
    <x v="0"/>
    <n v="0"/>
  </r>
  <r>
    <s v="Post_1836"/>
    <x v="450"/>
    <x v="15"/>
    <x v="3"/>
    <x v="3"/>
    <x v="3"/>
    <x v="3"/>
    <n v="3759712"/>
    <n v="127592"/>
    <n v="51493"/>
    <n v="37036"/>
    <n v="216121"/>
    <n v="5.7483392344945573E-2"/>
    <x v="0"/>
    <n v="0"/>
  </r>
  <r>
    <s v="Post_1837"/>
    <x v="221"/>
    <x v="14"/>
    <x v="2"/>
    <x v="5"/>
    <x v="5"/>
    <x v="3"/>
    <n v="4838364"/>
    <n v="341314"/>
    <n v="61"/>
    <n v="13939"/>
    <n v="355314"/>
    <n v="7.3436806325443887E-2"/>
    <x v="1"/>
    <n v="0"/>
  </r>
  <r>
    <s v="Post_1838"/>
    <x v="48"/>
    <x v="7"/>
    <x v="3"/>
    <x v="6"/>
    <x v="0"/>
    <x v="6"/>
    <n v="332886"/>
    <n v="473224"/>
    <n v="57891"/>
    <n v="14749"/>
    <n v="545864"/>
    <n v="1.639792601671443"/>
    <x v="1"/>
    <n v="0"/>
  </r>
  <r>
    <s v="Post_1839"/>
    <x v="301"/>
    <x v="23"/>
    <x v="2"/>
    <x v="0"/>
    <x v="3"/>
    <x v="2"/>
    <n v="902229"/>
    <n v="166118"/>
    <n v="61721"/>
    <n v="35192"/>
    <n v="263031"/>
    <n v="0.29153463256002632"/>
    <x v="1"/>
    <n v="0"/>
  </r>
  <r>
    <s v="Post_1840"/>
    <x v="623"/>
    <x v="11"/>
    <x v="3"/>
    <x v="9"/>
    <x v="4"/>
    <x v="7"/>
    <n v="3959547"/>
    <n v="305095"/>
    <n v="29410"/>
    <n v="45864"/>
    <n v="380369"/>
    <n v="9.60637668905054E-2"/>
    <x v="0"/>
    <n v="0"/>
  </r>
  <r>
    <s v="Post_1841"/>
    <x v="177"/>
    <x v="6"/>
    <x v="2"/>
    <x v="0"/>
    <x v="4"/>
    <x v="4"/>
    <n v="635761"/>
    <n v="432146"/>
    <n v="27237"/>
    <n v="43941"/>
    <n v="503324"/>
    <n v="0.79168744229356625"/>
    <x v="0"/>
    <n v="0"/>
  </r>
  <r>
    <s v="Post_1842"/>
    <x v="667"/>
    <x v="21"/>
    <x v="1"/>
    <x v="5"/>
    <x v="5"/>
    <x v="1"/>
    <n v="4997766"/>
    <n v="113205"/>
    <n v="99750"/>
    <n v="26950"/>
    <n v="239905"/>
    <n v="4.8002447493540115E-2"/>
    <x v="2"/>
    <n v="0"/>
  </r>
  <r>
    <s v="Post_1843"/>
    <x v="144"/>
    <x v="18"/>
    <x v="1"/>
    <x v="2"/>
    <x v="4"/>
    <x v="6"/>
    <n v="1715056"/>
    <n v="386316"/>
    <n v="69991"/>
    <n v="15257"/>
    <n v="471564"/>
    <n v="0.27495545334962823"/>
    <x v="0"/>
    <n v="0"/>
  </r>
  <r>
    <s v="Post_1844"/>
    <x v="242"/>
    <x v="20"/>
    <x v="3"/>
    <x v="2"/>
    <x v="2"/>
    <x v="7"/>
    <n v="2856804"/>
    <n v="48734"/>
    <n v="34691"/>
    <n v="24234"/>
    <n v="107659"/>
    <n v="3.7685119455167386E-2"/>
    <x v="2"/>
    <n v="0"/>
  </r>
  <r>
    <s v="Post_1845"/>
    <x v="605"/>
    <x v="17"/>
    <x v="0"/>
    <x v="8"/>
    <x v="1"/>
    <x v="6"/>
    <n v="3139776"/>
    <n v="138605"/>
    <n v="20376"/>
    <n v="44725"/>
    <n v="203706"/>
    <n v="6.4879150614566131E-2"/>
    <x v="1"/>
    <n v="0"/>
  </r>
  <r>
    <s v="Post_1846"/>
    <x v="81"/>
    <x v="17"/>
    <x v="2"/>
    <x v="5"/>
    <x v="5"/>
    <x v="4"/>
    <n v="4530589"/>
    <n v="160376"/>
    <n v="34461"/>
    <n v="22342"/>
    <n v="217179"/>
    <n v="4.7936151348091829E-2"/>
    <x v="2"/>
    <n v="0"/>
  </r>
  <r>
    <s v="Post_1847"/>
    <x v="31"/>
    <x v="18"/>
    <x v="3"/>
    <x v="3"/>
    <x v="0"/>
    <x v="3"/>
    <n v="4902986"/>
    <n v="245503"/>
    <n v="93608"/>
    <n v="25637"/>
    <n v="364748"/>
    <n v="7.4393033143476242E-2"/>
    <x v="0"/>
    <n v="0"/>
  </r>
  <r>
    <s v="Post_1848"/>
    <x v="455"/>
    <x v="21"/>
    <x v="3"/>
    <x v="8"/>
    <x v="3"/>
    <x v="2"/>
    <n v="1257253"/>
    <n v="58870"/>
    <n v="45618"/>
    <n v="43369"/>
    <n v="147857"/>
    <n v="0.11760321908160092"/>
    <x v="1"/>
    <n v="0"/>
  </r>
  <r>
    <s v="Post_1849"/>
    <x v="303"/>
    <x v="23"/>
    <x v="2"/>
    <x v="1"/>
    <x v="4"/>
    <x v="4"/>
    <n v="824491"/>
    <n v="48864"/>
    <n v="96680"/>
    <n v="2188"/>
    <n v="147732"/>
    <n v="0.17917963931686337"/>
    <x v="0"/>
    <n v="0"/>
  </r>
  <r>
    <s v="Post_1850"/>
    <x v="110"/>
    <x v="1"/>
    <x v="3"/>
    <x v="5"/>
    <x v="4"/>
    <x v="7"/>
    <n v="2416511"/>
    <n v="341242"/>
    <n v="35906"/>
    <n v="11227"/>
    <n v="388375"/>
    <n v="0.16071724895934675"/>
    <x v="0"/>
    <n v="0"/>
  </r>
  <r>
    <s v="Post_1851"/>
    <x v="187"/>
    <x v="4"/>
    <x v="2"/>
    <x v="1"/>
    <x v="0"/>
    <x v="3"/>
    <n v="4273529"/>
    <n v="165479"/>
    <n v="71931"/>
    <n v="29512"/>
    <n v="266922"/>
    <n v="6.2459386609989072E-2"/>
    <x v="1"/>
    <n v="0"/>
  </r>
  <r>
    <s v="Post_1852"/>
    <x v="394"/>
    <x v="16"/>
    <x v="2"/>
    <x v="7"/>
    <x v="5"/>
    <x v="1"/>
    <n v="4966138"/>
    <n v="284880"/>
    <n v="79331"/>
    <n v="658"/>
    <n v="364869"/>
    <n v="7.347137755736953E-2"/>
    <x v="2"/>
    <n v="0"/>
  </r>
  <r>
    <s v="Post_1853"/>
    <x v="60"/>
    <x v="11"/>
    <x v="0"/>
    <x v="8"/>
    <x v="2"/>
    <x v="3"/>
    <n v="4435720"/>
    <n v="172273"/>
    <n v="26466"/>
    <n v="9176"/>
    <n v="207915"/>
    <n v="4.6872886476152689E-2"/>
    <x v="1"/>
    <n v="0"/>
  </r>
  <r>
    <s v="Post_1854"/>
    <x v="83"/>
    <x v="2"/>
    <x v="3"/>
    <x v="0"/>
    <x v="0"/>
    <x v="4"/>
    <n v="386796"/>
    <n v="176552"/>
    <n v="26504"/>
    <n v="6005"/>
    <n v="209061"/>
    <n v="0.54049421400428133"/>
    <x v="0"/>
    <n v="0"/>
  </r>
  <r>
    <s v="Post_1855"/>
    <x v="96"/>
    <x v="17"/>
    <x v="0"/>
    <x v="5"/>
    <x v="3"/>
    <x v="2"/>
    <n v="2933265"/>
    <n v="63406"/>
    <n v="15539"/>
    <n v="48828"/>
    <n v="127773"/>
    <n v="4.3559992022541433E-2"/>
    <x v="1"/>
    <n v="0"/>
  </r>
  <r>
    <s v="Post_1856"/>
    <x v="443"/>
    <x v="19"/>
    <x v="3"/>
    <x v="3"/>
    <x v="2"/>
    <x v="6"/>
    <n v="2337383"/>
    <n v="390284"/>
    <n v="55216"/>
    <n v="31713"/>
    <n v="477213"/>
    <n v="0.20416551331125452"/>
    <x v="1"/>
    <n v="0"/>
  </r>
  <r>
    <s v="Post_1857"/>
    <x v="41"/>
    <x v="3"/>
    <x v="0"/>
    <x v="6"/>
    <x v="1"/>
    <x v="5"/>
    <n v="3364916"/>
    <n v="26808"/>
    <n v="89202"/>
    <n v="27099"/>
    <n v="143109"/>
    <n v="4.2529739226774159E-2"/>
    <x v="1"/>
    <n v="0"/>
  </r>
  <r>
    <s v="Post_1858"/>
    <x v="668"/>
    <x v="20"/>
    <x v="3"/>
    <x v="5"/>
    <x v="1"/>
    <x v="5"/>
    <n v="3716517"/>
    <n v="438899"/>
    <n v="73784"/>
    <n v="4027"/>
    <n v="516710"/>
    <n v="0.13903071074341916"/>
    <x v="2"/>
    <n v="0"/>
  </r>
  <r>
    <s v="Post_1859"/>
    <x v="26"/>
    <x v="1"/>
    <x v="1"/>
    <x v="2"/>
    <x v="4"/>
    <x v="2"/>
    <n v="3358828"/>
    <n v="121374"/>
    <n v="48219"/>
    <n v="25068"/>
    <n v="194661"/>
    <n v="5.7955036697324186E-2"/>
    <x v="0"/>
    <n v="0"/>
  </r>
  <r>
    <s v="Post_1860"/>
    <x v="433"/>
    <x v="1"/>
    <x v="3"/>
    <x v="5"/>
    <x v="2"/>
    <x v="5"/>
    <n v="3591834"/>
    <n v="216428"/>
    <n v="98920"/>
    <n v="37185"/>
    <n v="352533"/>
    <n v="9.8148466772128115E-2"/>
    <x v="1"/>
    <n v="0"/>
  </r>
  <r>
    <s v="Post_1861"/>
    <x v="100"/>
    <x v="18"/>
    <x v="1"/>
    <x v="7"/>
    <x v="4"/>
    <x v="6"/>
    <n v="4515285"/>
    <n v="443710"/>
    <n v="6736"/>
    <n v="11422"/>
    <n v="461868"/>
    <n v="0.1022898886781233"/>
    <x v="0"/>
    <n v="0"/>
  </r>
  <r>
    <s v="Post_1862"/>
    <x v="426"/>
    <x v="6"/>
    <x v="2"/>
    <x v="8"/>
    <x v="4"/>
    <x v="7"/>
    <n v="1463886"/>
    <n v="297834"/>
    <n v="6037"/>
    <n v="14302"/>
    <n v="318173"/>
    <n v="0.21734820880860942"/>
    <x v="1"/>
    <n v="0"/>
  </r>
  <r>
    <s v="Post_1863"/>
    <x v="209"/>
    <x v="15"/>
    <x v="1"/>
    <x v="6"/>
    <x v="5"/>
    <x v="3"/>
    <n v="2206289"/>
    <n v="230130"/>
    <n v="40936"/>
    <n v="3040"/>
    <n v="274106"/>
    <n v="0.12423848371632185"/>
    <x v="2"/>
    <n v="0"/>
  </r>
  <r>
    <s v="Post_1864"/>
    <x v="546"/>
    <x v="18"/>
    <x v="3"/>
    <x v="1"/>
    <x v="1"/>
    <x v="4"/>
    <n v="1252628"/>
    <n v="397190"/>
    <n v="19345"/>
    <n v="32718"/>
    <n v="449253"/>
    <n v="0.35864837765082691"/>
    <x v="2"/>
    <n v="0"/>
  </r>
  <r>
    <s v="Post_1865"/>
    <x v="143"/>
    <x v="7"/>
    <x v="0"/>
    <x v="9"/>
    <x v="4"/>
    <x v="2"/>
    <n v="313920"/>
    <n v="52827"/>
    <n v="794"/>
    <n v="37816"/>
    <n v="91437"/>
    <n v="0.29127484709480123"/>
    <x v="0"/>
    <n v="0"/>
  </r>
  <r>
    <s v="Post_1866"/>
    <x v="478"/>
    <x v="11"/>
    <x v="0"/>
    <x v="3"/>
    <x v="0"/>
    <x v="5"/>
    <n v="475699"/>
    <n v="432611"/>
    <n v="71088"/>
    <n v="24498"/>
    <n v="528197"/>
    <n v="1.1103597022486908"/>
    <x v="1"/>
    <n v="0"/>
  </r>
  <r>
    <s v="Post_1867"/>
    <x v="2"/>
    <x v="0"/>
    <x v="0"/>
    <x v="8"/>
    <x v="5"/>
    <x v="0"/>
    <n v="884967"/>
    <n v="49027"/>
    <n v="43339"/>
    <n v="27494"/>
    <n v="119860"/>
    <n v="0.13544007855660153"/>
    <x v="2"/>
    <n v="0"/>
  </r>
  <r>
    <s v="Post_1868"/>
    <x v="606"/>
    <x v="13"/>
    <x v="0"/>
    <x v="7"/>
    <x v="2"/>
    <x v="6"/>
    <n v="3000891"/>
    <n v="433393"/>
    <n v="20337"/>
    <n v="17183"/>
    <n v="470913"/>
    <n v="0.15692439345514383"/>
    <x v="1"/>
    <n v="0"/>
  </r>
  <r>
    <s v="Post_1869"/>
    <x v="490"/>
    <x v="3"/>
    <x v="2"/>
    <x v="3"/>
    <x v="1"/>
    <x v="1"/>
    <n v="1298529"/>
    <n v="455513"/>
    <n v="45918"/>
    <n v="41015"/>
    <n v="542446"/>
    <n v="0.41773884141209017"/>
    <x v="0"/>
    <n v="0"/>
  </r>
  <r>
    <s v="Post_1870"/>
    <x v="55"/>
    <x v="11"/>
    <x v="3"/>
    <x v="4"/>
    <x v="0"/>
    <x v="5"/>
    <n v="489667"/>
    <n v="464385"/>
    <n v="79535"/>
    <n v="37291"/>
    <n v="581211"/>
    <n v="1.1869515405367321"/>
    <x v="0"/>
    <n v="0"/>
  </r>
  <r>
    <s v="Post_1871"/>
    <x v="498"/>
    <x v="23"/>
    <x v="2"/>
    <x v="9"/>
    <x v="2"/>
    <x v="6"/>
    <n v="3695445"/>
    <n v="78724"/>
    <n v="76615"/>
    <n v="4201"/>
    <n v="159540"/>
    <n v="4.3172067234122008E-2"/>
    <x v="2"/>
    <n v="0"/>
  </r>
  <r>
    <s v="Post_1872"/>
    <x v="372"/>
    <x v="6"/>
    <x v="1"/>
    <x v="8"/>
    <x v="1"/>
    <x v="1"/>
    <n v="301575"/>
    <n v="492868"/>
    <n v="95534"/>
    <n v="42034"/>
    <n v="630436"/>
    <n v="2.0904783221420873"/>
    <x v="0"/>
    <n v="0"/>
  </r>
  <r>
    <s v="Post_1873"/>
    <x v="443"/>
    <x v="19"/>
    <x v="3"/>
    <x v="2"/>
    <x v="4"/>
    <x v="3"/>
    <n v="4571766"/>
    <n v="372276"/>
    <n v="47001"/>
    <n v="9417"/>
    <n v="428694"/>
    <n v="9.3769891109912448E-2"/>
    <x v="2"/>
    <n v="0"/>
  </r>
  <r>
    <s v="Post_1874"/>
    <x v="228"/>
    <x v="2"/>
    <x v="1"/>
    <x v="3"/>
    <x v="3"/>
    <x v="6"/>
    <n v="4918275"/>
    <n v="335200"/>
    <n v="77799"/>
    <n v="37203"/>
    <n v="450202"/>
    <n v="9.1536565157499333E-2"/>
    <x v="0"/>
    <n v="0"/>
  </r>
  <r>
    <s v="Post_1875"/>
    <x v="669"/>
    <x v="12"/>
    <x v="0"/>
    <x v="2"/>
    <x v="3"/>
    <x v="0"/>
    <n v="1971595"/>
    <n v="434230"/>
    <n v="19189"/>
    <n v="23843"/>
    <n v="477262"/>
    <n v="0.24206898475599706"/>
    <x v="2"/>
    <n v="0"/>
  </r>
  <r>
    <s v="Post_1876"/>
    <x v="485"/>
    <x v="19"/>
    <x v="1"/>
    <x v="5"/>
    <x v="2"/>
    <x v="6"/>
    <n v="4914449"/>
    <n v="262719"/>
    <n v="19486"/>
    <n v="33696"/>
    <n v="315901"/>
    <n v="6.4280044415966062E-2"/>
    <x v="2"/>
    <n v="0"/>
  </r>
  <r>
    <s v="Post_1877"/>
    <x v="670"/>
    <x v="13"/>
    <x v="2"/>
    <x v="0"/>
    <x v="2"/>
    <x v="1"/>
    <n v="1181290"/>
    <n v="228496"/>
    <n v="23867"/>
    <n v="2977"/>
    <n v="255340"/>
    <n v="0.21615352707633181"/>
    <x v="0"/>
    <n v="0"/>
  </r>
  <r>
    <s v="Post_1878"/>
    <x v="459"/>
    <x v="9"/>
    <x v="3"/>
    <x v="1"/>
    <x v="3"/>
    <x v="1"/>
    <n v="990147"/>
    <n v="219960"/>
    <n v="25706"/>
    <n v="45138"/>
    <n v="290804"/>
    <n v="0.29369780446741744"/>
    <x v="1"/>
    <n v="0"/>
  </r>
  <r>
    <s v="Post_1879"/>
    <x v="465"/>
    <x v="16"/>
    <x v="1"/>
    <x v="9"/>
    <x v="3"/>
    <x v="3"/>
    <n v="1268878"/>
    <n v="234893"/>
    <n v="38551"/>
    <n v="46517"/>
    <n v="319961"/>
    <n v="0.25216057020454291"/>
    <x v="1"/>
    <n v="0"/>
  </r>
  <r>
    <s v="Post_1880"/>
    <x v="54"/>
    <x v="22"/>
    <x v="0"/>
    <x v="7"/>
    <x v="1"/>
    <x v="4"/>
    <n v="2533247"/>
    <n v="4775"/>
    <n v="13471"/>
    <n v="25118"/>
    <n v="43364"/>
    <n v="1.7117951782830494E-2"/>
    <x v="2"/>
    <n v="0"/>
  </r>
  <r>
    <s v="Post_1881"/>
    <x v="18"/>
    <x v="1"/>
    <x v="2"/>
    <x v="1"/>
    <x v="2"/>
    <x v="3"/>
    <n v="601927"/>
    <n v="18643"/>
    <n v="53816"/>
    <n v="2804"/>
    <n v="75263"/>
    <n v="0.12503675694893235"/>
    <x v="1"/>
    <n v="0"/>
  </r>
  <r>
    <s v="Post_1882"/>
    <x v="344"/>
    <x v="7"/>
    <x v="3"/>
    <x v="0"/>
    <x v="2"/>
    <x v="4"/>
    <n v="4995973"/>
    <n v="392551"/>
    <n v="86164"/>
    <n v="31055"/>
    <n v="509770"/>
    <n v="0.10203617993932312"/>
    <x v="0"/>
    <n v="0"/>
  </r>
  <r>
    <s v="Post_1883"/>
    <x v="131"/>
    <x v="9"/>
    <x v="0"/>
    <x v="5"/>
    <x v="1"/>
    <x v="6"/>
    <n v="758897"/>
    <n v="484797"/>
    <n v="85360"/>
    <n v="28431"/>
    <n v="598588"/>
    <n v="0.78876053008511038"/>
    <x v="0"/>
    <n v="0"/>
  </r>
  <r>
    <s v="Post_1884"/>
    <x v="504"/>
    <x v="10"/>
    <x v="2"/>
    <x v="3"/>
    <x v="4"/>
    <x v="2"/>
    <n v="4821034"/>
    <n v="182518"/>
    <n v="97479"/>
    <n v="48134"/>
    <n v="328131"/>
    <n v="6.806237002269637E-2"/>
    <x v="0"/>
    <n v="0"/>
  </r>
  <r>
    <s v="Post_1885"/>
    <x v="512"/>
    <x v="1"/>
    <x v="3"/>
    <x v="8"/>
    <x v="0"/>
    <x v="7"/>
    <n v="1995022"/>
    <n v="332925"/>
    <n v="75328"/>
    <n v="31499"/>
    <n v="439752"/>
    <n v="0.2204246369212971"/>
    <x v="2"/>
    <n v="0"/>
  </r>
  <r>
    <s v="Post_1886"/>
    <x v="553"/>
    <x v="11"/>
    <x v="1"/>
    <x v="0"/>
    <x v="5"/>
    <x v="6"/>
    <n v="849631"/>
    <n v="341563"/>
    <n v="84777"/>
    <n v="14097"/>
    <n v="440437"/>
    <n v="0.51838621707541277"/>
    <x v="0"/>
    <n v="0"/>
  </r>
  <r>
    <s v="Post_1887"/>
    <x v="566"/>
    <x v="0"/>
    <x v="3"/>
    <x v="8"/>
    <x v="3"/>
    <x v="2"/>
    <n v="320605"/>
    <n v="273315"/>
    <n v="66056"/>
    <n v="8941"/>
    <n v="348312"/>
    <n v="1.0864209853246207"/>
    <x v="1"/>
    <n v="0"/>
  </r>
  <r>
    <s v="Post_1888"/>
    <x v="608"/>
    <x v="23"/>
    <x v="3"/>
    <x v="0"/>
    <x v="1"/>
    <x v="3"/>
    <n v="4007218"/>
    <n v="440738"/>
    <n v="42840"/>
    <n v="6434"/>
    <n v="490012"/>
    <n v="0.12228234151473666"/>
    <x v="0"/>
    <n v="0"/>
  </r>
  <r>
    <s v="Post_1889"/>
    <x v="182"/>
    <x v="5"/>
    <x v="3"/>
    <x v="2"/>
    <x v="3"/>
    <x v="4"/>
    <n v="828943"/>
    <n v="491125"/>
    <n v="88275"/>
    <n v="10440"/>
    <n v="589840"/>
    <n v="0.71155676566422543"/>
    <x v="2"/>
    <n v="0"/>
  </r>
  <r>
    <s v="Post_1890"/>
    <x v="533"/>
    <x v="0"/>
    <x v="0"/>
    <x v="6"/>
    <x v="1"/>
    <x v="2"/>
    <n v="2005876"/>
    <n v="221371"/>
    <n v="29199"/>
    <n v="3389"/>
    <n v="253959"/>
    <n v="0.12660752708542303"/>
    <x v="0"/>
    <n v="0"/>
  </r>
  <r>
    <s v="Post_1891"/>
    <x v="204"/>
    <x v="19"/>
    <x v="3"/>
    <x v="7"/>
    <x v="1"/>
    <x v="3"/>
    <n v="4256166"/>
    <n v="391217"/>
    <n v="1492"/>
    <n v="5070"/>
    <n v="397779"/>
    <n v="9.345946563174462E-2"/>
    <x v="0"/>
    <n v="0"/>
  </r>
  <r>
    <s v="Post_1892"/>
    <x v="121"/>
    <x v="17"/>
    <x v="0"/>
    <x v="8"/>
    <x v="0"/>
    <x v="5"/>
    <n v="3900994"/>
    <n v="126234"/>
    <n v="4800"/>
    <n v="42985"/>
    <n v="174019"/>
    <n v="4.4608886863194357E-2"/>
    <x v="2"/>
    <n v="0"/>
  </r>
  <r>
    <s v="Post_1893"/>
    <x v="626"/>
    <x v="1"/>
    <x v="1"/>
    <x v="4"/>
    <x v="4"/>
    <x v="2"/>
    <n v="503394"/>
    <n v="495368"/>
    <n v="92691"/>
    <n v="9122"/>
    <n v="597181"/>
    <n v="1.186309332252669"/>
    <x v="2"/>
    <n v="0"/>
  </r>
  <r>
    <s v="Post_1894"/>
    <x v="143"/>
    <x v="7"/>
    <x v="1"/>
    <x v="2"/>
    <x v="0"/>
    <x v="7"/>
    <n v="1160169"/>
    <n v="74584"/>
    <n v="94280"/>
    <n v="40793"/>
    <n v="209657"/>
    <n v="0.18071246516671277"/>
    <x v="0"/>
    <n v="0"/>
  </r>
  <r>
    <s v="Post_1895"/>
    <x v="162"/>
    <x v="0"/>
    <x v="0"/>
    <x v="3"/>
    <x v="1"/>
    <x v="1"/>
    <n v="569201"/>
    <n v="492614"/>
    <n v="22513"/>
    <n v="32105"/>
    <n v="547232"/>
    <n v="0.96140379233346396"/>
    <x v="1"/>
    <n v="0"/>
  </r>
  <r>
    <s v="Post_1896"/>
    <x v="412"/>
    <x v="5"/>
    <x v="1"/>
    <x v="3"/>
    <x v="1"/>
    <x v="5"/>
    <n v="3926645"/>
    <n v="474611"/>
    <n v="34435"/>
    <n v="33268"/>
    <n v="542314"/>
    <n v="0.1381112883899614"/>
    <x v="0"/>
    <n v="0"/>
  </r>
  <r>
    <s v="Post_1897"/>
    <x v="581"/>
    <x v="17"/>
    <x v="2"/>
    <x v="3"/>
    <x v="3"/>
    <x v="1"/>
    <n v="4507100"/>
    <n v="363826"/>
    <n v="62646"/>
    <n v="25854"/>
    <n v="452326"/>
    <n v="0.10035854540613698"/>
    <x v="1"/>
    <n v="0"/>
  </r>
  <r>
    <s v="Post_1898"/>
    <x v="593"/>
    <x v="7"/>
    <x v="2"/>
    <x v="0"/>
    <x v="5"/>
    <x v="3"/>
    <n v="4582676"/>
    <n v="206957"/>
    <n v="30289"/>
    <n v="24206"/>
    <n v="261452"/>
    <n v="5.705225505796177E-2"/>
    <x v="0"/>
    <n v="0"/>
  </r>
  <r>
    <s v="Post_1899"/>
    <x v="327"/>
    <x v="15"/>
    <x v="3"/>
    <x v="0"/>
    <x v="2"/>
    <x v="6"/>
    <n v="2934403"/>
    <n v="327541"/>
    <n v="26265"/>
    <n v="21989"/>
    <n v="375795"/>
    <n v="0.128065231667225"/>
    <x v="0"/>
    <n v="0"/>
  </r>
  <r>
    <s v="Post_1900"/>
    <x v="324"/>
    <x v="2"/>
    <x v="3"/>
    <x v="5"/>
    <x v="2"/>
    <x v="4"/>
    <n v="2439753"/>
    <n v="267108"/>
    <n v="85546"/>
    <n v="12609"/>
    <n v="365263"/>
    <n v="0.14971310620378375"/>
    <x v="2"/>
    <n v="0"/>
  </r>
  <r>
    <s v="Post_1901"/>
    <x v="345"/>
    <x v="6"/>
    <x v="2"/>
    <x v="6"/>
    <x v="0"/>
    <x v="5"/>
    <n v="612367"/>
    <n v="377940"/>
    <n v="84389"/>
    <n v="2074"/>
    <n v="464403"/>
    <n v="0.75837365501406839"/>
    <x v="0"/>
    <n v="0"/>
  </r>
  <r>
    <s v="Post_1902"/>
    <x v="519"/>
    <x v="22"/>
    <x v="3"/>
    <x v="0"/>
    <x v="5"/>
    <x v="2"/>
    <n v="4636278"/>
    <n v="73454"/>
    <n v="29403"/>
    <n v="25464"/>
    <n v="128321"/>
    <n v="2.7677589652734369E-2"/>
    <x v="0"/>
    <n v="0"/>
  </r>
  <r>
    <s v="Post_1903"/>
    <x v="336"/>
    <x v="13"/>
    <x v="0"/>
    <x v="9"/>
    <x v="5"/>
    <x v="6"/>
    <n v="1398792"/>
    <n v="421151"/>
    <n v="45599"/>
    <n v="7589"/>
    <n v="474339"/>
    <n v="0.33910617161093287"/>
    <x v="0"/>
    <n v="0"/>
  </r>
  <r>
    <s v="Post_1904"/>
    <x v="89"/>
    <x v="3"/>
    <x v="1"/>
    <x v="8"/>
    <x v="2"/>
    <x v="4"/>
    <n v="661248"/>
    <n v="168503"/>
    <n v="49139"/>
    <n v="22125"/>
    <n v="239767"/>
    <n v="0.36259769405729769"/>
    <x v="1"/>
    <n v="0"/>
  </r>
  <r>
    <s v="Post_1905"/>
    <x v="352"/>
    <x v="23"/>
    <x v="0"/>
    <x v="6"/>
    <x v="3"/>
    <x v="7"/>
    <n v="2805537"/>
    <n v="329895"/>
    <n v="38661"/>
    <n v="27857"/>
    <n v="396413"/>
    <n v="0.14129665728878285"/>
    <x v="2"/>
    <n v="0"/>
  </r>
  <r>
    <s v="Post_1906"/>
    <x v="478"/>
    <x v="11"/>
    <x v="0"/>
    <x v="8"/>
    <x v="2"/>
    <x v="3"/>
    <n v="4153069"/>
    <n v="355599"/>
    <n v="67741"/>
    <n v="653"/>
    <n v="423993"/>
    <n v="0.10209148945033179"/>
    <x v="1"/>
    <n v="0"/>
  </r>
  <r>
    <s v="Post_1907"/>
    <x v="384"/>
    <x v="0"/>
    <x v="0"/>
    <x v="5"/>
    <x v="4"/>
    <x v="5"/>
    <n v="2622948"/>
    <n v="17240"/>
    <n v="46438"/>
    <n v="7967"/>
    <n v="71645"/>
    <n v="2.7314685613287034E-2"/>
    <x v="1"/>
    <n v="0"/>
  </r>
  <r>
    <s v="Post_1908"/>
    <x v="197"/>
    <x v="17"/>
    <x v="0"/>
    <x v="0"/>
    <x v="4"/>
    <x v="2"/>
    <n v="4555505"/>
    <n v="186489"/>
    <n v="89591"/>
    <n v="19511"/>
    <n v="295591"/>
    <n v="6.4886549350730599E-2"/>
    <x v="2"/>
    <n v="0"/>
  </r>
  <r>
    <s v="Post_1909"/>
    <x v="109"/>
    <x v="14"/>
    <x v="3"/>
    <x v="3"/>
    <x v="3"/>
    <x v="2"/>
    <n v="1252820"/>
    <n v="496560"/>
    <n v="89202"/>
    <n v="11634"/>
    <n v="597396"/>
    <n v="0.47684104659887294"/>
    <x v="1"/>
    <n v="0"/>
  </r>
  <r>
    <s v="Post_1910"/>
    <x v="225"/>
    <x v="19"/>
    <x v="2"/>
    <x v="9"/>
    <x v="4"/>
    <x v="5"/>
    <n v="3136069"/>
    <n v="187730"/>
    <n v="22089"/>
    <n v="33189"/>
    <n v="243008"/>
    <n v="7.7488090982692021E-2"/>
    <x v="2"/>
    <n v="0"/>
  </r>
  <r>
    <s v="Post_1911"/>
    <x v="514"/>
    <x v="4"/>
    <x v="3"/>
    <x v="0"/>
    <x v="0"/>
    <x v="5"/>
    <n v="4846462"/>
    <n v="47915"/>
    <n v="71386"/>
    <n v="38987"/>
    <n v="158288"/>
    <n v="3.2660526379862255E-2"/>
    <x v="0"/>
    <n v="0"/>
  </r>
  <r>
    <s v="Post_1912"/>
    <x v="536"/>
    <x v="18"/>
    <x v="0"/>
    <x v="5"/>
    <x v="4"/>
    <x v="7"/>
    <n v="3868115"/>
    <n v="16509"/>
    <n v="41258"/>
    <n v="35367"/>
    <n v="93134"/>
    <n v="2.4077360678263184E-2"/>
    <x v="1"/>
    <n v="0"/>
  </r>
  <r>
    <s v="Post_1913"/>
    <x v="275"/>
    <x v="3"/>
    <x v="0"/>
    <x v="1"/>
    <x v="0"/>
    <x v="5"/>
    <n v="2436327"/>
    <n v="155784"/>
    <n v="70534"/>
    <n v="8101"/>
    <n v="234419"/>
    <n v="9.6218200594583567E-2"/>
    <x v="2"/>
    <n v="0"/>
  </r>
  <r>
    <s v="Post_1914"/>
    <x v="501"/>
    <x v="3"/>
    <x v="2"/>
    <x v="7"/>
    <x v="1"/>
    <x v="3"/>
    <n v="3910450"/>
    <n v="184844"/>
    <n v="57393"/>
    <n v="22803"/>
    <n v="265040"/>
    <n v="6.7777365776317308E-2"/>
    <x v="0"/>
    <n v="0"/>
  </r>
  <r>
    <s v="Post_1915"/>
    <x v="124"/>
    <x v="9"/>
    <x v="3"/>
    <x v="0"/>
    <x v="1"/>
    <x v="1"/>
    <n v="844108"/>
    <n v="319819"/>
    <n v="36180"/>
    <n v="45727"/>
    <n v="401726"/>
    <n v="0.47591777355504272"/>
    <x v="2"/>
    <n v="0"/>
  </r>
  <r>
    <s v="Post_1916"/>
    <x v="389"/>
    <x v="7"/>
    <x v="3"/>
    <x v="6"/>
    <x v="3"/>
    <x v="0"/>
    <n v="4711034"/>
    <n v="399825"/>
    <n v="37269"/>
    <n v="1289"/>
    <n v="438383"/>
    <n v="9.3054518392352931E-2"/>
    <x v="0"/>
    <n v="0"/>
  </r>
  <r>
    <s v="Post_1917"/>
    <x v="199"/>
    <x v="0"/>
    <x v="3"/>
    <x v="5"/>
    <x v="4"/>
    <x v="6"/>
    <n v="29816"/>
    <n v="396506"/>
    <n v="411"/>
    <n v="41454"/>
    <n v="438371"/>
    <n v="14.702542259189697"/>
    <x v="2"/>
    <n v="0"/>
  </r>
  <r>
    <s v="Post_1918"/>
    <x v="114"/>
    <x v="22"/>
    <x v="2"/>
    <x v="0"/>
    <x v="4"/>
    <x v="2"/>
    <n v="2581052"/>
    <n v="65940"/>
    <n v="31348"/>
    <n v="24666"/>
    <n v="121954"/>
    <n v="4.7249726080683382E-2"/>
    <x v="1"/>
    <n v="0"/>
  </r>
  <r>
    <s v="Post_1919"/>
    <x v="588"/>
    <x v="9"/>
    <x v="1"/>
    <x v="6"/>
    <x v="5"/>
    <x v="5"/>
    <n v="3332344"/>
    <n v="128008"/>
    <n v="89553"/>
    <n v="23522"/>
    <n v="241083"/>
    <n v="7.2346372403329307E-2"/>
    <x v="1"/>
    <n v="0"/>
  </r>
  <r>
    <s v="Post_1920"/>
    <x v="511"/>
    <x v="23"/>
    <x v="0"/>
    <x v="4"/>
    <x v="2"/>
    <x v="0"/>
    <n v="1459984"/>
    <n v="399450"/>
    <n v="4838"/>
    <n v="12047"/>
    <n v="416335"/>
    <n v="0.28516408398996151"/>
    <x v="0"/>
    <n v="0"/>
  </r>
  <r>
    <s v="Post_1921"/>
    <x v="529"/>
    <x v="7"/>
    <x v="3"/>
    <x v="9"/>
    <x v="2"/>
    <x v="4"/>
    <n v="526926"/>
    <n v="223556"/>
    <n v="83342"/>
    <n v="14983"/>
    <n v="321881"/>
    <n v="0.6108656623510702"/>
    <x v="2"/>
    <n v="0"/>
  </r>
  <r>
    <s v="Post_1922"/>
    <x v="157"/>
    <x v="19"/>
    <x v="2"/>
    <x v="8"/>
    <x v="2"/>
    <x v="4"/>
    <n v="1022617"/>
    <n v="263255"/>
    <n v="32265"/>
    <n v="49499"/>
    <n v="345019"/>
    <n v="0.33738828906619001"/>
    <x v="1"/>
    <n v="0"/>
  </r>
  <r>
    <s v="Post_1923"/>
    <x v="16"/>
    <x v="13"/>
    <x v="1"/>
    <x v="4"/>
    <x v="3"/>
    <x v="2"/>
    <n v="4477668"/>
    <n v="192983"/>
    <n v="89916"/>
    <n v="41367"/>
    <n v="324266"/>
    <n v="7.241849998704683E-2"/>
    <x v="0"/>
    <n v="0"/>
  </r>
  <r>
    <s v="Post_1924"/>
    <x v="662"/>
    <x v="5"/>
    <x v="0"/>
    <x v="2"/>
    <x v="1"/>
    <x v="2"/>
    <n v="2785587"/>
    <n v="329454"/>
    <n v="68787"/>
    <n v="12448"/>
    <n v="410689"/>
    <n v="0.14743355709227535"/>
    <x v="0"/>
    <n v="0"/>
  </r>
  <r>
    <s v="Post_1925"/>
    <x v="671"/>
    <x v="14"/>
    <x v="3"/>
    <x v="9"/>
    <x v="3"/>
    <x v="3"/>
    <n v="4846969"/>
    <n v="477701"/>
    <n v="52532"/>
    <n v="46084"/>
    <n v="576317"/>
    <n v="0.11890255539080197"/>
    <x v="1"/>
    <n v="0"/>
  </r>
  <r>
    <s v="Post_1926"/>
    <x v="473"/>
    <x v="11"/>
    <x v="3"/>
    <x v="2"/>
    <x v="0"/>
    <x v="6"/>
    <n v="1104642"/>
    <n v="327242"/>
    <n v="19938"/>
    <n v="3621"/>
    <n v="350801"/>
    <n v="0.31756985521100956"/>
    <x v="1"/>
    <n v="0"/>
  </r>
  <r>
    <s v="Post_1927"/>
    <x v="337"/>
    <x v="23"/>
    <x v="3"/>
    <x v="2"/>
    <x v="2"/>
    <x v="7"/>
    <n v="1112862"/>
    <n v="490073"/>
    <n v="29355"/>
    <n v="2274"/>
    <n v="521702"/>
    <n v="0.46879307587104241"/>
    <x v="2"/>
    <n v="0"/>
  </r>
  <r>
    <s v="Post_1928"/>
    <x v="262"/>
    <x v="23"/>
    <x v="0"/>
    <x v="4"/>
    <x v="0"/>
    <x v="0"/>
    <n v="4865554"/>
    <n v="129992"/>
    <n v="3291"/>
    <n v="27656"/>
    <n v="160939"/>
    <n v="3.3077219983582547E-2"/>
    <x v="1"/>
    <n v="0"/>
  </r>
  <r>
    <s v="Post_1929"/>
    <x v="138"/>
    <x v="18"/>
    <x v="1"/>
    <x v="6"/>
    <x v="0"/>
    <x v="5"/>
    <n v="1007595"/>
    <n v="473430"/>
    <n v="80078"/>
    <n v="49619"/>
    <n v="603127"/>
    <n v="0.59858077898361939"/>
    <x v="0"/>
    <n v="0"/>
  </r>
  <r>
    <s v="Post_1930"/>
    <x v="510"/>
    <x v="9"/>
    <x v="3"/>
    <x v="1"/>
    <x v="5"/>
    <x v="2"/>
    <n v="2719803"/>
    <n v="470536"/>
    <n v="62860"/>
    <n v="17646"/>
    <n v="551042"/>
    <n v="0.20260364445513149"/>
    <x v="1"/>
    <n v="0"/>
  </r>
  <r>
    <s v="Post_1931"/>
    <x v="544"/>
    <x v="23"/>
    <x v="0"/>
    <x v="8"/>
    <x v="1"/>
    <x v="0"/>
    <n v="4721969"/>
    <n v="230080"/>
    <n v="11521"/>
    <n v="45946"/>
    <n v="287547"/>
    <n v="6.089557131781255E-2"/>
    <x v="1"/>
    <n v="0"/>
  </r>
  <r>
    <s v="Post_1932"/>
    <x v="15"/>
    <x v="12"/>
    <x v="3"/>
    <x v="2"/>
    <x v="2"/>
    <x v="1"/>
    <n v="3619985"/>
    <n v="168202"/>
    <n v="97388"/>
    <n v="41760"/>
    <n v="307350"/>
    <n v="8.4903666727900812E-2"/>
    <x v="2"/>
    <n v="0"/>
  </r>
  <r>
    <s v="Post_1933"/>
    <x v="481"/>
    <x v="11"/>
    <x v="3"/>
    <x v="7"/>
    <x v="2"/>
    <x v="2"/>
    <n v="2584947"/>
    <n v="450936"/>
    <n v="97710"/>
    <n v="156"/>
    <n v="548802"/>
    <n v="0.21230686741352917"/>
    <x v="1"/>
    <n v="0"/>
  </r>
  <r>
    <s v="Post_1934"/>
    <x v="672"/>
    <x v="6"/>
    <x v="3"/>
    <x v="0"/>
    <x v="5"/>
    <x v="0"/>
    <n v="2025937"/>
    <n v="218589"/>
    <n v="97104"/>
    <n v="34136"/>
    <n v="349829"/>
    <n v="0.17267516215953407"/>
    <x v="0"/>
    <n v="0"/>
  </r>
  <r>
    <s v="Post_1935"/>
    <x v="673"/>
    <x v="10"/>
    <x v="3"/>
    <x v="1"/>
    <x v="5"/>
    <x v="1"/>
    <n v="3370939"/>
    <n v="233815"/>
    <n v="37777"/>
    <n v="29096"/>
    <n v="300688"/>
    <n v="8.9200071552763188E-2"/>
    <x v="0"/>
    <n v="0"/>
  </r>
  <r>
    <s v="Post_1936"/>
    <x v="595"/>
    <x v="3"/>
    <x v="2"/>
    <x v="7"/>
    <x v="4"/>
    <x v="4"/>
    <n v="3462370"/>
    <n v="78467"/>
    <n v="70308"/>
    <n v="23887"/>
    <n v="172662"/>
    <n v="4.9868153894586653E-2"/>
    <x v="1"/>
    <n v="0"/>
  </r>
  <r>
    <s v="Post_1937"/>
    <x v="413"/>
    <x v="13"/>
    <x v="0"/>
    <x v="4"/>
    <x v="3"/>
    <x v="6"/>
    <n v="4185814"/>
    <n v="195362"/>
    <n v="59917"/>
    <n v="7088"/>
    <n v="262367"/>
    <n v="6.2680042639257263E-2"/>
    <x v="0"/>
    <n v="0"/>
  </r>
  <r>
    <s v="Post_1938"/>
    <x v="477"/>
    <x v="4"/>
    <x v="1"/>
    <x v="8"/>
    <x v="3"/>
    <x v="1"/>
    <n v="1381662"/>
    <n v="487591"/>
    <n v="42788"/>
    <n v="34702"/>
    <n v="565081"/>
    <n v="0.40898642359708814"/>
    <x v="0"/>
    <n v="0"/>
  </r>
  <r>
    <s v="Post_1939"/>
    <x v="414"/>
    <x v="3"/>
    <x v="1"/>
    <x v="4"/>
    <x v="1"/>
    <x v="1"/>
    <n v="4461646"/>
    <n v="53583"/>
    <n v="54657"/>
    <n v="15128"/>
    <n v="123368"/>
    <n v="2.7650781796673244E-2"/>
    <x v="1"/>
    <n v="0"/>
  </r>
  <r>
    <s v="Post_1940"/>
    <x v="457"/>
    <x v="20"/>
    <x v="1"/>
    <x v="1"/>
    <x v="0"/>
    <x v="4"/>
    <n v="1799797"/>
    <n v="411374"/>
    <n v="9924"/>
    <n v="10776"/>
    <n v="432074"/>
    <n v="0.24006818546758329"/>
    <x v="0"/>
    <n v="0"/>
  </r>
  <r>
    <s v="Post_1941"/>
    <x v="147"/>
    <x v="20"/>
    <x v="1"/>
    <x v="5"/>
    <x v="4"/>
    <x v="1"/>
    <n v="4781276"/>
    <n v="315498"/>
    <n v="49235"/>
    <n v="27630"/>
    <n v="392363"/>
    <n v="8.2062403425361766E-2"/>
    <x v="2"/>
    <n v="0"/>
  </r>
  <r>
    <s v="Post_1942"/>
    <x v="488"/>
    <x v="1"/>
    <x v="0"/>
    <x v="5"/>
    <x v="3"/>
    <x v="6"/>
    <n v="800884"/>
    <n v="357032"/>
    <n v="15074"/>
    <n v="42750"/>
    <n v="414856"/>
    <n v="0.51799761263803501"/>
    <x v="1"/>
    <n v="0"/>
  </r>
  <r>
    <s v="Post_1943"/>
    <x v="65"/>
    <x v="0"/>
    <x v="3"/>
    <x v="1"/>
    <x v="1"/>
    <x v="6"/>
    <n v="1740963"/>
    <n v="388958"/>
    <n v="2389"/>
    <n v="7978"/>
    <n v="399325"/>
    <n v="0.22937018190507208"/>
    <x v="0"/>
    <n v="0"/>
  </r>
  <r>
    <s v="Post_1944"/>
    <x v="548"/>
    <x v="22"/>
    <x v="1"/>
    <x v="5"/>
    <x v="0"/>
    <x v="6"/>
    <n v="4979028"/>
    <n v="496075"/>
    <n v="14684"/>
    <n v="23034"/>
    <n v="533793"/>
    <n v="0.10720827438608499"/>
    <x v="0"/>
    <n v="0"/>
  </r>
  <r>
    <s v="Post_1945"/>
    <x v="595"/>
    <x v="3"/>
    <x v="1"/>
    <x v="2"/>
    <x v="1"/>
    <x v="6"/>
    <n v="2260054"/>
    <n v="333540"/>
    <n v="87685"/>
    <n v="15277"/>
    <n v="436502"/>
    <n v="0.19313786307760789"/>
    <x v="1"/>
    <n v="0"/>
  </r>
  <r>
    <s v="Post_1946"/>
    <x v="668"/>
    <x v="20"/>
    <x v="0"/>
    <x v="7"/>
    <x v="2"/>
    <x v="5"/>
    <n v="4318086"/>
    <n v="297540"/>
    <n v="37515"/>
    <n v="35324"/>
    <n v="370379"/>
    <n v="8.5773882224670833E-2"/>
    <x v="2"/>
    <n v="0"/>
  </r>
  <r>
    <s v="Post_1947"/>
    <x v="429"/>
    <x v="22"/>
    <x v="2"/>
    <x v="2"/>
    <x v="2"/>
    <x v="4"/>
    <n v="1807871"/>
    <n v="297988"/>
    <n v="87418"/>
    <n v="16916"/>
    <n v="402322"/>
    <n v="0.22253910815539382"/>
    <x v="0"/>
    <n v="0"/>
  </r>
  <r>
    <s v="Post_1948"/>
    <x v="194"/>
    <x v="11"/>
    <x v="3"/>
    <x v="1"/>
    <x v="1"/>
    <x v="1"/>
    <n v="3203657"/>
    <n v="84559"/>
    <n v="58387"/>
    <n v="36234"/>
    <n v="179180"/>
    <n v="5.5929832688081153E-2"/>
    <x v="2"/>
    <n v="0"/>
  </r>
  <r>
    <s v="Post_1949"/>
    <x v="97"/>
    <x v="18"/>
    <x v="3"/>
    <x v="0"/>
    <x v="2"/>
    <x v="6"/>
    <n v="54853"/>
    <n v="331423"/>
    <n v="63763"/>
    <n v="2984"/>
    <n v="398170"/>
    <n v="7.2588554864820516"/>
    <x v="1"/>
    <n v="0"/>
  </r>
  <r>
    <s v="Post_1950"/>
    <x v="630"/>
    <x v="1"/>
    <x v="2"/>
    <x v="7"/>
    <x v="3"/>
    <x v="1"/>
    <n v="738822"/>
    <n v="341078"/>
    <n v="21459"/>
    <n v="47079"/>
    <n v="409616"/>
    <n v="0.5544177081895233"/>
    <x v="0"/>
    <n v="0"/>
  </r>
  <r>
    <s v="Post_1951"/>
    <x v="674"/>
    <x v="2"/>
    <x v="0"/>
    <x v="7"/>
    <x v="2"/>
    <x v="1"/>
    <n v="2530016"/>
    <n v="217176"/>
    <n v="9746"/>
    <n v="19237"/>
    <n v="246159"/>
    <n v="9.7295432123749415E-2"/>
    <x v="2"/>
    <n v="0"/>
  </r>
  <r>
    <s v="Post_1952"/>
    <x v="219"/>
    <x v="7"/>
    <x v="3"/>
    <x v="9"/>
    <x v="0"/>
    <x v="0"/>
    <n v="4334346"/>
    <n v="248087"/>
    <n v="33934"/>
    <n v="22770"/>
    <n v="304791"/>
    <n v="7.0319951383668949E-2"/>
    <x v="1"/>
    <n v="0"/>
  </r>
  <r>
    <s v="Post_1953"/>
    <x v="65"/>
    <x v="0"/>
    <x v="2"/>
    <x v="7"/>
    <x v="3"/>
    <x v="7"/>
    <n v="1313145"/>
    <n v="14056"/>
    <n v="80213"/>
    <n v="27953"/>
    <n v="122222"/>
    <n v="9.3075783710100557E-2"/>
    <x v="2"/>
    <n v="0"/>
  </r>
  <r>
    <s v="Post_1954"/>
    <x v="164"/>
    <x v="4"/>
    <x v="0"/>
    <x v="9"/>
    <x v="3"/>
    <x v="3"/>
    <n v="2374152"/>
    <n v="42365"/>
    <n v="85512"/>
    <n v="6217"/>
    <n v="134094"/>
    <n v="5.6480798196577135E-2"/>
    <x v="2"/>
    <n v="0"/>
  </r>
  <r>
    <s v="Post_1955"/>
    <x v="255"/>
    <x v="1"/>
    <x v="1"/>
    <x v="4"/>
    <x v="1"/>
    <x v="3"/>
    <n v="665714"/>
    <n v="301322"/>
    <n v="55816"/>
    <n v="38455"/>
    <n v="395593"/>
    <n v="0.59423866705522188"/>
    <x v="0"/>
    <n v="0"/>
  </r>
  <r>
    <s v="Post_1956"/>
    <x v="457"/>
    <x v="20"/>
    <x v="3"/>
    <x v="2"/>
    <x v="2"/>
    <x v="6"/>
    <n v="3816177"/>
    <n v="355774"/>
    <n v="21287"/>
    <n v="44930"/>
    <n v="421991"/>
    <n v="0.11057951452461455"/>
    <x v="2"/>
    <n v="0"/>
  </r>
  <r>
    <s v="Post_1957"/>
    <x v="235"/>
    <x v="1"/>
    <x v="0"/>
    <x v="8"/>
    <x v="0"/>
    <x v="1"/>
    <n v="725159"/>
    <n v="20810"/>
    <n v="3697"/>
    <n v="38133"/>
    <n v="62640"/>
    <n v="8.6381055740878898E-2"/>
    <x v="1"/>
    <n v="0"/>
  </r>
  <r>
    <s v="Post_1958"/>
    <x v="544"/>
    <x v="23"/>
    <x v="1"/>
    <x v="8"/>
    <x v="1"/>
    <x v="1"/>
    <n v="875186"/>
    <n v="131418"/>
    <n v="55237"/>
    <n v="25538"/>
    <n v="212193"/>
    <n v="0.2424547467624025"/>
    <x v="0"/>
    <n v="0"/>
  </r>
  <r>
    <s v="Post_1959"/>
    <x v="0"/>
    <x v="0"/>
    <x v="0"/>
    <x v="8"/>
    <x v="5"/>
    <x v="2"/>
    <n v="2436246"/>
    <n v="264035"/>
    <n v="22806"/>
    <n v="41438"/>
    <n v="328279"/>
    <n v="0.13474788670766416"/>
    <x v="2"/>
    <n v="0"/>
  </r>
  <r>
    <s v="Post_1960"/>
    <x v="218"/>
    <x v="23"/>
    <x v="3"/>
    <x v="5"/>
    <x v="0"/>
    <x v="4"/>
    <n v="1038493"/>
    <n v="116281"/>
    <n v="38535"/>
    <n v="34834"/>
    <n v="189650"/>
    <n v="0.18262039320438367"/>
    <x v="1"/>
    <n v="0"/>
  </r>
  <r>
    <s v="Post_1961"/>
    <x v="617"/>
    <x v="21"/>
    <x v="3"/>
    <x v="0"/>
    <x v="1"/>
    <x v="3"/>
    <n v="2356676"/>
    <n v="78111"/>
    <n v="70417"/>
    <n v="5222"/>
    <n v="153750"/>
    <n v="6.5240194239683344E-2"/>
    <x v="2"/>
    <n v="0"/>
  </r>
  <r>
    <s v="Post_1962"/>
    <x v="264"/>
    <x v="13"/>
    <x v="3"/>
    <x v="0"/>
    <x v="2"/>
    <x v="1"/>
    <n v="4205174"/>
    <n v="326076"/>
    <n v="53467"/>
    <n v="16260"/>
    <n v="395803"/>
    <n v="9.4122859125448793E-2"/>
    <x v="0"/>
    <n v="0"/>
  </r>
  <r>
    <s v="Post_1963"/>
    <x v="165"/>
    <x v="2"/>
    <x v="1"/>
    <x v="3"/>
    <x v="5"/>
    <x v="6"/>
    <n v="191209"/>
    <n v="33804"/>
    <n v="49670"/>
    <n v="39284"/>
    <n v="122758"/>
    <n v="0.64200952884016971"/>
    <x v="0"/>
    <n v="0"/>
  </r>
  <r>
    <s v="Post_1964"/>
    <x v="109"/>
    <x v="14"/>
    <x v="2"/>
    <x v="3"/>
    <x v="2"/>
    <x v="1"/>
    <n v="3136415"/>
    <n v="145298"/>
    <n v="23095"/>
    <n v="19963"/>
    <n v="188356"/>
    <n v="6.0054552729788629E-2"/>
    <x v="2"/>
    <n v="0"/>
  </r>
  <r>
    <s v="Post_1965"/>
    <x v="290"/>
    <x v="14"/>
    <x v="3"/>
    <x v="5"/>
    <x v="0"/>
    <x v="1"/>
    <n v="1037395"/>
    <n v="385043"/>
    <n v="49209"/>
    <n v="9326"/>
    <n v="443578"/>
    <n v="0.42758833424105575"/>
    <x v="0"/>
    <n v="0"/>
  </r>
  <r>
    <s v="Post_1966"/>
    <x v="63"/>
    <x v="15"/>
    <x v="2"/>
    <x v="3"/>
    <x v="4"/>
    <x v="3"/>
    <n v="2705472"/>
    <n v="372823"/>
    <n v="35570"/>
    <n v="21397"/>
    <n v="429790"/>
    <n v="0.15885952617509994"/>
    <x v="0"/>
    <n v="0"/>
  </r>
  <r>
    <s v="Post_1967"/>
    <x v="675"/>
    <x v="1"/>
    <x v="3"/>
    <x v="4"/>
    <x v="4"/>
    <x v="0"/>
    <n v="4210453"/>
    <n v="389783"/>
    <n v="60019"/>
    <n v="13375"/>
    <n v="463177"/>
    <n v="0.11000645298736264"/>
    <x v="0"/>
    <n v="0"/>
  </r>
  <r>
    <s v="Post_1968"/>
    <x v="325"/>
    <x v="14"/>
    <x v="1"/>
    <x v="8"/>
    <x v="5"/>
    <x v="5"/>
    <n v="1899136"/>
    <n v="434017"/>
    <n v="45642"/>
    <n v="47397"/>
    <n v="527056"/>
    <n v="0.27752409516748666"/>
    <x v="2"/>
    <n v="0"/>
  </r>
  <r>
    <s v="Post_1969"/>
    <x v="83"/>
    <x v="2"/>
    <x v="2"/>
    <x v="6"/>
    <x v="3"/>
    <x v="1"/>
    <n v="2806355"/>
    <n v="19767"/>
    <n v="37594"/>
    <n v="1410"/>
    <n v="58771"/>
    <n v="2.0942111742812297E-2"/>
    <x v="2"/>
    <n v="0"/>
  </r>
  <r>
    <s v="Post_1970"/>
    <x v="323"/>
    <x v="7"/>
    <x v="3"/>
    <x v="2"/>
    <x v="0"/>
    <x v="5"/>
    <n v="3274297"/>
    <n v="184354"/>
    <n v="81187"/>
    <n v="44492"/>
    <n v="310033"/>
    <n v="9.4686890040824034E-2"/>
    <x v="0"/>
    <n v="0"/>
  </r>
  <r>
    <s v="Post_1971"/>
    <x v="7"/>
    <x v="0"/>
    <x v="3"/>
    <x v="9"/>
    <x v="2"/>
    <x v="1"/>
    <n v="692249"/>
    <n v="59339"/>
    <n v="46173"/>
    <n v="23289"/>
    <n v="128801"/>
    <n v="0.18606166278318928"/>
    <x v="1"/>
    <n v="0"/>
  </r>
  <r>
    <s v="Post_1972"/>
    <x v="676"/>
    <x v="22"/>
    <x v="2"/>
    <x v="0"/>
    <x v="2"/>
    <x v="2"/>
    <n v="1056289"/>
    <n v="71036"/>
    <n v="48498"/>
    <n v="5795"/>
    <n v="125329"/>
    <n v="0.11865029362229465"/>
    <x v="0"/>
    <n v="0"/>
  </r>
  <r>
    <s v="Post_1973"/>
    <x v="368"/>
    <x v="9"/>
    <x v="2"/>
    <x v="8"/>
    <x v="0"/>
    <x v="5"/>
    <n v="1940236"/>
    <n v="125022"/>
    <n v="92019"/>
    <n v="17019"/>
    <n v="234060"/>
    <n v="0.12063480937370505"/>
    <x v="0"/>
    <n v="0"/>
  </r>
  <r>
    <s v="Post_1974"/>
    <x v="237"/>
    <x v="5"/>
    <x v="1"/>
    <x v="2"/>
    <x v="4"/>
    <x v="6"/>
    <n v="73305"/>
    <n v="71221"/>
    <n v="51250"/>
    <n v="7922"/>
    <n v="130393"/>
    <n v="1.778773617079326"/>
    <x v="1"/>
    <n v="0"/>
  </r>
  <r>
    <s v="Post_1975"/>
    <x v="293"/>
    <x v="19"/>
    <x v="3"/>
    <x v="2"/>
    <x v="5"/>
    <x v="4"/>
    <n v="624461"/>
    <n v="242045"/>
    <n v="53178"/>
    <n v="47610"/>
    <n v="342833"/>
    <n v="0.54900626300121225"/>
    <x v="0"/>
    <n v="0"/>
  </r>
  <r>
    <s v="Post_1976"/>
    <x v="677"/>
    <x v="12"/>
    <x v="3"/>
    <x v="5"/>
    <x v="1"/>
    <x v="4"/>
    <n v="1180565"/>
    <n v="50531"/>
    <n v="95541"/>
    <n v="45708"/>
    <n v="191780"/>
    <n v="0.16244764159533784"/>
    <x v="1"/>
    <n v="0"/>
  </r>
  <r>
    <s v="Post_1977"/>
    <x v="439"/>
    <x v="0"/>
    <x v="1"/>
    <x v="1"/>
    <x v="5"/>
    <x v="5"/>
    <n v="3727268"/>
    <n v="498148"/>
    <n v="22306"/>
    <n v="37966"/>
    <n v="558420"/>
    <n v="0.14982019001585076"/>
    <x v="2"/>
    <n v="0"/>
  </r>
  <r>
    <s v="Post_1978"/>
    <x v="112"/>
    <x v="17"/>
    <x v="3"/>
    <x v="5"/>
    <x v="4"/>
    <x v="2"/>
    <n v="3952848"/>
    <n v="256180"/>
    <n v="92132"/>
    <n v="40687"/>
    <n v="388999"/>
    <n v="9.8409804778731694E-2"/>
    <x v="0"/>
    <n v="0"/>
  </r>
  <r>
    <s v="Post_1979"/>
    <x v="407"/>
    <x v="15"/>
    <x v="3"/>
    <x v="5"/>
    <x v="1"/>
    <x v="6"/>
    <n v="4791590"/>
    <n v="490632"/>
    <n v="87681"/>
    <n v="35110"/>
    <n v="613423"/>
    <n v="0.12802076137566026"/>
    <x v="1"/>
    <n v="0"/>
  </r>
  <r>
    <s v="Post_1980"/>
    <x v="270"/>
    <x v="8"/>
    <x v="1"/>
    <x v="2"/>
    <x v="4"/>
    <x v="0"/>
    <n v="4385009"/>
    <n v="261366"/>
    <n v="12234"/>
    <n v="22595"/>
    <n v="296195"/>
    <n v="6.7547181773173093E-2"/>
    <x v="1"/>
    <n v="0"/>
  </r>
  <r>
    <s v="Post_1981"/>
    <x v="588"/>
    <x v="9"/>
    <x v="3"/>
    <x v="3"/>
    <x v="1"/>
    <x v="6"/>
    <n v="2017090"/>
    <n v="441353"/>
    <n v="31596"/>
    <n v="30156"/>
    <n v="503105"/>
    <n v="0.24942119588119518"/>
    <x v="1"/>
    <n v="0"/>
  </r>
  <r>
    <s v="Post_1982"/>
    <x v="307"/>
    <x v="17"/>
    <x v="2"/>
    <x v="9"/>
    <x v="1"/>
    <x v="4"/>
    <n v="758023"/>
    <n v="91793"/>
    <n v="51037"/>
    <n v="44079"/>
    <n v="186909"/>
    <n v="0.24657431238893807"/>
    <x v="0"/>
    <n v="0"/>
  </r>
  <r>
    <s v="Post_1983"/>
    <x v="71"/>
    <x v="15"/>
    <x v="1"/>
    <x v="1"/>
    <x v="2"/>
    <x v="7"/>
    <n v="3919221"/>
    <n v="497249"/>
    <n v="2694"/>
    <n v="27576"/>
    <n v="527519"/>
    <n v="0.13459792137264012"/>
    <x v="1"/>
    <n v="0"/>
  </r>
  <r>
    <s v="Post_1984"/>
    <x v="642"/>
    <x v="11"/>
    <x v="3"/>
    <x v="0"/>
    <x v="5"/>
    <x v="7"/>
    <n v="3634651"/>
    <n v="193211"/>
    <n v="91421"/>
    <n v="48931"/>
    <n v="333563"/>
    <n v="9.1773047811192873E-2"/>
    <x v="2"/>
    <n v="0"/>
  </r>
  <r>
    <s v="Post_1985"/>
    <x v="357"/>
    <x v="10"/>
    <x v="3"/>
    <x v="6"/>
    <x v="0"/>
    <x v="6"/>
    <n v="3024824"/>
    <n v="125212"/>
    <n v="51333"/>
    <n v="10618"/>
    <n v="187163"/>
    <n v="6.1875666154460558E-2"/>
    <x v="2"/>
    <n v="0"/>
  </r>
  <r>
    <s v="Post_1986"/>
    <x v="678"/>
    <x v="21"/>
    <x v="0"/>
    <x v="6"/>
    <x v="5"/>
    <x v="5"/>
    <n v="4087185"/>
    <n v="135652"/>
    <n v="4625"/>
    <n v="8672"/>
    <n v="148949"/>
    <n v="3.6442930770200027E-2"/>
    <x v="2"/>
    <n v="0"/>
  </r>
  <r>
    <s v="Post_1987"/>
    <x v="590"/>
    <x v="13"/>
    <x v="3"/>
    <x v="0"/>
    <x v="2"/>
    <x v="5"/>
    <n v="4859517"/>
    <n v="355118"/>
    <n v="3206"/>
    <n v="41782"/>
    <n v="400106"/>
    <n v="8.2334520076789527E-2"/>
    <x v="1"/>
    <n v="0"/>
  </r>
  <r>
    <s v="Post_1988"/>
    <x v="586"/>
    <x v="21"/>
    <x v="2"/>
    <x v="8"/>
    <x v="5"/>
    <x v="1"/>
    <n v="724706"/>
    <n v="424691"/>
    <n v="59898"/>
    <n v="33359"/>
    <n v="517948"/>
    <n v="0.71470085800310745"/>
    <x v="2"/>
    <n v="0"/>
  </r>
  <r>
    <s v="Post_1989"/>
    <x v="628"/>
    <x v="12"/>
    <x v="0"/>
    <x v="9"/>
    <x v="3"/>
    <x v="6"/>
    <n v="1408093"/>
    <n v="364412"/>
    <n v="43196"/>
    <n v="35593"/>
    <n v="443201"/>
    <n v="0.31475264772994399"/>
    <x v="1"/>
    <n v="0"/>
  </r>
  <r>
    <s v="Post_1990"/>
    <x v="433"/>
    <x v="1"/>
    <x v="1"/>
    <x v="1"/>
    <x v="5"/>
    <x v="3"/>
    <n v="3076229"/>
    <n v="447588"/>
    <n v="97652"/>
    <n v="34103"/>
    <n v="579343"/>
    <n v="0.18832895730454396"/>
    <x v="1"/>
    <n v="0"/>
  </r>
  <r>
    <s v="Post_1991"/>
    <x v="508"/>
    <x v="0"/>
    <x v="3"/>
    <x v="8"/>
    <x v="2"/>
    <x v="0"/>
    <n v="1060377"/>
    <n v="361801"/>
    <n v="39128"/>
    <n v="17226"/>
    <n v="418155"/>
    <n v="0.3943455959531374"/>
    <x v="1"/>
    <n v="0"/>
  </r>
  <r>
    <s v="Post_1992"/>
    <x v="415"/>
    <x v="15"/>
    <x v="2"/>
    <x v="1"/>
    <x v="1"/>
    <x v="1"/>
    <n v="3664216"/>
    <n v="95608"/>
    <n v="71443"/>
    <n v="48549"/>
    <n v="215600"/>
    <n v="5.8839326065930612E-2"/>
    <x v="0"/>
    <n v="0"/>
  </r>
  <r>
    <s v="Post_1993"/>
    <x v="261"/>
    <x v="9"/>
    <x v="1"/>
    <x v="2"/>
    <x v="4"/>
    <x v="7"/>
    <n v="746440"/>
    <n v="448758"/>
    <n v="50483"/>
    <n v="27487"/>
    <n v="526728"/>
    <n v="0.70565350195595089"/>
    <x v="2"/>
    <n v="0"/>
  </r>
  <r>
    <s v="Post_1994"/>
    <x v="251"/>
    <x v="17"/>
    <x v="1"/>
    <x v="1"/>
    <x v="3"/>
    <x v="3"/>
    <n v="3223735"/>
    <n v="484066"/>
    <n v="88547"/>
    <n v="2582"/>
    <n v="575195"/>
    <n v="0.17842502563020843"/>
    <x v="1"/>
    <n v="0"/>
  </r>
  <r>
    <s v="Post_1995"/>
    <x v="601"/>
    <x v="0"/>
    <x v="0"/>
    <x v="5"/>
    <x v="2"/>
    <x v="7"/>
    <n v="986920"/>
    <n v="320547"/>
    <n v="73945"/>
    <n v="11000"/>
    <n v="405492"/>
    <n v="0.4108661289668869"/>
    <x v="0"/>
    <n v="0"/>
  </r>
  <r>
    <s v="Post_1996"/>
    <x v="162"/>
    <x v="0"/>
    <x v="3"/>
    <x v="6"/>
    <x v="1"/>
    <x v="4"/>
    <n v="489158"/>
    <n v="306635"/>
    <n v="58291"/>
    <n v="47525"/>
    <n v="412451"/>
    <n v="0.84318563736052565"/>
    <x v="2"/>
    <n v="0"/>
  </r>
  <r>
    <s v="Post_1997"/>
    <x v="539"/>
    <x v="4"/>
    <x v="3"/>
    <x v="0"/>
    <x v="1"/>
    <x v="4"/>
    <n v="3788789"/>
    <n v="320034"/>
    <n v="10095"/>
    <n v="30187"/>
    <n v="360316"/>
    <n v="9.5100571713019652E-2"/>
    <x v="2"/>
    <n v="0"/>
  </r>
  <r>
    <s v="Post_1998"/>
    <x v="679"/>
    <x v="12"/>
    <x v="2"/>
    <x v="1"/>
    <x v="4"/>
    <x v="2"/>
    <n v="233403"/>
    <n v="401209"/>
    <n v="43595"/>
    <n v="10647"/>
    <n v="455451"/>
    <n v="1.9513502397141425"/>
    <x v="0"/>
    <n v="0"/>
  </r>
  <r>
    <s v="Post_1999"/>
    <x v="680"/>
    <x v="16"/>
    <x v="0"/>
    <x v="1"/>
    <x v="3"/>
    <x v="2"/>
    <n v="1171917"/>
    <n v="288837"/>
    <n v="85031"/>
    <n v="1053"/>
    <n v="374921"/>
    <n v="0.31992112069370099"/>
    <x v="2"/>
    <n v="0"/>
  </r>
  <r>
    <s v="Post_2000"/>
    <x v="568"/>
    <x v="7"/>
    <x v="1"/>
    <x v="8"/>
    <x v="0"/>
    <x v="7"/>
    <n v="3921281"/>
    <n v="438744"/>
    <n v="24576"/>
    <n v="42634"/>
    <n v="505954"/>
    <n v="0.12902773353911642"/>
    <x v="2"/>
    <n v="0"/>
  </r>
  <r>
    <s v="Post_2001"/>
    <x v="573"/>
    <x v="4"/>
    <x v="3"/>
    <x v="8"/>
    <x v="4"/>
    <x v="4"/>
    <n v="4122674"/>
    <n v="52898"/>
    <n v="32678"/>
    <n v="40984"/>
    <n v="126560"/>
    <n v="3.069852236679398E-2"/>
    <x v="0"/>
    <n v="0"/>
  </r>
  <r>
    <s v="Post_2002"/>
    <x v="307"/>
    <x v="17"/>
    <x v="0"/>
    <x v="5"/>
    <x v="0"/>
    <x v="5"/>
    <n v="246466"/>
    <n v="47839"/>
    <n v="94745"/>
    <n v="23517"/>
    <n v="166101"/>
    <n v="0.67393068415116086"/>
    <x v="1"/>
    <n v="0"/>
  </r>
  <r>
    <s v="Post_2003"/>
    <x v="514"/>
    <x v="4"/>
    <x v="3"/>
    <x v="1"/>
    <x v="3"/>
    <x v="0"/>
    <n v="1523550"/>
    <n v="441585"/>
    <n v="49383"/>
    <n v="31154"/>
    <n v="522122"/>
    <n v="0.34270092875192804"/>
    <x v="1"/>
    <n v="0"/>
  </r>
  <r>
    <s v="Post_2004"/>
    <x v="138"/>
    <x v="18"/>
    <x v="3"/>
    <x v="5"/>
    <x v="4"/>
    <x v="3"/>
    <n v="4948739"/>
    <n v="162748"/>
    <n v="87359"/>
    <n v="32111"/>
    <n v="282218"/>
    <n v="5.7028265180281278E-2"/>
    <x v="2"/>
    <n v="0"/>
  </r>
  <r>
    <s v="Post_2005"/>
    <x v="205"/>
    <x v="16"/>
    <x v="0"/>
    <x v="4"/>
    <x v="2"/>
    <x v="7"/>
    <n v="3933118"/>
    <n v="419110"/>
    <n v="95681"/>
    <n v="48719"/>
    <n v="563510"/>
    <n v="0.14327309783230505"/>
    <x v="0"/>
    <n v="0"/>
  </r>
  <r>
    <s v="Post_2006"/>
    <x v="187"/>
    <x v="4"/>
    <x v="1"/>
    <x v="1"/>
    <x v="5"/>
    <x v="3"/>
    <n v="402877"/>
    <n v="176794"/>
    <n v="55741"/>
    <n v="16724"/>
    <n v="249259"/>
    <n v="0.61869751810105811"/>
    <x v="1"/>
    <n v="0"/>
  </r>
  <r>
    <s v="Post_2007"/>
    <x v="493"/>
    <x v="23"/>
    <x v="1"/>
    <x v="5"/>
    <x v="1"/>
    <x v="5"/>
    <n v="3428385"/>
    <n v="275405"/>
    <n v="86829"/>
    <n v="48383"/>
    <n v="410617"/>
    <n v="0.11976980414976732"/>
    <x v="0"/>
    <n v="0"/>
  </r>
  <r>
    <s v="Post_2008"/>
    <x v="273"/>
    <x v="2"/>
    <x v="1"/>
    <x v="7"/>
    <x v="5"/>
    <x v="7"/>
    <n v="4857009"/>
    <n v="234614"/>
    <n v="71215"/>
    <n v="2428"/>
    <n v="308257"/>
    <n v="6.346642553060948E-2"/>
    <x v="0"/>
    <n v="0"/>
  </r>
  <r>
    <s v="Post_2009"/>
    <x v="596"/>
    <x v="20"/>
    <x v="3"/>
    <x v="3"/>
    <x v="0"/>
    <x v="6"/>
    <n v="4995038"/>
    <n v="103192"/>
    <n v="31089"/>
    <n v="17817"/>
    <n v="152098"/>
    <n v="3.0449818399779942E-2"/>
    <x v="2"/>
    <n v="0"/>
  </r>
  <r>
    <s v="Post_2010"/>
    <x v="347"/>
    <x v="2"/>
    <x v="3"/>
    <x v="6"/>
    <x v="4"/>
    <x v="0"/>
    <n v="1308252"/>
    <n v="499175"/>
    <n v="87675"/>
    <n v="3016"/>
    <n v="589866"/>
    <n v="0.45088102292218929"/>
    <x v="2"/>
    <n v="0"/>
  </r>
  <r>
    <s v="Post_2011"/>
    <x v="383"/>
    <x v="10"/>
    <x v="2"/>
    <x v="2"/>
    <x v="4"/>
    <x v="5"/>
    <n v="1486951"/>
    <n v="221586"/>
    <n v="3514"/>
    <n v="43220"/>
    <n v="268320"/>
    <n v="0.18044979289835375"/>
    <x v="1"/>
    <n v="0"/>
  </r>
  <r>
    <s v="Post_2012"/>
    <x v="247"/>
    <x v="14"/>
    <x v="1"/>
    <x v="2"/>
    <x v="1"/>
    <x v="2"/>
    <n v="4866077"/>
    <n v="171830"/>
    <n v="79859"/>
    <n v="40217"/>
    <n v="291906"/>
    <n v="5.9987953334893797E-2"/>
    <x v="2"/>
    <n v="0"/>
  </r>
  <r>
    <s v="Post_2013"/>
    <x v="501"/>
    <x v="3"/>
    <x v="2"/>
    <x v="7"/>
    <x v="5"/>
    <x v="1"/>
    <n v="1891257"/>
    <n v="200446"/>
    <n v="78397"/>
    <n v="36461"/>
    <n v="315304"/>
    <n v="0.16671663343480025"/>
    <x v="0"/>
    <n v="0"/>
  </r>
  <r>
    <s v="Post_2014"/>
    <x v="681"/>
    <x v="0"/>
    <x v="0"/>
    <x v="5"/>
    <x v="2"/>
    <x v="5"/>
    <n v="2610727"/>
    <n v="357203"/>
    <n v="6242"/>
    <n v="35107"/>
    <n v="398552"/>
    <n v="0.15265939334139494"/>
    <x v="0"/>
    <n v="0"/>
  </r>
  <r>
    <s v="Post_2015"/>
    <x v="251"/>
    <x v="17"/>
    <x v="2"/>
    <x v="6"/>
    <x v="1"/>
    <x v="4"/>
    <n v="2301844"/>
    <n v="123130"/>
    <n v="86696"/>
    <n v="34714"/>
    <n v="244540"/>
    <n v="0.10623656511909582"/>
    <x v="2"/>
    <n v="0"/>
  </r>
  <r>
    <s v="Post_2016"/>
    <x v="608"/>
    <x v="23"/>
    <x v="3"/>
    <x v="7"/>
    <x v="5"/>
    <x v="7"/>
    <n v="4392368"/>
    <n v="301535"/>
    <n v="48079"/>
    <n v="37360"/>
    <n v="386974"/>
    <n v="8.8101452337326927E-2"/>
    <x v="1"/>
    <n v="0"/>
  </r>
  <r>
    <s v="Post_2017"/>
    <x v="201"/>
    <x v="11"/>
    <x v="2"/>
    <x v="3"/>
    <x v="0"/>
    <x v="4"/>
    <n v="3194300"/>
    <n v="364905"/>
    <n v="10897"/>
    <n v="45148"/>
    <n v="420950"/>
    <n v="0.1317816109945841"/>
    <x v="2"/>
    <n v="0"/>
  </r>
  <r>
    <s v="Post_2018"/>
    <x v="561"/>
    <x v="16"/>
    <x v="2"/>
    <x v="0"/>
    <x v="5"/>
    <x v="3"/>
    <n v="3147556"/>
    <n v="268769"/>
    <n v="46703"/>
    <n v="13429"/>
    <n v="328901"/>
    <n v="0.10449409001777887"/>
    <x v="0"/>
    <n v="0"/>
  </r>
  <r>
    <s v="Post_2019"/>
    <x v="371"/>
    <x v="8"/>
    <x v="2"/>
    <x v="2"/>
    <x v="5"/>
    <x v="2"/>
    <n v="3969775"/>
    <n v="405621"/>
    <n v="41978"/>
    <n v="26548"/>
    <n v="474147"/>
    <n v="0.11943926293051874"/>
    <x v="0"/>
    <n v="0"/>
  </r>
  <r>
    <s v="Post_2020"/>
    <x v="620"/>
    <x v="23"/>
    <x v="2"/>
    <x v="4"/>
    <x v="5"/>
    <x v="7"/>
    <n v="1420501"/>
    <n v="496804"/>
    <n v="23623"/>
    <n v="47615"/>
    <n v="568042"/>
    <n v="0.39988849004682153"/>
    <x v="0"/>
    <n v="0"/>
  </r>
  <r>
    <s v="Post_2021"/>
    <x v="341"/>
    <x v="20"/>
    <x v="0"/>
    <x v="7"/>
    <x v="3"/>
    <x v="5"/>
    <n v="4576354"/>
    <n v="417016"/>
    <n v="83248"/>
    <n v="45520"/>
    <n v="545784"/>
    <n v="0.11926175291509354"/>
    <x v="0"/>
    <n v="0"/>
  </r>
  <r>
    <s v="Post_2022"/>
    <x v="570"/>
    <x v="10"/>
    <x v="0"/>
    <x v="7"/>
    <x v="2"/>
    <x v="2"/>
    <n v="160874"/>
    <n v="377258"/>
    <n v="84601"/>
    <n v="22974"/>
    <n v="484833"/>
    <n v="3.0137436751743603"/>
    <x v="1"/>
    <n v="0"/>
  </r>
  <r>
    <s v="Post_2023"/>
    <x v="1"/>
    <x v="1"/>
    <x v="3"/>
    <x v="2"/>
    <x v="5"/>
    <x v="7"/>
    <n v="4527939"/>
    <n v="282607"/>
    <n v="15479"/>
    <n v="18712"/>
    <n v="316798"/>
    <n v="6.9965165166756882E-2"/>
    <x v="2"/>
    <n v="0"/>
  </r>
  <r>
    <s v="Post_2024"/>
    <x v="528"/>
    <x v="6"/>
    <x v="2"/>
    <x v="6"/>
    <x v="3"/>
    <x v="6"/>
    <n v="1457624"/>
    <n v="103808"/>
    <n v="88926"/>
    <n v="25099"/>
    <n v="217833"/>
    <n v="0.14944388950785661"/>
    <x v="1"/>
    <n v="0"/>
  </r>
  <r>
    <s v="Post_2025"/>
    <x v="263"/>
    <x v="21"/>
    <x v="1"/>
    <x v="2"/>
    <x v="0"/>
    <x v="2"/>
    <n v="693717"/>
    <n v="257532"/>
    <n v="54285"/>
    <n v="10651"/>
    <n v="322468"/>
    <n v="0.46484085008728343"/>
    <x v="1"/>
    <n v="0"/>
  </r>
  <r>
    <s v="Post_2026"/>
    <x v="254"/>
    <x v="14"/>
    <x v="2"/>
    <x v="2"/>
    <x v="1"/>
    <x v="4"/>
    <n v="3830754"/>
    <n v="327815"/>
    <n v="39667"/>
    <n v="43483"/>
    <n v="410965"/>
    <n v="0.10728044661703676"/>
    <x v="2"/>
    <n v="0"/>
  </r>
  <r>
    <s v="Post_2027"/>
    <x v="491"/>
    <x v="15"/>
    <x v="2"/>
    <x v="2"/>
    <x v="1"/>
    <x v="3"/>
    <n v="3303950"/>
    <n v="41885"/>
    <n v="49005"/>
    <n v="5588"/>
    <n v="96478"/>
    <n v="2.9200805096929433E-2"/>
    <x v="2"/>
    <n v="0"/>
  </r>
  <r>
    <s v="Post_2028"/>
    <x v="168"/>
    <x v="18"/>
    <x v="2"/>
    <x v="1"/>
    <x v="1"/>
    <x v="1"/>
    <n v="2231412"/>
    <n v="43911"/>
    <n v="38740"/>
    <n v="7543"/>
    <n v="90194"/>
    <n v="4.0420146526056147E-2"/>
    <x v="0"/>
    <n v="0"/>
  </r>
  <r>
    <s v="Post_2029"/>
    <x v="377"/>
    <x v="12"/>
    <x v="0"/>
    <x v="9"/>
    <x v="5"/>
    <x v="1"/>
    <n v="3298897"/>
    <n v="387916"/>
    <n v="69400"/>
    <n v="36957"/>
    <n v="494273"/>
    <n v="0.14982977643739712"/>
    <x v="2"/>
    <n v="0"/>
  </r>
  <r>
    <s v="Post_2030"/>
    <x v="3"/>
    <x v="2"/>
    <x v="3"/>
    <x v="1"/>
    <x v="5"/>
    <x v="3"/>
    <n v="4741710"/>
    <n v="493757"/>
    <n v="20633"/>
    <n v="42197"/>
    <n v="556587"/>
    <n v="0.11738107138563936"/>
    <x v="1"/>
    <n v="0"/>
  </r>
  <r>
    <s v="Post_2031"/>
    <x v="301"/>
    <x v="23"/>
    <x v="1"/>
    <x v="5"/>
    <x v="5"/>
    <x v="4"/>
    <n v="412999"/>
    <n v="290694"/>
    <n v="82634"/>
    <n v="19326"/>
    <n v="392654"/>
    <n v="0.95073837951181484"/>
    <x v="2"/>
    <n v="0"/>
  </r>
  <r>
    <s v="Post_2032"/>
    <x v="367"/>
    <x v="12"/>
    <x v="0"/>
    <x v="6"/>
    <x v="3"/>
    <x v="4"/>
    <n v="2626467"/>
    <n v="221699"/>
    <n v="85669"/>
    <n v="26740"/>
    <n v="334108"/>
    <n v="0.12720814691370574"/>
    <x v="2"/>
    <n v="0"/>
  </r>
  <r>
    <s v="Post_2033"/>
    <x v="641"/>
    <x v="1"/>
    <x v="1"/>
    <x v="3"/>
    <x v="3"/>
    <x v="3"/>
    <n v="1163746"/>
    <n v="382193"/>
    <n v="79589"/>
    <n v="38016"/>
    <n v="499798"/>
    <n v="0.42947344179915548"/>
    <x v="0"/>
    <n v="0"/>
  </r>
  <r>
    <s v="Post_2034"/>
    <x v="35"/>
    <x v="13"/>
    <x v="1"/>
    <x v="6"/>
    <x v="5"/>
    <x v="3"/>
    <n v="2015897"/>
    <n v="214072"/>
    <n v="93955"/>
    <n v="9393"/>
    <n v="317420"/>
    <n v="0.15745844157712424"/>
    <x v="0"/>
    <n v="0"/>
  </r>
  <r>
    <s v="Post_2035"/>
    <x v="335"/>
    <x v="22"/>
    <x v="3"/>
    <x v="5"/>
    <x v="4"/>
    <x v="0"/>
    <n v="4924870"/>
    <n v="372739"/>
    <n v="52629"/>
    <n v="10488"/>
    <n v="435856"/>
    <n v="8.8501016270480237E-2"/>
    <x v="0"/>
    <n v="0"/>
  </r>
  <r>
    <s v="Post_2036"/>
    <x v="81"/>
    <x v="17"/>
    <x v="0"/>
    <x v="1"/>
    <x v="2"/>
    <x v="4"/>
    <n v="2602031"/>
    <n v="305284"/>
    <n v="80764"/>
    <n v="26733"/>
    <n v="412781"/>
    <n v="0.15863800239120901"/>
    <x v="0"/>
    <n v="0"/>
  </r>
  <r>
    <s v="Post_2037"/>
    <x v="12"/>
    <x v="10"/>
    <x v="2"/>
    <x v="1"/>
    <x v="2"/>
    <x v="6"/>
    <n v="3332289"/>
    <n v="223968"/>
    <n v="61852"/>
    <n v="14511"/>
    <n v="300331"/>
    <n v="9.0127536957328724E-2"/>
    <x v="1"/>
    <n v="0"/>
  </r>
  <r>
    <s v="Post_2038"/>
    <x v="348"/>
    <x v="5"/>
    <x v="3"/>
    <x v="9"/>
    <x v="2"/>
    <x v="0"/>
    <n v="2714135"/>
    <n v="399795"/>
    <n v="74842"/>
    <n v="20833"/>
    <n v="495470"/>
    <n v="0.18255171537156406"/>
    <x v="2"/>
    <n v="0"/>
  </r>
  <r>
    <s v="Post_2039"/>
    <x v="682"/>
    <x v="22"/>
    <x v="1"/>
    <x v="5"/>
    <x v="2"/>
    <x v="2"/>
    <n v="2739421"/>
    <n v="200623"/>
    <n v="11202"/>
    <n v="32797"/>
    <n v="244622"/>
    <n v="8.9296971878364079E-2"/>
    <x v="2"/>
    <n v="0"/>
  </r>
  <r>
    <s v="Post_2040"/>
    <x v="382"/>
    <x v="21"/>
    <x v="0"/>
    <x v="4"/>
    <x v="4"/>
    <x v="1"/>
    <n v="633729"/>
    <n v="102671"/>
    <n v="36502"/>
    <n v="33365"/>
    <n v="172538"/>
    <n v="0.27225833124253429"/>
    <x v="0"/>
    <n v="0"/>
  </r>
  <r>
    <s v="Post_2041"/>
    <x v="616"/>
    <x v="8"/>
    <x v="3"/>
    <x v="8"/>
    <x v="0"/>
    <x v="3"/>
    <n v="4170429"/>
    <n v="240453"/>
    <n v="43182"/>
    <n v="37669"/>
    <n v="321304"/>
    <n v="7.704339289794887E-2"/>
    <x v="2"/>
    <n v="0"/>
  </r>
  <r>
    <s v="Post_2042"/>
    <x v="51"/>
    <x v="7"/>
    <x v="1"/>
    <x v="0"/>
    <x v="5"/>
    <x v="3"/>
    <n v="453984"/>
    <n v="374672"/>
    <n v="81490"/>
    <n v="46887"/>
    <n v="503049"/>
    <n v="1.1080764960879679"/>
    <x v="0"/>
    <n v="0"/>
  </r>
  <r>
    <s v="Post_2043"/>
    <x v="257"/>
    <x v="11"/>
    <x v="0"/>
    <x v="6"/>
    <x v="3"/>
    <x v="0"/>
    <n v="519114"/>
    <n v="457624"/>
    <n v="31292"/>
    <n v="27260"/>
    <n v="516176"/>
    <n v="0.99434035683876765"/>
    <x v="0"/>
    <n v="0"/>
  </r>
  <r>
    <s v="Post_2044"/>
    <x v="610"/>
    <x v="15"/>
    <x v="1"/>
    <x v="4"/>
    <x v="3"/>
    <x v="3"/>
    <n v="3646115"/>
    <n v="392151"/>
    <n v="88887"/>
    <n v="3518"/>
    <n v="484556"/>
    <n v="0.1328965213658922"/>
    <x v="0"/>
    <n v="0"/>
  </r>
  <r>
    <s v="Post_2045"/>
    <x v="164"/>
    <x v="4"/>
    <x v="0"/>
    <x v="9"/>
    <x v="3"/>
    <x v="0"/>
    <n v="2844830"/>
    <n v="42925"/>
    <n v="23161"/>
    <n v="40155"/>
    <n v="106241"/>
    <n v="3.7345289525208887E-2"/>
    <x v="2"/>
    <n v="0"/>
  </r>
  <r>
    <s v="Post_2046"/>
    <x v="327"/>
    <x v="15"/>
    <x v="2"/>
    <x v="6"/>
    <x v="0"/>
    <x v="4"/>
    <n v="3084134"/>
    <n v="38065"/>
    <n v="98106"/>
    <n v="1036"/>
    <n v="137207"/>
    <n v="4.4488015112183844E-2"/>
    <x v="0"/>
    <n v="0"/>
  </r>
  <r>
    <s v="Post_2047"/>
    <x v="313"/>
    <x v="4"/>
    <x v="1"/>
    <x v="5"/>
    <x v="4"/>
    <x v="3"/>
    <n v="1973499"/>
    <n v="230125"/>
    <n v="44232"/>
    <n v="36873"/>
    <n v="311230"/>
    <n v="0.15770466567249336"/>
    <x v="0"/>
    <n v="0"/>
  </r>
  <r>
    <s v="Post_2048"/>
    <x v="390"/>
    <x v="7"/>
    <x v="3"/>
    <x v="0"/>
    <x v="2"/>
    <x v="5"/>
    <n v="3577591"/>
    <n v="88612"/>
    <n v="19537"/>
    <n v="5632"/>
    <n v="113781"/>
    <n v="3.1803803173699845E-2"/>
    <x v="2"/>
    <n v="0"/>
  </r>
  <r>
    <s v="Post_2049"/>
    <x v="609"/>
    <x v="16"/>
    <x v="2"/>
    <x v="0"/>
    <x v="5"/>
    <x v="3"/>
    <n v="1451444"/>
    <n v="412467"/>
    <n v="4563"/>
    <n v="36176"/>
    <n v="453206"/>
    <n v="0.31224490920765802"/>
    <x v="2"/>
    <n v="0"/>
  </r>
  <r>
    <s v="Post_2050"/>
    <x v="296"/>
    <x v="10"/>
    <x v="3"/>
    <x v="8"/>
    <x v="5"/>
    <x v="2"/>
    <n v="1414029"/>
    <n v="242099"/>
    <n v="62896"/>
    <n v="40487"/>
    <n v="345482"/>
    <n v="0.24432455062802813"/>
    <x v="0"/>
    <n v="0"/>
  </r>
  <r>
    <s v="Post_2051"/>
    <x v="298"/>
    <x v="9"/>
    <x v="3"/>
    <x v="2"/>
    <x v="0"/>
    <x v="6"/>
    <n v="2340942"/>
    <n v="475216"/>
    <n v="13357"/>
    <n v="29605"/>
    <n v="518178"/>
    <n v="0.22135448037584871"/>
    <x v="0"/>
    <n v="0"/>
  </r>
  <r>
    <s v="Post_2052"/>
    <x v="480"/>
    <x v="5"/>
    <x v="0"/>
    <x v="5"/>
    <x v="0"/>
    <x v="0"/>
    <n v="4694412"/>
    <n v="189246"/>
    <n v="98613"/>
    <n v="14536"/>
    <n v="302395"/>
    <n v="6.44159481528251E-2"/>
    <x v="2"/>
    <n v="0"/>
  </r>
  <r>
    <s v="Post_2053"/>
    <x v="608"/>
    <x v="23"/>
    <x v="1"/>
    <x v="8"/>
    <x v="1"/>
    <x v="2"/>
    <n v="1044357"/>
    <n v="263951"/>
    <n v="69315"/>
    <n v="12306"/>
    <n v="345572"/>
    <n v="0.33089451212564286"/>
    <x v="1"/>
    <n v="0"/>
  </r>
  <r>
    <s v="Post_2054"/>
    <x v="8"/>
    <x v="6"/>
    <x v="1"/>
    <x v="0"/>
    <x v="5"/>
    <x v="1"/>
    <n v="2889449"/>
    <n v="114404"/>
    <n v="51912"/>
    <n v="46965"/>
    <n v="213281"/>
    <n v="7.3813727115446578E-2"/>
    <x v="1"/>
    <n v="0"/>
  </r>
  <r>
    <s v="Post_2055"/>
    <x v="683"/>
    <x v="18"/>
    <x v="1"/>
    <x v="9"/>
    <x v="5"/>
    <x v="4"/>
    <n v="2524434"/>
    <n v="362737"/>
    <n v="16212"/>
    <n v="26880"/>
    <n v="405829"/>
    <n v="0.16076039223049601"/>
    <x v="1"/>
    <n v="0"/>
  </r>
  <r>
    <s v="Post_2056"/>
    <x v="506"/>
    <x v="7"/>
    <x v="1"/>
    <x v="3"/>
    <x v="2"/>
    <x v="5"/>
    <n v="2347498"/>
    <n v="130260"/>
    <n v="17988"/>
    <n v="37680"/>
    <n v="185928"/>
    <n v="7.920262338881652E-2"/>
    <x v="2"/>
    <n v="0"/>
  </r>
  <r>
    <s v="Post_2057"/>
    <x v="8"/>
    <x v="6"/>
    <x v="0"/>
    <x v="7"/>
    <x v="1"/>
    <x v="2"/>
    <n v="4254543"/>
    <n v="360399"/>
    <n v="3532"/>
    <n v="4647"/>
    <n v="368578"/>
    <n v="8.663163117636842E-2"/>
    <x v="1"/>
    <n v="0"/>
  </r>
  <r>
    <s v="Post_2058"/>
    <x v="381"/>
    <x v="18"/>
    <x v="2"/>
    <x v="3"/>
    <x v="3"/>
    <x v="6"/>
    <n v="1376200"/>
    <n v="440777"/>
    <n v="20099"/>
    <n v="875"/>
    <n v="461751"/>
    <n v="0.33552608632466213"/>
    <x v="0"/>
    <n v="0"/>
  </r>
  <r>
    <s v="Post_2059"/>
    <x v="153"/>
    <x v="22"/>
    <x v="2"/>
    <x v="6"/>
    <x v="4"/>
    <x v="6"/>
    <n v="2986450"/>
    <n v="287776"/>
    <n v="17350"/>
    <n v="35190"/>
    <n v="340316"/>
    <n v="0.11395335599122704"/>
    <x v="2"/>
    <n v="0"/>
  </r>
  <r>
    <s v="Post_2060"/>
    <x v="396"/>
    <x v="5"/>
    <x v="3"/>
    <x v="1"/>
    <x v="5"/>
    <x v="2"/>
    <n v="4010899"/>
    <n v="237962"/>
    <n v="78747"/>
    <n v="30545"/>
    <n v="347254"/>
    <n v="8.6577597690692287E-2"/>
    <x v="0"/>
    <n v="0"/>
  </r>
  <r>
    <s v="Post_2061"/>
    <x v="152"/>
    <x v="7"/>
    <x v="2"/>
    <x v="4"/>
    <x v="4"/>
    <x v="6"/>
    <n v="3707314"/>
    <n v="424026"/>
    <n v="93907"/>
    <n v="46065"/>
    <n v="563998"/>
    <n v="0.15213116558241357"/>
    <x v="1"/>
    <n v="0"/>
  </r>
  <r>
    <s v="Post_2062"/>
    <x v="266"/>
    <x v="19"/>
    <x v="2"/>
    <x v="0"/>
    <x v="1"/>
    <x v="6"/>
    <n v="372995"/>
    <n v="141809"/>
    <n v="46091"/>
    <n v="13991"/>
    <n v="201891"/>
    <n v="0.54126999021434608"/>
    <x v="0"/>
    <n v="0"/>
  </r>
  <r>
    <s v="Post_2063"/>
    <x v="43"/>
    <x v="20"/>
    <x v="0"/>
    <x v="3"/>
    <x v="0"/>
    <x v="7"/>
    <n v="2395144"/>
    <n v="9089"/>
    <n v="25973"/>
    <n v="2929"/>
    <n v="37991"/>
    <n v="1.5861676792710583E-2"/>
    <x v="0"/>
    <n v="0"/>
  </r>
  <r>
    <s v="Post_2064"/>
    <x v="86"/>
    <x v="10"/>
    <x v="3"/>
    <x v="6"/>
    <x v="0"/>
    <x v="7"/>
    <n v="4223193"/>
    <n v="176020"/>
    <n v="88836"/>
    <n v="18233"/>
    <n v="283089"/>
    <n v="6.7031982672825993E-2"/>
    <x v="0"/>
    <n v="0"/>
  </r>
  <r>
    <s v="Post_2065"/>
    <x v="336"/>
    <x v="13"/>
    <x v="3"/>
    <x v="1"/>
    <x v="4"/>
    <x v="7"/>
    <n v="2990937"/>
    <n v="437335"/>
    <n v="28808"/>
    <n v="37570"/>
    <n v="503713"/>
    <n v="0.16841310933663933"/>
    <x v="2"/>
    <n v="0"/>
  </r>
  <r>
    <s v="Post_2066"/>
    <x v="122"/>
    <x v="13"/>
    <x v="0"/>
    <x v="6"/>
    <x v="1"/>
    <x v="3"/>
    <n v="2188445"/>
    <n v="414224"/>
    <n v="59543"/>
    <n v="33103"/>
    <n v="506870"/>
    <n v="0.23161194364034737"/>
    <x v="2"/>
    <n v="0"/>
  </r>
  <r>
    <s v="Post_2067"/>
    <x v="239"/>
    <x v="13"/>
    <x v="2"/>
    <x v="8"/>
    <x v="5"/>
    <x v="3"/>
    <n v="2488603"/>
    <n v="78159"/>
    <n v="50447"/>
    <n v="42943"/>
    <n v="171549"/>
    <n v="6.8933855661188231E-2"/>
    <x v="1"/>
    <n v="0"/>
  </r>
  <r>
    <s v="Post_2068"/>
    <x v="452"/>
    <x v="7"/>
    <x v="2"/>
    <x v="1"/>
    <x v="4"/>
    <x v="4"/>
    <n v="1154826"/>
    <n v="136734"/>
    <n v="83646"/>
    <n v="39191"/>
    <n v="259571"/>
    <n v="0.22477065809048288"/>
    <x v="2"/>
    <n v="0"/>
  </r>
  <r>
    <s v="Post_2069"/>
    <x v="359"/>
    <x v="14"/>
    <x v="0"/>
    <x v="6"/>
    <x v="0"/>
    <x v="4"/>
    <n v="2547428"/>
    <n v="444557"/>
    <n v="87696"/>
    <n v="16993"/>
    <n v="549246"/>
    <n v="0.21560805643967171"/>
    <x v="2"/>
    <n v="0"/>
  </r>
  <r>
    <s v="Post_2070"/>
    <x v="294"/>
    <x v="5"/>
    <x v="1"/>
    <x v="8"/>
    <x v="5"/>
    <x v="5"/>
    <n v="3658771"/>
    <n v="290514"/>
    <n v="58998"/>
    <n v="36045"/>
    <n v="385557"/>
    <n v="0.10537882802722554"/>
    <x v="0"/>
    <n v="0"/>
  </r>
  <r>
    <s v="Post_2071"/>
    <x v="2"/>
    <x v="0"/>
    <x v="0"/>
    <x v="3"/>
    <x v="0"/>
    <x v="0"/>
    <n v="2251120"/>
    <n v="333971"/>
    <n v="79937"/>
    <n v="1186"/>
    <n v="415094"/>
    <n v="0.18439443477024769"/>
    <x v="0"/>
    <n v="0"/>
  </r>
  <r>
    <s v="Post_2072"/>
    <x v="271"/>
    <x v="9"/>
    <x v="3"/>
    <x v="1"/>
    <x v="4"/>
    <x v="6"/>
    <n v="3638549"/>
    <n v="57913"/>
    <n v="23342"/>
    <n v="2629"/>
    <n v="83884"/>
    <n v="2.3054244975126075E-2"/>
    <x v="2"/>
    <n v="0"/>
  </r>
  <r>
    <s v="Post_2073"/>
    <x v="467"/>
    <x v="6"/>
    <x v="0"/>
    <x v="0"/>
    <x v="5"/>
    <x v="2"/>
    <n v="1579972"/>
    <n v="111961"/>
    <n v="78755"/>
    <n v="42502"/>
    <n v="233218"/>
    <n v="0.14760894496864502"/>
    <x v="2"/>
    <n v="0"/>
  </r>
  <r>
    <s v="Post_2074"/>
    <x v="159"/>
    <x v="22"/>
    <x v="0"/>
    <x v="1"/>
    <x v="0"/>
    <x v="4"/>
    <n v="4139460"/>
    <n v="150081"/>
    <n v="25585"/>
    <n v="34528"/>
    <n v="210194"/>
    <n v="5.0778120817691196E-2"/>
    <x v="0"/>
    <n v="0"/>
  </r>
  <r>
    <s v="Post_2075"/>
    <x v="565"/>
    <x v="23"/>
    <x v="1"/>
    <x v="9"/>
    <x v="1"/>
    <x v="3"/>
    <n v="293601"/>
    <n v="338084"/>
    <n v="69736"/>
    <n v="30711"/>
    <n v="438531"/>
    <n v="1.493629108892681"/>
    <x v="1"/>
    <n v="0"/>
  </r>
  <r>
    <s v="Post_2076"/>
    <x v="584"/>
    <x v="5"/>
    <x v="0"/>
    <x v="2"/>
    <x v="5"/>
    <x v="6"/>
    <n v="4935367"/>
    <n v="456736"/>
    <n v="55765"/>
    <n v="42618"/>
    <n v="555119"/>
    <n v="0.11247775494709918"/>
    <x v="0"/>
    <n v="0"/>
  </r>
  <r>
    <s v="Post_2077"/>
    <x v="608"/>
    <x v="23"/>
    <x v="1"/>
    <x v="1"/>
    <x v="5"/>
    <x v="4"/>
    <n v="453975"/>
    <n v="48308"/>
    <n v="60971"/>
    <n v="38116"/>
    <n v="147395"/>
    <n v="0.32467646896855556"/>
    <x v="1"/>
    <n v="0"/>
  </r>
  <r>
    <s v="Post_2078"/>
    <x v="4"/>
    <x v="3"/>
    <x v="1"/>
    <x v="7"/>
    <x v="2"/>
    <x v="1"/>
    <n v="356764"/>
    <n v="263855"/>
    <n v="20640"/>
    <n v="43357"/>
    <n v="327852"/>
    <n v="0.91896043322756782"/>
    <x v="2"/>
    <n v="0"/>
  </r>
  <r>
    <s v="Post_2079"/>
    <x v="495"/>
    <x v="9"/>
    <x v="2"/>
    <x v="2"/>
    <x v="3"/>
    <x v="0"/>
    <n v="2269963"/>
    <n v="333069"/>
    <n v="81591"/>
    <n v="17434"/>
    <n v="432094"/>
    <n v="0.1903528824038101"/>
    <x v="2"/>
    <n v="0"/>
  </r>
  <r>
    <s v="Post_2080"/>
    <x v="233"/>
    <x v="23"/>
    <x v="1"/>
    <x v="8"/>
    <x v="0"/>
    <x v="3"/>
    <n v="4203091"/>
    <n v="443042"/>
    <n v="43058"/>
    <n v="13463"/>
    <n v="499563"/>
    <n v="0.11885609899952201"/>
    <x v="1"/>
    <n v="0"/>
  </r>
  <r>
    <s v="Post_2081"/>
    <x v="315"/>
    <x v="3"/>
    <x v="3"/>
    <x v="5"/>
    <x v="0"/>
    <x v="1"/>
    <n v="509123"/>
    <n v="259581"/>
    <n v="53583"/>
    <n v="2019"/>
    <n v="315183"/>
    <n v="0.61907044073828921"/>
    <x v="0"/>
    <n v="0"/>
  </r>
  <r>
    <s v="Post_2082"/>
    <x v="658"/>
    <x v="6"/>
    <x v="1"/>
    <x v="7"/>
    <x v="1"/>
    <x v="7"/>
    <n v="1396437"/>
    <n v="367349"/>
    <n v="24578"/>
    <n v="35760"/>
    <n v="427687"/>
    <n v="0.30627017187313138"/>
    <x v="1"/>
    <n v="0"/>
  </r>
  <r>
    <s v="Post_2083"/>
    <x v="362"/>
    <x v="18"/>
    <x v="2"/>
    <x v="6"/>
    <x v="5"/>
    <x v="3"/>
    <n v="852224"/>
    <n v="97960"/>
    <n v="48879"/>
    <n v="46512"/>
    <n v="193351"/>
    <n v="0.22687814471312706"/>
    <x v="1"/>
    <n v="0"/>
  </r>
  <r>
    <s v="Post_2084"/>
    <x v="632"/>
    <x v="11"/>
    <x v="3"/>
    <x v="7"/>
    <x v="0"/>
    <x v="4"/>
    <n v="2393584"/>
    <n v="145807"/>
    <n v="92401"/>
    <n v="29656"/>
    <n v="267864"/>
    <n v="0.11190917051584569"/>
    <x v="2"/>
    <n v="0"/>
  </r>
  <r>
    <s v="Post_2085"/>
    <x v="221"/>
    <x v="14"/>
    <x v="1"/>
    <x v="8"/>
    <x v="2"/>
    <x v="5"/>
    <n v="142695"/>
    <n v="223095"/>
    <n v="15542"/>
    <n v="11469"/>
    <n v="250106"/>
    <n v="1.7527313500823434"/>
    <x v="1"/>
    <n v="0"/>
  </r>
  <r>
    <s v="Post_2086"/>
    <x v="99"/>
    <x v="14"/>
    <x v="2"/>
    <x v="8"/>
    <x v="3"/>
    <x v="0"/>
    <n v="734242"/>
    <n v="113418"/>
    <n v="42016"/>
    <n v="49506"/>
    <n v="204940"/>
    <n v="0.27911778405484838"/>
    <x v="1"/>
    <n v="0"/>
  </r>
  <r>
    <s v="Post_2087"/>
    <x v="627"/>
    <x v="0"/>
    <x v="2"/>
    <x v="5"/>
    <x v="5"/>
    <x v="1"/>
    <n v="2255727"/>
    <n v="43344"/>
    <n v="23104"/>
    <n v="29427"/>
    <n v="95875"/>
    <n v="4.2502926994268365E-2"/>
    <x v="2"/>
    <n v="0"/>
  </r>
  <r>
    <s v="Post_2088"/>
    <x v="396"/>
    <x v="5"/>
    <x v="0"/>
    <x v="2"/>
    <x v="3"/>
    <x v="2"/>
    <n v="2085790"/>
    <n v="301010"/>
    <n v="93981"/>
    <n v="40343"/>
    <n v="435334"/>
    <n v="0.2087142042103951"/>
    <x v="2"/>
    <n v="0"/>
  </r>
  <r>
    <s v="Post_2089"/>
    <x v="47"/>
    <x v="1"/>
    <x v="3"/>
    <x v="3"/>
    <x v="0"/>
    <x v="4"/>
    <n v="97074"/>
    <n v="436030"/>
    <n v="82440"/>
    <n v="9626"/>
    <n v="528096"/>
    <n v="5.4401384510785586"/>
    <x v="0"/>
    <n v="0"/>
  </r>
  <r>
    <s v="Post_2090"/>
    <x v="635"/>
    <x v="19"/>
    <x v="1"/>
    <x v="6"/>
    <x v="5"/>
    <x v="1"/>
    <n v="1737131"/>
    <n v="359589"/>
    <n v="16428"/>
    <n v="25826"/>
    <n v="401843"/>
    <n v="0.23132567434465218"/>
    <x v="2"/>
    <n v="0"/>
  </r>
  <r>
    <s v="Post_2091"/>
    <x v="128"/>
    <x v="4"/>
    <x v="2"/>
    <x v="6"/>
    <x v="1"/>
    <x v="0"/>
    <n v="229483"/>
    <n v="328091"/>
    <n v="45989"/>
    <n v="23851"/>
    <n v="397931"/>
    <n v="1.7340325862917951"/>
    <x v="1"/>
    <n v="0"/>
  </r>
  <r>
    <s v="Post_2092"/>
    <x v="339"/>
    <x v="8"/>
    <x v="2"/>
    <x v="9"/>
    <x v="5"/>
    <x v="3"/>
    <n v="1173942"/>
    <n v="223986"/>
    <n v="1007"/>
    <n v="5877"/>
    <n v="230870"/>
    <n v="0.19666218603644814"/>
    <x v="2"/>
    <n v="0"/>
  </r>
  <r>
    <s v="Post_2093"/>
    <x v="9"/>
    <x v="7"/>
    <x v="1"/>
    <x v="4"/>
    <x v="3"/>
    <x v="7"/>
    <n v="2430472"/>
    <n v="83691"/>
    <n v="70843"/>
    <n v="41634"/>
    <n v="196168"/>
    <n v="8.0711894644332455E-2"/>
    <x v="1"/>
    <n v="0"/>
  </r>
  <r>
    <s v="Post_2094"/>
    <x v="674"/>
    <x v="2"/>
    <x v="1"/>
    <x v="9"/>
    <x v="1"/>
    <x v="7"/>
    <n v="3010836"/>
    <n v="422269"/>
    <n v="58452"/>
    <n v="4866"/>
    <n v="485587"/>
    <n v="0.16127979072921939"/>
    <x v="0"/>
    <n v="0"/>
  </r>
  <r>
    <s v="Post_2095"/>
    <x v="224"/>
    <x v="10"/>
    <x v="1"/>
    <x v="7"/>
    <x v="5"/>
    <x v="2"/>
    <n v="448051"/>
    <n v="256526"/>
    <n v="88555"/>
    <n v="9475"/>
    <n v="354556"/>
    <n v="0.79132955846544251"/>
    <x v="1"/>
    <n v="0"/>
  </r>
  <r>
    <s v="Post_2096"/>
    <x v="253"/>
    <x v="4"/>
    <x v="0"/>
    <x v="0"/>
    <x v="1"/>
    <x v="6"/>
    <n v="94169"/>
    <n v="128922"/>
    <n v="215"/>
    <n v="48847"/>
    <n v="177984"/>
    <n v="1.8900487421550616"/>
    <x v="0"/>
    <n v="0"/>
  </r>
  <r>
    <s v="Post_2097"/>
    <x v="684"/>
    <x v="22"/>
    <x v="0"/>
    <x v="7"/>
    <x v="2"/>
    <x v="2"/>
    <n v="3759988"/>
    <n v="283295"/>
    <n v="67140"/>
    <n v="3530"/>
    <n v="353965"/>
    <n v="9.4139928106153528E-2"/>
    <x v="1"/>
    <n v="0"/>
  </r>
  <r>
    <s v="Post_2098"/>
    <x v="127"/>
    <x v="16"/>
    <x v="0"/>
    <x v="3"/>
    <x v="4"/>
    <x v="3"/>
    <n v="3003843"/>
    <n v="320819"/>
    <n v="72442"/>
    <n v="1410"/>
    <n v="394671"/>
    <n v="0.13138869108671791"/>
    <x v="0"/>
    <n v="0"/>
  </r>
  <r>
    <s v="Post_2099"/>
    <x v="68"/>
    <x v="0"/>
    <x v="0"/>
    <x v="7"/>
    <x v="1"/>
    <x v="4"/>
    <n v="3382006"/>
    <n v="410513"/>
    <n v="17552"/>
    <n v="18639"/>
    <n v="446704"/>
    <n v="0.13208255692036028"/>
    <x v="2"/>
    <n v="0"/>
  </r>
  <r>
    <s v="Post_2100"/>
    <x v="1"/>
    <x v="1"/>
    <x v="1"/>
    <x v="0"/>
    <x v="5"/>
    <x v="0"/>
    <n v="2292806"/>
    <n v="162800"/>
    <n v="30173"/>
    <n v="43887"/>
    <n v="236860"/>
    <n v="0.10330573105618181"/>
    <x v="1"/>
    <n v="0"/>
  </r>
  <r>
    <s v="Post_2101"/>
    <x v="493"/>
    <x v="23"/>
    <x v="3"/>
    <x v="9"/>
    <x v="5"/>
    <x v="0"/>
    <n v="2635064"/>
    <n v="198420"/>
    <n v="10257"/>
    <n v="2620"/>
    <n v="211297"/>
    <n v="8.0186667192903099E-2"/>
    <x v="2"/>
    <n v="0"/>
  </r>
  <r>
    <s v="Post_2102"/>
    <x v="254"/>
    <x v="14"/>
    <x v="2"/>
    <x v="6"/>
    <x v="2"/>
    <x v="6"/>
    <n v="2073534"/>
    <n v="409007"/>
    <n v="30389"/>
    <n v="40273"/>
    <n v="479669"/>
    <n v="0.23132921861903397"/>
    <x v="2"/>
    <n v="0"/>
  </r>
  <r>
    <s v="Post_2103"/>
    <x v="515"/>
    <x v="13"/>
    <x v="0"/>
    <x v="1"/>
    <x v="3"/>
    <x v="4"/>
    <n v="3262646"/>
    <n v="374397"/>
    <n v="6751"/>
    <n v="40244"/>
    <n v="421392"/>
    <n v="0.12915651897263755"/>
    <x v="0"/>
    <n v="0"/>
  </r>
  <r>
    <s v="Post_2104"/>
    <x v="529"/>
    <x v="7"/>
    <x v="2"/>
    <x v="3"/>
    <x v="1"/>
    <x v="4"/>
    <n v="839182"/>
    <n v="195990"/>
    <n v="75841"/>
    <n v="49010"/>
    <n v="320841"/>
    <n v="0.38232588401562473"/>
    <x v="1"/>
    <n v="0"/>
  </r>
  <r>
    <s v="Post_2105"/>
    <x v="411"/>
    <x v="8"/>
    <x v="0"/>
    <x v="2"/>
    <x v="3"/>
    <x v="2"/>
    <n v="4124260"/>
    <n v="26004"/>
    <n v="93306"/>
    <n v="38219"/>
    <n v="157529"/>
    <n v="3.8195700562040219E-2"/>
    <x v="0"/>
    <n v="0"/>
  </r>
  <r>
    <s v="Post_2106"/>
    <x v="358"/>
    <x v="2"/>
    <x v="0"/>
    <x v="9"/>
    <x v="2"/>
    <x v="1"/>
    <n v="4979485"/>
    <n v="346102"/>
    <n v="73812"/>
    <n v="44802"/>
    <n v="464716"/>
    <n v="9.3326117058290164E-2"/>
    <x v="0"/>
    <n v="0"/>
  </r>
  <r>
    <s v="Post_2107"/>
    <x v="494"/>
    <x v="3"/>
    <x v="2"/>
    <x v="2"/>
    <x v="3"/>
    <x v="0"/>
    <n v="4940565"/>
    <n v="326871"/>
    <n v="92268"/>
    <n v="5785"/>
    <n v="424924"/>
    <n v="8.6007167196464368E-2"/>
    <x v="0"/>
    <n v="0"/>
  </r>
  <r>
    <s v="Post_2108"/>
    <x v="621"/>
    <x v="21"/>
    <x v="3"/>
    <x v="4"/>
    <x v="1"/>
    <x v="4"/>
    <n v="3498297"/>
    <n v="280997"/>
    <n v="67445"/>
    <n v="41756"/>
    <n v="390198"/>
    <n v="0.11153941474951955"/>
    <x v="2"/>
    <n v="0"/>
  </r>
  <r>
    <s v="Post_2109"/>
    <x v="334"/>
    <x v="6"/>
    <x v="1"/>
    <x v="0"/>
    <x v="0"/>
    <x v="1"/>
    <n v="3886364"/>
    <n v="247013"/>
    <n v="99313"/>
    <n v="15416"/>
    <n v="361742"/>
    <n v="9.3079804156275633E-2"/>
    <x v="0"/>
    <n v="0"/>
  </r>
  <r>
    <s v="Post_2110"/>
    <x v="602"/>
    <x v="8"/>
    <x v="2"/>
    <x v="6"/>
    <x v="4"/>
    <x v="7"/>
    <n v="1338312"/>
    <n v="264567"/>
    <n v="75100"/>
    <n v="16361"/>
    <n v="356028"/>
    <n v="0.26602765274465145"/>
    <x v="0"/>
    <n v="0"/>
  </r>
  <r>
    <s v="Post_2111"/>
    <x v="375"/>
    <x v="20"/>
    <x v="0"/>
    <x v="1"/>
    <x v="3"/>
    <x v="2"/>
    <n v="4925928"/>
    <n v="223449"/>
    <n v="71385"/>
    <n v="24086"/>
    <n v="318920"/>
    <n v="6.4743130634471319E-2"/>
    <x v="1"/>
    <n v="0"/>
  </r>
  <r>
    <s v="Post_2112"/>
    <x v="685"/>
    <x v="17"/>
    <x v="3"/>
    <x v="2"/>
    <x v="2"/>
    <x v="2"/>
    <n v="16410"/>
    <n v="88118"/>
    <n v="70254"/>
    <n v="9681"/>
    <n v="168053"/>
    <n v="10.240889701401585"/>
    <x v="1"/>
    <n v="0"/>
  </r>
  <r>
    <s v="Post_2113"/>
    <x v="623"/>
    <x v="11"/>
    <x v="0"/>
    <x v="2"/>
    <x v="4"/>
    <x v="5"/>
    <n v="1778307"/>
    <n v="57050"/>
    <n v="82609"/>
    <n v="28347"/>
    <n v="168006"/>
    <n v="9.4475250898748073E-2"/>
    <x v="1"/>
    <n v="0"/>
  </r>
  <r>
    <s v="Post_2114"/>
    <x v="552"/>
    <x v="4"/>
    <x v="1"/>
    <x v="0"/>
    <x v="1"/>
    <x v="1"/>
    <n v="3692069"/>
    <n v="182095"/>
    <n v="72323"/>
    <n v="13292"/>
    <n v="267710"/>
    <n v="7.250947910236781E-2"/>
    <x v="1"/>
    <n v="0"/>
  </r>
  <r>
    <s v="Post_2115"/>
    <x v="579"/>
    <x v="8"/>
    <x v="3"/>
    <x v="9"/>
    <x v="2"/>
    <x v="6"/>
    <n v="2408155"/>
    <n v="331242"/>
    <n v="45520"/>
    <n v="30152"/>
    <n v="406914"/>
    <n v="0.16897334266274389"/>
    <x v="2"/>
    <n v="0"/>
  </r>
  <r>
    <s v="Post_2116"/>
    <x v="341"/>
    <x v="20"/>
    <x v="2"/>
    <x v="1"/>
    <x v="5"/>
    <x v="1"/>
    <n v="1338230"/>
    <n v="350566"/>
    <n v="75830"/>
    <n v="44606"/>
    <n v="471002"/>
    <n v="0.35195893082653951"/>
    <x v="2"/>
    <n v="0"/>
  </r>
  <r>
    <s v="Post_2117"/>
    <x v="237"/>
    <x v="5"/>
    <x v="2"/>
    <x v="4"/>
    <x v="0"/>
    <x v="5"/>
    <n v="3252632"/>
    <n v="398969"/>
    <n v="85010"/>
    <n v="22720"/>
    <n v="506699"/>
    <n v="0.15578122578883807"/>
    <x v="2"/>
    <n v="0"/>
  </r>
  <r>
    <s v="Post_2118"/>
    <x v="110"/>
    <x v="1"/>
    <x v="1"/>
    <x v="8"/>
    <x v="2"/>
    <x v="7"/>
    <n v="2800983"/>
    <n v="294183"/>
    <n v="6110"/>
    <n v="21898"/>
    <n v="322191"/>
    <n v="0.1150278313006541"/>
    <x v="2"/>
    <n v="0"/>
  </r>
  <r>
    <s v="Post_2119"/>
    <x v="457"/>
    <x v="20"/>
    <x v="2"/>
    <x v="7"/>
    <x v="2"/>
    <x v="1"/>
    <n v="1191790"/>
    <n v="18070"/>
    <n v="38513"/>
    <n v="39735"/>
    <n v="96318"/>
    <n v="8.0817929333187891E-2"/>
    <x v="0"/>
    <n v="0"/>
  </r>
  <r>
    <s v="Post_2120"/>
    <x v="134"/>
    <x v="1"/>
    <x v="0"/>
    <x v="9"/>
    <x v="0"/>
    <x v="3"/>
    <n v="932583"/>
    <n v="243874"/>
    <n v="61449"/>
    <n v="31026"/>
    <n v="336349"/>
    <n v="0.36066387656648258"/>
    <x v="2"/>
    <n v="0"/>
  </r>
  <r>
    <s v="Post_2121"/>
    <x v="106"/>
    <x v="4"/>
    <x v="2"/>
    <x v="0"/>
    <x v="0"/>
    <x v="7"/>
    <n v="2088610"/>
    <n v="416340"/>
    <n v="73103"/>
    <n v="8029"/>
    <n v="497472"/>
    <n v="0.2381832893646971"/>
    <x v="2"/>
    <n v="0"/>
  </r>
  <r>
    <s v="Post_2122"/>
    <x v="637"/>
    <x v="21"/>
    <x v="1"/>
    <x v="9"/>
    <x v="5"/>
    <x v="0"/>
    <n v="2975538"/>
    <n v="428206"/>
    <n v="273"/>
    <n v="5526"/>
    <n v="434005"/>
    <n v="0.14585765666578615"/>
    <x v="2"/>
    <n v="0"/>
  </r>
  <r>
    <s v="Post_2123"/>
    <x v="623"/>
    <x v="11"/>
    <x v="1"/>
    <x v="4"/>
    <x v="1"/>
    <x v="1"/>
    <n v="1518636"/>
    <n v="419030"/>
    <n v="5094"/>
    <n v="14494"/>
    <n v="438618"/>
    <n v="0.28882365491138101"/>
    <x v="1"/>
    <n v="0"/>
  </r>
  <r>
    <s v="Post_2124"/>
    <x v="432"/>
    <x v="0"/>
    <x v="0"/>
    <x v="0"/>
    <x v="2"/>
    <x v="0"/>
    <n v="912055"/>
    <n v="363839"/>
    <n v="15376"/>
    <n v="24499"/>
    <n v="403714"/>
    <n v="0.4426421652202992"/>
    <x v="1"/>
    <n v="0"/>
  </r>
  <r>
    <s v="Post_2125"/>
    <x v="113"/>
    <x v="18"/>
    <x v="1"/>
    <x v="6"/>
    <x v="4"/>
    <x v="7"/>
    <n v="812313"/>
    <n v="84212"/>
    <n v="67698"/>
    <n v="12732"/>
    <n v="164642"/>
    <n v="0.20268295595417038"/>
    <x v="1"/>
    <n v="0"/>
  </r>
  <r>
    <s v="Post_2126"/>
    <x v="136"/>
    <x v="10"/>
    <x v="3"/>
    <x v="9"/>
    <x v="1"/>
    <x v="7"/>
    <n v="2367290"/>
    <n v="417154"/>
    <n v="30197"/>
    <n v="40668"/>
    <n v="488019"/>
    <n v="0.20615091518149445"/>
    <x v="2"/>
    <n v="0"/>
  </r>
  <r>
    <s v="Post_2127"/>
    <x v="566"/>
    <x v="0"/>
    <x v="2"/>
    <x v="8"/>
    <x v="5"/>
    <x v="3"/>
    <n v="802693"/>
    <n v="337801"/>
    <n v="95338"/>
    <n v="43967"/>
    <n v="477106"/>
    <n v="0.59438166272784243"/>
    <x v="2"/>
    <n v="0"/>
  </r>
  <r>
    <s v="Post_2128"/>
    <x v="134"/>
    <x v="1"/>
    <x v="0"/>
    <x v="5"/>
    <x v="2"/>
    <x v="0"/>
    <n v="1883707"/>
    <n v="129899"/>
    <n v="15872"/>
    <n v="30639"/>
    <n v="176410"/>
    <n v="9.365044563724613E-2"/>
    <x v="1"/>
    <n v="0"/>
  </r>
  <r>
    <s v="Post_2129"/>
    <x v="467"/>
    <x v="6"/>
    <x v="0"/>
    <x v="6"/>
    <x v="4"/>
    <x v="6"/>
    <n v="1274494"/>
    <n v="317324"/>
    <n v="32727"/>
    <n v="21300"/>
    <n v="371351"/>
    <n v="0.29137132069668431"/>
    <x v="0"/>
    <n v="0"/>
  </r>
  <r>
    <s v="Post_2130"/>
    <x v="564"/>
    <x v="21"/>
    <x v="3"/>
    <x v="5"/>
    <x v="0"/>
    <x v="6"/>
    <n v="1152050"/>
    <n v="57749"/>
    <n v="49408"/>
    <n v="17292"/>
    <n v="124449"/>
    <n v="0.10802395729352024"/>
    <x v="2"/>
    <n v="0"/>
  </r>
  <r>
    <s v="Post_2131"/>
    <x v="94"/>
    <x v="2"/>
    <x v="0"/>
    <x v="7"/>
    <x v="2"/>
    <x v="0"/>
    <n v="2757579"/>
    <n v="463841"/>
    <n v="73343"/>
    <n v="31447"/>
    <n v="568631"/>
    <n v="0.20620660369113633"/>
    <x v="2"/>
    <n v="0"/>
  </r>
  <r>
    <s v="Post_2132"/>
    <x v="432"/>
    <x v="0"/>
    <x v="0"/>
    <x v="1"/>
    <x v="2"/>
    <x v="4"/>
    <n v="1816648"/>
    <n v="16624"/>
    <n v="67249"/>
    <n v="37672"/>
    <n v="121545"/>
    <n v="6.6906192063624872E-2"/>
    <x v="0"/>
    <n v="0"/>
  </r>
  <r>
    <s v="Post_2133"/>
    <x v="686"/>
    <x v="7"/>
    <x v="0"/>
    <x v="1"/>
    <x v="3"/>
    <x v="1"/>
    <n v="4016595"/>
    <n v="201094"/>
    <n v="92285"/>
    <n v="20196"/>
    <n v="313575"/>
    <n v="7.8069857677958571E-2"/>
    <x v="1"/>
    <n v="0"/>
  </r>
  <r>
    <s v="Post_2134"/>
    <x v="613"/>
    <x v="3"/>
    <x v="1"/>
    <x v="3"/>
    <x v="1"/>
    <x v="2"/>
    <n v="3685642"/>
    <n v="89680"/>
    <n v="72848"/>
    <n v="26621"/>
    <n v="189149"/>
    <n v="5.1320502642416166E-2"/>
    <x v="2"/>
    <n v="0"/>
  </r>
  <r>
    <s v="Post_2135"/>
    <x v="131"/>
    <x v="9"/>
    <x v="3"/>
    <x v="9"/>
    <x v="3"/>
    <x v="4"/>
    <n v="1115325"/>
    <n v="368716"/>
    <n v="8007"/>
    <n v="4218"/>
    <n v="380941"/>
    <n v="0.34155156568713158"/>
    <x v="0"/>
    <n v="0"/>
  </r>
  <r>
    <s v="Post_2136"/>
    <x v="458"/>
    <x v="21"/>
    <x v="3"/>
    <x v="8"/>
    <x v="3"/>
    <x v="0"/>
    <n v="3808359"/>
    <n v="310007"/>
    <n v="69591"/>
    <n v="9596"/>
    <n v="389194"/>
    <n v="0.10219467229848866"/>
    <x v="2"/>
    <n v="0"/>
  </r>
  <r>
    <s v="Post_2137"/>
    <x v="396"/>
    <x v="5"/>
    <x v="1"/>
    <x v="4"/>
    <x v="5"/>
    <x v="3"/>
    <n v="3894059"/>
    <n v="344593"/>
    <n v="93343"/>
    <n v="21314"/>
    <n v="459250"/>
    <n v="0.11793606619725074"/>
    <x v="1"/>
    <n v="0"/>
  </r>
  <r>
    <s v="Post_2138"/>
    <x v="81"/>
    <x v="17"/>
    <x v="3"/>
    <x v="1"/>
    <x v="2"/>
    <x v="2"/>
    <n v="2748098"/>
    <n v="238202"/>
    <n v="11437"/>
    <n v="42674"/>
    <n v="292313"/>
    <n v="0.10636920517390573"/>
    <x v="0"/>
    <n v="0"/>
  </r>
  <r>
    <s v="Post_2139"/>
    <x v="186"/>
    <x v="12"/>
    <x v="3"/>
    <x v="0"/>
    <x v="0"/>
    <x v="4"/>
    <n v="2221509"/>
    <n v="94536"/>
    <n v="30994"/>
    <n v="17067"/>
    <n v="142597"/>
    <n v="6.418925154028185E-2"/>
    <x v="2"/>
    <n v="0"/>
  </r>
  <r>
    <s v="Post_2140"/>
    <x v="410"/>
    <x v="14"/>
    <x v="1"/>
    <x v="5"/>
    <x v="5"/>
    <x v="2"/>
    <n v="2854637"/>
    <n v="188755"/>
    <n v="50133"/>
    <n v="48809"/>
    <n v="287697"/>
    <n v="0.10078234115230764"/>
    <x v="2"/>
    <n v="0"/>
  </r>
  <r>
    <s v="Post_2141"/>
    <x v="394"/>
    <x v="16"/>
    <x v="1"/>
    <x v="5"/>
    <x v="0"/>
    <x v="5"/>
    <n v="1155651"/>
    <n v="50816"/>
    <n v="83762"/>
    <n v="21207"/>
    <n v="155785"/>
    <n v="0.13480280811421441"/>
    <x v="0"/>
    <n v="0"/>
  </r>
  <r>
    <s v="Post_2142"/>
    <x v="352"/>
    <x v="23"/>
    <x v="3"/>
    <x v="0"/>
    <x v="4"/>
    <x v="3"/>
    <n v="3863014"/>
    <n v="248275"/>
    <n v="65817"/>
    <n v="25327"/>
    <n v="339419"/>
    <n v="8.7863776833322374E-2"/>
    <x v="1"/>
    <n v="0"/>
  </r>
  <r>
    <s v="Post_2143"/>
    <x v="108"/>
    <x v="14"/>
    <x v="3"/>
    <x v="0"/>
    <x v="4"/>
    <x v="2"/>
    <n v="1653694"/>
    <n v="108742"/>
    <n v="26758"/>
    <n v="18715"/>
    <n v="154215"/>
    <n v="9.3254858516750985E-2"/>
    <x v="1"/>
    <n v="0"/>
  </r>
  <r>
    <s v="Post_2144"/>
    <x v="40"/>
    <x v="6"/>
    <x v="1"/>
    <x v="9"/>
    <x v="0"/>
    <x v="7"/>
    <n v="4429431"/>
    <n v="5153"/>
    <n v="43971"/>
    <n v="14991"/>
    <n v="64115"/>
    <n v="1.4474771138776064E-2"/>
    <x v="2"/>
    <n v="0"/>
  </r>
  <r>
    <s v="Post_2145"/>
    <x v="563"/>
    <x v="18"/>
    <x v="0"/>
    <x v="1"/>
    <x v="5"/>
    <x v="3"/>
    <n v="454948"/>
    <n v="306641"/>
    <n v="59145"/>
    <n v="37973"/>
    <n v="403759"/>
    <n v="0.88748384430748128"/>
    <x v="0"/>
    <n v="0"/>
  </r>
  <r>
    <s v="Post_2146"/>
    <x v="517"/>
    <x v="19"/>
    <x v="2"/>
    <x v="6"/>
    <x v="3"/>
    <x v="0"/>
    <n v="2664697"/>
    <n v="448573"/>
    <n v="15378"/>
    <n v="20611"/>
    <n v="484562"/>
    <n v="0.1818450653113656"/>
    <x v="1"/>
    <n v="0"/>
  </r>
  <r>
    <s v="Post_2147"/>
    <x v="433"/>
    <x v="1"/>
    <x v="0"/>
    <x v="4"/>
    <x v="3"/>
    <x v="3"/>
    <n v="1365873"/>
    <n v="210793"/>
    <n v="21826"/>
    <n v="38899"/>
    <n v="271518"/>
    <n v="0.19878714931768912"/>
    <x v="2"/>
    <n v="0"/>
  </r>
  <r>
    <s v="Post_2148"/>
    <x v="537"/>
    <x v="15"/>
    <x v="3"/>
    <x v="1"/>
    <x v="2"/>
    <x v="0"/>
    <n v="3236438"/>
    <n v="331077"/>
    <n v="62035"/>
    <n v="20808"/>
    <n v="413920"/>
    <n v="0.1278936905326164"/>
    <x v="0"/>
    <n v="0"/>
  </r>
  <r>
    <s v="Post_2149"/>
    <x v="532"/>
    <x v="21"/>
    <x v="1"/>
    <x v="4"/>
    <x v="3"/>
    <x v="3"/>
    <n v="1187542"/>
    <n v="417824"/>
    <n v="3004"/>
    <n v="33799"/>
    <n v="454627"/>
    <n v="0.38283024937223276"/>
    <x v="2"/>
    <n v="0"/>
  </r>
  <r>
    <s v="Post_2150"/>
    <x v="376"/>
    <x v="20"/>
    <x v="0"/>
    <x v="7"/>
    <x v="2"/>
    <x v="5"/>
    <n v="347711"/>
    <n v="204813"/>
    <n v="98930"/>
    <n v="24858"/>
    <n v="328601"/>
    <n v="0.94504056529704261"/>
    <x v="1"/>
    <n v="0"/>
  </r>
  <r>
    <s v="Post_2151"/>
    <x v="230"/>
    <x v="7"/>
    <x v="3"/>
    <x v="2"/>
    <x v="1"/>
    <x v="6"/>
    <n v="1869423"/>
    <n v="167610"/>
    <n v="54151"/>
    <n v="30587"/>
    <n v="252348"/>
    <n v="0.13498710564703656"/>
    <x v="1"/>
    <n v="0"/>
  </r>
  <r>
    <s v="Post_2152"/>
    <x v="33"/>
    <x v="19"/>
    <x v="0"/>
    <x v="7"/>
    <x v="0"/>
    <x v="0"/>
    <n v="4706191"/>
    <n v="318830"/>
    <n v="35920"/>
    <n v="32602"/>
    <n v="387352"/>
    <n v="8.2306901696085011E-2"/>
    <x v="2"/>
    <n v="0"/>
  </r>
  <r>
    <s v="Post_2153"/>
    <x v="210"/>
    <x v="10"/>
    <x v="0"/>
    <x v="4"/>
    <x v="0"/>
    <x v="6"/>
    <n v="311896"/>
    <n v="380243"/>
    <n v="78206"/>
    <n v="27299"/>
    <n v="485748"/>
    <n v="1.5574037499679381"/>
    <x v="2"/>
    <n v="0"/>
  </r>
  <r>
    <s v="Post_2154"/>
    <x v="687"/>
    <x v="8"/>
    <x v="0"/>
    <x v="1"/>
    <x v="2"/>
    <x v="0"/>
    <n v="970198"/>
    <n v="143299"/>
    <n v="46943"/>
    <n v="46777"/>
    <n v="237019"/>
    <n v="0.24429961719154233"/>
    <x v="0"/>
    <n v="0"/>
  </r>
  <r>
    <s v="Post_2155"/>
    <x v="673"/>
    <x v="10"/>
    <x v="3"/>
    <x v="4"/>
    <x v="3"/>
    <x v="6"/>
    <n v="2930604"/>
    <n v="72137"/>
    <n v="89326"/>
    <n v="11770"/>
    <n v="173233"/>
    <n v="5.9111705300340815E-2"/>
    <x v="1"/>
    <n v="0"/>
  </r>
  <r>
    <s v="Post_2156"/>
    <x v="510"/>
    <x v="9"/>
    <x v="0"/>
    <x v="7"/>
    <x v="5"/>
    <x v="5"/>
    <n v="3351813"/>
    <n v="93307"/>
    <n v="40221"/>
    <n v="28094"/>
    <n v="161622"/>
    <n v="4.8219277149411377E-2"/>
    <x v="0"/>
    <n v="0"/>
  </r>
  <r>
    <s v="Post_2157"/>
    <x v="141"/>
    <x v="6"/>
    <x v="3"/>
    <x v="4"/>
    <x v="0"/>
    <x v="7"/>
    <n v="3200398"/>
    <n v="275571"/>
    <n v="97019"/>
    <n v="15736"/>
    <n v="388326"/>
    <n v="0.12133678373752264"/>
    <x v="2"/>
    <n v="0"/>
  </r>
  <r>
    <s v="Post_2158"/>
    <x v="181"/>
    <x v="11"/>
    <x v="1"/>
    <x v="6"/>
    <x v="0"/>
    <x v="4"/>
    <n v="3011767"/>
    <n v="223622"/>
    <n v="99894"/>
    <n v="9453"/>
    <n v="332969"/>
    <n v="0.11055602906864974"/>
    <x v="0"/>
    <n v="0"/>
  </r>
  <r>
    <s v="Post_2159"/>
    <x v="28"/>
    <x v="17"/>
    <x v="3"/>
    <x v="2"/>
    <x v="2"/>
    <x v="1"/>
    <n v="3208192"/>
    <n v="148479"/>
    <n v="59728"/>
    <n v="43085"/>
    <n v="251292"/>
    <n v="7.832822973188637E-2"/>
    <x v="0"/>
    <n v="0"/>
  </r>
  <r>
    <s v="Post_2160"/>
    <x v="361"/>
    <x v="0"/>
    <x v="0"/>
    <x v="1"/>
    <x v="0"/>
    <x v="4"/>
    <n v="4306154"/>
    <n v="289599"/>
    <n v="29188"/>
    <n v="17469"/>
    <n v="336256"/>
    <n v="7.8087314109063444E-2"/>
    <x v="2"/>
    <n v="0"/>
  </r>
  <r>
    <s v="Post_2161"/>
    <x v="331"/>
    <x v="11"/>
    <x v="3"/>
    <x v="0"/>
    <x v="0"/>
    <x v="3"/>
    <n v="4521597"/>
    <n v="438998"/>
    <n v="99103"/>
    <n v="14083"/>
    <n v="552184"/>
    <n v="0.12212145399070284"/>
    <x v="1"/>
    <n v="0"/>
  </r>
  <r>
    <s v="Post_2162"/>
    <x v="353"/>
    <x v="9"/>
    <x v="0"/>
    <x v="7"/>
    <x v="1"/>
    <x v="6"/>
    <n v="119572"/>
    <n v="481352"/>
    <n v="83967"/>
    <n v="27291"/>
    <n v="592610"/>
    <n v="4.9560933997925938"/>
    <x v="2"/>
    <n v="0"/>
  </r>
  <r>
    <s v="Post_2163"/>
    <x v="528"/>
    <x v="6"/>
    <x v="3"/>
    <x v="8"/>
    <x v="5"/>
    <x v="7"/>
    <n v="3387703"/>
    <n v="258583"/>
    <n v="51255"/>
    <n v="46631"/>
    <n v="356469"/>
    <n v="0.10522439540892457"/>
    <x v="2"/>
    <n v="0"/>
  </r>
  <r>
    <s v="Post_2164"/>
    <x v="221"/>
    <x v="14"/>
    <x v="1"/>
    <x v="4"/>
    <x v="3"/>
    <x v="1"/>
    <n v="628363"/>
    <n v="74367"/>
    <n v="94257"/>
    <n v="13383"/>
    <n v="182007"/>
    <n v="0.28965263709034428"/>
    <x v="0"/>
    <n v="0"/>
  </r>
  <r>
    <s v="Post_2165"/>
    <x v="386"/>
    <x v="12"/>
    <x v="3"/>
    <x v="2"/>
    <x v="2"/>
    <x v="3"/>
    <n v="3800272"/>
    <n v="198740"/>
    <n v="15794"/>
    <n v="46661"/>
    <n v="261195"/>
    <n v="6.8730606651313378E-2"/>
    <x v="1"/>
    <n v="0"/>
  </r>
  <r>
    <s v="Post_2166"/>
    <x v="414"/>
    <x v="3"/>
    <x v="2"/>
    <x v="4"/>
    <x v="5"/>
    <x v="1"/>
    <n v="3210454"/>
    <n v="289874"/>
    <n v="90165"/>
    <n v="43484"/>
    <n v="423523"/>
    <n v="0.13191997144329121"/>
    <x v="0"/>
    <n v="0"/>
  </r>
  <r>
    <s v="Post_2167"/>
    <x v="517"/>
    <x v="19"/>
    <x v="2"/>
    <x v="2"/>
    <x v="0"/>
    <x v="6"/>
    <n v="320720"/>
    <n v="465297"/>
    <n v="36253"/>
    <n v="43115"/>
    <n v="544665"/>
    <n v="1.6982570466450486"/>
    <x v="0"/>
    <n v="0"/>
  </r>
  <r>
    <s v="Post_2168"/>
    <x v="458"/>
    <x v="21"/>
    <x v="2"/>
    <x v="5"/>
    <x v="3"/>
    <x v="4"/>
    <n v="4217823"/>
    <n v="141048"/>
    <n v="38461"/>
    <n v="5788"/>
    <n v="185297"/>
    <n v="4.393190515581142E-2"/>
    <x v="0"/>
    <n v="0"/>
  </r>
  <r>
    <s v="Post_2169"/>
    <x v="233"/>
    <x v="23"/>
    <x v="3"/>
    <x v="0"/>
    <x v="3"/>
    <x v="6"/>
    <n v="3887988"/>
    <n v="9588"/>
    <n v="49773"/>
    <n v="40260"/>
    <n v="99621"/>
    <n v="2.5622764267790948E-2"/>
    <x v="1"/>
    <n v="0"/>
  </r>
  <r>
    <s v="Post_2170"/>
    <x v="549"/>
    <x v="12"/>
    <x v="3"/>
    <x v="0"/>
    <x v="5"/>
    <x v="4"/>
    <n v="888391"/>
    <n v="41916"/>
    <n v="38940"/>
    <n v="10831"/>
    <n v="91687"/>
    <n v="0.10320568308323699"/>
    <x v="1"/>
    <n v="0"/>
  </r>
  <r>
    <s v="Post_2171"/>
    <x v="583"/>
    <x v="20"/>
    <x v="2"/>
    <x v="3"/>
    <x v="0"/>
    <x v="4"/>
    <n v="4620289"/>
    <n v="304155"/>
    <n v="43414"/>
    <n v="44280"/>
    <n v="391849"/>
    <n v="8.4810495620512044E-2"/>
    <x v="1"/>
    <n v="0"/>
  </r>
  <r>
    <s v="Post_2172"/>
    <x v="61"/>
    <x v="11"/>
    <x v="1"/>
    <x v="6"/>
    <x v="0"/>
    <x v="1"/>
    <n v="933951"/>
    <n v="188820"/>
    <n v="89181"/>
    <n v="2551"/>
    <n v="280552"/>
    <n v="0.30039263301822045"/>
    <x v="0"/>
    <n v="0"/>
  </r>
  <r>
    <s v="Post_2173"/>
    <x v="642"/>
    <x v="11"/>
    <x v="3"/>
    <x v="6"/>
    <x v="5"/>
    <x v="2"/>
    <n v="3021490"/>
    <n v="245628"/>
    <n v="5788"/>
    <n v="46874"/>
    <n v="298290"/>
    <n v="9.8722815564506253E-2"/>
    <x v="1"/>
    <n v="0"/>
  </r>
  <r>
    <s v="Post_2174"/>
    <x v="650"/>
    <x v="13"/>
    <x v="0"/>
    <x v="6"/>
    <x v="2"/>
    <x v="4"/>
    <n v="257530"/>
    <n v="427342"/>
    <n v="76586"/>
    <n v="49730"/>
    <n v="553658"/>
    <n v="2.1498776841533025"/>
    <x v="0"/>
    <n v="0"/>
  </r>
  <r>
    <s v="Post_2175"/>
    <x v="351"/>
    <x v="15"/>
    <x v="2"/>
    <x v="6"/>
    <x v="1"/>
    <x v="2"/>
    <n v="428868"/>
    <n v="248217"/>
    <n v="34709"/>
    <n v="49708"/>
    <n v="332634"/>
    <n v="0.77560927837936144"/>
    <x v="1"/>
    <n v="0"/>
  </r>
  <r>
    <s v="Post_2176"/>
    <x v="279"/>
    <x v="23"/>
    <x v="0"/>
    <x v="2"/>
    <x v="1"/>
    <x v="4"/>
    <n v="3374576"/>
    <n v="396248"/>
    <n v="23904"/>
    <n v="1717"/>
    <n v="421869"/>
    <n v="0.12501392767565467"/>
    <x v="2"/>
    <n v="0"/>
  </r>
  <r>
    <s v="Post_2177"/>
    <x v="578"/>
    <x v="3"/>
    <x v="2"/>
    <x v="6"/>
    <x v="0"/>
    <x v="6"/>
    <n v="2974026"/>
    <n v="445834"/>
    <n v="2556"/>
    <n v="36194"/>
    <n v="484584"/>
    <n v="0.16293872346778407"/>
    <x v="0"/>
    <n v="0"/>
  </r>
  <r>
    <s v="Post_2178"/>
    <x v="19"/>
    <x v="14"/>
    <x v="1"/>
    <x v="9"/>
    <x v="4"/>
    <x v="0"/>
    <n v="2658996"/>
    <n v="329969"/>
    <n v="61578"/>
    <n v="12445"/>
    <n v="403992"/>
    <n v="0.15193403826105795"/>
    <x v="0"/>
    <n v="0"/>
  </r>
  <r>
    <s v="Post_2179"/>
    <x v="201"/>
    <x v="11"/>
    <x v="0"/>
    <x v="3"/>
    <x v="2"/>
    <x v="3"/>
    <n v="1343257"/>
    <n v="494555"/>
    <n v="85238"/>
    <n v="41759"/>
    <n v="621552"/>
    <n v="0.46272009004978198"/>
    <x v="1"/>
    <n v="0"/>
  </r>
  <r>
    <s v="Post_2180"/>
    <x v="606"/>
    <x v="13"/>
    <x v="1"/>
    <x v="6"/>
    <x v="3"/>
    <x v="6"/>
    <n v="4004581"/>
    <n v="192354"/>
    <n v="3305"/>
    <n v="2480"/>
    <n v="198139"/>
    <n v="4.9478085222898475E-2"/>
    <x v="2"/>
    <n v="0"/>
  </r>
  <r>
    <s v="Post_2181"/>
    <x v="218"/>
    <x v="23"/>
    <x v="2"/>
    <x v="5"/>
    <x v="1"/>
    <x v="1"/>
    <n v="4521859"/>
    <n v="43194"/>
    <n v="6727"/>
    <n v="971"/>
    <n v="50892"/>
    <n v="1.125466318166931E-2"/>
    <x v="0"/>
    <n v="0"/>
  </r>
  <r>
    <s v="Post_2182"/>
    <x v="456"/>
    <x v="14"/>
    <x v="1"/>
    <x v="5"/>
    <x v="4"/>
    <x v="6"/>
    <n v="3148704"/>
    <n v="463587"/>
    <n v="9057"/>
    <n v="13811"/>
    <n v="486455"/>
    <n v="0.15449372186143887"/>
    <x v="1"/>
    <n v="0"/>
  </r>
  <r>
    <s v="Post_2183"/>
    <x v="688"/>
    <x v="13"/>
    <x v="3"/>
    <x v="1"/>
    <x v="3"/>
    <x v="0"/>
    <n v="263141"/>
    <n v="181365"/>
    <n v="92942"/>
    <n v="5308"/>
    <n v="279615"/>
    <n v="1.0626052192550761"/>
    <x v="0"/>
    <n v="0"/>
  </r>
  <r>
    <s v="Post_2184"/>
    <x v="689"/>
    <x v="7"/>
    <x v="2"/>
    <x v="8"/>
    <x v="2"/>
    <x v="4"/>
    <n v="1746095"/>
    <n v="162903"/>
    <n v="81213"/>
    <n v="47445"/>
    <n v="291561"/>
    <n v="0.16697888717395101"/>
    <x v="2"/>
    <n v="0"/>
  </r>
  <r>
    <s v="Post_2185"/>
    <x v="317"/>
    <x v="6"/>
    <x v="3"/>
    <x v="9"/>
    <x v="1"/>
    <x v="0"/>
    <n v="2204480"/>
    <n v="287793"/>
    <n v="19461"/>
    <n v="28472"/>
    <n v="335726"/>
    <n v="0.15229260415154594"/>
    <x v="2"/>
    <n v="0"/>
  </r>
  <r>
    <s v="Post_2186"/>
    <x v="363"/>
    <x v="4"/>
    <x v="3"/>
    <x v="6"/>
    <x v="1"/>
    <x v="0"/>
    <n v="1764533"/>
    <n v="472012"/>
    <n v="15668"/>
    <n v="49499"/>
    <n v="537179"/>
    <n v="0.30443125744885474"/>
    <x v="2"/>
    <n v="0"/>
  </r>
  <r>
    <s v="Post_2187"/>
    <x v="501"/>
    <x v="3"/>
    <x v="3"/>
    <x v="5"/>
    <x v="3"/>
    <x v="2"/>
    <n v="3939014"/>
    <n v="405603"/>
    <n v="52812"/>
    <n v="15241"/>
    <n v="473656"/>
    <n v="0.12024735124069119"/>
    <x v="1"/>
    <n v="0"/>
  </r>
  <r>
    <s v="Post_2188"/>
    <x v="82"/>
    <x v="22"/>
    <x v="2"/>
    <x v="2"/>
    <x v="4"/>
    <x v="6"/>
    <n v="1448171"/>
    <n v="171170"/>
    <n v="97460"/>
    <n v="23669"/>
    <n v="292299"/>
    <n v="0.20184011418541042"/>
    <x v="0"/>
    <n v="0"/>
  </r>
  <r>
    <s v="Post_2189"/>
    <x v="300"/>
    <x v="2"/>
    <x v="3"/>
    <x v="5"/>
    <x v="2"/>
    <x v="2"/>
    <n v="3151221"/>
    <n v="407639"/>
    <n v="84929"/>
    <n v="11992"/>
    <n v="504560"/>
    <n v="0.16011571387725584"/>
    <x v="1"/>
    <n v="0"/>
  </r>
  <r>
    <s v="Post_2190"/>
    <x v="58"/>
    <x v="17"/>
    <x v="0"/>
    <x v="4"/>
    <x v="2"/>
    <x v="7"/>
    <n v="1320584"/>
    <n v="445459"/>
    <n v="33529"/>
    <n v="3631"/>
    <n v="482619"/>
    <n v="0.36545876672744787"/>
    <x v="1"/>
    <n v="0"/>
  </r>
  <r>
    <s v="Post_2191"/>
    <x v="391"/>
    <x v="20"/>
    <x v="1"/>
    <x v="3"/>
    <x v="4"/>
    <x v="6"/>
    <n v="3712830"/>
    <n v="135258"/>
    <n v="87420"/>
    <n v="47950"/>
    <n v="270628"/>
    <n v="7.2889951869598124E-2"/>
    <x v="0"/>
    <n v="0"/>
  </r>
  <r>
    <s v="Post_2192"/>
    <x v="150"/>
    <x v="14"/>
    <x v="3"/>
    <x v="9"/>
    <x v="1"/>
    <x v="0"/>
    <n v="658004"/>
    <n v="435828"/>
    <n v="78312"/>
    <n v="29891"/>
    <n v="544031"/>
    <n v="0.82678980674889513"/>
    <x v="2"/>
    <n v="0"/>
  </r>
  <r>
    <s v="Post_2193"/>
    <x v="681"/>
    <x v="0"/>
    <x v="2"/>
    <x v="8"/>
    <x v="3"/>
    <x v="3"/>
    <n v="2044541"/>
    <n v="57785"/>
    <n v="95543"/>
    <n v="45021"/>
    <n v="198349"/>
    <n v="9.7013950808518878E-2"/>
    <x v="0"/>
    <n v="0"/>
  </r>
  <r>
    <s v="Post_2194"/>
    <x v="96"/>
    <x v="17"/>
    <x v="0"/>
    <x v="6"/>
    <x v="5"/>
    <x v="4"/>
    <n v="3224016"/>
    <n v="293451"/>
    <n v="48981"/>
    <n v="27567"/>
    <n v="369999"/>
    <n v="0.11476338827102595"/>
    <x v="1"/>
    <n v="0"/>
  </r>
  <r>
    <s v="Post_2195"/>
    <x v="523"/>
    <x v="14"/>
    <x v="1"/>
    <x v="7"/>
    <x v="2"/>
    <x v="5"/>
    <n v="1615734"/>
    <n v="285555"/>
    <n v="68383"/>
    <n v="31687"/>
    <n v="385625"/>
    <n v="0.23866861748282825"/>
    <x v="2"/>
    <n v="0"/>
  </r>
  <r>
    <s v="Post_2196"/>
    <x v="177"/>
    <x v="6"/>
    <x v="0"/>
    <x v="0"/>
    <x v="4"/>
    <x v="2"/>
    <n v="639630"/>
    <n v="343326"/>
    <n v="96725"/>
    <n v="48577"/>
    <n v="488628"/>
    <n v="0.76392289292247084"/>
    <x v="2"/>
    <n v="0"/>
  </r>
  <r>
    <s v="Post_2197"/>
    <x v="43"/>
    <x v="20"/>
    <x v="0"/>
    <x v="6"/>
    <x v="5"/>
    <x v="3"/>
    <n v="4027013"/>
    <n v="187226"/>
    <n v="91851"/>
    <n v="23484"/>
    <n v="302561"/>
    <n v="7.5132859019824375E-2"/>
    <x v="0"/>
    <n v="0"/>
  </r>
  <r>
    <s v="Post_2198"/>
    <x v="297"/>
    <x v="13"/>
    <x v="2"/>
    <x v="9"/>
    <x v="3"/>
    <x v="6"/>
    <n v="1006906"/>
    <n v="153888"/>
    <n v="62055"/>
    <n v="43370"/>
    <n v="259313"/>
    <n v="0.25753446697109761"/>
    <x v="2"/>
    <n v="0"/>
  </r>
  <r>
    <s v="Post_2199"/>
    <x v="161"/>
    <x v="16"/>
    <x v="0"/>
    <x v="4"/>
    <x v="4"/>
    <x v="2"/>
    <n v="810419"/>
    <n v="34397"/>
    <n v="20268"/>
    <n v="21325"/>
    <n v="75990"/>
    <n v="9.376631100702229E-2"/>
    <x v="2"/>
    <n v="0"/>
  </r>
  <r>
    <s v="Post_2200"/>
    <x v="104"/>
    <x v="4"/>
    <x v="1"/>
    <x v="0"/>
    <x v="4"/>
    <x v="5"/>
    <n v="3995291"/>
    <n v="237537"/>
    <n v="75689"/>
    <n v="38151"/>
    <n v="351377"/>
    <n v="8.7947786531694438E-2"/>
    <x v="1"/>
    <n v="0"/>
  </r>
  <r>
    <s v="Post_2201"/>
    <x v="450"/>
    <x v="15"/>
    <x v="3"/>
    <x v="6"/>
    <x v="3"/>
    <x v="1"/>
    <n v="2965309"/>
    <n v="180167"/>
    <n v="89358"/>
    <n v="9672"/>
    <n v="279197"/>
    <n v="9.4154437193560606E-2"/>
    <x v="1"/>
    <n v="0"/>
  </r>
  <r>
    <s v="Post_2202"/>
    <x v="477"/>
    <x v="4"/>
    <x v="2"/>
    <x v="8"/>
    <x v="4"/>
    <x v="7"/>
    <n v="1551796"/>
    <n v="454815"/>
    <n v="86874"/>
    <n v="2310"/>
    <n v="543999"/>
    <n v="0.35056089846861316"/>
    <x v="0"/>
    <n v="0"/>
  </r>
  <r>
    <s v="Post_2203"/>
    <x v="332"/>
    <x v="1"/>
    <x v="1"/>
    <x v="7"/>
    <x v="2"/>
    <x v="5"/>
    <n v="4913452"/>
    <n v="306350"/>
    <n v="2985"/>
    <n v="44655"/>
    <n v="353990"/>
    <n v="7.2045071367340105E-2"/>
    <x v="2"/>
    <n v="0"/>
  </r>
  <r>
    <s v="Post_2204"/>
    <x v="184"/>
    <x v="21"/>
    <x v="0"/>
    <x v="4"/>
    <x v="4"/>
    <x v="1"/>
    <n v="2443283"/>
    <n v="82547"/>
    <n v="85481"/>
    <n v="19090"/>
    <n v="187118"/>
    <n v="7.6584660884555733E-2"/>
    <x v="2"/>
    <n v="0"/>
  </r>
  <r>
    <s v="Post_2205"/>
    <x v="154"/>
    <x v="14"/>
    <x v="3"/>
    <x v="0"/>
    <x v="0"/>
    <x v="5"/>
    <n v="4037538"/>
    <n v="373205"/>
    <n v="89453"/>
    <n v="48449"/>
    <n v="511107"/>
    <n v="0.12658877761645834"/>
    <x v="0"/>
    <n v="0"/>
  </r>
  <r>
    <s v="Post_2206"/>
    <x v="326"/>
    <x v="1"/>
    <x v="3"/>
    <x v="8"/>
    <x v="5"/>
    <x v="4"/>
    <n v="378803"/>
    <n v="367221"/>
    <n v="69287"/>
    <n v="15299"/>
    <n v="451807"/>
    <n v="1.1927228665031693"/>
    <x v="0"/>
    <n v="0"/>
  </r>
  <r>
    <s v="Post_2207"/>
    <x v="69"/>
    <x v="2"/>
    <x v="3"/>
    <x v="5"/>
    <x v="4"/>
    <x v="5"/>
    <n v="591859"/>
    <n v="475173"/>
    <n v="79780"/>
    <n v="15871"/>
    <n v="570824"/>
    <n v="0.96445944050863464"/>
    <x v="2"/>
    <n v="0"/>
  </r>
  <r>
    <s v="Post_2208"/>
    <x v="265"/>
    <x v="9"/>
    <x v="3"/>
    <x v="2"/>
    <x v="2"/>
    <x v="3"/>
    <n v="1035827"/>
    <n v="207082"/>
    <n v="54620"/>
    <n v="2009"/>
    <n v="263711"/>
    <n v="0.254589810846792"/>
    <x v="1"/>
    <n v="0"/>
  </r>
  <r>
    <s v="Post_2209"/>
    <x v="325"/>
    <x v="14"/>
    <x v="0"/>
    <x v="1"/>
    <x v="4"/>
    <x v="4"/>
    <n v="2114199"/>
    <n v="130092"/>
    <n v="77083"/>
    <n v="28834"/>
    <n v="236009"/>
    <n v="0.11163045673562423"/>
    <x v="1"/>
    <n v="0"/>
  </r>
  <r>
    <s v="Post_2210"/>
    <x v="263"/>
    <x v="21"/>
    <x v="3"/>
    <x v="1"/>
    <x v="5"/>
    <x v="2"/>
    <n v="4909844"/>
    <n v="224556"/>
    <n v="76869"/>
    <n v="28192"/>
    <n v="329617"/>
    <n v="6.7133904865409169E-2"/>
    <x v="1"/>
    <n v="0"/>
  </r>
  <r>
    <s v="Post_2211"/>
    <x v="681"/>
    <x v="0"/>
    <x v="2"/>
    <x v="7"/>
    <x v="2"/>
    <x v="7"/>
    <n v="2756985"/>
    <n v="167281"/>
    <n v="38374"/>
    <n v="11465"/>
    <n v="217120"/>
    <n v="7.875269542634436E-2"/>
    <x v="2"/>
    <n v="0"/>
  </r>
  <r>
    <s v="Post_2212"/>
    <x v="122"/>
    <x v="13"/>
    <x v="0"/>
    <x v="3"/>
    <x v="0"/>
    <x v="2"/>
    <n v="4854526"/>
    <n v="409766"/>
    <n v="24084"/>
    <n v="33526"/>
    <n v="467376"/>
    <n v="9.6276340882714403E-2"/>
    <x v="0"/>
    <n v="0"/>
  </r>
  <r>
    <s v="Post_2213"/>
    <x v="239"/>
    <x v="13"/>
    <x v="3"/>
    <x v="0"/>
    <x v="4"/>
    <x v="5"/>
    <n v="2968614"/>
    <n v="8940"/>
    <n v="55512"/>
    <n v="39938"/>
    <n v="104390"/>
    <n v="3.5164558275343309E-2"/>
    <x v="0"/>
    <n v="0"/>
  </r>
  <r>
    <s v="Post_2214"/>
    <x v="556"/>
    <x v="7"/>
    <x v="1"/>
    <x v="0"/>
    <x v="2"/>
    <x v="2"/>
    <n v="261001"/>
    <n v="277498"/>
    <n v="57943"/>
    <n v="20924"/>
    <n v="356365"/>
    <n v="1.3653779104294619"/>
    <x v="2"/>
    <n v="0"/>
  </r>
  <r>
    <s v="Post_2215"/>
    <x v="611"/>
    <x v="17"/>
    <x v="1"/>
    <x v="9"/>
    <x v="0"/>
    <x v="0"/>
    <n v="1136022"/>
    <n v="158575"/>
    <n v="56196"/>
    <n v="15648"/>
    <n v="230419"/>
    <n v="0.20282969872062337"/>
    <x v="0"/>
    <n v="0"/>
  </r>
  <r>
    <s v="Post_2216"/>
    <x v="271"/>
    <x v="9"/>
    <x v="3"/>
    <x v="4"/>
    <x v="1"/>
    <x v="4"/>
    <n v="2831737"/>
    <n v="137353"/>
    <n v="78616"/>
    <n v="8365"/>
    <n v="224334"/>
    <n v="7.9221340117390848E-2"/>
    <x v="0"/>
    <n v="0"/>
  </r>
  <r>
    <s v="Post_2217"/>
    <x v="126"/>
    <x v="2"/>
    <x v="2"/>
    <x v="1"/>
    <x v="3"/>
    <x v="6"/>
    <n v="3681125"/>
    <n v="234402"/>
    <n v="12937"/>
    <n v="11806"/>
    <n v="259145"/>
    <n v="7.0398315732282932E-2"/>
    <x v="2"/>
    <n v="0"/>
  </r>
  <r>
    <s v="Post_2218"/>
    <x v="192"/>
    <x v="8"/>
    <x v="1"/>
    <x v="3"/>
    <x v="0"/>
    <x v="3"/>
    <n v="213956"/>
    <n v="293513"/>
    <n v="50197"/>
    <n v="22937"/>
    <n v="366647"/>
    <n v="1.7136560788199442"/>
    <x v="2"/>
    <n v="0"/>
  </r>
  <r>
    <s v="Post_2219"/>
    <x v="269"/>
    <x v="18"/>
    <x v="2"/>
    <x v="1"/>
    <x v="3"/>
    <x v="6"/>
    <n v="175511"/>
    <n v="168183"/>
    <n v="60981"/>
    <n v="48874"/>
    <n v="278038"/>
    <n v="1.5841628160058343"/>
    <x v="2"/>
    <n v="0"/>
  </r>
  <r>
    <s v="Post_2220"/>
    <x v="53"/>
    <x v="5"/>
    <x v="1"/>
    <x v="6"/>
    <x v="0"/>
    <x v="1"/>
    <n v="517316"/>
    <n v="364221"/>
    <n v="48454"/>
    <n v="32308"/>
    <n v="444983"/>
    <n v="0.86017637188874885"/>
    <x v="0"/>
    <n v="0"/>
  </r>
  <r>
    <s v="Post_2221"/>
    <x v="160"/>
    <x v="23"/>
    <x v="1"/>
    <x v="7"/>
    <x v="3"/>
    <x v="2"/>
    <n v="2776258"/>
    <n v="317373"/>
    <n v="95587"/>
    <n v="17971"/>
    <n v="430931"/>
    <n v="0.15522008401236484"/>
    <x v="0"/>
    <n v="0"/>
  </r>
  <r>
    <s v="Post_2222"/>
    <x v="306"/>
    <x v="17"/>
    <x v="1"/>
    <x v="5"/>
    <x v="0"/>
    <x v="2"/>
    <n v="3603843"/>
    <n v="331779"/>
    <n v="44762"/>
    <n v="42966"/>
    <n v="419507"/>
    <n v="0.11640545939431879"/>
    <x v="1"/>
    <n v="0"/>
  </r>
  <r>
    <s v="Post_2223"/>
    <x v="91"/>
    <x v="14"/>
    <x v="3"/>
    <x v="3"/>
    <x v="3"/>
    <x v="3"/>
    <n v="965294"/>
    <n v="180682"/>
    <n v="20214"/>
    <n v="10817"/>
    <n v="211713"/>
    <n v="0.21932488961912122"/>
    <x v="1"/>
    <n v="0"/>
  </r>
  <r>
    <s v="Post_2224"/>
    <x v="57"/>
    <x v="14"/>
    <x v="3"/>
    <x v="8"/>
    <x v="1"/>
    <x v="0"/>
    <n v="4513431"/>
    <n v="496958"/>
    <n v="8179"/>
    <n v="42318"/>
    <n v="547455"/>
    <n v="0.1212946425900828"/>
    <x v="2"/>
    <n v="0"/>
  </r>
  <r>
    <s v="Post_2225"/>
    <x v="247"/>
    <x v="14"/>
    <x v="1"/>
    <x v="4"/>
    <x v="4"/>
    <x v="7"/>
    <n v="3087010"/>
    <n v="167365"/>
    <n v="34302"/>
    <n v="37657"/>
    <n v="239324"/>
    <n v="7.7526149899093302E-2"/>
    <x v="0"/>
    <n v="0"/>
  </r>
  <r>
    <s v="Post_2226"/>
    <x v="58"/>
    <x v="17"/>
    <x v="0"/>
    <x v="1"/>
    <x v="2"/>
    <x v="2"/>
    <n v="2979191"/>
    <n v="471046"/>
    <n v="81457"/>
    <n v="11460"/>
    <n v="563963"/>
    <n v="0.18930071955775912"/>
    <x v="2"/>
    <n v="0"/>
  </r>
  <r>
    <s v="Post_2227"/>
    <x v="260"/>
    <x v="6"/>
    <x v="1"/>
    <x v="1"/>
    <x v="0"/>
    <x v="6"/>
    <n v="646803"/>
    <n v="49231"/>
    <n v="73332"/>
    <n v="4583"/>
    <n v="127146"/>
    <n v="0.19657608267123064"/>
    <x v="0"/>
    <n v="0"/>
  </r>
  <r>
    <s v="Post_2228"/>
    <x v="187"/>
    <x v="4"/>
    <x v="3"/>
    <x v="5"/>
    <x v="2"/>
    <x v="0"/>
    <n v="2711276"/>
    <n v="358664"/>
    <n v="90509"/>
    <n v="24286"/>
    <n v="473459"/>
    <n v="0.17462589570372031"/>
    <x v="1"/>
    <n v="0"/>
  </r>
  <r>
    <s v="Post_2229"/>
    <x v="80"/>
    <x v="3"/>
    <x v="2"/>
    <x v="4"/>
    <x v="2"/>
    <x v="7"/>
    <n v="4210489"/>
    <n v="127953"/>
    <n v="19306"/>
    <n v="21718"/>
    <n v="168977"/>
    <n v="4.0132393173334502E-2"/>
    <x v="2"/>
    <n v="0"/>
  </r>
  <r>
    <s v="Post_2230"/>
    <x v="223"/>
    <x v="7"/>
    <x v="0"/>
    <x v="1"/>
    <x v="5"/>
    <x v="3"/>
    <n v="3384848"/>
    <n v="210894"/>
    <n v="82911"/>
    <n v="24114"/>
    <n v="317919"/>
    <n v="9.3924158485107753E-2"/>
    <x v="0"/>
    <n v="0"/>
  </r>
  <r>
    <s v="Post_2231"/>
    <x v="190"/>
    <x v="2"/>
    <x v="0"/>
    <x v="5"/>
    <x v="3"/>
    <x v="5"/>
    <n v="4799072"/>
    <n v="236114"/>
    <n v="47386"/>
    <n v="40537"/>
    <n v="324037"/>
    <n v="6.7520762347387159E-2"/>
    <x v="2"/>
    <n v="0"/>
  </r>
  <r>
    <s v="Post_2232"/>
    <x v="592"/>
    <x v="23"/>
    <x v="3"/>
    <x v="7"/>
    <x v="0"/>
    <x v="2"/>
    <n v="3371495"/>
    <n v="283970"/>
    <n v="78225"/>
    <n v="32830"/>
    <n v="395025"/>
    <n v="0.11716612363358095"/>
    <x v="1"/>
    <n v="0"/>
  </r>
  <r>
    <s v="Post_2233"/>
    <x v="485"/>
    <x v="19"/>
    <x v="0"/>
    <x v="6"/>
    <x v="5"/>
    <x v="0"/>
    <n v="28185"/>
    <n v="105103"/>
    <n v="37939"/>
    <n v="16406"/>
    <n v="159448"/>
    <n v="5.6571935426645377"/>
    <x v="2"/>
    <n v="0"/>
  </r>
  <r>
    <s v="Post_2234"/>
    <x v="614"/>
    <x v="9"/>
    <x v="3"/>
    <x v="5"/>
    <x v="2"/>
    <x v="7"/>
    <n v="3573243"/>
    <n v="450012"/>
    <n v="69135"/>
    <n v="30432"/>
    <n v="549579"/>
    <n v="0.15380398142527671"/>
    <x v="2"/>
    <n v="0"/>
  </r>
  <r>
    <s v="Post_2235"/>
    <x v="77"/>
    <x v="18"/>
    <x v="1"/>
    <x v="3"/>
    <x v="1"/>
    <x v="5"/>
    <n v="182764"/>
    <n v="157348"/>
    <n v="86537"/>
    <n v="11664"/>
    <n v="255549"/>
    <n v="1.3982458252172201"/>
    <x v="2"/>
    <n v="0"/>
  </r>
  <r>
    <s v="Post_2236"/>
    <x v="456"/>
    <x v="14"/>
    <x v="2"/>
    <x v="1"/>
    <x v="5"/>
    <x v="1"/>
    <n v="3380696"/>
    <n v="215220"/>
    <n v="38005"/>
    <n v="6655"/>
    <n v="259880"/>
    <n v="7.6871744753151422E-2"/>
    <x v="0"/>
    <n v="0"/>
  </r>
  <r>
    <s v="Post_2237"/>
    <x v="117"/>
    <x v="9"/>
    <x v="2"/>
    <x v="9"/>
    <x v="2"/>
    <x v="5"/>
    <n v="3978070"/>
    <n v="428088"/>
    <n v="56427"/>
    <n v="5317"/>
    <n v="489832"/>
    <n v="0.12313307709517429"/>
    <x v="2"/>
    <n v="0"/>
  </r>
  <r>
    <s v="Post_2238"/>
    <x v="138"/>
    <x v="18"/>
    <x v="0"/>
    <x v="0"/>
    <x v="1"/>
    <x v="4"/>
    <n v="4673322"/>
    <n v="65950"/>
    <n v="25445"/>
    <n v="8429"/>
    <n v="99824"/>
    <n v="2.136039416928686E-2"/>
    <x v="2"/>
    <n v="0"/>
  </r>
  <r>
    <s v="Post_2239"/>
    <x v="118"/>
    <x v="12"/>
    <x v="3"/>
    <x v="0"/>
    <x v="2"/>
    <x v="6"/>
    <n v="940572"/>
    <n v="408240"/>
    <n v="54144"/>
    <n v="49611"/>
    <n v="511995"/>
    <n v="0.5443442926219364"/>
    <x v="1"/>
    <n v="0"/>
  </r>
  <r>
    <s v="Post_2240"/>
    <x v="513"/>
    <x v="4"/>
    <x v="0"/>
    <x v="4"/>
    <x v="2"/>
    <x v="3"/>
    <n v="1669794"/>
    <n v="228462"/>
    <n v="53780"/>
    <n v="38340"/>
    <n v="320582"/>
    <n v="0.19198895193059742"/>
    <x v="1"/>
    <n v="0"/>
  </r>
  <r>
    <s v="Post_2241"/>
    <x v="250"/>
    <x v="9"/>
    <x v="0"/>
    <x v="3"/>
    <x v="3"/>
    <x v="6"/>
    <n v="2204106"/>
    <n v="441761"/>
    <n v="7826"/>
    <n v="15774"/>
    <n v="465361"/>
    <n v="0.21113367505918498"/>
    <x v="2"/>
    <n v="0"/>
  </r>
  <r>
    <s v="Post_2242"/>
    <x v="53"/>
    <x v="5"/>
    <x v="2"/>
    <x v="7"/>
    <x v="4"/>
    <x v="0"/>
    <n v="1815867"/>
    <n v="356490"/>
    <n v="24330"/>
    <n v="35584"/>
    <n v="416404"/>
    <n v="0.22931415131174254"/>
    <x v="0"/>
    <n v="0"/>
  </r>
  <r>
    <s v="Post_2243"/>
    <x v="616"/>
    <x v="8"/>
    <x v="2"/>
    <x v="8"/>
    <x v="0"/>
    <x v="1"/>
    <n v="2654590"/>
    <n v="488135"/>
    <n v="71550"/>
    <n v="15800"/>
    <n v="575485"/>
    <n v="0.21678865662870725"/>
    <x v="2"/>
    <n v="0"/>
  </r>
  <r>
    <s v="Post_2244"/>
    <x v="524"/>
    <x v="10"/>
    <x v="3"/>
    <x v="6"/>
    <x v="2"/>
    <x v="5"/>
    <n v="1816000"/>
    <n v="113659"/>
    <n v="22679"/>
    <n v="34146"/>
    <n v="170484"/>
    <n v="9.3878854625550665E-2"/>
    <x v="2"/>
    <n v="0"/>
  </r>
  <r>
    <s v="Post_2245"/>
    <x v="346"/>
    <x v="0"/>
    <x v="0"/>
    <x v="0"/>
    <x v="3"/>
    <x v="1"/>
    <n v="4524217"/>
    <n v="407316"/>
    <n v="32931"/>
    <n v="25862"/>
    <n v="466109"/>
    <n v="0.1030253411805844"/>
    <x v="1"/>
    <n v="0"/>
  </r>
  <r>
    <s v="Post_2246"/>
    <x v="192"/>
    <x v="8"/>
    <x v="2"/>
    <x v="7"/>
    <x v="3"/>
    <x v="1"/>
    <n v="4946908"/>
    <n v="203142"/>
    <n v="39890"/>
    <n v="30878"/>
    <n v="273910"/>
    <n v="5.5369940172730114E-2"/>
    <x v="0"/>
    <n v="0"/>
  </r>
  <r>
    <s v="Post_2247"/>
    <x v="499"/>
    <x v="11"/>
    <x v="3"/>
    <x v="9"/>
    <x v="2"/>
    <x v="2"/>
    <n v="724235"/>
    <n v="54370"/>
    <n v="44166"/>
    <n v="41676"/>
    <n v="140212"/>
    <n v="0.19360014359979841"/>
    <x v="2"/>
    <n v="0"/>
  </r>
  <r>
    <s v="Post_2248"/>
    <x v="569"/>
    <x v="18"/>
    <x v="2"/>
    <x v="8"/>
    <x v="3"/>
    <x v="6"/>
    <n v="4549360"/>
    <n v="280796"/>
    <n v="69638"/>
    <n v="48578"/>
    <n v="399012"/>
    <n v="8.7707281903388612E-2"/>
    <x v="2"/>
    <n v="0"/>
  </r>
  <r>
    <s v="Post_2249"/>
    <x v="383"/>
    <x v="10"/>
    <x v="2"/>
    <x v="6"/>
    <x v="3"/>
    <x v="3"/>
    <n v="3294369"/>
    <n v="278905"/>
    <n v="91660"/>
    <n v="30693"/>
    <n v="401258"/>
    <n v="0.12180117042140695"/>
    <x v="2"/>
    <n v="0"/>
  </r>
  <r>
    <s v="Post_2250"/>
    <x v="378"/>
    <x v="3"/>
    <x v="3"/>
    <x v="0"/>
    <x v="2"/>
    <x v="3"/>
    <n v="1131562"/>
    <n v="73853"/>
    <n v="82394"/>
    <n v="40738"/>
    <n v="196985"/>
    <n v="0.17408237462905257"/>
    <x v="1"/>
    <n v="0"/>
  </r>
  <r>
    <s v="Post_2251"/>
    <x v="367"/>
    <x v="12"/>
    <x v="0"/>
    <x v="3"/>
    <x v="3"/>
    <x v="3"/>
    <n v="994341"/>
    <n v="435936"/>
    <n v="50179"/>
    <n v="47236"/>
    <n v="533351"/>
    <n v="0.53638641069814075"/>
    <x v="2"/>
    <n v="0"/>
  </r>
  <r>
    <s v="Post_2252"/>
    <x v="413"/>
    <x v="13"/>
    <x v="0"/>
    <x v="9"/>
    <x v="1"/>
    <x v="7"/>
    <n v="4461411"/>
    <n v="195035"/>
    <n v="1636"/>
    <n v="17389"/>
    <n v="214060"/>
    <n v="4.7980336265813661E-2"/>
    <x v="1"/>
    <n v="0"/>
  </r>
  <r>
    <s v="Post_2253"/>
    <x v="109"/>
    <x v="14"/>
    <x v="3"/>
    <x v="5"/>
    <x v="0"/>
    <x v="7"/>
    <n v="3906243"/>
    <n v="385981"/>
    <n v="34390"/>
    <n v="20819"/>
    <n v="441190"/>
    <n v="0.11294484239715757"/>
    <x v="1"/>
    <n v="0"/>
  </r>
  <r>
    <s v="Post_2254"/>
    <x v="663"/>
    <x v="19"/>
    <x v="0"/>
    <x v="1"/>
    <x v="3"/>
    <x v="4"/>
    <n v="37444"/>
    <n v="248092"/>
    <n v="97919"/>
    <n v="7879"/>
    <n v="353890"/>
    <n v="9.4511804294412993"/>
    <x v="1"/>
    <n v="0"/>
  </r>
  <r>
    <s v="Post_2255"/>
    <x v="629"/>
    <x v="16"/>
    <x v="3"/>
    <x v="3"/>
    <x v="5"/>
    <x v="4"/>
    <n v="1406957"/>
    <n v="197077"/>
    <n v="91374"/>
    <n v="827"/>
    <n v="289278"/>
    <n v="0.20560543072744938"/>
    <x v="0"/>
    <n v="0"/>
  </r>
  <r>
    <s v="Post_2256"/>
    <x v="437"/>
    <x v="2"/>
    <x v="0"/>
    <x v="2"/>
    <x v="3"/>
    <x v="2"/>
    <n v="3614546"/>
    <n v="30253"/>
    <n v="6220"/>
    <n v="8336"/>
    <n v="44809"/>
    <n v="1.239685426606827E-2"/>
    <x v="1"/>
    <n v="0"/>
  </r>
  <r>
    <s v="Post_2257"/>
    <x v="526"/>
    <x v="6"/>
    <x v="2"/>
    <x v="6"/>
    <x v="3"/>
    <x v="7"/>
    <n v="2173237"/>
    <n v="348685"/>
    <n v="72757"/>
    <n v="47567"/>
    <n v="469009"/>
    <n v="0.2158112529834528"/>
    <x v="0"/>
    <n v="0"/>
  </r>
  <r>
    <s v="Post_2258"/>
    <x v="666"/>
    <x v="22"/>
    <x v="3"/>
    <x v="9"/>
    <x v="5"/>
    <x v="0"/>
    <n v="3512308"/>
    <n v="352367"/>
    <n v="48651"/>
    <n v="30525"/>
    <n v="431543"/>
    <n v="0.12286593316987007"/>
    <x v="0"/>
    <n v="0"/>
  </r>
  <r>
    <s v="Post_2259"/>
    <x v="573"/>
    <x v="4"/>
    <x v="1"/>
    <x v="7"/>
    <x v="2"/>
    <x v="0"/>
    <n v="3336371"/>
    <n v="199406"/>
    <n v="96109"/>
    <n v="1573"/>
    <n v="297088"/>
    <n v="8.9045253060885621E-2"/>
    <x v="2"/>
    <n v="0"/>
  </r>
  <r>
    <s v="Post_2260"/>
    <x v="484"/>
    <x v="20"/>
    <x v="0"/>
    <x v="5"/>
    <x v="4"/>
    <x v="3"/>
    <n v="1792773"/>
    <n v="196111"/>
    <n v="17185"/>
    <n v="44558"/>
    <n v="257854"/>
    <n v="0.14382969846154534"/>
    <x v="0"/>
    <n v="0"/>
  </r>
  <r>
    <s v="Post_2261"/>
    <x v="420"/>
    <x v="6"/>
    <x v="3"/>
    <x v="8"/>
    <x v="2"/>
    <x v="7"/>
    <n v="1164487"/>
    <n v="190936"/>
    <n v="74111"/>
    <n v="26606"/>
    <n v="291653"/>
    <n v="0.2504562094724973"/>
    <x v="2"/>
    <n v="0"/>
  </r>
  <r>
    <s v="Post_2262"/>
    <x v="572"/>
    <x v="22"/>
    <x v="1"/>
    <x v="5"/>
    <x v="2"/>
    <x v="7"/>
    <n v="3785489"/>
    <n v="39486"/>
    <n v="15742"/>
    <n v="31425"/>
    <n v="86653"/>
    <n v="2.2890833918682633E-2"/>
    <x v="2"/>
    <n v="0"/>
  </r>
  <r>
    <s v="Post_2263"/>
    <x v="546"/>
    <x v="18"/>
    <x v="3"/>
    <x v="1"/>
    <x v="1"/>
    <x v="5"/>
    <n v="4654860"/>
    <n v="203449"/>
    <n v="26065"/>
    <n v="43151"/>
    <n v="272665"/>
    <n v="5.8576412609616615E-2"/>
    <x v="2"/>
    <n v="0"/>
  </r>
  <r>
    <s v="Post_2264"/>
    <x v="296"/>
    <x v="10"/>
    <x v="0"/>
    <x v="3"/>
    <x v="1"/>
    <x v="0"/>
    <n v="4387433"/>
    <n v="206254"/>
    <n v="65523"/>
    <n v="33431"/>
    <n v="305208"/>
    <n v="6.9564139213066048E-2"/>
    <x v="2"/>
    <n v="0"/>
  </r>
  <r>
    <s v="Post_2265"/>
    <x v="208"/>
    <x v="18"/>
    <x v="1"/>
    <x v="1"/>
    <x v="4"/>
    <x v="6"/>
    <n v="4306085"/>
    <n v="274903"/>
    <n v="59924"/>
    <n v="38017"/>
    <n v="372844"/>
    <n v="8.6585378597960796E-2"/>
    <x v="0"/>
    <n v="0"/>
  </r>
  <r>
    <s v="Post_2266"/>
    <x v="265"/>
    <x v="9"/>
    <x v="3"/>
    <x v="3"/>
    <x v="3"/>
    <x v="2"/>
    <n v="3269493"/>
    <n v="255001"/>
    <n v="76660"/>
    <n v="33928"/>
    <n v="365589"/>
    <n v="0.11181825438990083"/>
    <x v="2"/>
    <n v="0"/>
  </r>
  <r>
    <s v="Post_2267"/>
    <x v="523"/>
    <x v="14"/>
    <x v="2"/>
    <x v="5"/>
    <x v="4"/>
    <x v="2"/>
    <n v="4226285"/>
    <n v="275310"/>
    <n v="91592"/>
    <n v="30473"/>
    <n v="397375"/>
    <n v="9.4024657589348568E-2"/>
    <x v="1"/>
    <n v="0"/>
  </r>
  <r>
    <s v="Post_2268"/>
    <x v="134"/>
    <x v="1"/>
    <x v="0"/>
    <x v="8"/>
    <x v="3"/>
    <x v="3"/>
    <n v="2188892"/>
    <n v="461087"/>
    <n v="83275"/>
    <n v="9604"/>
    <n v="553966"/>
    <n v="0.25308055399718216"/>
    <x v="0"/>
    <n v="0"/>
  </r>
  <r>
    <s v="Post_2269"/>
    <x v="674"/>
    <x v="2"/>
    <x v="3"/>
    <x v="9"/>
    <x v="2"/>
    <x v="2"/>
    <n v="770013"/>
    <n v="8387"/>
    <n v="28886"/>
    <n v="19115"/>
    <n v="56388"/>
    <n v="7.3229932481659404E-2"/>
    <x v="2"/>
    <n v="0"/>
  </r>
  <r>
    <s v="Post_2270"/>
    <x v="120"/>
    <x v="9"/>
    <x v="0"/>
    <x v="3"/>
    <x v="4"/>
    <x v="1"/>
    <n v="842016"/>
    <n v="244313"/>
    <n v="18044"/>
    <n v="22699"/>
    <n v="285056"/>
    <n v="0.33853988522783413"/>
    <x v="2"/>
    <n v="0"/>
  </r>
  <r>
    <s v="Post_2271"/>
    <x v="672"/>
    <x v="6"/>
    <x v="2"/>
    <x v="5"/>
    <x v="4"/>
    <x v="7"/>
    <n v="834815"/>
    <n v="380472"/>
    <n v="73770"/>
    <n v="34678"/>
    <n v="488920"/>
    <n v="0.5856626917340968"/>
    <x v="2"/>
    <n v="0"/>
  </r>
  <r>
    <s v="Post_2272"/>
    <x v="448"/>
    <x v="21"/>
    <x v="3"/>
    <x v="0"/>
    <x v="2"/>
    <x v="2"/>
    <n v="4935280"/>
    <n v="316067"/>
    <n v="91218"/>
    <n v="33572"/>
    <n v="440857"/>
    <n v="8.9327657194728571E-2"/>
    <x v="2"/>
    <n v="0"/>
  </r>
  <r>
    <s v="Post_2273"/>
    <x v="496"/>
    <x v="15"/>
    <x v="1"/>
    <x v="2"/>
    <x v="2"/>
    <x v="1"/>
    <n v="2610314"/>
    <n v="497448"/>
    <n v="37488"/>
    <n v="3751"/>
    <n v="538687"/>
    <n v="0.20636865909618538"/>
    <x v="0"/>
    <n v="0"/>
  </r>
  <r>
    <s v="Post_2274"/>
    <x v="116"/>
    <x v="22"/>
    <x v="2"/>
    <x v="7"/>
    <x v="2"/>
    <x v="6"/>
    <n v="4043662"/>
    <n v="11341"/>
    <n v="12132"/>
    <n v="24625"/>
    <n v="48098"/>
    <n v="1.189466379732035E-2"/>
    <x v="1"/>
    <n v="0"/>
  </r>
  <r>
    <s v="Post_2275"/>
    <x v="241"/>
    <x v="3"/>
    <x v="0"/>
    <x v="0"/>
    <x v="2"/>
    <x v="7"/>
    <n v="663239"/>
    <n v="53100"/>
    <n v="9335"/>
    <n v="45066"/>
    <n v="107501"/>
    <n v="0.16208485930411209"/>
    <x v="1"/>
    <n v="0"/>
  </r>
  <r>
    <s v="Post_2276"/>
    <x v="39"/>
    <x v="10"/>
    <x v="3"/>
    <x v="1"/>
    <x v="3"/>
    <x v="6"/>
    <n v="235262"/>
    <n v="223770"/>
    <n v="59170"/>
    <n v="19622"/>
    <n v="302562"/>
    <n v="1.2860640477425169"/>
    <x v="2"/>
    <n v="0"/>
  </r>
  <r>
    <s v="Post_2277"/>
    <x v="19"/>
    <x v="14"/>
    <x v="3"/>
    <x v="9"/>
    <x v="1"/>
    <x v="5"/>
    <n v="1011367"/>
    <n v="148407"/>
    <n v="85203"/>
    <n v="37176"/>
    <n v="270786"/>
    <n v="0.26774257020448561"/>
    <x v="0"/>
    <n v="0"/>
  </r>
  <r>
    <s v="Post_2278"/>
    <x v="119"/>
    <x v="17"/>
    <x v="0"/>
    <x v="4"/>
    <x v="0"/>
    <x v="6"/>
    <n v="958894"/>
    <n v="353889"/>
    <n v="26494"/>
    <n v="34577"/>
    <n v="414960"/>
    <n v="0.43274856240627224"/>
    <x v="0"/>
    <n v="0"/>
  </r>
  <r>
    <s v="Post_2279"/>
    <x v="657"/>
    <x v="12"/>
    <x v="2"/>
    <x v="4"/>
    <x v="2"/>
    <x v="0"/>
    <n v="107075"/>
    <n v="175627"/>
    <n v="91997"/>
    <n v="26950"/>
    <n v="294574"/>
    <n v="2.7510996964744336"/>
    <x v="2"/>
    <n v="0"/>
  </r>
  <r>
    <s v="Post_2280"/>
    <x v="189"/>
    <x v="19"/>
    <x v="1"/>
    <x v="5"/>
    <x v="1"/>
    <x v="4"/>
    <n v="2719250"/>
    <n v="9766"/>
    <n v="64708"/>
    <n v="4376"/>
    <n v="78850"/>
    <n v="2.899696607520456E-2"/>
    <x v="0"/>
    <n v="0"/>
  </r>
  <r>
    <s v="Post_2281"/>
    <x v="347"/>
    <x v="2"/>
    <x v="1"/>
    <x v="2"/>
    <x v="2"/>
    <x v="6"/>
    <n v="4021492"/>
    <n v="455615"/>
    <n v="5258"/>
    <n v="11806"/>
    <n v="472679"/>
    <n v="0.1175382171592036"/>
    <x v="1"/>
    <n v="0"/>
  </r>
  <r>
    <s v="Post_2282"/>
    <x v="609"/>
    <x v="16"/>
    <x v="2"/>
    <x v="5"/>
    <x v="5"/>
    <x v="1"/>
    <n v="1668627"/>
    <n v="338390"/>
    <n v="82782"/>
    <n v="10516"/>
    <n v="431688"/>
    <n v="0.25870850705400306"/>
    <x v="0"/>
    <n v="0"/>
  </r>
  <r>
    <s v="Post_2283"/>
    <x v="307"/>
    <x v="17"/>
    <x v="3"/>
    <x v="9"/>
    <x v="3"/>
    <x v="2"/>
    <n v="2589762"/>
    <n v="395367"/>
    <n v="91956"/>
    <n v="27337"/>
    <n v="514660"/>
    <n v="0.19872868626537882"/>
    <x v="0"/>
    <n v="0"/>
  </r>
  <r>
    <s v="Post_2284"/>
    <x v="684"/>
    <x v="22"/>
    <x v="0"/>
    <x v="0"/>
    <x v="3"/>
    <x v="4"/>
    <n v="2706964"/>
    <n v="164322"/>
    <n v="27291"/>
    <n v="40079"/>
    <n v="231692"/>
    <n v="8.5591090239840642E-2"/>
    <x v="0"/>
    <n v="0"/>
  </r>
  <r>
    <s v="Post_2285"/>
    <x v="97"/>
    <x v="18"/>
    <x v="3"/>
    <x v="1"/>
    <x v="4"/>
    <x v="1"/>
    <n v="2181994"/>
    <n v="78102"/>
    <n v="72816"/>
    <n v="15652"/>
    <n v="166570"/>
    <n v="7.6338431728043249E-2"/>
    <x v="0"/>
    <n v="0"/>
  </r>
  <r>
    <s v="Post_2286"/>
    <x v="690"/>
    <x v="1"/>
    <x v="0"/>
    <x v="9"/>
    <x v="1"/>
    <x v="0"/>
    <n v="4812866"/>
    <n v="463457"/>
    <n v="70334"/>
    <n v="41360"/>
    <n v="575151"/>
    <n v="0.11950280768257417"/>
    <x v="1"/>
    <n v="0"/>
  </r>
  <r>
    <s v="Post_2287"/>
    <x v="657"/>
    <x v="12"/>
    <x v="2"/>
    <x v="1"/>
    <x v="4"/>
    <x v="7"/>
    <n v="2737221"/>
    <n v="143378"/>
    <n v="97838"/>
    <n v="36632"/>
    <n v="277848"/>
    <n v="0.10150733170613553"/>
    <x v="0"/>
    <n v="0"/>
  </r>
  <r>
    <s v="Post_2288"/>
    <x v="433"/>
    <x v="1"/>
    <x v="1"/>
    <x v="7"/>
    <x v="0"/>
    <x v="3"/>
    <n v="2986160"/>
    <n v="146980"/>
    <n v="99759"/>
    <n v="23072"/>
    <n v="269811"/>
    <n v="9.0353832346558791E-2"/>
    <x v="1"/>
    <n v="0"/>
  </r>
  <r>
    <s v="Post_2289"/>
    <x v="221"/>
    <x v="14"/>
    <x v="0"/>
    <x v="1"/>
    <x v="4"/>
    <x v="0"/>
    <n v="3112218"/>
    <n v="43412"/>
    <n v="99638"/>
    <n v="9495"/>
    <n v="152545"/>
    <n v="4.9014882633543026E-2"/>
    <x v="1"/>
    <n v="0"/>
  </r>
  <r>
    <s v="Post_2290"/>
    <x v="50"/>
    <x v="16"/>
    <x v="3"/>
    <x v="6"/>
    <x v="0"/>
    <x v="6"/>
    <n v="1178987"/>
    <n v="190093"/>
    <n v="72698"/>
    <n v="10056"/>
    <n v="272847"/>
    <n v="0.23142494361685073"/>
    <x v="2"/>
    <n v="0"/>
  </r>
  <r>
    <s v="Post_2291"/>
    <x v="480"/>
    <x v="5"/>
    <x v="2"/>
    <x v="5"/>
    <x v="1"/>
    <x v="2"/>
    <n v="1850122"/>
    <n v="59352"/>
    <n v="19843"/>
    <n v="7319"/>
    <n v="86514"/>
    <n v="4.6761240610078685E-2"/>
    <x v="0"/>
    <n v="0"/>
  </r>
  <r>
    <s v="Post_2292"/>
    <x v="224"/>
    <x v="10"/>
    <x v="0"/>
    <x v="1"/>
    <x v="5"/>
    <x v="4"/>
    <n v="1135439"/>
    <n v="146702"/>
    <n v="92258"/>
    <n v="22335"/>
    <n v="261295"/>
    <n v="0.23012684961499472"/>
    <x v="1"/>
    <n v="0"/>
  </r>
  <r>
    <s v="Post_2293"/>
    <x v="282"/>
    <x v="16"/>
    <x v="0"/>
    <x v="5"/>
    <x v="2"/>
    <x v="4"/>
    <n v="3273580"/>
    <n v="255450"/>
    <n v="69728"/>
    <n v="20381"/>
    <n v="345559"/>
    <n v="0.10555996798611918"/>
    <x v="0"/>
    <n v="0"/>
  </r>
  <r>
    <s v="Post_2294"/>
    <x v="497"/>
    <x v="14"/>
    <x v="2"/>
    <x v="7"/>
    <x v="4"/>
    <x v="4"/>
    <n v="4056000"/>
    <n v="198488"/>
    <n v="14421"/>
    <n v="35350"/>
    <n v="248259"/>
    <n v="6.1207840236686392E-2"/>
    <x v="0"/>
    <n v="0"/>
  </r>
  <r>
    <s v="Post_2295"/>
    <x v="627"/>
    <x v="0"/>
    <x v="2"/>
    <x v="2"/>
    <x v="3"/>
    <x v="0"/>
    <n v="3783154"/>
    <n v="75634"/>
    <n v="72448"/>
    <n v="27341"/>
    <n v="175423"/>
    <n v="4.6369510730993241E-2"/>
    <x v="0"/>
    <n v="0"/>
  </r>
  <r>
    <s v="Post_2296"/>
    <x v="545"/>
    <x v="5"/>
    <x v="3"/>
    <x v="1"/>
    <x v="3"/>
    <x v="7"/>
    <n v="2798895"/>
    <n v="117333"/>
    <n v="64208"/>
    <n v="22561"/>
    <n v="204102"/>
    <n v="7.2922349713011744E-2"/>
    <x v="1"/>
    <n v="0"/>
  </r>
  <r>
    <s v="Post_2297"/>
    <x v="635"/>
    <x v="19"/>
    <x v="0"/>
    <x v="2"/>
    <x v="2"/>
    <x v="5"/>
    <n v="516351"/>
    <n v="64998"/>
    <n v="8340"/>
    <n v="6090"/>
    <n v="79428"/>
    <n v="0.15382559537988694"/>
    <x v="0"/>
    <n v="0"/>
  </r>
  <r>
    <s v="Post_2298"/>
    <x v="406"/>
    <x v="3"/>
    <x v="2"/>
    <x v="6"/>
    <x v="0"/>
    <x v="2"/>
    <n v="2758545"/>
    <n v="191075"/>
    <n v="62671"/>
    <n v="43510"/>
    <n v="297256"/>
    <n v="0.10775825661716594"/>
    <x v="0"/>
    <n v="0"/>
  </r>
  <r>
    <s v="Post_2299"/>
    <x v="632"/>
    <x v="11"/>
    <x v="1"/>
    <x v="3"/>
    <x v="2"/>
    <x v="3"/>
    <n v="3467552"/>
    <n v="147696"/>
    <n v="27597"/>
    <n v="48344"/>
    <n v="223637"/>
    <n v="6.4494202249886959E-2"/>
    <x v="1"/>
    <n v="0"/>
  </r>
  <r>
    <s v="Post_2300"/>
    <x v="357"/>
    <x v="10"/>
    <x v="1"/>
    <x v="3"/>
    <x v="4"/>
    <x v="1"/>
    <n v="1557711"/>
    <n v="232504"/>
    <n v="92705"/>
    <n v="26887"/>
    <n v="352096"/>
    <n v="0.22603422586089461"/>
    <x v="1"/>
    <n v="0"/>
  </r>
  <r>
    <s v="Post_2301"/>
    <x v="613"/>
    <x v="3"/>
    <x v="1"/>
    <x v="3"/>
    <x v="0"/>
    <x v="3"/>
    <n v="1703779"/>
    <n v="308045"/>
    <n v="85908"/>
    <n v="45368"/>
    <n v="439321"/>
    <n v="0.25785093019693284"/>
    <x v="0"/>
    <n v="0"/>
  </r>
  <r>
    <s v="Post_2302"/>
    <x v="100"/>
    <x v="18"/>
    <x v="1"/>
    <x v="0"/>
    <x v="3"/>
    <x v="1"/>
    <n v="2069092"/>
    <n v="440513"/>
    <n v="93023"/>
    <n v="27202"/>
    <n v="560738"/>
    <n v="0.27100679911768061"/>
    <x v="2"/>
    <n v="0"/>
  </r>
  <r>
    <s v="Post_2303"/>
    <x v="16"/>
    <x v="13"/>
    <x v="2"/>
    <x v="9"/>
    <x v="0"/>
    <x v="7"/>
    <n v="3718031"/>
    <n v="227580"/>
    <n v="713"/>
    <n v="33831"/>
    <n v="262124"/>
    <n v="7.0500756986695376E-2"/>
    <x v="1"/>
    <n v="0"/>
  </r>
  <r>
    <s v="Post_2304"/>
    <x v="10"/>
    <x v="8"/>
    <x v="3"/>
    <x v="3"/>
    <x v="4"/>
    <x v="7"/>
    <n v="3431137"/>
    <n v="116381"/>
    <n v="42790"/>
    <n v="46147"/>
    <n v="205318"/>
    <n v="5.9839639163344394E-2"/>
    <x v="1"/>
    <n v="0"/>
  </r>
  <r>
    <s v="Post_2305"/>
    <x v="599"/>
    <x v="11"/>
    <x v="0"/>
    <x v="9"/>
    <x v="1"/>
    <x v="5"/>
    <n v="4214269"/>
    <n v="222752"/>
    <n v="57342"/>
    <n v="4097"/>
    <n v="284191"/>
    <n v="6.7435419998106427E-2"/>
    <x v="0"/>
    <n v="0"/>
  </r>
  <r>
    <s v="Post_2306"/>
    <x v="231"/>
    <x v="0"/>
    <x v="2"/>
    <x v="1"/>
    <x v="1"/>
    <x v="0"/>
    <n v="4746993"/>
    <n v="487011"/>
    <n v="88442"/>
    <n v="9469"/>
    <n v="584922"/>
    <n v="0.12321947809908293"/>
    <x v="2"/>
    <n v="0"/>
  </r>
  <r>
    <s v="Post_2307"/>
    <x v="155"/>
    <x v="11"/>
    <x v="3"/>
    <x v="5"/>
    <x v="1"/>
    <x v="3"/>
    <n v="3594748"/>
    <n v="64875"/>
    <n v="4109"/>
    <n v="27363"/>
    <n v="96347"/>
    <n v="2.6802156924490953E-2"/>
    <x v="0"/>
    <n v="0"/>
  </r>
  <r>
    <s v="Post_2308"/>
    <x v="680"/>
    <x v="16"/>
    <x v="0"/>
    <x v="1"/>
    <x v="4"/>
    <x v="4"/>
    <n v="1006386"/>
    <n v="96310"/>
    <n v="36336"/>
    <n v="12500"/>
    <n v="145146"/>
    <n v="0.14422497928230321"/>
    <x v="1"/>
    <n v="0"/>
  </r>
  <r>
    <s v="Post_2309"/>
    <x v="356"/>
    <x v="4"/>
    <x v="3"/>
    <x v="1"/>
    <x v="0"/>
    <x v="6"/>
    <n v="2899934"/>
    <n v="201125"/>
    <n v="90937"/>
    <n v="32201"/>
    <n v="324263"/>
    <n v="0.11181737239537176"/>
    <x v="0"/>
    <n v="0"/>
  </r>
  <r>
    <s v="Post_2310"/>
    <x v="460"/>
    <x v="12"/>
    <x v="3"/>
    <x v="8"/>
    <x v="4"/>
    <x v="6"/>
    <n v="332524"/>
    <n v="334771"/>
    <n v="62559"/>
    <n v="49605"/>
    <n v="446935"/>
    <n v="1.3440683980705153"/>
    <x v="0"/>
    <n v="0"/>
  </r>
  <r>
    <s v="Post_2311"/>
    <x v="492"/>
    <x v="11"/>
    <x v="1"/>
    <x v="4"/>
    <x v="1"/>
    <x v="6"/>
    <n v="1085496"/>
    <n v="253431"/>
    <n v="33825"/>
    <n v="31215"/>
    <n v="318471"/>
    <n v="0.29338753896836101"/>
    <x v="2"/>
    <n v="0"/>
  </r>
  <r>
    <s v="Post_2312"/>
    <x v="356"/>
    <x v="4"/>
    <x v="2"/>
    <x v="5"/>
    <x v="3"/>
    <x v="6"/>
    <n v="4101021"/>
    <n v="136771"/>
    <n v="88796"/>
    <n v="4043"/>
    <n v="229610"/>
    <n v="5.5988496523182885E-2"/>
    <x v="1"/>
    <n v="0"/>
  </r>
  <r>
    <s v="Post_2313"/>
    <x v="591"/>
    <x v="3"/>
    <x v="2"/>
    <x v="8"/>
    <x v="5"/>
    <x v="5"/>
    <n v="2531742"/>
    <n v="387241"/>
    <n v="7902"/>
    <n v="4038"/>
    <n v="399181"/>
    <n v="0.15767048933106137"/>
    <x v="2"/>
    <n v="0"/>
  </r>
  <r>
    <s v="Post_2314"/>
    <x v="592"/>
    <x v="23"/>
    <x v="2"/>
    <x v="4"/>
    <x v="3"/>
    <x v="3"/>
    <n v="3561668"/>
    <n v="293915"/>
    <n v="74678"/>
    <n v="26781"/>
    <n v="395374"/>
    <n v="0.11100810069888603"/>
    <x v="1"/>
    <n v="0"/>
  </r>
  <r>
    <s v="Post_2315"/>
    <x v="18"/>
    <x v="1"/>
    <x v="3"/>
    <x v="4"/>
    <x v="5"/>
    <x v="7"/>
    <n v="2672532"/>
    <n v="448134"/>
    <n v="21213"/>
    <n v="18748"/>
    <n v="488095"/>
    <n v="0.1826339216892445"/>
    <x v="2"/>
    <n v="0"/>
  </r>
  <r>
    <s v="Post_2316"/>
    <x v="115"/>
    <x v="2"/>
    <x v="0"/>
    <x v="0"/>
    <x v="0"/>
    <x v="3"/>
    <n v="4720948"/>
    <n v="4313"/>
    <n v="9479"/>
    <n v="36144"/>
    <n v="49936"/>
    <n v="1.0577536545626006E-2"/>
    <x v="0"/>
    <n v="0"/>
  </r>
  <r>
    <s v="Post_2317"/>
    <x v="621"/>
    <x v="21"/>
    <x v="0"/>
    <x v="1"/>
    <x v="4"/>
    <x v="0"/>
    <n v="1067880"/>
    <n v="428558"/>
    <n v="44337"/>
    <n v="33150"/>
    <n v="506045"/>
    <n v="0.4738781511031202"/>
    <x v="0"/>
    <n v="0"/>
  </r>
  <r>
    <s v="Post_2318"/>
    <x v="467"/>
    <x v="6"/>
    <x v="3"/>
    <x v="3"/>
    <x v="5"/>
    <x v="7"/>
    <n v="1820646"/>
    <n v="426986"/>
    <n v="84306"/>
    <n v="37105"/>
    <n v="548397"/>
    <n v="0.30121011992446639"/>
    <x v="2"/>
    <n v="0"/>
  </r>
  <r>
    <s v="Post_2319"/>
    <x v="676"/>
    <x v="22"/>
    <x v="3"/>
    <x v="7"/>
    <x v="1"/>
    <x v="3"/>
    <n v="3068330"/>
    <n v="12455"/>
    <n v="15628"/>
    <n v="1032"/>
    <n v="29115"/>
    <n v="9.4888750558121196E-3"/>
    <x v="2"/>
    <n v="0"/>
  </r>
  <r>
    <s v="Post_2320"/>
    <x v="86"/>
    <x v="10"/>
    <x v="1"/>
    <x v="0"/>
    <x v="5"/>
    <x v="6"/>
    <n v="3082916"/>
    <n v="70195"/>
    <n v="7912"/>
    <n v="15188"/>
    <n v="93295"/>
    <n v="3.0261933831476434E-2"/>
    <x v="1"/>
    <n v="0"/>
  </r>
  <r>
    <s v="Post_2321"/>
    <x v="166"/>
    <x v="21"/>
    <x v="1"/>
    <x v="9"/>
    <x v="5"/>
    <x v="4"/>
    <n v="1946599"/>
    <n v="162862"/>
    <n v="98819"/>
    <n v="40097"/>
    <n v="301778"/>
    <n v="0.15502833403284394"/>
    <x v="0"/>
    <n v="0"/>
  </r>
  <r>
    <s v="Post_2322"/>
    <x v="518"/>
    <x v="5"/>
    <x v="0"/>
    <x v="1"/>
    <x v="3"/>
    <x v="7"/>
    <n v="2528340"/>
    <n v="193265"/>
    <n v="42231"/>
    <n v="11761"/>
    <n v="247257"/>
    <n v="9.7794204893329226E-2"/>
    <x v="0"/>
    <n v="0"/>
  </r>
  <r>
    <s v="Post_2323"/>
    <x v="190"/>
    <x v="2"/>
    <x v="3"/>
    <x v="5"/>
    <x v="0"/>
    <x v="3"/>
    <n v="3464416"/>
    <n v="130550"/>
    <n v="75762"/>
    <n v="46478"/>
    <n v="252790"/>
    <n v="7.296756509610855E-2"/>
    <x v="2"/>
    <n v="0"/>
  </r>
  <r>
    <s v="Post_2324"/>
    <x v="496"/>
    <x v="15"/>
    <x v="0"/>
    <x v="1"/>
    <x v="4"/>
    <x v="6"/>
    <n v="2993394"/>
    <n v="381818"/>
    <n v="62760"/>
    <n v="25589"/>
    <n v="470167"/>
    <n v="0.15706819750423767"/>
    <x v="0"/>
    <n v="0"/>
  </r>
  <r>
    <s v="Post_2325"/>
    <x v="623"/>
    <x v="11"/>
    <x v="0"/>
    <x v="8"/>
    <x v="5"/>
    <x v="3"/>
    <n v="3347578"/>
    <n v="376879"/>
    <n v="24479"/>
    <n v="27327"/>
    <n v="428685"/>
    <n v="0.12805825584945293"/>
    <x v="1"/>
    <n v="0"/>
  </r>
  <r>
    <s v="Post_2326"/>
    <x v="344"/>
    <x v="7"/>
    <x v="1"/>
    <x v="0"/>
    <x v="5"/>
    <x v="3"/>
    <n v="829327"/>
    <n v="240625"/>
    <n v="50607"/>
    <n v="2433"/>
    <n v="293665"/>
    <n v="0.35410037295300889"/>
    <x v="0"/>
    <n v="0"/>
  </r>
  <r>
    <s v="Post_2327"/>
    <x v="321"/>
    <x v="12"/>
    <x v="1"/>
    <x v="1"/>
    <x v="0"/>
    <x v="4"/>
    <n v="3940342"/>
    <n v="210349"/>
    <n v="63035"/>
    <n v="33406"/>
    <n v="306790"/>
    <n v="7.7858723938175931E-2"/>
    <x v="2"/>
    <n v="0"/>
  </r>
  <r>
    <s v="Post_2328"/>
    <x v="179"/>
    <x v="7"/>
    <x v="3"/>
    <x v="4"/>
    <x v="1"/>
    <x v="1"/>
    <n v="3371209"/>
    <n v="159590"/>
    <n v="1231"/>
    <n v="32209"/>
    <n v="193030"/>
    <n v="5.725839009091397E-2"/>
    <x v="0"/>
    <n v="0"/>
  </r>
  <r>
    <s v="Post_2329"/>
    <x v="525"/>
    <x v="8"/>
    <x v="3"/>
    <x v="0"/>
    <x v="4"/>
    <x v="5"/>
    <n v="748460"/>
    <n v="229548"/>
    <n v="23753"/>
    <n v="13759"/>
    <n v="267060"/>
    <n v="0.35681265531892153"/>
    <x v="2"/>
    <n v="0"/>
  </r>
  <r>
    <s v="Post_2330"/>
    <x v="217"/>
    <x v="9"/>
    <x v="3"/>
    <x v="1"/>
    <x v="3"/>
    <x v="1"/>
    <n v="4499716"/>
    <n v="319387"/>
    <n v="40397"/>
    <n v="975"/>
    <n v="360759"/>
    <n v="8.0173726519629243E-2"/>
    <x v="0"/>
    <n v="0"/>
  </r>
  <r>
    <s v="Post_2331"/>
    <x v="164"/>
    <x v="4"/>
    <x v="1"/>
    <x v="6"/>
    <x v="1"/>
    <x v="6"/>
    <n v="4465663"/>
    <n v="253096"/>
    <n v="56168"/>
    <n v="30810"/>
    <n v="340074"/>
    <n v="7.6153081860409075E-2"/>
    <x v="2"/>
    <n v="0"/>
  </r>
  <r>
    <s v="Post_2332"/>
    <x v="691"/>
    <x v="5"/>
    <x v="1"/>
    <x v="3"/>
    <x v="5"/>
    <x v="2"/>
    <n v="3605145"/>
    <n v="490924"/>
    <n v="80578"/>
    <n v="11164"/>
    <n v="582666"/>
    <n v="0.16162068377277475"/>
    <x v="1"/>
    <n v="0"/>
  </r>
  <r>
    <s v="Post_2333"/>
    <x v="8"/>
    <x v="6"/>
    <x v="1"/>
    <x v="7"/>
    <x v="5"/>
    <x v="5"/>
    <n v="2244659"/>
    <n v="464647"/>
    <n v="72133"/>
    <n v="21371"/>
    <n v="558151"/>
    <n v="0.24865736844661038"/>
    <x v="1"/>
    <n v="0"/>
  </r>
  <r>
    <s v="Post_2334"/>
    <x v="674"/>
    <x v="2"/>
    <x v="2"/>
    <x v="0"/>
    <x v="2"/>
    <x v="4"/>
    <n v="4869978"/>
    <n v="319690"/>
    <n v="93177"/>
    <n v="4639"/>
    <n v="417506"/>
    <n v="8.5730572088826687E-2"/>
    <x v="1"/>
    <n v="0"/>
  </r>
  <r>
    <s v="Post_2335"/>
    <x v="402"/>
    <x v="21"/>
    <x v="2"/>
    <x v="8"/>
    <x v="5"/>
    <x v="0"/>
    <n v="152589"/>
    <n v="231019"/>
    <n v="38248"/>
    <n v="15161"/>
    <n v="284428"/>
    <n v="1.8640137886741508"/>
    <x v="0"/>
    <n v="0"/>
  </r>
  <r>
    <s v="Post_2336"/>
    <x v="474"/>
    <x v="16"/>
    <x v="0"/>
    <x v="0"/>
    <x v="5"/>
    <x v="5"/>
    <n v="2402078"/>
    <n v="344828"/>
    <n v="57963"/>
    <n v="24529"/>
    <n v="427320"/>
    <n v="0.17789597173780369"/>
    <x v="2"/>
    <n v="0"/>
  </r>
  <r>
    <s v="Post_2337"/>
    <x v="506"/>
    <x v="7"/>
    <x v="2"/>
    <x v="0"/>
    <x v="1"/>
    <x v="7"/>
    <n v="1755140"/>
    <n v="106639"/>
    <n v="69965"/>
    <n v="14068"/>
    <n v="190672"/>
    <n v="0.10863634809758765"/>
    <x v="2"/>
    <n v="0"/>
  </r>
  <r>
    <s v="Post_2338"/>
    <x v="52"/>
    <x v="8"/>
    <x v="3"/>
    <x v="7"/>
    <x v="5"/>
    <x v="1"/>
    <n v="3937165"/>
    <n v="220022"/>
    <n v="33447"/>
    <n v="40328"/>
    <n v="293797"/>
    <n v="7.4621459857537084E-2"/>
    <x v="2"/>
    <n v="0"/>
  </r>
  <r>
    <s v="Post_2339"/>
    <x v="592"/>
    <x v="23"/>
    <x v="1"/>
    <x v="8"/>
    <x v="2"/>
    <x v="7"/>
    <n v="4739340"/>
    <n v="30609"/>
    <n v="72269"/>
    <n v="38645"/>
    <n v="141523"/>
    <n v="2.986133090261513E-2"/>
    <x v="0"/>
    <n v="0"/>
  </r>
  <r>
    <s v="Post_2340"/>
    <x v="148"/>
    <x v="12"/>
    <x v="0"/>
    <x v="2"/>
    <x v="1"/>
    <x v="6"/>
    <n v="3831295"/>
    <n v="342163"/>
    <n v="18158"/>
    <n v="42891"/>
    <n v="403212"/>
    <n v="0.10524170026061684"/>
    <x v="2"/>
    <n v="0"/>
  </r>
  <r>
    <s v="Post_2341"/>
    <x v="271"/>
    <x v="9"/>
    <x v="2"/>
    <x v="9"/>
    <x v="2"/>
    <x v="0"/>
    <n v="4395518"/>
    <n v="177243"/>
    <n v="14128"/>
    <n v="38308"/>
    <n v="229679"/>
    <n v="5.2252999532705818E-2"/>
    <x v="1"/>
    <n v="0"/>
  </r>
  <r>
    <s v="Post_2342"/>
    <x v="124"/>
    <x v="9"/>
    <x v="2"/>
    <x v="6"/>
    <x v="3"/>
    <x v="1"/>
    <n v="3231089"/>
    <n v="101739"/>
    <n v="6371"/>
    <n v="33003"/>
    <n v="141113"/>
    <n v="4.3673510695619963E-2"/>
    <x v="0"/>
    <n v="0"/>
  </r>
  <r>
    <s v="Post_2343"/>
    <x v="360"/>
    <x v="22"/>
    <x v="3"/>
    <x v="7"/>
    <x v="5"/>
    <x v="4"/>
    <n v="2324440"/>
    <n v="32741"/>
    <n v="36375"/>
    <n v="13921"/>
    <n v="83037"/>
    <n v="3.5723443065856723E-2"/>
    <x v="0"/>
    <n v="0"/>
  </r>
  <r>
    <s v="Post_2344"/>
    <x v="559"/>
    <x v="15"/>
    <x v="3"/>
    <x v="7"/>
    <x v="1"/>
    <x v="6"/>
    <n v="3220901"/>
    <n v="364571"/>
    <n v="27324"/>
    <n v="39461"/>
    <n v="431356"/>
    <n v="0.13392401691327985"/>
    <x v="2"/>
    <n v="0"/>
  </r>
  <r>
    <s v="Post_2345"/>
    <x v="498"/>
    <x v="23"/>
    <x v="1"/>
    <x v="0"/>
    <x v="0"/>
    <x v="6"/>
    <n v="358197"/>
    <n v="302752"/>
    <n v="72799"/>
    <n v="21197"/>
    <n v="396748"/>
    <n v="1.1076251336555025"/>
    <x v="1"/>
    <n v="0"/>
  </r>
  <r>
    <s v="Post_2346"/>
    <x v="162"/>
    <x v="0"/>
    <x v="3"/>
    <x v="7"/>
    <x v="4"/>
    <x v="6"/>
    <n v="2580641"/>
    <n v="123664"/>
    <n v="69711"/>
    <n v="7855"/>
    <n v="201230"/>
    <n v="7.7976750737510564E-2"/>
    <x v="2"/>
    <n v="0"/>
  </r>
  <r>
    <s v="Post_2347"/>
    <x v="103"/>
    <x v="17"/>
    <x v="0"/>
    <x v="0"/>
    <x v="1"/>
    <x v="4"/>
    <n v="2681634"/>
    <n v="368908"/>
    <n v="27522"/>
    <n v="23777"/>
    <n v="420207"/>
    <n v="0.15669811764021488"/>
    <x v="1"/>
    <n v="0"/>
  </r>
  <r>
    <s v="Post_2348"/>
    <x v="692"/>
    <x v="15"/>
    <x v="3"/>
    <x v="6"/>
    <x v="0"/>
    <x v="2"/>
    <n v="1214414"/>
    <n v="157239"/>
    <n v="57620"/>
    <n v="29886"/>
    <n v="244745"/>
    <n v="0.20153341446985953"/>
    <x v="0"/>
    <n v="0"/>
  </r>
  <r>
    <s v="Post_2349"/>
    <x v="167"/>
    <x v="15"/>
    <x v="2"/>
    <x v="7"/>
    <x v="4"/>
    <x v="1"/>
    <n v="2095372"/>
    <n v="123030"/>
    <n v="65568"/>
    <n v="5739"/>
    <n v="194337"/>
    <n v="9.2745822698785702E-2"/>
    <x v="1"/>
    <n v="0"/>
  </r>
  <r>
    <s v="Post_2350"/>
    <x v="684"/>
    <x v="22"/>
    <x v="2"/>
    <x v="9"/>
    <x v="1"/>
    <x v="7"/>
    <n v="1459934"/>
    <n v="300011"/>
    <n v="84049"/>
    <n v="5584"/>
    <n v="389644"/>
    <n v="0.26689151701378283"/>
    <x v="1"/>
    <n v="0"/>
  </r>
  <r>
    <s v="Post_2351"/>
    <x v="355"/>
    <x v="20"/>
    <x v="3"/>
    <x v="0"/>
    <x v="5"/>
    <x v="7"/>
    <n v="4116315"/>
    <n v="46829"/>
    <n v="55447"/>
    <n v="45969"/>
    <n v="148245"/>
    <n v="3.6014007674339793E-2"/>
    <x v="1"/>
    <n v="0"/>
  </r>
  <r>
    <s v="Post_2352"/>
    <x v="693"/>
    <x v="21"/>
    <x v="0"/>
    <x v="4"/>
    <x v="2"/>
    <x v="1"/>
    <n v="296788"/>
    <n v="433928"/>
    <n v="54838"/>
    <n v="18371"/>
    <n v="507137"/>
    <n v="1.7087517015512756"/>
    <x v="2"/>
    <n v="0"/>
  </r>
  <r>
    <s v="Post_2353"/>
    <x v="557"/>
    <x v="20"/>
    <x v="3"/>
    <x v="7"/>
    <x v="5"/>
    <x v="7"/>
    <n v="16896"/>
    <n v="474590"/>
    <n v="4148"/>
    <n v="49986"/>
    <n v="528724"/>
    <n v="31.292850378787879"/>
    <x v="2"/>
    <n v="0"/>
  </r>
  <r>
    <s v="Post_2354"/>
    <x v="462"/>
    <x v="20"/>
    <x v="1"/>
    <x v="1"/>
    <x v="1"/>
    <x v="3"/>
    <n v="155519"/>
    <n v="315644"/>
    <n v="87191"/>
    <n v="4007"/>
    <n v="406842"/>
    <n v="2.6160276236344111"/>
    <x v="2"/>
    <n v="0"/>
  </r>
  <r>
    <s v="Post_2355"/>
    <x v="146"/>
    <x v="7"/>
    <x v="1"/>
    <x v="5"/>
    <x v="5"/>
    <x v="6"/>
    <n v="434344"/>
    <n v="82529"/>
    <n v="16899"/>
    <n v="35321"/>
    <n v="134749"/>
    <n v="0.3102356657395981"/>
    <x v="0"/>
    <n v="0"/>
  </r>
  <r>
    <s v="Post_2356"/>
    <x v="464"/>
    <x v="22"/>
    <x v="2"/>
    <x v="8"/>
    <x v="5"/>
    <x v="4"/>
    <n v="901026"/>
    <n v="172427"/>
    <n v="47033"/>
    <n v="4198"/>
    <n v="223658"/>
    <n v="0.24822591134994995"/>
    <x v="1"/>
    <n v="0"/>
  </r>
  <r>
    <s v="Post_2357"/>
    <x v="560"/>
    <x v="3"/>
    <x v="2"/>
    <x v="4"/>
    <x v="2"/>
    <x v="0"/>
    <n v="2091073"/>
    <n v="475472"/>
    <n v="4277"/>
    <n v="34762"/>
    <n v="514511"/>
    <n v="0.24605118998715014"/>
    <x v="1"/>
    <n v="0"/>
  </r>
  <r>
    <s v="Post_2358"/>
    <x v="427"/>
    <x v="16"/>
    <x v="2"/>
    <x v="9"/>
    <x v="5"/>
    <x v="3"/>
    <n v="1592524"/>
    <n v="410109"/>
    <n v="38169"/>
    <n v="2232"/>
    <n v="450510"/>
    <n v="0.28289055612348701"/>
    <x v="2"/>
    <n v="0"/>
  </r>
  <r>
    <s v="Post_2359"/>
    <x v="566"/>
    <x v="0"/>
    <x v="1"/>
    <x v="2"/>
    <x v="2"/>
    <x v="4"/>
    <n v="1567332"/>
    <n v="378583"/>
    <n v="88750"/>
    <n v="33441"/>
    <n v="500774"/>
    <n v="0.31950729009552536"/>
    <x v="2"/>
    <n v="0"/>
  </r>
  <r>
    <s v="Post_2360"/>
    <x v="133"/>
    <x v="9"/>
    <x v="0"/>
    <x v="2"/>
    <x v="0"/>
    <x v="1"/>
    <n v="583548"/>
    <n v="159734"/>
    <n v="5218"/>
    <n v="18625"/>
    <n v="183577"/>
    <n v="0.31458766031243357"/>
    <x v="1"/>
    <n v="0"/>
  </r>
  <r>
    <s v="Post_2361"/>
    <x v="248"/>
    <x v="14"/>
    <x v="3"/>
    <x v="2"/>
    <x v="1"/>
    <x v="6"/>
    <n v="3589977"/>
    <n v="378797"/>
    <n v="16666"/>
    <n v="45806"/>
    <n v="441269"/>
    <n v="0.12291694347902507"/>
    <x v="2"/>
    <n v="0"/>
  </r>
  <r>
    <s v="Post_2362"/>
    <x v="377"/>
    <x v="12"/>
    <x v="0"/>
    <x v="9"/>
    <x v="4"/>
    <x v="4"/>
    <n v="2142186"/>
    <n v="145976"/>
    <n v="95970"/>
    <n v="8679"/>
    <n v="250625"/>
    <n v="0.11699497615986661"/>
    <x v="1"/>
    <n v="0"/>
  </r>
  <r>
    <s v="Post_2363"/>
    <x v="239"/>
    <x v="13"/>
    <x v="2"/>
    <x v="8"/>
    <x v="4"/>
    <x v="3"/>
    <n v="3887527"/>
    <n v="400205"/>
    <n v="11490"/>
    <n v="12108"/>
    <n v="423803"/>
    <n v="0.10901609172103499"/>
    <x v="1"/>
    <n v="0"/>
  </r>
  <r>
    <s v="Post_2364"/>
    <x v="475"/>
    <x v="21"/>
    <x v="1"/>
    <x v="2"/>
    <x v="5"/>
    <x v="6"/>
    <n v="3265277"/>
    <n v="458051"/>
    <n v="29284"/>
    <n v="27213"/>
    <n v="514548"/>
    <n v="0.15758173043205828"/>
    <x v="0"/>
    <n v="0"/>
  </r>
  <r>
    <s v="Post_2365"/>
    <x v="446"/>
    <x v="20"/>
    <x v="1"/>
    <x v="7"/>
    <x v="0"/>
    <x v="7"/>
    <n v="2468546"/>
    <n v="184286"/>
    <n v="40314"/>
    <n v="40022"/>
    <n v="264622"/>
    <n v="0.10719751627071158"/>
    <x v="1"/>
    <n v="0"/>
  </r>
  <r>
    <s v="Post_2366"/>
    <x v="295"/>
    <x v="14"/>
    <x v="0"/>
    <x v="7"/>
    <x v="3"/>
    <x v="6"/>
    <n v="2069657"/>
    <n v="384667"/>
    <n v="92434"/>
    <n v="33853"/>
    <n v="510954"/>
    <n v="0.24687858906089269"/>
    <x v="1"/>
    <n v="0"/>
  </r>
  <r>
    <s v="Post_2367"/>
    <x v="649"/>
    <x v="10"/>
    <x v="3"/>
    <x v="0"/>
    <x v="3"/>
    <x v="3"/>
    <n v="4289977"/>
    <n v="96645"/>
    <n v="89277"/>
    <n v="22760"/>
    <n v="208682"/>
    <n v="4.8644083639609259E-2"/>
    <x v="2"/>
    <n v="0"/>
  </r>
  <r>
    <s v="Post_2368"/>
    <x v="450"/>
    <x v="15"/>
    <x v="3"/>
    <x v="3"/>
    <x v="4"/>
    <x v="4"/>
    <n v="274569"/>
    <n v="84850"/>
    <n v="78663"/>
    <n v="22317"/>
    <n v="185830"/>
    <n v="0.67680619443564272"/>
    <x v="2"/>
    <n v="0"/>
  </r>
  <r>
    <s v="Post_2369"/>
    <x v="275"/>
    <x v="3"/>
    <x v="1"/>
    <x v="6"/>
    <x v="0"/>
    <x v="4"/>
    <n v="4530657"/>
    <n v="343884"/>
    <n v="23584"/>
    <n v="33459"/>
    <n v="400927"/>
    <n v="8.8492022238717258E-2"/>
    <x v="2"/>
    <n v="0"/>
  </r>
  <r>
    <s v="Post_2370"/>
    <x v="455"/>
    <x v="21"/>
    <x v="0"/>
    <x v="1"/>
    <x v="3"/>
    <x v="0"/>
    <n v="784735"/>
    <n v="222216"/>
    <n v="18478"/>
    <n v="15303"/>
    <n v="255997"/>
    <n v="0.32622095357031355"/>
    <x v="0"/>
    <n v="0"/>
  </r>
  <r>
    <s v="Post_2371"/>
    <x v="694"/>
    <x v="8"/>
    <x v="0"/>
    <x v="4"/>
    <x v="0"/>
    <x v="3"/>
    <n v="3640704"/>
    <n v="122275"/>
    <n v="69449"/>
    <n v="39348"/>
    <n v="231072"/>
    <n v="6.3469043349857604E-2"/>
    <x v="2"/>
    <n v="0"/>
  </r>
  <r>
    <s v="Post_2372"/>
    <x v="215"/>
    <x v="12"/>
    <x v="2"/>
    <x v="9"/>
    <x v="3"/>
    <x v="6"/>
    <n v="4201548"/>
    <n v="235903"/>
    <n v="65461"/>
    <n v="45899"/>
    <n v="347263"/>
    <n v="8.2651203794411016E-2"/>
    <x v="2"/>
    <n v="0"/>
  </r>
  <r>
    <s v="Post_2373"/>
    <x v="24"/>
    <x v="6"/>
    <x v="1"/>
    <x v="6"/>
    <x v="5"/>
    <x v="0"/>
    <n v="2674421"/>
    <n v="365369"/>
    <n v="78273"/>
    <n v="45815"/>
    <n v="489457"/>
    <n v="0.18301419260467966"/>
    <x v="0"/>
    <n v="0"/>
  </r>
  <r>
    <s v="Post_2374"/>
    <x v="695"/>
    <x v="20"/>
    <x v="2"/>
    <x v="7"/>
    <x v="2"/>
    <x v="7"/>
    <n v="2944740"/>
    <n v="49038"/>
    <n v="74344"/>
    <n v="44081"/>
    <n v="167463"/>
    <n v="5.686851810346584E-2"/>
    <x v="0"/>
    <n v="0"/>
  </r>
  <r>
    <s v="Post_2375"/>
    <x v="360"/>
    <x v="22"/>
    <x v="3"/>
    <x v="7"/>
    <x v="4"/>
    <x v="3"/>
    <n v="1417380"/>
    <n v="466880"/>
    <n v="27498"/>
    <n v="31415"/>
    <n v="525793"/>
    <n v="0.37096121012008071"/>
    <x v="0"/>
    <n v="0"/>
  </r>
  <r>
    <s v="Post_2376"/>
    <x v="368"/>
    <x v="9"/>
    <x v="2"/>
    <x v="0"/>
    <x v="3"/>
    <x v="6"/>
    <n v="3439140"/>
    <n v="412155"/>
    <n v="15138"/>
    <n v="23614"/>
    <n v="450907"/>
    <n v="0.13111039387753914"/>
    <x v="2"/>
    <n v="0"/>
  </r>
  <r>
    <s v="Post_2377"/>
    <x v="11"/>
    <x v="9"/>
    <x v="0"/>
    <x v="4"/>
    <x v="4"/>
    <x v="4"/>
    <n v="1673508"/>
    <n v="79020"/>
    <n v="91806"/>
    <n v="20155"/>
    <n v="190981"/>
    <n v="0.11412015956900116"/>
    <x v="0"/>
    <n v="0"/>
  </r>
  <r>
    <s v="Post_2378"/>
    <x v="120"/>
    <x v="9"/>
    <x v="2"/>
    <x v="4"/>
    <x v="0"/>
    <x v="3"/>
    <n v="1053561"/>
    <n v="469326"/>
    <n v="72822"/>
    <n v="39659"/>
    <n v="581807"/>
    <n v="0.55222905935204514"/>
    <x v="2"/>
    <n v="0"/>
  </r>
  <r>
    <s v="Post_2379"/>
    <x v="143"/>
    <x v="7"/>
    <x v="2"/>
    <x v="3"/>
    <x v="5"/>
    <x v="7"/>
    <n v="2030811"/>
    <n v="448529"/>
    <n v="13583"/>
    <n v="24483"/>
    <n v="486595"/>
    <n v="0.2396062459775922"/>
    <x v="1"/>
    <n v="0"/>
  </r>
  <r>
    <s v="Post_2380"/>
    <x v="219"/>
    <x v="7"/>
    <x v="2"/>
    <x v="9"/>
    <x v="3"/>
    <x v="0"/>
    <n v="4210620"/>
    <n v="188460"/>
    <n v="2003"/>
    <n v="44118"/>
    <n v="234581"/>
    <n v="5.5711747913608924E-2"/>
    <x v="1"/>
    <n v="0"/>
  </r>
  <r>
    <s v="Post_2381"/>
    <x v="4"/>
    <x v="3"/>
    <x v="0"/>
    <x v="1"/>
    <x v="2"/>
    <x v="5"/>
    <n v="2449143"/>
    <n v="142284"/>
    <n v="86663"/>
    <n v="26545"/>
    <n v="255492"/>
    <n v="0.10431893931877395"/>
    <x v="0"/>
    <n v="0"/>
  </r>
  <r>
    <s v="Post_2382"/>
    <x v="397"/>
    <x v="11"/>
    <x v="3"/>
    <x v="9"/>
    <x v="4"/>
    <x v="0"/>
    <n v="1530621"/>
    <n v="127327"/>
    <n v="89084"/>
    <n v="33491"/>
    <n v="249902"/>
    <n v="0.16326837277157441"/>
    <x v="2"/>
    <n v="0"/>
  </r>
  <r>
    <s v="Post_2383"/>
    <x v="119"/>
    <x v="17"/>
    <x v="1"/>
    <x v="0"/>
    <x v="3"/>
    <x v="4"/>
    <n v="4848430"/>
    <n v="366691"/>
    <n v="47997"/>
    <n v="35753"/>
    <n v="450441"/>
    <n v="9.2904507232238059E-2"/>
    <x v="2"/>
    <n v="0"/>
  </r>
  <r>
    <s v="Post_2384"/>
    <x v="130"/>
    <x v="17"/>
    <x v="3"/>
    <x v="0"/>
    <x v="0"/>
    <x v="1"/>
    <n v="4303440"/>
    <n v="2761"/>
    <n v="98789"/>
    <n v="28154"/>
    <n v="129704"/>
    <n v="3.0139609242838289E-2"/>
    <x v="0"/>
    <n v="0"/>
  </r>
  <r>
    <s v="Post_2385"/>
    <x v="352"/>
    <x v="23"/>
    <x v="3"/>
    <x v="4"/>
    <x v="3"/>
    <x v="2"/>
    <n v="1334444"/>
    <n v="480156"/>
    <n v="75315"/>
    <n v="4080"/>
    <n v="559551"/>
    <n v="0.41931396147009542"/>
    <x v="0"/>
    <n v="0"/>
  </r>
  <r>
    <s v="Post_2386"/>
    <x v="289"/>
    <x v="5"/>
    <x v="2"/>
    <x v="0"/>
    <x v="2"/>
    <x v="2"/>
    <n v="4476612"/>
    <n v="393831"/>
    <n v="51315"/>
    <n v="38941"/>
    <n v="484087"/>
    <n v="0.10813691246862582"/>
    <x v="1"/>
    <n v="0"/>
  </r>
  <r>
    <s v="Post_2387"/>
    <x v="522"/>
    <x v="23"/>
    <x v="2"/>
    <x v="5"/>
    <x v="4"/>
    <x v="1"/>
    <n v="175519"/>
    <n v="468536"/>
    <n v="73583"/>
    <n v="28742"/>
    <n v="570861"/>
    <n v="3.2524171172351712"/>
    <x v="0"/>
    <n v="0"/>
  </r>
  <r>
    <s v="Post_2388"/>
    <x v="10"/>
    <x v="8"/>
    <x v="0"/>
    <x v="8"/>
    <x v="5"/>
    <x v="0"/>
    <n v="2101312"/>
    <n v="299542"/>
    <n v="6451"/>
    <n v="23831"/>
    <n v="329824"/>
    <n v="0.1569609843754759"/>
    <x v="2"/>
    <n v="0"/>
  </r>
  <r>
    <s v="Post_2389"/>
    <x v="23"/>
    <x v="13"/>
    <x v="1"/>
    <x v="5"/>
    <x v="5"/>
    <x v="6"/>
    <n v="203200"/>
    <n v="218590"/>
    <n v="72764"/>
    <n v="34315"/>
    <n v="325669"/>
    <n v="1.6027017716535432"/>
    <x v="2"/>
    <n v="0"/>
  </r>
  <r>
    <s v="Post_2390"/>
    <x v="227"/>
    <x v="0"/>
    <x v="0"/>
    <x v="0"/>
    <x v="4"/>
    <x v="7"/>
    <n v="3105849"/>
    <n v="19437"/>
    <n v="81661"/>
    <n v="30275"/>
    <n v="131373"/>
    <n v="4.2298579229061037E-2"/>
    <x v="2"/>
    <n v="0"/>
  </r>
  <r>
    <s v="Post_2391"/>
    <x v="342"/>
    <x v="16"/>
    <x v="2"/>
    <x v="6"/>
    <x v="3"/>
    <x v="4"/>
    <n v="1633210"/>
    <n v="436819"/>
    <n v="60378"/>
    <n v="21976"/>
    <n v="519173"/>
    <n v="0.31788502397119783"/>
    <x v="0"/>
    <n v="0"/>
  </r>
  <r>
    <s v="Post_2392"/>
    <x v="614"/>
    <x v="9"/>
    <x v="0"/>
    <x v="0"/>
    <x v="0"/>
    <x v="4"/>
    <n v="2035775"/>
    <n v="228933"/>
    <n v="57754"/>
    <n v="21473"/>
    <n v="308160"/>
    <n v="0.15137232749198709"/>
    <x v="0"/>
    <n v="0"/>
  </r>
  <r>
    <s v="Post_2393"/>
    <x v="57"/>
    <x v="14"/>
    <x v="0"/>
    <x v="7"/>
    <x v="2"/>
    <x v="1"/>
    <n v="3600594"/>
    <n v="292122"/>
    <n v="20092"/>
    <n v="46352"/>
    <n v="358566"/>
    <n v="9.9585235102874689E-2"/>
    <x v="2"/>
    <n v="0"/>
  </r>
  <r>
    <s v="Post_2394"/>
    <x v="37"/>
    <x v="0"/>
    <x v="3"/>
    <x v="1"/>
    <x v="2"/>
    <x v="6"/>
    <n v="885219"/>
    <n v="120632"/>
    <n v="61893"/>
    <n v="2148"/>
    <n v="184673"/>
    <n v="0.20861843227495117"/>
    <x v="1"/>
    <n v="0"/>
  </r>
  <r>
    <s v="Post_2395"/>
    <x v="5"/>
    <x v="4"/>
    <x v="1"/>
    <x v="0"/>
    <x v="3"/>
    <x v="7"/>
    <n v="3171786"/>
    <n v="50849"/>
    <n v="1646"/>
    <n v="20221"/>
    <n v="72716"/>
    <n v="2.2925884659305514E-2"/>
    <x v="1"/>
    <n v="0"/>
  </r>
  <r>
    <s v="Post_2396"/>
    <x v="548"/>
    <x v="22"/>
    <x v="0"/>
    <x v="0"/>
    <x v="5"/>
    <x v="0"/>
    <n v="3810326"/>
    <n v="307848"/>
    <n v="55932"/>
    <n v="4856"/>
    <n v="368636"/>
    <n v="9.6746577589424107E-2"/>
    <x v="0"/>
    <n v="0"/>
  </r>
  <r>
    <s v="Post_2397"/>
    <x v="276"/>
    <x v="4"/>
    <x v="1"/>
    <x v="2"/>
    <x v="0"/>
    <x v="3"/>
    <n v="103897"/>
    <n v="39137"/>
    <n v="23566"/>
    <n v="43482"/>
    <n v="106185"/>
    <n v="1.0220218100618883"/>
    <x v="0"/>
    <n v="0"/>
  </r>
  <r>
    <s v="Post_2398"/>
    <x v="668"/>
    <x v="20"/>
    <x v="1"/>
    <x v="3"/>
    <x v="5"/>
    <x v="1"/>
    <n v="267595"/>
    <n v="196017"/>
    <n v="71829"/>
    <n v="28958"/>
    <n v="296804"/>
    <n v="1.1091537584782973"/>
    <x v="1"/>
    <n v="0"/>
  </r>
  <r>
    <s v="Post_2399"/>
    <x v="363"/>
    <x v="4"/>
    <x v="2"/>
    <x v="6"/>
    <x v="1"/>
    <x v="7"/>
    <n v="859794"/>
    <n v="253727"/>
    <n v="18939"/>
    <n v="7344"/>
    <n v="280010"/>
    <n v="0.32567103282879389"/>
    <x v="1"/>
    <n v="0"/>
  </r>
  <r>
    <s v="Post_2400"/>
    <x v="393"/>
    <x v="8"/>
    <x v="1"/>
    <x v="5"/>
    <x v="3"/>
    <x v="3"/>
    <n v="1032172"/>
    <n v="63781"/>
    <n v="81612"/>
    <n v="41902"/>
    <n v="187295"/>
    <n v="0.18145716024073508"/>
    <x v="0"/>
    <n v="0"/>
  </r>
  <r>
    <s v="Post_2401"/>
    <x v="602"/>
    <x v="8"/>
    <x v="0"/>
    <x v="0"/>
    <x v="0"/>
    <x v="7"/>
    <n v="4207986"/>
    <n v="433397"/>
    <n v="76452"/>
    <n v="4641"/>
    <n v="514490"/>
    <n v="0.12226514061596212"/>
    <x v="0"/>
    <n v="0"/>
  </r>
  <r>
    <s v="Post_2402"/>
    <x v="51"/>
    <x v="7"/>
    <x v="2"/>
    <x v="2"/>
    <x v="2"/>
    <x v="5"/>
    <n v="4256325"/>
    <n v="88247"/>
    <n v="44482"/>
    <n v="34984"/>
    <n v="167713"/>
    <n v="3.9403241058894707E-2"/>
    <x v="2"/>
    <n v="0"/>
  </r>
  <r>
    <s v="Post_2403"/>
    <x v="58"/>
    <x v="17"/>
    <x v="0"/>
    <x v="6"/>
    <x v="0"/>
    <x v="7"/>
    <n v="416662"/>
    <n v="334892"/>
    <n v="26921"/>
    <n v="5078"/>
    <n v="366891"/>
    <n v="0.88054826214053594"/>
    <x v="0"/>
    <n v="0"/>
  </r>
  <r>
    <s v="Post_2404"/>
    <x v="118"/>
    <x v="12"/>
    <x v="2"/>
    <x v="5"/>
    <x v="3"/>
    <x v="4"/>
    <n v="3438856"/>
    <n v="106702"/>
    <n v="82635"/>
    <n v="48353"/>
    <n v="237690"/>
    <n v="6.9118916290766469E-2"/>
    <x v="1"/>
    <n v="0"/>
  </r>
  <r>
    <s v="Post_2405"/>
    <x v="371"/>
    <x v="8"/>
    <x v="2"/>
    <x v="3"/>
    <x v="0"/>
    <x v="0"/>
    <n v="270796"/>
    <n v="352250"/>
    <n v="73303"/>
    <n v="40986"/>
    <n v="466539"/>
    <n v="1.7228430257463183"/>
    <x v="1"/>
    <n v="0"/>
  </r>
  <r>
    <s v="Post_2406"/>
    <x v="549"/>
    <x v="12"/>
    <x v="0"/>
    <x v="5"/>
    <x v="1"/>
    <x v="1"/>
    <n v="168375"/>
    <n v="59089"/>
    <n v="63545"/>
    <n v="31044"/>
    <n v="153678"/>
    <n v="0.91271269487750561"/>
    <x v="0"/>
    <n v="0"/>
  </r>
  <r>
    <s v="Post_2407"/>
    <x v="571"/>
    <x v="1"/>
    <x v="0"/>
    <x v="3"/>
    <x v="3"/>
    <x v="1"/>
    <n v="2605588"/>
    <n v="324998"/>
    <n v="11214"/>
    <n v="20805"/>
    <n v="357017"/>
    <n v="0.13701974372003556"/>
    <x v="2"/>
    <n v="0"/>
  </r>
  <r>
    <s v="Post_2408"/>
    <x v="507"/>
    <x v="21"/>
    <x v="3"/>
    <x v="4"/>
    <x v="5"/>
    <x v="6"/>
    <n v="1234193"/>
    <n v="366180"/>
    <n v="76467"/>
    <n v="46591"/>
    <n v="489238"/>
    <n v="0.39640315574630547"/>
    <x v="2"/>
    <n v="0"/>
  </r>
  <r>
    <s v="Post_2409"/>
    <x v="398"/>
    <x v="13"/>
    <x v="3"/>
    <x v="1"/>
    <x v="2"/>
    <x v="7"/>
    <n v="1921686"/>
    <n v="235328"/>
    <n v="25763"/>
    <n v="14304"/>
    <n v="275395"/>
    <n v="0.14330905257154394"/>
    <x v="2"/>
    <n v="0"/>
  </r>
  <r>
    <s v="Post_2410"/>
    <x v="524"/>
    <x v="10"/>
    <x v="3"/>
    <x v="9"/>
    <x v="5"/>
    <x v="0"/>
    <n v="133339"/>
    <n v="248507"/>
    <n v="41515"/>
    <n v="30406"/>
    <n v="320428"/>
    <n v="2.4031078679156135"/>
    <x v="1"/>
    <n v="0"/>
  </r>
  <r>
    <s v="Post_2411"/>
    <x v="601"/>
    <x v="0"/>
    <x v="0"/>
    <x v="3"/>
    <x v="4"/>
    <x v="4"/>
    <n v="2027807"/>
    <n v="181535"/>
    <n v="68072"/>
    <n v="3161"/>
    <n v="252768"/>
    <n v="0.12465091598953944"/>
    <x v="1"/>
    <n v="0"/>
  </r>
  <r>
    <s v="Post_2412"/>
    <x v="478"/>
    <x v="11"/>
    <x v="2"/>
    <x v="2"/>
    <x v="3"/>
    <x v="7"/>
    <n v="2169060"/>
    <n v="107786"/>
    <n v="69766"/>
    <n v="49507"/>
    <n v="227059"/>
    <n v="0.1046808294837395"/>
    <x v="1"/>
    <n v="0"/>
  </r>
  <r>
    <s v="Post_2413"/>
    <x v="599"/>
    <x v="11"/>
    <x v="0"/>
    <x v="8"/>
    <x v="4"/>
    <x v="0"/>
    <n v="3544861"/>
    <n v="135885"/>
    <n v="21914"/>
    <n v="32733"/>
    <n v="190532"/>
    <n v="5.3748792971007889E-2"/>
    <x v="1"/>
    <n v="0"/>
  </r>
  <r>
    <s v="Post_2414"/>
    <x v="575"/>
    <x v="19"/>
    <x v="2"/>
    <x v="6"/>
    <x v="2"/>
    <x v="6"/>
    <n v="1705105"/>
    <n v="53294"/>
    <n v="74926"/>
    <n v="48281"/>
    <n v="176501"/>
    <n v="0.1035132733761264"/>
    <x v="0"/>
    <n v="0"/>
  </r>
  <r>
    <s v="Post_2415"/>
    <x v="335"/>
    <x v="22"/>
    <x v="3"/>
    <x v="3"/>
    <x v="0"/>
    <x v="3"/>
    <n v="2588183"/>
    <n v="255730"/>
    <n v="21342"/>
    <n v="29577"/>
    <n v="306649"/>
    <n v="0.1184804165702348"/>
    <x v="1"/>
    <n v="0"/>
  </r>
  <r>
    <s v="Post_2416"/>
    <x v="16"/>
    <x v="13"/>
    <x v="2"/>
    <x v="3"/>
    <x v="3"/>
    <x v="1"/>
    <n v="2235474"/>
    <n v="91583"/>
    <n v="92501"/>
    <n v="28268"/>
    <n v="212352"/>
    <n v="9.4991934596421163E-2"/>
    <x v="2"/>
    <n v="0"/>
  </r>
  <r>
    <s v="Post_2417"/>
    <x v="604"/>
    <x v="17"/>
    <x v="0"/>
    <x v="0"/>
    <x v="0"/>
    <x v="0"/>
    <n v="3524223"/>
    <n v="1184"/>
    <n v="78674"/>
    <n v="12101"/>
    <n v="91959"/>
    <n v="2.6093411228517605E-2"/>
    <x v="0"/>
    <n v="0"/>
  </r>
  <r>
    <s v="Post_2418"/>
    <x v="696"/>
    <x v="13"/>
    <x v="3"/>
    <x v="6"/>
    <x v="4"/>
    <x v="0"/>
    <n v="1893669"/>
    <n v="98719"/>
    <n v="38141"/>
    <n v="25909"/>
    <n v="162769"/>
    <n v="8.5954303524005515E-2"/>
    <x v="0"/>
    <n v="0"/>
  </r>
  <r>
    <s v="Post_2419"/>
    <x v="164"/>
    <x v="4"/>
    <x v="3"/>
    <x v="9"/>
    <x v="0"/>
    <x v="2"/>
    <n v="984735"/>
    <n v="436238"/>
    <n v="69677"/>
    <n v="42992"/>
    <n v="548907"/>
    <n v="0.5574159545461469"/>
    <x v="2"/>
    <n v="0"/>
  </r>
  <r>
    <s v="Post_2420"/>
    <x v="122"/>
    <x v="13"/>
    <x v="3"/>
    <x v="9"/>
    <x v="4"/>
    <x v="5"/>
    <n v="3801329"/>
    <n v="179214"/>
    <n v="62593"/>
    <n v="37675"/>
    <n v="279482"/>
    <n v="7.35221813213221E-2"/>
    <x v="2"/>
    <n v="0"/>
  </r>
  <r>
    <s v="Post_2421"/>
    <x v="643"/>
    <x v="16"/>
    <x v="0"/>
    <x v="8"/>
    <x v="3"/>
    <x v="4"/>
    <n v="4112956"/>
    <n v="62765"/>
    <n v="47325"/>
    <n v="39189"/>
    <n v="149279"/>
    <n v="3.6294820562145572E-2"/>
    <x v="1"/>
    <n v="0"/>
  </r>
  <r>
    <s v="Post_2422"/>
    <x v="494"/>
    <x v="3"/>
    <x v="1"/>
    <x v="9"/>
    <x v="0"/>
    <x v="5"/>
    <n v="4244091"/>
    <n v="247707"/>
    <n v="91134"/>
    <n v="21078"/>
    <n v="359919"/>
    <n v="8.480473203802652E-2"/>
    <x v="2"/>
    <n v="0"/>
  </r>
  <r>
    <s v="Post_2423"/>
    <x v="203"/>
    <x v="3"/>
    <x v="3"/>
    <x v="2"/>
    <x v="5"/>
    <x v="2"/>
    <n v="795243"/>
    <n v="129380"/>
    <n v="23945"/>
    <n v="4134"/>
    <n v="157459"/>
    <n v="0.19800111412486499"/>
    <x v="1"/>
    <n v="0"/>
  </r>
  <r>
    <s v="Post_2424"/>
    <x v="237"/>
    <x v="5"/>
    <x v="1"/>
    <x v="2"/>
    <x v="1"/>
    <x v="5"/>
    <n v="670647"/>
    <n v="304751"/>
    <n v="19252"/>
    <n v="4825"/>
    <n v="328828"/>
    <n v="0.49031457681910157"/>
    <x v="1"/>
    <n v="0"/>
  </r>
  <r>
    <s v="Post_2425"/>
    <x v="353"/>
    <x v="9"/>
    <x v="0"/>
    <x v="6"/>
    <x v="5"/>
    <x v="5"/>
    <n v="1333724"/>
    <n v="340778"/>
    <n v="70404"/>
    <n v="45627"/>
    <n v="456809"/>
    <n v="0.34250639562608154"/>
    <x v="2"/>
    <n v="0"/>
  </r>
  <r>
    <s v="Post_2426"/>
    <x v="697"/>
    <x v="17"/>
    <x v="1"/>
    <x v="8"/>
    <x v="3"/>
    <x v="5"/>
    <n v="3681863"/>
    <n v="228168"/>
    <n v="9128"/>
    <n v="32280"/>
    <n v="269576"/>
    <n v="7.3217281577288448E-2"/>
    <x v="1"/>
    <n v="0"/>
  </r>
  <r>
    <s v="Post_2427"/>
    <x v="495"/>
    <x v="9"/>
    <x v="1"/>
    <x v="8"/>
    <x v="4"/>
    <x v="1"/>
    <n v="4466621"/>
    <n v="479028"/>
    <n v="75159"/>
    <n v="13063"/>
    <n v="567250"/>
    <n v="0.12699756706467819"/>
    <x v="2"/>
    <n v="0"/>
  </r>
  <r>
    <s v="Post_2428"/>
    <x v="603"/>
    <x v="2"/>
    <x v="3"/>
    <x v="4"/>
    <x v="3"/>
    <x v="6"/>
    <n v="4294256"/>
    <n v="475876"/>
    <n v="28764"/>
    <n v="40435"/>
    <n v="545075"/>
    <n v="0.12693118435416986"/>
    <x v="2"/>
    <n v="0"/>
  </r>
  <r>
    <s v="Post_2429"/>
    <x v="324"/>
    <x v="2"/>
    <x v="2"/>
    <x v="8"/>
    <x v="1"/>
    <x v="6"/>
    <n v="2668217"/>
    <n v="489199"/>
    <n v="86017"/>
    <n v="44585"/>
    <n v="619801"/>
    <n v="0.23229032721101769"/>
    <x v="1"/>
    <n v="0"/>
  </r>
  <r>
    <s v="Post_2430"/>
    <x v="673"/>
    <x v="10"/>
    <x v="2"/>
    <x v="9"/>
    <x v="3"/>
    <x v="3"/>
    <n v="752874"/>
    <n v="409136"/>
    <n v="81870"/>
    <n v="13101"/>
    <n v="504107"/>
    <n v="0.66957684818442398"/>
    <x v="0"/>
    <n v="0"/>
  </r>
  <r>
    <s v="Post_2431"/>
    <x v="528"/>
    <x v="6"/>
    <x v="1"/>
    <x v="7"/>
    <x v="3"/>
    <x v="4"/>
    <n v="2168159"/>
    <n v="445889"/>
    <n v="80260"/>
    <n v="44121"/>
    <n v="570270"/>
    <n v="0.26302037811802548"/>
    <x v="0"/>
    <n v="0"/>
  </r>
  <r>
    <s v="Post_2432"/>
    <x v="592"/>
    <x v="23"/>
    <x v="1"/>
    <x v="3"/>
    <x v="2"/>
    <x v="0"/>
    <n v="4930465"/>
    <n v="145318"/>
    <n v="39080"/>
    <n v="9349"/>
    <n v="193747"/>
    <n v="3.9295887913208996E-2"/>
    <x v="0"/>
    <n v="0"/>
  </r>
  <r>
    <s v="Post_2433"/>
    <x v="22"/>
    <x v="8"/>
    <x v="2"/>
    <x v="2"/>
    <x v="0"/>
    <x v="6"/>
    <n v="4914010"/>
    <n v="19243"/>
    <n v="56002"/>
    <n v="8519"/>
    <n v="83764"/>
    <n v="1.7045956357435169E-2"/>
    <x v="1"/>
    <n v="0"/>
  </r>
  <r>
    <s v="Post_2434"/>
    <x v="300"/>
    <x v="2"/>
    <x v="2"/>
    <x v="4"/>
    <x v="0"/>
    <x v="3"/>
    <n v="584615"/>
    <n v="150064"/>
    <n v="84725"/>
    <n v="17775"/>
    <n v="252564"/>
    <n v="0.43201765264319253"/>
    <x v="1"/>
    <n v="0"/>
  </r>
  <r>
    <s v="Post_2435"/>
    <x v="84"/>
    <x v="2"/>
    <x v="3"/>
    <x v="0"/>
    <x v="1"/>
    <x v="4"/>
    <n v="1142278"/>
    <n v="236928"/>
    <n v="12775"/>
    <n v="5265"/>
    <n v="254968"/>
    <n v="0.2232101117241162"/>
    <x v="0"/>
    <n v="0"/>
  </r>
  <r>
    <s v="Post_2436"/>
    <x v="616"/>
    <x v="8"/>
    <x v="3"/>
    <x v="1"/>
    <x v="1"/>
    <x v="1"/>
    <n v="730387"/>
    <n v="372363"/>
    <n v="3897"/>
    <n v="3722"/>
    <n v="379982"/>
    <n v="0.52024748523727837"/>
    <x v="1"/>
    <n v="0"/>
  </r>
  <r>
    <s v="Post_2437"/>
    <x v="352"/>
    <x v="23"/>
    <x v="3"/>
    <x v="3"/>
    <x v="4"/>
    <x v="2"/>
    <n v="2023853"/>
    <n v="456466"/>
    <n v="20085"/>
    <n v="32976"/>
    <n v="509527"/>
    <n v="0.25176087393699048"/>
    <x v="0"/>
    <n v="0"/>
  </r>
  <r>
    <s v="Post_2438"/>
    <x v="487"/>
    <x v="21"/>
    <x v="0"/>
    <x v="5"/>
    <x v="3"/>
    <x v="6"/>
    <n v="2816495"/>
    <n v="370066"/>
    <n v="79854"/>
    <n v="29476"/>
    <n v="479396"/>
    <n v="0.17021013706752541"/>
    <x v="0"/>
    <n v="0"/>
  </r>
  <r>
    <s v="Post_2439"/>
    <x v="214"/>
    <x v="9"/>
    <x v="0"/>
    <x v="0"/>
    <x v="5"/>
    <x v="3"/>
    <n v="2586745"/>
    <n v="404333"/>
    <n v="74597"/>
    <n v="46511"/>
    <n v="525441"/>
    <n v="0.20312825578091384"/>
    <x v="1"/>
    <n v="0"/>
  </r>
  <r>
    <s v="Post_2440"/>
    <x v="316"/>
    <x v="5"/>
    <x v="0"/>
    <x v="9"/>
    <x v="4"/>
    <x v="1"/>
    <n v="57063"/>
    <n v="445321"/>
    <n v="50056"/>
    <n v="13751"/>
    <n v="509128"/>
    <n v="8.9222087867795246"/>
    <x v="1"/>
    <n v="0"/>
  </r>
  <r>
    <s v="Post_2441"/>
    <x v="128"/>
    <x v="4"/>
    <x v="3"/>
    <x v="2"/>
    <x v="1"/>
    <x v="4"/>
    <n v="3634921"/>
    <n v="62251"/>
    <n v="65353"/>
    <n v="36771"/>
    <n v="164375"/>
    <n v="4.5221065327141909E-2"/>
    <x v="0"/>
    <n v="0"/>
  </r>
  <r>
    <s v="Post_2442"/>
    <x v="185"/>
    <x v="3"/>
    <x v="0"/>
    <x v="6"/>
    <x v="5"/>
    <x v="5"/>
    <n v="4192386"/>
    <n v="294804"/>
    <n v="89443"/>
    <n v="27277"/>
    <n v="411524"/>
    <n v="9.8159854555377291E-2"/>
    <x v="0"/>
    <n v="0"/>
  </r>
  <r>
    <s v="Post_2443"/>
    <x v="117"/>
    <x v="9"/>
    <x v="3"/>
    <x v="8"/>
    <x v="0"/>
    <x v="7"/>
    <n v="3691681"/>
    <n v="86388"/>
    <n v="36191"/>
    <n v="49207"/>
    <n v="171786"/>
    <n v="4.6533273053657669E-2"/>
    <x v="1"/>
    <n v="0"/>
  </r>
  <r>
    <s v="Post_2444"/>
    <x v="382"/>
    <x v="21"/>
    <x v="0"/>
    <x v="8"/>
    <x v="0"/>
    <x v="5"/>
    <n v="4837671"/>
    <n v="346397"/>
    <n v="58957"/>
    <n v="5374"/>
    <n v="410728"/>
    <n v="8.4902011732505167E-2"/>
    <x v="2"/>
    <n v="0"/>
  </r>
  <r>
    <s v="Post_2445"/>
    <x v="561"/>
    <x v="16"/>
    <x v="0"/>
    <x v="8"/>
    <x v="1"/>
    <x v="4"/>
    <n v="2241707"/>
    <n v="352345"/>
    <n v="74249"/>
    <n v="451"/>
    <n v="427045"/>
    <n v="0.19049991814273676"/>
    <x v="1"/>
    <n v="0"/>
  </r>
  <r>
    <s v="Post_2446"/>
    <x v="698"/>
    <x v="7"/>
    <x v="0"/>
    <x v="1"/>
    <x v="0"/>
    <x v="2"/>
    <n v="2425554"/>
    <n v="328451"/>
    <n v="85600"/>
    <n v="31540"/>
    <n v="445591"/>
    <n v="0.18370689747579316"/>
    <x v="1"/>
    <n v="0"/>
  </r>
  <r>
    <s v="Post_2447"/>
    <x v="588"/>
    <x v="9"/>
    <x v="3"/>
    <x v="4"/>
    <x v="5"/>
    <x v="7"/>
    <n v="4400609"/>
    <n v="235736"/>
    <n v="85103"/>
    <n v="19014"/>
    <n v="339853"/>
    <n v="7.7228629037480942E-2"/>
    <x v="0"/>
    <n v="0"/>
  </r>
  <r>
    <s v="Post_2448"/>
    <x v="91"/>
    <x v="14"/>
    <x v="3"/>
    <x v="9"/>
    <x v="4"/>
    <x v="5"/>
    <n v="4335484"/>
    <n v="265736"/>
    <n v="60002"/>
    <n v="48789"/>
    <n v="374527"/>
    <n v="8.6386433440879956E-2"/>
    <x v="1"/>
    <n v="0"/>
  </r>
  <r>
    <s v="Post_2449"/>
    <x v="620"/>
    <x v="23"/>
    <x v="0"/>
    <x v="4"/>
    <x v="5"/>
    <x v="1"/>
    <n v="2103742"/>
    <n v="157003"/>
    <n v="60341"/>
    <n v="40513"/>
    <n v="257857"/>
    <n v="0.1225706384147866"/>
    <x v="0"/>
    <n v="0"/>
  </r>
  <r>
    <s v="Post_2450"/>
    <x v="76"/>
    <x v="19"/>
    <x v="2"/>
    <x v="8"/>
    <x v="5"/>
    <x v="7"/>
    <n v="576763"/>
    <n v="467832"/>
    <n v="41087"/>
    <n v="8066"/>
    <n v="516985"/>
    <n v="0.89635604225652477"/>
    <x v="1"/>
    <n v="0"/>
  </r>
  <r>
    <s v="Post_2451"/>
    <x v="15"/>
    <x v="12"/>
    <x v="3"/>
    <x v="8"/>
    <x v="5"/>
    <x v="4"/>
    <n v="1143848"/>
    <n v="58018"/>
    <n v="37436"/>
    <n v="18311"/>
    <n v="113765"/>
    <n v="9.94581447884684E-2"/>
    <x v="2"/>
    <n v="0"/>
  </r>
  <r>
    <s v="Post_2452"/>
    <x v="395"/>
    <x v="6"/>
    <x v="1"/>
    <x v="4"/>
    <x v="1"/>
    <x v="0"/>
    <n v="4356392"/>
    <n v="411938"/>
    <n v="75228"/>
    <n v="24469"/>
    <n v="511635"/>
    <n v="0.11744466521837336"/>
    <x v="2"/>
    <n v="0"/>
  </r>
  <r>
    <s v="Post_2453"/>
    <x v="272"/>
    <x v="1"/>
    <x v="3"/>
    <x v="8"/>
    <x v="3"/>
    <x v="4"/>
    <n v="405063"/>
    <n v="366573"/>
    <n v="35185"/>
    <n v="36177"/>
    <n v="437935"/>
    <n v="1.0811528083285811"/>
    <x v="1"/>
    <n v="0"/>
  </r>
  <r>
    <s v="Post_2454"/>
    <x v="244"/>
    <x v="11"/>
    <x v="3"/>
    <x v="9"/>
    <x v="4"/>
    <x v="0"/>
    <n v="939082"/>
    <n v="406358"/>
    <n v="86675"/>
    <n v="10858"/>
    <n v="503891"/>
    <n v="0.53657827537957281"/>
    <x v="2"/>
    <n v="0"/>
  </r>
  <r>
    <s v="Post_2455"/>
    <x v="223"/>
    <x v="7"/>
    <x v="3"/>
    <x v="9"/>
    <x v="0"/>
    <x v="2"/>
    <n v="1911934"/>
    <n v="414686"/>
    <n v="62802"/>
    <n v="17662"/>
    <n v="495150"/>
    <n v="0.25897860491000213"/>
    <x v="2"/>
    <n v="0"/>
  </r>
  <r>
    <s v="Post_2456"/>
    <x v="406"/>
    <x v="3"/>
    <x v="3"/>
    <x v="8"/>
    <x v="4"/>
    <x v="5"/>
    <n v="1708144"/>
    <n v="56901"/>
    <n v="20001"/>
    <n v="7802"/>
    <n v="84704"/>
    <n v="4.958832510608005E-2"/>
    <x v="1"/>
    <n v="0"/>
  </r>
  <r>
    <s v="Post_2457"/>
    <x v="238"/>
    <x v="7"/>
    <x v="0"/>
    <x v="2"/>
    <x v="4"/>
    <x v="6"/>
    <n v="4730930"/>
    <n v="442721"/>
    <n v="55560"/>
    <n v="33554"/>
    <n v="531835"/>
    <n v="0.1124165861680473"/>
    <x v="0"/>
    <n v="0"/>
  </r>
  <r>
    <s v="Post_2458"/>
    <x v="571"/>
    <x v="1"/>
    <x v="1"/>
    <x v="4"/>
    <x v="3"/>
    <x v="6"/>
    <n v="2361266"/>
    <n v="184502"/>
    <n v="87669"/>
    <n v="13578"/>
    <n v="285749"/>
    <n v="0.12101516728737889"/>
    <x v="1"/>
    <n v="0"/>
  </r>
  <r>
    <s v="Post_2459"/>
    <x v="250"/>
    <x v="9"/>
    <x v="3"/>
    <x v="4"/>
    <x v="3"/>
    <x v="2"/>
    <n v="3159075"/>
    <n v="438956"/>
    <n v="91840"/>
    <n v="31899"/>
    <n v="562695"/>
    <n v="0.17812017758362811"/>
    <x v="2"/>
    <n v="0"/>
  </r>
  <r>
    <s v="Post_2460"/>
    <x v="73"/>
    <x v="1"/>
    <x v="1"/>
    <x v="2"/>
    <x v="3"/>
    <x v="0"/>
    <n v="3526448"/>
    <n v="51600"/>
    <n v="83324"/>
    <n v="34949"/>
    <n v="169873"/>
    <n v="4.8171134240459525E-2"/>
    <x v="0"/>
    <n v="0"/>
  </r>
  <r>
    <s v="Post_2461"/>
    <x v="699"/>
    <x v="22"/>
    <x v="0"/>
    <x v="3"/>
    <x v="1"/>
    <x v="4"/>
    <n v="449285"/>
    <n v="61991"/>
    <n v="31039"/>
    <n v="47417"/>
    <n v="140447"/>
    <n v="0.31260113291118108"/>
    <x v="2"/>
    <n v="0"/>
  </r>
  <r>
    <s v="Post_2462"/>
    <x v="10"/>
    <x v="8"/>
    <x v="1"/>
    <x v="9"/>
    <x v="4"/>
    <x v="1"/>
    <n v="3003531"/>
    <n v="381398"/>
    <n v="70031"/>
    <n v="25141"/>
    <n v="476570"/>
    <n v="0.15866991218003076"/>
    <x v="2"/>
    <n v="0"/>
  </r>
  <r>
    <s v="Post_2463"/>
    <x v="573"/>
    <x v="4"/>
    <x v="0"/>
    <x v="4"/>
    <x v="4"/>
    <x v="5"/>
    <n v="4589879"/>
    <n v="316201"/>
    <n v="78508"/>
    <n v="13106"/>
    <n v="407815"/>
    <n v="8.8850926135525574E-2"/>
    <x v="2"/>
    <n v="0"/>
  </r>
  <r>
    <s v="Post_2464"/>
    <x v="5"/>
    <x v="4"/>
    <x v="2"/>
    <x v="9"/>
    <x v="2"/>
    <x v="2"/>
    <n v="556209"/>
    <n v="487912"/>
    <n v="29642"/>
    <n v="45365"/>
    <n v="562919"/>
    <n v="1.0120638105460358"/>
    <x v="1"/>
    <n v="0"/>
  </r>
  <r>
    <s v="Post_2465"/>
    <x v="418"/>
    <x v="5"/>
    <x v="3"/>
    <x v="3"/>
    <x v="1"/>
    <x v="1"/>
    <n v="3050658"/>
    <n v="191272"/>
    <n v="53935"/>
    <n v="19636"/>
    <n v="264843"/>
    <n v="8.6815041214059391E-2"/>
    <x v="0"/>
    <n v="0"/>
  </r>
  <r>
    <s v="Post_2466"/>
    <x v="594"/>
    <x v="2"/>
    <x v="2"/>
    <x v="0"/>
    <x v="3"/>
    <x v="7"/>
    <n v="468718"/>
    <n v="351338"/>
    <n v="89790"/>
    <n v="32094"/>
    <n v="473222"/>
    <n v="1.0096091893206576"/>
    <x v="0"/>
    <n v="0"/>
  </r>
  <r>
    <s v="Post_2467"/>
    <x v="348"/>
    <x v="5"/>
    <x v="0"/>
    <x v="5"/>
    <x v="4"/>
    <x v="2"/>
    <n v="1024956"/>
    <n v="294506"/>
    <n v="13536"/>
    <n v="48320"/>
    <n v="356362"/>
    <n v="0.34768516892432455"/>
    <x v="0"/>
    <n v="0"/>
  </r>
  <r>
    <s v="Post_2468"/>
    <x v="309"/>
    <x v="12"/>
    <x v="2"/>
    <x v="0"/>
    <x v="0"/>
    <x v="5"/>
    <n v="2127962"/>
    <n v="220734"/>
    <n v="21453"/>
    <n v="14972"/>
    <n v="257159"/>
    <n v="0.12084755272885513"/>
    <x v="1"/>
    <n v="0"/>
  </r>
  <r>
    <s v="Post_2469"/>
    <x v="312"/>
    <x v="10"/>
    <x v="2"/>
    <x v="9"/>
    <x v="5"/>
    <x v="6"/>
    <n v="4856986"/>
    <n v="291395"/>
    <n v="99817"/>
    <n v="7707"/>
    <n v="398919"/>
    <n v="8.213303476682865E-2"/>
    <x v="0"/>
    <n v="0"/>
  </r>
  <r>
    <s v="Post_2470"/>
    <x v="101"/>
    <x v="5"/>
    <x v="2"/>
    <x v="3"/>
    <x v="2"/>
    <x v="3"/>
    <n v="1318537"/>
    <n v="324242"/>
    <n v="11914"/>
    <n v="19688"/>
    <n v="355844"/>
    <n v="0.2698779025541187"/>
    <x v="2"/>
    <n v="0"/>
  </r>
  <r>
    <s v="Post_2471"/>
    <x v="634"/>
    <x v="5"/>
    <x v="2"/>
    <x v="6"/>
    <x v="0"/>
    <x v="3"/>
    <n v="2020909"/>
    <n v="65259"/>
    <n v="90445"/>
    <n v="33608"/>
    <n v="189312"/>
    <n v="9.3676657385364709E-2"/>
    <x v="1"/>
    <n v="0"/>
  </r>
  <r>
    <s v="Post_2472"/>
    <x v="185"/>
    <x v="3"/>
    <x v="0"/>
    <x v="5"/>
    <x v="5"/>
    <x v="3"/>
    <n v="781134"/>
    <n v="305684"/>
    <n v="90185"/>
    <n v="22404"/>
    <n v="418273"/>
    <n v="0.53546894642916576"/>
    <x v="0"/>
    <n v="0"/>
  </r>
  <r>
    <s v="Post_2473"/>
    <x v="188"/>
    <x v="5"/>
    <x v="1"/>
    <x v="2"/>
    <x v="4"/>
    <x v="5"/>
    <n v="2349428"/>
    <n v="91877"/>
    <n v="14035"/>
    <n v="48890"/>
    <n v="154802"/>
    <n v="6.5889229208130659E-2"/>
    <x v="0"/>
    <n v="0"/>
  </r>
  <r>
    <s v="Post_2474"/>
    <x v="571"/>
    <x v="1"/>
    <x v="1"/>
    <x v="5"/>
    <x v="2"/>
    <x v="6"/>
    <n v="3495833"/>
    <n v="247723"/>
    <n v="73354"/>
    <n v="24761"/>
    <n v="345838"/>
    <n v="9.8928638753624676E-2"/>
    <x v="0"/>
    <n v="0"/>
  </r>
  <r>
    <s v="Post_2475"/>
    <x v="35"/>
    <x v="13"/>
    <x v="2"/>
    <x v="3"/>
    <x v="4"/>
    <x v="0"/>
    <n v="754145"/>
    <n v="104586"/>
    <n v="83802"/>
    <n v="36911"/>
    <n v="225299"/>
    <n v="0.29874758832850445"/>
    <x v="0"/>
    <n v="0"/>
  </r>
  <r>
    <s v="Post_2476"/>
    <x v="700"/>
    <x v="19"/>
    <x v="0"/>
    <x v="9"/>
    <x v="1"/>
    <x v="7"/>
    <n v="2286322"/>
    <n v="316805"/>
    <n v="99649"/>
    <n v="12197"/>
    <n v="428651"/>
    <n v="0.18748496493494793"/>
    <x v="0"/>
    <n v="0"/>
  </r>
  <r>
    <s v="Post_2477"/>
    <x v="411"/>
    <x v="8"/>
    <x v="3"/>
    <x v="6"/>
    <x v="1"/>
    <x v="6"/>
    <n v="2307501"/>
    <n v="358459"/>
    <n v="4933"/>
    <n v="24085"/>
    <n v="387477"/>
    <n v="0.16792062061944935"/>
    <x v="1"/>
    <n v="0"/>
  </r>
  <r>
    <s v="Post_2478"/>
    <x v="254"/>
    <x v="14"/>
    <x v="3"/>
    <x v="7"/>
    <x v="3"/>
    <x v="7"/>
    <n v="3047358"/>
    <n v="462784"/>
    <n v="10533"/>
    <n v="18903"/>
    <n v="492220"/>
    <n v="0.16152352299926689"/>
    <x v="2"/>
    <n v="0"/>
  </r>
  <r>
    <s v="Post_2479"/>
    <x v="364"/>
    <x v="17"/>
    <x v="3"/>
    <x v="7"/>
    <x v="5"/>
    <x v="6"/>
    <n v="3309387"/>
    <n v="35776"/>
    <n v="49912"/>
    <n v="10371"/>
    <n v="96059"/>
    <n v="2.9026221472435831E-2"/>
    <x v="1"/>
    <n v="0"/>
  </r>
  <r>
    <s v="Post_2480"/>
    <x v="423"/>
    <x v="19"/>
    <x v="0"/>
    <x v="5"/>
    <x v="3"/>
    <x v="7"/>
    <n v="187729"/>
    <n v="306823"/>
    <n v="3693"/>
    <n v="18459"/>
    <n v="328975"/>
    <n v="1.7523930772549792"/>
    <x v="0"/>
    <n v="0"/>
  </r>
  <r>
    <s v="Post_2481"/>
    <x v="443"/>
    <x v="19"/>
    <x v="2"/>
    <x v="9"/>
    <x v="1"/>
    <x v="3"/>
    <n v="3058341"/>
    <n v="425490"/>
    <n v="24075"/>
    <n v="1043"/>
    <n v="450608"/>
    <n v="0.14733739632042339"/>
    <x v="2"/>
    <n v="0"/>
  </r>
  <r>
    <s v="Post_2482"/>
    <x v="141"/>
    <x v="6"/>
    <x v="0"/>
    <x v="8"/>
    <x v="1"/>
    <x v="1"/>
    <n v="4047723"/>
    <n v="238367"/>
    <n v="5924"/>
    <n v="7164"/>
    <n v="251455"/>
    <n v="6.2122581016536949E-2"/>
    <x v="1"/>
    <n v="0"/>
  </r>
  <r>
    <s v="Post_2483"/>
    <x v="423"/>
    <x v="19"/>
    <x v="2"/>
    <x v="7"/>
    <x v="5"/>
    <x v="3"/>
    <n v="1543219"/>
    <n v="36775"/>
    <n v="22461"/>
    <n v="12596"/>
    <n v="71832"/>
    <n v="4.654686081495886E-2"/>
    <x v="2"/>
    <n v="0"/>
  </r>
  <r>
    <s v="Post_2484"/>
    <x v="167"/>
    <x v="15"/>
    <x v="2"/>
    <x v="3"/>
    <x v="2"/>
    <x v="0"/>
    <n v="1912145"/>
    <n v="125046"/>
    <n v="33950"/>
    <n v="35129"/>
    <n v="194125"/>
    <n v="0.10152211260129332"/>
    <x v="1"/>
    <n v="0"/>
  </r>
  <r>
    <s v="Post_2485"/>
    <x v="49"/>
    <x v="4"/>
    <x v="0"/>
    <x v="0"/>
    <x v="0"/>
    <x v="1"/>
    <n v="2497149"/>
    <n v="23114"/>
    <n v="23917"/>
    <n v="18942"/>
    <n v="65973"/>
    <n v="2.6419328602338105E-2"/>
    <x v="2"/>
    <n v="0"/>
  </r>
  <r>
    <s v="Post_2486"/>
    <x v="701"/>
    <x v="4"/>
    <x v="1"/>
    <x v="1"/>
    <x v="1"/>
    <x v="2"/>
    <n v="220575"/>
    <n v="200694"/>
    <n v="61870"/>
    <n v="17571"/>
    <n v="280135"/>
    <n v="1.2700215346254109"/>
    <x v="1"/>
    <n v="0"/>
  </r>
  <r>
    <s v="Post_2487"/>
    <x v="39"/>
    <x v="10"/>
    <x v="0"/>
    <x v="4"/>
    <x v="5"/>
    <x v="6"/>
    <n v="1373925"/>
    <n v="83584"/>
    <n v="5032"/>
    <n v="45668"/>
    <n v="134284"/>
    <n v="9.7737503866659386E-2"/>
    <x v="1"/>
    <n v="0"/>
  </r>
  <r>
    <s v="Post_2488"/>
    <x v="633"/>
    <x v="10"/>
    <x v="1"/>
    <x v="4"/>
    <x v="0"/>
    <x v="6"/>
    <n v="3287015"/>
    <n v="228853"/>
    <n v="73672"/>
    <n v="31885"/>
    <n v="334410"/>
    <n v="0.10173668206564314"/>
    <x v="1"/>
    <n v="0"/>
  </r>
  <r>
    <s v="Post_2489"/>
    <x v="557"/>
    <x v="20"/>
    <x v="0"/>
    <x v="7"/>
    <x v="3"/>
    <x v="6"/>
    <n v="3257070"/>
    <n v="20757"/>
    <n v="52198"/>
    <n v="42698"/>
    <n v="115653"/>
    <n v="3.5508294264476971E-2"/>
    <x v="1"/>
    <n v="0"/>
  </r>
  <r>
    <s v="Post_2490"/>
    <x v="405"/>
    <x v="13"/>
    <x v="3"/>
    <x v="3"/>
    <x v="5"/>
    <x v="6"/>
    <n v="2240771"/>
    <n v="454178"/>
    <n v="29349"/>
    <n v="31522"/>
    <n v="515049"/>
    <n v="0.22985347454068264"/>
    <x v="2"/>
    <n v="0"/>
  </r>
  <r>
    <s v="Post_2491"/>
    <x v="488"/>
    <x v="1"/>
    <x v="3"/>
    <x v="3"/>
    <x v="2"/>
    <x v="7"/>
    <n v="1111363"/>
    <n v="349304"/>
    <n v="23955"/>
    <n v="7574"/>
    <n v="380833"/>
    <n v="0.34267201625391525"/>
    <x v="0"/>
    <n v="0"/>
  </r>
  <r>
    <s v="Post_2492"/>
    <x v="412"/>
    <x v="5"/>
    <x v="1"/>
    <x v="4"/>
    <x v="5"/>
    <x v="7"/>
    <n v="1976709"/>
    <n v="80323"/>
    <n v="48505"/>
    <n v="43372"/>
    <n v="172200"/>
    <n v="8.7114491814424891E-2"/>
    <x v="1"/>
    <n v="0"/>
  </r>
  <r>
    <s v="Post_2493"/>
    <x v="167"/>
    <x v="15"/>
    <x v="2"/>
    <x v="9"/>
    <x v="5"/>
    <x v="2"/>
    <n v="3802774"/>
    <n v="499236"/>
    <n v="96550"/>
    <n v="28438"/>
    <n v="624224"/>
    <n v="0.16414964444376659"/>
    <x v="1"/>
    <n v="0"/>
  </r>
  <r>
    <s v="Post_2494"/>
    <x v="499"/>
    <x v="11"/>
    <x v="1"/>
    <x v="0"/>
    <x v="4"/>
    <x v="2"/>
    <n v="2827457"/>
    <n v="65941"/>
    <n v="46483"/>
    <n v="48418"/>
    <n v="160842"/>
    <n v="5.688574574255241E-2"/>
    <x v="1"/>
    <n v="0"/>
  </r>
  <r>
    <s v="Post_2495"/>
    <x v="516"/>
    <x v="10"/>
    <x v="2"/>
    <x v="6"/>
    <x v="0"/>
    <x v="0"/>
    <n v="1452698"/>
    <n v="161930"/>
    <n v="17928"/>
    <n v="18917"/>
    <n v="198775"/>
    <n v="0.13683160574324463"/>
    <x v="1"/>
    <n v="0"/>
  </r>
  <r>
    <s v="Post_2496"/>
    <x v="651"/>
    <x v="21"/>
    <x v="2"/>
    <x v="4"/>
    <x v="5"/>
    <x v="4"/>
    <n v="1415487"/>
    <n v="399428"/>
    <n v="8466"/>
    <n v="3334"/>
    <n v="411228"/>
    <n v="0.29052050636989246"/>
    <x v="0"/>
    <n v="0"/>
  </r>
  <r>
    <s v="Post_2497"/>
    <x v="10"/>
    <x v="8"/>
    <x v="0"/>
    <x v="0"/>
    <x v="5"/>
    <x v="2"/>
    <n v="1633680"/>
    <n v="423061"/>
    <n v="89011"/>
    <n v="33365"/>
    <n v="545437"/>
    <n v="0.33387015817051074"/>
    <x v="0"/>
    <n v="0"/>
  </r>
  <r>
    <s v="Post_2498"/>
    <x v="574"/>
    <x v="12"/>
    <x v="1"/>
    <x v="6"/>
    <x v="5"/>
    <x v="5"/>
    <n v="493921"/>
    <n v="40363"/>
    <n v="16844"/>
    <n v="32469"/>
    <n v="89676"/>
    <n v="0.18155939917517175"/>
    <x v="2"/>
    <n v="0"/>
  </r>
  <r>
    <s v="Post_2499"/>
    <x v="189"/>
    <x v="19"/>
    <x v="3"/>
    <x v="5"/>
    <x v="3"/>
    <x v="0"/>
    <n v="2517670"/>
    <n v="360247"/>
    <n v="26754"/>
    <n v="33262"/>
    <n v="420263"/>
    <n v="0.1669253714744188"/>
    <x v="2"/>
    <n v="0"/>
  </r>
  <r>
    <s v="Post_2500"/>
    <x v="499"/>
    <x v="11"/>
    <x v="2"/>
    <x v="7"/>
    <x v="3"/>
    <x v="2"/>
    <n v="2701054"/>
    <n v="19099"/>
    <n v="6791"/>
    <n v="12487"/>
    <n v="38377"/>
    <n v="1.4208157260091801E-2"/>
    <x v="1"/>
    <n v="0"/>
  </r>
  <r>
    <s v="Post_2501"/>
    <x v="534"/>
    <x v="6"/>
    <x v="0"/>
    <x v="3"/>
    <x v="3"/>
    <x v="6"/>
    <n v="566432"/>
    <n v="123321"/>
    <n v="33394"/>
    <n v="35085"/>
    <n v="191800"/>
    <n v="0.33861081294842099"/>
    <x v="0"/>
    <n v="0"/>
  </r>
  <r>
    <s v="Post_2502"/>
    <x v="117"/>
    <x v="9"/>
    <x v="2"/>
    <x v="2"/>
    <x v="2"/>
    <x v="6"/>
    <n v="4087476"/>
    <n v="19388"/>
    <n v="12617"/>
    <n v="13668"/>
    <n v="45673"/>
    <n v="1.1173888238120542E-2"/>
    <x v="0"/>
    <n v="0"/>
  </r>
  <r>
    <s v="Post_2503"/>
    <x v="138"/>
    <x v="18"/>
    <x v="1"/>
    <x v="5"/>
    <x v="4"/>
    <x v="4"/>
    <n v="1703104"/>
    <n v="197192"/>
    <n v="63338"/>
    <n v="3886"/>
    <n v="264416"/>
    <n v="0.15525534553380183"/>
    <x v="0"/>
    <n v="0"/>
  </r>
  <r>
    <s v="Post_2504"/>
    <x v="352"/>
    <x v="23"/>
    <x v="0"/>
    <x v="3"/>
    <x v="1"/>
    <x v="5"/>
    <n v="4794357"/>
    <n v="460406"/>
    <n v="36718"/>
    <n v="9386"/>
    <n v="506510"/>
    <n v="0.10564711805983576"/>
    <x v="1"/>
    <n v="0"/>
  </r>
  <r>
    <s v="Post_2505"/>
    <x v="391"/>
    <x v="20"/>
    <x v="2"/>
    <x v="3"/>
    <x v="2"/>
    <x v="7"/>
    <n v="3758458"/>
    <n v="228695"/>
    <n v="61603"/>
    <n v="4448"/>
    <n v="294746"/>
    <n v="7.8422055002344046E-2"/>
    <x v="2"/>
    <n v="0"/>
  </r>
  <r>
    <s v="Post_2506"/>
    <x v="339"/>
    <x v="8"/>
    <x v="2"/>
    <x v="0"/>
    <x v="4"/>
    <x v="2"/>
    <n v="1557528"/>
    <n v="434353"/>
    <n v="94792"/>
    <n v="47416"/>
    <n v="576561"/>
    <n v="0.37017697274142103"/>
    <x v="0"/>
    <n v="0"/>
  </r>
  <r>
    <s v="Post_2507"/>
    <x v="243"/>
    <x v="16"/>
    <x v="3"/>
    <x v="0"/>
    <x v="5"/>
    <x v="5"/>
    <n v="2962657"/>
    <n v="129075"/>
    <n v="42946"/>
    <n v="24127"/>
    <n v="196148"/>
    <n v="6.6206786678309371E-2"/>
    <x v="1"/>
    <n v="0"/>
  </r>
  <r>
    <s v="Post_2508"/>
    <x v="341"/>
    <x v="20"/>
    <x v="1"/>
    <x v="9"/>
    <x v="3"/>
    <x v="1"/>
    <n v="4992601"/>
    <n v="389024"/>
    <n v="91886"/>
    <n v="16411"/>
    <n v="497321"/>
    <n v="9.9611605253454055E-2"/>
    <x v="0"/>
    <n v="0"/>
  </r>
  <r>
    <s v="Post_2509"/>
    <x v="21"/>
    <x v="0"/>
    <x v="3"/>
    <x v="5"/>
    <x v="5"/>
    <x v="1"/>
    <n v="1703137"/>
    <n v="293146"/>
    <n v="32428"/>
    <n v="36233"/>
    <n v="361807"/>
    <n v="0.212435640820439"/>
    <x v="0"/>
    <n v="0"/>
  </r>
  <r>
    <s v="Post_2510"/>
    <x v="8"/>
    <x v="6"/>
    <x v="2"/>
    <x v="3"/>
    <x v="5"/>
    <x v="0"/>
    <n v="3749586"/>
    <n v="315273"/>
    <n v="93109"/>
    <n v="16533"/>
    <n v="424915"/>
    <n v="0.11332317754546768"/>
    <x v="2"/>
    <n v="0"/>
  </r>
  <r>
    <s v="Post_2511"/>
    <x v="692"/>
    <x v="15"/>
    <x v="2"/>
    <x v="5"/>
    <x v="0"/>
    <x v="0"/>
    <n v="1350342"/>
    <n v="347635"/>
    <n v="85096"/>
    <n v="4171"/>
    <n v="436902"/>
    <n v="0.32354914532762813"/>
    <x v="1"/>
    <n v="0"/>
  </r>
  <r>
    <s v="Post_2512"/>
    <x v="590"/>
    <x v="13"/>
    <x v="0"/>
    <x v="9"/>
    <x v="1"/>
    <x v="7"/>
    <n v="3771445"/>
    <n v="420305"/>
    <n v="58653"/>
    <n v="23940"/>
    <n v="502898"/>
    <n v="0.13334358581392544"/>
    <x v="2"/>
    <n v="0"/>
  </r>
  <r>
    <s v="Post_2513"/>
    <x v="124"/>
    <x v="9"/>
    <x v="1"/>
    <x v="8"/>
    <x v="3"/>
    <x v="5"/>
    <n v="1814986"/>
    <n v="411569"/>
    <n v="12811"/>
    <n v="40638"/>
    <n v="465018"/>
    <n v="0.25621024074014898"/>
    <x v="1"/>
    <n v="0"/>
  </r>
  <r>
    <s v="Post_2514"/>
    <x v="224"/>
    <x v="10"/>
    <x v="3"/>
    <x v="7"/>
    <x v="0"/>
    <x v="1"/>
    <n v="2694912"/>
    <n v="28836"/>
    <n v="90228"/>
    <n v="9577"/>
    <n v="128641"/>
    <n v="4.7734768333808304E-2"/>
    <x v="2"/>
    <n v="0"/>
  </r>
  <r>
    <s v="Post_2515"/>
    <x v="315"/>
    <x v="3"/>
    <x v="0"/>
    <x v="9"/>
    <x v="4"/>
    <x v="7"/>
    <n v="4368330"/>
    <n v="103328"/>
    <n v="93696"/>
    <n v="45312"/>
    <n v="242336"/>
    <n v="5.5475662324046028E-2"/>
    <x v="0"/>
    <n v="0"/>
  </r>
  <r>
    <s v="Post_2516"/>
    <x v="381"/>
    <x v="18"/>
    <x v="1"/>
    <x v="5"/>
    <x v="4"/>
    <x v="7"/>
    <n v="213212"/>
    <n v="31125"/>
    <n v="57224"/>
    <n v="27244"/>
    <n v="115593"/>
    <n v="0.54215053561713222"/>
    <x v="0"/>
    <n v="0"/>
  </r>
  <r>
    <s v="Post_2517"/>
    <x v="275"/>
    <x v="3"/>
    <x v="0"/>
    <x v="2"/>
    <x v="1"/>
    <x v="0"/>
    <n v="2875732"/>
    <n v="138204"/>
    <n v="72909"/>
    <n v="42115"/>
    <n v="253228"/>
    <n v="8.8056884299371432E-2"/>
    <x v="1"/>
    <n v="0"/>
  </r>
  <r>
    <s v="Post_2518"/>
    <x v="691"/>
    <x v="5"/>
    <x v="2"/>
    <x v="9"/>
    <x v="3"/>
    <x v="4"/>
    <n v="4413422"/>
    <n v="167555"/>
    <n v="58449"/>
    <n v="806"/>
    <n v="226810"/>
    <n v="5.1390961480683242E-2"/>
    <x v="2"/>
    <n v="0"/>
  </r>
  <r>
    <s v="Post_2519"/>
    <x v="294"/>
    <x v="5"/>
    <x v="0"/>
    <x v="3"/>
    <x v="5"/>
    <x v="6"/>
    <n v="4657315"/>
    <n v="76313"/>
    <n v="37855"/>
    <n v="4252"/>
    <n v="118420"/>
    <n v="2.5426667511216226E-2"/>
    <x v="1"/>
    <n v="0"/>
  </r>
  <r>
    <s v="Post_2520"/>
    <x v="702"/>
    <x v="1"/>
    <x v="0"/>
    <x v="9"/>
    <x v="3"/>
    <x v="4"/>
    <n v="1677563"/>
    <n v="50282"/>
    <n v="14469"/>
    <n v="12725"/>
    <n v="77476"/>
    <n v="4.6183660464614446E-2"/>
    <x v="0"/>
    <n v="0"/>
  </r>
  <r>
    <s v="Post_2521"/>
    <x v="181"/>
    <x v="11"/>
    <x v="0"/>
    <x v="2"/>
    <x v="2"/>
    <x v="1"/>
    <n v="3295972"/>
    <n v="316535"/>
    <n v="22109"/>
    <n v="19848"/>
    <n v="358492"/>
    <n v="0.10876670068799128"/>
    <x v="1"/>
    <n v="0"/>
  </r>
  <r>
    <s v="Post_2522"/>
    <x v="29"/>
    <x v="10"/>
    <x v="3"/>
    <x v="7"/>
    <x v="2"/>
    <x v="3"/>
    <n v="1917861"/>
    <n v="499874"/>
    <n v="92567"/>
    <n v="19082"/>
    <n v="611523"/>
    <n v="0.31885678889137431"/>
    <x v="2"/>
    <n v="0"/>
  </r>
  <r>
    <s v="Post_2523"/>
    <x v="208"/>
    <x v="18"/>
    <x v="3"/>
    <x v="4"/>
    <x v="5"/>
    <x v="6"/>
    <n v="842705"/>
    <n v="231984"/>
    <n v="87290"/>
    <n v="43282"/>
    <n v="362556"/>
    <n v="0.43022884639345915"/>
    <x v="2"/>
    <n v="0"/>
  </r>
  <r>
    <s v="Post_2524"/>
    <x v="347"/>
    <x v="2"/>
    <x v="3"/>
    <x v="6"/>
    <x v="0"/>
    <x v="7"/>
    <n v="1197159"/>
    <n v="216342"/>
    <n v="10156"/>
    <n v="7638"/>
    <n v="234136"/>
    <n v="0.19557636036650103"/>
    <x v="1"/>
    <n v="0"/>
  </r>
  <r>
    <s v="Post_2525"/>
    <x v="600"/>
    <x v="4"/>
    <x v="2"/>
    <x v="3"/>
    <x v="4"/>
    <x v="6"/>
    <n v="3357438"/>
    <n v="35821"/>
    <n v="87391"/>
    <n v="33823"/>
    <n v="157035"/>
    <n v="4.6772270999494256E-2"/>
    <x v="2"/>
    <n v="0"/>
  </r>
  <r>
    <s v="Post_2526"/>
    <x v="526"/>
    <x v="6"/>
    <x v="0"/>
    <x v="4"/>
    <x v="3"/>
    <x v="6"/>
    <n v="2248921"/>
    <n v="5928"/>
    <n v="68590"/>
    <n v="38086"/>
    <n v="112604"/>
    <n v="5.0070233680951891E-2"/>
    <x v="0"/>
    <n v="0"/>
  </r>
  <r>
    <s v="Post_2527"/>
    <x v="85"/>
    <x v="22"/>
    <x v="3"/>
    <x v="6"/>
    <x v="3"/>
    <x v="0"/>
    <n v="636012"/>
    <n v="204341"/>
    <n v="36007"/>
    <n v="14775"/>
    <n v="255123"/>
    <n v="0.40112922397690609"/>
    <x v="1"/>
    <n v="0"/>
  </r>
  <r>
    <s v="Post_2528"/>
    <x v="391"/>
    <x v="20"/>
    <x v="3"/>
    <x v="4"/>
    <x v="4"/>
    <x v="6"/>
    <n v="580413"/>
    <n v="148546"/>
    <n v="85714"/>
    <n v="30266"/>
    <n v="264526"/>
    <n v="0.45575478150902893"/>
    <x v="1"/>
    <n v="0"/>
  </r>
  <r>
    <s v="Post_2529"/>
    <x v="600"/>
    <x v="4"/>
    <x v="2"/>
    <x v="4"/>
    <x v="2"/>
    <x v="2"/>
    <n v="1619478"/>
    <n v="202449"/>
    <n v="22506"/>
    <n v="49206"/>
    <n v="274161"/>
    <n v="0.16928973409950615"/>
    <x v="2"/>
    <n v="0"/>
  </r>
  <r>
    <s v="Post_2530"/>
    <x v="558"/>
    <x v="15"/>
    <x v="3"/>
    <x v="0"/>
    <x v="2"/>
    <x v="5"/>
    <n v="2727339"/>
    <n v="225746"/>
    <n v="26005"/>
    <n v="12638"/>
    <n v="264389"/>
    <n v="9.6940277684585602E-2"/>
    <x v="0"/>
    <n v="0"/>
  </r>
  <r>
    <s v="Post_2531"/>
    <x v="703"/>
    <x v="22"/>
    <x v="1"/>
    <x v="8"/>
    <x v="2"/>
    <x v="6"/>
    <n v="4168696"/>
    <n v="113448"/>
    <n v="30625"/>
    <n v="48391"/>
    <n v="192464"/>
    <n v="4.6168873911650067E-2"/>
    <x v="1"/>
    <n v="0"/>
  </r>
  <r>
    <s v="Post_2532"/>
    <x v="704"/>
    <x v="23"/>
    <x v="3"/>
    <x v="0"/>
    <x v="2"/>
    <x v="0"/>
    <n v="4780227"/>
    <n v="282426"/>
    <n v="29708"/>
    <n v="35199"/>
    <n v="347333"/>
    <n v="7.2660356924472411E-2"/>
    <x v="2"/>
    <n v="0"/>
  </r>
  <r>
    <s v="Post_2533"/>
    <x v="289"/>
    <x v="5"/>
    <x v="3"/>
    <x v="7"/>
    <x v="2"/>
    <x v="3"/>
    <n v="4112679"/>
    <n v="426935"/>
    <n v="38868"/>
    <n v="26186"/>
    <n v="491989"/>
    <n v="0.11962737670506256"/>
    <x v="1"/>
    <n v="0"/>
  </r>
  <r>
    <s v="Post_2534"/>
    <x v="210"/>
    <x v="10"/>
    <x v="2"/>
    <x v="2"/>
    <x v="3"/>
    <x v="4"/>
    <n v="4758478"/>
    <n v="12810"/>
    <n v="84684"/>
    <n v="28499"/>
    <n v="125993"/>
    <n v="2.647758379885333E-2"/>
    <x v="0"/>
    <n v="0"/>
  </r>
  <r>
    <s v="Post_2535"/>
    <x v="574"/>
    <x v="12"/>
    <x v="1"/>
    <x v="8"/>
    <x v="2"/>
    <x v="0"/>
    <n v="2942675"/>
    <n v="167857"/>
    <n v="18673"/>
    <n v="3273"/>
    <n v="189803"/>
    <n v="6.4500157169921926E-2"/>
    <x v="1"/>
    <n v="0"/>
  </r>
  <r>
    <s v="Post_2536"/>
    <x v="514"/>
    <x v="4"/>
    <x v="0"/>
    <x v="9"/>
    <x v="2"/>
    <x v="6"/>
    <n v="3955213"/>
    <n v="127357"/>
    <n v="29753"/>
    <n v="3803"/>
    <n v="160913"/>
    <n v="4.0683776069708508E-2"/>
    <x v="1"/>
    <n v="0"/>
  </r>
  <r>
    <s v="Post_2537"/>
    <x v="190"/>
    <x v="2"/>
    <x v="0"/>
    <x v="3"/>
    <x v="1"/>
    <x v="3"/>
    <n v="74888"/>
    <n v="471073"/>
    <n v="9766"/>
    <n v="20104"/>
    <n v="500943"/>
    <n v="6.6892292490118574"/>
    <x v="2"/>
    <n v="0"/>
  </r>
  <r>
    <s v="Post_2538"/>
    <x v="162"/>
    <x v="0"/>
    <x v="3"/>
    <x v="8"/>
    <x v="0"/>
    <x v="1"/>
    <n v="4261296"/>
    <n v="160489"/>
    <n v="27495"/>
    <n v="49820"/>
    <n v="237804"/>
    <n v="5.5805557745812542E-2"/>
    <x v="2"/>
    <n v="0"/>
  </r>
  <r>
    <s v="Post_2539"/>
    <x v="560"/>
    <x v="3"/>
    <x v="3"/>
    <x v="0"/>
    <x v="4"/>
    <x v="3"/>
    <n v="85136"/>
    <n v="155014"/>
    <n v="78757"/>
    <n v="18966"/>
    <n v="252737"/>
    <n v="2.9686266679195641"/>
    <x v="2"/>
    <n v="0"/>
  </r>
  <r>
    <s v="Post_2540"/>
    <x v="416"/>
    <x v="4"/>
    <x v="1"/>
    <x v="5"/>
    <x v="4"/>
    <x v="3"/>
    <n v="401582"/>
    <n v="415577"/>
    <n v="39290"/>
    <n v="43037"/>
    <n v="497904"/>
    <n v="1.2398563680643058"/>
    <x v="0"/>
    <n v="0"/>
  </r>
  <r>
    <s v="Post_2541"/>
    <x v="380"/>
    <x v="16"/>
    <x v="2"/>
    <x v="9"/>
    <x v="4"/>
    <x v="2"/>
    <n v="2355918"/>
    <n v="414382"/>
    <n v="71397"/>
    <n v="7294"/>
    <n v="493073"/>
    <n v="0.2092912401874768"/>
    <x v="2"/>
    <n v="0"/>
  </r>
  <r>
    <s v="Post_2542"/>
    <x v="525"/>
    <x v="8"/>
    <x v="1"/>
    <x v="4"/>
    <x v="5"/>
    <x v="0"/>
    <n v="3508758"/>
    <n v="417726"/>
    <n v="86984"/>
    <n v="579"/>
    <n v="505289"/>
    <n v="0.14400793671150874"/>
    <x v="2"/>
    <n v="0"/>
  </r>
  <r>
    <s v="Post_2543"/>
    <x v="251"/>
    <x v="17"/>
    <x v="2"/>
    <x v="6"/>
    <x v="0"/>
    <x v="2"/>
    <n v="4974277"/>
    <n v="54468"/>
    <n v="92889"/>
    <n v="6169"/>
    <n v="153526"/>
    <n v="3.0863982846150304E-2"/>
    <x v="2"/>
    <n v="0"/>
  </r>
  <r>
    <s v="Post_2544"/>
    <x v="241"/>
    <x v="3"/>
    <x v="3"/>
    <x v="9"/>
    <x v="4"/>
    <x v="0"/>
    <n v="1032747"/>
    <n v="356909"/>
    <n v="54789"/>
    <n v="47157"/>
    <n v="458855"/>
    <n v="0.44430533325199684"/>
    <x v="1"/>
    <n v="0"/>
  </r>
  <r>
    <s v="Post_2545"/>
    <x v="251"/>
    <x v="17"/>
    <x v="1"/>
    <x v="3"/>
    <x v="2"/>
    <x v="1"/>
    <n v="1827742"/>
    <n v="68140"/>
    <n v="14386"/>
    <n v="10354"/>
    <n v="92880"/>
    <n v="5.0816800182957991E-2"/>
    <x v="1"/>
    <n v="0"/>
  </r>
  <r>
    <s v="Post_2546"/>
    <x v="430"/>
    <x v="5"/>
    <x v="2"/>
    <x v="8"/>
    <x v="2"/>
    <x v="5"/>
    <n v="4002361"/>
    <n v="185270"/>
    <n v="4346"/>
    <n v="44739"/>
    <n v="234355"/>
    <n v="5.8554188390302624E-2"/>
    <x v="0"/>
    <n v="0"/>
  </r>
  <r>
    <s v="Post_2547"/>
    <x v="30"/>
    <x v="10"/>
    <x v="1"/>
    <x v="7"/>
    <x v="2"/>
    <x v="0"/>
    <n v="3892548"/>
    <n v="47532"/>
    <n v="2967"/>
    <n v="4004"/>
    <n v="54503"/>
    <n v="1.4001882571518708E-2"/>
    <x v="2"/>
    <n v="0"/>
  </r>
  <r>
    <s v="Post_2548"/>
    <x v="25"/>
    <x v="15"/>
    <x v="2"/>
    <x v="9"/>
    <x v="3"/>
    <x v="0"/>
    <n v="815181"/>
    <n v="3087"/>
    <n v="33539"/>
    <n v="8879"/>
    <n v="45505"/>
    <n v="5.5821958558896732E-2"/>
    <x v="0"/>
    <n v="0"/>
  </r>
  <r>
    <s v="Post_2549"/>
    <x v="157"/>
    <x v="19"/>
    <x v="1"/>
    <x v="3"/>
    <x v="5"/>
    <x v="0"/>
    <n v="4428223"/>
    <n v="263558"/>
    <n v="38409"/>
    <n v="220"/>
    <n v="302187"/>
    <n v="6.8241143230591592E-2"/>
    <x v="1"/>
    <n v="0"/>
  </r>
  <r>
    <s v="Post_2550"/>
    <x v="705"/>
    <x v="22"/>
    <x v="0"/>
    <x v="0"/>
    <x v="0"/>
    <x v="7"/>
    <n v="3499233"/>
    <n v="152081"/>
    <n v="83684"/>
    <n v="11191"/>
    <n v="246956"/>
    <n v="7.057432300164064E-2"/>
    <x v="0"/>
    <n v="0"/>
  </r>
  <r>
    <s v="Post_2551"/>
    <x v="706"/>
    <x v="19"/>
    <x v="0"/>
    <x v="7"/>
    <x v="5"/>
    <x v="0"/>
    <n v="276967"/>
    <n v="343350"/>
    <n v="55422"/>
    <n v="42492"/>
    <n v="441264"/>
    <n v="1.59320063401055"/>
    <x v="1"/>
    <n v="0"/>
  </r>
  <r>
    <s v="Post_2552"/>
    <x v="695"/>
    <x v="20"/>
    <x v="0"/>
    <x v="3"/>
    <x v="4"/>
    <x v="6"/>
    <n v="556068"/>
    <n v="40772"/>
    <n v="70937"/>
    <n v="39800"/>
    <n v="151509"/>
    <n v="0.2724648783961674"/>
    <x v="0"/>
    <n v="0"/>
  </r>
  <r>
    <s v="Post_2553"/>
    <x v="623"/>
    <x v="11"/>
    <x v="0"/>
    <x v="8"/>
    <x v="4"/>
    <x v="6"/>
    <n v="3658692"/>
    <n v="209387"/>
    <n v="89681"/>
    <n v="14453"/>
    <n v="313521"/>
    <n v="8.5692099799600518E-2"/>
    <x v="1"/>
    <n v="0"/>
  </r>
  <r>
    <s v="Post_2554"/>
    <x v="642"/>
    <x v="11"/>
    <x v="0"/>
    <x v="2"/>
    <x v="3"/>
    <x v="2"/>
    <n v="4694065"/>
    <n v="334810"/>
    <n v="58512"/>
    <n v="17934"/>
    <n v="411256"/>
    <n v="8.7611909933075063E-2"/>
    <x v="2"/>
    <n v="0"/>
  </r>
  <r>
    <s v="Post_2555"/>
    <x v="19"/>
    <x v="14"/>
    <x v="2"/>
    <x v="0"/>
    <x v="0"/>
    <x v="7"/>
    <n v="674124"/>
    <n v="498332"/>
    <n v="88370"/>
    <n v="26302"/>
    <n v="613004"/>
    <n v="0.90933418777554276"/>
    <x v="1"/>
    <n v="0"/>
  </r>
  <r>
    <s v="Post_2556"/>
    <x v="60"/>
    <x v="11"/>
    <x v="2"/>
    <x v="9"/>
    <x v="1"/>
    <x v="3"/>
    <n v="967084"/>
    <n v="311164"/>
    <n v="92571"/>
    <n v="42138"/>
    <n v="445873"/>
    <n v="0.46104888510201802"/>
    <x v="2"/>
    <n v="0"/>
  </r>
  <r>
    <s v="Post_2557"/>
    <x v="232"/>
    <x v="17"/>
    <x v="0"/>
    <x v="8"/>
    <x v="2"/>
    <x v="4"/>
    <n v="3461594"/>
    <n v="176543"/>
    <n v="86904"/>
    <n v="47992"/>
    <n v="311439"/>
    <n v="8.9969823150837444E-2"/>
    <x v="1"/>
    <n v="0"/>
  </r>
  <r>
    <s v="Post_2558"/>
    <x v="365"/>
    <x v="21"/>
    <x v="2"/>
    <x v="8"/>
    <x v="2"/>
    <x v="6"/>
    <n v="691868"/>
    <n v="492439"/>
    <n v="22816"/>
    <n v="25718"/>
    <n v="540973"/>
    <n v="0.78190203911728828"/>
    <x v="2"/>
    <n v="0"/>
  </r>
  <r>
    <s v="Post_2559"/>
    <x v="247"/>
    <x v="14"/>
    <x v="3"/>
    <x v="8"/>
    <x v="3"/>
    <x v="0"/>
    <n v="1628325"/>
    <n v="256374"/>
    <n v="7548"/>
    <n v="17955"/>
    <n v="281877"/>
    <n v="0.17310856247984893"/>
    <x v="0"/>
    <n v="0"/>
  </r>
  <r>
    <s v="Post_2560"/>
    <x v="387"/>
    <x v="22"/>
    <x v="0"/>
    <x v="7"/>
    <x v="2"/>
    <x v="0"/>
    <n v="2000181"/>
    <n v="232088"/>
    <n v="3584"/>
    <n v="21517"/>
    <n v="257189"/>
    <n v="0.12858286325087578"/>
    <x v="1"/>
    <n v="0"/>
  </r>
  <r>
    <s v="Post_2561"/>
    <x v="20"/>
    <x v="8"/>
    <x v="1"/>
    <x v="2"/>
    <x v="1"/>
    <x v="7"/>
    <n v="1277252"/>
    <n v="142436"/>
    <n v="54890"/>
    <n v="11779"/>
    <n v="209105"/>
    <n v="0.16371475636757665"/>
    <x v="2"/>
    <n v="0"/>
  </r>
  <r>
    <s v="Post_2562"/>
    <x v="671"/>
    <x v="14"/>
    <x v="3"/>
    <x v="6"/>
    <x v="5"/>
    <x v="0"/>
    <n v="4920706"/>
    <n v="357561"/>
    <n v="63705"/>
    <n v="22476"/>
    <n v="443742"/>
    <n v="9.0178523163139596E-2"/>
    <x v="1"/>
    <n v="0"/>
  </r>
  <r>
    <s v="Post_2563"/>
    <x v="585"/>
    <x v="16"/>
    <x v="3"/>
    <x v="0"/>
    <x v="2"/>
    <x v="7"/>
    <n v="2496480"/>
    <n v="117284"/>
    <n v="813"/>
    <n v="15105"/>
    <n v="133202"/>
    <n v="5.3355925142600784E-2"/>
    <x v="2"/>
    <n v="0"/>
  </r>
  <r>
    <s v="Post_2564"/>
    <x v="7"/>
    <x v="0"/>
    <x v="0"/>
    <x v="4"/>
    <x v="3"/>
    <x v="7"/>
    <n v="2020483"/>
    <n v="136675"/>
    <n v="31661"/>
    <n v="39695"/>
    <n v="208031"/>
    <n v="0.10296102466588435"/>
    <x v="2"/>
    <n v="0"/>
  </r>
  <r>
    <s v="Post_2565"/>
    <x v="21"/>
    <x v="0"/>
    <x v="3"/>
    <x v="5"/>
    <x v="3"/>
    <x v="3"/>
    <n v="2034792"/>
    <n v="224437"/>
    <n v="6189"/>
    <n v="13971"/>
    <n v="244597"/>
    <n v="0.12020737254716944"/>
    <x v="1"/>
    <n v="0"/>
  </r>
  <r>
    <s v="Post_2566"/>
    <x v="7"/>
    <x v="0"/>
    <x v="2"/>
    <x v="5"/>
    <x v="3"/>
    <x v="1"/>
    <n v="3596679"/>
    <n v="429470"/>
    <n v="19732"/>
    <n v="12766"/>
    <n v="461968"/>
    <n v="0.12844293305018323"/>
    <x v="0"/>
    <n v="0"/>
  </r>
  <r>
    <s v="Post_2567"/>
    <x v="23"/>
    <x v="13"/>
    <x v="0"/>
    <x v="8"/>
    <x v="5"/>
    <x v="3"/>
    <n v="1402768"/>
    <n v="385952"/>
    <n v="59599"/>
    <n v="23267"/>
    <n v="468818"/>
    <n v="0.33420922062664676"/>
    <x v="2"/>
    <n v="0"/>
  </r>
  <r>
    <s v="Post_2568"/>
    <x v="620"/>
    <x v="23"/>
    <x v="0"/>
    <x v="9"/>
    <x v="3"/>
    <x v="0"/>
    <n v="33485"/>
    <n v="153446"/>
    <n v="97898"/>
    <n v="28727"/>
    <n v="280071"/>
    <n v="8.3640734657309235"/>
    <x v="1"/>
    <n v="0"/>
  </r>
  <r>
    <s v="Post_2569"/>
    <x v="402"/>
    <x v="21"/>
    <x v="3"/>
    <x v="9"/>
    <x v="5"/>
    <x v="7"/>
    <n v="237107"/>
    <n v="374569"/>
    <n v="56320"/>
    <n v="28305"/>
    <n v="459194"/>
    <n v="1.9366530722416462"/>
    <x v="1"/>
    <n v="0"/>
  </r>
  <r>
    <s v="Post_2570"/>
    <x v="306"/>
    <x v="17"/>
    <x v="3"/>
    <x v="7"/>
    <x v="0"/>
    <x v="4"/>
    <n v="3047626"/>
    <n v="396572"/>
    <n v="2041"/>
    <n v="13218"/>
    <n v="411831"/>
    <n v="0.13513173860572131"/>
    <x v="1"/>
    <n v="0"/>
  </r>
  <r>
    <s v="Post_2571"/>
    <x v="11"/>
    <x v="9"/>
    <x v="3"/>
    <x v="5"/>
    <x v="1"/>
    <x v="4"/>
    <n v="3833797"/>
    <n v="375717"/>
    <n v="6416"/>
    <n v="35351"/>
    <n v="417484"/>
    <n v="0.10889569792036459"/>
    <x v="2"/>
    <n v="0"/>
  </r>
  <r>
    <s v="Post_2572"/>
    <x v="338"/>
    <x v="7"/>
    <x v="0"/>
    <x v="9"/>
    <x v="2"/>
    <x v="2"/>
    <n v="2674946"/>
    <n v="169667"/>
    <n v="87354"/>
    <n v="28176"/>
    <n v="285197"/>
    <n v="0.10661785322021454"/>
    <x v="0"/>
    <n v="0"/>
  </r>
  <r>
    <s v="Post_2573"/>
    <x v="81"/>
    <x v="17"/>
    <x v="1"/>
    <x v="1"/>
    <x v="1"/>
    <x v="4"/>
    <n v="338623"/>
    <n v="170174"/>
    <n v="38826"/>
    <n v="10092"/>
    <n v="219092"/>
    <n v="0.64700862020595173"/>
    <x v="2"/>
    <n v="0"/>
  </r>
  <r>
    <s v="Post_2574"/>
    <x v="512"/>
    <x v="1"/>
    <x v="1"/>
    <x v="1"/>
    <x v="4"/>
    <x v="2"/>
    <n v="2262056"/>
    <n v="291846"/>
    <n v="30805"/>
    <n v="8381"/>
    <n v="331032"/>
    <n v="0.14634120463861194"/>
    <x v="2"/>
    <n v="0"/>
  </r>
  <r>
    <s v="Post_2575"/>
    <x v="358"/>
    <x v="2"/>
    <x v="3"/>
    <x v="4"/>
    <x v="5"/>
    <x v="5"/>
    <n v="1186234"/>
    <n v="144971"/>
    <n v="1008"/>
    <n v="34541"/>
    <n v="180520"/>
    <n v="0.15217908102448591"/>
    <x v="1"/>
    <n v="0"/>
  </r>
  <r>
    <s v="Post_2576"/>
    <x v="173"/>
    <x v="5"/>
    <x v="1"/>
    <x v="2"/>
    <x v="0"/>
    <x v="1"/>
    <n v="329482"/>
    <n v="463165"/>
    <n v="31309"/>
    <n v="31828"/>
    <n v="526302"/>
    <n v="1.5973619196192812"/>
    <x v="0"/>
    <n v="0"/>
  </r>
  <r>
    <s v="Post_2577"/>
    <x v="592"/>
    <x v="23"/>
    <x v="2"/>
    <x v="9"/>
    <x v="4"/>
    <x v="3"/>
    <n v="3154154"/>
    <n v="51824"/>
    <n v="6624"/>
    <n v="33785"/>
    <n v="92233"/>
    <n v="2.9241755475477735E-2"/>
    <x v="1"/>
    <n v="0"/>
  </r>
  <r>
    <s v="Post_2578"/>
    <x v="303"/>
    <x v="23"/>
    <x v="2"/>
    <x v="1"/>
    <x v="2"/>
    <x v="4"/>
    <n v="4996111"/>
    <n v="392899"/>
    <n v="9476"/>
    <n v="237"/>
    <n v="402612"/>
    <n v="8.0585079074504143E-2"/>
    <x v="1"/>
    <n v="0"/>
  </r>
  <r>
    <s v="Post_2579"/>
    <x v="672"/>
    <x v="6"/>
    <x v="1"/>
    <x v="7"/>
    <x v="5"/>
    <x v="7"/>
    <n v="1701876"/>
    <n v="310183"/>
    <n v="78161"/>
    <n v="41590"/>
    <n v="429934"/>
    <n v="0.25262357539562225"/>
    <x v="1"/>
    <n v="0"/>
  </r>
  <r>
    <s v="Post_2580"/>
    <x v="400"/>
    <x v="19"/>
    <x v="1"/>
    <x v="7"/>
    <x v="5"/>
    <x v="7"/>
    <n v="142287"/>
    <n v="488840"/>
    <n v="88711"/>
    <n v="41354"/>
    <n v="618905"/>
    <n v="4.3496946312734126"/>
    <x v="1"/>
    <n v="0"/>
  </r>
  <r>
    <s v="Post_2581"/>
    <x v="395"/>
    <x v="6"/>
    <x v="0"/>
    <x v="5"/>
    <x v="3"/>
    <x v="2"/>
    <n v="570572"/>
    <n v="194018"/>
    <n v="31840"/>
    <n v="38584"/>
    <n v="264442"/>
    <n v="0.46346823889009625"/>
    <x v="0"/>
    <n v="0"/>
  </r>
  <r>
    <s v="Post_2582"/>
    <x v="372"/>
    <x v="6"/>
    <x v="3"/>
    <x v="2"/>
    <x v="1"/>
    <x v="3"/>
    <n v="3823016"/>
    <n v="339895"/>
    <n v="79041"/>
    <n v="43901"/>
    <n v="462837"/>
    <n v="0.12106593328408774"/>
    <x v="1"/>
    <n v="0"/>
  </r>
  <r>
    <s v="Post_2583"/>
    <x v="542"/>
    <x v="9"/>
    <x v="3"/>
    <x v="5"/>
    <x v="0"/>
    <x v="7"/>
    <n v="4567760"/>
    <n v="463413"/>
    <n v="32735"/>
    <n v="22516"/>
    <n v="518664"/>
    <n v="0.11354887297055888"/>
    <x v="0"/>
    <n v="0"/>
  </r>
  <r>
    <s v="Post_2584"/>
    <x v="85"/>
    <x v="22"/>
    <x v="3"/>
    <x v="2"/>
    <x v="4"/>
    <x v="3"/>
    <n v="1080580"/>
    <n v="147375"/>
    <n v="99235"/>
    <n v="11219"/>
    <n v="257829"/>
    <n v="0.23860241722038164"/>
    <x v="1"/>
    <n v="0"/>
  </r>
  <r>
    <s v="Post_2585"/>
    <x v="326"/>
    <x v="1"/>
    <x v="0"/>
    <x v="1"/>
    <x v="1"/>
    <x v="6"/>
    <n v="4341647"/>
    <n v="156740"/>
    <n v="34892"/>
    <n v="8881"/>
    <n v="200513"/>
    <n v="4.6183625707018561E-2"/>
    <x v="2"/>
    <n v="0"/>
  </r>
  <r>
    <s v="Post_2586"/>
    <x v="288"/>
    <x v="4"/>
    <x v="1"/>
    <x v="1"/>
    <x v="3"/>
    <x v="2"/>
    <n v="1680761"/>
    <n v="17011"/>
    <n v="75940"/>
    <n v="20745"/>
    <n v="113696"/>
    <n v="6.764554865325885E-2"/>
    <x v="1"/>
    <n v="0"/>
  </r>
  <r>
    <s v="Post_2587"/>
    <x v="136"/>
    <x v="10"/>
    <x v="1"/>
    <x v="1"/>
    <x v="2"/>
    <x v="4"/>
    <n v="3759036"/>
    <n v="49515"/>
    <n v="94487"/>
    <n v="19525"/>
    <n v="163527"/>
    <n v="4.3502376673168336E-2"/>
    <x v="1"/>
    <n v="0"/>
  </r>
  <r>
    <s v="Post_2588"/>
    <x v="703"/>
    <x v="22"/>
    <x v="1"/>
    <x v="3"/>
    <x v="3"/>
    <x v="5"/>
    <n v="4990567"/>
    <n v="196104"/>
    <n v="40750"/>
    <n v="15936"/>
    <n v="252790"/>
    <n v="5.0653563011978396E-2"/>
    <x v="2"/>
    <n v="0"/>
  </r>
  <r>
    <s v="Post_2589"/>
    <x v="417"/>
    <x v="2"/>
    <x v="2"/>
    <x v="3"/>
    <x v="0"/>
    <x v="1"/>
    <n v="3878035"/>
    <n v="348866"/>
    <n v="80120"/>
    <n v="34139"/>
    <n v="463125"/>
    <n v="0.1194225941746271"/>
    <x v="2"/>
    <n v="0"/>
  </r>
  <r>
    <s v="Post_2590"/>
    <x v="318"/>
    <x v="9"/>
    <x v="3"/>
    <x v="0"/>
    <x v="4"/>
    <x v="4"/>
    <n v="2655487"/>
    <n v="236695"/>
    <n v="22847"/>
    <n v="47938"/>
    <n v="307480"/>
    <n v="0.11579043693303714"/>
    <x v="1"/>
    <n v="0"/>
  </r>
  <r>
    <s v="Post_2591"/>
    <x v="41"/>
    <x v="3"/>
    <x v="3"/>
    <x v="2"/>
    <x v="3"/>
    <x v="6"/>
    <n v="4658092"/>
    <n v="187743"/>
    <n v="97119"/>
    <n v="10070"/>
    <n v="294932"/>
    <n v="6.331605301054595E-2"/>
    <x v="0"/>
    <n v="0"/>
  </r>
  <r>
    <s v="Post_2592"/>
    <x v="209"/>
    <x v="15"/>
    <x v="2"/>
    <x v="7"/>
    <x v="0"/>
    <x v="6"/>
    <n v="559570"/>
    <n v="479352"/>
    <n v="39884"/>
    <n v="22495"/>
    <n v="541731"/>
    <n v="0.96812016369712461"/>
    <x v="1"/>
    <n v="0"/>
  </r>
  <r>
    <s v="Post_2593"/>
    <x v="446"/>
    <x v="20"/>
    <x v="0"/>
    <x v="9"/>
    <x v="0"/>
    <x v="2"/>
    <n v="36380"/>
    <n v="191250"/>
    <n v="49211"/>
    <n v="34693"/>
    <n v="275154"/>
    <n v="7.5633315008246287"/>
    <x v="1"/>
    <n v="0"/>
  </r>
  <r>
    <s v="Post_2594"/>
    <x v="471"/>
    <x v="12"/>
    <x v="0"/>
    <x v="6"/>
    <x v="0"/>
    <x v="7"/>
    <n v="3514325"/>
    <n v="72881"/>
    <n v="13919"/>
    <n v="31645"/>
    <n v="118445"/>
    <n v="3.3703485022017032E-2"/>
    <x v="0"/>
    <n v="0"/>
  </r>
  <r>
    <s v="Post_2595"/>
    <x v="329"/>
    <x v="2"/>
    <x v="0"/>
    <x v="4"/>
    <x v="5"/>
    <x v="0"/>
    <n v="4254334"/>
    <n v="441095"/>
    <n v="11321"/>
    <n v="4039"/>
    <n v="456455"/>
    <n v="0.10729176411631057"/>
    <x v="0"/>
    <n v="0"/>
  </r>
  <r>
    <s v="Post_2596"/>
    <x v="337"/>
    <x v="23"/>
    <x v="3"/>
    <x v="0"/>
    <x v="2"/>
    <x v="6"/>
    <n v="1700594"/>
    <n v="333525"/>
    <n v="46048"/>
    <n v="33160"/>
    <n v="412733"/>
    <n v="0.24269931565088435"/>
    <x v="0"/>
    <n v="0"/>
  </r>
  <r>
    <s v="Post_2597"/>
    <x v="149"/>
    <x v="18"/>
    <x v="3"/>
    <x v="5"/>
    <x v="5"/>
    <x v="3"/>
    <n v="1019069"/>
    <n v="306484"/>
    <n v="74925"/>
    <n v="38141"/>
    <n v="419550"/>
    <n v="0.41169930593512316"/>
    <x v="1"/>
    <n v="0"/>
  </r>
  <r>
    <s v="Post_2598"/>
    <x v="338"/>
    <x v="7"/>
    <x v="3"/>
    <x v="0"/>
    <x v="5"/>
    <x v="5"/>
    <n v="345799"/>
    <n v="273374"/>
    <n v="75861"/>
    <n v="44327"/>
    <n v="393562"/>
    <n v="1.1381235920288955"/>
    <x v="2"/>
    <n v="0"/>
  </r>
  <r>
    <s v="Post_2599"/>
    <x v="96"/>
    <x v="17"/>
    <x v="1"/>
    <x v="3"/>
    <x v="3"/>
    <x v="6"/>
    <n v="895082"/>
    <n v="165876"/>
    <n v="33670"/>
    <n v="43357"/>
    <n v="242903"/>
    <n v="0.27137513657966533"/>
    <x v="2"/>
    <n v="0"/>
  </r>
  <r>
    <s v="Post_2600"/>
    <x v="244"/>
    <x v="11"/>
    <x v="0"/>
    <x v="1"/>
    <x v="4"/>
    <x v="1"/>
    <n v="468457"/>
    <n v="278112"/>
    <n v="72079"/>
    <n v="5499"/>
    <n v="355690"/>
    <n v="0.75927993391068982"/>
    <x v="0"/>
    <n v="0"/>
  </r>
  <r>
    <s v="Post_2601"/>
    <x v="671"/>
    <x v="14"/>
    <x v="3"/>
    <x v="8"/>
    <x v="4"/>
    <x v="5"/>
    <n v="4999077"/>
    <n v="490971"/>
    <n v="6444"/>
    <n v="16296"/>
    <n v="513711"/>
    <n v="0.10276116971192882"/>
    <x v="1"/>
    <n v="0"/>
  </r>
  <r>
    <s v="Post_2602"/>
    <x v="109"/>
    <x v="14"/>
    <x v="2"/>
    <x v="3"/>
    <x v="1"/>
    <x v="7"/>
    <n v="4735015"/>
    <n v="459475"/>
    <n v="93656"/>
    <n v="26336"/>
    <n v="579467"/>
    <n v="0.12237912657087675"/>
    <x v="0"/>
    <n v="0"/>
  </r>
  <r>
    <s v="Post_2603"/>
    <x v="649"/>
    <x v="10"/>
    <x v="3"/>
    <x v="4"/>
    <x v="5"/>
    <x v="4"/>
    <n v="3938926"/>
    <n v="246185"/>
    <n v="99069"/>
    <n v="45377"/>
    <n v="390631"/>
    <n v="9.9171957025849175E-2"/>
    <x v="2"/>
    <n v="0"/>
  </r>
  <r>
    <s v="Post_2604"/>
    <x v="395"/>
    <x v="6"/>
    <x v="0"/>
    <x v="5"/>
    <x v="4"/>
    <x v="7"/>
    <n v="204921"/>
    <n v="127363"/>
    <n v="83720"/>
    <n v="40404"/>
    <n v="251487"/>
    <n v="1.2272387895823269"/>
    <x v="2"/>
    <n v="0"/>
  </r>
  <r>
    <s v="Post_2605"/>
    <x v="240"/>
    <x v="21"/>
    <x v="2"/>
    <x v="1"/>
    <x v="2"/>
    <x v="6"/>
    <n v="164682"/>
    <n v="366089"/>
    <n v="73679"/>
    <n v="36494"/>
    <n v="476262"/>
    <n v="2.8920100557437971"/>
    <x v="1"/>
    <n v="0"/>
  </r>
  <r>
    <s v="Post_2606"/>
    <x v="647"/>
    <x v="2"/>
    <x v="1"/>
    <x v="0"/>
    <x v="0"/>
    <x v="7"/>
    <n v="3223017"/>
    <n v="409378"/>
    <n v="89525"/>
    <n v="29071"/>
    <n v="527974"/>
    <n v="0.16381359452959757"/>
    <x v="0"/>
    <n v="0"/>
  </r>
  <r>
    <s v="Post_2607"/>
    <x v="354"/>
    <x v="1"/>
    <x v="2"/>
    <x v="6"/>
    <x v="5"/>
    <x v="6"/>
    <n v="185319"/>
    <n v="131508"/>
    <n v="70124"/>
    <n v="10358"/>
    <n v="211990"/>
    <n v="1.1439194038387861"/>
    <x v="0"/>
    <n v="0"/>
  </r>
  <r>
    <s v="Post_2608"/>
    <x v="331"/>
    <x v="11"/>
    <x v="2"/>
    <x v="8"/>
    <x v="2"/>
    <x v="2"/>
    <n v="69325"/>
    <n v="235226"/>
    <n v="34520"/>
    <n v="49751"/>
    <n v="319497"/>
    <n v="4.6086837360259647"/>
    <x v="1"/>
    <n v="0"/>
  </r>
  <r>
    <s v="Post_2609"/>
    <x v="556"/>
    <x v="7"/>
    <x v="0"/>
    <x v="6"/>
    <x v="0"/>
    <x v="1"/>
    <n v="1117579"/>
    <n v="243650"/>
    <n v="99520"/>
    <n v="20065"/>
    <n v="363235"/>
    <n v="0.32501952882078133"/>
    <x v="1"/>
    <n v="0"/>
  </r>
  <r>
    <s v="Post_2610"/>
    <x v="406"/>
    <x v="3"/>
    <x v="1"/>
    <x v="7"/>
    <x v="5"/>
    <x v="6"/>
    <n v="4144067"/>
    <n v="133720"/>
    <n v="86090"/>
    <n v="44322"/>
    <n v="264132"/>
    <n v="6.3737386485305372E-2"/>
    <x v="2"/>
    <n v="0"/>
  </r>
  <r>
    <s v="Post_2611"/>
    <x v="518"/>
    <x v="5"/>
    <x v="2"/>
    <x v="4"/>
    <x v="3"/>
    <x v="3"/>
    <n v="4059731"/>
    <n v="426920"/>
    <n v="24990"/>
    <n v="34937"/>
    <n v="486847"/>
    <n v="0.11992099969185151"/>
    <x v="0"/>
    <n v="0"/>
  </r>
  <r>
    <s v="Post_2612"/>
    <x v="645"/>
    <x v="6"/>
    <x v="0"/>
    <x v="3"/>
    <x v="2"/>
    <x v="1"/>
    <n v="95396"/>
    <n v="279129"/>
    <n v="37417"/>
    <n v="25488"/>
    <n v="342034"/>
    <n v="3.5854123862635752"/>
    <x v="2"/>
    <n v="0"/>
  </r>
  <r>
    <s v="Post_2613"/>
    <x v="139"/>
    <x v="14"/>
    <x v="0"/>
    <x v="4"/>
    <x v="5"/>
    <x v="6"/>
    <n v="3606397"/>
    <n v="21765"/>
    <n v="44898"/>
    <n v="25802"/>
    <n v="92465"/>
    <n v="2.5639162854228195E-2"/>
    <x v="1"/>
    <n v="0"/>
  </r>
  <r>
    <s v="Post_2614"/>
    <x v="381"/>
    <x v="18"/>
    <x v="1"/>
    <x v="1"/>
    <x v="1"/>
    <x v="2"/>
    <n v="3997068"/>
    <n v="292005"/>
    <n v="85139"/>
    <n v="5723"/>
    <n v="382867"/>
    <n v="9.5786961843030941E-2"/>
    <x v="1"/>
    <n v="0"/>
  </r>
  <r>
    <s v="Post_2615"/>
    <x v="98"/>
    <x v="15"/>
    <x v="0"/>
    <x v="6"/>
    <x v="4"/>
    <x v="2"/>
    <n v="2815065"/>
    <n v="428338"/>
    <n v="96688"/>
    <n v="9583"/>
    <n v="534609"/>
    <n v="0.18991000207810477"/>
    <x v="1"/>
    <n v="0"/>
  </r>
  <r>
    <s v="Post_2616"/>
    <x v="413"/>
    <x v="13"/>
    <x v="3"/>
    <x v="7"/>
    <x v="5"/>
    <x v="4"/>
    <n v="929026"/>
    <n v="60319"/>
    <n v="15982"/>
    <n v="2578"/>
    <n v="78879"/>
    <n v="8.4905051096524742E-2"/>
    <x v="0"/>
    <n v="0"/>
  </r>
  <r>
    <s v="Post_2617"/>
    <x v="440"/>
    <x v="16"/>
    <x v="0"/>
    <x v="6"/>
    <x v="1"/>
    <x v="0"/>
    <n v="717380"/>
    <n v="238324"/>
    <n v="14383"/>
    <n v="30798"/>
    <n v="283505"/>
    <n v="0.39519501519417882"/>
    <x v="2"/>
    <n v="0"/>
  </r>
  <r>
    <s v="Post_2618"/>
    <x v="244"/>
    <x v="11"/>
    <x v="0"/>
    <x v="6"/>
    <x v="1"/>
    <x v="5"/>
    <n v="4243476"/>
    <n v="160022"/>
    <n v="73527"/>
    <n v="9324"/>
    <n v="242873"/>
    <n v="5.7234446477369028E-2"/>
    <x v="0"/>
    <n v="0"/>
  </r>
  <r>
    <s v="Post_2619"/>
    <x v="348"/>
    <x v="5"/>
    <x v="1"/>
    <x v="7"/>
    <x v="1"/>
    <x v="4"/>
    <n v="2287664"/>
    <n v="205770"/>
    <n v="47154"/>
    <n v="11030"/>
    <n v="263954"/>
    <n v="0.11538145461920982"/>
    <x v="2"/>
    <n v="0"/>
  </r>
  <r>
    <s v="Post_2620"/>
    <x v="432"/>
    <x v="0"/>
    <x v="2"/>
    <x v="2"/>
    <x v="2"/>
    <x v="2"/>
    <n v="3459809"/>
    <n v="160850"/>
    <n v="77013"/>
    <n v="43812"/>
    <n v="281675"/>
    <n v="8.1413453748458375E-2"/>
    <x v="0"/>
    <n v="0"/>
  </r>
  <r>
    <s v="Post_2621"/>
    <x v="497"/>
    <x v="14"/>
    <x v="0"/>
    <x v="9"/>
    <x v="2"/>
    <x v="5"/>
    <n v="4536297"/>
    <n v="387809"/>
    <n v="76516"/>
    <n v="17176"/>
    <n v="481501"/>
    <n v="0.10614406420038194"/>
    <x v="1"/>
    <n v="0"/>
  </r>
  <r>
    <s v="Post_2622"/>
    <x v="699"/>
    <x v="22"/>
    <x v="0"/>
    <x v="8"/>
    <x v="3"/>
    <x v="3"/>
    <n v="852564"/>
    <n v="390933"/>
    <n v="8960"/>
    <n v="23869"/>
    <n v="423762"/>
    <n v="0.49704421017073203"/>
    <x v="1"/>
    <n v="0"/>
  </r>
  <r>
    <s v="Post_2623"/>
    <x v="626"/>
    <x v="1"/>
    <x v="3"/>
    <x v="2"/>
    <x v="2"/>
    <x v="0"/>
    <n v="4841341"/>
    <n v="357249"/>
    <n v="91745"/>
    <n v="20572"/>
    <n v="469566"/>
    <n v="9.6990895704310021E-2"/>
    <x v="2"/>
    <n v="0"/>
  </r>
  <r>
    <s v="Post_2624"/>
    <x v="286"/>
    <x v="12"/>
    <x v="0"/>
    <x v="5"/>
    <x v="2"/>
    <x v="4"/>
    <n v="2905718"/>
    <n v="324095"/>
    <n v="73361"/>
    <n v="37029"/>
    <n v="434485"/>
    <n v="0.14952758664123636"/>
    <x v="2"/>
    <n v="0"/>
  </r>
  <r>
    <s v="Post_2625"/>
    <x v="390"/>
    <x v="7"/>
    <x v="3"/>
    <x v="4"/>
    <x v="1"/>
    <x v="0"/>
    <n v="2035800"/>
    <n v="330602"/>
    <n v="78450"/>
    <n v="32908"/>
    <n v="441960"/>
    <n v="0.2170940170940171"/>
    <x v="1"/>
    <n v="0"/>
  </r>
  <r>
    <s v="Post_2626"/>
    <x v="277"/>
    <x v="23"/>
    <x v="0"/>
    <x v="6"/>
    <x v="4"/>
    <x v="7"/>
    <n v="3102190"/>
    <n v="192002"/>
    <n v="40911"/>
    <n v="3390"/>
    <n v="236303"/>
    <n v="7.6172961681908583E-2"/>
    <x v="2"/>
    <n v="0"/>
  </r>
  <r>
    <s v="Post_2627"/>
    <x v="17"/>
    <x v="6"/>
    <x v="2"/>
    <x v="6"/>
    <x v="2"/>
    <x v="1"/>
    <n v="336179"/>
    <n v="268506"/>
    <n v="44773"/>
    <n v="15742"/>
    <n v="329021"/>
    <n v="0.97870777175254853"/>
    <x v="1"/>
    <n v="0"/>
  </r>
  <r>
    <s v="Post_2628"/>
    <x v="441"/>
    <x v="5"/>
    <x v="3"/>
    <x v="1"/>
    <x v="5"/>
    <x v="1"/>
    <n v="1436013"/>
    <n v="394721"/>
    <n v="27620"/>
    <n v="4864"/>
    <n v="427205"/>
    <n v="0.29749382491662679"/>
    <x v="0"/>
    <n v="0"/>
  </r>
  <r>
    <s v="Post_2629"/>
    <x v="285"/>
    <x v="10"/>
    <x v="0"/>
    <x v="0"/>
    <x v="1"/>
    <x v="3"/>
    <n v="2484617"/>
    <n v="291379"/>
    <n v="87937"/>
    <n v="19854"/>
    <n v="399170"/>
    <n v="0.16065655189512107"/>
    <x v="0"/>
    <n v="0"/>
  </r>
  <r>
    <s v="Post_2630"/>
    <x v="182"/>
    <x v="5"/>
    <x v="0"/>
    <x v="1"/>
    <x v="3"/>
    <x v="2"/>
    <n v="3453424"/>
    <n v="279506"/>
    <n v="30204"/>
    <n v="25911"/>
    <n v="335621"/>
    <n v="9.7184996687345662E-2"/>
    <x v="2"/>
    <n v="0"/>
  </r>
  <r>
    <s v="Post_2631"/>
    <x v="492"/>
    <x v="11"/>
    <x v="1"/>
    <x v="9"/>
    <x v="0"/>
    <x v="5"/>
    <n v="172200"/>
    <n v="480028"/>
    <n v="66136"/>
    <n v="20523"/>
    <n v="566687"/>
    <n v="3.2908652729384436"/>
    <x v="0"/>
    <n v="0"/>
  </r>
  <r>
    <s v="Post_2632"/>
    <x v="241"/>
    <x v="3"/>
    <x v="2"/>
    <x v="0"/>
    <x v="0"/>
    <x v="2"/>
    <n v="1695407"/>
    <n v="499065"/>
    <n v="98572"/>
    <n v="16630"/>
    <n v="614267"/>
    <n v="0.36231241229981948"/>
    <x v="2"/>
    <n v="0"/>
  </r>
  <r>
    <s v="Post_2633"/>
    <x v="74"/>
    <x v="8"/>
    <x v="0"/>
    <x v="1"/>
    <x v="0"/>
    <x v="4"/>
    <n v="2050045"/>
    <n v="22490"/>
    <n v="29109"/>
    <n v="881"/>
    <n v="52480"/>
    <n v="2.5599438061115733E-2"/>
    <x v="1"/>
    <n v="0"/>
  </r>
  <r>
    <s v="Post_2634"/>
    <x v="667"/>
    <x v="21"/>
    <x v="1"/>
    <x v="4"/>
    <x v="0"/>
    <x v="6"/>
    <n v="4828592"/>
    <n v="471991"/>
    <n v="21120"/>
    <n v="11961"/>
    <n v="505072"/>
    <n v="0.10460026442490895"/>
    <x v="0"/>
    <n v="0"/>
  </r>
  <r>
    <s v="Post_2635"/>
    <x v="41"/>
    <x v="3"/>
    <x v="3"/>
    <x v="8"/>
    <x v="4"/>
    <x v="3"/>
    <n v="1249895"/>
    <n v="111529"/>
    <n v="10973"/>
    <n v="36891"/>
    <n v="159393"/>
    <n v="0.12752511210941719"/>
    <x v="1"/>
    <n v="0"/>
  </r>
  <r>
    <s v="Post_2636"/>
    <x v="449"/>
    <x v="6"/>
    <x v="0"/>
    <x v="9"/>
    <x v="2"/>
    <x v="0"/>
    <n v="2448575"/>
    <n v="223486"/>
    <n v="29403"/>
    <n v="39483"/>
    <n v="292372"/>
    <n v="0.11940496002777125"/>
    <x v="1"/>
    <n v="0"/>
  </r>
  <r>
    <s v="Post_2637"/>
    <x v="312"/>
    <x v="10"/>
    <x v="3"/>
    <x v="4"/>
    <x v="2"/>
    <x v="7"/>
    <n v="493548"/>
    <n v="76378"/>
    <n v="67586"/>
    <n v="45093"/>
    <n v="189057"/>
    <n v="0.38305696710350362"/>
    <x v="0"/>
    <n v="0"/>
  </r>
  <r>
    <s v="Post_2638"/>
    <x v="416"/>
    <x v="4"/>
    <x v="2"/>
    <x v="1"/>
    <x v="4"/>
    <x v="2"/>
    <n v="1435388"/>
    <n v="66738"/>
    <n v="40540"/>
    <n v="12303"/>
    <n v="119581"/>
    <n v="8.330918190760965E-2"/>
    <x v="2"/>
    <n v="0"/>
  </r>
  <r>
    <s v="Post_2639"/>
    <x v="20"/>
    <x v="8"/>
    <x v="1"/>
    <x v="9"/>
    <x v="4"/>
    <x v="7"/>
    <n v="4257118"/>
    <n v="186429"/>
    <n v="23604"/>
    <n v="19658"/>
    <n v="229691"/>
    <n v="5.3954576781757045E-2"/>
    <x v="0"/>
    <n v="0"/>
  </r>
  <r>
    <s v="Post_2640"/>
    <x v="283"/>
    <x v="5"/>
    <x v="3"/>
    <x v="3"/>
    <x v="3"/>
    <x v="6"/>
    <n v="3491749"/>
    <n v="88660"/>
    <n v="76249"/>
    <n v="22573"/>
    <n v="187482"/>
    <n v="5.3692862803139632E-2"/>
    <x v="1"/>
    <n v="0"/>
  </r>
  <r>
    <s v="Post_2641"/>
    <x v="507"/>
    <x v="21"/>
    <x v="1"/>
    <x v="9"/>
    <x v="1"/>
    <x v="7"/>
    <n v="123286"/>
    <n v="34636"/>
    <n v="6143"/>
    <n v="15414"/>
    <n v="56193"/>
    <n v="0.45579384520545724"/>
    <x v="1"/>
    <n v="0"/>
  </r>
  <r>
    <s v="Post_2642"/>
    <x v="102"/>
    <x v="20"/>
    <x v="2"/>
    <x v="3"/>
    <x v="1"/>
    <x v="6"/>
    <n v="1704720"/>
    <n v="348558"/>
    <n v="73574"/>
    <n v="10733"/>
    <n v="432865"/>
    <n v="0.25392146510863955"/>
    <x v="0"/>
    <n v="0"/>
  </r>
  <r>
    <s v="Post_2643"/>
    <x v="426"/>
    <x v="6"/>
    <x v="2"/>
    <x v="4"/>
    <x v="5"/>
    <x v="1"/>
    <n v="2543309"/>
    <n v="40011"/>
    <n v="54069"/>
    <n v="9368"/>
    <n v="103448"/>
    <n v="4.0674570018821937E-2"/>
    <x v="1"/>
    <n v="0"/>
  </r>
  <r>
    <s v="Post_2644"/>
    <x v="325"/>
    <x v="14"/>
    <x v="1"/>
    <x v="2"/>
    <x v="4"/>
    <x v="6"/>
    <n v="2552873"/>
    <n v="342534"/>
    <n v="85291"/>
    <n v="24004"/>
    <n v="451829"/>
    <n v="0.1769884361658414"/>
    <x v="0"/>
    <n v="0"/>
  </r>
  <r>
    <s v="Post_2645"/>
    <x v="433"/>
    <x v="1"/>
    <x v="2"/>
    <x v="9"/>
    <x v="2"/>
    <x v="7"/>
    <n v="811936"/>
    <n v="44802"/>
    <n v="35448"/>
    <n v="32099"/>
    <n v="112349"/>
    <n v="0.13837174358570134"/>
    <x v="0"/>
    <n v="0"/>
  </r>
  <r>
    <s v="Post_2646"/>
    <x v="200"/>
    <x v="2"/>
    <x v="3"/>
    <x v="3"/>
    <x v="0"/>
    <x v="5"/>
    <n v="116734"/>
    <n v="384391"/>
    <n v="60921"/>
    <n v="39945"/>
    <n v="485257"/>
    <n v="4.1569465622697761"/>
    <x v="0"/>
    <n v="0"/>
  </r>
  <r>
    <s v="Post_2647"/>
    <x v="111"/>
    <x v="16"/>
    <x v="2"/>
    <x v="1"/>
    <x v="2"/>
    <x v="4"/>
    <n v="1819191"/>
    <n v="352415"/>
    <n v="83445"/>
    <n v="48547"/>
    <n v="484407"/>
    <n v="0.26627605347651784"/>
    <x v="0"/>
    <n v="0"/>
  </r>
  <r>
    <s v="Post_2648"/>
    <x v="559"/>
    <x v="15"/>
    <x v="3"/>
    <x v="0"/>
    <x v="2"/>
    <x v="7"/>
    <n v="8982"/>
    <n v="353646"/>
    <n v="77267"/>
    <n v="39542"/>
    <n v="470455"/>
    <n v="52.377532843464707"/>
    <x v="1"/>
    <n v="0"/>
  </r>
  <r>
    <s v="Post_2649"/>
    <x v="44"/>
    <x v="19"/>
    <x v="2"/>
    <x v="4"/>
    <x v="2"/>
    <x v="0"/>
    <n v="4286813"/>
    <n v="286139"/>
    <n v="99445"/>
    <n v="10512"/>
    <n v="396096"/>
    <n v="9.2398712050187404E-2"/>
    <x v="2"/>
    <n v="0"/>
  </r>
  <r>
    <s v="Post_2650"/>
    <x v="4"/>
    <x v="3"/>
    <x v="1"/>
    <x v="5"/>
    <x v="5"/>
    <x v="4"/>
    <n v="3073979"/>
    <n v="274163"/>
    <n v="78633"/>
    <n v="27860"/>
    <n v="380656"/>
    <n v="0.12383168525224147"/>
    <x v="2"/>
    <n v="0"/>
  </r>
  <r>
    <s v="Post_2651"/>
    <x v="50"/>
    <x v="16"/>
    <x v="0"/>
    <x v="7"/>
    <x v="0"/>
    <x v="4"/>
    <n v="2105915"/>
    <n v="206288"/>
    <n v="56382"/>
    <n v="33816"/>
    <n v="296486"/>
    <n v="0.14078725874501108"/>
    <x v="0"/>
    <n v="0"/>
  </r>
  <r>
    <s v="Post_2652"/>
    <x v="348"/>
    <x v="5"/>
    <x v="3"/>
    <x v="5"/>
    <x v="5"/>
    <x v="2"/>
    <n v="4421670"/>
    <n v="360176"/>
    <n v="29475"/>
    <n v="39282"/>
    <n v="428933"/>
    <n v="9.7007013187325145E-2"/>
    <x v="0"/>
    <n v="0"/>
  </r>
  <r>
    <s v="Post_2653"/>
    <x v="251"/>
    <x v="17"/>
    <x v="1"/>
    <x v="8"/>
    <x v="3"/>
    <x v="5"/>
    <n v="939952"/>
    <n v="64597"/>
    <n v="3267"/>
    <n v="48732"/>
    <n v="116596"/>
    <n v="0.12404463206631829"/>
    <x v="2"/>
    <n v="0"/>
  </r>
  <r>
    <s v="Post_2654"/>
    <x v="614"/>
    <x v="9"/>
    <x v="1"/>
    <x v="4"/>
    <x v="1"/>
    <x v="2"/>
    <n v="3697216"/>
    <n v="209784"/>
    <n v="41633"/>
    <n v="19831"/>
    <n v="271248"/>
    <n v="7.3365472831449396E-2"/>
    <x v="1"/>
    <n v="0"/>
  </r>
  <r>
    <s v="Post_2655"/>
    <x v="631"/>
    <x v="23"/>
    <x v="1"/>
    <x v="0"/>
    <x v="4"/>
    <x v="4"/>
    <n v="3339645"/>
    <n v="423737"/>
    <n v="51231"/>
    <n v="19571"/>
    <n v="494539"/>
    <n v="0.14808130804322017"/>
    <x v="2"/>
    <n v="0"/>
  </r>
  <r>
    <s v="Post_2656"/>
    <x v="629"/>
    <x v="16"/>
    <x v="2"/>
    <x v="4"/>
    <x v="3"/>
    <x v="2"/>
    <n v="764438"/>
    <n v="337969"/>
    <n v="65215"/>
    <n v="38876"/>
    <n v="442060"/>
    <n v="0.5782810378343306"/>
    <x v="2"/>
    <n v="0"/>
  </r>
  <r>
    <s v="Post_2657"/>
    <x v="572"/>
    <x v="22"/>
    <x v="1"/>
    <x v="1"/>
    <x v="3"/>
    <x v="1"/>
    <n v="921280"/>
    <n v="387296"/>
    <n v="3602"/>
    <n v="17054"/>
    <n v="407952"/>
    <n v="0.44281000347342825"/>
    <x v="2"/>
    <n v="0"/>
  </r>
  <r>
    <s v="Post_2658"/>
    <x v="678"/>
    <x v="21"/>
    <x v="0"/>
    <x v="8"/>
    <x v="0"/>
    <x v="6"/>
    <n v="2250089"/>
    <n v="115248"/>
    <n v="20570"/>
    <n v="36323"/>
    <n v="172141"/>
    <n v="7.6504084949528664E-2"/>
    <x v="1"/>
    <n v="0"/>
  </r>
  <r>
    <s v="Post_2659"/>
    <x v="548"/>
    <x v="22"/>
    <x v="2"/>
    <x v="6"/>
    <x v="3"/>
    <x v="1"/>
    <n v="2705979"/>
    <n v="443040"/>
    <n v="73168"/>
    <n v="26742"/>
    <n v="542950"/>
    <n v="0.20064826814990064"/>
    <x v="0"/>
    <n v="0"/>
  </r>
  <r>
    <s v="Post_2660"/>
    <x v="439"/>
    <x v="0"/>
    <x v="0"/>
    <x v="3"/>
    <x v="0"/>
    <x v="0"/>
    <n v="472157"/>
    <n v="347400"/>
    <n v="81972"/>
    <n v="908"/>
    <n v="430280"/>
    <n v="0.91130704405526131"/>
    <x v="1"/>
    <n v="0"/>
  </r>
  <r>
    <s v="Post_2661"/>
    <x v="466"/>
    <x v="8"/>
    <x v="0"/>
    <x v="8"/>
    <x v="2"/>
    <x v="7"/>
    <n v="164014"/>
    <n v="242962"/>
    <n v="69777"/>
    <n v="28769"/>
    <n v="341508"/>
    <n v="2.0821881058933993"/>
    <x v="2"/>
    <n v="0"/>
  </r>
  <r>
    <s v="Post_2662"/>
    <x v="27"/>
    <x v="16"/>
    <x v="2"/>
    <x v="3"/>
    <x v="3"/>
    <x v="5"/>
    <n v="2458815"/>
    <n v="13248"/>
    <n v="84534"/>
    <n v="32533"/>
    <n v="130315"/>
    <n v="5.2999107293554011E-2"/>
    <x v="2"/>
    <n v="0"/>
  </r>
  <r>
    <s v="Post_2663"/>
    <x v="694"/>
    <x v="8"/>
    <x v="1"/>
    <x v="4"/>
    <x v="5"/>
    <x v="5"/>
    <n v="2513698"/>
    <n v="158723"/>
    <n v="61512"/>
    <n v="17584"/>
    <n v="237819"/>
    <n v="9.4609217177242452E-2"/>
    <x v="2"/>
    <n v="0"/>
  </r>
  <r>
    <s v="Post_2664"/>
    <x v="262"/>
    <x v="23"/>
    <x v="3"/>
    <x v="7"/>
    <x v="5"/>
    <x v="3"/>
    <n v="1966190"/>
    <n v="364036"/>
    <n v="10977"/>
    <n v="10251"/>
    <n v="385264"/>
    <n v="0.19594444077123777"/>
    <x v="2"/>
    <n v="0"/>
  </r>
  <r>
    <s v="Post_2665"/>
    <x v="695"/>
    <x v="20"/>
    <x v="0"/>
    <x v="6"/>
    <x v="4"/>
    <x v="5"/>
    <n v="1881796"/>
    <n v="29670"/>
    <n v="80020"/>
    <n v="1132"/>
    <n v="110822"/>
    <n v="5.8891612055716983E-2"/>
    <x v="1"/>
    <n v="0"/>
  </r>
  <r>
    <s v="Post_2666"/>
    <x v="227"/>
    <x v="0"/>
    <x v="1"/>
    <x v="3"/>
    <x v="1"/>
    <x v="1"/>
    <n v="1691423"/>
    <n v="152626"/>
    <n v="11980"/>
    <n v="49620"/>
    <n v="214226"/>
    <n v="0.12665430232413771"/>
    <x v="1"/>
    <n v="0"/>
  </r>
  <r>
    <s v="Post_2667"/>
    <x v="707"/>
    <x v="15"/>
    <x v="0"/>
    <x v="7"/>
    <x v="1"/>
    <x v="3"/>
    <n v="202888"/>
    <n v="369105"/>
    <n v="67944"/>
    <n v="49302"/>
    <n v="486351"/>
    <n v="2.3971402941524387"/>
    <x v="2"/>
    <n v="0"/>
  </r>
  <r>
    <s v="Post_2668"/>
    <x v="534"/>
    <x v="6"/>
    <x v="2"/>
    <x v="8"/>
    <x v="5"/>
    <x v="3"/>
    <n v="1495014"/>
    <n v="457417"/>
    <n v="92142"/>
    <n v="3572"/>
    <n v="553131"/>
    <n v="0.36998382623841647"/>
    <x v="0"/>
    <n v="0"/>
  </r>
  <r>
    <s v="Post_2669"/>
    <x v="88"/>
    <x v="10"/>
    <x v="2"/>
    <x v="1"/>
    <x v="4"/>
    <x v="3"/>
    <n v="503484"/>
    <n v="324674"/>
    <n v="53727"/>
    <n v="34736"/>
    <n v="413137"/>
    <n v="0.82055636326079873"/>
    <x v="0"/>
    <n v="0"/>
  </r>
  <r>
    <s v="Post_2670"/>
    <x v="393"/>
    <x v="8"/>
    <x v="3"/>
    <x v="2"/>
    <x v="4"/>
    <x v="5"/>
    <n v="1765030"/>
    <n v="374462"/>
    <n v="98165"/>
    <n v="42776"/>
    <n v="515403"/>
    <n v="0.29200806785153793"/>
    <x v="2"/>
    <n v="0"/>
  </r>
  <r>
    <s v="Post_2671"/>
    <x v="220"/>
    <x v="7"/>
    <x v="2"/>
    <x v="9"/>
    <x v="4"/>
    <x v="7"/>
    <n v="1044593"/>
    <n v="44066"/>
    <n v="31707"/>
    <n v="10987"/>
    <n v="86760"/>
    <n v="8.3056271677102944E-2"/>
    <x v="0"/>
    <n v="0"/>
  </r>
  <r>
    <s v="Post_2672"/>
    <x v="192"/>
    <x v="8"/>
    <x v="1"/>
    <x v="7"/>
    <x v="1"/>
    <x v="6"/>
    <n v="3583230"/>
    <n v="21976"/>
    <n v="19513"/>
    <n v="33330"/>
    <n v="74819"/>
    <n v="2.0880323060478954E-2"/>
    <x v="2"/>
    <n v="0"/>
  </r>
  <r>
    <s v="Post_2673"/>
    <x v="684"/>
    <x v="22"/>
    <x v="3"/>
    <x v="2"/>
    <x v="4"/>
    <x v="1"/>
    <n v="2586294"/>
    <n v="43890"/>
    <n v="99333"/>
    <n v="48975"/>
    <n v="192198"/>
    <n v="7.4314057102556785E-2"/>
    <x v="0"/>
    <n v="0"/>
  </r>
  <r>
    <s v="Post_2674"/>
    <x v="443"/>
    <x v="19"/>
    <x v="0"/>
    <x v="3"/>
    <x v="1"/>
    <x v="3"/>
    <n v="3835467"/>
    <n v="139347"/>
    <n v="80196"/>
    <n v="18716"/>
    <n v="238259"/>
    <n v="6.2119945237437843E-2"/>
    <x v="2"/>
    <n v="0"/>
  </r>
  <r>
    <s v="Post_2675"/>
    <x v="166"/>
    <x v="21"/>
    <x v="1"/>
    <x v="2"/>
    <x v="4"/>
    <x v="2"/>
    <n v="2619842"/>
    <n v="462407"/>
    <n v="20536"/>
    <n v="35579"/>
    <n v="518522"/>
    <n v="0.19792109600502625"/>
    <x v="2"/>
    <n v="0"/>
  </r>
  <r>
    <s v="Post_2676"/>
    <x v="453"/>
    <x v="10"/>
    <x v="1"/>
    <x v="6"/>
    <x v="1"/>
    <x v="0"/>
    <n v="2126536"/>
    <n v="193598"/>
    <n v="42420"/>
    <n v="29174"/>
    <n v="265192"/>
    <n v="0.1247060947945391"/>
    <x v="1"/>
    <n v="0"/>
  </r>
  <r>
    <s v="Post_2677"/>
    <x v="101"/>
    <x v="5"/>
    <x v="3"/>
    <x v="3"/>
    <x v="1"/>
    <x v="3"/>
    <n v="3893630"/>
    <n v="149567"/>
    <n v="65051"/>
    <n v="9178"/>
    <n v="223796"/>
    <n v="5.7477469610620426E-2"/>
    <x v="1"/>
    <n v="0"/>
  </r>
  <r>
    <s v="Post_2678"/>
    <x v="403"/>
    <x v="3"/>
    <x v="3"/>
    <x v="5"/>
    <x v="3"/>
    <x v="2"/>
    <n v="4667810"/>
    <n v="458201"/>
    <n v="6638"/>
    <n v="45579"/>
    <n v="510418"/>
    <n v="0.10934849533292915"/>
    <x v="0"/>
    <n v="0"/>
  </r>
  <r>
    <s v="Post_2679"/>
    <x v="474"/>
    <x v="16"/>
    <x v="0"/>
    <x v="4"/>
    <x v="4"/>
    <x v="2"/>
    <n v="168039"/>
    <n v="248372"/>
    <n v="76006"/>
    <n v="17287"/>
    <n v="341665"/>
    <n v="2.033248234040907"/>
    <x v="0"/>
    <n v="0"/>
  </r>
  <r>
    <s v="Post_2680"/>
    <x v="631"/>
    <x v="23"/>
    <x v="2"/>
    <x v="3"/>
    <x v="2"/>
    <x v="1"/>
    <n v="3638397"/>
    <n v="450082"/>
    <n v="73662"/>
    <n v="9308"/>
    <n v="533052"/>
    <n v="0.14650737673761274"/>
    <x v="0"/>
    <n v="0"/>
  </r>
  <r>
    <s v="Post_2681"/>
    <x v="634"/>
    <x v="5"/>
    <x v="2"/>
    <x v="1"/>
    <x v="3"/>
    <x v="4"/>
    <n v="4355093"/>
    <n v="419656"/>
    <n v="83750"/>
    <n v="6972"/>
    <n v="510378"/>
    <n v="0.11719106802082067"/>
    <x v="2"/>
    <n v="0"/>
  </r>
  <r>
    <s v="Post_2682"/>
    <x v="21"/>
    <x v="0"/>
    <x v="2"/>
    <x v="4"/>
    <x v="1"/>
    <x v="0"/>
    <n v="2193984"/>
    <n v="469335"/>
    <n v="14834"/>
    <n v="25029"/>
    <n v="509198"/>
    <n v="0.23208829234853126"/>
    <x v="1"/>
    <n v="0"/>
  </r>
  <r>
    <s v="Post_2683"/>
    <x v="360"/>
    <x v="22"/>
    <x v="2"/>
    <x v="6"/>
    <x v="3"/>
    <x v="5"/>
    <n v="3464955"/>
    <n v="224821"/>
    <n v="63786"/>
    <n v="9555"/>
    <n v="298162"/>
    <n v="8.6050756791935246E-2"/>
    <x v="0"/>
    <n v="0"/>
  </r>
  <r>
    <s v="Post_2684"/>
    <x v="351"/>
    <x v="15"/>
    <x v="0"/>
    <x v="6"/>
    <x v="3"/>
    <x v="5"/>
    <n v="1886018"/>
    <n v="21258"/>
    <n v="26419"/>
    <n v="39514"/>
    <n v="87191"/>
    <n v="4.6230205650211187E-2"/>
    <x v="0"/>
    <n v="0"/>
  </r>
  <r>
    <s v="Post_2685"/>
    <x v="378"/>
    <x v="3"/>
    <x v="1"/>
    <x v="8"/>
    <x v="0"/>
    <x v="1"/>
    <n v="1121577"/>
    <n v="171196"/>
    <n v="50556"/>
    <n v="19092"/>
    <n v="240844"/>
    <n v="0.21473692844985232"/>
    <x v="1"/>
    <n v="0"/>
  </r>
  <r>
    <s v="Post_2686"/>
    <x v="100"/>
    <x v="18"/>
    <x v="3"/>
    <x v="1"/>
    <x v="4"/>
    <x v="1"/>
    <n v="1618622"/>
    <n v="30778"/>
    <n v="25340"/>
    <n v="46218"/>
    <n v="102336"/>
    <n v="6.3224149925059717E-2"/>
    <x v="2"/>
    <n v="0"/>
  </r>
  <r>
    <s v="Post_2687"/>
    <x v="232"/>
    <x v="17"/>
    <x v="2"/>
    <x v="3"/>
    <x v="1"/>
    <x v="4"/>
    <n v="2910127"/>
    <n v="458172"/>
    <n v="9766"/>
    <n v="37075"/>
    <n v="505013"/>
    <n v="0.17353641267202427"/>
    <x v="0"/>
    <n v="0"/>
  </r>
  <r>
    <s v="Post_2688"/>
    <x v="602"/>
    <x v="8"/>
    <x v="3"/>
    <x v="8"/>
    <x v="0"/>
    <x v="4"/>
    <n v="2736776"/>
    <n v="192088"/>
    <n v="21628"/>
    <n v="43049"/>
    <n v="256765"/>
    <n v="9.382024688904024E-2"/>
    <x v="0"/>
    <n v="0"/>
  </r>
  <r>
    <s v="Post_2689"/>
    <x v="65"/>
    <x v="0"/>
    <x v="0"/>
    <x v="6"/>
    <x v="5"/>
    <x v="6"/>
    <n v="2148077"/>
    <n v="443339"/>
    <n v="88317"/>
    <n v="12054"/>
    <n v="543710"/>
    <n v="0.25311476264584554"/>
    <x v="0"/>
    <n v="0"/>
  </r>
  <r>
    <s v="Post_2690"/>
    <x v="222"/>
    <x v="1"/>
    <x v="3"/>
    <x v="6"/>
    <x v="2"/>
    <x v="0"/>
    <n v="2820538"/>
    <n v="368126"/>
    <n v="49957"/>
    <n v="34325"/>
    <n v="452408"/>
    <n v="0.16039776808537945"/>
    <x v="1"/>
    <n v="0"/>
  </r>
  <r>
    <s v="Post_2691"/>
    <x v="346"/>
    <x v="0"/>
    <x v="3"/>
    <x v="5"/>
    <x v="5"/>
    <x v="1"/>
    <n v="1683188"/>
    <n v="12857"/>
    <n v="67163"/>
    <n v="35020"/>
    <n v="115040"/>
    <n v="6.8346494865695329E-2"/>
    <x v="0"/>
    <n v="0"/>
  </r>
  <r>
    <s v="Post_2692"/>
    <x v="571"/>
    <x v="1"/>
    <x v="0"/>
    <x v="4"/>
    <x v="1"/>
    <x v="5"/>
    <n v="3154277"/>
    <n v="2037"/>
    <n v="40597"/>
    <n v="1561"/>
    <n v="44195"/>
    <n v="1.4011134722790674E-2"/>
    <x v="1"/>
    <n v="0"/>
  </r>
  <r>
    <s v="Post_2693"/>
    <x v="28"/>
    <x v="17"/>
    <x v="0"/>
    <x v="1"/>
    <x v="2"/>
    <x v="6"/>
    <n v="1497125"/>
    <n v="92835"/>
    <n v="28862"/>
    <n v="26779"/>
    <n v="148476"/>
    <n v="9.9174083660349008E-2"/>
    <x v="0"/>
    <n v="0"/>
  </r>
  <r>
    <s v="Post_2694"/>
    <x v="55"/>
    <x v="11"/>
    <x v="3"/>
    <x v="9"/>
    <x v="2"/>
    <x v="3"/>
    <n v="189735"/>
    <n v="353334"/>
    <n v="84368"/>
    <n v="36316"/>
    <n v="474018"/>
    <n v="2.4983160724167917"/>
    <x v="1"/>
    <n v="0"/>
  </r>
  <r>
    <s v="Post_2695"/>
    <x v="708"/>
    <x v="18"/>
    <x v="1"/>
    <x v="4"/>
    <x v="0"/>
    <x v="3"/>
    <n v="3576712"/>
    <n v="403450"/>
    <n v="97590"/>
    <n v="31542"/>
    <n v="532582"/>
    <n v="0.14890267933230297"/>
    <x v="1"/>
    <n v="0"/>
  </r>
  <r>
    <s v="Post_2696"/>
    <x v="305"/>
    <x v="2"/>
    <x v="2"/>
    <x v="0"/>
    <x v="5"/>
    <x v="3"/>
    <n v="2487998"/>
    <n v="453538"/>
    <n v="89408"/>
    <n v="18733"/>
    <n v="561679"/>
    <n v="0.22575540655579304"/>
    <x v="2"/>
    <n v="0"/>
  </r>
  <r>
    <s v="Post_2697"/>
    <x v="299"/>
    <x v="23"/>
    <x v="0"/>
    <x v="5"/>
    <x v="5"/>
    <x v="2"/>
    <n v="569180"/>
    <n v="209463"/>
    <n v="31428"/>
    <n v="22627"/>
    <n v="263518"/>
    <n v="0.46297831968797215"/>
    <x v="0"/>
    <n v="0"/>
  </r>
  <r>
    <s v="Post_2698"/>
    <x v="350"/>
    <x v="7"/>
    <x v="2"/>
    <x v="1"/>
    <x v="4"/>
    <x v="4"/>
    <n v="2192147"/>
    <n v="229151"/>
    <n v="866"/>
    <n v="38879"/>
    <n v="268896"/>
    <n v="0.12266330679466295"/>
    <x v="1"/>
    <n v="0"/>
  </r>
  <r>
    <s v="Post_2699"/>
    <x v="596"/>
    <x v="20"/>
    <x v="3"/>
    <x v="6"/>
    <x v="2"/>
    <x v="7"/>
    <n v="3093369"/>
    <n v="25610"/>
    <n v="14721"/>
    <n v="32826"/>
    <n v="73157"/>
    <n v="2.3649619557188296E-2"/>
    <x v="0"/>
    <n v="0"/>
  </r>
  <r>
    <s v="Post_2700"/>
    <x v="538"/>
    <x v="15"/>
    <x v="1"/>
    <x v="0"/>
    <x v="0"/>
    <x v="2"/>
    <n v="4777385"/>
    <n v="385660"/>
    <n v="33183"/>
    <n v="36910"/>
    <n v="455753"/>
    <n v="9.5398005394164376E-2"/>
    <x v="1"/>
    <n v="0"/>
  </r>
  <r>
    <s v="Post_2701"/>
    <x v="351"/>
    <x v="15"/>
    <x v="3"/>
    <x v="9"/>
    <x v="5"/>
    <x v="0"/>
    <n v="962435"/>
    <n v="63655"/>
    <n v="59077"/>
    <n v="41603"/>
    <n v="164335"/>
    <n v="0.17074919345202533"/>
    <x v="2"/>
    <n v="0"/>
  </r>
  <r>
    <s v="Post_2702"/>
    <x v="292"/>
    <x v="6"/>
    <x v="2"/>
    <x v="8"/>
    <x v="1"/>
    <x v="1"/>
    <n v="4534181"/>
    <n v="203286"/>
    <n v="71736"/>
    <n v="17073"/>
    <n v="292095"/>
    <n v="6.4420674869397579E-2"/>
    <x v="0"/>
    <n v="0"/>
  </r>
  <r>
    <s v="Post_2703"/>
    <x v="11"/>
    <x v="9"/>
    <x v="3"/>
    <x v="9"/>
    <x v="4"/>
    <x v="4"/>
    <n v="730087"/>
    <n v="3824"/>
    <n v="15633"/>
    <n v="34603"/>
    <n v="54060"/>
    <n v="7.4045969863865538E-2"/>
    <x v="0"/>
    <n v="0"/>
  </r>
  <r>
    <s v="Post_2704"/>
    <x v="645"/>
    <x v="6"/>
    <x v="2"/>
    <x v="0"/>
    <x v="5"/>
    <x v="1"/>
    <n v="4082324"/>
    <n v="256226"/>
    <n v="63193"/>
    <n v="18181"/>
    <n v="337600"/>
    <n v="8.2697992614011034E-2"/>
    <x v="2"/>
    <n v="0"/>
  </r>
  <r>
    <s v="Post_2705"/>
    <x v="276"/>
    <x v="4"/>
    <x v="3"/>
    <x v="8"/>
    <x v="3"/>
    <x v="0"/>
    <n v="4154463"/>
    <n v="105892"/>
    <n v="47232"/>
    <n v="43534"/>
    <n v="196658"/>
    <n v="4.7336563112970319E-2"/>
    <x v="0"/>
    <n v="0"/>
  </r>
  <r>
    <s v="Post_2706"/>
    <x v="597"/>
    <x v="21"/>
    <x v="0"/>
    <x v="6"/>
    <x v="4"/>
    <x v="0"/>
    <n v="3007477"/>
    <n v="237285"/>
    <n v="68950"/>
    <n v="21390"/>
    <n v="327625"/>
    <n v="0.10893682644954558"/>
    <x v="2"/>
    <n v="0"/>
  </r>
  <r>
    <s v="Post_2707"/>
    <x v="502"/>
    <x v="18"/>
    <x v="1"/>
    <x v="9"/>
    <x v="5"/>
    <x v="6"/>
    <n v="2711659"/>
    <n v="266006"/>
    <n v="6741"/>
    <n v="40856"/>
    <n v="313603"/>
    <n v="0.11564986600453818"/>
    <x v="1"/>
    <n v="0"/>
  </r>
  <r>
    <s v="Post_2708"/>
    <x v="44"/>
    <x v="19"/>
    <x v="0"/>
    <x v="1"/>
    <x v="4"/>
    <x v="1"/>
    <n v="1876306"/>
    <n v="149927"/>
    <n v="65747"/>
    <n v="27923"/>
    <n v="243597"/>
    <n v="0.12982797049095404"/>
    <x v="0"/>
    <n v="0"/>
  </r>
  <r>
    <s v="Post_2709"/>
    <x v="709"/>
    <x v="16"/>
    <x v="2"/>
    <x v="6"/>
    <x v="5"/>
    <x v="0"/>
    <n v="71277"/>
    <n v="187205"/>
    <n v="13956"/>
    <n v="34407"/>
    <n v="235568"/>
    <n v="3.3049651360186316"/>
    <x v="2"/>
    <n v="0"/>
  </r>
  <r>
    <s v="Post_2710"/>
    <x v="161"/>
    <x v="16"/>
    <x v="1"/>
    <x v="7"/>
    <x v="3"/>
    <x v="2"/>
    <n v="12365"/>
    <n v="150585"/>
    <n v="22791"/>
    <n v="10537"/>
    <n v="183913"/>
    <n v="14.873675697533359"/>
    <x v="2"/>
    <n v="0"/>
  </r>
  <r>
    <s v="Post_2711"/>
    <x v="249"/>
    <x v="16"/>
    <x v="0"/>
    <x v="1"/>
    <x v="5"/>
    <x v="1"/>
    <n v="4166729"/>
    <n v="213917"/>
    <n v="75721"/>
    <n v="46135"/>
    <n v="335773"/>
    <n v="8.0584314458655701E-2"/>
    <x v="2"/>
    <n v="0"/>
  </r>
  <r>
    <s v="Post_2712"/>
    <x v="329"/>
    <x v="2"/>
    <x v="0"/>
    <x v="2"/>
    <x v="0"/>
    <x v="2"/>
    <n v="2877171"/>
    <n v="194774"/>
    <n v="63518"/>
    <n v="679"/>
    <n v="258971"/>
    <n v="9.0008901104591976E-2"/>
    <x v="0"/>
    <n v="0"/>
  </r>
  <r>
    <s v="Post_2713"/>
    <x v="362"/>
    <x v="18"/>
    <x v="0"/>
    <x v="7"/>
    <x v="2"/>
    <x v="2"/>
    <n v="2274614"/>
    <n v="97171"/>
    <n v="35263"/>
    <n v="30958"/>
    <n v="163392"/>
    <n v="7.1832847243532311E-2"/>
    <x v="0"/>
    <n v="0"/>
  </r>
  <r>
    <s v="Post_2714"/>
    <x v="163"/>
    <x v="4"/>
    <x v="3"/>
    <x v="5"/>
    <x v="5"/>
    <x v="7"/>
    <n v="4503399"/>
    <n v="493775"/>
    <n v="72985"/>
    <n v="44144"/>
    <n v="610904"/>
    <n v="0.1356539804711952"/>
    <x v="1"/>
    <n v="0"/>
  </r>
  <r>
    <s v="Post_2715"/>
    <x v="336"/>
    <x v="13"/>
    <x v="1"/>
    <x v="8"/>
    <x v="2"/>
    <x v="3"/>
    <n v="3535094"/>
    <n v="277346"/>
    <n v="18702"/>
    <n v="27624"/>
    <n v="323672"/>
    <n v="9.1559658668199484E-2"/>
    <x v="0"/>
    <n v="0"/>
  </r>
  <r>
    <s v="Post_2716"/>
    <x v="411"/>
    <x v="8"/>
    <x v="3"/>
    <x v="1"/>
    <x v="1"/>
    <x v="2"/>
    <n v="737845"/>
    <n v="258734"/>
    <n v="17484"/>
    <n v="7028"/>
    <n v="283246"/>
    <n v="0.38388279381170842"/>
    <x v="1"/>
    <n v="0"/>
  </r>
  <r>
    <s v="Post_2717"/>
    <x v="14"/>
    <x v="11"/>
    <x v="2"/>
    <x v="3"/>
    <x v="0"/>
    <x v="1"/>
    <n v="435830"/>
    <n v="288717"/>
    <n v="492"/>
    <n v="10374"/>
    <n v="299583"/>
    <n v="0.6873849895601496"/>
    <x v="1"/>
    <n v="0"/>
  </r>
  <r>
    <s v="Post_2718"/>
    <x v="539"/>
    <x v="4"/>
    <x v="0"/>
    <x v="7"/>
    <x v="0"/>
    <x v="2"/>
    <n v="2693423"/>
    <n v="222683"/>
    <n v="32845"/>
    <n v="15899"/>
    <n v="271427"/>
    <n v="0.10077399650927463"/>
    <x v="0"/>
    <n v="0"/>
  </r>
  <r>
    <s v="Post_2719"/>
    <x v="47"/>
    <x v="1"/>
    <x v="1"/>
    <x v="0"/>
    <x v="4"/>
    <x v="0"/>
    <n v="4621169"/>
    <n v="273643"/>
    <n v="43438"/>
    <n v="18369"/>
    <n v="335450"/>
    <n v="7.2589857674540792E-2"/>
    <x v="1"/>
    <n v="0"/>
  </r>
  <r>
    <s v="Post_2720"/>
    <x v="493"/>
    <x v="23"/>
    <x v="2"/>
    <x v="3"/>
    <x v="0"/>
    <x v="4"/>
    <n v="4185185"/>
    <n v="11304"/>
    <n v="89974"/>
    <n v="12613"/>
    <n v="113891"/>
    <n v="2.7212895009420132E-2"/>
    <x v="0"/>
    <n v="0"/>
  </r>
  <r>
    <s v="Post_2721"/>
    <x v="421"/>
    <x v="19"/>
    <x v="1"/>
    <x v="5"/>
    <x v="4"/>
    <x v="0"/>
    <n v="1170696"/>
    <n v="429372"/>
    <n v="49207"/>
    <n v="49136"/>
    <n v="527715"/>
    <n v="0.45077031099448533"/>
    <x v="2"/>
    <n v="0"/>
  </r>
  <r>
    <s v="Post_2722"/>
    <x v="124"/>
    <x v="9"/>
    <x v="0"/>
    <x v="4"/>
    <x v="0"/>
    <x v="7"/>
    <n v="1215490"/>
    <n v="112430"/>
    <n v="80565"/>
    <n v="2738"/>
    <n v="195733"/>
    <n v="0.16103217632395167"/>
    <x v="1"/>
    <n v="0"/>
  </r>
  <r>
    <s v="Post_2723"/>
    <x v="634"/>
    <x v="5"/>
    <x v="2"/>
    <x v="5"/>
    <x v="3"/>
    <x v="4"/>
    <n v="3218850"/>
    <n v="182607"/>
    <n v="48640"/>
    <n v="15068"/>
    <n v="246315"/>
    <n v="7.6522671140314094E-2"/>
    <x v="1"/>
    <n v="0"/>
  </r>
  <r>
    <s v="Post_2724"/>
    <x v="141"/>
    <x v="6"/>
    <x v="0"/>
    <x v="7"/>
    <x v="2"/>
    <x v="5"/>
    <n v="2206465"/>
    <n v="108422"/>
    <n v="93547"/>
    <n v="6106"/>
    <n v="208075"/>
    <n v="9.4302424919497932E-2"/>
    <x v="2"/>
    <n v="0"/>
  </r>
  <r>
    <s v="Post_2725"/>
    <x v="332"/>
    <x v="1"/>
    <x v="3"/>
    <x v="3"/>
    <x v="1"/>
    <x v="0"/>
    <n v="1145845"/>
    <n v="286985"/>
    <n v="22315"/>
    <n v="26378"/>
    <n v="335678"/>
    <n v="0.29295236266685287"/>
    <x v="2"/>
    <n v="0"/>
  </r>
  <r>
    <s v="Post_2726"/>
    <x v="661"/>
    <x v="20"/>
    <x v="3"/>
    <x v="0"/>
    <x v="3"/>
    <x v="1"/>
    <n v="1033019"/>
    <n v="459345"/>
    <n v="67564"/>
    <n v="42749"/>
    <n v="569658"/>
    <n v="0.55144968291967522"/>
    <x v="1"/>
    <n v="0"/>
  </r>
  <r>
    <s v="Post_2727"/>
    <x v="90"/>
    <x v="18"/>
    <x v="0"/>
    <x v="6"/>
    <x v="2"/>
    <x v="5"/>
    <n v="2416729"/>
    <n v="370531"/>
    <n v="45676"/>
    <n v="35700"/>
    <n v="451907"/>
    <n v="0.18699117691722986"/>
    <x v="0"/>
    <n v="0"/>
  </r>
  <r>
    <s v="Post_2728"/>
    <x v="321"/>
    <x v="12"/>
    <x v="2"/>
    <x v="4"/>
    <x v="3"/>
    <x v="7"/>
    <n v="1942872"/>
    <n v="108781"/>
    <n v="71823"/>
    <n v="49737"/>
    <n v="230341"/>
    <n v="0.11855696103500385"/>
    <x v="1"/>
    <n v="0"/>
  </r>
  <r>
    <s v="Post_2729"/>
    <x v="569"/>
    <x v="18"/>
    <x v="3"/>
    <x v="3"/>
    <x v="2"/>
    <x v="1"/>
    <n v="4713381"/>
    <n v="439146"/>
    <n v="82572"/>
    <n v="17212"/>
    <n v="538930"/>
    <n v="0.11434042781604119"/>
    <x v="0"/>
    <n v="0"/>
  </r>
  <r>
    <s v="Post_2730"/>
    <x v="509"/>
    <x v="23"/>
    <x v="0"/>
    <x v="9"/>
    <x v="0"/>
    <x v="5"/>
    <n v="2194817"/>
    <n v="62191"/>
    <n v="83327"/>
    <n v="16736"/>
    <n v="162254"/>
    <n v="7.3925981072681682E-2"/>
    <x v="1"/>
    <n v="0"/>
  </r>
  <r>
    <s v="Post_2731"/>
    <x v="42"/>
    <x v="11"/>
    <x v="1"/>
    <x v="0"/>
    <x v="3"/>
    <x v="1"/>
    <n v="1150787"/>
    <n v="65081"/>
    <n v="31527"/>
    <n v="30435"/>
    <n v="127043"/>
    <n v="0.11039662422324896"/>
    <x v="1"/>
    <n v="0"/>
  </r>
  <r>
    <s v="Post_2732"/>
    <x v="160"/>
    <x v="23"/>
    <x v="3"/>
    <x v="1"/>
    <x v="5"/>
    <x v="3"/>
    <n v="3865208"/>
    <n v="392633"/>
    <n v="38093"/>
    <n v="35867"/>
    <n v="466593"/>
    <n v="0.1207161425724049"/>
    <x v="2"/>
    <n v="0"/>
  </r>
  <r>
    <s v="Post_2733"/>
    <x v="252"/>
    <x v="10"/>
    <x v="2"/>
    <x v="0"/>
    <x v="5"/>
    <x v="3"/>
    <n v="2680307"/>
    <n v="263946"/>
    <n v="18402"/>
    <n v="30996"/>
    <n v="313344"/>
    <n v="0.11690601113976869"/>
    <x v="2"/>
    <n v="0"/>
  </r>
  <r>
    <s v="Post_2734"/>
    <x v="253"/>
    <x v="4"/>
    <x v="2"/>
    <x v="6"/>
    <x v="4"/>
    <x v="0"/>
    <n v="1332493"/>
    <n v="308312"/>
    <n v="80258"/>
    <n v="33772"/>
    <n v="422342"/>
    <n v="0.31695626168392632"/>
    <x v="0"/>
    <n v="0"/>
  </r>
  <r>
    <s v="Post_2735"/>
    <x v="561"/>
    <x v="16"/>
    <x v="1"/>
    <x v="4"/>
    <x v="4"/>
    <x v="2"/>
    <n v="4312788"/>
    <n v="124275"/>
    <n v="98380"/>
    <n v="8457"/>
    <n v="231112"/>
    <n v="5.3587609685428542E-2"/>
    <x v="1"/>
    <n v="0"/>
  </r>
  <r>
    <s v="Post_2736"/>
    <x v="467"/>
    <x v="6"/>
    <x v="0"/>
    <x v="7"/>
    <x v="2"/>
    <x v="4"/>
    <n v="2723438"/>
    <n v="27284"/>
    <n v="56796"/>
    <n v="28506"/>
    <n v="112586"/>
    <n v="4.1339659650779639E-2"/>
    <x v="0"/>
    <n v="0"/>
  </r>
  <r>
    <s v="Post_2737"/>
    <x v="224"/>
    <x v="10"/>
    <x v="2"/>
    <x v="3"/>
    <x v="5"/>
    <x v="2"/>
    <n v="58002"/>
    <n v="227583"/>
    <n v="4238"/>
    <n v="44828"/>
    <n v="276649"/>
    <n v="4.7696458742801973"/>
    <x v="0"/>
    <n v="0"/>
  </r>
  <r>
    <s v="Post_2738"/>
    <x v="169"/>
    <x v="8"/>
    <x v="2"/>
    <x v="3"/>
    <x v="0"/>
    <x v="6"/>
    <n v="4925883"/>
    <n v="316798"/>
    <n v="20215"/>
    <n v="12908"/>
    <n v="349921"/>
    <n v="7.1037213023533038E-2"/>
    <x v="0"/>
    <n v="0"/>
  </r>
  <r>
    <s v="Post_2739"/>
    <x v="372"/>
    <x v="6"/>
    <x v="3"/>
    <x v="1"/>
    <x v="0"/>
    <x v="2"/>
    <n v="131069"/>
    <n v="228706"/>
    <n v="29198"/>
    <n v="32033"/>
    <n v="289937"/>
    <n v="2.2120943930296257"/>
    <x v="0"/>
    <n v="0"/>
  </r>
  <r>
    <s v="Post_2740"/>
    <x v="528"/>
    <x v="6"/>
    <x v="1"/>
    <x v="2"/>
    <x v="1"/>
    <x v="6"/>
    <n v="3529950"/>
    <n v="52867"/>
    <n v="17076"/>
    <n v="23240"/>
    <n v="93183"/>
    <n v="2.6397824331789402E-2"/>
    <x v="0"/>
    <n v="0"/>
  </r>
  <r>
    <s v="Post_2741"/>
    <x v="501"/>
    <x v="3"/>
    <x v="0"/>
    <x v="3"/>
    <x v="4"/>
    <x v="3"/>
    <n v="4274328"/>
    <n v="51628"/>
    <n v="65728"/>
    <n v="40477"/>
    <n v="157833"/>
    <n v="3.6925804477335386E-2"/>
    <x v="0"/>
    <n v="0"/>
  </r>
  <r>
    <s v="Post_2742"/>
    <x v="477"/>
    <x v="4"/>
    <x v="1"/>
    <x v="5"/>
    <x v="5"/>
    <x v="6"/>
    <n v="2564894"/>
    <n v="135335"/>
    <n v="28533"/>
    <n v="7583"/>
    <n v="171451"/>
    <n v="6.6845257542806832E-2"/>
    <x v="1"/>
    <n v="0"/>
  </r>
  <r>
    <s v="Post_2743"/>
    <x v="166"/>
    <x v="21"/>
    <x v="3"/>
    <x v="3"/>
    <x v="5"/>
    <x v="2"/>
    <n v="2316873"/>
    <n v="378566"/>
    <n v="70870"/>
    <n v="21370"/>
    <n v="470806"/>
    <n v="0.20320751288482364"/>
    <x v="0"/>
    <n v="0"/>
  </r>
  <r>
    <s v="Post_2744"/>
    <x v="147"/>
    <x v="20"/>
    <x v="3"/>
    <x v="4"/>
    <x v="3"/>
    <x v="0"/>
    <n v="2889436"/>
    <n v="3090"/>
    <n v="98325"/>
    <n v="6440"/>
    <n v="107855"/>
    <n v="3.7327353850370802E-2"/>
    <x v="1"/>
    <n v="0"/>
  </r>
  <r>
    <s v="Post_2745"/>
    <x v="613"/>
    <x v="3"/>
    <x v="1"/>
    <x v="7"/>
    <x v="5"/>
    <x v="4"/>
    <n v="731621"/>
    <n v="11172"/>
    <n v="59313"/>
    <n v="35492"/>
    <n v="105977"/>
    <n v="0.14485232107880994"/>
    <x v="2"/>
    <n v="0"/>
  </r>
  <r>
    <s v="Post_2746"/>
    <x v="538"/>
    <x v="15"/>
    <x v="3"/>
    <x v="7"/>
    <x v="3"/>
    <x v="2"/>
    <n v="4992676"/>
    <n v="208217"/>
    <n v="31640"/>
    <n v="7211"/>
    <n v="247068"/>
    <n v="4.9486087220560679E-2"/>
    <x v="2"/>
    <n v="0"/>
  </r>
  <r>
    <s v="Post_2747"/>
    <x v="175"/>
    <x v="17"/>
    <x v="2"/>
    <x v="1"/>
    <x v="1"/>
    <x v="2"/>
    <n v="1722843"/>
    <n v="246553"/>
    <n v="36913"/>
    <n v="1078"/>
    <n v="284544"/>
    <n v="0.16515956474269564"/>
    <x v="1"/>
    <n v="0"/>
  </r>
  <r>
    <s v="Post_2748"/>
    <x v="110"/>
    <x v="1"/>
    <x v="2"/>
    <x v="3"/>
    <x v="3"/>
    <x v="4"/>
    <n v="1478257"/>
    <n v="214006"/>
    <n v="34075"/>
    <n v="4887"/>
    <n v="252968"/>
    <n v="0.17112585971180924"/>
    <x v="1"/>
    <n v="0"/>
  </r>
  <r>
    <s v="Post_2749"/>
    <x v="93"/>
    <x v="2"/>
    <x v="3"/>
    <x v="1"/>
    <x v="0"/>
    <x v="2"/>
    <n v="4514734"/>
    <n v="379897"/>
    <n v="38918"/>
    <n v="39164"/>
    <n v="457979"/>
    <n v="0.10144097083017516"/>
    <x v="0"/>
    <n v="0"/>
  </r>
  <r>
    <s v="Post_2750"/>
    <x v="572"/>
    <x v="22"/>
    <x v="1"/>
    <x v="4"/>
    <x v="1"/>
    <x v="3"/>
    <n v="2612014"/>
    <n v="187743"/>
    <n v="54867"/>
    <n v="13925"/>
    <n v="256535"/>
    <n v="9.8213485838896733E-2"/>
    <x v="1"/>
    <n v="0"/>
  </r>
  <r>
    <s v="Post_2751"/>
    <x v="544"/>
    <x v="23"/>
    <x v="3"/>
    <x v="9"/>
    <x v="3"/>
    <x v="5"/>
    <n v="721066"/>
    <n v="233419"/>
    <n v="19504"/>
    <n v="20612"/>
    <n v="273535"/>
    <n v="0.37934807632033685"/>
    <x v="1"/>
    <n v="0"/>
  </r>
  <r>
    <s v="Post_2752"/>
    <x v="243"/>
    <x v="16"/>
    <x v="2"/>
    <x v="3"/>
    <x v="0"/>
    <x v="2"/>
    <n v="539158"/>
    <n v="353308"/>
    <n v="56963"/>
    <n v="25082"/>
    <n v="435353"/>
    <n v="0.80746831170083722"/>
    <x v="0"/>
    <n v="0"/>
  </r>
  <r>
    <s v="Post_2753"/>
    <x v="594"/>
    <x v="2"/>
    <x v="1"/>
    <x v="3"/>
    <x v="1"/>
    <x v="6"/>
    <n v="4425278"/>
    <n v="417054"/>
    <n v="96321"/>
    <n v="45234"/>
    <n v="558609"/>
    <n v="0.12623139156455254"/>
    <x v="1"/>
    <n v="0"/>
  </r>
  <r>
    <s v="Post_2754"/>
    <x v="210"/>
    <x v="10"/>
    <x v="3"/>
    <x v="2"/>
    <x v="3"/>
    <x v="1"/>
    <n v="4569636"/>
    <n v="460529"/>
    <n v="21363"/>
    <n v="19829"/>
    <n v="501721"/>
    <n v="0.1097945219269106"/>
    <x v="1"/>
    <n v="0"/>
  </r>
  <r>
    <s v="Post_2755"/>
    <x v="210"/>
    <x v="10"/>
    <x v="0"/>
    <x v="3"/>
    <x v="5"/>
    <x v="5"/>
    <n v="2331434"/>
    <n v="254470"/>
    <n v="63786"/>
    <n v="40585"/>
    <n v="358841"/>
    <n v="0.15391428622899039"/>
    <x v="2"/>
    <n v="0"/>
  </r>
  <r>
    <s v="Post_2756"/>
    <x v="202"/>
    <x v="22"/>
    <x v="0"/>
    <x v="5"/>
    <x v="2"/>
    <x v="5"/>
    <n v="2321225"/>
    <n v="141180"/>
    <n v="73404"/>
    <n v="20751"/>
    <n v="235335"/>
    <n v="0.10138396751715151"/>
    <x v="0"/>
    <n v="0"/>
  </r>
  <r>
    <s v="Post_2757"/>
    <x v="668"/>
    <x v="20"/>
    <x v="1"/>
    <x v="0"/>
    <x v="1"/>
    <x v="7"/>
    <n v="1596330"/>
    <n v="438566"/>
    <n v="46359"/>
    <n v="10781"/>
    <n v="495706"/>
    <n v="0.31052852480376864"/>
    <x v="1"/>
    <n v="0"/>
  </r>
  <r>
    <s v="Post_2758"/>
    <x v="250"/>
    <x v="9"/>
    <x v="1"/>
    <x v="2"/>
    <x v="1"/>
    <x v="2"/>
    <n v="2568596"/>
    <n v="17463"/>
    <n v="27489"/>
    <n v="29011"/>
    <n v="73963"/>
    <n v="2.879510830041003E-2"/>
    <x v="1"/>
    <n v="0"/>
  </r>
  <r>
    <s v="Post_2759"/>
    <x v="579"/>
    <x v="8"/>
    <x v="1"/>
    <x v="5"/>
    <x v="3"/>
    <x v="3"/>
    <n v="1602583"/>
    <n v="95273"/>
    <n v="33154"/>
    <n v="31607"/>
    <n v="160034"/>
    <n v="9.9860038450426597E-2"/>
    <x v="0"/>
    <n v="0"/>
  </r>
  <r>
    <s v="Post_2760"/>
    <x v="86"/>
    <x v="10"/>
    <x v="3"/>
    <x v="0"/>
    <x v="3"/>
    <x v="3"/>
    <n v="4042630"/>
    <n v="463439"/>
    <n v="13491"/>
    <n v="9970"/>
    <n v="486900"/>
    <n v="0.12044139582400566"/>
    <x v="0"/>
    <n v="0"/>
  </r>
  <r>
    <s v="Post_2761"/>
    <x v="582"/>
    <x v="8"/>
    <x v="0"/>
    <x v="4"/>
    <x v="0"/>
    <x v="4"/>
    <n v="1644851"/>
    <n v="298638"/>
    <n v="90093"/>
    <n v="8246"/>
    <n v="396977"/>
    <n v="0.24134526470786716"/>
    <x v="2"/>
    <n v="0"/>
  </r>
  <r>
    <s v="Post_2762"/>
    <x v="143"/>
    <x v="7"/>
    <x v="2"/>
    <x v="5"/>
    <x v="5"/>
    <x v="6"/>
    <n v="4813102"/>
    <n v="139163"/>
    <n v="69572"/>
    <n v="25727"/>
    <n v="234462"/>
    <n v="4.8713283034517031E-2"/>
    <x v="0"/>
    <n v="0"/>
  </r>
  <r>
    <s v="Post_2763"/>
    <x v="249"/>
    <x v="16"/>
    <x v="3"/>
    <x v="5"/>
    <x v="3"/>
    <x v="7"/>
    <n v="2436911"/>
    <n v="216568"/>
    <n v="32707"/>
    <n v="19949"/>
    <n v="269224"/>
    <n v="0.110477567707643"/>
    <x v="1"/>
    <n v="0"/>
  </r>
  <r>
    <s v="Post_2764"/>
    <x v="82"/>
    <x v="22"/>
    <x v="2"/>
    <x v="0"/>
    <x v="3"/>
    <x v="2"/>
    <n v="163743"/>
    <n v="224473"/>
    <n v="55311"/>
    <n v="4919"/>
    <n v="284703"/>
    <n v="1.7387186017112182"/>
    <x v="1"/>
    <n v="0"/>
  </r>
  <r>
    <s v="Post_2765"/>
    <x v="72"/>
    <x v="15"/>
    <x v="3"/>
    <x v="5"/>
    <x v="2"/>
    <x v="2"/>
    <n v="2407043"/>
    <n v="77842"/>
    <n v="28524"/>
    <n v="16655"/>
    <n v="123021"/>
    <n v="5.1108767063986808E-2"/>
    <x v="1"/>
    <n v="0"/>
  </r>
  <r>
    <s v="Post_2766"/>
    <x v="193"/>
    <x v="1"/>
    <x v="1"/>
    <x v="1"/>
    <x v="3"/>
    <x v="5"/>
    <n v="946340"/>
    <n v="417158"/>
    <n v="91240"/>
    <n v="25016"/>
    <n v="533414"/>
    <n v="0.56365999535050826"/>
    <x v="2"/>
    <n v="0"/>
  </r>
  <r>
    <s v="Post_2767"/>
    <x v="56"/>
    <x v="15"/>
    <x v="1"/>
    <x v="3"/>
    <x v="5"/>
    <x v="0"/>
    <n v="3747884"/>
    <n v="82226"/>
    <n v="76069"/>
    <n v="31192"/>
    <n v="189487"/>
    <n v="5.0558395083732582E-2"/>
    <x v="1"/>
    <n v="0"/>
  </r>
  <r>
    <s v="Post_2768"/>
    <x v="93"/>
    <x v="2"/>
    <x v="0"/>
    <x v="8"/>
    <x v="0"/>
    <x v="4"/>
    <n v="4199267"/>
    <n v="328742"/>
    <n v="88715"/>
    <n v="29237"/>
    <n v="446694"/>
    <n v="0.10637427913014343"/>
    <x v="1"/>
    <n v="0"/>
  </r>
  <r>
    <s v="Post_2769"/>
    <x v="704"/>
    <x v="23"/>
    <x v="0"/>
    <x v="5"/>
    <x v="5"/>
    <x v="6"/>
    <n v="4909699"/>
    <n v="192610"/>
    <n v="29375"/>
    <n v="34738"/>
    <n v="256723"/>
    <n v="5.2288948874462567E-2"/>
    <x v="0"/>
    <n v="0"/>
  </r>
  <r>
    <s v="Post_2770"/>
    <x v="710"/>
    <x v="1"/>
    <x v="2"/>
    <x v="1"/>
    <x v="0"/>
    <x v="0"/>
    <n v="3631559"/>
    <n v="342320"/>
    <n v="77277"/>
    <n v="42683"/>
    <n v="462280"/>
    <n v="0.12729519195475"/>
    <x v="0"/>
    <n v="0"/>
  </r>
  <r>
    <s v="Post_2771"/>
    <x v="393"/>
    <x v="8"/>
    <x v="2"/>
    <x v="1"/>
    <x v="2"/>
    <x v="6"/>
    <n v="438926"/>
    <n v="418878"/>
    <n v="61638"/>
    <n v="26939"/>
    <n v="507455"/>
    <n v="1.1561288235374527"/>
    <x v="0"/>
    <n v="0"/>
  </r>
  <r>
    <s v="Post_2772"/>
    <x v="366"/>
    <x v="22"/>
    <x v="1"/>
    <x v="0"/>
    <x v="3"/>
    <x v="6"/>
    <n v="3093066"/>
    <n v="372946"/>
    <n v="38682"/>
    <n v="18578"/>
    <n v="430206"/>
    <n v="0.13908723577188459"/>
    <x v="0"/>
    <n v="0"/>
  </r>
  <r>
    <s v="Post_2773"/>
    <x v="195"/>
    <x v="10"/>
    <x v="3"/>
    <x v="2"/>
    <x v="0"/>
    <x v="0"/>
    <n v="1603866"/>
    <n v="238566"/>
    <n v="18807"/>
    <n v="26566"/>
    <n v="283939"/>
    <n v="0.17703411631645039"/>
    <x v="1"/>
    <n v="0"/>
  </r>
  <r>
    <s v="Post_2774"/>
    <x v="121"/>
    <x v="17"/>
    <x v="1"/>
    <x v="7"/>
    <x v="5"/>
    <x v="6"/>
    <n v="3634352"/>
    <n v="280654"/>
    <n v="38955"/>
    <n v="13864"/>
    <n v="333473"/>
    <n v="9.1755834327549995E-2"/>
    <x v="2"/>
    <n v="0"/>
  </r>
  <r>
    <s v="Post_2775"/>
    <x v="201"/>
    <x v="11"/>
    <x v="1"/>
    <x v="2"/>
    <x v="2"/>
    <x v="2"/>
    <n v="3727003"/>
    <n v="242287"/>
    <n v="93794"/>
    <n v="1561"/>
    <n v="337642"/>
    <n v="9.0593433919961969E-2"/>
    <x v="2"/>
    <n v="0"/>
  </r>
  <r>
    <s v="Post_2776"/>
    <x v="321"/>
    <x v="12"/>
    <x v="2"/>
    <x v="2"/>
    <x v="4"/>
    <x v="2"/>
    <n v="772421"/>
    <n v="247479"/>
    <n v="23789"/>
    <n v="12567"/>
    <n v="283835"/>
    <n v="0.36746152680986144"/>
    <x v="0"/>
    <n v="0"/>
  </r>
  <r>
    <s v="Post_2777"/>
    <x v="309"/>
    <x v="12"/>
    <x v="0"/>
    <x v="5"/>
    <x v="5"/>
    <x v="1"/>
    <n v="1772246"/>
    <n v="493760"/>
    <n v="4974"/>
    <n v="31362"/>
    <n v="530096"/>
    <n v="0.29910971727401275"/>
    <x v="2"/>
    <n v="0"/>
  </r>
  <r>
    <s v="Post_2778"/>
    <x v="449"/>
    <x v="6"/>
    <x v="1"/>
    <x v="1"/>
    <x v="1"/>
    <x v="4"/>
    <n v="4660917"/>
    <n v="108250"/>
    <n v="64438"/>
    <n v="46473"/>
    <n v="219161"/>
    <n v="4.7021004664961855E-2"/>
    <x v="2"/>
    <n v="0"/>
  </r>
  <r>
    <s v="Post_2779"/>
    <x v="314"/>
    <x v="15"/>
    <x v="3"/>
    <x v="9"/>
    <x v="2"/>
    <x v="5"/>
    <n v="126887"/>
    <n v="164296"/>
    <n v="64233"/>
    <n v="4209"/>
    <n v="232738"/>
    <n v="1.8342146949648113"/>
    <x v="0"/>
    <n v="0"/>
  </r>
  <r>
    <s v="Post_2780"/>
    <x v="476"/>
    <x v="12"/>
    <x v="3"/>
    <x v="7"/>
    <x v="1"/>
    <x v="1"/>
    <n v="3424500"/>
    <n v="479439"/>
    <n v="45234"/>
    <n v="17018"/>
    <n v="541691"/>
    <n v="0.15818104832822311"/>
    <x v="0"/>
    <n v="0"/>
  </r>
  <r>
    <s v="Post_2781"/>
    <x v="179"/>
    <x v="7"/>
    <x v="3"/>
    <x v="4"/>
    <x v="2"/>
    <x v="5"/>
    <n v="3895699"/>
    <n v="248131"/>
    <n v="52488"/>
    <n v="39519"/>
    <n v="340138"/>
    <n v="8.7311160333485724E-2"/>
    <x v="2"/>
    <n v="0"/>
  </r>
  <r>
    <s v="Post_2782"/>
    <x v="102"/>
    <x v="20"/>
    <x v="0"/>
    <x v="3"/>
    <x v="0"/>
    <x v="4"/>
    <n v="75475"/>
    <n v="85849"/>
    <n v="52358"/>
    <n v="44489"/>
    <n v="182696"/>
    <n v="2.4206160980457105"/>
    <x v="1"/>
    <n v="0"/>
  </r>
  <r>
    <s v="Post_2783"/>
    <x v="367"/>
    <x v="12"/>
    <x v="2"/>
    <x v="6"/>
    <x v="2"/>
    <x v="3"/>
    <n v="4815367"/>
    <n v="353822"/>
    <n v="49194"/>
    <n v="24139"/>
    <n v="427155"/>
    <n v="8.8706634406058776E-2"/>
    <x v="1"/>
    <n v="0"/>
  </r>
  <r>
    <s v="Post_2784"/>
    <x v="486"/>
    <x v="19"/>
    <x v="3"/>
    <x v="2"/>
    <x v="0"/>
    <x v="1"/>
    <n v="3148221"/>
    <n v="85754"/>
    <n v="68644"/>
    <n v="17491"/>
    <n v="171889"/>
    <n v="5.4598771814304017E-2"/>
    <x v="2"/>
    <n v="0"/>
  </r>
  <r>
    <s v="Post_2785"/>
    <x v="359"/>
    <x v="14"/>
    <x v="1"/>
    <x v="6"/>
    <x v="1"/>
    <x v="7"/>
    <n v="3233563"/>
    <n v="150813"/>
    <n v="58386"/>
    <n v="1709"/>
    <n v="210908"/>
    <n v="6.5224645383436169E-2"/>
    <x v="2"/>
    <n v="0"/>
  </r>
  <r>
    <s v="Post_2786"/>
    <x v="592"/>
    <x v="23"/>
    <x v="1"/>
    <x v="5"/>
    <x v="3"/>
    <x v="2"/>
    <n v="3824375"/>
    <n v="327312"/>
    <n v="21152"/>
    <n v="33353"/>
    <n v="381817"/>
    <n v="9.9837751266546815E-2"/>
    <x v="2"/>
    <n v="0"/>
  </r>
  <r>
    <s v="Post_2787"/>
    <x v="491"/>
    <x v="15"/>
    <x v="1"/>
    <x v="6"/>
    <x v="1"/>
    <x v="3"/>
    <n v="1004552"/>
    <n v="189682"/>
    <n v="46042"/>
    <n v="10235"/>
    <n v="245959"/>
    <n v="0.24484446798174708"/>
    <x v="1"/>
    <n v="0"/>
  </r>
  <r>
    <s v="Post_2788"/>
    <x v="502"/>
    <x v="18"/>
    <x v="0"/>
    <x v="7"/>
    <x v="4"/>
    <x v="7"/>
    <n v="3269477"/>
    <n v="35752"/>
    <n v="21135"/>
    <n v="8550"/>
    <n v="65437"/>
    <n v="2.0014516083153362E-2"/>
    <x v="2"/>
    <n v="0"/>
  </r>
  <r>
    <s v="Post_2789"/>
    <x v="251"/>
    <x v="17"/>
    <x v="1"/>
    <x v="9"/>
    <x v="3"/>
    <x v="7"/>
    <n v="481808"/>
    <n v="61671"/>
    <n v="7895"/>
    <n v="34339"/>
    <n v="103905"/>
    <n v="0.21565644406070467"/>
    <x v="2"/>
    <n v="0"/>
  </r>
  <r>
    <s v="Post_2790"/>
    <x v="711"/>
    <x v="12"/>
    <x v="0"/>
    <x v="5"/>
    <x v="1"/>
    <x v="2"/>
    <n v="696436"/>
    <n v="342863"/>
    <n v="72320"/>
    <n v="35891"/>
    <n v="451074"/>
    <n v="0.64768909131635932"/>
    <x v="2"/>
    <n v="0"/>
  </r>
  <r>
    <s v="Post_2791"/>
    <x v="209"/>
    <x v="15"/>
    <x v="3"/>
    <x v="2"/>
    <x v="5"/>
    <x v="6"/>
    <n v="4701021"/>
    <n v="315148"/>
    <n v="11535"/>
    <n v="1792"/>
    <n v="328475"/>
    <n v="6.9873119052222904E-2"/>
    <x v="1"/>
    <n v="0"/>
  </r>
  <r>
    <s v="Post_2792"/>
    <x v="92"/>
    <x v="22"/>
    <x v="3"/>
    <x v="7"/>
    <x v="4"/>
    <x v="6"/>
    <n v="1546021"/>
    <n v="17786"/>
    <n v="66926"/>
    <n v="20602"/>
    <n v="105314"/>
    <n v="6.8119385182995568E-2"/>
    <x v="2"/>
    <n v="0"/>
  </r>
  <r>
    <s v="Post_2793"/>
    <x v="605"/>
    <x v="17"/>
    <x v="0"/>
    <x v="7"/>
    <x v="2"/>
    <x v="2"/>
    <n v="3504067"/>
    <n v="17759"/>
    <n v="35751"/>
    <n v="7695"/>
    <n v="61205"/>
    <n v="1.7466846381647382E-2"/>
    <x v="0"/>
    <n v="0"/>
  </r>
  <r>
    <s v="Post_2794"/>
    <x v="687"/>
    <x v="8"/>
    <x v="1"/>
    <x v="5"/>
    <x v="5"/>
    <x v="0"/>
    <n v="3816051"/>
    <n v="462424"/>
    <n v="91866"/>
    <n v="41600"/>
    <n v="595890"/>
    <n v="0.15615357341922317"/>
    <x v="0"/>
    <n v="0"/>
  </r>
  <r>
    <s v="Post_2795"/>
    <x v="368"/>
    <x v="9"/>
    <x v="3"/>
    <x v="2"/>
    <x v="4"/>
    <x v="1"/>
    <n v="254262"/>
    <n v="162743"/>
    <n v="48675"/>
    <n v="19106"/>
    <n v="230524"/>
    <n v="0.90663960796343934"/>
    <x v="2"/>
    <n v="0"/>
  </r>
  <r>
    <s v="Post_2796"/>
    <x v="86"/>
    <x v="10"/>
    <x v="3"/>
    <x v="6"/>
    <x v="0"/>
    <x v="0"/>
    <n v="497552"/>
    <n v="297185"/>
    <n v="73947"/>
    <n v="641"/>
    <n v="371773"/>
    <n v="0.74720431231308482"/>
    <x v="1"/>
    <n v="0"/>
  </r>
  <r>
    <s v="Post_2797"/>
    <x v="325"/>
    <x v="14"/>
    <x v="3"/>
    <x v="5"/>
    <x v="3"/>
    <x v="2"/>
    <n v="3225580"/>
    <n v="37018"/>
    <n v="52907"/>
    <n v="33089"/>
    <n v="123014"/>
    <n v="3.8137017218608744E-2"/>
    <x v="1"/>
    <n v="0"/>
  </r>
  <r>
    <s v="Post_2798"/>
    <x v="685"/>
    <x v="17"/>
    <x v="1"/>
    <x v="4"/>
    <x v="0"/>
    <x v="6"/>
    <n v="4336522"/>
    <n v="340438"/>
    <n v="51068"/>
    <n v="2711"/>
    <n v="394217"/>
    <n v="9.0906260823766141E-2"/>
    <x v="1"/>
    <n v="0"/>
  </r>
  <r>
    <s v="Post_2799"/>
    <x v="294"/>
    <x v="5"/>
    <x v="2"/>
    <x v="5"/>
    <x v="3"/>
    <x v="7"/>
    <n v="3912292"/>
    <n v="422606"/>
    <n v="17064"/>
    <n v="4866"/>
    <n v="444536"/>
    <n v="0.11362546558385724"/>
    <x v="0"/>
    <n v="0"/>
  </r>
  <r>
    <s v="Post_2800"/>
    <x v="303"/>
    <x v="23"/>
    <x v="0"/>
    <x v="1"/>
    <x v="5"/>
    <x v="6"/>
    <n v="2097593"/>
    <n v="470212"/>
    <n v="25616"/>
    <n v="38553"/>
    <n v="534381"/>
    <n v="0.25475914536328065"/>
    <x v="2"/>
    <n v="0"/>
  </r>
  <r>
    <s v="Post_2801"/>
    <x v="491"/>
    <x v="15"/>
    <x v="1"/>
    <x v="5"/>
    <x v="4"/>
    <x v="4"/>
    <n v="1922920"/>
    <n v="346738"/>
    <n v="31025"/>
    <n v="28656"/>
    <n v="406419"/>
    <n v="0.21135512657832878"/>
    <x v="2"/>
    <n v="0"/>
  </r>
  <r>
    <s v="Post_2802"/>
    <x v="557"/>
    <x v="20"/>
    <x v="0"/>
    <x v="9"/>
    <x v="3"/>
    <x v="3"/>
    <n v="1425733"/>
    <n v="248984"/>
    <n v="28436"/>
    <n v="18316"/>
    <n v="295736"/>
    <n v="0.20742733737663363"/>
    <x v="0"/>
    <n v="0"/>
  </r>
  <r>
    <s v="Post_2803"/>
    <x v="550"/>
    <x v="4"/>
    <x v="2"/>
    <x v="5"/>
    <x v="4"/>
    <x v="7"/>
    <n v="580864"/>
    <n v="103465"/>
    <n v="61418"/>
    <n v="35190"/>
    <n v="200073"/>
    <n v="0.34444035092551784"/>
    <x v="0"/>
    <n v="0"/>
  </r>
  <r>
    <s v="Post_2804"/>
    <x v="425"/>
    <x v="6"/>
    <x v="3"/>
    <x v="2"/>
    <x v="0"/>
    <x v="3"/>
    <n v="1175324"/>
    <n v="386762"/>
    <n v="41178"/>
    <n v="14302"/>
    <n v="442242"/>
    <n v="0.37627241509575232"/>
    <x v="1"/>
    <n v="0"/>
  </r>
  <r>
    <s v="Post_2805"/>
    <x v="3"/>
    <x v="2"/>
    <x v="2"/>
    <x v="1"/>
    <x v="0"/>
    <x v="3"/>
    <n v="3768701"/>
    <n v="155300"/>
    <n v="63361"/>
    <n v="36129"/>
    <n v="254790"/>
    <n v="6.7606849150410181E-2"/>
    <x v="0"/>
    <n v="0"/>
  </r>
  <r>
    <s v="Post_2806"/>
    <x v="69"/>
    <x v="2"/>
    <x v="0"/>
    <x v="0"/>
    <x v="2"/>
    <x v="0"/>
    <n v="4896941"/>
    <n v="498119"/>
    <n v="72555"/>
    <n v="17441"/>
    <n v="588115"/>
    <n v="0.12009844513135853"/>
    <x v="1"/>
    <n v="0"/>
  </r>
  <r>
    <s v="Post_2807"/>
    <x v="703"/>
    <x v="22"/>
    <x v="1"/>
    <x v="8"/>
    <x v="4"/>
    <x v="0"/>
    <n v="706597"/>
    <n v="69502"/>
    <n v="74826"/>
    <n v="29444"/>
    <n v="173772"/>
    <n v="0.24592801837539643"/>
    <x v="2"/>
    <n v="0"/>
  </r>
  <r>
    <s v="Post_2808"/>
    <x v="565"/>
    <x v="23"/>
    <x v="3"/>
    <x v="6"/>
    <x v="4"/>
    <x v="5"/>
    <n v="2202632"/>
    <n v="334540"/>
    <n v="11889"/>
    <n v="34157"/>
    <n v="380586"/>
    <n v="0.17278692037526014"/>
    <x v="0"/>
    <n v="0"/>
  </r>
  <r>
    <s v="Post_2809"/>
    <x v="255"/>
    <x v="1"/>
    <x v="0"/>
    <x v="9"/>
    <x v="0"/>
    <x v="1"/>
    <n v="1921116"/>
    <n v="184294"/>
    <n v="14637"/>
    <n v="49378"/>
    <n v="248309"/>
    <n v="0.12925247616489582"/>
    <x v="2"/>
    <n v="0"/>
  </r>
  <r>
    <s v="Post_2810"/>
    <x v="225"/>
    <x v="19"/>
    <x v="3"/>
    <x v="1"/>
    <x v="2"/>
    <x v="4"/>
    <n v="1159351"/>
    <n v="420250"/>
    <n v="27287"/>
    <n v="11919"/>
    <n v="459456"/>
    <n v="0.3963044841467338"/>
    <x v="0"/>
    <n v="0"/>
  </r>
  <r>
    <s v="Post_2811"/>
    <x v="523"/>
    <x v="14"/>
    <x v="1"/>
    <x v="0"/>
    <x v="5"/>
    <x v="0"/>
    <n v="4402298"/>
    <n v="311108"/>
    <n v="37588"/>
    <n v="11747"/>
    <n v="360443"/>
    <n v="8.1876101981283408E-2"/>
    <x v="2"/>
    <n v="0"/>
  </r>
  <r>
    <s v="Post_2812"/>
    <x v="296"/>
    <x v="10"/>
    <x v="1"/>
    <x v="7"/>
    <x v="1"/>
    <x v="7"/>
    <n v="4421041"/>
    <n v="282996"/>
    <n v="32876"/>
    <n v="25568"/>
    <n v="341440"/>
    <n v="7.7230679380715983E-2"/>
    <x v="1"/>
    <n v="0"/>
  </r>
  <r>
    <s v="Post_2813"/>
    <x v="607"/>
    <x v="3"/>
    <x v="2"/>
    <x v="4"/>
    <x v="3"/>
    <x v="6"/>
    <n v="4695987"/>
    <n v="154844"/>
    <n v="98585"/>
    <n v="41625"/>
    <n v="295054"/>
    <n v="6.2831093868019647E-2"/>
    <x v="0"/>
    <n v="0"/>
  </r>
  <r>
    <s v="Post_2814"/>
    <x v="653"/>
    <x v="20"/>
    <x v="0"/>
    <x v="3"/>
    <x v="2"/>
    <x v="6"/>
    <n v="4052947"/>
    <n v="12513"/>
    <n v="92796"/>
    <n v="34676"/>
    <n v="139985"/>
    <n v="3.4539065030951555E-2"/>
    <x v="1"/>
    <n v="0"/>
  </r>
  <r>
    <s v="Post_2815"/>
    <x v="194"/>
    <x v="11"/>
    <x v="3"/>
    <x v="6"/>
    <x v="1"/>
    <x v="0"/>
    <n v="2529356"/>
    <n v="62626"/>
    <n v="51604"/>
    <n v="9450"/>
    <n v="123680"/>
    <n v="4.8897822212452501E-2"/>
    <x v="0"/>
    <n v="0"/>
  </r>
  <r>
    <s v="Post_2816"/>
    <x v="427"/>
    <x v="16"/>
    <x v="1"/>
    <x v="2"/>
    <x v="5"/>
    <x v="6"/>
    <n v="2608658"/>
    <n v="98810"/>
    <n v="82993"/>
    <n v="34706"/>
    <n v="216509"/>
    <n v="8.2996314580140437E-2"/>
    <x v="0"/>
    <n v="0"/>
  </r>
  <r>
    <s v="Post_2817"/>
    <x v="362"/>
    <x v="18"/>
    <x v="3"/>
    <x v="6"/>
    <x v="3"/>
    <x v="7"/>
    <n v="377017"/>
    <n v="45347"/>
    <n v="90037"/>
    <n v="7314"/>
    <n v="142698"/>
    <n v="0.37849221653135007"/>
    <x v="1"/>
    <n v="0"/>
  </r>
  <r>
    <s v="Post_2818"/>
    <x v="87"/>
    <x v="13"/>
    <x v="3"/>
    <x v="4"/>
    <x v="5"/>
    <x v="6"/>
    <n v="1197713"/>
    <n v="480028"/>
    <n v="4619"/>
    <n v="28503"/>
    <n v="513150"/>
    <n v="0.42844153816481911"/>
    <x v="0"/>
    <n v="0"/>
  </r>
  <r>
    <s v="Post_2819"/>
    <x v="61"/>
    <x v="11"/>
    <x v="3"/>
    <x v="0"/>
    <x v="1"/>
    <x v="7"/>
    <n v="685501"/>
    <n v="323225"/>
    <n v="86718"/>
    <n v="942"/>
    <n v="410885"/>
    <n v="0.59939372809084157"/>
    <x v="0"/>
    <n v="0"/>
  </r>
  <r>
    <s v="Post_2820"/>
    <x v="690"/>
    <x v="1"/>
    <x v="2"/>
    <x v="7"/>
    <x v="5"/>
    <x v="7"/>
    <n v="4546322"/>
    <n v="274686"/>
    <n v="66066"/>
    <n v="11339"/>
    <n v="352091"/>
    <n v="7.744524035033154E-2"/>
    <x v="1"/>
    <n v="0"/>
  </r>
  <r>
    <s v="Post_2821"/>
    <x v="428"/>
    <x v="10"/>
    <x v="0"/>
    <x v="7"/>
    <x v="5"/>
    <x v="6"/>
    <n v="4713541"/>
    <n v="333744"/>
    <n v="29836"/>
    <n v="35318"/>
    <n v="398898"/>
    <n v="8.4628095947399201E-2"/>
    <x v="1"/>
    <n v="0"/>
  </r>
  <r>
    <s v="Post_2822"/>
    <x v="712"/>
    <x v="14"/>
    <x v="1"/>
    <x v="6"/>
    <x v="0"/>
    <x v="3"/>
    <n v="1060579"/>
    <n v="3040"/>
    <n v="27023"/>
    <n v="2492"/>
    <n v="32555"/>
    <n v="3.0695497459406609E-2"/>
    <x v="1"/>
    <n v="0"/>
  </r>
  <r>
    <s v="Post_2823"/>
    <x v="115"/>
    <x v="2"/>
    <x v="1"/>
    <x v="3"/>
    <x v="4"/>
    <x v="7"/>
    <n v="410897"/>
    <n v="318387"/>
    <n v="21785"/>
    <n v="34447"/>
    <n v="374619"/>
    <n v="0.91171023395157424"/>
    <x v="0"/>
    <n v="0"/>
  </r>
  <r>
    <s v="Post_2824"/>
    <x v="42"/>
    <x v="11"/>
    <x v="1"/>
    <x v="1"/>
    <x v="1"/>
    <x v="5"/>
    <n v="4726108"/>
    <n v="458831"/>
    <n v="19832"/>
    <n v="13777"/>
    <n v="492440"/>
    <n v="0.10419567221062236"/>
    <x v="0"/>
    <n v="0"/>
  </r>
  <r>
    <s v="Post_2825"/>
    <x v="265"/>
    <x v="9"/>
    <x v="3"/>
    <x v="1"/>
    <x v="0"/>
    <x v="2"/>
    <n v="770800"/>
    <n v="35563"/>
    <n v="35816"/>
    <n v="14691"/>
    <n v="86070"/>
    <n v="0.11166320705760249"/>
    <x v="0"/>
    <n v="0"/>
  </r>
  <r>
    <s v="Post_2826"/>
    <x v="375"/>
    <x v="20"/>
    <x v="2"/>
    <x v="3"/>
    <x v="0"/>
    <x v="7"/>
    <n v="4533943"/>
    <n v="426510"/>
    <n v="48183"/>
    <n v="8972"/>
    <n v="483665"/>
    <n v="0.10667646240810703"/>
    <x v="1"/>
    <n v="0"/>
  </r>
  <r>
    <s v="Post_2827"/>
    <x v="341"/>
    <x v="20"/>
    <x v="3"/>
    <x v="7"/>
    <x v="0"/>
    <x v="5"/>
    <n v="1270412"/>
    <n v="89497"/>
    <n v="4376"/>
    <n v="37047"/>
    <n v="130920"/>
    <n v="0.10305318274701436"/>
    <x v="0"/>
    <n v="0"/>
  </r>
  <r>
    <s v="Post_2828"/>
    <x v="243"/>
    <x v="16"/>
    <x v="0"/>
    <x v="3"/>
    <x v="5"/>
    <x v="0"/>
    <n v="1756485"/>
    <n v="100469"/>
    <n v="98551"/>
    <n v="12449"/>
    <n v="211469"/>
    <n v="0.12039328545361902"/>
    <x v="2"/>
    <n v="0"/>
  </r>
  <r>
    <s v="Post_2829"/>
    <x v="383"/>
    <x v="10"/>
    <x v="0"/>
    <x v="5"/>
    <x v="4"/>
    <x v="1"/>
    <n v="2829947"/>
    <n v="427028"/>
    <n v="21324"/>
    <n v="41946"/>
    <n v="490298"/>
    <n v="0.17325342135382749"/>
    <x v="1"/>
    <n v="0"/>
  </r>
  <r>
    <s v="Post_2830"/>
    <x v="457"/>
    <x v="20"/>
    <x v="1"/>
    <x v="9"/>
    <x v="4"/>
    <x v="0"/>
    <n v="3243480"/>
    <n v="129261"/>
    <n v="28764"/>
    <n v="26090"/>
    <n v="184115"/>
    <n v="5.6764647847373811E-2"/>
    <x v="0"/>
    <n v="0"/>
  </r>
  <r>
    <s v="Post_2831"/>
    <x v="599"/>
    <x v="11"/>
    <x v="1"/>
    <x v="6"/>
    <x v="2"/>
    <x v="5"/>
    <n v="3735626"/>
    <n v="401542"/>
    <n v="46135"/>
    <n v="21504"/>
    <n v="469181"/>
    <n v="0.12559635252565435"/>
    <x v="1"/>
    <n v="0"/>
  </r>
  <r>
    <s v="Post_2832"/>
    <x v="375"/>
    <x v="20"/>
    <x v="2"/>
    <x v="3"/>
    <x v="1"/>
    <x v="5"/>
    <n v="4498516"/>
    <n v="43442"/>
    <n v="4784"/>
    <n v="20611"/>
    <n v="68837"/>
    <n v="1.5302157422581135E-2"/>
    <x v="0"/>
    <n v="0"/>
  </r>
  <r>
    <s v="Post_2833"/>
    <x v="424"/>
    <x v="19"/>
    <x v="2"/>
    <x v="3"/>
    <x v="2"/>
    <x v="6"/>
    <n v="1618175"/>
    <n v="479812"/>
    <n v="23146"/>
    <n v="21565"/>
    <n v="524523"/>
    <n v="0.32414479274491326"/>
    <x v="2"/>
    <n v="0"/>
  </r>
  <r>
    <s v="Post_2834"/>
    <x v="633"/>
    <x v="10"/>
    <x v="0"/>
    <x v="6"/>
    <x v="4"/>
    <x v="1"/>
    <n v="4451895"/>
    <n v="37935"/>
    <n v="75953"/>
    <n v="5049"/>
    <n v="118937"/>
    <n v="2.6716038900288529E-2"/>
    <x v="1"/>
    <n v="0"/>
  </r>
  <r>
    <s v="Post_2835"/>
    <x v="631"/>
    <x v="23"/>
    <x v="2"/>
    <x v="9"/>
    <x v="4"/>
    <x v="1"/>
    <n v="3418485"/>
    <n v="381998"/>
    <n v="46412"/>
    <n v="12524"/>
    <n v="440934"/>
    <n v="0.12898520835984362"/>
    <x v="0"/>
    <n v="0"/>
  </r>
  <r>
    <s v="Post_2836"/>
    <x v="585"/>
    <x v="16"/>
    <x v="1"/>
    <x v="9"/>
    <x v="0"/>
    <x v="5"/>
    <n v="4546358"/>
    <n v="102608"/>
    <n v="86881"/>
    <n v="9657"/>
    <n v="199146"/>
    <n v="4.3803413633506205E-2"/>
    <x v="1"/>
    <n v="0"/>
  </r>
  <r>
    <s v="Post_2837"/>
    <x v="55"/>
    <x v="11"/>
    <x v="1"/>
    <x v="2"/>
    <x v="0"/>
    <x v="2"/>
    <n v="1430779"/>
    <n v="315712"/>
    <n v="1000"/>
    <n v="5052"/>
    <n v="321764"/>
    <n v="0.2248872816836143"/>
    <x v="2"/>
    <n v="0"/>
  </r>
  <r>
    <s v="Post_2838"/>
    <x v="1"/>
    <x v="1"/>
    <x v="1"/>
    <x v="0"/>
    <x v="5"/>
    <x v="7"/>
    <n v="228932"/>
    <n v="378052"/>
    <n v="98315"/>
    <n v="7270"/>
    <n v="483637"/>
    <n v="2.1125792811839323"/>
    <x v="0"/>
    <n v="0"/>
  </r>
  <r>
    <s v="Post_2839"/>
    <x v="666"/>
    <x v="22"/>
    <x v="1"/>
    <x v="9"/>
    <x v="1"/>
    <x v="6"/>
    <n v="965970"/>
    <n v="292954"/>
    <n v="63900"/>
    <n v="42310"/>
    <n v="399164"/>
    <n v="0.4132260836257855"/>
    <x v="1"/>
    <n v="0"/>
  </r>
  <r>
    <s v="Post_2840"/>
    <x v="642"/>
    <x v="11"/>
    <x v="1"/>
    <x v="4"/>
    <x v="2"/>
    <x v="5"/>
    <n v="4926990"/>
    <n v="270638"/>
    <n v="91444"/>
    <n v="45562"/>
    <n v="407644"/>
    <n v="8.2736924572609241E-2"/>
    <x v="0"/>
    <n v="0"/>
  </r>
  <r>
    <s v="Post_2841"/>
    <x v="185"/>
    <x v="3"/>
    <x v="0"/>
    <x v="4"/>
    <x v="1"/>
    <x v="1"/>
    <n v="669836"/>
    <n v="263122"/>
    <n v="65316"/>
    <n v="40965"/>
    <n v="369403"/>
    <n v="0.55148275100173771"/>
    <x v="1"/>
    <n v="0"/>
  </r>
  <r>
    <s v="Post_2842"/>
    <x v="696"/>
    <x v="13"/>
    <x v="2"/>
    <x v="9"/>
    <x v="5"/>
    <x v="3"/>
    <n v="2961889"/>
    <n v="127008"/>
    <n v="56377"/>
    <n v="5965"/>
    <n v="189350"/>
    <n v="6.3928796791507037E-2"/>
    <x v="1"/>
    <n v="0"/>
  </r>
  <r>
    <s v="Post_2843"/>
    <x v="327"/>
    <x v="15"/>
    <x v="3"/>
    <x v="7"/>
    <x v="3"/>
    <x v="6"/>
    <n v="4516859"/>
    <n v="6718"/>
    <n v="93371"/>
    <n v="39835"/>
    <n v="139924"/>
    <n v="3.097816425086548E-2"/>
    <x v="2"/>
    <n v="0"/>
  </r>
  <r>
    <s v="Post_2844"/>
    <x v="193"/>
    <x v="1"/>
    <x v="3"/>
    <x v="8"/>
    <x v="4"/>
    <x v="2"/>
    <n v="3707778"/>
    <n v="357641"/>
    <n v="98906"/>
    <n v="36604"/>
    <n v="493151"/>
    <n v="0.13300445711690398"/>
    <x v="1"/>
    <n v="0"/>
  </r>
  <r>
    <s v="Post_2845"/>
    <x v="517"/>
    <x v="19"/>
    <x v="2"/>
    <x v="7"/>
    <x v="1"/>
    <x v="3"/>
    <n v="3611304"/>
    <n v="361772"/>
    <n v="97629"/>
    <n v="18007"/>
    <n v="477408"/>
    <n v="0.13219823088834393"/>
    <x v="0"/>
    <n v="0"/>
  </r>
  <r>
    <s v="Post_2846"/>
    <x v="203"/>
    <x v="3"/>
    <x v="0"/>
    <x v="5"/>
    <x v="5"/>
    <x v="7"/>
    <n v="3313871"/>
    <n v="187673"/>
    <n v="20108"/>
    <n v="13412"/>
    <n v="221193"/>
    <n v="6.6747619324952601E-2"/>
    <x v="1"/>
    <n v="0"/>
  </r>
  <r>
    <s v="Post_2847"/>
    <x v="15"/>
    <x v="12"/>
    <x v="0"/>
    <x v="1"/>
    <x v="5"/>
    <x v="2"/>
    <n v="3999565"/>
    <n v="142354"/>
    <n v="67251"/>
    <n v="9930"/>
    <n v="219535"/>
    <n v="5.4889719256969192E-2"/>
    <x v="0"/>
    <n v="0"/>
  </r>
  <r>
    <s v="Post_2848"/>
    <x v="171"/>
    <x v="8"/>
    <x v="3"/>
    <x v="2"/>
    <x v="1"/>
    <x v="7"/>
    <n v="650479"/>
    <n v="96466"/>
    <n v="68604"/>
    <n v="9627"/>
    <n v="174697"/>
    <n v="0.26856670238393554"/>
    <x v="2"/>
    <n v="0"/>
  </r>
  <r>
    <s v="Post_2849"/>
    <x v="360"/>
    <x v="22"/>
    <x v="2"/>
    <x v="6"/>
    <x v="2"/>
    <x v="2"/>
    <n v="4365247"/>
    <n v="320273"/>
    <n v="13480"/>
    <n v="21042"/>
    <n v="354795"/>
    <n v="8.1277187751346028E-2"/>
    <x v="0"/>
    <n v="0"/>
  </r>
  <r>
    <s v="Post_2850"/>
    <x v="650"/>
    <x v="13"/>
    <x v="1"/>
    <x v="7"/>
    <x v="0"/>
    <x v="0"/>
    <n v="202210"/>
    <n v="289749"/>
    <n v="57498"/>
    <n v="29545"/>
    <n v="376792"/>
    <n v="1.8633697641066218"/>
    <x v="0"/>
    <n v="0"/>
  </r>
  <r>
    <s v="Post_2851"/>
    <x v="54"/>
    <x v="22"/>
    <x v="2"/>
    <x v="6"/>
    <x v="4"/>
    <x v="0"/>
    <n v="4066789"/>
    <n v="201905"/>
    <n v="49387"/>
    <n v="17566"/>
    <n v="268858"/>
    <n v="6.6110634212888847E-2"/>
    <x v="0"/>
    <n v="0"/>
  </r>
  <r>
    <s v="Post_2852"/>
    <x v="550"/>
    <x v="4"/>
    <x v="3"/>
    <x v="8"/>
    <x v="0"/>
    <x v="3"/>
    <n v="1189401"/>
    <n v="477715"/>
    <n v="32182"/>
    <n v="43920"/>
    <n v="553817"/>
    <n v="0.46562681551470025"/>
    <x v="2"/>
    <n v="0"/>
  </r>
  <r>
    <s v="Post_2853"/>
    <x v="478"/>
    <x v="11"/>
    <x v="0"/>
    <x v="0"/>
    <x v="2"/>
    <x v="7"/>
    <n v="2750438"/>
    <n v="214384"/>
    <n v="71731"/>
    <n v="19226"/>
    <n v="305341"/>
    <n v="0.11101540918210118"/>
    <x v="1"/>
    <n v="0"/>
  </r>
  <r>
    <s v="Post_2854"/>
    <x v="592"/>
    <x v="23"/>
    <x v="3"/>
    <x v="6"/>
    <x v="0"/>
    <x v="3"/>
    <n v="540884"/>
    <n v="177369"/>
    <n v="13503"/>
    <n v="5565"/>
    <n v="196437"/>
    <n v="0.36317768689774516"/>
    <x v="0"/>
    <n v="0"/>
  </r>
  <r>
    <s v="Post_2855"/>
    <x v="623"/>
    <x v="11"/>
    <x v="1"/>
    <x v="2"/>
    <x v="1"/>
    <x v="5"/>
    <n v="2100020"/>
    <n v="314357"/>
    <n v="71376"/>
    <n v="21215"/>
    <n v="406948"/>
    <n v="0.1937829163531776"/>
    <x v="0"/>
    <n v="0"/>
  </r>
  <r>
    <s v="Post_2856"/>
    <x v="546"/>
    <x v="18"/>
    <x v="0"/>
    <x v="3"/>
    <x v="4"/>
    <x v="1"/>
    <n v="952111"/>
    <n v="156942"/>
    <n v="6001"/>
    <n v="23683"/>
    <n v="186626"/>
    <n v="0.19601285984512309"/>
    <x v="1"/>
    <n v="0"/>
  </r>
  <r>
    <s v="Post_2857"/>
    <x v="95"/>
    <x v="15"/>
    <x v="1"/>
    <x v="6"/>
    <x v="1"/>
    <x v="2"/>
    <n v="2337596"/>
    <n v="467029"/>
    <n v="77732"/>
    <n v="4729"/>
    <n v="549490"/>
    <n v="0.23506628176981822"/>
    <x v="2"/>
    <n v="0"/>
  </r>
  <r>
    <s v="Post_2858"/>
    <x v="54"/>
    <x v="22"/>
    <x v="3"/>
    <x v="9"/>
    <x v="0"/>
    <x v="0"/>
    <n v="1936713"/>
    <n v="220029"/>
    <n v="88576"/>
    <n v="32486"/>
    <n v="341091"/>
    <n v="0.17611850594280101"/>
    <x v="2"/>
    <n v="0"/>
  </r>
  <r>
    <s v="Post_2859"/>
    <x v="522"/>
    <x v="23"/>
    <x v="3"/>
    <x v="3"/>
    <x v="2"/>
    <x v="2"/>
    <n v="1178485"/>
    <n v="168174"/>
    <n v="81549"/>
    <n v="41849"/>
    <n v="291572"/>
    <n v="0.24741256783073182"/>
    <x v="2"/>
    <n v="0"/>
  </r>
  <r>
    <s v="Post_2860"/>
    <x v="139"/>
    <x v="14"/>
    <x v="2"/>
    <x v="0"/>
    <x v="4"/>
    <x v="0"/>
    <n v="1738252"/>
    <n v="172464"/>
    <n v="4136"/>
    <n v="47211"/>
    <n v="223811"/>
    <n v="0.12875635983735384"/>
    <x v="1"/>
    <n v="0"/>
  </r>
  <r>
    <s v="Post_2861"/>
    <x v="440"/>
    <x v="16"/>
    <x v="0"/>
    <x v="0"/>
    <x v="4"/>
    <x v="0"/>
    <n v="1948873"/>
    <n v="480313"/>
    <n v="50464"/>
    <n v="32966"/>
    <n v="563743"/>
    <n v="0.28926615536261213"/>
    <x v="1"/>
    <n v="0"/>
  </r>
  <r>
    <s v="Post_2862"/>
    <x v="379"/>
    <x v="1"/>
    <x v="1"/>
    <x v="1"/>
    <x v="1"/>
    <x v="4"/>
    <n v="4440766"/>
    <n v="432244"/>
    <n v="61567"/>
    <n v="31213"/>
    <n v="525024"/>
    <n v="0.11822825161244704"/>
    <x v="2"/>
    <n v="0"/>
  </r>
  <r>
    <s v="Post_2863"/>
    <x v="195"/>
    <x v="10"/>
    <x v="3"/>
    <x v="9"/>
    <x v="5"/>
    <x v="5"/>
    <n v="1259577"/>
    <n v="417867"/>
    <n v="13002"/>
    <n v="27756"/>
    <n v="458625"/>
    <n v="0.36411033227821721"/>
    <x v="1"/>
    <n v="0"/>
  </r>
  <r>
    <s v="Post_2864"/>
    <x v="677"/>
    <x v="12"/>
    <x v="0"/>
    <x v="2"/>
    <x v="3"/>
    <x v="3"/>
    <n v="4385439"/>
    <n v="312854"/>
    <n v="58495"/>
    <n v="30380"/>
    <n v="401729"/>
    <n v="9.1605196195865449E-2"/>
    <x v="1"/>
    <n v="0"/>
  </r>
  <r>
    <s v="Post_2865"/>
    <x v="320"/>
    <x v="19"/>
    <x v="1"/>
    <x v="6"/>
    <x v="5"/>
    <x v="3"/>
    <n v="1831119"/>
    <n v="491782"/>
    <n v="86681"/>
    <n v="48075"/>
    <n v="626538"/>
    <n v="0.34216126860133067"/>
    <x v="0"/>
    <n v="0"/>
  </r>
  <r>
    <s v="Post_2866"/>
    <x v="670"/>
    <x v="13"/>
    <x v="3"/>
    <x v="5"/>
    <x v="4"/>
    <x v="4"/>
    <n v="3899621"/>
    <n v="283580"/>
    <n v="75787"/>
    <n v="8200"/>
    <n v="367567"/>
    <n v="9.4257108575423104E-2"/>
    <x v="2"/>
    <n v="0"/>
  </r>
  <r>
    <s v="Post_2867"/>
    <x v="245"/>
    <x v="3"/>
    <x v="2"/>
    <x v="6"/>
    <x v="0"/>
    <x v="0"/>
    <n v="4426493"/>
    <n v="32332"/>
    <n v="47970"/>
    <n v="18676"/>
    <n v="98978"/>
    <n v="2.2360365192038031E-2"/>
    <x v="0"/>
    <n v="0"/>
  </r>
  <r>
    <s v="Post_2868"/>
    <x v="402"/>
    <x v="21"/>
    <x v="3"/>
    <x v="6"/>
    <x v="0"/>
    <x v="2"/>
    <n v="2854666"/>
    <n v="173661"/>
    <n v="87934"/>
    <n v="21327"/>
    <n v="282922"/>
    <n v="9.9108617260302956E-2"/>
    <x v="1"/>
    <n v="0"/>
  </r>
  <r>
    <s v="Post_2869"/>
    <x v="99"/>
    <x v="14"/>
    <x v="1"/>
    <x v="1"/>
    <x v="3"/>
    <x v="7"/>
    <n v="2425779"/>
    <n v="288690"/>
    <n v="80963"/>
    <n v="22285"/>
    <n v="391938"/>
    <n v="0.16157201459819712"/>
    <x v="2"/>
    <n v="0"/>
  </r>
  <r>
    <s v="Post_2870"/>
    <x v="469"/>
    <x v="17"/>
    <x v="2"/>
    <x v="7"/>
    <x v="5"/>
    <x v="6"/>
    <n v="1630820"/>
    <n v="161765"/>
    <n v="88321"/>
    <n v="21591"/>
    <n v="271677"/>
    <n v="0.16658920052488932"/>
    <x v="0"/>
    <n v="0"/>
  </r>
  <r>
    <s v="Post_2871"/>
    <x v="369"/>
    <x v="21"/>
    <x v="2"/>
    <x v="3"/>
    <x v="3"/>
    <x v="7"/>
    <n v="930160"/>
    <n v="202154"/>
    <n v="89158"/>
    <n v="36847"/>
    <n v="328159"/>
    <n v="0.35279844327857574"/>
    <x v="0"/>
    <n v="0"/>
  </r>
  <r>
    <s v="Post_2872"/>
    <x v="632"/>
    <x v="11"/>
    <x v="2"/>
    <x v="6"/>
    <x v="4"/>
    <x v="4"/>
    <n v="2075933"/>
    <n v="83816"/>
    <n v="4897"/>
    <n v="15213"/>
    <n v="103926"/>
    <n v="5.006230933271931E-2"/>
    <x v="2"/>
    <n v="0"/>
  </r>
  <r>
    <s v="Post_2873"/>
    <x v="361"/>
    <x v="0"/>
    <x v="0"/>
    <x v="1"/>
    <x v="3"/>
    <x v="1"/>
    <n v="1871957"/>
    <n v="1256"/>
    <n v="81191"/>
    <n v="20129"/>
    <n v="102576"/>
    <n v="5.4796130466672047E-2"/>
    <x v="1"/>
    <n v="0"/>
  </r>
  <r>
    <s v="Post_2874"/>
    <x v="603"/>
    <x v="2"/>
    <x v="2"/>
    <x v="2"/>
    <x v="2"/>
    <x v="7"/>
    <n v="486370"/>
    <n v="493571"/>
    <n v="78894"/>
    <n v="34860"/>
    <n v="607325"/>
    <n v="1.2486892694861937"/>
    <x v="2"/>
    <n v="0"/>
  </r>
  <r>
    <s v="Post_2875"/>
    <x v="582"/>
    <x v="8"/>
    <x v="1"/>
    <x v="0"/>
    <x v="4"/>
    <x v="6"/>
    <n v="701100"/>
    <n v="318884"/>
    <n v="45392"/>
    <n v="11881"/>
    <n v="376157"/>
    <n v="0.53652403366138923"/>
    <x v="1"/>
    <n v="0"/>
  </r>
  <r>
    <s v="Post_2876"/>
    <x v="360"/>
    <x v="22"/>
    <x v="1"/>
    <x v="8"/>
    <x v="2"/>
    <x v="6"/>
    <n v="4367832"/>
    <n v="28067"/>
    <n v="57644"/>
    <n v="1618"/>
    <n v="87329"/>
    <n v="1.9993671917784384E-2"/>
    <x v="0"/>
    <n v="0"/>
  </r>
  <r>
    <s v="Post_2877"/>
    <x v="219"/>
    <x v="7"/>
    <x v="1"/>
    <x v="3"/>
    <x v="5"/>
    <x v="5"/>
    <n v="3972959"/>
    <n v="32049"/>
    <n v="94677"/>
    <n v="6195"/>
    <n v="132921"/>
    <n v="3.345642378891904E-2"/>
    <x v="1"/>
    <n v="0"/>
  </r>
  <r>
    <s v="Post_2878"/>
    <x v="1"/>
    <x v="1"/>
    <x v="1"/>
    <x v="3"/>
    <x v="2"/>
    <x v="6"/>
    <n v="4599775"/>
    <n v="330663"/>
    <n v="79218"/>
    <n v="13710"/>
    <n v="423591"/>
    <n v="9.2089504377931536E-2"/>
    <x v="1"/>
    <n v="0"/>
  </r>
  <r>
    <s v="Post_2879"/>
    <x v="22"/>
    <x v="8"/>
    <x v="3"/>
    <x v="5"/>
    <x v="5"/>
    <x v="1"/>
    <n v="2467372"/>
    <n v="384542"/>
    <n v="77706"/>
    <n v="4834"/>
    <n v="467082"/>
    <n v="0.18930343701719887"/>
    <x v="1"/>
    <n v="0"/>
  </r>
  <r>
    <s v="Post_2880"/>
    <x v="696"/>
    <x v="13"/>
    <x v="2"/>
    <x v="4"/>
    <x v="2"/>
    <x v="2"/>
    <n v="819788"/>
    <n v="22786"/>
    <n v="16574"/>
    <n v="2214"/>
    <n v="41574"/>
    <n v="5.0713111194601534E-2"/>
    <x v="1"/>
    <n v="0"/>
  </r>
  <r>
    <s v="Post_2881"/>
    <x v="84"/>
    <x v="2"/>
    <x v="3"/>
    <x v="3"/>
    <x v="1"/>
    <x v="2"/>
    <n v="4515293"/>
    <n v="346046"/>
    <n v="73947"/>
    <n v="36662"/>
    <n v="456655"/>
    <n v="0.10113518657593205"/>
    <x v="2"/>
    <n v="0"/>
  </r>
  <r>
    <s v="Post_2882"/>
    <x v="638"/>
    <x v="20"/>
    <x v="3"/>
    <x v="1"/>
    <x v="4"/>
    <x v="7"/>
    <n v="4548049"/>
    <n v="300048"/>
    <n v="92372"/>
    <n v="25500"/>
    <n v="417920"/>
    <n v="9.1889951053737554E-2"/>
    <x v="0"/>
    <n v="0"/>
  </r>
  <r>
    <s v="Post_2883"/>
    <x v="394"/>
    <x v="16"/>
    <x v="0"/>
    <x v="2"/>
    <x v="5"/>
    <x v="4"/>
    <n v="3450680"/>
    <n v="369198"/>
    <n v="10798"/>
    <n v="15263"/>
    <n v="395259"/>
    <n v="0.1145452490523607"/>
    <x v="1"/>
    <n v="0"/>
  </r>
  <r>
    <s v="Post_2884"/>
    <x v="96"/>
    <x v="17"/>
    <x v="0"/>
    <x v="5"/>
    <x v="5"/>
    <x v="0"/>
    <n v="2737221"/>
    <n v="436890"/>
    <n v="74251"/>
    <n v="15461"/>
    <n v="526602"/>
    <n v="0.19238563491950411"/>
    <x v="2"/>
    <n v="0"/>
  </r>
  <r>
    <s v="Post_2885"/>
    <x v="71"/>
    <x v="15"/>
    <x v="2"/>
    <x v="3"/>
    <x v="2"/>
    <x v="3"/>
    <n v="840340"/>
    <n v="454952"/>
    <n v="65380"/>
    <n v="23404"/>
    <n v="543736"/>
    <n v="0.64704286360282748"/>
    <x v="0"/>
    <n v="0"/>
  </r>
  <r>
    <s v="Post_2886"/>
    <x v="489"/>
    <x v="18"/>
    <x v="3"/>
    <x v="1"/>
    <x v="4"/>
    <x v="5"/>
    <n v="3510131"/>
    <n v="3548"/>
    <n v="81158"/>
    <n v="28556"/>
    <n v="113262"/>
    <n v="3.2267171795012782E-2"/>
    <x v="0"/>
    <n v="0"/>
  </r>
  <r>
    <s v="Post_2887"/>
    <x v="704"/>
    <x v="23"/>
    <x v="1"/>
    <x v="4"/>
    <x v="4"/>
    <x v="1"/>
    <n v="1531926"/>
    <n v="391683"/>
    <n v="51624"/>
    <n v="29359"/>
    <n v="472666"/>
    <n v="0.30854362416983588"/>
    <x v="1"/>
    <n v="0"/>
  </r>
  <r>
    <s v="Post_2888"/>
    <x v="694"/>
    <x v="8"/>
    <x v="3"/>
    <x v="3"/>
    <x v="3"/>
    <x v="3"/>
    <n v="125076"/>
    <n v="301148"/>
    <n v="86551"/>
    <n v="48639"/>
    <n v="436338"/>
    <n v="3.4885829415715244"/>
    <x v="2"/>
    <n v="0"/>
  </r>
  <r>
    <s v="Post_2889"/>
    <x v="523"/>
    <x v="14"/>
    <x v="3"/>
    <x v="1"/>
    <x v="5"/>
    <x v="6"/>
    <n v="598274"/>
    <n v="76122"/>
    <n v="62694"/>
    <n v="4891"/>
    <n v="143707"/>
    <n v="0.24020264962207952"/>
    <x v="0"/>
    <n v="0"/>
  </r>
  <r>
    <s v="Post_2890"/>
    <x v="51"/>
    <x v="7"/>
    <x v="2"/>
    <x v="1"/>
    <x v="5"/>
    <x v="1"/>
    <n v="464125"/>
    <n v="483645"/>
    <n v="8641"/>
    <n v="4652"/>
    <n v="496938"/>
    <n v="1.0706986264476164"/>
    <x v="1"/>
    <n v="0"/>
  </r>
  <r>
    <s v="Post_2891"/>
    <x v="599"/>
    <x v="11"/>
    <x v="1"/>
    <x v="0"/>
    <x v="1"/>
    <x v="5"/>
    <n v="821533"/>
    <n v="342870"/>
    <n v="79554"/>
    <n v="16318"/>
    <n v="438742"/>
    <n v="0.53405280128734933"/>
    <x v="2"/>
    <n v="0"/>
  </r>
  <r>
    <s v="Post_2892"/>
    <x v="600"/>
    <x v="4"/>
    <x v="3"/>
    <x v="7"/>
    <x v="2"/>
    <x v="3"/>
    <n v="2519050"/>
    <n v="180932"/>
    <n v="12968"/>
    <n v="12148"/>
    <n v="206048"/>
    <n v="8.1795915126734287E-2"/>
    <x v="2"/>
    <n v="0"/>
  </r>
  <r>
    <s v="Post_2893"/>
    <x v="625"/>
    <x v="5"/>
    <x v="3"/>
    <x v="7"/>
    <x v="1"/>
    <x v="7"/>
    <n v="3726359"/>
    <n v="101243"/>
    <n v="10095"/>
    <n v="43058"/>
    <n v="154396"/>
    <n v="4.1433474337818764E-2"/>
    <x v="0"/>
    <n v="0"/>
  </r>
  <r>
    <s v="Post_2894"/>
    <x v="660"/>
    <x v="7"/>
    <x v="1"/>
    <x v="7"/>
    <x v="3"/>
    <x v="2"/>
    <n v="3616113"/>
    <n v="50849"/>
    <n v="51541"/>
    <n v="5257"/>
    <n v="107647"/>
    <n v="2.9768704683730846E-2"/>
    <x v="1"/>
    <n v="0"/>
  </r>
  <r>
    <s v="Post_2895"/>
    <x v="417"/>
    <x v="2"/>
    <x v="2"/>
    <x v="7"/>
    <x v="3"/>
    <x v="6"/>
    <n v="1826580"/>
    <n v="272598"/>
    <n v="66186"/>
    <n v="46956"/>
    <n v="385740"/>
    <n v="0.21118155240942088"/>
    <x v="2"/>
    <n v="0"/>
  </r>
  <r>
    <s v="Post_2896"/>
    <x v="672"/>
    <x v="6"/>
    <x v="1"/>
    <x v="6"/>
    <x v="4"/>
    <x v="7"/>
    <n v="670827"/>
    <n v="419802"/>
    <n v="52712"/>
    <n v="9940"/>
    <n v="482454"/>
    <n v="0.71919287685200506"/>
    <x v="2"/>
    <n v="0"/>
  </r>
  <r>
    <s v="Post_2897"/>
    <x v="187"/>
    <x v="4"/>
    <x v="0"/>
    <x v="4"/>
    <x v="1"/>
    <x v="5"/>
    <n v="4925713"/>
    <n v="126438"/>
    <n v="93149"/>
    <n v="26192"/>
    <n v="245779"/>
    <n v="4.9897141794497571E-2"/>
    <x v="1"/>
    <n v="0"/>
  </r>
  <r>
    <s v="Post_2898"/>
    <x v="71"/>
    <x v="15"/>
    <x v="1"/>
    <x v="8"/>
    <x v="4"/>
    <x v="6"/>
    <n v="4926887"/>
    <n v="377993"/>
    <n v="44337"/>
    <n v="34514"/>
    <n v="456844"/>
    <n v="9.2724675845011262E-2"/>
    <x v="1"/>
    <n v="0"/>
  </r>
  <r>
    <s v="Post_2899"/>
    <x v="452"/>
    <x v="7"/>
    <x v="1"/>
    <x v="3"/>
    <x v="0"/>
    <x v="7"/>
    <n v="2176834"/>
    <n v="489451"/>
    <n v="95563"/>
    <n v="19558"/>
    <n v="604572"/>
    <n v="0.27772995092873409"/>
    <x v="0"/>
    <n v="0"/>
  </r>
  <r>
    <s v="Post_2900"/>
    <x v="67"/>
    <x v="1"/>
    <x v="2"/>
    <x v="5"/>
    <x v="2"/>
    <x v="6"/>
    <n v="149357"/>
    <n v="282149"/>
    <n v="87637"/>
    <n v="35480"/>
    <n v="405266"/>
    <n v="2.7134047952221856"/>
    <x v="1"/>
    <n v="0"/>
  </r>
  <r>
    <s v="Post_2901"/>
    <x v="166"/>
    <x v="21"/>
    <x v="3"/>
    <x v="6"/>
    <x v="0"/>
    <x v="5"/>
    <n v="1494759"/>
    <n v="175825"/>
    <n v="6072"/>
    <n v="28977"/>
    <n v="210874"/>
    <n v="0.14107558475981746"/>
    <x v="0"/>
    <n v="0"/>
  </r>
  <r>
    <s v="Post_2902"/>
    <x v="610"/>
    <x v="15"/>
    <x v="0"/>
    <x v="3"/>
    <x v="3"/>
    <x v="6"/>
    <n v="1862650"/>
    <n v="430821"/>
    <n v="70873"/>
    <n v="12179"/>
    <n v="513873"/>
    <n v="0.27588274769817195"/>
    <x v="1"/>
    <n v="0"/>
  </r>
  <r>
    <s v="Post_2903"/>
    <x v="480"/>
    <x v="5"/>
    <x v="0"/>
    <x v="9"/>
    <x v="4"/>
    <x v="4"/>
    <n v="2661370"/>
    <n v="341057"/>
    <n v="24053"/>
    <n v="21815"/>
    <n v="386925"/>
    <n v="0.14538564724183409"/>
    <x v="1"/>
    <n v="0"/>
  </r>
  <r>
    <s v="Post_2904"/>
    <x v="251"/>
    <x v="17"/>
    <x v="1"/>
    <x v="9"/>
    <x v="3"/>
    <x v="5"/>
    <n v="3582719"/>
    <n v="222267"/>
    <n v="74127"/>
    <n v="44442"/>
    <n v="340836"/>
    <n v="9.5133333091431391E-2"/>
    <x v="0"/>
    <n v="0"/>
  </r>
  <r>
    <s v="Post_2905"/>
    <x v="509"/>
    <x v="23"/>
    <x v="0"/>
    <x v="0"/>
    <x v="4"/>
    <x v="3"/>
    <n v="750309"/>
    <n v="254612"/>
    <n v="13280"/>
    <n v="27574"/>
    <n v="295466"/>
    <n v="0.39379242418790122"/>
    <x v="1"/>
    <n v="0"/>
  </r>
  <r>
    <s v="Post_2906"/>
    <x v="75"/>
    <x v="0"/>
    <x v="2"/>
    <x v="8"/>
    <x v="5"/>
    <x v="2"/>
    <n v="1212616"/>
    <n v="284049"/>
    <n v="75797"/>
    <n v="20699"/>
    <n v="380545"/>
    <n v="0.31382152305428923"/>
    <x v="1"/>
    <n v="0"/>
  </r>
  <r>
    <s v="Post_2907"/>
    <x v="179"/>
    <x v="7"/>
    <x v="3"/>
    <x v="2"/>
    <x v="3"/>
    <x v="1"/>
    <n v="916759"/>
    <n v="253924"/>
    <n v="68925"/>
    <n v="30788"/>
    <n v="353637"/>
    <n v="0.38574696294227817"/>
    <x v="2"/>
    <n v="0"/>
  </r>
  <r>
    <s v="Post_2908"/>
    <x v="503"/>
    <x v="11"/>
    <x v="1"/>
    <x v="0"/>
    <x v="4"/>
    <x v="0"/>
    <n v="4498056"/>
    <n v="491674"/>
    <n v="95872"/>
    <n v="47593"/>
    <n v="635139"/>
    <n v="0.14120299969586861"/>
    <x v="0"/>
    <n v="0"/>
  </r>
  <r>
    <s v="Post_2909"/>
    <x v="560"/>
    <x v="3"/>
    <x v="3"/>
    <x v="6"/>
    <x v="5"/>
    <x v="3"/>
    <n v="3323833"/>
    <n v="435817"/>
    <n v="85531"/>
    <n v="10295"/>
    <n v="531643"/>
    <n v="0.15994876998934662"/>
    <x v="1"/>
    <n v="0"/>
  </r>
  <r>
    <s v="Post_2910"/>
    <x v="571"/>
    <x v="1"/>
    <x v="3"/>
    <x v="5"/>
    <x v="1"/>
    <x v="1"/>
    <n v="2828967"/>
    <n v="490999"/>
    <n v="94153"/>
    <n v="16839"/>
    <n v="601991"/>
    <n v="0.21279534190395294"/>
    <x v="0"/>
    <n v="0"/>
  </r>
  <r>
    <s v="Post_2911"/>
    <x v="100"/>
    <x v="18"/>
    <x v="3"/>
    <x v="3"/>
    <x v="2"/>
    <x v="6"/>
    <n v="2162476"/>
    <n v="223044"/>
    <n v="6862"/>
    <n v="17678"/>
    <n v="247584"/>
    <n v="0.11449098163401582"/>
    <x v="0"/>
    <n v="0"/>
  </r>
  <r>
    <s v="Post_2912"/>
    <x v="709"/>
    <x v="16"/>
    <x v="2"/>
    <x v="2"/>
    <x v="5"/>
    <x v="0"/>
    <n v="2363818"/>
    <n v="203582"/>
    <n v="76418"/>
    <n v="3874"/>
    <n v="283874"/>
    <n v="0.12009130990626182"/>
    <x v="0"/>
    <n v="0"/>
  </r>
  <r>
    <s v="Post_2913"/>
    <x v="713"/>
    <x v="10"/>
    <x v="3"/>
    <x v="4"/>
    <x v="0"/>
    <x v="4"/>
    <n v="1619481"/>
    <n v="48034"/>
    <n v="68983"/>
    <n v="7422"/>
    <n v="124439"/>
    <n v="7.683881441029565E-2"/>
    <x v="0"/>
    <n v="0"/>
  </r>
  <r>
    <s v="Post_2914"/>
    <x v="554"/>
    <x v="5"/>
    <x v="0"/>
    <x v="0"/>
    <x v="5"/>
    <x v="3"/>
    <n v="4889698"/>
    <n v="335718"/>
    <n v="85215"/>
    <n v="14194"/>
    <n v="435127"/>
    <n v="8.8988522399542871E-2"/>
    <x v="0"/>
    <n v="0"/>
  </r>
  <r>
    <s v="Post_2915"/>
    <x v="649"/>
    <x v="10"/>
    <x v="0"/>
    <x v="1"/>
    <x v="5"/>
    <x v="7"/>
    <n v="2506158"/>
    <n v="209749"/>
    <n v="55250"/>
    <n v="28441"/>
    <n v="293440"/>
    <n v="0.11708758984868473"/>
    <x v="1"/>
    <n v="0"/>
  </r>
  <r>
    <s v="Post_2916"/>
    <x v="70"/>
    <x v="5"/>
    <x v="0"/>
    <x v="5"/>
    <x v="4"/>
    <x v="6"/>
    <n v="3731215"/>
    <n v="85106"/>
    <n v="40033"/>
    <n v="6545"/>
    <n v="131684"/>
    <n v="3.5292525357021771E-2"/>
    <x v="1"/>
    <n v="0"/>
  </r>
  <r>
    <s v="Post_2917"/>
    <x v="474"/>
    <x v="16"/>
    <x v="0"/>
    <x v="6"/>
    <x v="3"/>
    <x v="5"/>
    <n v="731415"/>
    <n v="432608"/>
    <n v="183"/>
    <n v="19906"/>
    <n v="452697"/>
    <n v="0.6189331637989377"/>
    <x v="0"/>
    <n v="0"/>
  </r>
  <r>
    <s v="Post_2918"/>
    <x v="634"/>
    <x v="5"/>
    <x v="1"/>
    <x v="0"/>
    <x v="1"/>
    <x v="6"/>
    <n v="4050217"/>
    <n v="331829"/>
    <n v="65620"/>
    <n v="38905"/>
    <n v="436354"/>
    <n v="0.10773595587594442"/>
    <x v="1"/>
    <n v="0"/>
  </r>
  <r>
    <s v="Post_2919"/>
    <x v="56"/>
    <x v="15"/>
    <x v="3"/>
    <x v="7"/>
    <x v="3"/>
    <x v="2"/>
    <n v="253831"/>
    <n v="356415"/>
    <n v="95650"/>
    <n v="37240"/>
    <n v="489305"/>
    <n v="1.9276802281833187"/>
    <x v="2"/>
    <n v="0"/>
  </r>
  <r>
    <s v="Post_2920"/>
    <x v="697"/>
    <x v="17"/>
    <x v="3"/>
    <x v="6"/>
    <x v="2"/>
    <x v="4"/>
    <n v="2190234"/>
    <n v="240911"/>
    <n v="81339"/>
    <n v="14835"/>
    <n v="337085"/>
    <n v="0.15390364682495111"/>
    <x v="2"/>
    <n v="0"/>
  </r>
  <r>
    <s v="Post_2921"/>
    <x v="326"/>
    <x v="1"/>
    <x v="3"/>
    <x v="1"/>
    <x v="3"/>
    <x v="4"/>
    <n v="3244574"/>
    <n v="246935"/>
    <n v="33822"/>
    <n v="36503"/>
    <n v="317260"/>
    <n v="9.7781711867258994E-2"/>
    <x v="2"/>
    <n v="0"/>
  </r>
  <r>
    <s v="Post_2922"/>
    <x v="584"/>
    <x v="5"/>
    <x v="3"/>
    <x v="7"/>
    <x v="1"/>
    <x v="6"/>
    <n v="172032"/>
    <n v="61620"/>
    <n v="79754"/>
    <n v="2201"/>
    <n v="143575"/>
    <n v="0.83458310081845233"/>
    <x v="1"/>
    <n v="0"/>
  </r>
  <r>
    <s v="Post_2923"/>
    <x v="351"/>
    <x v="15"/>
    <x v="2"/>
    <x v="2"/>
    <x v="0"/>
    <x v="2"/>
    <n v="4577055"/>
    <n v="10189"/>
    <n v="21707"/>
    <n v="32963"/>
    <n v="64859"/>
    <n v="1.417046550675052E-2"/>
    <x v="0"/>
    <n v="0"/>
  </r>
  <r>
    <s v="Post_2924"/>
    <x v="309"/>
    <x v="12"/>
    <x v="3"/>
    <x v="7"/>
    <x v="1"/>
    <x v="3"/>
    <n v="3437531"/>
    <n v="484792"/>
    <n v="65586"/>
    <n v="49621"/>
    <n v="599999"/>
    <n v="0.1745435895705377"/>
    <x v="1"/>
    <n v="0"/>
  </r>
  <r>
    <s v="Post_2925"/>
    <x v="140"/>
    <x v="15"/>
    <x v="3"/>
    <x v="2"/>
    <x v="0"/>
    <x v="4"/>
    <n v="2454688"/>
    <n v="386172"/>
    <n v="96666"/>
    <n v="10872"/>
    <n v="493710"/>
    <n v="0.20112943070565384"/>
    <x v="1"/>
    <n v="0"/>
  </r>
  <r>
    <s v="Post_2926"/>
    <x v="706"/>
    <x v="19"/>
    <x v="0"/>
    <x v="4"/>
    <x v="3"/>
    <x v="1"/>
    <n v="3375757"/>
    <n v="368767"/>
    <n v="14499"/>
    <n v="46981"/>
    <n v="430247"/>
    <n v="0.1274520055797855"/>
    <x v="0"/>
    <n v="0"/>
  </r>
  <r>
    <s v="Post_2927"/>
    <x v="685"/>
    <x v="17"/>
    <x v="3"/>
    <x v="4"/>
    <x v="0"/>
    <x v="6"/>
    <n v="4214191"/>
    <n v="468817"/>
    <n v="17311"/>
    <n v="32853"/>
    <n v="518981"/>
    <n v="0.12315080166038986"/>
    <x v="1"/>
    <n v="0"/>
  </r>
  <r>
    <s v="Post_2928"/>
    <x v="479"/>
    <x v="19"/>
    <x v="2"/>
    <x v="8"/>
    <x v="5"/>
    <x v="5"/>
    <n v="4937731"/>
    <n v="271763"/>
    <n v="20030"/>
    <n v="7030"/>
    <n v="298823"/>
    <n v="6.0518282587690583E-2"/>
    <x v="1"/>
    <n v="0"/>
  </r>
  <r>
    <s v="Post_2929"/>
    <x v="589"/>
    <x v="6"/>
    <x v="0"/>
    <x v="6"/>
    <x v="4"/>
    <x v="5"/>
    <n v="2360576"/>
    <n v="155459"/>
    <n v="19460"/>
    <n v="32963"/>
    <n v="207882"/>
    <n v="8.8064099609586818E-2"/>
    <x v="2"/>
    <n v="0"/>
  </r>
  <r>
    <s v="Post_2930"/>
    <x v="362"/>
    <x v="18"/>
    <x v="1"/>
    <x v="1"/>
    <x v="1"/>
    <x v="5"/>
    <n v="2757834"/>
    <n v="276600"/>
    <n v="2866"/>
    <n v="32837"/>
    <n v="312303"/>
    <n v="0.11324213132480054"/>
    <x v="2"/>
    <n v="0"/>
  </r>
  <r>
    <s v="Post_2931"/>
    <x v="403"/>
    <x v="3"/>
    <x v="2"/>
    <x v="1"/>
    <x v="3"/>
    <x v="1"/>
    <n v="2063181"/>
    <n v="239205"/>
    <n v="91849"/>
    <n v="32228"/>
    <n v="363282"/>
    <n v="0.17607858932396139"/>
    <x v="0"/>
    <n v="0"/>
  </r>
  <r>
    <s v="Post_2932"/>
    <x v="529"/>
    <x v="7"/>
    <x v="2"/>
    <x v="5"/>
    <x v="5"/>
    <x v="7"/>
    <n v="3865376"/>
    <n v="447014"/>
    <n v="7792"/>
    <n v="24112"/>
    <n v="478918"/>
    <n v="0.1238994602336228"/>
    <x v="0"/>
    <n v="0"/>
  </r>
  <r>
    <s v="Post_2933"/>
    <x v="300"/>
    <x v="2"/>
    <x v="3"/>
    <x v="5"/>
    <x v="4"/>
    <x v="2"/>
    <n v="1541499"/>
    <n v="475565"/>
    <n v="3796"/>
    <n v="18382"/>
    <n v="497743"/>
    <n v="0.32289544138530091"/>
    <x v="2"/>
    <n v="0"/>
  </r>
  <r>
    <s v="Post_2934"/>
    <x v="474"/>
    <x v="16"/>
    <x v="3"/>
    <x v="3"/>
    <x v="4"/>
    <x v="7"/>
    <n v="1344792"/>
    <n v="449897"/>
    <n v="18592"/>
    <n v="42691"/>
    <n v="511180"/>
    <n v="0.38011826364225842"/>
    <x v="0"/>
    <n v="0"/>
  </r>
  <r>
    <s v="Post_2935"/>
    <x v="49"/>
    <x v="4"/>
    <x v="1"/>
    <x v="8"/>
    <x v="4"/>
    <x v="5"/>
    <n v="3184440"/>
    <n v="427144"/>
    <n v="76762"/>
    <n v="16306"/>
    <n v="520212"/>
    <n v="0.16336059087312055"/>
    <x v="0"/>
    <n v="0"/>
  </r>
  <r>
    <s v="Post_2936"/>
    <x v="670"/>
    <x v="13"/>
    <x v="3"/>
    <x v="4"/>
    <x v="1"/>
    <x v="0"/>
    <n v="288978"/>
    <n v="134592"/>
    <n v="30125"/>
    <n v="13424"/>
    <n v="178141"/>
    <n v="0.61645177141512497"/>
    <x v="1"/>
    <n v="0"/>
  </r>
  <r>
    <s v="Post_2937"/>
    <x v="65"/>
    <x v="0"/>
    <x v="3"/>
    <x v="3"/>
    <x v="1"/>
    <x v="4"/>
    <n v="2525420"/>
    <n v="342345"/>
    <n v="97958"/>
    <n v="35913"/>
    <n v="476216"/>
    <n v="0.18856903010192363"/>
    <x v="2"/>
    <n v="0"/>
  </r>
  <r>
    <s v="Post_2938"/>
    <x v="265"/>
    <x v="9"/>
    <x v="2"/>
    <x v="3"/>
    <x v="2"/>
    <x v="0"/>
    <n v="4674026"/>
    <n v="14183"/>
    <n v="71809"/>
    <n v="4162"/>
    <n v="90154"/>
    <n v="1.9288296641909994E-2"/>
    <x v="2"/>
    <n v="0"/>
  </r>
  <r>
    <s v="Post_2939"/>
    <x v="192"/>
    <x v="8"/>
    <x v="3"/>
    <x v="8"/>
    <x v="5"/>
    <x v="2"/>
    <n v="3385451"/>
    <n v="448723"/>
    <n v="7234"/>
    <n v="43129"/>
    <n v="499086"/>
    <n v="0.14742083107981774"/>
    <x v="2"/>
    <n v="0"/>
  </r>
  <r>
    <s v="Post_2940"/>
    <x v="245"/>
    <x v="3"/>
    <x v="3"/>
    <x v="9"/>
    <x v="0"/>
    <x v="5"/>
    <n v="4480208"/>
    <n v="192047"/>
    <n v="40789"/>
    <n v="19329"/>
    <n v="252165"/>
    <n v="5.628421716134608E-2"/>
    <x v="0"/>
    <n v="0"/>
  </r>
  <r>
    <s v="Post_2941"/>
    <x v="392"/>
    <x v="11"/>
    <x v="3"/>
    <x v="3"/>
    <x v="2"/>
    <x v="3"/>
    <n v="836115"/>
    <n v="492019"/>
    <n v="57301"/>
    <n v="31743"/>
    <n v="581063"/>
    <n v="0.69495583741470968"/>
    <x v="0"/>
    <n v="0"/>
  </r>
  <r>
    <s v="Post_2942"/>
    <x v="232"/>
    <x v="17"/>
    <x v="1"/>
    <x v="7"/>
    <x v="4"/>
    <x v="2"/>
    <n v="4116538"/>
    <n v="248427"/>
    <n v="78029"/>
    <n v="35739"/>
    <n v="362195"/>
    <n v="8.7985341080296112E-2"/>
    <x v="1"/>
    <n v="0"/>
  </r>
  <r>
    <s v="Post_2943"/>
    <x v="132"/>
    <x v="12"/>
    <x v="0"/>
    <x v="0"/>
    <x v="3"/>
    <x v="6"/>
    <n v="1649017"/>
    <n v="231068"/>
    <n v="47895"/>
    <n v="22587"/>
    <n v="301550"/>
    <n v="0.182866519872142"/>
    <x v="0"/>
    <n v="0"/>
  </r>
  <r>
    <s v="Post_2944"/>
    <x v="273"/>
    <x v="2"/>
    <x v="1"/>
    <x v="1"/>
    <x v="3"/>
    <x v="2"/>
    <n v="3233439"/>
    <n v="234569"/>
    <n v="33026"/>
    <n v="19726"/>
    <n v="287321"/>
    <n v="8.8859260991161426E-2"/>
    <x v="0"/>
    <n v="0"/>
  </r>
  <r>
    <s v="Post_2945"/>
    <x v="21"/>
    <x v="0"/>
    <x v="1"/>
    <x v="9"/>
    <x v="0"/>
    <x v="7"/>
    <n v="1745859"/>
    <n v="326923"/>
    <n v="67496"/>
    <n v="2336"/>
    <n v="396755"/>
    <n v="0.2272548928636276"/>
    <x v="0"/>
    <n v="0"/>
  </r>
  <r>
    <s v="Post_2946"/>
    <x v="573"/>
    <x v="4"/>
    <x v="3"/>
    <x v="0"/>
    <x v="5"/>
    <x v="2"/>
    <n v="4540861"/>
    <n v="63459"/>
    <n v="21936"/>
    <n v="36939"/>
    <n v="122334"/>
    <n v="2.6940705738405117E-2"/>
    <x v="1"/>
    <n v="0"/>
  </r>
  <r>
    <s v="Post_2947"/>
    <x v="707"/>
    <x v="15"/>
    <x v="2"/>
    <x v="6"/>
    <x v="2"/>
    <x v="7"/>
    <n v="3368920"/>
    <n v="471654"/>
    <n v="86384"/>
    <n v="1266"/>
    <n v="559304"/>
    <n v="0.16601878346769885"/>
    <x v="1"/>
    <n v="0"/>
  </r>
  <r>
    <s v="Post_2948"/>
    <x v="514"/>
    <x v="4"/>
    <x v="3"/>
    <x v="6"/>
    <x v="4"/>
    <x v="7"/>
    <n v="779573"/>
    <n v="185117"/>
    <n v="41077"/>
    <n v="26964"/>
    <n v="253158"/>
    <n v="0.32473931241846499"/>
    <x v="0"/>
    <n v="0"/>
  </r>
  <r>
    <s v="Post_2949"/>
    <x v="597"/>
    <x v="21"/>
    <x v="1"/>
    <x v="2"/>
    <x v="2"/>
    <x v="1"/>
    <n v="4669272"/>
    <n v="368176"/>
    <n v="25124"/>
    <n v="26215"/>
    <n v="419515"/>
    <n v="8.9845911739560261E-2"/>
    <x v="1"/>
    <n v="0"/>
  </r>
  <r>
    <s v="Post_2950"/>
    <x v="388"/>
    <x v="20"/>
    <x v="2"/>
    <x v="2"/>
    <x v="3"/>
    <x v="1"/>
    <n v="920290"/>
    <n v="158850"/>
    <n v="294"/>
    <n v="20188"/>
    <n v="179332"/>
    <n v="0.19486466222603743"/>
    <x v="1"/>
    <n v="0"/>
  </r>
  <r>
    <s v="Post_2951"/>
    <x v="625"/>
    <x v="5"/>
    <x v="0"/>
    <x v="8"/>
    <x v="4"/>
    <x v="2"/>
    <n v="880025"/>
    <n v="262765"/>
    <n v="56763"/>
    <n v="25619"/>
    <n v="345147"/>
    <n v="0.39220135791596827"/>
    <x v="2"/>
    <n v="0"/>
  </r>
  <r>
    <s v="Post_2952"/>
    <x v="395"/>
    <x v="6"/>
    <x v="2"/>
    <x v="9"/>
    <x v="4"/>
    <x v="7"/>
    <n v="1876032"/>
    <n v="167583"/>
    <n v="51085"/>
    <n v="16692"/>
    <n v="235360"/>
    <n v="0.12545628219561286"/>
    <x v="2"/>
    <n v="0"/>
  </r>
  <r>
    <s v="Post_2953"/>
    <x v="90"/>
    <x v="18"/>
    <x v="3"/>
    <x v="8"/>
    <x v="4"/>
    <x v="6"/>
    <n v="4695675"/>
    <n v="332129"/>
    <n v="80070"/>
    <n v="7343"/>
    <n v="419542"/>
    <n v="8.9346473084274361E-2"/>
    <x v="1"/>
    <n v="0"/>
  </r>
  <r>
    <s v="Post_2954"/>
    <x v="370"/>
    <x v="17"/>
    <x v="1"/>
    <x v="1"/>
    <x v="2"/>
    <x v="3"/>
    <n v="3909608"/>
    <n v="328265"/>
    <n v="91682"/>
    <n v="28567"/>
    <n v="448514"/>
    <n v="0.11472096435243635"/>
    <x v="0"/>
    <n v="0"/>
  </r>
  <r>
    <s v="Post_2955"/>
    <x v="387"/>
    <x v="22"/>
    <x v="1"/>
    <x v="6"/>
    <x v="0"/>
    <x v="1"/>
    <n v="84988"/>
    <n v="3961"/>
    <n v="66175"/>
    <n v="7174"/>
    <n v="77310"/>
    <n v="0.90965783404715961"/>
    <x v="2"/>
    <n v="0"/>
  </r>
  <r>
    <s v="Post_2956"/>
    <x v="106"/>
    <x v="4"/>
    <x v="0"/>
    <x v="9"/>
    <x v="1"/>
    <x v="3"/>
    <n v="4503451"/>
    <n v="199050"/>
    <n v="10299"/>
    <n v="7649"/>
    <n v="216998"/>
    <n v="4.8184825370588019E-2"/>
    <x v="1"/>
    <n v="0"/>
  </r>
  <r>
    <s v="Post_2957"/>
    <x v="533"/>
    <x v="0"/>
    <x v="1"/>
    <x v="2"/>
    <x v="5"/>
    <x v="7"/>
    <n v="3869119"/>
    <n v="243254"/>
    <n v="45272"/>
    <n v="41026"/>
    <n v="329552"/>
    <n v="8.5174945510851433E-2"/>
    <x v="1"/>
    <n v="0"/>
  </r>
  <r>
    <s v="Post_2958"/>
    <x v="662"/>
    <x v="5"/>
    <x v="0"/>
    <x v="7"/>
    <x v="3"/>
    <x v="4"/>
    <n v="22280"/>
    <n v="294546"/>
    <n v="89803"/>
    <n v="22578"/>
    <n v="406927"/>
    <n v="18.264228007181327"/>
    <x v="1"/>
    <n v="0"/>
  </r>
  <r>
    <s v="Post_2959"/>
    <x v="339"/>
    <x v="8"/>
    <x v="1"/>
    <x v="9"/>
    <x v="4"/>
    <x v="4"/>
    <n v="2510654"/>
    <n v="222047"/>
    <n v="42335"/>
    <n v="18710"/>
    <n v="283092"/>
    <n v="0.11275627784633008"/>
    <x v="2"/>
    <n v="0"/>
  </r>
  <r>
    <s v="Post_2960"/>
    <x v="161"/>
    <x v="16"/>
    <x v="0"/>
    <x v="5"/>
    <x v="2"/>
    <x v="7"/>
    <n v="1004040"/>
    <n v="474058"/>
    <n v="29602"/>
    <n v="28975"/>
    <n v="532635"/>
    <n v="0.53049181307517623"/>
    <x v="0"/>
    <n v="0"/>
  </r>
  <r>
    <s v="Post_2961"/>
    <x v="657"/>
    <x v="12"/>
    <x v="2"/>
    <x v="6"/>
    <x v="0"/>
    <x v="7"/>
    <n v="281947"/>
    <n v="466399"/>
    <n v="94427"/>
    <n v="35399"/>
    <n v="596225"/>
    <n v="2.1146704877157765"/>
    <x v="2"/>
    <n v="0"/>
  </r>
  <r>
    <s v="Post_2962"/>
    <x v="313"/>
    <x v="4"/>
    <x v="2"/>
    <x v="4"/>
    <x v="2"/>
    <x v="6"/>
    <n v="435189"/>
    <n v="338107"/>
    <n v="45878"/>
    <n v="11224"/>
    <n v="395209"/>
    <n v="0.90813186914191302"/>
    <x v="2"/>
    <n v="0"/>
  </r>
  <r>
    <s v="Post_2963"/>
    <x v="224"/>
    <x v="10"/>
    <x v="0"/>
    <x v="3"/>
    <x v="0"/>
    <x v="6"/>
    <n v="4059525"/>
    <n v="396471"/>
    <n v="82515"/>
    <n v="13107"/>
    <n v="492093"/>
    <n v="0.12121935448112772"/>
    <x v="2"/>
    <n v="0"/>
  </r>
  <r>
    <s v="Post_2964"/>
    <x v="376"/>
    <x v="20"/>
    <x v="1"/>
    <x v="9"/>
    <x v="3"/>
    <x v="7"/>
    <n v="1454497"/>
    <n v="198979"/>
    <n v="27467"/>
    <n v="43108"/>
    <n v="269554"/>
    <n v="0.18532454862402603"/>
    <x v="0"/>
    <n v="0"/>
  </r>
  <r>
    <s v="Post_2965"/>
    <x v="222"/>
    <x v="1"/>
    <x v="1"/>
    <x v="4"/>
    <x v="0"/>
    <x v="0"/>
    <n v="4636106"/>
    <n v="119192"/>
    <n v="74078"/>
    <n v="46366"/>
    <n v="239636"/>
    <n v="5.1689068369014858E-2"/>
    <x v="2"/>
    <n v="0"/>
  </r>
  <r>
    <s v="Post_2966"/>
    <x v="504"/>
    <x v="10"/>
    <x v="1"/>
    <x v="9"/>
    <x v="4"/>
    <x v="2"/>
    <n v="1418093"/>
    <n v="167927"/>
    <n v="21604"/>
    <n v="23507"/>
    <n v="213038"/>
    <n v="0.15022851110611221"/>
    <x v="0"/>
    <n v="0"/>
  </r>
  <r>
    <s v="Post_2967"/>
    <x v="38"/>
    <x v="10"/>
    <x v="2"/>
    <x v="8"/>
    <x v="3"/>
    <x v="4"/>
    <n v="4089138"/>
    <n v="395765"/>
    <n v="32976"/>
    <n v="3225"/>
    <n v="431966"/>
    <n v="0.1056374228504883"/>
    <x v="2"/>
    <n v="0"/>
  </r>
  <r>
    <s v="Post_2968"/>
    <x v="99"/>
    <x v="14"/>
    <x v="0"/>
    <x v="1"/>
    <x v="2"/>
    <x v="0"/>
    <n v="1467996"/>
    <n v="218173"/>
    <n v="15234"/>
    <n v="44846"/>
    <n v="278253"/>
    <n v="0.18954615680151718"/>
    <x v="2"/>
    <n v="0"/>
  </r>
  <r>
    <s v="Post_2969"/>
    <x v="309"/>
    <x v="12"/>
    <x v="2"/>
    <x v="2"/>
    <x v="3"/>
    <x v="5"/>
    <n v="2628041"/>
    <n v="30963"/>
    <n v="1657"/>
    <n v="17698"/>
    <n v="50318"/>
    <n v="1.9146581046490523E-2"/>
    <x v="1"/>
    <n v="0"/>
  </r>
  <r>
    <s v="Post_2970"/>
    <x v="97"/>
    <x v="18"/>
    <x v="3"/>
    <x v="5"/>
    <x v="3"/>
    <x v="2"/>
    <n v="1552233"/>
    <n v="8830"/>
    <n v="83151"/>
    <n v="28302"/>
    <n v="120283"/>
    <n v="7.7490299458908549E-2"/>
    <x v="2"/>
    <n v="0"/>
  </r>
  <r>
    <s v="Post_2971"/>
    <x v="397"/>
    <x v="11"/>
    <x v="1"/>
    <x v="7"/>
    <x v="0"/>
    <x v="3"/>
    <n v="2698643"/>
    <n v="357079"/>
    <n v="83343"/>
    <n v="41222"/>
    <n v="481644"/>
    <n v="0.17847636756695864"/>
    <x v="1"/>
    <n v="0"/>
  </r>
  <r>
    <s v="Post_2972"/>
    <x v="61"/>
    <x v="11"/>
    <x v="3"/>
    <x v="6"/>
    <x v="0"/>
    <x v="1"/>
    <n v="2386519"/>
    <n v="206625"/>
    <n v="35508"/>
    <n v="43076"/>
    <n v="285209"/>
    <n v="0.11950837181685962"/>
    <x v="0"/>
    <n v="0"/>
  </r>
  <r>
    <s v="Post_2973"/>
    <x v="637"/>
    <x v="21"/>
    <x v="0"/>
    <x v="3"/>
    <x v="0"/>
    <x v="4"/>
    <n v="1621403"/>
    <n v="210894"/>
    <n v="49146"/>
    <n v="22589"/>
    <n v="282629"/>
    <n v="0.17431138341300714"/>
    <x v="2"/>
    <n v="0"/>
  </r>
  <r>
    <s v="Post_2974"/>
    <x v="445"/>
    <x v="7"/>
    <x v="3"/>
    <x v="1"/>
    <x v="2"/>
    <x v="5"/>
    <n v="528698"/>
    <n v="448340"/>
    <n v="21317"/>
    <n v="3213"/>
    <n v="472870"/>
    <n v="0.89440474524208524"/>
    <x v="1"/>
    <n v="0"/>
  </r>
  <r>
    <s v="Post_2975"/>
    <x v="180"/>
    <x v="22"/>
    <x v="2"/>
    <x v="9"/>
    <x v="1"/>
    <x v="5"/>
    <n v="1207774"/>
    <n v="326768"/>
    <n v="80608"/>
    <n v="35699"/>
    <n v="443075"/>
    <n v="0.36685257341191313"/>
    <x v="1"/>
    <n v="0"/>
  </r>
  <r>
    <s v="Post_2976"/>
    <x v="405"/>
    <x v="13"/>
    <x v="2"/>
    <x v="3"/>
    <x v="5"/>
    <x v="6"/>
    <n v="1748704"/>
    <n v="64651"/>
    <n v="65798"/>
    <n v="26367"/>
    <n v="156816"/>
    <n v="8.9675554010284181E-2"/>
    <x v="0"/>
    <n v="0"/>
  </r>
  <r>
    <s v="Post_2977"/>
    <x v="264"/>
    <x v="13"/>
    <x v="2"/>
    <x v="1"/>
    <x v="4"/>
    <x v="4"/>
    <n v="3673029"/>
    <n v="40060"/>
    <n v="45803"/>
    <n v="25257"/>
    <n v="111120"/>
    <n v="3.0252960159040401E-2"/>
    <x v="1"/>
    <n v="0"/>
  </r>
  <r>
    <s v="Post_2978"/>
    <x v="260"/>
    <x v="6"/>
    <x v="3"/>
    <x v="2"/>
    <x v="3"/>
    <x v="4"/>
    <n v="4938141"/>
    <n v="92946"/>
    <n v="14800"/>
    <n v="6497"/>
    <n v="114243"/>
    <n v="2.3134819358134974E-2"/>
    <x v="0"/>
    <n v="0"/>
  </r>
  <r>
    <s v="Post_2979"/>
    <x v="95"/>
    <x v="15"/>
    <x v="3"/>
    <x v="0"/>
    <x v="1"/>
    <x v="5"/>
    <n v="1211152"/>
    <n v="26691"/>
    <n v="74034"/>
    <n v="16591"/>
    <n v="117316"/>
    <n v="9.6863151776160214E-2"/>
    <x v="0"/>
    <n v="0"/>
  </r>
  <r>
    <s v="Post_2980"/>
    <x v="171"/>
    <x v="8"/>
    <x v="0"/>
    <x v="6"/>
    <x v="4"/>
    <x v="6"/>
    <n v="3915590"/>
    <n v="342524"/>
    <n v="23634"/>
    <n v="27590"/>
    <n v="393748"/>
    <n v="0.10055904729555444"/>
    <x v="1"/>
    <n v="0"/>
  </r>
  <r>
    <s v="Post_2981"/>
    <x v="87"/>
    <x v="13"/>
    <x v="3"/>
    <x v="8"/>
    <x v="2"/>
    <x v="3"/>
    <n v="1074531"/>
    <n v="215231"/>
    <n v="90702"/>
    <n v="6476"/>
    <n v="312409"/>
    <n v="0.29073986697452192"/>
    <x v="1"/>
    <n v="0"/>
  </r>
  <r>
    <s v="Post_2982"/>
    <x v="474"/>
    <x v="16"/>
    <x v="0"/>
    <x v="3"/>
    <x v="0"/>
    <x v="3"/>
    <n v="1195064"/>
    <n v="196870"/>
    <n v="16363"/>
    <n v="33596"/>
    <n v="246829"/>
    <n v="0.20654040285708547"/>
    <x v="1"/>
    <n v="0"/>
  </r>
  <r>
    <s v="Post_2983"/>
    <x v="69"/>
    <x v="2"/>
    <x v="0"/>
    <x v="1"/>
    <x v="5"/>
    <x v="0"/>
    <n v="3703086"/>
    <n v="451922"/>
    <n v="16393"/>
    <n v="32841"/>
    <n v="501156"/>
    <n v="0.13533469111978497"/>
    <x v="1"/>
    <n v="0"/>
  </r>
  <r>
    <s v="Post_2984"/>
    <x v="598"/>
    <x v="17"/>
    <x v="3"/>
    <x v="9"/>
    <x v="1"/>
    <x v="2"/>
    <n v="1649020"/>
    <n v="404652"/>
    <n v="18178"/>
    <n v="37529"/>
    <n v="460359"/>
    <n v="0.27917126535760634"/>
    <x v="0"/>
    <n v="0"/>
  </r>
  <r>
    <s v="Post_2985"/>
    <x v="714"/>
    <x v="14"/>
    <x v="3"/>
    <x v="4"/>
    <x v="0"/>
    <x v="2"/>
    <n v="2047545"/>
    <n v="362973"/>
    <n v="56321"/>
    <n v="474"/>
    <n v="419768"/>
    <n v="0.20501039049202827"/>
    <x v="2"/>
    <n v="0"/>
  </r>
  <r>
    <s v="Post_2986"/>
    <x v="123"/>
    <x v="12"/>
    <x v="0"/>
    <x v="7"/>
    <x v="2"/>
    <x v="3"/>
    <n v="4222799"/>
    <n v="5510"/>
    <n v="2998"/>
    <n v="32953"/>
    <n v="41461"/>
    <n v="9.8183692853957769E-3"/>
    <x v="2"/>
    <n v="0"/>
  </r>
  <r>
    <s v="Post_2987"/>
    <x v="52"/>
    <x v="8"/>
    <x v="2"/>
    <x v="7"/>
    <x v="2"/>
    <x v="7"/>
    <n v="4150659"/>
    <n v="289961"/>
    <n v="32494"/>
    <n v="9385"/>
    <n v="331840"/>
    <n v="7.994875030687898E-2"/>
    <x v="1"/>
    <n v="0"/>
  </r>
  <r>
    <s v="Post_2988"/>
    <x v="399"/>
    <x v="13"/>
    <x v="0"/>
    <x v="2"/>
    <x v="0"/>
    <x v="1"/>
    <n v="3541385"/>
    <n v="349668"/>
    <n v="34580"/>
    <n v="17972"/>
    <n v="402220"/>
    <n v="0.11357703271460177"/>
    <x v="1"/>
    <n v="0"/>
  </r>
  <r>
    <s v="Post_2989"/>
    <x v="449"/>
    <x v="6"/>
    <x v="3"/>
    <x v="5"/>
    <x v="3"/>
    <x v="5"/>
    <n v="4420121"/>
    <n v="192344"/>
    <n v="32142"/>
    <n v="36860"/>
    <n v="261346"/>
    <n v="5.9126435679023266E-2"/>
    <x v="1"/>
    <n v="0"/>
  </r>
  <r>
    <s v="Post_2990"/>
    <x v="247"/>
    <x v="14"/>
    <x v="1"/>
    <x v="4"/>
    <x v="5"/>
    <x v="3"/>
    <n v="4401295"/>
    <n v="150497"/>
    <n v="53808"/>
    <n v="43102"/>
    <n v="247407"/>
    <n v="5.6212319328743016E-2"/>
    <x v="2"/>
    <n v="0"/>
  </r>
  <r>
    <s v="Post_2991"/>
    <x v="419"/>
    <x v="0"/>
    <x v="0"/>
    <x v="4"/>
    <x v="2"/>
    <x v="6"/>
    <n v="2990444"/>
    <n v="150822"/>
    <n v="61460"/>
    <n v="24688"/>
    <n v="236970"/>
    <n v="7.9242413501138961E-2"/>
    <x v="0"/>
    <n v="0"/>
  </r>
  <r>
    <s v="Post_2992"/>
    <x v="657"/>
    <x v="12"/>
    <x v="1"/>
    <x v="7"/>
    <x v="1"/>
    <x v="0"/>
    <n v="4023553"/>
    <n v="138648"/>
    <n v="78164"/>
    <n v="47562"/>
    <n v="264374"/>
    <n v="6.570660309432981E-2"/>
    <x v="2"/>
    <n v="0"/>
  </r>
  <r>
    <s v="Post_2993"/>
    <x v="26"/>
    <x v="1"/>
    <x v="3"/>
    <x v="7"/>
    <x v="4"/>
    <x v="6"/>
    <n v="1326359"/>
    <n v="153912"/>
    <n v="62816"/>
    <n v="20351"/>
    <n v="237079"/>
    <n v="0.17874421630946072"/>
    <x v="2"/>
    <n v="0"/>
  </r>
  <r>
    <s v="Post_2994"/>
    <x v="474"/>
    <x v="16"/>
    <x v="0"/>
    <x v="1"/>
    <x v="4"/>
    <x v="0"/>
    <n v="3133284"/>
    <n v="395779"/>
    <n v="63400"/>
    <n v="32300"/>
    <n v="491479"/>
    <n v="0.15685746967079908"/>
    <x v="2"/>
    <n v="0"/>
  </r>
  <r>
    <s v="Post_2995"/>
    <x v="271"/>
    <x v="9"/>
    <x v="2"/>
    <x v="5"/>
    <x v="1"/>
    <x v="3"/>
    <n v="4216827"/>
    <n v="464621"/>
    <n v="48974"/>
    <n v="29661"/>
    <n v="543256"/>
    <n v="0.12883051640487031"/>
    <x v="0"/>
    <n v="0"/>
  </r>
  <r>
    <s v="Post_2996"/>
    <x v="396"/>
    <x v="5"/>
    <x v="2"/>
    <x v="5"/>
    <x v="0"/>
    <x v="3"/>
    <n v="2594911"/>
    <n v="439273"/>
    <n v="14531"/>
    <n v="8322"/>
    <n v="462126"/>
    <n v="0.17808934487541192"/>
    <x v="1"/>
    <n v="0"/>
  </r>
  <r>
    <s v="Post_2997"/>
    <x v="699"/>
    <x v="22"/>
    <x v="0"/>
    <x v="4"/>
    <x v="0"/>
    <x v="2"/>
    <n v="3279951"/>
    <n v="235134"/>
    <n v="43167"/>
    <n v="5780"/>
    <n v="284081"/>
    <n v="8.6611354864752549E-2"/>
    <x v="0"/>
    <n v="0"/>
  </r>
  <r>
    <s v="Post_2998"/>
    <x v="628"/>
    <x v="12"/>
    <x v="3"/>
    <x v="0"/>
    <x v="3"/>
    <x v="5"/>
    <n v="4755094"/>
    <n v="321396"/>
    <n v="15678"/>
    <n v="49589"/>
    <n v="386663"/>
    <n v="8.1315532353303632E-2"/>
    <x v="2"/>
    <n v="0"/>
  </r>
  <r>
    <s v="Post_2999"/>
    <x v="492"/>
    <x v="11"/>
    <x v="0"/>
    <x v="8"/>
    <x v="3"/>
    <x v="0"/>
    <n v="3741009"/>
    <n v="313649"/>
    <n v="63218"/>
    <n v="9632"/>
    <n v="386499"/>
    <n v="0.10331410590030657"/>
    <x v="0"/>
    <n v="0"/>
  </r>
  <r>
    <s v="Post_3000"/>
    <x v="418"/>
    <x v="5"/>
    <x v="3"/>
    <x v="1"/>
    <x v="4"/>
    <x v="5"/>
    <n v="3658157"/>
    <n v="356529"/>
    <n v="10550"/>
    <n v="28308"/>
    <n v="395387"/>
    <n v="0.10808366070674386"/>
    <x v="1"/>
    <n v="0"/>
  </r>
  <r>
    <s v="Post_3001"/>
    <x v="226"/>
    <x v="7"/>
    <x v="3"/>
    <x v="2"/>
    <x v="0"/>
    <x v="3"/>
    <n v="225818"/>
    <n v="233282"/>
    <n v="45288"/>
    <n v="40116"/>
    <n v="318686"/>
    <n v="1.4112515388498703"/>
    <x v="1"/>
    <n v="0"/>
  </r>
  <r>
    <s v="Post_3002"/>
    <x v="138"/>
    <x v="18"/>
    <x v="2"/>
    <x v="2"/>
    <x v="1"/>
    <x v="3"/>
    <n v="1691281"/>
    <n v="45464"/>
    <n v="43042"/>
    <n v="36876"/>
    <n v="125382"/>
    <n v="7.4134339592297205E-2"/>
    <x v="0"/>
    <n v="0"/>
  </r>
  <r>
    <s v="Post_3003"/>
    <x v="502"/>
    <x v="18"/>
    <x v="2"/>
    <x v="9"/>
    <x v="0"/>
    <x v="3"/>
    <n v="328068"/>
    <n v="11779"/>
    <n v="42054"/>
    <n v="41258"/>
    <n v="95091"/>
    <n v="0.28985149420242146"/>
    <x v="0"/>
    <n v="0"/>
  </r>
  <r>
    <s v="Post_3004"/>
    <x v="584"/>
    <x v="5"/>
    <x v="2"/>
    <x v="4"/>
    <x v="5"/>
    <x v="4"/>
    <n v="1173472"/>
    <n v="370672"/>
    <n v="58476"/>
    <n v="17196"/>
    <n v="446344"/>
    <n v="0.38036186632488889"/>
    <x v="1"/>
    <n v="0"/>
  </r>
  <r>
    <s v="Post_3005"/>
    <x v="557"/>
    <x v="20"/>
    <x v="2"/>
    <x v="3"/>
    <x v="4"/>
    <x v="0"/>
    <n v="3707766"/>
    <n v="27405"/>
    <n v="61214"/>
    <n v="23381"/>
    <n v="112000"/>
    <n v="3.02068685024891E-2"/>
    <x v="2"/>
    <n v="0"/>
  </r>
  <r>
    <s v="Post_3006"/>
    <x v="390"/>
    <x v="7"/>
    <x v="2"/>
    <x v="0"/>
    <x v="4"/>
    <x v="4"/>
    <n v="2195772"/>
    <n v="296432"/>
    <n v="51318"/>
    <n v="10227"/>
    <n v="357977"/>
    <n v="0.16303013245455356"/>
    <x v="0"/>
    <n v="0"/>
  </r>
  <r>
    <s v="Post_3007"/>
    <x v="107"/>
    <x v="18"/>
    <x v="3"/>
    <x v="9"/>
    <x v="0"/>
    <x v="0"/>
    <n v="2812765"/>
    <n v="306990"/>
    <n v="16758"/>
    <n v="13945"/>
    <n v="337693"/>
    <n v="0.12005731015566533"/>
    <x v="1"/>
    <n v="0"/>
  </r>
  <r>
    <s v="Post_3008"/>
    <x v="380"/>
    <x v="16"/>
    <x v="3"/>
    <x v="8"/>
    <x v="0"/>
    <x v="7"/>
    <n v="1396240"/>
    <n v="453311"/>
    <n v="31644"/>
    <n v="20317"/>
    <n v="505272"/>
    <n v="0.36188047900074488"/>
    <x v="0"/>
    <n v="0"/>
  </r>
  <r>
    <s v="Post_3009"/>
    <x v="232"/>
    <x v="17"/>
    <x v="0"/>
    <x v="6"/>
    <x v="2"/>
    <x v="0"/>
    <n v="4620055"/>
    <n v="271977"/>
    <n v="90199"/>
    <n v="34506"/>
    <n v="396682"/>
    <n v="8.586088260854037E-2"/>
    <x v="0"/>
    <n v="0"/>
  </r>
  <r>
    <s v="Post_3010"/>
    <x v="311"/>
    <x v="9"/>
    <x v="2"/>
    <x v="1"/>
    <x v="3"/>
    <x v="7"/>
    <n v="698996"/>
    <n v="230272"/>
    <n v="90423"/>
    <n v="36387"/>
    <n v="357082"/>
    <n v="0.51084984749555074"/>
    <x v="2"/>
    <n v="0"/>
  </r>
  <r>
    <s v="Post_3011"/>
    <x v="697"/>
    <x v="17"/>
    <x v="1"/>
    <x v="7"/>
    <x v="3"/>
    <x v="5"/>
    <n v="4574811"/>
    <n v="234031"/>
    <n v="61405"/>
    <n v="24447"/>
    <n v="319883"/>
    <n v="6.9922670029428535E-2"/>
    <x v="2"/>
    <n v="0"/>
  </r>
  <r>
    <s v="Post_3012"/>
    <x v="704"/>
    <x v="23"/>
    <x v="2"/>
    <x v="6"/>
    <x v="5"/>
    <x v="1"/>
    <n v="2098847"/>
    <n v="427488"/>
    <n v="31324"/>
    <n v="38758"/>
    <n v="497570"/>
    <n v="0.23706825700015294"/>
    <x v="0"/>
    <n v="0"/>
  </r>
  <r>
    <s v="Post_3013"/>
    <x v="540"/>
    <x v="18"/>
    <x v="2"/>
    <x v="8"/>
    <x v="4"/>
    <x v="0"/>
    <n v="703331"/>
    <n v="175184"/>
    <n v="57753"/>
    <n v="39627"/>
    <n v="272564"/>
    <n v="0.38753303920913484"/>
    <x v="1"/>
    <n v="0"/>
  </r>
  <r>
    <s v="Post_3014"/>
    <x v="432"/>
    <x v="0"/>
    <x v="3"/>
    <x v="1"/>
    <x v="1"/>
    <x v="4"/>
    <n v="4545018"/>
    <n v="465681"/>
    <n v="20909"/>
    <n v="13975"/>
    <n v="500565"/>
    <n v="0.11013487735362104"/>
    <x v="2"/>
    <n v="0"/>
  </r>
  <r>
    <s v="Post_3015"/>
    <x v="229"/>
    <x v="20"/>
    <x v="2"/>
    <x v="4"/>
    <x v="3"/>
    <x v="6"/>
    <n v="1864193"/>
    <n v="357294"/>
    <n v="54233"/>
    <n v="8180"/>
    <n v="419707"/>
    <n v="0.22514138825754629"/>
    <x v="2"/>
    <n v="0"/>
  </r>
  <r>
    <s v="Post_3016"/>
    <x v="686"/>
    <x v="7"/>
    <x v="0"/>
    <x v="4"/>
    <x v="4"/>
    <x v="0"/>
    <n v="3808549"/>
    <n v="100605"/>
    <n v="35524"/>
    <n v="44184"/>
    <n v="180313"/>
    <n v="4.7344277308759848E-2"/>
    <x v="2"/>
    <n v="0"/>
  </r>
  <r>
    <s v="Post_3017"/>
    <x v="60"/>
    <x v="11"/>
    <x v="2"/>
    <x v="9"/>
    <x v="3"/>
    <x v="0"/>
    <n v="1072473"/>
    <n v="485342"/>
    <n v="96891"/>
    <n v="40353"/>
    <n v="622586"/>
    <n v="0.58051438124782628"/>
    <x v="1"/>
    <n v="0"/>
  </r>
  <r>
    <s v="Post_3018"/>
    <x v="490"/>
    <x v="3"/>
    <x v="3"/>
    <x v="3"/>
    <x v="2"/>
    <x v="0"/>
    <n v="2036999"/>
    <n v="123731"/>
    <n v="75519"/>
    <n v="9408"/>
    <n v="208658"/>
    <n v="0.10243402181346187"/>
    <x v="0"/>
    <n v="0"/>
  </r>
  <r>
    <s v="Post_3019"/>
    <x v="581"/>
    <x v="17"/>
    <x v="2"/>
    <x v="9"/>
    <x v="3"/>
    <x v="7"/>
    <n v="2416660"/>
    <n v="54359"/>
    <n v="30217"/>
    <n v="3033"/>
    <n v="87609"/>
    <n v="3.6252100005793118E-2"/>
    <x v="0"/>
    <n v="0"/>
  </r>
  <r>
    <s v="Post_3020"/>
    <x v="559"/>
    <x v="15"/>
    <x v="3"/>
    <x v="8"/>
    <x v="2"/>
    <x v="6"/>
    <n v="1483411"/>
    <n v="498539"/>
    <n v="58353"/>
    <n v="5140"/>
    <n v="562032"/>
    <n v="0.3788781396389807"/>
    <x v="0"/>
    <n v="0"/>
  </r>
  <r>
    <s v="Post_3021"/>
    <x v="165"/>
    <x v="2"/>
    <x v="1"/>
    <x v="3"/>
    <x v="0"/>
    <x v="1"/>
    <n v="757452"/>
    <n v="53035"/>
    <n v="57545"/>
    <n v="36097"/>
    <n v="146677"/>
    <n v="0.193645273891943"/>
    <x v="0"/>
    <n v="0"/>
  </r>
  <r>
    <s v="Post_3022"/>
    <x v="551"/>
    <x v="13"/>
    <x v="3"/>
    <x v="5"/>
    <x v="5"/>
    <x v="1"/>
    <n v="414396"/>
    <n v="155674"/>
    <n v="22830"/>
    <n v="45570"/>
    <n v="224074"/>
    <n v="0.54072433131593933"/>
    <x v="1"/>
    <n v="0"/>
  </r>
  <r>
    <s v="Post_3023"/>
    <x v="554"/>
    <x v="5"/>
    <x v="0"/>
    <x v="0"/>
    <x v="1"/>
    <x v="5"/>
    <n v="2526800"/>
    <n v="324376"/>
    <n v="16252"/>
    <n v="9755"/>
    <n v="350383"/>
    <n v="0.13866669305049864"/>
    <x v="2"/>
    <n v="0"/>
  </r>
  <r>
    <s v="Post_3024"/>
    <x v="204"/>
    <x v="19"/>
    <x v="2"/>
    <x v="2"/>
    <x v="2"/>
    <x v="7"/>
    <n v="3697978"/>
    <n v="69386"/>
    <n v="12584"/>
    <n v="32219"/>
    <n v="114189"/>
    <n v="3.0878766720624083E-2"/>
    <x v="2"/>
    <n v="0"/>
  </r>
  <r>
    <s v="Post_3025"/>
    <x v="330"/>
    <x v="0"/>
    <x v="1"/>
    <x v="8"/>
    <x v="3"/>
    <x v="5"/>
    <n v="3246752"/>
    <n v="341196"/>
    <n v="98173"/>
    <n v="49438"/>
    <n v="488807"/>
    <n v="0.15055261381220369"/>
    <x v="1"/>
    <n v="0"/>
  </r>
  <r>
    <s v="Post_3026"/>
    <x v="623"/>
    <x v="11"/>
    <x v="1"/>
    <x v="4"/>
    <x v="3"/>
    <x v="3"/>
    <n v="1084541"/>
    <n v="476378"/>
    <n v="7727"/>
    <n v="23253"/>
    <n v="507358"/>
    <n v="0.46780896250118714"/>
    <x v="0"/>
    <n v="0"/>
  </r>
  <r>
    <s v="Post_3027"/>
    <x v="136"/>
    <x v="10"/>
    <x v="1"/>
    <x v="3"/>
    <x v="4"/>
    <x v="5"/>
    <n v="1576922"/>
    <n v="260556"/>
    <n v="5576"/>
    <n v="916"/>
    <n v="267048"/>
    <n v="0.16934762784716048"/>
    <x v="0"/>
    <n v="0"/>
  </r>
  <r>
    <s v="Post_3028"/>
    <x v="398"/>
    <x v="13"/>
    <x v="3"/>
    <x v="5"/>
    <x v="2"/>
    <x v="4"/>
    <n v="4162373"/>
    <n v="84336"/>
    <n v="91289"/>
    <n v="22422"/>
    <n v="198047"/>
    <n v="4.7580310558424245E-2"/>
    <x v="2"/>
    <n v="0"/>
  </r>
  <r>
    <s v="Post_3029"/>
    <x v="596"/>
    <x v="20"/>
    <x v="0"/>
    <x v="0"/>
    <x v="2"/>
    <x v="7"/>
    <n v="3014494"/>
    <n v="177444"/>
    <n v="23497"/>
    <n v="31261"/>
    <n v="232202"/>
    <n v="7.7028516228594246E-2"/>
    <x v="2"/>
    <n v="0"/>
  </r>
  <r>
    <s v="Post_3030"/>
    <x v="620"/>
    <x v="23"/>
    <x v="0"/>
    <x v="4"/>
    <x v="1"/>
    <x v="3"/>
    <n v="3602760"/>
    <n v="403164"/>
    <n v="38202"/>
    <n v="21785"/>
    <n v="463151"/>
    <n v="0.12855449710777292"/>
    <x v="1"/>
    <n v="0"/>
  </r>
  <r>
    <s v="Post_3031"/>
    <x v="271"/>
    <x v="9"/>
    <x v="1"/>
    <x v="1"/>
    <x v="4"/>
    <x v="6"/>
    <n v="1889280"/>
    <n v="209379"/>
    <n v="52856"/>
    <n v="26935"/>
    <n v="289170"/>
    <n v="0.15305830792682926"/>
    <x v="1"/>
    <n v="0"/>
  </r>
  <r>
    <s v="Post_3032"/>
    <x v="550"/>
    <x v="4"/>
    <x v="3"/>
    <x v="5"/>
    <x v="3"/>
    <x v="5"/>
    <n v="3072862"/>
    <n v="437084"/>
    <n v="60056"/>
    <n v="5332"/>
    <n v="502472"/>
    <n v="0.16351922084363046"/>
    <x v="1"/>
    <n v="0"/>
  </r>
  <r>
    <s v="Post_3033"/>
    <x v="443"/>
    <x v="19"/>
    <x v="3"/>
    <x v="0"/>
    <x v="5"/>
    <x v="6"/>
    <n v="3479279"/>
    <n v="153027"/>
    <n v="85441"/>
    <n v="848"/>
    <n v="239316"/>
    <n v="6.8783216292800889E-2"/>
    <x v="1"/>
    <n v="0"/>
  </r>
  <r>
    <s v="Post_3034"/>
    <x v="358"/>
    <x v="2"/>
    <x v="1"/>
    <x v="6"/>
    <x v="2"/>
    <x v="1"/>
    <n v="4032339"/>
    <n v="447185"/>
    <n v="95082"/>
    <n v="4553"/>
    <n v="546820"/>
    <n v="0.1356086380634168"/>
    <x v="2"/>
    <n v="0"/>
  </r>
  <r>
    <s v="Post_3035"/>
    <x v="84"/>
    <x v="2"/>
    <x v="0"/>
    <x v="2"/>
    <x v="0"/>
    <x v="7"/>
    <n v="3249902"/>
    <n v="319481"/>
    <n v="63705"/>
    <n v="49236"/>
    <n v="432422"/>
    <n v="0.13305693525527848"/>
    <x v="0"/>
    <n v="0"/>
  </r>
  <r>
    <s v="Post_3036"/>
    <x v="644"/>
    <x v="3"/>
    <x v="2"/>
    <x v="8"/>
    <x v="5"/>
    <x v="3"/>
    <n v="2198492"/>
    <n v="214761"/>
    <n v="49390"/>
    <n v="30920"/>
    <n v="295071"/>
    <n v="0.13421518022353504"/>
    <x v="0"/>
    <n v="0"/>
  </r>
  <r>
    <s v="Post_3037"/>
    <x v="46"/>
    <x v="21"/>
    <x v="2"/>
    <x v="4"/>
    <x v="1"/>
    <x v="7"/>
    <n v="2428330"/>
    <n v="361844"/>
    <n v="85813"/>
    <n v="1552"/>
    <n v="449209"/>
    <n v="0.18498680162910314"/>
    <x v="0"/>
    <n v="0"/>
  </r>
  <r>
    <s v="Post_3038"/>
    <x v="397"/>
    <x v="11"/>
    <x v="0"/>
    <x v="4"/>
    <x v="0"/>
    <x v="4"/>
    <n v="3687223"/>
    <n v="181751"/>
    <n v="62834"/>
    <n v="14368"/>
    <n v="258953"/>
    <n v="7.022981794157826E-2"/>
    <x v="1"/>
    <n v="0"/>
  </r>
  <r>
    <s v="Post_3039"/>
    <x v="626"/>
    <x v="1"/>
    <x v="1"/>
    <x v="7"/>
    <x v="0"/>
    <x v="7"/>
    <n v="2327036"/>
    <n v="61250"/>
    <n v="78025"/>
    <n v="36566"/>
    <n v="175841"/>
    <n v="7.55643660003541E-2"/>
    <x v="2"/>
    <n v="0"/>
  </r>
  <r>
    <s v="Post_3040"/>
    <x v="484"/>
    <x v="20"/>
    <x v="1"/>
    <x v="6"/>
    <x v="5"/>
    <x v="3"/>
    <n v="939246"/>
    <n v="57670"/>
    <n v="81461"/>
    <n v="29497"/>
    <n v="168628"/>
    <n v="0.17953549975192867"/>
    <x v="1"/>
    <n v="0"/>
  </r>
  <r>
    <s v="Post_3041"/>
    <x v="406"/>
    <x v="3"/>
    <x v="1"/>
    <x v="3"/>
    <x v="0"/>
    <x v="6"/>
    <n v="1731012"/>
    <n v="250378"/>
    <n v="88088"/>
    <n v="45704"/>
    <n v="384170"/>
    <n v="0.22193375898029591"/>
    <x v="1"/>
    <n v="0"/>
  </r>
  <r>
    <s v="Post_3042"/>
    <x v="231"/>
    <x v="0"/>
    <x v="3"/>
    <x v="6"/>
    <x v="3"/>
    <x v="1"/>
    <n v="460366"/>
    <n v="243442"/>
    <n v="29282"/>
    <n v="7463"/>
    <n v="280187"/>
    <n v="0.60861792573734808"/>
    <x v="0"/>
    <n v="0"/>
  </r>
  <r>
    <s v="Post_3043"/>
    <x v="135"/>
    <x v="1"/>
    <x v="3"/>
    <x v="4"/>
    <x v="3"/>
    <x v="4"/>
    <n v="1027066"/>
    <n v="325786"/>
    <n v="49107"/>
    <n v="28849"/>
    <n v="403742"/>
    <n v="0.39310229332876367"/>
    <x v="1"/>
    <n v="0"/>
  </r>
  <r>
    <s v="Post_3044"/>
    <x v="656"/>
    <x v="12"/>
    <x v="0"/>
    <x v="8"/>
    <x v="3"/>
    <x v="6"/>
    <n v="1648229"/>
    <n v="1939"/>
    <n v="18355"/>
    <n v="36490"/>
    <n v="56784"/>
    <n v="3.4451523423019492E-2"/>
    <x v="2"/>
    <n v="0"/>
  </r>
  <r>
    <s v="Post_3045"/>
    <x v="450"/>
    <x v="15"/>
    <x v="2"/>
    <x v="9"/>
    <x v="5"/>
    <x v="6"/>
    <n v="3514426"/>
    <n v="322029"/>
    <n v="93337"/>
    <n v="27289"/>
    <n v="442655"/>
    <n v="0.12595371192906038"/>
    <x v="0"/>
    <n v="0"/>
  </r>
  <r>
    <s v="Post_3046"/>
    <x v="261"/>
    <x v="9"/>
    <x v="0"/>
    <x v="2"/>
    <x v="3"/>
    <x v="7"/>
    <n v="4075333"/>
    <n v="483730"/>
    <n v="5918"/>
    <n v="19302"/>
    <n v="508950"/>
    <n v="0.12488550015422052"/>
    <x v="1"/>
    <n v="0"/>
  </r>
  <r>
    <s v="Post_3047"/>
    <x v="533"/>
    <x v="0"/>
    <x v="0"/>
    <x v="1"/>
    <x v="4"/>
    <x v="5"/>
    <n v="3849113"/>
    <n v="271549"/>
    <n v="55550"/>
    <n v="30444"/>
    <n v="357543"/>
    <n v="9.2889712512986763E-2"/>
    <x v="0"/>
    <n v="0"/>
  </r>
  <r>
    <s v="Post_3048"/>
    <x v="269"/>
    <x v="18"/>
    <x v="3"/>
    <x v="4"/>
    <x v="3"/>
    <x v="0"/>
    <n v="2738867"/>
    <n v="453411"/>
    <n v="27052"/>
    <n v="32698"/>
    <n v="513161"/>
    <n v="0.18736251157869294"/>
    <x v="2"/>
    <n v="0"/>
  </r>
  <r>
    <s v="Post_3049"/>
    <x v="233"/>
    <x v="23"/>
    <x v="3"/>
    <x v="9"/>
    <x v="1"/>
    <x v="0"/>
    <n v="1358058"/>
    <n v="39790"/>
    <n v="54189"/>
    <n v="14767"/>
    <n v="108746"/>
    <n v="8.0074635987564591E-2"/>
    <x v="0"/>
    <n v="0"/>
  </r>
  <r>
    <s v="Post_3050"/>
    <x v="402"/>
    <x v="21"/>
    <x v="0"/>
    <x v="4"/>
    <x v="5"/>
    <x v="0"/>
    <n v="4427514"/>
    <n v="209500"/>
    <n v="54813"/>
    <n v="398"/>
    <n v="264711"/>
    <n v="5.9787727379292305E-2"/>
    <x v="1"/>
    <n v="0"/>
  </r>
  <r>
    <s v="Post_3051"/>
    <x v="428"/>
    <x v="10"/>
    <x v="1"/>
    <x v="0"/>
    <x v="4"/>
    <x v="7"/>
    <n v="3068331"/>
    <n v="454979"/>
    <n v="20223"/>
    <n v="17128"/>
    <n v="492330"/>
    <n v="0.16045530941739988"/>
    <x v="0"/>
    <n v="0"/>
  </r>
  <r>
    <s v="Post_3052"/>
    <x v="374"/>
    <x v="10"/>
    <x v="1"/>
    <x v="5"/>
    <x v="3"/>
    <x v="6"/>
    <n v="2528462"/>
    <n v="245856"/>
    <n v="95659"/>
    <n v="33681"/>
    <n v="375196"/>
    <n v="0.14838902067739201"/>
    <x v="0"/>
    <n v="0"/>
  </r>
  <r>
    <s v="Post_3053"/>
    <x v="395"/>
    <x v="6"/>
    <x v="1"/>
    <x v="3"/>
    <x v="2"/>
    <x v="6"/>
    <n v="1119674"/>
    <n v="109989"/>
    <n v="80729"/>
    <n v="8816"/>
    <n v="199534"/>
    <n v="0.1782072281753439"/>
    <x v="1"/>
    <n v="0"/>
  </r>
  <r>
    <s v="Post_3054"/>
    <x v="195"/>
    <x v="10"/>
    <x v="3"/>
    <x v="7"/>
    <x v="4"/>
    <x v="6"/>
    <n v="4671503"/>
    <n v="354700"/>
    <n v="68406"/>
    <n v="4501"/>
    <n v="427607"/>
    <n v="9.1535208261666529E-2"/>
    <x v="2"/>
    <n v="0"/>
  </r>
  <r>
    <s v="Post_3055"/>
    <x v="80"/>
    <x v="3"/>
    <x v="0"/>
    <x v="3"/>
    <x v="1"/>
    <x v="5"/>
    <n v="2054982"/>
    <n v="281275"/>
    <n v="53337"/>
    <n v="48762"/>
    <n v="383374"/>
    <n v="0.18655832508508591"/>
    <x v="1"/>
    <n v="0"/>
  </r>
  <r>
    <s v="Post_3056"/>
    <x v="33"/>
    <x v="19"/>
    <x v="2"/>
    <x v="0"/>
    <x v="2"/>
    <x v="3"/>
    <n v="730053"/>
    <n v="338775"/>
    <n v="6525"/>
    <n v="41951"/>
    <n v="387251"/>
    <n v="0.53044231035280998"/>
    <x v="2"/>
    <n v="0"/>
  </r>
  <r>
    <s v="Post_3057"/>
    <x v="606"/>
    <x v="13"/>
    <x v="3"/>
    <x v="7"/>
    <x v="1"/>
    <x v="7"/>
    <n v="2413529"/>
    <n v="336934"/>
    <n v="57434"/>
    <n v="10139"/>
    <n v="404507"/>
    <n v="0.1675998092419855"/>
    <x v="2"/>
    <n v="0"/>
  </r>
  <r>
    <s v="Post_3058"/>
    <x v="181"/>
    <x v="11"/>
    <x v="3"/>
    <x v="2"/>
    <x v="0"/>
    <x v="5"/>
    <n v="391207"/>
    <n v="313055"/>
    <n v="24804"/>
    <n v="6375"/>
    <n v="344234"/>
    <n v="0.87992801764794593"/>
    <x v="2"/>
    <n v="0"/>
  </r>
  <r>
    <s v="Post_3059"/>
    <x v="524"/>
    <x v="10"/>
    <x v="0"/>
    <x v="0"/>
    <x v="5"/>
    <x v="1"/>
    <n v="784742"/>
    <n v="282053"/>
    <n v="19133"/>
    <n v="30108"/>
    <n v="331294"/>
    <n v="0.42216932444038935"/>
    <x v="0"/>
    <n v="0"/>
  </r>
  <r>
    <s v="Post_3060"/>
    <x v="568"/>
    <x v="7"/>
    <x v="2"/>
    <x v="8"/>
    <x v="0"/>
    <x v="5"/>
    <n v="50092"/>
    <n v="58484"/>
    <n v="34868"/>
    <n v="16745"/>
    <n v="110097"/>
    <n v="2.1978958715962631"/>
    <x v="1"/>
    <n v="0"/>
  </r>
  <r>
    <s v="Post_3061"/>
    <x v="676"/>
    <x v="22"/>
    <x v="1"/>
    <x v="0"/>
    <x v="0"/>
    <x v="2"/>
    <n v="277130"/>
    <n v="233783"/>
    <n v="85182"/>
    <n v="8036"/>
    <n v="327001"/>
    <n v="1.1799552556561903"/>
    <x v="2"/>
    <n v="0"/>
  </r>
  <r>
    <s v="Post_3062"/>
    <x v="439"/>
    <x v="0"/>
    <x v="2"/>
    <x v="1"/>
    <x v="5"/>
    <x v="4"/>
    <n v="2565436"/>
    <n v="477983"/>
    <n v="33017"/>
    <n v="27356"/>
    <n v="538356"/>
    <n v="0.20984970975693801"/>
    <x v="1"/>
    <n v="0"/>
  </r>
  <r>
    <s v="Post_3063"/>
    <x v="226"/>
    <x v="7"/>
    <x v="1"/>
    <x v="9"/>
    <x v="1"/>
    <x v="1"/>
    <n v="1592224"/>
    <n v="151107"/>
    <n v="21352"/>
    <n v="42997"/>
    <n v="215456"/>
    <n v="0.13531764374861829"/>
    <x v="1"/>
    <n v="0"/>
  </r>
  <r>
    <s v="Post_3064"/>
    <x v="614"/>
    <x v="9"/>
    <x v="2"/>
    <x v="5"/>
    <x v="3"/>
    <x v="2"/>
    <n v="4866287"/>
    <n v="110197"/>
    <n v="97705"/>
    <n v="47593"/>
    <n v="255495"/>
    <n v="5.2503068561307625E-2"/>
    <x v="2"/>
    <n v="0"/>
  </r>
  <r>
    <s v="Post_3065"/>
    <x v="180"/>
    <x v="22"/>
    <x v="2"/>
    <x v="6"/>
    <x v="2"/>
    <x v="6"/>
    <n v="2403864"/>
    <n v="196768"/>
    <n v="43069"/>
    <n v="37243"/>
    <n v="277080"/>
    <n v="0.11526442427691416"/>
    <x v="2"/>
    <n v="0"/>
  </r>
  <r>
    <s v="Post_3066"/>
    <x v="696"/>
    <x v="13"/>
    <x v="2"/>
    <x v="5"/>
    <x v="4"/>
    <x v="0"/>
    <n v="30878"/>
    <n v="356573"/>
    <n v="37472"/>
    <n v="25202"/>
    <n v="419247"/>
    <n v="13.577530928168922"/>
    <x v="1"/>
    <n v="0"/>
  </r>
  <r>
    <s v="Post_3067"/>
    <x v="605"/>
    <x v="17"/>
    <x v="0"/>
    <x v="3"/>
    <x v="0"/>
    <x v="4"/>
    <n v="170439"/>
    <n v="237078"/>
    <n v="45468"/>
    <n v="45149"/>
    <n v="327695"/>
    <n v="1.9226526792576817"/>
    <x v="1"/>
    <n v="0"/>
  </r>
  <r>
    <s v="Post_3068"/>
    <x v="105"/>
    <x v="1"/>
    <x v="0"/>
    <x v="8"/>
    <x v="5"/>
    <x v="1"/>
    <n v="1720905"/>
    <n v="218906"/>
    <n v="90499"/>
    <n v="10677"/>
    <n v="320082"/>
    <n v="0.18599632170282496"/>
    <x v="0"/>
    <n v="0"/>
  </r>
  <r>
    <s v="Post_3069"/>
    <x v="715"/>
    <x v="0"/>
    <x v="1"/>
    <x v="5"/>
    <x v="5"/>
    <x v="2"/>
    <n v="961891"/>
    <n v="487176"/>
    <n v="12329"/>
    <n v="34064"/>
    <n v="533569"/>
    <n v="0.55470838171892656"/>
    <x v="2"/>
    <n v="0"/>
  </r>
  <r>
    <s v="Post_3070"/>
    <x v="431"/>
    <x v="23"/>
    <x v="0"/>
    <x v="7"/>
    <x v="1"/>
    <x v="7"/>
    <n v="2597115"/>
    <n v="209479"/>
    <n v="59884"/>
    <n v="29309"/>
    <n v="298672"/>
    <n v="0.11500145353594277"/>
    <x v="0"/>
    <n v="0"/>
  </r>
  <r>
    <s v="Post_3071"/>
    <x v="326"/>
    <x v="1"/>
    <x v="3"/>
    <x v="0"/>
    <x v="2"/>
    <x v="0"/>
    <n v="1817777"/>
    <n v="305112"/>
    <n v="68771"/>
    <n v="27995"/>
    <n v="401878"/>
    <n v="0.2210821239348941"/>
    <x v="2"/>
    <n v="0"/>
  </r>
  <r>
    <s v="Post_3072"/>
    <x v="236"/>
    <x v="19"/>
    <x v="0"/>
    <x v="3"/>
    <x v="2"/>
    <x v="5"/>
    <n v="3736164"/>
    <n v="272497"/>
    <n v="47905"/>
    <n v="28553"/>
    <n v="348955"/>
    <n v="9.339927262293625E-2"/>
    <x v="2"/>
    <n v="0"/>
  </r>
  <r>
    <s v="Post_3073"/>
    <x v="8"/>
    <x v="6"/>
    <x v="3"/>
    <x v="1"/>
    <x v="1"/>
    <x v="3"/>
    <n v="1690004"/>
    <n v="87806"/>
    <n v="17483"/>
    <n v="2879"/>
    <n v="108168"/>
    <n v="6.4004582237675176E-2"/>
    <x v="0"/>
    <n v="0"/>
  </r>
  <r>
    <s v="Post_3074"/>
    <x v="653"/>
    <x v="20"/>
    <x v="3"/>
    <x v="0"/>
    <x v="3"/>
    <x v="0"/>
    <n v="4217473"/>
    <n v="315841"/>
    <n v="98963"/>
    <n v="2655"/>
    <n v="417459"/>
    <n v="9.8983206294385284E-2"/>
    <x v="1"/>
    <n v="0"/>
  </r>
  <r>
    <s v="Post_3075"/>
    <x v="402"/>
    <x v="21"/>
    <x v="0"/>
    <x v="3"/>
    <x v="5"/>
    <x v="1"/>
    <n v="2283129"/>
    <n v="127849"/>
    <n v="30815"/>
    <n v="17515"/>
    <n v="176179"/>
    <n v="7.7165591606956949E-2"/>
    <x v="1"/>
    <n v="0"/>
  </r>
  <r>
    <s v="Post_3076"/>
    <x v="39"/>
    <x v="10"/>
    <x v="3"/>
    <x v="4"/>
    <x v="0"/>
    <x v="3"/>
    <n v="2488678"/>
    <n v="87494"/>
    <n v="30237"/>
    <n v="19414"/>
    <n v="137145"/>
    <n v="5.5107571168307029E-2"/>
    <x v="2"/>
    <n v="0"/>
  </r>
  <r>
    <s v="Post_3077"/>
    <x v="510"/>
    <x v="9"/>
    <x v="3"/>
    <x v="9"/>
    <x v="0"/>
    <x v="5"/>
    <n v="3340718"/>
    <n v="351694"/>
    <n v="14602"/>
    <n v="17845"/>
    <n v="384141"/>
    <n v="0.11498755656718107"/>
    <x v="1"/>
    <n v="0"/>
  </r>
  <r>
    <s v="Post_3078"/>
    <x v="434"/>
    <x v="17"/>
    <x v="2"/>
    <x v="3"/>
    <x v="4"/>
    <x v="0"/>
    <n v="3827263"/>
    <n v="322588"/>
    <n v="41822"/>
    <n v="15238"/>
    <n v="379648"/>
    <n v="9.9195691542493941E-2"/>
    <x v="2"/>
    <n v="0"/>
  </r>
  <r>
    <s v="Post_3079"/>
    <x v="390"/>
    <x v="7"/>
    <x v="3"/>
    <x v="7"/>
    <x v="4"/>
    <x v="1"/>
    <n v="3874541"/>
    <n v="325908"/>
    <n v="68520"/>
    <n v="3286"/>
    <n v="397714"/>
    <n v="0.10264802979243219"/>
    <x v="2"/>
    <n v="0"/>
  </r>
  <r>
    <s v="Post_3080"/>
    <x v="290"/>
    <x v="14"/>
    <x v="3"/>
    <x v="2"/>
    <x v="4"/>
    <x v="1"/>
    <n v="4659825"/>
    <n v="163124"/>
    <n v="24416"/>
    <n v="5516"/>
    <n v="193056"/>
    <n v="4.1429882023466549E-2"/>
    <x v="2"/>
    <n v="0"/>
  </r>
  <r>
    <s v="Post_3081"/>
    <x v="545"/>
    <x v="5"/>
    <x v="0"/>
    <x v="8"/>
    <x v="0"/>
    <x v="3"/>
    <n v="2056875"/>
    <n v="483813"/>
    <n v="54265"/>
    <n v="10201"/>
    <n v="548279"/>
    <n v="0.26655922212093591"/>
    <x v="2"/>
    <n v="0"/>
  </r>
  <r>
    <s v="Post_3082"/>
    <x v="173"/>
    <x v="5"/>
    <x v="0"/>
    <x v="0"/>
    <x v="4"/>
    <x v="4"/>
    <n v="1729099"/>
    <n v="214293"/>
    <n v="85464"/>
    <n v="23680"/>
    <n v="323437"/>
    <n v="0.18705522355862794"/>
    <x v="0"/>
    <n v="0"/>
  </r>
  <r>
    <s v="Post_3083"/>
    <x v="429"/>
    <x v="22"/>
    <x v="3"/>
    <x v="4"/>
    <x v="2"/>
    <x v="1"/>
    <n v="704858"/>
    <n v="426448"/>
    <n v="3515"/>
    <n v="6655"/>
    <n v="436618"/>
    <n v="0.61944107891234834"/>
    <x v="0"/>
    <n v="0"/>
  </r>
  <r>
    <s v="Post_3084"/>
    <x v="545"/>
    <x v="5"/>
    <x v="1"/>
    <x v="8"/>
    <x v="1"/>
    <x v="5"/>
    <n v="4843527"/>
    <n v="125726"/>
    <n v="6638"/>
    <n v="10865"/>
    <n v="143229"/>
    <n v="2.957121948530482E-2"/>
    <x v="0"/>
    <n v="0"/>
  </r>
  <r>
    <s v="Post_3085"/>
    <x v="282"/>
    <x v="16"/>
    <x v="2"/>
    <x v="8"/>
    <x v="1"/>
    <x v="4"/>
    <n v="2601129"/>
    <n v="443899"/>
    <n v="62686"/>
    <n v="24835"/>
    <n v="531420"/>
    <n v="0.20430359278605559"/>
    <x v="0"/>
    <n v="0"/>
  </r>
  <r>
    <s v="Post_3086"/>
    <x v="90"/>
    <x v="18"/>
    <x v="2"/>
    <x v="0"/>
    <x v="2"/>
    <x v="3"/>
    <n v="3655039"/>
    <n v="320457"/>
    <n v="90568"/>
    <n v="40721"/>
    <n v="451746"/>
    <n v="0.12359539802448072"/>
    <x v="2"/>
    <n v="0"/>
  </r>
  <r>
    <s v="Post_3087"/>
    <x v="407"/>
    <x v="15"/>
    <x v="2"/>
    <x v="1"/>
    <x v="4"/>
    <x v="1"/>
    <n v="3086921"/>
    <n v="424972"/>
    <n v="73584"/>
    <n v="48752"/>
    <n v="547308"/>
    <n v="0.17729899793353959"/>
    <x v="1"/>
    <n v="0"/>
  </r>
  <r>
    <s v="Post_3088"/>
    <x v="581"/>
    <x v="17"/>
    <x v="3"/>
    <x v="7"/>
    <x v="2"/>
    <x v="5"/>
    <n v="2307451"/>
    <n v="383944"/>
    <n v="11945"/>
    <n v="11701"/>
    <n v="407590"/>
    <n v="0.17664080407341262"/>
    <x v="2"/>
    <n v="0"/>
  </r>
  <r>
    <s v="Post_3089"/>
    <x v="631"/>
    <x v="23"/>
    <x v="1"/>
    <x v="8"/>
    <x v="3"/>
    <x v="6"/>
    <n v="3652853"/>
    <n v="316401"/>
    <n v="92501"/>
    <n v="7383"/>
    <n v="416285"/>
    <n v="0.11396160754347355"/>
    <x v="2"/>
    <n v="0"/>
  </r>
  <r>
    <s v="Post_3090"/>
    <x v="154"/>
    <x v="14"/>
    <x v="1"/>
    <x v="7"/>
    <x v="2"/>
    <x v="2"/>
    <n v="4548249"/>
    <n v="326779"/>
    <n v="68925"/>
    <n v="15219"/>
    <n v="410923"/>
    <n v="9.0347516154018828E-2"/>
    <x v="1"/>
    <n v="0"/>
  </r>
  <r>
    <s v="Post_3091"/>
    <x v="236"/>
    <x v="19"/>
    <x v="1"/>
    <x v="0"/>
    <x v="1"/>
    <x v="2"/>
    <n v="806577"/>
    <n v="50620"/>
    <n v="69364"/>
    <n v="17406"/>
    <n v="137390"/>
    <n v="0.17033711598520662"/>
    <x v="1"/>
    <n v="0"/>
  </r>
  <r>
    <s v="Post_3092"/>
    <x v="290"/>
    <x v="14"/>
    <x v="3"/>
    <x v="3"/>
    <x v="3"/>
    <x v="0"/>
    <n v="3364887"/>
    <n v="358232"/>
    <n v="54348"/>
    <n v="46144"/>
    <n v="458724"/>
    <n v="0.13632671765797783"/>
    <x v="2"/>
    <n v="0"/>
  </r>
  <r>
    <s v="Post_3093"/>
    <x v="206"/>
    <x v="10"/>
    <x v="0"/>
    <x v="8"/>
    <x v="2"/>
    <x v="3"/>
    <n v="921025"/>
    <n v="77092"/>
    <n v="85563"/>
    <n v="8320"/>
    <n v="170975"/>
    <n v="0.18563556906707201"/>
    <x v="0"/>
    <n v="0"/>
  </r>
  <r>
    <s v="Post_3094"/>
    <x v="281"/>
    <x v="14"/>
    <x v="1"/>
    <x v="5"/>
    <x v="4"/>
    <x v="7"/>
    <n v="2511024"/>
    <n v="62511"/>
    <n v="61932"/>
    <n v="3768"/>
    <n v="128211"/>
    <n v="5.1059249135014244E-2"/>
    <x v="0"/>
    <n v="0"/>
  </r>
  <r>
    <s v="Post_3095"/>
    <x v="395"/>
    <x v="6"/>
    <x v="0"/>
    <x v="2"/>
    <x v="2"/>
    <x v="3"/>
    <n v="1428353"/>
    <n v="369192"/>
    <n v="36890"/>
    <n v="39957"/>
    <n v="446039"/>
    <n v="0.31227504685466406"/>
    <x v="1"/>
    <n v="0"/>
  </r>
  <r>
    <s v="Post_3096"/>
    <x v="473"/>
    <x v="11"/>
    <x v="3"/>
    <x v="3"/>
    <x v="5"/>
    <x v="2"/>
    <n v="631719"/>
    <n v="156255"/>
    <n v="51939"/>
    <n v="12258"/>
    <n v="220452"/>
    <n v="0.34897161554425304"/>
    <x v="2"/>
    <n v="0"/>
  </r>
  <r>
    <s v="Post_3097"/>
    <x v="389"/>
    <x v="7"/>
    <x v="1"/>
    <x v="8"/>
    <x v="0"/>
    <x v="5"/>
    <n v="3837949"/>
    <n v="316369"/>
    <n v="65626"/>
    <n v="27325"/>
    <n v="409320"/>
    <n v="0.10665071370151089"/>
    <x v="1"/>
    <n v="0"/>
  </r>
  <r>
    <s v="Post_3098"/>
    <x v="561"/>
    <x v="16"/>
    <x v="0"/>
    <x v="3"/>
    <x v="2"/>
    <x v="7"/>
    <n v="4632365"/>
    <n v="54486"/>
    <n v="64779"/>
    <n v="31302"/>
    <n v="150567"/>
    <n v="3.2503267769271205E-2"/>
    <x v="0"/>
    <n v="0"/>
  </r>
  <r>
    <s v="Post_3099"/>
    <x v="100"/>
    <x v="18"/>
    <x v="0"/>
    <x v="8"/>
    <x v="1"/>
    <x v="7"/>
    <n v="3651573"/>
    <n v="413842"/>
    <n v="15494"/>
    <n v="39353"/>
    <n v="468689"/>
    <n v="0.12835263049650109"/>
    <x v="2"/>
    <n v="0"/>
  </r>
  <r>
    <s v="Post_3100"/>
    <x v="290"/>
    <x v="14"/>
    <x v="3"/>
    <x v="1"/>
    <x v="3"/>
    <x v="6"/>
    <n v="774578"/>
    <n v="311832"/>
    <n v="3147"/>
    <n v="24107"/>
    <n v="339086"/>
    <n v="0.43776869469569235"/>
    <x v="2"/>
    <n v="0"/>
  </r>
  <r>
    <s v="Post_3101"/>
    <x v="595"/>
    <x v="3"/>
    <x v="0"/>
    <x v="3"/>
    <x v="0"/>
    <x v="6"/>
    <n v="660799"/>
    <n v="409848"/>
    <n v="69179"/>
    <n v="3207"/>
    <n v="482234"/>
    <n v="0.72977410680100907"/>
    <x v="1"/>
    <n v="0"/>
  </r>
  <r>
    <s v="Post_3102"/>
    <x v="188"/>
    <x v="5"/>
    <x v="1"/>
    <x v="2"/>
    <x v="4"/>
    <x v="6"/>
    <n v="156951"/>
    <n v="408508"/>
    <n v="7362"/>
    <n v="30622"/>
    <n v="446492"/>
    <n v="2.8447859523035852"/>
    <x v="1"/>
    <n v="0"/>
  </r>
  <r>
    <s v="Post_3103"/>
    <x v="672"/>
    <x v="6"/>
    <x v="1"/>
    <x v="7"/>
    <x v="4"/>
    <x v="0"/>
    <n v="3159453"/>
    <n v="460909"/>
    <n v="52610"/>
    <n v="20708"/>
    <n v="534227"/>
    <n v="0.16908844663933914"/>
    <x v="1"/>
    <n v="0"/>
  </r>
  <r>
    <s v="Post_3104"/>
    <x v="243"/>
    <x v="16"/>
    <x v="3"/>
    <x v="3"/>
    <x v="4"/>
    <x v="5"/>
    <n v="1873915"/>
    <n v="167714"/>
    <n v="51035"/>
    <n v="35133"/>
    <n v="253882"/>
    <n v="0.13548213232724002"/>
    <x v="0"/>
    <n v="0"/>
  </r>
  <r>
    <s v="Post_3105"/>
    <x v="355"/>
    <x v="20"/>
    <x v="3"/>
    <x v="1"/>
    <x v="1"/>
    <x v="6"/>
    <n v="4702260"/>
    <n v="323545"/>
    <n v="45684"/>
    <n v="349"/>
    <n v="369578"/>
    <n v="7.8595824135628406E-2"/>
    <x v="0"/>
    <n v="0"/>
  </r>
  <r>
    <s v="Post_3106"/>
    <x v="448"/>
    <x v="21"/>
    <x v="2"/>
    <x v="4"/>
    <x v="2"/>
    <x v="4"/>
    <n v="2696076"/>
    <n v="362958"/>
    <n v="35443"/>
    <n v="119"/>
    <n v="398520"/>
    <n v="0.14781482421118691"/>
    <x v="2"/>
    <n v="0"/>
  </r>
  <r>
    <s v="Post_3107"/>
    <x v="443"/>
    <x v="19"/>
    <x v="1"/>
    <x v="7"/>
    <x v="3"/>
    <x v="7"/>
    <n v="1659996"/>
    <n v="78744"/>
    <n v="84042"/>
    <n v="26271"/>
    <n v="189057"/>
    <n v="0.11389003346996017"/>
    <x v="1"/>
    <n v="0"/>
  </r>
  <r>
    <s v="Post_3108"/>
    <x v="319"/>
    <x v="13"/>
    <x v="0"/>
    <x v="5"/>
    <x v="0"/>
    <x v="1"/>
    <n v="244108"/>
    <n v="178981"/>
    <n v="59828"/>
    <n v="38033"/>
    <n v="276842"/>
    <n v="1.134096383567929"/>
    <x v="0"/>
    <n v="0"/>
  </r>
  <r>
    <s v="Post_3109"/>
    <x v="361"/>
    <x v="0"/>
    <x v="2"/>
    <x v="0"/>
    <x v="4"/>
    <x v="2"/>
    <n v="2883752"/>
    <n v="89502"/>
    <n v="34959"/>
    <n v="36742"/>
    <n v="161203"/>
    <n v="5.5900438040441758E-2"/>
    <x v="1"/>
    <n v="0"/>
  </r>
  <r>
    <s v="Post_3110"/>
    <x v="43"/>
    <x v="20"/>
    <x v="2"/>
    <x v="4"/>
    <x v="1"/>
    <x v="5"/>
    <n v="4881343"/>
    <n v="357046"/>
    <n v="19469"/>
    <n v="1895"/>
    <n v="378410"/>
    <n v="7.7521698434221895E-2"/>
    <x v="2"/>
    <n v="0"/>
  </r>
  <r>
    <s v="Post_3111"/>
    <x v="589"/>
    <x v="6"/>
    <x v="1"/>
    <x v="5"/>
    <x v="5"/>
    <x v="3"/>
    <n v="3133920"/>
    <n v="214076"/>
    <n v="33445"/>
    <n v="23364"/>
    <n v="270885"/>
    <n v="8.6436475723694284E-2"/>
    <x v="0"/>
    <n v="0"/>
  </r>
  <r>
    <s v="Post_3112"/>
    <x v="660"/>
    <x v="7"/>
    <x v="3"/>
    <x v="4"/>
    <x v="3"/>
    <x v="2"/>
    <n v="120859"/>
    <n v="67805"/>
    <n v="15753"/>
    <n v="43999"/>
    <n v="127557"/>
    <n v="1.0554199521756757"/>
    <x v="0"/>
    <n v="0"/>
  </r>
  <r>
    <s v="Post_3113"/>
    <x v="356"/>
    <x v="4"/>
    <x v="1"/>
    <x v="1"/>
    <x v="3"/>
    <x v="2"/>
    <n v="4099154"/>
    <n v="220498"/>
    <n v="25835"/>
    <n v="8876"/>
    <n v="255209"/>
    <n v="6.2258944162624778E-2"/>
    <x v="0"/>
    <n v="0"/>
  </r>
  <r>
    <s v="Post_3114"/>
    <x v="539"/>
    <x v="4"/>
    <x v="0"/>
    <x v="5"/>
    <x v="5"/>
    <x v="7"/>
    <n v="204127"/>
    <n v="148559"/>
    <n v="99873"/>
    <n v="30671"/>
    <n v="279103"/>
    <n v="1.3673007490434876"/>
    <x v="1"/>
    <n v="0"/>
  </r>
  <r>
    <s v="Post_3115"/>
    <x v="466"/>
    <x v="8"/>
    <x v="0"/>
    <x v="4"/>
    <x v="1"/>
    <x v="4"/>
    <n v="145648"/>
    <n v="281353"/>
    <n v="78187"/>
    <n v="26268"/>
    <n v="385808"/>
    <n v="2.6489069537515104"/>
    <x v="2"/>
    <n v="0"/>
  </r>
  <r>
    <s v="Post_3116"/>
    <x v="655"/>
    <x v="12"/>
    <x v="0"/>
    <x v="2"/>
    <x v="2"/>
    <x v="7"/>
    <n v="2595241"/>
    <n v="216875"/>
    <n v="43249"/>
    <n v="18265"/>
    <n v="278389"/>
    <n v="0.10726903590071211"/>
    <x v="0"/>
    <n v="0"/>
  </r>
  <r>
    <s v="Post_3117"/>
    <x v="209"/>
    <x v="15"/>
    <x v="0"/>
    <x v="1"/>
    <x v="1"/>
    <x v="3"/>
    <n v="2285478"/>
    <n v="448515"/>
    <n v="41351"/>
    <n v="13176"/>
    <n v="503042"/>
    <n v="0.22010362821256649"/>
    <x v="1"/>
    <n v="0"/>
  </r>
  <r>
    <s v="Post_3118"/>
    <x v="605"/>
    <x v="17"/>
    <x v="3"/>
    <x v="1"/>
    <x v="3"/>
    <x v="6"/>
    <n v="4948346"/>
    <n v="102881"/>
    <n v="79443"/>
    <n v="33466"/>
    <n v="215790"/>
    <n v="4.3608510803407843E-2"/>
    <x v="1"/>
    <n v="0"/>
  </r>
  <r>
    <s v="Post_3119"/>
    <x v="307"/>
    <x v="17"/>
    <x v="1"/>
    <x v="9"/>
    <x v="4"/>
    <x v="3"/>
    <n v="4588344"/>
    <n v="458754"/>
    <n v="69225"/>
    <n v="2083"/>
    <n v="530062"/>
    <n v="0.11552359631274377"/>
    <x v="1"/>
    <n v="0"/>
  </r>
  <r>
    <s v="Post_3120"/>
    <x v="10"/>
    <x v="8"/>
    <x v="0"/>
    <x v="1"/>
    <x v="4"/>
    <x v="2"/>
    <n v="3053446"/>
    <n v="220668"/>
    <n v="9671"/>
    <n v="40811"/>
    <n v="271150"/>
    <n v="8.8801308423335473E-2"/>
    <x v="1"/>
    <n v="0"/>
  </r>
  <r>
    <s v="Post_3121"/>
    <x v="147"/>
    <x v="20"/>
    <x v="0"/>
    <x v="9"/>
    <x v="4"/>
    <x v="5"/>
    <n v="1730197"/>
    <n v="376526"/>
    <n v="25378"/>
    <n v="36469"/>
    <n v="438373"/>
    <n v="0.25336594618994251"/>
    <x v="1"/>
    <n v="0"/>
  </r>
  <r>
    <s v="Post_3122"/>
    <x v="70"/>
    <x v="5"/>
    <x v="3"/>
    <x v="6"/>
    <x v="2"/>
    <x v="7"/>
    <n v="4221571"/>
    <n v="230408"/>
    <n v="7039"/>
    <n v="37994"/>
    <n v="275441"/>
    <n v="6.5246089666619364E-2"/>
    <x v="1"/>
    <n v="0"/>
  </r>
  <r>
    <s v="Post_3123"/>
    <x v="296"/>
    <x v="10"/>
    <x v="3"/>
    <x v="5"/>
    <x v="3"/>
    <x v="0"/>
    <n v="3762415"/>
    <n v="245867"/>
    <n v="62399"/>
    <n v="19589"/>
    <n v="327855"/>
    <n v="8.7139510128468017E-2"/>
    <x v="2"/>
    <n v="0"/>
  </r>
  <r>
    <s v="Post_3124"/>
    <x v="496"/>
    <x v="15"/>
    <x v="0"/>
    <x v="1"/>
    <x v="2"/>
    <x v="0"/>
    <n v="4646868"/>
    <n v="359508"/>
    <n v="120"/>
    <n v="34944"/>
    <n v="394572"/>
    <n v="8.4911385475120019E-2"/>
    <x v="1"/>
    <n v="0"/>
  </r>
  <r>
    <s v="Post_3125"/>
    <x v="661"/>
    <x v="20"/>
    <x v="1"/>
    <x v="9"/>
    <x v="5"/>
    <x v="4"/>
    <n v="2202961"/>
    <n v="39829"/>
    <n v="39612"/>
    <n v="33557"/>
    <n v="112998"/>
    <n v="5.1293690628204491E-2"/>
    <x v="2"/>
    <n v="0"/>
  </r>
  <r>
    <s v="Post_3126"/>
    <x v="251"/>
    <x v="17"/>
    <x v="0"/>
    <x v="6"/>
    <x v="0"/>
    <x v="6"/>
    <n v="1877441"/>
    <n v="110030"/>
    <n v="2062"/>
    <n v="22105"/>
    <n v="134197"/>
    <n v="7.1478677625555209E-2"/>
    <x v="0"/>
    <n v="0"/>
  </r>
  <r>
    <s v="Post_3127"/>
    <x v="197"/>
    <x v="17"/>
    <x v="1"/>
    <x v="8"/>
    <x v="4"/>
    <x v="0"/>
    <n v="2316030"/>
    <n v="473612"/>
    <n v="67470"/>
    <n v="39461"/>
    <n v="580543"/>
    <n v="0.25066298795784164"/>
    <x v="2"/>
    <n v="0"/>
  </r>
  <r>
    <s v="Post_3128"/>
    <x v="379"/>
    <x v="1"/>
    <x v="0"/>
    <x v="6"/>
    <x v="5"/>
    <x v="5"/>
    <n v="994627"/>
    <n v="274119"/>
    <n v="14486"/>
    <n v="14662"/>
    <n v="303267"/>
    <n v="0.30490525594016654"/>
    <x v="1"/>
    <n v="0"/>
  </r>
  <r>
    <s v="Post_3129"/>
    <x v="359"/>
    <x v="14"/>
    <x v="0"/>
    <x v="5"/>
    <x v="0"/>
    <x v="4"/>
    <n v="4096259"/>
    <n v="355421"/>
    <n v="35317"/>
    <n v="8773"/>
    <n v="399511"/>
    <n v="9.7530698132124949E-2"/>
    <x v="1"/>
    <n v="0"/>
  </r>
  <r>
    <s v="Post_3130"/>
    <x v="278"/>
    <x v="8"/>
    <x v="3"/>
    <x v="9"/>
    <x v="4"/>
    <x v="6"/>
    <n v="4485690"/>
    <n v="428585"/>
    <n v="35124"/>
    <n v="26006"/>
    <n v="489715"/>
    <n v="0.10917272482048469"/>
    <x v="1"/>
    <n v="0"/>
  </r>
  <r>
    <s v="Post_3131"/>
    <x v="523"/>
    <x v="14"/>
    <x v="0"/>
    <x v="3"/>
    <x v="4"/>
    <x v="2"/>
    <n v="4129059"/>
    <n v="10779"/>
    <n v="49769"/>
    <n v="49608"/>
    <n v="110156"/>
    <n v="2.6678233466753562E-2"/>
    <x v="2"/>
    <n v="0"/>
  </r>
  <r>
    <s v="Post_3132"/>
    <x v="622"/>
    <x v="13"/>
    <x v="2"/>
    <x v="9"/>
    <x v="4"/>
    <x v="5"/>
    <n v="695143"/>
    <n v="445169"/>
    <n v="82700"/>
    <n v="22347"/>
    <n v="550216"/>
    <n v="0.79151483939275802"/>
    <x v="1"/>
    <n v="0"/>
  </r>
  <r>
    <s v="Post_3133"/>
    <x v="601"/>
    <x v="0"/>
    <x v="0"/>
    <x v="2"/>
    <x v="5"/>
    <x v="2"/>
    <n v="3830713"/>
    <n v="309847"/>
    <n v="47878"/>
    <n v="25793"/>
    <n v="383518"/>
    <n v="0.10011661014542202"/>
    <x v="0"/>
    <n v="0"/>
  </r>
  <r>
    <s v="Post_3134"/>
    <x v="78"/>
    <x v="8"/>
    <x v="0"/>
    <x v="7"/>
    <x v="1"/>
    <x v="5"/>
    <n v="2973845"/>
    <n v="499922"/>
    <n v="38576"/>
    <n v="19020"/>
    <n v="557518"/>
    <n v="0.18747379234627226"/>
    <x v="0"/>
    <n v="0"/>
  </r>
  <r>
    <s v="Post_3135"/>
    <x v="679"/>
    <x v="12"/>
    <x v="2"/>
    <x v="7"/>
    <x v="5"/>
    <x v="6"/>
    <n v="4718747"/>
    <n v="76519"/>
    <n v="2851"/>
    <n v="10195"/>
    <n v="89565"/>
    <n v="1.8980674318839302E-2"/>
    <x v="0"/>
    <n v="0"/>
  </r>
  <r>
    <s v="Post_3136"/>
    <x v="98"/>
    <x v="15"/>
    <x v="0"/>
    <x v="0"/>
    <x v="4"/>
    <x v="3"/>
    <n v="1108583"/>
    <n v="156718"/>
    <n v="15931"/>
    <n v="27325"/>
    <n v="199974"/>
    <n v="0.1803870346198706"/>
    <x v="0"/>
    <n v="0"/>
  </r>
  <r>
    <s v="Post_3137"/>
    <x v="631"/>
    <x v="23"/>
    <x v="3"/>
    <x v="2"/>
    <x v="1"/>
    <x v="6"/>
    <n v="2664292"/>
    <n v="168521"/>
    <n v="48709"/>
    <n v="898"/>
    <n v="218128"/>
    <n v="8.1870906041830255E-2"/>
    <x v="1"/>
    <n v="0"/>
  </r>
  <r>
    <s v="Post_3138"/>
    <x v="547"/>
    <x v="13"/>
    <x v="0"/>
    <x v="0"/>
    <x v="5"/>
    <x v="2"/>
    <n v="4440291"/>
    <n v="236499"/>
    <n v="38230"/>
    <n v="42230"/>
    <n v="316959"/>
    <n v="7.1382483715594316E-2"/>
    <x v="2"/>
    <n v="0"/>
  </r>
  <r>
    <s v="Post_3139"/>
    <x v="663"/>
    <x v="19"/>
    <x v="0"/>
    <x v="0"/>
    <x v="2"/>
    <x v="4"/>
    <n v="3096154"/>
    <n v="157721"/>
    <n v="32538"/>
    <n v="35012"/>
    <n v="225271"/>
    <n v="7.2758331788405878E-2"/>
    <x v="0"/>
    <n v="0"/>
  </r>
  <r>
    <s v="Post_3140"/>
    <x v="459"/>
    <x v="9"/>
    <x v="1"/>
    <x v="8"/>
    <x v="4"/>
    <x v="0"/>
    <n v="1800642"/>
    <n v="446765"/>
    <n v="97999"/>
    <n v="9762"/>
    <n v="554526"/>
    <n v="0.30796016087595424"/>
    <x v="2"/>
    <n v="0"/>
  </r>
  <r>
    <s v="Post_3141"/>
    <x v="599"/>
    <x v="11"/>
    <x v="0"/>
    <x v="6"/>
    <x v="1"/>
    <x v="2"/>
    <n v="1546442"/>
    <n v="244895"/>
    <n v="62161"/>
    <n v="17635"/>
    <n v="324691"/>
    <n v="0.20996002436560829"/>
    <x v="1"/>
    <n v="0"/>
  </r>
  <r>
    <s v="Post_3142"/>
    <x v="708"/>
    <x v="18"/>
    <x v="2"/>
    <x v="2"/>
    <x v="2"/>
    <x v="1"/>
    <n v="3684565"/>
    <n v="82773"/>
    <n v="32745"/>
    <n v="7069"/>
    <n v="122587"/>
    <n v="3.3270413196673149E-2"/>
    <x v="0"/>
    <n v="0"/>
  </r>
  <r>
    <s v="Post_3143"/>
    <x v="273"/>
    <x v="2"/>
    <x v="0"/>
    <x v="4"/>
    <x v="5"/>
    <x v="6"/>
    <n v="2836188"/>
    <n v="36484"/>
    <n v="53999"/>
    <n v="3938"/>
    <n v="94421"/>
    <n v="3.3291516641350993E-2"/>
    <x v="2"/>
    <n v="0"/>
  </r>
  <r>
    <s v="Post_3144"/>
    <x v="76"/>
    <x v="19"/>
    <x v="2"/>
    <x v="0"/>
    <x v="0"/>
    <x v="2"/>
    <n v="1927040"/>
    <n v="160622"/>
    <n v="93396"/>
    <n v="5725"/>
    <n v="259743"/>
    <n v="0.13478858767851212"/>
    <x v="2"/>
    <n v="0"/>
  </r>
  <r>
    <s v="Post_3145"/>
    <x v="631"/>
    <x v="23"/>
    <x v="2"/>
    <x v="1"/>
    <x v="2"/>
    <x v="5"/>
    <n v="2710942"/>
    <n v="161337"/>
    <n v="11653"/>
    <n v="28138"/>
    <n v="201128"/>
    <n v="7.4191185204257409E-2"/>
    <x v="1"/>
    <n v="0"/>
  </r>
  <r>
    <s v="Post_3146"/>
    <x v="696"/>
    <x v="13"/>
    <x v="0"/>
    <x v="7"/>
    <x v="3"/>
    <x v="4"/>
    <n v="1428672"/>
    <n v="39949"/>
    <n v="70314"/>
    <n v="15133"/>
    <n v="125396"/>
    <n v="8.777102092012723E-2"/>
    <x v="2"/>
    <n v="0"/>
  </r>
  <r>
    <s v="Post_3147"/>
    <x v="241"/>
    <x v="3"/>
    <x v="2"/>
    <x v="8"/>
    <x v="4"/>
    <x v="4"/>
    <n v="171187"/>
    <n v="222198"/>
    <n v="53766"/>
    <n v="33555"/>
    <n v="309519"/>
    <n v="1.8080753795556905"/>
    <x v="0"/>
    <n v="0"/>
  </r>
  <r>
    <s v="Post_3148"/>
    <x v="524"/>
    <x v="10"/>
    <x v="0"/>
    <x v="1"/>
    <x v="2"/>
    <x v="2"/>
    <n v="2400993"/>
    <n v="149169"/>
    <n v="86258"/>
    <n v="22586"/>
    <n v="258013"/>
    <n v="0.10746095469666092"/>
    <x v="2"/>
    <n v="0"/>
  </r>
  <r>
    <s v="Post_3149"/>
    <x v="91"/>
    <x v="14"/>
    <x v="3"/>
    <x v="9"/>
    <x v="1"/>
    <x v="7"/>
    <n v="683404"/>
    <n v="125632"/>
    <n v="69396"/>
    <n v="42246"/>
    <n v="237274"/>
    <n v="0.34719433892690121"/>
    <x v="0"/>
    <n v="0"/>
  </r>
  <r>
    <s v="Post_3150"/>
    <x v="278"/>
    <x v="8"/>
    <x v="3"/>
    <x v="2"/>
    <x v="5"/>
    <x v="0"/>
    <n v="1084845"/>
    <n v="236291"/>
    <n v="48695"/>
    <n v="20230"/>
    <n v="305216"/>
    <n v="0.28134526130461035"/>
    <x v="2"/>
    <n v="0"/>
  </r>
  <r>
    <s v="Post_3151"/>
    <x v="711"/>
    <x v="12"/>
    <x v="0"/>
    <x v="9"/>
    <x v="2"/>
    <x v="5"/>
    <n v="785441"/>
    <n v="251319"/>
    <n v="90801"/>
    <n v="45639"/>
    <n v="387759"/>
    <n v="0.49368316652683014"/>
    <x v="0"/>
    <n v="0"/>
  </r>
  <r>
    <s v="Post_3152"/>
    <x v="59"/>
    <x v="9"/>
    <x v="1"/>
    <x v="7"/>
    <x v="1"/>
    <x v="4"/>
    <n v="2088618"/>
    <n v="33474"/>
    <n v="31406"/>
    <n v="37790"/>
    <n v="102670"/>
    <n v="4.9156906624380332E-2"/>
    <x v="2"/>
    <n v="0"/>
  </r>
  <r>
    <s v="Post_3153"/>
    <x v="238"/>
    <x v="7"/>
    <x v="3"/>
    <x v="7"/>
    <x v="5"/>
    <x v="3"/>
    <n v="1877888"/>
    <n v="358995"/>
    <n v="39781"/>
    <n v="6260"/>
    <n v="405036"/>
    <n v="0.21568698452729876"/>
    <x v="1"/>
    <n v="0"/>
  </r>
  <r>
    <s v="Post_3154"/>
    <x v="561"/>
    <x v="16"/>
    <x v="3"/>
    <x v="6"/>
    <x v="5"/>
    <x v="2"/>
    <n v="2518128"/>
    <n v="77170"/>
    <n v="26752"/>
    <n v="2951"/>
    <n v="106873"/>
    <n v="4.2441448568142685E-2"/>
    <x v="1"/>
    <n v="0"/>
  </r>
  <r>
    <s v="Post_3155"/>
    <x v="208"/>
    <x v="18"/>
    <x v="3"/>
    <x v="8"/>
    <x v="2"/>
    <x v="2"/>
    <n v="2056076"/>
    <n v="481020"/>
    <n v="94615"/>
    <n v="25181"/>
    <n v="600816"/>
    <n v="0.292214879216527"/>
    <x v="1"/>
    <n v="0"/>
  </r>
  <r>
    <s v="Post_3156"/>
    <x v="355"/>
    <x v="20"/>
    <x v="3"/>
    <x v="8"/>
    <x v="3"/>
    <x v="2"/>
    <n v="535121"/>
    <n v="205652"/>
    <n v="74668"/>
    <n v="45507"/>
    <n v="325827"/>
    <n v="0.60888471953072298"/>
    <x v="1"/>
    <n v="0"/>
  </r>
  <r>
    <s v="Post_3157"/>
    <x v="297"/>
    <x v="13"/>
    <x v="0"/>
    <x v="9"/>
    <x v="3"/>
    <x v="1"/>
    <n v="3881244"/>
    <n v="322762"/>
    <n v="69154"/>
    <n v="45772"/>
    <n v="437688"/>
    <n v="0.11277002940294401"/>
    <x v="2"/>
    <n v="0"/>
  </r>
  <r>
    <s v="Post_3158"/>
    <x v="512"/>
    <x v="1"/>
    <x v="3"/>
    <x v="4"/>
    <x v="2"/>
    <x v="7"/>
    <n v="4498572"/>
    <n v="449425"/>
    <n v="54623"/>
    <n v="35583"/>
    <n v="539631"/>
    <n v="0.11995606605829583"/>
    <x v="0"/>
    <n v="0"/>
  </r>
  <r>
    <s v="Post_3159"/>
    <x v="304"/>
    <x v="21"/>
    <x v="1"/>
    <x v="9"/>
    <x v="0"/>
    <x v="5"/>
    <n v="3008256"/>
    <n v="49571"/>
    <n v="4667"/>
    <n v="7419"/>
    <n v="61657"/>
    <n v="2.0495928537996765E-2"/>
    <x v="0"/>
    <n v="0"/>
  </r>
  <r>
    <s v="Post_3160"/>
    <x v="699"/>
    <x v="22"/>
    <x v="3"/>
    <x v="4"/>
    <x v="5"/>
    <x v="2"/>
    <n v="1987787"/>
    <n v="41192"/>
    <n v="4687"/>
    <n v="26107"/>
    <n v="71986"/>
    <n v="3.6214141656022499E-2"/>
    <x v="2"/>
    <n v="0"/>
  </r>
  <r>
    <s v="Post_3161"/>
    <x v="368"/>
    <x v="9"/>
    <x v="0"/>
    <x v="2"/>
    <x v="3"/>
    <x v="7"/>
    <n v="4486633"/>
    <n v="27418"/>
    <n v="58555"/>
    <n v="3114"/>
    <n v="89087"/>
    <n v="1.9856092530857773E-2"/>
    <x v="2"/>
    <n v="0"/>
  </r>
  <r>
    <s v="Post_3162"/>
    <x v="593"/>
    <x v="7"/>
    <x v="0"/>
    <x v="4"/>
    <x v="4"/>
    <x v="2"/>
    <n v="496567"/>
    <n v="260126"/>
    <n v="47936"/>
    <n v="7127"/>
    <n v="315189"/>
    <n v="0.63473609804920583"/>
    <x v="0"/>
    <n v="0"/>
  </r>
  <r>
    <s v="Post_3163"/>
    <x v="538"/>
    <x v="15"/>
    <x v="3"/>
    <x v="5"/>
    <x v="3"/>
    <x v="0"/>
    <n v="4731153"/>
    <n v="280741"/>
    <n v="96904"/>
    <n v="17906"/>
    <n v="395551"/>
    <n v="8.3605624252692731E-2"/>
    <x v="1"/>
    <n v="0"/>
  </r>
  <r>
    <s v="Post_3164"/>
    <x v="44"/>
    <x v="19"/>
    <x v="2"/>
    <x v="6"/>
    <x v="2"/>
    <x v="2"/>
    <n v="212704"/>
    <n v="431284"/>
    <n v="38305"/>
    <n v="46613"/>
    <n v="516202"/>
    <n v="2.4268561004964644"/>
    <x v="0"/>
    <n v="0"/>
  </r>
  <r>
    <s v="Post_3165"/>
    <x v="372"/>
    <x v="6"/>
    <x v="2"/>
    <x v="9"/>
    <x v="5"/>
    <x v="7"/>
    <n v="1314532"/>
    <n v="324119"/>
    <n v="29318"/>
    <n v="7716"/>
    <n v="361153"/>
    <n v="0.27473884241692098"/>
    <x v="0"/>
    <n v="0"/>
  </r>
  <r>
    <s v="Post_3166"/>
    <x v="641"/>
    <x v="1"/>
    <x v="0"/>
    <x v="1"/>
    <x v="0"/>
    <x v="0"/>
    <n v="1616973"/>
    <n v="258225"/>
    <n v="21629"/>
    <n v="6932"/>
    <n v="286786"/>
    <n v="0.17735979512335703"/>
    <x v="1"/>
    <n v="0"/>
  </r>
  <r>
    <s v="Post_3167"/>
    <x v="286"/>
    <x v="12"/>
    <x v="1"/>
    <x v="1"/>
    <x v="2"/>
    <x v="7"/>
    <n v="3692899"/>
    <n v="333304"/>
    <n v="64397"/>
    <n v="41206"/>
    <n v="438907"/>
    <n v="0.1188516122428477"/>
    <x v="0"/>
    <n v="0"/>
  </r>
  <r>
    <s v="Post_3168"/>
    <x v="596"/>
    <x v="20"/>
    <x v="2"/>
    <x v="8"/>
    <x v="4"/>
    <x v="0"/>
    <n v="1670435"/>
    <n v="67796"/>
    <n v="52824"/>
    <n v="30462"/>
    <n v="151082"/>
    <n v="9.0444704523073335E-2"/>
    <x v="1"/>
    <n v="0"/>
  </r>
  <r>
    <s v="Post_3169"/>
    <x v="219"/>
    <x v="7"/>
    <x v="2"/>
    <x v="9"/>
    <x v="1"/>
    <x v="1"/>
    <n v="3923288"/>
    <n v="442212"/>
    <n v="71040"/>
    <n v="4338"/>
    <n v="517590"/>
    <n v="0.13192760765969769"/>
    <x v="1"/>
    <n v="0"/>
  </r>
  <r>
    <s v="Post_3170"/>
    <x v="213"/>
    <x v="11"/>
    <x v="0"/>
    <x v="6"/>
    <x v="1"/>
    <x v="6"/>
    <n v="1756626"/>
    <n v="3030"/>
    <n v="44751"/>
    <n v="5046"/>
    <n v="52827"/>
    <n v="3.007299220209652E-2"/>
    <x v="1"/>
    <n v="0"/>
  </r>
  <r>
    <s v="Post_3171"/>
    <x v="648"/>
    <x v="3"/>
    <x v="2"/>
    <x v="8"/>
    <x v="3"/>
    <x v="4"/>
    <n v="1262732"/>
    <n v="476695"/>
    <n v="34147"/>
    <n v="6539"/>
    <n v="517381"/>
    <n v="0.40973143945033469"/>
    <x v="2"/>
    <n v="0"/>
  </r>
  <r>
    <s v="Post_3172"/>
    <x v="609"/>
    <x v="16"/>
    <x v="1"/>
    <x v="9"/>
    <x v="3"/>
    <x v="2"/>
    <n v="652613"/>
    <n v="68913"/>
    <n v="48724"/>
    <n v="2520"/>
    <n v="120157"/>
    <n v="0.18411677364686269"/>
    <x v="0"/>
    <n v="0"/>
  </r>
  <r>
    <s v="Post_3173"/>
    <x v="100"/>
    <x v="18"/>
    <x v="0"/>
    <x v="9"/>
    <x v="4"/>
    <x v="4"/>
    <n v="2216863"/>
    <n v="499147"/>
    <n v="11602"/>
    <n v="4513"/>
    <n v="515262"/>
    <n v="0.2324284360377705"/>
    <x v="2"/>
    <n v="0"/>
  </r>
  <r>
    <s v="Post_3174"/>
    <x v="639"/>
    <x v="13"/>
    <x v="0"/>
    <x v="8"/>
    <x v="0"/>
    <x v="1"/>
    <n v="3847940"/>
    <n v="382933"/>
    <n v="33818"/>
    <n v="35325"/>
    <n v="452076"/>
    <n v="0.11748519987317889"/>
    <x v="0"/>
    <n v="0"/>
  </r>
  <r>
    <s v="Post_3175"/>
    <x v="671"/>
    <x v="14"/>
    <x v="0"/>
    <x v="8"/>
    <x v="4"/>
    <x v="0"/>
    <n v="431450"/>
    <n v="299277"/>
    <n v="88023"/>
    <n v="22378"/>
    <n v="409678"/>
    <n v="0.9495376057480589"/>
    <x v="1"/>
    <n v="0"/>
  </r>
  <r>
    <s v="Post_3176"/>
    <x v="503"/>
    <x v="11"/>
    <x v="3"/>
    <x v="5"/>
    <x v="5"/>
    <x v="7"/>
    <n v="4136937"/>
    <n v="384754"/>
    <n v="68003"/>
    <n v="30923"/>
    <n v="483680"/>
    <n v="0.11691741982050971"/>
    <x v="0"/>
    <n v="0"/>
  </r>
  <r>
    <s v="Post_3177"/>
    <x v="695"/>
    <x v="20"/>
    <x v="2"/>
    <x v="1"/>
    <x v="3"/>
    <x v="2"/>
    <n v="4747512"/>
    <n v="453977"/>
    <n v="51450"/>
    <n v="12085"/>
    <n v="517512"/>
    <n v="0.1090069914515224"/>
    <x v="1"/>
    <n v="0"/>
  </r>
  <r>
    <s v="Post_3178"/>
    <x v="184"/>
    <x v="21"/>
    <x v="3"/>
    <x v="0"/>
    <x v="5"/>
    <x v="6"/>
    <n v="2391980"/>
    <n v="444847"/>
    <n v="46095"/>
    <n v="44360"/>
    <n v="535302"/>
    <n v="0.22379033269508941"/>
    <x v="2"/>
    <n v="0"/>
  </r>
  <r>
    <s v="Post_3179"/>
    <x v="498"/>
    <x v="23"/>
    <x v="2"/>
    <x v="2"/>
    <x v="1"/>
    <x v="7"/>
    <n v="2663152"/>
    <n v="206052"/>
    <n v="32784"/>
    <n v="32820"/>
    <n v="271656"/>
    <n v="0.10200544317410347"/>
    <x v="0"/>
    <n v="0"/>
  </r>
  <r>
    <s v="Post_3180"/>
    <x v="654"/>
    <x v="13"/>
    <x v="2"/>
    <x v="9"/>
    <x v="5"/>
    <x v="3"/>
    <n v="932607"/>
    <n v="202697"/>
    <n v="90673"/>
    <n v="270"/>
    <n v="293640"/>
    <n v="0.31485931373022075"/>
    <x v="0"/>
    <n v="0"/>
  </r>
  <r>
    <s v="Post_3181"/>
    <x v="74"/>
    <x v="8"/>
    <x v="2"/>
    <x v="3"/>
    <x v="5"/>
    <x v="7"/>
    <n v="1295631"/>
    <n v="384661"/>
    <n v="43128"/>
    <n v="25664"/>
    <n v="453453"/>
    <n v="0.34998622292921366"/>
    <x v="0"/>
    <n v="0"/>
  </r>
  <r>
    <s v="Post_3182"/>
    <x v="487"/>
    <x v="21"/>
    <x v="0"/>
    <x v="8"/>
    <x v="1"/>
    <x v="4"/>
    <n v="3914990"/>
    <n v="257949"/>
    <n v="1409"/>
    <n v="41644"/>
    <n v="301002"/>
    <n v="7.6884487572126625E-2"/>
    <x v="1"/>
    <n v="0"/>
  </r>
  <r>
    <s v="Post_3183"/>
    <x v="596"/>
    <x v="20"/>
    <x v="1"/>
    <x v="4"/>
    <x v="4"/>
    <x v="2"/>
    <n v="4004484"/>
    <n v="28922"/>
    <n v="67896"/>
    <n v="39287"/>
    <n v="136105"/>
    <n v="3.3988149284651908E-2"/>
    <x v="1"/>
    <n v="0"/>
  </r>
  <r>
    <s v="Post_3184"/>
    <x v="694"/>
    <x v="8"/>
    <x v="2"/>
    <x v="7"/>
    <x v="2"/>
    <x v="1"/>
    <n v="2526693"/>
    <n v="23428"/>
    <n v="62797"/>
    <n v="28304"/>
    <n v="114529"/>
    <n v="4.5327627851899699E-2"/>
    <x v="1"/>
    <n v="0"/>
  </r>
  <r>
    <s v="Post_3185"/>
    <x v="147"/>
    <x v="20"/>
    <x v="2"/>
    <x v="4"/>
    <x v="5"/>
    <x v="0"/>
    <n v="3234591"/>
    <n v="152530"/>
    <n v="42933"/>
    <n v="15910"/>
    <n v="211373"/>
    <n v="6.5347674559163738E-2"/>
    <x v="2"/>
    <n v="0"/>
  </r>
  <r>
    <s v="Post_3186"/>
    <x v="214"/>
    <x v="9"/>
    <x v="2"/>
    <x v="0"/>
    <x v="1"/>
    <x v="3"/>
    <n v="1680858"/>
    <n v="306722"/>
    <n v="26650"/>
    <n v="22652"/>
    <n v="356024"/>
    <n v="0.21181087278044902"/>
    <x v="2"/>
    <n v="0"/>
  </r>
  <r>
    <s v="Post_3187"/>
    <x v="312"/>
    <x v="10"/>
    <x v="3"/>
    <x v="2"/>
    <x v="4"/>
    <x v="4"/>
    <n v="3524578"/>
    <n v="205017"/>
    <n v="50107"/>
    <n v="46380"/>
    <n v="301504"/>
    <n v="8.5543290572658623E-2"/>
    <x v="2"/>
    <n v="0"/>
  </r>
  <r>
    <s v="Post_3188"/>
    <x v="309"/>
    <x v="12"/>
    <x v="2"/>
    <x v="3"/>
    <x v="3"/>
    <x v="3"/>
    <n v="811909"/>
    <n v="267877"/>
    <n v="99635"/>
    <n v="33755"/>
    <n v="401267"/>
    <n v="0.49422656972641021"/>
    <x v="2"/>
    <n v="0"/>
  </r>
  <r>
    <s v="Post_3189"/>
    <x v="527"/>
    <x v="13"/>
    <x v="1"/>
    <x v="8"/>
    <x v="1"/>
    <x v="7"/>
    <n v="2703206"/>
    <n v="265588"/>
    <n v="10903"/>
    <n v="43619"/>
    <n v="320110"/>
    <n v="0.11841864807935466"/>
    <x v="2"/>
    <n v="0"/>
  </r>
  <r>
    <s v="Post_3190"/>
    <x v="156"/>
    <x v="15"/>
    <x v="2"/>
    <x v="9"/>
    <x v="1"/>
    <x v="6"/>
    <n v="4926792"/>
    <n v="476756"/>
    <n v="74016"/>
    <n v="30462"/>
    <n v="581234"/>
    <n v="0.11797413002213204"/>
    <x v="1"/>
    <n v="0"/>
  </r>
  <r>
    <s v="Post_3191"/>
    <x v="586"/>
    <x v="21"/>
    <x v="1"/>
    <x v="4"/>
    <x v="4"/>
    <x v="7"/>
    <n v="2605580"/>
    <n v="295265"/>
    <n v="43546"/>
    <n v="18596"/>
    <n v="357407"/>
    <n v="0.13716984318270789"/>
    <x v="0"/>
    <n v="0"/>
  </r>
  <r>
    <s v="Post_3192"/>
    <x v="552"/>
    <x v="4"/>
    <x v="1"/>
    <x v="2"/>
    <x v="0"/>
    <x v="6"/>
    <n v="675381"/>
    <n v="235103"/>
    <n v="16489"/>
    <n v="18896"/>
    <n v="270488"/>
    <n v="0.40049690471008215"/>
    <x v="2"/>
    <n v="0"/>
  </r>
  <r>
    <s v="Post_3193"/>
    <x v="537"/>
    <x v="15"/>
    <x v="3"/>
    <x v="8"/>
    <x v="2"/>
    <x v="2"/>
    <n v="2583578"/>
    <n v="117156"/>
    <n v="48201"/>
    <n v="44942"/>
    <n v="210299"/>
    <n v="8.1398355304155706E-2"/>
    <x v="0"/>
    <n v="0"/>
  </r>
  <r>
    <s v="Post_3194"/>
    <x v="41"/>
    <x v="3"/>
    <x v="3"/>
    <x v="9"/>
    <x v="1"/>
    <x v="6"/>
    <n v="3986877"/>
    <n v="179971"/>
    <n v="22707"/>
    <n v="20886"/>
    <n v="223564"/>
    <n v="5.6074967951105587E-2"/>
    <x v="2"/>
    <n v="0"/>
  </r>
  <r>
    <s v="Post_3195"/>
    <x v="100"/>
    <x v="18"/>
    <x v="3"/>
    <x v="9"/>
    <x v="2"/>
    <x v="1"/>
    <n v="4576712"/>
    <n v="135578"/>
    <n v="31719"/>
    <n v="36180"/>
    <n v="203477"/>
    <n v="4.4459210018021673E-2"/>
    <x v="2"/>
    <n v="0"/>
  </r>
  <r>
    <s v="Post_3196"/>
    <x v="528"/>
    <x v="6"/>
    <x v="1"/>
    <x v="7"/>
    <x v="1"/>
    <x v="1"/>
    <n v="3228575"/>
    <n v="264811"/>
    <n v="27451"/>
    <n v="24414"/>
    <n v="316676"/>
    <n v="9.8085378224139139E-2"/>
    <x v="0"/>
    <n v="0"/>
  </r>
  <r>
    <s v="Post_3197"/>
    <x v="378"/>
    <x v="3"/>
    <x v="1"/>
    <x v="1"/>
    <x v="5"/>
    <x v="3"/>
    <n v="3413756"/>
    <n v="181553"/>
    <n v="21480"/>
    <n v="3465"/>
    <n v="206498"/>
    <n v="6.048997057786204E-2"/>
    <x v="2"/>
    <n v="0"/>
  </r>
  <r>
    <s v="Post_3198"/>
    <x v="699"/>
    <x v="22"/>
    <x v="2"/>
    <x v="9"/>
    <x v="2"/>
    <x v="1"/>
    <n v="939606"/>
    <n v="232692"/>
    <n v="8846"/>
    <n v="36166"/>
    <n v="277704"/>
    <n v="0.29555366823966639"/>
    <x v="0"/>
    <n v="0"/>
  </r>
  <r>
    <s v="Post_3199"/>
    <x v="326"/>
    <x v="1"/>
    <x v="1"/>
    <x v="2"/>
    <x v="2"/>
    <x v="6"/>
    <n v="1145849"/>
    <n v="287542"/>
    <n v="90299"/>
    <n v="42322"/>
    <n v="420163"/>
    <n v="0.36668269553841737"/>
    <x v="0"/>
    <n v="0"/>
  </r>
  <r>
    <s v="Post_3200"/>
    <x v="263"/>
    <x v="21"/>
    <x v="2"/>
    <x v="0"/>
    <x v="0"/>
    <x v="6"/>
    <n v="588305"/>
    <n v="355237"/>
    <n v="85558"/>
    <n v="1657"/>
    <n v="442452"/>
    <n v="0.75207927860548529"/>
    <x v="1"/>
    <n v="0"/>
  </r>
  <r>
    <s v="Post_3201"/>
    <x v="89"/>
    <x v="3"/>
    <x v="3"/>
    <x v="7"/>
    <x v="1"/>
    <x v="7"/>
    <n v="3861892"/>
    <n v="47708"/>
    <n v="76578"/>
    <n v="37640"/>
    <n v="161926"/>
    <n v="4.1929189112486831E-2"/>
    <x v="2"/>
    <n v="0"/>
  </r>
  <r>
    <s v="Post_3202"/>
    <x v="207"/>
    <x v="22"/>
    <x v="2"/>
    <x v="1"/>
    <x v="2"/>
    <x v="2"/>
    <n v="4427716"/>
    <n v="109062"/>
    <n v="80947"/>
    <n v="40554"/>
    <n v="230563"/>
    <n v="5.2072671327609989E-2"/>
    <x v="0"/>
    <n v="0"/>
  </r>
  <r>
    <s v="Post_3203"/>
    <x v="448"/>
    <x v="21"/>
    <x v="3"/>
    <x v="1"/>
    <x v="0"/>
    <x v="0"/>
    <n v="4806719"/>
    <n v="334394"/>
    <n v="46223"/>
    <n v="41057"/>
    <n v="421674"/>
    <n v="8.7725951943519065E-2"/>
    <x v="2"/>
    <n v="0"/>
  </r>
  <r>
    <s v="Post_3204"/>
    <x v="607"/>
    <x v="3"/>
    <x v="2"/>
    <x v="2"/>
    <x v="4"/>
    <x v="6"/>
    <n v="4814733"/>
    <n v="413922"/>
    <n v="85371"/>
    <n v="14507"/>
    <n v="513800"/>
    <n v="0.10671412101148703"/>
    <x v="0"/>
    <n v="0"/>
  </r>
  <r>
    <s v="Post_3205"/>
    <x v="544"/>
    <x v="23"/>
    <x v="0"/>
    <x v="5"/>
    <x v="3"/>
    <x v="2"/>
    <n v="3946834"/>
    <n v="394401"/>
    <n v="54346"/>
    <n v="6258"/>
    <n v="455005"/>
    <n v="0.11528354118769626"/>
    <x v="1"/>
    <n v="0"/>
  </r>
  <r>
    <s v="Post_3206"/>
    <x v="654"/>
    <x v="13"/>
    <x v="3"/>
    <x v="9"/>
    <x v="0"/>
    <x v="3"/>
    <n v="1269726"/>
    <n v="270115"/>
    <n v="42913"/>
    <n v="11512"/>
    <n v="324540"/>
    <n v="0.25559845194947572"/>
    <x v="0"/>
    <n v="0"/>
  </r>
  <r>
    <s v="Post_3207"/>
    <x v="58"/>
    <x v="17"/>
    <x v="2"/>
    <x v="8"/>
    <x v="2"/>
    <x v="0"/>
    <n v="4079564"/>
    <n v="286423"/>
    <n v="76936"/>
    <n v="10893"/>
    <n v="374252"/>
    <n v="9.1738234772147223E-2"/>
    <x v="1"/>
    <n v="0"/>
  </r>
  <r>
    <s v="Post_3208"/>
    <x v="126"/>
    <x v="2"/>
    <x v="1"/>
    <x v="0"/>
    <x v="2"/>
    <x v="1"/>
    <n v="4431107"/>
    <n v="465657"/>
    <n v="33665"/>
    <n v="5015"/>
    <n v="504337"/>
    <n v="0.11381738242836384"/>
    <x v="1"/>
    <n v="0"/>
  </r>
  <r>
    <s v="Post_3209"/>
    <x v="204"/>
    <x v="19"/>
    <x v="3"/>
    <x v="0"/>
    <x v="4"/>
    <x v="5"/>
    <n v="4020489"/>
    <n v="25700"/>
    <n v="44736"/>
    <n v="49114"/>
    <n v="119550"/>
    <n v="2.9735188928510934E-2"/>
    <x v="2"/>
    <n v="0"/>
  </r>
  <r>
    <s v="Post_3210"/>
    <x v="349"/>
    <x v="7"/>
    <x v="1"/>
    <x v="1"/>
    <x v="0"/>
    <x v="3"/>
    <n v="2982515"/>
    <n v="223769"/>
    <n v="87424"/>
    <n v="11556"/>
    <n v="322749"/>
    <n v="0.10821370554716406"/>
    <x v="0"/>
    <n v="0"/>
  </r>
  <r>
    <s v="Post_3211"/>
    <x v="289"/>
    <x v="5"/>
    <x v="3"/>
    <x v="6"/>
    <x v="0"/>
    <x v="7"/>
    <n v="556692"/>
    <n v="349917"/>
    <n v="96965"/>
    <n v="6379"/>
    <n v="453261"/>
    <n v="0.81420426375805655"/>
    <x v="2"/>
    <n v="0"/>
  </r>
  <r>
    <s v="Post_3212"/>
    <x v="295"/>
    <x v="14"/>
    <x v="1"/>
    <x v="2"/>
    <x v="3"/>
    <x v="5"/>
    <n v="2487151"/>
    <n v="309174"/>
    <n v="3823"/>
    <n v="14068"/>
    <n v="327065"/>
    <n v="0.13150186699561064"/>
    <x v="0"/>
    <n v="0"/>
  </r>
  <r>
    <s v="Post_3213"/>
    <x v="274"/>
    <x v="20"/>
    <x v="1"/>
    <x v="0"/>
    <x v="4"/>
    <x v="5"/>
    <n v="827453"/>
    <n v="98572"/>
    <n v="86466"/>
    <n v="22004"/>
    <n v="207042"/>
    <n v="0.25021602435425333"/>
    <x v="0"/>
    <n v="0"/>
  </r>
  <r>
    <s v="Post_3214"/>
    <x v="127"/>
    <x v="16"/>
    <x v="3"/>
    <x v="5"/>
    <x v="3"/>
    <x v="0"/>
    <n v="724983"/>
    <n v="68237"/>
    <n v="29413"/>
    <n v="27681"/>
    <n v="125331"/>
    <n v="0.17287439843417018"/>
    <x v="1"/>
    <n v="0"/>
  </r>
  <r>
    <s v="Post_3215"/>
    <x v="318"/>
    <x v="9"/>
    <x v="2"/>
    <x v="5"/>
    <x v="0"/>
    <x v="0"/>
    <n v="1468817"/>
    <n v="150762"/>
    <n v="99579"/>
    <n v="1486"/>
    <n v="251827"/>
    <n v="0.17144885986477554"/>
    <x v="0"/>
    <n v="0"/>
  </r>
  <r>
    <s v="Post_3216"/>
    <x v="164"/>
    <x v="4"/>
    <x v="3"/>
    <x v="3"/>
    <x v="1"/>
    <x v="0"/>
    <n v="3186028"/>
    <n v="219247"/>
    <n v="83057"/>
    <n v="28304"/>
    <n v="330608"/>
    <n v="0.10376807736780719"/>
    <x v="1"/>
    <n v="0"/>
  </r>
  <r>
    <s v="Post_3217"/>
    <x v="472"/>
    <x v="19"/>
    <x v="0"/>
    <x v="8"/>
    <x v="4"/>
    <x v="5"/>
    <n v="4508915"/>
    <n v="87132"/>
    <n v="11145"/>
    <n v="1464"/>
    <n v="99741"/>
    <n v="2.2120842819170466E-2"/>
    <x v="0"/>
    <n v="0"/>
  </r>
  <r>
    <s v="Post_3218"/>
    <x v="39"/>
    <x v="10"/>
    <x v="1"/>
    <x v="6"/>
    <x v="0"/>
    <x v="7"/>
    <n v="4397591"/>
    <n v="416382"/>
    <n v="88301"/>
    <n v="47488"/>
    <n v="552171"/>
    <n v="0.12556215437042689"/>
    <x v="1"/>
    <n v="0"/>
  </r>
  <r>
    <s v="Post_3219"/>
    <x v="141"/>
    <x v="6"/>
    <x v="3"/>
    <x v="1"/>
    <x v="2"/>
    <x v="5"/>
    <n v="3601578"/>
    <n v="471857"/>
    <n v="28736"/>
    <n v="45781"/>
    <n v="546374"/>
    <n v="0.15170405860986491"/>
    <x v="1"/>
    <n v="0"/>
  </r>
  <r>
    <s v="Post_3220"/>
    <x v="470"/>
    <x v="18"/>
    <x v="2"/>
    <x v="6"/>
    <x v="0"/>
    <x v="7"/>
    <n v="3841456"/>
    <n v="348089"/>
    <n v="61193"/>
    <n v="14943"/>
    <n v="424225"/>
    <n v="0.11043338775714208"/>
    <x v="0"/>
    <n v="0"/>
  </r>
  <r>
    <s v="Post_3221"/>
    <x v="399"/>
    <x v="13"/>
    <x v="3"/>
    <x v="6"/>
    <x v="1"/>
    <x v="2"/>
    <n v="1034261"/>
    <n v="195633"/>
    <n v="15859"/>
    <n v="20583"/>
    <n v="232075"/>
    <n v="0.22438726781731111"/>
    <x v="2"/>
    <n v="0"/>
  </r>
  <r>
    <s v="Post_3222"/>
    <x v="111"/>
    <x v="16"/>
    <x v="1"/>
    <x v="8"/>
    <x v="5"/>
    <x v="3"/>
    <n v="604410"/>
    <n v="281512"/>
    <n v="29457"/>
    <n v="28963"/>
    <n v="339932"/>
    <n v="0.56241954964345398"/>
    <x v="1"/>
    <n v="0"/>
  </r>
  <r>
    <s v="Post_3223"/>
    <x v="551"/>
    <x v="13"/>
    <x v="3"/>
    <x v="4"/>
    <x v="2"/>
    <x v="7"/>
    <n v="2028335"/>
    <n v="172803"/>
    <n v="2213"/>
    <n v="18377"/>
    <n v="193393"/>
    <n v="9.5345689937806136E-2"/>
    <x v="1"/>
    <n v="0"/>
  </r>
  <r>
    <s v="Post_3224"/>
    <x v="296"/>
    <x v="10"/>
    <x v="1"/>
    <x v="9"/>
    <x v="0"/>
    <x v="1"/>
    <n v="4771704"/>
    <n v="282262"/>
    <n v="66844"/>
    <n v="16684"/>
    <n v="365790"/>
    <n v="7.6658149793029914E-2"/>
    <x v="2"/>
    <n v="0"/>
  </r>
  <r>
    <s v="Post_3225"/>
    <x v="84"/>
    <x v="2"/>
    <x v="3"/>
    <x v="2"/>
    <x v="0"/>
    <x v="2"/>
    <n v="3411739"/>
    <n v="218368"/>
    <n v="44457"/>
    <n v="4186"/>
    <n v="267011"/>
    <n v="7.826243449454956E-2"/>
    <x v="0"/>
    <n v="0"/>
  </r>
  <r>
    <s v="Post_3226"/>
    <x v="15"/>
    <x v="12"/>
    <x v="0"/>
    <x v="4"/>
    <x v="5"/>
    <x v="2"/>
    <n v="4076916"/>
    <n v="432821"/>
    <n v="9865"/>
    <n v="39288"/>
    <n v="481974"/>
    <n v="0.11822024294834625"/>
    <x v="2"/>
    <n v="0"/>
  </r>
  <r>
    <s v="Post_3227"/>
    <x v="137"/>
    <x v="3"/>
    <x v="3"/>
    <x v="1"/>
    <x v="2"/>
    <x v="0"/>
    <n v="2758264"/>
    <n v="432567"/>
    <n v="21030"/>
    <n v="35843"/>
    <n v="489440"/>
    <n v="0.17744494363121152"/>
    <x v="1"/>
    <n v="0"/>
  </r>
  <r>
    <s v="Post_3228"/>
    <x v="491"/>
    <x v="15"/>
    <x v="0"/>
    <x v="9"/>
    <x v="5"/>
    <x v="4"/>
    <n v="3998415"/>
    <n v="388913"/>
    <n v="45669"/>
    <n v="9024"/>
    <n v="443606"/>
    <n v="0.11094546213937273"/>
    <x v="1"/>
    <n v="0"/>
  </r>
  <r>
    <s v="Post_3229"/>
    <x v="259"/>
    <x v="13"/>
    <x v="2"/>
    <x v="3"/>
    <x v="3"/>
    <x v="2"/>
    <n v="1042784"/>
    <n v="488595"/>
    <n v="87749"/>
    <n v="45019"/>
    <n v="621363"/>
    <n v="0.59586932672538129"/>
    <x v="0"/>
    <n v="0"/>
  </r>
  <r>
    <s v="Post_3230"/>
    <x v="581"/>
    <x v="17"/>
    <x v="1"/>
    <x v="1"/>
    <x v="2"/>
    <x v="7"/>
    <n v="4873492"/>
    <n v="97181"/>
    <n v="19120"/>
    <n v="23324"/>
    <n v="139625"/>
    <n v="2.8649888006382282E-2"/>
    <x v="0"/>
    <n v="0"/>
  </r>
  <r>
    <s v="Post_3231"/>
    <x v="71"/>
    <x v="15"/>
    <x v="3"/>
    <x v="8"/>
    <x v="2"/>
    <x v="1"/>
    <n v="975799"/>
    <n v="320442"/>
    <n v="87429"/>
    <n v="44516"/>
    <n v="452387"/>
    <n v="0.46360674688127368"/>
    <x v="1"/>
    <n v="0"/>
  </r>
  <r>
    <s v="Post_3232"/>
    <x v="432"/>
    <x v="0"/>
    <x v="1"/>
    <x v="5"/>
    <x v="5"/>
    <x v="7"/>
    <n v="1227035"/>
    <n v="90647"/>
    <n v="96551"/>
    <n v="30875"/>
    <n v="218073"/>
    <n v="0.17772353681842817"/>
    <x v="1"/>
    <n v="0"/>
  </r>
  <r>
    <s v="Post_3233"/>
    <x v="326"/>
    <x v="1"/>
    <x v="1"/>
    <x v="0"/>
    <x v="4"/>
    <x v="2"/>
    <n v="2940609"/>
    <n v="417021"/>
    <n v="8144"/>
    <n v="10445"/>
    <n v="435610"/>
    <n v="0.14813598135624287"/>
    <x v="1"/>
    <n v="0"/>
  </r>
  <r>
    <s v="Post_3234"/>
    <x v="665"/>
    <x v="8"/>
    <x v="2"/>
    <x v="9"/>
    <x v="4"/>
    <x v="5"/>
    <n v="3088030"/>
    <n v="409248"/>
    <n v="48230"/>
    <n v="35140"/>
    <n v="492618"/>
    <n v="0.15952500461459249"/>
    <x v="2"/>
    <n v="0"/>
  </r>
  <r>
    <s v="Post_3235"/>
    <x v="186"/>
    <x v="12"/>
    <x v="2"/>
    <x v="6"/>
    <x v="2"/>
    <x v="1"/>
    <n v="1459533"/>
    <n v="280764"/>
    <n v="84256"/>
    <n v="47050"/>
    <n v="412070"/>
    <n v="0.28233003296259829"/>
    <x v="0"/>
    <n v="0"/>
  </r>
  <r>
    <s v="Post_3236"/>
    <x v="252"/>
    <x v="10"/>
    <x v="1"/>
    <x v="8"/>
    <x v="0"/>
    <x v="3"/>
    <n v="4501262"/>
    <n v="376672"/>
    <n v="46465"/>
    <n v="42986"/>
    <n v="466123"/>
    <n v="0.10355384778757602"/>
    <x v="0"/>
    <n v="0"/>
  </r>
  <r>
    <s v="Post_3237"/>
    <x v="457"/>
    <x v="20"/>
    <x v="3"/>
    <x v="9"/>
    <x v="3"/>
    <x v="0"/>
    <n v="2946718"/>
    <n v="101693"/>
    <n v="79172"/>
    <n v="11498"/>
    <n v="192363"/>
    <n v="6.5280423847819846E-2"/>
    <x v="1"/>
    <n v="0"/>
  </r>
  <r>
    <s v="Post_3238"/>
    <x v="439"/>
    <x v="0"/>
    <x v="2"/>
    <x v="5"/>
    <x v="2"/>
    <x v="0"/>
    <n v="925089"/>
    <n v="320317"/>
    <n v="16914"/>
    <n v="36993"/>
    <n v="374224"/>
    <n v="0.40452756437488718"/>
    <x v="0"/>
    <n v="0"/>
  </r>
  <r>
    <s v="Post_3239"/>
    <x v="527"/>
    <x v="13"/>
    <x v="2"/>
    <x v="9"/>
    <x v="2"/>
    <x v="1"/>
    <n v="1912431"/>
    <n v="337274"/>
    <n v="36656"/>
    <n v="4315"/>
    <n v="378245"/>
    <n v="0.19778229907379666"/>
    <x v="1"/>
    <n v="0"/>
  </r>
  <r>
    <s v="Post_3240"/>
    <x v="168"/>
    <x v="18"/>
    <x v="1"/>
    <x v="7"/>
    <x v="1"/>
    <x v="1"/>
    <n v="2023201"/>
    <n v="336333"/>
    <n v="92713"/>
    <n v="45633"/>
    <n v="474679"/>
    <n v="0.23461781602519968"/>
    <x v="1"/>
    <n v="0"/>
  </r>
  <r>
    <s v="Post_3241"/>
    <x v="335"/>
    <x v="22"/>
    <x v="2"/>
    <x v="8"/>
    <x v="1"/>
    <x v="3"/>
    <n v="1254731"/>
    <n v="269272"/>
    <n v="7945"/>
    <n v="4628"/>
    <n v="281845"/>
    <n v="0.22462583613539475"/>
    <x v="2"/>
    <n v="0"/>
  </r>
  <r>
    <s v="Post_3242"/>
    <x v="700"/>
    <x v="19"/>
    <x v="2"/>
    <x v="6"/>
    <x v="4"/>
    <x v="7"/>
    <n v="4879682"/>
    <n v="37887"/>
    <n v="25829"/>
    <n v="5188"/>
    <n v="68904"/>
    <n v="1.4120592284497227E-2"/>
    <x v="2"/>
    <n v="0"/>
  </r>
  <r>
    <s v="Post_3243"/>
    <x v="63"/>
    <x v="15"/>
    <x v="1"/>
    <x v="3"/>
    <x v="0"/>
    <x v="0"/>
    <n v="1316770"/>
    <n v="5074"/>
    <n v="20536"/>
    <n v="3832"/>
    <n v="29442"/>
    <n v="2.2359257881027057E-2"/>
    <x v="1"/>
    <n v="0"/>
  </r>
  <r>
    <s v="Post_3244"/>
    <x v="589"/>
    <x v="6"/>
    <x v="3"/>
    <x v="2"/>
    <x v="5"/>
    <x v="1"/>
    <n v="2650048"/>
    <n v="201072"/>
    <n v="22798"/>
    <n v="18675"/>
    <n v="242545"/>
    <n v="9.1524757287415173E-2"/>
    <x v="1"/>
    <n v="0"/>
  </r>
  <r>
    <s v="Post_3245"/>
    <x v="691"/>
    <x v="5"/>
    <x v="3"/>
    <x v="6"/>
    <x v="2"/>
    <x v="4"/>
    <n v="4624315"/>
    <n v="433863"/>
    <n v="96742"/>
    <n v="4475"/>
    <n v="535080"/>
    <n v="0.11571011057853973"/>
    <x v="2"/>
    <n v="0"/>
  </r>
  <r>
    <s v="Post_3246"/>
    <x v="62"/>
    <x v="4"/>
    <x v="0"/>
    <x v="5"/>
    <x v="5"/>
    <x v="3"/>
    <n v="68419"/>
    <n v="10582"/>
    <n v="34672"/>
    <n v="9733"/>
    <n v="54987"/>
    <n v="0.80368026425408146"/>
    <x v="0"/>
    <n v="0"/>
  </r>
  <r>
    <s v="Post_3247"/>
    <x v="554"/>
    <x v="5"/>
    <x v="1"/>
    <x v="1"/>
    <x v="2"/>
    <x v="2"/>
    <n v="4326229"/>
    <n v="246832"/>
    <n v="39479"/>
    <n v="26490"/>
    <n v="312801"/>
    <n v="7.230338477228089E-2"/>
    <x v="0"/>
    <n v="0"/>
  </r>
  <r>
    <s v="Post_3248"/>
    <x v="643"/>
    <x v="16"/>
    <x v="2"/>
    <x v="1"/>
    <x v="3"/>
    <x v="6"/>
    <n v="201981"/>
    <n v="55618"/>
    <n v="13695"/>
    <n v="20734"/>
    <n v="90047"/>
    <n v="0.44581916120823245"/>
    <x v="0"/>
    <n v="0"/>
  </r>
  <r>
    <s v="Post_3249"/>
    <x v="643"/>
    <x v="16"/>
    <x v="3"/>
    <x v="3"/>
    <x v="5"/>
    <x v="5"/>
    <n v="3909577"/>
    <n v="263896"/>
    <n v="18776"/>
    <n v="34022"/>
    <n v="316694"/>
    <n v="8.1004671349355697E-2"/>
    <x v="2"/>
    <n v="0"/>
  </r>
  <r>
    <s v="Post_3250"/>
    <x v="308"/>
    <x v="21"/>
    <x v="3"/>
    <x v="1"/>
    <x v="0"/>
    <x v="3"/>
    <n v="4708328"/>
    <n v="342492"/>
    <n v="97455"/>
    <n v="25920"/>
    <n v="465867"/>
    <n v="9.8945315619472562E-2"/>
    <x v="0"/>
    <n v="0"/>
  </r>
  <r>
    <s v="Post_3251"/>
    <x v="202"/>
    <x v="22"/>
    <x v="1"/>
    <x v="5"/>
    <x v="0"/>
    <x v="6"/>
    <n v="236875"/>
    <n v="74979"/>
    <n v="9432"/>
    <n v="26615"/>
    <n v="111026"/>
    <n v="0.46871134564643802"/>
    <x v="2"/>
    <n v="0"/>
  </r>
  <r>
    <s v="Post_3252"/>
    <x v="661"/>
    <x v="20"/>
    <x v="1"/>
    <x v="1"/>
    <x v="5"/>
    <x v="1"/>
    <n v="4566449"/>
    <n v="141902"/>
    <n v="86919"/>
    <n v="12914"/>
    <n v="241735"/>
    <n v="5.2937194743661868E-2"/>
    <x v="2"/>
    <n v="0"/>
  </r>
  <r>
    <s v="Post_3253"/>
    <x v="36"/>
    <x v="6"/>
    <x v="3"/>
    <x v="7"/>
    <x v="2"/>
    <x v="5"/>
    <n v="3893488"/>
    <n v="343733"/>
    <n v="96061"/>
    <n v="23115"/>
    <n v="462909"/>
    <n v="0.11889313643704565"/>
    <x v="0"/>
    <n v="0"/>
  </r>
  <r>
    <s v="Post_3254"/>
    <x v="358"/>
    <x v="2"/>
    <x v="0"/>
    <x v="0"/>
    <x v="4"/>
    <x v="3"/>
    <n v="1788144"/>
    <n v="111600"/>
    <n v="71519"/>
    <n v="19673"/>
    <n v="202792"/>
    <n v="0.11340921089129287"/>
    <x v="0"/>
    <n v="0"/>
  </r>
  <r>
    <s v="Post_3255"/>
    <x v="651"/>
    <x v="21"/>
    <x v="3"/>
    <x v="2"/>
    <x v="2"/>
    <x v="1"/>
    <n v="1573021"/>
    <n v="200432"/>
    <n v="97595"/>
    <n v="27975"/>
    <n v="326002"/>
    <n v="0.20724580282144994"/>
    <x v="2"/>
    <n v="0"/>
  </r>
  <r>
    <s v="Post_3256"/>
    <x v="37"/>
    <x v="0"/>
    <x v="0"/>
    <x v="9"/>
    <x v="1"/>
    <x v="5"/>
    <n v="4567357"/>
    <n v="425285"/>
    <n v="64520"/>
    <n v="30298"/>
    <n v="520103"/>
    <n v="0.113873953798663"/>
    <x v="1"/>
    <n v="0"/>
  </r>
  <r>
    <s v="Post_3257"/>
    <x v="646"/>
    <x v="15"/>
    <x v="3"/>
    <x v="8"/>
    <x v="0"/>
    <x v="3"/>
    <n v="283090"/>
    <n v="227556"/>
    <n v="13764"/>
    <n v="23089"/>
    <n v="264409"/>
    <n v="0.93401038538980541"/>
    <x v="2"/>
    <n v="0"/>
  </r>
  <r>
    <s v="Post_3258"/>
    <x v="557"/>
    <x v="20"/>
    <x v="1"/>
    <x v="8"/>
    <x v="5"/>
    <x v="3"/>
    <n v="276749"/>
    <n v="409709"/>
    <n v="41368"/>
    <n v="1705"/>
    <n v="452782"/>
    <n v="1.6360745657617553"/>
    <x v="1"/>
    <n v="0"/>
  </r>
  <r>
    <s v="Post_3259"/>
    <x v="166"/>
    <x v="21"/>
    <x v="1"/>
    <x v="7"/>
    <x v="4"/>
    <x v="0"/>
    <n v="2872146"/>
    <n v="421936"/>
    <n v="20418"/>
    <n v="15861"/>
    <n v="458215"/>
    <n v="0.15953750261999217"/>
    <x v="1"/>
    <n v="0"/>
  </r>
  <r>
    <s v="Post_3260"/>
    <x v="504"/>
    <x v="10"/>
    <x v="3"/>
    <x v="8"/>
    <x v="3"/>
    <x v="4"/>
    <n v="1113796"/>
    <n v="223542"/>
    <n v="59380"/>
    <n v="36938"/>
    <n v="319860"/>
    <n v="0.28718005810758884"/>
    <x v="2"/>
    <n v="0"/>
  </r>
  <r>
    <s v="Post_3261"/>
    <x v="209"/>
    <x v="15"/>
    <x v="3"/>
    <x v="3"/>
    <x v="3"/>
    <x v="7"/>
    <n v="4769371"/>
    <n v="268114"/>
    <n v="34565"/>
    <n v="19572"/>
    <n v="322251"/>
    <n v="6.7566771383480134E-2"/>
    <x v="1"/>
    <n v="0"/>
  </r>
  <r>
    <s v="Post_3262"/>
    <x v="663"/>
    <x v="19"/>
    <x v="2"/>
    <x v="2"/>
    <x v="1"/>
    <x v="2"/>
    <n v="3690550"/>
    <n v="66428"/>
    <n v="21959"/>
    <n v="21008"/>
    <n v="109395"/>
    <n v="2.9641923290566446E-2"/>
    <x v="0"/>
    <n v="0"/>
  </r>
  <r>
    <s v="Post_3263"/>
    <x v="371"/>
    <x v="8"/>
    <x v="3"/>
    <x v="6"/>
    <x v="5"/>
    <x v="1"/>
    <n v="1841123"/>
    <n v="218186"/>
    <n v="94436"/>
    <n v="7059"/>
    <n v="319681"/>
    <n v="0.17363370073590956"/>
    <x v="2"/>
    <n v="0"/>
  </r>
  <r>
    <s v="Post_3264"/>
    <x v="116"/>
    <x v="22"/>
    <x v="3"/>
    <x v="6"/>
    <x v="4"/>
    <x v="4"/>
    <n v="783895"/>
    <n v="430648"/>
    <n v="37387"/>
    <n v="35805"/>
    <n v="503840"/>
    <n v="0.64273914235962726"/>
    <x v="2"/>
    <n v="0"/>
  </r>
  <r>
    <s v="Post_3265"/>
    <x v="262"/>
    <x v="23"/>
    <x v="2"/>
    <x v="0"/>
    <x v="5"/>
    <x v="1"/>
    <n v="4139390"/>
    <n v="438609"/>
    <n v="12994"/>
    <n v="30472"/>
    <n v="482075"/>
    <n v="0.11646039633859095"/>
    <x v="2"/>
    <n v="0"/>
  </r>
  <r>
    <s v="Post_3266"/>
    <x v="266"/>
    <x v="19"/>
    <x v="1"/>
    <x v="4"/>
    <x v="4"/>
    <x v="3"/>
    <n v="4616223"/>
    <n v="304084"/>
    <n v="26970"/>
    <n v="23126"/>
    <n v="354180"/>
    <n v="7.6725062892325613E-2"/>
    <x v="2"/>
    <n v="0"/>
  </r>
  <r>
    <s v="Post_3267"/>
    <x v="178"/>
    <x v="13"/>
    <x v="2"/>
    <x v="7"/>
    <x v="2"/>
    <x v="0"/>
    <n v="997408"/>
    <n v="90120"/>
    <n v="40959"/>
    <n v="39843"/>
    <n v="170922"/>
    <n v="0.1713661811415188"/>
    <x v="0"/>
    <n v="0"/>
  </r>
  <r>
    <s v="Post_3268"/>
    <x v="716"/>
    <x v="12"/>
    <x v="0"/>
    <x v="4"/>
    <x v="5"/>
    <x v="3"/>
    <n v="4784006"/>
    <n v="167376"/>
    <n v="4736"/>
    <n v="32126"/>
    <n v="204238"/>
    <n v="4.269183608883434E-2"/>
    <x v="2"/>
    <n v="0"/>
  </r>
  <r>
    <s v="Post_3269"/>
    <x v="271"/>
    <x v="9"/>
    <x v="0"/>
    <x v="4"/>
    <x v="5"/>
    <x v="7"/>
    <n v="3914797"/>
    <n v="416802"/>
    <n v="10726"/>
    <n v="45764"/>
    <n v="473292"/>
    <n v="0.1208982228197273"/>
    <x v="1"/>
    <n v="0"/>
  </r>
  <r>
    <s v="Post_3270"/>
    <x v="258"/>
    <x v="8"/>
    <x v="3"/>
    <x v="1"/>
    <x v="2"/>
    <x v="6"/>
    <n v="2438078"/>
    <n v="221150"/>
    <n v="60273"/>
    <n v="11048"/>
    <n v="292471"/>
    <n v="0.11995965674601058"/>
    <x v="1"/>
    <n v="0"/>
  </r>
  <r>
    <s v="Post_3271"/>
    <x v="491"/>
    <x v="15"/>
    <x v="0"/>
    <x v="0"/>
    <x v="5"/>
    <x v="1"/>
    <n v="1499889"/>
    <n v="478518"/>
    <n v="92766"/>
    <n v="2125"/>
    <n v="573409"/>
    <n v="0.38230095693748006"/>
    <x v="0"/>
    <n v="0"/>
  </r>
  <r>
    <s v="Post_3272"/>
    <x v="44"/>
    <x v="19"/>
    <x v="1"/>
    <x v="9"/>
    <x v="5"/>
    <x v="5"/>
    <n v="623920"/>
    <n v="217601"/>
    <n v="92282"/>
    <n v="15725"/>
    <n v="325608"/>
    <n v="0.52187459930760349"/>
    <x v="2"/>
    <n v="0"/>
  </r>
  <r>
    <s v="Post_3273"/>
    <x v="182"/>
    <x v="5"/>
    <x v="0"/>
    <x v="2"/>
    <x v="4"/>
    <x v="0"/>
    <n v="1304376"/>
    <n v="422027"/>
    <n v="65465"/>
    <n v="8210"/>
    <n v="495702"/>
    <n v="0.38002999135218679"/>
    <x v="2"/>
    <n v="0"/>
  </r>
  <r>
    <s v="Post_3274"/>
    <x v="429"/>
    <x v="22"/>
    <x v="3"/>
    <x v="0"/>
    <x v="3"/>
    <x v="5"/>
    <n v="3050118"/>
    <n v="308745"/>
    <n v="51775"/>
    <n v="41998"/>
    <n v="402518"/>
    <n v="0.13196800910653292"/>
    <x v="2"/>
    <n v="0"/>
  </r>
  <r>
    <s v="Post_3275"/>
    <x v="36"/>
    <x v="6"/>
    <x v="1"/>
    <x v="8"/>
    <x v="2"/>
    <x v="2"/>
    <n v="384054"/>
    <n v="131704"/>
    <n v="17338"/>
    <n v="882"/>
    <n v="149924"/>
    <n v="0.39037218724450207"/>
    <x v="2"/>
    <n v="0"/>
  </r>
  <r>
    <s v="Post_3276"/>
    <x v="391"/>
    <x v="20"/>
    <x v="3"/>
    <x v="1"/>
    <x v="0"/>
    <x v="7"/>
    <n v="2852085"/>
    <n v="87799"/>
    <n v="92729"/>
    <n v="24975"/>
    <n v="205503"/>
    <n v="7.2053602890516932E-2"/>
    <x v="2"/>
    <n v="0"/>
  </r>
  <r>
    <s v="Post_3277"/>
    <x v="709"/>
    <x v="16"/>
    <x v="0"/>
    <x v="3"/>
    <x v="5"/>
    <x v="6"/>
    <n v="2786558"/>
    <n v="475485"/>
    <n v="53156"/>
    <n v="20811"/>
    <n v="549452"/>
    <n v="0.19717945939040207"/>
    <x v="2"/>
    <n v="0"/>
  </r>
  <r>
    <s v="Post_3278"/>
    <x v="453"/>
    <x v="10"/>
    <x v="2"/>
    <x v="3"/>
    <x v="2"/>
    <x v="2"/>
    <n v="195578"/>
    <n v="167756"/>
    <n v="43245"/>
    <n v="25540"/>
    <n v="236541"/>
    <n v="1.2094458476924808"/>
    <x v="0"/>
    <n v="0"/>
  </r>
  <r>
    <s v="Post_3279"/>
    <x v="696"/>
    <x v="13"/>
    <x v="2"/>
    <x v="0"/>
    <x v="1"/>
    <x v="6"/>
    <n v="1688397"/>
    <n v="281554"/>
    <n v="81408"/>
    <n v="45190"/>
    <n v="408152"/>
    <n v="0.24173935395526053"/>
    <x v="0"/>
    <n v="0"/>
  </r>
  <r>
    <s v="Post_3280"/>
    <x v="437"/>
    <x v="2"/>
    <x v="1"/>
    <x v="7"/>
    <x v="0"/>
    <x v="1"/>
    <n v="2036540"/>
    <n v="16738"/>
    <n v="9695"/>
    <n v="43757"/>
    <n v="70190"/>
    <n v="3.4465318628654484E-2"/>
    <x v="0"/>
    <n v="0"/>
  </r>
  <r>
    <s v="Post_3281"/>
    <x v="702"/>
    <x v="1"/>
    <x v="3"/>
    <x v="3"/>
    <x v="5"/>
    <x v="7"/>
    <n v="4868393"/>
    <n v="221429"/>
    <n v="60644"/>
    <n v="13098"/>
    <n v="295171"/>
    <n v="6.0630068279204245E-2"/>
    <x v="0"/>
    <n v="0"/>
  </r>
  <r>
    <s v="Post_3282"/>
    <x v="294"/>
    <x v="5"/>
    <x v="2"/>
    <x v="2"/>
    <x v="2"/>
    <x v="5"/>
    <n v="2498626"/>
    <n v="195399"/>
    <n v="20484"/>
    <n v="14090"/>
    <n v="229973"/>
    <n v="9.2039785065872209E-2"/>
    <x v="0"/>
    <n v="0"/>
  </r>
  <r>
    <s v="Post_3283"/>
    <x v="279"/>
    <x v="23"/>
    <x v="1"/>
    <x v="1"/>
    <x v="2"/>
    <x v="6"/>
    <n v="1020700"/>
    <n v="433852"/>
    <n v="77135"/>
    <n v="31850"/>
    <n v="542837"/>
    <n v="0.53182815714705589"/>
    <x v="0"/>
    <n v="0"/>
  </r>
  <r>
    <s v="Post_3284"/>
    <x v="152"/>
    <x v="7"/>
    <x v="0"/>
    <x v="8"/>
    <x v="4"/>
    <x v="2"/>
    <n v="3269635"/>
    <n v="169488"/>
    <n v="24750"/>
    <n v="4980"/>
    <n v="199218"/>
    <n v="6.0929736805484407E-2"/>
    <x v="2"/>
    <n v="0"/>
  </r>
  <r>
    <s v="Post_3285"/>
    <x v="84"/>
    <x v="2"/>
    <x v="1"/>
    <x v="6"/>
    <x v="4"/>
    <x v="1"/>
    <n v="39781"/>
    <n v="423500"/>
    <n v="50945"/>
    <n v="34819"/>
    <n v="509264"/>
    <n v="12.801689248636283"/>
    <x v="2"/>
    <n v="0"/>
  </r>
  <r>
    <s v="Post_3286"/>
    <x v="390"/>
    <x v="7"/>
    <x v="1"/>
    <x v="9"/>
    <x v="2"/>
    <x v="4"/>
    <n v="97690"/>
    <n v="412823"/>
    <n v="75641"/>
    <n v="11702"/>
    <n v="500166"/>
    <n v="5.1199303920565056"/>
    <x v="2"/>
    <n v="0"/>
  </r>
  <r>
    <s v="Post_3287"/>
    <x v="584"/>
    <x v="5"/>
    <x v="2"/>
    <x v="6"/>
    <x v="2"/>
    <x v="2"/>
    <n v="4481616"/>
    <n v="321584"/>
    <n v="22363"/>
    <n v="14884"/>
    <n v="358831"/>
    <n v="8.0067323929582546E-2"/>
    <x v="2"/>
    <n v="0"/>
  </r>
  <r>
    <s v="Post_3288"/>
    <x v="708"/>
    <x v="18"/>
    <x v="2"/>
    <x v="1"/>
    <x v="5"/>
    <x v="4"/>
    <n v="3689048"/>
    <n v="104981"/>
    <n v="20957"/>
    <n v="19365"/>
    <n v="145303"/>
    <n v="3.9387668580078111E-2"/>
    <x v="2"/>
    <n v="0"/>
  </r>
  <r>
    <s v="Post_3289"/>
    <x v="126"/>
    <x v="2"/>
    <x v="1"/>
    <x v="9"/>
    <x v="1"/>
    <x v="2"/>
    <n v="56401"/>
    <n v="377017"/>
    <n v="1123"/>
    <n v="49912"/>
    <n v="428052"/>
    <n v="7.5894399035478095"/>
    <x v="0"/>
    <n v="0"/>
  </r>
  <r>
    <s v="Post_3290"/>
    <x v="533"/>
    <x v="0"/>
    <x v="0"/>
    <x v="4"/>
    <x v="4"/>
    <x v="2"/>
    <n v="2798360"/>
    <n v="63857"/>
    <n v="99902"/>
    <n v="10497"/>
    <n v="174256"/>
    <n v="6.2270758587172487E-2"/>
    <x v="0"/>
    <n v="0"/>
  </r>
  <r>
    <s v="Post_3291"/>
    <x v="202"/>
    <x v="22"/>
    <x v="1"/>
    <x v="6"/>
    <x v="5"/>
    <x v="4"/>
    <n v="1748866"/>
    <n v="327009"/>
    <n v="18316"/>
    <n v="21361"/>
    <n v="366686"/>
    <n v="0.2096707237718613"/>
    <x v="1"/>
    <n v="0"/>
  </r>
  <r>
    <s v="Post_3292"/>
    <x v="127"/>
    <x v="16"/>
    <x v="2"/>
    <x v="2"/>
    <x v="0"/>
    <x v="1"/>
    <n v="787450"/>
    <n v="213237"/>
    <n v="54881"/>
    <n v="48926"/>
    <n v="317044"/>
    <n v="0.40262111880119372"/>
    <x v="2"/>
    <n v="0"/>
  </r>
  <r>
    <s v="Post_3293"/>
    <x v="201"/>
    <x v="11"/>
    <x v="1"/>
    <x v="7"/>
    <x v="5"/>
    <x v="4"/>
    <n v="4883378"/>
    <n v="87676"/>
    <n v="14621"/>
    <n v="26540"/>
    <n v="128837"/>
    <n v="2.638276209623748E-2"/>
    <x v="1"/>
    <n v="0"/>
  </r>
  <r>
    <s v="Post_3294"/>
    <x v="234"/>
    <x v="18"/>
    <x v="0"/>
    <x v="5"/>
    <x v="2"/>
    <x v="4"/>
    <n v="1377083"/>
    <n v="404947"/>
    <n v="83594"/>
    <n v="26447"/>
    <n v="514988"/>
    <n v="0.37397019642243784"/>
    <x v="1"/>
    <n v="0"/>
  </r>
  <r>
    <s v="Post_3295"/>
    <x v="100"/>
    <x v="18"/>
    <x v="1"/>
    <x v="5"/>
    <x v="0"/>
    <x v="6"/>
    <n v="1059321"/>
    <n v="458647"/>
    <n v="29080"/>
    <n v="38590"/>
    <n v="526317"/>
    <n v="0.49684373291948331"/>
    <x v="0"/>
    <n v="0"/>
  </r>
  <r>
    <s v="Post_3296"/>
    <x v="215"/>
    <x v="12"/>
    <x v="2"/>
    <x v="4"/>
    <x v="3"/>
    <x v="1"/>
    <n v="1304797"/>
    <n v="347996"/>
    <n v="28393"/>
    <n v="10689"/>
    <n v="387078"/>
    <n v="0.29665764099702868"/>
    <x v="2"/>
    <n v="0"/>
  </r>
  <r>
    <s v="Post_3297"/>
    <x v="612"/>
    <x v="20"/>
    <x v="0"/>
    <x v="2"/>
    <x v="4"/>
    <x v="5"/>
    <n v="3129394"/>
    <n v="231607"/>
    <n v="32444"/>
    <n v="7906"/>
    <n v="271957"/>
    <n v="8.6904045959057888E-2"/>
    <x v="2"/>
    <n v="0"/>
  </r>
  <r>
    <s v="Post_3298"/>
    <x v="119"/>
    <x v="17"/>
    <x v="0"/>
    <x v="1"/>
    <x v="1"/>
    <x v="7"/>
    <n v="769677"/>
    <n v="9101"/>
    <n v="7300"/>
    <n v="10748"/>
    <n v="27149"/>
    <n v="3.5273237994639307E-2"/>
    <x v="0"/>
    <n v="0"/>
  </r>
  <r>
    <s v="Post_3299"/>
    <x v="434"/>
    <x v="17"/>
    <x v="0"/>
    <x v="2"/>
    <x v="0"/>
    <x v="1"/>
    <n v="1251162"/>
    <n v="39272"/>
    <n v="23630"/>
    <n v="41190"/>
    <n v="104092"/>
    <n v="8.3196260756001228E-2"/>
    <x v="2"/>
    <n v="0"/>
  </r>
  <r>
    <s v="Post_3300"/>
    <x v="500"/>
    <x v="18"/>
    <x v="2"/>
    <x v="5"/>
    <x v="1"/>
    <x v="7"/>
    <n v="3585274"/>
    <n v="111926"/>
    <n v="37753"/>
    <n v="10310"/>
    <n v="159989"/>
    <n v="4.4623925535398408E-2"/>
    <x v="1"/>
    <n v="0"/>
  </r>
  <r>
    <s v="Post_3301"/>
    <x v="480"/>
    <x v="5"/>
    <x v="0"/>
    <x v="0"/>
    <x v="5"/>
    <x v="0"/>
    <n v="281292"/>
    <n v="238512"/>
    <n v="36261"/>
    <n v="47856"/>
    <n v="322629"/>
    <n v="1.1469540548611408"/>
    <x v="0"/>
    <n v="0"/>
  </r>
  <r>
    <s v="Post_3302"/>
    <x v="292"/>
    <x v="6"/>
    <x v="3"/>
    <x v="2"/>
    <x v="4"/>
    <x v="2"/>
    <n v="2805305"/>
    <n v="306993"/>
    <n v="7673"/>
    <n v="3899"/>
    <n v="318565"/>
    <n v="0.11355806231407993"/>
    <x v="1"/>
    <n v="0"/>
  </r>
  <r>
    <s v="Post_3303"/>
    <x v="299"/>
    <x v="23"/>
    <x v="1"/>
    <x v="0"/>
    <x v="0"/>
    <x v="5"/>
    <n v="478538"/>
    <n v="205376"/>
    <n v="88710"/>
    <n v="8313"/>
    <n v="302399"/>
    <n v="0.63192264773121465"/>
    <x v="0"/>
    <n v="0"/>
  </r>
  <r>
    <s v="Post_3304"/>
    <x v="586"/>
    <x v="21"/>
    <x v="3"/>
    <x v="4"/>
    <x v="5"/>
    <x v="3"/>
    <n v="3697282"/>
    <n v="441786"/>
    <n v="26015"/>
    <n v="42533"/>
    <n v="510334"/>
    <n v="0.13802950383552026"/>
    <x v="1"/>
    <n v="0"/>
  </r>
  <r>
    <s v="Post_3305"/>
    <x v="466"/>
    <x v="8"/>
    <x v="2"/>
    <x v="2"/>
    <x v="1"/>
    <x v="4"/>
    <n v="2051565"/>
    <n v="493845"/>
    <n v="69739"/>
    <n v="920"/>
    <n v="564504"/>
    <n v="0.27515774542848997"/>
    <x v="2"/>
    <n v="0"/>
  </r>
  <r>
    <s v="Post_3306"/>
    <x v="659"/>
    <x v="6"/>
    <x v="1"/>
    <x v="3"/>
    <x v="5"/>
    <x v="4"/>
    <n v="3613144"/>
    <n v="231529"/>
    <n v="75728"/>
    <n v="6741"/>
    <n v="313998"/>
    <n v="8.6904369158826766E-2"/>
    <x v="0"/>
    <n v="0"/>
  </r>
  <r>
    <s v="Post_3307"/>
    <x v="294"/>
    <x v="5"/>
    <x v="0"/>
    <x v="9"/>
    <x v="1"/>
    <x v="5"/>
    <n v="1605981"/>
    <n v="88443"/>
    <n v="19996"/>
    <n v="45032"/>
    <n v="153471"/>
    <n v="9.5562151731558465E-2"/>
    <x v="2"/>
    <n v="0"/>
  </r>
  <r>
    <s v="Post_3308"/>
    <x v="374"/>
    <x v="10"/>
    <x v="0"/>
    <x v="4"/>
    <x v="4"/>
    <x v="4"/>
    <n v="2850412"/>
    <n v="274406"/>
    <n v="31047"/>
    <n v="30406"/>
    <n v="335859"/>
    <n v="0.11782822974363004"/>
    <x v="2"/>
    <n v="0"/>
  </r>
  <r>
    <s v="Post_3309"/>
    <x v="682"/>
    <x v="22"/>
    <x v="0"/>
    <x v="0"/>
    <x v="0"/>
    <x v="5"/>
    <n v="1043395"/>
    <n v="134984"/>
    <n v="35106"/>
    <n v="42823"/>
    <n v="212913"/>
    <n v="0.20405790712050564"/>
    <x v="1"/>
    <n v="0"/>
  </r>
  <r>
    <s v="Post_3310"/>
    <x v="626"/>
    <x v="1"/>
    <x v="1"/>
    <x v="7"/>
    <x v="4"/>
    <x v="5"/>
    <n v="1438981"/>
    <n v="309626"/>
    <n v="19111"/>
    <n v="19443"/>
    <n v="348180"/>
    <n v="0.24196288901660273"/>
    <x v="0"/>
    <n v="0"/>
  </r>
  <r>
    <s v="Post_3311"/>
    <x v="239"/>
    <x v="13"/>
    <x v="1"/>
    <x v="6"/>
    <x v="4"/>
    <x v="2"/>
    <n v="478152"/>
    <n v="134611"/>
    <n v="34849"/>
    <n v="19291"/>
    <n v="188751"/>
    <n v="0.39475104150981277"/>
    <x v="2"/>
    <n v="0"/>
  </r>
  <r>
    <s v="Post_3312"/>
    <x v="235"/>
    <x v="1"/>
    <x v="2"/>
    <x v="8"/>
    <x v="1"/>
    <x v="4"/>
    <n v="1953776"/>
    <n v="361649"/>
    <n v="78420"/>
    <n v="29515"/>
    <n v="469584"/>
    <n v="0.24034689749490218"/>
    <x v="0"/>
    <n v="0"/>
  </r>
  <r>
    <s v="Post_3313"/>
    <x v="217"/>
    <x v="9"/>
    <x v="3"/>
    <x v="6"/>
    <x v="4"/>
    <x v="2"/>
    <n v="1635786"/>
    <n v="455104"/>
    <n v="37331"/>
    <n v="18693"/>
    <n v="511128"/>
    <n v="0.31246630060411323"/>
    <x v="0"/>
    <n v="0"/>
  </r>
  <r>
    <s v="Post_3314"/>
    <x v="163"/>
    <x v="4"/>
    <x v="0"/>
    <x v="6"/>
    <x v="5"/>
    <x v="2"/>
    <n v="3832572"/>
    <n v="378209"/>
    <n v="5033"/>
    <n v="40043"/>
    <n v="423285"/>
    <n v="0.11044410907348903"/>
    <x v="1"/>
    <n v="0"/>
  </r>
  <r>
    <s v="Post_3315"/>
    <x v="190"/>
    <x v="2"/>
    <x v="0"/>
    <x v="6"/>
    <x v="3"/>
    <x v="6"/>
    <n v="1331460"/>
    <n v="406251"/>
    <n v="21371"/>
    <n v="13908"/>
    <n v="441530"/>
    <n v="0.33161341685067519"/>
    <x v="0"/>
    <n v="0"/>
  </r>
  <r>
    <s v="Post_3316"/>
    <x v="529"/>
    <x v="7"/>
    <x v="2"/>
    <x v="8"/>
    <x v="5"/>
    <x v="3"/>
    <n v="3815471"/>
    <n v="51239"/>
    <n v="41476"/>
    <n v="48395"/>
    <n v="141110"/>
    <n v="3.6983638455121266E-2"/>
    <x v="0"/>
    <n v="0"/>
  </r>
  <r>
    <s v="Post_3317"/>
    <x v="273"/>
    <x v="2"/>
    <x v="2"/>
    <x v="3"/>
    <x v="4"/>
    <x v="0"/>
    <n v="2335176"/>
    <n v="375163"/>
    <n v="10621"/>
    <n v="27566"/>
    <n v="413350"/>
    <n v="0.17701021250646631"/>
    <x v="0"/>
    <n v="0"/>
  </r>
  <r>
    <s v="Post_3318"/>
    <x v="251"/>
    <x v="17"/>
    <x v="1"/>
    <x v="1"/>
    <x v="5"/>
    <x v="6"/>
    <n v="812354"/>
    <n v="499312"/>
    <n v="94311"/>
    <n v="6281"/>
    <n v="599904"/>
    <n v="0.73847608308693014"/>
    <x v="2"/>
    <n v="0"/>
  </r>
  <r>
    <s v="Post_3319"/>
    <x v="213"/>
    <x v="11"/>
    <x v="3"/>
    <x v="0"/>
    <x v="5"/>
    <x v="6"/>
    <n v="1826169"/>
    <n v="241725"/>
    <n v="85264"/>
    <n v="17323"/>
    <n v="344312"/>
    <n v="0.18854333854095651"/>
    <x v="1"/>
    <n v="0"/>
  </r>
  <r>
    <s v="Post_3320"/>
    <x v="424"/>
    <x v="19"/>
    <x v="1"/>
    <x v="5"/>
    <x v="2"/>
    <x v="0"/>
    <n v="2537706"/>
    <n v="119745"/>
    <n v="44035"/>
    <n v="24671"/>
    <n v="188451"/>
    <n v="7.4260375315343852E-2"/>
    <x v="0"/>
    <n v="0"/>
  </r>
  <r>
    <s v="Post_3321"/>
    <x v="12"/>
    <x v="10"/>
    <x v="3"/>
    <x v="7"/>
    <x v="4"/>
    <x v="5"/>
    <n v="3932748"/>
    <n v="87418"/>
    <n v="69326"/>
    <n v="40766"/>
    <n v="197510"/>
    <n v="5.0221880476450563E-2"/>
    <x v="2"/>
    <n v="0"/>
  </r>
  <r>
    <s v="Post_3322"/>
    <x v="545"/>
    <x v="5"/>
    <x v="3"/>
    <x v="7"/>
    <x v="2"/>
    <x v="1"/>
    <n v="4542259"/>
    <n v="260423"/>
    <n v="7198"/>
    <n v="14245"/>
    <n v="281866"/>
    <n v="6.2054145305232483E-2"/>
    <x v="1"/>
    <n v="0"/>
  </r>
  <r>
    <s v="Post_3323"/>
    <x v="594"/>
    <x v="2"/>
    <x v="0"/>
    <x v="8"/>
    <x v="3"/>
    <x v="2"/>
    <n v="3546258"/>
    <n v="423159"/>
    <n v="10438"/>
    <n v="983"/>
    <n v="434580"/>
    <n v="0.12254607532785262"/>
    <x v="1"/>
    <n v="0"/>
  </r>
  <r>
    <s v="Post_3324"/>
    <x v="95"/>
    <x v="15"/>
    <x v="3"/>
    <x v="5"/>
    <x v="1"/>
    <x v="1"/>
    <n v="4070231"/>
    <n v="349435"/>
    <n v="15210"/>
    <n v="11363"/>
    <n v="376008"/>
    <n v="9.2380014795229073E-2"/>
    <x v="1"/>
    <n v="0"/>
  </r>
  <r>
    <s v="Post_3325"/>
    <x v="447"/>
    <x v="20"/>
    <x v="1"/>
    <x v="2"/>
    <x v="1"/>
    <x v="0"/>
    <n v="133501"/>
    <n v="499664"/>
    <n v="49136"/>
    <n v="9299"/>
    <n v="558099"/>
    <n v="4.1804855394341613"/>
    <x v="2"/>
    <n v="0"/>
  </r>
  <r>
    <s v="Post_3326"/>
    <x v="517"/>
    <x v="19"/>
    <x v="3"/>
    <x v="0"/>
    <x v="3"/>
    <x v="5"/>
    <n v="4322144"/>
    <n v="73237"/>
    <n v="48965"/>
    <n v="16499"/>
    <n v="138701"/>
    <n v="3.2090786424515239E-2"/>
    <x v="0"/>
    <n v="0"/>
  </r>
  <r>
    <s v="Post_3327"/>
    <x v="252"/>
    <x v="10"/>
    <x v="1"/>
    <x v="1"/>
    <x v="2"/>
    <x v="7"/>
    <n v="2470375"/>
    <n v="91574"/>
    <n v="67902"/>
    <n v="15922"/>
    <n v="175398"/>
    <n v="7.1000556595658557E-2"/>
    <x v="2"/>
    <n v="0"/>
  </r>
  <r>
    <s v="Post_3328"/>
    <x v="91"/>
    <x v="14"/>
    <x v="2"/>
    <x v="5"/>
    <x v="0"/>
    <x v="0"/>
    <n v="142941"/>
    <n v="276752"/>
    <n v="69452"/>
    <n v="37422"/>
    <n v="383626"/>
    <n v="2.6838066055225585"/>
    <x v="1"/>
    <n v="0"/>
  </r>
  <r>
    <s v="Post_3329"/>
    <x v="162"/>
    <x v="0"/>
    <x v="3"/>
    <x v="0"/>
    <x v="4"/>
    <x v="2"/>
    <n v="2041537"/>
    <n v="129066"/>
    <n v="16337"/>
    <n v="23221"/>
    <n v="168624"/>
    <n v="8.259659266523213E-2"/>
    <x v="1"/>
    <n v="0"/>
  </r>
  <r>
    <s v="Post_3330"/>
    <x v="610"/>
    <x v="15"/>
    <x v="0"/>
    <x v="8"/>
    <x v="1"/>
    <x v="1"/>
    <n v="1188268"/>
    <n v="460471"/>
    <n v="79903"/>
    <n v="19165"/>
    <n v="559539"/>
    <n v="0.47088619738981441"/>
    <x v="0"/>
    <n v="0"/>
  </r>
  <r>
    <s v="Post_3331"/>
    <x v="285"/>
    <x v="10"/>
    <x v="1"/>
    <x v="2"/>
    <x v="0"/>
    <x v="6"/>
    <n v="2994745"/>
    <n v="447160"/>
    <n v="13987"/>
    <n v="33907"/>
    <n v="495054"/>
    <n v="0.1653075637491673"/>
    <x v="2"/>
    <n v="0"/>
  </r>
  <r>
    <s v="Post_3332"/>
    <x v="355"/>
    <x v="20"/>
    <x v="0"/>
    <x v="3"/>
    <x v="0"/>
    <x v="3"/>
    <n v="3568414"/>
    <n v="383162"/>
    <n v="46613"/>
    <n v="19654"/>
    <n v="449429"/>
    <n v="0.12594642886167356"/>
    <x v="1"/>
    <n v="0"/>
  </r>
  <r>
    <s v="Post_3333"/>
    <x v="586"/>
    <x v="21"/>
    <x v="2"/>
    <x v="6"/>
    <x v="2"/>
    <x v="4"/>
    <n v="1693404"/>
    <n v="4215"/>
    <n v="40958"/>
    <n v="34938"/>
    <n v="80111"/>
    <n v="4.7307671412137917E-2"/>
    <x v="1"/>
    <n v="0"/>
  </r>
  <r>
    <s v="Post_3334"/>
    <x v="462"/>
    <x v="20"/>
    <x v="2"/>
    <x v="7"/>
    <x v="4"/>
    <x v="2"/>
    <n v="467867"/>
    <n v="160629"/>
    <n v="19177"/>
    <n v="37369"/>
    <n v="217175"/>
    <n v="0.46418106000209464"/>
    <x v="1"/>
    <n v="0"/>
  </r>
  <r>
    <s v="Post_3335"/>
    <x v="461"/>
    <x v="16"/>
    <x v="1"/>
    <x v="8"/>
    <x v="2"/>
    <x v="5"/>
    <n v="2875293"/>
    <n v="19233"/>
    <n v="44540"/>
    <n v="47447"/>
    <n v="111220"/>
    <n v="3.8681275264816489E-2"/>
    <x v="2"/>
    <n v="0"/>
  </r>
  <r>
    <s v="Post_3336"/>
    <x v="115"/>
    <x v="2"/>
    <x v="0"/>
    <x v="7"/>
    <x v="3"/>
    <x v="5"/>
    <n v="2618940"/>
    <n v="346257"/>
    <n v="43800"/>
    <n v="19065"/>
    <n v="409122"/>
    <n v="0.15621663726545854"/>
    <x v="0"/>
    <n v="0"/>
  </r>
  <r>
    <s v="Post_3337"/>
    <x v="126"/>
    <x v="2"/>
    <x v="2"/>
    <x v="2"/>
    <x v="3"/>
    <x v="0"/>
    <n v="4768756"/>
    <n v="256086"/>
    <n v="82449"/>
    <n v="1031"/>
    <n v="339566"/>
    <n v="7.1206411064017539E-2"/>
    <x v="0"/>
    <n v="0"/>
  </r>
  <r>
    <s v="Post_3338"/>
    <x v="604"/>
    <x v="17"/>
    <x v="2"/>
    <x v="9"/>
    <x v="3"/>
    <x v="7"/>
    <n v="4410251"/>
    <n v="71562"/>
    <n v="5400"/>
    <n v="5899"/>
    <n v="82861"/>
    <n v="1.8788273048404729E-2"/>
    <x v="1"/>
    <n v="0"/>
  </r>
  <r>
    <s v="Post_3339"/>
    <x v="224"/>
    <x v="10"/>
    <x v="0"/>
    <x v="9"/>
    <x v="0"/>
    <x v="1"/>
    <n v="314380"/>
    <n v="381858"/>
    <n v="20552"/>
    <n v="7705"/>
    <n v="410115"/>
    <n v="1.3045200076340735"/>
    <x v="0"/>
    <n v="0"/>
  </r>
  <r>
    <s v="Post_3340"/>
    <x v="450"/>
    <x v="15"/>
    <x v="2"/>
    <x v="4"/>
    <x v="3"/>
    <x v="4"/>
    <n v="2386028"/>
    <n v="156812"/>
    <n v="98830"/>
    <n v="38728"/>
    <n v="294370"/>
    <n v="0.12337239965331505"/>
    <x v="2"/>
    <n v="0"/>
  </r>
  <r>
    <s v="Post_3341"/>
    <x v="47"/>
    <x v="1"/>
    <x v="0"/>
    <x v="2"/>
    <x v="4"/>
    <x v="2"/>
    <n v="3321611"/>
    <n v="491842"/>
    <n v="23554"/>
    <n v="45190"/>
    <n v="560586"/>
    <n v="0.16876931103612072"/>
    <x v="2"/>
    <n v="0"/>
  </r>
  <r>
    <s v="Post_3342"/>
    <x v="97"/>
    <x v="18"/>
    <x v="3"/>
    <x v="9"/>
    <x v="1"/>
    <x v="7"/>
    <n v="3494450"/>
    <n v="476260"/>
    <n v="92683"/>
    <n v="40176"/>
    <n v="609119"/>
    <n v="0.17431040650173846"/>
    <x v="2"/>
    <n v="0"/>
  </r>
  <r>
    <s v="Post_3343"/>
    <x v="581"/>
    <x v="17"/>
    <x v="2"/>
    <x v="4"/>
    <x v="2"/>
    <x v="2"/>
    <n v="3503879"/>
    <n v="339897"/>
    <n v="81012"/>
    <n v="46662"/>
    <n v="467571"/>
    <n v="0.13344382040589872"/>
    <x v="1"/>
    <n v="0"/>
  </r>
  <r>
    <s v="Post_3344"/>
    <x v="124"/>
    <x v="9"/>
    <x v="0"/>
    <x v="5"/>
    <x v="4"/>
    <x v="3"/>
    <n v="4335992"/>
    <n v="62946"/>
    <n v="46878"/>
    <n v="853"/>
    <n v="110677"/>
    <n v="2.5525185470821901E-2"/>
    <x v="2"/>
    <n v="0"/>
  </r>
  <r>
    <s v="Post_3345"/>
    <x v="118"/>
    <x v="12"/>
    <x v="0"/>
    <x v="3"/>
    <x v="3"/>
    <x v="4"/>
    <n v="1159220"/>
    <n v="343953"/>
    <n v="14008"/>
    <n v="6385"/>
    <n v="364346"/>
    <n v="0.31430272079501737"/>
    <x v="1"/>
    <n v="0"/>
  </r>
  <r>
    <s v="Post_3346"/>
    <x v="122"/>
    <x v="13"/>
    <x v="0"/>
    <x v="7"/>
    <x v="2"/>
    <x v="0"/>
    <n v="2830681"/>
    <n v="414830"/>
    <n v="64316"/>
    <n v="11743"/>
    <n v="490889"/>
    <n v="0.17341728015272651"/>
    <x v="2"/>
    <n v="0"/>
  </r>
  <r>
    <s v="Post_3347"/>
    <x v="419"/>
    <x v="0"/>
    <x v="0"/>
    <x v="3"/>
    <x v="3"/>
    <x v="1"/>
    <n v="891861"/>
    <n v="222648"/>
    <n v="81518"/>
    <n v="14286"/>
    <n v="318452"/>
    <n v="0.35706460984391064"/>
    <x v="0"/>
    <n v="0"/>
  </r>
  <r>
    <s v="Post_3348"/>
    <x v="473"/>
    <x v="11"/>
    <x v="1"/>
    <x v="5"/>
    <x v="1"/>
    <x v="3"/>
    <n v="2229517"/>
    <n v="223788"/>
    <n v="28338"/>
    <n v="14001"/>
    <n v="266127"/>
    <n v="0.1193653154472471"/>
    <x v="0"/>
    <n v="0"/>
  </r>
  <r>
    <s v="Post_3349"/>
    <x v="61"/>
    <x v="11"/>
    <x v="1"/>
    <x v="0"/>
    <x v="3"/>
    <x v="4"/>
    <n v="4454713"/>
    <n v="55437"/>
    <n v="78284"/>
    <n v="10261"/>
    <n v="143982"/>
    <n v="3.2321274120240745E-2"/>
    <x v="2"/>
    <n v="0"/>
  </r>
  <r>
    <s v="Post_3350"/>
    <x v="103"/>
    <x v="17"/>
    <x v="3"/>
    <x v="0"/>
    <x v="2"/>
    <x v="5"/>
    <n v="3517027"/>
    <n v="442021"/>
    <n v="75721"/>
    <n v="17053"/>
    <n v="534795"/>
    <n v="0.15205882695810979"/>
    <x v="1"/>
    <n v="0"/>
  </r>
  <r>
    <s v="Post_3351"/>
    <x v="29"/>
    <x v="10"/>
    <x v="3"/>
    <x v="9"/>
    <x v="5"/>
    <x v="2"/>
    <n v="2555232"/>
    <n v="22683"/>
    <n v="19211"/>
    <n v="731"/>
    <n v="42625"/>
    <n v="1.6681459843959374E-2"/>
    <x v="1"/>
    <n v="0"/>
  </r>
  <r>
    <s v="Post_3352"/>
    <x v="1"/>
    <x v="1"/>
    <x v="1"/>
    <x v="6"/>
    <x v="1"/>
    <x v="2"/>
    <n v="2607404"/>
    <n v="75633"/>
    <n v="52102"/>
    <n v="12416"/>
    <n v="140151"/>
    <n v="5.3751163992998403E-2"/>
    <x v="0"/>
    <n v="0"/>
  </r>
  <r>
    <s v="Post_3353"/>
    <x v="285"/>
    <x v="10"/>
    <x v="0"/>
    <x v="3"/>
    <x v="4"/>
    <x v="0"/>
    <n v="387046"/>
    <n v="240559"/>
    <n v="15013"/>
    <n v="4022"/>
    <n v="259594"/>
    <n v="0.67070580757842735"/>
    <x v="1"/>
    <n v="0"/>
  </r>
  <r>
    <s v="Post_3354"/>
    <x v="580"/>
    <x v="15"/>
    <x v="1"/>
    <x v="0"/>
    <x v="3"/>
    <x v="0"/>
    <n v="3561125"/>
    <n v="94613"/>
    <n v="21873"/>
    <n v="47524"/>
    <n v="164010"/>
    <n v="4.6055670609709012E-2"/>
    <x v="1"/>
    <n v="0"/>
  </r>
  <r>
    <s v="Post_3355"/>
    <x v="641"/>
    <x v="1"/>
    <x v="2"/>
    <x v="4"/>
    <x v="2"/>
    <x v="7"/>
    <n v="1915575"/>
    <n v="99877"/>
    <n v="37503"/>
    <n v="46295"/>
    <n v="183675"/>
    <n v="9.5885047570572798E-2"/>
    <x v="0"/>
    <n v="0"/>
  </r>
  <r>
    <s v="Post_3356"/>
    <x v="519"/>
    <x v="22"/>
    <x v="1"/>
    <x v="5"/>
    <x v="5"/>
    <x v="6"/>
    <n v="3725186"/>
    <n v="349303"/>
    <n v="22384"/>
    <n v="21451"/>
    <n v="393138"/>
    <n v="0.10553513301080805"/>
    <x v="2"/>
    <n v="0"/>
  </r>
  <r>
    <s v="Post_3357"/>
    <x v="8"/>
    <x v="6"/>
    <x v="3"/>
    <x v="5"/>
    <x v="1"/>
    <x v="1"/>
    <n v="3586750"/>
    <n v="163309"/>
    <n v="99334"/>
    <n v="48057"/>
    <n v="310700"/>
    <n v="8.6624381403777789E-2"/>
    <x v="1"/>
    <n v="0"/>
  </r>
  <r>
    <s v="Post_3358"/>
    <x v="495"/>
    <x v="9"/>
    <x v="3"/>
    <x v="7"/>
    <x v="5"/>
    <x v="0"/>
    <n v="1757464"/>
    <n v="456820"/>
    <n v="93107"/>
    <n v="5984"/>
    <n v="555911"/>
    <n v="0.31631430288187978"/>
    <x v="1"/>
    <n v="0"/>
  </r>
  <r>
    <s v="Post_3359"/>
    <x v="668"/>
    <x v="20"/>
    <x v="3"/>
    <x v="3"/>
    <x v="1"/>
    <x v="6"/>
    <n v="3725746"/>
    <n v="439425"/>
    <n v="16142"/>
    <n v="31690"/>
    <n v="487257"/>
    <n v="0.1307810570017387"/>
    <x v="2"/>
    <n v="0"/>
  </r>
  <r>
    <s v="Post_3360"/>
    <x v="201"/>
    <x v="11"/>
    <x v="2"/>
    <x v="3"/>
    <x v="5"/>
    <x v="4"/>
    <n v="2179942"/>
    <n v="422339"/>
    <n v="726"/>
    <n v="4809"/>
    <n v="427874"/>
    <n v="0.19627769913144477"/>
    <x v="1"/>
    <n v="0"/>
  </r>
  <r>
    <s v="Post_3361"/>
    <x v="93"/>
    <x v="2"/>
    <x v="0"/>
    <x v="2"/>
    <x v="0"/>
    <x v="4"/>
    <n v="2454286"/>
    <n v="354703"/>
    <n v="79037"/>
    <n v="15832"/>
    <n v="449572"/>
    <n v="0.18317832559041611"/>
    <x v="0"/>
    <n v="0"/>
  </r>
  <r>
    <s v="Post_3362"/>
    <x v="99"/>
    <x v="14"/>
    <x v="1"/>
    <x v="3"/>
    <x v="2"/>
    <x v="4"/>
    <n v="1722355"/>
    <n v="236274"/>
    <n v="45770"/>
    <n v="40757"/>
    <n v="322801"/>
    <n v="0.18741838935643348"/>
    <x v="2"/>
    <n v="0"/>
  </r>
  <r>
    <s v="Post_3363"/>
    <x v="426"/>
    <x v="6"/>
    <x v="3"/>
    <x v="7"/>
    <x v="5"/>
    <x v="6"/>
    <n v="1886158"/>
    <n v="159864"/>
    <n v="50509"/>
    <n v="17527"/>
    <n v="227900"/>
    <n v="0.12082762949869523"/>
    <x v="1"/>
    <n v="0"/>
  </r>
  <r>
    <s v="Post_3364"/>
    <x v="161"/>
    <x v="16"/>
    <x v="1"/>
    <x v="5"/>
    <x v="1"/>
    <x v="2"/>
    <n v="2411833"/>
    <n v="294331"/>
    <n v="39137"/>
    <n v="41720"/>
    <n v="375188"/>
    <n v="0.15556135105540062"/>
    <x v="0"/>
    <n v="0"/>
  </r>
  <r>
    <s v="Post_3365"/>
    <x v="678"/>
    <x v="21"/>
    <x v="1"/>
    <x v="8"/>
    <x v="5"/>
    <x v="2"/>
    <n v="528143"/>
    <n v="357050"/>
    <n v="25187"/>
    <n v="1365"/>
    <n v="383602"/>
    <n v="0.72632222712409333"/>
    <x v="1"/>
    <n v="0"/>
  </r>
  <r>
    <s v="Post_3366"/>
    <x v="128"/>
    <x v="4"/>
    <x v="0"/>
    <x v="4"/>
    <x v="5"/>
    <x v="1"/>
    <n v="1606741"/>
    <n v="308802"/>
    <n v="18650"/>
    <n v="24236"/>
    <n v="351688"/>
    <n v="0.21888281932184464"/>
    <x v="0"/>
    <n v="0"/>
  </r>
  <r>
    <s v="Post_3367"/>
    <x v="707"/>
    <x v="15"/>
    <x v="1"/>
    <x v="4"/>
    <x v="2"/>
    <x v="4"/>
    <n v="1252622"/>
    <n v="38532"/>
    <n v="98666"/>
    <n v="12777"/>
    <n v="149975"/>
    <n v="0.11972885675008103"/>
    <x v="2"/>
    <n v="0"/>
  </r>
  <r>
    <s v="Post_3368"/>
    <x v="576"/>
    <x v="15"/>
    <x v="3"/>
    <x v="0"/>
    <x v="3"/>
    <x v="7"/>
    <n v="3033929"/>
    <n v="183527"/>
    <n v="74350"/>
    <n v="10565"/>
    <n v="268442"/>
    <n v="8.8479987501355509E-2"/>
    <x v="2"/>
    <n v="0"/>
  </r>
  <r>
    <s v="Post_3369"/>
    <x v="528"/>
    <x v="6"/>
    <x v="0"/>
    <x v="7"/>
    <x v="3"/>
    <x v="7"/>
    <n v="2801491"/>
    <n v="114130"/>
    <n v="35159"/>
    <n v="17982"/>
    <n v="167271"/>
    <n v="5.9707848427855023E-2"/>
    <x v="2"/>
    <n v="0"/>
  </r>
  <r>
    <s v="Post_3370"/>
    <x v="325"/>
    <x v="14"/>
    <x v="3"/>
    <x v="8"/>
    <x v="2"/>
    <x v="2"/>
    <n v="2337854"/>
    <n v="207836"/>
    <n v="53641"/>
    <n v="4400"/>
    <n v="265877"/>
    <n v="0.11372694787612914"/>
    <x v="0"/>
    <n v="0"/>
  </r>
  <r>
    <s v="Post_3371"/>
    <x v="50"/>
    <x v="16"/>
    <x v="1"/>
    <x v="5"/>
    <x v="1"/>
    <x v="2"/>
    <n v="1405761"/>
    <n v="376444"/>
    <n v="44939"/>
    <n v="49230"/>
    <n v="470613"/>
    <n v="0.33477454560199066"/>
    <x v="2"/>
    <n v="0"/>
  </r>
  <r>
    <s v="Post_3372"/>
    <x v="412"/>
    <x v="5"/>
    <x v="0"/>
    <x v="8"/>
    <x v="0"/>
    <x v="4"/>
    <n v="1042317"/>
    <n v="269878"/>
    <n v="29285"/>
    <n v="42348"/>
    <n v="341511"/>
    <n v="0.32764600404675354"/>
    <x v="1"/>
    <n v="0"/>
  </r>
  <r>
    <s v="Post_3373"/>
    <x v="590"/>
    <x v="13"/>
    <x v="3"/>
    <x v="6"/>
    <x v="2"/>
    <x v="3"/>
    <n v="4807013"/>
    <n v="465489"/>
    <n v="41804"/>
    <n v="24827"/>
    <n v="532120"/>
    <n v="0.11069660098693306"/>
    <x v="2"/>
    <n v="0"/>
  </r>
  <r>
    <s v="Post_3374"/>
    <x v="375"/>
    <x v="20"/>
    <x v="2"/>
    <x v="7"/>
    <x v="4"/>
    <x v="7"/>
    <n v="2367995"/>
    <n v="450601"/>
    <n v="77964"/>
    <n v="10111"/>
    <n v="538676"/>
    <n v="0.2274818992438751"/>
    <x v="2"/>
    <n v="0"/>
  </r>
  <r>
    <s v="Post_3375"/>
    <x v="662"/>
    <x v="5"/>
    <x v="1"/>
    <x v="6"/>
    <x v="4"/>
    <x v="7"/>
    <n v="955722"/>
    <n v="315687"/>
    <n v="77050"/>
    <n v="46526"/>
    <n v="439263"/>
    <n v="0.45961377890223309"/>
    <x v="1"/>
    <n v="0"/>
  </r>
  <r>
    <s v="Post_3376"/>
    <x v="80"/>
    <x v="3"/>
    <x v="1"/>
    <x v="7"/>
    <x v="4"/>
    <x v="7"/>
    <n v="153498"/>
    <n v="362887"/>
    <n v="45894"/>
    <n v="46622"/>
    <n v="455403"/>
    <n v="2.9668334440839619"/>
    <x v="0"/>
    <n v="0"/>
  </r>
  <r>
    <s v="Post_3377"/>
    <x v="30"/>
    <x v="10"/>
    <x v="0"/>
    <x v="5"/>
    <x v="5"/>
    <x v="1"/>
    <n v="4931757"/>
    <n v="144977"/>
    <n v="90468"/>
    <n v="7093"/>
    <n v="242538"/>
    <n v="4.9178822070917116E-2"/>
    <x v="1"/>
    <n v="0"/>
  </r>
  <r>
    <s v="Post_3378"/>
    <x v="654"/>
    <x v="13"/>
    <x v="1"/>
    <x v="5"/>
    <x v="5"/>
    <x v="0"/>
    <n v="2184869"/>
    <n v="12871"/>
    <n v="32688"/>
    <n v="47224"/>
    <n v="92783"/>
    <n v="4.2466161586804517E-2"/>
    <x v="1"/>
    <n v="0"/>
  </r>
  <r>
    <s v="Post_3379"/>
    <x v="295"/>
    <x v="14"/>
    <x v="3"/>
    <x v="6"/>
    <x v="4"/>
    <x v="5"/>
    <n v="2339949"/>
    <n v="121903"/>
    <n v="24944"/>
    <n v="33945"/>
    <n v="180792"/>
    <n v="7.7263222403565202E-2"/>
    <x v="2"/>
    <n v="0"/>
  </r>
  <r>
    <s v="Post_3380"/>
    <x v="266"/>
    <x v="19"/>
    <x v="0"/>
    <x v="1"/>
    <x v="2"/>
    <x v="4"/>
    <n v="3166440"/>
    <n v="137101"/>
    <n v="16256"/>
    <n v="37449"/>
    <n v="190806"/>
    <n v="6.0258839580096257E-2"/>
    <x v="0"/>
    <n v="0"/>
  </r>
  <r>
    <s v="Post_3381"/>
    <x v="400"/>
    <x v="19"/>
    <x v="0"/>
    <x v="9"/>
    <x v="5"/>
    <x v="6"/>
    <n v="4398635"/>
    <n v="277525"/>
    <n v="1448"/>
    <n v="43645"/>
    <n v="322618"/>
    <n v="7.3345026354766876E-2"/>
    <x v="1"/>
    <n v="0"/>
  </r>
  <r>
    <s v="Post_3382"/>
    <x v="624"/>
    <x v="6"/>
    <x v="2"/>
    <x v="3"/>
    <x v="1"/>
    <x v="3"/>
    <n v="3945023"/>
    <n v="265975"/>
    <n v="87534"/>
    <n v="28078"/>
    <n v="381587"/>
    <n v="9.6726178782734595E-2"/>
    <x v="1"/>
    <n v="0"/>
  </r>
  <r>
    <s v="Post_3383"/>
    <x v="14"/>
    <x v="11"/>
    <x v="2"/>
    <x v="1"/>
    <x v="4"/>
    <x v="1"/>
    <n v="1077987"/>
    <n v="76579"/>
    <n v="48878"/>
    <n v="18605"/>
    <n v="144062"/>
    <n v="0.13363983053598977"/>
    <x v="1"/>
    <n v="0"/>
  </r>
  <r>
    <s v="Post_3384"/>
    <x v="18"/>
    <x v="1"/>
    <x v="1"/>
    <x v="6"/>
    <x v="4"/>
    <x v="4"/>
    <n v="3661315"/>
    <n v="389654"/>
    <n v="63439"/>
    <n v="49862"/>
    <n v="502955"/>
    <n v="0.13737004327680083"/>
    <x v="1"/>
    <n v="0"/>
  </r>
  <r>
    <s v="Post_3385"/>
    <x v="644"/>
    <x v="3"/>
    <x v="1"/>
    <x v="3"/>
    <x v="2"/>
    <x v="7"/>
    <n v="1663117"/>
    <n v="471900"/>
    <n v="960"/>
    <n v="24601"/>
    <n v="497461"/>
    <n v="0.29911365225657605"/>
    <x v="2"/>
    <n v="0"/>
  </r>
  <r>
    <s v="Post_3386"/>
    <x v="321"/>
    <x v="12"/>
    <x v="1"/>
    <x v="7"/>
    <x v="3"/>
    <x v="0"/>
    <n v="1322682"/>
    <n v="185370"/>
    <n v="26878"/>
    <n v="19908"/>
    <n v="232156"/>
    <n v="0.17551913460680649"/>
    <x v="1"/>
    <n v="0"/>
  </r>
  <r>
    <s v="Post_3387"/>
    <x v="31"/>
    <x v="18"/>
    <x v="3"/>
    <x v="4"/>
    <x v="2"/>
    <x v="1"/>
    <n v="4927642"/>
    <n v="277064"/>
    <n v="78365"/>
    <n v="31902"/>
    <n v="387331"/>
    <n v="7.8603721617763633E-2"/>
    <x v="1"/>
    <n v="0"/>
  </r>
  <r>
    <s v="Post_3388"/>
    <x v="261"/>
    <x v="9"/>
    <x v="3"/>
    <x v="6"/>
    <x v="4"/>
    <x v="7"/>
    <n v="1902123"/>
    <n v="407452"/>
    <n v="53872"/>
    <n v="49399"/>
    <n v="510723"/>
    <n v="0.26850156377899853"/>
    <x v="0"/>
    <n v="0"/>
  </r>
  <r>
    <s v="Post_3389"/>
    <x v="414"/>
    <x v="3"/>
    <x v="2"/>
    <x v="4"/>
    <x v="3"/>
    <x v="0"/>
    <n v="108003"/>
    <n v="61573"/>
    <n v="84514"/>
    <n v="16464"/>
    <n v="162551"/>
    <n v="1.5050600446283899"/>
    <x v="1"/>
    <n v="0"/>
  </r>
  <r>
    <s v="Post_3390"/>
    <x v="711"/>
    <x v="12"/>
    <x v="1"/>
    <x v="0"/>
    <x v="3"/>
    <x v="0"/>
    <n v="1890827"/>
    <n v="110536"/>
    <n v="55270"/>
    <n v="12779"/>
    <n v="178585"/>
    <n v="9.4448090703168508E-2"/>
    <x v="1"/>
    <n v="0"/>
  </r>
  <r>
    <s v="Post_3391"/>
    <x v="328"/>
    <x v="2"/>
    <x v="3"/>
    <x v="1"/>
    <x v="4"/>
    <x v="6"/>
    <n v="4748216"/>
    <n v="246709"/>
    <n v="68731"/>
    <n v="18537"/>
    <n v="333977"/>
    <n v="7.0337364601778862E-2"/>
    <x v="1"/>
    <n v="0"/>
  </r>
  <r>
    <s v="Post_3392"/>
    <x v="147"/>
    <x v="20"/>
    <x v="3"/>
    <x v="8"/>
    <x v="2"/>
    <x v="6"/>
    <n v="1145812"/>
    <n v="399549"/>
    <n v="44531"/>
    <n v="22800"/>
    <n v="466880"/>
    <n v="0.40746649537620483"/>
    <x v="2"/>
    <n v="0"/>
  </r>
  <r>
    <s v="Post_3393"/>
    <x v="473"/>
    <x v="11"/>
    <x v="0"/>
    <x v="2"/>
    <x v="3"/>
    <x v="1"/>
    <n v="4621186"/>
    <n v="175590"/>
    <n v="67235"/>
    <n v="11738"/>
    <n v="254563"/>
    <n v="5.5086075306209271E-2"/>
    <x v="0"/>
    <n v="0"/>
  </r>
  <r>
    <s v="Post_3394"/>
    <x v="95"/>
    <x v="15"/>
    <x v="0"/>
    <x v="9"/>
    <x v="5"/>
    <x v="0"/>
    <n v="4197429"/>
    <n v="436646"/>
    <n v="82483"/>
    <n v="46844"/>
    <n v="565973"/>
    <n v="0.13483801631903719"/>
    <x v="0"/>
    <n v="0"/>
  </r>
  <r>
    <s v="Post_3395"/>
    <x v="624"/>
    <x v="6"/>
    <x v="0"/>
    <x v="9"/>
    <x v="1"/>
    <x v="1"/>
    <n v="4577755"/>
    <n v="342839"/>
    <n v="82420"/>
    <n v="6066"/>
    <n v="431325"/>
    <n v="9.4221949405330782E-2"/>
    <x v="2"/>
    <n v="0"/>
  </r>
  <r>
    <s v="Post_3396"/>
    <x v="556"/>
    <x v="7"/>
    <x v="1"/>
    <x v="8"/>
    <x v="4"/>
    <x v="7"/>
    <n v="4053392"/>
    <n v="221994"/>
    <n v="56470"/>
    <n v="5057"/>
    <n v="283521"/>
    <n v="6.9946602746539188E-2"/>
    <x v="2"/>
    <n v="0"/>
  </r>
  <r>
    <s v="Post_3397"/>
    <x v="345"/>
    <x v="6"/>
    <x v="3"/>
    <x v="7"/>
    <x v="1"/>
    <x v="7"/>
    <n v="968000"/>
    <n v="222736"/>
    <n v="58242"/>
    <n v="26124"/>
    <n v="307102"/>
    <n v="0.31725413223140497"/>
    <x v="1"/>
    <n v="0"/>
  </r>
  <r>
    <s v="Post_3398"/>
    <x v="314"/>
    <x v="15"/>
    <x v="1"/>
    <x v="4"/>
    <x v="4"/>
    <x v="6"/>
    <n v="4530813"/>
    <n v="129661"/>
    <n v="92531"/>
    <n v="42840"/>
    <n v="265032"/>
    <n v="5.8495462072700857E-2"/>
    <x v="1"/>
    <n v="0"/>
  </r>
  <r>
    <s v="Post_3399"/>
    <x v="501"/>
    <x v="3"/>
    <x v="0"/>
    <x v="9"/>
    <x v="0"/>
    <x v="6"/>
    <n v="995769"/>
    <n v="32736"/>
    <n v="66718"/>
    <n v="23569"/>
    <n v="123023"/>
    <n v="0.12354572194956863"/>
    <x v="2"/>
    <n v="0"/>
  </r>
  <r>
    <s v="Post_3400"/>
    <x v="34"/>
    <x v="13"/>
    <x v="0"/>
    <x v="6"/>
    <x v="0"/>
    <x v="2"/>
    <n v="705147"/>
    <n v="61971"/>
    <n v="67431"/>
    <n v="44195"/>
    <n v="173597"/>
    <n v="0.24618554712705293"/>
    <x v="0"/>
    <n v="0"/>
  </r>
  <r>
    <s v="Post_3401"/>
    <x v="214"/>
    <x v="9"/>
    <x v="0"/>
    <x v="1"/>
    <x v="5"/>
    <x v="3"/>
    <n v="783731"/>
    <n v="186031"/>
    <n v="94098"/>
    <n v="20184"/>
    <n v="300313"/>
    <n v="0.38318377096223066"/>
    <x v="0"/>
    <n v="0"/>
  </r>
  <r>
    <s v="Post_3402"/>
    <x v="513"/>
    <x v="4"/>
    <x v="1"/>
    <x v="8"/>
    <x v="3"/>
    <x v="2"/>
    <n v="2822791"/>
    <n v="420187"/>
    <n v="28350"/>
    <n v="34025"/>
    <n v="482562"/>
    <n v="0.1709520825310836"/>
    <x v="1"/>
    <n v="0"/>
  </r>
  <r>
    <s v="Post_3403"/>
    <x v="701"/>
    <x v="4"/>
    <x v="2"/>
    <x v="8"/>
    <x v="5"/>
    <x v="0"/>
    <n v="2810102"/>
    <n v="297792"/>
    <n v="47612"/>
    <n v="16868"/>
    <n v="362272"/>
    <n v="0.12891774035248543"/>
    <x v="0"/>
    <n v="0"/>
  </r>
  <r>
    <s v="Post_3404"/>
    <x v="218"/>
    <x v="23"/>
    <x v="1"/>
    <x v="0"/>
    <x v="3"/>
    <x v="0"/>
    <n v="1707151"/>
    <n v="195846"/>
    <n v="61196"/>
    <n v="10966"/>
    <n v="268008"/>
    <n v="0.15699138506201268"/>
    <x v="0"/>
    <n v="0"/>
  </r>
  <r>
    <s v="Post_3405"/>
    <x v="682"/>
    <x v="22"/>
    <x v="2"/>
    <x v="6"/>
    <x v="1"/>
    <x v="7"/>
    <n v="1376840"/>
    <n v="115191"/>
    <n v="51741"/>
    <n v="14750"/>
    <n v="181682"/>
    <n v="0.13195578280700734"/>
    <x v="2"/>
    <n v="0"/>
  </r>
  <r>
    <s v="Post_3406"/>
    <x v="681"/>
    <x v="0"/>
    <x v="1"/>
    <x v="6"/>
    <x v="0"/>
    <x v="6"/>
    <n v="4627367"/>
    <n v="176050"/>
    <n v="52562"/>
    <n v="12843"/>
    <n v="241455"/>
    <n v="5.2179781720360627E-2"/>
    <x v="2"/>
    <n v="0"/>
  </r>
  <r>
    <s v="Post_3407"/>
    <x v="656"/>
    <x v="12"/>
    <x v="3"/>
    <x v="8"/>
    <x v="2"/>
    <x v="4"/>
    <n v="2775989"/>
    <n v="71052"/>
    <n v="317"/>
    <n v="40956"/>
    <n v="112325"/>
    <n v="4.0463056589921644E-2"/>
    <x v="0"/>
    <n v="0"/>
  </r>
  <r>
    <s v="Post_3408"/>
    <x v="477"/>
    <x v="4"/>
    <x v="2"/>
    <x v="6"/>
    <x v="5"/>
    <x v="2"/>
    <n v="2138052"/>
    <n v="317436"/>
    <n v="3432"/>
    <n v="31110"/>
    <n v="351978"/>
    <n v="0.16462555634755374"/>
    <x v="1"/>
    <n v="0"/>
  </r>
  <r>
    <s v="Post_3409"/>
    <x v="584"/>
    <x v="5"/>
    <x v="0"/>
    <x v="9"/>
    <x v="0"/>
    <x v="4"/>
    <n v="1550135"/>
    <n v="286055"/>
    <n v="58240"/>
    <n v="41716"/>
    <n v="386011"/>
    <n v="0.24901766620326618"/>
    <x v="1"/>
    <n v="0"/>
  </r>
  <r>
    <s v="Post_3410"/>
    <x v="620"/>
    <x v="23"/>
    <x v="2"/>
    <x v="5"/>
    <x v="5"/>
    <x v="1"/>
    <n v="3655004"/>
    <n v="73738"/>
    <n v="6675"/>
    <n v="37956"/>
    <n v="118369"/>
    <n v="3.2385463873637346E-2"/>
    <x v="0"/>
    <n v="0"/>
  </r>
  <r>
    <s v="Post_3411"/>
    <x v="419"/>
    <x v="0"/>
    <x v="2"/>
    <x v="1"/>
    <x v="1"/>
    <x v="7"/>
    <n v="3322882"/>
    <n v="265447"/>
    <n v="3749"/>
    <n v="32516"/>
    <n v="301712"/>
    <n v="9.0798288955190098E-2"/>
    <x v="0"/>
    <n v="0"/>
  </r>
  <r>
    <s v="Post_3412"/>
    <x v="20"/>
    <x v="8"/>
    <x v="1"/>
    <x v="0"/>
    <x v="0"/>
    <x v="6"/>
    <n v="1498441"/>
    <n v="104553"/>
    <n v="44545"/>
    <n v="30245"/>
    <n v="179343"/>
    <n v="0.11968639405889188"/>
    <x v="0"/>
    <n v="0"/>
  </r>
  <r>
    <s v="Post_3413"/>
    <x v="674"/>
    <x v="2"/>
    <x v="2"/>
    <x v="5"/>
    <x v="5"/>
    <x v="7"/>
    <n v="4412239"/>
    <n v="179475"/>
    <n v="72838"/>
    <n v="5403"/>
    <n v="257716"/>
    <n v="5.8409347272439231E-2"/>
    <x v="0"/>
    <n v="0"/>
  </r>
  <r>
    <s v="Post_3414"/>
    <x v="522"/>
    <x v="23"/>
    <x v="0"/>
    <x v="1"/>
    <x v="5"/>
    <x v="4"/>
    <n v="1849829"/>
    <n v="35620"/>
    <n v="88979"/>
    <n v="42697"/>
    <n v="167296"/>
    <n v="9.0438629732802325E-2"/>
    <x v="0"/>
    <n v="0"/>
  </r>
  <r>
    <s v="Post_3415"/>
    <x v="149"/>
    <x v="18"/>
    <x v="2"/>
    <x v="8"/>
    <x v="5"/>
    <x v="3"/>
    <n v="2855352"/>
    <n v="222286"/>
    <n v="2629"/>
    <n v="23341"/>
    <n v="248256"/>
    <n v="8.6944096559723641E-2"/>
    <x v="1"/>
    <n v="0"/>
  </r>
  <r>
    <s v="Post_3416"/>
    <x v="411"/>
    <x v="8"/>
    <x v="3"/>
    <x v="1"/>
    <x v="4"/>
    <x v="5"/>
    <n v="4901555"/>
    <n v="191788"/>
    <n v="33946"/>
    <n v="23322"/>
    <n v="249056"/>
    <n v="5.0811630186746858E-2"/>
    <x v="1"/>
    <n v="0"/>
  </r>
  <r>
    <s v="Post_3417"/>
    <x v="613"/>
    <x v="3"/>
    <x v="3"/>
    <x v="2"/>
    <x v="4"/>
    <x v="1"/>
    <n v="4208579"/>
    <n v="63502"/>
    <n v="18314"/>
    <n v="39729"/>
    <n v="121545"/>
    <n v="2.8880294275098556E-2"/>
    <x v="2"/>
    <n v="0"/>
  </r>
  <r>
    <s v="Post_3418"/>
    <x v="709"/>
    <x v="16"/>
    <x v="3"/>
    <x v="5"/>
    <x v="3"/>
    <x v="6"/>
    <n v="1550211"/>
    <n v="218049"/>
    <n v="93137"/>
    <n v="29878"/>
    <n v="341064"/>
    <n v="0.22001134039172732"/>
    <x v="1"/>
    <n v="0"/>
  </r>
  <r>
    <s v="Post_3419"/>
    <x v="179"/>
    <x v="7"/>
    <x v="3"/>
    <x v="9"/>
    <x v="1"/>
    <x v="3"/>
    <n v="1816906"/>
    <n v="326282"/>
    <n v="46429"/>
    <n v="46111"/>
    <n v="418822"/>
    <n v="0.23051385156964643"/>
    <x v="2"/>
    <n v="0"/>
  </r>
  <r>
    <s v="Post_3420"/>
    <x v="263"/>
    <x v="21"/>
    <x v="0"/>
    <x v="8"/>
    <x v="1"/>
    <x v="4"/>
    <n v="4680407"/>
    <n v="112697"/>
    <n v="33231"/>
    <n v="37377"/>
    <n v="183305"/>
    <n v="3.9164329085056064E-2"/>
    <x v="0"/>
    <n v="0"/>
  </r>
  <r>
    <s v="Post_3421"/>
    <x v="503"/>
    <x v="11"/>
    <x v="1"/>
    <x v="8"/>
    <x v="1"/>
    <x v="2"/>
    <n v="285407"/>
    <n v="69051"/>
    <n v="12083"/>
    <n v="38231"/>
    <n v="119365"/>
    <n v="0.41822730346487647"/>
    <x v="2"/>
    <n v="0"/>
  </r>
  <r>
    <s v="Post_3422"/>
    <x v="467"/>
    <x v="6"/>
    <x v="1"/>
    <x v="6"/>
    <x v="4"/>
    <x v="2"/>
    <n v="2018387"/>
    <n v="316555"/>
    <n v="60967"/>
    <n v="2987"/>
    <n v="380509"/>
    <n v="0.18852132916036418"/>
    <x v="0"/>
    <n v="0"/>
  </r>
  <r>
    <s v="Post_3423"/>
    <x v="19"/>
    <x v="14"/>
    <x v="3"/>
    <x v="1"/>
    <x v="3"/>
    <x v="7"/>
    <n v="441218"/>
    <n v="23454"/>
    <n v="67011"/>
    <n v="28155"/>
    <n v="118620"/>
    <n v="0.26884669256467325"/>
    <x v="1"/>
    <n v="0"/>
  </r>
  <r>
    <s v="Post_3424"/>
    <x v="90"/>
    <x v="18"/>
    <x v="3"/>
    <x v="9"/>
    <x v="3"/>
    <x v="0"/>
    <n v="1312354"/>
    <n v="53750"/>
    <n v="52102"/>
    <n v="10736"/>
    <n v="116588"/>
    <n v="8.883883464370132E-2"/>
    <x v="0"/>
    <n v="0"/>
  </r>
  <r>
    <s v="Post_3425"/>
    <x v="180"/>
    <x v="22"/>
    <x v="0"/>
    <x v="5"/>
    <x v="4"/>
    <x v="3"/>
    <n v="4710683"/>
    <n v="186594"/>
    <n v="81646"/>
    <n v="5540"/>
    <n v="273780"/>
    <n v="5.8118960668760773E-2"/>
    <x v="2"/>
    <n v="0"/>
  </r>
  <r>
    <s v="Post_3426"/>
    <x v="498"/>
    <x v="23"/>
    <x v="0"/>
    <x v="8"/>
    <x v="4"/>
    <x v="2"/>
    <n v="4565376"/>
    <n v="202584"/>
    <n v="40628"/>
    <n v="42222"/>
    <n v="285434"/>
    <n v="6.2521465920879246E-2"/>
    <x v="2"/>
    <n v="0"/>
  </r>
  <r>
    <s v="Post_3427"/>
    <x v="265"/>
    <x v="9"/>
    <x v="1"/>
    <x v="4"/>
    <x v="2"/>
    <x v="1"/>
    <n v="2460263"/>
    <n v="108243"/>
    <n v="73742"/>
    <n v="33958"/>
    <n v="215943"/>
    <n v="8.7772323528013063E-2"/>
    <x v="0"/>
    <n v="0"/>
  </r>
  <r>
    <s v="Post_3428"/>
    <x v="393"/>
    <x v="8"/>
    <x v="0"/>
    <x v="2"/>
    <x v="1"/>
    <x v="6"/>
    <n v="4673736"/>
    <n v="486676"/>
    <n v="75401"/>
    <n v="33083"/>
    <n v="595160"/>
    <n v="0.12734138171261705"/>
    <x v="2"/>
    <n v="0"/>
  </r>
  <r>
    <s v="Post_3429"/>
    <x v="667"/>
    <x v="21"/>
    <x v="3"/>
    <x v="7"/>
    <x v="4"/>
    <x v="1"/>
    <n v="4217451"/>
    <n v="78361"/>
    <n v="96864"/>
    <n v="20204"/>
    <n v="195429"/>
    <n v="4.6338179151340468E-2"/>
    <x v="2"/>
    <n v="0"/>
  </r>
  <r>
    <s v="Post_3430"/>
    <x v="466"/>
    <x v="8"/>
    <x v="1"/>
    <x v="4"/>
    <x v="2"/>
    <x v="0"/>
    <n v="4503859"/>
    <n v="296994"/>
    <n v="31652"/>
    <n v="33525"/>
    <n v="362171"/>
    <n v="8.0413485413286689E-2"/>
    <x v="2"/>
    <n v="0"/>
  </r>
  <r>
    <s v="Post_3431"/>
    <x v="362"/>
    <x v="18"/>
    <x v="1"/>
    <x v="4"/>
    <x v="5"/>
    <x v="3"/>
    <n v="513332"/>
    <n v="455793"/>
    <n v="97926"/>
    <n v="29388"/>
    <n v="583107"/>
    <n v="1.135925677729033"/>
    <x v="1"/>
    <n v="0"/>
  </r>
  <r>
    <s v="Post_3432"/>
    <x v="512"/>
    <x v="1"/>
    <x v="0"/>
    <x v="6"/>
    <x v="2"/>
    <x v="2"/>
    <n v="1606939"/>
    <n v="89948"/>
    <n v="85169"/>
    <n v="32539"/>
    <n v="207656"/>
    <n v="0.12922456919646608"/>
    <x v="1"/>
    <n v="0"/>
  </r>
  <r>
    <s v="Post_3433"/>
    <x v="151"/>
    <x v="17"/>
    <x v="3"/>
    <x v="7"/>
    <x v="3"/>
    <x v="2"/>
    <n v="2706714"/>
    <n v="217585"/>
    <n v="40079"/>
    <n v="45339"/>
    <n v="303003"/>
    <n v="0.11194496352403689"/>
    <x v="2"/>
    <n v="0"/>
  </r>
  <r>
    <s v="Post_3434"/>
    <x v="609"/>
    <x v="16"/>
    <x v="3"/>
    <x v="7"/>
    <x v="1"/>
    <x v="5"/>
    <n v="3463687"/>
    <n v="362435"/>
    <n v="12610"/>
    <n v="20119"/>
    <n v="395164"/>
    <n v="0.11408767593607622"/>
    <x v="2"/>
    <n v="0"/>
  </r>
  <r>
    <s v="Post_3435"/>
    <x v="141"/>
    <x v="6"/>
    <x v="1"/>
    <x v="0"/>
    <x v="5"/>
    <x v="6"/>
    <n v="2732791"/>
    <n v="118006"/>
    <n v="19060"/>
    <n v="32402"/>
    <n v="169468"/>
    <n v="6.2012792050325109E-2"/>
    <x v="0"/>
    <n v="0"/>
  </r>
  <r>
    <s v="Post_3436"/>
    <x v="422"/>
    <x v="14"/>
    <x v="3"/>
    <x v="2"/>
    <x v="1"/>
    <x v="5"/>
    <n v="1689280"/>
    <n v="371293"/>
    <n v="96714"/>
    <n v="26058"/>
    <n v="494065"/>
    <n v="0.29247075677211593"/>
    <x v="0"/>
    <n v="0"/>
  </r>
  <r>
    <s v="Post_3437"/>
    <x v="370"/>
    <x v="17"/>
    <x v="3"/>
    <x v="4"/>
    <x v="4"/>
    <x v="1"/>
    <n v="2898290"/>
    <n v="53307"/>
    <n v="32466"/>
    <n v="37220"/>
    <n v="122993"/>
    <n v="4.2436402154373783E-2"/>
    <x v="2"/>
    <n v="0"/>
  </r>
  <r>
    <s v="Post_3438"/>
    <x v="213"/>
    <x v="11"/>
    <x v="0"/>
    <x v="6"/>
    <x v="0"/>
    <x v="4"/>
    <n v="199708"/>
    <n v="485528"/>
    <n v="56352"/>
    <n v="21395"/>
    <n v="563275"/>
    <n v="2.8204929196627075"/>
    <x v="2"/>
    <n v="0"/>
  </r>
  <r>
    <s v="Post_3439"/>
    <x v="90"/>
    <x v="18"/>
    <x v="0"/>
    <x v="9"/>
    <x v="0"/>
    <x v="7"/>
    <n v="4343078"/>
    <n v="189948"/>
    <n v="84123"/>
    <n v="47931"/>
    <n v="322002"/>
    <n v="7.4141426886645836E-2"/>
    <x v="0"/>
    <n v="0"/>
  </r>
  <r>
    <s v="Post_3440"/>
    <x v="590"/>
    <x v="13"/>
    <x v="0"/>
    <x v="8"/>
    <x v="5"/>
    <x v="7"/>
    <n v="3155890"/>
    <n v="224187"/>
    <n v="49865"/>
    <n v="1019"/>
    <n v="275071"/>
    <n v="8.7161149469721699E-2"/>
    <x v="1"/>
    <n v="0"/>
  </r>
  <r>
    <s v="Post_3441"/>
    <x v="438"/>
    <x v="21"/>
    <x v="0"/>
    <x v="0"/>
    <x v="1"/>
    <x v="7"/>
    <n v="4126753"/>
    <n v="393119"/>
    <n v="20044"/>
    <n v="15354"/>
    <n v="428517"/>
    <n v="0.10383878075571763"/>
    <x v="0"/>
    <n v="0"/>
  </r>
  <r>
    <s v="Post_3442"/>
    <x v="518"/>
    <x v="5"/>
    <x v="0"/>
    <x v="1"/>
    <x v="5"/>
    <x v="7"/>
    <n v="4956515"/>
    <n v="482311"/>
    <n v="27608"/>
    <n v="24052"/>
    <n v="533971"/>
    <n v="0.10773113770461705"/>
    <x v="0"/>
    <n v="0"/>
  </r>
  <r>
    <s v="Post_3443"/>
    <x v="291"/>
    <x v="14"/>
    <x v="3"/>
    <x v="5"/>
    <x v="1"/>
    <x v="5"/>
    <n v="4194212"/>
    <n v="431289"/>
    <n v="89241"/>
    <n v="11337"/>
    <n v="531867"/>
    <n v="0.12680975592077845"/>
    <x v="1"/>
    <n v="0"/>
  </r>
  <r>
    <s v="Post_3444"/>
    <x v="493"/>
    <x v="23"/>
    <x v="3"/>
    <x v="8"/>
    <x v="3"/>
    <x v="4"/>
    <n v="4701545"/>
    <n v="330937"/>
    <n v="83911"/>
    <n v="41934"/>
    <n v="456782"/>
    <n v="9.7155722214718784E-2"/>
    <x v="0"/>
    <n v="0"/>
  </r>
  <r>
    <s v="Post_3445"/>
    <x v="595"/>
    <x v="3"/>
    <x v="3"/>
    <x v="6"/>
    <x v="3"/>
    <x v="2"/>
    <n v="2933029"/>
    <n v="398166"/>
    <n v="7891"/>
    <n v="14705"/>
    <n v="420762"/>
    <n v="0.14345647451832219"/>
    <x v="0"/>
    <n v="0"/>
  </r>
  <r>
    <s v="Post_3446"/>
    <x v="457"/>
    <x v="20"/>
    <x v="1"/>
    <x v="1"/>
    <x v="4"/>
    <x v="5"/>
    <n v="926712"/>
    <n v="424010"/>
    <n v="3881"/>
    <n v="40154"/>
    <n v="468045"/>
    <n v="0.50505982441146768"/>
    <x v="2"/>
    <n v="0"/>
  </r>
  <r>
    <s v="Post_3447"/>
    <x v="628"/>
    <x v="12"/>
    <x v="0"/>
    <x v="8"/>
    <x v="1"/>
    <x v="6"/>
    <n v="2053356"/>
    <n v="368117"/>
    <n v="23060"/>
    <n v="35313"/>
    <n v="426490"/>
    <n v="0.20770387599617407"/>
    <x v="0"/>
    <n v="0"/>
  </r>
  <r>
    <s v="Post_3448"/>
    <x v="272"/>
    <x v="1"/>
    <x v="2"/>
    <x v="3"/>
    <x v="0"/>
    <x v="7"/>
    <n v="1454570"/>
    <n v="203603"/>
    <n v="83604"/>
    <n v="40192"/>
    <n v="327399"/>
    <n v="0.22508301422413496"/>
    <x v="1"/>
    <n v="0"/>
  </r>
  <r>
    <s v="Post_3449"/>
    <x v="299"/>
    <x v="23"/>
    <x v="0"/>
    <x v="2"/>
    <x v="1"/>
    <x v="2"/>
    <n v="2676023"/>
    <n v="290041"/>
    <n v="33134"/>
    <n v="14249"/>
    <n v="337424"/>
    <n v="0.12609159188841051"/>
    <x v="2"/>
    <n v="0"/>
  </r>
  <r>
    <s v="Post_3450"/>
    <x v="166"/>
    <x v="21"/>
    <x v="2"/>
    <x v="6"/>
    <x v="0"/>
    <x v="2"/>
    <n v="3839871"/>
    <n v="326965"/>
    <n v="84031"/>
    <n v="39720"/>
    <n v="450716"/>
    <n v="0.11737790149721175"/>
    <x v="0"/>
    <n v="0"/>
  </r>
  <r>
    <s v="Post_3451"/>
    <x v="717"/>
    <x v="18"/>
    <x v="0"/>
    <x v="8"/>
    <x v="1"/>
    <x v="6"/>
    <n v="3437467"/>
    <n v="37438"/>
    <n v="49845"/>
    <n v="42965"/>
    <n v="130248"/>
    <n v="3.7890691023361095E-2"/>
    <x v="2"/>
    <n v="0"/>
  </r>
  <r>
    <s v="Post_3452"/>
    <x v="21"/>
    <x v="0"/>
    <x v="0"/>
    <x v="8"/>
    <x v="0"/>
    <x v="7"/>
    <n v="42222"/>
    <n v="103726"/>
    <n v="76576"/>
    <n v="30215"/>
    <n v="210517"/>
    <n v="4.9859551892378384"/>
    <x v="1"/>
    <n v="0"/>
  </r>
  <r>
    <s v="Post_3453"/>
    <x v="335"/>
    <x v="22"/>
    <x v="1"/>
    <x v="9"/>
    <x v="2"/>
    <x v="1"/>
    <n v="4048901"/>
    <n v="50694"/>
    <n v="92406"/>
    <n v="8402"/>
    <n v="151502"/>
    <n v="3.7418054924039879E-2"/>
    <x v="0"/>
    <n v="0"/>
  </r>
  <r>
    <s v="Post_3454"/>
    <x v="51"/>
    <x v="7"/>
    <x v="0"/>
    <x v="6"/>
    <x v="4"/>
    <x v="3"/>
    <n v="705135"/>
    <n v="126785"/>
    <n v="67006"/>
    <n v="35860"/>
    <n v="229651"/>
    <n v="0.32568373432037839"/>
    <x v="2"/>
    <n v="0"/>
  </r>
  <r>
    <s v="Post_3455"/>
    <x v="35"/>
    <x v="13"/>
    <x v="1"/>
    <x v="0"/>
    <x v="2"/>
    <x v="2"/>
    <n v="3253451"/>
    <n v="65643"/>
    <n v="21278"/>
    <n v="14353"/>
    <n v="101274"/>
    <n v="3.1128177433746504E-2"/>
    <x v="2"/>
    <n v="0"/>
  </r>
  <r>
    <s v="Post_3456"/>
    <x v="108"/>
    <x v="14"/>
    <x v="1"/>
    <x v="7"/>
    <x v="3"/>
    <x v="1"/>
    <n v="52567"/>
    <n v="309679"/>
    <n v="88484"/>
    <n v="2957"/>
    <n v="401120"/>
    <n v="7.630642798714022"/>
    <x v="2"/>
    <n v="0"/>
  </r>
  <r>
    <s v="Post_3457"/>
    <x v="627"/>
    <x v="0"/>
    <x v="3"/>
    <x v="1"/>
    <x v="5"/>
    <x v="3"/>
    <n v="3989382"/>
    <n v="155733"/>
    <n v="30200"/>
    <n v="23283"/>
    <n v="209216"/>
    <n v="5.2443210502278299E-2"/>
    <x v="0"/>
    <n v="0"/>
  </r>
  <r>
    <s v="Post_3458"/>
    <x v="596"/>
    <x v="20"/>
    <x v="3"/>
    <x v="1"/>
    <x v="3"/>
    <x v="5"/>
    <n v="768503"/>
    <n v="349119"/>
    <n v="19350"/>
    <n v="17093"/>
    <n v="385562"/>
    <n v="0.50170526334965515"/>
    <x v="0"/>
    <n v="0"/>
  </r>
  <r>
    <s v="Post_3459"/>
    <x v="678"/>
    <x v="21"/>
    <x v="1"/>
    <x v="8"/>
    <x v="2"/>
    <x v="5"/>
    <n v="127793"/>
    <n v="40339"/>
    <n v="80645"/>
    <n v="23618"/>
    <n v="144602"/>
    <n v="1.1315330260655905"/>
    <x v="2"/>
    <n v="0"/>
  </r>
  <r>
    <s v="Post_3460"/>
    <x v="356"/>
    <x v="4"/>
    <x v="3"/>
    <x v="3"/>
    <x v="2"/>
    <x v="2"/>
    <n v="4967107"/>
    <n v="274462"/>
    <n v="64773"/>
    <n v="15759"/>
    <n v="354994"/>
    <n v="7.1468965738004028E-2"/>
    <x v="1"/>
    <n v="0"/>
  </r>
  <r>
    <s v="Post_3461"/>
    <x v="27"/>
    <x v="16"/>
    <x v="3"/>
    <x v="5"/>
    <x v="5"/>
    <x v="6"/>
    <n v="3425790"/>
    <n v="417433"/>
    <n v="84158"/>
    <n v="25422"/>
    <n v="527013"/>
    <n v="0.15383692520557302"/>
    <x v="1"/>
    <n v="0"/>
  </r>
  <r>
    <s v="Post_3462"/>
    <x v="605"/>
    <x v="17"/>
    <x v="0"/>
    <x v="5"/>
    <x v="2"/>
    <x v="7"/>
    <n v="4443859"/>
    <n v="232983"/>
    <n v="69639"/>
    <n v="42693"/>
    <n v="345315"/>
    <n v="7.7706110837450063E-2"/>
    <x v="1"/>
    <n v="0"/>
  </r>
  <r>
    <s v="Post_3463"/>
    <x v="96"/>
    <x v="17"/>
    <x v="2"/>
    <x v="2"/>
    <x v="0"/>
    <x v="1"/>
    <n v="3360585"/>
    <n v="236038"/>
    <n v="32101"/>
    <n v="22848"/>
    <n v="290987"/>
    <n v="8.6588198185732546E-2"/>
    <x v="2"/>
    <n v="0"/>
  </r>
  <r>
    <s v="Post_3464"/>
    <x v="132"/>
    <x v="12"/>
    <x v="1"/>
    <x v="3"/>
    <x v="1"/>
    <x v="2"/>
    <n v="186228"/>
    <n v="313554"/>
    <n v="35669"/>
    <n v="29462"/>
    <n v="378685"/>
    <n v="2.033448246235797"/>
    <x v="1"/>
    <n v="0"/>
  </r>
  <r>
    <s v="Post_3465"/>
    <x v="492"/>
    <x v="11"/>
    <x v="0"/>
    <x v="0"/>
    <x v="4"/>
    <x v="6"/>
    <n v="912265"/>
    <n v="111049"/>
    <n v="54953"/>
    <n v="692"/>
    <n v="166694"/>
    <n v="0.18272541421626393"/>
    <x v="1"/>
    <n v="0"/>
  </r>
  <r>
    <s v="Post_3466"/>
    <x v="273"/>
    <x v="2"/>
    <x v="1"/>
    <x v="9"/>
    <x v="3"/>
    <x v="6"/>
    <n v="1566853"/>
    <n v="216701"/>
    <n v="96557"/>
    <n v="24597"/>
    <n v="337855"/>
    <n v="0.2156264818716242"/>
    <x v="0"/>
    <n v="0"/>
  </r>
  <r>
    <s v="Post_3467"/>
    <x v="718"/>
    <x v="23"/>
    <x v="0"/>
    <x v="2"/>
    <x v="2"/>
    <x v="0"/>
    <n v="702173"/>
    <n v="381320"/>
    <n v="60666"/>
    <n v="27650"/>
    <n v="469636"/>
    <n v="0.66883232479745025"/>
    <x v="0"/>
    <n v="0"/>
  </r>
  <r>
    <s v="Post_3468"/>
    <x v="674"/>
    <x v="2"/>
    <x v="3"/>
    <x v="4"/>
    <x v="5"/>
    <x v="7"/>
    <n v="3445802"/>
    <n v="140342"/>
    <n v="85613"/>
    <n v="45114"/>
    <n v="271069"/>
    <n v="7.8666446882322313E-2"/>
    <x v="2"/>
    <n v="0"/>
  </r>
  <r>
    <s v="Post_3469"/>
    <x v="653"/>
    <x v="20"/>
    <x v="1"/>
    <x v="3"/>
    <x v="1"/>
    <x v="0"/>
    <n v="1788764"/>
    <n v="303395"/>
    <n v="28692"/>
    <n v="43483"/>
    <n v="375570"/>
    <n v="0.20996062085328193"/>
    <x v="2"/>
    <n v="0"/>
  </r>
  <r>
    <s v="Post_3470"/>
    <x v="237"/>
    <x v="5"/>
    <x v="2"/>
    <x v="6"/>
    <x v="0"/>
    <x v="7"/>
    <n v="4743356"/>
    <n v="295952"/>
    <n v="77148"/>
    <n v="30831"/>
    <n v="403931"/>
    <n v="8.5157217801067428E-2"/>
    <x v="0"/>
    <n v="0"/>
  </r>
  <r>
    <s v="Post_3471"/>
    <x v="117"/>
    <x v="9"/>
    <x v="0"/>
    <x v="1"/>
    <x v="4"/>
    <x v="0"/>
    <n v="3692645"/>
    <n v="319764"/>
    <n v="11677"/>
    <n v="32150"/>
    <n v="363591"/>
    <n v="9.8463567442849231E-2"/>
    <x v="1"/>
    <n v="0"/>
  </r>
  <r>
    <s v="Post_3472"/>
    <x v="469"/>
    <x v="17"/>
    <x v="3"/>
    <x v="3"/>
    <x v="3"/>
    <x v="6"/>
    <n v="2530285"/>
    <n v="414472"/>
    <n v="74687"/>
    <n v="25953"/>
    <n v="515112"/>
    <n v="0.20357864825503846"/>
    <x v="1"/>
    <n v="0"/>
  </r>
  <r>
    <s v="Post_3473"/>
    <x v="573"/>
    <x v="4"/>
    <x v="2"/>
    <x v="6"/>
    <x v="2"/>
    <x v="2"/>
    <n v="2846932"/>
    <n v="17837"/>
    <n v="54028"/>
    <n v="22737"/>
    <n v="94602"/>
    <n v="3.3229455427807898E-2"/>
    <x v="0"/>
    <n v="0"/>
  </r>
  <r>
    <s v="Post_3474"/>
    <x v="260"/>
    <x v="6"/>
    <x v="3"/>
    <x v="6"/>
    <x v="0"/>
    <x v="3"/>
    <n v="3242568"/>
    <n v="193072"/>
    <n v="70245"/>
    <n v="36723"/>
    <n v="300040"/>
    <n v="9.2531598412122731E-2"/>
    <x v="0"/>
    <n v="0"/>
  </r>
  <r>
    <s v="Post_3475"/>
    <x v="320"/>
    <x v="19"/>
    <x v="3"/>
    <x v="4"/>
    <x v="4"/>
    <x v="7"/>
    <n v="589546"/>
    <n v="124089"/>
    <n v="14148"/>
    <n v="29003"/>
    <n v="167240"/>
    <n v="0.28367591332991826"/>
    <x v="2"/>
    <n v="0"/>
  </r>
  <r>
    <s v="Post_3476"/>
    <x v="241"/>
    <x v="3"/>
    <x v="3"/>
    <x v="0"/>
    <x v="1"/>
    <x v="5"/>
    <n v="2285068"/>
    <n v="54058"/>
    <n v="39176"/>
    <n v="17363"/>
    <n v="110597"/>
    <n v="4.839987256396746E-2"/>
    <x v="1"/>
    <n v="0"/>
  </r>
  <r>
    <s v="Post_3477"/>
    <x v="595"/>
    <x v="3"/>
    <x v="3"/>
    <x v="9"/>
    <x v="5"/>
    <x v="1"/>
    <n v="2079129"/>
    <n v="345250"/>
    <n v="56296"/>
    <n v="21081"/>
    <n v="422627"/>
    <n v="0.20327117749788493"/>
    <x v="1"/>
    <n v="0"/>
  </r>
  <r>
    <s v="Post_3478"/>
    <x v="250"/>
    <x v="9"/>
    <x v="0"/>
    <x v="5"/>
    <x v="0"/>
    <x v="4"/>
    <n v="311403"/>
    <n v="433352"/>
    <n v="88133"/>
    <n v="31302"/>
    <n v="552787"/>
    <n v="1.7751498861603774"/>
    <x v="0"/>
    <n v="0"/>
  </r>
  <r>
    <s v="Post_3479"/>
    <x v="691"/>
    <x v="5"/>
    <x v="3"/>
    <x v="9"/>
    <x v="5"/>
    <x v="2"/>
    <n v="4365393"/>
    <n v="41517"/>
    <n v="69258"/>
    <n v="44490"/>
    <n v="155265"/>
    <n v="3.5567244461151608E-2"/>
    <x v="2"/>
    <n v="0"/>
  </r>
  <r>
    <s v="Post_3480"/>
    <x v="6"/>
    <x v="5"/>
    <x v="1"/>
    <x v="8"/>
    <x v="2"/>
    <x v="0"/>
    <n v="3402750"/>
    <n v="453691"/>
    <n v="25559"/>
    <n v="1846"/>
    <n v="481096"/>
    <n v="0.14138446844464037"/>
    <x v="0"/>
    <n v="0"/>
  </r>
  <r>
    <s v="Post_3481"/>
    <x v="676"/>
    <x v="22"/>
    <x v="0"/>
    <x v="7"/>
    <x v="4"/>
    <x v="1"/>
    <n v="1998816"/>
    <n v="141958"/>
    <n v="6106"/>
    <n v="24332"/>
    <n v="172396"/>
    <n v="8.6249059443190362E-2"/>
    <x v="1"/>
    <n v="0"/>
  </r>
  <r>
    <s v="Post_3482"/>
    <x v="388"/>
    <x v="20"/>
    <x v="2"/>
    <x v="5"/>
    <x v="4"/>
    <x v="6"/>
    <n v="4406111"/>
    <n v="54052"/>
    <n v="89084"/>
    <n v="9934"/>
    <n v="153070"/>
    <n v="3.4740386703830201E-2"/>
    <x v="0"/>
    <n v="0"/>
  </r>
  <r>
    <s v="Post_3483"/>
    <x v="160"/>
    <x v="23"/>
    <x v="0"/>
    <x v="5"/>
    <x v="5"/>
    <x v="0"/>
    <n v="3289439"/>
    <n v="370294"/>
    <n v="79847"/>
    <n v="43612"/>
    <n v="493753"/>
    <n v="0.15010249468070391"/>
    <x v="2"/>
    <n v="0"/>
  </r>
  <r>
    <s v="Post_3484"/>
    <x v="558"/>
    <x v="15"/>
    <x v="1"/>
    <x v="8"/>
    <x v="0"/>
    <x v="0"/>
    <n v="948205"/>
    <n v="279450"/>
    <n v="19021"/>
    <n v="28397"/>
    <n v="326868"/>
    <n v="0.34472292384030878"/>
    <x v="2"/>
    <n v="0"/>
  </r>
  <r>
    <s v="Post_3485"/>
    <x v="105"/>
    <x v="1"/>
    <x v="1"/>
    <x v="6"/>
    <x v="2"/>
    <x v="1"/>
    <n v="2043510"/>
    <n v="481273"/>
    <n v="53976"/>
    <n v="25707"/>
    <n v="560956"/>
    <n v="0.27450611937303954"/>
    <x v="1"/>
    <n v="0"/>
  </r>
  <r>
    <s v="Post_3486"/>
    <x v="470"/>
    <x v="18"/>
    <x v="1"/>
    <x v="7"/>
    <x v="0"/>
    <x v="6"/>
    <n v="1650691"/>
    <n v="213362"/>
    <n v="16662"/>
    <n v="28984"/>
    <n v="259008"/>
    <n v="0.15690883393681798"/>
    <x v="1"/>
    <n v="0"/>
  </r>
  <r>
    <s v="Post_3487"/>
    <x v="719"/>
    <x v="18"/>
    <x v="2"/>
    <x v="5"/>
    <x v="2"/>
    <x v="2"/>
    <n v="4520801"/>
    <n v="263032"/>
    <n v="69667"/>
    <n v="47258"/>
    <n v="379957"/>
    <n v="8.4046389124405166E-2"/>
    <x v="1"/>
    <n v="0"/>
  </r>
  <r>
    <s v="Post_3488"/>
    <x v="326"/>
    <x v="1"/>
    <x v="3"/>
    <x v="2"/>
    <x v="1"/>
    <x v="4"/>
    <n v="3311639"/>
    <n v="302547"/>
    <n v="40563"/>
    <n v="34952"/>
    <n v="378062"/>
    <n v="0.11416159792779346"/>
    <x v="0"/>
    <n v="0"/>
  </r>
  <r>
    <s v="Post_3489"/>
    <x v="561"/>
    <x v="16"/>
    <x v="0"/>
    <x v="7"/>
    <x v="3"/>
    <x v="0"/>
    <n v="714670"/>
    <n v="193819"/>
    <n v="40082"/>
    <n v="26692"/>
    <n v="260593"/>
    <n v="0.3646340268935313"/>
    <x v="0"/>
    <n v="0"/>
  </r>
  <r>
    <s v="Post_3490"/>
    <x v="176"/>
    <x v="18"/>
    <x v="0"/>
    <x v="2"/>
    <x v="4"/>
    <x v="7"/>
    <n v="3490507"/>
    <n v="263206"/>
    <n v="35586"/>
    <n v="43856"/>
    <n v="342648"/>
    <n v="9.8165681948209821E-2"/>
    <x v="0"/>
    <n v="0"/>
  </r>
  <r>
    <s v="Post_3491"/>
    <x v="720"/>
    <x v="20"/>
    <x v="2"/>
    <x v="2"/>
    <x v="0"/>
    <x v="6"/>
    <n v="3212719"/>
    <n v="63977"/>
    <n v="71876"/>
    <n v="17859"/>
    <n v="153712"/>
    <n v="4.7844831745322267E-2"/>
    <x v="2"/>
    <n v="0"/>
  </r>
  <r>
    <s v="Post_3492"/>
    <x v="640"/>
    <x v="19"/>
    <x v="2"/>
    <x v="8"/>
    <x v="0"/>
    <x v="2"/>
    <n v="2130392"/>
    <n v="439842"/>
    <n v="98469"/>
    <n v="10668"/>
    <n v="548979"/>
    <n v="0.2576891952279205"/>
    <x v="1"/>
    <n v="0"/>
  </r>
  <r>
    <s v="Post_3493"/>
    <x v="627"/>
    <x v="0"/>
    <x v="1"/>
    <x v="6"/>
    <x v="0"/>
    <x v="0"/>
    <n v="3179227"/>
    <n v="226624"/>
    <n v="320"/>
    <n v="17306"/>
    <n v="244250"/>
    <n v="7.6826851306937186E-2"/>
    <x v="2"/>
    <n v="0"/>
  </r>
  <r>
    <s v="Post_3494"/>
    <x v="50"/>
    <x v="16"/>
    <x v="0"/>
    <x v="9"/>
    <x v="1"/>
    <x v="7"/>
    <n v="3926596"/>
    <n v="279828"/>
    <n v="27924"/>
    <n v="7656"/>
    <n v="315408"/>
    <n v="8.0326063592995059E-2"/>
    <x v="0"/>
    <n v="0"/>
  </r>
  <r>
    <s v="Post_3495"/>
    <x v="267"/>
    <x v="0"/>
    <x v="3"/>
    <x v="8"/>
    <x v="3"/>
    <x v="1"/>
    <n v="713253"/>
    <n v="330560"/>
    <n v="24640"/>
    <n v="17612"/>
    <n v="372812"/>
    <n v="0.52269250882926532"/>
    <x v="1"/>
    <n v="0"/>
  </r>
  <r>
    <s v="Post_3496"/>
    <x v="155"/>
    <x v="11"/>
    <x v="1"/>
    <x v="6"/>
    <x v="1"/>
    <x v="3"/>
    <n v="1783139"/>
    <n v="219741"/>
    <n v="55360"/>
    <n v="38676"/>
    <n v="313777"/>
    <n v="0.17596889530204879"/>
    <x v="1"/>
    <n v="0"/>
  </r>
  <r>
    <s v="Post_3497"/>
    <x v="556"/>
    <x v="7"/>
    <x v="0"/>
    <x v="3"/>
    <x v="2"/>
    <x v="0"/>
    <n v="4103661"/>
    <n v="98838"/>
    <n v="37086"/>
    <n v="824"/>
    <n v="136748"/>
    <n v="3.3323415360089439E-2"/>
    <x v="2"/>
    <n v="0"/>
  </r>
  <r>
    <s v="Post_3498"/>
    <x v="107"/>
    <x v="18"/>
    <x v="3"/>
    <x v="2"/>
    <x v="5"/>
    <x v="6"/>
    <n v="983233"/>
    <n v="382351"/>
    <n v="73554"/>
    <n v="1024"/>
    <n v="456929"/>
    <n v="0.46472097661490208"/>
    <x v="0"/>
    <n v="0"/>
  </r>
  <r>
    <s v="Post_3499"/>
    <x v="391"/>
    <x v="20"/>
    <x v="1"/>
    <x v="0"/>
    <x v="0"/>
    <x v="3"/>
    <n v="4559245"/>
    <n v="477588"/>
    <n v="64375"/>
    <n v="23246"/>
    <n v="565209"/>
    <n v="0.12396986781802689"/>
    <x v="0"/>
    <n v="0"/>
  </r>
  <r>
    <s v="Post_3500"/>
    <x v="54"/>
    <x v="22"/>
    <x v="0"/>
    <x v="2"/>
    <x v="3"/>
    <x v="3"/>
    <n v="4069828"/>
    <n v="228465"/>
    <n v="70"/>
    <n v="47526"/>
    <n v="276061"/>
    <n v="6.7831122101474559E-2"/>
    <x v="2"/>
    <n v="0"/>
  </r>
  <r>
    <s v="Post_3501"/>
    <x v="1"/>
    <x v="1"/>
    <x v="0"/>
    <x v="4"/>
    <x v="2"/>
    <x v="4"/>
    <n v="4085716"/>
    <n v="338938"/>
    <n v="99638"/>
    <n v="2001"/>
    <n v="440577"/>
    <n v="0.10783348622371207"/>
    <x v="0"/>
    <n v="0"/>
  </r>
  <r>
    <s v="Post_3502"/>
    <x v="614"/>
    <x v="9"/>
    <x v="0"/>
    <x v="6"/>
    <x v="1"/>
    <x v="2"/>
    <n v="3952374"/>
    <n v="129506"/>
    <n v="46745"/>
    <n v="34769"/>
    <n v="211020"/>
    <n v="5.3390696325803177E-2"/>
    <x v="1"/>
    <n v="0"/>
  </r>
  <r>
    <s v="Post_3503"/>
    <x v="517"/>
    <x v="19"/>
    <x v="0"/>
    <x v="7"/>
    <x v="1"/>
    <x v="1"/>
    <n v="3408919"/>
    <n v="334245"/>
    <n v="59555"/>
    <n v="45940"/>
    <n v="439740"/>
    <n v="0.12899690488392362"/>
    <x v="2"/>
    <n v="0"/>
  </r>
  <r>
    <s v="Post_3504"/>
    <x v="119"/>
    <x v="17"/>
    <x v="2"/>
    <x v="9"/>
    <x v="1"/>
    <x v="7"/>
    <n v="3323882"/>
    <n v="199151"/>
    <n v="98676"/>
    <n v="23450"/>
    <n v="321277"/>
    <n v="9.6657161716330486E-2"/>
    <x v="2"/>
    <n v="0"/>
  </r>
  <r>
    <s v="Post_3505"/>
    <x v="598"/>
    <x v="17"/>
    <x v="2"/>
    <x v="8"/>
    <x v="3"/>
    <x v="3"/>
    <n v="4194567"/>
    <n v="355889"/>
    <n v="45483"/>
    <n v="41379"/>
    <n v="442751"/>
    <n v="0.10555344568342812"/>
    <x v="0"/>
    <n v="0"/>
  </r>
  <r>
    <s v="Post_3506"/>
    <x v="191"/>
    <x v="3"/>
    <x v="1"/>
    <x v="5"/>
    <x v="4"/>
    <x v="0"/>
    <n v="3211977"/>
    <n v="47868"/>
    <n v="69676"/>
    <n v="23438"/>
    <n v="140982"/>
    <n v="4.3892593253314079E-2"/>
    <x v="0"/>
    <n v="0"/>
  </r>
  <r>
    <s v="Post_3507"/>
    <x v="643"/>
    <x v="16"/>
    <x v="2"/>
    <x v="5"/>
    <x v="0"/>
    <x v="0"/>
    <n v="2091593"/>
    <n v="251061"/>
    <n v="54282"/>
    <n v="8417"/>
    <n v="313760"/>
    <n v="0.15001006409946868"/>
    <x v="1"/>
    <n v="0"/>
  </r>
  <r>
    <s v="Post_3508"/>
    <x v="248"/>
    <x v="14"/>
    <x v="0"/>
    <x v="6"/>
    <x v="5"/>
    <x v="4"/>
    <n v="434715"/>
    <n v="15752"/>
    <n v="12172"/>
    <n v="16505"/>
    <n v="44429"/>
    <n v="0.10220259250313424"/>
    <x v="1"/>
    <n v="0"/>
  </r>
  <r>
    <s v="Post_3509"/>
    <x v="580"/>
    <x v="15"/>
    <x v="0"/>
    <x v="4"/>
    <x v="1"/>
    <x v="5"/>
    <n v="1463427"/>
    <n v="444094"/>
    <n v="84880"/>
    <n v="4729"/>
    <n v="533703"/>
    <n v="0.36469396833596757"/>
    <x v="1"/>
    <n v="0"/>
  </r>
  <r>
    <s v="Post_3510"/>
    <x v="423"/>
    <x v="19"/>
    <x v="0"/>
    <x v="6"/>
    <x v="0"/>
    <x v="0"/>
    <n v="3339745"/>
    <n v="201598"/>
    <n v="407"/>
    <n v="39789"/>
    <n v="241794"/>
    <n v="7.2398940637683415E-2"/>
    <x v="1"/>
    <n v="0"/>
  </r>
  <r>
    <s v="Post_3511"/>
    <x v="721"/>
    <x v="11"/>
    <x v="1"/>
    <x v="9"/>
    <x v="3"/>
    <x v="4"/>
    <n v="884253"/>
    <n v="386330"/>
    <n v="81443"/>
    <n v="9032"/>
    <n v="476805"/>
    <n v="0.53921784828550201"/>
    <x v="2"/>
    <n v="0"/>
  </r>
  <r>
    <s v="Post_3512"/>
    <x v="113"/>
    <x v="18"/>
    <x v="1"/>
    <x v="4"/>
    <x v="5"/>
    <x v="4"/>
    <n v="2956646"/>
    <n v="230844"/>
    <n v="11370"/>
    <n v="12565"/>
    <n v="254779"/>
    <n v="8.6171628257153549E-2"/>
    <x v="0"/>
    <n v="0"/>
  </r>
  <r>
    <s v="Post_3513"/>
    <x v="634"/>
    <x v="5"/>
    <x v="3"/>
    <x v="8"/>
    <x v="3"/>
    <x v="3"/>
    <n v="4171682"/>
    <n v="387109"/>
    <n v="61595"/>
    <n v="38086"/>
    <n v="486790"/>
    <n v="0.11668914361161757"/>
    <x v="2"/>
    <n v="0"/>
  </r>
  <r>
    <s v="Post_3514"/>
    <x v="141"/>
    <x v="6"/>
    <x v="2"/>
    <x v="5"/>
    <x v="2"/>
    <x v="0"/>
    <n v="3646810"/>
    <n v="121462"/>
    <n v="29214"/>
    <n v="8361"/>
    <n v="159037"/>
    <n v="4.3609894675072189E-2"/>
    <x v="1"/>
    <n v="0"/>
  </r>
  <r>
    <s v="Post_3515"/>
    <x v="571"/>
    <x v="1"/>
    <x v="3"/>
    <x v="4"/>
    <x v="2"/>
    <x v="2"/>
    <n v="4954174"/>
    <n v="408063"/>
    <n v="70371"/>
    <n v="9933"/>
    <n v="488367"/>
    <n v="9.8576876791166404E-2"/>
    <x v="1"/>
    <n v="0"/>
  </r>
  <r>
    <s v="Post_3516"/>
    <x v="143"/>
    <x v="7"/>
    <x v="1"/>
    <x v="6"/>
    <x v="4"/>
    <x v="1"/>
    <n v="1110655"/>
    <n v="290104"/>
    <n v="57393"/>
    <n v="23702"/>
    <n v="371199"/>
    <n v="0.33421629578942158"/>
    <x v="0"/>
    <n v="0"/>
  </r>
  <r>
    <s v="Post_3517"/>
    <x v="464"/>
    <x v="22"/>
    <x v="3"/>
    <x v="9"/>
    <x v="4"/>
    <x v="2"/>
    <n v="4699828"/>
    <n v="232194"/>
    <n v="56314"/>
    <n v="48442"/>
    <n v="336950"/>
    <n v="7.1694113061158832E-2"/>
    <x v="1"/>
    <n v="0"/>
  </r>
  <r>
    <s v="Post_3518"/>
    <x v="632"/>
    <x v="11"/>
    <x v="2"/>
    <x v="2"/>
    <x v="3"/>
    <x v="0"/>
    <n v="4291403"/>
    <n v="75036"/>
    <n v="34142"/>
    <n v="4287"/>
    <n v="113465"/>
    <n v="2.644007099775994E-2"/>
    <x v="2"/>
    <n v="0"/>
  </r>
  <r>
    <s v="Post_3519"/>
    <x v="471"/>
    <x v="12"/>
    <x v="2"/>
    <x v="5"/>
    <x v="3"/>
    <x v="2"/>
    <n v="1788507"/>
    <n v="317765"/>
    <n v="72441"/>
    <n v="25739"/>
    <n v="415945"/>
    <n v="0.23256548618484579"/>
    <x v="0"/>
    <n v="0"/>
  </r>
  <r>
    <s v="Post_3520"/>
    <x v="407"/>
    <x v="15"/>
    <x v="2"/>
    <x v="1"/>
    <x v="4"/>
    <x v="2"/>
    <n v="2322799"/>
    <n v="233252"/>
    <n v="25560"/>
    <n v="31189"/>
    <n v="290001"/>
    <n v="0.12484980405106082"/>
    <x v="2"/>
    <n v="0"/>
  </r>
  <r>
    <s v="Post_3521"/>
    <x v="432"/>
    <x v="0"/>
    <x v="2"/>
    <x v="4"/>
    <x v="3"/>
    <x v="1"/>
    <n v="2047224"/>
    <n v="191543"/>
    <n v="60305"/>
    <n v="25760"/>
    <n v="277608"/>
    <n v="0.13560216175660308"/>
    <x v="1"/>
    <n v="0"/>
  </r>
  <r>
    <s v="Post_3522"/>
    <x v="147"/>
    <x v="20"/>
    <x v="3"/>
    <x v="5"/>
    <x v="5"/>
    <x v="2"/>
    <n v="2777888"/>
    <n v="375523"/>
    <n v="7624"/>
    <n v="7812"/>
    <n v="390959"/>
    <n v="0.14073965545047173"/>
    <x v="2"/>
    <n v="0"/>
  </r>
  <r>
    <s v="Post_3523"/>
    <x v="120"/>
    <x v="9"/>
    <x v="2"/>
    <x v="2"/>
    <x v="4"/>
    <x v="3"/>
    <n v="2121093"/>
    <n v="210072"/>
    <n v="48263"/>
    <n v="40108"/>
    <n v="298443"/>
    <n v="0.14070245859092459"/>
    <x v="1"/>
    <n v="0"/>
  </r>
  <r>
    <s v="Post_3524"/>
    <x v="314"/>
    <x v="15"/>
    <x v="2"/>
    <x v="7"/>
    <x v="5"/>
    <x v="3"/>
    <n v="3184543"/>
    <n v="439851"/>
    <n v="73024"/>
    <n v="1363"/>
    <n v="514238"/>
    <n v="0.16147937082338032"/>
    <x v="2"/>
    <n v="0"/>
  </r>
  <r>
    <s v="Post_3525"/>
    <x v="165"/>
    <x v="2"/>
    <x v="2"/>
    <x v="8"/>
    <x v="1"/>
    <x v="3"/>
    <n v="3253298"/>
    <n v="205897"/>
    <n v="11621"/>
    <n v="24056"/>
    <n v="241574"/>
    <n v="7.4255109737872152E-2"/>
    <x v="1"/>
    <n v="0"/>
  </r>
  <r>
    <s v="Post_3526"/>
    <x v="552"/>
    <x v="4"/>
    <x v="0"/>
    <x v="0"/>
    <x v="1"/>
    <x v="4"/>
    <n v="588026"/>
    <n v="462458"/>
    <n v="90944"/>
    <n v="38081"/>
    <n v="591483"/>
    <n v="1.0058789917452631"/>
    <x v="1"/>
    <n v="0"/>
  </r>
  <r>
    <s v="Post_3527"/>
    <x v="524"/>
    <x v="10"/>
    <x v="1"/>
    <x v="7"/>
    <x v="3"/>
    <x v="1"/>
    <n v="1264685"/>
    <n v="227648"/>
    <n v="29351"/>
    <n v="23301"/>
    <n v="280300"/>
    <n v="0.22163621771429248"/>
    <x v="0"/>
    <n v="0"/>
  </r>
  <r>
    <s v="Post_3528"/>
    <x v="474"/>
    <x v="16"/>
    <x v="1"/>
    <x v="0"/>
    <x v="5"/>
    <x v="3"/>
    <n v="1473168"/>
    <n v="236845"/>
    <n v="44426"/>
    <n v="19742"/>
    <n v="301013"/>
    <n v="0.20433039544709089"/>
    <x v="2"/>
    <n v="0"/>
  </r>
  <r>
    <s v="Post_3529"/>
    <x v="301"/>
    <x v="23"/>
    <x v="2"/>
    <x v="1"/>
    <x v="1"/>
    <x v="7"/>
    <n v="1688470"/>
    <n v="31908"/>
    <n v="32258"/>
    <n v="39499"/>
    <n v="103665"/>
    <n v="6.1395819884273929E-2"/>
    <x v="0"/>
    <n v="0"/>
  </r>
  <r>
    <s v="Post_3530"/>
    <x v="309"/>
    <x v="12"/>
    <x v="1"/>
    <x v="3"/>
    <x v="1"/>
    <x v="5"/>
    <n v="1140110"/>
    <n v="38015"/>
    <n v="8131"/>
    <n v="7309"/>
    <n v="53455"/>
    <n v="4.6885826806185367E-2"/>
    <x v="0"/>
    <n v="0"/>
  </r>
  <r>
    <s v="Post_3531"/>
    <x v="580"/>
    <x v="15"/>
    <x v="1"/>
    <x v="6"/>
    <x v="2"/>
    <x v="4"/>
    <n v="1460320"/>
    <n v="474886"/>
    <n v="32537"/>
    <n v="17147"/>
    <n v="524570"/>
    <n v="0.35921578832036816"/>
    <x v="1"/>
    <n v="0"/>
  </r>
  <r>
    <s v="Post_3532"/>
    <x v="517"/>
    <x v="19"/>
    <x v="0"/>
    <x v="7"/>
    <x v="5"/>
    <x v="7"/>
    <n v="821880"/>
    <n v="488060"/>
    <n v="56578"/>
    <n v="47146"/>
    <n v="591784"/>
    <n v="0.72003698836813157"/>
    <x v="2"/>
    <n v="0"/>
  </r>
  <r>
    <s v="Post_3533"/>
    <x v="372"/>
    <x v="6"/>
    <x v="0"/>
    <x v="6"/>
    <x v="0"/>
    <x v="7"/>
    <n v="3940590"/>
    <n v="305113"/>
    <n v="81654"/>
    <n v="653"/>
    <n v="387420"/>
    <n v="9.8315226907645811E-2"/>
    <x v="1"/>
    <n v="0"/>
  </r>
  <r>
    <s v="Post_3534"/>
    <x v="242"/>
    <x v="20"/>
    <x v="1"/>
    <x v="9"/>
    <x v="2"/>
    <x v="1"/>
    <n v="4852257"/>
    <n v="464130"/>
    <n v="22228"/>
    <n v="5534"/>
    <n v="491892"/>
    <n v="0.10137385550682909"/>
    <x v="0"/>
    <n v="0"/>
  </r>
  <r>
    <s v="Post_3535"/>
    <x v="62"/>
    <x v="4"/>
    <x v="2"/>
    <x v="5"/>
    <x v="3"/>
    <x v="1"/>
    <n v="358699"/>
    <n v="140507"/>
    <n v="3318"/>
    <n v="44969"/>
    <n v="188794"/>
    <n v="0.5263298754666168"/>
    <x v="2"/>
    <n v="0"/>
  </r>
  <r>
    <s v="Post_3536"/>
    <x v="541"/>
    <x v="19"/>
    <x v="2"/>
    <x v="6"/>
    <x v="0"/>
    <x v="4"/>
    <n v="3427187"/>
    <n v="181331"/>
    <n v="86148"/>
    <n v="40805"/>
    <n v="308284"/>
    <n v="8.9952488732012587E-2"/>
    <x v="2"/>
    <n v="0"/>
  </r>
  <r>
    <s v="Post_3537"/>
    <x v="334"/>
    <x v="6"/>
    <x v="0"/>
    <x v="9"/>
    <x v="2"/>
    <x v="6"/>
    <n v="1583843"/>
    <n v="6578"/>
    <n v="52"/>
    <n v="33598"/>
    <n v="40228"/>
    <n v="2.5398982096078968E-2"/>
    <x v="0"/>
    <n v="0"/>
  </r>
  <r>
    <s v="Post_3538"/>
    <x v="311"/>
    <x v="9"/>
    <x v="0"/>
    <x v="2"/>
    <x v="0"/>
    <x v="3"/>
    <n v="2918054"/>
    <n v="327020"/>
    <n v="56605"/>
    <n v="19856"/>
    <n v="403481"/>
    <n v="0.13827057347122432"/>
    <x v="2"/>
    <n v="0"/>
  </r>
  <r>
    <s v="Post_3539"/>
    <x v="237"/>
    <x v="5"/>
    <x v="2"/>
    <x v="2"/>
    <x v="2"/>
    <x v="1"/>
    <n v="2482008"/>
    <n v="223766"/>
    <n v="81282"/>
    <n v="17889"/>
    <n v="322937"/>
    <n v="0.13011118417023634"/>
    <x v="2"/>
    <n v="0"/>
  </r>
  <r>
    <s v="Post_3540"/>
    <x v="538"/>
    <x v="15"/>
    <x v="1"/>
    <x v="7"/>
    <x v="2"/>
    <x v="6"/>
    <n v="2899386"/>
    <n v="288198"/>
    <n v="97504"/>
    <n v="29093"/>
    <n v="414795"/>
    <n v="0.14306304852130761"/>
    <x v="2"/>
    <n v="0"/>
  </r>
  <r>
    <s v="Post_3541"/>
    <x v="115"/>
    <x v="2"/>
    <x v="0"/>
    <x v="5"/>
    <x v="2"/>
    <x v="0"/>
    <n v="4070537"/>
    <n v="207435"/>
    <n v="62661"/>
    <n v="32288"/>
    <n v="302384"/>
    <n v="7.4286021721458373E-2"/>
    <x v="0"/>
    <n v="0"/>
  </r>
  <r>
    <s v="Post_3542"/>
    <x v="64"/>
    <x v="20"/>
    <x v="1"/>
    <x v="7"/>
    <x v="4"/>
    <x v="2"/>
    <n v="4037427"/>
    <n v="201579"/>
    <n v="92106"/>
    <n v="34502"/>
    <n v="328187"/>
    <n v="8.1286175576672962E-2"/>
    <x v="1"/>
    <n v="0"/>
  </r>
  <r>
    <s v="Post_3543"/>
    <x v="176"/>
    <x v="18"/>
    <x v="2"/>
    <x v="6"/>
    <x v="2"/>
    <x v="0"/>
    <n v="1102775"/>
    <n v="229413"/>
    <n v="30991"/>
    <n v="31448"/>
    <n v="291852"/>
    <n v="0.26465235428804607"/>
    <x v="2"/>
    <n v="0"/>
  </r>
  <r>
    <s v="Post_3544"/>
    <x v="495"/>
    <x v="9"/>
    <x v="3"/>
    <x v="4"/>
    <x v="4"/>
    <x v="5"/>
    <n v="4823989"/>
    <n v="371565"/>
    <n v="68385"/>
    <n v="651"/>
    <n v="440601"/>
    <n v="9.1335407273938643E-2"/>
    <x v="2"/>
    <n v="0"/>
  </r>
  <r>
    <s v="Post_3545"/>
    <x v="58"/>
    <x v="17"/>
    <x v="2"/>
    <x v="6"/>
    <x v="0"/>
    <x v="5"/>
    <n v="1821754"/>
    <n v="387423"/>
    <n v="15647"/>
    <n v="24140"/>
    <n v="427210"/>
    <n v="0.23450476848136467"/>
    <x v="0"/>
    <n v="0"/>
  </r>
  <r>
    <s v="Post_3546"/>
    <x v="512"/>
    <x v="1"/>
    <x v="2"/>
    <x v="4"/>
    <x v="3"/>
    <x v="2"/>
    <n v="2486494"/>
    <n v="255155"/>
    <n v="82101"/>
    <n v="13603"/>
    <n v="350859"/>
    <n v="0.14110591057127023"/>
    <x v="0"/>
    <n v="0"/>
  </r>
  <r>
    <s v="Post_3547"/>
    <x v="266"/>
    <x v="19"/>
    <x v="1"/>
    <x v="8"/>
    <x v="2"/>
    <x v="0"/>
    <n v="2709554"/>
    <n v="483418"/>
    <n v="35675"/>
    <n v="6041"/>
    <n v="525134"/>
    <n v="0.19380827988665295"/>
    <x v="0"/>
    <n v="0"/>
  </r>
  <r>
    <s v="Post_3548"/>
    <x v="388"/>
    <x v="20"/>
    <x v="1"/>
    <x v="5"/>
    <x v="4"/>
    <x v="1"/>
    <n v="1757386"/>
    <n v="22752"/>
    <n v="36095"/>
    <n v="37939"/>
    <n v="96786"/>
    <n v="5.5073842627629897E-2"/>
    <x v="2"/>
    <n v="0"/>
  </r>
  <r>
    <s v="Post_3549"/>
    <x v="428"/>
    <x v="10"/>
    <x v="3"/>
    <x v="9"/>
    <x v="1"/>
    <x v="1"/>
    <n v="3824879"/>
    <n v="459271"/>
    <n v="74779"/>
    <n v="46026"/>
    <n v="580076"/>
    <n v="0.15165865377702145"/>
    <x v="0"/>
    <n v="0"/>
  </r>
  <r>
    <s v="Post_3550"/>
    <x v="566"/>
    <x v="0"/>
    <x v="0"/>
    <x v="2"/>
    <x v="4"/>
    <x v="2"/>
    <n v="4418286"/>
    <n v="148190"/>
    <n v="86796"/>
    <n v="12385"/>
    <n v="247371"/>
    <n v="5.598800077677181E-2"/>
    <x v="2"/>
    <n v="0"/>
  </r>
  <r>
    <s v="Post_3551"/>
    <x v="486"/>
    <x v="19"/>
    <x v="3"/>
    <x v="9"/>
    <x v="3"/>
    <x v="0"/>
    <n v="1122589"/>
    <n v="56106"/>
    <n v="85197"/>
    <n v="35386"/>
    <n v="176689"/>
    <n v="0.15739420215234606"/>
    <x v="1"/>
    <n v="0"/>
  </r>
  <r>
    <s v="Post_3552"/>
    <x v="684"/>
    <x v="22"/>
    <x v="2"/>
    <x v="9"/>
    <x v="3"/>
    <x v="5"/>
    <n v="949285"/>
    <n v="440011"/>
    <n v="54101"/>
    <n v="15221"/>
    <n v="509333"/>
    <n v="0.53654381982228727"/>
    <x v="1"/>
    <n v="0"/>
  </r>
  <r>
    <s v="Post_3553"/>
    <x v="576"/>
    <x v="15"/>
    <x v="1"/>
    <x v="7"/>
    <x v="4"/>
    <x v="3"/>
    <n v="2355608"/>
    <n v="335201"/>
    <n v="89190"/>
    <n v="47165"/>
    <n v="471556"/>
    <n v="0.20018441098858553"/>
    <x v="0"/>
    <n v="0"/>
  </r>
  <r>
    <s v="Post_3554"/>
    <x v="457"/>
    <x v="20"/>
    <x v="0"/>
    <x v="1"/>
    <x v="5"/>
    <x v="1"/>
    <n v="4876804"/>
    <n v="233872"/>
    <n v="97880"/>
    <n v="8155"/>
    <n v="339907"/>
    <n v="6.9698720719553214E-2"/>
    <x v="1"/>
    <n v="0"/>
  </r>
  <r>
    <s v="Post_3555"/>
    <x v="361"/>
    <x v="0"/>
    <x v="0"/>
    <x v="7"/>
    <x v="3"/>
    <x v="6"/>
    <n v="4714948"/>
    <n v="284181"/>
    <n v="38342"/>
    <n v="14433"/>
    <n v="336956"/>
    <n v="7.1465475335040815E-2"/>
    <x v="0"/>
    <n v="0"/>
  </r>
  <r>
    <s v="Post_3556"/>
    <x v="217"/>
    <x v="9"/>
    <x v="2"/>
    <x v="9"/>
    <x v="4"/>
    <x v="1"/>
    <n v="1062530"/>
    <n v="330277"/>
    <n v="30868"/>
    <n v="13235"/>
    <n v="374380"/>
    <n v="0.35234769841792701"/>
    <x v="2"/>
    <n v="0"/>
  </r>
  <r>
    <s v="Post_3557"/>
    <x v="348"/>
    <x v="5"/>
    <x v="0"/>
    <x v="3"/>
    <x v="0"/>
    <x v="2"/>
    <n v="2508707"/>
    <n v="218230"/>
    <n v="85351"/>
    <n v="34203"/>
    <n v="337784"/>
    <n v="0.1346446595796161"/>
    <x v="2"/>
    <n v="0"/>
  </r>
  <r>
    <s v="Post_3558"/>
    <x v="519"/>
    <x v="22"/>
    <x v="0"/>
    <x v="0"/>
    <x v="3"/>
    <x v="7"/>
    <n v="1903756"/>
    <n v="487075"/>
    <n v="83447"/>
    <n v="592"/>
    <n v="571114"/>
    <n v="0.29999327644929286"/>
    <x v="2"/>
    <n v="0"/>
  </r>
  <r>
    <s v="Post_3559"/>
    <x v="470"/>
    <x v="18"/>
    <x v="0"/>
    <x v="3"/>
    <x v="3"/>
    <x v="5"/>
    <n v="4293616"/>
    <n v="313992"/>
    <n v="9138"/>
    <n v="35874"/>
    <n v="359004"/>
    <n v="8.361343911518869E-2"/>
    <x v="1"/>
    <n v="0"/>
  </r>
  <r>
    <s v="Post_3560"/>
    <x v="40"/>
    <x v="6"/>
    <x v="0"/>
    <x v="4"/>
    <x v="2"/>
    <x v="0"/>
    <n v="4296893"/>
    <n v="204286"/>
    <n v="5334"/>
    <n v="31543"/>
    <n v="241163"/>
    <n v="5.6124972160116623E-2"/>
    <x v="2"/>
    <n v="0"/>
  </r>
  <r>
    <s v="Post_3561"/>
    <x v="482"/>
    <x v="2"/>
    <x v="2"/>
    <x v="0"/>
    <x v="5"/>
    <x v="0"/>
    <n v="2200449"/>
    <n v="76283"/>
    <n v="39653"/>
    <n v="42153"/>
    <n v="158089"/>
    <n v="7.184397366173903E-2"/>
    <x v="2"/>
    <n v="0"/>
  </r>
  <r>
    <s v="Post_3562"/>
    <x v="332"/>
    <x v="1"/>
    <x v="3"/>
    <x v="1"/>
    <x v="3"/>
    <x v="0"/>
    <n v="1307144"/>
    <n v="349977"/>
    <n v="40540"/>
    <n v="12976"/>
    <n v="403493"/>
    <n v="0.308682899512219"/>
    <x v="0"/>
    <n v="0"/>
  </r>
  <r>
    <s v="Post_3563"/>
    <x v="583"/>
    <x v="20"/>
    <x v="2"/>
    <x v="1"/>
    <x v="5"/>
    <x v="6"/>
    <n v="1646042"/>
    <n v="299888"/>
    <n v="25505"/>
    <n v="38955"/>
    <n v="364348"/>
    <n v="0.22134793644390605"/>
    <x v="1"/>
    <n v="0"/>
  </r>
  <r>
    <s v="Post_3564"/>
    <x v="616"/>
    <x v="8"/>
    <x v="0"/>
    <x v="6"/>
    <x v="4"/>
    <x v="3"/>
    <n v="416025"/>
    <n v="491045"/>
    <n v="32527"/>
    <n v="46053"/>
    <n v="569625"/>
    <n v="1.3692085812150712"/>
    <x v="1"/>
    <n v="0"/>
  </r>
  <r>
    <s v="Post_3565"/>
    <x v="288"/>
    <x v="4"/>
    <x v="0"/>
    <x v="8"/>
    <x v="3"/>
    <x v="5"/>
    <n v="4938028"/>
    <n v="177276"/>
    <n v="29744"/>
    <n v="27085"/>
    <n v="234105"/>
    <n v="4.7408601166295535E-2"/>
    <x v="2"/>
    <n v="0"/>
  </r>
  <r>
    <s v="Post_3566"/>
    <x v="568"/>
    <x v="7"/>
    <x v="1"/>
    <x v="8"/>
    <x v="1"/>
    <x v="6"/>
    <n v="898472"/>
    <n v="379417"/>
    <n v="26812"/>
    <n v="46208"/>
    <n v="452437"/>
    <n v="0.50356271536564301"/>
    <x v="1"/>
    <n v="0"/>
  </r>
  <r>
    <s v="Post_3567"/>
    <x v="603"/>
    <x v="2"/>
    <x v="0"/>
    <x v="1"/>
    <x v="4"/>
    <x v="4"/>
    <n v="2634629"/>
    <n v="384890"/>
    <n v="74662"/>
    <n v="29355"/>
    <n v="488907"/>
    <n v="0.18556958114406241"/>
    <x v="2"/>
    <n v="0"/>
  </r>
  <r>
    <s v="Post_3568"/>
    <x v="233"/>
    <x v="23"/>
    <x v="2"/>
    <x v="2"/>
    <x v="4"/>
    <x v="5"/>
    <n v="4898223"/>
    <n v="113243"/>
    <n v="97423"/>
    <n v="44881"/>
    <n v="255547"/>
    <n v="5.2171369086299255E-2"/>
    <x v="2"/>
    <n v="0"/>
  </r>
  <r>
    <s v="Post_3569"/>
    <x v="195"/>
    <x v="10"/>
    <x v="2"/>
    <x v="1"/>
    <x v="5"/>
    <x v="4"/>
    <n v="3225376"/>
    <n v="235178"/>
    <n v="77863"/>
    <n v="28903"/>
    <n v="341944"/>
    <n v="0.10601678688004128"/>
    <x v="1"/>
    <n v="0"/>
  </r>
  <r>
    <s v="Post_3570"/>
    <x v="316"/>
    <x v="5"/>
    <x v="0"/>
    <x v="0"/>
    <x v="1"/>
    <x v="5"/>
    <n v="884647"/>
    <n v="81091"/>
    <n v="51842"/>
    <n v="40690"/>
    <n v="173623"/>
    <n v="0.19626246401106881"/>
    <x v="0"/>
    <n v="0"/>
  </r>
  <r>
    <s v="Post_3571"/>
    <x v="246"/>
    <x v="0"/>
    <x v="1"/>
    <x v="6"/>
    <x v="2"/>
    <x v="5"/>
    <n v="4007626"/>
    <n v="296181"/>
    <n v="64879"/>
    <n v="9812"/>
    <n v="370872"/>
    <n v="9.2541569497752538E-2"/>
    <x v="1"/>
    <n v="0"/>
  </r>
  <r>
    <s v="Post_3572"/>
    <x v="610"/>
    <x v="15"/>
    <x v="3"/>
    <x v="5"/>
    <x v="3"/>
    <x v="3"/>
    <n v="4090480"/>
    <n v="64664"/>
    <n v="40573"/>
    <n v="7310"/>
    <n v="112547"/>
    <n v="2.7514374841094445E-2"/>
    <x v="1"/>
    <n v="0"/>
  </r>
  <r>
    <s v="Post_3573"/>
    <x v="280"/>
    <x v="16"/>
    <x v="2"/>
    <x v="2"/>
    <x v="1"/>
    <x v="6"/>
    <n v="2658305"/>
    <n v="314082"/>
    <n v="99787"/>
    <n v="18643"/>
    <n v="432512"/>
    <n v="0.16270217300121695"/>
    <x v="1"/>
    <n v="0"/>
  </r>
  <r>
    <s v="Post_3574"/>
    <x v="157"/>
    <x v="19"/>
    <x v="0"/>
    <x v="7"/>
    <x v="0"/>
    <x v="6"/>
    <n v="311340"/>
    <n v="294623"/>
    <n v="67461"/>
    <n v="44987"/>
    <n v="407071"/>
    <n v="1.3074805678679258"/>
    <x v="2"/>
    <n v="0"/>
  </r>
  <r>
    <s v="Post_3575"/>
    <x v="611"/>
    <x v="17"/>
    <x v="3"/>
    <x v="3"/>
    <x v="1"/>
    <x v="0"/>
    <n v="2289845"/>
    <n v="41660"/>
    <n v="91229"/>
    <n v="902"/>
    <n v="133791"/>
    <n v="5.8427972198991637E-2"/>
    <x v="0"/>
    <n v="0"/>
  </r>
  <r>
    <s v="Post_3576"/>
    <x v="149"/>
    <x v="18"/>
    <x v="3"/>
    <x v="8"/>
    <x v="0"/>
    <x v="5"/>
    <n v="1868860"/>
    <n v="495678"/>
    <n v="1511"/>
    <n v="35019"/>
    <n v="532208"/>
    <n v="0.28477681581284847"/>
    <x v="0"/>
    <n v="0"/>
  </r>
  <r>
    <s v="Post_3577"/>
    <x v="309"/>
    <x v="12"/>
    <x v="0"/>
    <x v="3"/>
    <x v="2"/>
    <x v="0"/>
    <n v="2792979"/>
    <n v="278661"/>
    <n v="35710"/>
    <n v="12188"/>
    <n v="326559"/>
    <n v="0.11692139468288161"/>
    <x v="0"/>
    <n v="0"/>
  </r>
  <r>
    <s v="Post_3578"/>
    <x v="425"/>
    <x v="6"/>
    <x v="2"/>
    <x v="0"/>
    <x v="4"/>
    <x v="7"/>
    <n v="1080797"/>
    <n v="123510"/>
    <n v="46368"/>
    <n v="16690"/>
    <n v="186568"/>
    <n v="0.17262076042031946"/>
    <x v="2"/>
    <n v="0"/>
  </r>
  <r>
    <s v="Post_3579"/>
    <x v="433"/>
    <x v="1"/>
    <x v="2"/>
    <x v="8"/>
    <x v="0"/>
    <x v="7"/>
    <n v="1777426"/>
    <n v="55185"/>
    <n v="14532"/>
    <n v="34839"/>
    <n v="104556"/>
    <n v="5.8824389876146743E-2"/>
    <x v="1"/>
    <n v="0"/>
  </r>
  <r>
    <s v="Post_3580"/>
    <x v="255"/>
    <x v="1"/>
    <x v="1"/>
    <x v="1"/>
    <x v="0"/>
    <x v="1"/>
    <n v="2367228"/>
    <n v="440739"/>
    <n v="70043"/>
    <n v="20486"/>
    <n v="531268"/>
    <n v="0.22442620651665154"/>
    <x v="0"/>
    <n v="0"/>
  </r>
  <r>
    <s v="Post_3581"/>
    <x v="25"/>
    <x v="15"/>
    <x v="3"/>
    <x v="7"/>
    <x v="0"/>
    <x v="2"/>
    <n v="3227162"/>
    <n v="30996"/>
    <n v="42925"/>
    <n v="10029"/>
    <n v="83950"/>
    <n v="2.6013568578212062E-2"/>
    <x v="0"/>
    <n v="0"/>
  </r>
  <r>
    <s v="Post_3582"/>
    <x v="251"/>
    <x v="17"/>
    <x v="3"/>
    <x v="6"/>
    <x v="1"/>
    <x v="2"/>
    <n v="1458457"/>
    <n v="186108"/>
    <n v="49424"/>
    <n v="48333"/>
    <n v="283865"/>
    <n v="0.19463378076967644"/>
    <x v="0"/>
    <n v="0"/>
  </r>
  <r>
    <s v="Post_3583"/>
    <x v="349"/>
    <x v="7"/>
    <x v="1"/>
    <x v="7"/>
    <x v="4"/>
    <x v="3"/>
    <n v="1294997"/>
    <n v="23756"/>
    <n v="95096"/>
    <n v="36485"/>
    <n v="155337"/>
    <n v="0.11995162923157351"/>
    <x v="1"/>
    <n v="0"/>
  </r>
  <r>
    <s v="Post_3584"/>
    <x v="135"/>
    <x v="1"/>
    <x v="0"/>
    <x v="0"/>
    <x v="3"/>
    <x v="3"/>
    <n v="4813536"/>
    <n v="107229"/>
    <n v="29142"/>
    <n v="44927"/>
    <n v="181298"/>
    <n v="3.7664203612479477E-2"/>
    <x v="2"/>
    <n v="0"/>
  </r>
  <r>
    <s v="Post_3585"/>
    <x v="223"/>
    <x v="7"/>
    <x v="2"/>
    <x v="9"/>
    <x v="1"/>
    <x v="7"/>
    <n v="1277909"/>
    <n v="162633"/>
    <n v="40717"/>
    <n v="49400"/>
    <n v="252750"/>
    <n v="0.1977840362654931"/>
    <x v="1"/>
    <n v="0"/>
  </r>
  <r>
    <s v="Post_3586"/>
    <x v="636"/>
    <x v="3"/>
    <x v="2"/>
    <x v="3"/>
    <x v="4"/>
    <x v="3"/>
    <n v="2621835"/>
    <n v="154122"/>
    <n v="16767"/>
    <n v="26931"/>
    <n v="197820"/>
    <n v="7.5450972315191461E-2"/>
    <x v="1"/>
    <n v="0"/>
  </r>
  <r>
    <s v="Post_3587"/>
    <x v="366"/>
    <x v="22"/>
    <x v="2"/>
    <x v="8"/>
    <x v="4"/>
    <x v="4"/>
    <n v="677450"/>
    <n v="167667"/>
    <n v="47881"/>
    <n v="20909"/>
    <n v="236457"/>
    <n v="0.34903978153369253"/>
    <x v="0"/>
    <n v="0"/>
  </r>
  <r>
    <s v="Post_3588"/>
    <x v="78"/>
    <x v="8"/>
    <x v="2"/>
    <x v="4"/>
    <x v="1"/>
    <x v="7"/>
    <n v="1654984"/>
    <n v="115238"/>
    <n v="99475"/>
    <n v="24296"/>
    <n v="239009"/>
    <n v="0.14441771038269857"/>
    <x v="2"/>
    <n v="0"/>
  </r>
  <r>
    <s v="Post_3589"/>
    <x v="575"/>
    <x v="19"/>
    <x v="2"/>
    <x v="0"/>
    <x v="0"/>
    <x v="0"/>
    <n v="1062762"/>
    <n v="235851"/>
    <n v="32368"/>
    <n v="25476"/>
    <n v="293695"/>
    <n v="0.27635067870322799"/>
    <x v="2"/>
    <n v="0"/>
  </r>
  <r>
    <s v="Post_3590"/>
    <x v="570"/>
    <x v="10"/>
    <x v="0"/>
    <x v="2"/>
    <x v="1"/>
    <x v="0"/>
    <n v="4097950"/>
    <n v="349433"/>
    <n v="43192"/>
    <n v="3385"/>
    <n v="396010"/>
    <n v="9.6636122939518537E-2"/>
    <x v="1"/>
    <n v="0"/>
  </r>
  <r>
    <s v="Post_3591"/>
    <x v="461"/>
    <x v="16"/>
    <x v="1"/>
    <x v="2"/>
    <x v="2"/>
    <x v="0"/>
    <n v="2647054"/>
    <n v="41257"/>
    <n v="39244"/>
    <n v="9813"/>
    <n v="90314"/>
    <n v="3.4118684394047118E-2"/>
    <x v="1"/>
    <n v="0"/>
  </r>
  <r>
    <s v="Post_3592"/>
    <x v="646"/>
    <x v="15"/>
    <x v="0"/>
    <x v="4"/>
    <x v="1"/>
    <x v="7"/>
    <n v="3141556"/>
    <n v="53034"/>
    <n v="26202"/>
    <n v="4457"/>
    <n v="83693"/>
    <n v="2.6640620125822998E-2"/>
    <x v="0"/>
    <n v="0"/>
  </r>
  <r>
    <s v="Post_3593"/>
    <x v="621"/>
    <x v="21"/>
    <x v="2"/>
    <x v="0"/>
    <x v="0"/>
    <x v="7"/>
    <n v="3345099"/>
    <n v="77768"/>
    <n v="80093"/>
    <n v="13493"/>
    <n v="171354"/>
    <n v="5.1225389741828269E-2"/>
    <x v="1"/>
    <n v="0"/>
  </r>
  <r>
    <s v="Post_3594"/>
    <x v="388"/>
    <x v="20"/>
    <x v="1"/>
    <x v="5"/>
    <x v="0"/>
    <x v="3"/>
    <n v="4557029"/>
    <n v="125724"/>
    <n v="1278"/>
    <n v="33044"/>
    <n v="160046"/>
    <n v="3.5120689378979157E-2"/>
    <x v="2"/>
    <n v="0"/>
  </r>
  <r>
    <s v="Post_3595"/>
    <x v="114"/>
    <x v="22"/>
    <x v="0"/>
    <x v="2"/>
    <x v="4"/>
    <x v="3"/>
    <n v="1939306"/>
    <n v="200131"/>
    <n v="76077"/>
    <n v="45583"/>
    <n v="321791"/>
    <n v="0.16593100830915802"/>
    <x v="0"/>
    <n v="0"/>
  </r>
  <r>
    <s v="Post_3596"/>
    <x v="454"/>
    <x v="16"/>
    <x v="3"/>
    <x v="2"/>
    <x v="5"/>
    <x v="7"/>
    <n v="1850528"/>
    <n v="331895"/>
    <n v="20122"/>
    <n v="1865"/>
    <n v="353882"/>
    <n v="0.19123298863891819"/>
    <x v="1"/>
    <n v="0"/>
  </r>
  <r>
    <s v="Post_3597"/>
    <x v="559"/>
    <x v="15"/>
    <x v="1"/>
    <x v="1"/>
    <x v="5"/>
    <x v="7"/>
    <n v="3570669"/>
    <n v="376435"/>
    <n v="42008"/>
    <n v="15701"/>
    <n v="434144"/>
    <n v="0.12158617894853878"/>
    <x v="1"/>
    <n v="0"/>
  </r>
  <r>
    <s v="Post_3598"/>
    <x v="306"/>
    <x v="17"/>
    <x v="3"/>
    <x v="8"/>
    <x v="2"/>
    <x v="1"/>
    <n v="1554895"/>
    <n v="431835"/>
    <n v="16198"/>
    <n v="47031"/>
    <n v="495064"/>
    <n v="0.31839063087861236"/>
    <x v="2"/>
    <n v="0"/>
  </r>
  <r>
    <s v="Post_3599"/>
    <x v="212"/>
    <x v="8"/>
    <x v="1"/>
    <x v="9"/>
    <x v="1"/>
    <x v="7"/>
    <n v="1761578"/>
    <n v="272014"/>
    <n v="92390"/>
    <n v="5140"/>
    <n v="369544"/>
    <n v="0.20978009489219324"/>
    <x v="2"/>
    <n v="0"/>
  </r>
  <r>
    <s v="Post_3600"/>
    <x v="149"/>
    <x v="18"/>
    <x v="0"/>
    <x v="4"/>
    <x v="5"/>
    <x v="3"/>
    <n v="3284516"/>
    <n v="89109"/>
    <n v="91336"/>
    <n v="31184"/>
    <n v="211629"/>
    <n v="6.443232427547925E-2"/>
    <x v="1"/>
    <n v="0"/>
  </r>
  <r>
    <s v="Post_3601"/>
    <x v="146"/>
    <x v="7"/>
    <x v="3"/>
    <x v="2"/>
    <x v="1"/>
    <x v="1"/>
    <n v="691916"/>
    <n v="158855"/>
    <n v="55805"/>
    <n v="10217"/>
    <n v="224877"/>
    <n v="0.32500621462720908"/>
    <x v="0"/>
    <n v="0"/>
  </r>
  <r>
    <s v="Post_3602"/>
    <x v="160"/>
    <x v="23"/>
    <x v="1"/>
    <x v="1"/>
    <x v="5"/>
    <x v="5"/>
    <n v="2535862"/>
    <n v="93339"/>
    <n v="72820"/>
    <n v="2828"/>
    <n v="168987"/>
    <n v="6.6638878614057068E-2"/>
    <x v="2"/>
    <n v="0"/>
  </r>
  <r>
    <s v="Post_3603"/>
    <x v="280"/>
    <x v="16"/>
    <x v="1"/>
    <x v="4"/>
    <x v="2"/>
    <x v="4"/>
    <n v="2408561"/>
    <n v="311453"/>
    <n v="91334"/>
    <n v="6412"/>
    <n v="409199"/>
    <n v="0.16989355885111485"/>
    <x v="1"/>
    <n v="0"/>
  </r>
  <r>
    <s v="Post_3604"/>
    <x v="315"/>
    <x v="3"/>
    <x v="0"/>
    <x v="2"/>
    <x v="0"/>
    <x v="2"/>
    <n v="4997284"/>
    <n v="394892"/>
    <n v="60213"/>
    <n v="17338"/>
    <n v="472443"/>
    <n v="9.4539954103068785E-2"/>
    <x v="1"/>
    <n v="0"/>
  </r>
  <r>
    <s v="Post_3605"/>
    <x v="135"/>
    <x v="1"/>
    <x v="1"/>
    <x v="0"/>
    <x v="4"/>
    <x v="6"/>
    <n v="1700132"/>
    <n v="81658"/>
    <n v="81466"/>
    <n v="33991"/>
    <n v="197115"/>
    <n v="0.1159409975225453"/>
    <x v="0"/>
    <n v="0"/>
  </r>
  <r>
    <s v="Post_3606"/>
    <x v="612"/>
    <x v="20"/>
    <x v="0"/>
    <x v="6"/>
    <x v="3"/>
    <x v="7"/>
    <n v="2137772"/>
    <n v="285646"/>
    <n v="51693"/>
    <n v="41867"/>
    <n v="379206"/>
    <n v="0.17738374344878688"/>
    <x v="2"/>
    <n v="0"/>
  </r>
  <r>
    <s v="Post_3607"/>
    <x v="475"/>
    <x v="21"/>
    <x v="1"/>
    <x v="2"/>
    <x v="3"/>
    <x v="7"/>
    <n v="1406784"/>
    <n v="449995"/>
    <n v="79996"/>
    <n v="33134"/>
    <n v="563125"/>
    <n v="0.40029244006187159"/>
    <x v="1"/>
    <n v="0"/>
  </r>
  <r>
    <s v="Post_3608"/>
    <x v="14"/>
    <x v="11"/>
    <x v="2"/>
    <x v="8"/>
    <x v="5"/>
    <x v="4"/>
    <n v="4752278"/>
    <n v="444255"/>
    <n v="53647"/>
    <n v="27659"/>
    <n v="525561"/>
    <n v="0.11059138375322319"/>
    <x v="2"/>
    <n v="0"/>
  </r>
  <r>
    <s v="Post_3609"/>
    <x v="327"/>
    <x v="15"/>
    <x v="3"/>
    <x v="9"/>
    <x v="4"/>
    <x v="2"/>
    <n v="2279824"/>
    <n v="125773"/>
    <n v="37449"/>
    <n v="35173"/>
    <n v="198395"/>
    <n v="8.7022068370189984E-2"/>
    <x v="2"/>
    <n v="0"/>
  </r>
  <r>
    <s v="Post_3610"/>
    <x v="546"/>
    <x v="18"/>
    <x v="0"/>
    <x v="6"/>
    <x v="2"/>
    <x v="3"/>
    <n v="655655"/>
    <n v="326090"/>
    <n v="52180"/>
    <n v="49588"/>
    <n v="427858"/>
    <n v="0.65256575485583124"/>
    <x v="0"/>
    <n v="0"/>
  </r>
  <r>
    <s v="Post_3611"/>
    <x v="501"/>
    <x v="3"/>
    <x v="0"/>
    <x v="3"/>
    <x v="3"/>
    <x v="4"/>
    <n v="1175841"/>
    <n v="337898"/>
    <n v="71459"/>
    <n v="29041"/>
    <n v="438398"/>
    <n v="0.37283782416160011"/>
    <x v="2"/>
    <n v="0"/>
  </r>
  <r>
    <s v="Post_3612"/>
    <x v="556"/>
    <x v="7"/>
    <x v="1"/>
    <x v="7"/>
    <x v="2"/>
    <x v="4"/>
    <n v="2940522"/>
    <n v="25740"/>
    <n v="72776"/>
    <n v="35407"/>
    <n v="133923"/>
    <n v="4.5543954440742156E-2"/>
    <x v="2"/>
    <n v="0"/>
  </r>
  <r>
    <s v="Post_3613"/>
    <x v="502"/>
    <x v="18"/>
    <x v="1"/>
    <x v="5"/>
    <x v="5"/>
    <x v="3"/>
    <n v="2100416"/>
    <n v="225017"/>
    <n v="46803"/>
    <n v="12290"/>
    <n v="284110"/>
    <n v="0.13526368109936318"/>
    <x v="0"/>
    <n v="0"/>
  </r>
  <r>
    <s v="Post_3614"/>
    <x v="438"/>
    <x v="21"/>
    <x v="3"/>
    <x v="5"/>
    <x v="2"/>
    <x v="5"/>
    <n v="2226088"/>
    <n v="4248"/>
    <n v="66185"/>
    <n v="28435"/>
    <n v="98868"/>
    <n v="4.4413338556247552E-2"/>
    <x v="1"/>
    <n v="0"/>
  </r>
  <r>
    <s v="Post_3615"/>
    <x v="532"/>
    <x v="21"/>
    <x v="3"/>
    <x v="3"/>
    <x v="1"/>
    <x v="3"/>
    <n v="2351866"/>
    <n v="487866"/>
    <n v="78898"/>
    <n v="28508"/>
    <n v="595272"/>
    <n v="0.25310625690409233"/>
    <x v="0"/>
    <n v="0"/>
  </r>
  <r>
    <s v="Post_3616"/>
    <x v="620"/>
    <x v="23"/>
    <x v="0"/>
    <x v="4"/>
    <x v="0"/>
    <x v="5"/>
    <n v="710098"/>
    <n v="130766"/>
    <n v="40070"/>
    <n v="24168"/>
    <n v="195004"/>
    <n v="0.27461561643604121"/>
    <x v="2"/>
    <n v="0"/>
  </r>
  <r>
    <s v="Post_3617"/>
    <x v="205"/>
    <x v="16"/>
    <x v="1"/>
    <x v="1"/>
    <x v="3"/>
    <x v="5"/>
    <n v="4651459"/>
    <n v="68377"/>
    <n v="67937"/>
    <n v="30898"/>
    <n v="167212"/>
    <n v="3.594829063311103E-2"/>
    <x v="2"/>
    <n v="0"/>
  </r>
  <r>
    <s v="Post_3618"/>
    <x v="112"/>
    <x v="17"/>
    <x v="2"/>
    <x v="7"/>
    <x v="0"/>
    <x v="3"/>
    <n v="1145112"/>
    <n v="347150"/>
    <n v="33144"/>
    <n v="42026"/>
    <n v="422320"/>
    <n v="0.3688023529576146"/>
    <x v="0"/>
    <n v="0"/>
  </r>
  <r>
    <s v="Post_3619"/>
    <x v="340"/>
    <x v="15"/>
    <x v="1"/>
    <x v="5"/>
    <x v="0"/>
    <x v="7"/>
    <n v="4277027"/>
    <n v="354830"/>
    <n v="17598"/>
    <n v="7596"/>
    <n v="380024"/>
    <n v="8.8852373389272502E-2"/>
    <x v="2"/>
    <n v="0"/>
  </r>
  <r>
    <s v="Post_3620"/>
    <x v="380"/>
    <x v="16"/>
    <x v="3"/>
    <x v="2"/>
    <x v="5"/>
    <x v="5"/>
    <n v="3371356"/>
    <n v="496848"/>
    <n v="84583"/>
    <n v="49391"/>
    <n v="630822"/>
    <n v="0.18711224800940632"/>
    <x v="1"/>
    <n v="0"/>
  </r>
  <r>
    <s v="Post_3621"/>
    <x v="150"/>
    <x v="14"/>
    <x v="1"/>
    <x v="3"/>
    <x v="0"/>
    <x v="0"/>
    <n v="3794993"/>
    <n v="200502"/>
    <n v="92287"/>
    <n v="9187"/>
    <n v="301976"/>
    <n v="7.957221528471857E-2"/>
    <x v="1"/>
    <n v="0"/>
  </r>
  <r>
    <s v="Post_3622"/>
    <x v="474"/>
    <x v="16"/>
    <x v="0"/>
    <x v="0"/>
    <x v="3"/>
    <x v="1"/>
    <n v="4618412"/>
    <n v="7728"/>
    <n v="2040"/>
    <n v="46537"/>
    <n v="56305"/>
    <n v="1.2191419907968367E-2"/>
    <x v="2"/>
    <n v="0"/>
  </r>
  <r>
    <s v="Post_3623"/>
    <x v="363"/>
    <x v="4"/>
    <x v="2"/>
    <x v="1"/>
    <x v="0"/>
    <x v="5"/>
    <n v="2902674"/>
    <n v="483312"/>
    <n v="1975"/>
    <n v="30485"/>
    <n v="515772"/>
    <n v="0.17768857267471305"/>
    <x v="0"/>
    <n v="0"/>
  </r>
  <r>
    <s v="Post_3624"/>
    <x v="327"/>
    <x v="15"/>
    <x v="1"/>
    <x v="9"/>
    <x v="0"/>
    <x v="3"/>
    <n v="1671868"/>
    <n v="395880"/>
    <n v="60863"/>
    <n v="10189"/>
    <n v="466932"/>
    <n v="0.27928759926022867"/>
    <x v="1"/>
    <n v="0"/>
  </r>
  <r>
    <s v="Post_3625"/>
    <x v="541"/>
    <x v="19"/>
    <x v="3"/>
    <x v="5"/>
    <x v="5"/>
    <x v="0"/>
    <n v="3010484"/>
    <n v="365576"/>
    <n v="82001"/>
    <n v="43572"/>
    <n v="491149"/>
    <n v="0.16314619177514314"/>
    <x v="2"/>
    <n v="0"/>
  </r>
  <r>
    <s v="Post_3626"/>
    <x v="593"/>
    <x v="7"/>
    <x v="1"/>
    <x v="8"/>
    <x v="3"/>
    <x v="6"/>
    <n v="3620053"/>
    <n v="417221"/>
    <n v="33890"/>
    <n v="43836"/>
    <n v="494947"/>
    <n v="0.13672368885206929"/>
    <x v="2"/>
    <n v="0"/>
  </r>
  <r>
    <s v="Post_3627"/>
    <x v="440"/>
    <x v="16"/>
    <x v="2"/>
    <x v="5"/>
    <x v="1"/>
    <x v="5"/>
    <n v="1161029"/>
    <n v="267995"/>
    <n v="11019"/>
    <n v="39895"/>
    <n v="318909"/>
    <n v="0.27467789348930993"/>
    <x v="1"/>
    <n v="0"/>
  </r>
  <r>
    <s v="Post_3628"/>
    <x v="309"/>
    <x v="12"/>
    <x v="1"/>
    <x v="5"/>
    <x v="3"/>
    <x v="3"/>
    <n v="2716374"/>
    <n v="344755"/>
    <n v="20540"/>
    <n v="31222"/>
    <n v="396517"/>
    <n v="0.14597290358396892"/>
    <x v="2"/>
    <n v="0"/>
  </r>
  <r>
    <s v="Post_3629"/>
    <x v="455"/>
    <x v="21"/>
    <x v="2"/>
    <x v="7"/>
    <x v="2"/>
    <x v="2"/>
    <n v="2451233"/>
    <n v="238629"/>
    <n v="57390"/>
    <n v="21836"/>
    <n v="317855"/>
    <n v="0.12967147553904504"/>
    <x v="1"/>
    <n v="0"/>
  </r>
  <r>
    <s v="Post_3630"/>
    <x v="709"/>
    <x v="16"/>
    <x v="3"/>
    <x v="1"/>
    <x v="4"/>
    <x v="0"/>
    <n v="3494576"/>
    <n v="237558"/>
    <n v="81164"/>
    <n v="28918"/>
    <n v="347640"/>
    <n v="9.9479879676389923E-2"/>
    <x v="2"/>
    <n v="0"/>
  </r>
  <r>
    <s v="Post_3631"/>
    <x v="30"/>
    <x v="10"/>
    <x v="3"/>
    <x v="0"/>
    <x v="1"/>
    <x v="4"/>
    <n v="71395"/>
    <n v="250794"/>
    <n v="24677"/>
    <n v="5802"/>
    <n v="281273"/>
    <n v="3.9396736466139086"/>
    <x v="1"/>
    <n v="0"/>
  </r>
  <r>
    <s v="Post_3632"/>
    <x v="463"/>
    <x v="5"/>
    <x v="1"/>
    <x v="5"/>
    <x v="4"/>
    <x v="3"/>
    <n v="2714339"/>
    <n v="195676"/>
    <n v="96044"/>
    <n v="18591"/>
    <n v="310311"/>
    <n v="0.11432286092488816"/>
    <x v="0"/>
    <n v="0"/>
  </r>
  <r>
    <s v="Post_3633"/>
    <x v="21"/>
    <x v="0"/>
    <x v="1"/>
    <x v="1"/>
    <x v="5"/>
    <x v="1"/>
    <n v="4625228"/>
    <n v="96042"/>
    <n v="96828"/>
    <n v="30562"/>
    <n v="223432"/>
    <n v="4.8307240205239611E-2"/>
    <x v="0"/>
    <n v="0"/>
  </r>
  <r>
    <s v="Post_3634"/>
    <x v="692"/>
    <x v="15"/>
    <x v="3"/>
    <x v="8"/>
    <x v="3"/>
    <x v="6"/>
    <n v="1485296"/>
    <n v="262114"/>
    <n v="82589"/>
    <n v="49507"/>
    <n v="394210"/>
    <n v="0.26540837651215649"/>
    <x v="0"/>
    <n v="0"/>
  </r>
  <r>
    <s v="Post_3635"/>
    <x v="624"/>
    <x v="6"/>
    <x v="1"/>
    <x v="1"/>
    <x v="2"/>
    <x v="2"/>
    <n v="2093646"/>
    <n v="289340"/>
    <n v="34851"/>
    <n v="10245"/>
    <n v="334436"/>
    <n v="0.15973856134227085"/>
    <x v="1"/>
    <n v="0"/>
  </r>
  <r>
    <s v="Post_3636"/>
    <x v="227"/>
    <x v="0"/>
    <x v="3"/>
    <x v="7"/>
    <x v="3"/>
    <x v="4"/>
    <n v="636960"/>
    <n v="147410"/>
    <n v="83963"/>
    <n v="46376"/>
    <n v="277749"/>
    <n v="0.43605406932931423"/>
    <x v="2"/>
    <n v="0"/>
  </r>
  <r>
    <s v="Post_3637"/>
    <x v="378"/>
    <x v="3"/>
    <x v="2"/>
    <x v="2"/>
    <x v="4"/>
    <x v="4"/>
    <n v="3984830"/>
    <n v="290889"/>
    <n v="6798"/>
    <n v="35927"/>
    <n v="333614"/>
    <n v="8.3721011937774009E-2"/>
    <x v="1"/>
    <n v="0"/>
  </r>
  <r>
    <s v="Post_3638"/>
    <x v="628"/>
    <x v="12"/>
    <x v="3"/>
    <x v="2"/>
    <x v="0"/>
    <x v="0"/>
    <n v="4959895"/>
    <n v="201881"/>
    <n v="18714"/>
    <n v="47196"/>
    <n v="267791"/>
    <n v="5.3991263927966215E-2"/>
    <x v="2"/>
    <n v="0"/>
  </r>
  <r>
    <s v="Post_3639"/>
    <x v="365"/>
    <x v="21"/>
    <x v="0"/>
    <x v="6"/>
    <x v="1"/>
    <x v="6"/>
    <n v="1647779"/>
    <n v="50877"/>
    <n v="74015"/>
    <n v="36438"/>
    <n v="161330"/>
    <n v="9.790754706790171E-2"/>
    <x v="2"/>
    <n v="0"/>
  </r>
  <r>
    <s v="Post_3640"/>
    <x v="597"/>
    <x v="21"/>
    <x v="0"/>
    <x v="5"/>
    <x v="0"/>
    <x v="1"/>
    <n v="1003490"/>
    <n v="190310"/>
    <n v="21357"/>
    <n v="39466"/>
    <n v="251133"/>
    <n v="0.25025959401688108"/>
    <x v="0"/>
    <n v="0"/>
  </r>
  <r>
    <s v="Post_3641"/>
    <x v="423"/>
    <x v="19"/>
    <x v="3"/>
    <x v="4"/>
    <x v="4"/>
    <x v="5"/>
    <n v="4180692"/>
    <n v="226583"/>
    <n v="1936"/>
    <n v="17539"/>
    <n v="246058"/>
    <n v="5.8855806646363806E-2"/>
    <x v="0"/>
    <n v="0"/>
  </r>
  <r>
    <s v="Post_3642"/>
    <x v="464"/>
    <x v="22"/>
    <x v="3"/>
    <x v="0"/>
    <x v="5"/>
    <x v="6"/>
    <n v="2841183"/>
    <n v="49865"/>
    <n v="60619"/>
    <n v="15731"/>
    <n v="126215"/>
    <n v="4.4423396873767021E-2"/>
    <x v="1"/>
    <n v="0"/>
  </r>
  <r>
    <s v="Post_3643"/>
    <x v="459"/>
    <x v="9"/>
    <x v="0"/>
    <x v="2"/>
    <x v="0"/>
    <x v="0"/>
    <n v="4081405"/>
    <n v="420595"/>
    <n v="51812"/>
    <n v="27954"/>
    <n v="500361"/>
    <n v="0.12259528275189549"/>
    <x v="2"/>
    <n v="0"/>
  </r>
  <r>
    <s v="Post_3644"/>
    <x v="602"/>
    <x v="8"/>
    <x v="0"/>
    <x v="0"/>
    <x v="2"/>
    <x v="5"/>
    <n v="757286"/>
    <n v="460922"/>
    <n v="58039"/>
    <n v="46234"/>
    <n v="565195"/>
    <n v="0.74634286121755844"/>
    <x v="0"/>
    <n v="0"/>
  </r>
  <r>
    <s v="Post_3645"/>
    <x v="455"/>
    <x v="21"/>
    <x v="2"/>
    <x v="7"/>
    <x v="5"/>
    <x v="2"/>
    <n v="1637344"/>
    <n v="50807"/>
    <n v="32965"/>
    <n v="37638"/>
    <n v="121410"/>
    <n v="7.4150575566282961E-2"/>
    <x v="1"/>
    <n v="0"/>
  </r>
  <r>
    <s v="Post_3646"/>
    <x v="363"/>
    <x v="4"/>
    <x v="1"/>
    <x v="0"/>
    <x v="1"/>
    <x v="4"/>
    <n v="2903014"/>
    <n v="398167"/>
    <n v="70875"/>
    <n v="25022"/>
    <n v="494064"/>
    <n v="0.17019001630718969"/>
    <x v="1"/>
    <n v="0"/>
  </r>
  <r>
    <s v="Post_3647"/>
    <x v="132"/>
    <x v="12"/>
    <x v="0"/>
    <x v="4"/>
    <x v="4"/>
    <x v="2"/>
    <n v="2383029"/>
    <n v="440705"/>
    <n v="40948"/>
    <n v="48430"/>
    <n v="530083"/>
    <n v="0.2224408515381055"/>
    <x v="0"/>
    <n v="0"/>
  </r>
  <r>
    <s v="Post_3648"/>
    <x v="199"/>
    <x v="0"/>
    <x v="1"/>
    <x v="4"/>
    <x v="3"/>
    <x v="4"/>
    <n v="665115"/>
    <n v="5418"/>
    <n v="9160"/>
    <n v="6114"/>
    <n v="20692"/>
    <n v="3.1110409478060184E-2"/>
    <x v="1"/>
    <n v="0"/>
  </r>
  <r>
    <s v="Post_3649"/>
    <x v="329"/>
    <x v="2"/>
    <x v="0"/>
    <x v="8"/>
    <x v="4"/>
    <x v="6"/>
    <n v="150156"/>
    <n v="346163"/>
    <n v="53670"/>
    <n v="17309"/>
    <n v="417142"/>
    <n v="2.7780574868803112"/>
    <x v="2"/>
    <n v="0"/>
  </r>
  <r>
    <s v="Post_3650"/>
    <x v="332"/>
    <x v="1"/>
    <x v="3"/>
    <x v="3"/>
    <x v="1"/>
    <x v="5"/>
    <n v="1027279"/>
    <n v="27234"/>
    <n v="44956"/>
    <n v="1445"/>
    <n v="73635"/>
    <n v="7.1679650805672068E-2"/>
    <x v="1"/>
    <n v="0"/>
  </r>
  <r>
    <s v="Post_3651"/>
    <x v="526"/>
    <x v="6"/>
    <x v="3"/>
    <x v="8"/>
    <x v="3"/>
    <x v="7"/>
    <n v="2444681"/>
    <n v="260620"/>
    <n v="26643"/>
    <n v="14661"/>
    <n v="301924"/>
    <n v="0.12350241197113243"/>
    <x v="2"/>
    <n v="0"/>
  </r>
  <r>
    <s v="Post_3652"/>
    <x v="312"/>
    <x v="10"/>
    <x v="1"/>
    <x v="0"/>
    <x v="2"/>
    <x v="7"/>
    <n v="2446014"/>
    <n v="30223"/>
    <n v="88394"/>
    <n v="2447"/>
    <n v="121064"/>
    <n v="4.9494401912662807E-2"/>
    <x v="1"/>
    <n v="0"/>
  </r>
  <r>
    <s v="Post_3653"/>
    <x v="409"/>
    <x v="11"/>
    <x v="1"/>
    <x v="3"/>
    <x v="5"/>
    <x v="6"/>
    <n v="3699879"/>
    <n v="213072"/>
    <n v="16388"/>
    <n v="34755"/>
    <n v="264215"/>
    <n v="7.1411794818154864E-2"/>
    <x v="1"/>
    <n v="0"/>
  </r>
  <r>
    <s v="Post_3654"/>
    <x v="681"/>
    <x v="0"/>
    <x v="3"/>
    <x v="9"/>
    <x v="5"/>
    <x v="7"/>
    <n v="1853103"/>
    <n v="69910"/>
    <n v="4470"/>
    <n v="39710"/>
    <n v="114090"/>
    <n v="6.1567004100689493E-2"/>
    <x v="2"/>
    <n v="0"/>
  </r>
  <r>
    <s v="Post_3655"/>
    <x v="138"/>
    <x v="18"/>
    <x v="0"/>
    <x v="2"/>
    <x v="3"/>
    <x v="7"/>
    <n v="4171587"/>
    <n v="222488"/>
    <n v="80865"/>
    <n v="5536"/>
    <n v="308889"/>
    <n v="7.4045920653219022E-2"/>
    <x v="2"/>
    <n v="0"/>
  </r>
  <r>
    <s v="Post_3656"/>
    <x v="721"/>
    <x v="11"/>
    <x v="1"/>
    <x v="0"/>
    <x v="1"/>
    <x v="4"/>
    <n v="2314668"/>
    <n v="36572"/>
    <n v="67108"/>
    <n v="42772"/>
    <n v="146452"/>
    <n v="6.3271276917467215E-2"/>
    <x v="2"/>
    <n v="0"/>
  </r>
  <r>
    <s v="Post_3657"/>
    <x v="11"/>
    <x v="9"/>
    <x v="3"/>
    <x v="6"/>
    <x v="5"/>
    <x v="2"/>
    <n v="2574515"/>
    <n v="461003"/>
    <n v="72910"/>
    <n v="25274"/>
    <n v="559187"/>
    <n v="0.217200909685902"/>
    <x v="0"/>
    <n v="0"/>
  </r>
  <r>
    <s v="Post_3658"/>
    <x v="15"/>
    <x v="12"/>
    <x v="1"/>
    <x v="7"/>
    <x v="4"/>
    <x v="5"/>
    <n v="1058506"/>
    <n v="361715"/>
    <n v="51528"/>
    <n v="5422"/>
    <n v="418665"/>
    <n v="0.39552444672018866"/>
    <x v="1"/>
    <n v="0"/>
  </r>
  <r>
    <s v="Post_3659"/>
    <x v="112"/>
    <x v="17"/>
    <x v="3"/>
    <x v="8"/>
    <x v="2"/>
    <x v="0"/>
    <n v="272791"/>
    <n v="237213"/>
    <n v="82161"/>
    <n v="17410"/>
    <n v="336784"/>
    <n v="1.2345861850280984"/>
    <x v="0"/>
    <n v="0"/>
  </r>
  <r>
    <s v="Post_3660"/>
    <x v="594"/>
    <x v="2"/>
    <x v="3"/>
    <x v="0"/>
    <x v="1"/>
    <x v="6"/>
    <n v="4147649"/>
    <n v="140624"/>
    <n v="70092"/>
    <n v="11837"/>
    <n v="222553"/>
    <n v="5.3657626284191358E-2"/>
    <x v="0"/>
    <n v="0"/>
  </r>
  <r>
    <s v="Post_3661"/>
    <x v="149"/>
    <x v="18"/>
    <x v="1"/>
    <x v="3"/>
    <x v="4"/>
    <x v="5"/>
    <n v="1724155"/>
    <n v="458079"/>
    <n v="9417"/>
    <n v="48609"/>
    <n v="516105"/>
    <n v="0.29933793655442809"/>
    <x v="2"/>
    <n v="0"/>
  </r>
  <r>
    <s v="Post_3662"/>
    <x v="229"/>
    <x v="20"/>
    <x v="0"/>
    <x v="9"/>
    <x v="4"/>
    <x v="6"/>
    <n v="560795"/>
    <n v="11735"/>
    <n v="2475"/>
    <n v="2473"/>
    <n v="16683"/>
    <n v="2.9748838702199555E-2"/>
    <x v="0"/>
    <n v="0"/>
  </r>
  <r>
    <s v="Post_3663"/>
    <x v="369"/>
    <x v="21"/>
    <x v="2"/>
    <x v="8"/>
    <x v="1"/>
    <x v="2"/>
    <n v="3684146"/>
    <n v="151211"/>
    <n v="4453"/>
    <n v="10143"/>
    <n v="165807"/>
    <n v="4.5005545382837707E-2"/>
    <x v="1"/>
    <n v="0"/>
  </r>
  <r>
    <s v="Post_3664"/>
    <x v="10"/>
    <x v="8"/>
    <x v="0"/>
    <x v="6"/>
    <x v="5"/>
    <x v="0"/>
    <n v="3852694"/>
    <n v="253328"/>
    <n v="67715"/>
    <n v="43838"/>
    <n v="364881"/>
    <n v="9.4708014703477617E-2"/>
    <x v="0"/>
    <n v="0"/>
  </r>
  <r>
    <s v="Post_3665"/>
    <x v="509"/>
    <x v="23"/>
    <x v="1"/>
    <x v="9"/>
    <x v="4"/>
    <x v="0"/>
    <n v="2103231"/>
    <n v="265912"/>
    <n v="65039"/>
    <n v="38575"/>
    <n v="369526"/>
    <n v="0.17569444345390497"/>
    <x v="2"/>
    <n v="0"/>
  </r>
  <r>
    <s v="Post_3666"/>
    <x v="674"/>
    <x v="2"/>
    <x v="1"/>
    <x v="5"/>
    <x v="3"/>
    <x v="2"/>
    <n v="4335301"/>
    <n v="193543"/>
    <n v="50186"/>
    <n v="36208"/>
    <n v="279937"/>
    <n v="6.4571525714131495E-2"/>
    <x v="2"/>
    <n v="0"/>
  </r>
  <r>
    <s v="Post_3667"/>
    <x v="94"/>
    <x v="2"/>
    <x v="0"/>
    <x v="5"/>
    <x v="2"/>
    <x v="3"/>
    <n v="2320627"/>
    <n v="417108"/>
    <n v="2814"/>
    <n v="15708"/>
    <n v="435630"/>
    <n v="0.18772081855464062"/>
    <x v="1"/>
    <n v="0"/>
  </r>
  <r>
    <s v="Post_3668"/>
    <x v="27"/>
    <x v="16"/>
    <x v="0"/>
    <x v="3"/>
    <x v="1"/>
    <x v="5"/>
    <n v="4869354"/>
    <n v="6608"/>
    <n v="6514"/>
    <n v="1492"/>
    <n v="14614"/>
    <n v="3.0012194636085199E-3"/>
    <x v="2"/>
    <n v="0"/>
  </r>
  <r>
    <s v="Post_3669"/>
    <x v="495"/>
    <x v="9"/>
    <x v="3"/>
    <x v="6"/>
    <x v="0"/>
    <x v="0"/>
    <n v="4774185"/>
    <n v="22677"/>
    <n v="53104"/>
    <n v="22023"/>
    <n v="97804"/>
    <n v="2.0486009654003771E-2"/>
    <x v="2"/>
    <n v="0"/>
  </r>
  <r>
    <s v="Post_3670"/>
    <x v="386"/>
    <x v="12"/>
    <x v="1"/>
    <x v="1"/>
    <x v="2"/>
    <x v="5"/>
    <n v="1147497"/>
    <n v="407471"/>
    <n v="29168"/>
    <n v="7518"/>
    <n v="444157"/>
    <n v="0.38706593568436343"/>
    <x v="1"/>
    <n v="0"/>
  </r>
  <r>
    <s v="Post_3671"/>
    <x v="535"/>
    <x v="1"/>
    <x v="1"/>
    <x v="9"/>
    <x v="2"/>
    <x v="3"/>
    <n v="231868"/>
    <n v="131318"/>
    <n v="92253"/>
    <n v="28352"/>
    <n v="251923"/>
    <n v="1.0864931771525179"/>
    <x v="0"/>
    <n v="0"/>
  </r>
  <r>
    <s v="Post_3672"/>
    <x v="185"/>
    <x v="3"/>
    <x v="3"/>
    <x v="1"/>
    <x v="2"/>
    <x v="4"/>
    <n v="725454"/>
    <n v="149682"/>
    <n v="27039"/>
    <n v="47514"/>
    <n v="224235"/>
    <n v="0.30909609706473462"/>
    <x v="0"/>
    <n v="0"/>
  </r>
  <r>
    <s v="Post_3673"/>
    <x v="28"/>
    <x v="17"/>
    <x v="0"/>
    <x v="3"/>
    <x v="3"/>
    <x v="6"/>
    <n v="3232841"/>
    <n v="27472"/>
    <n v="18187"/>
    <n v="21421"/>
    <n v="67080"/>
    <n v="2.0749551246102112E-2"/>
    <x v="1"/>
    <n v="0"/>
  </r>
  <r>
    <s v="Post_3674"/>
    <x v="617"/>
    <x v="21"/>
    <x v="0"/>
    <x v="9"/>
    <x v="1"/>
    <x v="2"/>
    <n v="1566752"/>
    <n v="176811"/>
    <n v="47917"/>
    <n v="712"/>
    <n v="225440"/>
    <n v="0.14389003492575725"/>
    <x v="1"/>
    <n v="0"/>
  </r>
  <r>
    <s v="Post_3675"/>
    <x v="578"/>
    <x v="3"/>
    <x v="2"/>
    <x v="7"/>
    <x v="3"/>
    <x v="4"/>
    <n v="4309390"/>
    <n v="362837"/>
    <n v="17128"/>
    <n v="25765"/>
    <n v="405730"/>
    <n v="9.4150216155882857E-2"/>
    <x v="0"/>
    <n v="0"/>
  </r>
  <r>
    <s v="Post_3676"/>
    <x v="530"/>
    <x v="17"/>
    <x v="2"/>
    <x v="9"/>
    <x v="2"/>
    <x v="5"/>
    <n v="659821"/>
    <n v="13467"/>
    <n v="49239"/>
    <n v="8742"/>
    <n v="71448"/>
    <n v="0.10828391336438216"/>
    <x v="2"/>
    <n v="0"/>
  </r>
  <r>
    <s v="Post_3677"/>
    <x v="658"/>
    <x v="6"/>
    <x v="0"/>
    <x v="3"/>
    <x v="5"/>
    <x v="2"/>
    <n v="3960518"/>
    <n v="376256"/>
    <n v="1871"/>
    <n v="3708"/>
    <n v="381835"/>
    <n v="9.6410368542700728E-2"/>
    <x v="2"/>
    <n v="0"/>
  </r>
  <r>
    <s v="Post_3678"/>
    <x v="407"/>
    <x v="15"/>
    <x v="3"/>
    <x v="6"/>
    <x v="3"/>
    <x v="7"/>
    <n v="2985117"/>
    <n v="284824"/>
    <n v="64052"/>
    <n v="41718"/>
    <n v="390594"/>
    <n v="0.1308471326249524"/>
    <x v="2"/>
    <n v="0"/>
  </r>
  <r>
    <s v="Post_3679"/>
    <x v="296"/>
    <x v="10"/>
    <x v="1"/>
    <x v="3"/>
    <x v="1"/>
    <x v="2"/>
    <n v="2148989"/>
    <n v="115422"/>
    <n v="32844"/>
    <n v="48115"/>
    <n v="196381"/>
    <n v="9.1382971248340494E-2"/>
    <x v="2"/>
    <n v="0"/>
  </r>
  <r>
    <s v="Post_3680"/>
    <x v="239"/>
    <x v="13"/>
    <x v="3"/>
    <x v="0"/>
    <x v="1"/>
    <x v="5"/>
    <n v="1463457"/>
    <n v="125302"/>
    <n v="62306"/>
    <n v="21850"/>
    <n v="209458"/>
    <n v="0.14312548985040216"/>
    <x v="0"/>
    <n v="0"/>
  </r>
  <r>
    <s v="Post_3681"/>
    <x v="681"/>
    <x v="0"/>
    <x v="1"/>
    <x v="2"/>
    <x v="2"/>
    <x v="3"/>
    <n v="3989657"/>
    <n v="351332"/>
    <n v="76680"/>
    <n v="36031"/>
    <n v="464043"/>
    <n v="0.11631150246750535"/>
    <x v="0"/>
    <n v="0"/>
  </r>
  <r>
    <s v="Post_3682"/>
    <x v="502"/>
    <x v="18"/>
    <x v="2"/>
    <x v="1"/>
    <x v="2"/>
    <x v="2"/>
    <n v="474838"/>
    <n v="45882"/>
    <n v="60806"/>
    <n v="27585"/>
    <n v="134273"/>
    <n v="0.28277644164957311"/>
    <x v="2"/>
    <n v="0"/>
  </r>
  <r>
    <s v="Post_3683"/>
    <x v="428"/>
    <x v="10"/>
    <x v="2"/>
    <x v="0"/>
    <x v="3"/>
    <x v="4"/>
    <n v="4654777"/>
    <n v="94417"/>
    <n v="20561"/>
    <n v="44245"/>
    <n v="159223"/>
    <n v="3.4206364773221143E-2"/>
    <x v="1"/>
    <n v="0"/>
  </r>
  <r>
    <s v="Post_3684"/>
    <x v="151"/>
    <x v="17"/>
    <x v="1"/>
    <x v="9"/>
    <x v="3"/>
    <x v="6"/>
    <n v="1390945"/>
    <n v="422057"/>
    <n v="94191"/>
    <n v="34407"/>
    <n v="550655"/>
    <n v="0.39588553105981905"/>
    <x v="2"/>
    <n v="0"/>
  </r>
  <r>
    <s v="Post_3685"/>
    <x v="69"/>
    <x v="2"/>
    <x v="1"/>
    <x v="9"/>
    <x v="4"/>
    <x v="3"/>
    <n v="4375990"/>
    <n v="99936"/>
    <n v="80353"/>
    <n v="3006"/>
    <n v="183295"/>
    <n v="4.1886521678523032E-2"/>
    <x v="2"/>
    <n v="0"/>
  </r>
  <r>
    <s v="Post_3686"/>
    <x v="337"/>
    <x v="23"/>
    <x v="2"/>
    <x v="2"/>
    <x v="1"/>
    <x v="1"/>
    <n v="1884862"/>
    <n v="249922"/>
    <n v="29934"/>
    <n v="46886"/>
    <n v="326742"/>
    <n v="0.17335062195534739"/>
    <x v="2"/>
    <n v="0"/>
  </r>
  <r>
    <s v="Post_3687"/>
    <x v="557"/>
    <x v="20"/>
    <x v="3"/>
    <x v="8"/>
    <x v="4"/>
    <x v="0"/>
    <n v="5467"/>
    <n v="337597"/>
    <n v="79716"/>
    <n v="33748"/>
    <n v="451061"/>
    <n v="82.506127675141755"/>
    <x v="0"/>
    <n v="0"/>
  </r>
  <r>
    <s v="Post_3688"/>
    <x v="142"/>
    <x v="2"/>
    <x v="1"/>
    <x v="9"/>
    <x v="2"/>
    <x v="6"/>
    <n v="2241319"/>
    <n v="22674"/>
    <n v="17632"/>
    <n v="11763"/>
    <n v="52069"/>
    <n v="2.3231409719009208E-2"/>
    <x v="0"/>
    <n v="0"/>
  </r>
  <r>
    <s v="Post_3689"/>
    <x v="210"/>
    <x v="10"/>
    <x v="0"/>
    <x v="2"/>
    <x v="5"/>
    <x v="6"/>
    <n v="2248823"/>
    <n v="185414"/>
    <n v="40492"/>
    <n v="35212"/>
    <n v="261118"/>
    <n v="0.11611318454142455"/>
    <x v="0"/>
    <n v="0"/>
  </r>
  <r>
    <s v="Post_3690"/>
    <x v="696"/>
    <x v="13"/>
    <x v="0"/>
    <x v="8"/>
    <x v="4"/>
    <x v="5"/>
    <n v="702805"/>
    <n v="426213"/>
    <n v="6952"/>
    <n v="12284"/>
    <n v="445449"/>
    <n v="0.63381592333577597"/>
    <x v="0"/>
    <n v="0"/>
  </r>
  <r>
    <s v="Post_3691"/>
    <x v="409"/>
    <x v="11"/>
    <x v="2"/>
    <x v="2"/>
    <x v="4"/>
    <x v="7"/>
    <n v="4076095"/>
    <n v="196850"/>
    <n v="15677"/>
    <n v="45746"/>
    <n v="258273"/>
    <n v="6.3362850963974093E-2"/>
    <x v="1"/>
    <n v="0"/>
  </r>
  <r>
    <s v="Post_3692"/>
    <x v="598"/>
    <x v="17"/>
    <x v="1"/>
    <x v="9"/>
    <x v="3"/>
    <x v="1"/>
    <n v="2926591"/>
    <n v="5898"/>
    <n v="89"/>
    <n v="6431"/>
    <n v="12418"/>
    <n v="4.2431620954209177E-3"/>
    <x v="2"/>
    <n v="0"/>
  </r>
  <r>
    <s v="Post_3693"/>
    <x v="11"/>
    <x v="9"/>
    <x v="3"/>
    <x v="1"/>
    <x v="3"/>
    <x v="5"/>
    <n v="3135532"/>
    <n v="15894"/>
    <n v="55304"/>
    <n v="37035"/>
    <n v="108233"/>
    <n v="3.4518225296377138E-2"/>
    <x v="2"/>
    <n v="0"/>
  </r>
  <r>
    <s v="Post_3694"/>
    <x v="188"/>
    <x v="5"/>
    <x v="3"/>
    <x v="0"/>
    <x v="2"/>
    <x v="3"/>
    <n v="461899"/>
    <n v="39413"/>
    <n v="57043"/>
    <n v="36427"/>
    <n v="132883"/>
    <n v="0.28768843405160005"/>
    <x v="0"/>
    <n v="0"/>
  </r>
  <r>
    <s v="Post_3695"/>
    <x v="429"/>
    <x v="22"/>
    <x v="2"/>
    <x v="8"/>
    <x v="0"/>
    <x v="0"/>
    <n v="457477"/>
    <n v="157733"/>
    <n v="80500"/>
    <n v="34374"/>
    <n v="272607"/>
    <n v="0.59589225250668343"/>
    <x v="2"/>
    <n v="0"/>
  </r>
  <r>
    <s v="Post_3696"/>
    <x v="606"/>
    <x v="13"/>
    <x v="2"/>
    <x v="8"/>
    <x v="0"/>
    <x v="6"/>
    <n v="651638"/>
    <n v="88078"/>
    <n v="98083"/>
    <n v="27044"/>
    <n v="213205"/>
    <n v="0.32718319066721091"/>
    <x v="1"/>
    <n v="0"/>
  </r>
  <r>
    <s v="Post_3697"/>
    <x v="258"/>
    <x v="8"/>
    <x v="3"/>
    <x v="8"/>
    <x v="3"/>
    <x v="2"/>
    <n v="4571746"/>
    <n v="377505"/>
    <n v="16732"/>
    <n v="26086"/>
    <n v="420323"/>
    <n v="9.1939272216785453E-2"/>
    <x v="0"/>
    <n v="0"/>
  </r>
  <r>
    <s v="Post_3698"/>
    <x v="17"/>
    <x v="6"/>
    <x v="0"/>
    <x v="0"/>
    <x v="3"/>
    <x v="0"/>
    <n v="2573700"/>
    <n v="22478"/>
    <n v="94199"/>
    <n v="3637"/>
    <n v="120314"/>
    <n v="4.6747484166763803E-2"/>
    <x v="2"/>
    <n v="0"/>
  </r>
  <r>
    <s v="Post_3699"/>
    <x v="113"/>
    <x v="18"/>
    <x v="2"/>
    <x v="5"/>
    <x v="0"/>
    <x v="0"/>
    <n v="713028"/>
    <n v="337203"/>
    <n v="25042"/>
    <n v="4682"/>
    <n v="366927"/>
    <n v="0.51460391457277976"/>
    <x v="0"/>
    <n v="0"/>
  </r>
  <r>
    <s v="Post_3700"/>
    <x v="329"/>
    <x v="2"/>
    <x v="0"/>
    <x v="8"/>
    <x v="1"/>
    <x v="1"/>
    <n v="2711553"/>
    <n v="160878"/>
    <n v="41722"/>
    <n v="11012"/>
    <n v="213612"/>
    <n v="7.8778471230324471E-2"/>
    <x v="1"/>
    <n v="0"/>
  </r>
  <r>
    <s v="Post_3701"/>
    <x v="436"/>
    <x v="3"/>
    <x v="3"/>
    <x v="5"/>
    <x v="3"/>
    <x v="3"/>
    <n v="1066125"/>
    <n v="188355"/>
    <n v="91094"/>
    <n v="36292"/>
    <n v="315741"/>
    <n v="0.29615758002110448"/>
    <x v="2"/>
    <n v="0"/>
  </r>
  <r>
    <s v="Post_3702"/>
    <x v="238"/>
    <x v="7"/>
    <x v="3"/>
    <x v="1"/>
    <x v="5"/>
    <x v="2"/>
    <n v="1198497"/>
    <n v="380580"/>
    <n v="69495"/>
    <n v="13206"/>
    <n v="463281"/>
    <n v="0.3865516559490762"/>
    <x v="1"/>
    <n v="0"/>
  </r>
  <r>
    <s v="Post_3703"/>
    <x v="476"/>
    <x v="12"/>
    <x v="1"/>
    <x v="7"/>
    <x v="1"/>
    <x v="3"/>
    <n v="3358197"/>
    <n v="230451"/>
    <n v="95429"/>
    <n v="22070"/>
    <n v="347950"/>
    <n v="0.1036121466370198"/>
    <x v="0"/>
    <n v="0"/>
  </r>
  <r>
    <s v="Post_3704"/>
    <x v="98"/>
    <x v="15"/>
    <x v="0"/>
    <x v="2"/>
    <x v="4"/>
    <x v="1"/>
    <n v="487342"/>
    <n v="207862"/>
    <n v="37985"/>
    <n v="34639"/>
    <n v="280486"/>
    <n v="0.57554243221392776"/>
    <x v="2"/>
    <n v="0"/>
  </r>
  <r>
    <s v="Post_3705"/>
    <x v="224"/>
    <x v="10"/>
    <x v="2"/>
    <x v="6"/>
    <x v="2"/>
    <x v="6"/>
    <n v="2563082"/>
    <n v="362386"/>
    <n v="42588"/>
    <n v="8407"/>
    <n v="413381"/>
    <n v="0.16128278377359756"/>
    <x v="2"/>
    <n v="0"/>
  </r>
  <r>
    <s v="Post_3706"/>
    <x v="435"/>
    <x v="8"/>
    <x v="1"/>
    <x v="6"/>
    <x v="0"/>
    <x v="6"/>
    <n v="3779546"/>
    <n v="165023"/>
    <n v="94433"/>
    <n v="31987"/>
    <n v="291443"/>
    <n v="7.7110584181274686E-2"/>
    <x v="2"/>
    <n v="0"/>
  </r>
  <r>
    <s v="Post_3707"/>
    <x v="421"/>
    <x v="19"/>
    <x v="2"/>
    <x v="2"/>
    <x v="0"/>
    <x v="7"/>
    <n v="3721811"/>
    <n v="165042"/>
    <n v="49187"/>
    <n v="13883"/>
    <n v="228112"/>
    <n v="6.1290592133775731E-2"/>
    <x v="1"/>
    <n v="0"/>
  </r>
  <r>
    <s v="Post_3708"/>
    <x v="407"/>
    <x v="15"/>
    <x v="0"/>
    <x v="9"/>
    <x v="5"/>
    <x v="2"/>
    <n v="1832938"/>
    <n v="145324"/>
    <n v="49725"/>
    <n v="26919"/>
    <n v="221968"/>
    <n v="0.12109956801593943"/>
    <x v="0"/>
    <n v="0"/>
  </r>
  <r>
    <s v="Post_3709"/>
    <x v="424"/>
    <x v="19"/>
    <x v="1"/>
    <x v="5"/>
    <x v="1"/>
    <x v="0"/>
    <n v="4513361"/>
    <n v="247785"/>
    <n v="75690"/>
    <n v="4772"/>
    <n v="328247"/>
    <n v="7.2727840737756191E-2"/>
    <x v="2"/>
    <n v="0"/>
  </r>
  <r>
    <s v="Post_3710"/>
    <x v="177"/>
    <x v="6"/>
    <x v="3"/>
    <x v="7"/>
    <x v="3"/>
    <x v="1"/>
    <n v="1955706"/>
    <n v="361088"/>
    <n v="80015"/>
    <n v="8735"/>
    <n v="449838"/>
    <n v="0.23001310012854692"/>
    <x v="0"/>
    <n v="0"/>
  </r>
  <r>
    <s v="Post_3711"/>
    <x v="135"/>
    <x v="1"/>
    <x v="2"/>
    <x v="3"/>
    <x v="2"/>
    <x v="1"/>
    <n v="128846"/>
    <n v="69446"/>
    <n v="99612"/>
    <n v="12359"/>
    <n v="181417"/>
    <n v="1.40801421852444"/>
    <x v="0"/>
    <n v="0"/>
  </r>
  <r>
    <s v="Post_3712"/>
    <x v="514"/>
    <x v="4"/>
    <x v="0"/>
    <x v="3"/>
    <x v="2"/>
    <x v="7"/>
    <n v="704114"/>
    <n v="322337"/>
    <n v="98094"/>
    <n v="44086"/>
    <n v="464517"/>
    <n v="0.65971845468205437"/>
    <x v="1"/>
    <n v="0"/>
  </r>
  <r>
    <s v="Post_3713"/>
    <x v="213"/>
    <x v="11"/>
    <x v="3"/>
    <x v="8"/>
    <x v="1"/>
    <x v="2"/>
    <n v="4056382"/>
    <n v="117226"/>
    <n v="18306"/>
    <n v="30080"/>
    <n v="165612"/>
    <n v="4.082751575172161E-2"/>
    <x v="0"/>
    <n v="0"/>
  </r>
  <r>
    <s v="Post_3714"/>
    <x v="233"/>
    <x v="23"/>
    <x v="3"/>
    <x v="0"/>
    <x v="2"/>
    <x v="6"/>
    <n v="475805"/>
    <n v="301526"/>
    <n v="19765"/>
    <n v="33905"/>
    <n v="355196"/>
    <n v="0.74651590462479378"/>
    <x v="2"/>
    <n v="0"/>
  </r>
  <r>
    <s v="Post_3715"/>
    <x v="67"/>
    <x v="1"/>
    <x v="2"/>
    <x v="4"/>
    <x v="4"/>
    <x v="5"/>
    <n v="4086861"/>
    <n v="127508"/>
    <n v="32493"/>
    <n v="49827"/>
    <n v="209828"/>
    <n v="5.1342093601911103E-2"/>
    <x v="2"/>
    <n v="0"/>
  </r>
  <r>
    <s v="Post_3716"/>
    <x v="350"/>
    <x v="7"/>
    <x v="2"/>
    <x v="9"/>
    <x v="2"/>
    <x v="2"/>
    <n v="3315249"/>
    <n v="385207"/>
    <n v="77152"/>
    <n v="46378"/>
    <n v="508737"/>
    <n v="0.15345363198963335"/>
    <x v="1"/>
    <n v="0"/>
  </r>
  <r>
    <s v="Post_3717"/>
    <x v="477"/>
    <x v="4"/>
    <x v="0"/>
    <x v="2"/>
    <x v="3"/>
    <x v="2"/>
    <n v="1685730"/>
    <n v="204532"/>
    <n v="89445"/>
    <n v="26135"/>
    <n v="320112"/>
    <n v="0.18989517894324714"/>
    <x v="0"/>
    <n v="0"/>
  </r>
  <r>
    <s v="Post_3718"/>
    <x v="694"/>
    <x v="8"/>
    <x v="3"/>
    <x v="2"/>
    <x v="3"/>
    <x v="2"/>
    <n v="393968"/>
    <n v="399795"/>
    <n v="93583"/>
    <n v="35968"/>
    <n v="529346"/>
    <n v="1.3436268935548066"/>
    <x v="0"/>
    <n v="0"/>
  </r>
  <r>
    <s v="Post_3719"/>
    <x v="388"/>
    <x v="20"/>
    <x v="1"/>
    <x v="1"/>
    <x v="5"/>
    <x v="3"/>
    <n v="1794640"/>
    <n v="12648"/>
    <n v="44721"/>
    <n v="13884"/>
    <n v="71253"/>
    <n v="3.9703227388222705E-2"/>
    <x v="2"/>
    <n v="0"/>
  </r>
  <r>
    <s v="Post_3720"/>
    <x v="688"/>
    <x v="13"/>
    <x v="1"/>
    <x v="1"/>
    <x v="2"/>
    <x v="4"/>
    <n v="3179233"/>
    <n v="185039"/>
    <n v="69942"/>
    <n v="48453"/>
    <n v="303434"/>
    <n v="9.5442517110258987E-2"/>
    <x v="2"/>
    <n v="0"/>
  </r>
  <r>
    <s v="Post_3721"/>
    <x v="280"/>
    <x v="16"/>
    <x v="2"/>
    <x v="9"/>
    <x v="0"/>
    <x v="3"/>
    <n v="2112062"/>
    <n v="123124"/>
    <n v="70698"/>
    <n v="21339"/>
    <n v="215161"/>
    <n v="0.10187248291006609"/>
    <x v="0"/>
    <n v="0"/>
  </r>
  <r>
    <s v="Post_3722"/>
    <x v="112"/>
    <x v="17"/>
    <x v="3"/>
    <x v="1"/>
    <x v="4"/>
    <x v="0"/>
    <n v="4010273"/>
    <n v="247450"/>
    <n v="19950"/>
    <n v="8264"/>
    <n v="275664"/>
    <n v="6.8739459882157655E-2"/>
    <x v="0"/>
    <n v="0"/>
  </r>
  <r>
    <s v="Post_3723"/>
    <x v="526"/>
    <x v="6"/>
    <x v="3"/>
    <x v="7"/>
    <x v="5"/>
    <x v="7"/>
    <n v="4172550"/>
    <n v="437895"/>
    <n v="11878"/>
    <n v="22267"/>
    <n v="472040"/>
    <n v="0.11312986063678086"/>
    <x v="2"/>
    <n v="0"/>
  </r>
  <r>
    <s v="Post_3724"/>
    <x v="74"/>
    <x v="8"/>
    <x v="3"/>
    <x v="7"/>
    <x v="0"/>
    <x v="5"/>
    <n v="2400911"/>
    <n v="46562"/>
    <n v="36026"/>
    <n v="24905"/>
    <n v="107493"/>
    <n v="4.4771755387850692E-2"/>
    <x v="2"/>
    <n v="0"/>
  </r>
  <r>
    <s v="Post_3725"/>
    <x v="385"/>
    <x v="9"/>
    <x v="3"/>
    <x v="4"/>
    <x v="0"/>
    <x v="1"/>
    <n v="2694418"/>
    <n v="415576"/>
    <n v="79914"/>
    <n v="6931"/>
    <n v="502421"/>
    <n v="0.18646735584456459"/>
    <x v="0"/>
    <n v="0"/>
  </r>
  <r>
    <s v="Post_3726"/>
    <x v="715"/>
    <x v="0"/>
    <x v="0"/>
    <x v="0"/>
    <x v="2"/>
    <x v="6"/>
    <n v="664480"/>
    <n v="402282"/>
    <n v="61942"/>
    <n v="49243"/>
    <n v="513467"/>
    <n v="0.77273507103298822"/>
    <x v="0"/>
    <n v="0"/>
  </r>
  <r>
    <s v="Post_3727"/>
    <x v="627"/>
    <x v="0"/>
    <x v="1"/>
    <x v="8"/>
    <x v="3"/>
    <x v="6"/>
    <n v="4165773"/>
    <n v="34145"/>
    <n v="78128"/>
    <n v="48750"/>
    <n v="161023"/>
    <n v="3.8653810469269446E-2"/>
    <x v="1"/>
    <n v="0"/>
  </r>
  <r>
    <s v="Post_3728"/>
    <x v="646"/>
    <x v="15"/>
    <x v="1"/>
    <x v="1"/>
    <x v="1"/>
    <x v="0"/>
    <n v="211233"/>
    <n v="238589"/>
    <n v="20953"/>
    <n v="15318"/>
    <n v="274860"/>
    <n v="1.3012171393674283"/>
    <x v="2"/>
    <n v="0"/>
  </r>
  <r>
    <s v="Post_3729"/>
    <x v="223"/>
    <x v="7"/>
    <x v="2"/>
    <x v="4"/>
    <x v="1"/>
    <x v="6"/>
    <n v="180512"/>
    <n v="402033"/>
    <n v="81295"/>
    <n v="28799"/>
    <n v="512127"/>
    <n v="2.8370800833185603"/>
    <x v="2"/>
    <n v="0"/>
  </r>
  <r>
    <s v="Post_3730"/>
    <x v="121"/>
    <x v="17"/>
    <x v="0"/>
    <x v="4"/>
    <x v="1"/>
    <x v="5"/>
    <n v="105048"/>
    <n v="249834"/>
    <n v="80882"/>
    <n v="16599"/>
    <n v="347315"/>
    <n v="3.3062504759728886"/>
    <x v="1"/>
    <n v="0"/>
  </r>
  <r>
    <s v="Post_3731"/>
    <x v="339"/>
    <x v="8"/>
    <x v="2"/>
    <x v="1"/>
    <x v="3"/>
    <x v="0"/>
    <n v="3207258"/>
    <n v="462611"/>
    <n v="63427"/>
    <n v="11223"/>
    <n v="537261"/>
    <n v="0.16751411953762374"/>
    <x v="1"/>
    <n v="0"/>
  </r>
  <r>
    <s v="Post_3732"/>
    <x v="45"/>
    <x v="14"/>
    <x v="3"/>
    <x v="6"/>
    <x v="3"/>
    <x v="4"/>
    <n v="348955"/>
    <n v="207516"/>
    <n v="90406"/>
    <n v="12674"/>
    <n v="310596"/>
    <n v="0.89007465145935727"/>
    <x v="0"/>
    <n v="0"/>
  </r>
  <r>
    <s v="Post_3733"/>
    <x v="193"/>
    <x v="1"/>
    <x v="0"/>
    <x v="7"/>
    <x v="3"/>
    <x v="6"/>
    <n v="4975716"/>
    <n v="395122"/>
    <n v="48100"/>
    <n v="20122"/>
    <n v="463344"/>
    <n v="9.3121070414790549E-2"/>
    <x v="2"/>
    <n v="0"/>
  </r>
  <r>
    <s v="Post_3734"/>
    <x v="355"/>
    <x v="20"/>
    <x v="3"/>
    <x v="7"/>
    <x v="3"/>
    <x v="6"/>
    <n v="4335309"/>
    <n v="121131"/>
    <n v="69437"/>
    <n v="5334"/>
    <n v="195902"/>
    <n v="4.5187551798499252E-2"/>
    <x v="1"/>
    <n v="0"/>
  </r>
  <r>
    <s v="Post_3735"/>
    <x v="80"/>
    <x v="3"/>
    <x v="1"/>
    <x v="3"/>
    <x v="2"/>
    <x v="7"/>
    <n v="2260606"/>
    <n v="421644"/>
    <n v="22322"/>
    <n v="46373"/>
    <n v="490339"/>
    <n v="0.21690599777227876"/>
    <x v="0"/>
    <n v="0"/>
  </r>
  <r>
    <s v="Post_3736"/>
    <x v="112"/>
    <x v="17"/>
    <x v="2"/>
    <x v="5"/>
    <x v="4"/>
    <x v="2"/>
    <n v="3971657"/>
    <n v="222774"/>
    <n v="54533"/>
    <n v="6548"/>
    <n v="283855"/>
    <n v="7.1470169755343926E-2"/>
    <x v="2"/>
    <n v="0"/>
  </r>
  <r>
    <s v="Post_3737"/>
    <x v="61"/>
    <x v="11"/>
    <x v="3"/>
    <x v="7"/>
    <x v="4"/>
    <x v="0"/>
    <n v="4221129"/>
    <n v="221432"/>
    <n v="27097"/>
    <n v="44357"/>
    <n v="292886"/>
    <n v="6.9385702261172313E-2"/>
    <x v="1"/>
    <n v="0"/>
  </r>
  <r>
    <s v="Post_3738"/>
    <x v="642"/>
    <x v="11"/>
    <x v="2"/>
    <x v="4"/>
    <x v="3"/>
    <x v="7"/>
    <n v="2891867"/>
    <n v="16756"/>
    <n v="88760"/>
    <n v="44092"/>
    <n v="149608"/>
    <n v="5.1734052776286045E-2"/>
    <x v="1"/>
    <n v="0"/>
  </r>
  <r>
    <s v="Post_3739"/>
    <x v="556"/>
    <x v="7"/>
    <x v="1"/>
    <x v="1"/>
    <x v="2"/>
    <x v="7"/>
    <n v="3387989"/>
    <n v="297965"/>
    <n v="12405"/>
    <n v="47576"/>
    <n v="357946"/>
    <n v="0.10565146462990287"/>
    <x v="1"/>
    <n v="0"/>
  </r>
  <r>
    <s v="Post_3740"/>
    <x v="131"/>
    <x v="9"/>
    <x v="0"/>
    <x v="6"/>
    <x v="5"/>
    <x v="7"/>
    <n v="2280646"/>
    <n v="99060"/>
    <n v="7438"/>
    <n v="37247"/>
    <n v="143745"/>
    <n v="6.3028194643096738E-2"/>
    <x v="0"/>
    <n v="0"/>
  </r>
  <r>
    <s v="Post_3741"/>
    <x v="193"/>
    <x v="1"/>
    <x v="2"/>
    <x v="8"/>
    <x v="5"/>
    <x v="7"/>
    <n v="1038000"/>
    <n v="257996"/>
    <n v="5989"/>
    <n v="42160"/>
    <n v="306145"/>
    <n v="0.29493737957610788"/>
    <x v="2"/>
    <n v="0"/>
  </r>
  <r>
    <s v="Post_3742"/>
    <x v="521"/>
    <x v="11"/>
    <x v="2"/>
    <x v="6"/>
    <x v="1"/>
    <x v="7"/>
    <n v="4551527"/>
    <n v="471777"/>
    <n v="18090"/>
    <n v="47750"/>
    <n v="537617"/>
    <n v="0.1181179415172095"/>
    <x v="1"/>
    <n v="0"/>
  </r>
  <r>
    <s v="Post_3743"/>
    <x v="379"/>
    <x v="1"/>
    <x v="2"/>
    <x v="9"/>
    <x v="2"/>
    <x v="1"/>
    <n v="2207974"/>
    <n v="361247"/>
    <n v="47396"/>
    <n v="5021"/>
    <n v="413664"/>
    <n v="0.18735003220146615"/>
    <x v="1"/>
    <n v="0"/>
  </r>
  <r>
    <s v="Post_3744"/>
    <x v="447"/>
    <x v="20"/>
    <x v="3"/>
    <x v="6"/>
    <x v="4"/>
    <x v="0"/>
    <n v="654308"/>
    <n v="395218"/>
    <n v="70016"/>
    <n v="43978"/>
    <n v="509212"/>
    <n v="0.77824510780855505"/>
    <x v="2"/>
    <n v="0"/>
  </r>
  <r>
    <s v="Post_3745"/>
    <x v="459"/>
    <x v="9"/>
    <x v="0"/>
    <x v="4"/>
    <x v="5"/>
    <x v="1"/>
    <n v="1032891"/>
    <n v="127535"/>
    <n v="53968"/>
    <n v="43870"/>
    <n v="225373"/>
    <n v="0.21819630532166512"/>
    <x v="0"/>
    <n v="0"/>
  </r>
  <r>
    <s v="Post_3746"/>
    <x v="207"/>
    <x v="22"/>
    <x v="1"/>
    <x v="3"/>
    <x v="2"/>
    <x v="0"/>
    <n v="2703906"/>
    <n v="151587"/>
    <n v="84813"/>
    <n v="5219"/>
    <n v="241619"/>
    <n v="8.9359245476728855E-2"/>
    <x v="0"/>
    <n v="0"/>
  </r>
  <r>
    <s v="Post_3747"/>
    <x v="164"/>
    <x v="4"/>
    <x v="0"/>
    <x v="2"/>
    <x v="0"/>
    <x v="7"/>
    <n v="23356"/>
    <n v="253576"/>
    <n v="512"/>
    <n v="15923"/>
    <n v="270011"/>
    <n v="11.560669635211509"/>
    <x v="1"/>
    <n v="0"/>
  </r>
  <r>
    <s v="Post_3748"/>
    <x v="676"/>
    <x v="22"/>
    <x v="1"/>
    <x v="8"/>
    <x v="0"/>
    <x v="5"/>
    <n v="3608286"/>
    <n v="39961"/>
    <n v="57731"/>
    <n v="650"/>
    <n v="98342"/>
    <n v="2.725449146769408E-2"/>
    <x v="0"/>
    <n v="0"/>
  </r>
  <r>
    <s v="Post_3749"/>
    <x v="450"/>
    <x v="15"/>
    <x v="3"/>
    <x v="6"/>
    <x v="5"/>
    <x v="5"/>
    <n v="2917081"/>
    <n v="96400"/>
    <n v="33904"/>
    <n v="40818"/>
    <n v="171122"/>
    <n v="5.8662066634419821E-2"/>
    <x v="2"/>
    <n v="0"/>
  </r>
  <r>
    <s v="Post_3750"/>
    <x v="426"/>
    <x v="6"/>
    <x v="0"/>
    <x v="2"/>
    <x v="2"/>
    <x v="2"/>
    <n v="4634207"/>
    <n v="74646"/>
    <n v="76271"/>
    <n v="25002"/>
    <n v="175919"/>
    <n v="3.7960971531914738E-2"/>
    <x v="1"/>
    <n v="0"/>
  </r>
  <r>
    <s v="Post_3751"/>
    <x v="197"/>
    <x v="17"/>
    <x v="1"/>
    <x v="3"/>
    <x v="1"/>
    <x v="5"/>
    <n v="2834616"/>
    <n v="321819"/>
    <n v="85915"/>
    <n v="43610"/>
    <n v="451344"/>
    <n v="0.15922579989670557"/>
    <x v="2"/>
    <n v="0"/>
  </r>
  <r>
    <s v="Post_3752"/>
    <x v="664"/>
    <x v="0"/>
    <x v="0"/>
    <x v="2"/>
    <x v="1"/>
    <x v="3"/>
    <n v="3927986"/>
    <n v="316772"/>
    <n v="85104"/>
    <n v="49951"/>
    <n v="451827"/>
    <n v="0.11502765030221594"/>
    <x v="0"/>
    <n v="0"/>
  </r>
  <r>
    <s v="Post_3753"/>
    <x v="85"/>
    <x v="22"/>
    <x v="2"/>
    <x v="2"/>
    <x v="4"/>
    <x v="2"/>
    <n v="2438573"/>
    <n v="20586"/>
    <n v="37695"/>
    <n v="37403"/>
    <n v="95684"/>
    <n v="3.9237701721457588E-2"/>
    <x v="0"/>
    <n v="0"/>
  </r>
  <r>
    <s v="Post_3754"/>
    <x v="574"/>
    <x v="12"/>
    <x v="3"/>
    <x v="8"/>
    <x v="1"/>
    <x v="2"/>
    <n v="1039646"/>
    <n v="140978"/>
    <n v="27325"/>
    <n v="15958"/>
    <n v="184261"/>
    <n v="0.1772343663131489"/>
    <x v="0"/>
    <n v="0"/>
  </r>
  <r>
    <s v="Post_3755"/>
    <x v="295"/>
    <x v="14"/>
    <x v="2"/>
    <x v="5"/>
    <x v="1"/>
    <x v="0"/>
    <n v="572204"/>
    <n v="455700"/>
    <n v="85611"/>
    <n v="43242"/>
    <n v="584553"/>
    <n v="1.0215814639534153"/>
    <x v="0"/>
    <n v="0"/>
  </r>
  <r>
    <s v="Post_3756"/>
    <x v="552"/>
    <x v="4"/>
    <x v="0"/>
    <x v="3"/>
    <x v="5"/>
    <x v="6"/>
    <n v="2055988"/>
    <n v="477781"/>
    <n v="59040"/>
    <n v="12295"/>
    <n v="549116"/>
    <n v="0.26708132537738549"/>
    <x v="2"/>
    <n v="0"/>
  </r>
  <r>
    <s v="Post_3757"/>
    <x v="335"/>
    <x v="22"/>
    <x v="0"/>
    <x v="5"/>
    <x v="2"/>
    <x v="5"/>
    <n v="1811481"/>
    <n v="103117"/>
    <n v="42087"/>
    <n v="38390"/>
    <n v="183594"/>
    <n v="0.10135022117262063"/>
    <x v="1"/>
    <n v="0"/>
  </r>
  <r>
    <s v="Post_3758"/>
    <x v="421"/>
    <x v="19"/>
    <x v="1"/>
    <x v="6"/>
    <x v="1"/>
    <x v="7"/>
    <n v="3519149"/>
    <n v="429333"/>
    <n v="72079"/>
    <n v="42269"/>
    <n v="543681"/>
    <n v="0.15449217978551064"/>
    <x v="0"/>
    <n v="0"/>
  </r>
  <r>
    <s v="Post_3759"/>
    <x v="308"/>
    <x v="21"/>
    <x v="2"/>
    <x v="4"/>
    <x v="4"/>
    <x v="5"/>
    <n v="4772651"/>
    <n v="96271"/>
    <n v="28894"/>
    <n v="22623"/>
    <n v="147788"/>
    <n v="3.0965599621677765E-2"/>
    <x v="1"/>
    <n v="0"/>
  </r>
  <r>
    <s v="Post_3760"/>
    <x v="593"/>
    <x v="7"/>
    <x v="3"/>
    <x v="7"/>
    <x v="3"/>
    <x v="0"/>
    <n v="4837174"/>
    <n v="493550"/>
    <n v="65769"/>
    <n v="12395"/>
    <n v="571714"/>
    <n v="0.11819173757239247"/>
    <x v="0"/>
    <n v="0"/>
  </r>
  <r>
    <s v="Post_3761"/>
    <x v="719"/>
    <x v="18"/>
    <x v="1"/>
    <x v="3"/>
    <x v="5"/>
    <x v="6"/>
    <n v="4337899"/>
    <n v="360339"/>
    <n v="90144"/>
    <n v="26248"/>
    <n v="476731"/>
    <n v="0.10989905481893424"/>
    <x v="1"/>
    <n v="0"/>
  </r>
  <r>
    <s v="Post_3762"/>
    <x v="533"/>
    <x v="0"/>
    <x v="2"/>
    <x v="2"/>
    <x v="5"/>
    <x v="7"/>
    <n v="1982470"/>
    <n v="38772"/>
    <n v="59724"/>
    <n v="2247"/>
    <n v="100743"/>
    <n v="5.0816910218061305E-2"/>
    <x v="2"/>
    <n v="0"/>
  </r>
  <r>
    <s v="Post_3763"/>
    <x v="653"/>
    <x v="20"/>
    <x v="0"/>
    <x v="4"/>
    <x v="3"/>
    <x v="1"/>
    <n v="2430582"/>
    <n v="247328"/>
    <n v="36608"/>
    <n v="17278"/>
    <n v="301214"/>
    <n v="0.12392669739181809"/>
    <x v="0"/>
    <n v="0"/>
  </r>
  <r>
    <s v="Post_3764"/>
    <x v="311"/>
    <x v="9"/>
    <x v="1"/>
    <x v="8"/>
    <x v="4"/>
    <x v="5"/>
    <n v="3215735"/>
    <n v="372038"/>
    <n v="50812"/>
    <n v="33493"/>
    <n v="456343"/>
    <n v="0.14190939240951136"/>
    <x v="2"/>
    <n v="0"/>
  </r>
  <r>
    <s v="Post_3765"/>
    <x v="406"/>
    <x v="3"/>
    <x v="2"/>
    <x v="4"/>
    <x v="2"/>
    <x v="2"/>
    <n v="4476274"/>
    <n v="67640"/>
    <n v="77088"/>
    <n v="2976"/>
    <n v="147704"/>
    <n v="3.2997086416068362E-2"/>
    <x v="1"/>
    <n v="0"/>
  </r>
  <r>
    <s v="Post_3766"/>
    <x v="571"/>
    <x v="1"/>
    <x v="0"/>
    <x v="4"/>
    <x v="3"/>
    <x v="3"/>
    <n v="298203"/>
    <n v="250763"/>
    <n v="83080"/>
    <n v="26482"/>
    <n v="360325"/>
    <n v="1.2083211771846696"/>
    <x v="2"/>
    <n v="0"/>
  </r>
  <r>
    <s v="Post_3767"/>
    <x v="434"/>
    <x v="17"/>
    <x v="1"/>
    <x v="6"/>
    <x v="4"/>
    <x v="1"/>
    <n v="1405081"/>
    <n v="174642"/>
    <n v="70414"/>
    <n v="820"/>
    <n v="245876"/>
    <n v="0.17499062331637821"/>
    <x v="2"/>
    <n v="0"/>
  </r>
  <r>
    <s v="Post_3768"/>
    <x v="222"/>
    <x v="1"/>
    <x v="0"/>
    <x v="0"/>
    <x v="2"/>
    <x v="1"/>
    <n v="513589"/>
    <n v="314068"/>
    <n v="81740"/>
    <n v="24653"/>
    <n v="420461"/>
    <n v="0.81867212888126495"/>
    <x v="2"/>
    <n v="0"/>
  </r>
  <r>
    <s v="Post_3769"/>
    <x v="52"/>
    <x v="8"/>
    <x v="1"/>
    <x v="3"/>
    <x v="1"/>
    <x v="0"/>
    <n v="637282"/>
    <n v="358058"/>
    <n v="65689"/>
    <n v="25327"/>
    <n v="449074"/>
    <n v="0.70467077369202336"/>
    <x v="1"/>
    <n v="0"/>
  </r>
  <r>
    <s v="Post_3770"/>
    <x v="191"/>
    <x v="3"/>
    <x v="2"/>
    <x v="4"/>
    <x v="2"/>
    <x v="5"/>
    <n v="1744531"/>
    <n v="196250"/>
    <n v="8655"/>
    <n v="25527"/>
    <n v="230432"/>
    <n v="0.13208822313848248"/>
    <x v="0"/>
    <n v="0"/>
  </r>
  <r>
    <s v="Post_3771"/>
    <x v="558"/>
    <x v="15"/>
    <x v="3"/>
    <x v="2"/>
    <x v="1"/>
    <x v="5"/>
    <n v="2355782"/>
    <n v="422456"/>
    <n v="36459"/>
    <n v="47807"/>
    <n v="506722"/>
    <n v="0.21509715245298588"/>
    <x v="1"/>
    <n v="0"/>
  </r>
  <r>
    <s v="Post_3772"/>
    <x v="458"/>
    <x v="21"/>
    <x v="0"/>
    <x v="4"/>
    <x v="5"/>
    <x v="4"/>
    <n v="4955899"/>
    <n v="128909"/>
    <n v="63956"/>
    <n v="24994"/>
    <n v="217859"/>
    <n v="4.3959531862937481E-2"/>
    <x v="0"/>
    <n v="0"/>
  </r>
  <r>
    <s v="Post_3773"/>
    <x v="324"/>
    <x v="2"/>
    <x v="3"/>
    <x v="2"/>
    <x v="0"/>
    <x v="3"/>
    <n v="2388341"/>
    <n v="286756"/>
    <n v="98722"/>
    <n v="44285"/>
    <n v="429763"/>
    <n v="0.17994206019994632"/>
    <x v="2"/>
    <n v="0"/>
  </r>
  <r>
    <s v="Post_3774"/>
    <x v="291"/>
    <x v="14"/>
    <x v="3"/>
    <x v="7"/>
    <x v="4"/>
    <x v="1"/>
    <n v="2662468"/>
    <n v="395901"/>
    <n v="43291"/>
    <n v="11180"/>
    <n v="450372"/>
    <n v="0.16915583586356719"/>
    <x v="0"/>
    <n v="0"/>
  </r>
  <r>
    <s v="Post_3775"/>
    <x v="621"/>
    <x v="21"/>
    <x v="3"/>
    <x v="6"/>
    <x v="3"/>
    <x v="1"/>
    <n v="4335697"/>
    <n v="323246"/>
    <n v="92331"/>
    <n v="23780"/>
    <n v="439357"/>
    <n v="0.10133480268570429"/>
    <x v="1"/>
    <n v="0"/>
  </r>
  <r>
    <s v="Post_3776"/>
    <x v="600"/>
    <x v="4"/>
    <x v="2"/>
    <x v="9"/>
    <x v="3"/>
    <x v="2"/>
    <n v="1758597"/>
    <n v="230467"/>
    <n v="79259"/>
    <n v="7925"/>
    <n v="317651"/>
    <n v="0.18062751159020515"/>
    <x v="1"/>
    <n v="0"/>
  </r>
  <r>
    <s v="Post_3777"/>
    <x v="447"/>
    <x v="20"/>
    <x v="2"/>
    <x v="3"/>
    <x v="5"/>
    <x v="3"/>
    <n v="72447"/>
    <n v="306980"/>
    <n v="66142"/>
    <n v="19162"/>
    <n v="392284"/>
    <n v="5.4147721782820541"/>
    <x v="0"/>
    <n v="0"/>
  </r>
  <r>
    <s v="Post_3778"/>
    <x v="108"/>
    <x v="14"/>
    <x v="0"/>
    <x v="6"/>
    <x v="1"/>
    <x v="0"/>
    <n v="796782"/>
    <n v="333622"/>
    <n v="27754"/>
    <n v="25313"/>
    <n v="386689"/>
    <n v="0.48531342324500304"/>
    <x v="0"/>
    <n v="0"/>
  </r>
  <r>
    <s v="Post_3779"/>
    <x v="118"/>
    <x v="12"/>
    <x v="0"/>
    <x v="9"/>
    <x v="4"/>
    <x v="1"/>
    <n v="3922765"/>
    <n v="98519"/>
    <n v="13450"/>
    <n v="23794"/>
    <n v="135763"/>
    <n v="3.4609006657294029E-2"/>
    <x v="1"/>
    <n v="0"/>
  </r>
  <r>
    <s v="Post_3780"/>
    <x v="674"/>
    <x v="2"/>
    <x v="0"/>
    <x v="3"/>
    <x v="0"/>
    <x v="3"/>
    <n v="2534406"/>
    <n v="227500"/>
    <n v="22953"/>
    <n v="8757"/>
    <n v="259210"/>
    <n v="0.10227643084809616"/>
    <x v="0"/>
    <n v="0"/>
  </r>
  <r>
    <s v="Post_3781"/>
    <x v="297"/>
    <x v="13"/>
    <x v="2"/>
    <x v="6"/>
    <x v="0"/>
    <x v="3"/>
    <n v="1066350"/>
    <n v="103339"/>
    <n v="72555"/>
    <n v="6292"/>
    <n v="182186"/>
    <n v="0.1708500961222863"/>
    <x v="0"/>
    <n v="0"/>
  </r>
  <r>
    <s v="Post_3782"/>
    <x v="293"/>
    <x v="19"/>
    <x v="0"/>
    <x v="3"/>
    <x v="3"/>
    <x v="0"/>
    <n v="2162864"/>
    <n v="24702"/>
    <n v="14264"/>
    <n v="20910"/>
    <n v="59876"/>
    <n v="2.7683663882703675E-2"/>
    <x v="2"/>
    <n v="0"/>
  </r>
  <r>
    <s v="Post_3783"/>
    <x v="276"/>
    <x v="4"/>
    <x v="0"/>
    <x v="3"/>
    <x v="1"/>
    <x v="0"/>
    <n v="964406"/>
    <n v="124652"/>
    <n v="27640"/>
    <n v="1319"/>
    <n v="153611"/>
    <n v="0.15928042753777974"/>
    <x v="2"/>
    <n v="0"/>
  </r>
  <r>
    <s v="Post_3784"/>
    <x v="126"/>
    <x v="2"/>
    <x v="2"/>
    <x v="4"/>
    <x v="0"/>
    <x v="7"/>
    <n v="4988828"/>
    <n v="277908"/>
    <n v="26528"/>
    <n v="34206"/>
    <n v="338642"/>
    <n v="6.7880071231158898E-2"/>
    <x v="2"/>
    <n v="0"/>
  </r>
  <r>
    <s v="Post_3785"/>
    <x v="503"/>
    <x v="11"/>
    <x v="2"/>
    <x v="0"/>
    <x v="3"/>
    <x v="1"/>
    <n v="4956068"/>
    <n v="390506"/>
    <n v="15516"/>
    <n v="5293"/>
    <n v="411315"/>
    <n v="8.2992202689712899E-2"/>
    <x v="2"/>
    <n v="0"/>
  </r>
  <r>
    <s v="Post_3786"/>
    <x v="122"/>
    <x v="13"/>
    <x v="2"/>
    <x v="5"/>
    <x v="2"/>
    <x v="3"/>
    <n v="4646211"/>
    <n v="483426"/>
    <n v="49747"/>
    <n v="44836"/>
    <n v="578009"/>
    <n v="0.12440438025737531"/>
    <x v="0"/>
    <n v="0"/>
  </r>
  <r>
    <s v="Post_3787"/>
    <x v="722"/>
    <x v="10"/>
    <x v="0"/>
    <x v="6"/>
    <x v="1"/>
    <x v="5"/>
    <n v="3837633"/>
    <n v="403999"/>
    <n v="11069"/>
    <n v="4787"/>
    <n v="419855"/>
    <n v="0.10940467731020657"/>
    <x v="1"/>
    <n v="0"/>
  </r>
  <r>
    <s v="Post_3788"/>
    <x v="100"/>
    <x v="18"/>
    <x v="1"/>
    <x v="3"/>
    <x v="4"/>
    <x v="6"/>
    <n v="1831366"/>
    <n v="219055"/>
    <n v="32009"/>
    <n v="33612"/>
    <n v="284676"/>
    <n v="0.15544462439512363"/>
    <x v="0"/>
    <n v="0"/>
  </r>
  <r>
    <s v="Post_3789"/>
    <x v="268"/>
    <x v="8"/>
    <x v="2"/>
    <x v="4"/>
    <x v="0"/>
    <x v="7"/>
    <n v="3880037"/>
    <n v="60397"/>
    <n v="71412"/>
    <n v="49228"/>
    <n v="181037"/>
    <n v="4.6658575678530899E-2"/>
    <x v="2"/>
    <n v="0"/>
  </r>
  <r>
    <s v="Post_3790"/>
    <x v="621"/>
    <x v="21"/>
    <x v="1"/>
    <x v="2"/>
    <x v="2"/>
    <x v="1"/>
    <n v="4002076"/>
    <n v="199918"/>
    <n v="60118"/>
    <n v="5823"/>
    <n v="265859"/>
    <n v="6.6430272688474679E-2"/>
    <x v="2"/>
    <n v="0"/>
  </r>
  <r>
    <s v="Post_3791"/>
    <x v="482"/>
    <x v="2"/>
    <x v="1"/>
    <x v="1"/>
    <x v="1"/>
    <x v="1"/>
    <n v="1532579"/>
    <n v="318112"/>
    <n v="7994"/>
    <n v="1220"/>
    <n v="327326"/>
    <n v="0.21357854962125933"/>
    <x v="1"/>
    <n v="0"/>
  </r>
  <r>
    <s v="Post_3792"/>
    <x v="80"/>
    <x v="3"/>
    <x v="2"/>
    <x v="6"/>
    <x v="3"/>
    <x v="6"/>
    <n v="3747143"/>
    <n v="10641"/>
    <n v="12421"/>
    <n v="41367"/>
    <n v="64429"/>
    <n v="1.7194166328853743E-2"/>
    <x v="0"/>
    <n v="0"/>
  </r>
  <r>
    <s v="Post_3793"/>
    <x v="147"/>
    <x v="20"/>
    <x v="2"/>
    <x v="0"/>
    <x v="2"/>
    <x v="0"/>
    <n v="4044625"/>
    <n v="130858"/>
    <n v="66782"/>
    <n v="11076"/>
    <n v="208716"/>
    <n v="5.1603300676824178E-2"/>
    <x v="0"/>
    <n v="0"/>
  </r>
  <r>
    <s v="Post_3794"/>
    <x v="433"/>
    <x v="1"/>
    <x v="1"/>
    <x v="1"/>
    <x v="5"/>
    <x v="0"/>
    <n v="4410645"/>
    <n v="274766"/>
    <n v="45283"/>
    <n v="9010"/>
    <n v="329059"/>
    <n v="7.460564157849929E-2"/>
    <x v="2"/>
    <n v="0"/>
  </r>
  <r>
    <s v="Post_3795"/>
    <x v="103"/>
    <x v="17"/>
    <x v="2"/>
    <x v="1"/>
    <x v="0"/>
    <x v="7"/>
    <n v="2570250"/>
    <n v="54434"/>
    <n v="41385"/>
    <n v="16714"/>
    <n v="112533"/>
    <n v="4.3782900496060692E-2"/>
    <x v="1"/>
    <n v="0"/>
  </r>
  <r>
    <s v="Post_3796"/>
    <x v="248"/>
    <x v="14"/>
    <x v="0"/>
    <x v="7"/>
    <x v="3"/>
    <x v="4"/>
    <n v="3447314"/>
    <n v="40473"/>
    <n v="28558"/>
    <n v="25286"/>
    <n v="94317"/>
    <n v="2.7359561676133941E-2"/>
    <x v="0"/>
    <n v="0"/>
  </r>
  <r>
    <s v="Post_3797"/>
    <x v="203"/>
    <x v="3"/>
    <x v="0"/>
    <x v="5"/>
    <x v="1"/>
    <x v="3"/>
    <n v="4645704"/>
    <n v="248284"/>
    <n v="83794"/>
    <n v="24725"/>
    <n v="356803"/>
    <n v="7.6802783819201567E-2"/>
    <x v="0"/>
    <n v="0"/>
  </r>
  <r>
    <s v="Post_3798"/>
    <x v="647"/>
    <x v="2"/>
    <x v="0"/>
    <x v="6"/>
    <x v="5"/>
    <x v="6"/>
    <n v="4770390"/>
    <n v="448970"/>
    <n v="59849"/>
    <n v="18865"/>
    <n v="527684"/>
    <n v="0.1106165324009148"/>
    <x v="1"/>
    <n v="0"/>
  </r>
  <r>
    <s v="Post_3799"/>
    <x v="79"/>
    <x v="21"/>
    <x v="2"/>
    <x v="9"/>
    <x v="5"/>
    <x v="0"/>
    <n v="4894106"/>
    <n v="434667"/>
    <n v="32954"/>
    <n v="22379"/>
    <n v="490000"/>
    <n v="0.10012043057506315"/>
    <x v="0"/>
    <n v="0"/>
  </r>
  <r>
    <s v="Post_3800"/>
    <x v="513"/>
    <x v="4"/>
    <x v="3"/>
    <x v="4"/>
    <x v="1"/>
    <x v="2"/>
    <n v="1632604"/>
    <n v="444651"/>
    <n v="70531"/>
    <n v="24516"/>
    <n v="539698"/>
    <n v="0.33057495877751125"/>
    <x v="2"/>
    <n v="0"/>
  </r>
  <r>
    <s v="Post_3801"/>
    <x v="237"/>
    <x v="5"/>
    <x v="3"/>
    <x v="0"/>
    <x v="2"/>
    <x v="4"/>
    <n v="180597"/>
    <n v="168189"/>
    <n v="47117"/>
    <n v="20562"/>
    <n v="235868"/>
    <n v="1.3060460583509139"/>
    <x v="1"/>
    <n v="0"/>
  </r>
  <r>
    <s v="Post_3802"/>
    <x v="699"/>
    <x v="22"/>
    <x v="0"/>
    <x v="3"/>
    <x v="5"/>
    <x v="6"/>
    <n v="419884"/>
    <n v="80341"/>
    <n v="79803"/>
    <n v="14047"/>
    <n v="174191"/>
    <n v="0.41485505520572347"/>
    <x v="2"/>
    <n v="0"/>
  </r>
  <r>
    <s v="Post_3803"/>
    <x v="691"/>
    <x v="5"/>
    <x v="0"/>
    <x v="7"/>
    <x v="1"/>
    <x v="5"/>
    <n v="1529342"/>
    <n v="292555"/>
    <n v="76539"/>
    <n v="12189"/>
    <n v="381283"/>
    <n v="0.24931179553036534"/>
    <x v="2"/>
    <n v="0"/>
  </r>
  <r>
    <s v="Post_3804"/>
    <x v="261"/>
    <x v="9"/>
    <x v="1"/>
    <x v="2"/>
    <x v="3"/>
    <x v="0"/>
    <n v="948825"/>
    <n v="374018"/>
    <n v="84000"/>
    <n v="27438"/>
    <n v="485456"/>
    <n v="0.51163913261138771"/>
    <x v="0"/>
    <n v="0"/>
  </r>
  <r>
    <s v="Post_3805"/>
    <x v="357"/>
    <x v="10"/>
    <x v="1"/>
    <x v="2"/>
    <x v="2"/>
    <x v="2"/>
    <n v="3596292"/>
    <n v="173815"/>
    <n v="46684"/>
    <n v="30679"/>
    <n v="251178"/>
    <n v="6.9843605580414497E-2"/>
    <x v="2"/>
    <n v="0"/>
  </r>
  <r>
    <s v="Post_3806"/>
    <x v="149"/>
    <x v="18"/>
    <x v="0"/>
    <x v="5"/>
    <x v="1"/>
    <x v="2"/>
    <n v="2316075"/>
    <n v="341056"/>
    <n v="63956"/>
    <n v="40502"/>
    <n v="445514"/>
    <n v="0.19235732867027192"/>
    <x v="1"/>
    <n v="0"/>
  </r>
  <r>
    <s v="Post_3807"/>
    <x v="193"/>
    <x v="1"/>
    <x v="1"/>
    <x v="9"/>
    <x v="1"/>
    <x v="1"/>
    <n v="3609099"/>
    <n v="34382"/>
    <n v="13782"/>
    <n v="22498"/>
    <n v="70662"/>
    <n v="1.9578847795530131E-2"/>
    <x v="2"/>
    <n v="0"/>
  </r>
  <r>
    <s v="Post_3808"/>
    <x v="10"/>
    <x v="8"/>
    <x v="1"/>
    <x v="5"/>
    <x v="0"/>
    <x v="4"/>
    <n v="4430382"/>
    <n v="11441"/>
    <n v="74391"/>
    <n v="17355"/>
    <n v="103187"/>
    <n v="2.3290768154980768E-2"/>
    <x v="0"/>
    <n v="0"/>
  </r>
  <r>
    <s v="Post_3809"/>
    <x v="89"/>
    <x v="3"/>
    <x v="2"/>
    <x v="1"/>
    <x v="5"/>
    <x v="6"/>
    <n v="4822339"/>
    <n v="453533"/>
    <n v="95846"/>
    <n v="4664"/>
    <n v="554043"/>
    <n v="0.1148909274109514"/>
    <x v="2"/>
    <n v="0"/>
  </r>
  <r>
    <s v="Post_3810"/>
    <x v="319"/>
    <x v="13"/>
    <x v="3"/>
    <x v="8"/>
    <x v="4"/>
    <x v="5"/>
    <n v="2795713"/>
    <n v="379408"/>
    <n v="236"/>
    <n v="19445"/>
    <n v="399089"/>
    <n v="0.14275034669152378"/>
    <x v="2"/>
    <n v="0"/>
  </r>
  <r>
    <s v="Post_3811"/>
    <x v="237"/>
    <x v="5"/>
    <x v="1"/>
    <x v="7"/>
    <x v="1"/>
    <x v="2"/>
    <n v="1143058"/>
    <n v="108813"/>
    <n v="83246"/>
    <n v="23634"/>
    <n v="215693"/>
    <n v="0.1886982112893659"/>
    <x v="2"/>
    <n v="0"/>
  </r>
  <r>
    <s v="Post_3812"/>
    <x v="178"/>
    <x v="13"/>
    <x v="0"/>
    <x v="4"/>
    <x v="5"/>
    <x v="5"/>
    <n v="547143"/>
    <n v="50377"/>
    <n v="71290"/>
    <n v="360"/>
    <n v="122027"/>
    <n v="0.22302579033269182"/>
    <x v="0"/>
    <n v="0"/>
  </r>
  <r>
    <s v="Post_3813"/>
    <x v="364"/>
    <x v="17"/>
    <x v="1"/>
    <x v="2"/>
    <x v="1"/>
    <x v="5"/>
    <n v="103062"/>
    <n v="41968"/>
    <n v="72450"/>
    <n v="12902"/>
    <n v="127320"/>
    <n v="1.2353728823426675"/>
    <x v="0"/>
    <n v="0"/>
  </r>
  <r>
    <s v="Post_3814"/>
    <x v="538"/>
    <x v="15"/>
    <x v="3"/>
    <x v="7"/>
    <x v="5"/>
    <x v="1"/>
    <n v="54266"/>
    <n v="434656"/>
    <n v="76960"/>
    <n v="40771"/>
    <n v="552387"/>
    <n v="10.179246673792061"/>
    <x v="2"/>
    <n v="0"/>
  </r>
  <r>
    <s v="Post_3815"/>
    <x v="452"/>
    <x v="7"/>
    <x v="3"/>
    <x v="9"/>
    <x v="3"/>
    <x v="0"/>
    <n v="3606764"/>
    <n v="485521"/>
    <n v="27501"/>
    <n v="7055"/>
    <n v="520077"/>
    <n v="0.14419490712450275"/>
    <x v="2"/>
    <n v="0"/>
  </r>
  <r>
    <s v="Post_3816"/>
    <x v="427"/>
    <x v="16"/>
    <x v="1"/>
    <x v="0"/>
    <x v="1"/>
    <x v="5"/>
    <n v="2842780"/>
    <n v="3111"/>
    <n v="70197"/>
    <n v="30478"/>
    <n v="103786"/>
    <n v="3.6508628877366521E-2"/>
    <x v="2"/>
    <n v="0"/>
  </r>
  <r>
    <s v="Post_3817"/>
    <x v="417"/>
    <x v="2"/>
    <x v="2"/>
    <x v="1"/>
    <x v="4"/>
    <x v="6"/>
    <n v="396861"/>
    <n v="259118"/>
    <n v="35274"/>
    <n v="27898"/>
    <n v="322290"/>
    <n v="0.81209793857295121"/>
    <x v="1"/>
    <n v="0"/>
  </r>
  <r>
    <s v="Post_3818"/>
    <x v="221"/>
    <x v="14"/>
    <x v="0"/>
    <x v="7"/>
    <x v="1"/>
    <x v="5"/>
    <n v="4112444"/>
    <n v="213599"/>
    <n v="81261"/>
    <n v="24440"/>
    <n v="319300"/>
    <n v="7.7642394644158078E-2"/>
    <x v="2"/>
    <n v="0"/>
  </r>
  <r>
    <s v="Post_3819"/>
    <x v="224"/>
    <x v="10"/>
    <x v="0"/>
    <x v="5"/>
    <x v="3"/>
    <x v="4"/>
    <n v="3328630"/>
    <n v="91347"/>
    <n v="82700"/>
    <n v="38362"/>
    <n v="212409"/>
    <n v="6.381273977582369E-2"/>
    <x v="1"/>
    <n v="0"/>
  </r>
  <r>
    <s v="Post_3820"/>
    <x v="387"/>
    <x v="22"/>
    <x v="2"/>
    <x v="6"/>
    <x v="4"/>
    <x v="0"/>
    <n v="780850"/>
    <n v="18378"/>
    <n v="96218"/>
    <n v="2034"/>
    <n v="116630"/>
    <n v="0.14936287379138119"/>
    <x v="2"/>
    <n v="0"/>
  </r>
  <r>
    <s v="Post_3821"/>
    <x v="597"/>
    <x v="21"/>
    <x v="3"/>
    <x v="2"/>
    <x v="1"/>
    <x v="0"/>
    <n v="631007"/>
    <n v="169838"/>
    <n v="42819"/>
    <n v="37051"/>
    <n v="249708"/>
    <n v="0.39572936591828617"/>
    <x v="2"/>
    <n v="0"/>
  </r>
  <r>
    <s v="Post_3822"/>
    <x v="719"/>
    <x v="18"/>
    <x v="1"/>
    <x v="0"/>
    <x v="4"/>
    <x v="7"/>
    <n v="3734090"/>
    <n v="477638"/>
    <n v="19503"/>
    <n v="13683"/>
    <n v="510824"/>
    <n v="0.13680013068779809"/>
    <x v="0"/>
    <n v="0"/>
  </r>
  <r>
    <s v="Post_3823"/>
    <x v="354"/>
    <x v="1"/>
    <x v="0"/>
    <x v="9"/>
    <x v="0"/>
    <x v="6"/>
    <n v="4057482"/>
    <n v="290718"/>
    <n v="88697"/>
    <n v="48722"/>
    <n v="428137"/>
    <n v="0.10551790494695971"/>
    <x v="1"/>
    <n v="0"/>
  </r>
  <r>
    <s v="Post_3824"/>
    <x v="716"/>
    <x v="12"/>
    <x v="3"/>
    <x v="0"/>
    <x v="3"/>
    <x v="4"/>
    <n v="2422046"/>
    <n v="151082"/>
    <n v="35275"/>
    <n v="30849"/>
    <n v="217206"/>
    <n v="8.9678726167876255E-2"/>
    <x v="2"/>
    <n v="0"/>
  </r>
  <r>
    <s v="Post_3825"/>
    <x v="325"/>
    <x v="14"/>
    <x v="2"/>
    <x v="4"/>
    <x v="3"/>
    <x v="2"/>
    <n v="2444116"/>
    <n v="438663"/>
    <n v="38040"/>
    <n v="36359"/>
    <n v="513062"/>
    <n v="0.20991720523903121"/>
    <x v="2"/>
    <n v="0"/>
  </r>
  <r>
    <s v="Post_3826"/>
    <x v="259"/>
    <x v="13"/>
    <x v="0"/>
    <x v="6"/>
    <x v="5"/>
    <x v="1"/>
    <n v="2386255"/>
    <n v="369252"/>
    <n v="59222"/>
    <n v="5491"/>
    <n v="433965"/>
    <n v="0.18186027897269991"/>
    <x v="1"/>
    <n v="0"/>
  </r>
  <r>
    <s v="Post_3827"/>
    <x v="419"/>
    <x v="0"/>
    <x v="2"/>
    <x v="2"/>
    <x v="4"/>
    <x v="5"/>
    <n v="794531"/>
    <n v="34713"/>
    <n v="41353"/>
    <n v="39360"/>
    <n v="115426"/>
    <n v="0.14527564059803835"/>
    <x v="1"/>
    <n v="0"/>
  </r>
  <r>
    <s v="Post_3828"/>
    <x v="488"/>
    <x v="1"/>
    <x v="0"/>
    <x v="6"/>
    <x v="5"/>
    <x v="1"/>
    <n v="2649565"/>
    <n v="350482"/>
    <n v="73302"/>
    <n v="8582"/>
    <n v="432366"/>
    <n v="0.16318376790152345"/>
    <x v="2"/>
    <n v="0"/>
  </r>
  <r>
    <s v="Post_3829"/>
    <x v="452"/>
    <x v="7"/>
    <x v="0"/>
    <x v="7"/>
    <x v="5"/>
    <x v="2"/>
    <n v="564507"/>
    <n v="224904"/>
    <n v="9554"/>
    <n v="39726"/>
    <n v="274184"/>
    <n v="0.48570522597594007"/>
    <x v="2"/>
    <n v="0"/>
  </r>
  <r>
    <s v="Post_3830"/>
    <x v="676"/>
    <x v="22"/>
    <x v="3"/>
    <x v="8"/>
    <x v="5"/>
    <x v="3"/>
    <n v="1123373"/>
    <n v="8196"/>
    <n v="67615"/>
    <n v="20741"/>
    <n v="96552"/>
    <n v="8.5948300341916709E-2"/>
    <x v="0"/>
    <n v="0"/>
  </r>
  <r>
    <s v="Post_3831"/>
    <x v="137"/>
    <x v="3"/>
    <x v="0"/>
    <x v="9"/>
    <x v="3"/>
    <x v="7"/>
    <n v="3130478"/>
    <n v="414825"/>
    <n v="82640"/>
    <n v="14664"/>
    <n v="512129"/>
    <n v="0.16359450537585635"/>
    <x v="0"/>
    <n v="0"/>
  </r>
  <r>
    <s v="Post_3832"/>
    <x v="167"/>
    <x v="15"/>
    <x v="1"/>
    <x v="7"/>
    <x v="5"/>
    <x v="1"/>
    <n v="1521329"/>
    <n v="324725"/>
    <n v="63572"/>
    <n v="46365"/>
    <n v="434662"/>
    <n v="0.28571203204566531"/>
    <x v="2"/>
    <n v="0"/>
  </r>
  <r>
    <s v="Post_3833"/>
    <x v="191"/>
    <x v="3"/>
    <x v="2"/>
    <x v="7"/>
    <x v="2"/>
    <x v="5"/>
    <n v="4801627"/>
    <n v="262727"/>
    <n v="22334"/>
    <n v="7455"/>
    <n v="292516"/>
    <n v="6.0920183929322289E-2"/>
    <x v="1"/>
    <n v="0"/>
  </r>
  <r>
    <s v="Post_3834"/>
    <x v="418"/>
    <x v="5"/>
    <x v="1"/>
    <x v="9"/>
    <x v="2"/>
    <x v="0"/>
    <n v="1952016"/>
    <n v="9304"/>
    <n v="91696"/>
    <n v="2329"/>
    <n v="103329"/>
    <n v="5.2934504635207907E-2"/>
    <x v="0"/>
    <n v="0"/>
  </r>
  <r>
    <s v="Post_3835"/>
    <x v="710"/>
    <x v="1"/>
    <x v="3"/>
    <x v="0"/>
    <x v="1"/>
    <x v="7"/>
    <n v="902552"/>
    <n v="133861"/>
    <n v="42619"/>
    <n v="19775"/>
    <n v="196255"/>
    <n v="0.21744453505172001"/>
    <x v="1"/>
    <n v="0"/>
  </r>
  <r>
    <s v="Post_3836"/>
    <x v="505"/>
    <x v="4"/>
    <x v="0"/>
    <x v="9"/>
    <x v="4"/>
    <x v="4"/>
    <n v="2407138"/>
    <n v="439022"/>
    <n v="12270"/>
    <n v="28761"/>
    <n v="480053"/>
    <n v="0.19942894840262584"/>
    <x v="1"/>
    <n v="0"/>
  </r>
  <r>
    <s v="Post_3837"/>
    <x v="514"/>
    <x v="4"/>
    <x v="2"/>
    <x v="6"/>
    <x v="4"/>
    <x v="3"/>
    <n v="3062000"/>
    <n v="78187"/>
    <n v="39581"/>
    <n v="3625"/>
    <n v="121393"/>
    <n v="3.9645003265839321E-2"/>
    <x v="1"/>
    <n v="0"/>
  </r>
  <r>
    <s v="Post_3838"/>
    <x v="290"/>
    <x v="14"/>
    <x v="1"/>
    <x v="9"/>
    <x v="3"/>
    <x v="0"/>
    <n v="1100509"/>
    <n v="307784"/>
    <n v="15477"/>
    <n v="49898"/>
    <n v="373159"/>
    <n v="0.33907855365108325"/>
    <x v="2"/>
    <n v="0"/>
  </r>
  <r>
    <s v="Post_3839"/>
    <x v="165"/>
    <x v="2"/>
    <x v="0"/>
    <x v="9"/>
    <x v="4"/>
    <x v="3"/>
    <n v="2076350"/>
    <n v="109351"/>
    <n v="36430"/>
    <n v="20601"/>
    <n v="166382"/>
    <n v="8.0131962337756157E-2"/>
    <x v="0"/>
    <n v="0"/>
  </r>
  <r>
    <s v="Post_3840"/>
    <x v="258"/>
    <x v="8"/>
    <x v="1"/>
    <x v="2"/>
    <x v="2"/>
    <x v="6"/>
    <n v="1699359"/>
    <n v="78852"/>
    <n v="19916"/>
    <n v="1843"/>
    <n v="100611"/>
    <n v="5.920526504405485E-2"/>
    <x v="0"/>
    <n v="0"/>
  </r>
  <r>
    <s v="Post_3841"/>
    <x v="138"/>
    <x v="18"/>
    <x v="1"/>
    <x v="6"/>
    <x v="1"/>
    <x v="7"/>
    <n v="3821272"/>
    <n v="244744"/>
    <n v="90943"/>
    <n v="48466"/>
    <n v="384153"/>
    <n v="0.10053013760862875"/>
    <x v="2"/>
    <n v="0"/>
  </r>
  <r>
    <s v="Post_3842"/>
    <x v="664"/>
    <x v="0"/>
    <x v="0"/>
    <x v="8"/>
    <x v="0"/>
    <x v="2"/>
    <n v="112432"/>
    <n v="104899"/>
    <n v="35468"/>
    <n v="38042"/>
    <n v="178409"/>
    <n v="1.586816920449694"/>
    <x v="0"/>
    <n v="0"/>
  </r>
  <r>
    <s v="Post_3843"/>
    <x v="255"/>
    <x v="1"/>
    <x v="2"/>
    <x v="6"/>
    <x v="5"/>
    <x v="4"/>
    <n v="2392297"/>
    <n v="433292"/>
    <n v="77815"/>
    <n v="43106"/>
    <n v="554213"/>
    <n v="0.23166563348948729"/>
    <x v="2"/>
    <n v="0"/>
  </r>
  <r>
    <s v="Post_3844"/>
    <x v="521"/>
    <x v="11"/>
    <x v="1"/>
    <x v="6"/>
    <x v="0"/>
    <x v="7"/>
    <n v="3510259"/>
    <n v="64432"/>
    <n v="8488"/>
    <n v="15662"/>
    <n v="88582"/>
    <n v="2.5235174954326731E-2"/>
    <x v="0"/>
    <n v="0"/>
  </r>
  <r>
    <s v="Post_3845"/>
    <x v="207"/>
    <x v="22"/>
    <x v="1"/>
    <x v="0"/>
    <x v="1"/>
    <x v="1"/>
    <n v="1050906"/>
    <n v="57416"/>
    <n v="10271"/>
    <n v="31691"/>
    <n v="99378"/>
    <n v="9.4564118960211468E-2"/>
    <x v="2"/>
    <n v="0"/>
  </r>
  <r>
    <s v="Post_3846"/>
    <x v="572"/>
    <x v="22"/>
    <x v="0"/>
    <x v="2"/>
    <x v="5"/>
    <x v="6"/>
    <n v="4613461"/>
    <n v="351092"/>
    <n v="91775"/>
    <n v="10999"/>
    <n v="453866"/>
    <n v="9.8378635909136328E-2"/>
    <x v="2"/>
    <n v="0"/>
  </r>
  <r>
    <s v="Post_3847"/>
    <x v="91"/>
    <x v="14"/>
    <x v="1"/>
    <x v="2"/>
    <x v="0"/>
    <x v="7"/>
    <n v="691653"/>
    <n v="226370"/>
    <n v="15714"/>
    <n v="32571"/>
    <n v="274655"/>
    <n v="0.39709941256670611"/>
    <x v="0"/>
    <n v="0"/>
  </r>
  <r>
    <s v="Post_3848"/>
    <x v="25"/>
    <x v="15"/>
    <x v="2"/>
    <x v="3"/>
    <x v="3"/>
    <x v="3"/>
    <n v="1126747"/>
    <n v="490312"/>
    <n v="30079"/>
    <n v="26934"/>
    <n v="547325"/>
    <n v="0.485756784797297"/>
    <x v="0"/>
    <n v="0"/>
  </r>
  <r>
    <s v="Post_3849"/>
    <x v="607"/>
    <x v="3"/>
    <x v="1"/>
    <x v="5"/>
    <x v="0"/>
    <x v="6"/>
    <n v="3198087"/>
    <n v="152059"/>
    <n v="8360"/>
    <n v="16834"/>
    <n v="177253"/>
    <n v="5.5424696076123006E-2"/>
    <x v="2"/>
    <n v="0"/>
  </r>
  <r>
    <s v="Post_3850"/>
    <x v="669"/>
    <x v="12"/>
    <x v="1"/>
    <x v="9"/>
    <x v="5"/>
    <x v="3"/>
    <n v="4165262"/>
    <n v="271304"/>
    <n v="50757"/>
    <n v="28623"/>
    <n v="350684"/>
    <n v="8.4192542990092822E-2"/>
    <x v="2"/>
    <n v="0"/>
  </r>
  <r>
    <s v="Post_3851"/>
    <x v="379"/>
    <x v="1"/>
    <x v="1"/>
    <x v="8"/>
    <x v="2"/>
    <x v="7"/>
    <n v="1563039"/>
    <n v="135115"/>
    <n v="16789"/>
    <n v="43702"/>
    <n v="195606"/>
    <n v="0.12514467009460417"/>
    <x v="0"/>
    <n v="0"/>
  </r>
  <r>
    <s v="Post_3852"/>
    <x v="466"/>
    <x v="8"/>
    <x v="1"/>
    <x v="4"/>
    <x v="3"/>
    <x v="2"/>
    <n v="400678"/>
    <n v="415846"/>
    <n v="4621"/>
    <n v="28563"/>
    <n v="449030"/>
    <n v="1.1206754551035993"/>
    <x v="0"/>
    <n v="0"/>
  </r>
  <r>
    <s v="Post_3853"/>
    <x v="260"/>
    <x v="6"/>
    <x v="0"/>
    <x v="8"/>
    <x v="1"/>
    <x v="1"/>
    <n v="4447357"/>
    <n v="457067"/>
    <n v="39849"/>
    <n v="14331"/>
    <n v="511247"/>
    <n v="0.11495524195606514"/>
    <x v="2"/>
    <n v="0"/>
  </r>
  <r>
    <s v="Post_3854"/>
    <x v="72"/>
    <x v="15"/>
    <x v="1"/>
    <x v="5"/>
    <x v="5"/>
    <x v="3"/>
    <n v="531906"/>
    <n v="423823"/>
    <n v="33666"/>
    <n v="9162"/>
    <n v="466651"/>
    <n v="0.87731854876613535"/>
    <x v="2"/>
    <n v="0"/>
  </r>
  <r>
    <s v="Post_3855"/>
    <x v="255"/>
    <x v="1"/>
    <x v="3"/>
    <x v="0"/>
    <x v="2"/>
    <x v="0"/>
    <n v="1277967"/>
    <n v="9345"/>
    <n v="48427"/>
    <n v="29304"/>
    <n v="87076"/>
    <n v="6.8136344678696711E-2"/>
    <x v="0"/>
    <n v="0"/>
  </r>
  <r>
    <s v="Post_3856"/>
    <x v="402"/>
    <x v="21"/>
    <x v="2"/>
    <x v="8"/>
    <x v="3"/>
    <x v="0"/>
    <n v="3182568"/>
    <n v="154491"/>
    <n v="70768"/>
    <n v="15216"/>
    <n v="240475"/>
    <n v="7.5560050877153298E-2"/>
    <x v="2"/>
    <n v="0"/>
  </r>
  <r>
    <s v="Post_3857"/>
    <x v="399"/>
    <x v="13"/>
    <x v="2"/>
    <x v="6"/>
    <x v="5"/>
    <x v="2"/>
    <n v="4663539"/>
    <n v="21164"/>
    <n v="35101"/>
    <n v="32307"/>
    <n v="88572"/>
    <n v="1.8992443292529557E-2"/>
    <x v="0"/>
    <n v="0"/>
  </r>
  <r>
    <s v="Post_3858"/>
    <x v="652"/>
    <x v="13"/>
    <x v="2"/>
    <x v="7"/>
    <x v="3"/>
    <x v="4"/>
    <n v="4694072"/>
    <n v="364519"/>
    <n v="55324"/>
    <n v="20924"/>
    <n v="440767"/>
    <n v="9.3898644929178765E-2"/>
    <x v="1"/>
    <n v="0"/>
  </r>
  <r>
    <s v="Post_3859"/>
    <x v="583"/>
    <x v="20"/>
    <x v="2"/>
    <x v="9"/>
    <x v="0"/>
    <x v="2"/>
    <n v="1802668"/>
    <n v="290040"/>
    <n v="25559"/>
    <n v="1638"/>
    <n v="317237"/>
    <n v="0.17598193344531549"/>
    <x v="1"/>
    <n v="0"/>
  </r>
  <r>
    <s v="Post_3860"/>
    <x v="77"/>
    <x v="18"/>
    <x v="3"/>
    <x v="9"/>
    <x v="4"/>
    <x v="5"/>
    <n v="2888639"/>
    <n v="155660"/>
    <n v="55476"/>
    <n v="37832"/>
    <n v="248968"/>
    <n v="8.6188686090577601E-2"/>
    <x v="0"/>
    <n v="0"/>
  </r>
  <r>
    <s v="Post_3861"/>
    <x v="604"/>
    <x v="17"/>
    <x v="0"/>
    <x v="8"/>
    <x v="3"/>
    <x v="7"/>
    <n v="4316751"/>
    <n v="108676"/>
    <n v="86682"/>
    <n v="16376"/>
    <n v="211734"/>
    <n v="4.9049389228148672E-2"/>
    <x v="2"/>
    <n v="0"/>
  </r>
  <r>
    <s v="Post_3862"/>
    <x v="342"/>
    <x v="16"/>
    <x v="2"/>
    <x v="3"/>
    <x v="0"/>
    <x v="5"/>
    <n v="295470"/>
    <n v="303723"/>
    <n v="803"/>
    <n v="3736"/>
    <n v="308262"/>
    <n v="1.0432937354046097"/>
    <x v="2"/>
    <n v="0"/>
  </r>
  <r>
    <s v="Post_3863"/>
    <x v="6"/>
    <x v="5"/>
    <x v="2"/>
    <x v="5"/>
    <x v="5"/>
    <x v="4"/>
    <n v="452311"/>
    <n v="494784"/>
    <n v="86920"/>
    <n v="5601"/>
    <n v="587305"/>
    <n v="1.2984539398776505"/>
    <x v="2"/>
    <n v="0"/>
  </r>
  <r>
    <s v="Post_3864"/>
    <x v="544"/>
    <x v="23"/>
    <x v="3"/>
    <x v="9"/>
    <x v="0"/>
    <x v="2"/>
    <n v="4672087"/>
    <n v="123172"/>
    <n v="32997"/>
    <n v="19286"/>
    <n v="175455"/>
    <n v="3.7553881167024503E-2"/>
    <x v="2"/>
    <n v="0"/>
  </r>
  <r>
    <s v="Post_3865"/>
    <x v="581"/>
    <x v="17"/>
    <x v="1"/>
    <x v="1"/>
    <x v="1"/>
    <x v="2"/>
    <n v="3158238"/>
    <n v="178678"/>
    <n v="24440"/>
    <n v="18646"/>
    <n v="221764"/>
    <n v="7.0217634009849803E-2"/>
    <x v="0"/>
    <n v="0"/>
  </r>
  <r>
    <s v="Post_3866"/>
    <x v="353"/>
    <x v="9"/>
    <x v="2"/>
    <x v="8"/>
    <x v="2"/>
    <x v="3"/>
    <n v="399911"/>
    <n v="87132"/>
    <n v="81048"/>
    <n v="3953"/>
    <n v="172133"/>
    <n v="0.43042827029013958"/>
    <x v="0"/>
    <n v="0"/>
  </r>
  <r>
    <s v="Post_3867"/>
    <x v="399"/>
    <x v="13"/>
    <x v="0"/>
    <x v="3"/>
    <x v="3"/>
    <x v="0"/>
    <n v="4584196"/>
    <n v="344718"/>
    <n v="40922"/>
    <n v="41695"/>
    <n v="427335"/>
    <n v="9.3219181727831876E-2"/>
    <x v="2"/>
    <n v="0"/>
  </r>
  <r>
    <s v="Post_3868"/>
    <x v="303"/>
    <x v="23"/>
    <x v="1"/>
    <x v="8"/>
    <x v="0"/>
    <x v="5"/>
    <n v="4726748"/>
    <n v="328582"/>
    <n v="45403"/>
    <n v="26119"/>
    <n v="400104"/>
    <n v="8.4646780408009908E-2"/>
    <x v="2"/>
    <n v="0"/>
  </r>
  <r>
    <s v="Post_3869"/>
    <x v="450"/>
    <x v="15"/>
    <x v="3"/>
    <x v="6"/>
    <x v="4"/>
    <x v="0"/>
    <n v="3036543"/>
    <n v="8922"/>
    <n v="11495"/>
    <n v="2819"/>
    <n v="23236"/>
    <n v="7.652122825199577E-3"/>
    <x v="0"/>
    <n v="0"/>
  </r>
  <r>
    <s v="Post_3870"/>
    <x v="687"/>
    <x v="8"/>
    <x v="0"/>
    <x v="4"/>
    <x v="1"/>
    <x v="1"/>
    <n v="4145988"/>
    <n v="46772"/>
    <n v="34624"/>
    <n v="45318"/>
    <n v="126714"/>
    <n v="3.0563040703446318E-2"/>
    <x v="0"/>
    <n v="0"/>
  </r>
  <r>
    <s v="Post_3871"/>
    <x v="127"/>
    <x v="16"/>
    <x v="0"/>
    <x v="8"/>
    <x v="0"/>
    <x v="3"/>
    <n v="4261094"/>
    <n v="414331"/>
    <n v="77016"/>
    <n v="34159"/>
    <n v="525506"/>
    <n v="0.1233265447793454"/>
    <x v="2"/>
    <n v="0"/>
  </r>
  <r>
    <s v="Post_3872"/>
    <x v="655"/>
    <x v="12"/>
    <x v="1"/>
    <x v="9"/>
    <x v="2"/>
    <x v="2"/>
    <n v="2317238"/>
    <n v="96203"/>
    <n v="65181"/>
    <n v="21178"/>
    <n v="182562"/>
    <n v="7.8784311322358774E-2"/>
    <x v="1"/>
    <n v="0"/>
  </r>
  <r>
    <s v="Post_3873"/>
    <x v="209"/>
    <x v="15"/>
    <x v="2"/>
    <x v="5"/>
    <x v="2"/>
    <x v="6"/>
    <n v="3933642"/>
    <n v="85583"/>
    <n v="99889"/>
    <n v="39360"/>
    <n v="224832"/>
    <n v="5.7156192658101575E-2"/>
    <x v="1"/>
    <n v="0"/>
  </r>
  <r>
    <s v="Post_3874"/>
    <x v="642"/>
    <x v="11"/>
    <x v="2"/>
    <x v="8"/>
    <x v="5"/>
    <x v="6"/>
    <n v="2413376"/>
    <n v="222023"/>
    <n v="44351"/>
    <n v="48284"/>
    <n v="314658"/>
    <n v="0.13038084409557399"/>
    <x v="2"/>
    <n v="0"/>
  </r>
  <r>
    <s v="Post_3875"/>
    <x v="0"/>
    <x v="0"/>
    <x v="2"/>
    <x v="5"/>
    <x v="5"/>
    <x v="7"/>
    <n v="1632421"/>
    <n v="324630"/>
    <n v="37308"/>
    <n v="9030"/>
    <n v="370968"/>
    <n v="0.22725020077541272"/>
    <x v="0"/>
    <n v="0"/>
  </r>
  <r>
    <s v="Post_3876"/>
    <x v="410"/>
    <x v="14"/>
    <x v="0"/>
    <x v="9"/>
    <x v="2"/>
    <x v="7"/>
    <n v="2199227"/>
    <n v="110460"/>
    <n v="75602"/>
    <n v="31496"/>
    <n v="217558"/>
    <n v="9.8924758562895052E-2"/>
    <x v="1"/>
    <n v="0"/>
  </r>
  <r>
    <s v="Post_3877"/>
    <x v="600"/>
    <x v="4"/>
    <x v="3"/>
    <x v="3"/>
    <x v="4"/>
    <x v="0"/>
    <n v="4238088"/>
    <n v="464704"/>
    <n v="79303"/>
    <n v="38696"/>
    <n v="582703"/>
    <n v="0.13749195391884264"/>
    <x v="1"/>
    <n v="0"/>
  </r>
  <r>
    <s v="Post_3878"/>
    <x v="595"/>
    <x v="3"/>
    <x v="2"/>
    <x v="3"/>
    <x v="5"/>
    <x v="1"/>
    <n v="3302311"/>
    <n v="175383"/>
    <n v="78519"/>
    <n v="38208"/>
    <n v="292110"/>
    <n v="8.845623564830811E-2"/>
    <x v="1"/>
    <n v="0"/>
  </r>
  <r>
    <s v="Post_3879"/>
    <x v="33"/>
    <x v="19"/>
    <x v="0"/>
    <x v="1"/>
    <x v="5"/>
    <x v="5"/>
    <n v="3106785"/>
    <n v="9712"/>
    <n v="90375"/>
    <n v="41997"/>
    <n v="142084"/>
    <n v="4.5733451140004863E-2"/>
    <x v="0"/>
    <n v="0"/>
  </r>
  <r>
    <s v="Post_3880"/>
    <x v="462"/>
    <x v="20"/>
    <x v="0"/>
    <x v="8"/>
    <x v="2"/>
    <x v="5"/>
    <n v="3494484"/>
    <n v="368792"/>
    <n v="77220"/>
    <n v="35614"/>
    <n v="481626"/>
    <n v="0.1378246402043907"/>
    <x v="1"/>
    <n v="0"/>
  </r>
  <r>
    <s v="Post_3881"/>
    <x v="241"/>
    <x v="3"/>
    <x v="0"/>
    <x v="9"/>
    <x v="2"/>
    <x v="5"/>
    <n v="3513595"/>
    <n v="99891"/>
    <n v="65709"/>
    <n v="36540"/>
    <n v="202140"/>
    <n v="5.75308195736845E-2"/>
    <x v="2"/>
    <n v="0"/>
  </r>
  <r>
    <s v="Post_3882"/>
    <x v="164"/>
    <x v="4"/>
    <x v="1"/>
    <x v="9"/>
    <x v="3"/>
    <x v="3"/>
    <n v="3209804"/>
    <n v="26530"/>
    <n v="39753"/>
    <n v="28986"/>
    <n v="95269"/>
    <n v="2.9680628474511216E-2"/>
    <x v="1"/>
    <n v="0"/>
  </r>
  <r>
    <s v="Post_3883"/>
    <x v="103"/>
    <x v="17"/>
    <x v="3"/>
    <x v="9"/>
    <x v="4"/>
    <x v="5"/>
    <n v="3641903"/>
    <n v="445354"/>
    <n v="53037"/>
    <n v="37796"/>
    <n v="536187"/>
    <n v="0.14722715020141941"/>
    <x v="1"/>
    <n v="0"/>
  </r>
  <r>
    <s v="Post_3884"/>
    <x v="275"/>
    <x v="3"/>
    <x v="2"/>
    <x v="9"/>
    <x v="3"/>
    <x v="1"/>
    <n v="3397817"/>
    <n v="471014"/>
    <n v="75767"/>
    <n v="31710"/>
    <n v="578491"/>
    <n v="0.17025372467086955"/>
    <x v="0"/>
    <n v="0"/>
  </r>
  <r>
    <s v="Post_3885"/>
    <x v="544"/>
    <x v="23"/>
    <x v="0"/>
    <x v="2"/>
    <x v="1"/>
    <x v="3"/>
    <n v="2045438"/>
    <n v="167012"/>
    <n v="47179"/>
    <n v="49887"/>
    <n v="264078"/>
    <n v="0.12910584432282962"/>
    <x v="2"/>
    <n v="0"/>
  </r>
  <r>
    <s v="Post_3886"/>
    <x v="207"/>
    <x v="22"/>
    <x v="1"/>
    <x v="2"/>
    <x v="4"/>
    <x v="7"/>
    <n v="1489412"/>
    <n v="259640"/>
    <n v="31561"/>
    <n v="24249"/>
    <n v="315450"/>
    <n v="0.21179499023775825"/>
    <x v="0"/>
    <n v="0"/>
  </r>
  <r>
    <s v="Post_3887"/>
    <x v="126"/>
    <x v="2"/>
    <x v="0"/>
    <x v="6"/>
    <x v="5"/>
    <x v="4"/>
    <n v="2107990"/>
    <n v="324551"/>
    <n v="94759"/>
    <n v="33713"/>
    <n v="453023"/>
    <n v="0.21490756597517066"/>
    <x v="0"/>
    <n v="0"/>
  </r>
  <r>
    <s v="Post_3888"/>
    <x v="527"/>
    <x v="13"/>
    <x v="1"/>
    <x v="4"/>
    <x v="2"/>
    <x v="5"/>
    <n v="4540208"/>
    <n v="23381"/>
    <n v="72573"/>
    <n v="20823"/>
    <n v="116777"/>
    <n v="2.5720627777405792E-2"/>
    <x v="0"/>
    <n v="0"/>
  </r>
  <r>
    <s v="Post_3889"/>
    <x v="446"/>
    <x v="20"/>
    <x v="2"/>
    <x v="5"/>
    <x v="2"/>
    <x v="3"/>
    <n v="3722456"/>
    <n v="135147"/>
    <n v="28659"/>
    <n v="8807"/>
    <n v="172613"/>
    <n v="4.6370729432396243E-2"/>
    <x v="1"/>
    <n v="0"/>
  </r>
  <r>
    <s v="Post_3890"/>
    <x v="709"/>
    <x v="16"/>
    <x v="3"/>
    <x v="4"/>
    <x v="5"/>
    <x v="3"/>
    <n v="4820075"/>
    <n v="19851"/>
    <n v="77127"/>
    <n v="14304"/>
    <n v="111282"/>
    <n v="2.3087192626670746E-2"/>
    <x v="2"/>
    <n v="0"/>
  </r>
  <r>
    <s v="Post_3891"/>
    <x v="126"/>
    <x v="2"/>
    <x v="1"/>
    <x v="0"/>
    <x v="2"/>
    <x v="2"/>
    <n v="2727232"/>
    <n v="201268"/>
    <n v="17759"/>
    <n v="4275"/>
    <n v="223302"/>
    <n v="8.1878622720765959E-2"/>
    <x v="0"/>
    <n v="0"/>
  </r>
  <r>
    <s v="Post_3892"/>
    <x v="283"/>
    <x v="5"/>
    <x v="3"/>
    <x v="9"/>
    <x v="0"/>
    <x v="1"/>
    <n v="1749243"/>
    <n v="139816"/>
    <n v="95490"/>
    <n v="3867"/>
    <n v="239173"/>
    <n v="0.13672943095956366"/>
    <x v="2"/>
    <n v="0"/>
  </r>
  <r>
    <s v="Post_3893"/>
    <x v="600"/>
    <x v="4"/>
    <x v="2"/>
    <x v="7"/>
    <x v="5"/>
    <x v="7"/>
    <n v="3578755"/>
    <n v="370590"/>
    <n v="32965"/>
    <n v="23433"/>
    <n v="426988"/>
    <n v="0.1193118836019789"/>
    <x v="0"/>
    <n v="0"/>
  </r>
  <r>
    <s v="Post_3894"/>
    <x v="647"/>
    <x v="2"/>
    <x v="2"/>
    <x v="3"/>
    <x v="3"/>
    <x v="7"/>
    <n v="4542486"/>
    <n v="335370"/>
    <n v="7455"/>
    <n v="42264"/>
    <n v="385089"/>
    <n v="8.4774944820963677E-2"/>
    <x v="2"/>
    <n v="0"/>
  </r>
  <r>
    <s v="Post_3895"/>
    <x v="537"/>
    <x v="15"/>
    <x v="2"/>
    <x v="8"/>
    <x v="3"/>
    <x v="6"/>
    <n v="349955"/>
    <n v="162950"/>
    <n v="22102"/>
    <n v="26115"/>
    <n v="211167"/>
    <n v="0.60341186724007367"/>
    <x v="0"/>
    <n v="0"/>
  </r>
  <r>
    <s v="Post_3896"/>
    <x v="618"/>
    <x v="3"/>
    <x v="3"/>
    <x v="7"/>
    <x v="5"/>
    <x v="1"/>
    <n v="1863453"/>
    <n v="326354"/>
    <n v="13905"/>
    <n v="20155"/>
    <n v="360414"/>
    <n v="0.19341190789357177"/>
    <x v="2"/>
    <n v="0"/>
  </r>
  <r>
    <s v="Post_3897"/>
    <x v="275"/>
    <x v="3"/>
    <x v="2"/>
    <x v="2"/>
    <x v="3"/>
    <x v="1"/>
    <n v="759536"/>
    <n v="388100"/>
    <n v="89052"/>
    <n v="38951"/>
    <n v="516103"/>
    <n v="0.67949774599229007"/>
    <x v="2"/>
    <n v="0"/>
  </r>
  <r>
    <s v="Post_3898"/>
    <x v="189"/>
    <x v="19"/>
    <x v="1"/>
    <x v="1"/>
    <x v="2"/>
    <x v="3"/>
    <n v="870453"/>
    <n v="38904"/>
    <n v="71532"/>
    <n v="942"/>
    <n v="111378"/>
    <n v="0.12795406529703499"/>
    <x v="1"/>
    <n v="0"/>
  </r>
  <r>
    <s v="Post_3899"/>
    <x v="329"/>
    <x v="2"/>
    <x v="0"/>
    <x v="2"/>
    <x v="4"/>
    <x v="3"/>
    <n v="3217287"/>
    <n v="341230"/>
    <n v="50413"/>
    <n v="1801"/>
    <n v="393444"/>
    <n v="0.12229061317812182"/>
    <x v="2"/>
    <n v="0"/>
  </r>
  <r>
    <s v="Post_3900"/>
    <x v="375"/>
    <x v="20"/>
    <x v="3"/>
    <x v="6"/>
    <x v="2"/>
    <x v="7"/>
    <n v="2433851"/>
    <n v="51816"/>
    <n v="2532"/>
    <n v="22598"/>
    <n v="76946"/>
    <n v="3.1614918086604313E-2"/>
    <x v="2"/>
    <n v="0"/>
  </r>
  <r>
    <s v="Post_3901"/>
    <x v="535"/>
    <x v="1"/>
    <x v="1"/>
    <x v="7"/>
    <x v="1"/>
    <x v="3"/>
    <n v="2271759"/>
    <n v="362820"/>
    <n v="34300"/>
    <n v="2604"/>
    <n v="399724"/>
    <n v="0.17595352323904076"/>
    <x v="1"/>
    <n v="0"/>
  </r>
  <r>
    <s v="Post_3902"/>
    <x v="184"/>
    <x v="21"/>
    <x v="2"/>
    <x v="2"/>
    <x v="4"/>
    <x v="1"/>
    <n v="4027776"/>
    <n v="199325"/>
    <n v="98891"/>
    <n v="41321"/>
    <n v="339537"/>
    <n v="8.4298878587091244E-2"/>
    <x v="2"/>
    <n v="0"/>
  </r>
  <r>
    <s v="Post_3903"/>
    <x v="6"/>
    <x v="5"/>
    <x v="1"/>
    <x v="8"/>
    <x v="1"/>
    <x v="4"/>
    <n v="3407877"/>
    <n v="297655"/>
    <n v="26196"/>
    <n v="29062"/>
    <n v="352913"/>
    <n v="0.10355802160700049"/>
    <x v="0"/>
    <n v="0"/>
  </r>
  <r>
    <s v="Post_3904"/>
    <x v="492"/>
    <x v="11"/>
    <x v="3"/>
    <x v="6"/>
    <x v="2"/>
    <x v="0"/>
    <n v="1368185"/>
    <n v="91832"/>
    <n v="54213"/>
    <n v="23975"/>
    <n v="170020"/>
    <n v="0.12426682064194534"/>
    <x v="0"/>
    <n v="0"/>
  </r>
  <r>
    <s v="Post_3905"/>
    <x v="212"/>
    <x v="8"/>
    <x v="1"/>
    <x v="8"/>
    <x v="3"/>
    <x v="0"/>
    <n v="4671326"/>
    <n v="484650"/>
    <n v="10588"/>
    <n v="44560"/>
    <n v="539798"/>
    <n v="0.11555562596145078"/>
    <x v="1"/>
    <n v="0"/>
  </r>
  <r>
    <s v="Post_3906"/>
    <x v="223"/>
    <x v="7"/>
    <x v="2"/>
    <x v="0"/>
    <x v="2"/>
    <x v="3"/>
    <n v="2413147"/>
    <n v="45851"/>
    <n v="21486"/>
    <n v="8691"/>
    <n v="76028"/>
    <n v="3.1505747474148901E-2"/>
    <x v="2"/>
    <n v="0"/>
  </r>
  <r>
    <s v="Post_3907"/>
    <x v="495"/>
    <x v="9"/>
    <x v="2"/>
    <x v="4"/>
    <x v="4"/>
    <x v="4"/>
    <n v="971147"/>
    <n v="205361"/>
    <n v="74326"/>
    <n v="13930"/>
    <n v="293617"/>
    <n v="0.3023404283800496"/>
    <x v="2"/>
    <n v="0"/>
  </r>
  <r>
    <s v="Post_3908"/>
    <x v="40"/>
    <x v="6"/>
    <x v="0"/>
    <x v="7"/>
    <x v="5"/>
    <x v="6"/>
    <n v="287898"/>
    <n v="92831"/>
    <n v="33257"/>
    <n v="5160"/>
    <n v="131248"/>
    <n v="0.45588368102591892"/>
    <x v="2"/>
    <n v="0"/>
  </r>
  <r>
    <s v="Post_3909"/>
    <x v="228"/>
    <x v="2"/>
    <x v="2"/>
    <x v="3"/>
    <x v="4"/>
    <x v="3"/>
    <n v="2245957"/>
    <n v="206179"/>
    <n v="15623"/>
    <n v="3682"/>
    <n v="225484"/>
    <n v="0.10039551068876207"/>
    <x v="1"/>
    <n v="0"/>
  </r>
  <r>
    <s v="Post_3910"/>
    <x v="512"/>
    <x v="1"/>
    <x v="3"/>
    <x v="4"/>
    <x v="5"/>
    <x v="7"/>
    <n v="1741714"/>
    <n v="207035"/>
    <n v="62609"/>
    <n v="14662"/>
    <n v="284306"/>
    <n v="0.16323345853567234"/>
    <x v="0"/>
    <n v="0"/>
  </r>
  <r>
    <s v="Post_3911"/>
    <x v="237"/>
    <x v="5"/>
    <x v="2"/>
    <x v="3"/>
    <x v="4"/>
    <x v="7"/>
    <n v="2607877"/>
    <n v="146469"/>
    <n v="64229"/>
    <n v="49402"/>
    <n v="260100"/>
    <n v="9.9736298912870502E-2"/>
    <x v="2"/>
    <n v="0"/>
  </r>
  <r>
    <s v="Post_3912"/>
    <x v="245"/>
    <x v="3"/>
    <x v="2"/>
    <x v="7"/>
    <x v="3"/>
    <x v="3"/>
    <n v="2064375"/>
    <n v="166788"/>
    <n v="9163"/>
    <n v="22734"/>
    <n v="198685"/>
    <n v="9.6244626097487129E-2"/>
    <x v="2"/>
    <n v="0"/>
  </r>
  <r>
    <s v="Post_3913"/>
    <x v="165"/>
    <x v="2"/>
    <x v="3"/>
    <x v="6"/>
    <x v="2"/>
    <x v="6"/>
    <n v="2225947"/>
    <n v="453782"/>
    <n v="45771"/>
    <n v="10934"/>
    <n v="510487"/>
    <n v="0.22933475055785246"/>
    <x v="1"/>
    <n v="0"/>
  </r>
  <r>
    <s v="Post_3914"/>
    <x v="235"/>
    <x v="1"/>
    <x v="1"/>
    <x v="0"/>
    <x v="4"/>
    <x v="2"/>
    <n v="1482758"/>
    <n v="35680"/>
    <n v="95504"/>
    <n v="33046"/>
    <n v="164230"/>
    <n v="0.11075981380643368"/>
    <x v="2"/>
    <n v="0"/>
  </r>
  <r>
    <s v="Post_3915"/>
    <x v="106"/>
    <x v="4"/>
    <x v="1"/>
    <x v="1"/>
    <x v="3"/>
    <x v="7"/>
    <n v="4228374"/>
    <n v="380409"/>
    <n v="92056"/>
    <n v="17760"/>
    <n v="490225"/>
    <n v="0.1159370008424042"/>
    <x v="1"/>
    <n v="0"/>
  </r>
  <r>
    <s v="Post_3916"/>
    <x v="415"/>
    <x v="15"/>
    <x v="1"/>
    <x v="6"/>
    <x v="3"/>
    <x v="1"/>
    <n v="297878"/>
    <n v="267634"/>
    <n v="48829"/>
    <n v="47518"/>
    <n v="363981"/>
    <n v="1.2219129979387535"/>
    <x v="1"/>
    <n v="0"/>
  </r>
  <r>
    <s v="Post_3917"/>
    <x v="600"/>
    <x v="4"/>
    <x v="1"/>
    <x v="5"/>
    <x v="2"/>
    <x v="1"/>
    <n v="2397124"/>
    <n v="484304"/>
    <n v="78146"/>
    <n v="4295"/>
    <n v="566745"/>
    <n v="0.23642706843701036"/>
    <x v="2"/>
    <n v="0"/>
  </r>
  <r>
    <s v="Post_3918"/>
    <x v="189"/>
    <x v="19"/>
    <x v="0"/>
    <x v="9"/>
    <x v="5"/>
    <x v="0"/>
    <n v="2784227"/>
    <n v="394246"/>
    <n v="86809"/>
    <n v="31454"/>
    <n v="512509"/>
    <n v="0.18407586737719303"/>
    <x v="1"/>
    <n v="0"/>
  </r>
  <r>
    <s v="Post_3919"/>
    <x v="497"/>
    <x v="14"/>
    <x v="1"/>
    <x v="3"/>
    <x v="4"/>
    <x v="2"/>
    <n v="3335191"/>
    <n v="445929"/>
    <n v="16257"/>
    <n v="7451"/>
    <n v="469637"/>
    <n v="0.14081262512401838"/>
    <x v="2"/>
    <n v="0"/>
  </r>
  <r>
    <s v="Post_3920"/>
    <x v="65"/>
    <x v="0"/>
    <x v="0"/>
    <x v="6"/>
    <x v="2"/>
    <x v="6"/>
    <n v="4582912"/>
    <n v="20781"/>
    <n v="5849"/>
    <n v="49216"/>
    <n v="75846"/>
    <n v="1.6549739554239749E-2"/>
    <x v="2"/>
    <n v="0"/>
  </r>
  <r>
    <s v="Post_3921"/>
    <x v="700"/>
    <x v="19"/>
    <x v="0"/>
    <x v="5"/>
    <x v="4"/>
    <x v="2"/>
    <n v="1210794"/>
    <n v="86602"/>
    <n v="90843"/>
    <n v="3257"/>
    <n v="180702"/>
    <n v="0.14924256314451509"/>
    <x v="2"/>
    <n v="0"/>
  </r>
  <r>
    <s v="Post_3922"/>
    <x v="544"/>
    <x v="23"/>
    <x v="0"/>
    <x v="1"/>
    <x v="3"/>
    <x v="4"/>
    <n v="2599368"/>
    <n v="103502"/>
    <n v="74019"/>
    <n v="22948"/>
    <n v="200469"/>
    <n v="7.7122208167523798E-2"/>
    <x v="0"/>
    <n v="0"/>
  </r>
  <r>
    <s v="Post_3923"/>
    <x v="656"/>
    <x v="12"/>
    <x v="2"/>
    <x v="2"/>
    <x v="4"/>
    <x v="1"/>
    <n v="4707489"/>
    <n v="308133"/>
    <n v="52155"/>
    <n v="27297"/>
    <n v="387585"/>
    <n v="8.2333702744711676E-2"/>
    <x v="2"/>
    <n v="0"/>
  </r>
  <r>
    <s v="Post_3924"/>
    <x v="81"/>
    <x v="17"/>
    <x v="3"/>
    <x v="5"/>
    <x v="1"/>
    <x v="2"/>
    <n v="2793980"/>
    <n v="105510"/>
    <n v="61565"/>
    <n v="11195"/>
    <n v="178270"/>
    <n v="6.3805037974502321E-2"/>
    <x v="1"/>
    <n v="0"/>
  </r>
  <r>
    <s v="Post_3925"/>
    <x v="408"/>
    <x v="20"/>
    <x v="2"/>
    <x v="7"/>
    <x v="5"/>
    <x v="3"/>
    <n v="2624711"/>
    <n v="307198"/>
    <n v="71219"/>
    <n v="6193"/>
    <n v="384610"/>
    <n v="0.14653422795881146"/>
    <x v="1"/>
    <n v="0"/>
  </r>
  <r>
    <s v="Post_3926"/>
    <x v="281"/>
    <x v="14"/>
    <x v="3"/>
    <x v="3"/>
    <x v="0"/>
    <x v="0"/>
    <n v="4381970"/>
    <n v="300506"/>
    <n v="49105"/>
    <n v="1905"/>
    <n v="351516"/>
    <n v="8.0218714413836698E-2"/>
    <x v="0"/>
    <n v="0"/>
  </r>
  <r>
    <s v="Post_3927"/>
    <x v="412"/>
    <x v="5"/>
    <x v="1"/>
    <x v="7"/>
    <x v="4"/>
    <x v="7"/>
    <n v="39409"/>
    <n v="71007"/>
    <n v="41600"/>
    <n v="46694"/>
    <n v="159301"/>
    <n v="4.0422492324088406"/>
    <x v="0"/>
    <n v="0"/>
  </r>
  <r>
    <s v="Post_3928"/>
    <x v="183"/>
    <x v="9"/>
    <x v="1"/>
    <x v="7"/>
    <x v="2"/>
    <x v="2"/>
    <n v="3499748"/>
    <n v="84192"/>
    <n v="50937"/>
    <n v="40619"/>
    <n v="175748"/>
    <n v="5.0217329933469494E-2"/>
    <x v="2"/>
    <n v="0"/>
  </r>
  <r>
    <s v="Post_3929"/>
    <x v="598"/>
    <x v="17"/>
    <x v="1"/>
    <x v="4"/>
    <x v="1"/>
    <x v="6"/>
    <n v="2030644"/>
    <n v="499249"/>
    <n v="11833"/>
    <n v="28123"/>
    <n v="539205"/>
    <n v="0.26553398823230462"/>
    <x v="0"/>
    <n v="0"/>
  </r>
  <r>
    <s v="Post_3930"/>
    <x v="124"/>
    <x v="9"/>
    <x v="2"/>
    <x v="7"/>
    <x v="0"/>
    <x v="2"/>
    <n v="4021988"/>
    <n v="496947"/>
    <n v="98292"/>
    <n v="6829"/>
    <n v="602068"/>
    <n v="0.14969413135991455"/>
    <x v="2"/>
    <n v="0"/>
  </r>
  <r>
    <s v="Post_3931"/>
    <x v="427"/>
    <x v="16"/>
    <x v="1"/>
    <x v="2"/>
    <x v="5"/>
    <x v="7"/>
    <n v="4255189"/>
    <n v="351819"/>
    <n v="3829"/>
    <n v="20387"/>
    <n v="376035"/>
    <n v="8.8370927824827528E-2"/>
    <x v="2"/>
    <n v="0"/>
  </r>
  <r>
    <s v="Post_3932"/>
    <x v="99"/>
    <x v="14"/>
    <x v="0"/>
    <x v="0"/>
    <x v="3"/>
    <x v="5"/>
    <n v="1401182"/>
    <n v="272628"/>
    <n v="22588"/>
    <n v="31504"/>
    <n v="326720"/>
    <n v="0.2331745626192743"/>
    <x v="2"/>
    <n v="0"/>
  </r>
  <r>
    <s v="Post_3933"/>
    <x v="720"/>
    <x v="20"/>
    <x v="0"/>
    <x v="6"/>
    <x v="5"/>
    <x v="4"/>
    <n v="3984874"/>
    <n v="115614"/>
    <n v="39890"/>
    <n v="37181"/>
    <n v="192685"/>
    <n v="4.8354101033056505E-2"/>
    <x v="1"/>
    <n v="0"/>
  </r>
  <r>
    <s v="Post_3934"/>
    <x v="430"/>
    <x v="5"/>
    <x v="0"/>
    <x v="3"/>
    <x v="0"/>
    <x v="4"/>
    <n v="631935"/>
    <n v="263783"/>
    <n v="3049"/>
    <n v="40556"/>
    <n v="307388"/>
    <n v="0.48642344544929461"/>
    <x v="0"/>
    <n v="0"/>
  </r>
  <r>
    <s v="Post_3935"/>
    <x v="533"/>
    <x v="0"/>
    <x v="3"/>
    <x v="4"/>
    <x v="2"/>
    <x v="1"/>
    <n v="3577981"/>
    <n v="355446"/>
    <n v="61987"/>
    <n v="18325"/>
    <n v="435758"/>
    <n v="0.12178879653078091"/>
    <x v="0"/>
    <n v="0"/>
  </r>
  <r>
    <s v="Post_3936"/>
    <x v="4"/>
    <x v="3"/>
    <x v="0"/>
    <x v="2"/>
    <x v="4"/>
    <x v="7"/>
    <n v="4661813"/>
    <n v="48452"/>
    <n v="12647"/>
    <n v="2749"/>
    <n v="63848"/>
    <n v="1.3695959061420954E-2"/>
    <x v="0"/>
    <n v="0"/>
  </r>
  <r>
    <s v="Post_3937"/>
    <x v="398"/>
    <x v="13"/>
    <x v="3"/>
    <x v="5"/>
    <x v="4"/>
    <x v="1"/>
    <n v="4153771"/>
    <n v="162185"/>
    <n v="6853"/>
    <n v="26355"/>
    <n v="195393"/>
    <n v="4.7039906629421792E-2"/>
    <x v="1"/>
    <n v="0"/>
  </r>
  <r>
    <s v="Post_3938"/>
    <x v="172"/>
    <x v="19"/>
    <x v="1"/>
    <x v="3"/>
    <x v="1"/>
    <x v="1"/>
    <n v="3523284"/>
    <n v="272930"/>
    <n v="96467"/>
    <n v="47190"/>
    <n v="416587"/>
    <n v="0.11823826861530322"/>
    <x v="2"/>
    <n v="0"/>
  </r>
  <r>
    <s v="Post_3939"/>
    <x v="186"/>
    <x v="12"/>
    <x v="3"/>
    <x v="5"/>
    <x v="0"/>
    <x v="5"/>
    <n v="141033"/>
    <n v="325404"/>
    <n v="4011"/>
    <n v="41320"/>
    <n v="370735"/>
    <n v="2.6287110108981584"/>
    <x v="0"/>
    <n v="0"/>
  </r>
  <r>
    <s v="Post_3940"/>
    <x v="389"/>
    <x v="7"/>
    <x v="3"/>
    <x v="7"/>
    <x v="0"/>
    <x v="7"/>
    <n v="1058655"/>
    <n v="486037"/>
    <n v="47060"/>
    <n v="4660"/>
    <n v="537757"/>
    <n v="0.50796246180294813"/>
    <x v="1"/>
    <n v="0"/>
  </r>
  <r>
    <s v="Post_3941"/>
    <x v="268"/>
    <x v="8"/>
    <x v="1"/>
    <x v="2"/>
    <x v="4"/>
    <x v="6"/>
    <n v="2030560"/>
    <n v="466132"/>
    <n v="51434"/>
    <n v="46110"/>
    <n v="563676"/>
    <n v="0.27759632810653218"/>
    <x v="2"/>
    <n v="0"/>
  </r>
  <r>
    <s v="Post_3942"/>
    <x v="138"/>
    <x v="18"/>
    <x v="1"/>
    <x v="8"/>
    <x v="2"/>
    <x v="6"/>
    <n v="234535"/>
    <n v="251440"/>
    <n v="28477"/>
    <n v="22111"/>
    <n v="302028"/>
    <n v="1.2877736798345663"/>
    <x v="0"/>
    <n v="0"/>
  </r>
  <r>
    <s v="Post_3943"/>
    <x v="118"/>
    <x v="12"/>
    <x v="0"/>
    <x v="7"/>
    <x v="5"/>
    <x v="3"/>
    <n v="3959483"/>
    <n v="363451"/>
    <n v="40906"/>
    <n v="30644"/>
    <n v="435001"/>
    <n v="0.10986308060926137"/>
    <x v="2"/>
    <n v="0"/>
  </r>
  <r>
    <s v="Post_3944"/>
    <x v="321"/>
    <x v="12"/>
    <x v="1"/>
    <x v="6"/>
    <x v="4"/>
    <x v="2"/>
    <n v="2476219"/>
    <n v="352894"/>
    <n v="54154"/>
    <n v="45066"/>
    <n v="452114"/>
    <n v="0.18258239679123697"/>
    <x v="2"/>
    <n v="0"/>
  </r>
  <r>
    <s v="Post_3945"/>
    <x v="711"/>
    <x v="12"/>
    <x v="3"/>
    <x v="5"/>
    <x v="2"/>
    <x v="2"/>
    <n v="3857161"/>
    <n v="320872"/>
    <n v="49073"/>
    <n v="49058"/>
    <n v="419003"/>
    <n v="0.10862989644456117"/>
    <x v="0"/>
    <n v="0"/>
  </r>
  <r>
    <s v="Post_3946"/>
    <x v="610"/>
    <x v="15"/>
    <x v="2"/>
    <x v="9"/>
    <x v="1"/>
    <x v="0"/>
    <n v="4171762"/>
    <n v="41967"/>
    <n v="76316"/>
    <n v="1045"/>
    <n v="119328"/>
    <n v="2.8603741057136048E-2"/>
    <x v="1"/>
    <n v="0"/>
  </r>
  <r>
    <s v="Post_3947"/>
    <x v="23"/>
    <x v="13"/>
    <x v="1"/>
    <x v="5"/>
    <x v="0"/>
    <x v="7"/>
    <n v="3356648"/>
    <n v="113463"/>
    <n v="87529"/>
    <n v="19511"/>
    <n v="220503"/>
    <n v="6.5691427876858111E-2"/>
    <x v="0"/>
    <n v="0"/>
  </r>
  <r>
    <s v="Post_3948"/>
    <x v="708"/>
    <x v="18"/>
    <x v="3"/>
    <x v="8"/>
    <x v="4"/>
    <x v="7"/>
    <n v="3857226"/>
    <n v="337967"/>
    <n v="30773"/>
    <n v="37272"/>
    <n v="406012"/>
    <n v="0.10526010143040621"/>
    <x v="0"/>
    <n v="0"/>
  </r>
  <r>
    <s v="Post_3949"/>
    <x v="182"/>
    <x v="5"/>
    <x v="2"/>
    <x v="1"/>
    <x v="4"/>
    <x v="7"/>
    <n v="3147293"/>
    <n v="454319"/>
    <n v="10944"/>
    <n v="15888"/>
    <n v="481151"/>
    <n v="0.15287772698633398"/>
    <x v="0"/>
    <n v="0"/>
  </r>
  <r>
    <s v="Post_3950"/>
    <x v="228"/>
    <x v="2"/>
    <x v="3"/>
    <x v="3"/>
    <x v="4"/>
    <x v="3"/>
    <n v="975369"/>
    <n v="208583"/>
    <n v="6013"/>
    <n v="40027"/>
    <n v="254623"/>
    <n v="0.26105299635317508"/>
    <x v="2"/>
    <n v="0"/>
  </r>
  <r>
    <s v="Post_3951"/>
    <x v="595"/>
    <x v="3"/>
    <x v="3"/>
    <x v="6"/>
    <x v="3"/>
    <x v="0"/>
    <n v="4604015"/>
    <n v="496554"/>
    <n v="67838"/>
    <n v="8078"/>
    <n v="572470"/>
    <n v="0.12434147151996681"/>
    <x v="0"/>
    <n v="0"/>
  </r>
  <r>
    <s v="Post_3952"/>
    <x v="88"/>
    <x v="10"/>
    <x v="2"/>
    <x v="9"/>
    <x v="4"/>
    <x v="5"/>
    <n v="279023"/>
    <n v="186319"/>
    <n v="64408"/>
    <n v="2331"/>
    <n v="253058"/>
    <n v="0.9069431552237629"/>
    <x v="2"/>
    <n v="0"/>
  </r>
  <r>
    <s v="Post_3953"/>
    <x v="493"/>
    <x v="23"/>
    <x v="0"/>
    <x v="6"/>
    <x v="0"/>
    <x v="0"/>
    <n v="4887642"/>
    <n v="267244"/>
    <n v="25145"/>
    <n v="15083"/>
    <n v="307472"/>
    <n v="6.2908044410781308E-2"/>
    <x v="2"/>
    <n v="0"/>
  </r>
  <r>
    <s v="Post_3954"/>
    <x v="92"/>
    <x v="22"/>
    <x v="0"/>
    <x v="6"/>
    <x v="2"/>
    <x v="0"/>
    <n v="2513082"/>
    <n v="208085"/>
    <n v="65223"/>
    <n v="2112"/>
    <n v="275420"/>
    <n v="0.10959451382804063"/>
    <x v="2"/>
    <n v="0"/>
  </r>
  <r>
    <s v="Post_3955"/>
    <x v="121"/>
    <x v="17"/>
    <x v="2"/>
    <x v="7"/>
    <x v="0"/>
    <x v="5"/>
    <n v="2832427"/>
    <n v="190157"/>
    <n v="12005"/>
    <n v="1268"/>
    <n v="203430"/>
    <n v="7.1821798055166114E-2"/>
    <x v="1"/>
    <n v="0"/>
  </r>
  <r>
    <s v="Post_3956"/>
    <x v="535"/>
    <x v="1"/>
    <x v="3"/>
    <x v="8"/>
    <x v="1"/>
    <x v="0"/>
    <n v="780047"/>
    <n v="177389"/>
    <n v="26953"/>
    <n v="373"/>
    <n v="204715"/>
    <n v="0.262439314554123"/>
    <x v="1"/>
    <n v="0"/>
  </r>
  <r>
    <s v="Post_3957"/>
    <x v="329"/>
    <x v="2"/>
    <x v="3"/>
    <x v="1"/>
    <x v="0"/>
    <x v="0"/>
    <n v="2810890"/>
    <n v="230790"/>
    <n v="78827"/>
    <n v="2669"/>
    <n v="312286"/>
    <n v="0.11109862001003241"/>
    <x v="2"/>
    <n v="0"/>
  </r>
  <r>
    <s v="Post_3958"/>
    <x v="622"/>
    <x v="13"/>
    <x v="1"/>
    <x v="2"/>
    <x v="2"/>
    <x v="2"/>
    <n v="26531"/>
    <n v="366987"/>
    <n v="95517"/>
    <n v="48128"/>
    <n v="510632"/>
    <n v="19.246617164826052"/>
    <x v="2"/>
    <n v="0"/>
  </r>
  <r>
    <s v="Post_3959"/>
    <x v="108"/>
    <x v="14"/>
    <x v="2"/>
    <x v="7"/>
    <x v="1"/>
    <x v="4"/>
    <n v="3868670"/>
    <n v="289592"/>
    <n v="51598"/>
    <n v="34304"/>
    <n v="375494"/>
    <n v="9.7060230001525069E-2"/>
    <x v="1"/>
    <n v="0"/>
  </r>
  <r>
    <s v="Post_3960"/>
    <x v="67"/>
    <x v="1"/>
    <x v="0"/>
    <x v="5"/>
    <x v="3"/>
    <x v="0"/>
    <n v="4875320"/>
    <n v="392724"/>
    <n v="47050"/>
    <n v="31603"/>
    <n v="471377"/>
    <n v="9.6686371356136627E-2"/>
    <x v="2"/>
    <n v="0"/>
  </r>
  <r>
    <s v="Post_3961"/>
    <x v="407"/>
    <x v="15"/>
    <x v="2"/>
    <x v="4"/>
    <x v="1"/>
    <x v="4"/>
    <n v="4890733"/>
    <n v="191195"/>
    <n v="76245"/>
    <n v="46882"/>
    <n v="314322"/>
    <n v="6.4268893844746794E-2"/>
    <x v="2"/>
    <n v="0"/>
  </r>
  <r>
    <s v="Post_3962"/>
    <x v="630"/>
    <x v="1"/>
    <x v="3"/>
    <x v="7"/>
    <x v="0"/>
    <x v="6"/>
    <n v="2980877"/>
    <n v="460881"/>
    <n v="87021"/>
    <n v="98"/>
    <n v="548000"/>
    <n v="0.1838385146384772"/>
    <x v="1"/>
    <n v="0"/>
  </r>
  <r>
    <s v="Post_3963"/>
    <x v="207"/>
    <x v="22"/>
    <x v="0"/>
    <x v="0"/>
    <x v="1"/>
    <x v="1"/>
    <n v="2429444"/>
    <n v="73347"/>
    <n v="34856"/>
    <n v="10627"/>
    <n v="118830"/>
    <n v="4.8912426053039297E-2"/>
    <x v="0"/>
    <n v="0"/>
  </r>
  <r>
    <s v="Post_3964"/>
    <x v="142"/>
    <x v="2"/>
    <x v="1"/>
    <x v="6"/>
    <x v="1"/>
    <x v="2"/>
    <n v="2561592"/>
    <n v="417783"/>
    <n v="857"/>
    <n v="23063"/>
    <n v="441703"/>
    <n v="0.17243300260150718"/>
    <x v="1"/>
    <n v="0"/>
  </r>
  <r>
    <s v="Post_3965"/>
    <x v="604"/>
    <x v="17"/>
    <x v="2"/>
    <x v="4"/>
    <x v="2"/>
    <x v="7"/>
    <n v="2139489"/>
    <n v="253501"/>
    <n v="29122"/>
    <n v="42801"/>
    <n v="325424"/>
    <n v="0.15210360978719684"/>
    <x v="1"/>
    <n v="0"/>
  </r>
  <r>
    <s v="Post_3966"/>
    <x v="362"/>
    <x v="18"/>
    <x v="2"/>
    <x v="6"/>
    <x v="5"/>
    <x v="6"/>
    <n v="3304797"/>
    <n v="79964"/>
    <n v="91333"/>
    <n v="16151"/>
    <n v="187448"/>
    <n v="5.6719974025636069E-2"/>
    <x v="0"/>
    <n v="0"/>
  </r>
  <r>
    <s v="Post_3967"/>
    <x v="9"/>
    <x v="7"/>
    <x v="3"/>
    <x v="0"/>
    <x v="4"/>
    <x v="1"/>
    <n v="831664"/>
    <n v="281099"/>
    <n v="74034"/>
    <n v="35394"/>
    <n v="390527"/>
    <n v="0.46957304873121836"/>
    <x v="0"/>
    <n v="0"/>
  </r>
  <r>
    <s v="Post_3968"/>
    <x v="673"/>
    <x v="10"/>
    <x v="0"/>
    <x v="3"/>
    <x v="5"/>
    <x v="6"/>
    <n v="1896555"/>
    <n v="325635"/>
    <n v="90256"/>
    <n v="42579"/>
    <n v="458470"/>
    <n v="0.24173830972473775"/>
    <x v="1"/>
    <n v="0"/>
  </r>
  <r>
    <s v="Post_3969"/>
    <x v="295"/>
    <x v="14"/>
    <x v="3"/>
    <x v="5"/>
    <x v="5"/>
    <x v="6"/>
    <n v="2926180"/>
    <n v="224208"/>
    <n v="89599"/>
    <n v="29486"/>
    <n v="343293"/>
    <n v="0.11731779999863302"/>
    <x v="2"/>
    <n v="0"/>
  </r>
  <r>
    <s v="Post_3970"/>
    <x v="235"/>
    <x v="1"/>
    <x v="1"/>
    <x v="7"/>
    <x v="3"/>
    <x v="5"/>
    <n v="3337724"/>
    <n v="191570"/>
    <n v="71507"/>
    <n v="21918"/>
    <n v="284995"/>
    <n v="8.5386029521913737E-2"/>
    <x v="1"/>
    <n v="0"/>
  </r>
  <r>
    <s v="Post_3971"/>
    <x v="506"/>
    <x v="7"/>
    <x v="1"/>
    <x v="6"/>
    <x v="3"/>
    <x v="6"/>
    <n v="1767518"/>
    <n v="159813"/>
    <n v="39987"/>
    <n v="10720"/>
    <n v="210520"/>
    <n v="0.11910486908761325"/>
    <x v="2"/>
    <n v="0"/>
  </r>
  <r>
    <s v="Post_3972"/>
    <x v="46"/>
    <x v="21"/>
    <x v="3"/>
    <x v="5"/>
    <x v="4"/>
    <x v="2"/>
    <n v="1296974"/>
    <n v="92749"/>
    <n v="71374"/>
    <n v="20625"/>
    <n v="184748"/>
    <n v="0.14244541525119239"/>
    <x v="1"/>
    <n v="0"/>
  </r>
  <r>
    <s v="Post_3973"/>
    <x v="663"/>
    <x v="19"/>
    <x v="2"/>
    <x v="6"/>
    <x v="2"/>
    <x v="7"/>
    <n v="3708594"/>
    <n v="356699"/>
    <n v="58539"/>
    <n v="21198"/>
    <n v="436436"/>
    <n v="0.11768233459904212"/>
    <x v="1"/>
    <n v="0"/>
  </r>
  <r>
    <s v="Post_3974"/>
    <x v="461"/>
    <x v="16"/>
    <x v="2"/>
    <x v="1"/>
    <x v="2"/>
    <x v="7"/>
    <n v="2599117"/>
    <n v="475173"/>
    <n v="74585"/>
    <n v="31898"/>
    <n v="581656"/>
    <n v="0.22378984862936144"/>
    <x v="0"/>
    <n v="0"/>
  </r>
  <r>
    <s v="Post_3975"/>
    <x v="40"/>
    <x v="6"/>
    <x v="0"/>
    <x v="0"/>
    <x v="3"/>
    <x v="3"/>
    <n v="1823238"/>
    <n v="494324"/>
    <n v="85923"/>
    <n v="40077"/>
    <n v="620324"/>
    <n v="0.34023204869578189"/>
    <x v="1"/>
    <n v="0"/>
  </r>
  <r>
    <s v="Post_3976"/>
    <x v="448"/>
    <x v="21"/>
    <x v="0"/>
    <x v="8"/>
    <x v="0"/>
    <x v="5"/>
    <n v="1600077"/>
    <n v="129716"/>
    <n v="2790"/>
    <n v="14896"/>
    <n v="147402"/>
    <n v="9.2121816637574322E-2"/>
    <x v="2"/>
    <n v="0"/>
  </r>
  <r>
    <s v="Post_3977"/>
    <x v="449"/>
    <x v="6"/>
    <x v="2"/>
    <x v="4"/>
    <x v="3"/>
    <x v="3"/>
    <n v="4518205"/>
    <n v="36025"/>
    <n v="67055"/>
    <n v="4213"/>
    <n v="107293"/>
    <n v="2.3746819810079447E-2"/>
    <x v="1"/>
    <n v="0"/>
  </r>
  <r>
    <s v="Post_3978"/>
    <x v="341"/>
    <x v="20"/>
    <x v="0"/>
    <x v="8"/>
    <x v="5"/>
    <x v="0"/>
    <n v="3675898"/>
    <n v="424882"/>
    <n v="5868"/>
    <n v="47233"/>
    <n v="477983"/>
    <n v="0.13003162764581608"/>
    <x v="1"/>
    <n v="0"/>
  </r>
  <r>
    <s v="Post_3979"/>
    <x v="441"/>
    <x v="5"/>
    <x v="3"/>
    <x v="1"/>
    <x v="2"/>
    <x v="6"/>
    <n v="1693131"/>
    <n v="46838"/>
    <n v="16010"/>
    <n v="46321"/>
    <n v="109169"/>
    <n v="6.4477586199768358E-2"/>
    <x v="1"/>
    <n v="0"/>
  </r>
  <r>
    <s v="Post_3980"/>
    <x v="650"/>
    <x v="13"/>
    <x v="2"/>
    <x v="5"/>
    <x v="3"/>
    <x v="4"/>
    <n v="440358"/>
    <n v="161015"/>
    <n v="16528"/>
    <n v="37265"/>
    <n v="214808"/>
    <n v="0.48780310565494439"/>
    <x v="1"/>
    <n v="0"/>
  </r>
  <r>
    <s v="Post_3981"/>
    <x v="132"/>
    <x v="12"/>
    <x v="2"/>
    <x v="0"/>
    <x v="5"/>
    <x v="7"/>
    <n v="4332749"/>
    <n v="174493"/>
    <n v="80245"/>
    <n v="4174"/>
    <n v="258912"/>
    <n v="5.9756981075986634E-2"/>
    <x v="2"/>
    <n v="0"/>
  </r>
  <r>
    <s v="Post_3982"/>
    <x v="300"/>
    <x v="2"/>
    <x v="2"/>
    <x v="5"/>
    <x v="2"/>
    <x v="6"/>
    <n v="1776924"/>
    <n v="72352"/>
    <n v="86364"/>
    <n v="20563"/>
    <n v="179279"/>
    <n v="0.10089289131105213"/>
    <x v="2"/>
    <n v="0"/>
  </r>
  <r>
    <s v="Post_3983"/>
    <x v="549"/>
    <x v="12"/>
    <x v="1"/>
    <x v="6"/>
    <x v="4"/>
    <x v="6"/>
    <n v="4388298"/>
    <n v="330555"/>
    <n v="48407"/>
    <n v="35648"/>
    <n v="414610"/>
    <n v="9.4480821493891254E-2"/>
    <x v="0"/>
    <n v="0"/>
  </r>
  <r>
    <s v="Post_3984"/>
    <x v="211"/>
    <x v="5"/>
    <x v="0"/>
    <x v="5"/>
    <x v="2"/>
    <x v="5"/>
    <n v="2882534"/>
    <n v="185167"/>
    <n v="90764"/>
    <n v="24019"/>
    <n v="299950"/>
    <n v="0.10405774918873463"/>
    <x v="2"/>
    <n v="0"/>
  </r>
  <r>
    <s v="Post_3985"/>
    <x v="163"/>
    <x v="4"/>
    <x v="3"/>
    <x v="5"/>
    <x v="1"/>
    <x v="3"/>
    <n v="2412512"/>
    <n v="455400"/>
    <n v="49741"/>
    <n v="46703"/>
    <n v="551844"/>
    <n v="0.22874248915653062"/>
    <x v="0"/>
    <n v="0"/>
  </r>
  <r>
    <s v="Post_3986"/>
    <x v="619"/>
    <x v="19"/>
    <x v="3"/>
    <x v="5"/>
    <x v="4"/>
    <x v="2"/>
    <n v="1550445"/>
    <n v="472372"/>
    <n v="85121"/>
    <n v="11599"/>
    <n v="569092"/>
    <n v="0.36705074994598325"/>
    <x v="1"/>
    <n v="0"/>
  </r>
  <r>
    <s v="Post_3987"/>
    <x v="461"/>
    <x v="16"/>
    <x v="3"/>
    <x v="3"/>
    <x v="2"/>
    <x v="4"/>
    <n v="3985203"/>
    <n v="968"/>
    <n v="67956"/>
    <n v="3471"/>
    <n v="72395"/>
    <n v="1.8165950391987561E-2"/>
    <x v="1"/>
    <n v="0"/>
  </r>
  <r>
    <s v="Post_3988"/>
    <x v="108"/>
    <x v="14"/>
    <x v="3"/>
    <x v="5"/>
    <x v="3"/>
    <x v="4"/>
    <n v="3906230"/>
    <n v="212115"/>
    <n v="8663"/>
    <n v="32728"/>
    <n v="253506"/>
    <n v="6.4897868277085574E-2"/>
    <x v="2"/>
    <n v="0"/>
  </r>
  <r>
    <s v="Post_3989"/>
    <x v="557"/>
    <x v="20"/>
    <x v="2"/>
    <x v="9"/>
    <x v="5"/>
    <x v="3"/>
    <n v="1945337"/>
    <n v="66807"/>
    <n v="22816"/>
    <n v="37103"/>
    <n v="126726"/>
    <n v="6.5143468715189196E-2"/>
    <x v="0"/>
    <n v="0"/>
  </r>
  <r>
    <s v="Post_3990"/>
    <x v="564"/>
    <x v="21"/>
    <x v="0"/>
    <x v="5"/>
    <x v="2"/>
    <x v="3"/>
    <n v="2238529"/>
    <n v="13461"/>
    <n v="7839"/>
    <n v="12119"/>
    <n v="33419"/>
    <n v="1.492900024971756E-2"/>
    <x v="2"/>
    <n v="0"/>
  </r>
  <r>
    <s v="Post_3991"/>
    <x v="7"/>
    <x v="0"/>
    <x v="3"/>
    <x v="9"/>
    <x v="1"/>
    <x v="4"/>
    <n v="1185769"/>
    <n v="77172"/>
    <n v="70940"/>
    <n v="21826"/>
    <n v="169938"/>
    <n v="0.14331459162788029"/>
    <x v="2"/>
    <n v="0"/>
  </r>
  <r>
    <s v="Post_3992"/>
    <x v="6"/>
    <x v="5"/>
    <x v="0"/>
    <x v="1"/>
    <x v="2"/>
    <x v="5"/>
    <n v="273295"/>
    <n v="216531"/>
    <n v="53482"/>
    <n v="21529"/>
    <n v="291542"/>
    <n v="1.066766680693024"/>
    <x v="2"/>
    <n v="0"/>
  </r>
  <r>
    <s v="Post_3993"/>
    <x v="384"/>
    <x v="0"/>
    <x v="2"/>
    <x v="7"/>
    <x v="2"/>
    <x v="1"/>
    <n v="1671364"/>
    <n v="127067"/>
    <n v="2495"/>
    <n v="5413"/>
    <n v="134975"/>
    <n v="8.0757393362547003E-2"/>
    <x v="2"/>
    <n v="0"/>
  </r>
  <r>
    <s v="Post_3994"/>
    <x v="134"/>
    <x v="1"/>
    <x v="2"/>
    <x v="5"/>
    <x v="0"/>
    <x v="1"/>
    <n v="722275"/>
    <n v="356481"/>
    <n v="92576"/>
    <n v="5159"/>
    <n v="454216"/>
    <n v="0.62886850576304043"/>
    <x v="2"/>
    <n v="0"/>
  </r>
  <r>
    <s v="Post_3995"/>
    <x v="537"/>
    <x v="15"/>
    <x v="0"/>
    <x v="5"/>
    <x v="2"/>
    <x v="4"/>
    <n v="3529332"/>
    <n v="98208"/>
    <n v="65819"/>
    <n v="48777"/>
    <n v="212804"/>
    <n v="6.0295829352410034E-2"/>
    <x v="0"/>
    <n v="0"/>
  </r>
  <r>
    <s v="Post_3996"/>
    <x v="107"/>
    <x v="18"/>
    <x v="2"/>
    <x v="9"/>
    <x v="4"/>
    <x v="2"/>
    <n v="2061542"/>
    <n v="244871"/>
    <n v="89297"/>
    <n v="1231"/>
    <n v="335399"/>
    <n v="0.16269326552648455"/>
    <x v="2"/>
    <n v="0"/>
  </r>
  <r>
    <s v="Post_3997"/>
    <x v="41"/>
    <x v="3"/>
    <x v="3"/>
    <x v="5"/>
    <x v="1"/>
    <x v="7"/>
    <n v="1158625"/>
    <n v="120211"/>
    <n v="76162"/>
    <n v="42534"/>
    <n v="238907"/>
    <n v="0.20619872693925989"/>
    <x v="2"/>
    <n v="0"/>
  </r>
  <r>
    <s v="Post_3998"/>
    <x v="412"/>
    <x v="5"/>
    <x v="1"/>
    <x v="7"/>
    <x v="0"/>
    <x v="1"/>
    <n v="819360"/>
    <n v="249139"/>
    <n v="23677"/>
    <n v="17298"/>
    <n v="290114"/>
    <n v="0.35407391134544036"/>
    <x v="0"/>
    <n v="0"/>
  </r>
  <r>
    <s v="Post_3999"/>
    <x v="589"/>
    <x v="6"/>
    <x v="3"/>
    <x v="9"/>
    <x v="0"/>
    <x v="3"/>
    <n v="4045897"/>
    <n v="414208"/>
    <n v="96075"/>
    <n v="26070"/>
    <n v="536353"/>
    <n v="0.1325671414769086"/>
    <x v="0"/>
    <n v="0"/>
  </r>
  <r>
    <s v="Post_4000"/>
    <x v="301"/>
    <x v="23"/>
    <x v="3"/>
    <x v="3"/>
    <x v="5"/>
    <x v="6"/>
    <n v="491577"/>
    <n v="279007"/>
    <n v="74786"/>
    <n v="43588"/>
    <n v="397381"/>
    <n v="0.80837996895705044"/>
    <x v="0"/>
    <n v="0"/>
  </r>
  <r>
    <s v="Post_4001"/>
    <x v="538"/>
    <x v="15"/>
    <x v="1"/>
    <x v="9"/>
    <x v="5"/>
    <x v="0"/>
    <n v="37868"/>
    <n v="454927"/>
    <n v="20602"/>
    <n v="4792"/>
    <n v="480321"/>
    <n v="12.684086827928594"/>
    <x v="0"/>
    <n v="0"/>
  </r>
  <r>
    <s v="Post_4002"/>
    <x v="486"/>
    <x v="19"/>
    <x v="1"/>
    <x v="3"/>
    <x v="4"/>
    <x v="6"/>
    <n v="4239953"/>
    <n v="55663"/>
    <n v="86769"/>
    <n v="31454"/>
    <n v="173886"/>
    <n v="4.1011303663035889E-2"/>
    <x v="2"/>
    <n v="0"/>
  </r>
  <r>
    <s v="Post_4003"/>
    <x v="328"/>
    <x v="2"/>
    <x v="3"/>
    <x v="6"/>
    <x v="3"/>
    <x v="1"/>
    <n v="1532152"/>
    <n v="114456"/>
    <n v="95705"/>
    <n v="32194"/>
    <n v="242355"/>
    <n v="0.15817947566559976"/>
    <x v="1"/>
    <n v="0"/>
  </r>
  <r>
    <s v="Post_4004"/>
    <x v="720"/>
    <x v="20"/>
    <x v="1"/>
    <x v="7"/>
    <x v="5"/>
    <x v="3"/>
    <n v="309913"/>
    <n v="233668"/>
    <n v="86886"/>
    <n v="20588"/>
    <n v="341142"/>
    <n v="1.1007669894454251"/>
    <x v="0"/>
    <n v="0"/>
  </r>
  <r>
    <s v="Post_4005"/>
    <x v="253"/>
    <x v="4"/>
    <x v="1"/>
    <x v="5"/>
    <x v="1"/>
    <x v="0"/>
    <n v="818780"/>
    <n v="44981"/>
    <n v="24326"/>
    <n v="35705"/>
    <n v="105012"/>
    <n v="0.12825423190600649"/>
    <x v="0"/>
    <n v="0"/>
  </r>
  <r>
    <s v="Post_4006"/>
    <x v="602"/>
    <x v="8"/>
    <x v="3"/>
    <x v="5"/>
    <x v="1"/>
    <x v="0"/>
    <n v="4756488"/>
    <n v="185347"/>
    <n v="55971"/>
    <n v="17036"/>
    <n v="258354"/>
    <n v="5.4316125679282699E-2"/>
    <x v="1"/>
    <n v="0"/>
  </r>
  <r>
    <s v="Post_4007"/>
    <x v="287"/>
    <x v="16"/>
    <x v="0"/>
    <x v="6"/>
    <x v="0"/>
    <x v="6"/>
    <n v="1424172"/>
    <n v="220254"/>
    <n v="90996"/>
    <n v="21734"/>
    <n v="332984"/>
    <n v="0.23380883769657035"/>
    <x v="0"/>
    <n v="0"/>
  </r>
  <r>
    <s v="Post_4008"/>
    <x v="293"/>
    <x v="19"/>
    <x v="2"/>
    <x v="4"/>
    <x v="5"/>
    <x v="6"/>
    <n v="2759298"/>
    <n v="242144"/>
    <n v="27139"/>
    <n v="7945"/>
    <n v="277228"/>
    <n v="0.10047048198491065"/>
    <x v="0"/>
    <n v="0"/>
  </r>
  <r>
    <s v="Post_4009"/>
    <x v="508"/>
    <x v="0"/>
    <x v="3"/>
    <x v="3"/>
    <x v="2"/>
    <x v="6"/>
    <n v="721858"/>
    <n v="449162"/>
    <n v="91563"/>
    <n v="10392"/>
    <n v="551117"/>
    <n v="0.76347010076774102"/>
    <x v="0"/>
    <n v="0"/>
  </r>
  <r>
    <s v="Post_4010"/>
    <x v="499"/>
    <x v="11"/>
    <x v="2"/>
    <x v="3"/>
    <x v="3"/>
    <x v="4"/>
    <n v="1202451"/>
    <n v="311058"/>
    <n v="69740"/>
    <n v="38106"/>
    <n v="418904"/>
    <n v="0.34837511050346337"/>
    <x v="0"/>
    <n v="0"/>
  </r>
  <r>
    <s v="Post_4011"/>
    <x v="365"/>
    <x v="21"/>
    <x v="0"/>
    <x v="9"/>
    <x v="2"/>
    <x v="6"/>
    <n v="3531840"/>
    <n v="194082"/>
    <n v="70643"/>
    <n v="39446"/>
    <n v="304171"/>
    <n v="8.6122531031983335E-2"/>
    <x v="1"/>
    <n v="0"/>
  </r>
  <r>
    <s v="Post_4012"/>
    <x v="356"/>
    <x v="4"/>
    <x v="3"/>
    <x v="3"/>
    <x v="0"/>
    <x v="2"/>
    <n v="2253765"/>
    <n v="438727"/>
    <n v="59697"/>
    <n v="16032"/>
    <n v="514456"/>
    <n v="0.22826514743107645"/>
    <x v="0"/>
    <n v="0"/>
  </r>
  <r>
    <s v="Post_4013"/>
    <x v="238"/>
    <x v="7"/>
    <x v="3"/>
    <x v="2"/>
    <x v="0"/>
    <x v="2"/>
    <n v="4489207"/>
    <n v="200223"/>
    <n v="76908"/>
    <n v="15045"/>
    <n v="292176"/>
    <n v="6.5084100599504549E-2"/>
    <x v="0"/>
    <n v="0"/>
  </r>
  <r>
    <s v="Post_4014"/>
    <x v="395"/>
    <x v="6"/>
    <x v="2"/>
    <x v="0"/>
    <x v="5"/>
    <x v="0"/>
    <n v="1507283"/>
    <n v="378173"/>
    <n v="24558"/>
    <n v="9605"/>
    <n v="412336"/>
    <n v="0.27356242988211238"/>
    <x v="2"/>
    <n v="0"/>
  </r>
  <r>
    <s v="Post_4015"/>
    <x v="577"/>
    <x v="8"/>
    <x v="0"/>
    <x v="6"/>
    <x v="0"/>
    <x v="6"/>
    <n v="4428383"/>
    <n v="105620"/>
    <n v="55893"/>
    <n v="8168"/>
    <n v="169681"/>
    <n v="3.8316694829692917E-2"/>
    <x v="1"/>
    <n v="0"/>
  </r>
  <r>
    <s v="Post_4016"/>
    <x v="178"/>
    <x v="13"/>
    <x v="3"/>
    <x v="2"/>
    <x v="2"/>
    <x v="1"/>
    <n v="3762530"/>
    <n v="197063"/>
    <n v="39052"/>
    <n v="11363"/>
    <n v="247478"/>
    <n v="6.5774359274211769E-2"/>
    <x v="0"/>
    <n v="0"/>
  </r>
  <r>
    <s v="Post_4017"/>
    <x v="46"/>
    <x v="21"/>
    <x v="0"/>
    <x v="0"/>
    <x v="3"/>
    <x v="1"/>
    <n v="3646904"/>
    <n v="398181"/>
    <n v="9171"/>
    <n v="20163"/>
    <n v="427515"/>
    <n v="0.11722683130677418"/>
    <x v="0"/>
    <n v="0"/>
  </r>
  <r>
    <s v="Post_4018"/>
    <x v="442"/>
    <x v="3"/>
    <x v="0"/>
    <x v="9"/>
    <x v="0"/>
    <x v="2"/>
    <n v="110071"/>
    <n v="424227"/>
    <n v="44869"/>
    <n v="1792"/>
    <n v="470888"/>
    <n v="4.2780387204622468"/>
    <x v="0"/>
    <n v="0"/>
  </r>
  <r>
    <s v="Post_4019"/>
    <x v="379"/>
    <x v="1"/>
    <x v="3"/>
    <x v="5"/>
    <x v="5"/>
    <x v="6"/>
    <n v="4003544"/>
    <n v="494378"/>
    <n v="79405"/>
    <n v="21049"/>
    <n v="594832"/>
    <n v="0.14857636134384936"/>
    <x v="0"/>
    <n v="0"/>
  </r>
  <r>
    <s v="Post_4020"/>
    <x v="505"/>
    <x v="4"/>
    <x v="2"/>
    <x v="4"/>
    <x v="5"/>
    <x v="6"/>
    <n v="3047152"/>
    <n v="462966"/>
    <n v="98217"/>
    <n v="28891"/>
    <n v="590074"/>
    <n v="0.1936477077612144"/>
    <x v="0"/>
    <n v="0"/>
  </r>
  <r>
    <s v="Post_4021"/>
    <x v="331"/>
    <x v="11"/>
    <x v="1"/>
    <x v="9"/>
    <x v="3"/>
    <x v="3"/>
    <n v="3233160"/>
    <n v="397430"/>
    <n v="48054"/>
    <n v="5915"/>
    <n v="451399"/>
    <n v="0.13961542268245308"/>
    <x v="0"/>
    <n v="0"/>
  </r>
  <r>
    <s v="Post_4022"/>
    <x v="249"/>
    <x v="16"/>
    <x v="1"/>
    <x v="2"/>
    <x v="4"/>
    <x v="2"/>
    <n v="853710"/>
    <n v="449205"/>
    <n v="79352"/>
    <n v="18209"/>
    <n v="546766"/>
    <n v="0.64045870377528669"/>
    <x v="0"/>
    <n v="0"/>
  </r>
  <r>
    <s v="Post_4023"/>
    <x v="401"/>
    <x v="17"/>
    <x v="1"/>
    <x v="7"/>
    <x v="0"/>
    <x v="2"/>
    <n v="1120916"/>
    <n v="125751"/>
    <n v="65533"/>
    <n v="15013"/>
    <n v="206297"/>
    <n v="0.18404322893062461"/>
    <x v="2"/>
    <n v="0"/>
  </r>
  <r>
    <s v="Post_4024"/>
    <x v="712"/>
    <x v="14"/>
    <x v="0"/>
    <x v="4"/>
    <x v="3"/>
    <x v="3"/>
    <n v="2067844"/>
    <n v="424988"/>
    <n v="14387"/>
    <n v="41987"/>
    <n v="481362"/>
    <n v="0.2327844847096783"/>
    <x v="0"/>
    <n v="0"/>
  </r>
  <r>
    <s v="Post_4025"/>
    <x v="23"/>
    <x v="13"/>
    <x v="3"/>
    <x v="8"/>
    <x v="4"/>
    <x v="6"/>
    <n v="3461714"/>
    <n v="492070"/>
    <n v="41239"/>
    <n v="14029"/>
    <n v="547338"/>
    <n v="0.15811184863914235"/>
    <x v="2"/>
    <n v="0"/>
  </r>
  <r>
    <s v="Post_4026"/>
    <x v="132"/>
    <x v="12"/>
    <x v="3"/>
    <x v="7"/>
    <x v="5"/>
    <x v="5"/>
    <n v="1752782"/>
    <n v="343059"/>
    <n v="44339"/>
    <n v="20919"/>
    <n v="408317"/>
    <n v="0.23295367022253766"/>
    <x v="0"/>
    <n v="0"/>
  </r>
  <r>
    <s v="Post_4027"/>
    <x v="25"/>
    <x v="15"/>
    <x v="3"/>
    <x v="9"/>
    <x v="1"/>
    <x v="0"/>
    <n v="1655182"/>
    <n v="353876"/>
    <n v="55327"/>
    <n v="12793"/>
    <n v="421996"/>
    <n v="0.25495444005553469"/>
    <x v="1"/>
    <n v="0"/>
  </r>
  <r>
    <s v="Post_4028"/>
    <x v="113"/>
    <x v="18"/>
    <x v="3"/>
    <x v="9"/>
    <x v="0"/>
    <x v="7"/>
    <n v="4855651"/>
    <n v="304813"/>
    <n v="25847"/>
    <n v="27390"/>
    <n v="358050"/>
    <n v="7.3738825133849203E-2"/>
    <x v="2"/>
    <n v="0"/>
  </r>
  <r>
    <s v="Post_4029"/>
    <x v="150"/>
    <x v="14"/>
    <x v="0"/>
    <x v="0"/>
    <x v="3"/>
    <x v="4"/>
    <n v="1839502"/>
    <n v="136831"/>
    <n v="56756"/>
    <n v="37198"/>
    <n v="230785"/>
    <n v="0.12546058661529044"/>
    <x v="2"/>
    <n v="0"/>
  </r>
  <r>
    <s v="Post_4030"/>
    <x v="453"/>
    <x v="10"/>
    <x v="1"/>
    <x v="4"/>
    <x v="2"/>
    <x v="1"/>
    <n v="3428164"/>
    <n v="338911"/>
    <n v="99243"/>
    <n v="18226"/>
    <n v="456380"/>
    <n v="0.13312665321729064"/>
    <x v="2"/>
    <n v="0"/>
  </r>
  <r>
    <s v="Post_4031"/>
    <x v="263"/>
    <x v="21"/>
    <x v="2"/>
    <x v="3"/>
    <x v="1"/>
    <x v="7"/>
    <n v="2051301"/>
    <n v="418379"/>
    <n v="78834"/>
    <n v="35131"/>
    <n v="532344"/>
    <n v="0.25951530272739104"/>
    <x v="0"/>
    <n v="0"/>
  </r>
  <r>
    <s v="Post_4032"/>
    <x v="386"/>
    <x v="12"/>
    <x v="1"/>
    <x v="1"/>
    <x v="2"/>
    <x v="0"/>
    <n v="2322338"/>
    <n v="344964"/>
    <n v="48344"/>
    <n v="19822"/>
    <n v="413130"/>
    <n v="0.17789400164833888"/>
    <x v="2"/>
    <n v="0"/>
  </r>
  <r>
    <s v="Post_4033"/>
    <x v="179"/>
    <x v="7"/>
    <x v="3"/>
    <x v="0"/>
    <x v="0"/>
    <x v="0"/>
    <n v="1546514"/>
    <n v="462049"/>
    <n v="10948"/>
    <n v="5720"/>
    <n v="478717"/>
    <n v="0.30954585603492757"/>
    <x v="2"/>
    <n v="0"/>
  </r>
  <r>
    <s v="Post_4034"/>
    <x v="553"/>
    <x v="11"/>
    <x v="1"/>
    <x v="2"/>
    <x v="2"/>
    <x v="4"/>
    <n v="3236693"/>
    <n v="354205"/>
    <n v="98081"/>
    <n v="45380"/>
    <n v="497666"/>
    <n v="0.15375755439270886"/>
    <x v="1"/>
    <n v="0"/>
  </r>
  <r>
    <s v="Post_4035"/>
    <x v="619"/>
    <x v="19"/>
    <x v="0"/>
    <x v="3"/>
    <x v="2"/>
    <x v="6"/>
    <n v="1733587"/>
    <n v="64486"/>
    <n v="7705"/>
    <n v="46480"/>
    <n v="118671"/>
    <n v="6.845402047892607E-2"/>
    <x v="0"/>
    <n v="0"/>
  </r>
  <r>
    <s v="Post_4036"/>
    <x v="457"/>
    <x v="20"/>
    <x v="1"/>
    <x v="6"/>
    <x v="0"/>
    <x v="3"/>
    <n v="2948068"/>
    <n v="200500"/>
    <n v="50312"/>
    <n v="4179"/>
    <n v="254991"/>
    <n v="8.6494273537788144E-2"/>
    <x v="1"/>
    <n v="0"/>
  </r>
  <r>
    <s v="Post_4037"/>
    <x v="242"/>
    <x v="20"/>
    <x v="0"/>
    <x v="2"/>
    <x v="0"/>
    <x v="3"/>
    <n v="892935"/>
    <n v="148751"/>
    <n v="17295"/>
    <n v="25141"/>
    <n v="191187"/>
    <n v="0.21411076954089603"/>
    <x v="0"/>
    <n v="0"/>
  </r>
  <r>
    <s v="Post_4038"/>
    <x v="603"/>
    <x v="2"/>
    <x v="2"/>
    <x v="8"/>
    <x v="0"/>
    <x v="7"/>
    <n v="4274005"/>
    <n v="260121"/>
    <n v="42176"/>
    <n v="33715"/>
    <n v="336012"/>
    <n v="7.8617596376232599E-2"/>
    <x v="0"/>
    <n v="0"/>
  </r>
  <r>
    <s v="Post_4039"/>
    <x v="128"/>
    <x v="4"/>
    <x v="1"/>
    <x v="5"/>
    <x v="0"/>
    <x v="6"/>
    <n v="1405829"/>
    <n v="228388"/>
    <n v="4628"/>
    <n v="10107"/>
    <n v="243123"/>
    <n v="0.1729392408322776"/>
    <x v="2"/>
    <n v="0"/>
  </r>
  <r>
    <s v="Post_4040"/>
    <x v="195"/>
    <x v="10"/>
    <x v="3"/>
    <x v="5"/>
    <x v="4"/>
    <x v="3"/>
    <n v="440801"/>
    <n v="435945"/>
    <n v="79651"/>
    <n v="6051"/>
    <n v="521647"/>
    <n v="1.1834070249386912"/>
    <x v="2"/>
    <n v="0"/>
  </r>
  <r>
    <s v="Post_4041"/>
    <x v="132"/>
    <x v="12"/>
    <x v="2"/>
    <x v="8"/>
    <x v="3"/>
    <x v="2"/>
    <n v="1357441"/>
    <n v="388944"/>
    <n v="62108"/>
    <n v="22302"/>
    <n v="473354"/>
    <n v="0.3487105516924861"/>
    <x v="2"/>
    <n v="0"/>
  </r>
  <r>
    <s v="Post_4042"/>
    <x v="17"/>
    <x v="6"/>
    <x v="1"/>
    <x v="7"/>
    <x v="2"/>
    <x v="5"/>
    <n v="613581"/>
    <n v="340814"/>
    <n v="15805"/>
    <n v="34558"/>
    <n v="391177"/>
    <n v="0.63753114910663788"/>
    <x v="0"/>
    <n v="0"/>
  </r>
  <r>
    <s v="Post_4043"/>
    <x v="702"/>
    <x v="1"/>
    <x v="0"/>
    <x v="7"/>
    <x v="0"/>
    <x v="2"/>
    <n v="4155659"/>
    <n v="447547"/>
    <n v="81762"/>
    <n v="7354"/>
    <n v="536663"/>
    <n v="0.12914028797839283"/>
    <x v="0"/>
    <n v="0"/>
  </r>
  <r>
    <s v="Post_4044"/>
    <x v="400"/>
    <x v="19"/>
    <x v="3"/>
    <x v="1"/>
    <x v="5"/>
    <x v="4"/>
    <n v="3146159"/>
    <n v="128178"/>
    <n v="52353"/>
    <n v="48139"/>
    <n v="228670"/>
    <n v="7.2682277024142775E-2"/>
    <x v="0"/>
    <n v="0"/>
  </r>
  <r>
    <s v="Post_4045"/>
    <x v="458"/>
    <x v="21"/>
    <x v="0"/>
    <x v="7"/>
    <x v="4"/>
    <x v="6"/>
    <n v="4561998"/>
    <n v="433892"/>
    <n v="13968"/>
    <n v="41674"/>
    <n v="489534"/>
    <n v="0.10730692998988602"/>
    <x v="1"/>
    <n v="0"/>
  </r>
  <r>
    <s v="Post_4046"/>
    <x v="395"/>
    <x v="6"/>
    <x v="0"/>
    <x v="3"/>
    <x v="0"/>
    <x v="6"/>
    <n v="1258147"/>
    <n v="114548"/>
    <n v="75062"/>
    <n v="5195"/>
    <n v="194805"/>
    <n v="0.15483484839211953"/>
    <x v="2"/>
    <n v="0"/>
  </r>
  <r>
    <s v="Post_4047"/>
    <x v="405"/>
    <x v="13"/>
    <x v="3"/>
    <x v="7"/>
    <x v="4"/>
    <x v="4"/>
    <n v="759304"/>
    <n v="289598"/>
    <n v="90867"/>
    <n v="28354"/>
    <n v="408819"/>
    <n v="0.53841280962565718"/>
    <x v="0"/>
    <n v="0"/>
  </r>
  <r>
    <s v="Post_4048"/>
    <x v="564"/>
    <x v="21"/>
    <x v="0"/>
    <x v="7"/>
    <x v="0"/>
    <x v="7"/>
    <n v="4035840"/>
    <n v="146142"/>
    <n v="67286"/>
    <n v="46736"/>
    <n v="260164"/>
    <n v="6.4463407865524902E-2"/>
    <x v="2"/>
    <n v="0"/>
  </r>
  <r>
    <s v="Post_4049"/>
    <x v="488"/>
    <x v="1"/>
    <x v="0"/>
    <x v="6"/>
    <x v="4"/>
    <x v="3"/>
    <n v="473117"/>
    <n v="177746"/>
    <n v="40508"/>
    <n v="10764"/>
    <n v="229018"/>
    <n v="0.48406208189517602"/>
    <x v="1"/>
    <n v="0"/>
  </r>
  <r>
    <s v="Post_4050"/>
    <x v="223"/>
    <x v="7"/>
    <x v="3"/>
    <x v="8"/>
    <x v="5"/>
    <x v="6"/>
    <n v="3837701"/>
    <n v="34026"/>
    <n v="11671"/>
    <n v="48725"/>
    <n v="94422"/>
    <n v="2.4603792739455212E-2"/>
    <x v="2"/>
    <n v="0"/>
  </r>
  <r>
    <s v="Post_4051"/>
    <x v="519"/>
    <x v="22"/>
    <x v="3"/>
    <x v="2"/>
    <x v="3"/>
    <x v="6"/>
    <n v="3940029"/>
    <n v="37059"/>
    <n v="29642"/>
    <n v="26332"/>
    <n v="93033"/>
    <n v="2.3612262752380757E-2"/>
    <x v="0"/>
    <n v="0"/>
  </r>
  <r>
    <s v="Post_4052"/>
    <x v="161"/>
    <x v="16"/>
    <x v="1"/>
    <x v="6"/>
    <x v="4"/>
    <x v="2"/>
    <n v="3442649"/>
    <n v="448032"/>
    <n v="36711"/>
    <n v="48874"/>
    <n v="533617"/>
    <n v="0.15500186048592232"/>
    <x v="1"/>
    <n v="0"/>
  </r>
  <r>
    <s v="Post_4053"/>
    <x v="107"/>
    <x v="18"/>
    <x v="2"/>
    <x v="0"/>
    <x v="4"/>
    <x v="3"/>
    <n v="3922748"/>
    <n v="50348"/>
    <n v="92144"/>
    <n v="19648"/>
    <n v="162140"/>
    <n v="4.1333269432550855E-2"/>
    <x v="1"/>
    <n v="0"/>
  </r>
  <r>
    <s v="Post_4054"/>
    <x v="205"/>
    <x v="16"/>
    <x v="0"/>
    <x v="1"/>
    <x v="0"/>
    <x v="4"/>
    <n v="4326820"/>
    <n v="253332"/>
    <n v="19538"/>
    <n v="26317"/>
    <n v="299187"/>
    <n v="6.9147087237278179E-2"/>
    <x v="2"/>
    <n v="0"/>
  </r>
  <r>
    <s v="Post_4055"/>
    <x v="411"/>
    <x v="8"/>
    <x v="0"/>
    <x v="2"/>
    <x v="2"/>
    <x v="2"/>
    <n v="2075502"/>
    <n v="161209"/>
    <n v="47279"/>
    <n v="11783"/>
    <n v="220271"/>
    <n v="0.10612902324353338"/>
    <x v="2"/>
    <n v="0"/>
  </r>
  <r>
    <s v="Post_4056"/>
    <x v="656"/>
    <x v="12"/>
    <x v="3"/>
    <x v="6"/>
    <x v="5"/>
    <x v="7"/>
    <n v="3709713"/>
    <n v="180551"/>
    <n v="28942"/>
    <n v="24102"/>
    <n v="233595"/>
    <n v="6.2968483006636905E-2"/>
    <x v="0"/>
    <n v="0"/>
  </r>
  <r>
    <s v="Post_4057"/>
    <x v="621"/>
    <x v="21"/>
    <x v="3"/>
    <x v="7"/>
    <x v="4"/>
    <x v="0"/>
    <n v="318153"/>
    <n v="139099"/>
    <n v="36928"/>
    <n v="11688"/>
    <n v="187715"/>
    <n v="0.59001486706081663"/>
    <x v="2"/>
    <n v="0"/>
  </r>
  <r>
    <s v="Post_4058"/>
    <x v="450"/>
    <x v="15"/>
    <x v="3"/>
    <x v="7"/>
    <x v="3"/>
    <x v="3"/>
    <n v="2662851"/>
    <n v="13209"/>
    <n v="44256"/>
    <n v="42595"/>
    <n v="100060"/>
    <n v="3.7576266940959148E-2"/>
    <x v="1"/>
    <n v="0"/>
  </r>
  <r>
    <s v="Post_4059"/>
    <x v="266"/>
    <x v="19"/>
    <x v="3"/>
    <x v="4"/>
    <x v="0"/>
    <x v="2"/>
    <n v="2035129"/>
    <n v="76855"/>
    <n v="3962"/>
    <n v="13400"/>
    <n v="94217"/>
    <n v="4.6295345405622933E-2"/>
    <x v="0"/>
    <n v="0"/>
  </r>
  <r>
    <s v="Post_4060"/>
    <x v="516"/>
    <x v="10"/>
    <x v="2"/>
    <x v="5"/>
    <x v="3"/>
    <x v="0"/>
    <n v="2722178"/>
    <n v="260133"/>
    <n v="32788"/>
    <n v="48301"/>
    <n v="341222"/>
    <n v="0.12534889342284009"/>
    <x v="2"/>
    <n v="0"/>
  </r>
  <r>
    <s v="Post_4061"/>
    <x v="450"/>
    <x v="15"/>
    <x v="3"/>
    <x v="3"/>
    <x v="3"/>
    <x v="0"/>
    <n v="4242550"/>
    <n v="489296"/>
    <n v="20200"/>
    <n v="6399"/>
    <n v="515895"/>
    <n v="0.12160021685071479"/>
    <x v="2"/>
    <n v="0"/>
  </r>
  <r>
    <s v="Post_4062"/>
    <x v="216"/>
    <x v="22"/>
    <x v="0"/>
    <x v="9"/>
    <x v="1"/>
    <x v="7"/>
    <n v="4255337"/>
    <n v="236358"/>
    <n v="81105"/>
    <n v="43056"/>
    <n v="360519"/>
    <n v="8.472160959284776E-2"/>
    <x v="1"/>
    <n v="0"/>
  </r>
  <r>
    <s v="Post_4063"/>
    <x v="543"/>
    <x v="15"/>
    <x v="2"/>
    <x v="6"/>
    <x v="2"/>
    <x v="2"/>
    <n v="817713"/>
    <n v="125792"/>
    <n v="35355"/>
    <n v="5263"/>
    <n v="166410"/>
    <n v="0.20350660928712153"/>
    <x v="0"/>
    <n v="0"/>
  </r>
  <r>
    <s v="Post_4064"/>
    <x v="164"/>
    <x v="4"/>
    <x v="0"/>
    <x v="1"/>
    <x v="2"/>
    <x v="0"/>
    <n v="4266731"/>
    <n v="179238"/>
    <n v="79039"/>
    <n v="23497"/>
    <n v="281774"/>
    <n v="6.6039785493859346E-2"/>
    <x v="0"/>
    <n v="0"/>
  </r>
  <r>
    <s v="Post_4065"/>
    <x v="251"/>
    <x v="17"/>
    <x v="3"/>
    <x v="6"/>
    <x v="5"/>
    <x v="0"/>
    <n v="605016"/>
    <n v="73596"/>
    <n v="29486"/>
    <n v="22879"/>
    <n v="125961"/>
    <n v="0.20819449402990994"/>
    <x v="0"/>
    <n v="0"/>
  </r>
  <r>
    <s v="Post_4066"/>
    <x v="202"/>
    <x v="22"/>
    <x v="1"/>
    <x v="9"/>
    <x v="2"/>
    <x v="2"/>
    <n v="3344955"/>
    <n v="143212"/>
    <n v="81068"/>
    <n v="21258"/>
    <n v="245538"/>
    <n v="7.3405471822490881E-2"/>
    <x v="2"/>
    <n v="0"/>
  </r>
  <r>
    <s v="Post_4067"/>
    <x v="585"/>
    <x v="16"/>
    <x v="3"/>
    <x v="0"/>
    <x v="4"/>
    <x v="3"/>
    <n v="2300705"/>
    <n v="446587"/>
    <n v="11396"/>
    <n v="12186"/>
    <n v="470169"/>
    <n v="0.20435866397473818"/>
    <x v="1"/>
    <n v="0"/>
  </r>
  <r>
    <s v="Post_4068"/>
    <x v="328"/>
    <x v="2"/>
    <x v="2"/>
    <x v="2"/>
    <x v="0"/>
    <x v="5"/>
    <n v="4408711"/>
    <n v="139162"/>
    <n v="18328"/>
    <n v="10579"/>
    <n v="168069"/>
    <n v="3.8122027050536994E-2"/>
    <x v="1"/>
    <n v="0"/>
  </r>
  <r>
    <s v="Post_4069"/>
    <x v="499"/>
    <x v="11"/>
    <x v="0"/>
    <x v="3"/>
    <x v="1"/>
    <x v="0"/>
    <n v="2477355"/>
    <n v="23223"/>
    <n v="33471"/>
    <n v="36225"/>
    <n v="92919"/>
    <n v="3.7507341499300663E-2"/>
    <x v="0"/>
    <n v="0"/>
  </r>
  <r>
    <s v="Post_4070"/>
    <x v="587"/>
    <x v="22"/>
    <x v="0"/>
    <x v="5"/>
    <x v="4"/>
    <x v="7"/>
    <n v="4096582"/>
    <n v="238913"/>
    <n v="3420"/>
    <n v="3568"/>
    <n v="245901"/>
    <n v="6.0025894758117863E-2"/>
    <x v="2"/>
    <n v="0"/>
  </r>
  <r>
    <s v="Post_4071"/>
    <x v="247"/>
    <x v="14"/>
    <x v="3"/>
    <x v="2"/>
    <x v="1"/>
    <x v="4"/>
    <n v="4565439"/>
    <n v="476755"/>
    <n v="54497"/>
    <n v="22930"/>
    <n v="554182"/>
    <n v="0.12138635517854909"/>
    <x v="2"/>
    <n v="0"/>
  </r>
  <r>
    <s v="Post_4072"/>
    <x v="714"/>
    <x v="14"/>
    <x v="2"/>
    <x v="9"/>
    <x v="1"/>
    <x v="5"/>
    <n v="1732712"/>
    <n v="285823"/>
    <n v="25043"/>
    <n v="11214"/>
    <n v="322080"/>
    <n v="0.18588201616887284"/>
    <x v="0"/>
    <n v="0"/>
  </r>
  <r>
    <s v="Post_4073"/>
    <x v="670"/>
    <x v="13"/>
    <x v="1"/>
    <x v="5"/>
    <x v="0"/>
    <x v="4"/>
    <n v="1701847"/>
    <n v="238397"/>
    <n v="68324"/>
    <n v="48745"/>
    <n v="355466"/>
    <n v="0.2088707151700476"/>
    <x v="2"/>
    <n v="0"/>
  </r>
  <r>
    <s v="Post_4074"/>
    <x v="648"/>
    <x v="3"/>
    <x v="3"/>
    <x v="8"/>
    <x v="0"/>
    <x v="7"/>
    <n v="2814866"/>
    <n v="139885"/>
    <n v="84439"/>
    <n v="16571"/>
    <n v="240895"/>
    <n v="8.5579562224276401E-2"/>
    <x v="0"/>
    <n v="0"/>
  </r>
  <r>
    <s v="Post_4075"/>
    <x v="13"/>
    <x v="4"/>
    <x v="0"/>
    <x v="3"/>
    <x v="3"/>
    <x v="0"/>
    <n v="2686688"/>
    <n v="125458"/>
    <n v="61845"/>
    <n v="23713"/>
    <n v="211016"/>
    <n v="7.8541311830774549E-2"/>
    <x v="1"/>
    <n v="0"/>
  </r>
  <r>
    <s v="Post_4076"/>
    <x v="370"/>
    <x v="17"/>
    <x v="2"/>
    <x v="4"/>
    <x v="0"/>
    <x v="0"/>
    <n v="2008812"/>
    <n v="332179"/>
    <n v="99793"/>
    <n v="24661"/>
    <n v="456633"/>
    <n v="0.22731495032885107"/>
    <x v="0"/>
    <n v="0"/>
  </r>
  <r>
    <s v="Post_4077"/>
    <x v="466"/>
    <x v="8"/>
    <x v="3"/>
    <x v="5"/>
    <x v="4"/>
    <x v="1"/>
    <n v="850783"/>
    <n v="352600"/>
    <n v="91742"/>
    <n v="39257"/>
    <n v="483599"/>
    <n v="0.56841638819769558"/>
    <x v="1"/>
    <n v="0"/>
  </r>
  <r>
    <s v="Post_4078"/>
    <x v="605"/>
    <x v="17"/>
    <x v="2"/>
    <x v="7"/>
    <x v="2"/>
    <x v="1"/>
    <n v="4859286"/>
    <n v="76757"/>
    <n v="34856"/>
    <n v="6594"/>
    <n v="118207"/>
    <n v="2.4326001803557148E-2"/>
    <x v="1"/>
    <n v="0"/>
  </r>
  <r>
    <s v="Post_4079"/>
    <x v="368"/>
    <x v="9"/>
    <x v="2"/>
    <x v="8"/>
    <x v="4"/>
    <x v="4"/>
    <n v="2208731"/>
    <n v="195436"/>
    <n v="5790"/>
    <n v="30276"/>
    <n v="231502"/>
    <n v="0.10481222022962507"/>
    <x v="2"/>
    <n v="0"/>
  </r>
  <r>
    <s v="Post_4080"/>
    <x v="35"/>
    <x v="13"/>
    <x v="3"/>
    <x v="9"/>
    <x v="4"/>
    <x v="6"/>
    <n v="3095698"/>
    <n v="281026"/>
    <n v="51194"/>
    <n v="24140"/>
    <n v="356360"/>
    <n v="0.11511458805090161"/>
    <x v="0"/>
    <n v="0"/>
  </r>
  <r>
    <s v="Post_4081"/>
    <x v="328"/>
    <x v="2"/>
    <x v="0"/>
    <x v="0"/>
    <x v="3"/>
    <x v="1"/>
    <n v="3286984"/>
    <n v="1798"/>
    <n v="28963"/>
    <n v="13208"/>
    <n v="43969"/>
    <n v="1.3376700342928351E-2"/>
    <x v="1"/>
    <n v="0"/>
  </r>
  <r>
    <s v="Post_4082"/>
    <x v="627"/>
    <x v="0"/>
    <x v="0"/>
    <x v="2"/>
    <x v="2"/>
    <x v="7"/>
    <n v="2733478"/>
    <n v="3680"/>
    <n v="33180"/>
    <n v="30497"/>
    <n v="67357"/>
    <n v="2.4641500681549293E-2"/>
    <x v="1"/>
    <n v="0"/>
  </r>
  <r>
    <s v="Post_4083"/>
    <x v="118"/>
    <x v="12"/>
    <x v="1"/>
    <x v="8"/>
    <x v="2"/>
    <x v="7"/>
    <n v="4362872"/>
    <n v="32587"/>
    <n v="30482"/>
    <n v="33951"/>
    <n v="97020"/>
    <n v="2.2237645294200702E-2"/>
    <x v="1"/>
    <n v="0"/>
  </r>
  <r>
    <s v="Post_4084"/>
    <x v="667"/>
    <x v="21"/>
    <x v="2"/>
    <x v="3"/>
    <x v="0"/>
    <x v="3"/>
    <n v="3240506"/>
    <n v="232341"/>
    <n v="34519"/>
    <n v="4817"/>
    <n v="271677"/>
    <n v="8.3837832733529891E-2"/>
    <x v="0"/>
    <n v="0"/>
  </r>
  <r>
    <s v="Post_4085"/>
    <x v="218"/>
    <x v="23"/>
    <x v="1"/>
    <x v="6"/>
    <x v="2"/>
    <x v="2"/>
    <n v="1836143"/>
    <n v="478208"/>
    <n v="99728"/>
    <n v="23179"/>
    <n v="601115"/>
    <n v="0.32737918560809259"/>
    <x v="0"/>
    <n v="0"/>
  </r>
  <r>
    <s v="Post_4086"/>
    <x v="403"/>
    <x v="3"/>
    <x v="0"/>
    <x v="4"/>
    <x v="2"/>
    <x v="6"/>
    <n v="4946196"/>
    <n v="461146"/>
    <n v="10852"/>
    <n v="17039"/>
    <n v="489037"/>
    <n v="9.887133465798767E-2"/>
    <x v="1"/>
    <n v="0"/>
  </r>
  <r>
    <s v="Post_4087"/>
    <x v="110"/>
    <x v="1"/>
    <x v="1"/>
    <x v="7"/>
    <x v="5"/>
    <x v="4"/>
    <n v="357877"/>
    <n v="73393"/>
    <n v="93580"/>
    <n v="6671"/>
    <n v="173644"/>
    <n v="0.48520581093504195"/>
    <x v="0"/>
    <n v="0"/>
  </r>
  <r>
    <s v="Post_4088"/>
    <x v="129"/>
    <x v="23"/>
    <x v="2"/>
    <x v="1"/>
    <x v="4"/>
    <x v="2"/>
    <n v="3182419"/>
    <n v="121908"/>
    <n v="83869"/>
    <n v="6234"/>
    <n v="212011"/>
    <n v="6.6619448916060392E-2"/>
    <x v="1"/>
    <n v="0"/>
  </r>
  <r>
    <s v="Post_4089"/>
    <x v="447"/>
    <x v="20"/>
    <x v="0"/>
    <x v="8"/>
    <x v="4"/>
    <x v="6"/>
    <n v="4102194"/>
    <n v="444079"/>
    <n v="97665"/>
    <n v="1596"/>
    <n v="543340"/>
    <n v="0.13245107374248999"/>
    <x v="2"/>
    <n v="0"/>
  </r>
  <r>
    <s v="Post_4090"/>
    <x v="372"/>
    <x v="6"/>
    <x v="1"/>
    <x v="5"/>
    <x v="1"/>
    <x v="0"/>
    <n v="363718"/>
    <n v="418876"/>
    <n v="29054"/>
    <n v="29280"/>
    <n v="477210"/>
    <n v="1.3120329486030387"/>
    <x v="2"/>
    <n v="0"/>
  </r>
  <r>
    <s v="Post_4091"/>
    <x v="174"/>
    <x v="20"/>
    <x v="0"/>
    <x v="8"/>
    <x v="5"/>
    <x v="7"/>
    <n v="1319472"/>
    <n v="32148"/>
    <n v="99138"/>
    <n v="25453"/>
    <n v="156739"/>
    <n v="0.11878918233960251"/>
    <x v="1"/>
    <n v="0"/>
  </r>
  <r>
    <s v="Post_4092"/>
    <x v="613"/>
    <x v="3"/>
    <x v="0"/>
    <x v="8"/>
    <x v="1"/>
    <x v="5"/>
    <n v="525914"/>
    <n v="279869"/>
    <n v="61693"/>
    <n v="25627"/>
    <n v="367189"/>
    <n v="0.69819209984902475"/>
    <x v="0"/>
    <n v="0"/>
  </r>
  <r>
    <s v="Post_4093"/>
    <x v="163"/>
    <x v="4"/>
    <x v="3"/>
    <x v="4"/>
    <x v="0"/>
    <x v="1"/>
    <n v="563236"/>
    <n v="178212"/>
    <n v="62933"/>
    <n v="8833"/>
    <n v="249978"/>
    <n v="0.44382461348351315"/>
    <x v="1"/>
    <n v="0"/>
  </r>
  <r>
    <s v="Post_4094"/>
    <x v="503"/>
    <x v="11"/>
    <x v="3"/>
    <x v="4"/>
    <x v="2"/>
    <x v="1"/>
    <n v="1245756"/>
    <n v="352809"/>
    <n v="22951"/>
    <n v="43886"/>
    <n v="419646"/>
    <n v="0.33686050879947599"/>
    <x v="2"/>
    <n v="0"/>
  </r>
  <r>
    <s v="Post_4095"/>
    <x v="145"/>
    <x v="23"/>
    <x v="2"/>
    <x v="3"/>
    <x v="4"/>
    <x v="4"/>
    <n v="3943854"/>
    <n v="347679"/>
    <n v="53248"/>
    <n v="44137"/>
    <n v="445064"/>
    <n v="0.11285001929584615"/>
    <x v="1"/>
    <n v="0"/>
  </r>
  <r>
    <s v="Post_4096"/>
    <x v="422"/>
    <x v="14"/>
    <x v="1"/>
    <x v="2"/>
    <x v="2"/>
    <x v="1"/>
    <n v="2146139"/>
    <n v="401975"/>
    <n v="20858"/>
    <n v="4445"/>
    <n v="427278"/>
    <n v="0.19909148475471533"/>
    <x v="0"/>
    <n v="0"/>
  </r>
  <r>
    <s v="Post_4097"/>
    <x v="723"/>
    <x v="2"/>
    <x v="1"/>
    <x v="7"/>
    <x v="5"/>
    <x v="2"/>
    <n v="2073379"/>
    <n v="109399"/>
    <n v="75728"/>
    <n v="12420"/>
    <n v="197547"/>
    <n v="9.5277804974392047E-2"/>
    <x v="0"/>
    <n v="0"/>
  </r>
  <r>
    <s v="Post_4098"/>
    <x v="532"/>
    <x v="21"/>
    <x v="2"/>
    <x v="6"/>
    <x v="4"/>
    <x v="3"/>
    <n v="144637"/>
    <n v="176986"/>
    <n v="25746"/>
    <n v="41035"/>
    <n v="243767"/>
    <n v="1.6853709631698666"/>
    <x v="2"/>
    <n v="0"/>
  </r>
  <r>
    <s v="Post_4099"/>
    <x v="186"/>
    <x v="12"/>
    <x v="0"/>
    <x v="1"/>
    <x v="4"/>
    <x v="5"/>
    <n v="3441323"/>
    <n v="55352"/>
    <n v="47464"/>
    <n v="41887"/>
    <n v="144703"/>
    <n v="4.2048653962444095E-2"/>
    <x v="2"/>
    <n v="0"/>
  </r>
  <r>
    <s v="Post_4100"/>
    <x v="42"/>
    <x v="11"/>
    <x v="0"/>
    <x v="8"/>
    <x v="3"/>
    <x v="0"/>
    <n v="4582065"/>
    <n v="146904"/>
    <n v="82138"/>
    <n v="15494"/>
    <n v="244536"/>
    <n v="5.3368077493444549E-2"/>
    <x v="2"/>
    <n v="0"/>
  </r>
  <r>
    <s v="Post_4101"/>
    <x v="196"/>
    <x v="18"/>
    <x v="3"/>
    <x v="0"/>
    <x v="5"/>
    <x v="1"/>
    <n v="2578640"/>
    <n v="495952"/>
    <n v="58968"/>
    <n v="33480"/>
    <n v="588400"/>
    <n v="0.22818229764527037"/>
    <x v="2"/>
    <n v="0"/>
  </r>
  <r>
    <s v="Post_4102"/>
    <x v="380"/>
    <x v="16"/>
    <x v="3"/>
    <x v="7"/>
    <x v="4"/>
    <x v="4"/>
    <n v="1526385"/>
    <n v="275820"/>
    <n v="95119"/>
    <n v="19416"/>
    <n v="390355"/>
    <n v="0.25573823118020683"/>
    <x v="1"/>
    <n v="0"/>
  </r>
  <r>
    <s v="Post_4103"/>
    <x v="431"/>
    <x v="23"/>
    <x v="3"/>
    <x v="5"/>
    <x v="3"/>
    <x v="2"/>
    <n v="4796425"/>
    <n v="175643"/>
    <n v="16858"/>
    <n v="15832"/>
    <n v="208333"/>
    <n v="4.343505840287297E-2"/>
    <x v="0"/>
    <n v="0"/>
  </r>
  <r>
    <s v="Post_4104"/>
    <x v="350"/>
    <x v="7"/>
    <x v="2"/>
    <x v="0"/>
    <x v="1"/>
    <x v="2"/>
    <n v="1942922"/>
    <n v="324782"/>
    <n v="96016"/>
    <n v="4903"/>
    <n v="425701"/>
    <n v="0.21910349463334092"/>
    <x v="2"/>
    <n v="0"/>
  </r>
  <r>
    <s v="Post_4105"/>
    <x v="493"/>
    <x v="23"/>
    <x v="2"/>
    <x v="1"/>
    <x v="4"/>
    <x v="7"/>
    <n v="2440898"/>
    <n v="97022"/>
    <n v="53393"/>
    <n v="23879"/>
    <n v="174294"/>
    <n v="7.1405687578915633E-2"/>
    <x v="0"/>
    <n v="0"/>
  </r>
  <r>
    <s v="Post_4106"/>
    <x v="71"/>
    <x v="15"/>
    <x v="3"/>
    <x v="2"/>
    <x v="1"/>
    <x v="6"/>
    <n v="2902169"/>
    <n v="40168"/>
    <n v="30404"/>
    <n v="37118"/>
    <n v="107690"/>
    <n v="3.7106729484051408E-2"/>
    <x v="2"/>
    <n v="0"/>
  </r>
  <r>
    <s v="Post_4107"/>
    <x v="239"/>
    <x v="13"/>
    <x v="1"/>
    <x v="7"/>
    <x v="1"/>
    <x v="3"/>
    <n v="456751"/>
    <n v="454496"/>
    <n v="1522"/>
    <n v="13256"/>
    <n v="469274"/>
    <n v="1.0274175644935644"/>
    <x v="2"/>
    <n v="0"/>
  </r>
  <r>
    <s v="Post_4108"/>
    <x v="444"/>
    <x v="22"/>
    <x v="1"/>
    <x v="8"/>
    <x v="4"/>
    <x v="1"/>
    <n v="3088456"/>
    <n v="53845"/>
    <n v="23471"/>
    <n v="49774"/>
    <n v="127090"/>
    <n v="4.1150011526795267E-2"/>
    <x v="0"/>
    <n v="0"/>
  </r>
  <r>
    <s v="Post_4109"/>
    <x v="515"/>
    <x v="13"/>
    <x v="3"/>
    <x v="9"/>
    <x v="5"/>
    <x v="1"/>
    <n v="543029"/>
    <n v="255089"/>
    <n v="39969"/>
    <n v="49268"/>
    <n v="344326"/>
    <n v="0.63408399919709624"/>
    <x v="0"/>
    <n v="0"/>
  </r>
  <r>
    <s v="Post_4110"/>
    <x v="401"/>
    <x v="17"/>
    <x v="0"/>
    <x v="8"/>
    <x v="5"/>
    <x v="7"/>
    <n v="4712590"/>
    <n v="44050"/>
    <n v="5528"/>
    <n v="2830"/>
    <n v="52408"/>
    <n v="1.1120848620397701E-2"/>
    <x v="0"/>
    <n v="0"/>
  </r>
  <r>
    <s v="Post_4111"/>
    <x v="197"/>
    <x v="17"/>
    <x v="3"/>
    <x v="1"/>
    <x v="2"/>
    <x v="3"/>
    <n v="1948457"/>
    <n v="307603"/>
    <n v="61207"/>
    <n v="21856"/>
    <n v="390666"/>
    <n v="0.20050019066368927"/>
    <x v="2"/>
    <n v="0"/>
  </r>
  <r>
    <s v="Post_4112"/>
    <x v="377"/>
    <x v="12"/>
    <x v="3"/>
    <x v="3"/>
    <x v="0"/>
    <x v="7"/>
    <n v="4175263"/>
    <n v="496838"/>
    <n v="46286"/>
    <n v="34236"/>
    <n v="577360"/>
    <n v="0.13828110947741495"/>
    <x v="0"/>
    <n v="0"/>
  </r>
  <r>
    <s v="Post_4113"/>
    <x v="638"/>
    <x v="20"/>
    <x v="3"/>
    <x v="2"/>
    <x v="1"/>
    <x v="4"/>
    <n v="505897"/>
    <n v="69692"/>
    <n v="70459"/>
    <n v="38026"/>
    <n v="178177"/>
    <n v="0.35220015141422067"/>
    <x v="0"/>
    <n v="0"/>
  </r>
  <r>
    <s v="Post_4114"/>
    <x v="221"/>
    <x v="14"/>
    <x v="1"/>
    <x v="5"/>
    <x v="4"/>
    <x v="2"/>
    <n v="3042134"/>
    <n v="227819"/>
    <n v="20776"/>
    <n v="10220"/>
    <n v="258815"/>
    <n v="8.5076791489132303E-2"/>
    <x v="2"/>
    <n v="0"/>
  </r>
  <r>
    <s v="Post_4115"/>
    <x v="656"/>
    <x v="12"/>
    <x v="3"/>
    <x v="3"/>
    <x v="4"/>
    <x v="4"/>
    <n v="214707"/>
    <n v="32747"/>
    <n v="4622"/>
    <n v="33723"/>
    <n v="71092"/>
    <n v="0.33111170106237803"/>
    <x v="0"/>
    <n v="0"/>
  </r>
  <r>
    <s v="Post_4116"/>
    <x v="657"/>
    <x v="12"/>
    <x v="2"/>
    <x v="7"/>
    <x v="2"/>
    <x v="1"/>
    <n v="4161514"/>
    <n v="359846"/>
    <n v="61977"/>
    <n v="23808"/>
    <n v="445631"/>
    <n v="0.10708386418981169"/>
    <x v="2"/>
    <n v="0"/>
  </r>
  <r>
    <s v="Post_4117"/>
    <x v="548"/>
    <x v="22"/>
    <x v="0"/>
    <x v="7"/>
    <x v="0"/>
    <x v="4"/>
    <n v="768809"/>
    <n v="305597"/>
    <n v="53014"/>
    <n v="10251"/>
    <n v="368862"/>
    <n v="0.47978366538372991"/>
    <x v="1"/>
    <n v="0"/>
  </r>
  <r>
    <s v="Post_4118"/>
    <x v="102"/>
    <x v="20"/>
    <x v="2"/>
    <x v="8"/>
    <x v="0"/>
    <x v="5"/>
    <n v="346243"/>
    <n v="213568"/>
    <n v="32066"/>
    <n v="21596"/>
    <n v="267230"/>
    <n v="0.77179899665841623"/>
    <x v="1"/>
    <n v="0"/>
  </r>
  <r>
    <s v="Post_4119"/>
    <x v="133"/>
    <x v="9"/>
    <x v="3"/>
    <x v="5"/>
    <x v="1"/>
    <x v="4"/>
    <n v="4836757"/>
    <n v="120548"/>
    <n v="53748"/>
    <n v="41875"/>
    <n v="216171"/>
    <n v="4.469337616092766E-2"/>
    <x v="2"/>
    <n v="0"/>
  </r>
  <r>
    <s v="Post_4120"/>
    <x v="691"/>
    <x v="5"/>
    <x v="3"/>
    <x v="9"/>
    <x v="1"/>
    <x v="0"/>
    <n v="2808352"/>
    <n v="305676"/>
    <n v="67194"/>
    <n v="12665"/>
    <n v="385535"/>
    <n v="0.13728158008682673"/>
    <x v="1"/>
    <n v="0"/>
  </r>
  <r>
    <s v="Post_4121"/>
    <x v="282"/>
    <x v="16"/>
    <x v="2"/>
    <x v="5"/>
    <x v="5"/>
    <x v="2"/>
    <n v="4234852"/>
    <n v="441763"/>
    <n v="94039"/>
    <n v="29781"/>
    <n v="565583"/>
    <n v="0.13355437214807034"/>
    <x v="2"/>
    <n v="0"/>
  </r>
  <r>
    <s v="Post_4122"/>
    <x v="635"/>
    <x v="19"/>
    <x v="3"/>
    <x v="7"/>
    <x v="1"/>
    <x v="7"/>
    <n v="4127405"/>
    <n v="239815"/>
    <n v="25258"/>
    <n v="35670"/>
    <n v="300743"/>
    <n v="7.2864911487968836E-2"/>
    <x v="1"/>
    <n v="0"/>
  </r>
  <r>
    <s v="Post_4123"/>
    <x v="175"/>
    <x v="17"/>
    <x v="2"/>
    <x v="4"/>
    <x v="0"/>
    <x v="6"/>
    <n v="1216902"/>
    <n v="215326"/>
    <n v="38685"/>
    <n v="19354"/>
    <n v="273365"/>
    <n v="0.2246401107073536"/>
    <x v="1"/>
    <n v="0"/>
  </r>
  <r>
    <s v="Post_4124"/>
    <x v="144"/>
    <x v="18"/>
    <x v="3"/>
    <x v="1"/>
    <x v="2"/>
    <x v="1"/>
    <n v="1770791"/>
    <n v="26696"/>
    <n v="32378"/>
    <n v="46190"/>
    <n v="105264"/>
    <n v="5.9444621076117962E-2"/>
    <x v="0"/>
    <n v="0"/>
  </r>
  <r>
    <s v="Post_4125"/>
    <x v="550"/>
    <x v="4"/>
    <x v="1"/>
    <x v="7"/>
    <x v="5"/>
    <x v="6"/>
    <n v="3353507"/>
    <n v="138181"/>
    <n v="13507"/>
    <n v="12087"/>
    <n v="163775"/>
    <n v="4.8836933991788296E-2"/>
    <x v="2"/>
    <n v="0"/>
  </r>
  <r>
    <s v="Post_4126"/>
    <x v="609"/>
    <x v="16"/>
    <x v="2"/>
    <x v="9"/>
    <x v="3"/>
    <x v="7"/>
    <n v="2026275"/>
    <n v="482032"/>
    <n v="30952"/>
    <n v="49065"/>
    <n v="562049"/>
    <n v="0.2773804148005577"/>
    <x v="0"/>
    <n v="0"/>
  </r>
  <r>
    <s v="Post_4127"/>
    <x v="475"/>
    <x v="21"/>
    <x v="3"/>
    <x v="5"/>
    <x v="5"/>
    <x v="4"/>
    <n v="3097544"/>
    <n v="379276"/>
    <n v="56939"/>
    <n v="29025"/>
    <n v="465240"/>
    <n v="0.150196413674834"/>
    <x v="2"/>
    <n v="0"/>
  </r>
  <r>
    <s v="Post_4128"/>
    <x v="148"/>
    <x v="12"/>
    <x v="3"/>
    <x v="0"/>
    <x v="0"/>
    <x v="5"/>
    <n v="2422829"/>
    <n v="415554"/>
    <n v="78181"/>
    <n v="4782"/>
    <n v="498517"/>
    <n v="0.20575822726242751"/>
    <x v="1"/>
    <n v="0"/>
  </r>
  <r>
    <s v="Post_4129"/>
    <x v="333"/>
    <x v="16"/>
    <x v="3"/>
    <x v="6"/>
    <x v="1"/>
    <x v="3"/>
    <n v="438427"/>
    <n v="126928"/>
    <n v="58094"/>
    <n v="43338"/>
    <n v="228360"/>
    <n v="0.52086208194294603"/>
    <x v="1"/>
    <n v="0"/>
  </r>
  <r>
    <s v="Post_4130"/>
    <x v="661"/>
    <x v="20"/>
    <x v="0"/>
    <x v="2"/>
    <x v="2"/>
    <x v="5"/>
    <n v="3605374"/>
    <n v="497611"/>
    <n v="39201"/>
    <n v="48381"/>
    <n v="585193"/>
    <n v="0.16231131638492982"/>
    <x v="0"/>
    <n v="0"/>
  </r>
  <r>
    <s v="Post_4131"/>
    <x v="87"/>
    <x v="13"/>
    <x v="0"/>
    <x v="7"/>
    <x v="5"/>
    <x v="2"/>
    <n v="914192"/>
    <n v="361829"/>
    <n v="86970"/>
    <n v="47559"/>
    <n v="496358"/>
    <n v="0.54294721458949546"/>
    <x v="2"/>
    <n v="0"/>
  </r>
  <r>
    <s v="Post_4132"/>
    <x v="340"/>
    <x v="15"/>
    <x v="1"/>
    <x v="2"/>
    <x v="2"/>
    <x v="1"/>
    <n v="361268"/>
    <n v="1264"/>
    <n v="42106"/>
    <n v="23444"/>
    <n v="66814"/>
    <n v="0.18494303398031378"/>
    <x v="0"/>
    <n v="0"/>
  </r>
  <r>
    <s v="Post_4133"/>
    <x v="151"/>
    <x v="17"/>
    <x v="3"/>
    <x v="2"/>
    <x v="3"/>
    <x v="7"/>
    <n v="2198773"/>
    <n v="238287"/>
    <n v="14975"/>
    <n v="3626"/>
    <n v="256888"/>
    <n v="0.11683243336169764"/>
    <x v="0"/>
    <n v="0"/>
  </r>
  <r>
    <s v="Post_4134"/>
    <x v="351"/>
    <x v="15"/>
    <x v="1"/>
    <x v="7"/>
    <x v="3"/>
    <x v="3"/>
    <n v="2491489"/>
    <n v="57916"/>
    <n v="10858"/>
    <n v="37910"/>
    <n v="106684"/>
    <n v="4.2819374277791311E-2"/>
    <x v="2"/>
    <n v="0"/>
  </r>
  <r>
    <s v="Post_4135"/>
    <x v="71"/>
    <x v="15"/>
    <x v="2"/>
    <x v="5"/>
    <x v="5"/>
    <x v="1"/>
    <n v="3285708"/>
    <n v="265284"/>
    <n v="24271"/>
    <n v="48485"/>
    <n v="338040"/>
    <n v="0.10288193594805138"/>
    <x v="2"/>
    <n v="0"/>
  </r>
  <r>
    <s v="Post_4136"/>
    <x v="136"/>
    <x v="10"/>
    <x v="2"/>
    <x v="2"/>
    <x v="0"/>
    <x v="5"/>
    <n v="2259868"/>
    <n v="391879"/>
    <n v="39814"/>
    <n v="13064"/>
    <n v="444757"/>
    <n v="0.19680662764373849"/>
    <x v="0"/>
    <n v="0"/>
  </r>
  <r>
    <s v="Post_4137"/>
    <x v="235"/>
    <x v="1"/>
    <x v="3"/>
    <x v="9"/>
    <x v="5"/>
    <x v="3"/>
    <n v="4450867"/>
    <n v="288044"/>
    <n v="68728"/>
    <n v="4668"/>
    <n v="361440"/>
    <n v="8.1206650299817995E-2"/>
    <x v="0"/>
    <n v="0"/>
  </r>
  <r>
    <s v="Post_4138"/>
    <x v="93"/>
    <x v="2"/>
    <x v="1"/>
    <x v="3"/>
    <x v="3"/>
    <x v="6"/>
    <n v="13578"/>
    <n v="485916"/>
    <n v="39122"/>
    <n v="29109"/>
    <n v="554147"/>
    <n v="40.812122551185745"/>
    <x v="0"/>
    <n v="0"/>
  </r>
  <r>
    <s v="Post_4139"/>
    <x v="561"/>
    <x v="16"/>
    <x v="1"/>
    <x v="1"/>
    <x v="3"/>
    <x v="5"/>
    <n v="1879192"/>
    <n v="424410"/>
    <n v="46366"/>
    <n v="12399"/>
    <n v="483175"/>
    <n v="0.25711848496587897"/>
    <x v="2"/>
    <n v="0"/>
  </r>
  <r>
    <s v="Post_4140"/>
    <x v="99"/>
    <x v="14"/>
    <x v="1"/>
    <x v="7"/>
    <x v="0"/>
    <x v="5"/>
    <n v="3263236"/>
    <n v="473992"/>
    <n v="14768"/>
    <n v="33422"/>
    <n v="522182"/>
    <n v="0.16001968598041943"/>
    <x v="1"/>
    <n v="0"/>
  </r>
  <r>
    <s v="Post_4141"/>
    <x v="656"/>
    <x v="12"/>
    <x v="3"/>
    <x v="8"/>
    <x v="2"/>
    <x v="3"/>
    <n v="3187431"/>
    <n v="213853"/>
    <n v="79215"/>
    <n v="5229"/>
    <n v="298297"/>
    <n v="9.3585398397643751E-2"/>
    <x v="0"/>
    <n v="0"/>
  </r>
  <r>
    <s v="Post_4142"/>
    <x v="199"/>
    <x v="0"/>
    <x v="0"/>
    <x v="4"/>
    <x v="1"/>
    <x v="7"/>
    <n v="602303"/>
    <n v="120883"/>
    <n v="23532"/>
    <n v="39303"/>
    <n v="183718"/>
    <n v="0.30502587568051298"/>
    <x v="1"/>
    <n v="0"/>
  </r>
  <r>
    <s v="Post_4143"/>
    <x v="524"/>
    <x v="10"/>
    <x v="3"/>
    <x v="8"/>
    <x v="1"/>
    <x v="7"/>
    <n v="4478244"/>
    <n v="281987"/>
    <n v="64590"/>
    <n v="9007"/>
    <n v="355584"/>
    <n v="7.9402551535825205E-2"/>
    <x v="2"/>
    <n v="0"/>
  </r>
  <r>
    <s v="Post_4144"/>
    <x v="537"/>
    <x v="15"/>
    <x v="2"/>
    <x v="1"/>
    <x v="4"/>
    <x v="4"/>
    <n v="4452133"/>
    <n v="482377"/>
    <n v="62652"/>
    <n v="30779"/>
    <n v="575808"/>
    <n v="0.12933306350012455"/>
    <x v="2"/>
    <n v="0"/>
  </r>
  <r>
    <s v="Post_4145"/>
    <x v="38"/>
    <x v="10"/>
    <x v="1"/>
    <x v="0"/>
    <x v="5"/>
    <x v="1"/>
    <n v="378801"/>
    <n v="462818"/>
    <n v="74567"/>
    <n v="16848"/>
    <n v="554233"/>
    <n v="1.4631244373694896"/>
    <x v="0"/>
    <n v="0"/>
  </r>
  <r>
    <s v="Post_4146"/>
    <x v="242"/>
    <x v="20"/>
    <x v="2"/>
    <x v="8"/>
    <x v="4"/>
    <x v="6"/>
    <n v="3066410"/>
    <n v="323731"/>
    <n v="1254"/>
    <n v="15271"/>
    <n v="340256"/>
    <n v="0.11096233054288239"/>
    <x v="2"/>
    <n v="0"/>
  </r>
  <r>
    <s v="Post_4147"/>
    <x v="245"/>
    <x v="3"/>
    <x v="2"/>
    <x v="1"/>
    <x v="4"/>
    <x v="1"/>
    <n v="4863626"/>
    <n v="161724"/>
    <n v="81649"/>
    <n v="48891"/>
    <n v="292264"/>
    <n v="6.0091791597462467E-2"/>
    <x v="2"/>
    <n v="0"/>
  </r>
  <r>
    <s v="Post_4148"/>
    <x v="351"/>
    <x v="15"/>
    <x v="0"/>
    <x v="3"/>
    <x v="0"/>
    <x v="4"/>
    <n v="979723"/>
    <n v="43080"/>
    <n v="98064"/>
    <n v="14316"/>
    <n v="155460"/>
    <n v="0.15867750374340503"/>
    <x v="1"/>
    <n v="0"/>
  </r>
  <r>
    <s v="Post_4149"/>
    <x v="657"/>
    <x v="12"/>
    <x v="0"/>
    <x v="2"/>
    <x v="3"/>
    <x v="0"/>
    <n v="3305011"/>
    <n v="32506"/>
    <n v="56465"/>
    <n v="32043"/>
    <n v="121014"/>
    <n v="3.661530929851671E-2"/>
    <x v="2"/>
    <n v="0"/>
  </r>
  <r>
    <s v="Post_4150"/>
    <x v="257"/>
    <x v="11"/>
    <x v="3"/>
    <x v="0"/>
    <x v="1"/>
    <x v="2"/>
    <n v="4856083"/>
    <n v="6461"/>
    <n v="96437"/>
    <n v="22112"/>
    <n v="125010"/>
    <n v="2.5742970208705248E-2"/>
    <x v="1"/>
    <n v="0"/>
  </r>
  <r>
    <s v="Post_4151"/>
    <x v="225"/>
    <x v="19"/>
    <x v="0"/>
    <x v="3"/>
    <x v="4"/>
    <x v="3"/>
    <n v="3512498"/>
    <n v="38120"/>
    <n v="22702"/>
    <n v="22430"/>
    <n v="83252"/>
    <n v="2.3701650506277868E-2"/>
    <x v="2"/>
    <n v="0"/>
  </r>
  <r>
    <s v="Post_4152"/>
    <x v="76"/>
    <x v="19"/>
    <x v="3"/>
    <x v="2"/>
    <x v="0"/>
    <x v="2"/>
    <n v="1807869"/>
    <n v="213478"/>
    <n v="90965"/>
    <n v="43355"/>
    <n v="347798"/>
    <n v="0.19238008948657231"/>
    <x v="0"/>
    <n v="0"/>
  </r>
  <r>
    <s v="Post_4153"/>
    <x v="383"/>
    <x v="10"/>
    <x v="0"/>
    <x v="0"/>
    <x v="1"/>
    <x v="1"/>
    <n v="427399"/>
    <n v="347981"/>
    <n v="86598"/>
    <n v="26949"/>
    <n v="461528"/>
    <n v="1.0798527839325782"/>
    <x v="1"/>
    <n v="0"/>
  </r>
  <r>
    <s v="Post_4154"/>
    <x v="49"/>
    <x v="4"/>
    <x v="3"/>
    <x v="8"/>
    <x v="5"/>
    <x v="2"/>
    <n v="4398694"/>
    <n v="322036"/>
    <n v="76714"/>
    <n v="7781"/>
    <n v="406531"/>
    <n v="9.2420841276979027E-2"/>
    <x v="0"/>
    <n v="0"/>
  </r>
  <r>
    <s v="Post_4155"/>
    <x v="101"/>
    <x v="5"/>
    <x v="1"/>
    <x v="9"/>
    <x v="0"/>
    <x v="1"/>
    <n v="935217"/>
    <n v="284958"/>
    <n v="36811"/>
    <n v="25488"/>
    <n v="347257"/>
    <n v="0.37131168488169058"/>
    <x v="1"/>
    <n v="0"/>
  </r>
  <r>
    <s v="Post_4156"/>
    <x v="386"/>
    <x v="12"/>
    <x v="3"/>
    <x v="8"/>
    <x v="4"/>
    <x v="6"/>
    <n v="116354"/>
    <n v="82270"/>
    <n v="22120"/>
    <n v="17583"/>
    <n v="121973"/>
    <n v="1.0482922804544752"/>
    <x v="2"/>
    <n v="0"/>
  </r>
  <r>
    <s v="Post_4157"/>
    <x v="512"/>
    <x v="1"/>
    <x v="3"/>
    <x v="5"/>
    <x v="3"/>
    <x v="4"/>
    <n v="551999"/>
    <n v="299852"/>
    <n v="90557"/>
    <n v="24071"/>
    <n v="414480"/>
    <n v="0.75087092549080703"/>
    <x v="2"/>
    <n v="0"/>
  </r>
  <r>
    <s v="Post_4158"/>
    <x v="130"/>
    <x v="17"/>
    <x v="0"/>
    <x v="2"/>
    <x v="3"/>
    <x v="2"/>
    <n v="197493"/>
    <n v="472658"/>
    <n v="7031"/>
    <n v="32332"/>
    <n v="512021"/>
    <n v="2.5926032821416456"/>
    <x v="2"/>
    <n v="0"/>
  </r>
  <r>
    <s v="Post_4159"/>
    <x v="313"/>
    <x v="4"/>
    <x v="3"/>
    <x v="2"/>
    <x v="0"/>
    <x v="6"/>
    <n v="2737428"/>
    <n v="46704"/>
    <n v="73226"/>
    <n v="34532"/>
    <n v="154462"/>
    <n v="5.6425958965861382E-2"/>
    <x v="2"/>
    <n v="0"/>
  </r>
  <r>
    <s v="Post_4160"/>
    <x v="586"/>
    <x v="21"/>
    <x v="1"/>
    <x v="2"/>
    <x v="5"/>
    <x v="0"/>
    <n v="4356395"/>
    <n v="367535"/>
    <n v="89909"/>
    <n v="10900"/>
    <n v="468344"/>
    <n v="0.10750723935731264"/>
    <x v="1"/>
    <n v="0"/>
  </r>
  <r>
    <s v="Post_4161"/>
    <x v="57"/>
    <x v="14"/>
    <x v="0"/>
    <x v="7"/>
    <x v="0"/>
    <x v="2"/>
    <n v="4717790"/>
    <n v="125541"/>
    <n v="75795"/>
    <n v="38504"/>
    <n v="239840"/>
    <n v="5.0837362409094089E-2"/>
    <x v="0"/>
    <n v="0"/>
  </r>
  <r>
    <s v="Post_4162"/>
    <x v="558"/>
    <x v="15"/>
    <x v="1"/>
    <x v="2"/>
    <x v="0"/>
    <x v="7"/>
    <n v="2561366"/>
    <n v="461768"/>
    <n v="60001"/>
    <n v="21753"/>
    <n v="543522"/>
    <n v="0.21220005262816793"/>
    <x v="0"/>
    <n v="0"/>
  </r>
  <r>
    <s v="Post_4163"/>
    <x v="456"/>
    <x v="14"/>
    <x v="3"/>
    <x v="3"/>
    <x v="4"/>
    <x v="6"/>
    <n v="1756972"/>
    <n v="248744"/>
    <n v="42345"/>
    <n v="6998"/>
    <n v="298087"/>
    <n v="0.16965950510309782"/>
    <x v="2"/>
    <n v="0"/>
  </r>
  <r>
    <s v="Post_4164"/>
    <x v="253"/>
    <x v="4"/>
    <x v="2"/>
    <x v="3"/>
    <x v="3"/>
    <x v="3"/>
    <n v="4840021"/>
    <n v="49033"/>
    <n v="50170"/>
    <n v="13175"/>
    <n v="112378"/>
    <n v="2.3218494299921427E-2"/>
    <x v="0"/>
    <n v="0"/>
  </r>
  <r>
    <s v="Post_4165"/>
    <x v="310"/>
    <x v="0"/>
    <x v="1"/>
    <x v="8"/>
    <x v="2"/>
    <x v="0"/>
    <n v="3346455"/>
    <n v="381718"/>
    <n v="62877"/>
    <n v="20046"/>
    <n v="464641"/>
    <n v="0.13884573376901826"/>
    <x v="1"/>
    <n v="0"/>
  </r>
  <r>
    <s v="Post_4166"/>
    <x v="228"/>
    <x v="2"/>
    <x v="1"/>
    <x v="4"/>
    <x v="5"/>
    <x v="1"/>
    <n v="1067477"/>
    <n v="59345"/>
    <n v="84587"/>
    <n v="49878"/>
    <n v="193810"/>
    <n v="0.18155894693749841"/>
    <x v="0"/>
    <n v="0"/>
  </r>
  <r>
    <s v="Post_4167"/>
    <x v="532"/>
    <x v="21"/>
    <x v="3"/>
    <x v="0"/>
    <x v="0"/>
    <x v="0"/>
    <n v="2877495"/>
    <n v="216913"/>
    <n v="25906"/>
    <n v="12302"/>
    <n v="255121"/>
    <n v="8.8660796977926976E-2"/>
    <x v="0"/>
    <n v="0"/>
  </r>
  <r>
    <s v="Post_4168"/>
    <x v="506"/>
    <x v="7"/>
    <x v="0"/>
    <x v="7"/>
    <x v="0"/>
    <x v="2"/>
    <n v="1792756"/>
    <n v="491389"/>
    <n v="73253"/>
    <n v="31069"/>
    <n v="595711"/>
    <n v="0.33228782946480168"/>
    <x v="1"/>
    <n v="0"/>
  </r>
  <r>
    <s v="Post_4169"/>
    <x v="127"/>
    <x v="16"/>
    <x v="1"/>
    <x v="3"/>
    <x v="4"/>
    <x v="2"/>
    <n v="925974"/>
    <n v="134908"/>
    <n v="19403"/>
    <n v="21283"/>
    <n v="175594"/>
    <n v="0.18963167432346911"/>
    <x v="0"/>
    <n v="0"/>
  </r>
  <r>
    <s v="Post_4170"/>
    <x v="319"/>
    <x v="13"/>
    <x v="0"/>
    <x v="5"/>
    <x v="5"/>
    <x v="6"/>
    <n v="2791639"/>
    <n v="353316"/>
    <n v="80680"/>
    <n v="19829"/>
    <n v="453825"/>
    <n v="0.16256579020424919"/>
    <x v="0"/>
    <n v="0"/>
  </r>
  <r>
    <s v="Post_4171"/>
    <x v="62"/>
    <x v="4"/>
    <x v="0"/>
    <x v="0"/>
    <x v="4"/>
    <x v="2"/>
    <n v="4196347"/>
    <n v="307582"/>
    <n v="92983"/>
    <n v="25130"/>
    <n v="425695"/>
    <n v="0.10144418466823645"/>
    <x v="2"/>
    <n v="0"/>
  </r>
  <r>
    <s v="Post_4172"/>
    <x v="24"/>
    <x v="6"/>
    <x v="3"/>
    <x v="0"/>
    <x v="5"/>
    <x v="6"/>
    <n v="2038756"/>
    <n v="93268"/>
    <n v="63855"/>
    <n v="4422"/>
    <n v="161545"/>
    <n v="7.9237044550696606E-2"/>
    <x v="2"/>
    <n v="0"/>
  </r>
  <r>
    <s v="Post_4173"/>
    <x v="202"/>
    <x v="22"/>
    <x v="3"/>
    <x v="2"/>
    <x v="2"/>
    <x v="5"/>
    <n v="4032655"/>
    <n v="267123"/>
    <n v="41713"/>
    <n v="12391"/>
    <n v="321227"/>
    <n v="7.9656454618607347E-2"/>
    <x v="2"/>
    <n v="0"/>
  </r>
  <r>
    <s v="Post_4174"/>
    <x v="593"/>
    <x v="7"/>
    <x v="2"/>
    <x v="7"/>
    <x v="1"/>
    <x v="0"/>
    <n v="4485980"/>
    <n v="113834"/>
    <n v="44375"/>
    <n v="49799"/>
    <n v="208008"/>
    <n v="4.6368463524135192E-2"/>
    <x v="0"/>
    <n v="0"/>
  </r>
  <r>
    <s v="Post_4175"/>
    <x v="365"/>
    <x v="21"/>
    <x v="2"/>
    <x v="3"/>
    <x v="3"/>
    <x v="7"/>
    <n v="4394517"/>
    <n v="300804"/>
    <n v="64405"/>
    <n v="11918"/>
    <n v="377127"/>
    <n v="8.5817622277943179E-2"/>
    <x v="0"/>
    <n v="0"/>
  </r>
  <r>
    <s v="Post_4176"/>
    <x v="306"/>
    <x v="17"/>
    <x v="1"/>
    <x v="6"/>
    <x v="5"/>
    <x v="1"/>
    <n v="4422263"/>
    <n v="135404"/>
    <n v="43976"/>
    <n v="34379"/>
    <n v="213759"/>
    <n v="4.8337016590826912E-2"/>
    <x v="2"/>
    <n v="0"/>
  </r>
  <r>
    <s v="Post_4177"/>
    <x v="24"/>
    <x v="6"/>
    <x v="0"/>
    <x v="3"/>
    <x v="3"/>
    <x v="2"/>
    <n v="4144620"/>
    <n v="102895"/>
    <n v="41927"/>
    <n v="16690"/>
    <n v="161512"/>
    <n v="3.896907315990368E-2"/>
    <x v="1"/>
    <n v="0"/>
  </r>
  <r>
    <s v="Post_4178"/>
    <x v="268"/>
    <x v="8"/>
    <x v="3"/>
    <x v="0"/>
    <x v="2"/>
    <x v="2"/>
    <n v="3193985"/>
    <n v="413403"/>
    <n v="86209"/>
    <n v="32528"/>
    <n v="532140"/>
    <n v="0.16660691894295057"/>
    <x v="2"/>
    <n v="0"/>
  </r>
  <r>
    <s v="Post_4179"/>
    <x v="331"/>
    <x v="11"/>
    <x v="1"/>
    <x v="6"/>
    <x v="3"/>
    <x v="7"/>
    <n v="1650594"/>
    <n v="298194"/>
    <n v="1467"/>
    <n v="32021"/>
    <n v="331682"/>
    <n v="0.20094705300031382"/>
    <x v="1"/>
    <n v="0"/>
  </r>
  <r>
    <s v="Post_4180"/>
    <x v="622"/>
    <x v="13"/>
    <x v="0"/>
    <x v="5"/>
    <x v="0"/>
    <x v="7"/>
    <n v="1095673"/>
    <n v="389017"/>
    <n v="39161"/>
    <n v="13192"/>
    <n v="441370"/>
    <n v="0.40283004144484713"/>
    <x v="0"/>
    <n v="0"/>
  </r>
  <r>
    <s v="Post_4181"/>
    <x v="482"/>
    <x v="2"/>
    <x v="3"/>
    <x v="4"/>
    <x v="2"/>
    <x v="6"/>
    <n v="1476003"/>
    <n v="453792"/>
    <n v="99466"/>
    <n v="29613"/>
    <n v="582871"/>
    <n v="0.39489824885179775"/>
    <x v="0"/>
    <n v="0"/>
  </r>
  <r>
    <s v="Post_4182"/>
    <x v="371"/>
    <x v="8"/>
    <x v="2"/>
    <x v="9"/>
    <x v="2"/>
    <x v="2"/>
    <n v="1237934"/>
    <n v="315336"/>
    <n v="29121"/>
    <n v="26947"/>
    <n v="371404"/>
    <n v="0.30001922558068522"/>
    <x v="2"/>
    <n v="0"/>
  </r>
  <r>
    <s v="Post_4183"/>
    <x v="619"/>
    <x v="19"/>
    <x v="0"/>
    <x v="2"/>
    <x v="4"/>
    <x v="1"/>
    <n v="2259900"/>
    <n v="145744"/>
    <n v="42773"/>
    <n v="5579"/>
    <n v="194096"/>
    <n v="8.5886986149829633E-2"/>
    <x v="1"/>
    <n v="0"/>
  </r>
  <r>
    <s v="Post_4184"/>
    <x v="381"/>
    <x v="18"/>
    <x v="1"/>
    <x v="6"/>
    <x v="2"/>
    <x v="1"/>
    <n v="3661779"/>
    <n v="399252"/>
    <n v="71009"/>
    <n v="10389"/>
    <n v="480650"/>
    <n v="0.13126133499591319"/>
    <x v="1"/>
    <n v="0"/>
  </r>
  <r>
    <s v="Post_4185"/>
    <x v="426"/>
    <x v="6"/>
    <x v="0"/>
    <x v="9"/>
    <x v="5"/>
    <x v="4"/>
    <n v="3090316"/>
    <n v="352162"/>
    <n v="93570"/>
    <n v="19097"/>
    <n v="464829"/>
    <n v="0.15041471487058281"/>
    <x v="0"/>
    <n v="0"/>
  </r>
  <r>
    <s v="Post_4186"/>
    <x v="333"/>
    <x v="16"/>
    <x v="0"/>
    <x v="8"/>
    <x v="2"/>
    <x v="1"/>
    <n v="1154006"/>
    <n v="343894"/>
    <n v="69313"/>
    <n v="27094"/>
    <n v="440301"/>
    <n v="0.3815413438058381"/>
    <x v="0"/>
    <n v="0"/>
  </r>
  <r>
    <s v="Post_4187"/>
    <x v="375"/>
    <x v="20"/>
    <x v="0"/>
    <x v="2"/>
    <x v="4"/>
    <x v="4"/>
    <n v="2583561"/>
    <n v="340140"/>
    <n v="14516"/>
    <n v="40878"/>
    <n v="395534"/>
    <n v="0.15309644324248586"/>
    <x v="1"/>
    <n v="0"/>
  </r>
  <r>
    <s v="Post_4188"/>
    <x v="51"/>
    <x v="7"/>
    <x v="2"/>
    <x v="8"/>
    <x v="4"/>
    <x v="7"/>
    <n v="2638135"/>
    <n v="259465"/>
    <n v="26123"/>
    <n v="9244"/>
    <n v="294832"/>
    <n v="0.11175773794745152"/>
    <x v="1"/>
    <n v="0"/>
  </r>
  <r>
    <s v="Post_4189"/>
    <x v="212"/>
    <x v="8"/>
    <x v="1"/>
    <x v="1"/>
    <x v="3"/>
    <x v="7"/>
    <n v="310249"/>
    <n v="436907"/>
    <n v="80187"/>
    <n v="41517"/>
    <n v="558611"/>
    <n v="1.8005247398057689"/>
    <x v="1"/>
    <n v="0"/>
  </r>
  <r>
    <s v="Post_4190"/>
    <x v="30"/>
    <x v="10"/>
    <x v="3"/>
    <x v="7"/>
    <x v="4"/>
    <x v="6"/>
    <n v="4483252"/>
    <n v="371769"/>
    <n v="59628"/>
    <n v="14299"/>
    <n v="445696"/>
    <n v="9.9413550699358408E-2"/>
    <x v="1"/>
    <n v="0"/>
  </r>
  <r>
    <s v="Post_4191"/>
    <x v="663"/>
    <x v="19"/>
    <x v="0"/>
    <x v="1"/>
    <x v="0"/>
    <x v="2"/>
    <n v="2008379"/>
    <n v="378635"/>
    <n v="47524"/>
    <n v="7321"/>
    <n v="433480"/>
    <n v="0.21583575609981981"/>
    <x v="2"/>
    <n v="0"/>
  </r>
  <r>
    <s v="Post_4192"/>
    <x v="714"/>
    <x v="14"/>
    <x v="1"/>
    <x v="6"/>
    <x v="0"/>
    <x v="4"/>
    <n v="3417577"/>
    <n v="118797"/>
    <n v="11271"/>
    <n v="1040"/>
    <n v="131108"/>
    <n v="3.8362851809922646E-2"/>
    <x v="1"/>
    <n v="0"/>
  </r>
  <r>
    <s v="Post_4193"/>
    <x v="120"/>
    <x v="9"/>
    <x v="0"/>
    <x v="4"/>
    <x v="1"/>
    <x v="7"/>
    <n v="3958536"/>
    <n v="127248"/>
    <n v="80732"/>
    <n v="29365"/>
    <n v="237345"/>
    <n v="5.9957772267323073E-2"/>
    <x v="2"/>
    <n v="0"/>
  </r>
  <r>
    <s v="Post_4194"/>
    <x v="579"/>
    <x v="8"/>
    <x v="3"/>
    <x v="9"/>
    <x v="1"/>
    <x v="7"/>
    <n v="544588"/>
    <n v="266292"/>
    <n v="32491"/>
    <n v="20402"/>
    <n v="319185"/>
    <n v="0.58610362328953258"/>
    <x v="0"/>
    <n v="0"/>
  </r>
  <r>
    <s v="Post_4195"/>
    <x v="151"/>
    <x v="17"/>
    <x v="1"/>
    <x v="0"/>
    <x v="5"/>
    <x v="2"/>
    <n v="3075050"/>
    <n v="282373"/>
    <n v="20662"/>
    <n v="43100"/>
    <n v="346135"/>
    <n v="0.11256239735939252"/>
    <x v="2"/>
    <n v="0"/>
  </r>
  <r>
    <s v="Post_4196"/>
    <x v="446"/>
    <x v="20"/>
    <x v="2"/>
    <x v="8"/>
    <x v="4"/>
    <x v="6"/>
    <n v="2193675"/>
    <n v="334418"/>
    <n v="12614"/>
    <n v="24974"/>
    <n v="372006"/>
    <n v="0.16958118226264146"/>
    <x v="1"/>
    <n v="0"/>
  </r>
  <r>
    <s v="Post_4197"/>
    <x v="55"/>
    <x v="11"/>
    <x v="2"/>
    <x v="7"/>
    <x v="4"/>
    <x v="3"/>
    <n v="1779047"/>
    <n v="64478"/>
    <n v="18103"/>
    <n v="7857"/>
    <n v="90438"/>
    <n v="5.0835081928695534E-2"/>
    <x v="2"/>
    <n v="0"/>
  </r>
  <r>
    <s v="Post_4198"/>
    <x v="491"/>
    <x v="15"/>
    <x v="0"/>
    <x v="6"/>
    <x v="4"/>
    <x v="0"/>
    <n v="4465594"/>
    <n v="207163"/>
    <n v="71548"/>
    <n v="1980"/>
    <n v="280691"/>
    <n v="6.285636356551895E-2"/>
    <x v="0"/>
    <n v="0"/>
  </r>
  <r>
    <s v="Post_4199"/>
    <x v="656"/>
    <x v="12"/>
    <x v="2"/>
    <x v="7"/>
    <x v="5"/>
    <x v="3"/>
    <n v="2938655"/>
    <n v="483237"/>
    <n v="98936"/>
    <n v="21895"/>
    <n v="604068"/>
    <n v="0.20555934602734924"/>
    <x v="2"/>
    <n v="0"/>
  </r>
  <r>
    <s v="Post_4200"/>
    <x v="564"/>
    <x v="21"/>
    <x v="2"/>
    <x v="7"/>
    <x v="5"/>
    <x v="3"/>
    <n v="2121336"/>
    <n v="330030"/>
    <n v="12817"/>
    <n v="21347"/>
    <n v="364194"/>
    <n v="0.17168143094728983"/>
    <x v="0"/>
    <n v="0"/>
  </r>
  <r>
    <s v="Post_4201"/>
    <x v="160"/>
    <x v="23"/>
    <x v="2"/>
    <x v="8"/>
    <x v="1"/>
    <x v="1"/>
    <n v="4426725"/>
    <n v="158336"/>
    <n v="67298"/>
    <n v="41529"/>
    <n v="267163"/>
    <n v="6.0352292044344294E-2"/>
    <x v="2"/>
    <n v="0"/>
  </r>
  <r>
    <s v="Post_4202"/>
    <x v="579"/>
    <x v="8"/>
    <x v="3"/>
    <x v="1"/>
    <x v="4"/>
    <x v="1"/>
    <n v="3001319"/>
    <n v="440022"/>
    <n v="76480"/>
    <n v="23204"/>
    <n v="539706"/>
    <n v="0.17982293784832601"/>
    <x v="0"/>
    <n v="0"/>
  </r>
  <r>
    <s v="Post_4203"/>
    <x v="151"/>
    <x v="17"/>
    <x v="2"/>
    <x v="5"/>
    <x v="2"/>
    <x v="5"/>
    <n v="1623564"/>
    <n v="183308"/>
    <n v="11709"/>
    <n v="6813"/>
    <n v="201830"/>
    <n v="0.12431293130421714"/>
    <x v="2"/>
    <n v="0"/>
  </r>
  <r>
    <s v="Post_4204"/>
    <x v="292"/>
    <x v="6"/>
    <x v="3"/>
    <x v="7"/>
    <x v="1"/>
    <x v="6"/>
    <n v="98794"/>
    <n v="141964"/>
    <n v="2748"/>
    <n v="1357"/>
    <n v="146069"/>
    <n v="1.4785209628115068"/>
    <x v="1"/>
    <n v="0"/>
  </r>
  <r>
    <s v="Post_4205"/>
    <x v="482"/>
    <x v="2"/>
    <x v="1"/>
    <x v="6"/>
    <x v="4"/>
    <x v="6"/>
    <n v="897780"/>
    <n v="31613"/>
    <n v="86715"/>
    <n v="31460"/>
    <n v="149788"/>
    <n v="0.1668426563300586"/>
    <x v="2"/>
    <n v="0"/>
  </r>
  <r>
    <s v="Post_4206"/>
    <x v="395"/>
    <x v="6"/>
    <x v="2"/>
    <x v="6"/>
    <x v="3"/>
    <x v="0"/>
    <n v="1470152"/>
    <n v="10721"/>
    <n v="9486"/>
    <n v="8235"/>
    <n v="28442"/>
    <n v="1.9346298886101572E-2"/>
    <x v="0"/>
    <n v="0"/>
  </r>
  <r>
    <s v="Post_4207"/>
    <x v="269"/>
    <x v="18"/>
    <x v="2"/>
    <x v="6"/>
    <x v="0"/>
    <x v="2"/>
    <n v="3958044"/>
    <n v="313560"/>
    <n v="9096"/>
    <n v="9926"/>
    <n v="332582"/>
    <n v="8.4026857710525704E-2"/>
    <x v="0"/>
    <n v="0"/>
  </r>
  <r>
    <s v="Post_4208"/>
    <x v="724"/>
    <x v="5"/>
    <x v="1"/>
    <x v="5"/>
    <x v="0"/>
    <x v="2"/>
    <n v="4327143"/>
    <n v="390643"/>
    <n v="65125"/>
    <n v="484"/>
    <n v="456252"/>
    <n v="0.10543954752593108"/>
    <x v="2"/>
    <n v="0"/>
  </r>
  <r>
    <s v="Post_4209"/>
    <x v="1"/>
    <x v="1"/>
    <x v="1"/>
    <x v="2"/>
    <x v="4"/>
    <x v="4"/>
    <n v="2488071"/>
    <n v="331114"/>
    <n v="29029"/>
    <n v="8542"/>
    <n v="368685"/>
    <n v="0.14818106074947218"/>
    <x v="0"/>
    <n v="0"/>
  </r>
  <r>
    <s v="Post_4210"/>
    <x v="173"/>
    <x v="5"/>
    <x v="2"/>
    <x v="2"/>
    <x v="5"/>
    <x v="0"/>
    <n v="147450"/>
    <n v="381039"/>
    <n v="15546"/>
    <n v="16920"/>
    <n v="413505"/>
    <n v="2.8043743641912511"/>
    <x v="0"/>
    <n v="0"/>
  </r>
  <r>
    <s v="Post_4211"/>
    <x v="370"/>
    <x v="17"/>
    <x v="0"/>
    <x v="0"/>
    <x v="1"/>
    <x v="2"/>
    <n v="653382"/>
    <n v="203055"/>
    <n v="29290"/>
    <n v="21516"/>
    <n v="253861"/>
    <n v="0.38853381329758091"/>
    <x v="2"/>
    <n v="0"/>
  </r>
  <r>
    <s v="Post_4212"/>
    <x v="407"/>
    <x v="15"/>
    <x v="2"/>
    <x v="7"/>
    <x v="1"/>
    <x v="5"/>
    <n v="2445074"/>
    <n v="339219"/>
    <n v="42119"/>
    <n v="49060"/>
    <n v="430398"/>
    <n v="0.1760265742468326"/>
    <x v="0"/>
    <n v="0"/>
  </r>
  <r>
    <s v="Post_4213"/>
    <x v="238"/>
    <x v="7"/>
    <x v="0"/>
    <x v="7"/>
    <x v="4"/>
    <x v="4"/>
    <n v="3761056"/>
    <n v="2630"/>
    <n v="62256"/>
    <n v="44327"/>
    <n v="109213"/>
    <n v="2.9037855325738302E-2"/>
    <x v="0"/>
    <n v="0"/>
  </r>
  <r>
    <s v="Post_4214"/>
    <x v="454"/>
    <x v="16"/>
    <x v="0"/>
    <x v="5"/>
    <x v="3"/>
    <x v="7"/>
    <n v="4023508"/>
    <n v="424443"/>
    <n v="60005"/>
    <n v="29638"/>
    <n v="514086"/>
    <n v="0.12777059222946743"/>
    <x v="1"/>
    <n v="0"/>
  </r>
  <r>
    <s v="Post_4215"/>
    <x v="561"/>
    <x v="16"/>
    <x v="2"/>
    <x v="7"/>
    <x v="1"/>
    <x v="3"/>
    <n v="1393642"/>
    <n v="7098"/>
    <n v="15097"/>
    <n v="1221"/>
    <n v="23416"/>
    <n v="1.6802019456933704E-2"/>
    <x v="2"/>
    <n v="0"/>
  </r>
  <r>
    <s v="Post_4216"/>
    <x v="447"/>
    <x v="20"/>
    <x v="0"/>
    <x v="6"/>
    <x v="1"/>
    <x v="1"/>
    <n v="935563"/>
    <n v="150323"/>
    <n v="29577"/>
    <n v="19651"/>
    <n v="199551"/>
    <n v="0.21329509610790509"/>
    <x v="0"/>
    <n v="0"/>
  </r>
  <r>
    <s v="Post_4217"/>
    <x v="340"/>
    <x v="15"/>
    <x v="1"/>
    <x v="3"/>
    <x v="4"/>
    <x v="4"/>
    <n v="4546474"/>
    <n v="429394"/>
    <n v="68164"/>
    <n v="14640"/>
    <n v="512198"/>
    <n v="0.1126582929980464"/>
    <x v="2"/>
    <n v="0"/>
  </r>
  <r>
    <s v="Post_4218"/>
    <x v="506"/>
    <x v="7"/>
    <x v="1"/>
    <x v="8"/>
    <x v="2"/>
    <x v="4"/>
    <n v="4498429"/>
    <n v="435775"/>
    <n v="48777"/>
    <n v="14555"/>
    <n v="499107"/>
    <n v="0.11095140103356083"/>
    <x v="2"/>
    <n v="0"/>
  </r>
  <r>
    <s v="Post_4219"/>
    <x v="503"/>
    <x v="11"/>
    <x v="2"/>
    <x v="9"/>
    <x v="4"/>
    <x v="2"/>
    <n v="380026"/>
    <n v="214887"/>
    <n v="36187"/>
    <n v="17636"/>
    <n v="268710"/>
    <n v="0.70708319957055565"/>
    <x v="0"/>
    <n v="0"/>
  </r>
  <r>
    <s v="Post_4220"/>
    <x v="329"/>
    <x v="2"/>
    <x v="0"/>
    <x v="8"/>
    <x v="0"/>
    <x v="2"/>
    <n v="3545322"/>
    <n v="276967"/>
    <n v="4261"/>
    <n v="27752"/>
    <n v="308980"/>
    <n v="8.7151463252139016E-2"/>
    <x v="2"/>
    <n v="0"/>
  </r>
  <r>
    <s v="Post_4221"/>
    <x v="693"/>
    <x v="21"/>
    <x v="0"/>
    <x v="3"/>
    <x v="5"/>
    <x v="2"/>
    <n v="4228221"/>
    <n v="421606"/>
    <n v="4145"/>
    <n v="12960"/>
    <n v="438711"/>
    <n v="0.1037578215519009"/>
    <x v="1"/>
    <n v="0"/>
  </r>
  <r>
    <s v="Post_4222"/>
    <x v="643"/>
    <x v="16"/>
    <x v="3"/>
    <x v="5"/>
    <x v="4"/>
    <x v="6"/>
    <n v="2421039"/>
    <n v="255993"/>
    <n v="48735"/>
    <n v="38037"/>
    <n v="342765"/>
    <n v="0.14157764496978364"/>
    <x v="1"/>
    <n v="0"/>
  </r>
  <r>
    <s v="Post_4223"/>
    <x v="293"/>
    <x v="19"/>
    <x v="1"/>
    <x v="0"/>
    <x v="3"/>
    <x v="1"/>
    <n v="3278174"/>
    <n v="102658"/>
    <n v="57093"/>
    <n v="39631"/>
    <n v="199382"/>
    <n v="6.0821054648105929E-2"/>
    <x v="2"/>
    <n v="0"/>
  </r>
  <r>
    <s v="Post_4224"/>
    <x v="551"/>
    <x v="13"/>
    <x v="1"/>
    <x v="2"/>
    <x v="4"/>
    <x v="0"/>
    <n v="783572"/>
    <n v="139704"/>
    <n v="19042"/>
    <n v="38146"/>
    <n v="196892"/>
    <n v="0.25127493070196483"/>
    <x v="1"/>
    <n v="0"/>
  </r>
  <r>
    <s v="Post_4225"/>
    <x v="488"/>
    <x v="1"/>
    <x v="0"/>
    <x v="4"/>
    <x v="1"/>
    <x v="4"/>
    <n v="305543"/>
    <n v="409163"/>
    <n v="48642"/>
    <n v="44973"/>
    <n v="502778"/>
    <n v="1.6455228887587017"/>
    <x v="0"/>
    <n v="0"/>
  </r>
  <r>
    <s v="Post_4226"/>
    <x v="60"/>
    <x v="11"/>
    <x v="2"/>
    <x v="7"/>
    <x v="1"/>
    <x v="1"/>
    <n v="328897"/>
    <n v="147381"/>
    <n v="42373"/>
    <n v="23817"/>
    <n v="213571"/>
    <n v="0.64935526927883203"/>
    <x v="1"/>
    <n v="0"/>
  </r>
  <r>
    <s v="Post_4227"/>
    <x v="588"/>
    <x v="9"/>
    <x v="2"/>
    <x v="0"/>
    <x v="1"/>
    <x v="6"/>
    <n v="4876711"/>
    <n v="213421"/>
    <n v="13563"/>
    <n v="48777"/>
    <n v="275761"/>
    <n v="5.6546512598347531E-2"/>
    <x v="2"/>
    <n v="0"/>
  </r>
  <r>
    <s v="Post_4228"/>
    <x v="436"/>
    <x v="3"/>
    <x v="2"/>
    <x v="6"/>
    <x v="3"/>
    <x v="7"/>
    <n v="1003601"/>
    <n v="488570"/>
    <n v="58252"/>
    <n v="33282"/>
    <n v="580104"/>
    <n v="0.57802254083046944"/>
    <x v="0"/>
    <n v="0"/>
  </r>
  <r>
    <s v="Post_4229"/>
    <x v="656"/>
    <x v="12"/>
    <x v="0"/>
    <x v="1"/>
    <x v="1"/>
    <x v="0"/>
    <n v="4854055"/>
    <n v="197367"/>
    <n v="55292"/>
    <n v="48663"/>
    <n v="301322"/>
    <n v="6.207634647732669E-2"/>
    <x v="2"/>
    <n v="0"/>
  </r>
  <r>
    <s v="Post_4230"/>
    <x v="336"/>
    <x v="13"/>
    <x v="3"/>
    <x v="9"/>
    <x v="5"/>
    <x v="7"/>
    <n v="4413548"/>
    <n v="101503"/>
    <n v="91427"/>
    <n v="35256"/>
    <n v="228186"/>
    <n v="5.1701261660686594E-2"/>
    <x v="0"/>
    <n v="0"/>
  </r>
  <r>
    <s v="Post_4231"/>
    <x v="574"/>
    <x v="12"/>
    <x v="0"/>
    <x v="5"/>
    <x v="0"/>
    <x v="5"/>
    <n v="3019969"/>
    <n v="170993"/>
    <n v="43023"/>
    <n v="31600"/>
    <n v="245616"/>
    <n v="8.1330636175404453E-2"/>
    <x v="2"/>
    <n v="0"/>
  </r>
  <r>
    <s v="Post_4232"/>
    <x v="510"/>
    <x v="9"/>
    <x v="1"/>
    <x v="5"/>
    <x v="1"/>
    <x v="0"/>
    <n v="1087231"/>
    <n v="106848"/>
    <n v="43977"/>
    <n v="28368"/>
    <n v="179193"/>
    <n v="0.16481594067865982"/>
    <x v="2"/>
    <n v="0"/>
  </r>
  <r>
    <s v="Post_4233"/>
    <x v="243"/>
    <x v="16"/>
    <x v="0"/>
    <x v="9"/>
    <x v="1"/>
    <x v="6"/>
    <n v="3901334"/>
    <n v="463445"/>
    <n v="48617"/>
    <n v="36800"/>
    <n v="548862"/>
    <n v="0.14068572442144148"/>
    <x v="2"/>
    <n v="0"/>
  </r>
  <r>
    <s v="Post_4234"/>
    <x v="683"/>
    <x v="18"/>
    <x v="0"/>
    <x v="1"/>
    <x v="4"/>
    <x v="4"/>
    <n v="851907"/>
    <n v="359024"/>
    <n v="69682"/>
    <n v="12915"/>
    <n v="441621"/>
    <n v="0.51839109198539279"/>
    <x v="1"/>
    <n v="0"/>
  </r>
  <r>
    <s v="Post_4235"/>
    <x v="362"/>
    <x v="18"/>
    <x v="2"/>
    <x v="3"/>
    <x v="1"/>
    <x v="6"/>
    <n v="83320"/>
    <n v="149819"/>
    <n v="3019"/>
    <n v="10228"/>
    <n v="163066"/>
    <n v="1.9571051368218915"/>
    <x v="2"/>
    <n v="0"/>
  </r>
  <r>
    <s v="Post_4236"/>
    <x v="639"/>
    <x v="13"/>
    <x v="3"/>
    <x v="9"/>
    <x v="0"/>
    <x v="0"/>
    <n v="854031"/>
    <n v="148948"/>
    <n v="73678"/>
    <n v="39332"/>
    <n v="261958"/>
    <n v="0.30673125448607835"/>
    <x v="2"/>
    <n v="0"/>
  </r>
  <r>
    <s v="Post_4237"/>
    <x v="311"/>
    <x v="9"/>
    <x v="1"/>
    <x v="2"/>
    <x v="0"/>
    <x v="2"/>
    <n v="1293217"/>
    <n v="213794"/>
    <n v="46740"/>
    <n v="33829"/>
    <n v="294363"/>
    <n v="0.22762073186479917"/>
    <x v="1"/>
    <n v="0"/>
  </r>
  <r>
    <s v="Post_4238"/>
    <x v="418"/>
    <x v="5"/>
    <x v="2"/>
    <x v="1"/>
    <x v="1"/>
    <x v="7"/>
    <n v="1071793"/>
    <n v="82545"/>
    <n v="28397"/>
    <n v="25073"/>
    <n v="136015"/>
    <n v="0.12690416899531906"/>
    <x v="2"/>
    <n v="0"/>
  </r>
  <r>
    <s v="Post_4239"/>
    <x v="530"/>
    <x v="17"/>
    <x v="1"/>
    <x v="6"/>
    <x v="1"/>
    <x v="1"/>
    <n v="1575723"/>
    <n v="253050"/>
    <n v="16141"/>
    <n v="35096"/>
    <n v="304287"/>
    <n v="0.19310944880540551"/>
    <x v="0"/>
    <n v="0"/>
  </r>
  <r>
    <s v="Post_4240"/>
    <x v="422"/>
    <x v="14"/>
    <x v="0"/>
    <x v="7"/>
    <x v="1"/>
    <x v="3"/>
    <n v="4487202"/>
    <n v="309686"/>
    <n v="91035"/>
    <n v="42034"/>
    <n v="442755"/>
    <n v="9.8670619241121749E-2"/>
    <x v="2"/>
    <n v="0"/>
  </r>
  <r>
    <s v="Post_4241"/>
    <x v="280"/>
    <x v="16"/>
    <x v="3"/>
    <x v="2"/>
    <x v="0"/>
    <x v="6"/>
    <n v="398843"/>
    <n v="185311"/>
    <n v="90723"/>
    <n v="1420"/>
    <n v="277454"/>
    <n v="0.69564715940858934"/>
    <x v="2"/>
    <n v="0"/>
  </r>
  <r>
    <s v="Post_4242"/>
    <x v="514"/>
    <x v="4"/>
    <x v="0"/>
    <x v="8"/>
    <x v="4"/>
    <x v="6"/>
    <n v="239750"/>
    <n v="232397"/>
    <n v="49163"/>
    <n v="20748"/>
    <n v="302308"/>
    <n v="1.2609301355578728"/>
    <x v="0"/>
    <n v="0"/>
  </r>
  <r>
    <s v="Post_4243"/>
    <x v="614"/>
    <x v="9"/>
    <x v="1"/>
    <x v="4"/>
    <x v="3"/>
    <x v="3"/>
    <n v="1027434"/>
    <n v="150441"/>
    <n v="58194"/>
    <n v="45827"/>
    <n v="254462"/>
    <n v="0.2476674900772215"/>
    <x v="2"/>
    <n v="0"/>
  </r>
  <r>
    <s v="Post_4244"/>
    <x v="351"/>
    <x v="15"/>
    <x v="2"/>
    <x v="2"/>
    <x v="2"/>
    <x v="7"/>
    <n v="4602131"/>
    <n v="356619"/>
    <n v="50928"/>
    <n v="18081"/>
    <n v="425628"/>
    <n v="9.2484981414044931E-2"/>
    <x v="2"/>
    <n v="0"/>
  </r>
  <r>
    <s v="Post_4245"/>
    <x v="142"/>
    <x v="2"/>
    <x v="0"/>
    <x v="3"/>
    <x v="2"/>
    <x v="6"/>
    <n v="620949"/>
    <n v="146546"/>
    <n v="84429"/>
    <n v="28169"/>
    <n v="259144"/>
    <n v="0.41733540113600309"/>
    <x v="2"/>
    <n v="0"/>
  </r>
  <r>
    <s v="Post_4246"/>
    <x v="262"/>
    <x v="23"/>
    <x v="1"/>
    <x v="7"/>
    <x v="3"/>
    <x v="2"/>
    <n v="852004"/>
    <n v="355651"/>
    <n v="82868"/>
    <n v="32850"/>
    <n v="471369"/>
    <n v="0.55324740259435401"/>
    <x v="2"/>
    <n v="0"/>
  </r>
  <r>
    <s v="Post_4247"/>
    <x v="28"/>
    <x v="17"/>
    <x v="3"/>
    <x v="6"/>
    <x v="4"/>
    <x v="1"/>
    <n v="4278442"/>
    <n v="428476"/>
    <n v="2568"/>
    <n v="28273"/>
    <n v="459317"/>
    <n v="0.10735613571482329"/>
    <x v="0"/>
    <n v="0"/>
  </r>
  <r>
    <s v="Post_4248"/>
    <x v="673"/>
    <x v="10"/>
    <x v="2"/>
    <x v="1"/>
    <x v="3"/>
    <x v="1"/>
    <n v="3848380"/>
    <n v="301810"/>
    <n v="6280"/>
    <n v="29762"/>
    <n v="337852"/>
    <n v="8.7790706738939503E-2"/>
    <x v="1"/>
    <n v="0"/>
  </r>
  <r>
    <s v="Post_4249"/>
    <x v="598"/>
    <x v="17"/>
    <x v="0"/>
    <x v="1"/>
    <x v="2"/>
    <x v="6"/>
    <n v="2574505"/>
    <n v="125322"/>
    <n v="94933"/>
    <n v="48545"/>
    <n v="268800"/>
    <n v="0.10440842025942851"/>
    <x v="2"/>
    <n v="0"/>
  </r>
  <r>
    <s v="Post_4250"/>
    <x v="540"/>
    <x v="18"/>
    <x v="3"/>
    <x v="4"/>
    <x v="1"/>
    <x v="4"/>
    <n v="3283134"/>
    <n v="41122"/>
    <n v="8713"/>
    <n v="37710"/>
    <n v="87545"/>
    <n v="2.6665070630683973E-2"/>
    <x v="1"/>
    <n v="0"/>
  </r>
  <r>
    <s v="Post_4251"/>
    <x v="217"/>
    <x v="9"/>
    <x v="3"/>
    <x v="0"/>
    <x v="2"/>
    <x v="4"/>
    <n v="746909"/>
    <n v="45821"/>
    <n v="7638"/>
    <n v="15981"/>
    <n v="69440"/>
    <n v="9.2969826310835724E-2"/>
    <x v="2"/>
    <n v="0"/>
  </r>
  <r>
    <s v="Post_4252"/>
    <x v="680"/>
    <x v="16"/>
    <x v="1"/>
    <x v="7"/>
    <x v="4"/>
    <x v="3"/>
    <n v="1925512"/>
    <n v="445030"/>
    <n v="93050"/>
    <n v="27310"/>
    <n v="565390"/>
    <n v="0.29363099269181392"/>
    <x v="2"/>
    <n v="0"/>
  </r>
  <r>
    <s v="Post_4253"/>
    <x v="83"/>
    <x v="2"/>
    <x v="3"/>
    <x v="2"/>
    <x v="5"/>
    <x v="5"/>
    <n v="1705635"/>
    <n v="340776"/>
    <n v="13504"/>
    <n v="41680"/>
    <n v="395960"/>
    <n v="0.23214814423953542"/>
    <x v="0"/>
    <n v="0"/>
  </r>
  <r>
    <s v="Post_4254"/>
    <x v="34"/>
    <x v="13"/>
    <x v="1"/>
    <x v="4"/>
    <x v="3"/>
    <x v="3"/>
    <n v="3931634"/>
    <n v="154021"/>
    <n v="17016"/>
    <n v="30829"/>
    <n v="201866"/>
    <n v="5.1344046775462823E-2"/>
    <x v="0"/>
    <n v="0"/>
  </r>
  <r>
    <s v="Post_4255"/>
    <x v="409"/>
    <x v="11"/>
    <x v="2"/>
    <x v="2"/>
    <x v="0"/>
    <x v="5"/>
    <n v="3447523"/>
    <n v="43962"/>
    <n v="51838"/>
    <n v="30252"/>
    <n v="126052"/>
    <n v="3.656306281350407E-2"/>
    <x v="2"/>
    <n v="0"/>
  </r>
  <r>
    <s v="Post_4256"/>
    <x v="195"/>
    <x v="10"/>
    <x v="0"/>
    <x v="9"/>
    <x v="0"/>
    <x v="6"/>
    <n v="2783501"/>
    <n v="63860"/>
    <n v="82509"/>
    <n v="16462"/>
    <n v="162831"/>
    <n v="5.8498631759068886E-2"/>
    <x v="0"/>
    <n v="0"/>
  </r>
  <r>
    <s v="Post_4257"/>
    <x v="363"/>
    <x v="4"/>
    <x v="0"/>
    <x v="4"/>
    <x v="3"/>
    <x v="5"/>
    <n v="4497476"/>
    <n v="329836"/>
    <n v="14346"/>
    <n v="34972"/>
    <n v="379154"/>
    <n v="8.4303729469595842E-2"/>
    <x v="2"/>
    <n v="0"/>
  </r>
  <r>
    <s v="Post_4258"/>
    <x v="33"/>
    <x v="19"/>
    <x v="2"/>
    <x v="2"/>
    <x v="1"/>
    <x v="5"/>
    <n v="3984173"/>
    <n v="161617"/>
    <n v="68404"/>
    <n v="26669"/>
    <n v="256690"/>
    <n v="6.4427423206773402E-2"/>
    <x v="2"/>
    <n v="0"/>
  </r>
  <r>
    <s v="Post_4259"/>
    <x v="586"/>
    <x v="21"/>
    <x v="2"/>
    <x v="1"/>
    <x v="0"/>
    <x v="4"/>
    <n v="3140471"/>
    <n v="443708"/>
    <n v="64826"/>
    <n v="22130"/>
    <n v="530664"/>
    <n v="0.16897592749622589"/>
    <x v="0"/>
    <n v="0"/>
  </r>
  <r>
    <s v="Post_4260"/>
    <x v="127"/>
    <x v="16"/>
    <x v="0"/>
    <x v="4"/>
    <x v="1"/>
    <x v="2"/>
    <n v="2933626"/>
    <n v="87518"/>
    <n v="50945"/>
    <n v="18643"/>
    <n v="157106"/>
    <n v="5.3553520455572726E-2"/>
    <x v="2"/>
    <n v="0"/>
  </r>
  <r>
    <s v="Post_4261"/>
    <x v="268"/>
    <x v="8"/>
    <x v="1"/>
    <x v="9"/>
    <x v="4"/>
    <x v="7"/>
    <n v="1361580"/>
    <n v="169568"/>
    <n v="875"/>
    <n v="22352"/>
    <n v="192795"/>
    <n v="0.14159652756356586"/>
    <x v="1"/>
    <n v="0"/>
  </r>
  <r>
    <s v="Post_4262"/>
    <x v="602"/>
    <x v="8"/>
    <x v="2"/>
    <x v="3"/>
    <x v="4"/>
    <x v="6"/>
    <n v="4190571"/>
    <n v="271397"/>
    <n v="44550"/>
    <n v="19615"/>
    <n v="335562"/>
    <n v="8.0075483746725684E-2"/>
    <x v="0"/>
    <n v="0"/>
  </r>
  <r>
    <s v="Post_4263"/>
    <x v="136"/>
    <x v="10"/>
    <x v="3"/>
    <x v="7"/>
    <x v="4"/>
    <x v="5"/>
    <n v="3856845"/>
    <n v="195911"/>
    <n v="46850"/>
    <n v="13291"/>
    <n v="256052"/>
    <n v="6.6388978556307029E-2"/>
    <x v="2"/>
    <n v="0"/>
  </r>
  <r>
    <s v="Post_4264"/>
    <x v="416"/>
    <x v="4"/>
    <x v="0"/>
    <x v="4"/>
    <x v="4"/>
    <x v="6"/>
    <n v="233459"/>
    <n v="290078"/>
    <n v="20796"/>
    <n v="13785"/>
    <n v="324659"/>
    <n v="1.3906467516780248"/>
    <x v="2"/>
    <n v="0"/>
  </r>
  <r>
    <s v="Post_4265"/>
    <x v="548"/>
    <x v="22"/>
    <x v="0"/>
    <x v="1"/>
    <x v="4"/>
    <x v="4"/>
    <n v="3961797"/>
    <n v="253439"/>
    <n v="67692"/>
    <n v="7836"/>
    <n v="328967"/>
    <n v="8.3034794564183875E-2"/>
    <x v="1"/>
    <n v="0"/>
  </r>
  <r>
    <s v="Post_4266"/>
    <x v="713"/>
    <x v="10"/>
    <x v="1"/>
    <x v="4"/>
    <x v="4"/>
    <x v="1"/>
    <n v="4926269"/>
    <n v="264064"/>
    <n v="91827"/>
    <n v="1032"/>
    <n v="356923"/>
    <n v="7.2453006524816246E-2"/>
    <x v="0"/>
    <n v="0"/>
  </r>
  <r>
    <s v="Post_4267"/>
    <x v="192"/>
    <x v="8"/>
    <x v="1"/>
    <x v="2"/>
    <x v="3"/>
    <x v="4"/>
    <n v="3691701"/>
    <n v="448223"/>
    <n v="32943"/>
    <n v="40561"/>
    <n v="521727"/>
    <n v="0.14132428384638951"/>
    <x v="2"/>
    <n v="0"/>
  </r>
  <r>
    <s v="Post_4268"/>
    <x v="226"/>
    <x v="7"/>
    <x v="2"/>
    <x v="5"/>
    <x v="0"/>
    <x v="7"/>
    <n v="2970930"/>
    <n v="131718"/>
    <n v="60239"/>
    <n v="32883"/>
    <n v="224840"/>
    <n v="7.5680005924070912E-2"/>
    <x v="2"/>
    <n v="0"/>
  </r>
  <r>
    <s v="Post_4269"/>
    <x v="703"/>
    <x v="22"/>
    <x v="1"/>
    <x v="7"/>
    <x v="0"/>
    <x v="6"/>
    <n v="3247449"/>
    <n v="388272"/>
    <n v="6238"/>
    <n v="25311"/>
    <n v="419821"/>
    <n v="0.12927716493777117"/>
    <x v="1"/>
    <n v="0"/>
  </r>
  <r>
    <s v="Post_4270"/>
    <x v="446"/>
    <x v="20"/>
    <x v="2"/>
    <x v="2"/>
    <x v="4"/>
    <x v="5"/>
    <n v="3541294"/>
    <n v="288982"/>
    <n v="90384"/>
    <n v="33462"/>
    <n v="412828"/>
    <n v="0.11657546648202606"/>
    <x v="0"/>
    <n v="0"/>
  </r>
  <r>
    <s v="Post_4271"/>
    <x v="140"/>
    <x v="15"/>
    <x v="2"/>
    <x v="7"/>
    <x v="2"/>
    <x v="1"/>
    <n v="304335"/>
    <n v="292726"/>
    <n v="57503"/>
    <n v="40349"/>
    <n v="390578"/>
    <n v="1.2833817996615571"/>
    <x v="2"/>
    <n v="0"/>
  </r>
  <r>
    <s v="Post_4272"/>
    <x v="93"/>
    <x v="2"/>
    <x v="3"/>
    <x v="6"/>
    <x v="5"/>
    <x v="0"/>
    <n v="4014231"/>
    <n v="131648"/>
    <n v="19628"/>
    <n v="38051"/>
    <n v="189327"/>
    <n v="4.7163952448177497E-2"/>
    <x v="0"/>
    <n v="0"/>
  </r>
  <r>
    <s v="Post_4273"/>
    <x v="568"/>
    <x v="7"/>
    <x v="3"/>
    <x v="7"/>
    <x v="4"/>
    <x v="0"/>
    <n v="4067513"/>
    <n v="313641"/>
    <n v="41751"/>
    <n v="34036"/>
    <n v="389428"/>
    <n v="9.5741058479714758E-2"/>
    <x v="0"/>
    <n v="0"/>
  </r>
  <r>
    <s v="Post_4274"/>
    <x v="264"/>
    <x v="13"/>
    <x v="2"/>
    <x v="0"/>
    <x v="1"/>
    <x v="6"/>
    <n v="2668074"/>
    <n v="43458"/>
    <n v="72133"/>
    <n v="24287"/>
    <n v="139878"/>
    <n v="5.2426581871417362E-2"/>
    <x v="0"/>
    <n v="0"/>
  </r>
  <r>
    <s v="Post_4275"/>
    <x v="477"/>
    <x v="4"/>
    <x v="2"/>
    <x v="0"/>
    <x v="3"/>
    <x v="5"/>
    <n v="4589006"/>
    <n v="172497"/>
    <n v="50326"/>
    <n v="37879"/>
    <n v="260702"/>
    <n v="5.6810124022500734E-2"/>
    <x v="0"/>
    <n v="0"/>
  </r>
  <r>
    <s v="Post_4276"/>
    <x v="462"/>
    <x v="20"/>
    <x v="1"/>
    <x v="1"/>
    <x v="4"/>
    <x v="5"/>
    <n v="635329"/>
    <n v="151415"/>
    <n v="59753"/>
    <n v="29150"/>
    <n v="240318"/>
    <n v="0.37825756419115136"/>
    <x v="1"/>
    <n v="0"/>
  </r>
  <r>
    <s v="Post_4277"/>
    <x v="473"/>
    <x v="11"/>
    <x v="0"/>
    <x v="7"/>
    <x v="0"/>
    <x v="3"/>
    <n v="36859"/>
    <n v="235389"/>
    <n v="7241"/>
    <n v="15711"/>
    <n v="258341"/>
    <n v="7.0088987764182429"/>
    <x v="1"/>
    <n v="0"/>
  </r>
  <r>
    <s v="Post_4278"/>
    <x v="17"/>
    <x v="6"/>
    <x v="3"/>
    <x v="7"/>
    <x v="5"/>
    <x v="4"/>
    <n v="1747564"/>
    <n v="183228"/>
    <n v="4734"/>
    <n v="33207"/>
    <n v="221169"/>
    <n v="0.12655845508376232"/>
    <x v="1"/>
    <n v="0"/>
  </r>
  <r>
    <s v="Post_4279"/>
    <x v="594"/>
    <x v="2"/>
    <x v="0"/>
    <x v="5"/>
    <x v="0"/>
    <x v="3"/>
    <n v="28280"/>
    <n v="67072"/>
    <n v="13299"/>
    <n v="23411"/>
    <n v="103782"/>
    <n v="3.6698019801980197"/>
    <x v="1"/>
    <n v="0"/>
  </r>
  <r>
    <s v="Post_4280"/>
    <x v="37"/>
    <x v="0"/>
    <x v="3"/>
    <x v="2"/>
    <x v="2"/>
    <x v="3"/>
    <n v="566681"/>
    <n v="324840"/>
    <n v="68424"/>
    <n v="1453"/>
    <n v="394717"/>
    <n v="0.69654179335463873"/>
    <x v="1"/>
    <n v="0"/>
  </r>
  <r>
    <s v="Post_4281"/>
    <x v="481"/>
    <x v="11"/>
    <x v="0"/>
    <x v="5"/>
    <x v="3"/>
    <x v="4"/>
    <n v="919348"/>
    <n v="34013"/>
    <n v="38438"/>
    <n v="18076"/>
    <n v="90527"/>
    <n v="9.8468697381187534E-2"/>
    <x v="2"/>
    <n v="0"/>
  </r>
  <r>
    <s v="Post_4282"/>
    <x v="171"/>
    <x v="8"/>
    <x v="0"/>
    <x v="1"/>
    <x v="1"/>
    <x v="4"/>
    <n v="4461875"/>
    <n v="81049"/>
    <n v="47612"/>
    <n v="7747"/>
    <n v="136408"/>
    <n v="3.0571900826446282E-2"/>
    <x v="0"/>
    <n v="0"/>
  </r>
  <r>
    <s v="Post_4283"/>
    <x v="349"/>
    <x v="7"/>
    <x v="0"/>
    <x v="9"/>
    <x v="2"/>
    <x v="1"/>
    <n v="249167"/>
    <n v="103790"/>
    <n v="7499"/>
    <n v="15286"/>
    <n v="126575"/>
    <n v="0.50799263144798468"/>
    <x v="0"/>
    <n v="0"/>
  </r>
  <r>
    <s v="Post_4284"/>
    <x v="653"/>
    <x v="20"/>
    <x v="1"/>
    <x v="7"/>
    <x v="5"/>
    <x v="5"/>
    <n v="782140"/>
    <n v="39109"/>
    <n v="45106"/>
    <n v="34619"/>
    <n v="118834"/>
    <n v="0.15193443629017822"/>
    <x v="1"/>
    <n v="0"/>
  </r>
  <r>
    <s v="Post_4285"/>
    <x v="615"/>
    <x v="17"/>
    <x v="3"/>
    <x v="4"/>
    <x v="4"/>
    <x v="5"/>
    <n v="7810"/>
    <n v="277197"/>
    <n v="12486"/>
    <n v="422"/>
    <n v="290105"/>
    <n v="37.145326504481432"/>
    <x v="2"/>
    <n v="0"/>
  </r>
  <r>
    <s v="Post_4286"/>
    <x v="166"/>
    <x v="21"/>
    <x v="0"/>
    <x v="6"/>
    <x v="0"/>
    <x v="6"/>
    <n v="3490701"/>
    <n v="123912"/>
    <n v="8189"/>
    <n v="45049"/>
    <n v="177150"/>
    <n v="5.0749118873257837E-2"/>
    <x v="2"/>
    <n v="0"/>
  </r>
  <r>
    <s v="Post_4287"/>
    <x v="605"/>
    <x v="17"/>
    <x v="1"/>
    <x v="7"/>
    <x v="3"/>
    <x v="6"/>
    <n v="1701218"/>
    <n v="219365"/>
    <n v="32346"/>
    <n v="9017"/>
    <n v="260728"/>
    <n v="0.15325960576481085"/>
    <x v="1"/>
    <n v="0"/>
  </r>
  <r>
    <s v="Post_4288"/>
    <x v="441"/>
    <x v="5"/>
    <x v="0"/>
    <x v="5"/>
    <x v="2"/>
    <x v="0"/>
    <n v="664216"/>
    <n v="474624"/>
    <n v="86948"/>
    <n v="42845"/>
    <n v="604417"/>
    <n v="0.9099705517482265"/>
    <x v="1"/>
    <n v="0"/>
  </r>
  <r>
    <s v="Post_4289"/>
    <x v="632"/>
    <x v="11"/>
    <x v="2"/>
    <x v="1"/>
    <x v="1"/>
    <x v="6"/>
    <n v="2699566"/>
    <n v="112069"/>
    <n v="76606"/>
    <n v="25802"/>
    <n v="214477"/>
    <n v="7.94486965682632E-2"/>
    <x v="2"/>
    <n v="0"/>
  </r>
  <r>
    <s v="Post_4290"/>
    <x v="631"/>
    <x v="23"/>
    <x v="3"/>
    <x v="7"/>
    <x v="2"/>
    <x v="0"/>
    <n v="468433"/>
    <n v="104947"/>
    <n v="95399"/>
    <n v="32253"/>
    <n v="232599"/>
    <n v="0.49654699818330478"/>
    <x v="0"/>
    <n v="0"/>
  </r>
  <r>
    <s v="Post_4291"/>
    <x v="641"/>
    <x v="1"/>
    <x v="3"/>
    <x v="0"/>
    <x v="1"/>
    <x v="4"/>
    <n v="2243196"/>
    <n v="90911"/>
    <n v="32317"/>
    <n v="38941"/>
    <n v="162169"/>
    <n v="7.2293727342595121E-2"/>
    <x v="2"/>
    <n v="0"/>
  </r>
  <r>
    <s v="Post_4292"/>
    <x v="561"/>
    <x v="16"/>
    <x v="0"/>
    <x v="5"/>
    <x v="5"/>
    <x v="2"/>
    <n v="50353"/>
    <n v="338919"/>
    <n v="5571"/>
    <n v="36018"/>
    <n v="380508"/>
    <n v="7.5568089289615319"/>
    <x v="1"/>
    <n v="0"/>
  </r>
  <r>
    <s v="Post_4293"/>
    <x v="506"/>
    <x v="7"/>
    <x v="0"/>
    <x v="4"/>
    <x v="2"/>
    <x v="3"/>
    <n v="2829163"/>
    <n v="17805"/>
    <n v="57264"/>
    <n v="24917"/>
    <n v="99986"/>
    <n v="3.5341194551179976E-2"/>
    <x v="2"/>
    <n v="0"/>
  </r>
  <r>
    <s v="Post_4294"/>
    <x v="271"/>
    <x v="9"/>
    <x v="3"/>
    <x v="0"/>
    <x v="5"/>
    <x v="4"/>
    <n v="1471005"/>
    <n v="425853"/>
    <n v="71495"/>
    <n v="7053"/>
    <n v="504401"/>
    <n v="0.34289550341433239"/>
    <x v="0"/>
    <n v="0"/>
  </r>
  <r>
    <s v="Post_4295"/>
    <x v="644"/>
    <x v="3"/>
    <x v="3"/>
    <x v="6"/>
    <x v="5"/>
    <x v="0"/>
    <n v="2443556"/>
    <n v="441822"/>
    <n v="99479"/>
    <n v="5885"/>
    <n v="547186"/>
    <n v="0.22393020663328361"/>
    <x v="1"/>
    <n v="0"/>
  </r>
  <r>
    <s v="Post_4296"/>
    <x v="407"/>
    <x v="15"/>
    <x v="3"/>
    <x v="5"/>
    <x v="0"/>
    <x v="2"/>
    <n v="1973792"/>
    <n v="467441"/>
    <n v="30230"/>
    <n v="13710"/>
    <n v="511381"/>
    <n v="0.25908555714077269"/>
    <x v="1"/>
    <n v="0"/>
  </r>
  <r>
    <s v="Post_4297"/>
    <x v="517"/>
    <x v="19"/>
    <x v="3"/>
    <x v="7"/>
    <x v="0"/>
    <x v="7"/>
    <n v="4478176"/>
    <n v="393579"/>
    <n v="14318"/>
    <n v="9635"/>
    <n v="417532"/>
    <n v="9.3237067949093561E-2"/>
    <x v="0"/>
    <n v="0"/>
  </r>
  <r>
    <s v="Post_4298"/>
    <x v="63"/>
    <x v="15"/>
    <x v="0"/>
    <x v="7"/>
    <x v="5"/>
    <x v="2"/>
    <n v="3856234"/>
    <n v="410366"/>
    <n v="55392"/>
    <n v="8229"/>
    <n v="473987"/>
    <n v="0.12291448081210839"/>
    <x v="2"/>
    <n v="0"/>
  </r>
  <r>
    <s v="Post_4299"/>
    <x v="98"/>
    <x v="15"/>
    <x v="2"/>
    <x v="3"/>
    <x v="5"/>
    <x v="1"/>
    <n v="4491907"/>
    <n v="492953"/>
    <n v="25891"/>
    <n v="28083"/>
    <n v="546927"/>
    <n v="0.12175830888751704"/>
    <x v="0"/>
    <n v="0"/>
  </r>
  <r>
    <s v="Post_4300"/>
    <x v="500"/>
    <x v="18"/>
    <x v="3"/>
    <x v="2"/>
    <x v="4"/>
    <x v="2"/>
    <n v="4082125"/>
    <n v="165615"/>
    <n v="21803"/>
    <n v="19119"/>
    <n v="206537"/>
    <n v="5.0595461922405612E-2"/>
    <x v="1"/>
    <n v="0"/>
  </r>
  <r>
    <s v="Post_4301"/>
    <x v="443"/>
    <x v="19"/>
    <x v="3"/>
    <x v="2"/>
    <x v="2"/>
    <x v="5"/>
    <n v="4895487"/>
    <n v="174541"/>
    <n v="44267"/>
    <n v="7342"/>
    <n v="226150"/>
    <n v="4.6195608322522355E-2"/>
    <x v="0"/>
    <n v="0"/>
  </r>
  <r>
    <s v="Post_4302"/>
    <x v="98"/>
    <x v="15"/>
    <x v="0"/>
    <x v="6"/>
    <x v="5"/>
    <x v="7"/>
    <n v="1773094"/>
    <n v="293495"/>
    <n v="85955"/>
    <n v="19535"/>
    <n v="398985"/>
    <n v="0.22502191085187814"/>
    <x v="2"/>
    <n v="0"/>
  </r>
  <r>
    <s v="Post_4303"/>
    <x v="587"/>
    <x v="22"/>
    <x v="3"/>
    <x v="9"/>
    <x v="5"/>
    <x v="7"/>
    <n v="4798416"/>
    <n v="63981"/>
    <n v="7160"/>
    <n v="25445"/>
    <n v="96586"/>
    <n v="2.0128725812851574E-2"/>
    <x v="1"/>
    <n v="0"/>
  </r>
  <r>
    <s v="Post_4304"/>
    <x v="291"/>
    <x v="14"/>
    <x v="1"/>
    <x v="3"/>
    <x v="0"/>
    <x v="5"/>
    <n v="4642714"/>
    <n v="29147"/>
    <n v="73143"/>
    <n v="24735"/>
    <n v="127025"/>
    <n v="2.7360074301367693E-2"/>
    <x v="2"/>
    <n v="0"/>
  </r>
  <r>
    <s v="Post_4305"/>
    <x v="303"/>
    <x v="23"/>
    <x v="3"/>
    <x v="9"/>
    <x v="1"/>
    <x v="5"/>
    <n v="4414650"/>
    <n v="498878"/>
    <n v="2231"/>
    <n v="356"/>
    <n v="501465"/>
    <n v="0.11359111141313581"/>
    <x v="0"/>
    <n v="0"/>
  </r>
  <r>
    <s v="Post_4306"/>
    <x v="542"/>
    <x v="9"/>
    <x v="2"/>
    <x v="6"/>
    <x v="4"/>
    <x v="5"/>
    <n v="2135331"/>
    <n v="187868"/>
    <n v="62579"/>
    <n v="45556"/>
    <n v="296003"/>
    <n v="0.13862160011726518"/>
    <x v="0"/>
    <n v="0"/>
  </r>
  <r>
    <s v="Post_4307"/>
    <x v="316"/>
    <x v="5"/>
    <x v="3"/>
    <x v="9"/>
    <x v="5"/>
    <x v="4"/>
    <n v="1447626"/>
    <n v="289168"/>
    <n v="47520"/>
    <n v="15645"/>
    <n v="352333"/>
    <n v="0.24338675873464555"/>
    <x v="2"/>
    <n v="0"/>
  </r>
  <r>
    <s v="Post_4308"/>
    <x v="289"/>
    <x v="5"/>
    <x v="0"/>
    <x v="7"/>
    <x v="4"/>
    <x v="4"/>
    <n v="4725553"/>
    <n v="83787"/>
    <n v="37879"/>
    <n v="49935"/>
    <n v="171601"/>
    <n v="3.6313421942363144E-2"/>
    <x v="0"/>
    <n v="0"/>
  </r>
  <r>
    <s v="Post_4309"/>
    <x v="451"/>
    <x v="16"/>
    <x v="1"/>
    <x v="1"/>
    <x v="0"/>
    <x v="0"/>
    <n v="419463"/>
    <n v="183965"/>
    <n v="12276"/>
    <n v="24832"/>
    <n v="221073"/>
    <n v="0.52703814162393348"/>
    <x v="0"/>
    <n v="0"/>
  </r>
  <r>
    <s v="Post_4310"/>
    <x v="113"/>
    <x v="18"/>
    <x v="3"/>
    <x v="1"/>
    <x v="1"/>
    <x v="5"/>
    <n v="1066075"/>
    <n v="13285"/>
    <n v="75433"/>
    <n v="25566"/>
    <n v="114284"/>
    <n v="0.10720071289543419"/>
    <x v="2"/>
    <n v="0"/>
  </r>
  <r>
    <s v="Post_4311"/>
    <x v="497"/>
    <x v="14"/>
    <x v="1"/>
    <x v="7"/>
    <x v="5"/>
    <x v="1"/>
    <n v="1825709"/>
    <n v="104030"/>
    <n v="69496"/>
    <n v="17900"/>
    <n v="191426"/>
    <n v="0.10485022530972898"/>
    <x v="0"/>
    <n v="0"/>
  </r>
  <r>
    <s v="Post_4312"/>
    <x v="94"/>
    <x v="2"/>
    <x v="0"/>
    <x v="4"/>
    <x v="5"/>
    <x v="4"/>
    <n v="4115760"/>
    <n v="324790"/>
    <n v="37978"/>
    <n v="36114"/>
    <n v="398882"/>
    <n v="9.691575796450716E-2"/>
    <x v="1"/>
    <n v="0"/>
  </r>
  <r>
    <s v="Post_4313"/>
    <x v="546"/>
    <x v="18"/>
    <x v="3"/>
    <x v="5"/>
    <x v="5"/>
    <x v="2"/>
    <n v="3685844"/>
    <n v="223830"/>
    <n v="55996"/>
    <n v="25133"/>
    <n v="304959"/>
    <n v="8.273790209243799E-2"/>
    <x v="2"/>
    <n v="0"/>
  </r>
  <r>
    <s v="Post_4314"/>
    <x v="259"/>
    <x v="13"/>
    <x v="0"/>
    <x v="1"/>
    <x v="4"/>
    <x v="5"/>
    <n v="4359955"/>
    <n v="213360"/>
    <n v="39553"/>
    <n v="32002"/>
    <n v="284915"/>
    <n v="6.5348151529086879E-2"/>
    <x v="2"/>
    <n v="0"/>
  </r>
  <r>
    <s v="Post_4315"/>
    <x v="460"/>
    <x v="12"/>
    <x v="1"/>
    <x v="0"/>
    <x v="2"/>
    <x v="6"/>
    <n v="712323"/>
    <n v="159720"/>
    <n v="86640"/>
    <n v="24901"/>
    <n v="271261"/>
    <n v="0.38081179464933745"/>
    <x v="0"/>
    <n v="0"/>
  </r>
  <r>
    <s v="Post_4316"/>
    <x v="163"/>
    <x v="4"/>
    <x v="3"/>
    <x v="8"/>
    <x v="5"/>
    <x v="1"/>
    <n v="2932639"/>
    <n v="87828"/>
    <n v="55827"/>
    <n v="27573"/>
    <n v="171228"/>
    <n v="5.8387002287018618E-2"/>
    <x v="1"/>
    <n v="0"/>
  </r>
  <r>
    <s v="Post_4317"/>
    <x v="473"/>
    <x v="11"/>
    <x v="1"/>
    <x v="8"/>
    <x v="0"/>
    <x v="6"/>
    <n v="2481313"/>
    <n v="163409"/>
    <n v="29625"/>
    <n v="20363"/>
    <n v="213397"/>
    <n v="8.600164509676933E-2"/>
    <x v="1"/>
    <n v="0"/>
  </r>
  <r>
    <s v="Post_4318"/>
    <x v="95"/>
    <x v="15"/>
    <x v="1"/>
    <x v="7"/>
    <x v="3"/>
    <x v="3"/>
    <n v="4447344"/>
    <n v="202595"/>
    <n v="89767"/>
    <n v="16312"/>
    <n v="308674"/>
    <n v="6.9406369284678679E-2"/>
    <x v="1"/>
    <n v="0"/>
  </r>
  <r>
    <s v="Post_4319"/>
    <x v="24"/>
    <x v="6"/>
    <x v="0"/>
    <x v="5"/>
    <x v="5"/>
    <x v="7"/>
    <n v="4317598"/>
    <n v="276382"/>
    <n v="58474"/>
    <n v="10871"/>
    <n v="345727"/>
    <n v="8.0073920730924925E-2"/>
    <x v="2"/>
    <n v="0"/>
  </r>
  <r>
    <s v="Post_4320"/>
    <x v="117"/>
    <x v="9"/>
    <x v="0"/>
    <x v="4"/>
    <x v="4"/>
    <x v="7"/>
    <n v="291464"/>
    <n v="3431"/>
    <n v="54119"/>
    <n v="12110"/>
    <n v="69660"/>
    <n v="0.23900035681936704"/>
    <x v="2"/>
    <n v="0"/>
  </r>
  <r>
    <s v="Post_4321"/>
    <x v="161"/>
    <x v="16"/>
    <x v="1"/>
    <x v="1"/>
    <x v="3"/>
    <x v="6"/>
    <n v="3031467"/>
    <n v="389739"/>
    <n v="73465"/>
    <n v="30244"/>
    <n v="493448"/>
    <n v="0.16277531637322787"/>
    <x v="1"/>
    <n v="0"/>
  </r>
  <r>
    <s v="Post_4322"/>
    <x v="714"/>
    <x v="14"/>
    <x v="3"/>
    <x v="7"/>
    <x v="5"/>
    <x v="1"/>
    <n v="3693552"/>
    <n v="249768"/>
    <n v="16084"/>
    <n v="5323"/>
    <n v="271175"/>
    <n v="7.3418487136501662E-2"/>
    <x v="1"/>
    <n v="0"/>
  </r>
  <r>
    <s v="Post_4323"/>
    <x v="695"/>
    <x v="20"/>
    <x v="2"/>
    <x v="5"/>
    <x v="2"/>
    <x v="6"/>
    <n v="2726954"/>
    <n v="166440"/>
    <n v="92571"/>
    <n v="7667"/>
    <n v="266678"/>
    <n v="9.7793362117586144E-2"/>
    <x v="1"/>
    <n v="0"/>
  </r>
  <r>
    <s v="Post_4324"/>
    <x v="704"/>
    <x v="23"/>
    <x v="3"/>
    <x v="3"/>
    <x v="2"/>
    <x v="1"/>
    <n v="2725186"/>
    <n v="453828"/>
    <n v="56158"/>
    <n v="21964"/>
    <n v="531950"/>
    <n v="0.19519768558916711"/>
    <x v="0"/>
    <n v="0"/>
  </r>
  <r>
    <s v="Post_4325"/>
    <x v="506"/>
    <x v="7"/>
    <x v="1"/>
    <x v="0"/>
    <x v="5"/>
    <x v="5"/>
    <n v="886426"/>
    <n v="77304"/>
    <n v="13067"/>
    <n v="5337"/>
    <n v="95708"/>
    <n v="0.10797065970537868"/>
    <x v="2"/>
    <n v="0"/>
  </r>
  <r>
    <s v="Post_4326"/>
    <x v="338"/>
    <x v="7"/>
    <x v="1"/>
    <x v="8"/>
    <x v="5"/>
    <x v="5"/>
    <n v="4821524"/>
    <n v="61393"/>
    <n v="87511"/>
    <n v="45741"/>
    <n v="194645"/>
    <n v="4.0370015787539376E-2"/>
    <x v="2"/>
    <n v="0"/>
  </r>
  <r>
    <s v="Post_4327"/>
    <x v="396"/>
    <x v="5"/>
    <x v="3"/>
    <x v="5"/>
    <x v="5"/>
    <x v="0"/>
    <n v="3738116"/>
    <n v="115957"/>
    <n v="28372"/>
    <n v="25689"/>
    <n v="170018"/>
    <n v="4.5482269678094524E-2"/>
    <x v="2"/>
    <n v="0"/>
  </r>
  <r>
    <s v="Post_4328"/>
    <x v="82"/>
    <x v="22"/>
    <x v="0"/>
    <x v="8"/>
    <x v="2"/>
    <x v="3"/>
    <n v="4594690"/>
    <n v="34250"/>
    <n v="79276"/>
    <n v="10244"/>
    <n v="123770"/>
    <n v="2.6937617118891592E-2"/>
    <x v="0"/>
    <n v="0"/>
  </r>
  <r>
    <s v="Post_4329"/>
    <x v="478"/>
    <x v="11"/>
    <x v="2"/>
    <x v="4"/>
    <x v="3"/>
    <x v="7"/>
    <n v="890622"/>
    <n v="28385"/>
    <n v="91934"/>
    <n v="40148"/>
    <n v="160467"/>
    <n v="0.18017408058637671"/>
    <x v="1"/>
    <n v="0"/>
  </r>
  <r>
    <s v="Post_4330"/>
    <x v="459"/>
    <x v="9"/>
    <x v="2"/>
    <x v="7"/>
    <x v="2"/>
    <x v="6"/>
    <n v="1129787"/>
    <n v="317233"/>
    <n v="81454"/>
    <n v="20816"/>
    <n v="419503"/>
    <n v="0.37131158351087418"/>
    <x v="2"/>
    <n v="0"/>
  </r>
  <r>
    <s v="Post_4331"/>
    <x v="334"/>
    <x v="6"/>
    <x v="3"/>
    <x v="4"/>
    <x v="1"/>
    <x v="5"/>
    <n v="4730234"/>
    <n v="137638"/>
    <n v="45719"/>
    <n v="35610"/>
    <n v="218967"/>
    <n v="4.6290944591747471E-2"/>
    <x v="0"/>
    <n v="0"/>
  </r>
  <r>
    <s v="Post_4332"/>
    <x v="490"/>
    <x v="3"/>
    <x v="3"/>
    <x v="4"/>
    <x v="3"/>
    <x v="1"/>
    <n v="2224355"/>
    <n v="277794"/>
    <n v="58198"/>
    <n v="36236"/>
    <n v="372228"/>
    <n v="0.16734199352171752"/>
    <x v="0"/>
    <n v="0"/>
  </r>
  <r>
    <s v="Post_4333"/>
    <x v="248"/>
    <x v="14"/>
    <x v="3"/>
    <x v="0"/>
    <x v="3"/>
    <x v="7"/>
    <n v="1055813"/>
    <n v="486108"/>
    <n v="68766"/>
    <n v="13023"/>
    <n v="567897"/>
    <n v="0.5378764989633581"/>
    <x v="1"/>
    <n v="0"/>
  </r>
  <r>
    <s v="Post_4334"/>
    <x v="585"/>
    <x v="16"/>
    <x v="1"/>
    <x v="9"/>
    <x v="3"/>
    <x v="1"/>
    <n v="3084526"/>
    <n v="328466"/>
    <n v="50665"/>
    <n v="1143"/>
    <n v="380274"/>
    <n v="0.12328442036150773"/>
    <x v="2"/>
    <n v="0"/>
  </r>
  <r>
    <s v="Post_4335"/>
    <x v="639"/>
    <x v="13"/>
    <x v="3"/>
    <x v="8"/>
    <x v="2"/>
    <x v="6"/>
    <n v="3049194"/>
    <n v="272894"/>
    <n v="5311"/>
    <n v="41670"/>
    <n v="319875"/>
    <n v="0.10490477155602432"/>
    <x v="0"/>
    <n v="0"/>
  </r>
  <r>
    <s v="Post_4336"/>
    <x v="184"/>
    <x v="21"/>
    <x v="1"/>
    <x v="7"/>
    <x v="0"/>
    <x v="4"/>
    <n v="1976436"/>
    <n v="196516"/>
    <n v="93950"/>
    <n v="14802"/>
    <n v="305268"/>
    <n v="0.1544537743696229"/>
    <x v="0"/>
    <n v="0"/>
  </r>
  <r>
    <s v="Post_4337"/>
    <x v="83"/>
    <x v="2"/>
    <x v="0"/>
    <x v="4"/>
    <x v="1"/>
    <x v="1"/>
    <n v="2897766"/>
    <n v="200954"/>
    <n v="87327"/>
    <n v="8808"/>
    <n v="297089"/>
    <n v="0.10252346117664435"/>
    <x v="1"/>
    <n v="0"/>
  </r>
  <r>
    <s v="Post_4338"/>
    <x v="343"/>
    <x v="8"/>
    <x v="2"/>
    <x v="0"/>
    <x v="0"/>
    <x v="1"/>
    <n v="154645"/>
    <n v="16361"/>
    <n v="52378"/>
    <n v="49516"/>
    <n v="118255"/>
    <n v="0.7646868634614763"/>
    <x v="0"/>
    <n v="0"/>
  </r>
  <r>
    <s v="Post_4339"/>
    <x v="490"/>
    <x v="3"/>
    <x v="3"/>
    <x v="4"/>
    <x v="3"/>
    <x v="2"/>
    <n v="4703630"/>
    <n v="321802"/>
    <n v="23792"/>
    <n v="367"/>
    <n v="345961"/>
    <n v="7.3551916285932356E-2"/>
    <x v="2"/>
    <n v="0"/>
  </r>
  <r>
    <s v="Post_4340"/>
    <x v="478"/>
    <x v="11"/>
    <x v="0"/>
    <x v="7"/>
    <x v="2"/>
    <x v="4"/>
    <n v="1823643"/>
    <n v="250776"/>
    <n v="13446"/>
    <n v="24572"/>
    <n v="288794"/>
    <n v="0.15836103886561131"/>
    <x v="1"/>
    <n v="0"/>
  </r>
  <r>
    <s v="Post_4341"/>
    <x v="515"/>
    <x v="13"/>
    <x v="1"/>
    <x v="7"/>
    <x v="5"/>
    <x v="6"/>
    <n v="3274826"/>
    <n v="163123"/>
    <n v="83423"/>
    <n v="21320"/>
    <n v="267866"/>
    <n v="8.1795490813863087E-2"/>
    <x v="0"/>
    <n v="0"/>
  </r>
  <r>
    <s v="Post_4342"/>
    <x v="22"/>
    <x v="8"/>
    <x v="1"/>
    <x v="6"/>
    <x v="5"/>
    <x v="4"/>
    <n v="2896284"/>
    <n v="298030"/>
    <n v="9484"/>
    <n v="38997"/>
    <n v="346511"/>
    <n v="0.11963985576000144"/>
    <x v="0"/>
    <n v="0"/>
  </r>
  <r>
    <s v="Post_4343"/>
    <x v="684"/>
    <x v="22"/>
    <x v="0"/>
    <x v="5"/>
    <x v="0"/>
    <x v="0"/>
    <n v="3317729"/>
    <n v="116194"/>
    <n v="2028"/>
    <n v="7496"/>
    <n v="125718"/>
    <n v="3.7892787506152555E-2"/>
    <x v="0"/>
    <n v="0"/>
  </r>
  <r>
    <s v="Post_4344"/>
    <x v="623"/>
    <x v="11"/>
    <x v="1"/>
    <x v="7"/>
    <x v="4"/>
    <x v="4"/>
    <n v="4487563"/>
    <n v="464720"/>
    <n v="58373"/>
    <n v="32131"/>
    <n v="555224"/>
    <n v="0.12372505968161339"/>
    <x v="2"/>
    <n v="0"/>
  </r>
  <r>
    <s v="Post_4345"/>
    <x v="260"/>
    <x v="6"/>
    <x v="2"/>
    <x v="3"/>
    <x v="2"/>
    <x v="2"/>
    <n v="2329784"/>
    <n v="261145"/>
    <n v="22025"/>
    <n v="8805"/>
    <n v="291975"/>
    <n v="0.1253227767037631"/>
    <x v="0"/>
    <n v="0"/>
  </r>
  <r>
    <s v="Post_4346"/>
    <x v="243"/>
    <x v="16"/>
    <x v="0"/>
    <x v="6"/>
    <x v="0"/>
    <x v="4"/>
    <n v="3059064"/>
    <n v="460974"/>
    <n v="21878"/>
    <n v="36819"/>
    <n v="519671"/>
    <n v="0.16987908719791414"/>
    <x v="1"/>
    <n v="0"/>
  </r>
  <r>
    <s v="Post_4347"/>
    <x v="718"/>
    <x v="23"/>
    <x v="3"/>
    <x v="5"/>
    <x v="0"/>
    <x v="6"/>
    <n v="3033270"/>
    <n v="51007"/>
    <n v="21168"/>
    <n v="7800"/>
    <n v="79975"/>
    <n v="2.6365935112930929E-2"/>
    <x v="1"/>
    <n v="0"/>
  </r>
  <r>
    <s v="Post_4348"/>
    <x v="420"/>
    <x v="6"/>
    <x v="3"/>
    <x v="9"/>
    <x v="5"/>
    <x v="1"/>
    <n v="82665"/>
    <n v="62403"/>
    <n v="34856"/>
    <n v="42188"/>
    <n v="139447"/>
    <n v="1.6868928809048569"/>
    <x v="2"/>
    <n v="0"/>
  </r>
  <r>
    <s v="Post_4349"/>
    <x v="609"/>
    <x v="16"/>
    <x v="2"/>
    <x v="2"/>
    <x v="2"/>
    <x v="7"/>
    <n v="867101"/>
    <n v="79921"/>
    <n v="53160"/>
    <n v="12692"/>
    <n v="145773"/>
    <n v="0.16811536372348782"/>
    <x v="1"/>
    <n v="0"/>
  </r>
  <r>
    <s v="Post_4350"/>
    <x v="711"/>
    <x v="12"/>
    <x v="1"/>
    <x v="5"/>
    <x v="2"/>
    <x v="5"/>
    <n v="196186"/>
    <n v="418310"/>
    <n v="29119"/>
    <n v="33093"/>
    <n v="480522"/>
    <n v="2.4493185038687777"/>
    <x v="0"/>
    <n v="0"/>
  </r>
  <r>
    <s v="Post_4351"/>
    <x v="443"/>
    <x v="19"/>
    <x v="0"/>
    <x v="3"/>
    <x v="0"/>
    <x v="7"/>
    <n v="3318543"/>
    <n v="8969"/>
    <n v="75591"/>
    <n v="42308"/>
    <n v="126868"/>
    <n v="3.8230030468190408E-2"/>
    <x v="2"/>
    <n v="0"/>
  </r>
  <r>
    <s v="Post_4352"/>
    <x v="532"/>
    <x v="21"/>
    <x v="3"/>
    <x v="3"/>
    <x v="2"/>
    <x v="7"/>
    <n v="2245167"/>
    <n v="373576"/>
    <n v="11950"/>
    <n v="17147"/>
    <n v="402673"/>
    <n v="0.17935102377685044"/>
    <x v="2"/>
    <n v="0"/>
  </r>
  <r>
    <s v="Post_4353"/>
    <x v="598"/>
    <x v="17"/>
    <x v="1"/>
    <x v="2"/>
    <x v="4"/>
    <x v="5"/>
    <n v="498614"/>
    <n v="77138"/>
    <n v="95772"/>
    <n v="32235"/>
    <n v="205145"/>
    <n v="0.41143048530526621"/>
    <x v="2"/>
    <n v="0"/>
  </r>
  <r>
    <s v="Post_4354"/>
    <x v="548"/>
    <x v="22"/>
    <x v="0"/>
    <x v="0"/>
    <x v="1"/>
    <x v="6"/>
    <n v="847940"/>
    <n v="380765"/>
    <n v="39970"/>
    <n v="29031"/>
    <n v="449766"/>
    <n v="0.53042196381819473"/>
    <x v="0"/>
    <n v="0"/>
  </r>
  <r>
    <s v="Post_4355"/>
    <x v="688"/>
    <x v="13"/>
    <x v="2"/>
    <x v="6"/>
    <x v="0"/>
    <x v="6"/>
    <n v="1614171"/>
    <n v="402810"/>
    <n v="51138"/>
    <n v="42356"/>
    <n v="496304"/>
    <n v="0.30746680494197953"/>
    <x v="1"/>
    <n v="0"/>
  </r>
  <r>
    <s v="Post_4356"/>
    <x v="690"/>
    <x v="1"/>
    <x v="1"/>
    <x v="9"/>
    <x v="0"/>
    <x v="5"/>
    <n v="4680679"/>
    <n v="293744"/>
    <n v="29872"/>
    <n v="10322"/>
    <n v="333938"/>
    <n v="7.1343922537734375E-2"/>
    <x v="2"/>
    <n v="0"/>
  </r>
  <r>
    <s v="Post_4357"/>
    <x v="577"/>
    <x v="8"/>
    <x v="0"/>
    <x v="5"/>
    <x v="5"/>
    <x v="0"/>
    <n v="3771142"/>
    <n v="228803"/>
    <n v="45574"/>
    <n v="47221"/>
    <n v="321598"/>
    <n v="8.5278676857036939E-2"/>
    <x v="1"/>
    <n v="0"/>
  </r>
  <r>
    <s v="Post_4358"/>
    <x v="568"/>
    <x v="7"/>
    <x v="3"/>
    <x v="8"/>
    <x v="0"/>
    <x v="2"/>
    <n v="3354640"/>
    <n v="123496"/>
    <n v="73616"/>
    <n v="39633"/>
    <n v="236745"/>
    <n v="7.0572401211456373E-2"/>
    <x v="2"/>
    <n v="0"/>
  </r>
  <r>
    <s v="Post_4359"/>
    <x v="479"/>
    <x v="19"/>
    <x v="3"/>
    <x v="7"/>
    <x v="4"/>
    <x v="3"/>
    <n v="818282"/>
    <n v="458526"/>
    <n v="74074"/>
    <n v="3589"/>
    <n v="536189"/>
    <n v="0.65526187793450175"/>
    <x v="2"/>
    <n v="0"/>
  </r>
  <r>
    <s v="Post_4360"/>
    <x v="398"/>
    <x v="13"/>
    <x v="1"/>
    <x v="5"/>
    <x v="0"/>
    <x v="1"/>
    <n v="4309403"/>
    <n v="216401"/>
    <n v="26305"/>
    <n v="39385"/>
    <n v="282091"/>
    <n v="6.5459415144046629E-2"/>
    <x v="2"/>
    <n v="0"/>
  </r>
  <r>
    <s v="Post_4361"/>
    <x v="364"/>
    <x v="17"/>
    <x v="1"/>
    <x v="7"/>
    <x v="5"/>
    <x v="0"/>
    <n v="3194403"/>
    <n v="260682"/>
    <n v="76842"/>
    <n v="15971"/>
    <n v="353495"/>
    <n v="0.11066074005064483"/>
    <x v="1"/>
    <n v="0"/>
  </r>
  <r>
    <s v="Post_4362"/>
    <x v="18"/>
    <x v="1"/>
    <x v="1"/>
    <x v="9"/>
    <x v="3"/>
    <x v="3"/>
    <n v="1520447"/>
    <n v="20790"/>
    <n v="87638"/>
    <n v="21215"/>
    <n v="129643"/>
    <n v="8.5266372323402256E-2"/>
    <x v="1"/>
    <n v="0"/>
  </r>
  <r>
    <s v="Post_4363"/>
    <x v="573"/>
    <x v="4"/>
    <x v="0"/>
    <x v="8"/>
    <x v="4"/>
    <x v="2"/>
    <n v="4012898"/>
    <n v="181340"/>
    <n v="98327"/>
    <n v="31111"/>
    <n v="310778"/>
    <n v="7.7444779309117751E-2"/>
    <x v="2"/>
    <n v="0"/>
  </r>
  <r>
    <s v="Post_4364"/>
    <x v="61"/>
    <x v="11"/>
    <x v="0"/>
    <x v="8"/>
    <x v="5"/>
    <x v="4"/>
    <n v="4738286"/>
    <n v="411605"/>
    <n v="87411"/>
    <n v="40613"/>
    <n v="539629"/>
    <n v="0.11388696250078614"/>
    <x v="1"/>
    <n v="0"/>
  </r>
  <r>
    <s v="Post_4365"/>
    <x v="630"/>
    <x v="1"/>
    <x v="2"/>
    <x v="8"/>
    <x v="5"/>
    <x v="0"/>
    <n v="3740619"/>
    <n v="239084"/>
    <n v="56082"/>
    <n v="20155"/>
    <n v="315321"/>
    <n v="8.4296476064523007E-2"/>
    <x v="0"/>
    <n v="0"/>
  </r>
  <r>
    <s v="Post_4366"/>
    <x v="171"/>
    <x v="8"/>
    <x v="2"/>
    <x v="3"/>
    <x v="4"/>
    <x v="7"/>
    <n v="947096"/>
    <n v="449377"/>
    <n v="99953"/>
    <n v="19082"/>
    <n v="568412"/>
    <n v="0.60016302465642346"/>
    <x v="2"/>
    <n v="0"/>
  </r>
  <r>
    <s v="Post_4367"/>
    <x v="107"/>
    <x v="18"/>
    <x v="1"/>
    <x v="4"/>
    <x v="4"/>
    <x v="5"/>
    <n v="1815108"/>
    <n v="311741"/>
    <n v="16886"/>
    <n v="34948"/>
    <n v="363575"/>
    <n v="0.20030488543932373"/>
    <x v="1"/>
    <n v="0"/>
  </r>
  <r>
    <s v="Post_4368"/>
    <x v="454"/>
    <x v="16"/>
    <x v="1"/>
    <x v="5"/>
    <x v="0"/>
    <x v="4"/>
    <n v="2808130"/>
    <n v="115962"/>
    <n v="9701"/>
    <n v="43849"/>
    <n v="169512"/>
    <n v="6.0364726704248022E-2"/>
    <x v="1"/>
    <n v="0"/>
  </r>
  <r>
    <s v="Post_4369"/>
    <x v="271"/>
    <x v="9"/>
    <x v="3"/>
    <x v="0"/>
    <x v="1"/>
    <x v="4"/>
    <n v="903431"/>
    <n v="290789"/>
    <n v="94929"/>
    <n v="34805"/>
    <n v="420523"/>
    <n v="0.46547329015718963"/>
    <x v="1"/>
    <n v="0"/>
  </r>
  <r>
    <s v="Post_4370"/>
    <x v="284"/>
    <x v="16"/>
    <x v="2"/>
    <x v="7"/>
    <x v="4"/>
    <x v="1"/>
    <n v="3338024"/>
    <n v="257886"/>
    <n v="33840"/>
    <n v="16547"/>
    <n v="308273"/>
    <n v="9.2351942346729679E-2"/>
    <x v="2"/>
    <n v="0"/>
  </r>
  <r>
    <s v="Post_4371"/>
    <x v="654"/>
    <x v="13"/>
    <x v="0"/>
    <x v="3"/>
    <x v="5"/>
    <x v="0"/>
    <n v="939687"/>
    <n v="196880"/>
    <n v="64509"/>
    <n v="3021"/>
    <n v="264410"/>
    <n v="0.28138092790471719"/>
    <x v="2"/>
    <n v="0"/>
  </r>
  <r>
    <s v="Post_4372"/>
    <x v="386"/>
    <x v="12"/>
    <x v="2"/>
    <x v="9"/>
    <x v="3"/>
    <x v="6"/>
    <n v="1737194"/>
    <n v="499309"/>
    <n v="81979"/>
    <n v="29974"/>
    <n v="611262"/>
    <n v="0.35186743679750215"/>
    <x v="2"/>
    <n v="0"/>
  </r>
  <r>
    <s v="Post_4373"/>
    <x v="513"/>
    <x v="4"/>
    <x v="3"/>
    <x v="8"/>
    <x v="4"/>
    <x v="3"/>
    <n v="387184"/>
    <n v="220530"/>
    <n v="48240"/>
    <n v="40769"/>
    <n v="309539"/>
    <n v="0.7994622711682301"/>
    <x v="1"/>
    <n v="0"/>
  </r>
  <r>
    <s v="Post_4374"/>
    <x v="108"/>
    <x v="14"/>
    <x v="1"/>
    <x v="2"/>
    <x v="3"/>
    <x v="0"/>
    <n v="3192456"/>
    <n v="38469"/>
    <n v="3444"/>
    <n v="1286"/>
    <n v="43199"/>
    <n v="1.3531588219226827E-2"/>
    <x v="1"/>
    <n v="0"/>
  </r>
  <r>
    <s v="Post_4375"/>
    <x v="682"/>
    <x v="22"/>
    <x v="3"/>
    <x v="3"/>
    <x v="4"/>
    <x v="2"/>
    <n v="2023845"/>
    <n v="166290"/>
    <n v="32114"/>
    <n v="12609"/>
    <n v="211013"/>
    <n v="0.10426341938241318"/>
    <x v="0"/>
    <n v="0"/>
  </r>
  <r>
    <s v="Post_4376"/>
    <x v="518"/>
    <x v="5"/>
    <x v="3"/>
    <x v="1"/>
    <x v="3"/>
    <x v="0"/>
    <n v="1174209"/>
    <n v="49685"/>
    <n v="36336"/>
    <n v="21636"/>
    <n v="107657"/>
    <n v="9.1684700083204951E-2"/>
    <x v="0"/>
    <n v="0"/>
  </r>
  <r>
    <s v="Post_4377"/>
    <x v="519"/>
    <x v="22"/>
    <x v="0"/>
    <x v="5"/>
    <x v="3"/>
    <x v="5"/>
    <n v="4603856"/>
    <n v="171523"/>
    <n v="44524"/>
    <n v="46309"/>
    <n v="262356"/>
    <n v="5.6986143789032495E-2"/>
    <x v="2"/>
    <n v="0"/>
  </r>
  <r>
    <s v="Post_4378"/>
    <x v="449"/>
    <x v="6"/>
    <x v="0"/>
    <x v="3"/>
    <x v="4"/>
    <x v="0"/>
    <n v="838530"/>
    <n v="238746"/>
    <n v="87605"/>
    <n v="1193"/>
    <n v="327544"/>
    <n v="0.39061691293096251"/>
    <x v="1"/>
    <n v="0"/>
  </r>
  <r>
    <s v="Post_4379"/>
    <x v="147"/>
    <x v="20"/>
    <x v="0"/>
    <x v="4"/>
    <x v="3"/>
    <x v="0"/>
    <n v="3616888"/>
    <n v="159221"/>
    <n v="64720"/>
    <n v="28693"/>
    <n v="252634"/>
    <n v="6.9848444297971074E-2"/>
    <x v="2"/>
    <n v="0"/>
  </r>
  <r>
    <s v="Post_4380"/>
    <x v="538"/>
    <x v="15"/>
    <x v="0"/>
    <x v="2"/>
    <x v="4"/>
    <x v="4"/>
    <n v="746217"/>
    <n v="153509"/>
    <n v="56520"/>
    <n v="48786"/>
    <n v="258815"/>
    <n v="0.34683610799539544"/>
    <x v="1"/>
    <n v="0"/>
  </r>
  <r>
    <s v="Post_4381"/>
    <x v="122"/>
    <x v="13"/>
    <x v="1"/>
    <x v="7"/>
    <x v="4"/>
    <x v="6"/>
    <n v="1176367"/>
    <n v="412820"/>
    <n v="10950"/>
    <n v="43729"/>
    <n v="467499"/>
    <n v="0.39740914187494208"/>
    <x v="2"/>
    <n v="0"/>
  </r>
  <r>
    <s v="Post_4382"/>
    <x v="531"/>
    <x v="4"/>
    <x v="3"/>
    <x v="1"/>
    <x v="5"/>
    <x v="0"/>
    <n v="2589570"/>
    <n v="76129"/>
    <n v="95385"/>
    <n v="23497"/>
    <n v="195011"/>
    <n v="7.5306324988318518E-2"/>
    <x v="0"/>
    <n v="0"/>
  </r>
  <r>
    <s v="Post_4383"/>
    <x v="231"/>
    <x v="0"/>
    <x v="2"/>
    <x v="8"/>
    <x v="3"/>
    <x v="2"/>
    <n v="1200061"/>
    <n v="282587"/>
    <n v="23371"/>
    <n v="29152"/>
    <n v="335110"/>
    <n v="0.27924413842296347"/>
    <x v="1"/>
    <n v="0"/>
  </r>
  <r>
    <s v="Post_4384"/>
    <x v="191"/>
    <x v="3"/>
    <x v="1"/>
    <x v="8"/>
    <x v="1"/>
    <x v="7"/>
    <n v="3570089"/>
    <n v="335278"/>
    <n v="91228"/>
    <n v="47015"/>
    <n v="473521"/>
    <n v="0.13263562897171471"/>
    <x v="2"/>
    <n v="0"/>
  </r>
  <r>
    <s v="Post_4385"/>
    <x v="277"/>
    <x v="23"/>
    <x v="0"/>
    <x v="9"/>
    <x v="3"/>
    <x v="2"/>
    <n v="2252723"/>
    <n v="348883"/>
    <n v="38959"/>
    <n v="6709"/>
    <n v="394551"/>
    <n v="0.17514403679458149"/>
    <x v="2"/>
    <n v="0"/>
  </r>
  <r>
    <s v="Post_4386"/>
    <x v="69"/>
    <x v="2"/>
    <x v="3"/>
    <x v="1"/>
    <x v="1"/>
    <x v="7"/>
    <n v="4651762"/>
    <n v="237587"/>
    <n v="10380"/>
    <n v="40921"/>
    <n v="288888"/>
    <n v="6.2102919280909039E-2"/>
    <x v="2"/>
    <n v="0"/>
  </r>
  <r>
    <s v="Post_4387"/>
    <x v="436"/>
    <x v="3"/>
    <x v="0"/>
    <x v="9"/>
    <x v="3"/>
    <x v="3"/>
    <n v="4906990"/>
    <n v="213275"/>
    <n v="81187"/>
    <n v="21239"/>
    <n v="315701"/>
    <n v="6.4336996814747943E-2"/>
    <x v="2"/>
    <n v="0"/>
  </r>
  <r>
    <s v="Post_4388"/>
    <x v="75"/>
    <x v="0"/>
    <x v="0"/>
    <x v="9"/>
    <x v="5"/>
    <x v="3"/>
    <n v="4592642"/>
    <n v="5201"/>
    <n v="65853"/>
    <n v="17955"/>
    <n v="89009"/>
    <n v="1.9380783435765297E-2"/>
    <x v="1"/>
    <n v="0"/>
  </r>
  <r>
    <s v="Post_4389"/>
    <x v="179"/>
    <x v="7"/>
    <x v="2"/>
    <x v="0"/>
    <x v="0"/>
    <x v="7"/>
    <n v="3975840"/>
    <n v="247776"/>
    <n v="42724"/>
    <n v="29220"/>
    <n v="319720"/>
    <n v="8.0415710893798537E-2"/>
    <x v="0"/>
    <n v="0"/>
  </r>
  <r>
    <s v="Post_4390"/>
    <x v="694"/>
    <x v="8"/>
    <x v="2"/>
    <x v="4"/>
    <x v="3"/>
    <x v="7"/>
    <n v="230848"/>
    <n v="14445"/>
    <n v="34663"/>
    <n v="9023"/>
    <n v="58131"/>
    <n v="0.25181504713057945"/>
    <x v="1"/>
    <n v="0"/>
  </r>
  <r>
    <s v="Post_4391"/>
    <x v="337"/>
    <x v="23"/>
    <x v="1"/>
    <x v="9"/>
    <x v="5"/>
    <x v="2"/>
    <n v="2750057"/>
    <n v="417313"/>
    <n v="58474"/>
    <n v="6414"/>
    <n v="482201"/>
    <n v="0.17534218381655362"/>
    <x v="1"/>
    <n v="0"/>
  </r>
  <r>
    <s v="Post_4392"/>
    <x v="725"/>
    <x v="6"/>
    <x v="1"/>
    <x v="7"/>
    <x v="1"/>
    <x v="3"/>
    <n v="4608617"/>
    <n v="83329"/>
    <n v="8332"/>
    <n v="25349"/>
    <n v="117010"/>
    <n v="2.538939556053367E-2"/>
    <x v="2"/>
    <n v="0"/>
  </r>
  <r>
    <s v="Post_4393"/>
    <x v="133"/>
    <x v="9"/>
    <x v="3"/>
    <x v="9"/>
    <x v="3"/>
    <x v="3"/>
    <n v="2796853"/>
    <n v="277310"/>
    <n v="49504"/>
    <n v="4306"/>
    <n v="331120"/>
    <n v="0.11839020499110965"/>
    <x v="0"/>
    <n v="0"/>
  </r>
  <r>
    <s v="Post_4394"/>
    <x v="203"/>
    <x v="3"/>
    <x v="3"/>
    <x v="0"/>
    <x v="1"/>
    <x v="2"/>
    <n v="2907246"/>
    <n v="316674"/>
    <n v="22139"/>
    <n v="30606"/>
    <n v="369419"/>
    <n v="0.12706836641962874"/>
    <x v="2"/>
    <n v="0"/>
  </r>
  <r>
    <s v="Post_4395"/>
    <x v="312"/>
    <x v="10"/>
    <x v="0"/>
    <x v="4"/>
    <x v="1"/>
    <x v="2"/>
    <n v="2710476"/>
    <n v="51266"/>
    <n v="2269"/>
    <n v="35709"/>
    <n v="89244"/>
    <n v="3.2925582074882789E-2"/>
    <x v="2"/>
    <n v="0"/>
  </r>
  <r>
    <s v="Post_4396"/>
    <x v="205"/>
    <x v="16"/>
    <x v="3"/>
    <x v="3"/>
    <x v="1"/>
    <x v="3"/>
    <n v="1373454"/>
    <n v="399246"/>
    <n v="42658"/>
    <n v="30494"/>
    <n v="472398"/>
    <n v="0.34394890546024842"/>
    <x v="0"/>
    <n v="0"/>
  </r>
  <r>
    <s v="Post_4397"/>
    <x v="189"/>
    <x v="19"/>
    <x v="0"/>
    <x v="9"/>
    <x v="3"/>
    <x v="1"/>
    <n v="582999"/>
    <n v="200303"/>
    <n v="2292"/>
    <n v="45395"/>
    <n v="247990"/>
    <n v="0.42536951178303906"/>
    <x v="0"/>
    <n v="0"/>
  </r>
  <r>
    <s v="Post_4398"/>
    <x v="545"/>
    <x v="5"/>
    <x v="2"/>
    <x v="9"/>
    <x v="0"/>
    <x v="4"/>
    <n v="4921777"/>
    <n v="99498"/>
    <n v="92717"/>
    <n v="22408"/>
    <n v="214623"/>
    <n v="4.3606811117204214E-2"/>
    <x v="0"/>
    <n v="0"/>
  </r>
  <r>
    <s v="Post_4399"/>
    <x v="215"/>
    <x v="12"/>
    <x v="2"/>
    <x v="2"/>
    <x v="0"/>
    <x v="5"/>
    <n v="537340"/>
    <n v="457261"/>
    <n v="50869"/>
    <n v="8177"/>
    <n v="516307"/>
    <n v="0.9608571853947222"/>
    <x v="2"/>
    <n v="0"/>
  </r>
  <r>
    <s v="Post_4400"/>
    <x v="42"/>
    <x v="11"/>
    <x v="3"/>
    <x v="8"/>
    <x v="4"/>
    <x v="0"/>
    <n v="2841356"/>
    <n v="453277"/>
    <n v="82886"/>
    <n v="41269"/>
    <n v="577432"/>
    <n v="0.20322409441125996"/>
    <x v="0"/>
    <n v="0"/>
  </r>
  <r>
    <s v="Post_4401"/>
    <x v="229"/>
    <x v="20"/>
    <x v="1"/>
    <x v="2"/>
    <x v="2"/>
    <x v="3"/>
    <n v="4622736"/>
    <n v="263342"/>
    <n v="43263"/>
    <n v="10974"/>
    <n v="317579"/>
    <n v="6.8699358994327164E-2"/>
    <x v="0"/>
    <n v="0"/>
  </r>
  <r>
    <s v="Post_4402"/>
    <x v="603"/>
    <x v="2"/>
    <x v="2"/>
    <x v="1"/>
    <x v="1"/>
    <x v="2"/>
    <n v="3037201"/>
    <n v="417123"/>
    <n v="64193"/>
    <n v="32678"/>
    <n v="513994"/>
    <n v="0.1692327903224054"/>
    <x v="2"/>
    <n v="0"/>
  </r>
  <r>
    <s v="Post_4403"/>
    <x v="166"/>
    <x v="21"/>
    <x v="2"/>
    <x v="4"/>
    <x v="4"/>
    <x v="1"/>
    <n v="4775115"/>
    <n v="173834"/>
    <n v="81079"/>
    <n v="11190"/>
    <n v="266103"/>
    <n v="5.5727034846281186E-2"/>
    <x v="2"/>
    <n v="0"/>
  </r>
  <r>
    <s v="Post_4404"/>
    <x v="404"/>
    <x v="9"/>
    <x v="0"/>
    <x v="4"/>
    <x v="0"/>
    <x v="4"/>
    <n v="3258029"/>
    <n v="425865"/>
    <n v="19999"/>
    <n v="22302"/>
    <n v="468166"/>
    <n v="0.14369608128104447"/>
    <x v="2"/>
    <n v="0"/>
  </r>
  <r>
    <s v="Post_4405"/>
    <x v="537"/>
    <x v="15"/>
    <x v="0"/>
    <x v="0"/>
    <x v="0"/>
    <x v="7"/>
    <n v="1856036"/>
    <n v="155912"/>
    <n v="86548"/>
    <n v="37551"/>
    <n v="280011"/>
    <n v="0.15086506942753267"/>
    <x v="0"/>
    <n v="0"/>
  </r>
  <r>
    <s v="Post_4406"/>
    <x v="81"/>
    <x v="17"/>
    <x v="0"/>
    <x v="4"/>
    <x v="2"/>
    <x v="5"/>
    <n v="737720"/>
    <n v="449979"/>
    <n v="95027"/>
    <n v="2597"/>
    <n v="547603"/>
    <n v="0.74229111315946428"/>
    <x v="1"/>
    <n v="0"/>
  </r>
  <r>
    <s v="Post_4407"/>
    <x v="330"/>
    <x v="0"/>
    <x v="0"/>
    <x v="0"/>
    <x v="1"/>
    <x v="4"/>
    <n v="3734868"/>
    <n v="430185"/>
    <n v="97021"/>
    <n v="20606"/>
    <n v="547812"/>
    <n v="0.1466750632150855"/>
    <x v="2"/>
    <n v="0"/>
  </r>
  <r>
    <s v="Post_4408"/>
    <x v="718"/>
    <x v="23"/>
    <x v="1"/>
    <x v="9"/>
    <x v="2"/>
    <x v="4"/>
    <n v="563991"/>
    <n v="425610"/>
    <n v="63863"/>
    <n v="38250"/>
    <n v="527723"/>
    <n v="0.93569400930156688"/>
    <x v="0"/>
    <n v="0"/>
  </r>
  <r>
    <s v="Post_4409"/>
    <x v="116"/>
    <x v="22"/>
    <x v="2"/>
    <x v="4"/>
    <x v="2"/>
    <x v="3"/>
    <n v="1282138"/>
    <n v="326018"/>
    <n v="62192"/>
    <n v="21252"/>
    <n v="409462"/>
    <n v="0.3193587585735701"/>
    <x v="2"/>
    <n v="0"/>
  </r>
  <r>
    <s v="Post_4410"/>
    <x v="337"/>
    <x v="23"/>
    <x v="3"/>
    <x v="3"/>
    <x v="5"/>
    <x v="7"/>
    <n v="1599830"/>
    <n v="114184"/>
    <n v="22013"/>
    <n v="4679"/>
    <n v="140876"/>
    <n v="8.8056856040954354E-2"/>
    <x v="0"/>
    <n v="0"/>
  </r>
  <r>
    <s v="Post_4411"/>
    <x v="228"/>
    <x v="2"/>
    <x v="1"/>
    <x v="4"/>
    <x v="5"/>
    <x v="5"/>
    <n v="467214"/>
    <n v="397417"/>
    <n v="72166"/>
    <n v="13251"/>
    <n v="482834"/>
    <n v="1.0334322173565005"/>
    <x v="2"/>
    <n v="0"/>
  </r>
  <r>
    <s v="Post_4412"/>
    <x v="126"/>
    <x v="2"/>
    <x v="3"/>
    <x v="8"/>
    <x v="3"/>
    <x v="7"/>
    <n v="2721832"/>
    <n v="396009"/>
    <n v="59393"/>
    <n v="23579"/>
    <n v="478981"/>
    <n v="0.17597742990750348"/>
    <x v="2"/>
    <n v="0"/>
  </r>
  <r>
    <s v="Post_4413"/>
    <x v="395"/>
    <x v="6"/>
    <x v="2"/>
    <x v="7"/>
    <x v="2"/>
    <x v="1"/>
    <n v="813436"/>
    <n v="150574"/>
    <n v="60145"/>
    <n v="45183"/>
    <n v="255902"/>
    <n v="0.31459389552466327"/>
    <x v="2"/>
    <n v="0"/>
  </r>
  <r>
    <s v="Post_4414"/>
    <x v="46"/>
    <x v="21"/>
    <x v="2"/>
    <x v="9"/>
    <x v="3"/>
    <x v="2"/>
    <n v="254930"/>
    <n v="321153"/>
    <n v="79004"/>
    <n v="5540"/>
    <n v="405697"/>
    <n v="1.591405483858314"/>
    <x v="0"/>
    <n v="0"/>
  </r>
  <r>
    <s v="Post_4415"/>
    <x v="360"/>
    <x v="22"/>
    <x v="0"/>
    <x v="2"/>
    <x v="5"/>
    <x v="0"/>
    <n v="2976863"/>
    <n v="92424"/>
    <n v="67422"/>
    <n v="45430"/>
    <n v="205276"/>
    <n v="6.8957153889849812E-2"/>
    <x v="2"/>
    <n v="0"/>
  </r>
  <r>
    <s v="Post_4416"/>
    <x v="168"/>
    <x v="18"/>
    <x v="0"/>
    <x v="6"/>
    <x v="0"/>
    <x v="7"/>
    <n v="3544239"/>
    <n v="157677"/>
    <n v="52712"/>
    <n v="18293"/>
    <n v="228682"/>
    <n v="6.4522172460717231E-2"/>
    <x v="1"/>
    <n v="0"/>
  </r>
  <r>
    <s v="Post_4417"/>
    <x v="142"/>
    <x v="2"/>
    <x v="3"/>
    <x v="8"/>
    <x v="4"/>
    <x v="0"/>
    <n v="3524926"/>
    <n v="301463"/>
    <n v="22012"/>
    <n v="41393"/>
    <n v="364868"/>
    <n v="0.10351082547548517"/>
    <x v="0"/>
    <n v="0"/>
  </r>
  <r>
    <s v="Post_4418"/>
    <x v="703"/>
    <x v="22"/>
    <x v="1"/>
    <x v="4"/>
    <x v="0"/>
    <x v="1"/>
    <n v="2257240"/>
    <n v="452058"/>
    <n v="18608"/>
    <n v="10444"/>
    <n v="481110"/>
    <n v="0.21314082685048999"/>
    <x v="2"/>
    <n v="0"/>
  </r>
  <r>
    <s v="Post_4419"/>
    <x v="662"/>
    <x v="5"/>
    <x v="2"/>
    <x v="3"/>
    <x v="5"/>
    <x v="6"/>
    <n v="4358378"/>
    <n v="329756"/>
    <n v="47703"/>
    <n v="6187"/>
    <n v="383646"/>
    <n v="8.8024948730926963E-2"/>
    <x v="0"/>
    <n v="0"/>
  </r>
  <r>
    <s v="Post_4420"/>
    <x v="466"/>
    <x v="8"/>
    <x v="2"/>
    <x v="9"/>
    <x v="0"/>
    <x v="0"/>
    <n v="4848504"/>
    <n v="370506"/>
    <n v="57130"/>
    <n v="27458"/>
    <n v="455094"/>
    <n v="9.3862766742071363E-2"/>
    <x v="1"/>
    <n v="0"/>
  </r>
  <r>
    <s v="Post_4421"/>
    <x v="545"/>
    <x v="5"/>
    <x v="0"/>
    <x v="4"/>
    <x v="5"/>
    <x v="3"/>
    <n v="1595215"/>
    <n v="423374"/>
    <n v="28961"/>
    <n v="38085"/>
    <n v="490420"/>
    <n v="0.30743191356650984"/>
    <x v="1"/>
    <n v="0"/>
  </r>
  <r>
    <s v="Post_4422"/>
    <x v="701"/>
    <x v="4"/>
    <x v="1"/>
    <x v="6"/>
    <x v="0"/>
    <x v="1"/>
    <n v="267239"/>
    <n v="358950"/>
    <n v="54558"/>
    <n v="25006"/>
    <n v="438514"/>
    <n v="1.6409057061282224"/>
    <x v="2"/>
    <n v="0"/>
  </r>
  <r>
    <s v="Post_4423"/>
    <x v="210"/>
    <x v="10"/>
    <x v="3"/>
    <x v="6"/>
    <x v="3"/>
    <x v="3"/>
    <n v="3012082"/>
    <n v="421961"/>
    <n v="52912"/>
    <n v="1842"/>
    <n v="476715"/>
    <n v="0.15826760360441713"/>
    <x v="1"/>
    <n v="0"/>
  </r>
  <r>
    <s v="Post_4424"/>
    <x v="275"/>
    <x v="3"/>
    <x v="1"/>
    <x v="4"/>
    <x v="3"/>
    <x v="5"/>
    <n v="554142"/>
    <n v="60701"/>
    <n v="68343"/>
    <n v="16296"/>
    <n v="145340"/>
    <n v="0.26227934356175853"/>
    <x v="0"/>
    <n v="0"/>
  </r>
  <r>
    <s v="Post_4425"/>
    <x v="707"/>
    <x v="15"/>
    <x v="2"/>
    <x v="7"/>
    <x v="3"/>
    <x v="3"/>
    <n v="751792"/>
    <n v="34057"/>
    <n v="22585"/>
    <n v="6591"/>
    <n v="63233"/>
    <n v="8.4109700555472788E-2"/>
    <x v="2"/>
    <n v="0"/>
  </r>
  <r>
    <s v="Post_4426"/>
    <x v="701"/>
    <x v="4"/>
    <x v="3"/>
    <x v="2"/>
    <x v="0"/>
    <x v="0"/>
    <n v="719722"/>
    <n v="458100"/>
    <n v="94550"/>
    <n v="26603"/>
    <n v="579253"/>
    <n v="0.80482880890121467"/>
    <x v="2"/>
    <n v="0"/>
  </r>
  <r>
    <s v="Post_4427"/>
    <x v="573"/>
    <x v="4"/>
    <x v="3"/>
    <x v="6"/>
    <x v="5"/>
    <x v="5"/>
    <n v="4983897"/>
    <n v="256077"/>
    <n v="71883"/>
    <n v="39186"/>
    <n v="367146"/>
    <n v="7.3666450169415615E-2"/>
    <x v="1"/>
    <n v="0"/>
  </r>
  <r>
    <s v="Post_4428"/>
    <x v="428"/>
    <x v="10"/>
    <x v="0"/>
    <x v="8"/>
    <x v="3"/>
    <x v="7"/>
    <n v="4305709"/>
    <n v="405655"/>
    <n v="44565"/>
    <n v="43719"/>
    <n v="493939"/>
    <n v="0.1147172277550573"/>
    <x v="2"/>
    <n v="0"/>
  </r>
  <r>
    <s v="Post_4429"/>
    <x v="517"/>
    <x v="19"/>
    <x v="1"/>
    <x v="0"/>
    <x v="2"/>
    <x v="4"/>
    <n v="3147607"/>
    <n v="123912"/>
    <n v="24092"/>
    <n v="41902"/>
    <n v="189906"/>
    <n v="6.0333453318663986E-2"/>
    <x v="0"/>
    <n v="0"/>
  </r>
  <r>
    <s v="Post_4430"/>
    <x v="507"/>
    <x v="21"/>
    <x v="2"/>
    <x v="8"/>
    <x v="4"/>
    <x v="1"/>
    <n v="3490352"/>
    <n v="413255"/>
    <n v="51747"/>
    <n v="17805"/>
    <n v="482807"/>
    <n v="0.13832616309186008"/>
    <x v="1"/>
    <n v="0"/>
  </r>
  <r>
    <s v="Post_4431"/>
    <x v="88"/>
    <x v="10"/>
    <x v="3"/>
    <x v="0"/>
    <x v="1"/>
    <x v="0"/>
    <n v="3478951"/>
    <n v="72455"/>
    <n v="68320"/>
    <n v="473"/>
    <n v="141248"/>
    <n v="4.0600744304820621E-2"/>
    <x v="2"/>
    <n v="0"/>
  </r>
  <r>
    <s v="Post_4432"/>
    <x v="713"/>
    <x v="10"/>
    <x v="0"/>
    <x v="8"/>
    <x v="0"/>
    <x v="2"/>
    <n v="1587926"/>
    <n v="454473"/>
    <n v="51082"/>
    <n v="30682"/>
    <n v="536237"/>
    <n v="0.33769646696382577"/>
    <x v="1"/>
    <n v="0"/>
  </r>
  <r>
    <s v="Post_4433"/>
    <x v="185"/>
    <x v="3"/>
    <x v="3"/>
    <x v="4"/>
    <x v="2"/>
    <x v="7"/>
    <n v="1195872"/>
    <n v="119293"/>
    <n v="22493"/>
    <n v="5224"/>
    <n v="147010"/>
    <n v="0.12293121671884616"/>
    <x v="1"/>
    <n v="0"/>
  </r>
  <r>
    <s v="Post_4434"/>
    <x v="337"/>
    <x v="23"/>
    <x v="2"/>
    <x v="8"/>
    <x v="4"/>
    <x v="6"/>
    <n v="516620"/>
    <n v="7855"/>
    <n v="54958"/>
    <n v="12841"/>
    <n v="75654"/>
    <n v="0.14644032364213541"/>
    <x v="0"/>
    <n v="0"/>
  </r>
  <r>
    <s v="Post_4435"/>
    <x v="437"/>
    <x v="2"/>
    <x v="2"/>
    <x v="2"/>
    <x v="3"/>
    <x v="7"/>
    <n v="2877882"/>
    <n v="3704"/>
    <n v="99815"/>
    <n v="2199"/>
    <n v="105718"/>
    <n v="3.6734654165806659E-2"/>
    <x v="2"/>
    <n v="0"/>
  </r>
  <r>
    <s v="Post_4436"/>
    <x v="190"/>
    <x v="2"/>
    <x v="0"/>
    <x v="4"/>
    <x v="2"/>
    <x v="7"/>
    <n v="1912258"/>
    <n v="227267"/>
    <n v="59710"/>
    <n v="19661"/>
    <n v="306638"/>
    <n v="0.16035388530208791"/>
    <x v="1"/>
    <n v="0"/>
  </r>
  <r>
    <s v="Post_4437"/>
    <x v="20"/>
    <x v="8"/>
    <x v="1"/>
    <x v="5"/>
    <x v="4"/>
    <x v="7"/>
    <n v="466743"/>
    <n v="253098"/>
    <n v="39009"/>
    <n v="47537"/>
    <n v="339644"/>
    <n v="0.72768954221059556"/>
    <x v="0"/>
    <n v="0"/>
  </r>
  <r>
    <s v="Post_4438"/>
    <x v="538"/>
    <x v="15"/>
    <x v="0"/>
    <x v="1"/>
    <x v="1"/>
    <x v="3"/>
    <n v="1111633"/>
    <n v="356767"/>
    <n v="16497"/>
    <n v="5222"/>
    <n v="378486"/>
    <n v="0.34047747772871084"/>
    <x v="1"/>
    <n v="0"/>
  </r>
  <r>
    <s v="Post_4439"/>
    <x v="208"/>
    <x v="18"/>
    <x v="2"/>
    <x v="2"/>
    <x v="0"/>
    <x v="0"/>
    <n v="1248834"/>
    <n v="191587"/>
    <n v="55987"/>
    <n v="7710"/>
    <n v="255284"/>
    <n v="0.20441788099939623"/>
    <x v="0"/>
    <n v="0"/>
  </r>
  <r>
    <s v="Post_4440"/>
    <x v="88"/>
    <x v="10"/>
    <x v="0"/>
    <x v="5"/>
    <x v="3"/>
    <x v="2"/>
    <n v="2289790"/>
    <n v="171584"/>
    <n v="8515"/>
    <n v="44817"/>
    <n v="224916"/>
    <n v="9.822560147437101E-2"/>
    <x v="1"/>
    <n v="0"/>
  </r>
  <r>
    <s v="Post_4441"/>
    <x v="100"/>
    <x v="18"/>
    <x v="0"/>
    <x v="7"/>
    <x v="1"/>
    <x v="1"/>
    <n v="3072740"/>
    <n v="261975"/>
    <n v="66794"/>
    <n v="31510"/>
    <n v="360279"/>
    <n v="0.11725007647897316"/>
    <x v="1"/>
    <n v="0"/>
  </r>
  <r>
    <s v="Post_4442"/>
    <x v="290"/>
    <x v="14"/>
    <x v="3"/>
    <x v="2"/>
    <x v="4"/>
    <x v="3"/>
    <n v="4316183"/>
    <n v="219615"/>
    <n v="14485"/>
    <n v="34691"/>
    <n v="268791"/>
    <n v="6.2275163031780628E-2"/>
    <x v="2"/>
    <n v="0"/>
  </r>
  <r>
    <s v="Post_4443"/>
    <x v="220"/>
    <x v="7"/>
    <x v="2"/>
    <x v="5"/>
    <x v="1"/>
    <x v="7"/>
    <n v="1514380"/>
    <n v="480539"/>
    <n v="78070"/>
    <n v="24089"/>
    <n v="582698"/>
    <n v="0.38477660824892035"/>
    <x v="0"/>
    <n v="0"/>
  </r>
  <r>
    <s v="Post_4444"/>
    <x v="303"/>
    <x v="23"/>
    <x v="0"/>
    <x v="3"/>
    <x v="1"/>
    <x v="0"/>
    <n v="3219097"/>
    <n v="290198"/>
    <n v="90587"/>
    <n v="8704"/>
    <n v="389489"/>
    <n v="0.12099324748524198"/>
    <x v="1"/>
    <n v="0"/>
  </r>
  <r>
    <s v="Post_4445"/>
    <x v="498"/>
    <x v="23"/>
    <x v="2"/>
    <x v="1"/>
    <x v="2"/>
    <x v="0"/>
    <n v="56016"/>
    <n v="357109"/>
    <n v="3830"/>
    <n v="27527"/>
    <n v="388466"/>
    <n v="6.9349114538703232"/>
    <x v="2"/>
    <n v="0"/>
  </r>
  <r>
    <s v="Post_4446"/>
    <x v="64"/>
    <x v="20"/>
    <x v="1"/>
    <x v="4"/>
    <x v="2"/>
    <x v="6"/>
    <n v="637729"/>
    <n v="241923"/>
    <n v="62036"/>
    <n v="44594"/>
    <n v="348553"/>
    <n v="0.54655347334055693"/>
    <x v="0"/>
    <n v="0"/>
  </r>
  <r>
    <s v="Post_4447"/>
    <x v="103"/>
    <x v="17"/>
    <x v="0"/>
    <x v="2"/>
    <x v="3"/>
    <x v="7"/>
    <n v="1596726"/>
    <n v="486131"/>
    <n v="14674"/>
    <n v="40353"/>
    <n v="541158"/>
    <n v="0.33891725944213347"/>
    <x v="2"/>
    <n v="0"/>
  </r>
  <r>
    <s v="Post_4448"/>
    <x v="183"/>
    <x v="9"/>
    <x v="3"/>
    <x v="2"/>
    <x v="1"/>
    <x v="0"/>
    <n v="1161484"/>
    <n v="221418"/>
    <n v="84473"/>
    <n v="42623"/>
    <n v="348514"/>
    <n v="0.30005923456543526"/>
    <x v="2"/>
    <n v="0"/>
  </r>
  <r>
    <s v="Post_4449"/>
    <x v="73"/>
    <x v="1"/>
    <x v="1"/>
    <x v="4"/>
    <x v="1"/>
    <x v="0"/>
    <n v="1081777"/>
    <n v="48326"/>
    <n v="42923"/>
    <n v="6408"/>
    <n v="97657"/>
    <n v="9.0274612974762816E-2"/>
    <x v="0"/>
    <n v="0"/>
  </r>
  <r>
    <s v="Post_4450"/>
    <x v="279"/>
    <x v="23"/>
    <x v="2"/>
    <x v="9"/>
    <x v="5"/>
    <x v="1"/>
    <n v="2803598"/>
    <n v="227995"/>
    <n v="2103"/>
    <n v="35208"/>
    <n v="265306"/>
    <n v="9.4630542609889151E-2"/>
    <x v="1"/>
    <n v="0"/>
  </r>
  <r>
    <s v="Post_4451"/>
    <x v="380"/>
    <x v="16"/>
    <x v="3"/>
    <x v="6"/>
    <x v="1"/>
    <x v="7"/>
    <n v="2304844"/>
    <n v="221874"/>
    <n v="61744"/>
    <n v="22713"/>
    <n v="306331"/>
    <n v="0.1329074766014533"/>
    <x v="1"/>
    <n v="0"/>
  </r>
  <r>
    <s v="Post_4452"/>
    <x v="571"/>
    <x v="1"/>
    <x v="1"/>
    <x v="7"/>
    <x v="5"/>
    <x v="5"/>
    <n v="1945496"/>
    <n v="290804"/>
    <n v="36541"/>
    <n v="15838"/>
    <n v="343183"/>
    <n v="0.17639871785909608"/>
    <x v="2"/>
    <n v="0"/>
  </r>
  <r>
    <s v="Post_4453"/>
    <x v="482"/>
    <x v="2"/>
    <x v="0"/>
    <x v="4"/>
    <x v="3"/>
    <x v="3"/>
    <n v="2506710"/>
    <n v="320606"/>
    <n v="1565"/>
    <n v="39465"/>
    <n v="361636"/>
    <n v="0.14426718687043974"/>
    <x v="2"/>
    <n v="0"/>
  </r>
  <r>
    <s v="Post_4454"/>
    <x v="373"/>
    <x v="12"/>
    <x v="0"/>
    <x v="4"/>
    <x v="4"/>
    <x v="2"/>
    <n v="2254522"/>
    <n v="294121"/>
    <n v="86843"/>
    <n v="12828"/>
    <n v="393792"/>
    <n v="0.17466762355834187"/>
    <x v="0"/>
    <n v="0"/>
  </r>
  <r>
    <s v="Post_4455"/>
    <x v="454"/>
    <x v="16"/>
    <x v="1"/>
    <x v="0"/>
    <x v="5"/>
    <x v="3"/>
    <n v="3924268"/>
    <n v="498261"/>
    <n v="8499"/>
    <n v="11392"/>
    <n v="518152"/>
    <n v="0.13203787305046444"/>
    <x v="0"/>
    <n v="0"/>
  </r>
  <r>
    <s v="Post_4456"/>
    <x v="492"/>
    <x v="11"/>
    <x v="1"/>
    <x v="3"/>
    <x v="4"/>
    <x v="7"/>
    <n v="568573"/>
    <n v="45982"/>
    <n v="59886"/>
    <n v="44122"/>
    <n v="149990"/>
    <n v="0.26380077844005961"/>
    <x v="0"/>
    <n v="0"/>
  </r>
  <r>
    <s v="Post_4457"/>
    <x v="49"/>
    <x v="4"/>
    <x v="1"/>
    <x v="4"/>
    <x v="2"/>
    <x v="4"/>
    <n v="3111832"/>
    <n v="171402"/>
    <n v="51391"/>
    <n v="12925"/>
    <n v="235718"/>
    <n v="7.5748947886646836E-2"/>
    <x v="1"/>
    <n v="0"/>
  </r>
  <r>
    <s v="Post_4458"/>
    <x v="622"/>
    <x v="13"/>
    <x v="1"/>
    <x v="7"/>
    <x v="5"/>
    <x v="3"/>
    <n v="2304449"/>
    <n v="355721"/>
    <n v="54164"/>
    <n v="43193"/>
    <n v="453078"/>
    <n v="0.19661012241971942"/>
    <x v="2"/>
    <n v="0"/>
  </r>
  <r>
    <s v="Post_4459"/>
    <x v="119"/>
    <x v="17"/>
    <x v="2"/>
    <x v="3"/>
    <x v="0"/>
    <x v="3"/>
    <n v="3404604"/>
    <n v="333847"/>
    <n v="7512"/>
    <n v="7909"/>
    <n v="349268"/>
    <n v="0.10258696752985076"/>
    <x v="1"/>
    <n v="0"/>
  </r>
  <r>
    <s v="Post_4460"/>
    <x v="177"/>
    <x v="6"/>
    <x v="2"/>
    <x v="6"/>
    <x v="1"/>
    <x v="7"/>
    <n v="1658784"/>
    <n v="386659"/>
    <n v="53867"/>
    <n v="26339"/>
    <n v="466865"/>
    <n v="0.28145014661342282"/>
    <x v="0"/>
    <n v="0"/>
  </r>
  <r>
    <s v="Post_4461"/>
    <x v="336"/>
    <x v="13"/>
    <x v="3"/>
    <x v="2"/>
    <x v="5"/>
    <x v="0"/>
    <n v="1246083"/>
    <n v="94202"/>
    <n v="77172"/>
    <n v="13491"/>
    <n v="184865"/>
    <n v="0.14835689115412054"/>
    <x v="0"/>
    <n v="0"/>
  </r>
  <r>
    <s v="Post_4462"/>
    <x v="629"/>
    <x v="16"/>
    <x v="3"/>
    <x v="6"/>
    <x v="2"/>
    <x v="5"/>
    <n v="4131095"/>
    <n v="134585"/>
    <n v="24149"/>
    <n v="46525"/>
    <n v="205259"/>
    <n v="4.9686342240979689E-2"/>
    <x v="2"/>
    <n v="0"/>
  </r>
  <r>
    <s v="Post_4463"/>
    <x v="20"/>
    <x v="8"/>
    <x v="3"/>
    <x v="9"/>
    <x v="0"/>
    <x v="3"/>
    <n v="3664947"/>
    <n v="498276"/>
    <n v="45486"/>
    <n v="29141"/>
    <n v="572903"/>
    <n v="0.1563195866133944"/>
    <x v="2"/>
    <n v="0"/>
  </r>
  <r>
    <s v="Post_4464"/>
    <x v="389"/>
    <x v="7"/>
    <x v="2"/>
    <x v="0"/>
    <x v="3"/>
    <x v="1"/>
    <n v="3247592"/>
    <n v="76079"/>
    <n v="75922"/>
    <n v="31681"/>
    <n v="183682"/>
    <n v="5.6559444659304493E-2"/>
    <x v="0"/>
    <n v="0"/>
  </r>
  <r>
    <s v="Post_4465"/>
    <x v="665"/>
    <x v="8"/>
    <x v="1"/>
    <x v="5"/>
    <x v="2"/>
    <x v="6"/>
    <n v="3144724"/>
    <n v="346002"/>
    <n v="68200"/>
    <n v="21104"/>
    <n v="435306"/>
    <n v="0.13842423055250636"/>
    <x v="0"/>
    <n v="0"/>
  </r>
  <r>
    <s v="Post_4466"/>
    <x v="19"/>
    <x v="14"/>
    <x v="1"/>
    <x v="4"/>
    <x v="2"/>
    <x v="3"/>
    <n v="3567170"/>
    <n v="178506"/>
    <n v="37026"/>
    <n v="14997"/>
    <n v="230529"/>
    <n v="6.4625179063515337E-2"/>
    <x v="2"/>
    <n v="0"/>
  </r>
  <r>
    <s v="Post_4467"/>
    <x v="694"/>
    <x v="8"/>
    <x v="2"/>
    <x v="5"/>
    <x v="4"/>
    <x v="4"/>
    <n v="4966638"/>
    <n v="456635"/>
    <n v="19925"/>
    <n v="15827"/>
    <n v="492387"/>
    <n v="9.9138894358719115E-2"/>
    <x v="0"/>
    <n v="0"/>
  </r>
  <r>
    <s v="Post_4468"/>
    <x v="271"/>
    <x v="9"/>
    <x v="2"/>
    <x v="7"/>
    <x v="4"/>
    <x v="7"/>
    <n v="2381324"/>
    <n v="166638"/>
    <n v="40364"/>
    <n v="47901"/>
    <n v="254903"/>
    <n v="0.10704255279835924"/>
    <x v="1"/>
    <n v="0"/>
  </r>
  <r>
    <s v="Post_4469"/>
    <x v="19"/>
    <x v="14"/>
    <x v="2"/>
    <x v="9"/>
    <x v="3"/>
    <x v="2"/>
    <n v="4678841"/>
    <n v="316721"/>
    <n v="59725"/>
    <n v="28125"/>
    <n v="404571"/>
    <n v="8.6468208686723919E-2"/>
    <x v="0"/>
    <n v="0"/>
  </r>
  <r>
    <s v="Post_4470"/>
    <x v="339"/>
    <x v="8"/>
    <x v="1"/>
    <x v="5"/>
    <x v="0"/>
    <x v="7"/>
    <n v="4781223"/>
    <n v="331083"/>
    <n v="5095"/>
    <n v="10256"/>
    <n v="346434"/>
    <n v="7.2457193483759286E-2"/>
    <x v="2"/>
    <n v="0"/>
  </r>
  <r>
    <s v="Post_4471"/>
    <x v="242"/>
    <x v="20"/>
    <x v="3"/>
    <x v="1"/>
    <x v="5"/>
    <x v="2"/>
    <n v="3995394"/>
    <n v="281704"/>
    <n v="78827"/>
    <n v="40414"/>
    <n v="400945"/>
    <n v="0.10035180510357677"/>
    <x v="2"/>
    <n v="0"/>
  </r>
  <r>
    <s v="Post_4472"/>
    <x v="480"/>
    <x v="5"/>
    <x v="2"/>
    <x v="1"/>
    <x v="0"/>
    <x v="4"/>
    <n v="97529"/>
    <n v="279809"/>
    <n v="38158"/>
    <n v="27001"/>
    <n v="344968"/>
    <n v="3.537081278388992"/>
    <x v="1"/>
    <n v="0"/>
  </r>
  <r>
    <s v="Post_4473"/>
    <x v="89"/>
    <x v="3"/>
    <x v="1"/>
    <x v="2"/>
    <x v="5"/>
    <x v="5"/>
    <n v="1035139"/>
    <n v="212435"/>
    <n v="51821"/>
    <n v="2303"/>
    <n v="266559"/>
    <n v="0.25751034402143091"/>
    <x v="0"/>
    <n v="0"/>
  </r>
  <r>
    <s v="Post_4474"/>
    <x v="55"/>
    <x v="11"/>
    <x v="1"/>
    <x v="3"/>
    <x v="1"/>
    <x v="7"/>
    <n v="46451"/>
    <n v="62611"/>
    <n v="79389"/>
    <n v="17478"/>
    <n v="159478"/>
    <n v="3.4332522443004456"/>
    <x v="1"/>
    <n v="0"/>
  </r>
  <r>
    <s v="Post_4475"/>
    <x v="39"/>
    <x v="10"/>
    <x v="0"/>
    <x v="2"/>
    <x v="2"/>
    <x v="2"/>
    <n v="765809"/>
    <n v="328597"/>
    <n v="19358"/>
    <n v="9245"/>
    <n v="357200"/>
    <n v="0.46643484210814967"/>
    <x v="1"/>
    <n v="0"/>
  </r>
  <r>
    <s v="Post_4476"/>
    <x v="91"/>
    <x v="14"/>
    <x v="3"/>
    <x v="7"/>
    <x v="0"/>
    <x v="6"/>
    <n v="4412202"/>
    <n v="420756"/>
    <n v="75784"/>
    <n v="30893"/>
    <n v="527433"/>
    <n v="0.11953963123175231"/>
    <x v="1"/>
    <n v="0"/>
  </r>
  <r>
    <s v="Post_4477"/>
    <x v="170"/>
    <x v="11"/>
    <x v="3"/>
    <x v="2"/>
    <x v="5"/>
    <x v="0"/>
    <n v="3605698"/>
    <n v="33232"/>
    <n v="26198"/>
    <n v="40691"/>
    <n v="100121"/>
    <n v="2.7767439203172314E-2"/>
    <x v="2"/>
    <n v="0"/>
  </r>
  <r>
    <s v="Post_4478"/>
    <x v="370"/>
    <x v="17"/>
    <x v="2"/>
    <x v="2"/>
    <x v="5"/>
    <x v="2"/>
    <n v="2858575"/>
    <n v="9364"/>
    <n v="19588"/>
    <n v="41663"/>
    <n v="70615"/>
    <n v="2.4702867687571604E-2"/>
    <x v="0"/>
    <n v="0"/>
  </r>
  <r>
    <s v="Post_4479"/>
    <x v="301"/>
    <x v="23"/>
    <x v="1"/>
    <x v="7"/>
    <x v="1"/>
    <x v="6"/>
    <n v="521996"/>
    <n v="477724"/>
    <n v="90232"/>
    <n v="45777"/>
    <n v="613733"/>
    <n v="1.1757427259979003"/>
    <x v="0"/>
    <n v="0"/>
  </r>
  <r>
    <s v="Post_4480"/>
    <x v="216"/>
    <x v="22"/>
    <x v="1"/>
    <x v="4"/>
    <x v="2"/>
    <x v="4"/>
    <n v="2825457"/>
    <n v="210288"/>
    <n v="13695"/>
    <n v="5774"/>
    <n v="229757"/>
    <n v="8.1316756899857262E-2"/>
    <x v="1"/>
    <n v="0"/>
  </r>
  <r>
    <s v="Post_4481"/>
    <x v="317"/>
    <x v="6"/>
    <x v="0"/>
    <x v="8"/>
    <x v="5"/>
    <x v="5"/>
    <n v="3284443"/>
    <n v="227209"/>
    <n v="72888"/>
    <n v="31889"/>
    <n v="331986"/>
    <n v="0.10107832591401343"/>
    <x v="1"/>
    <n v="0"/>
  </r>
  <r>
    <s v="Post_4482"/>
    <x v="433"/>
    <x v="1"/>
    <x v="3"/>
    <x v="6"/>
    <x v="4"/>
    <x v="7"/>
    <n v="4005023"/>
    <n v="131700"/>
    <n v="58431"/>
    <n v="32829"/>
    <n v="222960"/>
    <n v="5.5670092281617359E-2"/>
    <x v="0"/>
    <n v="0"/>
  </r>
  <r>
    <s v="Post_4483"/>
    <x v="196"/>
    <x v="18"/>
    <x v="1"/>
    <x v="1"/>
    <x v="2"/>
    <x v="6"/>
    <n v="2160970"/>
    <n v="332512"/>
    <n v="86309"/>
    <n v="47146"/>
    <n v="465967"/>
    <n v="0.21562862973572053"/>
    <x v="0"/>
    <n v="0"/>
  </r>
  <r>
    <s v="Post_4484"/>
    <x v="446"/>
    <x v="20"/>
    <x v="0"/>
    <x v="2"/>
    <x v="3"/>
    <x v="1"/>
    <n v="292774"/>
    <n v="182788"/>
    <n v="97632"/>
    <n v="18942"/>
    <n v="299362"/>
    <n v="1.022501998128249"/>
    <x v="0"/>
    <n v="0"/>
  </r>
  <r>
    <s v="Post_4485"/>
    <x v="489"/>
    <x v="18"/>
    <x v="2"/>
    <x v="4"/>
    <x v="0"/>
    <x v="3"/>
    <n v="2077958"/>
    <n v="258542"/>
    <n v="74670"/>
    <n v="39468"/>
    <n v="372680"/>
    <n v="0.17934914950157799"/>
    <x v="1"/>
    <n v="0"/>
  </r>
  <r>
    <s v="Post_4486"/>
    <x v="602"/>
    <x v="8"/>
    <x v="1"/>
    <x v="9"/>
    <x v="4"/>
    <x v="0"/>
    <n v="105441"/>
    <n v="393868"/>
    <n v="81465"/>
    <n v="35311"/>
    <n v="510644"/>
    <n v="4.8429358598647587"/>
    <x v="2"/>
    <n v="0"/>
  </r>
  <r>
    <s v="Post_4487"/>
    <x v="543"/>
    <x v="15"/>
    <x v="2"/>
    <x v="2"/>
    <x v="4"/>
    <x v="1"/>
    <n v="4482313"/>
    <n v="170103"/>
    <n v="66262"/>
    <n v="46723"/>
    <n v="283088"/>
    <n v="6.3156678259639609E-2"/>
    <x v="0"/>
    <n v="0"/>
  </r>
  <r>
    <s v="Post_4488"/>
    <x v="649"/>
    <x v="10"/>
    <x v="0"/>
    <x v="8"/>
    <x v="1"/>
    <x v="3"/>
    <n v="128356"/>
    <n v="340433"/>
    <n v="58461"/>
    <n v="38076"/>
    <n v="436970"/>
    <n v="3.4043597494468512"/>
    <x v="1"/>
    <n v="0"/>
  </r>
  <r>
    <s v="Post_4489"/>
    <x v="329"/>
    <x v="2"/>
    <x v="2"/>
    <x v="1"/>
    <x v="4"/>
    <x v="3"/>
    <n v="644845"/>
    <n v="72412"/>
    <n v="61458"/>
    <n v="27972"/>
    <n v="161842"/>
    <n v="0.25097814203413221"/>
    <x v="1"/>
    <n v="0"/>
  </r>
  <r>
    <s v="Post_4490"/>
    <x v="683"/>
    <x v="18"/>
    <x v="3"/>
    <x v="0"/>
    <x v="4"/>
    <x v="1"/>
    <n v="1235026"/>
    <n v="220260"/>
    <n v="76228"/>
    <n v="39918"/>
    <n v="336406"/>
    <n v="0.27238778778746359"/>
    <x v="0"/>
    <n v="0"/>
  </r>
  <r>
    <s v="Post_4491"/>
    <x v="486"/>
    <x v="19"/>
    <x v="3"/>
    <x v="9"/>
    <x v="2"/>
    <x v="7"/>
    <n v="2684761"/>
    <n v="368977"/>
    <n v="86498"/>
    <n v="33243"/>
    <n v="488718"/>
    <n v="0.18203408050102038"/>
    <x v="2"/>
    <n v="0"/>
  </r>
  <r>
    <s v="Post_4492"/>
    <x v="295"/>
    <x v="14"/>
    <x v="0"/>
    <x v="8"/>
    <x v="5"/>
    <x v="1"/>
    <n v="4601011"/>
    <n v="27813"/>
    <n v="42268"/>
    <n v="46788"/>
    <n v="116869"/>
    <n v="2.5400721710945703E-2"/>
    <x v="0"/>
    <n v="0"/>
  </r>
  <r>
    <s v="Post_4493"/>
    <x v="494"/>
    <x v="3"/>
    <x v="0"/>
    <x v="4"/>
    <x v="4"/>
    <x v="6"/>
    <n v="3897648"/>
    <n v="255004"/>
    <n v="95891"/>
    <n v="24613"/>
    <n v="375508"/>
    <n v="9.6342204324248878E-2"/>
    <x v="0"/>
    <n v="0"/>
  </r>
  <r>
    <s v="Post_4494"/>
    <x v="123"/>
    <x v="12"/>
    <x v="0"/>
    <x v="5"/>
    <x v="0"/>
    <x v="4"/>
    <n v="1421637"/>
    <n v="402011"/>
    <n v="97806"/>
    <n v="29398"/>
    <n v="529215"/>
    <n v="0.37225747500944334"/>
    <x v="0"/>
    <n v="0"/>
  </r>
  <r>
    <s v="Post_4495"/>
    <x v="726"/>
    <x v="2"/>
    <x v="1"/>
    <x v="0"/>
    <x v="4"/>
    <x v="5"/>
    <n v="255535"/>
    <n v="301119"/>
    <n v="9161"/>
    <n v="19777"/>
    <n v="330057"/>
    <n v="1.2916312833858377"/>
    <x v="2"/>
    <n v="0"/>
  </r>
  <r>
    <s v="Post_4496"/>
    <x v="73"/>
    <x v="1"/>
    <x v="3"/>
    <x v="0"/>
    <x v="0"/>
    <x v="3"/>
    <n v="434662"/>
    <n v="116995"/>
    <n v="44116"/>
    <n v="26605"/>
    <n v="187716"/>
    <n v="0.43186659979478309"/>
    <x v="2"/>
    <n v="0"/>
  </r>
  <r>
    <s v="Post_4497"/>
    <x v="87"/>
    <x v="13"/>
    <x v="2"/>
    <x v="1"/>
    <x v="3"/>
    <x v="0"/>
    <n v="328051"/>
    <n v="470719"/>
    <n v="7022"/>
    <n v="853"/>
    <n v="478594"/>
    <n v="1.45890120743421"/>
    <x v="2"/>
    <n v="0"/>
  </r>
  <r>
    <s v="Post_4498"/>
    <x v="163"/>
    <x v="4"/>
    <x v="0"/>
    <x v="0"/>
    <x v="4"/>
    <x v="0"/>
    <n v="3187163"/>
    <n v="113636"/>
    <n v="38956"/>
    <n v="23762"/>
    <n v="176354"/>
    <n v="5.5332595163786726E-2"/>
    <x v="0"/>
    <n v="0"/>
  </r>
  <r>
    <s v="Post_4499"/>
    <x v="53"/>
    <x v="5"/>
    <x v="0"/>
    <x v="8"/>
    <x v="0"/>
    <x v="3"/>
    <n v="4704584"/>
    <n v="289582"/>
    <n v="50984"/>
    <n v="18427"/>
    <n v="358993"/>
    <n v="7.6307065619404396E-2"/>
    <x v="2"/>
    <n v="0"/>
  </r>
  <r>
    <s v="Post_4500"/>
    <x v="202"/>
    <x v="22"/>
    <x v="2"/>
    <x v="8"/>
    <x v="5"/>
    <x v="3"/>
    <n v="1350154"/>
    <n v="494375"/>
    <n v="56331"/>
    <n v="39720"/>
    <n v="590426"/>
    <n v="0.43730270769112262"/>
    <x v="0"/>
    <n v="0"/>
  </r>
  <r>
    <s v="Post_4501"/>
    <x v="364"/>
    <x v="17"/>
    <x v="1"/>
    <x v="0"/>
    <x v="0"/>
    <x v="2"/>
    <n v="997524"/>
    <n v="304745"/>
    <n v="78986"/>
    <n v="38172"/>
    <n v="421903"/>
    <n v="0.42295022475649707"/>
    <x v="2"/>
    <n v="0"/>
  </r>
  <r>
    <s v="Post_4502"/>
    <x v="525"/>
    <x v="8"/>
    <x v="0"/>
    <x v="0"/>
    <x v="1"/>
    <x v="1"/>
    <n v="3123791"/>
    <n v="288683"/>
    <n v="39757"/>
    <n v="32872"/>
    <n v="361312"/>
    <n v="0.11566458831592767"/>
    <x v="1"/>
    <n v="0"/>
  </r>
  <r>
    <s v="Post_4503"/>
    <x v="482"/>
    <x v="2"/>
    <x v="1"/>
    <x v="2"/>
    <x v="5"/>
    <x v="6"/>
    <n v="399317"/>
    <n v="482528"/>
    <n v="46641"/>
    <n v="40719"/>
    <n v="569888"/>
    <n v="1.427156870356133"/>
    <x v="2"/>
    <n v="0"/>
  </r>
  <r>
    <s v="Post_4504"/>
    <x v="84"/>
    <x v="2"/>
    <x v="2"/>
    <x v="9"/>
    <x v="5"/>
    <x v="6"/>
    <n v="3681653"/>
    <n v="208934"/>
    <n v="36260"/>
    <n v="1360"/>
    <n v="246554"/>
    <n v="6.6968288429137671E-2"/>
    <x v="0"/>
    <n v="0"/>
  </r>
  <r>
    <s v="Post_4505"/>
    <x v="510"/>
    <x v="9"/>
    <x v="2"/>
    <x v="4"/>
    <x v="5"/>
    <x v="4"/>
    <n v="178505"/>
    <n v="74704"/>
    <n v="25139"/>
    <n v="27831"/>
    <n v="127674"/>
    <n v="0.71524046945463715"/>
    <x v="0"/>
    <n v="0"/>
  </r>
  <r>
    <s v="Post_4506"/>
    <x v="237"/>
    <x v="5"/>
    <x v="0"/>
    <x v="9"/>
    <x v="3"/>
    <x v="2"/>
    <n v="3950220"/>
    <n v="5327"/>
    <n v="35256"/>
    <n v="46251"/>
    <n v="86834"/>
    <n v="2.1982066821594745E-2"/>
    <x v="2"/>
    <n v="0"/>
  </r>
  <r>
    <s v="Post_4507"/>
    <x v="82"/>
    <x v="22"/>
    <x v="0"/>
    <x v="9"/>
    <x v="5"/>
    <x v="2"/>
    <n v="3625266"/>
    <n v="332545"/>
    <n v="67824"/>
    <n v="5870"/>
    <n v="406239"/>
    <n v="0.11205770831712762"/>
    <x v="2"/>
    <n v="0"/>
  </r>
  <r>
    <s v="Post_4508"/>
    <x v="507"/>
    <x v="21"/>
    <x v="0"/>
    <x v="9"/>
    <x v="1"/>
    <x v="4"/>
    <n v="42728"/>
    <n v="3266"/>
    <n v="25861"/>
    <n v="33547"/>
    <n v="62674"/>
    <n v="1.466813330836922"/>
    <x v="1"/>
    <n v="0"/>
  </r>
  <r>
    <s v="Post_4509"/>
    <x v="117"/>
    <x v="9"/>
    <x v="1"/>
    <x v="7"/>
    <x v="5"/>
    <x v="7"/>
    <n v="959411"/>
    <n v="133168"/>
    <n v="45872"/>
    <n v="14351"/>
    <n v="193391"/>
    <n v="0.20157263154164379"/>
    <x v="1"/>
    <n v="0"/>
  </r>
  <r>
    <s v="Post_4510"/>
    <x v="688"/>
    <x v="13"/>
    <x v="3"/>
    <x v="1"/>
    <x v="0"/>
    <x v="1"/>
    <n v="1335449"/>
    <n v="145891"/>
    <n v="14293"/>
    <n v="37944"/>
    <n v="198128"/>
    <n v="0.148360588835665"/>
    <x v="0"/>
    <n v="0"/>
  </r>
  <r>
    <s v="Post_4511"/>
    <x v="2"/>
    <x v="0"/>
    <x v="3"/>
    <x v="0"/>
    <x v="0"/>
    <x v="5"/>
    <n v="2236066"/>
    <n v="192860"/>
    <n v="82823"/>
    <n v="1338"/>
    <n v="277021"/>
    <n v="0.12388766700088459"/>
    <x v="2"/>
    <n v="0"/>
  </r>
  <r>
    <s v="Post_4512"/>
    <x v="92"/>
    <x v="22"/>
    <x v="1"/>
    <x v="1"/>
    <x v="0"/>
    <x v="2"/>
    <n v="1148460"/>
    <n v="443609"/>
    <n v="15746"/>
    <n v="17351"/>
    <n v="476706"/>
    <n v="0.4150828065409331"/>
    <x v="1"/>
    <n v="0"/>
  </r>
  <r>
    <s v="Post_4513"/>
    <x v="98"/>
    <x v="15"/>
    <x v="3"/>
    <x v="3"/>
    <x v="1"/>
    <x v="1"/>
    <n v="2049729"/>
    <n v="346628"/>
    <n v="61047"/>
    <n v="40956"/>
    <n v="448631"/>
    <n v="0.21887332422969086"/>
    <x v="1"/>
    <n v="0"/>
  </r>
  <r>
    <s v="Post_4514"/>
    <x v="329"/>
    <x v="2"/>
    <x v="2"/>
    <x v="4"/>
    <x v="5"/>
    <x v="6"/>
    <n v="1139637"/>
    <n v="354344"/>
    <n v="53748"/>
    <n v="37406"/>
    <n v="445498"/>
    <n v="0.39091219397053623"/>
    <x v="2"/>
    <n v="0"/>
  </r>
  <r>
    <s v="Post_4515"/>
    <x v="23"/>
    <x v="13"/>
    <x v="2"/>
    <x v="1"/>
    <x v="4"/>
    <x v="6"/>
    <n v="4925732"/>
    <n v="377998"/>
    <n v="36961"/>
    <n v="40392"/>
    <n v="455351"/>
    <n v="9.244331603911865E-2"/>
    <x v="2"/>
    <n v="0"/>
  </r>
  <r>
    <s v="Post_4516"/>
    <x v="452"/>
    <x v="7"/>
    <x v="2"/>
    <x v="2"/>
    <x v="3"/>
    <x v="0"/>
    <n v="2756350"/>
    <n v="157829"/>
    <n v="59099"/>
    <n v="33878"/>
    <n v="250806"/>
    <n v="9.0992072849964634E-2"/>
    <x v="2"/>
    <n v="0"/>
  </r>
  <r>
    <s v="Post_4517"/>
    <x v="609"/>
    <x v="16"/>
    <x v="1"/>
    <x v="1"/>
    <x v="2"/>
    <x v="5"/>
    <n v="1102834"/>
    <n v="10831"/>
    <n v="8436"/>
    <n v="16461"/>
    <n v="35728"/>
    <n v="3.239653474593638E-2"/>
    <x v="1"/>
    <n v="0"/>
  </r>
  <r>
    <s v="Post_4518"/>
    <x v="58"/>
    <x v="17"/>
    <x v="3"/>
    <x v="9"/>
    <x v="0"/>
    <x v="1"/>
    <n v="2760244"/>
    <n v="179236"/>
    <n v="69819"/>
    <n v="8842"/>
    <n v="257897"/>
    <n v="9.3432682038254583E-2"/>
    <x v="1"/>
    <n v="0"/>
  </r>
  <r>
    <s v="Post_4519"/>
    <x v="580"/>
    <x v="15"/>
    <x v="0"/>
    <x v="1"/>
    <x v="4"/>
    <x v="2"/>
    <n v="3583260"/>
    <n v="326669"/>
    <n v="20618"/>
    <n v="15318"/>
    <n v="362605"/>
    <n v="0.1011941639735883"/>
    <x v="1"/>
    <n v="0"/>
  </r>
  <r>
    <s v="Post_4520"/>
    <x v="616"/>
    <x v="8"/>
    <x v="2"/>
    <x v="2"/>
    <x v="5"/>
    <x v="5"/>
    <n v="1251963"/>
    <n v="462124"/>
    <n v="67230"/>
    <n v="1039"/>
    <n v="530393"/>
    <n v="0.4236491014510812"/>
    <x v="2"/>
    <n v="0"/>
  </r>
  <r>
    <s v="Post_4521"/>
    <x v="625"/>
    <x v="5"/>
    <x v="2"/>
    <x v="1"/>
    <x v="2"/>
    <x v="7"/>
    <n v="112559"/>
    <n v="484941"/>
    <n v="20456"/>
    <n v="26030"/>
    <n v="531427"/>
    <n v="4.7213194857807901"/>
    <x v="1"/>
    <n v="0"/>
  </r>
  <r>
    <s v="Post_4522"/>
    <x v="295"/>
    <x v="14"/>
    <x v="3"/>
    <x v="3"/>
    <x v="5"/>
    <x v="7"/>
    <n v="4810035"/>
    <n v="156420"/>
    <n v="24420"/>
    <n v="44367"/>
    <n v="225207"/>
    <n v="4.682024143275465E-2"/>
    <x v="2"/>
    <n v="0"/>
  </r>
  <r>
    <s v="Post_4523"/>
    <x v="708"/>
    <x v="18"/>
    <x v="2"/>
    <x v="7"/>
    <x v="0"/>
    <x v="4"/>
    <n v="3629617"/>
    <n v="180754"/>
    <n v="9532"/>
    <n v="6313"/>
    <n v="196599"/>
    <n v="5.416521908509906E-2"/>
    <x v="0"/>
    <n v="0"/>
  </r>
  <r>
    <s v="Post_4524"/>
    <x v="368"/>
    <x v="9"/>
    <x v="0"/>
    <x v="8"/>
    <x v="0"/>
    <x v="7"/>
    <n v="732664"/>
    <n v="298982"/>
    <n v="59897"/>
    <n v="20996"/>
    <n v="379875"/>
    <n v="0.5184845986700588"/>
    <x v="1"/>
    <n v="0"/>
  </r>
  <r>
    <s v="Post_4525"/>
    <x v="305"/>
    <x v="2"/>
    <x v="3"/>
    <x v="4"/>
    <x v="1"/>
    <x v="4"/>
    <n v="4618258"/>
    <n v="336390"/>
    <n v="38124"/>
    <n v="1639"/>
    <n v="376153"/>
    <n v="8.1449109166270059E-2"/>
    <x v="0"/>
    <n v="0"/>
  </r>
  <r>
    <s v="Post_4526"/>
    <x v="158"/>
    <x v="4"/>
    <x v="2"/>
    <x v="2"/>
    <x v="2"/>
    <x v="1"/>
    <n v="1418279"/>
    <n v="211899"/>
    <n v="96255"/>
    <n v="2567"/>
    <n v="310721"/>
    <n v="0.21908312821384227"/>
    <x v="2"/>
    <n v="0"/>
  </r>
  <r>
    <s v="Post_4527"/>
    <x v="661"/>
    <x v="20"/>
    <x v="3"/>
    <x v="1"/>
    <x v="5"/>
    <x v="5"/>
    <n v="1715615"/>
    <n v="398432"/>
    <n v="42356"/>
    <n v="12514"/>
    <n v="453302"/>
    <n v="0.26422128507852871"/>
    <x v="2"/>
    <n v="0"/>
  </r>
  <r>
    <s v="Post_4528"/>
    <x v="40"/>
    <x v="6"/>
    <x v="2"/>
    <x v="1"/>
    <x v="0"/>
    <x v="1"/>
    <n v="2000324"/>
    <n v="91564"/>
    <n v="66074"/>
    <n v="21963"/>
    <n v="179601"/>
    <n v="8.9785954675342589E-2"/>
    <x v="1"/>
    <n v="0"/>
  </r>
  <r>
    <s v="Post_4529"/>
    <x v="573"/>
    <x v="4"/>
    <x v="0"/>
    <x v="2"/>
    <x v="1"/>
    <x v="6"/>
    <n v="2787078"/>
    <n v="211378"/>
    <n v="66396"/>
    <n v="30882"/>
    <n v="308656"/>
    <n v="0.11074537562278487"/>
    <x v="0"/>
    <n v="0"/>
  </r>
  <r>
    <s v="Post_4530"/>
    <x v="315"/>
    <x v="3"/>
    <x v="3"/>
    <x v="5"/>
    <x v="2"/>
    <x v="1"/>
    <n v="2398278"/>
    <n v="346013"/>
    <n v="69432"/>
    <n v="23242"/>
    <n v="438687"/>
    <n v="0.18291749330144377"/>
    <x v="2"/>
    <n v="0"/>
  </r>
  <r>
    <s v="Post_4531"/>
    <x v="271"/>
    <x v="9"/>
    <x v="1"/>
    <x v="4"/>
    <x v="1"/>
    <x v="1"/>
    <n v="3073012"/>
    <n v="362550"/>
    <n v="15841"/>
    <n v="26557"/>
    <n v="404948"/>
    <n v="0.13177559996511565"/>
    <x v="2"/>
    <n v="0"/>
  </r>
  <r>
    <s v="Post_4532"/>
    <x v="680"/>
    <x v="16"/>
    <x v="2"/>
    <x v="1"/>
    <x v="1"/>
    <x v="0"/>
    <n v="1846215"/>
    <n v="18294"/>
    <n v="7725"/>
    <n v="2146"/>
    <n v="28165"/>
    <n v="1.5255536327025834E-2"/>
    <x v="1"/>
    <n v="0"/>
  </r>
  <r>
    <s v="Post_4533"/>
    <x v="674"/>
    <x v="2"/>
    <x v="0"/>
    <x v="3"/>
    <x v="3"/>
    <x v="1"/>
    <n v="1677328"/>
    <n v="147334"/>
    <n v="15048"/>
    <n v="20462"/>
    <n v="182844"/>
    <n v="0.10900909064893688"/>
    <x v="2"/>
    <n v="0"/>
  </r>
  <r>
    <s v="Post_4534"/>
    <x v="9"/>
    <x v="7"/>
    <x v="2"/>
    <x v="1"/>
    <x v="1"/>
    <x v="3"/>
    <n v="194265"/>
    <n v="416016"/>
    <n v="56527"/>
    <n v="34233"/>
    <n v="506776"/>
    <n v="2.6086840141044449"/>
    <x v="0"/>
    <n v="0"/>
  </r>
  <r>
    <s v="Post_4535"/>
    <x v="575"/>
    <x v="19"/>
    <x v="3"/>
    <x v="3"/>
    <x v="2"/>
    <x v="3"/>
    <n v="1007963"/>
    <n v="55761"/>
    <n v="11552"/>
    <n v="36476"/>
    <n v="103789"/>
    <n v="0.10296905739595601"/>
    <x v="0"/>
    <n v="0"/>
  </r>
  <r>
    <s v="Post_4536"/>
    <x v="600"/>
    <x v="4"/>
    <x v="2"/>
    <x v="5"/>
    <x v="3"/>
    <x v="1"/>
    <n v="1745217"/>
    <n v="395015"/>
    <n v="1527"/>
    <n v="1127"/>
    <n v="397669"/>
    <n v="0.22786220853911004"/>
    <x v="0"/>
    <n v="0"/>
  </r>
  <r>
    <s v="Post_4537"/>
    <x v="202"/>
    <x v="22"/>
    <x v="1"/>
    <x v="6"/>
    <x v="4"/>
    <x v="0"/>
    <n v="4569333"/>
    <n v="417157"/>
    <n v="69945"/>
    <n v="1610"/>
    <n v="488712"/>
    <n v="0.10695477873904134"/>
    <x v="2"/>
    <n v="0"/>
  </r>
  <r>
    <s v="Post_4538"/>
    <x v="139"/>
    <x v="14"/>
    <x v="3"/>
    <x v="8"/>
    <x v="5"/>
    <x v="1"/>
    <n v="1590502"/>
    <n v="132452"/>
    <n v="45282"/>
    <n v="37835"/>
    <n v="215569"/>
    <n v="0.13553519580610399"/>
    <x v="2"/>
    <n v="0"/>
  </r>
  <r>
    <s v="Post_4539"/>
    <x v="511"/>
    <x v="23"/>
    <x v="2"/>
    <x v="8"/>
    <x v="0"/>
    <x v="2"/>
    <n v="29712"/>
    <n v="153744"/>
    <n v="3574"/>
    <n v="22830"/>
    <n v="180148"/>
    <n v="6.063139472267097"/>
    <x v="2"/>
    <n v="0"/>
  </r>
  <r>
    <s v="Post_4540"/>
    <x v="433"/>
    <x v="1"/>
    <x v="0"/>
    <x v="3"/>
    <x v="3"/>
    <x v="1"/>
    <n v="3053697"/>
    <n v="307679"/>
    <n v="89535"/>
    <n v="42890"/>
    <n v="440104"/>
    <n v="0.14412169904217739"/>
    <x v="0"/>
    <n v="0"/>
  </r>
  <r>
    <s v="Post_4541"/>
    <x v="32"/>
    <x v="4"/>
    <x v="1"/>
    <x v="4"/>
    <x v="3"/>
    <x v="2"/>
    <n v="4635805"/>
    <n v="171261"/>
    <n v="93859"/>
    <n v="29778"/>
    <n v="294898"/>
    <n v="6.3613115737180495E-2"/>
    <x v="2"/>
    <n v="0"/>
  </r>
  <r>
    <s v="Post_4542"/>
    <x v="171"/>
    <x v="8"/>
    <x v="3"/>
    <x v="7"/>
    <x v="3"/>
    <x v="5"/>
    <n v="369125"/>
    <n v="492042"/>
    <n v="88337"/>
    <n v="10110"/>
    <n v="590489"/>
    <n v="1.5996992888587878"/>
    <x v="1"/>
    <n v="0"/>
  </r>
  <r>
    <s v="Post_4543"/>
    <x v="662"/>
    <x v="5"/>
    <x v="1"/>
    <x v="6"/>
    <x v="5"/>
    <x v="7"/>
    <n v="74324"/>
    <n v="31018"/>
    <n v="63255"/>
    <n v="35276"/>
    <n v="129549"/>
    <n v="1.7430305150422474"/>
    <x v="2"/>
    <n v="0"/>
  </r>
  <r>
    <s v="Post_4544"/>
    <x v="719"/>
    <x v="18"/>
    <x v="3"/>
    <x v="5"/>
    <x v="2"/>
    <x v="7"/>
    <n v="2756021"/>
    <n v="38709"/>
    <n v="18178"/>
    <n v="42840"/>
    <n v="99727"/>
    <n v="3.6185137921663155E-2"/>
    <x v="2"/>
    <n v="0"/>
  </r>
  <r>
    <s v="Post_4545"/>
    <x v="494"/>
    <x v="3"/>
    <x v="2"/>
    <x v="3"/>
    <x v="5"/>
    <x v="1"/>
    <n v="3660291"/>
    <n v="150358"/>
    <n v="60232"/>
    <n v="44168"/>
    <n v="254758"/>
    <n v="6.9600477120534951E-2"/>
    <x v="2"/>
    <n v="0"/>
  </r>
  <r>
    <s v="Post_4546"/>
    <x v="658"/>
    <x v="6"/>
    <x v="3"/>
    <x v="0"/>
    <x v="4"/>
    <x v="2"/>
    <n v="4035023"/>
    <n v="480450"/>
    <n v="83498"/>
    <n v="1828"/>
    <n v="565776"/>
    <n v="0.14021630112145581"/>
    <x v="0"/>
    <n v="0"/>
  </r>
  <r>
    <s v="Post_4547"/>
    <x v="66"/>
    <x v="23"/>
    <x v="3"/>
    <x v="9"/>
    <x v="3"/>
    <x v="3"/>
    <n v="1437126"/>
    <n v="183879"/>
    <n v="97221"/>
    <n v="43534"/>
    <n v="324634"/>
    <n v="0.22589111880238755"/>
    <x v="2"/>
    <n v="0"/>
  </r>
  <r>
    <s v="Post_4548"/>
    <x v="693"/>
    <x v="21"/>
    <x v="1"/>
    <x v="0"/>
    <x v="3"/>
    <x v="0"/>
    <n v="50612"/>
    <n v="269736"/>
    <n v="42711"/>
    <n v="6981"/>
    <n v="319428"/>
    <n v="6.311309570852762"/>
    <x v="2"/>
    <n v="0"/>
  </r>
  <r>
    <s v="Post_4549"/>
    <x v="515"/>
    <x v="13"/>
    <x v="3"/>
    <x v="9"/>
    <x v="1"/>
    <x v="5"/>
    <n v="2361090"/>
    <n v="41277"/>
    <n v="67669"/>
    <n v="9127"/>
    <n v="118073"/>
    <n v="5.0007835364175024E-2"/>
    <x v="0"/>
    <n v="0"/>
  </r>
  <r>
    <s v="Post_4550"/>
    <x v="396"/>
    <x v="5"/>
    <x v="3"/>
    <x v="7"/>
    <x v="3"/>
    <x v="2"/>
    <n v="3493327"/>
    <n v="206084"/>
    <n v="162"/>
    <n v="1310"/>
    <n v="207556"/>
    <n v="5.9414993214205257E-2"/>
    <x v="2"/>
    <n v="0"/>
  </r>
  <r>
    <s v="Post_4551"/>
    <x v="426"/>
    <x v="6"/>
    <x v="0"/>
    <x v="8"/>
    <x v="4"/>
    <x v="7"/>
    <n v="4838253"/>
    <n v="266199"/>
    <n v="59910"/>
    <n v="11768"/>
    <n v="337877"/>
    <n v="6.9834504313850479E-2"/>
    <x v="2"/>
    <n v="0"/>
  </r>
  <r>
    <s v="Post_4552"/>
    <x v="398"/>
    <x v="13"/>
    <x v="2"/>
    <x v="1"/>
    <x v="2"/>
    <x v="1"/>
    <n v="199923"/>
    <n v="120835"/>
    <n v="10819"/>
    <n v="11318"/>
    <n v="142972"/>
    <n v="0.71513532710093386"/>
    <x v="1"/>
    <n v="0"/>
  </r>
  <r>
    <s v="Post_4553"/>
    <x v="376"/>
    <x v="20"/>
    <x v="0"/>
    <x v="2"/>
    <x v="3"/>
    <x v="0"/>
    <n v="3650766"/>
    <n v="233944"/>
    <n v="90849"/>
    <n v="43814"/>
    <n v="368607"/>
    <n v="0.10096702993289627"/>
    <x v="1"/>
    <n v="0"/>
  </r>
  <r>
    <s v="Post_4554"/>
    <x v="562"/>
    <x v="10"/>
    <x v="0"/>
    <x v="0"/>
    <x v="5"/>
    <x v="0"/>
    <n v="4573261"/>
    <n v="366527"/>
    <n v="58722"/>
    <n v="44114"/>
    <n v="469363"/>
    <n v="0.10263201684749679"/>
    <x v="1"/>
    <n v="0"/>
  </r>
  <r>
    <s v="Post_4555"/>
    <x v="528"/>
    <x v="6"/>
    <x v="2"/>
    <x v="6"/>
    <x v="0"/>
    <x v="3"/>
    <n v="1312128"/>
    <n v="143980"/>
    <n v="37304"/>
    <n v="38740"/>
    <n v="220024"/>
    <n v="0.16768486001365721"/>
    <x v="0"/>
    <n v="0"/>
  </r>
  <r>
    <s v="Post_4556"/>
    <x v="681"/>
    <x v="0"/>
    <x v="3"/>
    <x v="1"/>
    <x v="1"/>
    <x v="4"/>
    <n v="338935"/>
    <n v="355832"/>
    <n v="51514"/>
    <n v="9529"/>
    <n v="416875"/>
    <n v="1.2299555962057622"/>
    <x v="0"/>
    <n v="0"/>
  </r>
  <r>
    <s v="Post_4557"/>
    <x v="376"/>
    <x v="20"/>
    <x v="1"/>
    <x v="2"/>
    <x v="0"/>
    <x v="1"/>
    <n v="808212"/>
    <n v="283585"/>
    <n v="28197"/>
    <n v="42085"/>
    <n v="353867"/>
    <n v="0.43783932928489061"/>
    <x v="1"/>
    <n v="0"/>
  </r>
  <r>
    <s v="Post_4558"/>
    <x v="361"/>
    <x v="0"/>
    <x v="3"/>
    <x v="6"/>
    <x v="4"/>
    <x v="1"/>
    <n v="2927977"/>
    <n v="443197"/>
    <n v="69420"/>
    <n v="23401"/>
    <n v="536018"/>
    <n v="0.18306769486235719"/>
    <x v="1"/>
    <n v="0"/>
  </r>
  <r>
    <s v="Post_4559"/>
    <x v="110"/>
    <x v="1"/>
    <x v="0"/>
    <x v="3"/>
    <x v="5"/>
    <x v="1"/>
    <n v="3991596"/>
    <n v="263367"/>
    <n v="65801"/>
    <n v="20748"/>
    <n v="349916"/>
    <n v="8.7663180341898322E-2"/>
    <x v="2"/>
    <n v="0"/>
  </r>
  <r>
    <s v="Post_4560"/>
    <x v="267"/>
    <x v="0"/>
    <x v="3"/>
    <x v="8"/>
    <x v="4"/>
    <x v="3"/>
    <n v="4929171"/>
    <n v="127973"/>
    <n v="68499"/>
    <n v="1241"/>
    <n v="197713"/>
    <n v="4.0110801593209081E-2"/>
    <x v="1"/>
    <n v="0"/>
  </r>
  <r>
    <s v="Post_4561"/>
    <x v="297"/>
    <x v="13"/>
    <x v="3"/>
    <x v="5"/>
    <x v="4"/>
    <x v="7"/>
    <n v="2621315"/>
    <n v="282274"/>
    <n v="42011"/>
    <n v="41299"/>
    <n v="365584"/>
    <n v="0.13946587876695477"/>
    <x v="0"/>
    <n v="0"/>
  </r>
  <r>
    <s v="Post_4562"/>
    <x v="383"/>
    <x v="10"/>
    <x v="0"/>
    <x v="7"/>
    <x v="1"/>
    <x v="6"/>
    <n v="2106161"/>
    <n v="458518"/>
    <n v="62036"/>
    <n v="19006"/>
    <n v="539560"/>
    <n v="0.2561817448903479"/>
    <x v="1"/>
    <n v="0"/>
  </r>
  <r>
    <s v="Post_4563"/>
    <x v="502"/>
    <x v="18"/>
    <x v="0"/>
    <x v="3"/>
    <x v="1"/>
    <x v="7"/>
    <n v="1577238"/>
    <n v="400151"/>
    <n v="87336"/>
    <n v="31218"/>
    <n v="518705"/>
    <n v="0.32886920046308799"/>
    <x v="1"/>
    <n v="0"/>
  </r>
  <r>
    <s v="Post_4564"/>
    <x v="666"/>
    <x v="22"/>
    <x v="0"/>
    <x v="4"/>
    <x v="4"/>
    <x v="0"/>
    <n v="2156983"/>
    <n v="283478"/>
    <n v="46690"/>
    <n v="49938"/>
    <n v="380106"/>
    <n v="0.1762211385068867"/>
    <x v="2"/>
    <n v="0"/>
  </r>
  <r>
    <s v="Post_4565"/>
    <x v="692"/>
    <x v="15"/>
    <x v="1"/>
    <x v="2"/>
    <x v="1"/>
    <x v="3"/>
    <n v="2047644"/>
    <n v="237289"/>
    <n v="24803"/>
    <n v="5008"/>
    <n v="267100"/>
    <n v="0.13044259646696399"/>
    <x v="0"/>
    <n v="0"/>
  </r>
  <r>
    <s v="Post_4566"/>
    <x v="171"/>
    <x v="8"/>
    <x v="2"/>
    <x v="3"/>
    <x v="4"/>
    <x v="2"/>
    <n v="752438"/>
    <n v="199061"/>
    <n v="32859"/>
    <n v="21330"/>
    <n v="253250"/>
    <n v="0.33657258139541063"/>
    <x v="0"/>
    <n v="0"/>
  </r>
  <r>
    <s v="Post_4567"/>
    <x v="556"/>
    <x v="7"/>
    <x v="1"/>
    <x v="7"/>
    <x v="5"/>
    <x v="7"/>
    <n v="1011802"/>
    <n v="337782"/>
    <n v="88350"/>
    <n v="32967"/>
    <n v="459099"/>
    <n v="0.45374391432315808"/>
    <x v="1"/>
    <n v="0"/>
  </r>
  <r>
    <s v="Post_4568"/>
    <x v="257"/>
    <x v="11"/>
    <x v="2"/>
    <x v="5"/>
    <x v="0"/>
    <x v="7"/>
    <n v="1122719"/>
    <n v="48060"/>
    <n v="58549"/>
    <n v="25881"/>
    <n v="132490"/>
    <n v="0.11800815698318101"/>
    <x v="0"/>
    <n v="0"/>
  </r>
  <r>
    <s v="Post_4569"/>
    <x v="184"/>
    <x v="21"/>
    <x v="0"/>
    <x v="1"/>
    <x v="5"/>
    <x v="0"/>
    <n v="2813260"/>
    <n v="260597"/>
    <n v="64519"/>
    <n v="46775"/>
    <n v="371891"/>
    <n v="0.13219218984381109"/>
    <x v="0"/>
    <n v="0"/>
  </r>
  <r>
    <s v="Post_4570"/>
    <x v="106"/>
    <x v="4"/>
    <x v="0"/>
    <x v="4"/>
    <x v="0"/>
    <x v="0"/>
    <n v="3978999"/>
    <n v="19200"/>
    <n v="44821"/>
    <n v="24372"/>
    <n v="88393"/>
    <n v="2.2214883693109748E-2"/>
    <x v="1"/>
    <n v="0"/>
  </r>
  <r>
    <s v="Post_4571"/>
    <x v="283"/>
    <x v="5"/>
    <x v="1"/>
    <x v="1"/>
    <x v="1"/>
    <x v="1"/>
    <n v="4755630"/>
    <n v="369132"/>
    <n v="72628"/>
    <n v="1581"/>
    <n v="443341"/>
    <n v="9.3224451860216204E-2"/>
    <x v="2"/>
    <n v="0"/>
  </r>
  <r>
    <s v="Post_4572"/>
    <x v="203"/>
    <x v="3"/>
    <x v="0"/>
    <x v="4"/>
    <x v="0"/>
    <x v="7"/>
    <n v="5679"/>
    <n v="95171"/>
    <n v="63079"/>
    <n v="40180"/>
    <n v="198430"/>
    <n v="34.941010741327702"/>
    <x v="1"/>
    <n v="0"/>
  </r>
  <r>
    <s v="Post_4573"/>
    <x v="296"/>
    <x v="10"/>
    <x v="3"/>
    <x v="1"/>
    <x v="1"/>
    <x v="3"/>
    <n v="354097"/>
    <n v="313064"/>
    <n v="85802"/>
    <n v="10849"/>
    <n v="409715"/>
    <n v="1.1570699554076991"/>
    <x v="2"/>
    <n v="0"/>
  </r>
  <r>
    <s v="Post_4574"/>
    <x v="66"/>
    <x v="23"/>
    <x v="3"/>
    <x v="2"/>
    <x v="4"/>
    <x v="1"/>
    <n v="4159829"/>
    <n v="263829"/>
    <n v="77015"/>
    <n v="8741"/>
    <n v="349585"/>
    <n v="8.4038310228617574E-2"/>
    <x v="0"/>
    <n v="0"/>
  </r>
  <r>
    <s v="Post_4575"/>
    <x v="14"/>
    <x v="11"/>
    <x v="1"/>
    <x v="6"/>
    <x v="1"/>
    <x v="5"/>
    <n v="2936409"/>
    <n v="161409"/>
    <n v="1809"/>
    <n v="5457"/>
    <n v="168675"/>
    <n v="5.744261102591635E-2"/>
    <x v="2"/>
    <n v="0"/>
  </r>
  <r>
    <s v="Post_4576"/>
    <x v="383"/>
    <x v="10"/>
    <x v="1"/>
    <x v="5"/>
    <x v="5"/>
    <x v="5"/>
    <n v="2748383"/>
    <n v="325417"/>
    <n v="19117"/>
    <n v="11624"/>
    <n v="356158"/>
    <n v="0.12958819786034187"/>
    <x v="0"/>
    <n v="0"/>
  </r>
  <r>
    <s v="Post_4577"/>
    <x v="394"/>
    <x v="16"/>
    <x v="1"/>
    <x v="0"/>
    <x v="1"/>
    <x v="3"/>
    <n v="2763379"/>
    <n v="424976"/>
    <n v="27036"/>
    <n v="13761"/>
    <n v="465773"/>
    <n v="0.16855197929780896"/>
    <x v="2"/>
    <n v="0"/>
  </r>
  <r>
    <s v="Post_4578"/>
    <x v="58"/>
    <x v="17"/>
    <x v="3"/>
    <x v="1"/>
    <x v="0"/>
    <x v="0"/>
    <n v="4749326"/>
    <n v="339397"/>
    <n v="81612"/>
    <n v="44880"/>
    <n v="465889"/>
    <n v="9.8095814016557301E-2"/>
    <x v="0"/>
    <n v="0"/>
  </r>
  <r>
    <s v="Post_4579"/>
    <x v="247"/>
    <x v="14"/>
    <x v="2"/>
    <x v="4"/>
    <x v="0"/>
    <x v="7"/>
    <n v="2992211"/>
    <n v="95547"/>
    <n v="23448"/>
    <n v="33090"/>
    <n v="152085"/>
    <n v="5.082696374019078E-2"/>
    <x v="1"/>
    <n v="0"/>
  </r>
  <r>
    <s v="Post_4580"/>
    <x v="534"/>
    <x v="6"/>
    <x v="0"/>
    <x v="2"/>
    <x v="4"/>
    <x v="2"/>
    <n v="4379134"/>
    <n v="77485"/>
    <n v="88805"/>
    <n v="39157"/>
    <n v="205447"/>
    <n v="4.6914983647451759E-2"/>
    <x v="1"/>
    <n v="0"/>
  </r>
  <r>
    <s v="Post_4581"/>
    <x v="96"/>
    <x v="17"/>
    <x v="3"/>
    <x v="3"/>
    <x v="1"/>
    <x v="3"/>
    <n v="4747855"/>
    <n v="269782"/>
    <n v="51923"/>
    <n v="2531"/>
    <n v="324236"/>
    <n v="6.8291049326485331E-2"/>
    <x v="1"/>
    <n v="0"/>
  </r>
  <r>
    <s v="Post_4582"/>
    <x v="309"/>
    <x v="12"/>
    <x v="3"/>
    <x v="6"/>
    <x v="3"/>
    <x v="6"/>
    <n v="3261233"/>
    <n v="113979"/>
    <n v="8547"/>
    <n v="35128"/>
    <n v="157654"/>
    <n v="4.8341838807592095E-2"/>
    <x v="1"/>
    <n v="0"/>
  </r>
  <r>
    <s v="Post_4583"/>
    <x v="297"/>
    <x v="13"/>
    <x v="0"/>
    <x v="0"/>
    <x v="2"/>
    <x v="4"/>
    <n v="3508531"/>
    <n v="412551"/>
    <n v="11271"/>
    <n v="34686"/>
    <n v="458508"/>
    <n v="0.13068375339992722"/>
    <x v="2"/>
    <n v="0"/>
  </r>
  <r>
    <s v="Post_4584"/>
    <x v="132"/>
    <x v="12"/>
    <x v="1"/>
    <x v="2"/>
    <x v="2"/>
    <x v="2"/>
    <n v="552118"/>
    <n v="440910"/>
    <n v="55306"/>
    <n v="15939"/>
    <n v="512155"/>
    <n v="0.92761873367649672"/>
    <x v="1"/>
    <n v="0"/>
  </r>
  <r>
    <s v="Post_4585"/>
    <x v="164"/>
    <x v="4"/>
    <x v="0"/>
    <x v="0"/>
    <x v="4"/>
    <x v="0"/>
    <n v="2683552"/>
    <n v="210072"/>
    <n v="24960"/>
    <n v="35150"/>
    <n v="270182"/>
    <n v="0.10068073955712428"/>
    <x v="1"/>
    <n v="0"/>
  </r>
  <r>
    <s v="Post_4586"/>
    <x v="454"/>
    <x v="16"/>
    <x v="0"/>
    <x v="7"/>
    <x v="5"/>
    <x v="1"/>
    <n v="4099779"/>
    <n v="9695"/>
    <n v="81909"/>
    <n v="2348"/>
    <n v="93952"/>
    <n v="2.2916357198766078E-2"/>
    <x v="2"/>
    <n v="0"/>
  </r>
  <r>
    <s v="Post_4587"/>
    <x v="388"/>
    <x v="20"/>
    <x v="1"/>
    <x v="8"/>
    <x v="5"/>
    <x v="3"/>
    <n v="4796690"/>
    <n v="426637"/>
    <n v="78236"/>
    <n v="41106"/>
    <n v="545979"/>
    <n v="0.1138241162134722"/>
    <x v="1"/>
    <n v="0"/>
  </r>
  <r>
    <s v="Post_4588"/>
    <x v="217"/>
    <x v="9"/>
    <x v="0"/>
    <x v="7"/>
    <x v="4"/>
    <x v="3"/>
    <n v="4292584"/>
    <n v="56812"/>
    <n v="1813"/>
    <n v="7614"/>
    <n v="66239"/>
    <n v="1.5431031751504455E-2"/>
    <x v="2"/>
    <n v="0"/>
  </r>
  <r>
    <s v="Post_4589"/>
    <x v="190"/>
    <x v="2"/>
    <x v="1"/>
    <x v="4"/>
    <x v="5"/>
    <x v="7"/>
    <n v="27994"/>
    <n v="441518"/>
    <n v="38281"/>
    <n v="10867"/>
    <n v="490666"/>
    <n v="17.527541616060585"/>
    <x v="0"/>
    <n v="0"/>
  </r>
  <r>
    <s v="Post_4590"/>
    <x v="371"/>
    <x v="8"/>
    <x v="3"/>
    <x v="1"/>
    <x v="5"/>
    <x v="6"/>
    <n v="4907437"/>
    <n v="164649"/>
    <n v="80863"/>
    <n v="15435"/>
    <n v="260947"/>
    <n v="5.3173785012420947E-2"/>
    <x v="2"/>
    <n v="0"/>
  </r>
  <r>
    <s v="Post_4591"/>
    <x v="618"/>
    <x v="3"/>
    <x v="3"/>
    <x v="0"/>
    <x v="3"/>
    <x v="0"/>
    <n v="3285959"/>
    <n v="374420"/>
    <n v="82214"/>
    <n v="2020"/>
    <n v="458654"/>
    <n v="0.13957995215399827"/>
    <x v="2"/>
    <n v="0"/>
  </r>
  <r>
    <s v="Post_4592"/>
    <x v="487"/>
    <x v="21"/>
    <x v="2"/>
    <x v="4"/>
    <x v="5"/>
    <x v="3"/>
    <n v="4839425"/>
    <n v="16246"/>
    <n v="88253"/>
    <n v="3964"/>
    <n v="108463"/>
    <n v="2.2412373370803349E-2"/>
    <x v="2"/>
    <n v="0"/>
  </r>
  <r>
    <s v="Post_4593"/>
    <x v="393"/>
    <x v="8"/>
    <x v="3"/>
    <x v="5"/>
    <x v="4"/>
    <x v="7"/>
    <n v="2438444"/>
    <n v="429712"/>
    <n v="74676"/>
    <n v="42454"/>
    <n v="546842"/>
    <n v="0.22425858457278494"/>
    <x v="2"/>
    <n v="0"/>
  </r>
  <r>
    <s v="Post_4594"/>
    <x v="444"/>
    <x v="22"/>
    <x v="3"/>
    <x v="5"/>
    <x v="2"/>
    <x v="6"/>
    <n v="1186804"/>
    <n v="210681"/>
    <n v="58049"/>
    <n v="2339"/>
    <n v="271069"/>
    <n v="0.22840249948601454"/>
    <x v="0"/>
    <n v="0"/>
  </r>
  <r>
    <s v="Post_4595"/>
    <x v="599"/>
    <x v="11"/>
    <x v="3"/>
    <x v="9"/>
    <x v="4"/>
    <x v="2"/>
    <n v="1333176"/>
    <n v="495538"/>
    <n v="73212"/>
    <n v="49846"/>
    <n v="618596"/>
    <n v="0.46400175220676038"/>
    <x v="2"/>
    <n v="0"/>
  </r>
  <r>
    <s v="Post_4596"/>
    <x v="261"/>
    <x v="9"/>
    <x v="2"/>
    <x v="0"/>
    <x v="1"/>
    <x v="3"/>
    <n v="4631125"/>
    <n v="42569"/>
    <n v="52242"/>
    <n v="7834"/>
    <n v="102645"/>
    <n v="2.2164160976004751E-2"/>
    <x v="2"/>
    <n v="0"/>
  </r>
  <r>
    <s v="Post_4597"/>
    <x v="417"/>
    <x v="2"/>
    <x v="1"/>
    <x v="9"/>
    <x v="2"/>
    <x v="0"/>
    <n v="3291531"/>
    <n v="119950"/>
    <n v="87148"/>
    <n v="35630"/>
    <n v="242728"/>
    <n v="7.374319123836294E-2"/>
    <x v="2"/>
    <n v="0"/>
  </r>
  <r>
    <s v="Post_4598"/>
    <x v="554"/>
    <x v="5"/>
    <x v="2"/>
    <x v="8"/>
    <x v="3"/>
    <x v="5"/>
    <n v="3628910"/>
    <n v="263811"/>
    <n v="70589"/>
    <n v="13708"/>
    <n v="348108"/>
    <n v="9.5926324984637254E-2"/>
    <x v="2"/>
    <n v="0"/>
  </r>
  <r>
    <s v="Post_4599"/>
    <x v="509"/>
    <x v="23"/>
    <x v="3"/>
    <x v="1"/>
    <x v="2"/>
    <x v="7"/>
    <n v="839571"/>
    <n v="217743"/>
    <n v="99857"/>
    <n v="21632"/>
    <n v="339232"/>
    <n v="0.40405397518494562"/>
    <x v="0"/>
    <n v="0"/>
  </r>
  <r>
    <s v="Post_4600"/>
    <x v="511"/>
    <x v="23"/>
    <x v="3"/>
    <x v="2"/>
    <x v="5"/>
    <x v="6"/>
    <n v="2921498"/>
    <n v="121852"/>
    <n v="83407"/>
    <n v="40201"/>
    <n v="245460"/>
    <n v="8.4018541173055739E-2"/>
    <x v="2"/>
    <n v="0"/>
  </r>
  <r>
    <s v="Post_4601"/>
    <x v="90"/>
    <x v="18"/>
    <x v="3"/>
    <x v="9"/>
    <x v="4"/>
    <x v="4"/>
    <n v="2295646"/>
    <n v="440661"/>
    <n v="91268"/>
    <n v="5980"/>
    <n v="537909"/>
    <n v="0.23431705062540131"/>
    <x v="0"/>
    <n v="0"/>
  </r>
  <r>
    <s v="Post_4602"/>
    <x v="116"/>
    <x v="22"/>
    <x v="1"/>
    <x v="9"/>
    <x v="5"/>
    <x v="5"/>
    <n v="4885418"/>
    <n v="32889"/>
    <n v="49069"/>
    <n v="12821"/>
    <n v="94779"/>
    <n v="1.9400387029318678E-2"/>
    <x v="2"/>
    <n v="0"/>
  </r>
  <r>
    <s v="Post_4603"/>
    <x v="464"/>
    <x v="22"/>
    <x v="2"/>
    <x v="4"/>
    <x v="3"/>
    <x v="1"/>
    <n v="3777754"/>
    <n v="202276"/>
    <n v="35884"/>
    <n v="41913"/>
    <n v="280073"/>
    <n v="7.4137437217987198E-2"/>
    <x v="0"/>
    <n v="0"/>
  </r>
  <r>
    <s v="Post_4604"/>
    <x v="540"/>
    <x v="18"/>
    <x v="3"/>
    <x v="5"/>
    <x v="2"/>
    <x v="0"/>
    <n v="2618635"/>
    <n v="234407"/>
    <n v="36601"/>
    <n v="27278"/>
    <n v="298286"/>
    <n v="0.11390896402133173"/>
    <x v="0"/>
    <n v="0"/>
  </r>
  <r>
    <s v="Post_4605"/>
    <x v="52"/>
    <x v="8"/>
    <x v="3"/>
    <x v="7"/>
    <x v="4"/>
    <x v="0"/>
    <n v="3635998"/>
    <n v="477287"/>
    <n v="87839"/>
    <n v="13330"/>
    <n v="578456"/>
    <n v="0.15909139663993216"/>
    <x v="2"/>
    <n v="0"/>
  </r>
  <r>
    <s v="Post_4606"/>
    <x v="247"/>
    <x v="14"/>
    <x v="1"/>
    <x v="1"/>
    <x v="2"/>
    <x v="2"/>
    <n v="4538803"/>
    <n v="37888"/>
    <n v="31285"/>
    <n v="41134"/>
    <n v="110307"/>
    <n v="2.4303103703773879E-2"/>
    <x v="2"/>
    <n v="0"/>
  </r>
  <r>
    <s v="Post_4607"/>
    <x v="28"/>
    <x v="17"/>
    <x v="1"/>
    <x v="4"/>
    <x v="1"/>
    <x v="3"/>
    <n v="1175078"/>
    <n v="42905"/>
    <n v="98581"/>
    <n v="20024"/>
    <n v="161510"/>
    <n v="0.13744619506109382"/>
    <x v="1"/>
    <n v="0"/>
  </r>
  <r>
    <s v="Post_4608"/>
    <x v="479"/>
    <x v="19"/>
    <x v="0"/>
    <x v="0"/>
    <x v="4"/>
    <x v="6"/>
    <n v="2317796"/>
    <n v="452942"/>
    <n v="67692"/>
    <n v="9904"/>
    <n v="530538"/>
    <n v="0.22889762515769291"/>
    <x v="0"/>
    <n v="0"/>
  </r>
  <r>
    <s v="Post_4609"/>
    <x v="509"/>
    <x v="23"/>
    <x v="0"/>
    <x v="2"/>
    <x v="2"/>
    <x v="0"/>
    <n v="2344865"/>
    <n v="398034"/>
    <n v="18988"/>
    <n v="6493"/>
    <n v="423515"/>
    <n v="0.18061380932377771"/>
    <x v="0"/>
    <n v="0"/>
  </r>
  <r>
    <s v="Post_4610"/>
    <x v="177"/>
    <x v="6"/>
    <x v="1"/>
    <x v="9"/>
    <x v="0"/>
    <x v="7"/>
    <n v="788460"/>
    <n v="65933"/>
    <n v="20908"/>
    <n v="11908"/>
    <n v="98749"/>
    <n v="0.12524287852268981"/>
    <x v="2"/>
    <n v="0"/>
  </r>
  <r>
    <s v="Post_4611"/>
    <x v="388"/>
    <x v="20"/>
    <x v="0"/>
    <x v="1"/>
    <x v="3"/>
    <x v="6"/>
    <n v="705892"/>
    <n v="101699"/>
    <n v="448"/>
    <n v="9268"/>
    <n v="111415"/>
    <n v="0.15783575957795243"/>
    <x v="0"/>
    <n v="0"/>
  </r>
  <r>
    <s v="Post_4612"/>
    <x v="354"/>
    <x v="1"/>
    <x v="3"/>
    <x v="6"/>
    <x v="4"/>
    <x v="6"/>
    <n v="2676709"/>
    <n v="419849"/>
    <n v="21229"/>
    <n v="35123"/>
    <n v="476201"/>
    <n v="0.17790540548113373"/>
    <x v="1"/>
    <n v="0"/>
  </r>
  <r>
    <s v="Post_4613"/>
    <x v="33"/>
    <x v="19"/>
    <x v="0"/>
    <x v="0"/>
    <x v="2"/>
    <x v="7"/>
    <n v="2045200"/>
    <n v="134618"/>
    <n v="68044"/>
    <n v="2299"/>
    <n v="204961"/>
    <n v="0.10021562683356151"/>
    <x v="2"/>
    <n v="0"/>
  </r>
  <r>
    <s v="Post_4614"/>
    <x v="421"/>
    <x v="19"/>
    <x v="3"/>
    <x v="0"/>
    <x v="4"/>
    <x v="7"/>
    <n v="4311581"/>
    <n v="74005"/>
    <n v="74174"/>
    <n v="9589"/>
    <n v="157768"/>
    <n v="3.6591681798393678E-2"/>
    <x v="0"/>
    <n v="0"/>
  </r>
  <r>
    <s v="Post_4615"/>
    <x v="534"/>
    <x v="6"/>
    <x v="3"/>
    <x v="9"/>
    <x v="3"/>
    <x v="7"/>
    <n v="811324"/>
    <n v="125535"/>
    <n v="79606"/>
    <n v="32458"/>
    <n v="237599"/>
    <n v="0.29285340998170889"/>
    <x v="2"/>
    <n v="0"/>
  </r>
  <r>
    <s v="Post_4616"/>
    <x v="83"/>
    <x v="2"/>
    <x v="0"/>
    <x v="5"/>
    <x v="4"/>
    <x v="2"/>
    <n v="2365962"/>
    <n v="466145"/>
    <n v="84706"/>
    <n v="38723"/>
    <n v="589574"/>
    <n v="0.24918997008405039"/>
    <x v="2"/>
    <n v="0"/>
  </r>
  <r>
    <s v="Post_4617"/>
    <x v="198"/>
    <x v="8"/>
    <x v="2"/>
    <x v="6"/>
    <x v="3"/>
    <x v="0"/>
    <n v="4585788"/>
    <n v="431040"/>
    <n v="84174"/>
    <n v="8471"/>
    <n v="523685"/>
    <n v="0.11419738548751054"/>
    <x v="0"/>
    <n v="0"/>
  </r>
  <r>
    <s v="Post_4618"/>
    <x v="99"/>
    <x v="14"/>
    <x v="3"/>
    <x v="6"/>
    <x v="0"/>
    <x v="7"/>
    <n v="4242961"/>
    <n v="439654"/>
    <n v="97036"/>
    <n v="27828"/>
    <n v="564518"/>
    <n v="0.13304812370417735"/>
    <x v="0"/>
    <n v="0"/>
  </r>
  <r>
    <s v="Post_4619"/>
    <x v="153"/>
    <x v="22"/>
    <x v="2"/>
    <x v="8"/>
    <x v="0"/>
    <x v="3"/>
    <n v="4032099"/>
    <n v="215854"/>
    <n v="31543"/>
    <n v="32321"/>
    <n v="279718"/>
    <n v="6.9372800618238792E-2"/>
    <x v="0"/>
    <n v="0"/>
  </r>
  <r>
    <s v="Post_4620"/>
    <x v="438"/>
    <x v="21"/>
    <x v="2"/>
    <x v="3"/>
    <x v="0"/>
    <x v="3"/>
    <n v="1111912"/>
    <n v="478722"/>
    <n v="68409"/>
    <n v="1972"/>
    <n v="549103"/>
    <n v="0.49383674247602327"/>
    <x v="1"/>
    <n v="0"/>
  </r>
  <r>
    <s v="Post_4621"/>
    <x v="55"/>
    <x v="11"/>
    <x v="1"/>
    <x v="5"/>
    <x v="5"/>
    <x v="1"/>
    <n v="4461089"/>
    <n v="251802"/>
    <n v="50220"/>
    <n v="49414"/>
    <n v="351436"/>
    <n v="7.8778074142883056E-2"/>
    <x v="1"/>
    <n v="0"/>
  </r>
  <r>
    <s v="Post_4622"/>
    <x v="628"/>
    <x v="12"/>
    <x v="3"/>
    <x v="9"/>
    <x v="2"/>
    <x v="1"/>
    <n v="4645972"/>
    <n v="426458"/>
    <n v="75602"/>
    <n v="34866"/>
    <n v="536926"/>
    <n v="0.11556806627332235"/>
    <x v="2"/>
    <n v="0"/>
  </r>
  <r>
    <s v="Post_4623"/>
    <x v="552"/>
    <x v="4"/>
    <x v="0"/>
    <x v="1"/>
    <x v="1"/>
    <x v="2"/>
    <n v="3752649"/>
    <n v="415112"/>
    <n v="30531"/>
    <n v="31028"/>
    <n v="476671"/>
    <n v="0.12702253794586171"/>
    <x v="2"/>
    <n v="0"/>
  </r>
  <r>
    <s v="Post_4624"/>
    <x v="496"/>
    <x v="15"/>
    <x v="1"/>
    <x v="2"/>
    <x v="0"/>
    <x v="4"/>
    <n v="1984418"/>
    <n v="214222"/>
    <n v="75144"/>
    <n v="10982"/>
    <n v="300348"/>
    <n v="0.15135319272451672"/>
    <x v="2"/>
    <n v="0"/>
  </r>
  <r>
    <s v="Post_4625"/>
    <x v="480"/>
    <x v="5"/>
    <x v="1"/>
    <x v="8"/>
    <x v="0"/>
    <x v="0"/>
    <n v="1766643"/>
    <n v="372453"/>
    <n v="31196"/>
    <n v="35447"/>
    <n v="439096"/>
    <n v="0.24854823526881209"/>
    <x v="2"/>
    <n v="0"/>
  </r>
  <r>
    <s v="Post_4626"/>
    <x v="278"/>
    <x v="8"/>
    <x v="0"/>
    <x v="7"/>
    <x v="3"/>
    <x v="0"/>
    <n v="2056923"/>
    <n v="397189"/>
    <n v="60950"/>
    <n v="27927"/>
    <n v="486066"/>
    <n v="0.23630733868015477"/>
    <x v="0"/>
    <n v="0"/>
  </r>
  <r>
    <s v="Post_4627"/>
    <x v="423"/>
    <x v="19"/>
    <x v="3"/>
    <x v="8"/>
    <x v="5"/>
    <x v="3"/>
    <n v="1263445"/>
    <n v="463074"/>
    <n v="99903"/>
    <n v="34170"/>
    <n v="597147"/>
    <n v="0.47263394924195357"/>
    <x v="2"/>
    <n v="0"/>
  </r>
  <r>
    <s v="Post_4628"/>
    <x v="498"/>
    <x v="23"/>
    <x v="2"/>
    <x v="1"/>
    <x v="2"/>
    <x v="4"/>
    <n v="167630"/>
    <n v="2305"/>
    <n v="23748"/>
    <n v="738"/>
    <n v="26791"/>
    <n v="0.15982222752490605"/>
    <x v="1"/>
    <n v="0"/>
  </r>
  <r>
    <s v="Post_4629"/>
    <x v="414"/>
    <x v="3"/>
    <x v="3"/>
    <x v="5"/>
    <x v="1"/>
    <x v="1"/>
    <n v="4789012"/>
    <n v="74240"/>
    <n v="22761"/>
    <n v="43777"/>
    <n v="140778"/>
    <n v="2.9396042440486679E-2"/>
    <x v="0"/>
    <n v="0"/>
  </r>
  <r>
    <s v="Post_4630"/>
    <x v="40"/>
    <x v="6"/>
    <x v="2"/>
    <x v="9"/>
    <x v="2"/>
    <x v="3"/>
    <n v="2751747"/>
    <n v="157563"/>
    <n v="96955"/>
    <n v="49493"/>
    <n v="304011"/>
    <n v="0.11047927007824485"/>
    <x v="0"/>
    <n v="0"/>
  </r>
  <r>
    <s v="Post_4631"/>
    <x v="395"/>
    <x v="6"/>
    <x v="0"/>
    <x v="1"/>
    <x v="3"/>
    <x v="7"/>
    <n v="3557778"/>
    <n v="190476"/>
    <n v="98406"/>
    <n v="43225"/>
    <n v="332107"/>
    <n v="9.3346746199453698E-2"/>
    <x v="0"/>
    <n v="0"/>
  </r>
  <r>
    <s v="Post_4632"/>
    <x v="532"/>
    <x v="21"/>
    <x v="3"/>
    <x v="1"/>
    <x v="4"/>
    <x v="1"/>
    <n v="222005"/>
    <n v="489558"/>
    <n v="26045"/>
    <n v="37407"/>
    <n v="553010"/>
    <n v="2.4909799328843945"/>
    <x v="0"/>
    <n v="0"/>
  </r>
  <r>
    <s v="Post_4633"/>
    <x v="325"/>
    <x v="14"/>
    <x v="2"/>
    <x v="7"/>
    <x v="0"/>
    <x v="5"/>
    <n v="2768780"/>
    <n v="88156"/>
    <n v="68849"/>
    <n v="36985"/>
    <n v="193990"/>
    <n v="7.0063349200731012E-2"/>
    <x v="1"/>
    <n v="0"/>
  </r>
  <r>
    <s v="Post_4634"/>
    <x v="533"/>
    <x v="0"/>
    <x v="1"/>
    <x v="8"/>
    <x v="2"/>
    <x v="7"/>
    <n v="4818440"/>
    <n v="212639"/>
    <n v="24551"/>
    <n v="26488"/>
    <n v="263678"/>
    <n v="5.4722690331310546E-2"/>
    <x v="1"/>
    <n v="0"/>
  </r>
  <r>
    <s v="Post_4635"/>
    <x v="209"/>
    <x v="15"/>
    <x v="2"/>
    <x v="3"/>
    <x v="5"/>
    <x v="0"/>
    <n v="3468794"/>
    <n v="497381"/>
    <n v="12068"/>
    <n v="13122"/>
    <n v="522571"/>
    <n v="0.15064918816164927"/>
    <x v="2"/>
    <n v="0"/>
  </r>
  <r>
    <s v="Post_4636"/>
    <x v="706"/>
    <x v="19"/>
    <x v="0"/>
    <x v="0"/>
    <x v="1"/>
    <x v="6"/>
    <n v="3508583"/>
    <n v="426856"/>
    <n v="29746"/>
    <n v="3883"/>
    <n v="460485"/>
    <n v="0.13124529190274251"/>
    <x v="2"/>
    <n v="0"/>
  </r>
  <r>
    <s v="Post_4637"/>
    <x v="446"/>
    <x v="20"/>
    <x v="3"/>
    <x v="2"/>
    <x v="5"/>
    <x v="1"/>
    <n v="686780"/>
    <n v="177626"/>
    <n v="13437"/>
    <n v="6268"/>
    <n v="197331"/>
    <n v="0.28732781968024695"/>
    <x v="2"/>
    <n v="0"/>
  </r>
  <r>
    <s v="Post_4638"/>
    <x v="239"/>
    <x v="13"/>
    <x v="3"/>
    <x v="9"/>
    <x v="1"/>
    <x v="1"/>
    <n v="670658"/>
    <n v="197098"/>
    <n v="52298"/>
    <n v="47586"/>
    <n v="296982"/>
    <n v="0.44282182572935835"/>
    <x v="1"/>
    <n v="0"/>
  </r>
  <r>
    <s v="Post_4639"/>
    <x v="649"/>
    <x v="10"/>
    <x v="3"/>
    <x v="0"/>
    <x v="1"/>
    <x v="0"/>
    <n v="4786577"/>
    <n v="393842"/>
    <n v="27939"/>
    <n v="12035"/>
    <n v="433816"/>
    <n v="9.0631781333508271E-2"/>
    <x v="2"/>
    <n v="0"/>
  </r>
  <r>
    <s v="Post_4640"/>
    <x v="679"/>
    <x v="12"/>
    <x v="2"/>
    <x v="5"/>
    <x v="2"/>
    <x v="7"/>
    <n v="4221706"/>
    <n v="126346"/>
    <n v="6521"/>
    <n v="35253"/>
    <n v="168120"/>
    <n v="3.9822763593675162E-2"/>
    <x v="2"/>
    <n v="0"/>
  </r>
  <r>
    <s v="Post_4641"/>
    <x v="691"/>
    <x v="5"/>
    <x v="2"/>
    <x v="0"/>
    <x v="0"/>
    <x v="3"/>
    <n v="3884895"/>
    <n v="376159"/>
    <n v="19114"/>
    <n v="37055"/>
    <n v="432328"/>
    <n v="0.11128434616637001"/>
    <x v="0"/>
    <n v="0"/>
  </r>
  <r>
    <s v="Post_4642"/>
    <x v="144"/>
    <x v="18"/>
    <x v="1"/>
    <x v="3"/>
    <x v="0"/>
    <x v="0"/>
    <n v="4690084"/>
    <n v="461297"/>
    <n v="95691"/>
    <n v="23649"/>
    <n v="580637"/>
    <n v="0.12380098096324074"/>
    <x v="0"/>
    <n v="0"/>
  </r>
  <r>
    <s v="Post_4643"/>
    <x v="461"/>
    <x v="16"/>
    <x v="0"/>
    <x v="7"/>
    <x v="4"/>
    <x v="5"/>
    <n v="3029888"/>
    <n v="257416"/>
    <n v="52387"/>
    <n v="39227"/>
    <n v="349030"/>
    <n v="0.1151956771999493"/>
    <x v="2"/>
    <n v="0"/>
  </r>
  <r>
    <s v="Post_4644"/>
    <x v="470"/>
    <x v="18"/>
    <x v="1"/>
    <x v="6"/>
    <x v="5"/>
    <x v="7"/>
    <n v="2364901"/>
    <n v="441370"/>
    <n v="86968"/>
    <n v="28414"/>
    <n v="556752"/>
    <n v="0.23542296273712937"/>
    <x v="1"/>
    <n v="0"/>
  </r>
  <r>
    <s v="Post_4645"/>
    <x v="319"/>
    <x v="13"/>
    <x v="2"/>
    <x v="1"/>
    <x v="2"/>
    <x v="4"/>
    <n v="868961"/>
    <n v="332677"/>
    <n v="526"/>
    <n v="46355"/>
    <n v="379558"/>
    <n v="0.43679520714968795"/>
    <x v="0"/>
    <n v="0"/>
  </r>
  <r>
    <s v="Post_4646"/>
    <x v="287"/>
    <x v="16"/>
    <x v="1"/>
    <x v="2"/>
    <x v="0"/>
    <x v="7"/>
    <n v="1740910"/>
    <n v="368932"/>
    <n v="89995"/>
    <n v="40782"/>
    <n v="499709"/>
    <n v="0.28703896238174287"/>
    <x v="0"/>
    <n v="0"/>
  </r>
  <r>
    <s v="Post_4647"/>
    <x v="517"/>
    <x v="19"/>
    <x v="3"/>
    <x v="3"/>
    <x v="0"/>
    <x v="6"/>
    <n v="4250935"/>
    <n v="11456"/>
    <n v="50483"/>
    <n v="36048"/>
    <n v="97987"/>
    <n v="2.3050693553300628E-2"/>
    <x v="2"/>
    <n v="0"/>
  </r>
  <r>
    <s v="Post_4648"/>
    <x v="525"/>
    <x v="8"/>
    <x v="2"/>
    <x v="6"/>
    <x v="1"/>
    <x v="3"/>
    <n v="4727865"/>
    <n v="169770"/>
    <n v="85465"/>
    <n v="6929"/>
    <n v="262164"/>
    <n v="5.5450821882604515E-2"/>
    <x v="1"/>
    <n v="0"/>
  </r>
  <r>
    <s v="Post_4649"/>
    <x v="22"/>
    <x v="8"/>
    <x v="2"/>
    <x v="6"/>
    <x v="4"/>
    <x v="3"/>
    <n v="285049"/>
    <n v="116295"/>
    <n v="82961"/>
    <n v="35842"/>
    <n v="235098"/>
    <n v="0.82476346172061643"/>
    <x v="0"/>
    <n v="0"/>
  </r>
  <r>
    <s v="Post_4650"/>
    <x v="665"/>
    <x v="8"/>
    <x v="0"/>
    <x v="5"/>
    <x v="5"/>
    <x v="0"/>
    <n v="1809827"/>
    <n v="497948"/>
    <n v="51602"/>
    <n v="37638"/>
    <n v="587188"/>
    <n v="0.32444427008769344"/>
    <x v="2"/>
    <n v="0"/>
  </r>
  <r>
    <s v="Post_4651"/>
    <x v="3"/>
    <x v="2"/>
    <x v="3"/>
    <x v="1"/>
    <x v="1"/>
    <x v="2"/>
    <n v="218929"/>
    <n v="180079"/>
    <n v="78182"/>
    <n v="49745"/>
    <n v="308006"/>
    <n v="1.4068762018736669"/>
    <x v="1"/>
    <n v="0"/>
  </r>
  <r>
    <s v="Post_4652"/>
    <x v="329"/>
    <x v="2"/>
    <x v="0"/>
    <x v="5"/>
    <x v="0"/>
    <x v="4"/>
    <n v="2658932"/>
    <n v="195235"/>
    <n v="20907"/>
    <n v="6665"/>
    <n v="222807"/>
    <n v="8.3795674353462218E-2"/>
    <x v="0"/>
    <n v="0"/>
  </r>
  <r>
    <s v="Post_4653"/>
    <x v="443"/>
    <x v="19"/>
    <x v="2"/>
    <x v="3"/>
    <x v="2"/>
    <x v="4"/>
    <n v="3040145"/>
    <n v="119414"/>
    <n v="932"/>
    <n v="3014"/>
    <n v="123360"/>
    <n v="4.0577011951732564E-2"/>
    <x v="0"/>
    <n v="0"/>
  </r>
  <r>
    <s v="Post_4654"/>
    <x v="647"/>
    <x v="2"/>
    <x v="2"/>
    <x v="5"/>
    <x v="5"/>
    <x v="5"/>
    <n v="3295406"/>
    <n v="452982"/>
    <n v="11731"/>
    <n v="12475"/>
    <n v="477188"/>
    <n v="0.14480400897491841"/>
    <x v="0"/>
    <n v="0"/>
  </r>
  <r>
    <s v="Post_4655"/>
    <x v="620"/>
    <x v="23"/>
    <x v="3"/>
    <x v="3"/>
    <x v="2"/>
    <x v="0"/>
    <n v="848990"/>
    <n v="487241"/>
    <n v="30833"/>
    <n v="12572"/>
    <n v="530646"/>
    <n v="0.6250320969622728"/>
    <x v="0"/>
    <n v="0"/>
  </r>
  <r>
    <s v="Post_4656"/>
    <x v="158"/>
    <x v="4"/>
    <x v="0"/>
    <x v="3"/>
    <x v="0"/>
    <x v="3"/>
    <n v="1146688"/>
    <n v="458464"/>
    <n v="62608"/>
    <n v="45618"/>
    <n v="566690"/>
    <n v="0.49419720098230729"/>
    <x v="2"/>
    <n v="0"/>
  </r>
  <r>
    <s v="Post_4657"/>
    <x v="476"/>
    <x v="12"/>
    <x v="0"/>
    <x v="0"/>
    <x v="3"/>
    <x v="7"/>
    <n v="368570"/>
    <n v="216371"/>
    <n v="473"/>
    <n v="30193"/>
    <n v="247037"/>
    <n v="0.67025802425590797"/>
    <x v="0"/>
    <n v="0"/>
  </r>
  <r>
    <s v="Post_4658"/>
    <x v="191"/>
    <x v="3"/>
    <x v="2"/>
    <x v="5"/>
    <x v="1"/>
    <x v="7"/>
    <n v="1158983"/>
    <n v="361379"/>
    <n v="82699"/>
    <n v="10760"/>
    <n v="454838"/>
    <n v="0.39244579083558601"/>
    <x v="0"/>
    <n v="0"/>
  </r>
  <r>
    <s v="Post_4659"/>
    <x v="590"/>
    <x v="13"/>
    <x v="3"/>
    <x v="8"/>
    <x v="2"/>
    <x v="3"/>
    <n v="3117939"/>
    <n v="402589"/>
    <n v="59229"/>
    <n v="903"/>
    <n v="462721"/>
    <n v="0.14840604643002958"/>
    <x v="1"/>
    <n v="0"/>
  </r>
  <r>
    <s v="Post_4660"/>
    <x v="588"/>
    <x v="9"/>
    <x v="1"/>
    <x v="3"/>
    <x v="2"/>
    <x v="3"/>
    <n v="3498488"/>
    <n v="89978"/>
    <n v="29892"/>
    <n v="34882"/>
    <n v="154752"/>
    <n v="4.423396621626257E-2"/>
    <x v="0"/>
    <n v="0"/>
  </r>
  <r>
    <s v="Post_4661"/>
    <x v="51"/>
    <x v="7"/>
    <x v="0"/>
    <x v="7"/>
    <x v="2"/>
    <x v="5"/>
    <n v="1405472"/>
    <n v="99945"/>
    <n v="45962"/>
    <n v="28980"/>
    <n v="174887"/>
    <n v="0.12443293071651373"/>
    <x v="0"/>
    <n v="0"/>
  </r>
  <r>
    <s v="Post_4662"/>
    <x v="618"/>
    <x v="3"/>
    <x v="3"/>
    <x v="0"/>
    <x v="1"/>
    <x v="3"/>
    <n v="1405285"/>
    <n v="488073"/>
    <n v="4853"/>
    <n v="39718"/>
    <n v="532644"/>
    <n v="0.37902916490249311"/>
    <x v="1"/>
    <n v="0"/>
  </r>
  <r>
    <s v="Post_4663"/>
    <x v="698"/>
    <x v="7"/>
    <x v="3"/>
    <x v="3"/>
    <x v="2"/>
    <x v="5"/>
    <n v="1547318"/>
    <n v="226191"/>
    <n v="9881"/>
    <n v="32443"/>
    <n v="268515"/>
    <n v="0.17353575670935129"/>
    <x v="2"/>
    <n v="0"/>
  </r>
  <r>
    <s v="Post_4664"/>
    <x v="616"/>
    <x v="8"/>
    <x v="2"/>
    <x v="5"/>
    <x v="0"/>
    <x v="4"/>
    <n v="4895023"/>
    <n v="417022"/>
    <n v="71997"/>
    <n v="44381"/>
    <n v="533400"/>
    <n v="0.10896782303167932"/>
    <x v="1"/>
    <n v="0"/>
  </r>
  <r>
    <s v="Post_4665"/>
    <x v="656"/>
    <x v="12"/>
    <x v="3"/>
    <x v="3"/>
    <x v="4"/>
    <x v="0"/>
    <n v="3089984"/>
    <n v="392093"/>
    <n v="33020"/>
    <n v="32711"/>
    <n v="457824"/>
    <n v="0.14816387398769704"/>
    <x v="2"/>
    <n v="0"/>
  </r>
  <r>
    <s v="Post_4666"/>
    <x v="488"/>
    <x v="1"/>
    <x v="2"/>
    <x v="7"/>
    <x v="3"/>
    <x v="5"/>
    <n v="4945393"/>
    <n v="876"/>
    <n v="25541"/>
    <n v="16000"/>
    <n v="42417"/>
    <n v="8.5770736521849737E-3"/>
    <x v="1"/>
    <n v="0"/>
  </r>
  <r>
    <s v="Post_4667"/>
    <x v="441"/>
    <x v="5"/>
    <x v="3"/>
    <x v="0"/>
    <x v="3"/>
    <x v="3"/>
    <n v="2185895"/>
    <n v="132996"/>
    <n v="98545"/>
    <n v="44058"/>
    <n v="275599"/>
    <n v="0.12608062143881568"/>
    <x v="1"/>
    <n v="0"/>
  </r>
  <r>
    <s v="Post_4668"/>
    <x v="272"/>
    <x v="1"/>
    <x v="1"/>
    <x v="5"/>
    <x v="5"/>
    <x v="4"/>
    <n v="207495"/>
    <n v="134074"/>
    <n v="74441"/>
    <n v="37754"/>
    <n v="246269"/>
    <n v="1.1868671534253838"/>
    <x v="1"/>
    <n v="0"/>
  </r>
  <r>
    <s v="Post_4669"/>
    <x v="597"/>
    <x v="21"/>
    <x v="0"/>
    <x v="5"/>
    <x v="2"/>
    <x v="1"/>
    <n v="4546518"/>
    <n v="220008"/>
    <n v="9171"/>
    <n v="8949"/>
    <n v="238128"/>
    <n v="5.2375906133001124E-2"/>
    <x v="2"/>
    <n v="0"/>
  </r>
  <r>
    <s v="Post_4670"/>
    <x v="266"/>
    <x v="19"/>
    <x v="3"/>
    <x v="9"/>
    <x v="3"/>
    <x v="4"/>
    <n v="635257"/>
    <n v="459877"/>
    <n v="99368"/>
    <n v="20983"/>
    <n v="580228"/>
    <n v="0.91337521664460208"/>
    <x v="1"/>
    <n v="0"/>
  </r>
  <r>
    <s v="Post_4671"/>
    <x v="453"/>
    <x v="10"/>
    <x v="1"/>
    <x v="5"/>
    <x v="2"/>
    <x v="5"/>
    <n v="1164811"/>
    <n v="273820"/>
    <n v="45278"/>
    <n v="33006"/>
    <n v="352104"/>
    <n v="0.30228423323612158"/>
    <x v="1"/>
    <n v="0"/>
  </r>
  <r>
    <s v="Post_4672"/>
    <x v="53"/>
    <x v="5"/>
    <x v="2"/>
    <x v="8"/>
    <x v="3"/>
    <x v="7"/>
    <n v="4409288"/>
    <n v="179602"/>
    <n v="85822"/>
    <n v="39078"/>
    <n v="304502"/>
    <n v="6.9059222259920422E-2"/>
    <x v="2"/>
    <n v="0"/>
  </r>
  <r>
    <s v="Post_4673"/>
    <x v="410"/>
    <x v="14"/>
    <x v="1"/>
    <x v="1"/>
    <x v="0"/>
    <x v="0"/>
    <n v="1690987"/>
    <n v="321050"/>
    <n v="55297"/>
    <n v="24685"/>
    <n v="401032"/>
    <n v="0.23715853522232874"/>
    <x v="1"/>
    <n v="0"/>
  </r>
  <r>
    <s v="Post_4674"/>
    <x v="675"/>
    <x v="1"/>
    <x v="0"/>
    <x v="1"/>
    <x v="0"/>
    <x v="2"/>
    <n v="1943478"/>
    <n v="348357"/>
    <n v="94530"/>
    <n v="2482"/>
    <n v="445369"/>
    <n v="0.22916081375760364"/>
    <x v="0"/>
    <n v="0"/>
  </r>
  <r>
    <s v="Post_4675"/>
    <x v="611"/>
    <x v="17"/>
    <x v="2"/>
    <x v="5"/>
    <x v="1"/>
    <x v="6"/>
    <n v="2481934"/>
    <n v="156815"/>
    <n v="67643"/>
    <n v="3623"/>
    <n v="228081"/>
    <n v="9.1896480728335242E-2"/>
    <x v="0"/>
    <n v="0"/>
  </r>
  <r>
    <s v="Post_4676"/>
    <x v="350"/>
    <x v="7"/>
    <x v="0"/>
    <x v="3"/>
    <x v="3"/>
    <x v="7"/>
    <n v="4601601"/>
    <n v="184910"/>
    <n v="67509"/>
    <n v="1637"/>
    <n v="254056"/>
    <n v="5.5210349615275205E-2"/>
    <x v="1"/>
    <n v="0"/>
  </r>
  <r>
    <s v="Post_4677"/>
    <x v="253"/>
    <x v="4"/>
    <x v="0"/>
    <x v="3"/>
    <x v="1"/>
    <x v="3"/>
    <n v="2366043"/>
    <n v="87673"/>
    <n v="4121"/>
    <n v="25516"/>
    <n v="117310"/>
    <n v="4.9580671188139858E-2"/>
    <x v="2"/>
    <n v="0"/>
  </r>
  <r>
    <s v="Post_4678"/>
    <x v="667"/>
    <x v="21"/>
    <x v="0"/>
    <x v="7"/>
    <x v="3"/>
    <x v="0"/>
    <n v="3048931"/>
    <n v="400764"/>
    <n v="81551"/>
    <n v="1571"/>
    <n v="483886"/>
    <n v="0.15870677296403232"/>
    <x v="2"/>
    <n v="0"/>
  </r>
  <r>
    <s v="Post_4679"/>
    <x v="45"/>
    <x v="14"/>
    <x v="2"/>
    <x v="0"/>
    <x v="0"/>
    <x v="1"/>
    <n v="711095"/>
    <n v="185937"/>
    <n v="90904"/>
    <n v="25280"/>
    <n v="302121"/>
    <n v="0.4248672821493612"/>
    <x v="2"/>
    <n v="0"/>
  </r>
  <r>
    <s v="Post_4680"/>
    <x v="456"/>
    <x v="14"/>
    <x v="0"/>
    <x v="1"/>
    <x v="0"/>
    <x v="6"/>
    <n v="3991932"/>
    <n v="471738"/>
    <n v="76124"/>
    <n v="24497"/>
    <n v="572359"/>
    <n v="0.14337894533273612"/>
    <x v="1"/>
    <n v="0"/>
  </r>
  <r>
    <s v="Post_4681"/>
    <x v="712"/>
    <x v="14"/>
    <x v="1"/>
    <x v="3"/>
    <x v="0"/>
    <x v="6"/>
    <n v="4309722"/>
    <n v="32734"/>
    <n v="77691"/>
    <n v="11883"/>
    <n v="122308"/>
    <n v="2.837955673242961E-2"/>
    <x v="0"/>
    <n v="0"/>
  </r>
  <r>
    <s v="Post_4682"/>
    <x v="582"/>
    <x v="8"/>
    <x v="2"/>
    <x v="1"/>
    <x v="2"/>
    <x v="5"/>
    <n v="4499829"/>
    <n v="104787"/>
    <n v="71972"/>
    <n v="44894"/>
    <n v="221653"/>
    <n v="4.9258094029795356E-2"/>
    <x v="1"/>
    <n v="0"/>
  </r>
  <r>
    <s v="Post_4683"/>
    <x v="204"/>
    <x v="19"/>
    <x v="3"/>
    <x v="6"/>
    <x v="1"/>
    <x v="1"/>
    <n v="2514127"/>
    <n v="402527"/>
    <n v="19990"/>
    <n v="30948"/>
    <n v="453465"/>
    <n v="0.18036678338047363"/>
    <x v="0"/>
    <n v="0"/>
  </r>
  <r>
    <s v="Post_4684"/>
    <x v="549"/>
    <x v="12"/>
    <x v="1"/>
    <x v="4"/>
    <x v="4"/>
    <x v="1"/>
    <n v="297130"/>
    <n v="156713"/>
    <n v="2924"/>
    <n v="15183"/>
    <n v="174820"/>
    <n v="0.58836199643253795"/>
    <x v="0"/>
    <n v="0"/>
  </r>
  <r>
    <s v="Post_4685"/>
    <x v="597"/>
    <x v="21"/>
    <x v="3"/>
    <x v="6"/>
    <x v="0"/>
    <x v="0"/>
    <n v="2640152"/>
    <n v="174269"/>
    <n v="17810"/>
    <n v="40883"/>
    <n v="232962"/>
    <n v="8.8238101442644212E-2"/>
    <x v="0"/>
    <n v="0"/>
  </r>
  <r>
    <s v="Post_4686"/>
    <x v="320"/>
    <x v="19"/>
    <x v="0"/>
    <x v="1"/>
    <x v="0"/>
    <x v="0"/>
    <n v="3691613"/>
    <n v="449035"/>
    <n v="59140"/>
    <n v="19664"/>
    <n v="527839"/>
    <n v="0.14298329754500269"/>
    <x v="1"/>
    <n v="0"/>
  </r>
  <r>
    <s v="Post_4687"/>
    <x v="149"/>
    <x v="18"/>
    <x v="3"/>
    <x v="7"/>
    <x v="1"/>
    <x v="5"/>
    <n v="4607563"/>
    <n v="104267"/>
    <n v="40838"/>
    <n v="31440"/>
    <n v="176545"/>
    <n v="3.8316350747672902E-2"/>
    <x v="2"/>
    <n v="0"/>
  </r>
  <r>
    <s v="Post_4688"/>
    <x v="260"/>
    <x v="6"/>
    <x v="3"/>
    <x v="7"/>
    <x v="1"/>
    <x v="3"/>
    <n v="3602630"/>
    <n v="497385"/>
    <n v="30893"/>
    <n v="43944"/>
    <n v="572222"/>
    <n v="0.15883451811593197"/>
    <x v="0"/>
    <n v="0"/>
  </r>
  <r>
    <s v="Post_4689"/>
    <x v="143"/>
    <x v="7"/>
    <x v="0"/>
    <x v="8"/>
    <x v="1"/>
    <x v="2"/>
    <n v="826021"/>
    <n v="58506"/>
    <n v="48743"/>
    <n v="43924"/>
    <n v="151173"/>
    <n v="0.18301350692052623"/>
    <x v="2"/>
    <n v="0"/>
  </r>
  <r>
    <s v="Post_4690"/>
    <x v="224"/>
    <x v="10"/>
    <x v="0"/>
    <x v="5"/>
    <x v="1"/>
    <x v="2"/>
    <n v="3309158"/>
    <n v="79745"/>
    <n v="27743"/>
    <n v="17516"/>
    <n v="125004"/>
    <n v="3.7775168184776914E-2"/>
    <x v="2"/>
    <n v="0"/>
  </r>
  <r>
    <s v="Post_4691"/>
    <x v="273"/>
    <x v="2"/>
    <x v="1"/>
    <x v="3"/>
    <x v="0"/>
    <x v="5"/>
    <n v="2299356"/>
    <n v="495941"/>
    <n v="11961"/>
    <n v="16485"/>
    <n v="524387"/>
    <n v="0.22805820412324146"/>
    <x v="1"/>
    <n v="0"/>
  </r>
  <r>
    <s v="Post_4692"/>
    <x v="77"/>
    <x v="18"/>
    <x v="2"/>
    <x v="1"/>
    <x v="1"/>
    <x v="1"/>
    <n v="8162"/>
    <n v="285470"/>
    <n v="60984"/>
    <n v="43541"/>
    <n v="389995"/>
    <n v="47.781793678020094"/>
    <x v="0"/>
    <n v="0"/>
  </r>
  <r>
    <s v="Post_4693"/>
    <x v="661"/>
    <x v="20"/>
    <x v="2"/>
    <x v="5"/>
    <x v="1"/>
    <x v="2"/>
    <n v="4082325"/>
    <n v="225861"/>
    <n v="68621"/>
    <n v="16938"/>
    <n v="311420"/>
    <n v="7.6284960163632246E-2"/>
    <x v="2"/>
    <n v="0"/>
  </r>
  <r>
    <s v="Post_4694"/>
    <x v="416"/>
    <x v="4"/>
    <x v="2"/>
    <x v="7"/>
    <x v="1"/>
    <x v="7"/>
    <n v="3240909"/>
    <n v="43890"/>
    <n v="52928"/>
    <n v="33640"/>
    <n v="130458"/>
    <n v="4.0253521465736929E-2"/>
    <x v="1"/>
    <n v="0"/>
  </r>
  <r>
    <s v="Post_4695"/>
    <x v="712"/>
    <x v="14"/>
    <x v="2"/>
    <x v="4"/>
    <x v="1"/>
    <x v="6"/>
    <n v="1076207"/>
    <n v="177343"/>
    <n v="29322"/>
    <n v="31034"/>
    <n v="237699"/>
    <n v="0.22086736101883744"/>
    <x v="0"/>
    <n v="0"/>
  </r>
  <r>
    <s v="Post_4696"/>
    <x v="642"/>
    <x v="11"/>
    <x v="0"/>
    <x v="5"/>
    <x v="0"/>
    <x v="1"/>
    <n v="3809385"/>
    <n v="406344"/>
    <n v="48563"/>
    <n v="29507"/>
    <n v="484414"/>
    <n v="0.12716330851305394"/>
    <x v="0"/>
    <n v="0"/>
  </r>
  <r>
    <s v="Post_4697"/>
    <x v="482"/>
    <x v="2"/>
    <x v="3"/>
    <x v="9"/>
    <x v="5"/>
    <x v="7"/>
    <n v="1171081"/>
    <n v="274462"/>
    <n v="40123"/>
    <n v="11828"/>
    <n v="326413"/>
    <n v="0.27872794452305177"/>
    <x v="0"/>
    <n v="0"/>
  </r>
  <r>
    <s v="Post_4698"/>
    <x v="211"/>
    <x v="5"/>
    <x v="2"/>
    <x v="9"/>
    <x v="5"/>
    <x v="4"/>
    <n v="4865703"/>
    <n v="253419"/>
    <n v="78639"/>
    <n v="45758"/>
    <n v="377816"/>
    <n v="7.7648800183652805E-2"/>
    <x v="0"/>
    <n v="0"/>
  </r>
  <r>
    <s v="Post_4699"/>
    <x v="431"/>
    <x v="23"/>
    <x v="0"/>
    <x v="0"/>
    <x v="4"/>
    <x v="1"/>
    <n v="4033514"/>
    <n v="337654"/>
    <n v="97426"/>
    <n v="20972"/>
    <n v="456052"/>
    <n v="0.11306567920676611"/>
    <x v="2"/>
    <n v="0"/>
  </r>
  <r>
    <s v="Post_4700"/>
    <x v="687"/>
    <x v="8"/>
    <x v="2"/>
    <x v="6"/>
    <x v="3"/>
    <x v="0"/>
    <n v="1186127"/>
    <n v="319670"/>
    <n v="41088"/>
    <n v="8135"/>
    <n v="368893"/>
    <n v="0.31100632562954894"/>
    <x v="0"/>
    <n v="0"/>
  </r>
  <r>
    <s v="Post_4701"/>
    <x v="385"/>
    <x v="9"/>
    <x v="3"/>
    <x v="3"/>
    <x v="4"/>
    <x v="7"/>
    <n v="120399"/>
    <n v="86677"/>
    <n v="48450"/>
    <n v="40249"/>
    <n v="175376"/>
    <n v="1.456623393882009"/>
    <x v="1"/>
    <n v="0"/>
  </r>
  <r>
    <s v="Post_4702"/>
    <x v="146"/>
    <x v="7"/>
    <x v="2"/>
    <x v="5"/>
    <x v="5"/>
    <x v="7"/>
    <n v="600372"/>
    <n v="260597"/>
    <n v="9374"/>
    <n v="46042"/>
    <n v="316013"/>
    <n v="0.52636198890021524"/>
    <x v="1"/>
    <n v="0"/>
  </r>
  <r>
    <s v="Post_4703"/>
    <x v="29"/>
    <x v="10"/>
    <x v="1"/>
    <x v="5"/>
    <x v="1"/>
    <x v="2"/>
    <n v="4903978"/>
    <n v="68921"/>
    <n v="75527"/>
    <n v="6533"/>
    <n v="150981"/>
    <n v="3.0787454592985531E-2"/>
    <x v="2"/>
    <n v="0"/>
  </r>
  <r>
    <s v="Post_4704"/>
    <x v="350"/>
    <x v="7"/>
    <x v="2"/>
    <x v="9"/>
    <x v="1"/>
    <x v="7"/>
    <n v="3529073"/>
    <n v="152267"/>
    <n v="95610"/>
    <n v="19210"/>
    <n v="267087"/>
    <n v="7.5681914202398198E-2"/>
    <x v="0"/>
    <n v="0"/>
  </r>
  <r>
    <s v="Post_4705"/>
    <x v="691"/>
    <x v="5"/>
    <x v="1"/>
    <x v="0"/>
    <x v="1"/>
    <x v="6"/>
    <n v="642028"/>
    <n v="8962"/>
    <n v="37402"/>
    <n v="31693"/>
    <n v="78057"/>
    <n v="0.12157880964693128"/>
    <x v="2"/>
    <n v="0"/>
  </r>
  <r>
    <s v="Post_4706"/>
    <x v="560"/>
    <x v="3"/>
    <x v="0"/>
    <x v="6"/>
    <x v="4"/>
    <x v="4"/>
    <n v="1289152"/>
    <n v="336168"/>
    <n v="68747"/>
    <n v="23496"/>
    <n v="428411"/>
    <n v="0.33232000570917936"/>
    <x v="1"/>
    <n v="0"/>
  </r>
  <r>
    <s v="Post_4707"/>
    <x v="317"/>
    <x v="6"/>
    <x v="0"/>
    <x v="0"/>
    <x v="1"/>
    <x v="4"/>
    <n v="1549672"/>
    <n v="2009"/>
    <n v="48438"/>
    <n v="13727"/>
    <n v="64174"/>
    <n v="4.1411343819853494E-2"/>
    <x v="0"/>
    <n v="0"/>
  </r>
  <r>
    <s v="Post_4708"/>
    <x v="153"/>
    <x v="22"/>
    <x v="2"/>
    <x v="5"/>
    <x v="3"/>
    <x v="2"/>
    <n v="3216935"/>
    <n v="211312"/>
    <n v="25058"/>
    <n v="14426"/>
    <n v="250796"/>
    <n v="7.7961164897643251E-2"/>
    <x v="2"/>
    <n v="0"/>
  </r>
  <r>
    <s v="Post_4709"/>
    <x v="526"/>
    <x v="6"/>
    <x v="1"/>
    <x v="9"/>
    <x v="3"/>
    <x v="4"/>
    <n v="3219104"/>
    <n v="42669"/>
    <n v="37168"/>
    <n v="32049"/>
    <n v="111886"/>
    <n v="3.4756876447607783E-2"/>
    <x v="0"/>
    <n v="0"/>
  </r>
  <r>
    <s v="Post_4710"/>
    <x v="652"/>
    <x v="13"/>
    <x v="2"/>
    <x v="6"/>
    <x v="0"/>
    <x v="6"/>
    <n v="3649931"/>
    <n v="9757"/>
    <n v="30263"/>
    <n v="32855"/>
    <n v="72875"/>
    <n v="1.9966130866583505E-2"/>
    <x v="0"/>
    <n v="0"/>
  </r>
  <r>
    <s v="Post_4711"/>
    <x v="570"/>
    <x v="10"/>
    <x v="3"/>
    <x v="2"/>
    <x v="5"/>
    <x v="3"/>
    <n v="1273182"/>
    <n v="343660"/>
    <n v="43126"/>
    <n v="10947"/>
    <n v="397733"/>
    <n v="0.31239288648441466"/>
    <x v="1"/>
    <n v="0"/>
  </r>
  <r>
    <s v="Post_4712"/>
    <x v="282"/>
    <x v="16"/>
    <x v="0"/>
    <x v="7"/>
    <x v="4"/>
    <x v="1"/>
    <n v="2864591"/>
    <n v="79967"/>
    <n v="39479"/>
    <n v="6156"/>
    <n v="125602"/>
    <n v="4.3846399014728456E-2"/>
    <x v="0"/>
    <n v="0"/>
  </r>
  <r>
    <s v="Post_4713"/>
    <x v="110"/>
    <x v="1"/>
    <x v="1"/>
    <x v="4"/>
    <x v="3"/>
    <x v="2"/>
    <n v="3007888"/>
    <n v="375087"/>
    <n v="4908"/>
    <n v="13091"/>
    <n v="393086"/>
    <n v="0.13068505210300382"/>
    <x v="1"/>
    <n v="0"/>
  </r>
  <r>
    <s v="Post_4714"/>
    <x v="514"/>
    <x v="4"/>
    <x v="0"/>
    <x v="5"/>
    <x v="3"/>
    <x v="7"/>
    <n v="40261"/>
    <n v="171945"/>
    <n v="70151"/>
    <n v="1807"/>
    <n v="243903"/>
    <n v="6.0580462482302977"/>
    <x v="1"/>
    <n v="0"/>
  </r>
  <r>
    <s v="Post_4715"/>
    <x v="210"/>
    <x v="10"/>
    <x v="2"/>
    <x v="6"/>
    <x v="5"/>
    <x v="2"/>
    <n v="1058662"/>
    <n v="43960"/>
    <n v="53826"/>
    <n v="44909"/>
    <n v="142695"/>
    <n v="0.13478806266778254"/>
    <x v="0"/>
    <n v="0"/>
  </r>
  <r>
    <s v="Post_4716"/>
    <x v="655"/>
    <x v="12"/>
    <x v="2"/>
    <x v="4"/>
    <x v="0"/>
    <x v="0"/>
    <n v="4341471"/>
    <n v="412137"/>
    <n v="79329"/>
    <n v="19485"/>
    <n v="510951"/>
    <n v="0.11769075504592798"/>
    <x v="0"/>
    <n v="0"/>
  </r>
  <r>
    <s v="Post_4717"/>
    <x v="497"/>
    <x v="14"/>
    <x v="0"/>
    <x v="1"/>
    <x v="3"/>
    <x v="4"/>
    <n v="2011861"/>
    <n v="280278"/>
    <n v="88874"/>
    <n v="1104"/>
    <n v="370256"/>
    <n v="0.18403657111500249"/>
    <x v="0"/>
    <n v="0"/>
  </r>
  <r>
    <s v="Post_4718"/>
    <x v="88"/>
    <x v="10"/>
    <x v="1"/>
    <x v="4"/>
    <x v="3"/>
    <x v="2"/>
    <n v="3649213"/>
    <n v="270175"/>
    <n v="90118"/>
    <n v="2531"/>
    <n v="362824"/>
    <n v="9.9425273339758466E-2"/>
    <x v="0"/>
    <n v="0"/>
  </r>
  <r>
    <s v="Post_4719"/>
    <x v="611"/>
    <x v="17"/>
    <x v="1"/>
    <x v="6"/>
    <x v="2"/>
    <x v="1"/>
    <n v="2216125"/>
    <n v="449987"/>
    <n v="37594"/>
    <n v="38581"/>
    <n v="526162"/>
    <n v="0.23742433301370636"/>
    <x v="0"/>
    <n v="0"/>
  </r>
  <r>
    <s v="Post_4720"/>
    <x v="671"/>
    <x v="14"/>
    <x v="3"/>
    <x v="1"/>
    <x v="4"/>
    <x v="4"/>
    <n v="4746083"/>
    <n v="347026"/>
    <n v="53053"/>
    <n v="6064"/>
    <n v="406143"/>
    <n v="8.5574356790641889E-2"/>
    <x v="1"/>
    <n v="0"/>
  </r>
  <r>
    <s v="Post_4721"/>
    <x v="679"/>
    <x v="12"/>
    <x v="2"/>
    <x v="0"/>
    <x v="4"/>
    <x v="7"/>
    <n v="1476558"/>
    <n v="181352"/>
    <n v="24958"/>
    <n v="40761"/>
    <n v="247071"/>
    <n v="0.16732901789161009"/>
    <x v="0"/>
    <n v="0"/>
  </r>
  <r>
    <s v="Post_4722"/>
    <x v="151"/>
    <x v="17"/>
    <x v="2"/>
    <x v="2"/>
    <x v="4"/>
    <x v="2"/>
    <n v="4798367"/>
    <n v="198861"/>
    <n v="99656"/>
    <n v="30484"/>
    <n v="329001"/>
    <n v="6.8565201452910965E-2"/>
    <x v="0"/>
    <n v="0"/>
  </r>
  <r>
    <s v="Post_4723"/>
    <x v="77"/>
    <x v="18"/>
    <x v="2"/>
    <x v="4"/>
    <x v="1"/>
    <x v="5"/>
    <n v="3399161"/>
    <n v="424575"/>
    <n v="33841"/>
    <n v="15840"/>
    <n v="474256"/>
    <n v="0.13952148780243126"/>
    <x v="2"/>
    <n v="0"/>
  </r>
  <r>
    <s v="Post_4724"/>
    <x v="111"/>
    <x v="16"/>
    <x v="1"/>
    <x v="6"/>
    <x v="0"/>
    <x v="3"/>
    <n v="1781924"/>
    <n v="79633"/>
    <n v="15583"/>
    <n v="15885"/>
    <n v="111101"/>
    <n v="6.2348899279655028E-2"/>
    <x v="2"/>
    <n v="0"/>
  </r>
  <r>
    <s v="Post_4725"/>
    <x v="571"/>
    <x v="1"/>
    <x v="3"/>
    <x v="4"/>
    <x v="4"/>
    <x v="0"/>
    <n v="2720858"/>
    <n v="354755"/>
    <n v="65499"/>
    <n v="24161"/>
    <n v="444415"/>
    <n v="0.1633363446383457"/>
    <x v="2"/>
    <n v="0"/>
  </r>
  <r>
    <s v="Post_4726"/>
    <x v="195"/>
    <x v="10"/>
    <x v="1"/>
    <x v="6"/>
    <x v="0"/>
    <x v="1"/>
    <n v="2934790"/>
    <n v="77308"/>
    <n v="84676"/>
    <n v="8936"/>
    <n v="170920"/>
    <n v="5.8239260730750753E-2"/>
    <x v="2"/>
    <n v="0"/>
  </r>
  <r>
    <s v="Post_4727"/>
    <x v="604"/>
    <x v="17"/>
    <x v="1"/>
    <x v="3"/>
    <x v="0"/>
    <x v="7"/>
    <n v="4370709"/>
    <n v="128441"/>
    <n v="38915"/>
    <n v="38928"/>
    <n v="206284"/>
    <n v="4.719691930988771E-2"/>
    <x v="0"/>
    <n v="0"/>
  </r>
  <r>
    <s v="Post_4728"/>
    <x v="472"/>
    <x v="19"/>
    <x v="1"/>
    <x v="7"/>
    <x v="3"/>
    <x v="3"/>
    <n v="453593"/>
    <n v="164787"/>
    <n v="60691"/>
    <n v="27711"/>
    <n v="253189"/>
    <n v="0.55818542173269869"/>
    <x v="2"/>
    <n v="0"/>
  </r>
  <r>
    <s v="Post_4729"/>
    <x v="224"/>
    <x v="10"/>
    <x v="3"/>
    <x v="3"/>
    <x v="1"/>
    <x v="5"/>
    <n v="1173127"/>
    <n v="487690"/>
    <n v="4447"/>
    <n v="38679"/>
    <n v="530816"/>
    <n v="0.45247956956066993"/>
    <x v="0"/>
    <n v="0"/>
  </r>
  <r>
    <s v="Post_4730"/>
    <x v="356"/>
    <x v="4"/>
    <x v="1"/>
    <x v="6"/>
    <x v="0"/>
    <x v="2"/>
    <n v="71482"/>
    <n v="226507"/>
    <n v="35353"/>
    <n v="35679"/>
    <n v="297539"/>
    <n v="4.1624325004896336"/>
    <x v="1"/>
    <n v="0"/>
  </r>
  <r>
    <s v="Post_4731"/>
    <x v="110"/>
    <x v="1"/>
    <x v="2"/>
    <x v="1"/>
    <x v="4"/>
    <x v="2"/>
    <n v="3177671"/>
    <n v="77073"/>
    <n v="55792"/>
    <n v="45498"/>
    <n v="178363"/>
    <n v="5.613010283317562E-2"/>
    <x v="1"/>
    <n v="0"/>
  </r>
  <r>
    <s v="Post_4732"/>
    <x v="335"/>
    <x v="22"/>
    <x v="3"/>
    <x v="1"/>
    <x v="1"/>
    <x v="5"/>
    <n v="1998533"/>
    <n v="277428"/>
    <n v="1086"/>
    <n v="25936"/>
    <n v="304450"/>
    <n v="0.15233673899805508"/>
    <x v="0"/>
    <n v="0"/>
  </r>
  <r>
    <s v="Post_4733"/>
    <x v="274"/>
    <x v="20"/>
    <x v="2"/>
    <x v="1"/>
    <x v="5"/>
    <x v="2"/>
    <n v="2153009"/>
    <n v="424075"/>
    <n v="10091"/>
    <n v="31751"/>
    <n v="465917"/>
    <n v="0.21640271824223681"/>
    <x v="2"/>
    <n v="0"/>
  </r>
  <r>
    <s v="Post_4734"/>
    <x v="176"/>
    <x v="18"/>
    <x v="1"/>
    <x v="9"/>
    <x v="0"/>
    <x v="1"/>
    <n v="811919"/>
    <n v="220241"/>
    <n v="66953"/>
    <n v="6617"/>
    <n v="293811"/>
    <n v="0.3618723049959417"/>
    <x v="2"/>
    <n v="0"/>
  </r>
  <r>
    <s v="Post_4735"/>
    <x v="79"/>
    <x v="21"/>
    <x v="1"/>
    <x v="0"/>
    <x v="1"/>
    <x v="7"/>
    <n v="4383045"/>
    <n v="364525"/>
    <n v="90039"/>
    <n v="11727"/>
    <n v="466291"/>
    <n v="0.10638517286498314"/>
    <x v="0"/>
    <n v="0"/>
  </r>
  <r>
    <s v="Post_4736"/>
    <x v="471"/>
    <x v="12"/>
    <x v="0"/>
    <x v="8"/>
    <x v="1"/>
    <x v="4"/>
    <n v="191000"/>
    <n v="174033"/>
    <n v="5711"/>
    <n v="21027"/>
    <n v="200771"/>
    <n v="1.0511570680628273"/>
    <x v="2"/>
    <n v="0"/>
  </r>
  <r>
    <s v="Post_4737"/>
    <x v="494"/>
    <x v="3"/>
    <x v="1"/>
    <x v="7"/>
    <x v="5"/>
    <x v="2"/>
    <n v="4436970"/>
    <n v="261021"/>
    <n v="47592"/>
    <n v="40550"/>
    <n v="349163"/>
    <n v="7.869401866589136E-2"/>
    <x v="1"/>
    <n v="0"/>
  </r>
  <r>
    <s v="Post_4738"/>
    <x v="614"/>
    <x v="9"/>
    <x v="1"/>
    <x v="4"/>
    <x v="4"/>
    <x v="4"/>
    <n v="1831132"/>
    <n v="238386"/>
    <n v="42195"/>
    <n v="33961"/>
    <n v="314542"/>
    <n v="0.17177461810508474"/>
    <x v="2"/>
    <n v="0"/>
  </r>
  <r>
    <s v="Post_4739"/>
    <x v="110"/>
    <x v="1"/>
    <x v="0"/>
    <x v="2"/>
    <x v="5"/>
    <x v="0"/>
    <n v="50550"/>
    <n v="195965"/>
    <n v="58390"/>
    <n v="43705"/>
    <n v="298060"/>
    <n v="5.8963402571711176"/>
    <x v="1"/>
    <n v="0"/>
  </r>
  <r>
    <s v="Post_4740"/>
    <x v="131"/>
    <x v="9"/>
    <x v="0"/>
    <x v="9"/>
    <x v="3"/>
    <x v="2"/>
    <n v="4907733"/>
    <n v="196379"/>
    <n v="31009"/>
    <n v="15463"/>
    <n v="242851"/>
    <n v="4.9483335788642127E-2"/>
    <x v="2"/>
    <n v="0"/>
  </r>
  <r>
    <s v="Post_4741"/>
    <x v="70"/>
    <x v="5"/>
    <x v="2"/>
    <x v="2"/>
    <x v="5"/>
    <x v="7"/>
    <n v="2104258"/>
    <n v="182294"/>
    <n v="4266"/>
    <n v="23225"/>
    <n v="209785"/>
    <n v="9.969547460434984E-2"/>
    <x v="2"/>
    <n v="0"/>
  </r>
  <r>
    <s v="Post_4742"/>
    <x v="33"/>
    <x v="19"/>
    <x v="1"/>
    <x v="5"/>
    <x v="0"/>
    <x v="5"/>
    <n v="1722070"/>
    <n v="493708"/>
    <n v="79119"/>
    <n v="41390"/>
    <n v="614217"/>
    <n v="0.35667365438106463"/>
    <x v="1"/>
    <n v="0"/>
  </r>
  <r>
    <s v="Post_4743"/>
    <x v="589"/>
    <x v="6"/>
    <x v="0"/>
    <x v="2"/>
    <x v="3"/>
    <x v="6"/>
    <n v="505720"/>
    <n v="140570"/>
    <n v="2510"/>
    <n v="17156"/>
    <n v="160236"/>
    <n v="0.31684726726251683"/>
    <x v="2"/>
    <n v="0"/>
  </r>
  <r>
    <s v="Post_4744"/>
    <x v="597"/>
    <x v="21"/>
    <x v="1"/>
    <x v="5"/>
    <x v="1"/>
    <x v="0"/>
    <n v="1137589"/>
    <n v="168541"/>
    <n v="64622"/>
    <n v="23184"/>
    <n v="256347"/>
    <n v="0.2253423688168574"/>
    <x v="1"/>
    <n v="0"/>
  </r>
  <r>
    <s v="Post_4745"/>
    <x v="382"/>
    <x v="21"/>
    <x v="3"/>
    <x v="1"/>
    <x v="5"/>
    <x v="3"/>
    <n v="3702911"/>
    <n v="85206"/>
    <n v="4933"/>
    <n v="20680"/>
    <n v="110819"/>
    <n v="2.9927535390399607E-2"/>
    <x v="1"/>
    <n v="0"/>
  </r>
  <r>
    <s v="Post_4746"/>
    <x v="58"/>
    <x v="17"/>
    <x v="1"/>
    <x v="7"/>
    <x v="3"/>
    <x v="3"/>
    <n v="4033578"/>
    <n v="51533"/>
    <n v="75559"/>
    <n v="11512"/>
    <n v="138604"/>
    <n v="3.4362543627518796E-2"/>
    <x v="2"/>
    <n v="0"/>
  </r>
  <r>
    <s v="Post_4747"/>
    <x v="233"/>
    <x v="23"/>
    <x v="2"/>
    <x v="7"/>
    <x v="4"/>
    <x v="1"/>
    <n v="3327912"/>
    <n v="51574"/>
    <n v="51539"/>
    <n v="29622"/>
    <n v="132735"/>
    <n v="3.9885369565060613E-2"/>
    <x v="1"/>
    <n v="0"/>
  </r>
  <r>
    <s v="Post_4748"/>
    <x v="163"/>
    <x v="4"/>
    <x v="2"/>
    <x v="0"/>
    <x v="4"/>
    <x v="1"/>
    <n v="641205"/>
    <n v="300091"/>
    <n v="92655"/>
    <n v="43197"/>
    <n v="435943"/>
    <n v="0.67988084933835513"/>
    <x v="1"/>
    <n v="0"/>
  </r>
  <r>
    <s v="Post_4749"/>
    <x v="359"/>
    <x v="14"/>
    <x v="0"/>
    <x v="2"/>
    <x v="0"/>
    <x v="0"/>
    <n v="1668055"/>
    <n v="24782"/>
    <n v="18001"/>
    <n v="35311"/>
    <n v="78094"/>
    <n v="4.6817401104879634E-2"/>
    <x v="1"/>
    <n v="0"/>
  </r>
  <r>
    <s v="Post_4750"/>
    <x v="617"/>
    <x v="21"/>
    <x v="2"/>
    <x v="0"/>
    <x v="3"/>
    <x v="2"/>
    <n v="2677552"/>
    <n v="450023"/>
    <n v="10672"/>
    <n v="13565"/>
    <n v="474260"/>
    <n v="0.17712447788128857"/>
    <x v="2"/>
    <n v="0"/>
  </r>
  <r>
    <s v="Post_4751"/>
    <x v="260"/>
    <x v="6"/>
    <x v="0"/>
    <x v="8"/>
    <x v="4"/>
    <x v="0"/>
    <n v="2617130"/>
    <n v="78201"/>
    <n v="18502"/>
    <n v="1615"/>
    <n v="98318"/>
    <n v="3.7567105951939718E-2"/>
    <x v="0"/>
    <n v="0"/>
  </r>
  <r>
    <s v="Post_4752"/>
    <x v="370"/>
    <x v="17"/>
    <x v="3"/>
    <x v="5"/>
    <x v="3"/>
    <x v="1"/>
    <n v="4962798"/>
    <n v="142287"/>
    <n v="79299"/>
    <n v="31575"/>
    <n v="253161"/>
    <n v="5.101174780839357E-2"/>
    <x v="0"/>
    <n v="0"/>
  </r>
  <r>
    <s v="Post_4753"/>
    <x v="211"/>
    <x v="5"/>
    <x v="0"/>
    <x v="6"/>
    <x v="1"/>
    <x v="6"/>
    <n v="3905473"/>
    <n v="416515"/>
    <n v="20273"/>
    <n v="39780"/>
    <n v="476568"/>
    <n v="0.12202568037213418"/>
    <x v="1"/>
    <n v="0"/>
  </r>
  <r>
    <s v="Post_4754"/>
    <x v="99"/>
    <x v="14"/>
    <x v="1"/>
    <x v="4"/>
    <x v="4"/>
    <x v="1"/>
    <n v="3097651"/>
    <n v="268306"/>
    <n v="65885"/>
    <n v="16747"/>
    <n v="350938"/>
    <n v="0.1132916522874914"/>
    <x v="0"/>
    <n v="0"/>
  </r>
  <r>
    <s v="Post_4755"/>
    <x v="93"/>
    <x v="2"/>
    <x v="3"/>
    <x v="0"/>
    <x v="0"/>
    <x v="1"/>
    <n v="3232709"/>
    <n v="17533"/>
    <n v="73322"/>
    <n v="45503"/>
    <n v="136358"/>
    <n v="4.2180722112630617E-2"/>
    <x v="2"/>
    <n v="0"/>
  </r>
  <r>
    <s v="Post_4756"/>
    <x v="92"/>
    <x v="22"/>
    <x v="2"/>
    <x v="1"/>
    <x v="3"/>
    <x v="2"/>
    <n v="3967702"/>
    <n v="357355"/>
    <n v="37276"/>
    <n v="37138"/>
    <n v="431769"/>
    <n v="0.10882092455532194"/>
    <x v="1"/>
    <n v="0"/>
  </r>
  <r>
    <s v="Post_4757"/>
    <x v="211"/>
    <x v="5"/>
    <x v="0"/>
    <x v="9"/>
    <x v="1"/>
    <x v="5"/>
    <n v="2370772"/>
    <n v="494750"/>
    <n v="40998"/>
    <n v="22174"/>
    <n v="557922"/>
    <n v="0.23533346943527256"/>
    <x v="2"/>
    <n v="0"/>
  </r>
  <r>
    <s v="Post_4758"/>
    <x v="439"/>
    <x v="0"/>
    <x v="2"/>
    <x v="3"/>
    <x v="3"/>
    <x v="1"/>
    <n v="1219338"/>
    <n v="54007"/>
    <n v="33919"/>
    <n v="26510"/>
    <n v="114436"/>
    <n v="9.3850925666222162E-2"/>
    <x v="1"/>
    <n v="0"/>
  </r>
  <r>
    <s v="Post_4759"/>
    <x v="324"/>
    <x v="2"/>
    <x v="1"/>
    <x v="9"/>
    <x v="0"/>
    <x v="6"/>
    <n v="1602283"/>
    <n v="403609"/>
    <n v="7724"/>
    <n v="20596"/>
    <n v="431929"/>
    <n v="0.26957098090661885"/>
    <x v="1"/>
    <n v="0"/>
  </r>
  <r>
    <s v="Post_4760"/>
    <x v="576"/>
    <x v="15"/>
    <x v="3"/>
    <x v="5"/>
    <x v="3"/>
    <x v="1"/>
    <n v="2050005"/>
    <n v="495359"/>
    <n v="98876"/>
    <n v="31147"/>
    <n v="625382"/>
    <n v="0.30506364618622883"/>
    <x v="0"/>
    <n v="0"/>
  </r>
  <r>
    <s v="Post_4761"/>
    <x v="104"/>
    <x v="4"/>
    <x v="1"/>
    <x v="8"/>
    <x v="4"/>
    <x v="2"/>
    <n v="1650036"/>
    <n v="304588"/>
    <n v="15654"/>
    <n v="19851"/>
    <n v="340093"/>
    <n v="0.20611247269756539"/>
    <x v="0"/>
    <n v="0"/>
  </r>
  <r>
    <s v="Post_4762"/>
    <x v="599"/>
    <x v="11"/>
    <x v="3"/>
    <x v="5"/>
    <x v="3"/>
    <x v="4"/>
    <n v="2101712"/>
    <n v="32761"/>
    <n v="87377"/>
    <n v="33207"/>
    <n v="153345"/>
    <n v="7.2961947212558137E-2"/>
    <x v="1"/>
    <n v="0"/>
  </r>
  <r>
    <s v="Post_4763"/>
    <x v="24"/>
    <x v="6"/>
    <x v="0"/>
    <x v="9"/>
    <x v="5"/>
    <x v="6"/>
    <n v="1519302"/>
    <n v="486312"/>
    <n v="88398"/>
    <n v="108"/>
    <n v="574818"/>
    <n v="0.37834347614891572"/>
    <x v="0"/>
    <n v="0"/>
  </r>
  <r>
    <s v="Post_4764"/>
    <x v="394"/>
    <x v="16"/>
    <x v="0"/>
    <x v="6"/>
    <x v="0"/>
    <x v="7"/>
    <n v="2025180"/>
    <n v="52573"/>
    <n v="77235"/>
    <n v="39474"/>
    <n v="169282"/>
    <n v="8.3588619283224211E-2"/>
    <x v="0"/>
    <n v="0"/>
  </r>
  <r>
    <s v="Post_4765"/>
    <x v="53"/>
    <x v="5"/>
    <x v="0"/>
    <x v="7"/>
    <x v="1"/>
    <x v="1"/>
    <n v="4001869"/>
    <n v="426578"/>
    <n v="74476"/>
    <n v="13790"/>
    <n v="514844"/>
    <n v="0.12865088787264151"/>
    <x v="1"/>
    <n v="0"/>
  </r>
  <r>
    <s v="Post_4766"/>
    <x v="261"/>
    <x v="9"/>
    <x v="3"/>
    <x v="6"/>
    <x v="2"/>
    <x v="1"/>
    <n v="2237936"/>
    <n v="126499"/>
    <n v="7462"/>
    <n v="31727"/>
    <n v="165688"/>
    <n v="7.4036076098690937E-2"/>
    <x v="1"/>
    <n v="0"/>
  </r>
  <r>
    <s v="Post_4767"/>
    <x v="103"/>
    <x v="17"/>
    <x v="1"/>
    <x v="7"/>
    <x v="0"/>
    <x v="2"/>
    <n v="4087039"/>
    <n v="483900"/>
    <n v="15030"/>
    <n v="24612"/>
    <n v="523542"/>
    <n v="0.12809811699863888"/>
    <x v="2"/>
    <n v="0"/>
  </r>
  <r>
    <s v="Post_4768"/>
    <x v="434"/>
    <x v="17"/>
    <x v="3"/>
    <x v="2"/>
    <x v="0"/>
    <x v="3"/>
    <n v="2618299"/>
    <n v="174129"/>
    <n v="18094"/>
    <n v="29585"/>
    <n v="221808"/>
    <n v="8.471454176929373E-2"/>
    <x v="0"/>
    <n v="0"/>
  </r>
  <r>
    <s v="Post_4769"/>
    <x v="622"/>
    <x v="13"/>
    <x v="1"/>
    <x v="5"/>
    <x v="2"/>
    <x v="1"/>
    <n v="1027847"/>
    <n v="362060"/>
    <n v="47435"/>
    <n v="37002"/>
    <n v="446497"/>
    <n v="0.43440025606923988"/>
    <x v="2"/>
    <n v="0"/>
  </r>
  <r>
    <s v="Post_4770"/>
    <x v="110"/>
    <x v="1"/>
    <x v="1"/>
    <x v="2"/>
    <x v="3"/>
    <x v="5"/>
    <n v="1334589"/>
    <n v="266552"/>
    <n v="48272"/>
    <n v="11189"/>
    <n v="326013"/>
    <n v="0.24427969959290838"/>
    <x v="1"/>
    <n v="0"/>
  </r>
  <r>
    <s v="Post_4771"/>
    <x v="268"/>
    <x v="8"/>
    <x v="3"/>
    <x v="0"/>
    <x v="4"/>
    <x v="6"/>
    <n v="3359899"/>
    <n v="492874"/>
    <n v="1269"/>
    <n v="8977"/>
    <n v="503120"/>
    <n v="0.1497425964292379"/>
    <x v="1"/>
    <n v="0"/>
  </r>
  <r>
    <s v="Post_4772"/>
    <x v="93"/>
    <x v="2"/>
    <x v="1"/>
    <x v="6"/>
    <x v="5"/>
    <x v="3"/>
    <n v="17410"/>
    <n v="440302"/>
    <n v="87598"/>
    <n v="7090"/>
    <n v="534990"/>
    <n v="30.728891441700171"/>
    <x v="2"/>
    <n v="0"/>
  </r>
  <r>
    <s v="Post_4773"/>
    <x v="86"/>
    <x v="10"/>
    <x v="0"/>
    <x v="6"/>
    <x v="1"/>
    <x v="4"/>
    <n v="2141862"/>
    <n v="328046"/>
    <n v="8689"/>
    <n v="37898"/>
    <n v="374633"/>
    <n v="0.17490996151946298"/>
    <x v="1"/>
    <n v="0"/>
  </r>
  <r>
    <s v="Post_4774"/>
    <x v="700"/>
    <x v="19"/>
    <x v="2"/>
    <x v="7"/>
    <x v="0"/>
    <x v="6"/>
    <n v="4019882"/>
    <n v="131670"/>
    <n v="67263"/>
    <n v="648"/>
    <n v="199581"/>
    <n v="4.9648472268588976E-2"/>
    <x v="2"/>
    <n v="0"/>
  </r>
  <r>
    <s v="Post_4775"/>
    <x v="278"/>
    <x v="8"/>
    <x v="2"/>
    <x v="4"/>
    <x v="2"/>
    <x v="4"/>
    <n v="2968787"/>
    <n v="334782"/>
    <n v="75537"/>
    <n v="29581"/>
    <n v="439900"/>
    <n v="0.14817499537689974"/>
    <x v="1"/>
    <n v="0"/>
  </r>
  <r>
    <s v="Post_4776"/>
    <x v="545"/>
    <x v="5"/>
    <x v="0"/>
    <x v="1"/>
    <x v="2"/>
    <x v="5"/>
    <n v="1461068"/>
    <n v="234320"/>
    <n v="76468"/>
    <n v="12204"/>
    <n v="322992"/>
    <n v="0.22106568619667258"/>
    <x v="0"/>
    <n v="0"/>
  </r>
  <r>
    <s v="Post_4777"/>
    <x v="727"/>
    <x v="2"/>
    <x v="3"/>
    <x v="4"/>
    <x v="0"/>
    <x v="6"/>
    <n v="619225"/>
    <n v="412705"/>
    <n v="58028"/>
    <n v="15962"/>
    <n v="486695"/>
    <n v="0.78597440348823122"/>
    <x v="1"/>
    <n v="0"/>
  </r>
  <r>
    <s v="Post_4778"/>
    <x v="27"/>
    <x v="16"/>
    <x v="0"/>
    <x v="4"/>
    <x v="3"/>
    <x v="6"/>
    <n v="1278728"/>
    <n v="429074"/>
    <n v="13570"/>
    <n v="2674"/>
    <n v="445318"/>
    <n v="0.34825076169443386"/>
    <x v="2"/>
    <n v="0"/>
  </r>
  <r>
    <s v="Post_4779"/>
    <x v="426"/>
    <x v="6"/>
    <x v="2"/>
    <x v="0"/>
    <x v="4"/>
    <x v="5"/>
    <n v="609969"/>
    <n v="103448"/>
    <n v="60694"/>
    <n v="21763"/>
    <n v="185905"/>
    <n v="0.30477778378901221"/>
    <x v="0"/>
    <n v="0"/>
  </r>
  <r>
    <s v="Post_4780"/>
    <x v="58"/>
    <x v="17"/>
    <x v="1"/>
    <x v="7"/>
    <x v="3"/>
    <x v="0"/>
    <n v="1085330"/>
    <n v="403285"/>
    <n v="93043"/>
    <n v="35529"/>
    <n v="531857"/>
    <n v="0.49004173845742771"/>
    <x v="2"/>
    <n v="0"/>
  </r>
  <r>
    <s v="Post_4781"/>
    <x v="64"/>
    <x v="20"/>
    <x v="3"/>
    <x v="8"/>
    <x v="5"/>
    <x v="6"/>
    <n v="229246"/>
    <n v="246638"/>
    <n v="94927"/>
    <n v="39172"/>
    <n v="380737"/>
    <n v="1.6608228715004842"/>
    <x v="0"/>
    <n v="0"/>
  </r>
  <r>
    <s v="Post_4782"/>
    <x v="691"/>
    <x v="5"/>
    <x v="1"/>
    <x v="4"/>
    <x v="4"/>
    <x v="2"/>
    <n v="2931391"/>
    <n v="338512"/>
    <n v="25132"/>
    <n v="35276"/>
    <n v="398920"/>
    <n v="0.13608556483935441"/>
    <x v="0"/>
    <n v="0"/>
  </r>
  <r>
    <s v="Post_4783"/>
    <x v="616"/>
    <x v="8"/>
    <x v="2"/>
    <x v="6"/>
    <x v="1"/>
    <x v="3"/>
    <n v="224021"/>
    <n v="140189"/>
    <n v="90689"/>
    <n v="37245"/>
    <n v="268123"/>
    <n v="1.196865472433388"/>
    <x v="1"/>
    <n v="0"/>
  </r>
  <r>
    <s v="Post_4784"/>
    <x v="119"/>
    <x v="17"/>
    <x v="3"/>
    <x v="4"/>
    <x v="2"/>
    <x v="7"/>
    <n v="2253299"/>
    <n v="494478"/>
    <n v="11190"/>
    <n v="12355"/>
    <n v="518023"/>
    <n v="0.22989536674893124"/>
    <x v="2"/>
    <n v="0"/>
  </r>
  <r>
    <s v="Post_4785"/>
    <x v="679"/>
    <x v="12"/>
    <x v="3"/>
    <x v="3"/>
    <x v="5"/>
    <x v="3"/>
    <n v="4629977"/>
    <n v="160940"/>
    <n v="2872"/>
    <n v="31118"/>
    <n v="194930"/>
    <n v="4.2101721023668152E-2"/>
    <x v="1"/>
    <n v="0"/>
  </r>
  <r>
    <s v="Post_4786"/>
    <x v="76"/>
    <x v="19"/>
    <x v="2"/>
    <x v="5"/>
    <x v="4"/>
    <x v="1"/>
    <n v="318117"/>
    <n v="384817"/>
    <n v="87062"/>
    <n v="42578"/>
    <n v="514457"/>
    <n v="1.6171943027250979"/>
    <x v="0"/>
    <n v="0"/>
  </r>
  <r>
    <s v="Post_4787"/>
    <x v="304"/>
    <x v="21"/>
    <x v="3"/>
    <x v="5"/>
    <x v="2"/>
    <x v="0"/>
    <n v="1180106"/>
    <n v="43719"/>
    <n v="16485"/>
    <n v="43917"/>
    <n v="104121"/>
    <n v="8.8230209828608616E-2"/>
    <x v="0"/>
    <n v="0"/>
  </r>
  <r>
    <s v="Post_4788"/>
    <x v="653"/>
    <x v="20"/>
    <x v="0"/>
    <x v="5"/>
    <x v="3"/>
    <x v="4"/>
    <n v="2476925"/>
    <n v="230450"/>
    <n v="55221"/>
    <n v="1354"/>
    <n v="287025"/>
    <n v="0.11587956841648415"/>
    <x v="1"/>
    <n v="0"/>
  </r>
  <r>
    <s v="Post_4789"/>
    <x v="569"/>
    <x v="18"/>
    <x v="0"/>
    <x v="8"/>
    <x v="4"/>
    <x v="7"/>
    <n v="2847991"/>
    <n v="406067"/>
    <n v="52565"/>
    <n v="33962"/>
    <n v="492594"/>
    <n v="0.17296192298360494"/>
    <x v="2"/>
    <n v="0"/>
  </r>
  <r>
    <s v="Post_4790"/>
    <x v="657"/>
    <x v="12"/>
    <x v="2"/>
    <x v="1"/>
    <x v="1"/>
    <x v="4"/>
    <n v="4171736"/>
    <n v="248892"/>
    <n v="96898"/>
    <n v="12674"/>
    <n v="358464"/>
    <n v="8.5926817996153163E-2"/>
    <x v="2"/>
    <n v="0"/>
  </r>
  <r>
    <s v="Post_4791"/>
    <x v="198"/>
    <x v="8"/>
    <x v="0"/>
    <x v="3"/>
    <x v="4"/>
    <x v="6"/>
    <n v="2247336"/>
    <n v="416253"/>
    <n v="29943"/>
    <n v="37996"/>
    <n v="484192"/>
    <n v="0.21545153906669942"/>
    <x v="2"/>
    <n v="0"/>
  </r>
  <r>
    <s v="Post_4792"/>
    <x v="428"/>
    <x v="10"/>
    <x v="3"/>
    <x v="1"/>
    <x v="0"/>
    <x v="5"/>
    <n v="2970301"/>
    <n v="493114"/>
    <n v="58206"/>
    <n v="25766"/>
    <n v="577086"/>
    <n v="0.19428536030523505"/>
    <x v="2"/>
    <n v="0"/>
  </r>
  <r>
    <s v="Post_4793"/>
    <x v="173"/>
    <x v="5"/>
    <x v="2"/>
    <x v="4"/>
    <x v="2"/>
    <x v="7"/>
    <n v="3953080"/>
    <n v="17672"/>
    <n v="29206"/>
    <n v="24535"/>
    <n v="71413"/>
    <n v="1.8065154259463506E-2"/>
    <x v="2"/>
    <n v="0"/>
  </r>
  <r>
    <s v="Post_4794"/>
    <x v="122"/>
    <x v="13"/>
    <x v="1"/>
    <x v="8"/>
    <x v="0"/>
    <x v="2"/>
    <n v="1986024"/>
    <n v="232499"/>
    <n v="19425"/>
    <n v="23352"/>
    <n v="275276"/>
    <n v="0.13860658280061067"/>
    <x v="2"/>
    <n v="0"/>
  </r>
  <r>
    <s v="Post_4795"/>
    <x v="715"/>
    <x v="0"/>
    <x v="3"/>
    <x v="1"/>
    <x v="2"/>
    <x v="5"/>
    <n v="670841"/>
    <n v="327683"/>
    <n v="58507"/>
    <n v="42984"/>
    <n v="429174"/>
    <n v="0.63975517298435847"/>
    <x v="0"/>
    <n v="0"/>
  </r>
  <r>
    <s v="Post_4796"/>
    <x v="674"/>
    <x v="2"/>
    <x v="1"/>
    <x v="5"/>
    <x v="4"/>
    <x v="3"/>
    <n v="1219770"/>
    <n v="291504"/>
    <n v="16339"/>
    <n v="31645"/>
    <n v="339488"/>
    <n v="0.27832132287234479"/>
    <x v="0"/>
    <n v="0"/>
  </r>
  <r>
    <s v="Post_4797"/>
    <x v="141"/>
    <x v="6"/>
    <x v="1"/>
    <x v="1"/>
    <x v="1"/>
    <x v="5"/>
    <n v="1085450"/>
    <n v="318761"/>
    <n v="68762"/>
    <n v="33987"/>
    <n v="421510"/>
    <n v="0.388327421806624"/>
    <x v="1"/>
    <n v="0"/>
  </r>
  <r>
    <s v="Post_4798"/>
    <x v="548"/>
    <x v="22"/>
    <x v="2"/>
    <x v="5"/>
    <x v="2"/>
    <x v="2"/>
    <n v="2841135"/>
    <n v="103616"/>
    <n v="40222"/>
    <n v="14604"/>
    <n v="158442"/>
    <n v="5.5767149396280011E-2"/>
    <x v="1"/>
    <n v="0"/>
  </r>
  <r>
    <s v="Post_4799"/>
    <x v="667"/>
    <x v="21"/>
    <x v="3"/>
    <x v="9"/>
    <x v="0"/>
    <x v="6"/>
    <n v="324794"/>
    <n v="368597"/>
    <n v="5932"/>
    <n v="49827"/>
    <n v="424356"/>
    <n v="1.3065389138961927"/>
    <x v="2"/>
    <n v="0"/>
  </r>
  <r>
    <s v="Post_4800"/>
    <x v="493"/>
    <x v="23"/>
    <x v="3"/>
    <x v="4"/>
    <x v="0"/>
    <x v="7"/>
    <n v="4603491"/>
    <n v="200988"/>
    <n v="84981"/>
    <n v="41852"/>
    <n v="327821"/>
    <n v="7.1211391528733306E-2"/>
    <x v="1"/>
    <n v="0"/>
  </r>
  <r>
    <s v="Post_4801"/>
    <x v="630"/>
    <x v="1"/>
    <x v="1"/>
    <x v="0"/>
    <x v="1"/>
    <x v="1"/>
    <n v="3521257"/>
    <n v="499054"/>
    <n v="62073"/>
    <n v="40943"/>
    <n v="602070"/>
    <n v="0.1709815557342165"/>
    <x v="1"/>
    <n v="0"/>
  </r>
  <r>
    <s v="Post_4802"/>
    <x v="384"/>
    <x v="0"/>
    <x v="3"/>
    <x v="2"/>
    <x v="0"/>
    <x v="0"/>
    <n v="4368296"/>
    <n v="256833"/>
    <n v="21818"/>
    <n v="33470"/>
    <n v="312121"/>
    <n v="7.145143094698711E-2"/>
    <x v="1"/>
    <n v="0"/>
  </r>
  <r>
    <s v="Post_4803"/>
    <x v="156"/>
    <x v="15"/>
    <x v="0"/>
    <x v="0"/>
    <x v="4"/>
    <x v="7"/>
    <n v="2925514"/>
    <n v="231534"/>
    <n v="48422"/>
    <n v="40859"/>
    <n v="320815"/>
    <n v="0.10966107152452527"/>
    <x v="0"/>
    <n v="0"/>
  </r>
  <r>
    <s v="Post_4804"/>
    <x v="16"/>
    <x v="13"/>
    <x v="0"/>
    <x v="8"/>
    <x v="0"/>
    <x v="3"/>
    <n v="3301392"/>
    <n v="72964"/>
    <n v="71082"/>
    <n v="3187"/>
    <n v="147233"/>
    <n v="4.4597248675710126E-2"/>
    <x v="2"/>
    <n v="0"/>
  </r>
  <r>
    <s v="Post_4805"/>
    <x v="33"/>
    <x v="19"/>
    <x v="3"/>
    <x v="1"/>
    <x v="1"/>
    <x v="4"/>
    <n v="698224"/>
    <n v="114238"/>
    <n v="46020"/>
    <n v="39802"/>
    <n v="200060"/>
    <n v="0.28652695982951032"/>
    <x v="0"/>
    <n v="0"/>
  </r>
  <r>
    <s v="Post_4806"/>
    <x v="549"/>
    <x v="12"/>
    <x v="2"/>
    <x v="3"/>
    <x v="3"/>
    <x v="4"/>
    <n v="2168867"/>
    <n v="98430"/>
    <n v="83970"/>
    <n v="511"/>
    <n v="182911"/>
    <n v="8.4334816288873404E-2"/>
    <x v="1"/>
    <n v="0"/>
  </r>
  <r>
    <s v="Post_4807"/>
    <x v="392"/>
    <x v="11"/>
    <x v="2"/>
    <x v="4"/>
    <x v="2"/>
    <x v="4"/>
    <n v="4245823"/>
    <n v="392520"/>
    <n v="5760"/>
    <n v="6404"/>
    <n v="404684"/>
    <n v="9.5313440998364751E-2"/>
    <x v="2"/>
    <n v="0"/>
  </r>
  <r>
    <s v="Post_4808"/>
    <x v="513"/>
    <x v="4"/>
    <x v="0"/>
    <x v="7"/>
    <x v="0"/>
    <x v="5"/>
    <n v="1784267"/>
    <n v="10082"/>
    <n v="55617"/>
    <n v="18055"/>
    <n v="83754"/>
    <n v="4.6940284161507216E-2"/>
    <x v="2"/>
    <n v="0"/>
  </r>
  <r>
    <s v="Post_4809"/>
    <x v="285"/>
    <x v="10"/>
    <x v="2"/>
    <x v="8"/>
    <x v="3"/>
    <x v="2"/>
    <n v="144060"/>
    <n v="334822"/>
    <n v="18895"/>
    <n v="15190"/>
    <n v="368907"/>
    <n v="2.5607871720116617"/>
    <x v="2"/>
    <n v="0"/>
  </r>
  <r>
    <s v="Post_4810"/>
    <x v="134"/>
    <x v="1"/>
    <x v="2"/>
    <x v="3"/>
    <x v="4"/>
    <x v="4"/>
    <n v="622120"/>
    <n v="133383"/>
    <n v="42152"/>
    <n v="32063"/>
    <n v="207598"/>
    <n v="0.33369446409052916"/>
    <x v="0"/>
    <n v="0"/>
  </r>
  <r>
    <s v="Post_4811"/>
    <x v="188"/>
    <x v="5"/>
    <x v="0"/>
    <x v="0"/>
    <x v="2"/>
    <x v="7"/>
    <n v="2331691"/>
    <n v="451832"/>
    <n v="40146"/>
    <n v="31465"/>
    <n v="523443"/>
    <n v="0.22449072368508521"/>
    <x v="2"/>
    <n v="0"/>
  </r>
  <r>
    <s v="Post_4812"/>
    <x v="538"/>
    <x v="15"/>
    <x v="2"/>
    <x v="7"/>
    <x v="3"/>
    <x v="4"/>
    <n v="4308976"/>
    <n v="171495"/>
    <n v="9299"/>
    <n v="12469"/>
    <n v="193263"/>
    <n v="4.4851259324721234E-2"/>
    <x v="1"/>
    <n v="0"/>
  </r>
  <r>
    <s v="Post_4813"/>
    <x v="585"/>
    <x v="16"/>
    <x v="1"/>
    <x v="5"/>
    <x v="5"/>
    <x v="3"/>
    <n v="3927144"/>
    <n v="233834"/>
    <n v="69647"/>
    <n v="25283"/>
    <n v="328764"/>
    <n v="8.3715799573430463E-2"/>
    <x v="2"/>
    <n v="0"/>
  </r>
  <r>
    <s v="Post_4814"/>
    <x v="541"/>
    <x v="19"/>
    <x v="0"/>
    <x v="7"/>
    <x v="3"/>
    <x v="6"/>
    <n v="4852422"/>
    <n v="454011"/>
    <n v="36924"/>
    <n v="24724"/>
    <n v="515659"/>
    <n v="0.10626837484456216"/>
    <x v="2"/>
    <n v="0"/>
  </r>
  <r>
    <s v="Post_4815"/>
    <x v="431"/>
    <x v="23"/>
    <x v="0"/>
    <x v="2"/>
    <x v="2"/>
    <x v="6"/>
    <n v="140078"/>
    <n v="197896"/>
    <n v="13399"/>
    <n v="27986"/>
    <n v="239281"/>
    <n v="1.7081982895244079"/>
    <x v="2"/>
    <n v="0"/>
  </r>
  <r>
    <s v="Post_4816"/>
    <x v="139"/>
    <x v="14"/>
    <x v="0"/>
    <x v="1"/>
    <x v="1"/>
    <x v="0"/>
    <n v="88641"/>
    <n v="332438"/>
    <n v="73519"/>
    <n v="30577"/>
    <n v="436534"/>
    <n v="4.9247413725025666"/>
    <x v="1"/>
    <n v="0"/>
  </r>
  <r>
    <s v="Post_4817"/>
    <x v="496"/>
    <x v="15"/>
    <x v="0"/>
    <x v="2"/>
    <x v="2"/>
    <x v="5"/>
    <n v="3667805"/>
    <n v="292175"/>
    <n v="58377"/>
    <n v="2200"/>
    <n v="352752"/>
    <n v="9.6175232870885988E-2"/>
    <x v="1"/>
    <n v="0"/>
  </r>
  <r>
    <s v="Post_4818"/>
    <x v="143"/>
    <x v="7"/>
    <x v="0"/>
    <x v="0"/>
    <x v="4"/>
    <x v="7"/>
    <n v="3767399"/>
    <n v="165527"/>
    <n v="2940"/>
    <n v="32075"/>
    <n v="200542"/>
    <n v="5.3230889534132173E-2"/>
    <x v="1"/>
    <n v="0"/>
  </r>
  <r>
    <s v="Post_4819"/>
    <x v="268"/>
    <x v="8"/>
    <x v="2"/>
    <x v="1"/>
    <x v="0"/>
    <x v="7"/>
    <n v="905373"/>
    <n v="288532"/>
    <n v="80147"/>
    <n v="13810"/>
    <n v="382489"/>
    <n v="0.42246565780070755"/>
    <x v="2"/>
    <n v="0"/>
  </r>
  <r>
    <s v="Post_4820"/>
    <x v="359"/>
    <x v="14"/>
    <x v="1"/>
    <x v="8"/>
    <x v="2"/>
    <x v="0"/>
    <n v="3032675"/>
    <n v="489182"/>
    <n v="33789"/>
    <n v="7722"/>
    <n v="530693"/>
    <n v="0.17499171523489987"/>
    <x v="0"/>
    <n v="0"/>
  </r>
  <r>
    <s v="Post_4821"/>
    <x v="526"/>
    <x v="6"/>
    <x v="0"/>
    <x v="1"/>
    <x v="5"/>
    <x v="6"/>
    <n v="4546658"/>
    <n v="30623"/>
    <n v="82064"/>
    <n v="42992"/>
    <n v="155679"/>
    <n v="3.4240314534323892E-2"/>
    <x v="1"/>
    <n v="0"/>
  </r>
  <r>
    <s v="Post_4822"/>
    <x v="363"/>
    <x v="4"/>
    <x v="2"/>
    <x v="5"/>
    <x v="4"/>
    <x v="7"/>
    <n v="3902066"/>
    <n v="108016"/>
    <n v="90527"/>
    <n v="29819"/>
    <n v="228362"/>
    <n v="5.8523356601349129E-2"/>
    <x v="1"/>
    <n v="0"/>
  </r>
  <r>
    <s v="Post_4823"/>
    <x v="505"/>
    <x v="4"/>
    <x v="0"/>
    <x v="9"/>
    <x v="0"/>
    <x v="7"/>
    <n v="2280197"/>
    <n v="52717"/>
    <n v="79861"/>
    <n v="6857"/>
    <n v="139435"/>
    <n v="6.1150418143695477E-2"/>
    <x v="2"/>
    <n v="0"/>
  </r>
  <r>
    <s v="Post_4824"/>
    <x v="388"/>
    <x v="20"/>
    <x v="3"/>
    <x v="6"/>
    <x v="4"/>
    <x v="4"/>
    <n v="1009177"/>
    <n v="246103"/>
    <n v="84151"/>
    <n v="31382"/>
    <n v="361636"/>
    <n v="0.35834744549271336"/>
    <x v="0"/>
    <n v="0"/>
  </r>
  <r>
    <s v="Post_4825"/>
    <x v="528"/>
    <x v="6"/>
    <x v="3"/>
    <x v="1"/>
    <x v="5"/>
    <x v="0"/>
    <n v="1574314"/>
    <n v="3015"/>
    <n v="28109"/>
    <n v="12708"/>
    <n v="43832"/>
    <n v="2.7841967993678517E-2"/>
    <x v="0"/>
    <n v="0"/>
  </r>
  <r>
    <s v="Post_4826"/>
    <x v="472"/>
    <x v="19"/>
    <x v="1"/>
    <x v="9"/>
    <x v="4"/>
    <x v="6"/>
    <n v="2780097"/>
    <n v="314928"/>
    <n v="38702"/>
    <n v="22810"/>
    <n v="376440"/>
    <n v="0.13540534736737603"/>
    <x v="2"/>
    <n v="0"/>
  </r>
  <r>
    <s v="Post_4827"/>
    <x v="284"/>
    <x v="16"/>
    <x v="0"/>
    <x v="6"/>
    <x v="1"/>
    <x v="7"/>
    <n v="1266"/>
    <n v="318849"/>
    <n v="1715"/>
    <n v="36121"/>
    <n v="356685"/>
    <n v="281.74170616113742"/>
    <x v="0"/>
    <n v="0"/>
  </r>
  <r>
    <s v="Post_4828"/>
    <x v="405"/>
    <x v="13"/>
    <x v="1"/>
    <x v="9"/>
    <x v="0"/>
    <x v="7"/>
    <n v="1934599"/>
    <n v="344378"/>
    <n v="37234"/>
    <n v="43612"/>
    <n v="425224"/>
    <n v="0.21979955536005136"/>
    <x v="1"/>
    <n v="0"/>
  </r>
  <r>
    <s v="Post_4829"/>
    <x v="129"/>
    <x v="23"/>
    <x v="1"/>
    <x v="4"/>
    <x v="5"/>
    <x v="1"/>
    <n v="3432236"/>
    <n v="220593"/>
    <n v="79638"/>
    <n v="11255"/>
    <n v="311486"/>
    <n v="9.0753083412679084E-2"/>
    <x v="2"/>
    <n v="0"/>
  </r>
  <r>
    <s v="Post_4830"/>
    <x v="723"/>
    <x v="2"/>
    <x v="3"/>
    <x v="3"/>
    <x v="5"/>
    <x v="7"/>
    <n v="4970374"/>
    <n v="5847"/>
    <n v="40798"/>
    <n v="15425"/>
    <n v="62070"/>
    <n v="1.2487993861226539E-2"/>
    <x v="2"/>
    <n v="0"/>
  </r>
  <r>
    <s v="Post_4831"/>
    <x v="217"/>
    <x v="9"/>
    <x v="2"/>
    <x v="9"/>
    <x v="5"/>
    <x v="7"/>
    <n v="3207505"/>
    <n v="22365"/>
    <n v="54961"/>
    <n v="16721"/>
    <n v="94047"/>
    <n v="2.9320920777987876E-2"/>
    <x v="2"/>
    <n v="0"/>
  </r>
  <r>
    <s v="Post_4832"/>
    <x v="569"/>
    <x v="18"/>
    <x v="0"/>
    <x v="4"/>
    <x v="0"/>
    <x v="4"/>
    <n v="3701648"/>
    <n v="432741"/>
    <n v="44948"/>
    <n v="33558"/>
    <n v="511247"/>
    <n v="0.1381133484329142"/>
    <x v="2"/>
    <n v="0"/>
  </r>
  <r>
    <s v="Post_4833"/>
    <x v="366"/>
    <x v="22"/>
    <x v="2"/>
    <x v="2"/>
    <x v="0"/>
    <x v="4"/>
    <n v="2795598"/>
    <n v="249418"/>
    <n v="81838"/>
    <n v="28886"/>
    <n v="360142"/>
    <n v="0.12882467364764175"/>
    <x v="2"/>
    <n v="0"/>
  </r>
  <r>
    <s v="Post_4834"/>
    <x v="480"/>
    <x v="5"/>
    <x v="0"/>
    <x v="2"/>
    <x v="1"/>
    <x v="1"/>
    <n v="3960394"/>
    <n v="222714"/>
    <n v="85120"/>
    <n v="6448"/>
    <n v="314282"/>
    <n v="7.9356245868466624E-2"/>
    <x v="2"/>
    <n v="0"/>
  </r>
  <r>
    <s v="Post_4835"/>
    <x v="165"/>
    <x v="2"/>
    <x v="0"/>
    <x v="8"/>
    <x v="3"/>
    <x v="6"/>
    <n v="1546650"/>
    <n v="182765"/>
    <n v="62879"/>
    <n v="44269"/>
    <n v="289913"/>
    <n v="0.18744576988976175"/>
    <x v="2"/>
    <n v="0"/>
  </r>
  <r>
    <s v="Post_4836"/>
    <x v="504"/>
    <x v="10"/>
    <x v="2"/>
    <x v="5"/>
    <x v="5"/>
    <x v="5"/>
    <n v="1935131"/>
    <n v="174376"/>
    <n v="30273"/>
    <n v="31178"/>
    <n v="235827"/>
    <n v="0.12186616823357178"/>
    <x v="0"/>
    <n v="0"/>
  </r>
  <r>
    <s v="Post_4837"/>
    <x v="430"/>
    <x v="5"/>
    <x v="0"/>
    <x v="3"/>
    <x v="5"/>
    <x v="2"/>
    <n v="1006682"/>
    <n v="469223"/>
    <n v="32079"/>
    <n v="24645"/>
    <n v="525947"/>
    <n v="0.52245594934646689"/>
    <x v="0"/>
    <n v="0"/>
  </r>
  <r>
    <s v="Post_4838"/>
    <x v="390"/>
    <x v="7"/>
    <x v="2"/>
    <x v="0"/>
    <x v="2"/>
    <x v="0"/>
    <n v="3804559"/>
    <n v="410862"/>
    <n v="46533"/>
    <n v="16456"/>
    <n v="473851"/>
    <n v="0.12454820650698281"/>
    <x v="1"/>
    <n v="0"/>
  </r>
  <r>
    <s v="Post_4839"/>
    <x v="170"/>
    <x v="11"/>
    <x v="0"/>
    <x v="5"/>
    <x v="2"/>
    <x v="7"/>
    <n v="3370487"/>
    <n v="304640"/>
    <n v="99763"/>
    <n v="21950"/>
    <n v="426353"/>
    <n v="0.12649596334298277"/>
    <x v="2"/>
    <n v="0"/>
  </r>
  <r>
    <s v="Post_4840"/>
    <x v="258"/>
    <x v="8"/>
    <x v="2"/>
    <x v="0"/>
    <x v="4"/>
    <x v="7"/>
    <n v="3264450"/>
    <n v="105871"/>
    <n v="92239"/>
    <n v="40889"/>
    <n v="238999"/>
    <n v="7.3212639188837317E-2"/>
    <x v="2"/>
    <n v="0"/>
  </r>
  <r>
    <s v="Post_4841"/>
    <x v="137"/>
    <x v="3"/>
    <x v="0"/>
    <x v="0"/>
    <x v="3"/>
    <x v="3"/>
    <n v="116463"/>
    <n v="420019"/>
    <n v="84514"/>
    <n v="30850"/>
    <n v="535383"/>
    <n v="4.5970222302362123"/>
    <x v="0"/>
    <n v="0"/>
  </r>
  <r>
    <s v="Post_4842"/>
    <x v="147"/>
    <x v="20"/>
    <x v="2"/>
    <x v="6"/>
    <x v="4"/>
    <x v="3"/>
    <n v="423438"/>
    <n v="290269"/>
    <n v="28373"/>
    <n v="49708"/>
    <n v="368350"/>
    <n v="0.86990303184881845"/>
    <x v="2"/>
    <n v="0"/>
  </r>
  <r>
    <s v="Post_4843"/>
    <x v="65"/>
    <x v="0"/>
    <x v="3"/>
    <x v="6"/>
    <x v="1"/>
    <x v="5"/>
    <n v="1121182"/>
    <n v="99772"/>
    <n v="42285"/>
    <n v="5621"/>
    <n v="147678"/>
    <n v="0.13171634935273666"/>
    <x v="0"/>
    <n v="0"/>
  </r>
  <r>
    <s v="Post_4844"/>
    <x v="382"/>
    <x v="21"/>
    <x v="0"/>
    <x v="1"/>
    <x v="5"/>
    <x v="3"/>
    <n v="1912681"/>
    <n v="262668"/>
    <n v="23314"/>
    <n v="21369"/>
    <n v="307351"/>
    <n v="0.16069119732982134"/>
    <x v="2"/>
    <n v="0"/>
  </r>
  <r>
    <s v="Post_4845"/>
    <x v="196"/>
    <x v="18"/>
    <x v="2"/>
    <x v="8"/>
    <x v="0"/>
    <x v="5"/>
    <n v="715400"/>
    <n v="135773"/>
    <n v="17076"/>
    <n v="35509"/>
    <n v="188358"/>
    <n v="0.26329046687168017"/>
    <x v="0"/>
    <n v="0"/>
  </r>
  <r>
    <s v="Post_4846"/>
    <x v="503"/>
    <x v="11"/>
    <x v="2"/>
    <x v="2"/>
    <x v="3"/>
    <x v="0"/>
    <n v="94208"/>
    <n v="423135"/>
    <n v="87349"/>
    <n v="22463"/>
    <n v="532947"/>
    <n v="5.6571310292119561"/>
    <x v="2"/>
    <n v="0"/>
  </r>
  <r>
    <s v="Post_4847"/>
    <x v="490"/>
    <x v="3"/>
    <x v="1"/>
    <x v="1"/>
    <x v="4"/>
    <x v="6"/>
    <n v="2896863"/>
    <n v="371193"/>
    <n v="92745"/>
    <n v="30595"/>
    <n v="494533"/>
    <n v="0.17071328537110661"/>
    <x v="2"/>
    <n v="0"/>
  </r>
  <r>
    <s v="Post_4848"/>
    <x v="615"/>
    <x v="17"/>
    <x v="1"/>
    <x v="0"/>
    <x v="4"/>
    <x v="6"/>
    <n v="1015588"/>
    <n v="461019"/>
    <n v="50137"/>
    <n v="8384"/>
    <n v="519540"/>
    <n v="0.51156571365553749"/>
    <x v="1"/>
    <n v="0"/>
  </r>
  <r>
    <s v="Post_4849"/>
    <x v="502"/>
    <x v="18"/>
    <x v="3"/>
    <x v="0"/>
    <x v="2"/>
    <x v="6"/>
    <n v="3405967"/>
    <n v="397972"/>
    <n v="27387"/>
    <n v="757"/>
    <n v="426116"/>
    <n v="0.12510866957900649"/>
    <x v="0"/>
    <n v="0"/>
  </r>
  <r>
    <s v="Post_4850"/>
    <x v="505"/>
    <x v="4"/>
    <x v="1"/>
    <x v="7"/>
    <x v="3"/>
    <x v="4"/>
    <n v="314695"/>
    <n v="60303"/>
    <n v="73622"/>
    <n v="3048"/>
    <n v="136973"/>
    <n v="0.43525635933205165"/>
    <x v="0"/>
    <n v="0"/>
  </r>
  <r>
    <s v="Post_4851"/>
    <x v="649"/>
    <x v="10"/>
    <x v="0"/>
    <x v="9"/>
    <x v="5"/>
    <x v="4"/>
    <n v="4319494"/>
    <n v="83744"/>
    <n v="83078"/>
    <n v="26847"/>
    <n v="193669"/>
    <n v="4.4836038665640003E-2"/>
    <x v="1"/>
    <n v="0"/>
  </r>
  <r>
    <s v="Post_4852"/>
    <x v="548"/>
    <x v="22"/>
    <x v="1"/>
    <x v="8"/>
    <x v="0"/>
    <x v="0"/>
    <n v="2744334"/>
    <n v="432158"/>
    <n v="74368"/>
    <n v="12933"/>
    <n v="519459"/>
    <n v="0.18928417605145728"/>
    <x v="2"/>
    <n v="0"/>
  </r>
  <r>
    <s v="Post_4853"/>
    <x v="597"/>
    <x v="21"/>
    <x v="3"/>
    <x v="3"/>
    <x v="4"/>
    <x v="1"/>
    <n v="1975939"/>
    <n v="451179"/>
    <n v="64867"/>
    <n v="14319"/>
    <n v="530365"/>
    <n v="0.26841162606740393"/>
    <x v="2"/>
    <n v="0"/>
  </r>
  <r>
    <s v="Post_4854"/>
    <x v="424"/>
    <x v="19"/>
    <x v="0"/>
    <x v="1"/>
    <x v="0"/>
    <x v="4"/>
    <n v="3269522"/>
    <n v="487566"/>
    <n v="24836"/>
    <n v="15466"/>
    <n v="527868"/>
    <n v="0.16145112343639223"/>
    <x v="1"/>
    <n v="0"/>
  </r>
  <r>
    <s v="Post_4855"/>
    <x v="566"/>
    <x v="0"/>
    <x v="1"/>
    <x v="4"/>
    <x v="3"/>
    <x v="6"/>
    <n v="4839145"/>
    <n v="482348"/>
    <n v="51534"/>
    <n v="14880"/>
    <n v="548762"/>
    <n v="0.11340061105835846"/>
    <x v="2"/>
    <n v="0"/>
  </r>
  <r>
    <s v="Post_4856"/>
    <x v="652"/>
    <x v="13"/>
    <x v="1"/>
    <x v="1"/>
    <x v="1"/>
    <x v="3"/>
    <n v="459654"/>
    <n v="356338"/>
    <n v="35844"/>
    <n v="36945"/>
    <n v="429127"/>
    <n v="0.93358700239745551"/>
    <x v="1"/>
    <n v="0"/>
  </r>
  <r>
    <s v="Post_4857"/>
    <x v="175"/>
    <x v="17"/>
    <x v="0"/>
    <x v="5"/>
    <x v="1"/>
    <x v="7"/>
    <n v="180332"/>
    <n v="34396"/>
    <n v="21909"/>
    <n v="47928"/>
    <n v="104233"/>
    <n v="0.57800612204156776"/>
    <x v="1"/>
    <n v="0"/>
  </r>
  <r>
    <s v="Post_4858"/>
    <x v="131"/>
    <x v="9"/>
    <x v="0"/>
    <x v="5"/>
    <x v="3"/>
    <x v="4"/>
    <n v="134405"/>
    <n v="56197"/>
    <n v="39414"/>
    <n v="10372"/>
    <n v="105983"/>
    <n v="0.78853465272869316"/>
    <x v="0"/>
    <n v="0"/>
  </r>
  <r>
    <s v="Post_4859"/>
    <x v="167"/>
    <x v="15"/>
    <x v="3"/>
    <x v="2"/>
    <x v="1"/>
    <x v="4"/>
    <n v="4290567"/>
    <n v="185763"/>
    <n v="72551"/>
    <n v="49196"/>
    <n v="307510"/>
    <n v="7.1671180056155748E-2"/>
    <x v="2"/>
    <n v="0"/>
  </r>
  <r>
    <s v="Post_4860"/>
    <x v="602"/>
    <x v="8"/>
    <x v="2"/>
    <x v="4"/>
    <x v="0"/>
    <x v="3"/>
    <n v="2440554"/>
    <n v="247328"/>
    <n v="16921"/>
    <n v="20278"/>
    <n v="284527"/>
    <n v="0.11658295616487076"/>
    <x v="2"/>
    <n v="0"/>
  </r>
  <r>
    <s v="Post_4861"/>
    <x v="7"/>
    <x v="0"/>
    <x v="3"/>
    <x v="9"/>
    <x v="2"/>
    <x v="3"/>
    <n v="64334"/>
    <n v="491928"/>
    <n v="68387"/>
    <n v="27432"/>
    <n v="587747"/>
    <n v="9.1358690583517266"/>
    <x v="2"/>
    <n v="0"/>
  </r>
  <r>
    <s v="Post_4862"/>
    <x v="368"/>
    <x v="9"/>
    <x v="3"/>
    <x v="5"/>
    <x v="2"/>
    <x v="0"/>
    <n v="1561101"/>
    <n v="265425"/>
    <n v="78956"/>
    <n v="35640"/>
    <n v="380021"/>
    <n v="0.24343139873717332"/>
    <x v="0"/>
    <n v="0"/>
  </r>
  <r>
    <s v="Post_4863"/>
    <x v="143"/>
    <x v="7"/>
    <x v="3"/>
    <x v="6"/>
    <x v="2"/>
    <x v="6"/>
    <n v="4175750"/>
    <n v="129321"/>
    <n v="55183"/>
    <n v="8361"/>
    <n v="192865"/>
    <n v="4.6186912530683112E-2"/>
    <x v="2"/>
    <n v="0"/>
  </r>
  <r>
    <s v="Post_4864"/>
    <x v="474"/>
    <x v="16"/>
    <x v="2"/>
    <x v="9"/>
    <x v="2"/>
    <x v="7"/>
    <n v="2794698"/>
    <n v="364767"/>
    <n v="81947"/>
    <n v="46251"/>
    <n v="492965"/>
    <n v="0.17639294120509622"/>
    <x v="0"/>
    <n v="0"/>
  </r>
  <r>
    <s v="Post_4865"/>
    <x v="711"/>
    <x v="12"/>
    <x v="2"/>
    <x v="9"/>
    <x v="5"/>
    <x v="0"/>
    <n v="555401"/>
    <n v="386534"/>
    <n v="22475"/>
    <n v="3736"/>
    <n v="412745"/>
    <n v="0.74314774370229797"/>
    <x v="2"/>
    <n v="0"/>
  </r>
  <r>
    <s v="Post_4866"/>
    <x v="186"/>
    <x v="12"/>
    <x v="1"/>
    <x v="8"/>
    <x v="0"/>
    <x v="6"/>
    <n v="3979333"/>
    <n v="296583"/>
    <n v="58040"/>
    <n v="7687"/>
    <n v="362310"/>
    <n v="9.1047921850219621E-2"/>
    <x v="1"/>
    <n v="0"/>
  </r>
  <r>
    <s v="Post_4867"/>
    <x v="524"/>
    <x v="10"/>
    <x v="3"/>
    <x v="4"/>
    <x v="4"/>
    <x v="6"/>
    <n v="107030"/>
    <n v="428316"/>
    <n v="72576"/>
    <n v="23752"/>
    <n v="524644"/>
    <n v="4.9018406054377275"/>
    <x v="1"/>
    <n v="0"/>
  </r>
  <r>
    <s v="Post_4868"/>
    <x v="358"/>
    <x v="2"/>
    <x v="1"/>
    <x v="3"/>
    <x v="0"/>
    <x v="4"/>
    <n v="3546380"/>
    <n v="403218"/>
    <n v="81324"/>
    <n v="33580"/>
    <n v="518122"/>
    <n v="0.14609883881591934"/>
    <x v="0"/>
    <n v="0"/>
  </r>
  <r>
    <s v="Post_4869"/>
    <x v="302"/>
    <x v="12"/>
    <x v="0"/>
    <x v="8"/>
    <x v="3"/>
    <x v="4"/>
    <n v="314272"/>
    <n v="256848"/>
    <n v="89947"/>
    <n v="10770"/>
    <n v="357565"/>
    <n v="1.1377564657366868"/>
    <x v="0"/>
    <n v="0"/>
  </r>
  <r>
    <s v="Post_4870"/>
    <x v="176"/>
    <x v="18"/>
    <x v="0"/>
    <x v="7"/>
    <x v="2"/>
    <x v="4"/>
    <n v="3945046"/>
    <n v="160086"/>
    <n v="9229"/>
    <n v="19659"/>
    <n v="188974"/>
    <n v="4.7901596077713667E-2"/>
    <x v="0"/>
    <n v="0"/>
  </r>
  <r>
    <s v="Post_4871"/>
    <x v="720"/>
    <x v="20"/>
    <x v="2"/>
    <x v="3"/>
    <x v="5"/>
    <x v="6"/>
    <n v="3504900"/>
    <n v="449141"/>
    <n v="9679"/>
    <n v="43516"/>
    <n v="502336"/>
    <n v="0.14332391794345059"/>
    <x v="2"/>
    <n v="0"/>
  </r>
  <r>
    <s v="Post_4872"/>
    <x v="294"/>
    <x v="5"/>
    <x v="3"/>
    <x v="2"/>
    <x v="5"/>
    <x v="0"/>
    <n v="4438745"/>
    <n v="108867"/>
    <n v="70396"/>
    <n v="45391"/>
    <n v="224654"/>
    <n v="5.0612053632276693E-2"/>
    <x v="0"/>
    <n v="0"/>
  </r>
  <r>
    <s v="Post_4873"/>
    <x v="483"/>
    <x v="12"/>
    <x v="1"/>
    <x v="6"/>
    <x v="2"/>
    <x v="4"/>
    <n v="264350"/>
    <n v="316213"/>
    <n v="37185"/>
    <n v="44016"/>
    <n v="397414"/>
    <n v="1.5033629657650842"/>
    <x v="1"/>
    <n v="0"/>
  </r>
  <r>
    <s v="Post_4874"/>
    <x v="394"/>
    <x v="16"/>
    <x v="1"/>
    <x v="7"/>
    <x v="0"/>
    <x v="4"/>
    <n v="2758867"/>
    <n v="340168"/>
    <n v="97166"/>
    <n v="37399"/>
    <n v="474733"/>
    <n v="0.17207534832233667"/>
    <x v="0"/>
    <n v="0"/>
  </r>
  <r>
    <s v="Post_4875"/>
    <x v="222"/>
    <x v="1"/>
    <x v="2"/>
    <x v="8"/>
    <x v="5"/>
    <x v="1"/>
    <n v="1725937"/>
    <n v="394633"/>
    <n v="84477"/>
    <n v="15862"/>
    <n v="494972"/>
    <n v="0.28678451183328246"/>
    <x v="0"/>
    <n v="0"/>
  </r>
  <r>
    <s v="Post_4876"/>
    <x v="470"/>
    <x v="18"/>
    <x v="2"/>
    <x v="7"/>
    <x v="4"/>
    <x v="4"/>
    <n v="2965197"/>
    <n v="279571"/>
    <n v="11782"/>
    <n v="32670"/>
    <n v="324023"/>
    <n v="0.10927537023678359"/>
    <x v="0"/>
    <n v="0"/>
  </r>
  <r>
    <s v="Post_4877"/>
    <x v="356"/>
    <x v="4"/>
    <x v="0"/>
    <x v="5"/>
    <x v="4"/>
    <x v="1"/>
    <n v="2253650"/>
    <n v="180313"/>
    <n v="80998"/>
    <n v="43440"/>
    <n v="304751"/>
    <n v="0.13522552304040111"/>
    <x v="0"/>
    <n v="0"/>
  </r>
  <r>
    <s v="Post_4878"/>
    <x v="728"/>
    <x v="14"/>
    <x v="1"/>
    <x v="5"/>
    <x v="3"/>
    <x v="6"/>
    <n v="2648018"/>
    <n v="461474"/>
    <n v="69202"/>
    <n v="13596"/>
    <n v="544272"/>
    <n v="0.20553938832742075"/>
    <x v="1"/>
    <n v="0"/>
  </r>
  <r>
    <s v="Post_4879"/>
    <x v="418"/>
    <x v="5"/>
    <x v="2"/>
    <x v="2"/>
    <x v="0"/>
    <x v="0"/>
    <n v="1972213"/>
    <n v="314092"/>
    <n v="79807"/>
    <n v="25783"/>
    <n v="419682"/>
    <n v="0.21279750209536191"/>
    <x v="1"/>
    <n v="0"/>
  </r>
  <r>
    <s v="Post_4880"/>
    <x v="609"/>
    <x v="16"/>
    <x v="0"/>
    <x v="8"/>
    <x v="2"/>
    <x v="6"/>
    <n v="997234"/>
    <n v="450870"/>
    <n v="54217"/>
    <n v="11793"/>
    <n v="516880"/>
    <n v="0.51831365557131026"/>
    <x v="1"/>
    <n v="0"/>
  </r>
  <r>
    <s v="Post_4881"/>
    <x v="555"/>
    <x v="9"/>
    <x v="2"/>
    <x v="4"/>
    <x v="3"/>
    <x v="6"/>
    <n v="3364852"/>
    <n v="13591"/>
    <n v="65762"/>
    <n v="21079"/>
    <n v="100432"/>
    <n v="2.9847375159442378E-2"/>
    <x v="1"/>
    <n v="0"/>
  </r>
  <r>
    <s v="Post_4882"/>
    <x v="113"/>
    <x v="18"/>
    <x v="3"/>
    <x v="6"/>
    <x v="2"/>
    <x v="4"/>
    <n v="3948787"/>
    <n v="336320"/>
    <n v="47744"/>
    <n v="25126"/>
    <n v="409190"/>
    <n v="0.10362422688283769"/>
    <x v="0"/>
    <n v="0"/>
  </r>
  <r>
    <s v="Post_4883"/>
    <x v="495"/>
    <x v="9"/>
    <x v="0"/>
    <x v="8"/>
    <x v="5"/>
    <x v="1"/>
    <n v="2783646"/>
    <n v="442401"/>
    <n v="9749"/>
    <n v="39725"/>
    <n v="491875"/>
    <n v="0.17670170704177182"/>
    <x v="2"/>
    <n v="0"/>
  </r>
  <r>
    <s v="Post_4884"/>
    <x v="313"/>
    <x v="4"/>
    <x v="1"/>
    <x v="2"/>
    <x v="5"/>
    <x v="0"/>
    <n v="369433"/>
    <n v="443562"/>
    <n v="51100"/>
    <n v="18671"/>
    <n v="513333"/>
    <n v="1.3895158256030187"/>
    <x v="2"/>
    <n v="0"/>
  </r>
  <r>
    <s v="Post_4885"/>
    <x v="586"/>
    <x v="21"/>
    <x v="0"/>
    <x v="5"/>
    <x v="0"/>
    <x v="4"/>
    <n v="1939317"/>
    <n v="86352"/>
    <n v="51733"/>
    <n v="24153"/>
    <n v="162238"/>
    <n v="8.3657287591456173E-2"/>
    <x v="1"/>
    <n v="0"/>
  </r>
  <r>
    <s v="Post_4886"/>
    <x v="288"/>
    <x v="4"/>
    <x v="3"/>
    <x v="8"/>
    <x v="1"/>
    <x v="2"/>
    <n v="2927287"/>
    <n v="75168"/>
    <n v="47737"/>
    <n v="45281"/>
    <n v="168186"/>
    <n v="5.7454564584886965E-2"/>
    <x v="1"/>
    <n v="0"/>
  </r>
  <r>
    <s v="Post_4887"/>
    <x v="90"/>
    <x v="18"/>
    <x v="1"/>
    <x v="7"/>
    <x v="1"/>
    <x v="4"/>
    <n v="1844185"/>
    <n v="111830"/>
    <n v="35146"/>
    <n v="38332"/>
    <n v="185308"/>
    <n v="0.10048232688152219"/>
    <x v="2"/>
    <n v="0"/>
  </r>
  <r>
    <s v="Post_4888"/>
    <x v="307"/>
    <x v="17"/>
    <x v="3"/>
    <x v="7"/>
    <x v="5"/>
    <x v="6"/>
    <n v="26676"/>
    <n v="395504"/>
    <n v="18871"/>
    <n v="20392"/>
    <n v="434767"/>
    <n v="16.298058179637128"/>
    <x v="0"/>
    <n v="0"/>
  </r>
  <r>
    <s v="Post_4889"/>
    <x v="647"/>
    <x v="2"/>
    <x v="3"/>
    <x v="6"/>
    <x v="5"/>
    <x v="1"/>
    <n v="149465"/>
    <n v="131247"/>
    <n v="2304"/>
    <n v="41069"/>
    <n v="174620"/>
    <n v="1.168300270966447"/>
    <x v="2"/>
    <n v="0"/>
  </r>
  <r>
    <s v="Post_4890"/>
    <x v="314"/>
    <x v="15"/>
    <x v="2"/>
    <x v="4"/>
    <x v="5"/>
    <x v="1"/>
    <n v="40996"/>
    <n v="495489"/>
    <n v="67515"/>
    <n v="42200"/>
    <n v="605204"/>
    <n v="14.762513415943019"/>
    <x v="2"/>
    <n v="0"/>
  </r>
  <r>
    <s v="Post_4891"/>
    <x v="156"/>
    <x v="15"/>
    <x v="2"/>
    <x v="1"/>
    <x v="0"/>
    <x v="7"/>
    <n v="3421671"/>
    <n v="94805"/>
    <n v="57365"/>
    <n v="34013"/>
    <n v="186183"/>
    <n v="5.4412887738184063E-2"/>
    <x v="0"/>
    <n v="0"/>
  </r>
  <r>
    <s v="Post_4892"/>
    <x v="322"/>
    <x v="22"/>
    <x v="0"/>
    <x v="7"/>
    <x v="1"/>
    <x v="2"/>
    <n v="3255420"/>
    <n v="225181"/>
    <n v="95950"/>
    <n v="6608"/>
    <n v="327739"/>
    <n v="0.1006748745169594"/>
    <x v="2"/>
    <n v="0"/>
  </r>
  <r>
    <s v="Post_4893"/>
    <x v="372"/>
    <x v="6"/>
    <x v="0"/>
    <x v="6"/>
    <x v="4"/>
    <x v="2"/>
    <n v="639352"/>
    <n v="82049"/>
    <n v="47045"/>
    <n v="24740"/>
    <n v="153834"/>
    <n v="0.24060924185738058"/>
    <x v="2"/>
    <n v="0"/>
  </r>
  <r>
    <s v="Post_4894"/>
    <x v="232"/>
    <x v="17"/>
    <x v="0"/>
    <x v="2"/>
    <x v="1"/>
    <x v="2"/>
    <n v="3661103"/>
    <n v="332578"/>
    <n v="22311"/>
    <n v="44613"/>
    <n v="399502"/>
    <n v="0.10912066664062715"/>
    <x v="2"/>
    <n v="0"/>
  </r>
  <r>
    <s v="Post_4895"/>
    <x v="248"/>
    <x v="14"/>
    <x v="2"/>
    <x v="7"/>
    <x v="1"/>
    <x v="0"/>
    <n v="3820295"/>
    <n v="66203"/>
    <n v="57953"/>
    <n v="24448"/>
    <n v="148604"/>
    <n v="3.8898566733720823E-2"/>
    <x v="1"/>
    <n v="0"/>
  </r>
  <r>
    <s v="Post_4896"/>
    <x v="212"/>
    <x v="8"/>
    <x v="3"/>
    <x v="4"/>
    <x v="4"/>
    <x v="1"/>
    <n v="451915"/>
    <n v="161293"/>
    <n v="22025"/>
    <n v="44625"/>
    <n v="227943"/>
    <n v="0.50439352533109105"/>
    <x v="0"/>
    <n v="0"/>
  </r>
  <r>
    <s v="Post_4897"/>
    <x v="550"/>
    <x v="4"/>
    <x v="1"/>
    <x v="9"/>
    <x v="4"/>
    <x v="1"/>
    <n v="3383652"/>
    <n v="59292"/>
    <n v="59643"/>
    <n v="13191"/>
    <n v="132126"/>
    <n v="3.9048341850757701E-2"/>
    <x v="0"/>
    <n v="0"/>
  </r>
  <r>
    <s v="Post_4898"/>
    <x v="545"/>
    <x v="5"/>
    <x v="0"/>
    <x v="5"/>
    <x v="5"/>
    <x v="3"/>
    <n v="2679420"/>
    <n v="173842"/>
    <n v="80871"/>
    <n v="894"/>
    <n v="255607"/>
    <n v="9.5396391756424892E-2"/>
    <x v="2"/>
    <n v="0"/>
  </r>
  <r>
    <s v="Post_4899"/>
    <x v="477"/>
    <x v="4"/>
    <x v="2"/>
    <x v="9"/>
    <x v="2"/>
    <x v="6"/>
    <n v="2862914"/>
    <n v="84866"/>
    <n v="5568"/>
    <n v="11039"/>
    <n v="101473"/>
    <n v="3.5443956751757127E-2"/>
    <x v="1"/>
    <n v="0"/>
  </r>
  <r>
    <s v="Post_4900"/>
    <x v="301"/>
    <x v="23"/>
    <x v="0"/>
    <x v="8"/>
    <x v="5"/>
    <x v="3"/>
    <n v="1405439"/>
    <n v="157281"/>
    <n v="33939"/>
    <n v="13278"/>
    <n v="204498"/>
    <n v="0.14550471418538977"/>
    <x v="2"/>
    <n v="0"/>
  </r>
  <r>
    <s v="Post_4901"/>
    <x v="345"/>
    <x v="6"/>
    <x v="0"/>
    <x v="4"/>
    <x v="5"/>
    <x v="1"/>
    <n v="2475611"/>
    <n v="243377"/>
    <n v="66500"/>
    <n v="16986"/>
    <n v="326863"/>
    <n v="0.13203326370742416"/>
    <x v="2"/>
    <n v="0"/>
  </r>
  <r>
    <s v="Post_4902"/>
    <x v="681"/>
    <x v="0"/>
    <x v="2"/>
    <x v="4"/>
    <x v="2"/>
    <x v="1"/>
    <n v="736350"/>
    <n v="54581"/>
    <n v="85663"/>
    <n v="16461"/>
    <n v="156705"/>
    <n v="0.21281320024444897"/>
    <x v="2"/>
    <n v="0"/>
  </r>
  <r>
    <s v="Post_4903"/>
    <x v="601"/>
    <x v="0"/>
    <x v="2"/>
    <x v="7"/>
    <x v="5"/>
    <x v="5"/>
    <n v="2940958"/>
    <n v="59927"/>
    <n v="59494"/>
    <n v="31869"/>
    <n v="151290"/>
    <n v="5.1442421143042504E-2"/>
    <x v="0"/>
    <n v="0"/>
  </r>
  <r>
    <s v="Post_4904"/>
    <x v="155"/>
    <x v="11"/>
    <x v="3"/>
    <x v="8"/>
    <x v="1"/>
    <x v="3"/>
    <n v="1613127"/>
    <n v="234826"/>
    <n v="31690"/>
    <n v="10783"/>
    <n v="277299"/>
    <n v="0.17190153038167486"/>
    <x v="0"/>
    <n v="0"/>
  </r>
  <r>
    <s v="Post_4905"/>
    <x v="149"/>
    <x v="18"/>
    <x v="0"/>
    <x v="6"/>
    <x v="5"/>
    <x v="1"/>
    <n v="4001546"/>
    <n v="116022"/>
    <n v="79124"/>
    <n v="31477"/>
    <n v="226623"/>
    <n v="5.6633861012718584E-2"/>
    <x v="1"/>
    <n v="0"/>
  </r>
  <r>
    <s v="Post_4906"/>
    <x v="83"/>
    <x v="2"/>
    <x v="3"/>
    <x v="1"/>
    <x v="2"/>
    <x v="1"/>
    <n v="1057190"/>
    <n v="149710"/>
    <n v="26362"/>
    <n v="169"/>
    <n v="176241"/>
    <n v="0.16670702522725339"/>
    <x v="1"/>
    <n v="0"/>
  </r>
  <r>
    <s v="Post_4907"/>
    <x v="173"/>
    <x v="5"/>
    <x v="1"/>
    <x v="4"/>
    <x v="5"/>
    <x v="7"/>
    <n v="2471218"/>
    <n v="434763"/>
    <n v="52776"/>
    <n v="45150"/>
    <n v="532689"/>
    <n v="0.21555726771171138"/>
    <x v="1"/>
    <n v="0"/>
  </r>
  <r>
    <s v="Post_4908"/>
    <x v="716"/>
    <x v="12"/>
    <x v="0"/>
    <x v="4"/>
    <x v="2"/>
    <x v="2"/>
    <n v="529428"/>
    <n v="328885"/>
    <n v="45228"/>
    <n v="43415"/>
    <n v="417528"/>
    <n v="0.78863981504567193"/>
    <x v="1"/>
    <n v="0"/>
  </r>
  <r>
    <s v="Post_4909"/>
    <x v="167"/>
    <x v="15"/>
    <x v="3"/>
    <x v="2"/>
    <x v="0"/>
    <x v="4"/>
    <n v="1759541"/>
    <n v="449609"/>
    <n v="14702"/>
    <n v="40777"/>
    <n v="505088"/>
    <n v="0.28705668125948758"/>
    <x v="2"/>
    <n v="0"/>
  </r>
  <r>
    <s v="Post_4910"/>
    <x v="547"/>
    <x v="13"/>
    <x v="3"/>
    <x v="7"/>
    <x v="1"/>
    <x v="3"/>
    <n v="4924732"/>
    <n v="19697"/>
    <n v="7821"/>
    <n v="21185"/>
    <n v="48703"/>
    <n v="9.8894721580788554E-3"/>
    <x v="1"/>
    <n v="0"/>
  </r>
  <r>
    <s v="Post_4911"/>
    <x v="595"/>
    <x v="3"/>
    <x v="3"/>
    <x v="8"/>
    <x v="2"/>
    <x v="5"/>
    <n v="1580454"/>
    <n v="491636"/>
    <n v="22277"/>
    <n v="27516"/>
    <n v="541429"/>
    <n v="0.34257814526711944"/>
    <x v="0"/>
    <n v="0"/>
  </r>
  <r>
    <s v="Post_4912"/>
    <x v="600"/>
    <x v="4"/>
    <x v="3"/>
    <x v="0"/>
    <x v="3"/>
    <x v="6"/>
    <n v="4839723"/>
    <n v="73555"/>
    <n v="40353"/>
    <n v="34352"/>
    <n v="148260"/>
    <n v="3.0633984630938589E-2"/>
    <x v="2"/>
    <n v="0"/>
  </r>
  <r>
    <s v="Post_4913"/>
    <x v="34"/>
    <x v="13"/>
    <x v="2"/>
    <x v="4"/>
    <x v="4"/>
    <x v="7"/>
    <n v="1906321"/>
    <n v="104223"/>
    <n v="18051"/>
    <n v="22871"/>
    <n v="145145"/>
    <n v="7.6138803485876719E-2"/>
    <x v="0"/>
    <n v="0"/>
  </r>
  <r>
    <s v="Post_4914"/>
    <x v="266"/>
    <x v="19"/>
    <x v="3"/>
    <x v="8"/>
    <x v="4"/>
    <x v="2"/>
    <n v="3524558"/>
    <n v="252839"/>
    <n v="70790"/>
    <n v="24139"/>
    <n v="347768"/>
    <n v="9.8669960885875624E-2"/>
    <x v="2"/>
    <n v="0"/>
  </r>
  <r>
    <s v="Post_4915"/>
    <x v="294"/>
    <x v="5"/>
    <x v="3"/>
    <x v="7"/>
    <x v="1"/>
    <x v="0"/>
    <n v="3676339"/>
    <n v="359259"/>
    <n v="62782"/>
    <n v="5095"/>
    <n v="427136"/>
    <n v="0.11618515049890665"/>
    <x v="2"/>
    <n v="0"/>
  </r>
  <r>
    <s v="Post_4916"/>
    <x v="459"/>
    <x v="9"/>
    <x v="2"/>
    <x v="7"/>
    <x v="5"/>
    <x v="7"/>
    <n v="4311300"/>
    <n v="487965"/>
    <n v="99408"/>
    <n v="9518"/>
    <n v="596891"/>
    <n v="0.1384480319161274"/>
    <x v="0"/>
    <n v="0"/>
  </r>
  <r>
    <s v="Post_4917"/>
    <x v="503"/>
    <x v="11"/>
    <x v="0"/>
    <x v="2"/>
    <x v="0"/>
    <x v="4"/>
    <n v="2850408"/>
    <n v="488029"/>
    <n v="51442"/>
    <n v="35239"/>
    <n v="574710"/>
    <n v="0.20162376754485672"/>
    <x v="1"/>
    <n v="0"/>
  </r>
  <r>
    <s v="Post_4918"/>
    <x v="107"/>
    <x v="18"/>
    <x v="1"/>
    <x v="7"/>
    <x v="5"/>
    <x v="4"/>
    <n v="1162556"/>
    <n v="409948"/>
    <n v="70388"/>
    <n v="9723"/>
    <n v="490059"/>
    <n v="0.42153582279047203"/>
    <x v="0"/>
    <n v="0"/>
  </r>
  <r>
    <s v="Post_4919"/>
    <x v="361"/>
    <x v="0"/>
    <x v="1"/>
    <x v="9"/>
    <x v="5"/>
    <x v="6"/>
    <n v="520087"/>
    <n v="176014"/>
    <n v="18821"/>
    <n v="29899"/>
    <n v="224734"/>
    <n v="0.43210847415913106"/>
    <x v="2"/>
    <n v="0"/>
  </r>
  <r>
    <s v="Post_4920"/>
    <x v="645"/>
    <x v="6"/>
    <x v="1"/>
    <x v="1"/>
    <x v="4"/>
    <x v="2"/>
    <n v="3164207"/>
    <n v="361279"/>
    <n v="85852"/>
    <n v="45486"/>
    <n v="492617"/>
    <n v="0.15568418880307136"/>
    <x v="1"/>
    <n v="0"/>
  </r>
  <r>
    <s v="Post_4921"/>
    <x v="126"/>
    <x v="2"/>
    <x v="0"/>
    <x v="4"/>
    <x v="5"/>
    <x v="2"/>
    <n v="213398"/>
    <n v="45114"/>
    <n v="52963"/>
    <n v="27051"/>
    <n v="125128"/>
    <n v="0.5863597596978416"/>
    <x v="0"/>
    <n v="0"/>
  </r>
  <r>
    <s v="Post_4922"/>
    <x v="404"/>
    <x v="9"/>
    <x v="3"/>
    <x v="8"/>
    <x v="2"/>
    <x v="2"/>
    <n v="3806034"/>
    <n v="9672"/>
    <n v="65313"/>
    <n v="8739"/>
    <n v="83724"/>
    <n v="2.1997701544442326E-2"/>
    <x v="1"/>
    <n v="0"/>
  </r>
  <r>
    <s v="Post_4923"/>
    <x v="427"/>
    <x v="16"/>
    <x v="2"/>
    <x v="2"/>
    <x v="3"/>
    <x v="0"/>
    <n v="4364823"/>
    <n v="367836"/>
    <n v="5655"/>
    <n v="6771"/>
    <n v="380262"/>
    <n v="8.7119683890961905E-2"/>
    <x v="0"/>
    <n v="0"/>
  </r>
  <r>
    <s v="Post_4924"/>
    <x v="641"/>
    <x v="1"/>
    <x v="1"/>
    <x v="2"/>
    <x v="1"/>
    <x v="4"/>
    <n v="3359348"/>
    <n v="170389"/>
    <n v="26371"/>
    <n v="43645"/>
    <n v="240405"/>
    <n v="7.1562993771410399E-2"/>
    <x v="1"/>
    <n v="0"/>
  </r>
  <r>
    <s v="Post_4925"/>
    <x v="512"/>
    <x v="1"/>
    <x v="0"/>
    <x v="7"/>
    <x v="4"/>
    <x v="7"/>
    <n v="3084289"/>
    <n v="108961"/>
    <n v="56261"/>
    <n v="7963"/>
    <n v="173185"/>
    <n v="5.6150704424909596E-2"/>
    <x v="2"/>
    <n v="0"/>
  </r>
  <r>
    <s v="Post_4926"/>
    <x v="507"/>
    <x v="21"/>
    <x v="3"/>
    <x v="5"/>
    <x v="4"/>
    <x v="3"/>
    <n v="1877694"/>
    <n v="366390"/>
    <n v="11868"/>
    <n v="21452"/>
    <n v="399710"/>
    <n v="0.21287281101180491"/>
    <x v="0"/>
    <n v="0"/>
  </r>
  <r>
    <s v="Post_4927"/>
    <x v="606"/>
    <x v="13"/>
    <x v="0"/>
    <x v="3"/>
    <x v="2"/>
    <x v="1"/>
    <n v="4295731"/>
    <n v="465556"/>
    <n v="90487"/>
    <n v="31455"/>
    <n v="587498"/>
    <n v="0.1367632191121837"/>
    <x v="2"/>
    <n v="0"/>
  </r>
  <r>
    <s v="Post_4928"/>
    <x v="683"/>
    <x v="18"/>
    <x v="0"/>
    <x v="9"/>
    <x v="4"/>
    <x v="4"/>
    <n v="2048838"/>
    <n v="474525"/>
    <n v="12882"/>
    <n v="21722"/>
    <n v="509129"/>
    <n v="0.24849646482542787"/>
    <x v="2"/>
    <n v="0"/>
  </r>
  <r>
    <s v="Post_4929"/>
    <x v="122"/>
    <x v="13"/>
    <x v="1"/>
    <x v="3"/>
    <x v="5"/>
    <x v="3"/>
    <n v="2730222"/>
    <n v="255263"/>
    <n v="42037"/>
    <n v="35227"/>
    <n v="332527"/>
    <n v="0.12179485770754173"/>
    <x v="2"/>
    <n v="0"/>
  </r>
  <r>
    <s v="Post_4930"/>
    <x v="667"/>
    <x v="21"/>
    <x v="3"/>
    <x v="1"/>
    <x v="3"/>
    <x v="4"/>
    <n v="3144507"/>
    <n v="121038"/>
    <n v="11058"/>
    <n v="18320"/>
    <n v="150416"/>
    <n v="4.7834525412091627E-2"/>
    <x v="1"/>
    <n v="0"/>
  </r>
  <r>
    <s v="Post_4931"/>
    <x v="541"/>
    <x v="19"/>
    <x v="0"/>
    <x v="7"/>
    <x v="0"/>
    <x v="4"/>
    <n v="4273210"/>
    <n v="219157"/>
    <n v="57767"/>
    <n v="31224"/>
    <n v="308148"/>
    <n v="7.2111597604611055E-2"/>
    <x v="0"/>
    <n v="0"/>
  </r>
  <r>
    <s v="Post_4932"/>
    <x v="584"/>
    <x v="5"/>
    <x v="2"/>
    <x v="1"/>
    <x v="4"/>
    <x v="7"/>
    <n v="1877929"/>
    <n v="475754"/>
    <n v="8335"/>
    <n v="22186"/>
    <n v="506275"/>
    <n v="0.26959219438008575"/>
    <x v="2"/>
    <n v="0"/>
  </r>
  <r>
    <s v="Post_4933"/>
    <x v="310"/>
    <x v="0"/>
    <x v="1"/>
    <x v="4"/>
    <x v="0"/>
    <x v="4"/>
    <n v="1144301"/>
    <n v="295897"/>
    <n v="16431"/>
    <n v="9133"/>
    <n v="321461"/>
    <n v="0.28092346331952867"/>
    <x v="0"/>
    <n v="0"/>
  </r>
  <r>
    <s v="Post_4934"/>
    <x v="33"/>
    <x v="19"/>
    <x v="2"/>
    <x v="7"/>
    <x v="0"/>
    <x v="4"/>
    <n v="920003"/>
    <n v="299451"/>
    <n v="34395"/>
    <n v="13688"/>
    <n v="347534"/>
    <n v="0.37775311602244777"/>
    <x v="0"/>
    <n v="0"/>
  </r>
  <r>
    <s v="Post_4935"/>
    <x v="559"/>
    <x v="15"/>
    <x v="0"/>
    <x v="0"/>
    <x v="5"/>
    <x v="2"/>
    <n v="1429204"/>
    <n v="84064"/>
    <n v="94398"/>
    <n v="28795"/>
    <n v="207257"/>
    <n v="0.1450156870537726"/>
    <x v="2"/>
    <n v="0"/>
  </r>
  <r>
    <s v="Post_4936"/>
    <x v="363"/>
    <x v="4"/>
    <x v="0"/>
    <x v="0"/>
    <x v="3"/>
    <x v="1"/>
    <n v="3023404"/>
    <n v="114034"/>
    <n v="14652"/>
    <n v="21531"/>
    <n v="150217"/>
    <n v="4.9684726222496235E-2"/>
    <x v="1"/>
    <n v="0"/>
  </r>
  <r>
    <s v="Post_4937"/>
    <x v="22"/>
    <x v="8"/>
    <x v="0"/>
    <x v="6"/>
    <x v="0"/>
    <x v="2"/>
    <n v="3896115"/>
    <n v="384851"/>
    <n v="69960"/>
    <n v="6540"/>
    <n v="461351"/>
    <n v="0.11841308585603864"/>
    <x v="0"/>
    <n v="0"/>
  </r>
  <r>
    <s v="Post_4938"/>
    <x v="19"/>
    <x v="14"/>
    <x v="0"/>
    <x v="0"/>
    <x v="3"/>
    <x v="1"/>
    <n v="1500986"/>
    <n v="248601"/>
    <n v="41601"/>
    <n v="21993"/>
    <n v="312195"/>
    <n v="0.20799327908454843"/>
    <x v="1"/>
    <n v="0"/>
  </r>
  <r>
    <s v="Post_4939"/>
    <x v="227"/>
    <x v="0"/>
    <x v="0"/>
    <x v="6"/>
    <x v="5"/>
    <x v="7"/>
    <n v="1925221"/>
    <n v="29032"/>
    <n v="23012"/>
    <n v="43458"/>
    <n v="95502"/>
    <n v="4.9605733575521976E-2"/>
    <x v="0"/>
    <n v="0"/>
  </r>
  <r>
    <s v="Post_4940"/>
    <x v="133"/>
    <x v="9"/>
    <x v="2"/>
    <x v="5"/>
    <x v="2"/>
    <x v="7"/>
    <n v="3376510"/>
    <n v="370259"/>
    <n v="23152"/>
    <n v="34473"/>
    <n v="427884"/>
    <n v="0.12672374730120747"/>
    <x v="2"/>
    <n v="0"/>
  </r>
  <r>
    <s v="Post_4941"/>
    <x v="181"/>
    <x v="11"/>
    <x v="1"/>
    <x v="7"/>
    <x v="0"/>
    <x v="3"/>
    <n v="1840183"/>
    <n v="79448"/>
    <n v="55602"/>
    <n v="2024"/>
    <n v="137074"/>
    <n v="7.4489330680698601E-2"/>
    <x v="1"/>
    <n v="0"/>
  </r>
  <r>
    <s v="Post_4942"/>
    <x v="159"/>
    <x v="22"/>
    <x v="0"/>
    <x v="5"/>
    <x v="4"/>
    <x v="7"/>
    <n v="1433765"/>
    <n v="334772"/>
    <n v="10104"/>
    <n v="26365"/>
    <n v="371241"/>
    <n v="0.25892736954800821"/>
    <x v="1"/>
    <n v="0"/>
  </r>
  <r>
    <s v="Post_4943"/>
    <x v="597"/>
    <x v="21"/>
    <x v="2"/>
    <x v="1"/>
    <x v="3"/>
    <x v="2"/>
    <n v="4716339"/>
    <n v="395039"/>
    <n v="85360"/>
    <n v="46832"/>
    <n v="527231"/>
    <n v="0.11178818994987426"/>
    <x v="0"/>
    <n v="0"/>
  </r>
  <r>
    <s v="Post_4944"/>
    <x v="65"/>
    <x v="0"/>
    <x v="0"/>
    <x v="9"/>
    <x v="0"/>
    <x v="1"/>
    <n v="3075439"/>
    <n v="492842"/>
    <n v="52193"/>
    <n v="38190"/>
    <n v="583225"/>
    <n v="0.18963959291665353"/>
    <x v="1"/>
    <n v="0"/>
  </r>
  <r>
    <s v="Post_4945"/>
    <x v="18"/>
    <x v="1"/>
    <x v="0"/>
    <x v="3"/>
    <x v="0"/>
    <x v="3"/>
    <n v="31732"/>
    <n v="140297"/>
    <n v="38920"/>
    <n v="3503"/>
    <n v="182720"/>
    <n v="5.7582251355098952"/>
    <x v="1"/>
    <n v="0"/>
  </r>
  <r>
    <s v="Post_4946"/>
    <x v="523"/>
    <x v="14"/>
    <x v="0"/>
    <x v="4"/>
    <x v="4"/>
    <x v="1"/>
    <n v="3581458"/>
    <n v="343959"/>
    <n v="80457"/>
    <n v="45964"/>
    <n v="470380"/>
    <n v="0.13133757257519144"/>
    <x v="0"/>
    <n v="0"/>
  </r>
  <r>
    <s v="Post_4947"/>
    <x v="156"/>
    <x v="15"/>
    <x v="1"/>
    <x v="8"/>
    <x v="2"/>
    <x v="5"/>
    <n v="3567033"/>
    <n v="185576"/>
    <n v="96028"/>
    <n v="37171"/>
    <n v="318775"/>
    <n v="8.9366989315770279E-2"/>
    <x v="2"/>
    <n v="0"/>
  </r>
  <r>
    <s v="Post_4948"/>
    <x v="667"/>
    <x v="21"/>
    <x v="1"/>
    <x v="1"/>
    <x v="4"/>
    <x v="2"/>
    <n v="2445127"/>
    <n v="73828"/>
    <n v="86087"/>
    <n v="4540"/>
    <n v="164455"/>
    <n v="6.7258265112609697E-2"/>
    <x v="1"/>
    <n v="0"/>
  </r>
  <r>
    <s v="Post_4949"/>
    <x v="280"/>
    <x v="16"/>
    <x v="1"/>
    <x v="3"/>
    <x v="4"/>
    <x v="2"/>
    <n v="1192841"/>
    <n v="499559"/>
    <n v="62015"/>
    <n v="43532"/>
    <n v="605106"/>
    <n v="0.50728135602314139"/>
    <x v="1"/>
    <n v="0"/>
  </r>
  <r>
    <s v="Post_4950"/>
    <x v="341"/>
    <x v="20"/>
    <x v="2"/>
    <x v="9"/>
    <x v="1"/>
    <x v="7"/>
    <n v="647841"/>
    <n v="404600"/>
    <n v="61280"/>
    <n v="45949"/>
    <n v="511829"/>
    <n v="0.79005342360239628"/>
    <x v="2"/>
    <n v="0"/>
  </r>
  <r>
    <s v="Post_4951"/>
    <x v="556"/>
    <x v="7"/>
    <x v="1"/>
    <x v="1"/>
    <x v="4"/>
    <x v="4"/>
    <n v="3321787"/>
    <n v="219299"/>
    <n v="46726"/>
    <n v="35890"/>
    <n v="301915"/>
    <n v="9.0889331555575353E-2"/>
    <x v="2"/>
    <n v="0"/>
  </r>
  <r>
    <s v="Post_4952"/>
    <x v="476"/>
    <x v="12"/>
    <x v="1"/>
    <x v="0"/>
    <x v="3"/>
    <x v="5"/>
    <n v="4826210"/>
    <n v="358524"/>
    <n v="48491"/>
    <n v="825"/>
    <n v="407840"/>
    <n v="8.4505232884603029E-2"/>
    <x v="1"/>
    <n v="0"/>
  </r>
  <r>
    <s v="Post_4953"/>
    <x v="215"/>
    <x v="12"/>
    <x v="0"/>
    <x v="2"/>
    <x v="3"/>
    <x v="4"/>
    <n v="3080528"/>
    <n v="249097"/>
    <n v="74277"/>
    <n v="23962"/>
    <n v="347336"/>
    <n v="0.11275209964006171"/>
    <x v="1"/>
    <n v="0"/>
  </r>
  <r>
    <s v="Post_4954"/>
    <x v="123"/>
    <x v="12"/>
    <x v="2"/>
    <x v="0"/>
    <x v="4"/>
    <x v="7"/>
    <n v="3197157"/>
    <n v="386709"/>
    <n v="33943"/>
    <n v="20010"/>
    <n v="440662"/>
    <n v="0.13782932774336701"/>
    <x v="1"/>
    <n v="0"/>
  </r>
  <r>
    <s v="Post_4955"/>
    <x v="166"/>
    <x v="21"/>
    <x v="0"/>
    <x v="3"/>
    <x v="1"/>
    <x v="7"/>
    <n v="564109"/>
    <n v="89703"/>
    <n v="86066"/>
    <n v="10073"/>
    <n v="185842"/>
    <n v="0.32944342316821751"/>
    <x v="2"/>
    <n v="0"/>
  </r>
  <r>
    <s v="Post_4956"/>
    <x v="353"/>
    <x v="9"/>
    <x v="1"/>
    <x v="5"/>
    <x v="3"/>
    <x v="1"/>
    <n v="3587965"/>
    <n v="292099"/>
    <n v="62484"/>
    <n v="3435"/>
    <n v="358018"/>
    <n v="9.9783024639315043E-2"/>
    <x v="0"/>
    <n v="0"/>
  </r>
  <r>
    <s v="Post_4957"/>
    <x v="240"/>
    <x v="21"/>
    <x v="3"/>
    <x v="8"/>
    <x v="4"/>
    <x v="0"/>
    <n v="468064"/>
    <n v="18443"/>
    <n v="17310"/>
    <n v="42359"/>
    <n v="78112"/>
    <n v="0.16688316127709032"/>
    <x v="0"/>
    <n v="0"/>
  </r>
  <r>
    <s v="Post_4958"/>
    <x v="156"/>
    <x v="15"/>
    <x v="1"/>
    <x v="7"/>
    <x v="4"/>
    <x v="3"/>
    <n v="38930"/>
    <n v="295330"/>
    <n v="60125"/>
    <n v="42066"/>
    <n v="397521"/>
    <n v="10.21117390187516"/>
    <x v="0"/>
    <n v="0"/>
  </r>
  <r>
    <s v="Post_4959"/>
    <x v="677"/>
    <x v="12"/>
    <x v="0"/>
    <x v="1"/>
    <x v="2"/>
    <x v="6"/>
    <n v="3957723"/>
    <n v="349050"/>
    <n v="99451"/>
    <n v="7861"/>
    <n v="456362"/>
    <n v="0.11530923210138759"/>
    <x v="2"/>
    <n v="0"/>
  </r>
  <r>
    <s v="Post_4960"/>
    <x v="432"/>
    <x v="0"/>
    <x v="0"/>
    <x v="7"/>
    <x v="2"/>
    <x v="3"/>
    <n v="1304988"/>
    <n v="87209"/>
    <n v="77931"/>
    <n v="24147"/>
    <n v="189287"/>
    <n v="0.14504884336101176"/>
    <x v="2"/>
    <n v="0"/>
  </r>
  <r>
    <s v="Post_4961"/>
    <x v="39"/>
    <x v="10"/>
    <x v="1"/>
    <x v="8"/>
    <x v="3"/>
    <x v="5"/>
    <n v="2964544"/>
    <n v="487730"/>
    <n v="97256"/>
    <n v="45944"/>
    <n v="630930"/>
    <n v="0.21282531141382957"/>
    <x v="1"/>
    <n v="0"/>
  </r>
  <r>
    <s v="Post_4962"/>
    <x v="469"/>
    <x v="17"/>
    <x v="1"/>
    <x v="3"/>
    <x v="4"/>
    <x v="6"/>
    <n v="967265"/>
    <n v="58292"/>
    <n v="57181"/>
    <n v="4253"/>
    <n v="119726"/>
    <n v="0.12377786852620533"/>
    <x v="2"/>
    <n v="0"/>
  </r>
  <r>
    <s v="Post_4963"/>
    <x v="436"/>
    <x v="3"/>
    <x v="1"/>
    <x v="2"/>
    <x v="2"/>
    <x v="0"/>
    <n v="3394623"/>
    <n v="412913"/>
    <n v="94817"/>
    <n v="13878"/>
    <n v="521608"/>
    <n v="0.15365712186596273"/>
    <x v="2"/>
    <n v="0"/>
  </r>
  <r>
    <s v="Post_4964"/>
    <x v="158"/>
    <x v="4"/>
    <x v="2"/>
    <x v="8"/>
    <x v="4"/>
    <x v="1"/>
    <n v="3503515"/>
    <n v="468859"/>
    <n v="41272"/>
    <n v="8727"/>
    <n v="518858"/>
    <n v="0.14809641174648888"/>
    <x v="1"/>
    <n v="0"/>
  </r>
  <r>
    <s v="Post_4965"/>
    <x v="407"/>
    <x v="15"/>
    <x v="0"/>
    <x v="7"/>
    <x v="2"/>
    <x v="7"/>
    <n v="4813259"/>
    <n v="282065"/>
    <n v="40201"/>
    <n v="10672"/>
    <n v="332938"/>
    <n v="6.9171012821042877E-2"/>
    <x v="2"/>
    <n v="0"/>
  </r>
  <r>
    <s v="Post_4966"/>
    <x v="339"/>
    <x v="8"/>
    <x v="3"/>
    <x v="9"/>
    <x v="0"/>
    <x v="4"/>
    <n v="910961"/>
    <n v="100496"/>
    <n v="94622"/>
    <n v="5846"/>
    <n v="200964"/>
    <n v="0.22060659018333387"/>
    <x v="1"/>
    <n v="0"/>
  </r>
  <r>
    <s v="Post_4967"/>
    <x v="671"/>
    <x v="14"/>
    <x v="0"/>
    <x v="5"/>
    <x v="4"/>
    <x v="6"/>
    <n v="1641650"/>
    <n v="262405"/>
    <n v="96374"/>
    <n v="42970"/>
    <n v="401749"/>
    <n v="0.24472268753997503"/>
    <x v="0"/>
    <n v="0"/>
  </r>
  <r>
    <s v="Post_4968"/>
    <x v="452"/>
    <x v="7"/>
    <x v="1"/>
    <x v="1"/>
    <x v="4"/>
    <x v="0"/>
    <n v="3118970"/>
    <n v="150127"/>
    <n v="9207"/>
    <n v="2892"/>
    <n v="162226"/>
    <n v="5.2012683674418157E-2"/>
    <x v="2"/>
    <n v="0"/>
  </r>
  <r>
    <s v="Post_4969"/>
    <x v="415"/>
    <x v="15"/>
    <x v="0"/>
    <x v="5"/>
    <x v="1"/>
    <x v="1"/>
    <n v="3910747"/>
    <n v="18623"/>
    <n v="78332"/>
    <n v="10429"/>
    <n v="107384"/>
    <n v="2.7458692674315163E-2"/>
    <x v="0"/>
    <n v="0"/>
  </r>
  <r>
    <s v="Post_4970"/>
    <x v="74"/>
    <x v="8"/>
    <x v="3"/>
    <x v="9"/>
    <x v="0"/>
    <x v="0"/>
    <n v="4656939"/>
    <n v="316394"/>
    <n v="49548"/>
    <n v="40754"/>
    <n v="406696"/>
    <n v="8.7331184711674337E-2"/>
    <x v="0"/>
    <n v="0"/>
  </r>
  <r>
    <s v="Post_4971"/>
    <x v="347"/>
    <x v="2"/>
    <x v="2"/>
    <x v="7"/>
    <x v="4"/>
    <x v="7"/>
    <n v="263389"/>
    <n v="330087"/>
    <n v="71596"/>
    <n v="11742"/>
    <n v="413425"/>
    <n v="1.5696365451860177"/>
    <x v="2"/>
    <n v="0"/>
  </r>
  <r>
    <s v="Post_4972"/>
    <x v="64"/>
    <x v="20"/>
    <x v="2"/>
    <x v="0"/>
    <x v="1"/>
    <x v="2"/>
    <n v="3039791"/>
    <n v="115048"/>
    <n v="35046"/>
    <n v="6967"/>
    <n v="157061"/>
    <n v="5.1668354830973574E-2"/>
    <x v="1"/>
    <n v="0"/>
  </r>
  <r>
    <s v="Post_4973"/>
    <x v="531"/>
    <x v="4"/>
    <x v="2"/>
    <x v="9"/>
    <x v="4"/>
    <x v="0"/>
    <n v="3039823"/>
    <n v="416310"/>
    <n v="28532"/>
    <n v="466"/>
    <n v="445308"/>
    <n v="0.14649142400725304"/>
    <x v="2"/>
    <n v="0"/>
  </r>
  <r>
    <s v="Post_4974"/>
    <x v="47"/>
    <x v="1"/>
    <x v="1"/>
    <x v="9"/>
    <x v="3"/>
    <x v="3"/>
    <n v="1409550"/>
    <n v="96300"/>
    <n v="41309"/>
    <n v="23481"/>
    <n v="161090"/>
    <n v="0.1142847007910326"/>
    <x v="2"/>
    <n v="0"/>
  </r>
  <r>
    <s v="Post_4975"/>
    <x v="151"/>
    <x v="17"/>
    <x v="2"/>
    <x v="6"/>
    <x v="3"/>
    <x v="6"/>
    <n v="4511374"/>
    <n v="464123"/>
    <n v="60086"/>
    <n v="15982"/>
    <n v="540191"/>
    <n v="0.11973979545921043"/>
    <x v="1"/>
    <n v="0"/>
  </r>
  <r>
    <s v="Post_4976"/>
    <x v="675"/>
    <x v="1"/>
    <x v="3"/>
    <x v="3"/>
    <x v="4"/>
    <x v="7"/>
    <n v="1135725"/>
    <n v="250797"/>
    <n v="3791"/>
    <n v="38732"/>
    <n v="293320"/>
    <n v="0.25826674591120208"/>
    <x v="1"/>
    <n v="0"/>
  </r>
  <r>
    <s v="Post_4977"/>
    <x v="688"/>
    <x v="13"/>
    <x v="3"/>
    <x v="5"/>
    <x v="3"/>
    <x v="7"/>
    <n v="1196421"/>
    <n v="20309"/>
    <n v="53918"/>
    <n v="5709"/>
    <n v="79936"/>
    <n v="6.6812601918555425E-2"/>
    <x v="1"/>
    <n v="0"/>
  </r>
  <r>
    <s v="Post_4978"/>
    <x v="157"/>
    <x v="19"/>
    <x v="1"/>
    <x v="3"/>
    <x v="5"/>
    <x v="3"/>
    <n v="2481166"/>
    <n v="77818"/>
    <n v="79907"/>
    <n v="49785"/>
    <n v="207510"/>
    <n v="8.3634065596578377E-2"/>
    <x v="1"/>
    <n v="0"/>
  </r>
  <r>
    <s v="Post_4979"/>
    <x v="290"/>
    <x v="14"/>
    <x v="0"/>
    <x v="1"/>
    <x v="1"/>
    <x v="0"/>
    <n v="1009497"/>
    <n v="257412"/>
    <n v="31992"/>
    <n v="26276"/>
    <n v="315680"/>
    <n v="0.31271019131309952"/>
    <x v="0"/>
    <n v="0"/>
  </r>
  <r>
    <s v="Post_4980"/>
    <x v="98"/>
    <x v="15"/>
    <x v="1"/>
    <x v="1"/>
    <x v="5"/>
    <x v="6"/>
    <n v="4568680"/>
    <n v="105032"/>
    <n v="26554"/>
    <n v="3674"/>
    <n v="135260"/>
    <n v="2.9605925562744599E-2"/>
    <x v="1"/>
    <n v="0"/>
  </r>
  <r>
    <s v="Post_4981"/>
    <x v="328"/>
    <x v="2"/>
    <x v="0"/>
    <x v="9"/>
    <x v="5"/>
    <x v="2"/>
    <n v="3512927"/>
    <n v="105027"/>
    <n v="72035"/>
    <n v="9542"/>
    <n v="186604"/>
    <n v="5.3119236465773413E-2"/>
    <x v="0"/>
    <n v="0"/>
  </r>
  <r>
    <s v="Post_4982"/>
    <x v="487"/>
    <x v="21"/>
    <x v="1"/>
    <x v="3"/>
    <x v="5"/>
    <x v="0"/>
    <n v="585134"/>
    <n v="202252"/>
    <n v="21758"/>
    <n v="37425"/>
    <n v="261435"/>
    <n v="0.44679509308978799"/>
    <x v="0"/>
    <n v="0"/>
  </r>
  <r>
    <s v="Post_4983"/>
    <x v="624"/>
    <x v="6"/>
    <x v="3"/>
    <x v="1"/>
    <x v="2"/>
    <x v="6"/>
    <n v="1661096"/>
    <n v="169872"/>
    <n v="45417"/>
    <n v="38557"/>
    <n v="253846"/>
    <n v="0.15281838015382615"/>
    <x v="2"/>
    <n v="0"/>
  </r>
  <r>
    <s v="Post_4984"/>
    <x v="82"/>
    <x v="22"/>
    <x v="1"/>
    <x v="1"/>
    <x v="0"/>
    <x v="5"/>
    <n v="3012183"/>
    <n v="86188"/>
    <n v="26059"/>
    <n v="39519"/>
    <n v="151766"/>
    <n v="5.0384057011144408E-2"/>
    <x v="1"/>
    <n v="0"/>
  </r>
  <r>
    <s v="Post_4985"/>
    <x v="3"/>
    <x v="2"/>
    <x v="0"/>
    <x v="4"/>
    <x v="5"/>
    <x v="7"/>
    <n v="3781363"/>
    <n v="74717"/>
    <n v="184"/>
    <n v="38904"/>
    <n v="113805"/>
    <n v="3.0096290676139795E-2"/>
    <x v="1"/>
    <n v="0"/>
  </r>
  <r>
    <s v="Post_4986"/>
    <x v="170"/>
    <x v="11"/>
    <x v="0"/>
    <x v="5"/>
    <x v="4"/>
    <x v="1"/>
    <n v="379978"/>
    <n v="409651"/>
    <n v="84380"/>
    <n v="34427"/>
    <n v="528458"/>
    <n v="1.3907594650216593"/>
    <x v="2"/>
    <n v="0"/>
  </r>
  <r>
    <s v="Post_4987"/>
    <x v="366"/>
    <x v="22"/>
    <x v="0"/>
    <x v="6"/>
    <x v="3"/>
    <x v="7"/>
    <n v="741969"/>
    <n v="301521"/>
    <n v="87955"/>
    <n v="15812"/>
    <n v="405288"/>
    <n v="0.54623306364551616"/>
    <x v="1"/>
    <n v="0"/>
  </r>
  <r>
    <s v="Post_4988"/>
    <x v="639"/>
    <x v="13"/>
    <x v="1"/>
    <x v="9"/>
    <x v="0"/>
    <x v="3"/>
    <n v="1143337"/>
    <n v="491688"/>
    <n v="11608"/>
    <n v="8331"/>
    <n v="511627"/>
    <n v="0.44748573692620813"/>
    <x v="0"/>
    <n v="0"/>
  </r>
  <r>
    <s v="Post_4989"/>
    <x v="554"/>
    <x v="5"/>
    <x v="0"/>
    <x v="1"/>
    <x v="4"/>
    <x v="6"/>
    <n v="2982589"/>
    <n v="275137"/>
    <n v="89488"/>
    <n v="42308"/>
    <n v="406933"/>
    <n v="0.13643616334667633"/>
    <x v="0"/>
    <n v="0"/>
  </r>
  <r>
    <s v="Post_4990"/>
    <x v="258"/>
    <x v="8"/>
    <x v="1"/>
    <x v="7"/>
    <x v="1"/>
    <x v="3"/>
    <n v="535624"/>
    <n v="202764"/>
    <n v="39983"/>
    <n v="22546"/>
    <n v="265293"/>
    <n v="0.49529707406688273"/>
    <x v="1"/>
    <n v="0"/>
  </r>
  <r>
    <s v="Post_4991"/>
    <x v="324"/>
    <x v="2"/>
    <x v="3"/>
    <x v="6"/>
    <x v="5"/>
    <x v="3"/>
    <n v="4989926"/>
    <n v="393298"/>
    <n v="99274"/>
    <n v="29395"/>
    <n v="521967"/>
    <n v="0.10460415645442438"/>
    <x v="2"/>
    <n v="0"/>
  </r>
  <r>
    <s v="Post_4992"/>
    <x v="2"/>
    <x v="0"/>
    <x v="1"/>
    <x v="9"/>
    <x v="1"/>
    <x v="2"/>
    <n v="10157"/>
    <n v="322897"/>
    <n v="93292"/>
    <n v="23766"/>
    <n v="439955"/>
    <n v="43.315447474648025"/>
    <x v="0"/>
    <n v="0"/>
  </r>
  <r>
    <s v="Post_4993"/>
    <x v="130"/>
    <x v="17"/>
    <x v="2"/>
    <x v="6"/>
    <x v="3"/>
    <x v="2"/>
    <n v="2026985"/>
    <n v="197746"/>
    <n v="92346"/>
    <n v="37291"/>
    <n v="327383"/>
    <n v="0.1615122953549237"/>
    <x v="2"/>
    <n v="0"/>
  </r>
  <r>
    <s v="Post_4994"/>
    <x v="419"/>
    <x v="0"/>
    <x v="3"/>
    <x v="1"/>
    <x v="3"/>
    <x v="7"/>
    <n v="3515254"/>
    <n v="213701"/>
    <n v="61770"/>
    <n v="25198"/>
    <n v="300669"/>
    <n v="8.5532652832483791E-2"/>
    <x v="1"/>
    <n v="0"/>
  </r>
  <r>
    <s v="Post_4995"/>
    <x v="145"/>
    <x v="23"/>
    <x v="1"/>
    <x v="3"/>
    <x v="1"/>
    <x v="2"/>
    <n v="940934"/>
    <n v="436187"/>
    <n v="12363"/>
    <n v="11054"/>
    <n v="459604"/>
    <n v="0.48845508824210837"/>
    <x v="2"/>
    <n v="0"/>
  </r>
  <r>
    <s v="Post_4996"/>
    <x v="646"/>
    <x v="15"/>
    <x v="3"/>
    <x v="1"/>
    <x v="0"/>
    <x v="4"/>
    <n v="4258236"/>
    <n v="381509"/>
    <n v="59209"/>
    <n v="4674"/>
    <n v="445392"/>
    <n v="0.10459542402065081"/>
    <x v="0"/>
    <n v="0"/>
  </r>
  <r>
    <s v="Post_4997"/>
    <x v="243"/>
    <x v="16"/>
    <x v="1"/>
    <x v="1"/>
    <x v="0"/>
    <x v="0"/>
    <n v="4841525"/>
    <n v="166266"/>
    <n v="54841"/>
    <n v="4832"/>
    <n v="225939"/>
    <n v="4.666690763757287E-2"/>
    <x v="1"/>
    <n v="0"/>
  </r>
  <r>
    <s v="Post_4998"/>
    <x v="70"/>
    <x v="5"/>
    <x v="3"/>
    <x v="9"/>
    <x v="1"/>
    <x v="7"/>
    <n v="2004080"/>
    <n v="32401"/>
    <n v="75229"/>
    <n v="33875"/>
    <n v="141505"/>
    <n v="7.0608458744161912E-2"/>
    <x v="2"/>
    <n v="0"/>
  </r>
  <r>
    <s v="Post_4999"/>
    <x v="415"/>
    <x v="15"/>
    <x v="1"/>
    <x v="4"/>
    <x v="1"/>
    <x v="6"/>
    <n v="2221665"/>
    <n v="46996"/>
    <n v="12954"/>
    <n v="42832"/>
    <n v="102782"/>
    <n v="4.6263500572768623E-2"/>
    <x v="2"/>
    <n v="0"/>
  </r>
  <r>
    <s v="Post_5000"/>
    <x v="417"/>
    <x v="2"/>
    <x v="1"/>
    <x v="9"/>
    <x v="5"/>
    <x v="4"/>
    <n v="2224007"/>
    <n v="72744"/>
    <n v="29945"/>
    <n v="46381"/>
    <n v="149070"/>
    <n v="6.7027666729466223E-2"/>
    <x v="2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6CD716-4AC5-4D83-8B5F-16F5439D1F98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Hashtag" fieldListSortAscending="1">
  <location ref="I2:I13" firstHeaderRow="1" firstDataRow="1" firstDataCol="1"/>
  <pivotFields count="25">
    <pivotField showAll="0"/>
    <pivotField numFmtId="14" showAll="0">
      <items count="730">
        <item sd="0" x="508"/>
        <item x="601"/>
        <item x="330"/>
        <item x="566"/>
        <item x="267"/>
        <item x="361"/>
        <item x="2"/>
        <item x="715"/>
        <item x="681"/>
        <item x="162"/>
        <item x="533"/>
        <item x="310"/>
        <item x="0"/>
        <item x="7"/>
        <item x="231"/>
        <item x="346"/>
        <item x="439"/>
        <item x="627"/>
        <item x="68"/>
        <item x="65"/>
        <item x="199"/>
        <item x="664"/>
        <item x="246"/>
        <item x="227"/>
        <item x="432"/>
        <item x="21"/>
        <item x="75"/>
        <item x="384"/>
        <item x="419"/>
        <item x="468"/>
        <item x="37"/>
        <item x="631"/>
        <item x="592"/>
        <item x="262"/>
        <item x="218"/>
        <item x="66"/>
        <item x="279"/>
        <item x="620"/>
        <item x="145"/>
        <item x="511"/>
        <item x="431"/>
        <item x="301"/>
        <item x="337"/>
        <item x="493"/>
        <item x="544"/>
        <item x="299"/>
        <item x="565"/>
        <item x="352"/>
        <item x="160"/>
        <item x="498"/>
        <item x="233"/>
        <item x="704"/>
        <item x="608"/>
        <item x="509"/>
        <item x="129"/>
        <item x="303"/>
        <item x="277"/>
        <item x="718"/>
        <item x="522"/>
        <item x="136"/>
        <item x="374"/>
        <item x="38"/>
        <item x="633"/>
        <item x="428"/>
        <item x="210"/>
        <item x="224"/>
        <item x="195"/>
        <item x="357"/>
        <item x="30"/>
        <item x="88"/>
        <item x="524"/>
        <item x="312"/>
        <item x="713"/>
        <item x="562"/>
        <item x="12"/>
        <item x="39"/>
        <item x="722"/>
        <item x="516"/>
        <item x="383"/>
        <item x="86"/>
        <item x="29"/>
        <item x="252"/>
        <item x="285"/>
        <item x="296"/>
        <item x="206"/>
        <item x="570"/>
        <item x="504"/>
        <item x="649"/>
        <item x="453"/>
        <item x="673"/>
        <item x="215"/>
        <item x="716"/>
        <item x="321"/>
        <item x="655"/>
        <item x="15"/>
        <item x="657"/>
        <item x="148"/>
        <item x="132"/>
        <item x="476"/>
        <item x="656"/>
        <item x="679"/>
        <item x="386"/>
        <item x="302"/>
        <item x="471"/>
        <item x="186"/>
        <item x="574"/>
        <item x="286"/>
        <item x="118"/>
        <item x="309"/>
        <item x="460"/>
        <item x="367"/>
        <item x="377"/>
        <item x="483"/>
        <item x="711"/>
        <item x="669"/>
        <item x="628"/>
        <item x="373"/>
        <item x="549"/>
        <item x="677"/>
        <item x="123"/>
        <item x="222"/>
        <item x="630"/>
        <item x="488"/>
        <item x="512"/>
        <item x="379"/>
        <item x="354"/>
        <item x="255"/>
        <item x="18"/>
        <item x="675"/>
        <item x="73"/>
        <item x="326"/>
        <item x="535"/>
        <item x="1"/>
        <item x="332"/>
        <item x="235"/>
        <item x="67"/>
        <item x="193"/>
        <item x="105"/>
        <item x="690"/>
        <item x="433"/>
        <item x="571"/>
        <item x="26"/>
        <item x="47"/>
        <item x="702"/>
        <item x="110"/>
        <item x="710"/>
        <item x="272"/>
        <item x="626"/>
        <item x="135"/>
        <item x="641"/>
        <item x="134"/>
        <item x="634"/>
        <item x="173"/>
        <item x="584"/>
        <item x="294"/>
        <item x="237"/>
        <item x="480"/>
        <item x="211"/>
        <item x="554"/>
        <item x="6"/>
        <item x="691"/>
        <item x="396"/>
        <item x="70"/>
        <item x="101"/>
        <item x="441"/>
        <item x="662"/>
        <item x="418"/>
        <item x="463"/>
        <item x="518"/>
        <item x="724"/>
        <item x="283"/>
        <item x="430"/>
        <item x="412"/>
        <item x="289"/>
        <item x="316"/>
        <item x="182"/>
        <item x="348"/>
        <item x="625"/>
        <item x="545"/>
        <item x="188"/>
        <item x="53"/>
        <item x="208"/>
        <item x="717"/>
        <item x="362"/>
        <item x="489"/>
        <item x="470"/>
        <item x="719"/>
        <item x="500"/>
        <item x="31"/>
        <item x="138"/>
        <item x="100"/>
        <item x="196"/>
        <item x="502"/>
        <item x="149"/>
        <item x="176"/>
        <item x="540"/>
        <item x="269"/>
        <item x="107"/>
        <item x="234"/>
        <item x="546"/>
        <item x="563"/>
        <item x="90"/>
        <item x="97"/>
        <item x="683"/>
        <item x="708"/>
        <item x="168"/>
        <item x="144"/>
        <item x="569"/>
        <item x="381"/>
        <item x="536"/>
        <item x="113"/>
        <item x="77"/>
        <item x="637"/>
        <item x="564"/>
        <item x="184"/>
        <item x="586"/>
        <item x="507"/>
        <item x="597"/>
        <item x="455"/>
        <item x="308"/>
        <item x="79"/>
        <item x="667"/>
        <item x="693"/>
        <item x="487"/>
        <item x="438"/>
        <item x="365"/>
        <item x="46"/>
        <item x="458"/>
        <item x="532"/>
        <item x="678"/>
        <item x="263"/>
        <item x="382"/>
        <item x="166"/>
        <item x="617"/>
        <item x="567"/>
        <item x="369"/>
        <item x="402"/>
        <item x="448"/>
        <item x="304"/>
        <item x="475"/>
        <item x="621"/>
        <item x="240"/>
        <item x="651"/>
        <item x="8"/>
        <item x="534"/>
        <item x="526"/>
        <item x="624"/>
        <item x="645"/>
        <item x="317"/>
        <item x="372"/>
        <item x="24"/>
        <item x="395"/>
        <item x="40"/>
        <item x="672"/>
        <item x="420"/>
        <item x="141"/>
        <item x="659"/>
        <item x="449"/>
        <item x="334"/>
        <item x="17"/>
        <item x="256"/>
        <item x="425"/>
        <item x="177"/>
        <item x="260"/>
        <item x="292"/>
        <item x="725"/>
        <item x="426"/>
        <item x="345"/>
        <item x="589"/>
        <item x="658"/>
        <item x="36"/>
        <item x="467"/>
        <item x="528"/>
        <item x="207"/>
        <item x="684"/>
        <item x="682"/>
        <item x="572"/>
        <item x="82"/>
        <item x="676"/>
        <item x="360"/>
        <item x="85"/>
        <item x="335"/>
        <item x="387"/>
        <item x="464"/>
        <item x="699"/>
        <item x="705"/>
        <item x="548"/>
        <item x="703"/>
        <item x="366"/>
        <item x="180"/>
        <item x="114"/>
        <item x="444"/>
        <item x="116"/>
        <item x="666"/>
        <item x="92"/>
        <item x="216"/>
        <item x="519"/>
        <item x="587"/>
        <item x="429"/>
        <item x="159"/>
        <item x="153"/>
        <item x="202"/>
        <item x="54"/>
        <item x="322"/>
        <item x="505"/>
        <item x="288"/>
        <item x="62"/>
        <item x="356"/>
        <item x="106"/>
        <item x="49"/>
        <item x="552"/>
        <item x="13"/>
        <item x="513"/>
        <item x="363"/>
        <item x="32"/>
        <item x="550"/>
        <item x="416"/>
        <item x="539"/>
        <item x="104"/>
        <item x="531"/>
        <item x="313"/>
        <item x="477"/>
        <item x="573"/>
        <item x="701"/>
        <item x="158"/>
        <item x="187"/>
        <item x="5"/>
        <item x="276"/>
        <item x="164"/>
        <item x="514"/>
        <item x="163"/>
        <item x="128"/>
        <item x="600"/>
        <item x="253"/>
        <item x="674"/>
        <item x="142"/>
        <item x="328"/>
        <item x="647"/>
        <item x="3"/>
        <item x="94"/>
        <item x="69"/>
        <item x="228"/>
        <item x="727"/>
        <item x="603"/>
        <item x="358"/>
        <item x="115"/>
        <item x="347"/>
        <item x="594"/>
        <item x="329"/>
        <item x="200"/>
        <item x="482"/>
        <item x="93"/>
        <item x="165"/>
        <item x="723"/>
        <item x="417"/>
        <item x="300"/>
        <item x="126"/>
        <item x="726"/>
        <item x="190"/>
        <item x="305"/>
        <item x="84"/>
        <item x="83"/>
        <item x="273"/>
        <item x="324"/>
        <item x="437"/>
        <item x="9"/>
        <item x="568"/>
        <item x="179"/>
        <item x="238"/>
        <item x="349"/>
        <item x="219"/>
        <item x="452"/>
        <item x="323"/>
        <item x="338"/>
        <item x="529"/>
        <item x="344"/>
        <item x="593"/>
        <item x="51"/>
        <item x="48"/>
        <item x="389"/>
        <item x="220"/>
        <item x="698"/>
        <item x="223"/>
        <item x="660"/>
        <item x="230"/>
        <item x="226"/>
        <item x="143"/>
        <item x="445"/>
        <item x="152"/>
        <item x="350"/>
        <item x="146"/>
        <item x="390"/>
        <item x="689"/>
        <item x="506"/>
        <item x="556"/>
        <item x="686"/>
        <item x="265"/>
        <item x="124"/>
        <item x="588"/>
        <item x="318"/>
        <item x="131"/>
        <item x="217"/>
        <item x="404"/>
        <item x="298"/>
        <item x="614"/>
        <item x="214"/>
        <item x="311"/>
        <item x="495"/>
        <item x="133"/>
        <item x="368"/>
        <item x="117"/>
        <item x="271"/>
        <item x="353"/>
        <item x="385"/>
        <item x="183"/>
        <item x="542"/>
        <item x="250"/>
        <item x="555"/>
        <item x="59"/>
        <item x="120"/>
        <item x="459"/>
        <item x="11"/>
        <item x="261"/>
        <item x="510"/>
        <item x="406"/>
        <item x="185"/>
        <item x="591"/>
        <item x="203"/>
        <item x="191"/>
        <item x="41"/>
        <item x="648"/>
        <item x="618"/>
        <item x="613"/>
        <item x="241"/>
        <item x="501"/>
        <item x="442"/>
        <item x="245"/>
        <item x="636"/>
        <item x="560"/>
        <item x="595"/>
        <item x="436"/>
        <item x="607"/>
        <item x="315"/>
        <item x="89"/>
        <item x="490"/>
        <item x="275"/>
        <item x="4"/>
        <item x="494"/>
        <item x="378"/>
        <item x="414"/>
        <item x="403"/>
        <item x="137"/>
        <item x="80"/>
        <item x="578"/>
        <item x="644"/>
        <item x="456"/>
        <item x="497"/>
        <item x="248"/>
        <item x="728"/>
        <item x="109"/>
        <item x="150"/>
        <item x="290"/>
        <item x="295"/>
        <item x="410"/>
        <item x="671"/>
        <item x="247"/>
        <item x="254"/>
        <item x="422"/>
        <item x="91"/>
        <item x="359"/>
        <item x="125"/>
        <item x="99"/>
        <item x="291"/>
        <item x="714"/>
        <item x="712"/>
        <item x="57"/>
        <item x="139"/>
        <item x="281"/>
        <item x="19"/>
        <item x="154"/>
        <item x="523"/>
        <item x="325"/>
        <item x="221"/>
        <item x="45"/>
        <item x="108"/>
        <item x="538"/>
        <item x="140"/>
        <item x="209"/>
        <item x="496"/>
        <item x="646"/>
        <item x="314"/>
        <item x="610"/>
        <item x="71"/>
        <item x="707"/>
        <item x="537"/>
        <item x="167"/>
        <item x="72"/>
        <item x="543"/>
        <item x="25"/>
        <item x="558"/>
        <item x="327"/>
        <item x="576"/>
        <item x="407"/>
        <item x="156"/>
        <item x="95"/>
        <item x="450"/>
        <item x="580"/>
        <item x="415"/>
        <item x="98"/>
        <item x="559"/>
        <item x="63"/>
        <item x="692"/>
        <item x="340"/>
        <item x="491"/>
        <item x="351"/>
        <item x="56"/>
        <item x="274"/>
        <item x="43"/>
        <item x="668"/>
        <item x="695"/>
        <item x="355"/>
        <item x="341"/>
        <item x="612"/>
        <item x="376"/>
        <item x="720"/>
        <item x="64"/>
        <item x="484"/>
        <item x="174"/>
        <item x="447"/>
        <item x="661"/>
        <item x="375"/>
        <item x="446"/>
        <item x="462"/>
        <item x="638"/>
        <item x="583"/>
        <item x="596"/>
        <item x="653"/>
        <item x="388"/>
        <item x="229"/>
        <item x="147"/>
        <item x="391"/>
        <item x="102"/>
        <item x="557"/>
        <item x="457"/>
        <item x="242"/>
        <item x="408"/>
        <item x="34"/>
        <item x="650"/>
        <item x="398"/>
        <item x="515"/>
        <item x="239"/>
        <item x="639"/>
        <item x="399"/>
        <item x="336"/>
        <item x="16"/>
        <item x="590"/>
        <item x="413"/>
        <item x="87"/>
        <item x="297"/>
        <item x="551"/>
        <item x="35"/>
        <item x="688"/>
        <item x="696"/>
        <item x="670"/>
        <item x="23"/>
        <item x="547"/>
        <item x="264"/>
        <item x="178"/>
        <item x="405"/>
        <item x="606"/>
        <item x="122"/>
        <item x="654"/>
        <item x="259"/>
        <item x="319"/>
        <item x="622"/>
        <item x="527"/>
        <item x="652"/>
        <item x="343"/>
        <item x="22"/>
        <item x="371"/>
        <item x="582"/>
        <item x="665"/>
        <item x="78"/>
        <item x="278"/>
        <item x="687"/>
        <item x="10"/>
        <item x="411"/>
        <item x="212"/>
        <item x="393"/>
        <item x="694"/>
        <item x="268"/>
        <item x="20"/>
        <item x="198"/>
        <item x="525"/>
        <item x="169"/>
        <item x="577"/>
        <item x="258"/>
        <item x="579"/>
        <item x="270"/>
        <item x="339"/>
        <item x="435"/>
        <item x="52"/>
        <item x="616"/>
        <item x="602"/>
        <item x="192"/>
        <item x="74"/>
        <item x="466"/>
        <item x="171"/>
        <item x="427"/>
        <item x="465"/>
        <item x="284"/>
        <item x="561"/>
        <item x="280"/>
        <item x="643"/>
        <item x="243"/>
        <item x="609"/>
        <item x="342"/>
        <item x="680"/>
        <item x="474"/>
        <item x="461"/>
        <item x="451"/>
        <item x="111"/>
        <item x="380"/>
        <item x="585"/>
        <item x="50"/>
        <item x="440"/>
        <item x="161"/>
        <item x="127"/>
        <item x="282"/>
        <item x="709"/>
        <item x="394"/>
        <item x="287"/>
        <item x="629"/>
        <item x="205"/>
        <item x="333"/>
        <item x="249"/>
        <item x="454"/>
        <item x="27"/>
        <item x="112"/>
        <item x="434"/>
        <item x="520"/>
        <item x="130"/>
        <item x="306"/>
        <item x="121"/>
        <item x="175"/>
        <item x="598"/>
        <item x="581"/>
        <item x="611"/>
        <item x="697"/>
        <item x="605"/>
        <item x="615"/>
        <item x="530"/>
        <item x="96"/>
        <item x="251"/>
        <item x="685"/>
        <item x="232"/>
        <item x="103"/>
        <item x="307"/>
        <item x="401"/>
        <item x="119"/>
        <item x="28"/>
        <item x="58"/>
        <item x="197"/>
        <item x="469"/>
        <item x="364"/>
        <item x="81"/>
        <item x="604"/>
        <item x="151"/>
        <item x="370"/>
        <item x="479"/>
        <item x="472"/>
        <item x="700"/>
        <item x="635"/>
        <item x="236"/>
        <item x="76"/>
        <item x="44"/>
        <item x="640"/>
        <item x="706"/>
        <item x="421"/>
        <item x="541"/>
        <item x="424"/>
        <item x="619"/>
        <item x="443"/>
        <item x="423"/>
        <item x="293"/>
        <item x="517"/>
        <item x="33"/>
        <item x="663"/>
        <item x="225"/>
        <item x="486"/>
        <item x="172"/>
        <item x="575"/>
        <item x="400"/>
        <item x="204"/>
        <item x="189"/>
        <item x="157"/>
        <item x="485"/>
        <item x="320"/>
        <item x="266"/>
        <item x="257"/>
        <item x="213"/>
        <item x="244"/>
        <item x="492"/>
        <item x="60"/>
        <item x="392"/>
        <item x="721"/>
        <item x="499"/>
        <item x="473"/>
        <item x="642"/>
        <item x="61"/>
        <item x="409"/>
        <item x="42"/>
        <item x="170"/>
        <item x="181"/>
        <item x="194"/>
        <item x="331"/>
        <item x="481"/>
        <item x="14"/>
        <item x="599"/>
        <item x="478"/>
        <item x="553"/>
        <item x="632"/>
        <item x="503"/>
        <item x="155"/>
        <item x="55"/>
        <item x="521"/>
        <item x="397"/>
        <item x="623"/>
        <item x="201"/>
        <item t="default"/>
      </items>
    </pivotField>
    <pivotField showAll="0"/>
    <pivotField showAll="0"/>
    <pivotField axis="axisRow" showAll="0">
      <items count="11">
        <item x="0"/>
        <item x="3"/>
        <item x="2"/>
        <item x="1"/>
        <item x="9"/>
        <item x="7"/>
        <item x="4"/>
        <item x="5"/>
        <item x="8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formats count="1">
    <format dxfId="13">
      <pivotArea field="4" type="button" dataOnly="0" labelOnly="1" outline="0" axis="axisRow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81D72D-1B57-4756-89DB-633A125E8C44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ño de Post_date">
  <location ref="E2:E5" firstHeaderRow="1" firstDataRow="1" firstDataCol="1"/>
  <pivotFields count="25">
    <pivotField showAll="0"/>
    <pivotField numFmtId="14" showAll="0">
      <items count="730">
        <item sd="0" x="508"/>
        <item x="601"/>
        <item x="330"/>
        <item x="566"/>
        <item x="267"/>
        <item x="361"/>
        <item x="2"/>
        <item x="715"/>
        <item x="681"/>
        <item x="162"/>
        <item x="533"/>
        <item x="310"/>
        <item x="0"/>
        <item x="7"/>
        <item x="231"/>
        <item x="346"/>
        <item x="439"/>
        <item x="627"/>
        <item x="68"/>
        <item x="65"/>
        <item x="199"/>
        <item x="664"/>
        <item x="246"/>
        <item x="227"/>
        <item x="432"/>
        <item x="21"/>
        <item x="75"/>
        <item x="384"/>
        <item x="419"/>
        <item x="468"/>
        <item x="37"/>
        <item x="631"/>
        <item x="592"/>
        <item x="262"/>
        <item x="218"/>
        <item x="66"/>
        <item x="279"/>
        <item x="620"/>
        <item x="145"/>
        <item x="511"/>
        <item x="431"/>
        <item x="301"/>
        <item x="337"/>
        <item x="493"/>
        <item x="544"/>
        <item x="299"/>
        <item x="565"/>
        <item x="352"/>
        <item x="160"/>
        <item x="498"/>
        <item x="233"/>
        <item x="704"/>
        <item x="608"/>
        <item x="509"/>
        <item x="129"/>
        <item x="303"/>
        <item x="277"/>
        <item x="718"/>
        <item x="522"/>
        <item x="136"/>
        <item x="374"/>
        <item x="38"/>
        <item x="633"/>
        <item x="428"/>
        <item x="210"/>
        <item x="224"/>
        <item x="195"/>
        <item x="357"/>
        <item x="30"/>
        <item x="88"/>
        <item x="524"/>
        <item x="312"/>
        <item x="713"/>
        <item x="562"/>
        <item x="12"/>
        <item x="39"/>
        <item x="722"/>
        <item x="516"/>
        <item x="383"/>
        <item x="86"/>
        <item x="29"/>
        <item x="252"/>
        <item x="285"/>
        <item x="296"/>
        <item x="206"/>
        <item x="570"/>
        <item x="504"/>
        <item x="649"/>
        <item x="453"/>
        <item x="673"/>
        <item x="215"/>
        <item x="716"/>
        <item x="321"/>
        <item x="655"/>
        <item x="15"/>
        <item x="657"/>
        <item x="148"/>
        <item x="132"/>
        <item x="476"/>
        <item x="656"/>
        <item x="679"/>
        <item x="386"/>
        <item x="302"/>
        <item x="471"/>
        <item x="186"/>
        <item x="574"/>
        <item x="286"/>
        <item x="118"/>
        <item x="309"/>
        <item x="460"/>
        <item x="367"/>
        <item x="377"/>
        <item x="483"/>
        <item x="711"/>
        <item x="669"/>
        <item x="628"/>
        <item x="373"/>
        <item x="549"/>
        <item x="677"/>
        <item x="123"/>
        <item x="222"/>
        <item x="630"/>
        <item x="488"/>
        <item x="512"/>
        <item x="379"/>
        <item x="354"/>
        <item x="255"/>
        <item x="18"/>
        <item x="675"/>
        <item x="73"/>
        <item x="326"/>
        <item x="535"/>
        <item x="1"/>
        <item x="332"/>
        <item x="235"/>
        <item x="67"/>
        <item x="193"/>
        <item x="105"/>
        <item x="690"/>
        <item x="433"/>
        <item x="571"/>
        <item x="26"/>
        <item x="47"/>
        <item x="702"/>
        <item x="110"/>
        <item x="710"/>
        <item x="272"/>
        <item x="626"/>
        <item x="135"/>
        <item x="641"/>
        <item x="134"/>
        <item x="634"/>
        <item x="173"/>
        <item x="584"/>
        <item x="294"/>
        <item x="237"/>
        <item x="480"/>
        <item x="211"/>
        <item x="554"/>
        <item x="6"/>
        <item x="691"/>
        <item x="396"/>
        <item x="70"/>
        <item x="101"/>
        <item x="441"/>
        <item x="662"/>
        <item x="418"/>
        <item x="463"/>
        <item x="518"/>
        <item x="724"/>
        <item x="283"/>
        <item x="430"/>
        <item x="412"/>
        <item x="289"/>
        <item x="316"/>
        <item x="182"/>
        <item x="348"/>
        <item x="625"/>
        <item x="545"/>
        <item x="188"/>
        <item x="53"/>
        <item x="208"/>
        <item x="717"/>
        <item x="362"/>
        <item x="489"/>
        <item x="470"/>
        <item x="719"/>
        <item x="500"/>
        <item x="31"/>
        <item x="138"/>
        <item x="100"/>
        <item x="196"/>
        <item x="502"/>
        <item x="149"/>
        <item x="176"/>
        <item x="540"/>
        <item x="269"/>
        <item x="107"/>
        <item x="234"/>
        <item x="546"/>
        <item x="563"/>
        <item x="90"/>
        <item x="97"/>
        <item x="683"/>
        <item x="708"/>
        <item x="168"/>
        <item x="144"/>
        <item x="569"/>
        <item x="381"/>
        <item x="536"/>
        <item x="113"/>
        <item x="77"/>
        <item x="637"/>
        <item x="564"/>
        <item x="184"/>
        <item x="586"/>
        <item x="507"/>
        <item x="597"/>
        <item x="455"/>
        <item x="308"/>
        <item x="79"/>
        <item x="667"/>
        <item x="693"/>
        <item x="487"/>
        <item x="438"/>
        <item x="365"/>
        <item x="46"/>
        <item x="458"/>
        <item x="532"/>
        <item x="678"/>
        <item x="263"/>
        <item x="382"/>
        <item x="166"/>
        <item x="617"/>
        <item x="567"/>
        <item x="369"/>
        <item x="402"/>
        <item x="448"/>
        <item x="304"/>
        <item x="475"/>
        <item x="621"/>
        <item x="240"/>
        <item x="651"/>
        <item x="8"/>
        <item x="534"/>
        <item x="526"/>
        <item x="624"/>
        <item x="645"/>
        <item x="317"/>
        <item x="372"/>
        <item x="24"/>
        <item x="395"/>
        <item x="40"/>
        <item x="672"/>
        <item x="420"/>
        <item x="141"/>
        <item x="659"/>
        <item x="449"/>
        <item x="334"/>
        <item x="17"/>
        <item x="256"/>
        <item x="425"/>
        <item x="177"/>
        <item x="260"/>
        <item x="292"/>
        <item x="725"/>
        <item x="426"/>
        <item x="345"/>
        <item x="589"/>
        <item x="658"/>
        <item x="36"/>
        <item x="467"/>
        <item x="528"/>
        <item x="207"/>
        <item x="684"/>
        <item x="682"/>
        <item x="572"/>
        <item x="82"/>
        <item x="676"/>
        <item x="360"/>
        <item x="85"/>
        <item x="335"/>
        <item x="387"/>
        <item x="464"/>
        <item x="699"/>
        <item x="705"/>
        <item x="548"/>
        <item x="703"/>
        <item x="366"/>
        <item x="180"/>
        <item x="114"/>
        <item x="444"/>
        <item x="116"/>
        <item x="666"/>
        <item x="92"/>
        <item x="216"/>
        <item x="519"/>
        <item x="587"/>
        <item x="429"/>
        <item x="159"/>
        <item x="153"/>
        <item x="202"/>
        <item x="54"/>
        <item x="322"/>
        <item x="505"/>
        <item x="288"/>
        <item x="62"/>
        <item x="356"/>
        <item x="106"/>
        <item x="49"/>
        <item x="552"/>
        <item x="13"/>
        <item x="513"/>
        <item x="363"/>
        <item x="32"/>
        <item x="550"/>
        <item x="416"/>
        <item x="539"/>
        <item x="104"/>
        <item x="531"/>
        <item x="313"/>
        <item x="477"/>
        <item x="573"/>
        <item x="701"/>
        <item x="158"/>
        <item x="187"/>
        <item x="5"/>
        <item x="276"/>
        <item x="164"/>
        <item x="514"/>
        <item x="163"/>
        <item x="128"/>
        <item x="600"/>
        <item x="253"/>
        <item x="674"/>
        <item x="142"/>
        <item x="328"/>
        <item x="647"/>
        <item x="3"/>
        <item x="94"/>
        <item x="69"/>
        <item x="228"/>
        <item x="727"/>
        <item x="603"/>
        <item x="358"/>
        <item x="115"/>
        <item x="347"/>
        <item x="594"/>
        <item x="329"/>
        <item x="200"/>
        <item x="482"/>
        <item x="93"/>
        <item x="165"/>
        <item x="723"/>
        <item x="417"/>
        <item x="300"/>
        <item x="126"/>
        <item x="726"/>
        <item x="190"/>
        <item x="305"/>
        <item x="84"/>
        <item x="83"/>
        <item x="273"/>
        <item x="324"/>
        <item x="437"/>
        <item x="9"/>
        <item x="568"/>
        <item x="179"/>
        <item x="238"/>
        <item x="349"/>
        <item x="219"/>
        <item x="452"/>
        <item x="323"/>
        <item x="338"/>
        <item x="529"/>
        <item x="344"/>
        <item x="593"/>
        <item x="51"/>
        <item x="48"/>
        <item x="389"/>
        <item x="220"/>
        <item x="698"/>
        <item x="223"/>
        <item x="660"/>
        <item x="230"/>
        <item x="226"/>
        <item x="143"/>
        <item x="445"/>
        <item x="152"/>
        <item x="350"/>
        <item x="146"/>
        <item x="390"/>
        <item x="689"/>
        <item x="506"/>
        <item x="556"/>
        <item x="686"/>
        <item x="265"/>
        <item x="124"/>
        <item x="588"/>
        <item x="318"/>
        <item x="131"/>
        <item x="217"/>
        <item x="404"/>
        <item x="298"/>
        <item x="614"/>
        <item x="214"/>
        <item x="311"/>
        <item x="495"/>
        <item x="133"/>
        <item x="368"/>
        <item x="117"/>
        <item x="271"/>
        <item x="353"/>
        <item x="385"/>
        <item x="183"/>
        <item x="542"/>
        <item x="250"/>
        <item x="555"/>
        <item x="59"/>
        <item x="120"/>
        <item x="459"/>
        <item x="11"/>
        <item x="261"/>
        <item x="510"/>
        <item x="406"/>
        <item x="185"/>
        <item x="591"/>
        <item x="203"/>
        <item x="191"/>
        <item x="41"/>
        <item x="648"/>
        <item x="618"/>
        <item x="613"/>
        <item x="241"/>
        <item x="501"/>
        <item x="442"/>
        <item x="245"/>
        <item x="636"/>
        <item x="560"/>
        <item x="595"/>
        <item x="436"/>
        <item x="607"/>
        <item x="315"/>
        <item x="89"/>
        <item x="490"/>
        <item x="275"/>
        <item x="4"/>
        <item x="494"/>
        <item x="378"/>
        <item x="414"/>
        <item x="403"/>
        <item x="137"/>
        <item x="80"/>
        <item x="578"/>
        <item x="644"/>
        <item x="456"/>
        <item x="497"/>
        <item x="248"/>
        <item x="728"/>
        <item x="109"/>
        <item x="150"/>
        <item x="290"/>
        <item x="295"/>
        <item x="410"/>
        <item x="671"/>
        <item x="247"/>
        <item x="254"/>
        <item x="422"/>
        <item x="91"/>
        <item x="359"/>
        <item x="125"/>
        <item x="99"/>
        <item x="291"/>
        <item x="714"/>
        <item x="712"/>
        <item x="57"/>
        <item x="139"/>
        <item x="281"/>
        <item x="19"/>
        <item x="154"/>
        <item x="523"/>
        <item x="325"/>
        <item x="221"/>
        <item x="45"/>
        <item x="108"/>
        <item x="538"/>
        <item x="140"/>
        <item x="209"/>
        <item x="496"/>
        <item x="646"/>
        <item x="314"/>
        <item x="610"/>
        <item x="71"/>
        <item x="707"/>
        <item x="537"/>
        <item x="167"/>
        <item x="72"/>
        <item x="543"/>
        <item x="25"/>
        <item x="558"/>
        <item x="327"/>
        <item x="576"/>
        <item x="407"/>
        <item x="156"/>
        <item x="95"/>
        <item x="450"/>
        <item x="580"/>
        <item x="415"/>
        <item x="98"/>
        <item x="559"/>
        <item x="63"/>
        <item x="692"/>
        <item x="340"/>
        <item x="491"/>
        <item x="351"/>
        <item x="56"/>
        <item x="274"/>
        <item x="43"/>
        <item x="668"/>
        <item x="695"/>
        <item x="355"/>
        <item x="341"/>
        <item x="612"/>
        <item x="376"/>
        <item x="720"/>
        <item x="64"/>
        <item x="484"/>
        <item x="174"/>
        <item x="447"/>
        <item x="661"/>
        <item x="375"/>
        <item x="446"/>
        <item x="462"/>
        <item x="638"/>
        <item x="583"/>
        <item x="596"/>
        <item x="653"/>
        <item x="388"/>
        <item x="229"/>
        <item x="147"/>
        <item x="391"/>
        <item x="102"/>
        <item x="557"/>
        <item x="457"/>
        <item x="242"/>
        <item x="408"/>
        <item x="34"/>
        <item x="650"/>
        <item x="398"/>
        <item x="515"/>
        <item x="239"/>
        <item x="639"/>
        <item x="399"/>
        <item x="336"/>
        <item x="16"/>
        <item x="590"/>
        <item x="413"/>
        <item x="87"/>
        <item x="297"/>
        <item x="551"/>
        <item x="35"/>
        <item x="688"/>
        <item x="696"/>
        <item x="670"/>
        <item x="23"/>
        <item x="547"/>
        <item x="264"/>
        <item x="178"/>
        <item x="405"/>
        <item x="606"/>
        <item x="122"/>
        <item x="654"/>
        <item x="259"/>
        <item x="319"/>
        <item x="622"/>
        <item x="527"/>
        <item x="652"/>
        <item x="343"/>
        <item x="22"/>
        <item x="371"/>
        <item x="582"/>
        <item x="665"/>
        <item x="78"/>
        <item x="278"/>
        <item x="687"/>
        <item x="10"/>
        <item x="411"/>
        <item x="212"/>
        <item x="393"/>
        <item x="694"/>
        <item x="268"/>
        <item x="20"/>
        <item x="198"/>
        <item x="525"/>
        <item x="169"/>
        <item x="577"/>
        <item x="258"/>
        <item x="579"/>
        <item x="270"/>
        <item x="339"/>
        <item x="435"/>
        <item x="52"/>
        <item x="616"/>
        <item x="602"/>
        <item x="192"/>
        <item x="74"/>
        <item x="466"/>
        <item x="171"/>
        <item x="427"/>
        <item x="465"/>
        <item x="284"/>
        <item x="561"/>
        <item x="280"/>
        <item x="643"/>
        <item x="243"/>
        <item x="609"/>
        <item x="342"/>
        <item x="680"/>
        <item x="474"/>
        <item x="461"/>
        <item x="451"/>
        <item x="111"/>
        <item x="380"/>
        <item x="585"/>
        <item x="50"/>
        <item x="440"/>
        <item x="161"/>
        <item x="127"/>
        <item x="282"/>
        <item x="709"/>
        <item x="394"/>
        <item x="287"/>
        <item x="629"/>
        <item x="205"/>
        <item x="333"/>
        <item x="249"/>
        <item x="454"/>
        <item x="27"/>
        <item x="112"/>
        <item x="434"/>
        <item x="520"/>
        <item x="130"/>
        <item x="306"/>
        <item x="121"/>
        <item x="175"/>
        <item x="598"/>
        <item x="581"/>
        <item x="611"/>
        <item x="697"/>
        <item x="605"/>
        <item x="615"/>
        <item x="530"/>
        <item x="96"/>
        <item x="251"/>
        <item x="685"/>
        <item x="232"/>
        <item x="103"/>
        <item x="307"/>
        <item x="401"/>
        <item x="119"/>
        <item x="28"/>
        <item x="58"/>
        <item x="197"/>
        <item x="469"/>
        <item x="364"/>
        <item x="81"/>
        <item x="604"/>
        <item x="151"/>
        <item x="370"/>
        <item x="479"/>
        <item x="472"/>
        <item x="700"/>
        <item x="635"/>
        <item x="236"/>
        <item x="76"/>
        <item x="44"/>
        <item x="640"/>
        <item x="706"/>
        <item x="421"/>
        <item x="541"/>
        <item x="424"/>
        <item x="619"/>
        <item x="443"/>
        <item x="423"/>
        <item x="293"/>
        <item x="517"/>
        <item x="33"/>
        <item x="663"/>
        <item x="225"/>
        <item x="486"/>
        <item x="172"/>
        <item x="575"/>
        <item x="400"/>
        <item x="204"/>
        <item x="189"/>
        <item x="157"/>
        <item x="485"/>
        <item x="320"/>
        <item x="266"/>
        <item x="257"/>
        <item x="213"/>
        <item x="244"/>
        <item x="492"/>
        <item x="60"/>
        <item x="392"/>
        <item x="721"/>
        <item x="499"/>
        <item x="473"/>
        <item x="642"/>
        <item x="61"/>
        <item x="409"/>
        <item x="42"/>
        <item x="170"/>
        <item x="181"/>
        <item x="194"/>
        <item x="331"/>
        <item x="481"/>
        <item x="14"/>
        <item x="599"/>
        <item x="478"/>
        <item x="553"/>
        <item x="632"/>
        <item x="503"/>
        <item x="155"/>
        <item x="55"/>
        <item x="521"/>
        <item x="397"/>
        <item x="623"/>
        <item x="2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sd="0" x="1"/>
        <item sd="0" x="2"/>
        <item sd="0" x="3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7"/>
  </rowFields>
  <rowItems count="3">
    <i>
      <x v="1"/>
    </i>
    <i>
      <x v="2"/>
    </i>
    <i t="grand">
      <x/>
    </i>
  </rowItems>
  <colItems count="1">
    <i/>
  </colItems>
  <formats count="1">
    <format dxfId="14">
      <pivotArea field="17" type="button" dataOnly="0" labelOnly="1" outline="0" axis="axisRow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A7D6B9-EAF8-47AC-853B-605AD5B21B99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Engagement_Level" fieldListSortAscending="1">
  <location ref="O2:O6" firstHeaderRow="1" firstDataRow="1" firstDataCol="1"/>
  <pivotFields count="25">
    <pivotField showAll="0"/>
    <pivotField numFmtId="14" showAll="0">
      <items count="730">
        <item sd="0" x="508"/>
        <item x="601"/>
        <item x="330"/>
        <item x="566"/>
        <item x="267"/>
        <item x="361"/>
        <item x="2"/>
        <item x="715"/>
        <item x="681"/>
        <item x="162"/>
        <item x="533"/>
        <item x="310"/>
        <item x="0"/>
        <item x="7"/>
        <item x="231"/>
        <item x="346"/>
        <item x="439"/>
        <item x="627"/>
        <item x="68"/>
        <item x="65"/>
        <item x="199"/>
        <item x="664"/>
        <item x="246"/>
        <item x="227"/>
        <item x="432"/>
        <item x="21"/>
        <item x="75"/>
        <item x="384"/>
        <item x="419"/>
        <item x="468"/>
        <item x="37"/>
        <item x="631"/>
        <item x="592"/>
        <item x="262"/>
        <item x="218"/>
        <item x="66"/>
        <item x="279"/>
        <item x="620"/>
        <item x="145"/>
        <item x="511"/>
        <item x="431"/>
        <item x="301"/>
        <item x="337"/>
        <item x="493"/>
        <item x="544"/>
        <item x="299"/>
        <item x="565"/>
        <item x="352"/>
        <item x="160"/>
        <item x="498"/>
        <item x="233"/>
        <item x="704"/>
        <item x="608"/>
        <item x="509"/>
        <item x="129"/>
        <item x="303"/>
        <item x="277"/>
        <item x="718"/>
        <item x="522"/>
        <item x="136"/>
        <item x="374"/>
        <item x="38"/>
        <item x="633"/>
        <item x="428"/>
        <item x="210"/>
        <item x="224"/>
        <item x="195"/>
        <item x="357"/>
        <item x="30"/>
        <item x="88"/>
        <item x="524"/>
        <item x="312"/>
        <item x="713"/>
        <item x="562"/>
        <item x="12"/>
        <item x="39"/>
        <item x="722"/>
        <item x="516"/>
        <item x="383"/>
        <item x="86"/>
        <item x="29"/>
        <item x="252"/>
        <item x="285"/>
        <item x="296"/>
        <item x="206"/>
        <item x="570"/>
        <item x="504"/>
        <item x="649"/>
        <item x="453"/>
        <item x="673"/>
        <item x="215"/>
        <item x="716"/>
        <item x="321"/>
        <item x="655"/>
        <item x="15"/>
        <item x="657"/>
        <item x="148"/>
        <item x="132"/>
        <item x="476"/>
        <item x="656"/>
        <item x="679"/>
        <item x="386"/>
        <item x="302"/>
        <item x="471"/>
        <item x="186"/>
        <item x="574"/>
        <item x="286"/>
        <item x="118"/>
        <item x="309"/>
        <item x="460"/>
        <item x="367"/>
        <item x="377"/>
        <item x="483"/>
        <item x="711"/>
        <item x="669"/>
        <item x="628"/>
        <item x="373"/>
        <item x="549"/>
        <item x="677"/>
        <item x="123"/>
        <item x="222"/>
        <item x="630"/>
        <item x="488"/>
        <item x="512"/>
        <item x="379"/>
        <item x="354"/>
        <item x="255"/>
        <item x="18"/>
        <item x="675"/>
        <item x="73"/>
        <item x="326"/>
        <item x="535"/>
        <item x="1"/>
        <item x="332"/>
        <item x="235"/>
        <item x="67"/>
        <item x="193"/>
        <item x="105"/>
        <item x="690"/>
        <item x="433"/>
        <item x="571"/>
        <item x="26"/>
        <item x="47"/>
        <item x="702"/>
        <item x="110"/>
        <item x="710"/>
        <item x="272"/>
        <item x="626"/>
        <item x="135"/>
        <item x="641"/>
        <item x="134"/>
        <item x="634"/>
        <item x="173"/>
        <item x="584"/>
        <item x="294"/>
        <item x="237"/>
        <item x="480"/>
        <item x="211"/>
        <item x="554"/>
        <item x="6"/>
        <item x="691"/>
        <item x="396"/>
        <item x="70"/>
        <item x="101"/>
        <item x="441"/>
        <item x="662"/>
        <item x="418"/>
        <item x="463"/>
        <item x="518"/>
        <item x="724"/>
        <item x="283"/>
        <item x="430"/>
        <item x="412"/>
        <item x="289"/>
        <item x="316"/>
        <item x="182"/>
        <item x="348"/>
        <item x="625"/>
        <item x="545"/>
        <item x="188"/>
        <item x="53"/>
        <item x="208"/>
        <item x="717"/>
        <item x="362"/>
        <item x="489"/>
        <item x="470"/>
        <item x="719"/>
        <item x="500"/>
        <item x="31"/>
        <item x="138"/>
        <item x="100"/>
        <item x="196"/>
        <item x="502"/>
        <item x="149"/>
        <item x="176"/>
        <item x="540"/>
        <item x="269"/>
        <item x="107"/>
        <item x="234"/>
        <item x="546"/>
        <item x="563"/>
        <item x="90"/>
        <item x="97"/>
        <item x="683"/>
        <item x="708"/>
        <item x="168"/>
        <item x="144"/>
        <item x="569"/>
        <item x="381"/>
        <item x="536"/>
        <item x="113"/>
        <item x="77"/>
        <item x="637"/>
        <item x="564"/>
        <item x="184"/>
        <item x="586"/>
        <item x="507"/>
        <item x="597"/>
        <item x="455"/>
        <item x="308"/>
        <item x="79"/>
        <item x="667"/>
        <item x="693"/>
        <item x="487"/>
        <item x="438"/>
        <item x="365"/>
        <item x="46"/>
        <item x="458"/>
        <item x="532"/>
        <item x="678"/>
        <item x="263"/>
        <item x="382"/>
        <item x="166"/>
        <item x="617"/>
        <item x="567"/>
        <item x="369"/>
        <item x="402"/>
        <item x="448"/>
        <item x="304"/>
        <item x="475"/>
        <item x="621"/>
        <item x="240"/>
        <item x="651"/>
        <item x="8"/>
        <item x="534"/>
        <item x="526"/>
        <item x="624"/>
        <item x="645"/>
        <item x="317"/>
        <item x="372"/>
        <item x="24"/>
        <item x="395"/>
        <item x="40"/>
        <item x="672"/>
        <item x="420"/>
        <item x="141"/>
        <item x="659"/>
        <item x="449"/>
        <item x="334"/>
        <item x="17"/>
        <item x="256"/>
        <item x="425"/>
        <item x="177"/>
        <item x="260"/>
        <item x="292"/>
        <item x="725"/>
        <item x="426"/>
        <item x="345"/>
        <item x="589"/>
        <item x="658"/>
        <item x="36"/>
        <item x="467"/>
        <item x="528"/>
        <item x="207"/>
        <item x="684"/>
        <item x="682"/>
        <item x="572"/>
        <item x="82"/>
        <item x="676"/>
        <item x="360"/>
        <item x="85"/>
        <item x="335"/>
        <item x="387"/>
        <item x="464"/>
        <item x="699"/>
        <item x="705"/>
        <item x="548"/>
        <item x="703"/>
        <item x="366"/>
        <item x="180"/>
        <item x="114"/>
        <item x="444"/>
        <item x="116"/>
        <item x="666"/>
        <item x="92"/>
        <item x="216"/>
        <item x="519"/>
        <item x="587"/>
        <item x="429"/>
        <item x="159"/>
        <item x="153"/>
        <item x="202"/>
        <item x="54"/>
        <item x="322"/>
        <item x="505"/>
        <item x="288"/>
        <item x="62"/>
        <item x="356"/>
        <item x="106"/>
        <item x="49"/>
        <item x="552"/>
        <item x="13"/>
        <item x="513"/>
        <item x="363"/>
        <item x="32"/>
        <item x="550"/>
        <item x="416"/>
        <item x="539"/>
        <item x="104"/>
        <item x="531"/>
        <item x="313"/>
        <item x="477"/>
        <item x="573"/>
        <item x="701"/>
        <item x="158"/>
        <item x="187"/>
        <item x="5"/>
        <item x="276"/>
        <item x="164"/>
        <item x="514"/>
        <item x="163"/>
        <item x="128"/>
        <item x="600"/>
        <item x="253"/>
        <item x="674"/>
        <item x="142"/>
        <item x="328"/>
        <item x="647"/>
        <item x="3"/>
        <item x="94"/>
        <item x="69"/>
        <item x="228"/>
        <item x="727"/>
        <item x="603"/>
        <item x="358"/>
        <item x="115"/>
        <item x="347"/>
        <item x="594"/>
        <item x="329"/>
        <item x="200"/>
        <item x="482"/>
        <item x="93"/>
        <item x="165"/>
        <item x="723"/>
        <item x="417"/>
        <item x="300"/>
        <item x="126"/>
        <item x="726"/>
        <item x="190"/>
        <item x="305"/>
        <item x="84"/>
        <item x="83"/>
        <item x="273"/>
        <item x="324"/>
        <item x="437"/>
        <item x="9"/>
        <item x="568"/>
        <item x="179"/>
        <item x="238"/>
        <item x="349"/>
        <item x="219"/>
        <item x="452"/>
        <item x="323"/>
        <item x="338"/>
        <item x="529"/>
        <item x="344"/>
        <item x="593"/>
        <item x="51"/>
        <item x="48"/>
        <item x="389"/>
        <item x="220"/>
        <item x="698"/>
        <item x="223"/>
        <item x="660"/>
        <item x="230"/>
        <item x="226"/>
        <item x="143"/>
        <item x="445"/>
        <item x="152"/>
        <item x="350"/>
        <item x="146"/>
        <item x="390"/>
        <item x="689"/>
        <item x="506"/>
        <item x="556"/>
        <item x="686"/>
        <item x="265"/>
        <item x="124"/>
        <item x="588"/>
        <item x="318"/>
        <item x="131"/>
        <item x="217"/>
        <item x="404"/>
        <item x="298"/>
        <item x="614"/>
        <item x="214"/>
        <item x="311"/>
        <item x="495"/>
        <item x="133"/>
        <item x="368"/>
        <item x="117"/>
        <item x="271"/>
        <item x="353"/>
        <item x="385"/>
        <item x="183"/>
        <item x="542"/>
        <item x="250"/>
        <item x="555"/>
        <item x="59"/>
        <item x="120"/>
        <item x="459"/>
        <item x="11"/>
        <item x="261"/>
        <item x="510"/>
        <item x="406"/>
        <item x="185"/>
        <item x="591"/>
        <item x="203"/>
        <item x="191"/>
        <item x="41"/>
        <item x="648"/>
        <item x="618"/>
        <item x="613"/>
        <item x="241"/>
        <item x="501"/>
        <item x="442"/>
        <item x="245"/>
        <item x="636"/>
        <item x="560"/>
        <item x="595"/>
        <item x="436"/>
        <item x="607"/>
        <item x="315"/>
        <item x="89"/>
        <item x="490"/>
        <item x="275"/>
        <item x="4"/>
        <item x="494"/>
        <item x="378"/>
        <item x="414"/>
        <item x="403"/>
        <item x="137"/>
        <item x="80"/>
        <item x="578"/>
        <item x="644"/>
        <item x="456"/>
        <item x="497"/>
        <item x="248"/>
        <item x="728"/>
        <item x="109"/>
        <item x="150"/>
        <item x="290"/>
        <item x="295"/>
        <item x="410"/>
        <item x="671"/>
        <item x="247"/>
        <item x="254"/>
        <item x="422"/>
        <item x="91"/>
        <item x="359"/>
        <item x="125"/>
        <item x="99"/>
        <item x="291"/>
        <item x="714"/>
        <item x="712"/>
        <item x="57"/>
        <item x="139"/>
        <item x="281"/>
        <item x="19"/>
        <item x="154"/>
        <item x="523"/>
        <item x="325"/>
        <item x="221"/>
        <item x="45"/>
        <item x="108"/>
        <item x="538"/>
        <item x="140"/>
        <item x="209"/>
        <item x="496"/>
        <item x="646"/>
        <item x="314"/>
        <item x="610"/>
        <item x="71"/>
        <item x="707"/>
        <item x="537"/>
        <item x="167"/>
        <item x="72"/>
        <item x="543"/>
        <item x="25"/>
        <item x="558"/>
        <item x="327"/>
        <item x="576"/>
        <item x="407"/>
        <item x="156"/>
        <item x="95"/>
        <item x="450"/>
        <item x="580"/>
        <item x="415"/>
        <item x="98"/>
        <item x="559"/>
        <item x="63"/>
        <item x="692"/>
        <item x="340"/>
        <item x="491"/>
        <item x="351"/>
        <item x="56"/>
        <item x="274"/>
        <item x="43"/>
        <item x="668"/>
        <item x="695"/>
        <item x="355"/>
        <item x="341"/>
        <item x="612"/>
        <item x="376"/>
        <item x="720"/>
        <item x="64"/>
        <item x="484"/>
        <item x="174"/>
        <item x="447"/>
        <item x="661"/>
        <item x="375"/>
        <item x="446"/>
        <item x="462"/>
        <item x="638"/>
        <item x="583"/>
        <item x="596"/>
        <item x="653"/>
        <item x="388"/>
        <item x="229"/>
        <item x="147"/>
        <item x="391"/>
        <item x="102"/>
        <item x="557"/>
        <item x="457"/>
        <item x="242"/>
        <item x="408"/>
        <item x="34"/>
        <item x="650"/>
        <item x="398"/>
        <item x="515"/>
        <item x="239"/>
        <item x="639"/>
        <item x="399"/>
        <item x="336"/>
        <item x="16"/>
        <item x="590"/>
        <item x="413"/>
        <item x="87"/>
        <item x="297"/>
        <item x="551"/>
        <item x="35"/>
        <item x="688"/>
        <item x="696"/>
        <item x="670"/>
        <item x="23"/>
        <item x="547"/>
        <item x="264"/>
        <item x="178"/>
        <item x="405"/>
        <item x="606"/>
        <item x="122"/>
        <item x="654"/>
        <item x="259"/>
        <item x="319"/>
        <item x="622"/>
        <item x="527"/>
        <item x="652"/>
        <item x="343"/>
        <item x="22"/>
        <item x="371"/>
        <item x="582"/>
        <item x="665"/>
        <item x="78"/>
        <item x="278"/>
        <item x="687"/>
        <item x="10"/>
        <item x="411"/>
        <item x="212"/>
        <item x="393"/>
        <item x="694"/>
        <item x="268"/>
        <item x="20"/>
        <item x="198"/>
        <item x="525"/>
        <item x="169"/>
        <item x="577"/>
        <item x="258"/>
        <item x="579"/>
        <item x="270"/>
        <item x="339"/>
        <item x="435"/>
        <item x="52"/>
        <item x="616"/>
        <item x="602"/>
        <item x="192"/>
        <item x="74"/>
        <item x="466"/>
        <item x="171"/>
        <item x="427"/>
        <item x="465"/>
        <item x="284"/>
        <item x="561"/>
        <item x="280"/>
        <item x="643"/>
        <item x="243"/>
        <item x="609"/>
        <item x="342"/>
        <item x="680"/>
        <item x="474"/>
        <item x="461"/>
        <item x="451"/>
        <item x="111"/>
        <item x="380"/>
        <item x="585"/>
        <item x="50"/>
        <item x="440"/>
        <item x="161"/>
        <item x="127"/>
        <item x="282"/>
        <item x="709"/>
        <item x="394"/>
        <item x="287"/>
        <item x="629"/>
        <item x="205"/>
        <item x="333"/>
        <item x="249"/>
        <item x="454"/>
        <item x="27"/>
        <item x="112"/>
        <item x="434"/>
        <item x="520"/>
        <item x="130"/>
        <item x="306"/>
        <item x="121"/>
        <item x="175"/>
        <item x="598"/>
        <item x="581"/>
        <item x="611"/>
        <item x="697"/>
        <item x="605"/>
        <item x="615"/>
        <item x="530"/>
        <item x="96"/>
        <item x="251"/>
        <item x="685"/>
        <item x="232"/>
        <item x="103"/>
        <item x="307"/>
        <item x="401"/>
        <item x="119"/>
        <item x="28"/>
        <item x="58"/>
        <item x="197"/>
        <item x="469"/>
        <item x="364"/>
        <item x="81"/>
        <item x="604"/>
        <item x="151"/>
        <item x="370"/>
        <item x="479"/>
        <item x="472"/>
        <item x="700"/>
        <item x="635"/>
        <item x="236"/>
        <item x="76"/>
        <item x="44"/>
        <item x="640"/>
        <item x="706"/>
        <item x="421"/>
        <item x="541"/>
        <item x="424"/>
        <item x="619"/>
        <item x="443"/>
        <item x="423"/>
        <item x="293"/>
        <item x="517"/>
        <item x="33"/>
        <item x="663"/>
        <item x="225"/>
        <item x="486"/>
        <item x="172"/>
        <item x="575"/>
        <item x="400"/>
        <item x="204"/>
        <item x="189"/>
        <item x="157"/>
        <item x="485"/>
        <item x="320"/>
        <item x="266"/>
        <item x="257"/>
        <item x="213"/>
        <item x="244"/>
        <item x="492"/>
        <item x="60"/>
        <item x="392"/>
        <item x="721"/>
        <item x="499"/>
        <item x="473"/>
        <item x="642"/>
        <item x="61"/>
        <item x="409"/>
        <item x="42"/>
        <item x="170"/>
        <item x="181"/>
        <item x="194"/>
        <item x="331"/>
        <item x="481"/>
        <item x="14"/>
        <item x="599"/>
        <item x="478"/>
        <item x="553"/>
        <item x="632"/>
        <item x="503"/>
        <item x="155"/>
        <item x="55"/>
        <item x="521"/>
        <item x="397"/>
        <item x="623"/>
        <item x="2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formats count="1">
    <format dxfId="15">
      <pivotArea field="13" type="button" dataOnly="0" labelOnly="1" outline="0" axis="axisRow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44EF62-1A41-43F4-8FA2-D756DD38CBF7}" name="TD_cuenta_PostID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:B3" firstHeaderRow="1" firstDataRow="1" firstDataCol="0"/>
  <pivotFields count="25">
    <pivotField dataField="1" showAll="0"/>
    <pivotField numFmtId="14" showAll="0">
      <items count="730">
        <item x="508"/>
        <item x="601"/>
        <item x="330"/>
        <item x="566"/>
        <item x="267"/>
        <item x="361"/>
        <item x="2"/>
        <item x="715"/>
        <item x="681"/>
        <item x="162"/>
        <item x="533"/>
        <item x="310"/>
        <item x="0"/>
        <item x="7"/>
        <item x="231"/>
        <item x="346"/>
        <item x="439"/>
        <item x="627"/>
        <item x="68"/>
        <item x="65"/>
        <item x="199"/>
        <item x="664"/>
        <item x="246"/>
        <item x="227"/>
        <item x="432"/>
        <item x="21"/>
        <item x="75"/>
        <item x="384"/>
        <item x="419"/>
        <item x="468"/>
        <item x="37"/>
        <item x="631"/>
        <item x="592"/>
        <item x="262"/>
        <item x="218"/>
        <item x="66"/>
        <item x="279"/>
        <item x="620"/>
        <item x="145"/>
        <item x="511"/>
        <item x="431"/>
        <item x="301"/>
        <item x="337"/>
        <item x="493"/>
        <item x="544"/>
        <item x="299"/>
        <item x="565"/>
        <item x="352"/>
        <item x="160"/>
        <item x="498"/>
        <item x="233"/>
        <item x="704"/>
        <item x="608"/>
        <item x="509"/>
        <item x="129"/>
        <item x="303"/>
        <item x="277"/>
        <item x="718"/>
        <item x="522"/>
        <item x="136"/>
        <item x="374"/>
        <item x="38"/>
        <item x="633"/>
        <item x="428"/>
        <item x="210"/>
        <item x="224"/>
        <item x="195"/>
        <item x="357"/>
        <item x="30"/>
        <item x="88"/>
        <item x="524"/>
        <item x="312"/>
        <item x="713"/>
        <item x="562"/>
        <item x="12"/>
        <item x="39"/>
        <item x="722"/>
        <item x="516"/>
        <item x="383"/>
        <item x="86"/>
        <item x="29"/>
        <item x="252"/>
        <item x="285"/>
        <item x="296"/>
        <item x="206"/>
        <item x="570"/>
        <item x="504"/>
        <item x="649"/>
        <item x="453"/>
        <item x="673"/>
        <item x="215"/>
        <item x="716"/>
        <item x="321"/>
        <item x="655"/>
        <item x="15"/>
        <item x="657"/>
        <item x="148"/>
        <item x="132"/>
        <item x="476"/>
        <item x="656"/>
        <item x="679"/>
        <item x="386"/>
        <item x="302"/>
        <item x="471"/>
        <item x="186"/>
        <item x="574"/>
        <item x="286"/>
        <item x="118"/>
        <item x="309"/>
        <item x="460"/>
        <item x="367"/>
        <item x="377"/>
        <item x="483"/>
        <item x="711"/>
        <item x="669"/>
        <item x="628"/>
        <item x="373"/>
        <item x="549"/>
        <item x="677"/>
        <item x="123"/>
        <item x="222"/>
        <item x="630"/>
        <item x="488"/>
        <item x="512"/>
        <item x="379"/>
        <item x="354"/>
        <item x="255"/>
        <item x="18"/>
        <item x="675"/>
        <item x="73"/>
        <item x="326"/>
        <item x="535"/>
        <item x="1"/>
        <item x="332"/>
        <item x="235"/>
        <item x="67"/>
        <item x="193"/>
        <item x="105"/>
        <item x="690"/>
        <item x="433"/>
        <item x="571"/>
        <item x="26"/>
        <item x="47"/>
        <item x="702"/>
        <item x="110"/>
        <item x="710"/>
        <item x="272"/>
        <item x="626"/>
        <item x="135"/>
        <item x="641"/>
        <item x="134"/>
        <item x="634"/>
        <item x="173"/>
        <item x="584"/>
        <item x="294"/>
        <item x="237"/>
        <item x="480"/>
        <item x="211"/>
        <item x="554"/>
        <item x="6"/>
        <item x="691"/>
        <item x="396"/>
        <item x="70"/>
        <item x="101"/>
        <item x="441"/>
        <item x="662"/>
        <item x="418"/>
        <item x="463"/>
        <item x="518"/>
        <item x="724"/>
        <item x="283"/>
        <item x="430"/>
        <item x="412"/>
        <item x="289"/>
        <item x="316"/>
        <item x="182"/>
        <item x="348"/>
        <item x="625"/>
        <item x="545"/>
        <item x="188"/>
        <item x="53"/>
        <item x="208"/>
        <item x="717"/>
        <item x="362"/>
        <item x="489"/>
        <item x="470"/>
        <item x="719"/>
        <item x="500"/>
        <item x="31"/>
        <item x="138"/>
        <item x="100"/>
        <item x="196"/>
        <item x="502"/>
        <item x="149"/>
        <item x="176"/>
        <item x="540"/>
        <item x="269"/>
        <item x="107"/>
        <item x="234"/>
        <item x="546"/>
        <item x="563"/>
        <item x="90"/>
        <item x="97"/>
        <item x="683"/>
        <item x="708"/>
        <item x="168"/>
        <item x="144"/>
        <item x="569"/>
        <item x="381"/>
        <item x="536"/>
        <item x="113"/>
        <item x="77"/>
        <item x="637"/>
        <item x="564"/>
        <item x="184"/>
        <item x="586"/>
        <item x="507"/>
        <item x="597"/>
        <item x="455"/>
        <item x="308"/>
        <item x="79"/>
        <item x="667"/>
        <item x="693"/>
        <item x="487"/>
        <item x="438"/>
        <item x="365"/>
        <item x="46"/>
        <item x="458"/>
        <item x="532"/>
        <item x="678"/>
        <item x="263"/>
        <item x="382"/>
        <item x="166"/>
        <item x="617"/>
        <item x="567"/>
        <item x="369"/>
        <item x="402"/>
        <item x="448"/>
        <item x="304"/>
        <item x="475"/>
        <item x="621"/>
        <item x="240"/>
        <item x="651"/>
        <item x="8"/>
        <item x="534"/>
        <item x="526"/>
        <item x="624"/>
        <item x="645"/>
        <item x="317"/>
        <item x="372"/>
        <item x="24"/>
        <item x="395"/>
        <item x="40"/>
        <item x="672"/>
        <item x="420"/>
        <item x="141"/>
        <item x="659"/>
        <item x="449"/>
        <item x="334"/>
        <item x="17"/>
        <item x="256"/>
        <item x="425"/>
        <item x="177"/>
        <item x="260"/>
        <item x="292"/>
        <item x="725"/>
        <item x="426"/>
        <item x="345"/>
        <item x="589"/>
        <item x="658"/>
        <item x="36"/>
        <item x="467"/>
        <item x="528"/>
        <item x="207"/>
        <item x="684"/>
        <item x="682"/>
        <item x="572"/>
        <item x="82"/>
        <item x="676"/>
        <item x="360"/>
        <item x="85"/>
        <item x="335"/>
        <item x="387"/>
        <item x="464"/>
        <item x="699"/>
        <item x="705"/>
        <item x="548"/>
        <item x="703"/>
        <item x="366"/>
        <item x="180"/>
        <item x="114"/>
        <item x="444"/>
        <item x="116"/>
        <item x="666"/>
        <item x="92"/>
        <item x="216"/>
        <item x="519"/>
        <item x="587"/>
        <item x="429"/>
        <item x="159"/>
        <item x="153"/>
        <item x="202"/>
        <item x="54"/>
        <item x="322"/>
        <item x="505"/>
        <item x="288"/>
        <item x="62"/>
        <item x="356"/>
        <item x="106"/>
        <item x="49"/>
        <item x="552"/>
        <item x="13"/>
        <item x="513"/>
        <item x="363"/>
        <item x="32"/>
        <item x="550"/>
        <item x="416"/>
        <item x="539"/>
        <item x="104"/>
        <item x="531"/>
        <item x="313"/>
        <item x="477"/>
        <item x="573"/>
        <item x="701"/>
        <item x="158"/>
        <item x="187"/>
        <item x="5"/>
        <item x="276"/>
        <item x="164"/>
        <item x="514"/>
        <item x="163"/>
        <item x="128"/>
        <item x="600"/>
        <item x="253"/>
        <item x="674"/>
        <item x="142"/>
        <item x="328"/>
        <item x="647"/>
        <item x="3"/>
        <item x="94"/>
        <item x="69"/>
        <item x="228"/>
        <item x="727"/>
        <item x="603"/>
        <item x="358"/>
        <item x="115"/>
        <item x="347"/>
        <item x="594"/>
        <item x="329"/>
        <item x="200"/>
        <item x="482"/>
        <item x="93"/>
        <item x="165"/>
        <item x="723"/>
        <item x="417"/>
        <item x="300"/>
        <item x="126"/>
        <item x="726"/>
        <item x="190"/>
        <item x="305"/>
        <item x="84"/>
        <item x="83"/>
        <item x="273"/>
        <item x="324"/>
        <item x="437"/>
        <item x="9"/>
        <item x="568"/>
        <item x="179"/>
        <item x="238"/>
        <item x="349"/>
        <item x="219"/>
        <item x="452"/>
        <item x="323"/>
        <item x="338"/>
        <item x="529"/>
        <item x="344"/>
        <item x="593"/>
        <item x="51"/>
        <item x="48"/>
        <item x="389"/>
        <item x="220"/>
        <item x="698"/>
        <item x="223"/>
        <item x="660"/>
        <item x="230"/>
        <item x="226"/>
        <item x="143"/>
        <item x="445"/>
        <item x="152"/>
        <item x="350"/>
        <item x="146"/>
        <item x="390"/>
        <item x="689"/>
        <item x="506"/>
        <item x="556"/>
        <item x="686"/>
        <item x="265"/>
        <item x="124"/>
        <item x="588"/>
        <item x="318"/>
        <item x="131"/>
        <item x="217"/>
        <item x="404"/>
        <item x="298"/>
        <item x="614"/>
        <item x="214"/>
        <item x="311"/>
        <item x="495"/>
        <item x="133"/>
        <item x="368"/>
        <item x="117"/>
        <item x="271"/>
        <item x="353"/>
        <item x="385"/>
        <item x="183"/>
        <item x="542"/>
        <item x="250"/>
        <item x="555"/>
        <item x="59"/>
        <item x="120"/>
        <item x="459"/>
        <item x="11"/>
        <item x="261"/>
        <item x="510"/>
        <item x="406"/>
        <item x="185"/>
        <item x="591"/>
        <item x="203"/>
        <item x="191"/>
        <item x="41"/>
        <item x="648"/>
        <item x="618"/>
        <item x="613"/>
        <item x="241"/>
        <item x="501"/>
        <item x="442"/>
        <item x="245"/>
        <item x="636"/>
        <item x="560"/>
        <item x="595"/>
        <item x="436"/>
        <item x="607"/>
        <item x="315"/>
        <item x="89"/>
        <item x="490"/>
        <item x="275"/>
        <item x="4"/>
        <item x="494"/>
        <item x="378"/>
        <item x="414"/>
        <item x="403"/>
        <item x="137"/>
        <item x="80"/>
        <item x="578"/>
        <item x="644"/>
        <item x="456"/>
        <item x="497"/>
        <item x="248"/>
        <item x="728"/>
        <item x="109"/>
        <item x="150"/>
        <item x="290"/>
        <item x="295"/>
        <item x="410"/>
        <item x="671"/>
        <item x="247"/>
        <item x="254"/>
        <item x="422"/>
        <item x="91"/>
        <item x="359"/>
        <item x="125"/>
        <item x="99"/>
        <item x="291"/>
        <item x="714"/>
        <item x="712"/>
        <item x="57"/>
        <item x="139"/>
        <item x="281"/>
        <item x="19"/>
        <item x="154"/>
        <item x="523"/>
        <item x="325"/>
        <item x="221"/>
        <item x="45"/>
        <item x="108"/>
        <item x="538"/>
        <item x="140"/>
        <item x="209"/>
        <item x="496"/>
        <item x="646"/>
        <item x="314"/>
        <item x="610"/>
        <item x="71"/>
        <item x="707"/>
        <item x="537"/>
        <item x="167"/>
        <item x="72"/>
        <item x="543"/>
        <item x="25"/>
        <item x="558"/>
        <item x="327"/>
        <item x="576"/>
        <item x="407"/>
        <item x="156"/>
        <item x="95"/>
        <item x="450"/>
        <item x="580"/>
        <item x="415"/>
        <item x="98"/>
        <item x="559"/>
        <item x="63"/>
        <item x="692"/>
        <item x="340"/>
        <item x="491"/>
        <item x="351"/>
        <item x="56"/>
        <item x="274"/>
        <item x="43"/>
        <item x="668"/>
        <item x="695"/>
        <item x="355"/>
        <item x="341"/>
        <item x="612"/>
        <item x="376"/>
        <item x="720"/>
        <item x="64"/>
        <item x="484"/>
        <item x="174"/>
        <item x="447"/>
        <item x="661"/>
        <item x="375"/>
        <item x="446"/>
        <item x="462"/>
        <item x="638"/>
        <item x="583"/>
        <item x="596"/>
        <item x="653"/>
        <item x="388"/>
        <item x="229"/>
        <item x="147"/>
        <item x="391"/>
        <item x="102"/>
        <item x="557"/>
        <item x="457"/>
        <item x="242"/>
        <item x="408"/>
        <item x="34"/>
        <item x="650"/>
        <item x="398"/>
        <item x="515"/>
        <item x="239"/>
        <item x="639"/>
        <item x="399"/>
        <item x="336"/>
        <item x="16"/>
        <item x="590"/>
        <item x="413"/>
        <item x="87"/>
        <item x="297"/>
        <item x="551"/>
        <item x="35"/>
        <item x="688"/>
        <item x="696"/>
        <item x="670"/>
        <item x="23"/>
        <item x="547"/>
        <item x="264"/>
        <item x="178"/>
        <item x="405"/>
        <item x="606"/>
        <item x="122"/>
        <item x="654"/>
        <item x="259"/>
        <item x="319"/>
        <item x="622"/>
        <item x="527"/>
        <item x="652"/>
        <item x="343"/>
        <item x="22"/>
        <item x="371"/>
        <item x="582"/>
        <item x="665"/>
        <item x="78"/>
        <item x="278"/>
        <item x="687"/>
        <item x="10"/>
        <item x="411"/>
        <item x="212"/>
        <item x="393"/>
        <item x="694"/>
        <item x="268"/>
        <item x="20"/>
        <item x="198"/>
        <item x="525"/>
        <item x="169"/>
        <item x="577"/>
        <item x="258"/>
        <item x="579"/>
        <item x="270"/>
        <item x="339"/>
        <item x="435"/>
        <item x="52"/>
        <item x="616"/>
        <item x="602"/>
        <item x="192"/>
        <item x="74"/>
        <item x="466"/>
        <item x="171"/>
        <item x="427"/>
        <item x="465"/>
        <item x="284"/>
        <item x="561"/>
        <item x="280"/>
        <item x="643"/>
        <item x="243"/>
        <item x="609"/>
        <item x="342"/>
        <item x="680"/>
        <item x="474"/>
        <item x="461"/>
        <item x="451"/>
        <item x="111"/>
        <item x="380"/>
        <item x="585"/>
        <item x="50"/>
        <item x="440"/>
        <item x="161"/>
        <item x="127"/>
        <item x="282"/>
        <item x="709"/>
        <item x="394"/>
        <item x="287"/>
        <item x="629"/>
        <item x="205"/>
        <item x="333"/>
        <item x="249"/>
        <item x="454"/>
        <item x="27"/>
        <item x="112"/>
        <item x="434"/>
        <item x="520"/>
        <item x="130"/>
        <item x="306"/>
        <item x="121"/>
        <item x="175"/>
        <item x="598"/>
        <item x="581"/>
        <item x="611"/>
        <item x="697"/>
        <item x="605"/>
        <item x="615"/>
        <item x="530"/>
        <item x="96"/>
        <item x="251"/>
        <item x="685"/>
        <item x="232"/>
        <item x="103"/>
        <item x="307"/>
        <item x="401"/>
        <item x="119"/>
        <item x="28"/>
        <item x="58"/>
        <item x="197"/>
        <item x="469"/>
        <item x="364"/>
        <item x="81"/>
        <item x="604"/>
        <item x="151"/>
        <item x="370"/>
        <item x="479"/>
        <item x="472"/>
        <item x="700"/>
        <item x="635"/>
        <item x="236"/>
        <item x="76"/>
        <item x="44"/>
        <item x="640"/>
        <item x="706"/>
        <item x="421"/>
        <item x="541"/>
        <item x="424"/>
        <item x="619"/>
        <item x="443"/>
        <item x="423"/>
        <item x="293"/>
        <item x="517"/>
        <item x="33"/>
        <item x="663"/>
        <item x="225"/>
        <item x="486"/>
        <item x="172"/>
        <item x="575"/>
        <item x="400"/>
        <item x="204"/>
        <item x="189"/>
        <item x="157"/>
        <item x="485"/>
        <item x="320"/>
        <item x="266"/>
        <item x="257"/>
        <item x="213"/>
        <item x="244"/>
        <item x="492"/>
        <item x="60"/>
        <item x="392"/>
        <item x="721"/>
        <item x="499"/>
        <item x="473"/>
        <item x="642"/>
        <item x="61"/>
        <item x="409"/>
        <item x="42"/>
        <item x="170"/>
        <item x="181"/>
        <item x="194"/>
        <item x="331"/>
        <item x="481"/>
        <item x="14"/>
        <item x="599"/>
        <item x="478"/>
        <item x="553"/>
        <item x="632"/>
        <item x="503"/>
        <item x="155"/>
        <item x="55"/>
        <item x="521"/>
        <item x="397"/>
        <item x="623"/>
        <item x="2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Cuenta de Post_ID" fld="0" subtotal="count" baseField="0" baseItem="0" numFmtId="3"/>
  </dataFields>
  <formats count="1">
    <format dxfId="16">
      <pivotArea dataOnly="0" labelOnly="1" outline="0" axis="axisValues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3B58D-AC3F-4F21-BCDC-12576E82029B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Region" fieldListSortAscending="1">
  <location ref="M2:M11" firstHeaderRow="1" firstDataRow="1" firstDataCol="1"/>
  <pivotFields count="25">
    <pivotField showAll="0"/>
    <pivotField numFmtId="14" showAll="0">
      <items count="730">
        <item sd="0" x="508"/>
        <item x="601"/>
        <item x="330"/>
        <item x="566"/>
        <item x="267"/>
        <item x="361"/>
        <item x="2"/>
        <item x="715"/>
        <item x="681"/>
        <item x="162"/>
        <item x="533"/>
        <item x="310"/>
        <item x="0"/>
        <item x="7"/>
        <item x="231"/>
        <item x="346"/>
        <item x="439"/>
        <item x="627"/>
        <item x="68"/>
        <item x="65"/>
        <item x="199"/>
        <item x="664"/>
        <item x="246"/>
        <item x="227"/>
        <item x="432"/>
        <item x="21"/>
        <item x="75"/>
        <item x="384"/>
        <item x="419"/>
        <item x="468"/>
        <item x="37"/>
        <item x="631"/>
        <item x="592"/>
        <item x="262"/>
        <item x="218"/>
        <item x="66"/>
        <item x="279"/>
        <item x="620"/>
        <item x="145"/>
        <item x="511"/>
        <item x="431"/>
        <item x="301"/>
        <item x="337"/>
        <item x="493"/>
        <item x="544"/>
        <item x="299"/>
        <item x="565"/>
        <item x="352"/>
        <item x="160"/>
        <item x="498"/>
        <item x="233"/>
        <item x="704"/>
        <item x="608"/>
        <item x="509"/>
        <item x="129"/>
        <item x="303"/>
        <item x="277"/>
        <item x="718"/>
        <item x="522"/>
        <item x="136"/>
        <item x="374"/>
        <item x="38"/>
        <item x="633"/>
        <item x="428"/>
        <item x="210"/>
        <item x="224"/>
        <item x="195"/>
        <item x="357"/>
        <item x="30"/>
        <item x="88"/>
        <item x="524"/>
        <item x="312"/>
        <item x="713"/>
        <item x="562"/>
        <item x="12"/>
        <item x="39"/>
        <item x="722"/>
        <item x="516"/>
        <item x="383"/>
        <item x="86"/>
        <item x="29"/>
        <item x="252"/>
        <item x="285"/>
        <item x="296"/>
        <item x="206"/>
        <item x="570"/>
        <item x="504"/>
        <item x="649"/>
        <item x="453"/>
        <item x="673"/>
        <item x="215"/>
        <item x="716"/>
        <item x="321"/>
        <item x="655"/>
        <item x="15"/>
        <item x="657"/>
        <item x="148"/>
        <item x="132"/>
        <item x="476"/>
        <item x="656"/>
        <item x="679"/>
        <item x="386"/>
        <item x="302"/>
        <item x="471"/>
        <item x="186"/>
        <item x="574"/>
        <item x="286"/>
        <item x="118"/>
        <item x="309"/>
        <item x="460"/>
        <item x="367"/>
        <item x="377"/>
        <item x="483"/>
        <item x="711"/>
        <item x="669"/>
        <item x="628"/>
        <item x="373"/>
        <item x="549"/>
        <item x="677"/>
        <item x="123"/>
        <item x="222"/>
        <item x="630"/>
        <item x="488"/>
        <item x="512"/>
        <item x="379"/>
        <item x="354"/>
        <item x="255"/>
        <item x="18"/>
        <item x="675"/>
        <item x="73"/>
        <item x="326"/>
        <item x="535"/>
        <item x="1"/>
        <item x="332"/>
        <item x="235"/>
        <item x="67"/>
        <item x="193"/>
        <item x="105"/>
        <item x="690"/>
        <item x="433"/>
        <item x="571"/>
        <item x="26"/>
        <item x="47"/>
        <item x="702"/>
        <item x="110"/>
        <item x="710"/>
        <item x="272"/>
        <item x="626"/>
        <item x="135"/>
        <item x="641"/>
        <item x="134"/>
        <item x="634"/>
        <item x="173"/>
        <item x="584"/>
        <item x="294"/>
        <item x="237"/>
        <item x="480"/>
        <item x="211"/>
        <item x="554"/>
        <item x="6"/>
        <item x="691"/>
        <item x="396"/>
        <item x="70"/>
        <item x="101"/>
        <item x="441"/>
        <item x="662"/>
        <item x="418"/>
        <item x="463"/>
        <item x="518"/>
        <item x="724"/>
        <item x="283"/>
        <item x="430"/>
        <item x="412"/>
        <item x="289"/>
        <item x="316"/>
        <item x="182"/>
        <item x="348"/>
        <item x="625"/>
        <item x="545"/>
        <item x="188"/>
        <item x="53"/>
        <item x="208"/>
        <item x="717"/>
        <item x="362"/>
        <item x="489"/>
        <item x="470"/>
        <item x="719"/>
        <item x="500"/>
        <item x="31"/>
        <item x="138"/>
        <item x="100"/>
        <item x="196"/>
        <item x="502"/>
        <item x="149"/>
        <item x="176"/>
        <item x="540"/>
        <item x="269"/>
        <item x="107"/>
        <item x="234"/>
        <item x="546"/>
        <item x="563"/>
        <item x="90"/>
        <item x="97"/>
        <item x="683"/>
        <item x="708"/>
        <item x="168"/>
        <item x="144"/>
        <item x="569"/>
        <item x="381"/>
        <item x="536"/>
        <item x="113"/>
        <item x="77"/>
        <item x="637"/>
        <item x="564"/>
        <item x="184"/>
        <item x="586"/>
        <item x="507"/>
        <item x="597"/>
        <item x="455"/>
        <item x="308"/>
        <item x="79"/>
        <item x="667"/>
        <item x="693"/>
        <item x="487"/>
        <item x="438"/>
        <item x="365"/>
        <item x="46"/>
        <item x="458"/>
        <item x="532"/>
        <item x="678"/>
        <item x="263"/>
        <item x="382"/>
        <item x="166"/>
        <item x="617"/>
        <item x="567"/>
        <item x="369"/>
        <item x="402"/>
        <item x="448"/>
        <item x="304"/>
        <item x="475"/>
        <item x="621"/>
        <item x="240"/>
        <item x="651"/>
        <item x="8"/>
        <item x="534"/>
        <item x="526"/>
        <item x="624"/>
        <item x="645"/>
        <item x="317"/>
        <item x="372"/>
        <item x="24"/>
        <item x="395"/>
        <item x="40"/>
        <item x="672"/>
        <item x="420"/>
        <item x="141"/>
        <item x="659"/>
        <item x="449"/>
        <item x="334"/>
        <item x="17"/>
        <item x="256"/>
        <item x="425"/>
        <item x="177"/>
        <item x="260"/>
        <item x="292"/>
        <item x="725"/>
        <item x="426"/>
        <item x="345"/>
        <item x="589"/>
        <item x="658"/>
        <item x="36"/>
        <item x="467"/>
        <item x="528"/>
        <item x="207"/>
        <item x="684"/>
        <item x="682"/>
        <item x="572"/>
        <item x="82"/>
        <item x="676"/>
        <item x="360"/>
        <item x="85"/>
        <item x="335"/>
        <item x="387"/>
        <item x="464"/>
        <item x="699"/>
        <item x="705"/>
        <item x="548"/>
        <item x="703"/>
        <item x="366"/>
        <item x="180"/>
        <item x="114"/>
        <item x="444"/>
        <item x="116"/>
        <item x="666"/>
        <item x="92"/>
        <item x="216"/>
        <item x="519"/>
        <item x="587"/>
        <item x="429"/>
        <item x="159"/>
        <item x="153"/>
        <item x="202"/>
        <item x="54"/>
        <item x="322"/>
        <item x="505"/>
        <item x="288"/>
        <item x="62"/>
        <item x="356"/>
        <item x="106"/>
        <item x="49"/>
        <item x="552"/>
        <item x="13"/>
        <item x="513"/>
        <item x="363"/>
        <item x="32"/>
        <item x="550"/>
        <item x="416"/>
        <item x="539"/>
        <item x="104"/>
        <item x="531"/>
        <item x="313"/>
        <item x="477"/>
        <item x="573"/>
        <item x="701"/>
        <item x="158"/>
        <item x="187"/>
        <item x="5"/>
        <item x="276"/>
        <item x="164"/>
        <item x="514"/>
        <item x="163"/>
        <item x="128"/>
        <item x="600"/>
        <item x="253"/>
        <item x="674"/>
        <item x="142"/>
        <item x="328"/>
        <item x="647"/>
        <item x="3"/>
        <item x="94"/>
        <item x="69"/>
        <item x="228"/>
        <item x="727"/>
        <item x="603"/>
        <item x="358"/>
        <item x="115"/>
        <item x="347"/>
        <item x="594"/>
        <item x="329"/>
        <item x="200"/>
        <item x="482"/>
        <item x="93"/>
        <item x="165"/>
        <item x="723"/>
        <item x="417"/>
        <item x="300"/>
        <item x="126"/>
        <item x="726"/>
        <item x="190"/>
        <item x="305"/>
        <item x="84"/>
        <item x="83"/>
        <item x="273"/>
        <item x="324"/>
        <item x="437"/>
        <item x="9"/>
        <item x="568"/>
        <item x="179"/>
        <item x="238"/>
        <item x="349"/>
        <item x="219"/>
        <item x="452"/>
        <item x="323"/>
        <item x="338"/>
        <item x="529"/>
        <item x="344"/>
        <item x="593"/>
        <item x="51"/>
        <item x="48"/>
        <item x="389"/>
        <item x="220"/>
        <item x="698"/>
        <item x="223"/>
        <item x="660"/>
        <item x="230"/>
        <item x="226"/>
        <item x="143"/>
        <item x="445"/>
        <item x="152"/>
        <item x="350"/>
        <item x="146"/>
        <item x="390"/>
        <item x="689"/>
        <item x="506"/>
        <item x="556"/>
        <item x="686"/>
        <item x="265"/>
        <item x="124"/>
        <item x="588"/>
        <item x="318"/>
        <item x="131"/>
        <item x="217"/>
        <item x="404"/>
        <item x="298"/>
        <item x="614"/>
        <item x="214"/>
        <item x="311"/>
        <item x="495"/>
        <item x="133"/>
        <item x="368"/>
        <item x="117"/>
        <item x="271"/>
        <item x="353"/>
        <item x="385"/>
        <item x="183"/>
        <item x="542"/>
        <item x="250"/>
        <item x="555"/>
        <item x="59"/>
        <item x="120"/>
        <item x="459"/>
        <item x="11"/>
        <item x="261"/>
        <item x="510"/>
        <item x="406"/>
        <item x="185"/>
        <item x="591"/>
        <item x="203"/>
        <item x="191"/>
        <item x="41"/>
        <item x="648"/>
        <item x="618"/>
        <item x="613"/>
        <item x="241"/>
        <item x="501"/>
        <item x="442"/>
        <item x="245"/>
        <item x="636"/>
        <item x="560"/>
        <item x="595"/>
        <item x="436"/>
        <item x="607"/>
        <item x="315"/>
        <item x="89"/>
        <item x="490"/>
        <item x="275"/>
        <item x="4"/>
        <item x="494"/>
        <item x="378"/>
        <item x="414"/>
        <item x="403"/>
        <item x="137"/>
        <item x="80"/>
        <item x="578"/>
        <item x="644"/>
        <item x="456"/>
        <item x="497"/>
        <item x="248"/>
        <item x="728"/>
        <item x="109"/>
        <item x="150"/>
        <item x="290"/>
        <item x="295"/>
        <item x="410"/>
        <item x="671"/>
        <item x="247"/>
        <item x="254"/>
        <item x="422"/>
        <item x="91"/>
        <item x="359"/>
        <item x="125"/>
        <item x="99"/>
        <item x="291"/>
        <item x="714"/>
        <item x="712"/>
        <item x="57"/>
        <item x="139"/>
        <item x="281"/>
        <item x="19"/>
        <item x="154"/>
        <item x="523"/>
        <item x="325"/>
        <item x="221"/>
        <item x="45"/>
        <item x="108"/>
        <item x="538"/>
        <item x="140"/>
        <item x="209"/>
        <item x="496"/>
        <item x="646"/>
        <item x="314"/>
        <item x="610"/>
        <item x="71"/>
        <item x="707"/>
        <item x="537"/>
        <item x="167"/>
        <item x="72"/>
        <item x="543"/>
        <item x="25"/>
        <item x="558"/>
        <item x="327"/>
        <item x="576"/>
        <item x="407"/>
        <item x="156"/>
        <item x="95"/>
        <item x="450"/>
        <item x="580"/>
        <item x="415"/>
        <item x="98"/>
        <item x="559"/>
        <item x="63"/>
        <item x="692"/>
        <item x="340"/>
        <item x="491"/>
        <item x="351"/>
        <item x="56"/>
        <item x="274"/>
        <item x="43"/>
        <item x="668"/>
        <item x="695"/>
        <item x="355"/>
        <item x="341"/>
        <item x="612"/>
        <item x="376"/>
        <item x="720"/>
        <item x="64"/>
        <item x="484"/>
        <item x="174"/>
        <item x="447"/>
        <item x="661"/>
        <item x="375"/>
        <item x="446"/>
        <item x="462"/>
        <item x="638"/>
        <item x="583"/>
        <item x="596"/>
        <item x="653"/>
        <item x="388"/>
        <item x="229"/>
        <item x="147"/>
        <item x="391"/>
        <item x="102"/>
        <item x="557"/>
        <item x="457"/>
        <item x="242"/>
        <item x="408"/>
        <item x="34"/>
        <item x="650"/>
        <item x="398"/>
        <item x="515"/>
        <item x="239"/>
        <item x="639"/>
        <item x="399"/>
        <item x="336"/>
        <item x="16"/>
        <item x="590"/>
        <item x="413"/>
        <item x="87"/>
        <item x="297"/>
        <item x="551"/>
        <item x="35"/>
        <item x="688"/>
        <item x="696"/>
        <item x="670"/>
        <item x="23"/>
        <item x="547"/>
        <item x="264"/>
        <item x="178"/>
        <item x="405"/>
        <item x="606"/>
        <item x="122"/>
        <item x="654"/>
        <item x="259"/>
        <item x="319"/>
        <item x="622"/>
        <item x="527"/>
        <item x="652"/>
        <item x="343"/>
        <item x="22"/>
        <item x="371"/>
        <item x="582"/>
        <item x="665"/>
        <item x="78"/>
        <item x="278"/>
        <item x="687"/>
        <item x="10"/>
        <item x="411"/>
        <item x="212"/>
        <item x="393"/>
        <item x="694"/>
        <item x="268"/>
        <item x="20"/>
        <item x="198"/>
        <item x="525"/>
        <item x="169"/>
        <item x="577"/>
        <item x="258"/>
        <item x="579"/>
        <item x="270"/>
        <item x="339"/>
        <item x="435"/>
        <item x="52"/>
        <item x="616"/>
        <item x="602"/>
        <item x="192"/>
        <item x="74"/>
        <item x="466"/>
        <item x="171"/>
        <item x="427"/>
        <item x="465"/>
        <item x="284"/>
        <item x="561"/>
        <item x="280"/>
        <item x="643"/>
        <item x="243"/>
        <item x="609"/>
        <item x="342"/>
        <item x="680"/>
        <item x="474"/>
        <item x="461"/>
        <item x="451"/>
        <item x="111"/>
        <item x="380"/>
        <item x="585"/>
        <item x="50"/>
        <item x="440"/>
        <item x="161"/>
        <item x="127"/>
        <item x="282"/>
        <item x="709"/>
        <item x="394"/>
        <item x="287"/>
        <item x="629"/>
        <item x="205"/>
        <item x="333"/>
        <item x="249"/>
        <item x="454"/>
        <item x="27"/>
        <item x="112"/>
        <item x="434"/>
        <item x="520"/>
        <item x="130"/>
        <item x="306"/>
        <item x="121"/>
        <item x="175"/>
        <item x="598"/>
        <item x="581"/>
        <item x="611"/>
        <item x="697"/>
        <item x="605"/>
        <item x="615"/>
        <item x="530"/>
        <item x="96"/>
        <item x="251"/>
        <item x="685"/>
        <item x="232"/>
        <item x="103"/>
        <item x="307"/>
        <item x="401"/>
        <item x="119"/>
        <item x="28"/>
        <item x="58"/>
        <item x="197"/>
        <item x="469"/>
        <item x="364"/>
        <item x="81"/>
        <item x="604"/>
        <item x="151"/>
        <item x="370"/>
        <item x="479"/>
        <item x="472"/>
        <item x="700"/>
        <item x="635"/>
        <item x="236"/>
        <item x="76"/>
        <item x="44"/>
        <item x="640"/>
        <item x="706"/>
        <item x="421"/>
        <item x="541"/>
        <item x="424"/>
        <item x="619"/>
        <item x="443"/>
        <item x="423"/>
        <item x="293"/>
        <item x="517"/>
        <item x="33"/>
        <item x="663"/>
        <item x="225"/>
        <item x="486"/>
        <item x="172"/>
        <item x="575"/>
        <item x="400"/>
        <item x="204"/>
        <item x="189"/>
        <item x="157"/>
        <item x="485"/>
        <item x="320"/>
        <item x="266"/>
        <item x="257"/>
        <item x="213"/>
        <item x="244"/>
        <item x="492"/>
        <item x="60"/>
        <item x="392"/>
        <item x="721"/>
        <item x="499"/>
        <item x="473"/>
        <item x="642"/>
        <item x="61"/>
        <item x="409"/>
        <item x="42"/>
        <item x="170"/>
        <item x="181"/>
        <item x="194"/>
        <item x="331"/>
        <item x="481"/>
        <item x="14"/>
        <item x="599"/>
        <item x="478"/>
        <item x="553"/>
        <item x="632"/>
        <item x="503"/>
        <item x="155"/>
        <item x="55"/>
        <item x="521"/>
        <item x="397"/>
        <item x="623"/>
        <item x="201"/>
        <item t="default"/>
      </items>
    </pivotField>
    <pivotField showAll="0"/>
    <pivotField showAll="0"/>
    <pivotField showAll="0"/>
    <pivotField showAll="0"/>
    <pivotField axis="axisRow" showAll="0">
      <items count="9">
        <item x="3"/>
        <item x="2"/>
        <item x="6"/>
        <item x="5"/>
        <item x="1"/>
        <item x="4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formats count="1">
    <format dxfId="17">
      <pivotArea field="6" type="button" dataOnly="0" labelOnly="1" outline="0" axis="axisRow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E8538-61F7-4080-ACD7-BE7290ADB841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ntent_type" fieldListSortAscending="1">
  <location ref="K2:K9" firstHeaderRow="1" firstDataRow="1" firstDataCol="1"/>
  <pivotFields count="25">
    <pivotField showAll="0"/>
    <pivotField numFmtId="14" showAll="0">
      <items count="730">
        <item sd="0" x="508"/>
        <item x="601"/>
        <item x="330"/>
        <item x="566"/>
        <item x="267"/>
        <item x="361"/>
        <item x="2"/>
        <item x="715"/>
        <item x="681"/>
        <item x="162"/>
        <item x="533"/>
        <item x="310"/>
        <item x="0"/>
        <item x="7"/>
        <item x="231"/>
        <item x="346"/>
        <item x="439"/>
        <item x="627"/>
        <item x="68"/>
        <item x="65"/>
        <item x="199"/>
        <item x="664"/>
        <item x="246"/>
        <item x="227"/>
        <item x="432"/>
        <item x="21"/>
        <item x="75"/>
        <item x="384"/>
        <item x="419"/>
        <item x="468"/>
        <item x="37"/>
        <item x="631"/>
        <item x="592"/>
        <item x="262"/>
        <item x="218"/>
        <item x="66"/>
        <item x="279"/>
        <item x="620"/>
        <item x="145"/>
        <item x="511"/>
        <item x="431"/>
        <item x="301"/>
        <item x="337"/>
        <item x="493"/>
        <item x="544"/>
        <item x="299"/>
        <item x="565"/>
        <item x="352"/>
        <item x="160"/>
        <item x="498"/>
        <item x="233"/>
        <item x="704"/>
        <item x="608"/>
        <item x="509"/>
        <item x="129"/>
        <item x="303"/>
        <item x="277"/>
        <item x="718"/>
        <item x="522"/>
        <item x="136"/>
        <item x="374"/>
        <item x="38"/>
        <item x="633"/>
        <item x="428"/>
        <item x="210"/>
        <item x="224"/>
        <item x="195"/>
        <item x="357"/>
        <item x="30"/>
        <item x="88"/>
        <item x="524"/>
        <item x="312"/>
        <item x="713"/>
        <item x="562"/>
        <item x="12"/>
        <item x="39"/>
        <item x="722"/>
        <item x="516"/>
        <item x="383"/>
        <item x="86"/>
        <item x="29"/>
        <item x="252"/>
        <item x="285"/>
        <item x="296"/>
        <item x="206"/>
        <item x="570"/>
        <item x="504"/>
        <item x="649"/>
        <item x="453"/>
        <item x="673"/>
        <item x="215"/>
        <item x="716"/>
        <item x="321"/>
        <item x="655"/>
        <item x="15"/>
        <item x="657"/>
        <item x="148"/>
        <item x="132"/>
        <item x="476"/>
        <item x="656"/>
        <item x="679"/>
        <item x="386"/>
        <item x="302"/>
        <item x="471"/>
        <item x="186"/>
        <item x="574"/>
        <item x="286"/>
        <item x="118"/>
        <item x="309"/>
        <item x="460"/>
        <item x="367"/>
        <item x="377"/>
        <item x="483"/>
        <item x="711"/>
        <item x="669"/>
        <item x="628"/>
        <item x="373"/>
        <item x="549"/>
        <item x="677"/>
        <item x="123"/>
        <item x="222"/>
        <item x="630"/>
        <item x="488"/>
        <item x="512"/>
        <item x="379"/>
        <item x="354"/>
        <item x="255"/>
        <item x="18"/>
        <item x="675"/>
        <item x="73"/>
        <item x="326"/>
        <item x="535"/>
        <item x="1"/>
        <item x="332"/>
        <item x="235"/>
        <item x="67"/>
        <item x="193"/>
        <item x="105"/>
        <item x="690"/>
        <item x="433"/>
        <item x="571"/>
        <item x="26"/>
        <item x="47"/>
        <item x="702"/>
        <item x="110"/>
        <item x="710"/>
        <item x="272"/>
        <item x="626"/>
        <item x="135"/>
        <item x="641"/>
        <item x="134"/>
        <item x="634"/>
        <item x="173"/>
        <item x="584"/>
        <item x="294"/>
        <item x="237"/>
        <item x="480"/>
        <item x="211"/>
        <item x="554"/>
        <item x="6"/>
        <item x="691"/>
        <item x="396"/>
        <item x="70"/>
        <item x="101"/>
        <item x="441"/>
        <item x="662"/>
        <item x="418"/>
        <item x="463"/>
        <item x="518"/>
        <item x="724"/>
        <item x="283"/>
        <item x="430"/>
        <item x="412"/>
        <item x="289"/>
        <item x="316"/>
        <item x="182"/>
        <item x="348"/>
        <item x="625"/>
        <item x="545"/>
        <item x="188"/>
        <item x="53"/>
        <item x="208"/>
        <item x="717"/>
        <item x="362"/>
        <item x="489"/>
        <item x="470"/>
        <item x="719"/>
        <item x="500"/>
        <item x="31"/>
        <item x="138"/>
        <item x="100"/>
        <item x="196"/>
        <item x="502"/>
        <item x="149"/>
        <item x="176"/>
        <item x="540"/>
        <item x="269"/>
        <item x="107"/>
        <item x="234"/>
        <item x="546"/>
        <item x="563"/>
        <item x="90"/>
        <item x="97"/>
        <item x="683"/>
        <item x="708"/>
        <item x="168"/>
        <item x="144"/>
        <item x="569"/>
        <item x="381"/>
        <item x="536"/>
        <item x="113"/>
        <item x="77"/>
        <item x="637"/>
        <item x="564"/>
        <item x="184"/>
        <item x="586"/>
        <item x="507"/>
        <item x="597"/>
        <item x="455"/>
        <item x="308"/>
        <item x="79"/>
        <item x="667"/>
        <item x="693"/>
        <item x="487"/>
        <item x="438"/>
        <item x="365"/>
        <item x="46"/>
        <item x="458"/>
        <item x="532"/>
        <item x="678"/>
        <item x="263"/>
        <item x="382"/>
        <item x="166"/>
        <item x="617"/>
        <item x="567"/>
        <item x="369"/>
        <item x="402"/>
        <item x="448"/>
        <item x="304"/>
        <item x="475"/>
        <item x="621"/>
        <item x="240"/>
        <item x="651"/>
        <item x="8"/>
        <item x="534"/>
        <item x="526"/>
        <item x="624"/>
        <item x="645"/>
        <item x="317"/>
        <item x="372"/>
        <item x="24"/>
        <item x="395"/>
        <item x="40"/>
        <item x="672"/>
        <item x="420"/>
        <item x="141"/>
        <item x="659"/>
        <item x="449"/>
        <item x="334"/>
        <item x="17"/>
        <item x="256"/>
        <item x="425"/>
        <item x="177"/>
        <item x="260"/>
        <item x="292"/>
        <item x="725"/>
        <item x="426"/>
        <item x="345"/>
        <item x="589"/>
        <item x="658"/>
        <item x="36"/>
        <item x="467"/>
        <item x="528"/>
        <item x="207"/>
        <item x="684"/>
        <item x="682"/>
        <item x="572"/>
        <item x="82"/>
        <item x="676"/>
        <item x="360"/>
        <item x="85"/>
        <item x="335"/>
        <item x="387"/>
        <item x="464"/>
        <item x="699"/>
        <item x="705"/>
        <item x="548"/>
        <item x="703"/>
        <item x="366"/>
        <item x="180"/>
        <item x="114"/>
        <item x="444"/>
        <item x="116"/>
        <item x="666"/>
        <item x="92"/>
        <item x="216"/>
        <item x="519"/>
        <item x="587"/>
        <item x="429"/>
        <item x="159"/>
        <item x="153"/>
        <item x="202"/>
        <item x="54"/>
        <item x="322"/>
        <item x="505"/>
        <item x="288"/>
        <item x="62"/>
        <item x="356"/>
        <item x="106"/>
        <item x="49"/>
        <item x="552"/>
        <item x="13"/>
        <item x="513"/>
        <item x="363"/>
        <item x="32"/>
        <item x="550"/>
        <item x="416"/>
        <item x="539"/>
        <item x="104"/>
        <item x="531"/>
        <item x="313"/>
        <item x="477"/>
        <item x="573"/>
        <item x="701"/>
        <item x="158"/>
        <item x="187"/>
        <item x="5"/>
        <item x="276"/>
        <item x="164"/>
        <item x="514"/>
        <item x="163"/>
        <item x="128"/>
        <item x="600"/>
        <item x="253"/>
        <item x="674"/>
        <item x="142"/>
        <item x="328"/>
        <item x="647"/>
        <item x="3"/>
        <item x="94"/>
        <item x="69"/>
        <item x="228"/>
        <item x="727"/>
        <item x="603"/>
        <item x="358"/>
        <item x="115"/>
        <item x="347"/>
        <item x="594"/>
        <item x="329"/>
        <item x="200"/>
        <item x="482"/>
        <item x="93"/>
        <item x="165"/>
        <item x="723"/>
        <item x="417"/>
        <item x="300"/>
        <item x="126"/>
        <item x="726"/>
        <item x="190"/>
        <item x="305"/>
        <item x="84"/>
        <item x="83"/>
        <item x="273"/>
        <item x="324"/>
        <item x="437"/>
        <item x="9"/>
        <item x="568"/>
        <item x="179"/>
        <item x="238"/>
        <item x="349"/>
        <item x="219"/>
        <item x="452"/>
        <item x="323"/>
        <item x="338"/>
        <item x="529"/>
        <item x="344"/>
        <item x="593"/>
        <item x="51"/>
        <item x="48"/>
        <item x="389"/>
        <item x="220"/>
        <item x="698"/>
        <item x="223"/>
        <item x="660"/>
        <item x="230"/>
        <item x="226"/>
        <item x="143"/>
        <item x="445"/>
        <item x="152"/>
        <item x="350"/>
        <item x="146"/>
        <item x="390"/>
        <item x="689"/>
        <item x="506"/>
        <item x="556"/>
        <item x="686"/>
        <item x="265"/>
        <item x="124"/>
        <item x="588"/>
        <item x="318"/>
        <item x="131"/>
        <item x="217"/>
        <item x="404"/>
        <item x="298"/>
        <item x="614"/>
        <item x="214"/>
        <item x="311"/>
        <item x="495"/>
        <item x="133"/>
        <item x="368"/>
        <item x="117"/>
        <item x="271"/>
        <item x="353"/>
        <item x="385"/>
        <item x="183"/>
        <item x="542"/>
        <item x="250"/>
        <item x="555"/>
        <item x="59"/>
        <item x="120"/>
        <item x="459"/>
        <item x="11"/>
        <item x="261"/>
        <item x="510"/>
        <item x="406"/>
        <item x="185"/>
        <item x="591"/>
        <item x="203"/>
        <item x="191"/>
        <item x="41"/>
        <item x="648"/>
        <item x="618"/>
        <item x="613"/>
        <item x="241"/>
        <item x="501"/>
        <item x="442"/>
        <item x="245"/>
        <item x="636"/>
        <item x="560"/>
        <item x="595"/>
        <item x="436"/>
        <item x="607"/>
        <item x="315"/>
        <item x="89"/>
        <item x="490"/>
        <item x="275"/>
        <item x="4"/>
        <item x="494"/>
        <item x="378"/>
        <item x="414"/>
        <item x="403"/>
        <item x="137"/>
        <item x="80"/>
        <item x="578"/>
        <item x="644"/>
        <item x="456"/>
        <item x="497"/>
        <item x="248"/>
        <item x="728"/>
        <item x="109"/>
        <item x="150"/>
        <item x="290"/>
        <item x="295"/>
        <item x="410"/>
        <item x="671"/>
        <item x="247"/>
        <item x="254"/>
        <item x="422"/>
        <item x="91"/>
        <item x="359"/>
        <item x="125"/>
        <item x="99"/>
        <item x="291"/>
        <item x="714"/>
        <item x="712"/>
        <item x="57"/>
        <item x="139"/>
        <item x="281"/>
        <item x="19"/>
        <item x="154"/>
        <item x="523"/>
        <item x="325"/>
        <item x="221"/>
        <item x="45"/>
        <item x="108"/>
        <item x="538"/>
        <item x="140"/>
        <item x="209"/>
        <item x="496"/>
        <item x="646"/>
        <item x="314"/>
        <item x="610"/>
        <item x="71"/>
        <item x="707"/>
        <item x="537"/>
        <item x="167"/>
        <item x="72"/>
        <item x="543"/>
        <item x="25"/>
        <item x="558"/>
        <item x="327"/>
        <item x="576"/>
        <item x="407"/>
        <item x="156"/>
        <item x="95"/>
        <item x="450"/>
        <item x="580"/>
        <item x="415"/>
        <item x="98"/>
        <item x="559"/>
        <item x="63"/>
        <item x="692"/>
        <item x="340"/>
        <item x="491"/>
        <item x="351"/>
        <item x="56"/>
        <item x="274"/>
        <item x="43"/>
        <item x="668"/>
        <item x="695"/>
        <item x="355"/>
        <item x="341"/>
        <item x="612"/>
        <item x="376"/>
        <item x="720"/>
        <item x="64"/>
        <item x="484"/>
        <item x="174"/>
        <item x="447"/>
        <item x="661"/>
        <item x="375"/>
        <item x="446"/>
        <item x="462"/>
        <item x="638"/>
        <item x="583"/>
        <item x="596"/>
        <item x="653"/>
        <item x="388"/>
        <item x="229"/>
        <item x="147"/>
        <item x="391"/>
        <item x="102"/>
        <item x="557"/>
        <item x="457"/>
        <item x="242"/>
        <item x="408"/>
        <item x="34"/>
        <item x="650"/>
        <item x="398"/>
        <item x="515"/>
        <item x="239"/>
        <item x="639"/>
        <item x="399"/>
        <item x="336"/>
        <item x="16"/>
        <item x="590"/>
        <item x="413"/>
        <item x="87"/>
        <item x="297"/>
        <item x="551"/>
        <item x="35"/>
        <item x="688"/>
        <item x="696"/>
        <item x="670"/>
        <item x="23"/>
        <item x="547"/>
        <item x="264"/>
        <item x="178"/>
        <item x="405"/>
        <item x="606"/>
        <item x="122"/>
        <item x="654"/>
        <item x="259"/>
        <item x="319"/>
        <item x="622"/>
        <item x="527"/>
        <item x="652"/>
        <item x="343"/>
        <item x="22"/>
        <item x="371"/>
        <item x="582"/>
        <item x="665"/>
        <item x="78"/>
        <item x="278"/>
        <item x="687"/>
        <item x="10"/>
        <item x="411"/>
        <item x="212"/>
        <item x="393"/>
        <item x="694"/>
        <item x="268"/>
        <item x="20"/>
        <item x="198"/>
        <item x="525"/>
        <item x="169"/>
        <item x="577"/>
        <item x="258"/>
        <item x="579"/>
        <item x="270"/>
        <item x="339"/>
        <item x="435"/>
        <item x="52"/>
        <item x="616"/>
        <item x="602"/>
        <item x="192"/>
        <item x="74"/>
        <item x="466"/>
        <item x="171"/>
        <item x="427"/>
        <item x="465"/>
        <item x="284"/>
        <item x="561"/>
        <item x="280"/>
        <item x="643"/>
        <item x="243"/>
        <item x="609"/>
        <item x="342"/>
        <item x="680"/>
        <item x="474"/>
        <item x="461"/>
        <item x="451"/>
        <item x="111"/>
        <item x="380"/>
        <item x="585"/>
        <item x="50"/>
        <item x="440"/>
        <item x="161"/>
        <item x="127"/>
        <item x="282"/>
        <item x="709"/>
        <item x="394"/>
        <item x="287"/>
        <item x="629"/>
        <item x="205"/>
        <item x="333"/>
        <item x="249"/>
        <item x="454"/>
        <item x="27"/>
        <item x="112"/>
        <item x="434"/>
        <item x="520"/>
        <item x="130"/>
        <item x="306"/>
        <item x="121"/>
        <item x="175"/>
        <item x="598"/>
        <item x="581"/>
        <item x="611"/>
        <item x="697"/>
        <item x="605"/>
        <item x="615"/>
        <item x="530"/>
        <item x="96"/>
        <item x="251"/>
        <item x="685"/>
        <item x="232"/>
        <item x="103"/>
        <item x="307"/>
        <item x="401"/>
        <item x="119"/>
        <item x="28"/>
        <item x="58"/>
        <item x="197"/>
        <item x="469"/>
        <item x="364"/>
        <item x="81"/>
        <item x="604"/>
        <item x="151"/>
        <item x="370"/>
        <item x="479"/>
        <item x="472"/>
        <item x="700"/>
        <item x="635"/>
        <item x="236"/>
        <item x="76"/>
        <item x="44"/>
        <item x="640"/>
        <item x="706"/>
        <item x="421"/>
        <item x="541"/>
        <item x="424"/>
        <item x="619"/>
        <item x="443"/>
        <item x="423"/>
        <item x="293"/>
        <item x="517"/>
        <item x="33"/>
        <item x="663"/>
        <item x="225"/>
        <item x="486"/>
        <item x="172"/>
        <item x="575"/>
        <item x="400"/>
        <item x="204"/>
        <item x="189"/>
        <item x="157"/>
        <item x="485"/>
        <item x="320"/>
        <item x="266"/>
        <item x="257"/>
        <item x="213"/>
        <item x="244"/>
        <item x="492"/>
        <item x="60"/>
        <item x="392"/>
        <item x="721"/>
        <item x="499"/>
        <item x="473"/>
        <item x="642"/>
        <item x="61"/>
        <item x="409"/>
        <item x="42"/>
        <item x="170"/>
        <item x="181"/>
        <item x="194"/>
        <item x="331"/>
        <item x="481"/>
        <item x="14"/>
        <item x="599"/>
        <item x="478"/>
        <item x="553"/>
        <item x="632"/>
        <item x="503"/>
        <item x="155"/>
        <item x="55"/>
        <item x="521"/>
        <item x="397"/>
        <item x="623"/>
        <item x="201"/>
        <item t="default"/>
      </items>
    </pivotField>
    <pivotField showAll="0"/>
    <pivotField showAll="0"/>
    <pivotField showAll="0"/>
    <pivotField axis="axisRow" showAll="0">
      <items count="7">
        <item x="4"/>
        <item x="2"/>
        <item x="5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formats count="1">
    <format dxfId="18">
      <pivotArea field="5" type="button" dataOnly="0" labelOnly="1" outline="0" axis="axisRow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168A4-9265-4BAD-A5E4-93524F0CA209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latform" fieldListSortAscending="1">
  <location ref="G2:G7" firstHeaderRow="1" firstDataRow="1" firstDataCol="1"/>
  <pivotFields count="25">
    <pivotField showAll="0"/>
    <pivotField numFmtId="14" showAll="0">
      <items count="730">
        <item sd="0" x="508"/>
        <item x="601"/>
        <item x="330"/>
        <item x="566"/>
        <item x="267"/>
        <item x="361"/>
        <item x="2"/>
        <item x="715"/>
        <item x="681"/>
        <item x="162"/>
        <item x="533"/>
        <item x="310"/>
        <item x="0"/>
        <item x="7"/>
        <item x="231"/>
        <item x="346"/>
        <item x="439"/>
        <item x="627"/>
        <item x="68"/>
        <item x="65"/>
        <item x="199"/>
        <item x="664"/>
        <item x="246"/>
        <item x="227"/>
        <item x="432"/>
        <item x="21"/>
        <item x="75"/>
        <item x="384"/>
        <item x="419"/>
        <item x="468"/>
        <item x="37"/>
        <item x="631"/>
        <item x="592"/>
        <item x="262"/>
        <item x="218"/>
        <item x="66"/>
        <item x="279"/>
        <item x="620"/>
        <item x="145"/>
        <item x="511"/>
        <item x="431"/>
        <item x="301"/>
        <item x="337"/>
        <item x="493"/>
        <item x="544"/>
        <item x="299"/>
        <item x="565"/>
        <item x="352"/>
        <item x="160"/>
        <item x="498"/>
        <item x="233"/>
        <item x="704"/>
        <item x="608"/>
        <item x="509"/>
        <item x="129"/>
        <item x="303"/>
        <item x="277"/>
        <item x="718"/>
        <item x="522"/>
        <item x="136"/>
        <item x="374"/>
        <item x="38"/>
        <item x="633"/>
        <item x="428"/>
        <item x="210"/>
        <item x="224"/>
        <item x="195"/>
        <item x="357"/>
        <item x="30"/>
        <item x="88"/>
        <item x="524"/>
        <item x="312"/>
        <item x="713"/>
        <item x="562"/>
        <item x="12"/>
        <item x="39"/>
        <item x="722"/>
        <item x="516"/>
        <item x="383"/>
        <item x="86"/>
        <item x="29"/>
        <item x="252"/>
        <item x="285"/>
        <item x="296"/>
        <item x="206"/>
        <item x="570"/>
        <item x="504"/>
        <item x="649"/>
        <item x="453"/>
        <item x="673"/>
        <item x="215"/>
        <item x="716"/>
        <item x="321"/>
        <item x="655"/>
        <item x="15"/>
        <item x="657"/>
        <item x="148"/>
        <item x="132"/>
        <item x="476"/>
        <item x="656"/>
        <item x="679"/>
        <item x="386"/>
        <item x="302"/>
        <item x="471"/>
        <item x="186"/>
        <item x="574"/>
        <item x="286"/>
        <item x="118"/>
        <item x="309"/>
        <item x="460"/>
        <item x="367"/>
        <item x="377"/>
        <item x="483"/>
        <item x="711"/>
        <item x="669"/>
        <item x="628"/>
        <item x="373"/>
        <item x="549"/>
        <item x="677"/>
        <item x="123"/>
        <item x="222"/>
        <item x="630"/>
        <item x="488"/>
        <item x="512"/>
        <item x="379"/>
        <item x="354"/>
        <item x="255"/>
        <item x="18"/>
        <item x="675"/>
        <item x="73"/>
        <item x="326"/>
        <item x="535"/>
        <item x="1"/>
        <item x="332"/>
        <item x="235"/>
        <item x="67"/>
        <item x="193"/>
        <item x="105"/>
        <item x="690"/>
        <item x="433"/>
        <item x="571"/>
        <item x="26"/>
        <item x="47"/>
        <item x="702"/>
        <item x="110"/>
        <item x="710"/>
        <item x="272"/>
        <item x="626"/>
        <item x="135"/>
        <item x="641"/>
        <item x="134"/>
        <item x="634"/>
        <item x="173"/>
        <item x="584"/>
        <item x="294"/>
        <item x="237"/>
        <item x="480"/>
        <item x="211"/>
        <item x="554"/>
        <item x="6"/>
        <item x="691"/>
        <item x="396"/>
        <item x="70"/>
        <item x="101"/>
        <item x="441"/>
        <item x="662"/>
        <item x="418"/>
        <item x="463"/>
        <item x="518"/>
        <item x="724"/>
        <item x="283"/>
        <item x="430"/>
        <item x="412"/>
        <item x="289"/>
        <item x="316"/>
        <item x="182"/>
        <item x="348"/>
        <item x="625"/>
        <item x="545"/>
        <item x="188"/>
        <item x="53"/>
        <item x="208"/>
        <item x="717"/>
        <item x="362"/>
        <item x="489"/>
        <item x="470"/>
        <item x="719"/>
        <item x="500"/>
        <item x="31"/>
        <item x="138"/>
        <item x="100"/>
        <item x="196"/>
        <item x="502"/>
        <item x="149"/>
        <item x="176"/>
        <item x="540"/>
        <item x="269"/>
        <item x="107"/>
        <item x="234"/>
        <item x="546"/>
        <item x="563"/>
        <item x="90"/>
        <item x="97"/>
        <item x="683"/>
        <item x="708"/>
        <item x="168"/>
        <item x="144"/>
        <item x="569"/>
        <item x="381"/>
        <item x="536"/>
        <item x="113"/>
        <item x="77"/>
        <item x="637"/>
        <item x="564"/>
        <item x="184"/>
        <item x="586"/>
        <item x="507"/>
        <item x="597"/>
        <item x="455"/>
        <item x="308"/>
        <item x="79"/>
        <item x="667"/>
        <item x="693"/>
        <item x="487"/>
        <item x="438"/>
        <item x="365"/>
        <item x="46"/>
        <item x="458"/>
        <item x="532"/>
        <item x="678"/>
        <item x="263"/>
        <item x="382"/>
        <item x="166"/>
        <item x="617"/>
        <item x="567"/>
        <item x="369"/>
        <item x="402"/>
        <item x="448"/>
        <item x="304"/>
        <item x="475"/>
        <item x="621"/>
        <item x="240"/>
        <item x="651"/>
        <item x="8"/>
        <item x="534"/>
        <item x="526"/>
        <item x="624"/>
        <item x="645"/>
        <item x="317"/>
        <item x="372"/>
        <item x="24"/>
        <item x="395"/>
        <item x="40"/>
        <item x="672"/>
        <item x="420"/>
        <item x="141"/>
        <item x="659"/>
        <item x="449"/>
        <item x="334"/>
        <item x="17"/>
        <item x="256"/>
        <item x="425"/>
        <item x="177"/>
        <item x="260"/>
        <item x="292"/>
        <item x="725"/>
        <item x="426"/>
        <item x="345"/>
        <item x="589"/>
        <item x="658"/>
        <item x="36"/>
        <item x="467"/>
        <item x="528"/>
        <item x="207"/>
        <item x="684"/>
        <item x="682"/>
        <item x="572"/>
        <item x="82"/>
        <item x="676"/>
        <item x="360"/>
        <item x="85"/>
        <item x="335"/>
        <item x="387"/>
        <item x="464"/>
        <item x="699"/>
        <item x="705"/>
        <item x="548"/>
        <item x="703"/>
        <item x="366"/>
        <item x="180"/>
        <item x="114"/>
        <item x="444"/>
        <item x="116"/>
        <item x="666"/>
        <item x="92"/>
        <item x="216"/>
        <item x="519"/>
        <item x="587"/>
        <item x="429"/>
        <item x="159"/>
        <item x="153"/>
        <item x="202"/>
        <item x="54"/>
        <item x="322"/>
        <item x="505"/>
        <item x="288"/>
        <item x="62"/>
        <item x="356"/>
        <item x="106"/>
        <item x="49"/>
        <item x="552"/>
        <item x="13"/>
        <item x="513"/>
        <item x="363"/>
        <item x="32"/>
        <item x="550"/>
        <item x="416"/>
        <item x="539"/>
        <item x="104"/>
        <item x="531"/>
        <item x="313"/>
        <item x="477"/>
        <item x="573"/>
        <item x="701"/>
        <item x="158"/>
        <item x="187"/>
        <item x="5"/>
        <item x="276"/>
        <item x="164"/>
        <item x="514"/>
        <item x="163"/>
        <item x="128"/>
        <item x="600"/>
        <item x="253"/>
        <item x="674"/>
        <item x="142"/>
        <item x="328"/>
        <item x="647"/>
        <item x="3"/>
        <item x="94"/>
        <item x="69"/>
        <item x="228"/>
        <item x="727"/>
        <item x="603"/>
        <item x="358"/>
        <item x="115"/>
        <item x="347"/>
        <item x="594"/>
        <item x="329"/>
        <item x="200"/>
        <item x="482"/>
        <item x="93"/>
        <item x="165"/>
        <item x="723"/>
        <item x="417"/>
        <item x="300"/>
        <item x="126"/>
        <item x="726"/>
        <item x="190"/>
        <item x="305"/>
        <item x="84"/>
        <item x="83"/>
        <item x="273"/>
        <item x="324"/>
        <item x="437"/>
        <item x="9"/>
        <item x="568"/>
        <item x="179"/>
        <item x="238"/>
        <item x="349"/>
        <item x="219"/>
        <item x="452"/>
        <item x="323"/>
        <item x="338"/>
        <item x="529"/>
        <item x="344"/>
        <item x="593"/>
        <item x="51"/>
        <item x="48"/>
        <item x="389"/>
        <item x="220"/>
        <item x="698"/>
        <item x="223"/>
        <item x="660"/>
        <item x="230"/>
        <item x="226"/>
        <item x="143"/>
        <item x="445"/>
        <item x="152"/>
        <item x="350"/>
        <item x="146"/>
        <item x="390"/>
        <item x="689"/>
        <item x="506"/>
        <item x="556"/>
        <item x="686"/>
        <item x="265"/>
        <item x="124"/>
        <item x="588"/>
        <item x="318"/>
        <item x="131"/>
        <item x="217"/>
        <item x="404"/>
        <item x="298"/>
        <item x="614"/>
        <item x="214"/>
        <item x="311"/>
        <item x="495"/>
        <item x="133"/>
        <item x="368"/>
        <item x="117"/>
        <item x="271"/>
        <item x="353"/>
        <item x="385"/>
        <item x="183"/>
        <item x="542"/>
        <item x="250"/>
        <item x="555"/>
        <item x="59"/>
        <item x="120"/>
        <item x="459"/>
        <item x="11"/>
        <item x="261"/>
        <item x="510"/>
        <item x="406"/>
        <item x="185"/>
        <item x="591"/>
        <item x="203"/>
        <item x="191"/>
        <item x="41"/>
        <item x="648"/>
        <item x="618"/>
        <item x="613"/>
        <item x="241"/>
        <item x="501"/>
        <item x="442"/>
        <item x="245"/>
        <item x="636"/>
        <item x="560"/>
        <item x="595"/>
        <item x="436"/>
        <item x="607"/>
        <item x="315"/>
        <item x="89"/>
        <item x="490"/>
        <item x="275"/>
        <item x="4"/>
        <item x="494"/>
        <item x="378"/>
        <item x="414"/>
        <item x="403"/>
        <item x="137"/>
        <item x="80"/>
        <item x="578"/>
        <item x="644"/>
        <item x="456"/>
        <item x="497"/>
        <item x="248"/>
        <item x="728"/>
        <item x="109"/>
        <item x="150"/>
        <item x="290"/>
        <item x="295"/>
        <item x="410"/>
        <item x="671"/>
        <item x="247"/>
        <item x="254"/>
        <item x="422"/>
        <item x="91"/>
        <item x="359"/>
        <item x="125"/>
        <item x="99"/>
        <item x="291"/>
        <item x="714"/>
        <item x="712"/>
        <item x="57"/>
        <item x="139"/>
        <item x="281"/>
        <item x="19"/>
        <item x="154"/>
        <item x="523"/>
        <item x="325"/>
        <item x="221"/>
        <item x="45"/>
        <item x="108"/>
        <item x="538"/>
        <item x="140"/>
        <item x="209"/>
        <item x="496"/>
        <item x="646"/>
        <item x="314"/>
        <item x="610"/>
        <item x="71"/>
        <item x="707"/>
        <item x="537"/>
        <item x="167"/>
        <item x="72"/>
        <item x="543"/>
        <item x="25"/>
        <item x="558"/>
        <item x="327"/>
        <item x="576"/>
        <item x="407"/>
        <item x="156"/>
        <item x="95"/>
        <item x="450"/>
        <item x="580"/>
        <item x="415"/>
        <item x="98"/>
        <item x="559"/>
        <item x="63"/>
        <item x="692"/>
        <item x="340"/>
        <item x="491"/>
        <item x="351"/>
        <item x="56"/>
        <item x="274"/>
        <item x="43"/>
        <item x="668"/>
        <item x="695"/>
        <item x="355"/>
        <item x="341"/>
        <item x="612"/>
        <item x="376"/>
        <item x="720"/>
        <item x="64"/>
        <item x="484"/>
        <item x="174"/>
        <item x="447"/>
        <item x="661"/>
        <item x="375"/>
        <item x="446"/>
        <item x="462"/>
        <item x="638"/>
        <item x="583"/>
        <item x="596"/>
        <item x="653"/>
        <item x="388"/>
        <item x="229"/>
        <item x="147"/>
        <item x="391"/>
        <item x="102"/>
        <item x="557"/>
        <item x="457"/>
        <item x="242"/>
        <item x="408"/>
        <item x="34"/>
        <item x="650"/>
        <item x="398"/>
        <item x="515"/>
        <item x="239"/>
        <item x="639"/>
        <item x="399"/>
        <item x="336"/>
        <item x="16"/>
        <item x="590"/>
        <item x="413"/>
        <item x="87"/>
        <item x="297"/>
        <item x="551"/>
        <item x="35"/>
        <item x="688"/>
        <item x="696"/>
        <item x="670"/>
        <item x="23"/>
        <item x="547"/>
        <item x="264"/>
        <item x="178"/>
        <item x="405"/>
        <item x="606"/>
        <item x="122"/>
        <item x="654"/>
        <item x="259"/>
        <item x="319"/>
        <item x="622"/>
        <item x="527"/>
        <item x="652"/>
        <item x="343"/>
        <item x="22"/>
        <item x="371"/>
        <item x="582"/>
        <item x="665"/>
        <item x="78"/>
        <item x="278"/>
        <item x="687"/>
        <item x="10"/>
        <item x="411"/>
        <item x="212"/>
        <item x="393"/>
        <item x="694"/>
        <item x="268"/>
        <item x="20"/>
        <item x="198"/>
        <item x="525"/>
        <item x="169"/>
        <item x="577"/>
        <item x="258"/>
        <item x="579"/>
        <item x="270"/>
        <item x="339"/>
        <item x="435"/>
        <item x="52"/>
        <item x="616"/>
        <item x="602"/>
        <item x="192"/>
        <item x="74"/>
        <item x="466"/>
        <item x="171"/>
        <item x="427"/>
        <item x="465"/>
        <item x="284"/>
        <item x="561"/>
        <item x="280"/>
        <item x="643"/>
        <item x="243"/>
        <item x="609"/>
        <item x="342"/>
        <item x="680"/>
        <item x="474"/>
        <item x="461"/>
        <item x="451"/>
        <item x="111"/>
        <item x="380"/>
        <item x="585"/>
        <item x="50"/>
        <item x="440"/>
        <item x="161"/>
        <item x="127"/>
        <item x="282"/>
        <item x="709"/>
        <item x="394"/>
        <item x="287"/>
        <item x="629"/>
        <item x="205"/>
        <item x="333"/>
        <item x="249"/>
        <item x="454"/>
        <item x="27"/>
        <item x="112"/>
        <item x="434"/>
        <item x="520"/>
        <item x="130"/>
        <item x="306"/>
        <item x="121"/>
        <item x="175"/>
        <item x="598"/>
        <item x="581"/>
        <item x="611"/>
        <item x="697"/>
        <item x="605"/>
        <item x="615"/>
        <item x="530"/>
        <item x="96"/>
        <item x="251"/>
        <item x="685"/>
        <item x="232"/>
        <item x="103"/>
        <item x="307"/>
        <item x="401"/>
        <item x="119"/>
        <item x="28"/>
        <item x="58"/>
        <item x="197"/>
        <item x="469"/>
        <item x="364"/>
        <item x="81"/>
        <item x="604"/>
        <item x="151"/>
        <item x="370"/>
        <item x="479"/>
        <item x="472"/>
        <item x="700"/>
        <item x="635"/>
        <item x="236"/>
        <item x="76"/>
        <item x="44"/>
        <item x="640"/>
        <item x="706"/>
        <item x="421"/>
        <item x="541"/>
        <item x="424"/>
        <item x="619"/>
        <item x="443"/>
        <item x="423"/>
        <item x="293"/>
        <item x="517"/>
        <item x="33"/>
        <item x="663"/>
        <item x="225"/>
        <item x="486"/>
        <item x="172"/>
        <item x="575"/>
        <item x="400"/>
        <item x="204"/>
        <item x="189"/>
        <item x="157"/>
        <item x="485"/>
        <item x="320"/>
        <item x="266"/>
        <item x="257"/>
        <item x="213"/>
        <item x="244"/>
        <item x="492"/>
        <item x="60"/>
        <item x="392"/>
        <item x="721"/>
        <item x="499"/>
        <item x="473"/>
        <item x="642"/>
        <item x="61"/>
        <item x="409"/>
        <item x="42"/>
        <item x="170"/>
        <item x="181"/>
        <item x="194"/>
        <item x="331"/>
        <item x="481"/>
        <item x="14"/>
        <item x="599"/>
        <item x="478"/>
        <item x="553"/>
        <item x="632"/>
        <item x="503"/>
        <item x="155"/>
        <item x="55"/>
        <item x="521"/>
        <item x="397"/>
        <item x="623"/>
        <item x="201"/>
        <item t="default"/>
      </items>
    </pivotField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formats count="1">
    <format dxfId="19">
      <pivotArea field="3" type="button" dataOnly="0" labelOnly="1" outline="0" axis="axisRow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4ABA28-F8A2-4FF3-BFF4-9EC9DA82EAB8}" name="PT_KPI_AvgEngRat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Q3:Q4" firstHeaderRow="1" firstDataRow="1" firstDataCol="0"/>
  <pivotFields count="25">
    <pivotField showAll="0"/>
    <pivotField numFmtId="14" showAll="0">
      <items count="730">
        <item x="508"/>
        <item x="601"/>
        <item x="330"/>
        <item x="566"/>
        <item x="267"/>
        <item x="361"/>
        <item x="2"/>
        <item x="715"/>
        <item x="681"/>
        <item x="162"/>
        <item x="533"/>
        <item x="310"/>
        <item x="0"/>
        <item x="7"/>
        <item x="231"/>
        <item x="346"/>
        <item x="439"/>
        <item x="627"/>
        <item x="68"/>
        <item x="65"/>
        <item x="199"/>
        <item x="664"/>
        <item x="246"/>
        <item x="227"/>
        <item x="432"/>
        <item x="21"/>
        <item x="75"/>
        <item x="384"/>
        <item x="419"/>
        <item x="468"/>
        <item x="37"/>
        <item x="631"/>
        <item x="592"/>
        <item x="262"/>
        <item x="218"/>
        <item x="66"/>
        <item x="279"/>
        <item x="620"/>
        <item x="145"/>
        <item x="511"/>
        <item x="431"/>
        <item x="301"/>
        <item x="337"/>
        <item x="493"/>
        <item x="544"/>
        <item x="299"/>
        <item x="565"/>
        <item x="352"/>
        <item x="160"/>
        <item x="498"/>
        <item x="233"/>
        <item x="704"/>
        <item x="608"/>
        <item x="509"/>
        <item x="129"/>
        <item x="303"/>
        <item x="277"/>
        <item x="718"/>
        <item x="522"/>
        <item x="136"/>
        <item x="374"/>
        <item x="38"/>
        <item x="633"/>
        <item x="428"/>
        <item x="210"/>
        <item x="224"/>
        <item x="195"/>
        <item x="357"/>
        <item x="30"/>
        <item x="88"/>
        <item x="524"/>
        <item x="312"/>
        <item x="713"/>
        <item x="562"/>
        <item x="12"/>
        <item x="39"/>
        <item x="722"/>
        <item x="516"/>
        <item x="383"/>
        <item x="86"/>
        <item x="29"/>
        <item x="252"/>
        <item x="285"/>
        <item x="296"/>
        <item x="206"/>
        <item x="570"/>
        <item x="504"/>
        <item x="649"/>
        <item x="453"/>
        <item x="673"/>
        <item x="215"/>
        <item x="716"/>
        <item x="321"/>
        <item x="655"/>
        <item x="15"/>
        <item x="657"/>
        <item x="148"/>
        <item x="132"/>
        <item x="476"/>
        <item x="656"/>
        <item x="679"/>
        <item x="386"/>
        <item x="302"/>
        <item x="471"/>
        <item x="186"/>
        <item x="574"/>
        <item x="286"/>
        <item x="118"/>
        <item x="309"/>
        <item x="460"/>
        <item x="367"/>
        <item x="377"/>
        <item x="483"/>
        <item x="711"/>
        <item x="669"/>
        <item x="628"/>
        <item x="373"/>
        <item x="549"/>
        <item x="677"/>
        <item x="123"/>
        <item x="222"/>
        <item x="630"/>
        <item x="488"/>
        <item x="512"/>
        <item x="379"/>
        <item x="354"/>
        <item x="255"/>
        <item x="18"/>
        <item x="675"/>
        <item x="73"/>
        <item x="326"/>
        <item x="535"/>
        <item x="1"/>
        <item x="332"/>
        <item x="235"/>
        <item x="67"/>
        <item x="193"/>
        <item x="105"/>
        <item x="690"/>
        <item x="433"/>
        <item x="571"/>
        <item x="26"/>
        <item x="47"/>
        <item x="702"/>
        <item x="110"/>
        <item x="710"/>
        <item x="272"/>
        <item x="626"/>
        <item x="135"/>
        <item x="641"/>
        <item x="134"/>
        <item x="634"/>
        <item x="173"/>
        <item x="584"/>
        <item x="294"/>
        <item x="237"/>
        <item x="480"/>
        <item x="211"/>
        <item x="554"/>
        <item x="6"/>
        <item x="691"/>
        <item x="396"/>
        <item x="70"/>
        <item x="101"/>
        <item x="441"/>
        <item x="662"/>
        <item x="418"/>
        <item x="463"/>
        <item x="518"/>
        <item x="724"/>
        <item x="283"/>
        <item x="430"/>
        <item x="412"/>
        <item x="289"/>
        <item x="316"/>
        <item x="182"/>
        <item x="348"/>
        <item x="625"/>
        <item x="545"/>
        <item x="188"/>
        <item x="53"/>
        <item x="208"/>
        <item x="717"/>
        <item x="362"/>
        <item x="489"/>
        <item x="470"/>
        <item x="719"/>
        <item x="500"/>
        <item x="31"/>
        <item x="138"/>
        <item x="100"/>
        <item x="196"/>
        <item x="502"/>
        <item x="149"/>
        <item x="176"/>
        <item x="540"/>
        <item x="269"/>
        <item x="107"/>
        <item x="234"/>
        <item x="546"/>
        <item x="563"/>
        <item x="90"/>
        <item x="97"/>
        <item x="683"/>
        <item x="708"/>
        <item x="168"/>
        <item x="144"/>
        <item x="569"/>
        <item x="381"/>
        <item x="536"/>
        <item x="113"/>
        <item x="77"/>
        <item x="637"/>
        <item x="564"/>
        <item x="184"/>
        <item x="586"/>
        <item x="507"/>
        <item x="597"/>
        <item x="455"/>
        <item x="308"/>
        <item x="79"/>
        <item x="667"/>
        <item x="693"/>
        <item x="487"/>
        <item x="438"/>
        <item x="365"/>
        <item x="46"/>
        <item x="458"/>
        <item x="532"/>
        <item x="678"/>
        <item x="263"/>
        <item x="382"/>
        <item x="166"/>
        <item x="617"/>
        <item x="567"/>
        <item x="369"/>
        <item x="402"/>
        <item x="448"/>
        <item x="304"/>
        <item x="475"/>
        <item x="621"/>
        <item x="240"/>
        <item x="651"/>
        <item x="8"/>
        <item x="534"/>
        <item x="526"/>
        <item x="624"/>
        <item x="645"/>
        <item x="317"/>
        <item x="372"/>
        <item x="24"/>
        <item x="395"/>
        <item x="40"/>
        <item x="672"/>
        <item x="420"/>
        <item x="141"/>
        <item x="659"/>
        <item x="449"/>
        <item x="334"/>
        <item x="17"/>
        <item x="256"/>
        <item x="425"/>
        <item x="177"/>
        <item x="260"/>
        <item x="292"/>
        <item x="725"/>
        <item x="426"/>
        <item x="345"/>
        <item x="589"/>
        <item x="658"/>
        <item x="36"/>
        <item x="467"/>
        <item x="528"/>
        <item x="207"/>
        <item x="684"/>
        <item x="682"/>
        <item x="572"/>
        <item x="82"/>
        <item x="676"/>
        <item x="360"/>
        <item x="85"/>
        <item x="335"/>
        <item x="387"/>
        <item x="464"/>
        <item x="699"/>
        <item x="705"/>
        <item x="548"/>
        <item x="703"/>
        <item x="366"/>
        <item x="180"/>
        <item x="114"/>
        <item x="444"/>
        <item x="116"/>
        <item x="666"/>
        <item x="92"/>
        <item x="216"/>
        <item x="519"/>
        <item x="587"/>
        <item x="429"/>
        <item x="159"/>
        <item x="153"/>
        <item x="202"/>
        <item x="54"/>
        <item x="322"/>
        <item x="505"/>
        <item x="288"/>
        <item x="62"/>
        <item x="356"/>
        <item x="106"/>
        <item x="49"/>
        <item x="552"/>
        <item x="13"/>
        <item x="513"/>
        <item x="363"/>
        <item x="32"/>
        <item x="550"/>
        <item x="416"/>
        <item x="539"/>
        <item x="104"/>
        <item x="531"/>
        <item x="313"/>
        <item x="477"/>
        <item x="573"/>
        <item x="701"/>
        <item x="158"/>
        <item x="187"/>
        <item x="5"/>
        <item x="276"/>
        <item x="164"/>
        <item x="514"/>
        <item x="163"/>
        <item x="128"/>
        <item x="600"/>
        <item x="253"/>
        <item x="674"/>
        <item x="142"/>
        <item x="328"/>
        <item x="647"/>
        <item x="3"/>
        <item x="94"/>
        <item x="69"/>
        <item x="228"/>
        <item x="727"/>
        <item x="603"/>
        <item x="358"/>
        <item x="115"/>
        <item x="347"/>
        <item x="594"/>
        <item x="329"/>
        <item x="200"/>
        <item x="482"/>
        <item x="93"/>
        <item x="165"/>
        <item x="723"/>
        <item x="417"/>
        <item x="300"/>
        <item x="126"/>
        <item x="726"/>
        <item x="190"/>
        <item x="305"/>
        <item x="84"/>
        <item x="83"/>
        <item x="273"/>
        <item x="324"/>
        <item x="437"/>
        <item x="9"/>
        <item x="568"/>
        <item x="179"/>
        <item x="238"/>
        <item x="349"/>
        <item x="219"/>
        <item x="452"/>
        <item x="323"/>
        <item x="338"/>
        <item x="529"/>
        <item x="344"/>
        <item x="593"/>
        <item x="51"/>
        <item x="48"/>
        <item x="389"/>
        <item x="220"/>
        <item x="698"/>
        <item x="223"/>
        <item x="660"/>
        <item x="230"/>
        <item x="226"/>
        <item x="143"/>
        <item x="445"/>
        <item x="152"/>
        <item x="350"/>
        <item x="146"/>
        <item x="390"/>
        <item x="689"/>
        <item x="506"/>
        <item x="556"/>
        <item x="686"/>
        <item x="265"/>
        <item x="124"/>
        <item x="588"/>
        <item x="318"/>
        <item x="131"/>
        <item x="217"/>
        <item x="404"/>
        <item x="298"/>
        <item x="614"/>
        <item x="214"/>
        <item x="311"/>
        <item x="495"/>
        <item x="133"/>
        <item x="368"/>
        <item x="117"/>
        <item x="271"/>
        <item x="353"/>
        <item x="385"/>
        <item x="183"/>
        <item x="542"/>
        <item x="250"/>
        <item x="555"/>
        <item x="59"/>
        <item x="120"/>
        <item x="459"/>
        <item x="11"/>
        <item x="261"/>
        <item x="510"/>
        <item x="406"/>
        <item x="185"/>
        <item x="591"/>
        <item x="203"/>
        <item x="191"/>
        <item x="41"/>
        <item x="648"/>
        <item x="618"/>
        <item x="613"/>
        <item x="241"/>
        <item x="501"/>
        <item x="442"/>
        <item x="245"/>
        <item x="636"/>
        <item x="560"/>
        <item x="595"/>
        <item x="436"/>
        <item x="607"/>
        <item x="315"/>
        <item x="89"/>
        <item x="490"/>
        <item x="275"/>
        <item x="4"/>
        <item x="494"/>
        <item x="378"/>
        <item x="414"/>
        <item x="403"/>
        <item x="137"/>
        <item x="80"/>
        <item x="578"/>
        <item x="644"/>
        <item x="456"/>
        <item x="497"/>
        <item x="248"/>
        <item x="728"/>
        <item x="109"/>
        <item x="150"/>
        <item x="290"/>
        <item x="295"/>
        <item x="410"/>
        <item x="671"/>
        <item x="247"/>
        <item x="254"/>
        <item x="422"/>
        <item x="91"/>
        <item x="359"/>
        <item x="125"/>
        <item x="99"/>
        <item x="291"/>
        <item x="714"/>
        <item x="712"/>
        <item x="57"/>
        <item x="139"/>
        <item x="281"/>
        <item x="19"/>
        <item x="154"/>
        <item x="523"/>
        <item x="325"/>
        <item x="221"/>
        <item x="45"/>
        <item x="108"/>
        <item x="538"/>
        <item x="140"/>
        <item x="209"/>
        <item x="496"/>
        <item x="646"/>
        <item x="314"/>
        <item x="610"/>
        <item x="71"/>
        <item x="707"/>
        <item x="537"/>
        <item x="167"/>
        <item x="72"/>
        <item x="543"/>
        <item x="25"/>
        <item x="558"/>
        <item x="327"/>
        <item x="576"/>
        <item x="407"/>
        <item x="156"/>
        <item x="95"/>
        <item x="450"/>
        <item x="580"/>
        <item x="415"/>
        <item x="98"/>
        <item x="559"/>
        <item x="63"/>
        <item x="692"/>
        <item x="340"/>
        <item x="491"/>
        <item x="351"/>
        <item x="56"/>
        <item x="274"/>
        <item x="43"/>
        <item x="668"/>
        <item x="695"/>
        <item x="355"/>
        <item x="341"/>
        <item x="612"/>
        <item x="376"/>
        <item x="720"/>
        <item x="64"/>
        <item x="484"/>
        <item x="174"/>
        <item x="447"/>
        <item x="661"/>
        <item x="375"/>
        <item x="446"/>
        <item x="462"/>
        <item x="638"/>
        <item x="583"/>
        <item x="596"/>
        <item x="653"/>
        <item x="388"/>
        <item x="229"/>
        <item x="147"/>
        <item x="391"/>
        <item x="102"/>
        <item x="557"/>
        <item x="457"/>
        <item x="242"/>
        <item x="408"/>
        <item x="34"/>
        <item x="650"/>
        <item x="398"/>
        <item x="515"/>
        <item x="239"/>
        <item x="639"/>
        <item x="399"/>
        <item x="336"/>
        <item x="16"/>
        <item x="590"/>
        <item x="413"/>
        <item x="87"/>
        <item x="297"/>
        <item x="551"/>
        <item x="35"/>
        <item x="688"/>
        <item x="696"/>
        <item x="670"/>
        <item x="23"/>
        <item x="547"/>
        <item x="264"/>
        <item x="178"/>
        <item x="405"/>
        <item x="606"/>
        <item x="122"/>
        <item x="654"/>
        <item x="259"/>
        <item x="319"/>
        <item x="622"/>
        <item x="527"/>
        <item x="652"/>
        <item x="343"/>
        <item x="22"/>
        <item x="371"/>
        <item x="582"/>
        <item x="665"/>
        <item x="78"/>
        <item x="278"/>
        <item x="687"/>
        <item x="10"/>
        <item x="411"/>
        <item x="212"/>
        <item x="393"/>
        <item x="694"/>
        <item x="268"/>
        <item x="20"/>
        <item x="198"/>
        <item x="525"/>
        <item x="169"/>
        <item x="577"/>
        <item x="258"/>
        <item x="579"/>
        <item x="270"/>
        <item x="339"/>
        <item x="435"/>
        <item x="52"/>
        <item x="616"/>
        <item x="602"/>
        <item x="192"/>
        <item x="74"/>
        <item x="466"/>
        <item x="171"/>
        <item x="427"/>
        <item x="465"/>
        <item x="284"/>
        <item x="561"/>
        <item x="280"/>
        <item x="643"/>
        <item x="243"/>
        <item x="609"/>
        <item x="342"/>
        <item x="680"/>
        <item x="474"/>
        <item x="461"/>
        <item x="451"/>
        <item x="111"/>
        <item x="380"/>
        <item x="585"/>
        <item x="50"/>
        <item x="440"/>
        <item x="161"/>
        <item x="127"/>
        <item x="282"/>
        <item x="709"/>
        <item x="394"/>
        <item x="287"/>
        <item x="629"/>
        <item x="205"/>
        <item x="333"/>
        <item x="249"/>
        <item x="454"/>
        <item x="27"/>
        <item x="112"/>
        <item x="434"/>
        <item x="520"/>
        <item x="130"/>
        <item x="306"/>
        <item x="121"/>
        <item x="175"/>
        <item x="598"/>
        <item x="581"/>
        <item x="611"/>
        <item x="697"/>
        <item x="605"/>
        <item x="615"/>
        <item x="530"/>
        <item x="96"/>
        <item x="251"/>
        <item x="685"/>
        <item x="232"/>
        <item x="103"/>
        <item x="307"/>
        <item x="401"/>
        <item x="119"/>
        <item x="28"/>
        <item x="58"/>
        <item x="197"/>
        <item x="469"/>
        <item x="364"/>
        <item x="81"/>
        <item x="604"/>
        <item x="151"/>
        <item x="370"/>
        <item x="479"/>
        <item x="472"/>
        <item x="700"/>
        <item x="635"/>
        <item x="236"/>
        <item x="76"/>
        <item x="44"/>
        <item x="640"/>
        <item x="706"/>
        <item x="421"/>
        <item x="541"/>
        <item x="424"/>
        <item x="619"/>
        <item x="443"/>
        <item x="423"/>
        <item x="293"/>
        <item x="517"/>
        <item x="33"/>
        <item x="663"/>
        <item x="225"/>
        <item x="486"/>
        <item x="172"/>
        <item x="575"/>
        <item x="400"/>
        <item x="204"/>
        <item x="189"/>
        <item x="157"/>
        <item x="485"/>
        <item x="320"/>
        <item x="266"/>
        <item x="257"/>
        <item x="213"/>
        <item x="244"/>
        <item x="492"/>
        <item x="60"/>
        <item x="392"/>
        <item x="721"/>
        <item x="499"/>
        <item x="473"/>
        <item x="642"/>
        <item x="61"/>
        <item x="409"/>
        <item x="42"/>
        <item x="170"/>
        <item x="181"/>
        <item x="194"/>
        <item x="331"/>
        <item x="481"/>
        <item x="14"/>
        <item x="599"/>
        <item x="478"/>
        <item x="553"/>
        <item x="632"/>
        <item x="503"/>
        <item x="155"/>
        <item x="55"/>
        <item x="521"/>
        <item x="397"/>
        <item x="623"/>
        <item x="20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11">
        <item x="0"/>
        <item x="3"/>
        <item x="2"/>
        <item x="1"/>
        <item x="9"/>
        <item x="7"/>
        <item x="4"/>
        <item x="5"/>
        <item x="8"/>
        <item x="6"/>
        <item t="default"/>
      </items>
    </pivotField>
    <pivotField showAll="0">
      <items count="7">
        <item x="4"/>
        <item x="2"/>
        <item x="5"/>
        <item x="1"/>
        <item x="3"/>
        <item x="0"/>
        <item t="default"/>
      </items>
    </pivotField>
    <pivotField showAll="0">
      <items count="9">
        <item x="3"/>
        <item x="2"/>
        <item x="6"/>
        <item x="5"/>
        <item x="1"/>
        <item x="4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uma de Engagement_Rate_Global" fld="18" baseField="0" baseItem="0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5887DB-7280-4053-A3B0-9BB9916148F3}" name="TablaDinámica1" cacheId="0" applyNumberFormats="0" applyBorderFormats="0" applyFontFormats="0" applyPatternFormats="0" applyAlignmentFormats="0" applyWidthHeightFormats="1" dataCaption="Valores" updatedVersion="8" minRefreshableVersion="3" showDrill="0" useAutoFormatting="1" rowGrandTotals="0" colGrandTotals="0" itemPrintTitles="1" createdVersion="8" indent="0" outline="1" outlineData="1" multipleFieldFilters="0" chartFormat="11">
  <location ref="D10:E13" firstHeaderRow="1" firstDataRow="1" firstDataCol="1"/>
  <pivotFields count="25">
    <pivotField dataField="1" showAll="0"/>
    <pivotField numFmtId="14" showAll="0">
      <items count="730">
        <item x="508"/>
        <item x="601"/>
        <item x="330"/>
        <item x="566"/>
        <item x="267"/>
        <item x="361"/>
        <item x="2"/>
        <item x="715"/>
        <item x="681"/>
        <item x="162"/>
        <item x="533"/>
        <item x="310"/>
        <item x="0"/>
        <item x="7"/>
        <item x="231"/>
        <item x="346"/>
        <item x="439"/>
        <item x="627"/>
        <item x="68"/>
        <item x="65"/>
        <item x="199"/>
        <item x="664"/>
        <item x="246"/>
        <item x="227"/>
        <item x="432"/>
        <item x="21"/>
        <item x="75"/>
        <item x="384"/>
        <item x="419"/>
        <item x="468"/>
        <item x="37"/>
        <item x="631"/>
        <item x="592"/>
        <item x="262"/>
        <item x="218"/>
        <item x="66"/>
        <item x="279"/>
        <item x="620"/>
        <item x="145"/>
        <item x="511"/>
        <item x="431"/>
        <item x="301"/>
        <item x="337"/>
        <item x="493"/>
        <item x="544"/>
        <item x="299"/>
        <item x="565"/>
        <item x="352"/>
        <item x="160"/>
        <item x="498"/>
        <item x="233"/>
        <item x="704"/>
        <item x="608"/>
        <item x="509"/>
        <item x="129"/>
        <item x="303"/>
        <item x="277"/>
        <item x="718"/>
        <item x="522"/>
        <item x="136"/>
        <item x="374"/>
        <item x="38"/>
        <item x="633"/>
        <item x="428"/>
        <item x="210"/>
        <item x="224"/>
        <item x="195"/>
        <item x="357"/>
        <item x="30"/>
        <item x="88"/>
        <item x="524"/>
        <item x="312"/>
        <item x="713"/>
        <item x="562"/>
        <item x="12"/>
        <item x="39"/>
        <item x="722"/>
        <item x="516"/>
        <item x="383"/>
        <item x="86"/>
        <item x="29"/>
        <item x="252"/>
        <item x="285"/>
        <item x="296"/>
        <item x="206"/>
        <item x="570"/>
        <item x="504"/>
        <item x="649"/>
        <item x="453"/>
        <item x="673"/>
        <item x="215"/>
        <item x="716"/>
        <item x="321"/>
        <item x="655"/>
        <item x="15"/>
        <item x="657"/>
        <item x="148"/>
        <item x="132"/>
        <item x="476"/>
        <item x="656"/>
        <item x="679"/>
        <item x="386"/>
        <item x="302"/>
        <item x="471"/>
        <item x="186"/>
        <item x="574"/>
        <item x="286"/>
        <item x="118"/>
        <item x="309"/>
        <item x="460"/>
        <item x="367"/>
        <item x="377"/>
        <item x="483"/>
        <item x="711"/>
        <item x="669"/>
        <item x="628"/>
        <item x="373"/>
        <item x="549"/>
        <item x="677"/>
        <item x="123"/>
        <item x="222"/>
        <item x="630"/>
        <item x="488"/>
        <item x="512"/>
        <item x="379"/>
        <item x="354"/>
        <item x="255"/>
        <item x="18"/>
        <item x="675"/>
        <item x="73"/>
        <item x="326"/>
        <item x="535"/>
        <item x="1"/>
        <item x="332"/>
        <item x="235"/>
        <item x="67"/>
        <item x="193"/>
        <item x="105"/>
        <item x="690"/>
        <item x="433"/>
        <item x="571"/>
        <item x="26"/>
        <item x="47"/>
        <item x="702"/>
        <item x="110"/>
        <item x="710"/>
        <item x="272"/>
        <item x="626"/>
        <item x="135"/>
        <item x="641"/>
        <item x="134"/>
        <item x="634"/>
        <item x="173"/>
        <item x="584"/>
        <item x="294"/>
        <item x="237"/>
        <item x="480"/>
        <item x="211"/>
        <item x="554"/>
        <item x="6"/>
        <item x="691"/>
        <item x="396"/>
        <item x="70"/>
        <item x="101"/>
        <item x="441"/>
        <item x="662"/>
        <item x="418"/>
        <item x="463"/>
        <item x="518"/>
        <item x="724"/>
        <item x="283"/>
        <item x="430"/>
        <item x="412"/>
        <item x="289"/>
        <item x="316"/>
        <item x="182"/>
        <item x="348"/>
        <item x="625"/>
        <item x="545"/>
        <item x="188"/>
        <item x="53"/>
        <item x="208"/>
        <item x="717"/>
        <item x="362"/>
        <item x="489"/>
        <item x="470"/>
        <item x="719"/>
        <item x="500"/>
        <item x="31"/>
        <item x="138"/>
        <item x="100"/>
        <item x="196"/>
        <item x="502"/>
        <item x="149"/>
        <item x="176"/>
        <item x="540"/>
        <item x="269"/>
        <item x="107"/>
        <item x="234"/>
        <item x="546"/>
        <item x="563"/>
        <item x="90"/>
        <item x="97"/>
        <item x="683"/>
        <item x="708"/>
        <item x="168"/>
        <item x="144"/>
        <item x="569"/>
        <item x="381"/>
        <item x="536"/>
        <item x="113"/>
        <item x="77"/>
        <item x="637"/>
        <item x="564"/>
        <item x="184"/>
        <item x="586"/>
        <item x="507"/>
        <item x="597"/>
        <item x="455"/>
        <item x="308"/>
        <item x="79"/>
        <item x="667"/>
        <item x="693"/>
        <item x="487"/>
        <item x="438"/>
        <item x="365"/>
        <item x="46"/>
        <item x="458"/>
        <item x="532"/>
        <item x="678"/>
        <item x="263"/>
        <item x="382"/>
        <item x="166"/>
        <item x="617"/>
        <item x="567"/>
        <item x="369"/>
        <item x="402"/>
        <item x="448"/>
        <item x="304"/>
        <item x="475"/>
        <item x="621"/>
        <item x="240"/>
        <item x="651"/>
        <item x="8"/>
        <item x="534"/>
        <item x="526"/>
        <item x="624"/>
        <item x="645"/>
        <item x="317"/>
        <item x="372"/>
        <item x="24"/>
        <item x="395"/>
        <item x="40"/>
        <item x="672"/>
        <item x="420"/>
        <item x="141"/>
        <item x="659"/>
        <item x="449"/>
        <item x="334"/>
        <item x="17"/>
        <item x="256"/>
        <item x="425"/>
        <item x="177"/>
        <item x="260"/>
        <item x="292"/>
        <item x="725"/>
        <item x="426"/>
        <item x="345"/>
        <item x="589"/>
        <item x="658"/>
        <item x="36"/>
        <item x="467"/>
        <item x="528"/>
        <item x="207"/>
        <item x="684"/>
        <item x="682"/>
        <item x="572"/>
        <item x="82"/>
        <item x="676"/>
        <item x="360"/>
        <item x="85"/>
        <item x="335"/>
        <item x="387"/>
        <item x="464"/>
        <item x="699"/>
        <item x="705"/>
        <item x="548"/>
        <item x="703"/>
        <item x="366"/>
        <item x="180"/>
        <item x="114"/>
        <item x="444"/>
        <item x="116"/>
        <item x="666"/>
        <item x="92"/>
        <item x="216"/>
        <item x="519"/>
        <item x="587"/>
        <item x="429"/>
        <item x="159"/>
        <item x="153"/>
        <item x="202"/>
        <item x="54"/>
        <item x="322"/>
        <item x="505"/>
        <item x="288"/>
        <item x="62"/>
        <item x="356"/>
        <item x="106"/>
        <item x="49"/>
        <item x="552"/>
        <item x="13"/>
        <item x="513"/>
        <item x="363"/>
        <item x="32"/>
        <item x="550"/>
        <item x="416"/>
        <item x="539"/>
        <item x="104"/>
        <item x="531"/>
        <item x="313"/>
        <item x="477"/>
        <item x="573"/>
        <item x="701"/>
        <item x="158"/>
        <item x="187"/>
        <item x="5"/>
        <item x="276"/>
        <item x="164"/>
        <item x="514"/>
        <item x="163"/>
        <item x="128"/>
        <item x="600"/>
        <item x="253"/>
        <item x="674"/>
        <item x="142"/>
        <item x="328"/>
        <item x="647"/>
        <item x="3"/>
        <item x="94"/>
        <item x="69"/>
        <item x="228"/>
        <item x="727"/>
        <item x="603"/>
        <item x="358"/>
        <item x="115"/>
        <item x="347"/>
        <item x="594"/>
        <item x="329"/>
        <item x="200"/>
        <item x="482"/>
        <item x="93"/>
        <item x="165"/>
        <item x="723"/>
        <item x="417"/>
        <item x="300"/>
        <item x="126"/>
        <item x="726"/>
        <item x="190"/>
        <item x="305"/>
        <item x="84"/>
        <item x="83"/>
        <item x="273"/>
        <item x="324"/>
        <item x="437"/>
        <item x="9"/>
        <item x="568"/>
        <item x="179"/>
        <item x="238"/>
        <item x="349"/>
        <item x="219"/>
        <item x="452"/>
        <item x="323"/>
        <item x="338"/>
        <item x="529"/>
        <item x="344"/>
        <item x="593"/>
        <item x="51"/>
        <item x="48"/>
        <item x="389"/>
        <item x="220"/>
        <item x="698"/>
        <item x="223"/>
        <item x="660"/>
        <item x="230"/>
        <item x="226"/>
        <item x="143"/>
        <item x="445"/>
        <item x="152"/>
        <item x="350"/>
        <item x="146"/>
        <item x="390"/>
        <item x="689"/>
        <item x="506"/>
        <item x="556"/>
        <item x="686"/>
        <item x="265"/>
        <item x="124"/>
        <item x="588"/>
        <item x="318"/>
        <item x="131"/>
        <item x="217"/>
        <item x="404"/>
        <item x="298"/>
        <item x="614"/>
        <item x="214"/>
        <item x="311"/>
        <item x="495"/>
        <item x="133"/>
        <item x="368"/>
        <item x="117"/>
        <item x="271"/>
        <item x="353"/>
        <item x="385"/>
        <item x="183"/>
        <item x="542"/>
        <item x="250"/>
        <item x="555"/>
        <item x="59"/>
        <item x="120"/>
        <item x="459"/>
        <item x="11"/>
        <item x="261"/>
        <item x="510"/>
        <item x="406"/>
        <item x="185"/>
        <item x="591"/>
        <item x="203"/>
        <item x="191"/>
        <item x="41"/>
        <item x="648"/>
        <item x="618"/>
        <item x="613"/>
        <item x="241"/>
        <item x="501"/>
        <item x="442"/>
        <item x="245"/>
        <item x="636"/>
        <item x="560"/>
        <item x="595"/>
        <item x="436"/>
        <item x="607"/>
        <item x="315"/>
        <item x="89"/>
        <item x="490"/>
        <item x="275"/>
        <item x="4"/>
        <item x="494"/>
        <item x="378"/>
        <item x="414"/>
        <item x="403"/>
        <item x="137"/>
        <item x="80"/>
        <item x="578"/>
        <item x="644"/>
        <item x="456"/>
        <item x="497"/>
        <item x="248"/>
        <item x="728"/>
        <item x="109"/>
        <item x="150"/>
        <item x="290"/>
        <item x="295"/>
        <item x="410"/>
        <item x="671"/>
        <item x="247"/>
        <item x="254"/>
        <item x="422"/>
        <item x="91"/>
        <item x="359"/>
        <item x="125"/>
        <item x="99"/>
        <item x="291"/>
        <item x="714"/>
        <item x="712"/>
        <item x="57"/>
        <item x="139"/>
        <item x="281"/>
        <item x="19"/>
        <item x="154"/>
        <item x="523"/>
        <item x="325"/>
        <item x="221"/>
        <item x="45"/>
        <item x="108"/>
        <item x="538"/>
        <item x="140"/>
        <item x="209"/>
        <item x="496"/>
        <item x="646"/>
        <item x="314"/>
        <item x="610"/>
        <item x="71"/>
        <item x="707"/>
        <item x="537"/>
        <item x="167"/>
        <item x="72"/>
        <item x="543"/>
        <item x="25"/>
        <item x="558"/>
        <item x="327"/>
        <item x="576"/>
        <item x="407"/>
        <item x="156"/>
        <item x="95"/>
        <item x="450"/>
        <item x="580"/>
        <item x="415"/>
        <item x="98"/>
        <item x="559"/>
        <item x="63"/>
        <item x="692"/>
        <item x="340"/>
        <item x="491"/>
        <item x="351"/>
        <item x="56"/>
        <item x="274"/>
        <item x="43"/>
        <item x="668"/>
        <item x="695"/>
        <item x="355"/>
        <item x="341"/>
        <item x="612"/>
        <item x="376"/>
        <item x="720"/>
        <item x="64"/>
        <item x="484"/>
        <item x="174"/>
        <item x="447"/>
        <item x="661"/>
        <item x="375"/>
        <item x="446"/>
        <item x="462"/>
        <item x="638"/>
        <item x="583"/>
        <item x="596"/>
        <item x="653"/>
        <item x="388"/>
        <item x="229"/>
        <item x="147"/>
        <item x="391"/>
        <item x="102"/>
        <item x="557"/>
        <item x="457"/>
        <item x="242"/>
        <item x="408"/>
        <item x="34"/>
        <item x="650"/>
        <item x="398"/>
        <item x="515"/>
        <item x="239"/>
        <item x="639"/>
        <item x="399"/>
        <item x="336"/>
        <item x="16"/>
        <item x="590"/>
        <item x="413"/>
        <item x="87"/>
        <item x="297"/>
        <item x="551"/>
        <item x="35"/>
        <item x="688"/>
        <item x="696"/>
        <item x="670"/>
        <item x="23"/>
        <item x="547"/>
        <item x="264"/>
        <item x="178"/>
        <item x="405"/>
        <item x="606"/>
        <item x="122"/>
        <item x="654"/>
        <item x="259"/>
        <item x="319"/>
        <item x="622"/>
        <item x="527"/>
        <item x="652"/>
        <item x="343"/>
        <item x="22"/>
        <item x="371"/>
        <item x="582"/>
        <item x="665"/>
        <item x="78"/>
        <item x="278"/>
        <item x="687"/>
        <item x="10"/>
        <item x="411"/>
        <item x="212"/>
        <item x="393"/>
        <item x="694"/>
        <item x="268"/>
        <item x="20"/>
        <item x="198"/>
        <item x="525"/>
        <item x="169"/>
        <item x="577"/>
        <item x="258"/>
        <item x="579"/>
        <item x="270"/>
        <item x="339"/>
        <item x="435"/>
        <item x="52"/>
        <item x="616"/>
        <item x="602"/>
        <item x="192"/>
        <item x="74"/>
        <item x="466"/>
        <item x="171"/>
        <item x="427"/>
        <item x="465"/>
        <item x="284"/>
        <item x="561"/>
        <item x="280"/>
        <item x="643"/>
        <item x="243"/>
        <item x="609"/>
        <item x="342"/>
        <item x="680"/>
        <item x="474"/>
        <item x="461"/>
        <item x="451"/>
        <item x="111"/>
        <item x="380"/>
        <item x="585"/>
        <item x="50"/>
        <item x="440"/>
        <item x="161"/>
        <item x="127"/>
        <item x="282"/>
        <item x="709"/>
        <item x="394"/>
        <item x="287"/>
        <item x="629"/>
        <item x="205"/>
        <item x="333"/>
        <item x="249"/>
        <item x="454"/>
        <item x="27"/>
        <item x="112"/>
        <item x="434"/>
        <item x="520"/>
        <item x="130"/>
        <item x="306"/>
        <item x="121"/>
        <item x="175"/>
        <item x="598"/>
        <item x="581"/>
        <item x="611"/>
        <item x="697"/>
        <item x="605"/>
        <item x="615"/>
        <item x="530"/>
        <item x="96"/>
        <item x="251"/>
        <item x="685"/>
        <item x="232"/>
        <item x="103"/>
        <item x="307"/>
        <item x="401"/>
        <item x="119"/>
        <item x="28"/>
        <item x="58"/>
        <item x="197"/>
        <item x="469"/>
        <item x="364"/>
        <item x="81"/>
        <item x="604"/>
        <item x="151"/>
        <item x="370"/>
        <item x="479"/>
        <item x="472"/>
        <item x="700"/>
        <item x="635"/>
        <item x="236"/>
        <item x="76"/>
        <item x="44"/>
        <item x="640"/>
        <item x="706"/>
        <item x="421"/>
        <item x="541"/>
        <item x="424"/>
        <item x="619"/>
        <item x="443"/>
        <item x="423"/>
        <item x="293"/>
        <item x="517"/>
        <item x="33"/>
        <item x="663"/>
        <item x="225"/>
        <item x="486"/>
        <item x="172"/>
        <item x="575"/>
        <item x="400"/>
        <item x="204"/>
        <item x="189"/>
        <item x="157"/>
        <item x="485"/>
        <item x="320"/>
        <item x="266"/>
        <item x="257"/>
        <item x="213"/>
        <item x="244"/>
        <item x="492"/>
        <item x="60"/>
        <item x="392"/>
        <item x="721"/>
        <item x="499"/>
        <item x="473"/>
        <item x="642"/>
        <item x="61"/>
        <item x="409"/>
        <item x="42"/>
        <item x="170"/>
        <item x="181"/>
        <item x="194"/>
        <item x="331"/>
        <item x="481"/>
        <item x="14"/>
        <item x="599"/>
        <item x="478"/>
        <item x="553"/>
        <item x="632"/>
        <item x="503"/>
        <item x="155"/>
        <item x="55"/>
        <item x="521"/>
        <item x="397"/>
        <item x="623"/>
        <item x="20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11">
        <item x="0"/>
        <item x="3"/>
        <item x="2"/>
        <item x="1"/>
        <item x="9"/>
        <item x="7"/>
        <item x="4"/>
        <item x="5"/>
        <item x="8"/>
        <item x="6"/>
        <item t="default"/>
      </items>
    </pivotField>
    <pivotField showAll="0">
      <items count="7">
        <item x="4"/>
        <item x="2"/>
        <item x="5"/>
        <item x="1"/>
        <item x="3"/>
        <item x="0"/>
        <item t="default"/>
      </items>
    </pivotField>
    <pivotField showAll="0">
      <items count="9">
        <item x="3"/>
        <item x="2"/>
        <item x="6"/>
        <item x="5"/>
        <item x="1"/>
        <item x="4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3"/>
  </rowFields>
  <rowItems count="3">
    <i>
      <x/>
    </i>
    <i>
      <x v="1"/>
    </i>
    <i>
      <x v="2"/>
    </i>
  </rowItems>
  <colItems count="1">
    <i/>
  </colItems>
  <dataFields count="1">
    <dataField name="Cuenta de Post_ID" fld="0" subtotal="count" showDataAs="percentOfTotal" baseField="0" baseItem="0" numFmtId="10"/>
  </dataFields>
  <chartFormats count="4">
    <chartFormat chart="1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DE4185-B40E-4178-9274-1F694D0D6487}" name="PT_ANL_AvgInteractionsByContent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4">
  <location ref="M25:P32" firstHeaderRow="0" firstDataRow="1" firstDataCol="1"/>
  <pivotFields count="25">
    <pivotField showAll="0"/>
    <pivotField numFmtId="14" showAll="0">
      <items count="730">
        <item x="508"/>
        <item x="601"/>
        <item x="330"/>
        <item x="566"/>
        <item x="267"/>
        <item x="361"/>
        <item x="2"/>
        <item x="715"/>
        <item x="681"/>
        <item x="162"/>
        <item x="533"/>
        <item x="310"/>
        <item x="0"/>
        <item x="7"/>
        <item x="231"/>
        <item x="346"/>
        <item x="439"/>
        <item x="627"/>
        <item x="68"/>
        <item x="65"/>
        <item x="199"/>
        <item x="664"/>
        <item x="246"/>
        <item x="227"/>
        <item x="432"/>
        <item x="21"/>
        <item x="75"/>
        <item x="384"/>
        <item x="419"/>
        <item x="468"/>
        <item x="37"/>
        <item x="631"/>
        <item x="592"/>
        <item x="262"/>
        <item x="218"/>
        <item x="66"/>
        <item x="279"/>
        <item x="620"/>
        <item x="145"/>
        <item x="511"/>
        <item x="431"/>
        <item x="301"/>
        <item x="337"/>
        <item x="493"/>
        <item x="544"/>
        <item x="299"/>
        <item x="565"/>
        <item x="352"/>
        <item x="160"/>
        <item x="498"/>
        <item x="233"/>
        <item x="704"/>
        <item x="608"/>
        <item x="509"/>
        <item x="129"/>
        <item x="303"/>
        <item x="277"/>
        <item x="718"/>
        <item x="522"/>
        <item x="136"/>
        <item x="374"/>
        <item x="38"/>
        <item x="633"/>
        <item x="428"/>
        <item x="210"/>
        <item x="224"/>
        <item x="195"/>
        <item x="357"/>
        <item x="30"/>
        <item x="88"/>
        <item x="524"/>
        <item x="312"/>
        <item x="713"/>
        <item x="562"/>
        <item x="12"/>
        <item x="39"/>
        <item x="722"/>
        <item x="516"/>
        <item x="383"/>
        <item x="86"/>
        <item x="29"/>
        <item x="252"/>
        <item x="285"/>
        <item x="296"/>
        <item x="206"/>
        <item x="570"/>
        <item x="504"/>
        <item x="649"/>
        <item x="453"/>
        <item x="673"/>
        <item x="215"/>
        <item x="716"/>
        <item x="321"/>
        <item x="655"/>
        <item x="15"/>
        <item x="657"/>
        <item x="148"/>
        <item x="132"/>
        <item x="476"/>
        <item x="656"/>
        <item x="679"/>
        <item x="386"/>
        <item x="302"/>
        <item x="471"/>
        <item x="186"/>
        <item x="574"/>
        <item x="286"/>
        <item x="118"/>
        <item x="309"/>
        <item x="460"/>
        <item x="367"/>
        <item x="377"/>
        <item x="483"/>
        <item x="711"/>
        <item x="669"/>
        <item x="628"/>
        <item x="373"/>
        <item x="549"/>
        <item x="677"/>
        <item x="123"/>
        <item x="222"/>
        <item x="630"/>
        <item x="488"/>
        <item x="512"/>
        <item x="379"/>
        <item x="354"/>
        <item x="255"/>
        <item x="18"/>
        <item x="675"/>
        <item x="73"/>
        <item x="326"/>
        <item x="535"/>
        <item x="1"/>
        <item x="332"/>
        <item x="235"/>
        <item x="67"/>
        <item x="193"/>
        <item x="105"/>
        <item x="690"/>
        <item x="433"/>
        <item x="571"/>
        <item x="26"/>
        <item x="47"/>
        <item x="702"/>
        <item x="110"/>
        <item x="710"/>
        <item x="272"/>
        <item x="626"/>
        <item x="135"/>
        <item x="641"/>
        <item x="134"/>
        <item x="634"/>
        <item x="173"/>
        <item x="584"/>
        <item x="294"/>
        <item x="237"/>
        <item x="480"/>
        <item x="211"/>
        <item x="554"/>
        <item x="6"/>
        <item x="691"/>
        <item x="396"/>
        <item x="70"/>
        <item x="101"/>
        <item x="441"/>
        <item x="662"/>
        <item x="418"/>
        <item x="463"/>
        <item x="518"/>
        <item x="724"/>
        <item x="283"/>
        <item x="430"/>
        <item x="412"/>
        <item x="289"/>
        <item x="316"/>
        <item x="182"/>
        <item x="348"/>
        <item x="625"/>
        <item x="545"/>
        <item x="188"/>
        <item x="53"/>
        <item x="208"/>
        <item x="717"/>
        <item x="362"/>
        <item x="489"/>
        <item x="470"/>
        <item x="719"/>
        <item x="500"/>
        <item x="31"/>
        <item x="138"/>
        <item x="100"/>
        <item x="196"/>
        <item x="502"/>
        <item x="149"/>
        <item x="176"/>
        <item x="540"/>
        <item x="269"/>
        <item x="107"/>
        <item x="234"/>
        <item x="546"/>
        <item x="563"/>
        <item x="90"/>
        <item x="97"/>
        <item x="683"/>
        <item x="708"/>
        <item x="168"/>
        <item x="144"/>
        <item x="569"/>
        <item x="381"/>
        <item x="536"/>
        <item x="113"/>
        <item x="77"/>
        <item x="637"/>
        <item x="564"/>
        <item x="184"/>
        <item x="586"/>
        <item x="507"/>
        <item x="597"/>
        <item x="455"/>
        <item x="308"/>
        <item x="79"/>
        <item x="667"/>
        <item x="693"/>
        <item x="487"/>
        <item x="438"/>
        <item x="365"/>
        <item x="46"/>
        <item x="458"/>
        <item x="532"/>
        <item x="678"/>
        <item x="263"/>
        <item x="382"/>
        <item x="166"/>
        <item x="617"/>
        <item x="567"/>
        <item x="369"/>
        <item x="402"/>
        <item x="448"/>
        <item x="304"/>
        <item x="475"/>
        <item x="621"/>
        <item x="240"/>
        <item x="651"/>
        <item x="8"/>
        <item x="534"/>
        <item x="526"/>
        <item x="624"/>
        <item x="645"/>
        <item x="317"/>
        <item x="372"/>
        <item x="24"/>
        <item x="395"/>
        <item x="40"/>
        <item x="672"/>
        <item x="420"/>
        <item x="141"/>
        <item x="659"/>
        <item x="449"/>
        <item x="334"/>
        <item x="17"/>
        <item x="256"/>
        <item x="425"/>
        <item x="177"/>
        <item x="260"/>
        <item x="292"/>
        <item x="725"/>
        <item x="426"/>
        <item x="345"/>
        <item x="589"/>
        <item x="658"/>
        <item x="36"/>
        <item x="467"/>
        <item x="528"/>
        <item x="207"/>
        <item x="684"/>
        <item x="682"/>
        <item x="572"/>
        <item x="82"/>
        <item x="676"/>
        <item x="360"/>
        <item x="85"/>
        <item x="335"/>
        <item x="387"/>
        <item x="464"/>
        <item x="699"/>
        <item x="705"/>
        <item x="548"/>
        <item x="703"/>
        <item x="366"/>
        <item x="180"/>
        <item x="114"/>
        <item x="444"/>
        <item x="116"/>
        <item x="666"/>
        <item x="92"/>
        <item x="216"/>
        <item x="519"/>
        <item x="587"/>
        <item x="429"/>
        <item x="159"/>
        <item x="153"/>
        <item x="202"/>
        <item x="54"/>
        <item x="322"/>
        <item x="505"/>
        <item x="288"/>
        <item x="62"/>
        <item x="356"/>
        <item x="106"/>
        <item x="49"/>
        <item x="552"/>
        <item x="13"/>
        <item x="513"/>
        <item x="363"/>
        <item x="32"/>
        <item x="550"/>
        <item x="416"/>
        <item x="539"/>
        <item x="104"/>
        <item x="531"/>
        <item x="313"/>
        <item x="477"/>
        <item x="573"/>
        <item x="701"/>
        <item x="158"/>
        <item x="187"/>
        <item x="5"/>
        <item x="276"/>
        <item x="164"/>
        <item x="514"/>
        <item x="163"/>
        <item x="128"/>
        <item x="600"/>
        <item x="253"/>
        <item x="674"/>
        <item x="142"/>
        <item x="328"/>
        <item x="647"/>
        <item x="3"/>
        <item x="94"/>
        <item x="69"/>
        <item x="228"/>
        <item x="727"/>
        <item x="603"/>
        <item x="358"/>
        <item x="115"/>
        <item x="347"/>
        <item x="594"/>
        <item x="329"/>
        <item x="200"/>
        <item x="482"/>
        <item x="93"/>
        <item x="165"/>
        <item x="723"/>
        <item x="417"/>
        <item x="300"/>
        <item x="126"/>
        <item x="726"/>
        <item x="190"/>
        <item x="305"/>
        <item x="84"/>
        <item x="83"/>
        <item x="273"/>
        <item x="324"/>
        <item x="437"/>
        <item x="9"/>
        <item x="568"/>
        <item x="179"/>
        <item x="238"/>
        <item x="349"/>
        <item x="219"/>
        <item x="452"/>
        <item x="323"/>
        <item x="338"/>
        <item x="529"/>
        <item x="344"/>
        <item x="593"/>
        <item x="51"/>
        <item x="48"/>
        <item x="389"/>
        <item x="220"/>
        <item x="698"/>
        <item x="223"/>
        <item x="660"/>
        <item x="230"/>
        <item x="226"/>
        <item x="143"/>
        <item x="445"/>
        <item x="152"/>
        <item x="350"/>
        <item x="146"/>
        <item x="390"/>
        <item x="689"/>
        <item x="506"/>
        <item x="556"/>
        <item x="686"/>
        <item x="265"/>
        <item x="124"/>
        <item x="588"/>
        <item x="318"/>
        <item x="131"/>
        <item x="217"/>
        <item x="404"/>
        <item x="298"/>
        <item x="614"/>
        <item x="214"/>
        <item x="311"/>
        <item x="495"/>
        <item x="133"/>
        <item x="368"/>
        <item x="117"/>
        <item x="271"/>
        <item x="353"/>
        <item x="385"/>
        <item x="183"/>
        <item x="542"/>
        <item x="250"/>
        <item x="555"/>
        <item x="59"/>
        <item x="120"/>
        <item x="459"/>
        <item x="11"/>
        <item x="261"/>
        <item x="510"/>
        <item x="406"/>
        <item x="185"/>
        <item x="591"/>
        <item x="203"/>
        <item x="191"/>
        <item x="41"/>
        <item x="648"/>
        <item x="618"/>
        <item x="613"/>
        <item x="241"/>
        <item x="501"/>
        <item x="442"/>
        <item x="245"/>
        <item x="636"/>
        <item x="560"/>
        <item x="595"/>
        <item x="436"/>
        <item x="607"/>
        <item x="315"/>
        <item x="89"/>
        <item x="490"/>
        <item x="275"/>
        <item x="4"/>
        <item x="494"/>
        <item x="378"/>
        <item x="414"/>
        <item x="403"/>
        <item x="137"/>
        <item x="80"/>
        <item x="578"/>
        <item x="644"/>
        <item x="456"/>
        <item x="497"/>
        <item x="248"/>
        <item x="728"/>
        <item x="109"/>
        <item x="150"/>
        <item x="290"/>
        <item x="295"/>
        <item x="410"/>
        <item x="671"/>
        <item x="247"/>
        <item x="254"/>
        <item x="422"/>
        <item x="91"/>
        <item x="359"/>
        <item x="125"/>
        <item x="99"/>
        <item x="291"/>
        <item x="714"/>
        <item x="712"/>
        <item x="57"/>
        <item x="139"/>
        <item x="281"/>
        <item x="19"/>
        <item x="154"/>
        <item x="523"/>
        <item x="325"/>
        <item x="221"/>
        <item x="45"/>
        <item x="108"/>
        <item x="538"/>
        <item x="140"/>
        <item x="209"/>
        <item x="496"/>
        <item x="646"/>
        <item x="314"/>
        <item x="610"/>
        <item x="71"/>
        <item x="707"/>
        <item x="537"/>
        <item x="167"/>
        <item x="72"/>
        <item x="543"/>
        <item x="25"/>
        <item x="558"/>
        <item x="327"/>
        <item x="576"/>
        <item x="407"/>
        <item x="156"/>
        <item x="95"/>
        <item x="450"/>
        <item x="580"/>
        <item x="415"/>
        <item x="98"/>
        <item x="559"/>
        <item x="63"/>
        <item x="692"/>
        <item x="340"/>
        <item x="491"/>
        <item x="351"/>
        <item x="56"/>
        <item x="274"/>
        <item x="43"/>
        <item x="668"/>
        <item x="695"/>
        <item x="355"/>
        <item x="341"/>
        <item x="612"/>
        <item x="376"/>
        <item x="720"/>
        <item x="64"/>
        <item x="484"/>
        <item x="174"/>
        <item x="447"/>
        <item x="661"/>
        <item x="375"/>
        <item x="446"/>
        <item x="462"/>
        <item x="638"/>
        <item x="583"/>
        <item x="596"/>
        <item x="653"/>
        <item x="388"/>
        <item x="229"/>
        <item x="147"/>
        <item x="391"/>
        <item x="102"/>
        <item x="557"/>
        <item x="457"/>
        <item x="242"/>
        <item x="408"/>
        <item x="34"/>
        <item x="650"/>
        <item x="398"/>
        <item x="515"/>
        <item x="239"/>
        <item x="639"/>
        <item x="399"/>
        <item x="336"/>
        <item x="16"/>
        <item x="590"/>
        <item x="413"/>
        <item x="87"/>
        <item x="297"/>
        <item x="551"/>
        <item x="35"/>
        <item x="688"/>
        <item x="696"/>
        <item x="670"/>
        <item x="23"/>
        <item x="547"/>
        <item x="264"/>
        <item x="178"/>
        <item x="405"/>
        <item x="606"/>
        <item x="122"/>
        <item x="654"/>
        <item x="259"/>
        <item x="319"/>
        <item x="622"/>
        <item x="527"/>
        <item x="652"/>
        <item x="343"/>
        <item x="22"/>
        <item x="371"/>
        <item x="582"/>
        <item x="665"/>
        <item x="78"/>
        <item x="278"/>
        <item x="687"/>
        <item x="10"/>
        <item x="411"/>
        <item x="212"/>
        <item x="393"/>
        <item x="694"/>
        <item x="268"/>
        <item x="20"/>
        <item x="198"/>
        <item x="525"/>
        <item x="169"/>
        <item x="577"/>
        <item x="258"/>
        <item x="579"/>
        <item x="270"/>
        <item x="339"/>
        <item x="435"/>
        <item x="52"/>
        <item x="616"/>
        <item x="602"/>
        <item x="192"/>
        <item x="74"/>
        <item x="466"/>
        <item x="171"/>
        <item x="427"/>
        <item x="465"/>
        <item x="284"/>
        <item x="561"/>
        <item x="280"/>
        <item x="643"/>
        <item x="243"/>
        <item x="609"/>
        <item x="342"/>
        <item x="680"/>
        <item x="474"/>
        <item x="461"/>
        <item x="451"/>
        <item x="111"/>
        <item x="380"/>
        <item x="585"/>
        <item x="50"/>
        <item x="440"/>
        <item x="161"/>
        <item x="127"/>
        <item x="282"/>
        <item x="709"/>
        <item x="394"/>
        <item x="287"/>
        <item x="629"/>
        <item x="205"/>
        <item x="333"/>
        <item x="249"/>
        <item x="454"/>
        <item x="27"/>
        <item x="112"/>
        <item x="434"/>
        <item x="520"/>
        <item x="130"/>
        <item x="306"/>
        <item x="121"/>
        <item x="175"/>
        <item x="598"/>
        <item x="581"/>
        <item x="611"/>
        <item x="697"/>
        <item x="605"/>
        <item x="615"/>
        <item x="530"/>
        <item x="96"/>
        <item x="251"/>
        <item x="685"/>
        <item x="232"/>
        <item x="103"/>
        <item x="307"/>
        <item x="401"/>
        <item x="119"/>
        <item x="28"/>
        <item x="58"/>
        <item x="197"/>
        <item x="469"/>
        <item x="364"/>
        <item x="81"/>
        <item x="604"/>
        <item x="151"/>
        <item x="370"/>
        <item x="479"/>
        <item x="472"/>
        <item x="700"/>
        <item x="635"/>
        <item x="236"/>
        <item x="76"/>
        <item x="44"/>
        <item x="640"/>
        <item x="706"/>
        <item x="421"/>
        <item x="541"/>
        <item x="424"/>
        <item x="619"/>
        <item x="443"/>
        <item x="423"/>
        <item x="293"/>
        <item x="517"/>
        <item x="33"/>
        <item x="663"/>
        <item x="225"/>
        <item x="486"/>
        <item x="172"/>
        <item x="575"/>
        <item x="400"/>
        <item x="204"/>
        <item x="189"/>
        <item x="157"/>
        <item x="485"/>
        <item x="320"/>
        <item x="266"/>
        <item x="257"/>
        <item x="213"/>
        <item x="244"/>
        <item x="492"/>
        <item x="60"/>
        <item x="392"/>
        <item x="721"/>
        <item x="499"/>
        <item x="473"/>
        <item x="642"/>
        <item x="61"/>
        <item x="409"/>
        <item x="42"/>
        <item x="170"/>
        <item x="181"/>
        <item x="194"/>
        <item x="331"/>
        <item x="481"/>
        <item x="14"/>
        <item x="599"/>
        <item x="478"/>
        <item x="553"/>
        <item x="632"/>
        <item x="503"/>
        <item x="155"/>
        <item x="55"/>
        <item x="521"/>
        <item x="397"/>
        <item x="623"/>
        <item x="20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11">
        <item x="0"/>
        <item x="3"/>
        <item x="2"/>
        <item x="1"/>
        <item x="9"/>
        <item x="7"/>
        <item x="4"/>
        <item x="5"/>
        <item x="8"/>
        <item x="6"/>
        <item t="default"/>
      </items>
    </pivotField>
    <pivotField axis="axisRow" showAll="0">
      <items count="7">
        <item x="4"/>
        <item x="2"/>
        <item x="5"/>
        <item x="1"/>
        <item x="3"/>
        <item x="0"/>
        <item t="default"/>
      </items>
    </pivotField>
    <pivotField showAll="0">
      <items count="9">
        <item x="3"/>
        <item x="2"/>
        <item x="6"/>
        <item x="5"/>
        <item x="1"/>
        <item x="4"/>
        <item x="0"/>
        <item x="7"/>
        <item t="default"/>
      </items>
    </pivotField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g Likes" fld="8" subtotal="average" baseField="5" baseItem="0" numFmtId="4"/>
    <dataField name="Avg Shares" fld="9" subtotal="average" baseField="5" baseItem="0" numFmtId="4"/>
    <dataField name="Avg Comments" fld="10" subtotal="average" baseField="5" baseItem="0" numFmtId="4"/>
  </dataFields>
  <chartFormats count="3">
    <chartFormat chart="3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028E7-F171-408B-8E6C-D2AD13475EE4}" name="PT_KPI_TotalView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G3:G4" firstHeaderRow="1" firstDataRow="1" firstDataCol="0"/>
  <pivotFields count="25">
    <pivotField showAll="0"/>
    <pivotField numFmtId="14" showAll="0">
      <items count="730">
        <item x="508"/>
        <item x="601"/>
        <item x="330"/>
        <item x="566"/>
        <item x="267"/>
        <item x="361"/>
        <item x="2"/>
        <item x="715"/>
        <item x="681"/>
        <item x="162"/>
        <item x="533"/>
        <item x="310"/>
        <item x="0"/>
        <item x="7"/>
        <item x="231"/>
        <item x="346"/>
        <item x="439"/>
        <item x="627"/>
        <item x="68"/>
        <item x="65"/>
        <item x="199"/>
        <item x="664"/>
        <item x="246"/>
        <item x="227"/>
        <item x="432"/>
        <item x="21"/>
        <item x="75"/>
        <item x="384"/>
        <item x="419"/>
        <item x="468"/>
        <item x="37"/>
        <item x="631"/>
        <item x="592"/>
        <item x="262"/>
        <item x="218"/>
        <item x="66"/>
        <item x="279"/>
        <item x="620"/>
        <item x="145"/>
        <item x="511"/>
        <item x="431"/>
        <item x="301"/>
        <item x="337"/>
        <item x="493"/>
        <item x="544"/>
        <item x="299"/>
        <item x="565"/>
        <item x="352"/>
        <item x="160"/>
        <item x="498"/>
        <item x="233"/>
        <item x="704"/>
        <item x="608"/>
        <item x="509"/>
        <item x="129"/>
        <item x="303"/>
        <item x="277"/>
        <item x="718"/>
        <item x="522"/>
        <item x="136"/>
        <item x="374"/>
        <item x="38"/>
        <item x="633"/>
        <item x="428"/>
        <item x="210"/>
        <item x="224"/>
        <item x="195"/>
        <item x="357"/>
        <item x="30"/>
        <item x="88"/>
        <item x="524"/>
        <item x="312"/>
        <item x="713"/>
        <item x="562"/>
        <item x="12"/>
        <item x="39"/>
        <item x="722"/>
        <item x="516"/>
        <item x="383"/>
        <item x="86"/>
        <item x="29"/>
        <item x="252"/>
        <item x="285"/>
        <item x="296"/>
        <item x="206"/>
        <item x="570"/>
        <item x="504"/>
        <item x="649"/>
        <item x="453"/>
        <item x="673"/>
        <item x="215"/>
        <item x="716"/>
        <item x="321"/>
        <item x="655"/>
        <item x="15"/>
        <item x="657"/>
        <item x="148"/>
        <item x="132"/>
        <item x="476"/>
        <item x="656"/>
        <item x="679"/>
        <item x="386"/>
        <item x="302"/>
        <item x="471"/>
        <item x="186"/>
        <item x="574"/>
        <item x="286"/>
        <item x="118"/>
        <item x="309"/>
        <item x="460"/>
        <item x="367"/>
        <item x="377"/>
        <item x="483"/>
        <item x="711"/>
        <item x="669"/>
        <item x="628"/>
        <item x="373"/>
        <item x="549"/>
        <item x="677"/>
        <item x="123"/>
        <item x="222"/>
        <item x="630"/>
        <item x="488"/>
        <item x="512"/>
        <item x="379"/>
        <item x="354"/>
        <item x="255"/>
        <item x="18"/>
        <item x="675"/>
        <item x="73"/>
        <item x="326"/>
        <item x="535"/>
        <item x="1"/>
        <item x="332"/>
        <item x="235"/>
        <item x="67"/>
        <item x="193"/>
        <item x="105"/>
        <item x="690"/>
        <item x="433"/>
        <item x="571"/>
        <item x="26"/>
        <item x="47"/>
        <item x="702"/>
        <item x="110"/>
        <item x="710"/>
        <item x="272"/>
        <item x="626"/>
        <item x="135"/>
        <item x="641"/>
        <item x="134"/>
        <item x="634"/>
        <item x="173"/>
        <item x="584"/>
        <item x="294"/>
        <item x="237"/>
        <item x="480"/>
        <item x="211"/>
        <item x="554"/>
        <item x="6"/>
        <item x="691"/>
        <item x="396"/>
        <item x="70"/>
        <item x="101"/>
        <item x="441"/>
        <item x="662"/>
        <item x="418"/>
        <item x="463"/>
        <item x="518"/>
        <item x="724"/>
        <item x="283"/>
        <item x="430"/>
        <item x="412"/>
        <item x="289"/>
        <item x="316"/>
        <item x="182"/>
        <item x="348"/>
        <item x="625"/>
        <item x="545"/>
        <item x="188"/>
        <item x="53"/>
        <item x="208"/>
        <item x="717"/>
        <item x="362"/>
        <item x="489"/>
        <item x="470"/>
        <item x="719"/>
        <item x="500"/>
        <item x="31"/>
        <item x="138"/>
        <item x="100"/>
        <item x="196"/>
        <item x="502"/>
        <item x="149"/>
        <item x="176"/>
        <item x="540"/>
        <item x="269"/>
        <item x="107"/>
        <item x="234"/>
        <item x="546"/>
        <item x="563"/>
        <item x="90"/>
        <item x="97"/>
        <item x="683"/>
        <item x="708"/>
        <item x="168"/>
        <item x="144"/>
        <item x="569"/>
        <item x="381"/>
        <item x="536"/>
        <item x="113"/>
        <item x="77"/>
        <item x="637"/>
        <item x="564"/>
        <item x="184"/>
        <item x="586"/>
        <item x="507"/>
        <item x="597"/>
        <item x="455"/>
        <item x="308"/>
        <item x="79"/>
        <item x="667"/>
        <item x="693"/>
        <item x="487"/>
        <item x="438"/>
        <item x="365"/>
        <item x="46"/>
        <item x="458"/>
        <item x="532"/>
        <item x="678"/>
        <item x="263"/>
        <item x="382"/>
        <item x="166"/>
        <item x="617"/>
        <item x="567"/>
        <item x="369"/>
        <item x="402"/>
        <item x="448"/>
        <item x="304"/>
        <item x="475"/>
        <item x="621"/>
        <item x="240"/>
        <item x="651"/>
        <item x="8"/>
        <item x="534"/>
        <item x="526"/>
        <item x="624"/>
        <item x="645"/>
        <item x="317"/>
        <item x="372"/>
        <item x="24"/>
        <item x="395"/>
        <item x="40"/>
        <item x="672"/>
        <item x="420"/>
        <item x="141"/>
        <item x="659"/>
        <item x="449"/>
        <item x="334"/>
        <item x="17"/>
        <item x="256"/>
        <item x="425"/>
        <item x="177"/>
        <item x="260"/>
        <item x="292"/>
        <item x="725"/>
        <item x="426"/>
        <item x="345"/>
        <item x="589"/>
        <item x="658"/>
        <item x="36"/>
        <item x="467"/>
        <item x="528"/>
        <item x="207"/>
        <item x="684"/>
        <item x="682"/>
        <item x="572"/>
        <item x="82"/>
        <item x="676"/>
        <item x="360"/>
        <item x="85"/>
        <item x="335"/>
        <item x="387"/>
        <item x="464"/>
        <item x="699"/>
        <item x="705"/>
        <item x="548"/>
        <item x="703"/>
        <item x="366"/>
        <item x="180"/>
        <item x="114"/>
        <item x="444"/>
        <item x="116"/>
        <item x="666"/>
        <item x="92"/>
        <item x="216"/>
        <item x="519"/>
        <item x="587"/>
        <item x="429"/>
        <item x="159"/>
        <item x="153"/>
        <item x="202"/>
        <item x="54"/>
        <item x="322"/>
        <item x="505"/>
        <item x="288"/>
        <item x="62"/>
        <item x="356"/>
        <item x="106"/>
        <item x="49"/>
        <item x="552"/>
        <item x="13"/>
        <item x="513"/>
        <item x="363"/>
        <item x="32"/>
        <item x="550"/>
        <item x="416"/>
        <item x="539"/>
        <item x="104"/>
        <item x="531"/>
        <item x="313"/>
        <item x="477"/>
        <item x="573"/>
        <item x="701"/>
        <item x="158"/>
        <item x="187"/>
        <item x="5"/>
        <item x="276"/>
        <item x="164"/>
        <item x="514"/>
        <item x="163"/>
        <item x="128"/>
        <item x="600"/>
        <item x="253"/>
        <item x="674"/>
        <item x="142"/>
        <item x="328"/>
        <item x="647"/>
        <item x="3"/>
        <item x="94"/>
        <item x="69"/>
        <item x="228"/>
        <item x="727"/>
        <item x="603"/>
        <item x="358"/>
        <item x="115"/>
        <item x="347"/>
        <item x="594"/>
        <item x="329"/>
        <item x="200"/>
        <item x="482"/>
        <item x="93"/>
        <item x="165"/>
        <item x="723"/>
        <item x="417"/>
        <item x="300"/>
        <item x="126"/>
        <item x="726"/>
        <item x="190"/>
        <item x="305"/>
        <item x="84"/>
        <item x="83"/>
        <item x="273"/>
        <item x="324"/>
        <item x="437"/>
        <item x="9"/>
        <item x="568"/>
        <item x="179"/>
        <item x="238"/>
        <item x="349"/>
        <item x="219"/>
        <item x="452"/>
        <item x="323"/>
        <item x="338"/>
        <item x="529"/>
        <item x="344"/>
        <item x="593"/>
        <item x="51"/>
        <item x="48"/>
        <item x="389"/>
        <item x="220"/>
        <item x="698"/>
        <item x="223"/>
        <item x="660"/>
        <item x="230"/>
        <item x="226"/>
        <item x="143"/>
        <item x="445"/>
        <item x="152"/>
        <item x="350"/>
        <item x="146"/>
        <item x="390"/>
        <item x="689"/>
        <item x="506"/>
        <item x="556"/>
        <item x="686"/>
        <item x="265"/>
        <item x="124"/>
        <item x="588"/>
        <item x="318"/>
        <item x="131"/>
        <item x="217"/>
        <item x="404"/>
        <item x="298"/>
        <item x="614"/>
        <item x="214"/>
        <item x="311"/>
        <item x="495"/>
        <item x="133"/>
        <item x="368"/>
        <item x="117"/>
        <item x="271"/>
        <item x="353"/>
        <item x="385"/>
        <item x="183"/>
        <item x="542"/>
        <item x="250"/>
        <item x="555"/>
        <item x="59"/>
        <item x="120"/>
        <item x="459"/>
        <item x="11"/>
        <item x="261"/>
        <item x="510"/>
        <item x="406"/>
        <item x="185"/>
        <item x="591"/>
        <item x="203"/>
        <item x="191"/>
        <item x="41"/>
        <item x="648"/>
        <item x="618"/>
        <item x="613"/>
        <item x="241"/>
        <item x="501"/>
        <item x="442"/>
        <item x="245"/>
        <item x="636"/>
        <item x="560"/>
        <item x="595"/>
        <item x="436"/>
        <item x="607"/>
        <item x="315"/>
        <item x="89"/>
        <item x="490"/>
        <item x="275"/>
        <item x="4"/>
        <item x="494"/>
        <item x="378"/>
        <item x="414"/>
        <item x="403"/>
        <item x="137"/>
        <item x="80"/>
        <item x="578"/>
        <item x="644"/>
        <item x="456"/>
        <item x="497"/>
        <item x="248"/>
        <item x="728"/>
        <item x="109"/>
        <item x="150"/>
        <item x="290"/>
        <item x="295"/>
        <item x="410"/>
        <item x="671"/>
        <item x="247"/>
        <item x="254"/>
        <item x="422"/>
        <item x="91"/>
        <item x="359"/>
        <item x="125"/>
        <item x="99"/>
        <item x="291"/>
        <item x="714"/>
        <item x="712"/>
        <item x="57"/>
        <item x="139"/>
        <item x="281"/>
        <item x="19"/>
        <item x="154"/>
        <item x="523"/>
        <item x="325"/>
        <item x="221"/>
        <item x="45"/>
        <item x="108"/>
        <item x="538"/>
        <item x="140"/>
        <item x="209"/>
        <item x="496"/>
        <item x="646"/>
        <item x="314"/>
        <item x="610"/>
        <item x="71"/>
        <item x="707"/>
        <item x="537"/>
        <item x="167"/>
        <item x="72"/>
        <item x="543"/>
        <item x="25"/>
        <item x="558"/>
        <item x="327"/>
        <item x="576"/>
        <item x="407"/>
        <item x="156"/>
        <item x="95"/>
        <item x="450"/>
        <item x="580"/>
        <item x="415"/>
        <item x="98"/>
        <item x="559"/>
        <item x="63"/>
        <item x="692"/>
        <item x="340"/>
        <item x="491"/>
        <item x="351"/>
        <item x="56"/>
        <item x="274"/>
        <item x="43"/>
        <item x="668"/>
        <item x="695"/>
        <item x="355"/>
        <item x="341"/>
        <item x="612"/>
        <item x="376"/>
        <item x="720"/>
        <item x="64"/>
        <item x="484"/>
        <item x="174"/>
        <item x="447"/>
        <item x="661"/>
        <item x="375"/>
        <item x="446"/>
        <item x="462"/>
        <item x="638"/>
        <item x="583"/>
        <item x="596"/>
        <item x="653"/>
        <item x="388"/>
        <item x="229"/>
        <item x="147"/>
        <item x="391"/>
        <item x="102"/>
        <item x="557"/>
        <item x="457"/>
        <item x="242"/>
        <item x="408"/>
        <item x="34"/>
        <item x="650"/>
        <item x="398"/>
        <item x="515"/>
        <item x="239"/>
        <item x="639"/>
        <item x="399"/>
        <item x="336"/>
        <item x="16"/>
        <item x="590"/>
        <item x="413"/>
        <item x="87"/>
        <item x="297"/>
        <item x="551"/>
        <item x="35"/>
        <item x="688"/>
        <item x="696"/>
        <item x="670"/>
        <item x="23"/>
        <item x="547"/>
        <item x="264"/>
        <item x="178"/>
        <item x="405"/>
        <item x="606"/>
        <item x="122"/>
        <item x="654"/>
        <item x="259"/>
        <item x="319"/>
        <item x="622"/>
        <item x="527"/>
        <item x="652"/>
        <item x="343"/>
        <item x="22"/>
        <item x="371"/>
        <item x="582"/>
        <item x="665"/>
        <item x="78"/>
        <item x="278"/>
        <item x="687"/>
        <item x="10"/>
        <item x="411"/>
        <item x="212"/>
        <item x="393"/>
        <item x="694"/>
        <item x="268"/>
        <item x="20"/>
        <item x="198"/>
        <item x="525"/>
        <item x="169"/>
        <item x="577"/>
        <item x="258"/>
        <item x="579"/>
        <item x="270"/>
        <item x="339"/>
        <item x="435"/>
        <item x="52"/>
        <item x="616"/>
        <item x="602"/>
        <item x="192"/>
        <item x="74"/>
        <item x="466"/>
        <item x="171"/>
        <item x="427"/>
        <item x="465"/>
        <item x="284"/>
        <item x="561"/>
        <item x="280"/>
        <item x="643"/>
        <item x="243"/>
        <item x="609"/>
        <item x="342"/>
        <item x="680"/>
        <item x="474"/>
        <item x="461"/>
        <item x="451"/>
        <item x="111"/>
        <item x="380"/>
        <item x="585"/>
        <item x="50"/>
        <item x="440"/>
        <item x="161"/>
        <item x="127"/>
        <item x="282"/>
        <item x="709"/>
        <item x="394"/>
        <item x="287"/>
        <item x="629"/>
        <item x="205"/>
        <item x="333"/>
        <item x="249"/>
        <item x="454"/>
        <item x="27"/>
        <item x="112"/>
        <item x="434"/>
        <item x="520"/>
        <item x="130"/>
        <item x="306"/>
        <item x="121"/>
        <item x="175"/>
        <item x="598"/>
        <item x="581"/>
        <item x="611"/>
        <item x="697"/>
        <item x="605"/>
        <item x="615"/>
        <item x="530"/>
        <item x="96"/>
        <item x="251"/>
        <item x="685"/>
        <item x="232"/>
        <item x="103"/>
        <item x="307"/>
        <item x="401"/>
        <item x="119"/>
        <item x="28"/>
        <item x="58"/>
        <item x="197"/>
        <item x="469"/>
        <item x="364"/>
        <item x="81"/>
        <item x="604"/>
        <item x="151"/>
        <item x="370"/>
        <item x="479"/>
        <item x="472"/>
        <item x="700"/>
        <item x="635"/>
        <item x="236"/>
        <item x="76"/>
        <item x="44"/>
        <item x="640"/>
        <item x="706"/>
        <item x="421"/>
        <item x="541"/>
        <item x="424"/>
        <item x="619"/>
        <item x="443"/>
        <item x="423"/>
        <item x="293"/>
        <item x="517"/>
        <item x="33"/>
        <item x="663"/>
        <item x="225"/>
        <item x="486"/>
        <item x="172"/>
        <item x="575"/>
        <item x="400"/>
        <item x="204"/>
        <item x="189"/>
        <item x="157"/>
        <item x="485"/>
        <item x="320"/>
        <item x="266"/>
        <item x="257"/>
        <item x="213"/>
        <item x="244"/>
        <item x="492"/>
        <item x="60"/>
        <item x="392"/>
        <item x="721"/>
        <item x="499"/>
        <item x="473"/>
        <item x="642"/>
        <item x="61"/>
        <item x="409"/>
        <item x="42"/>
        <item x="170"/>
        <item x="181"/>
        <item x="194"/>
        <item x="331"/>
        <item x="481"/>
        <item x="14"/>
        <item x="599"/>
        <item x="478"/>
        <item x="553"/>
        <item x="632"/>
        <item x="503"/>
        <item x="155"/>
        <item x="55"/>
        <item x="521"/>
        <item x="397"/>
        <item x="623"/>
        <item x="20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11">
        <item x="0"/>
        <item x="3"/>
        <item x="2"/>
        <item x="1"/>
        <item x="9"/>
        <item x="7"/>
        <item x="4"/>
        <item x="5"/>
        <item x="8"/>
        <item x="6"/>
        <item t="default"/>
      </items>
    </pivotField>
    <pivotField showAll="0">
      <items count="7">
        <item x="4"/>
        <item x="2"/>
        <item x="5"/>
        <item x="1"/>
        <item x="3"/>
        <item x="0"/>
        <item t="default"/>
      </items>
    </pivotField>
    <pivotField showAll="0">
      <items count="9">
        <item x="3"/>
        <item x="2"/>
        <item x="6"/>
        <item x="5"/>
        <item x="1"/>
        <item x="4"/>
        <item x="0"/>
        <item x="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uma de Views" fld="7" baseField="0" baseItem="0" numFmtId="164"/>
  </dataFields>
  <formats count="1">
    <format dxfId="4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DEA609-A418-400A-AB35-04EF909F7815}" name="PT_KPI_TotalComment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O3:O4" firstHeaderRow="1" firstDataRow="1" firstDataCol="0"/>
  <pivotFields count="25">
    <pivotField showAll="0"/>
    <pivotField numFmtId="14" showAll="0">
      <items count="730">
        <item x="508"/>
        <item x="601"/>
        <item x="330"/>
        <item x="566"/>
        <item x="267"/>
        <item x="361"/>
        <item x="2"/>
        <item x="715"/>
        <item x="681"/>
        <item x="162"/>
        <item x="533"/>
        <item x="310"/>
        <item x="0"/>
        <item x="7"/>
        <item x="231"/>
        <item x="346"/>
        <item x="439"/>
        <item x="627"/>
        <item x="68"/>
        <item x="65"/>
        <item x="199"/>
        <item x="664"/>
        <item x="246"/>
        <item x="227"/>
        <item x="432"/>
        <item x="21"/>
        <item x="75"/>
        <item x="384"/>
        <item x="419"/>
        <item x="468"/>
        <item x="37"/>
        <item x="631"/>
        <item x="592"/>
        <item x="262"/>
        <item x="218"/>
        <item x="66"/>
        <item x="279"/>
        <item x="620"/>
        <item x="145"/>
        <item x="511"/>
        <item x="431"/>
        <item x="301"/>
        <item x="337"/>
        <item x="493"/>
        <item x="544"/>
        <item x="299"/>
        <item x="565"/>
        <item x="352"/>
        <item x="160"/>
        <item x="498"/>
        <item x="233"/>
        <item x="704"/>
        <item x="608"/>
        <item x="509"/>
        <item x="129"/>
        <item x="303"/>
        <item x="277"/>
        <item x="718"/>
        <item x="522"/>
        <item x="136"/>
        <item x="374"/>
        <item x="38"/>
        <item x="633"/>
        <item x="428"/>
        <item x="210"/>
        <item x="224"/>
        <item x="195"/>
        <item x="357"/>
        <item x="30"/>
        <item x="88"/>
        <item x="524"/>
        <item x="312"/>
        <item x="713"/>
        <item x="562"/>
        <item x="12"/>
        <item x="39"/>
        <item x="722"/>
        <item x="516"/>
        <item x="383"/>
        <item x="86"/>
        <item x="29"/>
        <item x="252"/>
        <item x="285"/>
        <item x="296"/>
        <item x="206"/>
        <item x="570"/>
        <item x="504"/>
        <item x="649"/>
        <item x="453"/>
        <item x="673"/>
        <item x="215"/>
        <item x="716"/>
        <item x="321"/>
        <item x="655"/>
        <item x="15"/>
        <item x="657"/>
        <item x="148"/>
        <item x="132"/>
        <item x="476"/>
        <item x="656"/>
        <item x="679"/>
        <item x="386"/>
        <item x="302"/>
        <item x="471"/>
        <item x="186"/>
        <item x="574"/>
        <item x="286"/>
        <item x="118"/>
        <item x="309"/>
        <item x="460"/>
        <item x="367"/>
        <item x="377"/>
        <item x="483"/>
        <item x="711"/>
        <item x="669"/>
        <item x="628"/>
        <item x="373"/>
        <item x="549"/>
        <item x="677"/>
        <item x="123"/>
        <item x="222"/>
        <item x="630"/>
        <item x="488"/>
        <item x="512"/>
        <item x="379"/>
        <item x="354"/>
        <item x="255"/>
        <item x="18"/>
        <item x="675"/>
        <item x="73"/>
        <item x="326"/>
        <item x="535"/>
        <item x="1"/>
        <item x="332"/>
        <item x="235"/>
        <item x="67"/>
        <item x="193"/>
        <item x="105"/>
        <item x="690"/>
        <item x="433"/>
        <item x="571"/>
        <item x="26"/>
        <item x="47"/>
        <item x="702"/>
        <item x="110"/>
        <item x="710"/>
        <item x="272"/>
        <item x="626"/>
        <item x="135"/>
        <item x="641"/>
        <item x="134"/>
        <item x="634"/>
        <item x="173"/>
        <item x="584"/>
        <item x="294"/>
        <item x="237"/>
        <item x="480"/>
        <item x="211"/>
        <item x="554"/>
        <item x="6"/>
        <item x="691"/>
        <item x="396"/>
        <item x="70"/>
        <item x="101"/>
        <item x="441"/>
        <item x="662"/>
        <item x="418"/>
        <item x="463"/>
        <item x="518"/>
        <item x="724"/>
        <item x="283"/>
        <item x="430"/>
        <item x="412"/>
        <item x="289"/>
        <item x="316"/>
        <item x="182"/>
        <item x="348"/>
        <item x="625"/>
        <item x="545"/>
        <item x="188"/>
        <item x="53"/>
        <item x="208"/>
        <item x="717"/>
        <item x="362"/>
        <item x="489"/>
        <item x="470"/>
        <item x="719"/>
        <item x="500"/>
        <item x="31"/>
        <item x="138"/>
        <item x="100"/>
        <item x="196"/>
        <item x="502"/>
        <item x="149"/>
        <item x="176"/>
        <item x="540"/>
        <item x="269"/>
        <item x="107"/>
        <item x="234"/>
        <item x="546"/>
        <item x="563"/>
        <item x="90"/>
        <item x="97"/>
        <item x="683"/>
        <item x="708"/>
        <item x="168"/>
        <item x="144"/>
        <item x="569"/>
        <item x="381"/>
        <item x="536"/>
        <item x="113"/>
        <item x="77"/>
        <item x="637"/>
        <item x="564"/>
        <item x="184"/>
        <item x="586"/>
        <item x="507"/>
        <item x="597"/>
        <item x="455"/>
        <item x="308"/>
        <item x="79"/>
        <item x="667"/>
        <item x="693"/>
        <item x="487"/>
        <item x="438"/>
        <item x="365"/>
        <item x="46"/>
        <item x="458"/>
        <item x="532"/>
        <item x="678"/>
        <item x="263"/>
        <item x="382"/>
        <item x="166"/>
        <item x="617"/>
        <item x="567"/>
        <item x="369"/>
        <item x="402"/>
        <item x="448"/>
        <item x="304"/>
        <item x="475"/>
        <item x="621"/>
        <item x="240"/>
        <item x="651"/>
        <item x="8"/>
        <item x="534"/>
        <item x="526"/>
        <item x="624"/>
        <item x="645"/>
        <item x="317"/>
        <item x="372"/>
        <item x="24"/>
        <item x="395"/>
        <item x="40"/>
        <item x="672"/>
        <item x="420"/>
        <item x="141"/>
        <item x="659"/>
        <item x="449"/>
        <item x="334"/>
        <item x="17"/>
        <item x="256"/>
        <item x="425"/>
        <item x="177"/>
        <item x="260"/>
        <item x="292"/>
        <item x="725"/>
        <item x="426"/>
        <item x="345"/>
        <item x="589"/>
        <item x="658"/>
        <item x="36"/>
        <item x="467"/>
        <item x="528"/>
        <item x="207"/>
        <item x="684"/>
        <item x="682"/>
        <item x="572"/>
        <item x="82"/>
        <item x="676"/>
        <item x="360"/>
        <item x="85"/>
        <item x="335"/>
        <item x="387"/>
        <item x="464"/>
        <item x="699"/>
        <item x="705"/>
        <item x="548"/>
        <item x="703"/>
        <item x="366"/>
        <item x="180"/>
        <item x="114"/>
        <item x="444"/>
        <item x="116"/>
        <item x="666"/>
        <item x="92"/>
        <item x="216"/>
        <item x="519"/>
        <item x="587"/>
        <item x="429"/>
        <item x="159"/>
        <item x="153"/>
        <item x="202"/>
        <item x="54"/>
        <item x="322"/>
        <item x="505"/>
        <item x="288"/>
        <item x="62"/>
        <item x="356"/>
        <item x="106"/>
        <item x="49"/>
        <item x="552"/>
        <item x="13"/>
        <item x="513"/>
        <item x="363"/>
        <item x="32"/>
        <item x="550"/>
        <item x="416"/>
        <item x="539"/>
        <item x="104"/>
        <item x="531"/>
        <item x="313"/>
        <item x="477"/>
        <item x="573"/>
        <item x="701"/>
        <item x="158"/>
        <item x="187"/>
        <item x="5"/>
        <item x="276"/>
        <item x="164"/>
        <item x="514"/>
        <item x="163"/>
        <item x="128"/>
        <item x="600"/>
        <item x="253"/>
        <item x="674"/>
        <item x="142"/>
        <item x="328"/>
        <item x="647"/>
        <item x="3"/>
        <item x="94"/>
        <item x="69"/>
        <item x="228"/>
        <item x="727"/>
        <item x="603"/>
        <item x="358"/>
        <item x="115"/>
        <item x="347"/>
        <item x="594"/>
        <item x="329"/>
        <item x="200"/>
        <item x="482"/>
        <item x="93"/>
        <item x="165"/>
        <item x="723"/>
        <item x="417"/>
        <item x="300"/>
        <item x="126"/>
        <item x="726"/>
        <item x="190"/>
        <item x="305"/>
        <item x="84"/>
        <item x="83"/>
        <item x="273"/>
        <item x="324"/>
        <item x="437"/>
        <item x="9"/>
        <item x="568"/>
        <item x="179"/>
        <item x="238"/>
        <item x="349"/>
        <item x="219"/>
        <item x="452"/>
        <item x="323"/>
        <item x="338"/>
        <item x="529"/>
        <item x="344"/>
        <item x="593"/>
        <item x="51"/>
        <item x="48"/>
        <item x="389"/>
        <item x="220"/>
        <item x="698"/>
        <item x="223"/>
        <item x="660"/>
        <item x="230"/>
        <item x="226"/>
        <item x="143"/>
        <item x="445"/>
        <item x="152"/>
        <item x="350"/>
        <item x="146"/>
        <item x="390"/>
        <item x="689"/>
        <item x="506"/>
        <item x="556"/>
        <item x="686"/>
        <item x="265"/>
        <item x="124"/>
        <item x="588"/>
        <item x="318"/>
        <item x="131"/>
        <item x="217"/>
        <item x="404"/>
        <item x="298"/>
        <item x="614"/>
        <item x="214"/>
        <item x="311"/>
        <item x="495"/>
        <item x="133"/>
        <item x="368"/>
        <item x="117"/>
        <item x="271"/>
        <item x="353"/>
        <item x="385"/>
        <item x="183"/>
        <item x="542"/>
        <item x="250"/>
        <item x="555"/>
        <item x="59"/>
        <item x="120"/>
        <item x="459"/>
        <item x="11"/>
        <item x="261"/>
        <item x="510"/>
        <item x="406"/>
        <item x="185"/>
        <item x="591"/>
        <item x="203"/>
        <item x="191"/>
        <item x="41"/>
        <item x="648"/>
        <item x="618"/>
        <item x="613"/>
        <item x="241"/>
        <item x="501"/>
        <item x="442"/>
        <item x="245"/>
        <item x="636"/>
        <item x="560"/>
        <item x="595"/>
        <item x="436"/>
        <item x="607"/>
        <item x="315"/>
        <item x="89"/>
        <item x="490"/>
        <item x="275"/>
        <item x="4"/>
        <item x="494"/>
        <item x="378"/>
        <item x="414"/>
        <item x="403"/>
        <item x="137"/>
        <item x="80"/>
        <item x="578"/>
        <item x="644"/>
        <item x="456"/>
        <item x="497"/>
        <item x="248"/>
        <item x="728"/>
        <item x="109"/>
        <item x="150"/>
        <item x="290"/>
        <item x="295"/>
        <item x="410"/>
        <item x="671"/>
        <item x="247"/>
        <item x="254"/>
        <item x="422"/>
        <item x="91"/>
        <item x="359"/>
        <item x="125"/>
        <item x="99"/>
        <item x="291"/>
        <item x="714"/>
        <item x="712"/>
        <item x="57"/>
        <item x="139"/>
        <item x="281"/>
        <item x="19"/>
        <item x="154"/>
        <item x="523"/>
        <item x="325"/>
        <item x="221"/>
        <item x="45"/>
        <item x="108"/>
        <item x="538"/>
        <item x="140"/>
        <item x="209"/>
        <item x="496"/>
        <item x="646"/>
        <item x="314"/>
        <item x="610"/>
        <item x="71"/>
        <item x="707"/>
        <item x="537"/>
        <item x="167"/>
        <item x="72"/>
        <item x="543"/>
        <item x="25"/>
        <item x="558"/>
        <item x="327"/>
        <item x="576"/>
        <item x="407"/>
        <item x="156"/>
        <item x="95"/>
        <item x="450"/>
        <item x="580"/>
        <item x="415"/>
        <item x="98"/>
        <item x="559"/>
        <item x="63"/>
        <item x="692"/>
        <item x="340"/>
        <item x="491"/>
        <item x="351"/>
        <item x="56"/>
        <item x="274"/>
        <item x="43"/>
        <item x="668"/>
        <item x="695"/>
        <item x="355"/>
        <item x="341"/>
        <item x="612"/>
        <item x="376"/>
        <item x="720"/>
        <item x="64"/>
        <item x="484"/>
        <item x="174"/>
        <item x="447"/>
        <item x="661"/>
        <item x="375"/>
        <item x="446"/>
        <item x="462"/>
        <item x="638"/>
        <item x="583"/>
        <item x="596"/>
        <item x="653"/>
        <item x="388"/>
        <item x="229"/>
        <item x="147"/>
        <item x="391"/>
        <item x="102"/>
        <item x="557"/>
        <item x="457"/>
        <item x="242"/>
        <item x="408"/>
        <item x="34"/>
        <item x="650"/>
        <item x="398"/>
        <item x="515"/>
        <item x="239"/>
        <item x="639"/>
        <item x="399"/>
        <item x="336"/>
        <item x="16"/>
        <item x="590"/>
        <item x="413"/>
        <item x="87"/>
        <item x="297"/>
        <item x="551"/>
        <item x="35"/>
        <item x="688"/>
        <item x="696"/>
        <item x="670"/>
        <item x="23"/>
        <item x="547"/>
        <item x="264"/>
        <item x="178"/>
        <item x="405"/>
        <item x="606"/>
        <item x="122"/>
        <item x="654"/>
        <item x="259"/>
        <item x="319"/>
        <item x="622"/>
        <item x="527"/>
        <item x="652"/>
        <item x="343"/>
        <item x="22"/>
        <item x="371"/>
        <item x="582"/>
        <item x="665"/>
        <item x="78"/>
        <item x="278"/>
        <item x="687"/>
        <item x="10"/>
        <item x="411"/>
        <item x="212"/>
        <item x="393"/>
        <item x="694"/>
        <item x="268"/>
        <item x="20"/>
        <item x="198"/>
        <item x="525"/>
        <item x="169"/>
        <item x="577"/>
        <item x="258"/>
        <item x="579"/>
        <item x="270"/>
        <item x="339"/>
        <item x="435"/>
        <item x="52"/>
        <item x="616"/>
        <item x="602"/>
        <item x="192"/>
        <item x="74"/>
        <item x="466"/>
        <item x="171"/>
        <item x="427"/>
        <item x="465"/>
        <item x="284"/>
        <item x="561"/>
        <item x="280"/>
        <item x="643"/>
        <item x="243"/>
        <item x="609"/>
        <item x="342"/>
        <item x="680"/>
        <item x="474"/>
        <item x="461"/>
        <item x="451"/>
        <item x="111"/>
        <item x="380"/>
        <item x="585"/>
        <item x="50"/>
        <item x="440"/>
        <item x="161"/>
        <item x="127"/>
        <item x="282"/>
        <item x="709"/>
        <item x="394"/>
        <item x="287"/>
        <item x="629"/>
        <item x="205"/>
        <item x="333"/>
        <item x="249"/>
        <item x="454"/>
        <item x="27"/>
        <item x="112"/>
        <item x="434"/>
        <item x="520"/>
        <item x="130"/>
        <item x="306"/>
        <item x="121"/>
        <item x="175"/>
        <item x="598"/>
        <item x="581"/>
        <item x="611"/>
        <item x="697"/>
        <item x="605"/>
        <item x="615"/>
        <item x="530"/>
        <item x="96"/>
        <item x="251"/>
        <item x="685"/>
        <item x="232"/>
        <item x="103"/>
        <item x="307"/>
        <item x="401"/>
        <item x="119"/>
        <item x="28"/>
        <item x="58"/>
        <item x="197"/>
        <item x="469"/>
        <item x="364"/>
        <item x="81"/>
        <item x="604"/>
        <item x="151"/>
        <item x="370"/>
        <item x="479"/>
        <item x="472"/>
        <item x="700"/>
        <item x="635"/>
        <item x="236"/>
        <item x="76"/>
        <item x="44"/>
        <item x="640"/>
        <item x="706"/>
        <item x="421"/>
        <item x="541"/>
        <item x="424"/>
        <item x="619"/>
        <item x="443"/>
        <item x="423"/>
        <item x="293"/>
        <item x="517"/>
        <item x="33"/>
        <item x="663"/>
        <item x="225"/>
        <item x="486"/>
        <item x="172"/>
        <item x="575"/>
        <item x="400"/>
        <item x="204"/>
        <item x="189"/>
        <item x="157"/>
        <item x="485"/>
        <item x="320"/>
        <item x="266"/>
        <item x="257"/>
        <item x="213"/>
        <item x="244"/>
        <item x="492"/>
        <item x="60"/>
        <item x="392"/>
        <item x="721"/>
        <item x="499"/>
        <item x="473"/>
        <item x="642"/>
        <item x="61"/>
        <item x="409"/>
        <item x="42"/>
        <item x="170"/>
        <item x="181"/>
        <item x="194"/>
        <item x="331"/>
        <item x="481"/>
        <item x="14"/>
        <item x="599"/>
        <item x="478"/>
        <item x="553"/>
        <item x="632"/>
        <item x="503"/>
        <item x="155"/>
        <item x="55"/>
        <item x="521"/>
        <item x="397"/>
        <item x="623"/>
        <item x="20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11">
        <item x="0"/>
        <item x="3"/>
        <item x="2"/>
        <item x="1"/>
        <item x="9"/>
        <item x="7"/>
        <item x="4"/>
        <item x="5"/>
        <item x="8"/>
        <item x="6"/>
        <item t="default"/>
      </items>
    </pivotField>
    <pivotField showAll="0">
      <items count="7">
        <item x="4"/>
        <item x="2"/>
        <item x="5"/>
        <item x="1"/>
        <item x="3"/>
        <item x="0"/>
        <item t="default"/>
      </items>
    </pivotField>
    <pivotField showAll="0">
      <items count="9">
        <item x="3"/>
        <item x="2"/>
        <item x="6"/>
        <item x="5"/>
        <item x="1"/>
        <item x="4"/>
        <item x="0"/>
        <item x="7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uma de Comments" fld="10" baseField="0" baseItem="0" numFmtId="164"/>
  </dataFields>
  <formats count="1">
    <format dxfId="3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0A43E2-9C82-4EAB-BAA6-AD1F529EC9D0}" name="PT_KPI_TotalLike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J3:J4" firstHeaderRow="1" firstDataRow="1" firstDataCol="0"/>
  <pivotFields count="25">
    <pivotField showAll="0"/>
    <pivotField numFmtId="14" showAll="0">
      <items count="730">
        <item x="508"/>
        <item x="601"/>
        <item x="330"/>
        <item x="566"/>
        <item x="267"/>
        <item x="361"/>
        <item x="2"/>
        <item x="715"/>
        <item x="681"/>
        <item x="162"/>
        <item x="533"/>
        <item x="310"/>
        <item x="0"/>
        <item x="7"/>
        <item x="231"/>
        <item x="346"/>
        <item x="439"/>
        <item x="627"/>
        <item x="68"/>
        <item x="65"/>
        <item x="199"/>
        <item x="664"/>
        <item x="246"/>
        <item x="227"/>
        <item x="432"/>
        <item x="21"/>
        <item x="75"/>
        <item x="384"/>
        <item x="419"/>
        <item x="468"/>
        <item x="37"/>
        <item x="631"/>
        <item x="592"/>
        <item x="262"/>
        <item x="218"/>
        <item x="66"/>
        <item x="279"/>
        <item x="620"/>
        <item x="145"/>
        <item x="511"/>
        <item x="431"/>
        <item x="301"/>
        <item x="337"/>
        <item x="493"/>
        <item x="544"/>
        <item x="299"/>
        <item x="565"/>
        <item x="352"/>
        <item x="160"/>
        <item x="498"/>
        <item x="233"/>
        <item x="704"/>
        <item x="608"/>
        <item x="509"/>
        <item x="129"/>
        <item x="303"/>
        <item x="277"/>
        <item x="718"/>
        <item x="522"/>
        <item x="136"/>
        <item x="374"/>
        <item x="38"/>
        <item x="633"/>
        <item x="428"/>
        <item x="210"/>
        <item x="224"/>
        <item x="195"/>
        <item x="357"/>
        <item x="30"/>
        <item x="88"/>
        <item x="524"/>
        <item x="312"/>
        <item x="713"/>
        <item x="562"/>
        <item x="12"/>
        <item x="39"/>
        <item x="722"/>
        <item x="516"/>
        <item x="383"/>
        <item x="86"/>
        <item x="29"/>
        <item x="252"/>
        <item x="285"/>
        <item x="296"/>
        <item x="206"/>
        <item x="570"/>
        <item x="504"/>
        <item x="649"/>
        <item x="453"/>
        <item x="673"/>
        <item x="215"/>
        <item x="716"/>
        <item x="321"/>
        <item x="655"/>
        <item x="15"/>
        <item x="657"/>
        <item x="148"/>
        <item x="132"/>
        <item x="476"/>
        <item x="656"/>
        <item x="679"/>
        <item x="386"/>
        <item x="302"/>
        <item x="471"/>
        <item x="186"/>
        <item x="574"/>
        <item x="286"/>
        <item x="118"/>
        <item x="309"/>
        <item x="460"/>
        <item x="367"/>
        <item x="377"/>
        <item x="483"/>
        <item x="711"/>
        <item x="669"/>
        <item x="628"/>
        <item x="373"/>
        <item x="549"/>
        <item x="677"/>
        <item x="123"/>
        <item x="222"/>
        <item x="630"/>
        <item x="488"/>
        <item x="512"/>
        <item x="379"/>
        <item x="354"/>
        <item x="255"/>
        <item x="18"/>
        <item x="675"/>
        <item x="73"/>
        <item x="326"/>
        <item x="535"/>
        <item x="1"/>
        <item x="332"/>
        <item x="235"/>
        <item x="67"/>
        <item x="193"/>
        <item x="105"/>
        <item x="690"/>
        <item x="433"/>
        <item x="571"/>
        <item x="26"/>
        <item x="47"/>
        <item x="702"/>
        <item x="110"/>
        <item x="710"/>
        <item x="272"/>
        <item x="626"/>
        <item x="135"/>
        <item x="641"/>
        <item x="134"/>
        <item x="634"/>
        <item x="173"/>
        <item x="584"/>
        <item x="294"/>
        <item x="237"/>
        <item x="480"/>
        <item x="211"/>
        <item x="554"/>
        <item x="6"/>
        <item x="691"/>
        <item x="396"/>
        <item x="70"/>
        <item x="101"/>
        <item x="441"/>
        <item x="662"/>
        <item x="418"/>
        <item x="463"/>
        <item x="518"/>
        <item x="724"/>
        <item x="283"/>
        <item x="430"/>
        <item x="412"/>
        <item x="289"/>
        <item x="316"/>
        <item x="182"/>
        <item x="348"/>
        <item x="625"/>
        <item x="545"/>
        <item x="188"/>
        <item x="53"/>
        <item x="208"/>
        <item x="717"/>
        <item x="362"/>
        <item x="489"/>
        <item x="470"/>
        <item x="719"/>
        <item x="500"/>
        <item x="31"/>
        <item x="138"/>
        <item x="100"/>
        <item x="196"/>
        <item x="502"/>
        <item x="149"/>
        <item x="176"/>
        <item x="540"/>
        <item x="269"/>
        <item x="107"/>
        <item x="234"/>
        <item x="546"/>
        <item x="563"/>
        <item x="90"/>
        <item x="97"/>
        <item x="683"/>
        <item x="708"/>
        <item x="168"/>
        <item x="144"/>
        <item x="569"/>
        <item x="381"/>
        <item x="536"/>
        <item x="113"/>
        <item x="77"/>
        <item x="637"/>
        <item x="564"/>
        <item x="184"/>
        <item x="586"/>
        <item x="507"/>
        <item x="597"/>
        <item x="455"/>
        <item x="308"/>
        <item x="79"/>
        <item x="667"/>
        <item x="693"/>
        <item x="487"/>
        <item x="438"/>
        <item x="365"/>
        <item x="46"/>
        <item x="458"/>
        <item x="532"/>
        <item x="678"/>
        <item x="263"/>
        <item x="382"/>
        <item x="166"/>
        <item x="617"/>
        <item x="567"/>
        <item x="369"/>
        <item x="402"/>
        <item x="448"/>
        <item x="304"/>
        <item x="475"/>
        <item x="621"/>
        <item x="240"/>
        <item x="651"/>
        <item x="8"/>
        <item x="534"/>
        <item x="526"/>
        <item x="624"/>
        <item x="645"/>
        <item x="317"/>
        <item x="372"/>
        <item x="24"/>
        <item x="395"/>
        <item x="40"/>
        <item x="672"/>
        <item x="420"/>
        <item x="141"/>
        <item x="659"/>
        <item x="449"/>
        <item x="334"/>
        <item x="17"/>
        <item x="256"/>
        <item x="425"/>
        <item x="177"/>
        <item x="260"/>
        <item x="292"/>
        <item x="725"/>
        <item x="426"/>
        <item x="345"/>
        <item x="589"/>
        <item x="658"/>
        <item x="36"/>
        <item x="467"/>
        <item x="528"/>
        <item x="207"/>
        <item x="684"/>
        <item x="682"/>
        <item x="572"/>
        <item x="82"/>
        <item x="676"/>
        <item x="360"/>
        <item x="85"/>
        <item x="335"/>
        <item x="387"/>
        <item x="464"/>
        <item x="699"/>
        <item x="705"/>
        <item x="548"/>
        <item x="703"/>
        <item x="366"/>
        <item x="180"/>
        <item x="114"/>
        <item x="444"/>
        <item x="116"/>
        <item x="666"/>
        <item x="92"/>
        <item x="216"/>
        <item x="519"/>
        <item x="587"/>
        <item x="429"/>
        <item x="159"/>
        <item x="153"/>
        <item x="202"/>
        <item x="54"/>
        <item x="322"/>
        <item x="505"/>
        <item x="288"/>
        <item x="62"/>
        <item x="356"/>
        <item x="106"/>
        <item x="49"/>
        <item x="552"/>
        <item x="13"/>
        <item x="513"/>
        <item x="363"/>
        <item x="32"/>
        <item x="550"/>
        <item x="416"/>
        <item x="539"/>
        <item x="104"/>
        <item x="531"/>
        <item x="313"/>
        <item x="477"/>
        <item x="573"/>
        <item x="701"/>
        <item x="158"/>
        <item x="187"/>
        <item x="5"/>
        <item x="276"/>
        <item x="164"/>
        <item x="514"/>
        <item x="163"/>
        <item x="128"/>
        <item x="600"/>
        <item x="253"/>
        <item x="674"/>
        <item x="142"/>
        <item x="328"/>
        <item x="647"/>
        <item x="3"/>
        <item x="94"/>
        <item x="69"/>
        <item x="228"/>
        <item x="727"/>
        <item x="603"/>
        <item x="358"/>
        <item x="115"/>
        <item x="347"/>
        <item x="594"/>
        <item x="329"/>
        <item x="200"/>
        <item x="482"/>
        <item x="93"/>
        <item x="165"/>
        <item x="723"/>
        <item x="417"/>
        <item x="300"/>
        <item x="126"/>
        <item x="726"/>
        <item x="190"/>
        <item x="305"/>
        <item x="84"/>
        <item x="83"/>
        <item x="273"/>
        <item x="324"/>
        <item x="437"/>
        <item x="9"/>
        <item x="568"/>
        <item x="179"/>
        <item x="238"/>
        <item x="349"/>
        <item x="219"/>
        <item x="452"/>
        <item x="323"/>
        <item x="338"/>
        <item x="529"/>
        <item x="344"/>
        <item x="593"/>
        <item x="51"/>
        <item x="48"/>
        <item x="389"/>
        <item x="220"/>
        <item x="698"/>
        <item x="223"/>
        <item x="660"/>
        <item x="230"/>
        <item x="226"/>
        <item x="143"/>
        <item x="445"/>
        <item x="152"/>
        <item x="350"/>
        <item x="146"/>
        <item x="390"/>
        <item x="689"/>
        <item x="506"/>
        <item x="556"/>
        <item x="686"/>
        <item x="265"/>
        <item x="124"/>
        <item x="588"/>
        <item x="318"/>
        <item x="131"/>
        <item x="217"/>
        <item x="404"/>
        <item x="298"/>
        <item x="614"/>
        <item x="214"/>
        <item x="311"/>
        <item x="495"/>
        <item x="133"/>
        <item x="368"/>
        <item x="117"/>
        <item x="271"/>
        <item x="353"/>
        <item x="385"/>
        <item x="183"/>
        <item x="542"/>
        <item x="250"/>
        <item x="555"/>
        <item x="59"/>
        <item x="120"/>
        <item x="459"/>
        <item x="11"/>
        <item x="261"/>
        <item x="510"/>
        <item x="406"/>
        <item x="185"/>
        <item x="591"/>
        <item x="203"/>
        <item x="191"/>
        <item x="41"/>
        <item x="648"/>
        <item x="618"/>
        <item x="613"/>
        <item x="241"/>
        <item x="501"/>
        <item x="442"/>
        <item x="245"/>
        <item x="636"/>
        <item x="560"/>
        <item x="595"/>
        <item x="436"/>
        <item x="607"/>
        <item x="315"/>
        <item x="89"/>
        <item x="490"/>
        <item x="275"/>
        <item x="4"/>
        <item x="494"/>
        <item x="378"/>
        <item x="414"/>
        <item x="403"/>
        <item x="137"/>
        <item x="80"/>
        <item x="578"/>
        <item x="644"/>
        <item x="456"/>
        <item x="497"/>
        <item x="248"/>
        <item x="728"/>
        <item x="109"/>
        <item x="150"/>
        <item x="290"/>
        <item x="295"/>
        <item x="410"/>
        <item x="671"/>
        <item x="247"/>
        <item x="254"/>
        <item x="422"/>
        <item x="91"/>
        <item x="359"/>
        <item x="125"/>
        <item x="99"/>
        <item x="291"/>
        <item x="714"/>
        <item x="712"/>
        <item x="57"/>
        <item x="139"/>
        <item x="281"/>
        <item x="19"/>
        <item x="154"/>
        <item x="523"/>
        <item x="325"/>
        <item x="221"/>
        <item x="45"/>
        <item x="108"/>
        <item x="538"/>
        <item x="140"/>
        <item x="209"/>
        <item x="496"/>
        <item x="646"/>
        <item x="314"/>
        <item x="610"/>
        <item x="71"/>
        <item x="707"/>
        <item x="537"/>
        <item x="167"/>
        <item x="72"/>
        <item x="543"/>
        <item x="25"/>
        <item x="558"/>
        <item x="327"/>
        <item x="576"/>
        <item x="407"/>
        <item x="156"/>
        <item x="95"/>
        <item x="450"/>
        <item x="580"/>
        <item x="415"/>
        <item x="98"/>
        <item x="559"/>
        <item x="63"/>
        <item x="692"/>
        <item x="340"/>
        <item x="491"/>
        <item x="351"/>
        <item x="56"/>
        <item x="274"/>
        <item x="43"/>
        <item x="668"/>
        <item x="695"/>
        <item x="355"/>
        <item x="341"/>
        <item x="612"/>
        <item x="376"/>
        <item x="720"/>
        <item x="64"/>
        <item x="484"/>
        <item x="174"/>
        <item x="447"/>
        <item x="661"/>
        <item x="375"/>
        <item x="446"/>
        <item x="462"/>
        <item x="638"/>
        <item x="583"/>
        <item x="596"/>
        <item x="653"/>
        <item x="388"/>
        <item x="229"/>
        <item x="147"/>
        <item x="391"/>
        <item x="102"/>
        <item x="557"/>
        <item x="457"/>
        <item x="242"/>
        <item x="408"/>
        <item x="34"/>
        <item x="650"/>
        <item x="398"/>
        <item x="515"/>
        <item x="239"/>
        <item x="639"/>
        <item x="399"/>
        <item x="336"/>
        <item x="16"/>
        <item x="590"/>
        <item x="413"/>
        <item x="87"/>
        <item x="297"/>
        <item x="551"/>
        <item x="35"/>
        <item x="688"/>
        <item x="696"/>
        <item x="670"/>
        <item x="23"/>
        <item x="547"/>
        <item x="264"/>
        <item x="178"/>
        <item x="405"/>
        <item x="606"/>
        <item x="122"/>
        <item x="654"/>
        <item x="259"/>
        <item x="319"/>
        <item x="622"/>
        <item x="527"/>
        <item x="652"/>
        <item x="343"/>
        <item x="22"/>
        <item x="371"/>
        <item x="582"/>
        <item x="665"/>
        <item x="78"/>
        <item x="278"/>
        <item x="687"/>
        <item x="10"/>
        <item x="411"/>
        <item x="212"/>
        <item x="393"/>
        <item x="694"/>
        <item x="268"/>
        <item x="20"/>
        <item x="198"/>
        <item x="525"/>
        <item x="169"/>
        <item x="577"/>
        <item x="258"/>
        <item x="579"/>
        <item x="270"/>
        <item x="339"/>
        <item x="435"/>
        <item x="52"/>
        <item x="616"/>
        <item x="602"/>
        <item x="192"/>
        <item x="74"/>
        <item x="466"/>
        <item x="171"/>
        <item x="427"/>
        <item x="465"/>
        <item x="284"/>
        <item x="561"/>
        <item x="280"/>
        <item x="643"/>
        <item x="243"/>
        <item x="609"/>
        <item x="342"/>
        <item x="680"/>
        <item x="474"/>
        <item x="461"/>
        <item x="451"/>
        <item x="111"/>
        <item x="380"/>
        <item x="585"/>
        <item x="50"/>
        <item x="440"/>
        <item x="161"/>
        <item x="127"/>
        <item x="282"/>
        <item x="709"/>
        <item x="394"/>
        <item x="287"/>
        <item x="629"/>
        <item x="205"/>
        <item x="333"/>
        <item x="249"/>
        <item x="454"/>
        <item x="27"/>
        <item x="112"/>
        <item x="434"/>
        <item x="520"/>
        <item x="130"/>
        <item x="306"/>
        <item x="121"/>
        <item x="175"/>
        <item x="598"/>
        <item x="581"/>
        <item x="611"/>
        <item x="697"/>
        <item x="605"/>
        <item x="615"/>
        <item x="530"/>
        <item x="96"/>
        <item x="251"/>
        <item x="685"/>
        <item x="232"/>
        <item x="103"/>
        <item x="307"/>
        <item x="401"/>
        <item x="119"/>
        <item x="28"/>
        <item x="58"/>
        <item x="197"/>
        <item x="469"/>
        <item x="364"/>
        <item x="81"/>
        <item x="604"/>
        <item x="151"/>
        <item x="370"/>
        <item x="479"/>
        <item x="472"/>
        <item x="700"/>
        <item x="635"/>
        <item x="236"/>
        <item x="76"/>
        <item x="44"/>
        <item x="640"/>
        <item x="706"/>
        <item x="421"/>
        <item x="541"/>
        <item x="424"/>
        <item x="619"/>
        <item x="443"/>
        <item x="423"/>
        <item x="293"/>
        <item x="517"/>
        <item x="33"/>
        <item x="663"/>
        <item x="225"/>
        <item x="486"/>
        <item x="172"/>
        <item x="575"/>
        <item x="400"/>
        <item x="204"/>
        <item x="189"/>
        <item x="157"/>
        <item x="485"/>
        <item x="320"/>
        <item x="266"/>
        <item x="257"/>
        <item x="213"/>
        <item x="244"/>
        <item x="492"/>
        <item x="60"/>
        <item x="392"/>
        <item x="721"/>
        <item x="499"/>
        <item x="473"/>
        <item x="642"/>
        <item x="61"/>
        <item x="409"/>
        <item x="42"/>
        <item x="170"/>
        <item x="181"/>
        <item x="194"/>
        <item x="331"/>
        <item x="481"/>
        <item x="14"/>
        <item x="599"/>
        <item x="478"/>
        <item x="553"/>
        <item x="632"/>
        <item x="503"/>
        <item x="155"/>
        <item x="55"/>
        <item x="521"/>
        <item x="397"/>
        <item x="623"/>
        <item x="20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11">
        <item x="0"/>
        <item x="3"/>
        <item x="2"/>
        <item x="1"/>
        <item x="9"/>
        <item x="7"/>
        <item x="4"/>
        <item x="5"/>
        <item x="8"/>
        <item x="6"/>
        <item t="default"/>
      </items>
    </pivotField>
    <pivotField showAll="0">
      <items count="7">
        <item x="4"/>
        <item x="2"/>
        <item x="5"/>
        <item x="1"/>
        <item x="3"/>
        <item x="0"/>
        <item t="default"/>
      </items>
    </pivotField>
    <pivotField showAll="0">
      <items count="9">
        <item x="3"/>
        <item x="2"/>
        <item x="6"/>
        <item x="5"/>
        <item x="1"/>
        <item x="4"/>
        <item x="0"/>
        <item x="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uma de Likes" fld="8" baseField="0" baseItem="0" numFmtId="164"/>
  </dataFields>
  <formats count="1">
    <format dxfId="2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62E6E-522C-4EFD-A1BF-5C67BF46C9A7}" name="PT_TR_ViewsByQuarter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G10:H21" firstHeaderRow="1" firstDataRow="1" firstDataCol="1"/>
  <pivotFields count="25">
    <pivotField showAll="0"/>
    <pivotField numFmtId="14" showAll="0">
      <items count="730">
        <item x="508"/>
        <item x="601"/>
        <item x="330"/>
        <item x="566"/>
        <item x="267"/>
        <item x="361"/>
        <item x="2"/>
        <item x="715"/>
        <item x="681"/>
        <item x="162"/>
        <item x="533"/>
        <item x="310"/>
        <item x="0"/>
        <item x="7"/>
        <item x="231"/>
        <item x="346"/>
        <item x="439"/>
        <item x="627"/>
        <item x="68"/>
        <item x="65"/>
        <item x="199"/>
        <item x="664"/>
        <item x="246"/>
        <item x="227"/>
        <item x="432"/>
        <item x="21"/>
        <item x="75"/>
        <item x="384"/>
        <item x="419"/>
        <item x="468"/>
        <item x="37"/>
        <item x="631"/>
        <item x="592"/>
        <item x="262"/>
        <item x="218"/>
        <item x="66"/>
        <item x="279"/>
        <item x="620"/>
        <item x="145"/>
        <item x="511"/>
        <item x="431"/>
        <item x="301"/>
        <item x="337"/>
        <item x="493"/>
        <item x="544"/>
        <item x="299"/>
        <item x="565"/>
        <item x="352"/>
        <item x="160"/>
        <item x="498"/>
        <item x="233"/>
        <item x="704"/>
        <item x="608"/>
        <item x="509"/>
        <item x="129"/>
        <item x="303"/>
        <item x="277"/>
        <item x="718"/>
        <item x="522"/>
        <item x="136"/>
        <item x="374"/>
        <item x="38"/>
        <item x="633"/>
        <item x="428"/>
        <item x="210"/>
        <item x="224"/>
        <item x="195"/>
        <item x="357"/>
        <item x="30"/>
        <item x="88"/>
        <item x="524"/>
        <item x="312"/>
        <item x="713"/>
        <item x="562"/>
        <item x="12"/>
        <item x="39"/>
        <item x="722"/>
        <item x="516"/>
        <item x="383"/>
        <item x="86"/>
        <item x="29"/>
        <item x="252"/>
        <item x="285"/>
        <item x="296"/>
        <item x="206"/>
        <item x="570"/>
        <item x="504"/>
        <item x="649"/>
        <item x="453"/>
        <item x="673"/>
        <item x="215"/>
        <item x="716"/>
        <item x="321"/>
        <item x="655"/>
        <item x="15"/>
        <item x="657"/>
        <item x="148"/>
        <item x="132"/>
        <item x="476"/>
        <item x="656"/>
        <item x="679"/>
        <item x="386"/>
        <item x="302"/>
        <item x="471"/>
        <item x="186"/>
        <item x="574"/>
        <item x="286"/>
        <item x="118"/>
        <item x="309"/>
        <item x="460"/>
        <item x="367"/>
        <item x="377"/>
        <item x="483"/>
        <item x="711"/>
        <item x="669"/>
        <item x="628"/>
        <item x="373"/>
        <item x="549"/>
        <item x="677"/>
        <item x="123"/>
        <item x="222"/>
        <item x="630"/>
        <item x="488"/>
        <item x="512"/>
        <item x="379"/>
        <item x="354"/>
        <item x="255"/>
        <item x="18"/>
        <item x="675"/>
        <item x="73"/>
        <item x="326"/>
        <item x="535"/>
        <item x="1"/>
        <item x="332"/>
        <item x="235"/>
        <item x="67"/>
        <item x="193"/>
        <item x="105"/>
        <item x="690"/>
        <item x="433"/>
        <item x="571"/>
        <item x="26"/>
        <item x="47"/>
        <item x="702"/>
        <item x="110"/>
        <item x="710"/>
        <item x="272"/>
        <item x="626"/>
        <item x="135"/>
        <item x="641"/>
        <item x="134"/>
        <item x="634"/>
        <item x="173"/>
        <item x="584"/>
        <item x="294"/>
        <item x="237"/>
        <item x="480"/>
        <item x="211"/>
        <item x="554"/>
        <item x="6"/>
        <item x="691"/>
        <item x="396"/>
        <item x="70"/>
        <item x="101"/>
        <item x="441"/>
        <item x="662"/>
        <item x="418"/>
        <item x="463"/>
        <item x="518"/>
        <item x="724"/>
        <item x="283"/>
        <item x="430"/>
        <item x="412"/>
        <item x="289"/>
        <item x="316"/>
        <item x="182"/>
        <item x="348"/>
        <item x="625"/>
        <item x="545"/>
        <item x="188"/>
        <item x="53"/>
        <item x="208"/>
        <item x="717"/>
        <item x="362"/>
        <item x="489"/>
        <item x="470"/>
        <item x="719"/>
        <item x="500"/>
        <item x="31"/>
        <item x="138"/>
        <item x="100"/>
        <item x="196"/>
        <item x="502"/>
        <item x="149"/>
        <item x="176"/>
        <item x="540"/>
        <item x="269"/>
        <item x="107"/>
        <item x="234"/>
        <item x="546"/>
        <item x="563"/>
        <item x="90"/>
        <item x="97"/>
        <item x="683"/>
        <item x="708"/>
        <item x="168"/>
        <item x="144"/>
        <item x="569"/>
        <item x="381"/>
        <item x="536"/>
        <item x="113"/>
        <item x="77"/>
        <item x="637"/>
        <item x="564"/>
        <item x="184"/>
        <item x="586"/>
        <item x="507"/>
        <item x="597"/>
        <item x="455"/>
        <item x="308"/>
        <item x="79"/>
        <item x="667"/>
        <item x="693"/>
        <item x="487"/>
        <item x="438"/>
        <item x="365"/>
        <item x="46"/>
        <item x="458"/>
        <item x="532"/>
        <item x="678"/>
        <item x="263"/>
        <item x="382"/>
        <item x="166"/>
        <item x="617"/>
        <item x="567"/>
        <item x="369"/>
        <item x="402"/>
        <item x="448"/>
        <item x="304"/>
        <item x="475"/>
        <item x="621"/>
        <item x="240"/>
        <item x="651"/>
        <item x="8"/>
        <item x="534"/>
        <item x="526"/>
        <item x="624"/>
        <item x="645"/>
        <item x="317"/>
        <item x="372"/>
        <item x="24"/>
        <item x="395"/>
        <item x="40"/>
        <item x="672"/>
        <item x="420"/>
        <item x="141"/>
        <item x="659"/>
        <item x="449"/>
        <item x="334"/>
        <item x="17"/>
        <item x="256"/>
        <item x="425"/>
        <item x="177"/>
        <item x="260"/>
        <item x="292"/>
        <item x="725"/>
        <item x="426"/>
        <item x="345"/>
        <item x="589"/>
        <item x="658"/>
        <item x="36"/>
        <item x="467"/>
        <item x="528"/>
        <item x="207"/>
        <item x="684"/>
        <item x="682"/>
        <item x="572"/>
        <item x="82"/>
        <item x="676"/>
        <item x="360"/>
        <item x="85"/>
        <item x="335"/>
        <item x="387"/>
        <item x="464"/>
        <item x="699"/>
        <item x="705"/>
        <item x="548"/>
        <item x="703"/>
        <item x="366"/>
        <item x="180"/>
        <item x="114"/>
        <item x="444"/>
        <item x="116"/>
        <item x="666"/>
        <item x="92"/>
        <item x="216"/>
        <item x="519"/>
        <item x="587"/>
        <item x="429"/>
        <item x="159"/>
        <item x="153"/>
        <item x="202"/>
        <item x="54"/>
        <item x="322"/>
        <item x="505"/>
        <item x="288"/>
        <item x="62"/>
        <item x="356"/>
        <item x="106"/>
        <item x="49"/>
        <item x="552"/>
        <item x="13"/>
        <item x="513"/>
        <item x="363"/>
        <item x="32"/>
        <item x="550"/>
        <item x="416"/>
        <item x="539"/>
        <item x="104"/>
        <item x="531"/>
        <item x="313"/>
        <item x="477"/>
        <item x="573"/>
        <item x="701"/>
        <item x="158"/>
        <item x="187"/>
        <item x="5"/>
        <item x="276"/>
        <item x="164"/>
        <item x="514"/>
        <item x="163"/>
        <item x="128"/>
        <item x="600"/>
        <item x="253"/>
        <item x="674"/>
        <item x="142"/>
        <item x="328"/>
        <item x="647"/>
        <item x="3"/>
        <item x="94"/>
        <item x="69"/>
        <item x="228"/>
        <item x="727"/>
        <item x="603"/>
        <item x="358"/>
        <item x="115"/>
        <item x="347"/>
        <item x="594"/>
        <item x="329"/>
        <item x="200"/>
        <item x="482"/>
        <item x="93"/>
        <item x="165"/>
        <item x="723"/>
        <item x="417"/>
        <item x="300"/>
        <item x="126"/>
        <item x="726"/>
        <item x="190"/>
        <item x="305"/>
        <item x="84"/>
        <item x="83"/>
        <item x="273"/>
        <item x="324"/>
        <item x="437"/>
        <item x="9"/>
        <item x="568"/>
        <item x="179"/>
        <item x="238"/>
        <item x="349"/>
        <item x="219"/>
        <item x="452"/>
        <item x="323"/>
        <item x="338"/>
        <item x="529"/>
        <item x="344"/>
        <item x="593"/>
        <item x="51"/>
        <item x="48"/>
        <item x="389"/>
        <item x="220"/>
        <item x="698"/>
        <item x="223"/>
        <item x="660"/>
        <item x="230"/>
        <item x="226"/>
        <item x="143"/>
        <item x="445"/>
        <item x="152"/>
        <item x="350"/>
        <item x="146"/>
        <item x="390"/>
        <item x="689"/>
        <item x="506"/>
        <item x="556"/>
        <item x="686"/>
        <item x="265"/>
        <item x="124"/>
        <item x="588"/>
        <item x="318"/>
        <item x="131"/>
        <item x="217"/>
        <item x="404"/>
        <item x="298"/>
        <item x="614"/>
        <item x="214"/>
        <item x="311"/>
        <item x="495"/>
        <item x="133"/>
        <item x="368"/>
        <item x="117"/>
        <item x="271"/>
        <item x="353"/>
        <item x="385"/>
        <item x="183"/>
        <item x="542"/>
        <item x="250"/>
        <item x="555"/>
        <item x="59"/>
        <item x="120"/>
        <item x="459"/>
        <item x="11"/>
        <item x="261"/>
        <item x="510"/>
        <item x="406"/>
        <item x="185"/>
        <item x="591"/>
        <item x="203"/>
        <item x="191"/>
        <item x="41"/>
        <item x="648"/>
        <item x="618"/>
        <item x="613"/>
        <item x="241"/>
        <item x="501"/>
        <item x="442"/>
        <item x="245"/>
        <item x="636"/>
        <item x="560"/>
        <item x="595"/>
        <item x="436"/>
        <item x="607"/>
        <item x="315"/>
        <item x="89"/>
        <item x="490"/>
        <item x="275"/>
        <item x="4"/>
        <item x="494"/>
        <item x="378"/>
        <item x="414"/>
        <item x="403"/>
        <item x="137"/>
        <item x="80"/>
        <item x="578"/>
        <item x="644"/>
        <item x="456"/>
        <item x="497"/>
        <item x="248"/>
        <item x="728"/>
        <item x="109"/>
        <item x="150"/>
        <item x="290"/>
        <item x="295"/>
        <item x="410"/>
        <item x="671"/>
        <item x="247"/>
        <item x="254"/>
        <item x="422"/>
        <item x="91"/>
        <item x="359"/>
        <item x="125"/>
        <item x="99"/>
        <item x="291"/>
        <item x="714"/>
        <item x="712"/>
        <item x="57"/>
        <item x="139"/>
        <item x="281"/>
        <item x="19"/>
        <item x="154"/>
        <item x="523"/>
        <item x="325"/>
        <item x="221"/>
        <item x="45"/>
        <item x="108"/>
        <item x="538"/>
        <item x="140"/>
        <item x="209"/>
        <item x="496"/>
        <item x="646"/>
        <item x="314"/>
        <item x="610"/>
        <item x="71"/>
        <item x="707"/>
        <item x="537"/>
        <item x="167"/>
        <item x="72"/>
        <item x="543"/>
        <item x="25"/>
        <item x="558"/>
        <item x="327"/>
        <item x="576"/>
        <item x="407"/>
        <item x="156"/>
        <item x="95"/>
        <item x="450"/>
        <item x="580"/>
        <item x="415"/>
        <item x="98"/>
        <item x="559"/>
        <item x="63"/>
        <item x="692"/>
        <item x="340"/>
        <item x="491"/>
        <item x="351"/>
        <item x="56"/>
        <item x="274"/>
        <item x="43"/>
        <item x="668"/>
        <item x="695"/>
        <item x="355"/>
        <item x="341"/>
        <item x="612"/>
        <item x="376"/>
        <item x="720"/>
        <item x="64"/>
        <item x="484"/>
        <item x="174"/>
        <item x="447"/>
        <item x="661"/>
        <item x="375"/>
        <item x="446"/>
        <item x="462"/>
        <item x="638"/>
        <item x="583"/>
        <item x="596"/>
        <item x="653"/>
        <item x="388"/>
        <item x="229"/>
        <item x="147"/>
        <item x="391"/>
        <item x="102"/>
        <item x="557"/>
        <item x="457"/>
        <item x="242"/>
        <item x="408"/>
        <item x="34"/>
        <item x="650"/>
        <item x="398"/>
        <item x="515"/>
        <item x="239"/>
        <item x="639"/>
        <item x="399"/>
        <item x="336"/>
        <item x="16"/>
        <item x="590"/>
        <item x="413"/>
        <item x="87"/>
        <item x="297"/>
        <item x="551"/>
        <item x="35"/>
        <item x="688"/>
        <item x="696"/>
        <item x="670"/>
        <item x="23"/>
        <item x="547"/>
        <item x="264"/>
        <item x="178"/>
        <item x="405"/>
        <item x="606"/>
        <item x="122"/>
        <item x="654"/>
        <item x="259"/>
        <item x="319"/>
        <item x="622"/>
        <item x="527"/>
        <item x="652"/>
        <item x="343"/>
        <item x="22"/>
        <item x="371"/>
        <item x="582"/>
        <item x="665"/>
        <item x="78"/>
        <item x="278"/>
        <item x="687"/>
        <item x="10"/>
        <item x="411"/>
        <item x="212"/>
        <item x="393"/>
        <item x="694"/>
        <item x="268"/>
        <item x="20"/>
        <item x="198"/>
        <item x="525"/>
        <item x="169"/>
        <item x="577"/>
        <item x="258"/>
        <item x="579"/>
        <item x="270"/>
        <item x="339"/>
        <item x="435"/>
        <item x="52"/>
        <item x="616"/>
        <item x="602"/>
        <item x="192"/>
        <item x="74"/>
        <item x="466"/>
        <item x="171"/>
        <item x="427"/>
        <item x="465"/>
        <item x="284"/>
        <item x="561"/>
        <item x="280"/>
        <item x="643"/>
        <item x="243"/>
        <item x="609"/>
        <item x="342"/>
        <item x="680"/>
        <item x="474"/>
        <item x="461"/>
        <item x="451"/>
        <item x="111"/>
        <item x="380"/>
        <item x="585"/>
        <item x="50"/>
        <item x="440"/>
        <item x="161"/>
        <item x="127"/>
        <item x="282"/>
        <item x="709"/>
        <item x="394"/>
        <item x="287"/>
        <item x="629"/>
        <item x="205"/>
        <item x="333"/>
        <item x="249"/>
        <item x="454"/>
        <item x="27"/>
        <item x="112"/>
        <item x="434"/>
        <item x="520"/>
        <item x="130"/>
        <item x="306"/>
        <item x="121"/>
        <item x="175"/>
        <item x="598"/>
        <item x="581"/>
        <item x="611"/>
        <item x="697"/>
        <item x="605"/>
        <item x="615"/>
        <item x="530"/>
        <item x="96"/>
        <item x="251"/>
        <item x="685"/>
        <item x="232"/>
        <item x="103"/>
        <item x="307"/>
        <item x="401"/>
        <item x="119"/>
        <item x="28"/>
        <item x="58"/>
        <item x="197"/>
        <item x="469"/>
        <item x="364"/>
        <item x="81"/>
        <item x="604"/>
        <item x="151"/>
        <item x="370"/>
        <item x="479"/>
        <item x="472"/>
        <item x="700"/>
        <item x="635"/>
        <item x="236"/>
        <item x="76"/>
        <item x="44"/>
        <item x="640"/>
        <item x="706"/>
        <item x="421"/>
        <item x="541"/>
        <item x="424"/>
        <item x="619"/>
        <item x="443"/>
        <item x="423"/>
        <item x="293"/>
        <item x="517"/>
        <item x="33"/>
        <item x="663"/>
        <item x="225"/>
        <item x="486"/>
        <item x="172"/>
        <item x="575"/>
        <item x="400"/>
        <item x="204"/>
        <item x="189"/>
        <item x="157"/>
        <item x="485"/>
        <item x="320"/>
        <item x="266"/>
        <item x="257"/>
        <item x="213"/>
        <item x="244"/>
        <item x="492"/>
        <item x="60"/>
        <item x="392"/>
        <item x="721"/>
        <item x="499"/>
        <item x="473"/>
        <item x="642"/>
        <item x="61"/>
        <item x="409"/>
        <item x="42"/>
        <item x="170"/>
        <item x="181"/>
        <item x="194"/>
        <item x="331"/>
        <item x="481"/>
        <item x="14"/>
        <item x="599"/>
        <item x="478"/>
        <item x="553"/>
        <item x="632"/>
        <item x="503"/>
        <item x="155"/>
        <item x="55"/>
        <item x="521"/>
        <item x="397"/>
        <item x="623"/>
        <item x="20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11">
        <item x="0"/>
        <item x="3"/>
        <item x="2"/>
        <item x="1"/>
        <item x="9"/>
        <item x="7"/>
        <item x="4"/>
        <item x="5"/>
        <item x="8"/>
        <item x="6"/>
        <item t="default"/>
      </items>
    </pivotField>
    <pivotField showAll="0">
      <items count="7">
        <item x="4"/>
        <item x="2"/>
        <item x="5"/>
        <item x="1"/>
        <item x="3"/>
        <item x="0"/>
        <item t="default"/>
      </items>
    </pivotField>
    <pivotField showAll="0">
      <items count="9">
        <item x="3"/>
        <item x="2"/>
        <item x="6"/>
        <item x="5"/>
        <item x="1"/>
        <item x="4"/>
        <item x="0"/>
        <item x="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n="Q1" sd="0" x="1"/>
        <item n="Q2" sd="0" x="2"/>
        <item n="Q3" sd="0" x="3"/>
        <item n="Q4" sd="0" x="4"/>
        <item sd="0" x="5"/>
      </items>
    </pivotField>
    <pivotField axis="axisRow" showAll="0" defaultSubtotal="0">
      <items count="4">
        <item x="0"/>
        <item x="1"/>
        <item x="2"/>
        <item x="3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17"/>
    <field x="16"/>
  </rowFields>
  <rowItems count="1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a de Views" fld="7" baseField="0" baseItem="0"/>
  </dataFields>
  <chartFormats count="2"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30BF6-3D89-498A-BF2C-A1DA2E082EEF}" name="PT_DIST_EngLevel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D25:E29" firstHeaderRow="1" firstDataRow="1" firstDataCol="1"/>
  <pivotFields count="25">
    <pivotField dataField="1" showAll="0"/>
    <pivotField numFmtId="14" showAll="0">
      <items count="730">
        <item x="508"/>
        <item x="601"/>
        <item x="330"/>
        <item x="566"/>
        <item x="267"/>
        <item x="361"/>
        <item x="2"/>
        <item x="715"/>
        <item x="681"/>
        <item x="162"/>
        <item x="533"/>
        <item x="310"/>
        <item x="0"/>
        <item x="7"/>
        <item x="231"/>
        <item x="346"/>
        <item x="439"/>
        <item x="627"/>
        <item x="68"/>
        <item x="65"/>
        <item x="199"/>
        <item x="664"/>
        <item x="246"/>
        <item x="227"/>
        <item x="432"/>
        <item x="21"/>
        <item x="75"/>
        <item x="384"/>
        <item x="419"/>
        <item x="468"/>
        <item x="37"/>
        <item x="631"/>
        <item x="592"/>
        <item x="262"/>
        <item x="218"/>
        <item x="66"/>
        <item x="279"/>
        <item x="620"/>
        <item x="145"/>
        <item x="511"/>
        <item x="431"/>
        <item x="301"/>
        <item x="337"/>
        <item x="493"/>
        <item x="544"/>
        <item x="299"/>
        <item x="565"/>
        <item x="352"/>
        <item x="160"/>
        <item x="498"/>
        <item x="233"/>
        <item x="704"/>
        <item x="608"/>
        <item x="509"/>
        <item x="129"/>
        <item x="303"/>
        <item x="277"/>
        <item x="718"/>
        <item x="522"/>
        <item x="136"/>
        <item x="374"/>
        <item x="38"/>
        <item x="633"/>
        <item x="428"/>
        <item x="210"/>
        <item x="224"/>
        <item x="195"/>
        <item x="357"/>
        <item x="30"/>
        <item x="88"/>
        <item x="524"/>
        <item x="312"/>
        <item x="713"/>
        <item x="562"/>
        <item x="12"/>
        <item x="39"/>
        <item x="722"/>
        <item x="516"/>
        <item x="383"/>
        <item x="86"/>
        <item x="29"/>
        <item x="252"/>
        <item x="285"/>
        <item x="296"/>
        <item x="206"/>
        <item x="570"/>
        <item x="504"/>
        <item x="649"/>
        <item x="453"/>
        <item x="673"/>
        <item x="215"/>
        <item x="716"/>
        <item x="321"/>
        <item x="655"/>
        <item x="15"/>
        <item x="657"/>
        <item x="148"/>
        <item x="132"/>
        <item x="476"/>
        <item x="656"/>
        <item x="679"/>
        <item x="386"/>
        <item x="302"/>
        <item x="471"/>
        <item x="186"/>
        <item x="574"/>
        <item x="286"/>
        <item x="118"/>
        <item x="309"/>
        <item x="460"/>
        <item x="367"/>
        <item x="377"/>
        <item x="483"/>
        <item x="711"/>
        <item x="669"/>
        <item x="628"/>
        <item x="373"/>
        <item x="549"/>
        <item x="677"/>
        <item x="123"/>
        <item x="222"/>
        <item x="630"/>
        <item x="488"/>
        <item x="512"/>
        <item x="379"/>
        <item x="354"/>
        <item x="255"/>
        <item x="18"/>
        <item x="675"/>
        <item x="73"/>
        <item x="326"/>
        <item x="535"/>
        <item x="1"/>
        <item x="332"/>
        <item x="235"/>
        <item x="67"/>
        <item x="193"/>
        <item x="105"/>
        <item x="690"/>
        <item x="433"/>
        <item x="571"/>
        <item x="26"/>
        <item x="47"/>
        <item x="702"/>
        <item x="110"/>
        <item x="710"/>
        <item x="272"/>
        <item x="626"/>
        <item x="135"/>
        <item x="641"/>
        <item x="134"/>
        <item x="634"/>
        <item x="173"/>
        <item x="584"/>
        <item x="294"/>
        <item x="237"/>
        <item x="480"/>
        <item x="211"/>
        <item x="554"/>
        <item x="6"/>
        <item x="691"/>
        <item x="396"/>
        <item x="70"/>
        <item x="101"/>
        <item x="441"/>
        <item x="662"/>
        <item x="418"/>
        <item x="463"/>
        <item x="518"/>
        <item x="724"/>
        <item x="283"/>
        <item x="430"/>
        <item x="412"/>
        <item x="289"/>
        <item x="316"/>
        <item x="182"/>
        <item x="348"/>
        <item x="625"/>
        <item x="545"/>
        <item x="188"/>
        <item x="53"/>
        <item x="208"/>
        <item x="717"/>
        <item x="362"/>
        <item x="489"/>
        <item x="470"/>
        <item x="719"/>
        <item x="500"/>
        <item x="31"/>
        <item x="138"/>
        <item x="100"/>
        <item x="196"/>
        <item x="502"/>
        <item x="149"/>
        <item x="176"/>
        <item x="540"/>
        <item x="269"/>
        <item x="107"/>
        <item x="234"/>
        <item x="546"/>
        <item x="563"/>
        <item x="90"/>
        <item x="97"/>
        <item x="683"/>
        <item x="708"/>
        <item x="168"/>
        <item x="144"/>
        <item x="569"/>
        <item x="381"/>
        <item x="536"/>
        <item x="113"/>
        <item x="77"/>
        <item x="637"/>
        <item x="564"/>
        <item x="184"/>
        <item x="586"/>
        <item x="507"/>
        <item x="597"/>
        <item x="455"/>
        <item x="308"/>
        <item x="79"/>
        <item x="667"/>
        <item x="693"/>
        <item x="487"/>
        <item x="438"/>
        <item x="365"/>
        <item x="46"/>
        <item x="458"/>
        <item x="532"/>
        <item x="678"/>
        <item x="263"/>
        <item x="382"/>
        <item x="166"/>
        <item x="617"/>
        <item x="567"/>
        <item x="369"/>
        <item x="402"/>
        <item x="448"/>
        <item x="304"/>
        <item x="475"/>
        <item x="621"/>
        <item x="240"/>
        <item x="651"/>
        <item x="8"/>
        <item x="534"/>
        <item x="526"/>
        <item x="624"/>
        <item x="645"/>
        <item x="317"/>
        <item x="372"/>
        <item x="24"/>
        <item x="395"/>
        <item x="40"/>
        <item x="672"/>
        <item x="420"/>
        <item x="141"/>
        <item x="659"/>
        <item x="449"/>
        <item x="334"/>
        <item x="17"/>
        <item x="256"/>
        <item x="425"/>
        <item x="177"/>
        <item x="260"/>
        <item x="292"/>
        <item x="725"/>
        <item x="426"/>
        <item x="345"/>
        <item x="589"/>
        <item x="658"/>
        <item x="36"/>
        <item x="467"/>
        <item x="528"/>
        <item x="207"/>
        <item x="684"/>
        <item x="682"/>
        <item x="572"/>
        <item x="82"/>
        <item x="676"/>
        <item x="360"/>
        <item x="85"/>
        <item x="335"/>
        <item x="387"/>
        <item x="464"/>
        <item x="699"/>
        <item x="705"/>
        <item x="548"/>
        <item x="703"/>
        <item x="366"/>
        <item x="180"/>
        <item x="114"/>
        <item x="444"/>
        <item x="116"/>
        <item x="666"/>
        <item x="92"/>
        <item x="216"/>
        <item x="519"/>
        <item x="587"/>
        <item x="429"/>
        <item x="159"/>
        <item x="153"/>
        <item x="202"/>
        <item x="54"/>
        <item x="322"/>
        <item x="505"/>
        <item x="288"/>
        <item x="62"/>
        <item x="356"/>
        <item x="106"/>
        <item x="49"/>
        <item x="552"/>
        <item x="13"/>
        <item x="513"/>
        <item x="363"/>
        <item x="32"/>
        <item x="550"/>
        <item x="416"/>
        <item x="539"/>
        <item x="104"/>
        <item x="531"/>
        <item x="313"/>
        <item x="477"/>
        <item x="573"/>
        <item x="701"/>
        <item x="158"/>
        <item x="187"/>
        <item x="5"/>
        <item x="276"/>
        <item x="164"/>
        <item x="514"/>
        <item x="163"/>
        <item x="128"/>
        <item x="600"/>
        <item x="253"/>
        <item x="674"/>
        <item x="142"/>
        <item x="328"/>
        <item x="647"/>
        <item x="3"/>
        <item x="94"/>
        <item x="69"/>
        <item x="228"/>
        <item x="727"/>
        <item x="603"/>
        <item x="358"/>
        <item x="115"/>
        <item x="347"/>
        <item x="594"/>
        <item x="329"/>
        <item x="200"/>
        <item x="482"/>
        <item x="93"/>
        <item x="165"/>
        <item x="723"/>
        <item x="417"/>
        <item x="300"/>
        <item x="126"/>
        <item x="726"/>
        <item x="190"/>
        <item x="305"/>
        <item x="84"/>
        <item x="83"/>
        <item x="273"/>
        <item x="324"/>
        <item x="437"/>
        <item x="9"/>
        <item x="568"/>
        <item x="179"/>
        <item x="238"/>
        <item x="349"/>
        <item x="219"/>
        <item x="452"/>
        <item x="323"/>
        <item x="338"/>
        <item x="529"/>
        <item x="344"/>
        <item x="593"/>
        <item x="51"/>
        <item x="48"/>
        <item x="389"/>
        <item x="220"/>
        <item x="698"/>
        <item x="223"/>
        <item x="660"/>
        <item x="230"/>
        <item x="226"/>
        <item x="143"/>
        <item x="445"/>
        <item x="152"/>
        <item x="350"/>
        <item x="146"/>
        <item x="390"/>
        <item x="689"/>
        <item x="506"/>
        <item x="556"/>
        <item x="686"/>
        <item x="265"/>
        <item x="124"/>
        <item x="588"/>
        <item x="318"/>
        <item x="131"/>
        <item x="217"/>
        <item x="404"/>
        <item x="298"/>
        <item x="614"/>
        <item x="214"/>
        <item x="311"/>
        <item x="495"/>
        <item x="133"/>
        <item x="368"/>
        <item x="117"/>
        <item x="271"/>
        <item x="353"/>
        <item x="385"/>
        <item x="183"/>
        <item x="542"/>
        <item x="250"/>
        <item x="555"/>
        <item x="59"/>
        <item x="120"/>
        <item x="459"/>
        <item x="11"/>
        <item x="261"/>
        <item x="510"/>
        <item x="406"/>
        <item x="185"/>
        <item x="591"/>
        <item x="203"/>
        <item x="191"/>
        <item x="41"/>
        <item x="648"/>
        <item x="618"/>
        <item x="613"/>
        <item x="241"/>
        <item x="501"/>
        <item x="442"/>
        <item x="245"/>
        <item x="636"/>
        <item x="560"/>
        <item x="595"/>
        <item x="436"/>
        <item x="607"/>
        <item x="315"/>
        <item x="89"/>
        <item x="490"/>
        <item x="275"/>
        <item x="4"/>
        <item x="494"/>
        <item x="378"/>
        <item x="414"/>
        <item x="403"/>
        <item x="137"/>
        <item x="80"/>
        <item x="578"/>
        <item x="644"/>
        <item x="456"/>
        <item x="497"/>
        <item x="248"/>
        <item x="728"/>
        <item x="109"/>
        <item x="150"/>
        <item x="290"/>
        <item x="295"/>
        <item x="410"/>
        <item x="671"/>
        <item x="247"/>
        <item x="254"/>
        <item x="422"/>
        <item x="91"/>
        <item x="359"/>
        <item x="125"/>
        <item x="99"/>
        <item x="291"/>
        <item x="714"/>
        <item x="712"/>
        <item x="57"/>
        <item x="139"/>
        <item x="281"/>
        <item x="19"/>
        <item x="154"/>
        <item x="523"/>
        <item x="325"/>
        <item x="221"/>
        <item x="45"/>
        <item x="108"/>
        <item x="538"/>
        <item x="140"/>
        <item x="209"/>
        <item x="496"/>
        <item x="646"/>
        <item x="314"/>
        <item x="610"/>
        <item x="71"/>
        <item x="707"/>
        <item x="537"/>
        <item x="167"/>
        <item x="72"/>
        <item x="543"/>
        <item x="25"/>
        <item x="558"/>
        <item x="327"/>
        <item x="576"/>
        <item x="407"/>
        <item x="156"/>
        <item x="95"/>
        <item x="450"/>
        <item x="580"/>
        <item x="415"/>
        <item x="98"/>
        <item x="559"/>
        <item x="63"/>
        <item x="692"/>
        <item x="340"/>
        <item x="491"/>
        <item x="351"/>
        <item x="56"/>
        <item x="274"/>
        <item x="43"/>
        <item x="668"/>
        <item x="695"/>
        <item x="355"/>
        <item x="341"/>
        <item x="612"/>
        <item x="376"/>
        <item x="720"/>
        <item x="64"/>
        <item x="484"/>
        <item x="174"/>
        <item x="447"/>
        <item x="661"/>
        <item x="375"/>
        <item x="446"/>
        <item x="462"/>
        <item x="638"/>
        <item x="583"/>
        <item x="596"/>
        <item x="653"/>
        <item x="388"/>
        <item x="229"/>
        <item x="147"/>
        <item x="391"/>
        <item x="102"/>
        <item x="557"/>
        <item x="457"/>
        <item x="242"/>
        <item x="408"/>
        <item x="34"/>
        <item x="650"/>
        <item x="398"/>
        <item x="515"/>
        <item x="239"/>
        <item x="639"/>
        <item x="399"/>
        <item x="336"/>
        <item x="16"/>
        <item x="590"/>
        <item x="413"/>
        <item x="87"/>
        <item x="297"/>
        <item x="551"/>
        <item x="35"/>
        <item x="688"/>
        <item x="696"/>
        <item x="670"/>
        <item x="23"/>
        <item x="547"/>
        <item x="264"/>
        <item x="178"/>
        <item x="405"/>
        <item x="606"/>
        <item x="122"/>
        <item x="654"/>
        <item x="259"/>
        <item x="319"/>
        <item x="622"/>
        <item x="527"/>
        <item x="652"/>
        <item x="343"/>
        <item x="22"/>
        <item x="371"/>
        <item x="582"/>
        <item x="665"/>
        <item x="78"/>
        <item x="278"/>
        <item x="687"/>
        <item x="10"/>
        <item x="411"/>
        <item x="212"/>
        <item x="393"/>
        <item x="694"/>
        <item x="268"/>
        <item x="20"/>
        <item x="198"/>
        <item x="525"/>
        <item x="169"/>
        <item x="577"/>
        <item x="258"/>
        <item x="579"/>
        <item x="270"/>
        <item x="339"/>
        <item x="435"/>
        <item x="52"/>
        <item x="616"/>
        <item x="602"/>
        <item x="192"/>
        <item x="74"/>
        <item x="466"/>
        <item x="171"/>
        <item x="427"/>
        <item x="465"/>
        <item x="284"/>
        <item x="561"/>
        <item x="280"/>
        <item x="643"/>
        <item x="243"/>
        <item x="609"/>
        <item x="342"/>
        <item x="680"/>
        <item x="474"/>
        <item x="461"/>
        <item x="451"/>
        <item x="111"/>
        <item x="380"/>
        <item x="585"/>
        <item x="50"/>
        <item x="440"/>
        <item x="161"/>
        <item x="127"/>
        <item x="282"/>
        <item x="709"/>
        <item x="394"/>
        <item x="287"/>
        <item x="629"/>
        <item x="205"/>
        <item x="333"/>
        <item x="249"/>
        <item x="454"/>
        <item x="27"/>
        <item x="112"/>
        <item x="434"/>
        <item x="520"/>
        <item x="130"/>
        <item x="306"/>
        <item x="121"/>
        <item x="175"/>
        <item x="598"/>
        <item x="581"/>
        <item x="611"/>
        <item x="697"/>
        <item x="605"/>
        <item x="615"/>
        <item x="530"/>
        <item x="96"/>
        <item x="251"/>
        <item x="685"/>
        <item x="232"/>
        <item x="103"/>
        <item x="307"/>
        <item x="401"/>
        <item x="119"/>
        <item x="28"/>
        <item x="58"/>
        <item x="197"/>
        <item x="469"/>
        <item x="364"/>
        <item x="81"/>
        <item x="604"/>
        <item x="151"/>
        <item x="370"/>
        <item x="479"/>
        <item x="472"/>
        <item x="700"/>
        <item x="635"/>
        <item x="236"/>
        <item x="76"/>
        <item x="44"/>
        <item x="640"/>
        <item x="706"/>
        <item x="421"/>
        <item x="541"/>
        <item x="424"/>
        <item x="619"/>
        <item x="443"/>
        <item x="423"/>
        <item x="293"/>
        <item x="517"/>
        <item x="33"/>
        <item x="663"/>
        <item x="225"/>
        <item x="486"/>
        <item x="172"/>
        <item x="575"/>
        <item x="400"/>
        <item x="204"/>
        <item x="189"/>
        <item x="157"/>
        <item x="485"/>
        <item x="320"/>
        <item x="266"/>
        <item x="257"/>
        <item x="213"/>
        <item x="244"/>
        <item x="492"/>
        <item x="60"/>
        <item x="392"/>
        <item x="721"/>
        <item x="499"/>
        <item x="473"/>
        <item x="642"/>
        <item x="61"/>
        <item x="409"/>
        <item x="42"/>
        <item x="170"/>
        <item x="181"/>
        <item x="194"/>
        <item x="331"/>
        <item x="481"/>
        <item x="14"/>
        <item x="599"/>
        <item x="478"/>
        <item x="553"/>
        <item x="632"/>
        <item x="503"/>
        <item x="155"/>
        <item x="55"/>
        <item x="521"/>
        <item x="397"/>
        <item x="623"/>
        <item x="20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11">
        <item x="0"/>
        <item x="3"/>
        <item x="2"/>
        <item x="1"/>
        <item x="9"/>
        <item x="7"/>
        <item x="4"/>
        <item x="5"/>
        <item x="8"/>
        <item x="6"/>
        <item t="default"/>
      </items>
    </pivotField>
    <pivotField showAll="0">
      <items count="7">
        <item x="4"/>
        <item x="2"/>
        <item x="5"/>
        <item x="1"/>
        <item x="3"/>
        <item x="0"/>
        <item t="default"/>
      </items>
    </pivotField>
    <pivotField showAll="0">
      <items count="9">
        <item x="3"/>
        <item x="2"/>
        <item x="6"/>
        <item x="5"/>
        <item x="1"/>
        <item x="4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3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Cuenta de Post_ID" fld="0" subtotal="count" showDataAs="percentOfTotal" baseField="13" baseItem="0" numFmtId="1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B4C9E8-5AEA-42AC-8B38-700EC6CA9F49}" name="PT_TR_EngRateByQuarter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>
  <location ref="J10:K21" firstHeaderRow="1" firstDataRow="1" firstDataCol="1"/>
  <pivotFields count="25">
    <pivotField showAll="0"/>
    <pivotField numFmtId="14" showAll="0">
      <items count="730">
        <item x="508"/>
        <item x="601"/>
        <item x="330"/>
        <item x="566"/>
        <item x="267"/>
        <item x="361"/>
        <item x="2"/>
        <item x="715"/>
        <item x="681"/>
        <item x="162"/>
        <item x="533"/>
        <item x="310"/>
        <item x="0"/>
        <item x="7"/>
        <item x="231"/>
        <item x="346"/>
        <item x="439"/>
        <item x="627"/>
        <item x="68"/>
        <item x="65"/>
        <item x="199"/>
        <item x="664"/>
        <item x="246"/>
        <item x="227"/>
        <item x="432"/>
        <item x="21"/>
        <item x="75"/>
        <item x="384"/>
        <item x="419"/>
        <item x="468"/>
        <item x="37"/>
        <item x="631"/>
        <item x="592"/>
        <item x="262"/>
        <item x="218"/>
        <item x="66"/>
        <item x="279"/>
        <item x="620"/>
        <item x="145"/>
        <item x="511"/>
        <item x="431"/>
        <item x="301"/>
        <item x="337"/>
        <item x="493"/>
        <item x="544"/>
        <item x="299"/>
        <item x="565"/>
        <item x="352"/>
        <item x="160"/>
        <item x="498"/>
        <item x="233"/>
        <item x="704"/>
        <item x="608"/>
        <item x="509"/>
        <item x="129"/>
        <item x="303"/>
        <item x="277"/>
        <item x="718"/>
        <item x="522"/>
        <item x="136"/>
        <item x="374"/>
        <item x="38"/>
        <item x="633"/>
        <item x="428"/>
        <item x="210"/>
        <item x="224"/>
        <item x="195"/>
        <item x="357"/>
        <item x="30"/>
        <item x="88"/>
        <item x="524"/>
        <item x="312"/>
        <item x="713"/>
        <item x="562"/>
        <item x="12"/>
        <item x="39"/>
        <item x="722"/>
        <item x="516"/>
        <item x="383"/>
        <item x="86"/>
        <item x="29"/>
        <item x="252"/>
        <item x="285"/>
        <item x="296"/>
        <item x="206"/>
        <item x="570"/>
        <item x="504"/>
        <item x="649"/>
        <item x="453"/>
        <item x="673"/>
        <item x="215"/>
        <item x="716"/>
        <item x="321"/>
        <item x="655"/>
        <item x="15"/>
        <item x="657"/>
        <item x="148"/>
        <item x="132"/>
        <item x="476"/>
        <item x="656"/>
        <item x="679"/>
        <item x="386"/>
        <item x="302"/>
        <item x="471"/>
        <item x="186"/>
        <item x="574"/>
        <item x="286"/>
        <item x="118"/>
        <item x="309"/>
        <item x="460"/>
        <item x="367"/>
        <item x="377"/>
        <item x="483"/>
        <item x="711"/>
        <item x="669"/>
        <item x="628"/>
        <item x="373"/>
        <item x="549"/>
        <item x="677"/>
        <item x="123"/>
        <item x="222"/>
        <item x="630"/>
        <item x="488"/>
        <item x="512"/>
        <item x="379"/>
        <item x="354"/>
        <item x="255"/>
        <item x="18"/>
        <item x="675"/>
        <item x="73"/>
        <item x="326"/>
        <item x="535"/>
        <item x="1"/>
        <item x="332"/>
        <item x="235"/>
        <item x="67"/>
        <item x="193"/>
        <item x="105"/>
        <item x="690"/>
        <item x="433"/>
        <item x="571"/>
        <item x="26"/>
        <item x="47"/>
        <item x="702"/>
        <item x="110"/>
        <item x="710"/>
        <item x="272"/>
        <item x="626"/>
        <item x="135"/>
        <item x="641"/>
        <item x="134"/>
        <item x="634"/>
        <item x="173"/>
        <item x="584"/>
        <item x="294"/>
        <item x="237"/>
        <item x="480"/>
        <item x="211"/>
        <item x="554"/>
        <item x="6"/>
        <item x="691"/>
        <item x="396"/>
        <item x="70"/>
        <item x="101"/>
        <item x="441"/>
        <item x="662"/>
        <item x="418"/>
        <item x="463"/>
        <item x="518"/>
        <item x="724"/>
        <item x="283"/>
        <item x="430"/>
        <item x="412"/>
        <item x="289"/>
        <item x="316"/>
        <item x="182"/>
        <item x="348"/>
        <item x="625"/>
        <item x="545"/>
        <item x="188"/>
        <item x="53"/>
        <item x="208"/>
        <item x="717"/>
        <item x="362"/>
        <item x="489"/>
        <item x="470"/>
        <item x="719"/>
        <item x="500"/>
        <item x="31"/>
        <item x="138"/>
        <item x="100"/>
        <item x="196"/>
        <item x="502"/>
        <item x="149"/>
        <item x="176"/>
        <item x="540"/>
        <item x="269"/>
        <item x="107"/>
        <item x="234"/>
        <item x="546"/>
        <item x="563"/>
        <item x="90"/>
        <item x="97"/>
        <item x="683"/>
        <item x="708"/>
        <item x="168"/>
        <item x="144"/>
        <item x="569"/>
        <item x="381"/>
        <item x="536"/>
        <item x="113"/>
        <item x="77"/>
        <item x="637"/>
        <item x="564"/>
        <item x="184"/>
        <item x="586"/>
        <item x="507"/>
        <item x="597"/>
        <item x="455"/>
        <item x="308"/>
        <item x="79"/>
        <item x="667"/>
        <item x="693"/>
        <item x="487"/>
        <item x="438"/>
        <item x="365"/>
        <item x="46"/>
        <item x="458"/>
        <item x="532"/>
        <item x="678"/>
        <item x="263"/>
        <item x="382"/>
        <item x="166"/>
        <item x="617"/>
        <item x="567"/>
        <item x="369"/>
        <item x="402"/>
        <item x="448"/>
        <item x="304"/>
        <item x="475"/>
        <item x="621"/>
        <item x="240"/>
        <item x="651"/>
        <item x="8"/>
        <item x="534"/>
        <item x="526"/>
        <item x="624"/>
        <item x="645"/>
        <item x="317"/>
        <item x="372"/>
        <item x="24"/>
        <item x="395"/>
        <item x="40"/>
        <item x="672"/>
        <item x="420"/>
        <item x="141"/>
        <item x="659"/>
        <item x="449"/>
        <item x="334"/>
        <item x="17"/>
        <item x="256"/>
        <item x="425"/>
        <item x="177"/>
        <item x="260"/>
        <item x="292"/>
        <item x="725"/>
        <item x="426"/>
        <item x="345"/>
        <item x="589"/>
        <item x="658"/>
        <item x="36"/>
        <item x="467"/>
        <item x="528"/>
        <item x="207"/>
        <item x="684"/>
        <item x="682"/>
        <item x="572"/>
        <item x="82"/>
        <item x="676"/>
        <item x="360"/>
        <item x="85"/>
        <item x="335"/>
        <item x="387"/>
        <item x="464"/>
        <item x="699"/>
        <item x="705"/>
        <item x="548"/>
        <item x="703"/>
        <item x="366"/>
        <item x="180"/>
        <item x="114"/>
        <item x="444"/>
        <item x="116"/>
        <item x="666"/>
        <item x="92"/>
        <item x="216"/>
        <item x="519"/>
        <item x="587"/>
        <item x="429"/>
        <item x="159"/>
        <item x="153"/>
        <item x="202"/>
        <item x="54"/>
        <item x="322"/>
        <item x="505"/>
        <item x="288"/>
        <item x="62"/>
        <item x="356"/>
        <item x="106"/>
        <item x="49"/>
        <item x="552"/>
        <item x="13"/>
        <item x="513"/>
        <item x="363"/>
        <item x="32"/>
        <item x="550"/>
        <item x="416"/>
        <item x="539"/>
        <item x="104"/>
        <item x="531"/>
        <item x="313"/>
        <item x="477"/>
        <item x="573"/>
        <item x="701"/>
        <item x="158"/>
        <item x="187"/>
        <item x="5"/>
        <item x="276"/>
        <item x="164"/>
        <item x="514"/>
        <item x="163"/>
        <item x="128"/>
        <item x="600"/>
        <item x="253"/>
        <item x="674"/>
        <item x="142"/>
        <item x="328"/>
        <item x="647"/>
        <item x="3"/>
        <item x="94"/>
        <item x="69"/>
        <item x="228"/>
        <item x="727"/>
        <item x="603"/>
        <item x="358"/>
        <item x="115"/>
        <item x="347"/>
        <item x="594"/>
        <item x="329"/>
        <item x="200"/>
        <item x="482"/>
        <item x="93"/>
        <item x="165"/>
        <item x="723"/>
        <item x="417"/>
        <item x="300"/>
        <item x="126"/>
        <item x="726"/>
        <item x="190"/>
        <item x="305"/>
        <item x="84"/>
        <item x="83"/>
        <item x="273"/>
        <item x="324"/>
        <item x="437"/>
        <item x="9"/>
        <item x="568"/>
        <item x="179"/>
        <item x="238"/>
        <item x="349"/>
        <item x="219"/>
        <item x="452"/>
        <item x="323"/>
        <item x="338"/>
        <item x="529"/>
        <item x="344"/>
        <item x="593"/>
        <item x="51"/>
        <item x="48"/>
        <item x="389"/>
        <item x="220"/>
        <item x="698"/>
        <item x="223"/>
        <item x="660"/>
        <item x="230"/>
        <item x="226"/>
        <item x="143"/>
        <item x="445"/>
        <item x="152"/>
        <item x="350"/>
        <item x="146"/>
        <item x="390"/>
        <item x="689"/>
        <item x="506"/>
        <item x="556"/>
        <item x="686"/>
        <item x="265"/>
        <item x="124"/>
        <item x="588"/>
        <item x="318"/>
        <item x="131"/>
        <item x="217"/>
        <item x="404"/>
        <item x="298"/>
        <item x="614"/>
        <item x="214"/>
        <item x="311"/>
        <item x="495"/>
        <item x="133"/>
        <item x="368"/>
        <item x="117"/>
        <item x="271"/>
        <item x="353"/>
        <item x="385"/>
        <item x="183"/>
        <item x="542"/>
        <item x="250"/>
        <item x="555"/>
        <item x="59"/>
        <item x="120"/>
        <item x="459"/>
        <item x="11"/>
        <item x="261"/>
        <item x="510"/>
        <item x="406"/>
        <item x="185"/>
        <item x="591"/>
        <item x="203"/>
        <item x="191"/>
        <item x="41"/>
        <item x="648"/>
        <item x="618"/>
        <item x="613"/>
        <item x="241"/>
        <item x="501"/>
        <item x="442"/>
        <item x="245"/>
        <item x="636"/>
        <item x="560"/>
        <item x="595"/>
        <item x="436"/>
        <item x="607"/>
        <item x="315"/>
        <item x="89"/>
        <item x="490"/>
        <item x="275"/>
        <item x="4"/>
        <item x="494"/>
        <item x="378"/>
        <item x="414"/>
        <item x="403"/>
        <item x="137"/>
        <item x="80"/>
        <item x="578"/>
        <item x="644"/>
        <item x="456"/>
        <item x="497"/>
        <item x="248"/>
        <item x="728"/>
        <item x="109"/>
        <item x="150"/>
        <item x="290"/>
        <item x="295"/>
        <item x="410"/>
        <item x="671"/>
        <item x="247"/>
        <item x="254"/>
        <item x="422"/>
        <item x="91"/>
        <item x="359"/>
        <item x="125"/>
        <item x="99"/>
        <item x="291"/>
        <item x="714"/>
        <item x="712"/>
        <item x="57"/>
        <item x="139"/>
        <item x="281"/>
        <item x="19"/>
        <item x="154"/>
        <item x="523"/>
        <item x="325"/>
        <item x="221"/>
        <item x="45"/>
        <item x="108"/>
        <item x="538"/>
        <item x="140"/>
        <item x="209"/>
        <item x="496"/>
        <item x="646"/>
        <item x="314"/>
        <item x="610"/>
        <item x="71"/>
        <item x="707"/>
        <item x="537"/>
        <item x="167"/>
        <item x="72"/>
        <item x="543"/>
        <item x="25"/>
        <item x="558"/>
        <item x="327"/>
        <item x="576"/>
        <item x="407"/>
        <item x="156"/>
        <item x="95"/>
        <item x="450"/>
        <item x="580"/>
        <item x="415"/>
        <item x="98"/>
        <item x="559"/>
        <item x="63"/>
        <item x="692"/>
        <item x="340"/>
        <item x="491"/>
        <item x="351"/>
        <item x="56"/>
        <item x="274"/>
        <item x="43"/>
        <item x="668"/>
        <item x="695"/>
        <item x="355"/>
        <item x="341"/>
        <item x="612"/>
        <item x="376"/>
        <item x="720"/>
        <item x="64"/>
        <item x="484"/>
        <item x="174"/>
        <item x="447"/>
        <item x="661"/>
        <item x="375"/>
        <item x="446"/>
        <item x="462"/>
        <item x="638"/>
        <item x="583"/>
        <item x="596"/>
        <item x="653"/>
        <item x="388"/>
        <item x="229"/>
        <item x="147"/>
        <item x="391"/>
        <item x="102"/>
        <item x="557"/>
        <item x="457"/>
        <item x="242"/>
        <item x="408"/>
        <item x="34"/>
        <item x="650"/>
        <item x="398"/>
        <item x="515"/>
        <item x="239"/>
        <item x="639"/>
        <item x="399"/>
        <item x="336"/>
        <item x="16"/>
        <item x="590"/>
        <item x="413"/>
        <item x="87"/>
        <item x="297"/>
        <item x="551"/>
        <item x="35"/>
        <item x="688"/>
        <item x="696"/>
        <item x="670"/>
        <item x="23"/>
        <item x="547"/>
        <item x="264"/>
        <item x="178"/>
        <item x="405"/>
        <item x="606"/>
        <item x="122"/>
        <item x="654"/>
        <item x="259"/>
        <item x="319"/>
        <item x="622"/>
        <item x="527"/>
        <item x="652"/>
        <item x="343"/>
        <item x="22"/>
        <item x="371"/>
        <item x="582"/>
        <item x="665"/>
        <item x="78"/>
        <item x="278"/>
        <item x="687"/>
        <item x="10"/>
        <item x="411"/>
        <item x="212"/>
        <item x="393"/>
        <item x="694"/>
        <item x="268"/>
        <item x="20"/>
        <item x="198"/>
        <item x="525"/>
        <item x="169"/>
        <item x="577"/>
        <item x="258"/>
        <item x="579"/>
        <item x="270"/>
        <item x="339"/>
        <item x="435"/>
        <item x="52"/>
        <item x="616"/>
        <item x="602"/>
        <item x="192"/>
        <item x="74"/>
        <item x="466"/>
        <item x="171"/>
        <item x="427"/>
        <item x="465"/>
        <item x="284"/>
        <item x="561"/>
        <item x="280"/>
        <item x="643"/>
        <item x="243"/>
        <item x="609"/>
        <item x="342"/>
        <item x="680"/>
        <item x="474"/>
        <item x="461"/>
        <item x="451"/>
        <item x="111"/>
        <item x="380"/>
        <item x="585"/>
        <item x="50"/>
        <item x="440"/>
        <item x="161"/>
        <item x="127"/>
        <item x="282"/>
        <item x="709"/>
        <item x="394"/>
        <item x="287"/>
        <item x="629"/>
        <item x="205"/>
        <item x="333"/>
        <item x="249"/>
        <item x="454"/>
        <item x="27"/>
        <item x="112"/>
        <item x="434"/>
        <item x="520"/>
        <item x="130"/>
        <item x="306"/>
        <item x="121"/>
        <item x="175"/>
        <item x="598"/>
        <item x="581"/>
        <item x="611"/>
        <item x="697"/>
        <item x="605"/>
        <item x="615"/>
        <item x="530"/>
        <item x="96"/>
        <item x="251"/>
        <item x="685"/>
        <item x="232"/>
        <item x="103"/>
        <item x="307"/>
        <item x="401"/>
        <item x="119"/>
        <item x="28"/>
        <item x="58"/>
        <item x="197"/>
        <item x="469"/>
        <item x="364"/>
        <item x="81"/>
        <item x="604"/>
        <item x="151"/>
        <item x="370"/>
        <item x="479"/>
        <item x="472"/>
        <item x="700"/>
        <item x="635"/>
        <item x="236"/>
        <item x="76"/>
        <item x="44"/>
        <item x="640"/>
        <item x="706"/>
        <item x="421"/>
        <item x="541"/>
        <item x="424"/>
        <item x="619"/>
        <item x="443"/>
        <item x="423"/>
        <item x="293"/>
        <item x="517"/>
        <item x="33"/>
        <item x="663"/>
        <item x="225"/>
        <item x="486"/>
        <item x="172"/>
        <item x="575"/>
        <item x="400"/>
        <item x="204"/>
        <item x="189"/>
        <item x="157"/>
        <item x="485"/>
        <item x="320"/>
        <item x="266"/>
        <item x="257"/>
        <item x="213"/>
        <item x="244"/>
        <item x="492"/>
        <item x="60"/>
        <item x="392"/>
        <item x="721"/>
        <item x="499"/>
        <item x="473"/>
        <item x="642"/>
        <item x="61"/>
        <item x="409"/>
        <item x="42"/>
        <item x="170"/>
        <item x="181"/>
        <item x="194"/>
        <item x="331"/>
        <item x="481"/>
        <item x="14"/>
        <item x="599"/>
        <item x="478"/>
        <item x="553"/>
        <item x="632"/>
        <item x="503"/>
        <item x="155"/>
        <item x="55"/>
        <item x="521"/>
        <item x="397"/>
        <item x="623"/>
        <item x="20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11">
        <item x="0"/>
        <item x="3"/>
        <item x="2"/>
        <item x="1"/>
        <item x="9"/>
        <item x="7"/>
        <item x="4"/>
        <item x="5"/>
        <item x="8"/>
        <item x="6"/>
        <item t="default"/>
      </items>
    </pivotField>
    <pivotField showAll="0">
      <items count="7">
        <item x="4"/>
        <item x="2"/>
        <item x="5"/>
        <item x="1"/>
        <item x="3"/>
        <item x="0"/>
        <item t="default"/>
      </items>
    </pivotField>
    <pivotField showAll="0">
      <items count="9">
        <item x="3"/>
        <item x="2"/>
        <item x="6"/>
        <item x="5"/>
        <item x="1"/>
        <item x="4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n="Q1" sd="0" x="1"/>
        <item n="Q2" sd="0" x="2"/>
        <item n="Q3" sd="0" x="3"/>
        <item n="Q4" sd="0" x="4"/>
        <item sd="0" x="5"/>
      </items>
    </pivotField>
    <pivotField axis="axisRow" showAll="0" defaultSubtotal="0">
      <items count="4">
        <item sd="0" x="0"/>
        <item x="1"/>
        <item x="2"/>
        <item sd="0" x="3"/>
      </items>
    </pivotField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17"/>
    <field x="16"/>
  </rowFields>
  <rowItems count="1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a de Quarter_Engagement_Rate" fld="19" baseField="0" baseItem="0" numFmtId="10"/>
  </dataField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D79229-50C4-40E5-B23B-95B0D2AA5559}" name="PT_ANL_EngRateByContent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J25:K32" firstHeaderRow="1" firstDataRow="1" firstDataCol="1"/>
  <pivotFields count="25">
    <pivotField showAll="0"/>
    <pivotField numFmtId="14" showAll="0">
      <items count="730">
        <item x="508"/>
        <item x="601"/>
        <item x="330"/>
        <item x="566"/>
        <item x="267"/>
        <item x="361"/>
        <item x="2"/>
        <item x="715"/>
        <item x="681"/>
        <item x="162"/>
        <item x="533"/>
        <item x="310"/>
        <item x="0"/>
        <item x="7"/>
        <item x="231"/>
        <item x="346"/>
        <item x="439"/>
        <item x="627"/>
        <item x="68"/>
        <item x="65"/>
        <item x="199"/>
        <item x="664"/>
        <item x="246"/>
        <item x="227"/>
        <item x="432"/>
        <item x="21"/>
        <item x="75"/>
        <item x="384"/>
        <item x="419"/>
        <item x="468"/>
        <item x="37"/>
        <item x="631"/>
        <item x="592"/>
        <item x="262"/>
        <item x="218"/>
        <item x="66"/>
        <item x="279"/>
        <item x="620"/>
        <item x="145"/>
        <item x="511"/>
        <item x="431"/>
        <item x="301"/>
        <item x="337"/>
        <item x="493"/>
        <item x="544"/>
        <item x="299"/>
        <item x="565"/>
        <item x="352"/>
        <item x="160"/>
        <item x="498"/>
        <item x="233"/>
        <item x="704"/>
        <item x="608"/>
        <item x="509"/>
        <item x="129"/>
        <item x="303"/>
        <item x="277"/>
        <item x="718"/>
        <item x="522"/>
        <item x="136"/>
        <item x="374"/>
        <item x="38"/>
        <item x="633"/>
        <item x="428"/>
        <item x="210"/>
        <item x="224"/>
        <item x="195"/>
        <item x="357"/>
        <item x="30"/>
        <item x="88"/>
        <item x="524"/>
        <item x="312"/>
        <item x="713"/>
        <item x="562"/>
        <item x="12"/>
        <item x="39"/>
        <item x="722"/>
        <item x="516"/>
        <item x="383"/>
        <item x="86"/>
        <item x="29"/>
        <item x="252"/>
        <item x="285"/>
        <item x="296"/>
        <item x="206"/>
        <item x="570"/>
        <item x="504"/>
        <item x="649"/>
        <item x="453"/>
        <item x="673"/>
        <item x="215"/>
        <item x="716"/>
        <item x="321"/>
        <item x="655"/>
        <item x="15"/>
        <item x="657"/>
        <item x="148"/>
        <item x="132"/>
        <item x="476"/>
        <item x="656"/>
        <item x="679"/>
        <item x="386"/>
        <item x="302"/>
        <item x="471"/>
        <item x="186"/>
        <item x="574"/>
        <item x="286"/>
        <item x="118"/>
        <item x="309"/>
        <item x="460"/>
        <item x="367"/>
        <item x="377"/>
        <item x="483"/>
        <item x="711"/>
        <item x="669"/>
        <item x="628"/>
        <item x="373"/>
        <item x="549"/>
        <item x="677"/>
        <item x="123"/>
        <item x="222"/>
        <item x="630"/>
        <item x="488"/>
        <item x="512"/>
        <item x="379"/>
        <item x="354"/>
        <item x="255"/>
        <item x="18"/>
        <item x="675"/>
        <item x="73"/>
        <item x="326"/>
        <item x="535"/>
        <item x="1"/>
        <item x="332"/>
        <item x="235"/>
        <item x="67"/>
        <item x="193"/>
        <item x="105"/>
        <item x="690"/>
        <item x="433"/>
        <item x="571"/>
        <item x="26"/>
        <item x="47"/>
        <item x="702"/>
        <item x="110"/>
        <item x="710"/>
        <item x="272"/>
        <item x="626"/>
        <item x="135"/>
        <item x="641"/>
        <item x="134"/>
        <item x="634"/>
        <item x="173"/>
        <item x="584"/>
        <item x="294"/>
        <item x="237"/>
        <item x="480"/>
        <item x="211"/>
        <item x="554"/>
        <item x="6"/>
        <item x="691"/>
        <item x="396"/>
        <item x="70"/>
        <item x="101"/>
        <item x="441"/>
        <item x="662"/>
        <item x="418"/>
        <item x="463"/>
        <item x="518"/>
        <item x="724"/>
        <item x="283"/>
        <item x="430"/>
        <item x="412"/>
        <item x="289"/>
        <item x="316"/>
        <item x="182"/>
        <item x="348"/>
        <item x="625"/>
        <item x="545"/>
        <item x="188"/>
        <item x="53"/>
        <item x="208"/>
        <item x="717"/>
        <item x="362"/>
        <item x="489"/>
        <item x="470"/>
        <item x="719"/>
        <item x="500"/>
        <item x="31"/>
        <item x="138"/>
        <item x="100"/>
        <item x="196"/>
        <item x="502"/>
        <item x="149"/>
        <item x="176"/>
        <item x="540"/>
        <item x="269"/>
        <item x="107"/>
        <item x="234"/>
        <item x="546"/>
        <item x="563"/>
        <item x="90"/>
        <item x="97"/>
        <item x="683"/>
        <item x="708"/>
        <item x="168"/>
        <item x="144"/>
        <item x="569"/>
        <item x="381"/>
        <item x="536"/>
        <item x="113"/>
        <item x="77"/>
        <item x="637"/>
        <item x="564"/>
        <item x="184"/>
        <item x="586"/>
        <item x="507"/>
        <item x="597"/>
        <item x="455"/>
        <item x="308"/>
        <item x="79"/>
        <item x="667"/>
        <item x="693"/>
        <item x="487"/>
        <item x="438"/>
        <item x="365"/>
        <item x="46"/>
        <item x="458"/>
        <item x="532"/>
        <item x="678"/>
        <item x="263"/>
        <item x="382"/>
        <item x="166"/>
        <item x="617"/>
        <item x="567"/>
        <item x="369"/>
        <item x="402"/>
        <item x="448"/>
        <item x="304"/>
        <item x="475"/>
        <item x="621"/>
        <item x="240"/>
        <item x="651"/>
        <item x="8"/>
        <item x="534"/>
        <item x="526"/>
        <item x="624"/>
        <item x="645"/>
        <item x="317"/>
        <item x="372"/>
        <item x="24"/>
        <item x="395"/>
        <item x="40"/>
        <item x="672"/>
        <item x="420"/>
        <item x="141"/>
        <item x="659"/>
        <item x="449"/>
        <item x="334"/>
        <item x="17"/>
        <item x="256"/>
        <item x="425"/>
        <item x="177"/>
        <item x="260"/>
        <item x="292"/>
        <item x="725"/>
        <item x="426"/>
        <item x="345"/>
        <item x="589"/>
        <item x="658"/>
        <item x="36"/>
        <item x="467"/>
        <item x="528"/>
        <item x="207"/>
        <item x="684"/>
        <item x="682"/>
        <item x="572"/>
        <item x="82"/>
        <item x="676"/>
        <item x="360"/>
        <item x="85"/>
        <item x="335"/>
        <item x="387"/>
        <item x="464"/>
        <item x="699"/>
        <item x="705"/>
        <item x="548"/>
        <item x="703"/>
        <item x="366"/>
        <item x="180"/>
        <item x="114"/>
        <item x="444"/>
        <item x="116"/>
        <item x="666"/>
        <item x="92"/>
        <item x="216"/>
        <item x="519"/>
        <item x="587"/>
        <item x="429"/>
        <item x="159"/>
        <item x="153"/>
        <item x="202"/>
        <item x="54"/>
        <item x="322"/>
        <item x="505"/>
        <item x="288"/>
        <item x="62"/>
        <item x="356"/>
        <item x="106"/>
        <item x="49"/>
        <item x="552"/>
        <item x="13"/>
        <item x="513"/>
        <item x="363"/>
        <item x="32"/>
        <item x="550"/>
        <item x="416"/>
        <item x="539"/>
        <item x="104"/>
        <item x="531"/>
        <item x="313"/>
        <item x="477"/>
        <item x="573"/>
        <item x="701"/>
        <item x="158"/>
        <item x="187"/>
        <item x="5"/>
        <item x="276"/>
        <item x="164"/>
        <item x="514"/>
        <item x="163"/>
        <item x="128"/>
        <item x="600"/>
        <item x="253"/>
        <item x="674"/>
        <item x="142"/>
        <item x="328"/>
        <item x="647"/>
        <item x="3"/>
        <item x="94"/>
        <item x="69"/>
        <item x="228"/>
        <item x="727"/>
        <item x="603"/>
        <item x="358"/>
        <item x="115"/>
        <item x="347"/>
        <item x="594"/>
        <item x="329"/>
        <item x="200"/>
        <item x="482"/>
        <item x="93"/>
        <item x="165"/>
        <item x="723"/>
        <item x="417"/>
        <item x="300"/>
        <item x="126"/>
        <item x="726"/>
        <item x="190"/>
        <item x="305"/>
        <item x="84"/>
        <item x="83"/>
        <item x="273"/>
        <item x="324"/>
        <item x="437"/>
        <item x="9"/>
        <item x="568"/>
        <item x="179"/>
        <item x="238"/>
        <item x="349"/>
        <item x="219"/>
        <item x="452"/>
        <item x="323"/>
        <item x="338"/>
        <item x="529"/>
        <item x="344"/>
        <item x="593"/>
        <item x="51"/>
        <item x="48"/>
        <item x="389"/>
        <item x="220"/>
        <item x="698"/>
        <item x="223"/>
        <item x="660"/>
        <item x="230"/>
        <item x="226"/>
        <item x="143"/>
        <item x="445"/>
        <item x="152"/>
        <item x="350"/>
        <item x="146"/>
        <item x="390"/>
        <item x="689"/>
        <item x="506"/>
        <item x="556"/>
        <item x="686"/>
        <item x="265"/>
        <item x="124"/>
        <item x="588"/>
        <item x="318"/>
        <item x="131"/>
        <item x="217"/>
        <item x="404"/>
        <item x="298"/>
        <item x="614"/>
        <item x="214"/>
        <item x="311"/>
        <item x="495"/>
        <item x="133"/>
        <item x="368"/>
        <item x="117"/>
        <item x="271"/>
        <item x="353"/>
        <item x="385"/>
        <item x="183"/>
        <item x="542"/>
        <item x="250"/>
        <item x="555"/>
        <item x="59"/>
        <item x="120"/>
        <item x="459"/>
        <item x="11"/>
        <item x="261"/>
        <item x="510"/>
        <item x="406"/>
        <item x="185"/>
        <item x="591"/>
        <item x="203"/>
        <item x="191"/>
        <item x="41"/>
        <item x="648"/>
        <item x="618"/>
        <item x="613"/>
        <item x="241"/>
        <item x="501"/>
        <item x="442"/>
        <item x="245"/>
        <item x="636"/>
        <item x="560"/>
        <item x="595"/>
        <item x="436"/>
        <item x="607"/>
        <item x="315"/>
        <item x="89"/>
        <item x="490"/>
        <item x="275"/>
        <item x="4"/>
        <item x="494"/>
        <item x="378"/>
        <item x="414"/>
        <item x="403"/>
        <item x="137"/>
        <item x="80"/>
        <item x="578"/>
        <item x="644"/>
        <item x="456"/>
        <item x="497"/>
        <item x="248"/>
        <item x="728"/>
        <item x="109"/>
        <item x="150"/>
        <item x="290"/>
        <item x="295"/>
        <item x="410"/>
        <item x="671"/>
        <item x="247"/>
        <item x="254"/>
        <item x="422"/>
        <item x="91"/>
        <item x="359"/>
        <item x="125"/>
        <item x="99"/>
        <item x="291"/>
        <item x="714"/>
        <item x="712"/>
        <item x="57"/>
        <item x="139"/>
        <item x="281"/>
        <item x="19"/>
        <item x="154"/>
        <item x="523"/>
        <item x="325"/>
        <item x="221"/>
        <item x="45"/>
        <item x="108"/>
        <item x="538"/>
        <item x="140"/>
        <item x="209"/>
        <item x="496"/>
        <item x="646"/>
        <item x="314"/>
        <item x="610"/>
        <item x="71"/>
        <item x="707"/>
        <item x="537"/>
        <item x="167"/>
        <item x="72"/>
        <item x="543"/>
        <item x="25"/>
        <item x="558"/>
        <item x="327"/>
        <item x="576"/>
        <item x="407"/>
        <item x="156"/>
        <item x="95"/>
        <item x="450"/>
        <item x="580"/>
        <item x="415"/>
        <item x="98"/>
        <item x="559"/>
        <item x="63"/>
        <item x="692"/>
        <item x="340"/>
        <item x="491"/>
        <item x="351"/>
        <item x="56"/>
        <item x="274"/>
        <item x="43"/>
        <item x="668"/>
        <item x="695"/>
        <item x="355"/>
        <item x="341"/>
        <item x="612"/>
        <item x="376"/>
        <item x="720"/>
        <item x="64"/>
        <item x="484"/>
        <item x="174"/>
        <item x="447"/>
        <item x="661"/>
        <item x="375"/>
        <item x="446"/>
        <item x="462"/>
        <item x="638"/>
        <item x="583"/>
        <item x="596"/>
        <item x="653"/>
        <item x="388"/>
        <item x="229"/>
        <item x="147"/>
        <item x="391"/>
        <item x="102"/>
        <item x="557"/>
        <item x="457"/>
        <item x="242"/>
        <item x="408"/>
        <item x="34"/>
        <item x="650"/>
        <item x="398"/>
        <item x="515"/>
        <item x="239"/>
        <item x="639"/>
        <item x="399"/>
        <item x="336"/>
        <item x="16"/>
        <item x="590"/>
        <item x="413"/>
        <item x="87"/>
        <item x="297"/>
        <item x="551"/>
        <item x="35"/>
        <item x="688"/>
        <item x="696"/>
        <item x="670"/>
        <item x="23"/>
        <item x="547"/>
        <item x="264"/>
        <item x="178"/>
        <item x="405"/>
        <item x="606"/>
        <item x="122"/>
        <item x="654"/>
        <item x="259"/>
        <item x="319"/>
        <item x="622"/>
        <item x="527"/>
        <item x="652"/>
        <item x="343"/>
        <item x="22"/>
        <item x="371"/>
        <item x="582"/>
        <item x="665"/>
        <item x="78"/>
        <item x="278"/>
        <item x="687"/>
        <item x="10"/>
        <item x="411"/>
        <item x="212"/>
        <item x="393"/>
        <item x="694"/>
        <item x="268"/>
        <item x="20"/>
        <item x="198"/>
        <item x="525"/>
        <item x="169"/>
        <item x="577"/>
        <item x="258"/>
        <item x="579"/>
        <item x="270"/>
        <item x="339"/>
        <item x="435"/>
        <item x="52"/>
        <item x="616"/>
        <item x="602"/>
        <item x="192"/>
        <item x="74"/>
        <item x="466"/>
        <item x="171"/>
        <item x="427"/>
        <item x="465"/>
        <item x="284"/>
        <item x="561"/>
        <item x="280"/>
        <item x="643"/>
        <item x="243"/>
        <item x="609"/>
        <item x="342"/>
        <item x="680"/>
        <item x="474"/>
        <item x="461"/>
        <item x="451"/>
        <item x="111"/>
        <item x="380"/>
        <item x="585"/>
        <item x="50"/>
        <item x="440"/>
        <item x="161"/>
        <item x="127"/>
        <item x="282"/>
        <item x="709"/>
        <item x="394"/>
        <item x="287"/>
        <item x="629"/>
        <item x="205"/>
        <item x="333"/>
        <item x="249"/>
        <item x="454"/>
        <item x="27"/>
        <item x="112"/>
        <item x="434"/>
        <item x="520"/>
        <item x="130"/>
        <item x="306"/>
        <item x="121"/>
        <item x="175"/>
        <item x="598"/>
        <item x="581"/>
        <item x="611"/>
        <item x="697"/>
        <item x="605"/>
        <item x="615"/>
        <item x="530"/>
        <item x="96"/>
        <item x="251"/>
        <item x="685"/>
        <item x="232"/>
        <item x="103"/>
        <item x="307"/>
        <item x="401"/>
        <item x="119"/>
        <item x="28"/>
        <item x="58"/>
        <item x="197"/>
        <item x="469"/>
        <item x="364"/>
        <item x="81"/>
        <item x="604"/>
        <item x="151"/>
        <item x="370"/>
        <item x="479"/>
        <item x="472"/>
        <item x="700"/>
        <item x="635"/>
        <item x="236"/>
        <item x="76"/>
        <item x="44"/>
        <item x="640"/>
        <item x="706"/>
        <item x="421"/>
        <item x="541"/>
        <item x="424"/>
        <item x="619"/>
        <item x="443"/>
        <item x="423"/>
        <item x="293"/>
        <item x="517"/>
        <item x="33"/>
        <item x="663"/>
        <item x="225"/>
        <item x="486"/>
        <item x="172"/>
        <item x="575"/>
        <item x="400"/>
        <item x="204"/>
        <item x="189"/>
        <item x="157"/>
        <item x="485"/>
        <item x="320"/>
        <item x="266"/>
        <item x="257"/>
        <item x="213"/>
        <item x="244"/>
        <item x="492"/>
        <item x="60"/>
        <item x="392"/>
        <item x="721"/>
        <item x="499"/>
        <item x="473"/>
        <item x="642"/>
        <item x="61"/>
        <item x="409"/>
        <item x="42"/>
        <item x="170"/>
        <item x="181"/>
        <item x="194"/>
        <item x="331"/>
        <item x="481"/>
        <item x="14"/>
        <item x="599"/>
        <item x="478"/>
        <item x="553"/>
        <item x="632"/>
        <item x="503"/>
        <item x="155"/>
        <item x="55"/>
        <item x="521"/>
        <item x="397"/>
        <item x="623"/>
        <item x="20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11">
        <item x="0"/>
        <item x="3"/>
        <item x="2"/>
        <item x="1"/>
        <item x="9"/>
        <item x="7"/>
        <item x="4"/>
        <item x="5"/>
        <item x="8"/>
        <item x="6"/>
        <item t="default"/>
      </items>
    </pivotField>
    <pivotField axis="axisRow" showAll="0" sortType="descending">
      <items count="7">
        <item x="4"/>
        <item x="2"/>
        <item x="5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9">
        <item x="3"/>
        <item x="2"/>
        <item x="6"/>
        <item x="5"/>
        <item x="1"/>
        <item x="4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7">
    <i>
      <x v="5"/>
    </i>
    <i>
      <x v="1"/>
    </i>
    <i>
      <x v="2"/>
    </i>
    <i>
      <x/>
    </i>
    <i>
      <x v="4"/>
    </i>
    <i>
      <x v="3"/>
    </i>
    <i t="grand">
      <x/>
    </i>
  </rowItems>
  <colItems count="1">
    <i/>
  </colItems>
  <dataFields count="1">
    <dataField name="Suma de Content_Engagement_Rate" fld="21" baseField="0" baseItem="0" numFmtId="10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818027-60BD-441D-B931-E38A424B6DF1}" name="PT_KPI_TotalShare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3:M4" firstHeaderRow="1" firstDataRow="1" firstDataCol="0"/>
  <pivotFields count="25">
    <pivotField showAll="0"/>
    <pivotField numFmtId="14" showAll="0">
      <items count="730">
        <item x="508"/>
        <item x="601"/>
        <item x="330"/>
        <item x="566"/>
        <item x="267"/>
        <item x="361"/>
        <item x="2"/>
        <item x="715"/>
        <item x="681"/>
        <item x="162"/>
        <item x="533"/>
        <item x="310"/>
        <item x="0"/>
        <item x="7"/>
        <item x="231"/>
        <item x="346"/>
        <item x="439"/>
        <item x="627"/>
        <item x="68"/>
        <item x="65"/>
        <item x="199"/>
        <item x="664"/>
        <item x="246"/>
        <item x="227"/>
        <item x="432"/>
        <item x="21"/>
        <item x="75"/>
        <item x="384"/>
        <item x="419"/>
        <item x="468"/>
        <item x="37"/>
        <item x="631"/>
        <item x="592"/>
        <item x="262"/>
        <item x="218"/>
        <item x="66"/>
        <item x="279"/>
        <item x="620"/>
        <item x="145"/>
        <item x="511"/>
        <item x="431"/>
        <item x="301"/>
        <item x="337"/>
        <item x="493"/>
        <item x="544"/>
        <item x="299"/>
        <item x="565"/>
        <item x="352"/>
        <item x="160"/>
        <item x="498"/>
        <item x="233"/>
        <item x="704"/>
        <item x="608"/>
        <item x="509"/>
        <item x="129"/>
        <item x="303"/>
        <item x="277"/>
        <item x="718"/>
        <item x="522"/>
        <item x="136"/>
        <item x="374"/>
        <item x="38"/>
        <item x="633"/>
        <item x="428"/>
        <item x="210"/>
        <item x="224"/>
        <item x="195"/>
        <item x="357"/>
        <item x="30"/>
        <item x="88"/>
        <item x="524"/>
        <item x="312"/>
        <item x="713"/>
        <item x="562"/>
        <item x="12"/>
        <item x="39"/>
        <item x="722"/>
        <item x="516"/>
        <item x="383"/>
        <item x="86"/>
        <item x="29"/>
        <item x="252"/>
        <item x="285"/>
        <item x="296"/>
        <item x="206"/>
        <item x="570"/>
        <item x="504"/>
        <item x="649"/>
        <item x="453"/>
        <item x="673"/>
        <item x="215"/>
        <item x="716"/>
        <item x="321"/>
        <item x="655"/>
        <item x="15"/>
        <item x="657"/>
        <item x="148"/>
        <item x="132"/>
        <item x="476"/>
        <item x="656"/>
        <item x="679"/>
        <item x="386"/>
        <item x="302"/>
        <item x="471"/>
        <item x="186"/>
        <item x="574"/>
        <item x="286"/>
        <item x="118"/>
        <item x="309"/>
        <item x="460"/>
        <item x="367"/>
        <item x="377"/>
        <item x="483"/>
        <item x="711"/>
        <item x="669"/>
        <item x="628"/>
        <item x="373"/>
        <item x="549"/>
        <item x="677"/>
        <item x="123"/>
        <item x="222"/>
        <item x="630"/>
        <item x="488"/>
        <item x="512"/>
        <item x="379"/>
        <item x="354"/>
        <item x="255"/>
        <item x="18"/>
        <item x="675"/>
        <item x="73"/>
        <item x="326"/>
        <item x="535"/>
        <item x="1"/>
        <item x="332"/>
        <item x="235"/>
        <item x="67"/>
        <item x="193"/>
        <item x="105"/>
        <item x="690"/>
        <item x="433"/>
        <item x="571"/>
        <item x="26"/>
        <item x="47"/>
        <item x="702"/>
        <item x="110"/>
        <item x="710"/>
        <item x="272"/>
        <item x="626"/>
        <item x="135"/>
        <item x="641"/>
        <item x="134"/>
        <item x="634"/>
        <item x="173"/>
        <item x="584"/>
        <item x="294"/>
        <item x="237"/>
        <item x="480"/>
        <item x="211"/>
        <item x="554"/>
        <item x="6"/>
        <item x="691"/>
        <item x="396"/>
        <item x="70"/>
        <item x="101"/>
        <item x="441"/>
        <item x="662"/>
        <item x="418"/>
        <item x="463"/>
        <item x="518"/>
        <item x="724"/>
        <item x="283"/>
        <item x="430"/>
        <item x="412"/>
        <item x="289"/>
        <item x="316"/>
        <item x="182"/>
        <item x="348"/>
        <item x="625"/>
        <item x="545"/>
        <item x="188"/>
        <item x="53"/>
        <item x="208"/>
        <item x="717"/>
        <item x="362"/>
        <item x="489"/>
        <item x="470"/>
        <item x="719"/>
        <item x="500"/>
        <item x="31"/>
        <item x="138"/>
        <item x="100"/>
        <item x="196"/>
        <item x="502"/>
        <item x="149"/>
        <item x="176"/>
        <item x="540"/>
        <item x="269"/>
        <item x="107"/>
        <item x="234"/>
        <item x="546"/>
        <item x="563"/>
        <item x="90"/>
        <item x="97"/>
        <item x="683"/>
        <item x="708"/>
        <item x="168"/>
        <item x="144"/>
        <item x="569"/>
        <item x="381"/>
        <item x="536"/>
        <item x="113"/>
        <item x="77"/>
        <item x="637"/>
        <item x="564"/>
        <item x="184"/>
        <item x="586"/>
        <item x="507"/>
        <item x="597"/>
        <item x="455"/>
        <item x="308"/>
        <item x="79"/>
        <item x="667"/>
        <item x="693"/>
        <item x="487"/>
        <item x="438"/>
        <item x="365"/>
        <item x="46"/>
        <item x="458"/>
        <item x="532"/>
        <item x="678"/>
        <item x="263"/>
        <item x="382"/>
        <item x="166"/>
        <item x="617"/>
        <item x="567"/>
        <item x="369"/>
        <item x="402"/>
        <item x="448"/>
        <item x="304"/>
        <item x="475"/>
        <item x="621"/>
        <item x="240"/>
        <item x="651"/>
        <item x="8"/>
        <item x="534"/>
        <item x="526"/>
        <item x="624"/>
        <item x="645"/>
        <item x="317"/>
        <item x="372"/>
        <item x="24"/>
        <item x="395"/>
        <item x="40"/>
        <item x="672"/>
        <item x="420"/>
        <item x="141"/>
        <item x="659"/>
        <item x="449"/>
        <item x="334"/>
        <item x="17"/>
        <item x="256"/>
        <item x="425"/>
        <item x="177"/>
        <item x="260"/>
        <item x="292"/>
        <item x="725"/>
        <item x="426"/>
        <item x="345"/>
        <item x="589"/>
        <item x="658"/>
        <item x="36"/>
        <item x="467"/>
        <item x="528"/>
        <item x="207"/>
        <item x="684"/>
        <item x="682"/>
        <item x="572"/>
        <item x="82"/>
        <item x="676"/>
        <item x="360"/>
        <item x="85"/>
        <item x="335"/>
        <item x="387"/>
        <item x="464"/>
        <item x="699"/>
        <item x="705"/>
        <item x="548"/>
        <item x="703"/>
        <item x="366"/>
        <item x="180"/>
        <item x="114"/>
        <item x="444"/>
        <item x="116"/>
        <item x="666"/>
        <item x="92"/>
        <item x="216"/>
        <item x="519"/>
        <item x="587"/>
        <item x="429"/>
        <item x="159"/>
        <item x="153"/>
        <item x="202"/>
        <item x="54"/>
        <item x="322"/>
        <item x="505"/>
        <item x="288"/>
        <item x="62"/>
        <item x="356"/>
        <item x="106"/>
        <item x="49"/>
        <item x="552"/>
        <item x="13"/>
        <item x="513"/>
        <item x="363"/>
        <item x="32"/>
        <item x="550"/>
        <item x="416"/>
        <item x="539"/>
        <item x="104"/>
        <item x="531"/>
        <item x="313"/>
        <item x="477"/>
        <item x="573"/>
        <item x="701"/>
        <item x="158"/>
        <item x="187"/>
        <item x="5"/>
        <item x="276"/>
        <item x="164"/>
        <item x="514"/>
        <item x="163"/>
        <item x="128"/>
        <item x="600"/>
        <item x="253"/>
        <item x="674"/>
        <item x="142"/>
        <item x="328"/>
        <item x="647"/>
        <item x="3"/>
        <item x="94"/>
        <item x="69"/>
        <item x="228"/>
        <item x="727"/>
        <item x="603"/>
        <item x="358"/>
        <item x="115"/>
        <item x="347"/>
        <item x="594"/>
        <item x="329"/>
        <item x="200"/>
        <item x="482"/>
        <item x="93"/>
        <item x="165"/>
        <item x="723"/>
        <item x="417"/>
        <item x="300"/>
        <item x="126"/>
        <item x="726"/>
        <item x="190"/>
        <item x="305"/>
        <item x="84"/>
        <item x="83"/>
        <item x="273"/>
        <item x="324"/>
        <item x="437"/>
        <item x="9"/>
        <item x="568"/>
        <item x="179"/>
        <item x="238"/>
        <item x="349"/>
        <item x="219"/>
        <item x="452"/>
        <item x="323"/>
        <item x="338"/>
        <item x="529"/>
        <item x="344"/>
        <item x="593"/>
        <item x="51"/>
        <item x="48"/>
        <item x="389"/>
        <item x="220"/>
        <item x="698"/>
        <item x="223"/>
        <item x="660"/>
        <item x="230"/>
        <item x="226"/>
        <item x="143"/>
        <item x="445"/>
        <item x="152"/>
        <item x="350"/>
        <item x="146"/>
        <item x="390"/>
        <item x="689"/>
        <item x="506"/>
        <item x="556"/>
        <item x="686"/>
        <item x="265"/>
        <item x="124"/>
        <item x="588"/>
        <item x="318"/>
        <item x="131"/>
        <item x="217"/>
        <item x="404"/>
        <item x="298"/>
        <item x="614"/>
        <item x="214"/>
        <item x="311"/>
        <item x="495"/>
        <item x="133"/>
        <item x="368"/>
        <item x="117"/>
        <item x="271"/>
        <item x="353"/>
        <item x="385"/>
        <item x="183"/>
        <item x="542"/>
        <item x="250"/>
        <item x="555"/>
        <item x="59"/>
        <item x="120"/>
        <item x="459"/>
        <item x="11"/>
        <item x="261"/>
        <item x="510"/>
        <item x="406"/>
        <item x="185"/>
        <item x="591"/>
        <item x="203"/>
        <item x="191"/>
        <item x="41"/>
        <item x="648"/>
        <item x="618"/>
        <item x="613"/>
        <item x="241"/>
        <item x="501"/>
        <item x="442"/>
        <item x="245"/>
        <item x="636"/>
        <item x="560"/>
        <item x="595"/>
        <item x="436"/>
        <item x="607"/>
        <item x="315"/>
        <item x="89"/>
        <item x="490"/>
        <item x="275"/>
        <item x="4"/>
        <item x="494"/>
        <item x="378"/>
        <item x="414"/>
        <item x="403"/>
        <item x="137"/>
        <item x="80"/>
        <item x="578"/>
        <item x="644"/>
        <item x="456"/>
        <item x="497"/>
        <item x="248"/>
        <item x="728"/>
        <item x="109"/>
        <item x="150"/>
        <item x="290"/>
        <item x="295"/>
        <item x="410"/>
        <item x="671"/>
        <item x="247"/>
        <item x="254"/>
        <item x="422"/>
        <item x="91"/>
        <item x="359"/>
        <item x="125"/>
        <item x="99"/>
        <item x="291"/>
        <item x="714"/>
        <item x="712"/>
        <item x="57"/>
        <item x="139"/>
        <item x="281"/>
        <item x="19"/>
        <item x="154"/>
        <item x="523"/>
        <item x="325"/>
        <item x="221"/>
        <item x="45"/>
        <item x="108"/>
        <item x="538"/>
        <item x="140"/>
        <item x="209"/>
        <item x="496"/>
        <item x="646"/>
        <item x="314"/>
        <item x="610"/>
        <item x="71"/>
        <item x="707"/>
        <item x="537"/>
        <item x="167"/>
        <item x="72"/>
        <item x="543"/>
        <item x="25"/>
        <item x="558"/>
        <item x="327"/>
        <item x="576"/>
        <item x="407"/>
        <item x="156"/>
        <item x="95"/>
        <item x="450"/>
        <item x="580"/>
        <item x="415"/>
        <item x="98"/>
        <item x="559"/>
        <item x="63"/>
        <item x="692"/>
        <item x="340"/>
        <item x="491"/>
        <item x="351"/>
        <item x="56"/>
        <item x="274"/>
        <item x="43"/>
        <item x="668"/>
        <item x="695"/>
        <item x="355"/>
        <item x="341"/>
        <item x="612"/>
        <item x="376"/>
        <item x="720"/>
        <item x="64"/>
        <item x="484"/>
        <item x="174"/>
        <item x="447"/>
        <item x="661"/>
        <item x="375"/>
        <item x="446"/>
        <item x="462"/>
        <item x="638"/>
        <item x="583"/>
        <item x="596"/>
        <item x="653"/>
        <item x="388"/>
        <item x="229"/>
        <item x="147"/>
        <item x="391"/>
        <item x="102"/>
        <item x="557"/>
        <item x="457"/>
        <item x="242"/>
        <item x="408"/>
        <item x="34"/>
        <item x="650"/>
        <item x="398"/>
        <item x="515"/>
        <item x="239"/>
        <item x="639"/>
        <item x="399"/>
        <item x="336"/>
        <item x="16"/>
        <item x="590"/>
        <item x="413"/>
        <item x="87"/>
        <item x="297"/>
        <item x="551"/>
        <item x="35"/>
        <item x="688"/>
        <item x="696"/>
        <item x="670"/>
        <item x="23"/>
        <item x="547"/>
        <item x="264"/>
        <item x="178"/>
        <item x="405"/>
        <item x="606"/>
        <item x="122"/>
        <item x="654"/>
        <item x="259"/>
        <item x="319"/>
        <item x="622"/>
        <item x="527"/>
        <item x="652"/>
        <item x="343"/>
        <item x="22"/>
        <item x="371"/>
        <item x="582"/>
        <item x="665"/>
        <item x="78"/>
        <item x="278"/>
        <item x="687"/>
        <item x="10"/>
        <item x="411"/>
        <item x="212"/>
        <item x="393"/>
        <item x="694"/>
        <item x="268"/>
        <item x="20"/>
        <item x="198"/>
        <item x="525"/>
        <item x="169"/>
        <item x="577"/>
        <item x="258"/>
        <item x="579"/>
        <item x="270"/>
        <item x="339"/>
        <item x="435"/>
        <item x="52"/>
        <item x="616"/>
        <item x="602"/>
        <item x="192"/>
        <item x="74"/>
        <item x="466"/>
        <item x="171"/>
        <item x="427"/>
        <item x="465"/>
        <item x="284"/>
        <item x="561"/>
        <item x="280"/>
        <item x="643"/>
        <item x="243"/>
        <item x="609"/>
        <item x="342"/>
        <item x="680"/>
        <item x="474"/>
        <item x="461"/>
        <item x="451"/>
        <item x="111"/>
        <item x="380"/>
        <item x="585"/>
        <item x="50"/>
        <item x="440"/>
        <item x="161"/>
        <item x="127"/>
        <item x="282"/>
        <item x="709"/>
        <item x="394"/>
        <item x="287"/>
        <item x="629"/>
        <item x="205"/>
        <item x="333"/>
        <item x="249"/>
        <item x="454"/>
        <item x="27"/>
        <item x="112"/>
        <item x="434"/>
        <item x="520"/>
        <item x="130"/>
        <item x="306"/>
        <item x="121"/>
        <item x="175"/>
        <item x="598"/>
        <item x="581"/>
        <item x="611"/>
        <item x="697"/>
        <item x="605"/>
        <item x="615"/>
        <item x="530"/>
        <item x="96"/>
        <item x="251"/>
        <item x="685"/>
        <item x="232"/>
        <item x="103"/>
        <item x="307"/>
        <item x="401"/>
        <item x="119"/>
        <item x="28"/>
        <item x="58"/>
        <item x="197"/>
        <item x="469"/>
        <item x="364"/>
        <item x="81"/>
        <item x="604"/>
        <item x="151"/>
        <item x="370"/>
        <item x="479"/>
        <item x="472"/>
        <item x="700"/>
        <item x="635"/>
        <item x="236"/>
        <item x="76"/>
        <item x="44"/>
        <item x="640"/>
        <item x="706"/>
        <item x="421"/>
        <item x="541"/>
        <item x="424"/>
        <item x="619"/>
        <item x="443"/>
        <item x="423"/>
        <item x="293"/>
        <item x="517"/>
        <item x="33"/>
        <item x="663"/>
        <item x="225"/>
        <item x="486"/>
        <item x="172"/>
        <item x="575"/>
        <item x="400"/>
        <item x="204"/>
        <item x="189"/>
        <item x="157"/>
        <item x="485"/>
        <item x="320"/>
        <item x="266"/>
        <item x="257"/>
        <item x="213"/>
        <item x="244"/>
        <item x="492"/>
        <item x="60"/>
        <item x="392"/>
        <item x="721"/>
        <item x="499"/>
        <item x="473"/>
        <item x="642"/>
        <item x="61"/>
        <item x="409"/>
        <item x="42"/>
        <item x="170"/>
        <item x="181"/>
        <item x="194"/>
        <item x="331"/>
        <item x="481"/>
        <item x="14"/>
        <item x="599"/>
        <item x="478"/>
        <item x="553"/>
        <item x="632"/>
        <item x="503"/>
        <item x="155"/>
        <item x="55"/>
        <item x="521"/>
        <item x="397"/>
        <item x="623"/>
        <item x="20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11">
        <item x="0"/>
        <item x="3"/>
        <item x="2"/>
        <item x="1"/>
        <item x="9"/>
        <item x="7"/>
        <item x="4"/>
        <item x="5"/>
        <item x="8"/>
        <item x="6"/>
        <item t="default"/>
      </items>
    </pivotField>
    <pivotField showAll="0">
      <items count="7">
        <item x="4"/>
        <item x="2"/>
        <item x="5"/>
        <item x="1"/>
        <item x="3"/>
        <item x="0"/>
        <item t="default"/>
      </items>
    </pivotField>
    <pivotField showAll="0">
      <items count="9">
        <item x="3"/>
        <item x="2"/>
        <item x="6"/>
        <item x="5"/>
        <item x="1"/>
        <item x="4"/>
        <item x="0"/>
        <item x="7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uma de Shares" fld="9" baseField="0" baseItem="0" numFmtId="164"/>
  </dataFields>
  <formats count="1">
    <format dxfId="1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DDEE8E-6F78-426B-B266-94C17BFA58CF}" name="PT_ANL_ViewsByPlatform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>
  <location ref="M10:N15" firstHeaderRow="1" firstDataRow="1" firstDataCol="1"/>
  <pivotFields count="25">
    <pivotField showAll="0"/>
    <pivotField numFmtId="14" showAll="0">
      <items count="730">
        <item x="508"/>
        <item x="601"/>
        <item x="330"/>
        <item x="566"/>
        <item x="267"/>
        <item x="361"/>
        <item x="2"/>
        <item x="715"/>
        <item x="681"/>
        <item x="162"/>
        <item x="533"/>
        <item x="310"/>
        <item x="0"/>
        <item x="7"/>
        <item x="231"/>
        <item x="346"/>
        <item x="439"/>
        <item x="627"/>
        <item x="68"/>
        <item x="65"/>
        <item x="199"/>
        <item x="664"/>
        <item x="246"/>
        <item x="227"/>
        <item x="432"/>
        <item x="21"/>
        <item x="75"/>
        <item x="384"/>
        <item x="419"/>
        <item x="468"/>
        <item x="37"/>
        <item x="631"/>
        <item x="592"/>
        <item x="262"/>
        <item x="218"/>
        <item x="66"/>
        <item x="279"/>
        <item x="620"/>
        <item x="145"/>
        <item x="511"/>
        <item x="431"/>
        <item x="301"/>
        <item x="337"/>
        <item x="493"/>
        <item x="544"/>
        <item x="299"/>
        <item x="565"/>
        <item x="352"/>
        <item x="160"/>
        <item x="498"/>
        <item x="233"/>
        <item x="704"/>
        <item x="608"/>
        <item x="509"/>
        <item x="129"/>
        <item x="303"/>
        <item x="277"/>
        <item x="718"/>
        <item x="522"/>
        <item x="136"/>
        <item x="374"/>
        <item x="38"/>
        <item x="633"/>
        <item x="428"/>
        <item x="210"/>
        <item x="224"/>
        <item x="195"/>
        <item x="357"/>
        <item x="30"/>
        <item x="88"/>
        <item x="524"/>
        <item x="312"/>
        <item x="713"/>
        <item x="562"/>
        <item x="12"/>
        <item x="39"/>
        <item x="722"/>
        <item x="516"/>
        <item x="383"/>
        <item x="86"/>
        <item x="29"/>
        <item x="252"/>
        <item x="285"/>
        <item x="296"/>
        <item x="206"/>
        <item x="570"/>
        <item x="504"/>
        <item x="649"/>
        <item x="453"/>
        <item x="673"/>
        <item x="215"/>
        <item x="716"/>
        <item x="321"/>
        <item x="655"/>
        <item x="15"/>
        <item x="657"/>
        <item x="148"/>
        <item x="132"/>
        <item x="476"/>
        <item x="656"/>
        <item x="679"/>
        <item x="386"/>
        <item x="302"/>
        <item x="471"/>
        <item x="186"/>
        <item x="574"/>
        <item x="286"/>
        <item x="118"/>
        <item x="309"/>
        <item x="460"/>
        <item x="367"/>
        <item x="377"/>
        <item x="483"/>
        <item x="711"/>
        <item x="669"/>
        <item x="628"/>
        <item x="373"/>
        <item x="549"/>
        <item x="677"/>
        <item x="123"/>
        <item x="222"/>
        <item x="630"/>
        <item x="488"/>
        <item x="512"/>
        <item x="379"/>
        <item x="354"/>
        <item x="255"/>
        <item x="18"/>
        <item x="675"/>
        <item x="73"/>
        <item x="326"/>
        <item x="535"/>
        <item x="1"/>
        <item x="332"/>
        <item x="235"/>
        <item x="67"/>
        <item x="193"/>
        <item x="105"/>
        <item x="690"/>
        <item x="433"/>
        <item x="571"/>
        <item x="26"/>
        <item x="47"/>
        <item x="702"/>
        <item x="110"/>
        <item x="710"/>
        <item x="272"/>
        <item x="626"/>
        <item x="135"/>
        <item x="641"/>
        <item x="134"/>
        <item x="634"/>
        <item x="173"/>
        <item x="584"/>
        <item x="294"/>
        <item x="237"/>
        <item x="480"/>
        <item x="211"/>
        <item x="554"/>
        <item x="6"/>
        <item x="691"/>
        <item x="396"/>
        <item x="70"/>
        <item x="101"/>
        <item x="441"/>
        <item x="662"/>
        <item x="418"/>
        <item x="463"/>
        <item x="518"/>
        <item x="724"/>
        <item x="283"/>
        <item x="430"/>
        <item x="412"/>
        <item x="289"/>
        <item x="316"/>
        <item x="182"/>
        <item x="348"/>
        <item x="625"/>
        <item x="545"/>
        <item x="188"/>
        <item x="53"/>
        <item x="208"/>
        <item x="717"/>
        <item x="362"/>
        <item x="489"/>
        <item x="470"/>
        <item x="719"/>
        <item x="500"/>
        <item x="31"/>
        <item x="138"/>
        <item x="100"/>
        <item x="196"/>
        <item x="502"/>
        <item x="149"/>
        <item x="176"/>
        <item x="540"/>
        <item x="269"/>
        <item x="107"/>
        <item x="234"/>
        <item x="546"/>
        <item x="563"/>
        <item x="90"/>
        <item x="97"/>
        <item x="683"/>
        <item x="708"/>
        <item x="168"/>
        <item x="144"/>
        <item x="569"/>
        <item x="381"/>
        <item x="536"/>
        <item x="113"/>
        <item x="77"/>
        <item x="637"/>
        <item x="564"/>
        <item x="184"/>
        <item x="586"/>
        <item x="507"/>
        <item x="597"/>
        <item x="455"/>
        <item x="308"/>
        <item x="79"/>
        <item x="667"/>
        <item x="693"/>
        <item x="487"/>
        <item x="438"/>
        <item x="365"/>
        <item x="46"/>
        <item x="458"/>
        <item x="532"/>
        <item x="678"/>
        <item x="263"/>
        <item x="382"/>
        <item x="166"/>
        <item x="617"/>
        <item x="567"/>
        <item x="369"/>
        <item x="402"/>
        <item x="448"/>
        <item x="304"/>
        <item x="475"/>
        <item x="621"/>
        <item x="240"/>
        <item x="651"/>
        <item x="8"/>
        <item x="534"/>
        <item x="526"/>
        <item x="624"/>
        <item x="645"/>
        <item x="317"/>
        <item x="372"/>
        <item x="24"/>
        <item x="395"/>
        <item x="40"/>
        <item x="672"/>
        <item x="420"/>
        <item x="141"/>
        <item x="659"/>
        <item x="449"/>
        <item x="334"/>
        <item x="17"/>
        <item x="256"/>
        <item x="425"/>
        <item x="177"/>
        <item x="260"/>
        <item x="292"/>
        <item x="725"/>
        <item x="426"/>
        <item x="345"/>
        <item x="589"/>
        <item x="658"/>
        <item x="36"/>
        <item x="467"/>
        <item x="528"/>
        <item x="207"/>
        <item x="684"/>
        <item x="682"/>
        <item x="572"/>
        <item x="82"/>
        <item x="676"/>
        <item x="360"/>
        <item x="85"/>
        <item x="335"/>
        <item x="387"/>
        <item x="464"/>
        <item x="699"/>
        <item x="705"/>
        <item x="548"/>
        <item x="703"/>
        <item x="366"/>
        <item x="180"/>
        <item x="114"/>
        <item x="444"/>
        <item x="116"/>
        <item x="666"/>
        <item x="92"/>
        <item x="216"/>
        <item x="519"/>
        <item x="587"/>
        <item x="429"/>
        <item x="159"/>
        <item x="153"/>
        <item x="202"/>
        <item x="54"/>
        <item x="322"/>
        <item x="505"/>
        <item x="288"/>
        <item x="62"/>
        <item x="356"/>
        <item x="106"/>
        <item x="49"/>
        <item x="552"/>
        <item x="13"/>
        <item x="513"/>
        <item x="363"/>
        <item x="32"/>
        <item x="550"/>
        <item x="416"/>
        <item x="539"/>
        <item x="104"/>
        <item x="531"/>
        <item x="313"/>
        <item x="477"/>
        <item x="573"/>
        <item x="701"/>
        <item x="158"/>
        <item x="187"/>
        <item x="5"/>
        <item x="276"/>
        <item x="164"/>
        <item x="514"/>
        <item x="163"/>
        <item x="128"/>
        <item x="600"/>
        <item x="253"/>
        <item x="674"/>
        <item x="142"/>
        <item x="328"/>
        <item x="647"/>
        <item x="3"/>
        <item x="94"/>
        <item x="69"/>
        <item x="228"/>
        <item x="727"/>
        <item x="603"/>
        <item x="358"/>
        <item x="115"/>
        <item x="347"/>
        <item x="594"/>
        <item x="329"/>
        <item x="200"/>
        <item x="482"/>
        <item x="93"/>
        <item x="165"/>
        <item x="723"/>
        <item x="417"/>
        <item x="300"/>
        <item x="126"/>
        <item x="726"/>
        <item x="190"/>
        <item x="305"/>
        <item x="84"/>
        <item x="83"/>
        <item x="273"/>
        <item x="324"/>
        <item x="437"/>
        <item x="9"/>
        <item x="568"/>
        <item x="179"/>
        <item x="238"/>
        <item x="349"/>
        <item x="219"/>
        <item x="452"/>
        <item x="323"/>
        <item x="338"/>
        <item x="529"/>
        <item x="344"/>
        <item x="593"/>
        <item x="51"/>
        <item x="48"/>
        <item x="389"/>
        <item x="220"/>
        <item x="698"/>
        <item x="223"/>
        <item x="660"/>
        <item x="230"/>
        <item x="226"/>
        <item x="143"/>
        <item x="445"/>
        <item x="152"/>
        <item x="350"/>
        <item x="146"/>
        <item x="390"/>
        <item x="689"/>
        <item x="506"/>
        <item x="556"/>
        <item x="686"/>
        <item x="265"/>
        <item x="124"/>
        <item x="588"/>
        <item x="318"/>
        <item x="131"/>
        <item x="217"/>
        <item x="404"/>
        <item x="298"/>
        <item x="614"/>
        <item x="214"/>
        <item x="311"/>
        <item x="495"/>
        <item x="133"/>
        <item x="368"/>
        <item x="117"/>
        <item x="271"/>
        <item x="353"/>
        <item x="385"/>
        <item x="183"/>
        <item x="542"/>
        <item x="250"/>
        <item x="555"/>
        <item x="59"/>
        <item x="120"/>
        <item x="459"/>
        <item x="11"/>
        <item x="261"/>
        <item x="510"/>
        <item x="406"/>
        <item x="185"/>
        <item x="591"/>
        <item x="203"/>
        <item x="191"/>
        <item x="41"/>
        <item x="648"/>
        <item x="618"/>
        <item x="613"/>
        <item x="241"/>
        <item x="501"/>
        <item x="442"/>
        <item x="245"/>
        <item x="636"/>
        <item x="560"/>
        <item x="595"/>
        <item x="436"/>
        <item x="607"/>
        <item x="315"/>
        <item x="89"/>
        <item x="490"/>
        <item x="275"/>
        <item x="4"/>
        <item x="494"/>
        <item x="378"/>
        <item x="414"/>
        <item x="403"/>
        <item x="137"/>
        <item x="80"/>
        <item x="578"/>
        <item x="644"/>
        <item x="456"/>
        <item x="497"/>
        <item x="248"/>
        <item x="728"/>
        <item x="109"/>
        <item x="150"/>
        <item x="290"/>
        <item x="295"/>
        <item x="410"/>
        <item x="671"/>
        <item x="247"/>
        <item x="254"/>
        <item x="422"/>
        <item x="91"/>
        <item x="359"/>
        <item x="125"/>
        <item x="99"/>
        <item x="291"/>
        <item x="714"/>
        <item x="712"/>
        <item x="57"/>
        <item x="139"/>
        <item x="281"/>
        <item x="19"/>
        <item x="154"/>
        <item x="523"/>
        <item x="325"/>
        <item x="221"/>
        <item x="45"/>
        <item x="108"/>
        <item x="538"/>
        <item x="140"/>
        <item x="209"/>
        <item x="496"/>
        <item x="646"/>
        <item x="314"/>
        <item x="610"/>
        <item x="71"/>
        <item x="707"/>
        <item x="537"/>
        <item x="167"/>
        <item x="72"/>
        <item x="543"/>
        <item x="25"/>
        <item x="558"/>
        <item x="327"/>
        <item x="576"/>
        <item x="407"/>
        <item x="156"/>
        <item x="95"/>
        <item x="450"/>
        <item x="580"/>
        <item x="415"/>
        <item x="98"/>
        <item x="559"/>
        <item x="63"/>
        <item x="692"/>
        <item x="340"/>
        <item x="491"/>
        <item x="351"/>
        <item x="56"/>
        <item x="274"/>
        <item x="43"/>
        <item x="668"/>
        <item x="695"/>
        <item x="355"/>
        <item x="341"/>
        <item x="612"/>
        <item x="376"/>
        <item x="720"/>
        <item x="64"/>
        <item x="484"/>
        <item x="174"/>
        <item x="447"/>
        <item x="661"/>
        <item x="375"/>
        <item x="446"/>
        <item x="462"/>
        <item x="638"/>
        <item x="583"/>
        <item x="596"/>
        <item x="653"/>
        <item x="388"/>
        <item x="229"/>
        <item x="147"/>
        <item x="391"/>
        <item x="102"/>
        <item x="557"/>
        <item x="457"/>
        <item x="242"/>
        <item x="408"/>
        <item x="34"/>
        <item x="650"/>
        <item x="398"/>
        <item x="515"/>
        <item x="239"/>
        <item x="639"/>
        <item x="399"/>
        <item x="336"/>
        <item x="16"/>
        <item x="590"/>
        <item x="413"/>
        <item x="87"/>
        <item x="297"/>
        <item x="551"/>
        <item x="35"/>
        <item x="688"/>
        <item x="696"/>
        <item x="670"/>
        <item x="23"/>
        <item x="547"/>
        <item x="264"/>
        <item x="178"/>
        <item x="405"/>
        <item x="606"/>
        <item x="122"/>
        <item x="654"/>
        <item x="259"/>
        <item x="319"/>
        <item x="622"/>
        <item x="527"/>
        <item x="652"/>
        <item x="343"/>
        <item x="22"/>
        <item x="371"/>
        <item x="582"/>
        <item x="665"/>
        <item x="78"/>
        <item x="278"/>
        <item x="687"/>
        <item x="10"/>
        <item x="411"/>
        <item x="212"/>
        <item x="393"/>
        <item x="694"/>
        <item x="268"/>
        <item x="20"/>
        <item x="198"/>
        <item x="525"/>
        <item x="169"/>
        <item x="577"/>
        <item x="258"/>
        <item x="579"/>
        <item x="270"/>
        <item x="339"/>
        <item x="435"/>
        <item x="52"/>
        <item x="616"/>
        <item x="602"/>
        <item x="192"/>
        <item x="74"/>
        <item x="466"/>
        <item x="171"/>
        <item x="427"/>
        <item x="465"/>
        <item x="284"/>
        <item x="561"/>
        <item x="280"/>
        <item x="643"/>
        <item x="243"/>
        <item x="609"/>
        <item x="342"/>
        <item x="680"/>
        <item x="474"/>
        <item x="461"/>
        <item x="451"/>
        <item x="111"/>
        <item x="380"/>
        <item x="585"/>
        <item x="50"/>
        <item x="440"/>
        <item x="161"/>
        <item x="127"/>
        <item x="282"/>
        <item x="709"/>
        <item x="394"/>
        <item x="287"/>
        <item x="629"/>
        <item x="205"/>
        <item x="333"/>
        <item x="249"/>
        <item x="454"/>
        <item x="27"/>
        <item x="112"/>
        <item x="434"/>
        <item x="520"/>
        <item x="130"/>
        <item x="306"/>
        <item x="121"/>
        <item x="175"/>
        <item x="598"/>
        <item x="581"/>
        <item x="611"/>
        <item x="697"/>
        <item x="605"/>
        <item x="615"/>
        <item x="530"/>
        <item x="96"/>
        <item x="251"/>
        <item x="685"/>
        <item x="232"/>
        <item x="103"/>
        <item x="307"/>
        <item x="401"/>
        <item x="119"/>
        <item x="28"/>
        <item x="58"/>
        <item x="197"/>
        <item x="469"/>
        <item x="364"/>
        <item x="81"/>
        <item x="604"/>
        <item x="151"/>
        <item x="370"/>
        <item x="479"/>
        <item x="472"/>
        <item x="700"/>
        <item x="635"/>
        <item x="236"/>
        <item x="76"/>
        <item x="44"/>
        <item x="640"/>
        <item x="706"/>
        <item x="421"/>
        <item x="541"/>
        <item x="424"/>
        <item x="619"/>
        <item x="443"/>
        <item x="423"/>
        <item x="293"/>
        <item x="517"/>
        <item x="33"/>
        <item x="663"/>
        <item x="225"/>
        <item x="486"/>
        <item x="172"/>
        <item x="575"/>
        <item x="400"/>
        <item x="204"/>
        <item x="189"/>
        <item x="157"/>
        <item x="485"/>
        <item x="320"/>
        <item x="266"/>
        <item x="257"/>
        <item x="213"/>
        <item x="244"/>
        <item x="492"/>
        <item x="60"/>
        <item x="392"/>
        <item x="721"/>
        <item x="499"/>
        <item x="473"/>
        <item x="642"/>
        <item x="61"/>
        <item x="409"/>
        <item x="42"/>
        <item x="170"/>
        <item x="181"/>
        <item x="194"/>
        <item x="331"/>
        <item x="481"/>
        <item x="14"/>
        <item x="599"/>
        <item x="478"/>
        <item x="553"/>
        <item x="632"/>
        <item x="503"/>
        <item x="155"/>
        <item x="55"/>
        <item x="521"/>
        <item x="397"/>
        <item x="623"/>
        <item x="201"/>
        <item t="default"/>
      </items>
    </pivotField>
    <pivotField showAll="0"/>
    <pivotField axis="axisRow" showAll="0" sortType="descending">
      <items count="5"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1">
        <item x="0"/>
        <item x="3"/>
        <item x="2"/>
        <item x="1"/>
        <item x="9"/>
        <item x="7"/>
        <item x="4"/>
        <item x="5"/>
        <item x="8"/>
        <item x="6"/>
        <item t="default"/>
      </items>
    </pivotField>
    <pivotField showAll="0">
      <items count="7">
        <item x="4"/>
        <item x="2"/>
        <item x="5"/>
        <item x="1"/>
        <item x="3"/>
        <item x="0"/>
        <item t="default"/>
      </items>
    </pivotField>
    <pivotField showAll="0">
      <items count="9">
        <item x="3"/>
        <item x="2"/>
        <item x="6"/>
        <item x="5"/>
        <item x="1"/>
        <item x="4"/>
        <item x="0"/>
        <item x="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Suma de Views" fld="7" baseField="0" baseItem="0"/>
  </dataFields>
  <chartFormats count="1"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C3AB01-B387-42C2-8006-A45D3560FFCD}" name="PT_GEO_RegionPerformanc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40:O49" firstHeaderRow="0" firstDataRow="1" firstDataCol="1"/>
  <pivotFields count="25">
    <pivotField showAll="0"/>
    <pivotField numFmtId="14" showAll="0">
      <items count="730">
        <item x="508"/>
        <item x="601"/>
        <item x="330"/>
        <item x="566"/>
        <item x="267"/>
        <item x="361"/>
        <item x="2"/>
        <item x="715"/>
        <item x="681"/>
        <item x="162"/>
        <item x="533"/>
        <item x="310"/>
        <item x="0"/>
        <item x="7"/>
        <item x="231"/>
        <item x="346"/>
        <item x="439"/>
        <item x="627"/>
        <item x="68"/>
        <item x="65"/>
        <item x="199"/>
        <item x="664"/>
        <item x="246"/>
        <item x="227"/>
        <item x="432"/>
        <item x="21"/>
        <item x="75"/>
        <item x="384"/>
        <item x="419"/>
        <item x="468"/>
        <item x="37"/>
        <item x="631"/>
        <item x="592"/>
        <item x="262"/>
        <item x="218"/>
        <item x="66"/>
        <item x="279"/>
        <item x="620"/>
        <item x="145"/>
        <item x="511"/>
        <item x="431"/>
        <item x="301"/>
        <item x="337"/>
        <item x="493"/>
        <item x="544"/>
        <item x="299"/>
        <item x="565"/>
        <item x="352"/>
        <item x="160"/>
        <item x="498"/>
        <item x="233"/>
        <item x="704"/>
        <item x="608"/>
        <item x="509"/>
        <item x="129"/>
        <item x="303"/>
        <item x="277"/>
        <item x="718"/>
        <item x="522"/>
        <item x="136"/>
        <item x="374"/>
        <item x="38"/>
        <item x="633"/>
        <item x="428"/>
        <item x="210"/>
        <item x="224"/>
        <item x="195"/>
        <item x="357"/>
        <item x="30"/>
        <item x="88"/>
        <item x="524"/>
        <item x="312"/>
        <item x="713"/>
        <item x="562"/>
        <item x="12"/>
        <item x="39"/>
        <item x="722"/>
        <item x="516"/>
        <item x="383"/>
        <item x="86"/>
        <item x="29"/>
        <item x="252"/>
        <item x="285"/>
        <item x="296"/>
        <item x="206"/>
        <item x="570"/>
        <item x="504"/>
        <item x="649"/>
        <item x="453"/>
        <item x="673"/>
        <item x="215"/>
        <item x="716"/>
        <item x="321"/>
        <item x="655"/>
        <item x="15"/>
        <item x="657"/>
        <item x="148"/>
        <item x="132"/>
        <item x="476"/>
        <item x="656"/>
        <item x="679"/>
        <item x="386"/>
        <item x="302"/>
        <item x="471"/>
        <item x="186"/>
        <item x="574"/>
        <item x="286"/>
        <item x="118"/>
        <item x="309"/>
        <item x="460"/>
        <item x="367"/>
        <item x="377"/>
        <item x="483"/>
        <item x="711"/>
        <item x="669"/>
        <item x="628"/>
        <item x="373"/>
        <item x="549"/>
        <item x="677"/>
        <item x="123"/>
        <item x="222"/>
        <item x="630"/>
        <item x="488"/>
        <item x="512"/>
        <item x="379"/>
        <item x="354"/>
        <item x="255"/>
        <item x="18"/>
        <item x="675"/>
        <item x="73"/>
        <item x="326"/>
        <item x="535"/>
        <item x="1"/>
        <item x="332"/>
        <item x="235"/>
        <item x="67"/>
        <item x="193"/>
        <item x="105"/>
        <item x="690"/>
        <item x="433"/>
        <item x="571"/>
        <item x="26"/>
        <item x="47"/>
        <item x="702"/>
        <item x="110"/>
        <item x="710"/>
        <item x="272"/>
        <item x="626"/>
        <item x="135"/>
        <item x="641"/>
        <item x="134"/>
        <item x="634"/>
        <item x="173"/>
        <item x="584"/>
        <item x="294"/>
        <item x="237"/>
        <item x="480"/>
        <item x="211"/>
        <item x="554"/>
        <item x="6"/>
        <item x="691"/>
        <item x="396"/>
        <item x="70"/>
        <item x="101"/>
        <item x="441"/>
        <item x="662"/>
        <item x="418"/>
        <item x="463"/>
        <item x="518"/>
        <item x="724"/>
        <item x="283"/>
        <item x="430"/>
        <item x="412"/>
        <item x="289"/>
        <item x="316"/>
        <item x="182"/>
        <item x="348"/>
        <item x="625"/>
        <item x="545"/>
        <item x="188"/>
        <item x="53"/>
        <item x="208"/>
        <item x="717"/>
        <item x="362"/>
        <item x="489"/>
        <item x="470"/>
        <item x="719"/>
        <item x="500"/>
        <item x="31"/>
        <item x="138"/>
        <item x="100"/>
        <item x="196"/>
        <item x="502"/>
        <item x="149"/>
        <item x="176"/>
        <item x="540"/>
        <item x="269"/>
        <item x="107"/>
        <item x="234"/>
        <item x="546"/>
        <item x="563"/>
        <item x="90"/>
        <item x="97"/>
        <item x="683"/>
        <item x="708"/>
        <item x="168"/>
        <item x="144"/>
        <item x="569"/>
        <item x="381"/>
        <item x="536"/>
        <item x="113"/>
        <item x="77"/>
        <item x="637"/>
        <item x="564"/>
        <item x="184"/>
        <item x="586"/>
        <item x="507"/>
        <item x="597"/>
        <item x="455"/>
        <item x="308"/>
        <item x="79"/>
        <item x="667"/>
        <item x="693"/>
        <item x="487"/>
        <item x="438"/>
        <item x="365"/>
        <item x="46"/>
        <item x="458"/>
        <item x="532"/>
        <item x="678"/>
        <item x="263"/>
        <item x="382"/>
        <item x="166"/>
        <item x="617"/>
        <item x="567"/>
        <item x="369"/>
        <item x="402"/>
        <item x="448"/>
        <item x="304"/>
        <item x="475"/>
        <item x="621"/>
        <item x="240"/>
        <item x="651"/>
        <item x="8"/>
        <item x="534"/>
        <item x="526"/>
        <item x="624"/>
        <item x="645"/>
        <item x="317"/>
        <item x="372"/>
        <item x="24"/>
        <item x="395"/>
        <item x="40"/>
        <item x="672"/>
        <item x="420"/>
        <item x="141"/>
        <item x="659"/>
        <item x="449"/>
        <item x="334"/>
        <item x="17"/>
        <item x="256"/>
        <item x="425"/>
        <item x="177"/>
        <item x="260"/>
        <item x="292"/>
        <item x="725"/>
        <item x="426"/>
        <item x="345"/>
        <item x="589"/>
        <item x="658"/>
        <item x="36"/>
        <item x="467"/>
        <item x="528"/>
        <item x="207"/>
        <item x="684"/>
        <item x="682"/>
        <item x="572"/>
        <item x="82"/>
        <item x="676"/>
        <item x="360"/>
        <item x="85"/>
        <item x="335"/>
        <item x="387"/>
        <item x="464"/>
        <item x="699"/>
        <item x="705"/>
        <item x="548"/>
        <item x="703"/>
        <item x="366"/>
        <item x="180"/>
        <item x="114"/>
        <item x="444"/>
        <item x="116"/>
        <item x="666"/>
        <item x="92"/>
        <item x="216"/>
        <item x="519"/>
        <item x="587"/>
        <item x="429"/>
        <item x="159"/>
        <item x="153"/>
        <item x="202"/>
        <item x="54"/>
        <item x="322"/>
        <item x="505"/>
        <item x="288"/>
        <item x="62"/>
        <item x="356"/>
        <item x="106"/>
        <item x="49"/>
        <item x="552"/>
        <item x="13"/>
        <item x="513"/>
        <item x="363"/>
        <item x="32"/>
        <item x="550"/>
        <item x="416"/>
        <item x="539"/>
        <item x="104"/>
        <item x="531"/>
        <item x="313"/>
        <item x="477"/>
        <item x="573"/>
        <item x="701"/>
        <item x="158"/>
        <item x="187"/>
        <item x="5"/>
        <item x="276"/>
        <item x="164"/>
        <item x="514"/>
        <item x="163"/>
        <item x="128"/>
        <item x="600"/>
        <item x="253"/>
        <item x="674"/>
        <item x="142"/>
        <item x="328"/>
        <item x="647"/>
        <item x="3"/>
        <item x="94"/>
        <item x="69"/>
        <item x="228"/>
        <item x="727"/>
        <item x="603"/>
        <item x="358"/>
        <item x="115"/>
        <item x="347"/>
        <item x="594"/>
        <item x="329"/>
        <item x="200"/>
        <item x="482"/>
        <item x="93"/>
        <item x="165"/>
        <item x="723"/>
        <item x="417"/>
        <item x="300"/>
        <item x="126"/>
        <item x="726"/>
        <item x="190"/>
        <item x="305"/>
        <item x="84"/>
        <item x="83"/>
        <item x="273"/>
        <item x="324"/>
        <item x="437"/>
        <item x="9"/>
        <item x="568"/>
        <item x="179"/>
        <item x="238"/>
        <item x="349"/>
        <item x="219"/>
        <item x="452"/>
        <item x="323"/>
        <item x="338"/>
        <item x="529"/>
        <item x="344"/>
        <item x="593"/>
        <item x="51"/>
        <item x="48"/>
        <item x="389"/>
        <item x="220"/>
        <item x="698"/>
        <item x="223"/>
        <item x="660"/>
        <item x="230"/>
        <item x="226"/>
        <item x="143"/>
        <item x="445"/>
        <item x="152"/>
        <item x="350"/>
        <item x="146"/>
        <item x="390"/>
        <item x="689"/>
        <item x="506"/>
        <item x="556"/>
        <item x="686"/>
        <item x="265"/>
        <item x="124"/>
        <item x="588"/>
        <item x="318"/>
        <item x="131"/>
        <item x="217"/>
        <item x="404"/>
        <item x="298"/>
        <item x="614"/>
        <item x="214"/>
        <item x="311"/>
        <item x="495"/>
        <item x="133"/>
        <item x="368"/>
        <item x="117"/>
        <item x="271"/>
        <item x="353"/>
        <item x="385"/>
        <item x="183"/>
        <item x="542"/>
        <item x="250"/>
        <item x="555"/>
        <item x="59"/>
        <item x="120"/>
        <item x="459"/>
        <item x="11"/>
        <item x="261"/>
        <item x="510"/>
        <item x="406"/>
        <item x="185"/>
        <item x="591"/>
        <item x="203"/>
        <item x="191"/>
        <item x="41"/>
        <item x="648"/>
        <item x="618"/>
        <item x="613"/>
        <item x="241"/>
        <item x="501"/>
        <item x="442"/>
        <item x="245"/>
        <item x="636"/>
        <item x="560"/>
        <item x="595"/>
        <item x="436"/>
        <item x="607"/>
        <item x="315"/>
        <item x="89"/>
        <item x="490"/>
        <item x="275"/>
        <item x="4"/>
        <item x="494"/>
        <item x="378"/>
        <item x="414"/>
        <item x="403"/>
        <item x="137"/>
        <item x="80"/>
        <item x="578"/>
        <item x="644"/>
        <item x="456"/>
        <item x="497"/>
        <item x="248"/>
        <item x="728"/>
        <item x="109"/>
        <item x="150"/>
        <item x="290"/>
        <item x="295"/>
        <item x="410"/>
        <item x="671"/>
        <item x="247"/>
        <item x="254"/>
        <item x="422"/>
        <item x="91"/>
        <item x="359"/>
        <item x="125"/>
        <item x="99"/>
        <item x="291"/>
        <item x="714"/>
        <item x="712"/>
        <item x="57"/>
        <item x="139"/>
        <item x="281"/>
        <item x="19"/>
        <item x="154"/>
        <item x="523"/>
        <item x="325"/>
        <item x="221"/>
        <item x="45"/>
        <item x="108"/>
        <item x="538"/>
        <item x="140"/>
        <item x="209"/>
        <item x="496"/>
        <item x="646"/>
        <item x="314"/>
        <item x="610"/>
        <item x="71"/>
        <item x="707"/>
        <item x="537"/>
        <item x="167"/>
        <item x="72"/>
        <item x="543"/>
        <item x="25"/>
        <item x="558"/>
        <item x="327"/>
        <item x="576"/>
        <item x="407"/>
        <item x="156"/>
        <item x="95"/>
        <item x="450"/>
        <item x="580"/>
        <item x="415"/>
        <item x="98"/>
        <item x="559"/>
        <item x="63"/>
        <item x="692"/>
        <item x="340"/>
        <item x="491"/>
        <item x="351"/>
        <item x="56"/>
        <item x="274"/>
        <item x="43"/>
        <item x="668"/>
        <item x="695"/>
        <item x="355"/>
        <item x="341"/>
        <item x="612"/>
        <item x="376"/>
        <item x="720"/>
        <item x="64"/>
        <item x="484"/>
        <item x="174"/>
        <item x="447"/>
        <item x="661"/>
        <item x="375"/>
        <item x="446"/>
        <item x="462"/>
        <item x="638"/>
        <item x="583"/>
        <item x="596"/>
        <item x="653"/>
        <item x="388"/>
        <item x="229"/>
        <item x="147"/>
        <item x="391"/>
        <item x="102"/>
        <item x="557"/>
        <item x="457"/>
        <item x="242"/>
        <item x="408"/>
        <item x="34"/>
        <item x="650"/>
        <item x="398"/>
        <item x="515"/>
        <item x="239"/>
        <item x="639"/>
        <item x="399"/>
        <item x="336"/>
        <item x="16"/>
        <item x="590"/>
        <item x="413"/>
        <item x="87"/>
        <item x="297"/>
        <item x="551"/>
        <item x="35"/>
        <item x="688"/>
        <item x="696"/>
        <item x="670"/>
        <item x="23"/>
        <item x="547"/>
        <item x="264"/>
        <item x="178"/>
        <item x="405"/>
        <item x="606"/>
        <item x="122"/>
        <item x="654"/>
        <item x="259"/>
        <item x="319"/>
        <item x="622"/>
        <item x="527"/>
        <item x="652"/>
        <item x="343"/>
        <item x="22"/>
        <item x="371"/>
        <item x="582"/>
        <item x="665"/>
        <item x="78"/>
        <item x="278"/>
        <item x="687"/>
        <item x="10"/>
        <item x="411"/>
        <item x="212"/>
        <item x="393"/>
        <item x="694"/>
        <item x="268"/>
        <item x="20"/>
        <item x="198"/>
        <item x="525"/>
        <item x="169"/>
        <item x="577"/>
        <item x="258"/>
        <item x="579"/>
        <item x="270"/>
        <item x="339"/>
        <item x="435"/>
        <item x="52"/>
        <item x="616"/>
        <item x="602"/>
        <item x="192"/>
        <item x="74"/>
        <item x="466"/>
        <item x="171"/>
        <item x="427"/>
        <item x="465"/>
        <item x="284"/>
        <item x="561"/>
        <item x="280"/>
        <item x="643"/>
        <item x="243"/>
        <item x="609"/>
        <item x="342"/>
        <item x="680"/>
        <item x="474"/>
        <item x="461"/>
        <item x="451"/>
        <item x="111"/>
        <item x="380"/>
        <item x="585"/>
        <item x="50"/>
        <item x="440"/>
        <item x="161"/>
        <item x="127"/>
        <item x="282"/>
        <item x="709"/>
        <item x="394"/>
        <item x="287"/>
        <item x="629"/>
        <item x="205"/>
        <item x="333"/>
        <item x="249"/>
        <item x="454"/>
        <item x="27"/>
        <item x="112"/>
        <item x="434"/>
        <item x="520"/>
        <item x="130"/>
        <item x="306"/>
        <item x="121"/>
        <item x="175"/>
        <item x="598"/>
        <item x="581"/>
        <item x="611"/>
        <item x="697"/>
        <item x="605"/>
        <item x="615"/>
        <item x="530"/>
        <item x="96"/>
        <item x="251"/>
        <item x="685"/>
        <item x="232"/>
        <item x="103"/>
        <item x="307"/>
        <item x="401"/>
        <item x="119"/>
        <item x="28"/>
        <item x="58"/>
        <item x="197"/>
        <item x="469"/>
        <item x="364"/>
        <item x="81"/>
        <item x="604"/>
        <item x="151"/>
        <item x="370"/>
        <item x="479"/>
        <item x="472"/>
        <item x="700"/>
        <item x="635"/>
        <item x="236"/>
        <item x="76"/>
        <item x="44"/>
        <item x="640"/>
        <item x="706"/>
        <item x="421"/>
        <item x="541"/>
        <item x="424"/>
        <item x="619"/>
        <item x="443"/>
        <item x="423"/>
        <item x="293"/>
        <item x="517"/>
        <item x="33"/>
        <item x="663"/>
        <item x="225"/>
        <item x="486"/>
        <item x="172"/>
        <item x="575"/>
        <item x="400"/>
        <item x="204"/>
        <item x="189"/>
        <item x="157"/>
        <item x="485"/>
        <item x="320"/>
        <item x="266"/>
        <item x="257"/>
        <item x="213"/>
        <item x="244"/>
        <item x="492"/>
        <item x="60"/>
        <item x="392"/>
        <item x="721"/>
        <item x="499"/>
        <item x="473"/>
        <item x="642"/>
        <item x="61"/>
        <item x="409"/>
        <item x="42"/>
        <item x="170"/>
        <item x="181"/>
        <item x="194"/>
        <item x="331"/>
        <item x="481"/>
        <item x="14"/>
        <item x="599"/>
        <item x="478"/>
        <item x="553"/>
        <item x="632"/>
        <item x="503"/>
        <item x="155"/>
        <item x="55"/>
        <item x="521"/>
        <item x="397"/>
        <item x="623"/>
        <item x="201"/>
        <item t="default"/>
      </items>
    </pivotField>
    <pivotField showAll="0"/>
    <pivotField showAll="0"/>
    <pivotField showAll="0"/>
    <pivotField showAll="0"/>
    <pivotField axis="axisRow" showAll="0" sortType="descending">
      <items count="9">
        <item x="3"/>
        <item x="2"/>
        <item x="6"/>
        <item x="5"/>
        <item x="1"/>
        <item x="4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6"/>
  </rowFields>
  <rowItems count="9">
    <i>
      <x v="7"/>
    </i>
    <i>
      <x v="1"/>
    </i>
    <i>
      <x v="6"/>
    </i>
    <i>
      <x v="2"/>
    </i>
    <i>
      <x v="4"/>
    </i>
    <i>
      <x/>
    </i>
    <i>
      <x v="3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iews" fld="7" baseField="0" baseItem="0"/>
    <dataField name="Suma de Views_EngagementRate" fld="24" baseField="0" baseItem="0" numFmtId="4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95B95D-A0A1-48B2-AA8B-DCFDBDB312FA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P10:Q15" firstHeaderRow="1" firstDataRow="1" firstDataCol="1"/>
  <pivotFields count="25">
    <pivotField showAll="0"/>
    <pivotField numFmtId="14" showAll="0">
      <items count="730">
        <item x="508"/>
        <item x="601"/>
        <item x="330"/>
        <item x="566"/>
        <item x="267"/>
        <item x="361"/>
        <item x="2"/>
        <item x="715"/>
        <item x="681"/>
        <item x="162"/>
        <item x="533"/>
        <item x="310"/>
        <item x="0"/>
        <item x="7"/>
        <item x="231"/>
        <item x="346"/>
        <item x="439"/>
        <item x="627"/>
        <item x="68"/>
        <item x="65"/>
        <item x="199"/>
        <item x="664"/>
        <item x="246"/>
        <item x="227"/>
        <item x="432"/>
        <item x="21"/>
        <item x="75"/>
        <item x="384"/>
        <item x="419"/>
        <item x="468"/>
        <item x="37"/>
        <item x="631"/>
        <item x="592"/>
        <item x="262"/>
        <item x="218"/>
        <item x="66"/>
        <item x="279"/>
        <item x="620"/>
        <item x="145"/>
        <item x="511"/>
        <item x="431"/>
        <item x="301"/>
        <item x="337"/>
        <item x="493"/>
        <item x="544"/>
        <item x="299"/>
        <item x="565"/>
        <item x="352"/>
        <item x="160"/>
        <item x="498"/>
        <item x="233"/>
        <item x="704"/>
        <item x="608"/>
        <item x="509"/>
        <item x="129"/>
        <item x="303"/>
        <item x="277"/>
        <item x="718"/>
        <item x="522"/>
        <item x="136"/>
        <item x="374"/>
        <item x="38"/>
        <item x="633"/>
        <item x="428"/>
        <item x="210"/>
        <item x="224"/>
        <item x="195"/>
        <item x="357"/>
        <item x="30"/>
        <item x="88"/>
        <item x="524"/>
        <item x="312"/>
        <item x="713"/>
        <item x="562"/>
        <item x="12"/>
        <item x="39"/>
        <item x="722"/>
        <item x="516"/>
        <item x="383"/>
        <item x="86"/>
        <item x="29"/>
        <item x="252"/>
        <item x="285"/>
        <item x="296"/>
        <item x="206"/>
        <item x="570"/>
        <item x="504"/>
        <item x="649"/>
        <item x="453"/>
        <item x="673"/>
        <item x="215"/>
        <item x="716"/>
        <item x="321"/>
        <item x="655"/>
        <item x="15"/>
        <item x="657"/>
        <item x="148"/>
        <item x="132"/>
        <item x="476"/>
        <item x="656"/>
        <item x="679"/>
        <item x="386"/>
        <item x="302"/>
        <item x="471"/>
        <item x="186"/>
        <item x="574"/>
        <item x="286"/>
        <item x="118"/>
        <item x="309"/>
        <item x="460"/>
        <item x="367"/>
        <item x="377"/>
        <item x="483"/>
        <item x="711"/>
        <item x="669"/>
        <item x="628"/>
        <item x="373"/>
        <item x="549"/>
        <item x="677"/>
        <item x="123"/>
        <item x="222"/>
        <item x="630"/>
        <item x="488"/>
        <item x="512"/>
        <item x="379"/>
        <item x="354"/>
        <item x="255"/>
        <item x="18"/>
        <item x="675"/>
        <item x="73"/>
        <item x="326"/>
        <item x="535"/>
        <item x="1"/>
        <item x="332"/>
        <item x="235"/>
        <item x="67"/>
        <item x="193"/>
        <item x="105"/>
        <item x="690"/>
        <item x="433"/>
        <item x="571"/>
        <item x="26"/>
        <item x="47"/>
        <item x="702"/>
        <item x="110"/>
        <item x="710"/>
        <item x="272"/>
        <item x="626"/>
        <item x="135"/>
        <item x="641"/>
        <item x="134"/>
        <item x="634"/>
        <item x="173"/>
        <item x="584"/>
        <item x="294"/>
        <item x="237"/>
        <item x="480"/>
        <item x="211"/>
        <item x="554"/>
        <item x="6"/>
        <item x="691"/>
        <item x="396"/>
        <item x="70"/>
        <item x="101"/>
        <item x="441"/>
        <item x="662"/>
        <item x="418"/>
        <item x="463"/>
        <item x="518"/>
        <item x="724"/>
        <item x="283"/>
        <item x="430"/>
        <item x="412"/>
        <item x="289"/>
        <item x="316"/>
        <item x="182"/>
        <item x="348"/>
        <item x="625"/>
        <item x="545"/>
        <item x="188"/>
        <item x="53"/>
        <item x="208"/>
        <item x="717"/>
        <item x="362"/>
        <item x="489"/>
        <item x="470"/>
        <item x="719"/>
        <item x="500"/>
        <item x="31"/>
        <item x="138"/>
        <item x="100"/>
        <item x="196"/>
        <item x="502"/>
        <item x="149"/>
        <item x="176"/>
        <item x="540"/>
        <item x="269"/>
        <item x="107"/>
        <item x="234"/>
        <item x="546"/>
        <item x="563"/>
        <item x="90"/>
        <item x="97"/>
        <item x="683"/>
        <item x="708"/>
        <item x="168"/>
        <item x="144"/>
        <item x="569"/>
        <item x="381"/>
        <item x="536"/>
        <item x="113"/>
        <item x="77"/>
        <item x="637"/>
        <item x="564"/>
        <item x="184"/>
        <item x="586"/>
        <item x="507"/>
        <item x="597"/>
        <item x="455"/>
        <item x="308"/>
        <item x="79"/>
        <item x="667"/>
        <item x="693"/>
        <item x="487"/>
        <item x="438"/>
        <item x="365"/>
        <item x="46"/>
        <item x="458"/>
        <item x="532"/>
        <item x="678"/>
        <item x="263"/>
        <item x="382"/>
        <item x="166"/>
        <item x="617"/>
        <item x="567"/>
        <item x="369"/>
        <item x="402"/>
        <item x="448"/>
        <item x="304"/>
        <item x="475"/>
        <item x="621"/>
        <item x="240"/>
        <item x="651"/>
        <item x="8"/>
        <item x="534"/>
        <item x="526"/>
        <item x="624"/>
        <item x="645"/>
        <item x="317"/>
        <item x="372"/>
        <item x="24"/>
        <item x="395"/>
        <item x="40"/>
        <item x="672"/>
        <item x="420"/>
        <item x="141"/>
        <item x="659"/>
        <item x="449"/>
        <item x="334"/>
        <item x="17"/>
        <item x="256"/>
        <item x="425"/>
        <item x="177"/>
        <item x="260"/>
        <item x="292"/>
        <item x="725"/>
        <item x="426"/>
        <item x="345"/>
        <item x="589"/>
        <item x="658"/>
        <item x="36"/>
        <item x="467"/>
        <item x="528"/>
        <item x="207"/>
        <item x="684"/>
        <item x="682"/>
        <item x="572"/>
        <item x="82"/>
        <item x="676"/>
        <item x="360"/>
        <item x="85"/>
        <item x="335"/>
        <item x="387"/>
        <item x="464"/>
        <item x="699"/>
        <item x="705"/>
        <item x="548"/>
        <item x="703"/>
        <item x="366"/>
        <item x="180"/>
        <item x="114"/>
        <item x="444"/>
        <item x="116"/>
        <item x="666"/>
        <item x="92"/>
        <item x="216"/>
        <item x="519"/>
        <item x="587"/>
        <item x="429"/>
        <item x="159"/>
        <item x="153"/>
        <item x="202"/>
        <item x="54"/>
        <item x="322"/>
        <item x="505"/>
        <item x="288"/>
        <item x="62"/>
        <item x="356"/>
        <item x="106"/>
        <item x="49"/>
        <item x="552"/>
        <item x="13"/>
        <item x="513"/>
        <item x="363"/>
        <item x="32"/>
        <item x="550"/>
        <item x="416"/>
        <item x="539"/>
        <item x="104"/>
        <item x="531"/>
        <item x="313"/>
        <item x="477"/>
        <item x="573"/>
        <item x="701"/>
        <item x="158"/>
        <item x="187"/>
        <item x="5"/>
        <item x="276"/>
        <item x="164"/>
        <item x="514"/>
        <item x="163"/>
        <item x="128"/>
        <item x="600"/>
        <item x="253"/>
        <item x="674"/>
        <item x="142"/>
        <item x="328"/>
        <item x="647"/>
        <item x="3"/>
        <item x="94"/>
        <item x="69"/>
        <item x="228"/>
        <item x="727"/>
        <item x="603"/>
        <item x="358"/>
        <item x="115"/>
        <item x="347"/>
        <item x="594"/>
        <item x="329"/>
        <item x="200"/>
        <item x="482"/>
        <item x="93"/>
        <item x="165"/>
        <item x="723"/>
        <item x="417"/>
        <item x="300"/>
        <item x="126"/>
        <item x="726"/>
        <item x="190"/>
        <item x="305"/>
        <item x="84"/>
        <item x="83"/>
        <item x="273"/>
        <item x="324"/>
        <item x="437"/>
        <item x="9"/>
        <item x="568"/>
        <item x="179"/>
        <item x="238"/>
        <item x="349"/>
        <item x="219"/>
        <item x="452"/>
        <item x="323"/>
        <item x="338"/>
        <item x="529"/>
        <item x="344"/>
        <item x="593"/>
        <item x="51"/>
        <item x="48"/>
        <item x="389"/>
        <item x="220"/>
        <item x="698"/>
        <item x="223"/>
        <item x="660"/>
        <item x="230"/>
        <item x="226"/>
        <item x="143"/>
        <item x="445"/>
        <item x="152"/>
        <item x="350"/>
        <item x="146"/>
        <item x="390"/>
        <item x="689"/>
        <item x="506"/>
        <item x="556"/>
        <item x="686"/>
        <item x="265"/>
        <item x="124"/>
        <item x="588"/>
        <item x="318"/>
        <item x="131"/>
        <item x="217"/>
        <item x="404"/>
        <item x="298"/>
        <item x="614"/>
        <item x="214"/>
        <item x="311"/>
        <item x="495"/>
        <item x="133"/>
        <item x="368"/>
        <item x="117"/>
        <item x="271"/>
        <item x="353"/>
        <item x="385"/>
        <item x="183"/>
        <item x="542"/>
        <item x="250"/>
        <item x="555"/>
        <item x="59"/>
        <item x="120"/>
        <item x="459"/>
        <item x="11"/>
        <item x="261"/>
        <item x="510"/>
        <item x="406"/>
        <item x="185"/>
        <item x="591"/>
        <item x="203"/>
        <item x="191"/>
        <item x="41"/>
        <item x="648"/>
        <item x="618"/>
        <item x="613"/>
        <item x="241"/>
        <item x="501"/>
        <item x="442"/>
        <item x="245"/>
        <item x="636"/>
        <item x="560"/>
        <item x="595"/>
        <item x="436"/>
        <item x="607"/>
        <item x="315"/>
        <item x="89"/>
        <item x="490"/>
        <item x="275"/>
        <item x="4"/>
        <item x="494"/>
        <item x="378"/>
        <item x="414"/>
        <item x="403"/>
        <item x="137"/>
        <item x="80"/>
        <item x="578"/>
        <item x="644"/>
        <item x="456"/>
        <item x="497"/>
        <item x="248"/>
        <item x="728"/>
        <item x="109"/>
        <item x="150"/>
        <item x="290"/>
        <item x="295"/>
        <item x="410"/>
        <item x="671"/>
        <item x="247"/>
        <item x="254"/>
        <item x="422"/>
        <item x="91"/>
        <item x="359"/>
        <item x="125"/>
        <item x="99"/>
        <item x="291"/>
        <item x="714"/>
        <item x="712"/>
        <item x="57"/>
        <item x="139"/>
        <item x="281"/>
        <item x="19"/>
        <item x="154"/>
        <item x="523"/>
        <item x="325"/>
        <item x="221"/>
        <item x="45"/>
        <item x="108"/>
        <item x="538"/>
        <item x="140"/>
        <item x="209"/>
        <item x="496"/>
        <item x="646"/>
        <item x="314"/>
        <item x="610"/>
        <item x="71"/>
        <item x="707"/>
        <item x="537"/>
        <item x="167"/>
        <item x="72"/>
        <item x="543"/>
        <item x="25"/>
        <item x="558"/>
        <item x="327"/>
        <item x="576"/>
        <item x="407"/>
        <item x="156"/>
        <item x="95"/>
        <item x="450"/>
        <item x="580"/>
        <item x="415"/>
        <item x="98"/>
        <item x="559"/>
        <item x="63"/>
        <item x="692"/>
        <item x="340"/>
        <item x="491"/>
        <item x="351"/>
        <item x="56"/>
        <item x="274"/>
        <item x="43"/>
        <item x="668"/>
        <item x="695"/>
        <item x="355"/>
        <item x="341"/>
        <item x="612"/>
        <item x="376"/>
        <item x="720"/>
        <item x="64"/>
        <item x="484"/>
        <item x="174"/>
        <item x="447"/>
        <item x="661"/>
        <item x="375"/>
        <item x="446"/>
        <item x="462"/>
        <item x="638"/>
        <item x="583"/>
        <item x="596"/>
        <item x="653"/>
        <item x="388"/>
        <item x="229"/>
        <item x="147"/>
        <item x="391"/>
        <item x="102"/>
        <item x="557"/>
        <item x="457"/>
        <item x="242"/>
        <item x="408"/>
        <item x="34"/>
        <item x="650"/>
        <item x="398"/>
        <item x="515"/>
        <item x="239"/>
        <item x="639"/>
        <item x="399"/>
        <item x="336"/>
        <item x="16"/>
        <item x="590"/>
        <item x="413"/>
        <item x="87"/>
        <item x="297"/>
        <item x="551"/>
        <item x="35"/>
        <item x="688"/>
        <item x="696"/>
        <item x="670"/>
        <item x="23"/>
        <item x="547"/>
        <item x="264"/>
        <item x="178"/>
        <item x="405"/>
        <item x="606"/>
        <item x="122"/>
        <item x="654"/>
        <item x="259"/>
        <item x="319"/>
        <item x="622"/>
        <item x="527"/>
        <item x="652"/>
        <item x="343"/>
        <item x="22"/>
        <item x="371"/>
        <item x="582"/>
        <item x="665"/>
        <item x="78"/>
        <item x="278"/>
        <item x="687"/>
        <item x="10"/>
        <item x="411"/>
        <item x="212"/>
        <item x="393"/>
        <item x="694"/>
        <item x="268"/>
        <item x="20"/>
        <item x="198"/>
        <item x="525"/>
        <item x="169"/>
        <item x="577"/>
        <item x="258"/>
        <item x="579"/>
        <item x="270"/>
        <item x="339"/>
        <item x="435"/>
        <item x="52"/>
        <item x="616"/>
        <item x="602"/>
        <item x="192"/>
        <item x="74"/>
        <item x="466"/>
        <item x="171"/>
        <item x="427"/>
        <item x="465"/>
        <item x="284"/>
        <item x="561"/>
        <item x="280"/>
        <item x="643"/>
        <item x="243"/>
        <item x="609"/>
        <item x="342"/>
        <item x="680"/>
        <item x="474"/>
        <item x="461"/>
        <item x="451"/>
        <item x="111"/>
        <item x="380"/>
        <item x="585"/>
        <item x="50"/>
        <item x="440"/>
        <item x="161"/>
        <item x="127"/>
        <item x="282"/>
        <item x="709"/>
        <item x="394"/>
        <item x="287"/>
        <item x="629"/>
        <item x="205"/>
        <item x="333"/>
        <item x="249"/>
        <item x="454"/>
        <item x="27"/>
        <item x="112"/>
        <item x="434"/>
        <item x="520"/>
        <item x="130"/>
        <item x="306"/>
        <item x="121"/>
        <item x="175"/>
        <item x="598"/>
        <item x="581"/>
        <item x="611"/>
        <item x="697"/>
        <item x="605"/>
        <item x="615"/>
        <item x="530"/>
        <item x="96"/>
        <item x="251"/>
        <item x="685"/>
        <item x="232"/>
        <item x="103"/>
        <item x="307"/>
        <item x="401"/>
        <item x="119"/>
        <item x="28"/>
        <item x="58"/>
        <item x="197"/>
        <item x="469"/>
        <item x="364"/>
        <item x="81"/>
        <item x="604"/>
        <item x="151"/>
        <item x="370"/>
        <item x="479"/>
        <item x="472"/>
        <item x="700"/>
        <item x="635"/>
        <item x="236"/>
        <item x="76"/>
        <item x="44"/>
        <item x="640"/>
        <item x="706"/>
        <item x="421"/>
        <item x="541"/>
        <item x="424"/>
        <item x="619"/>
        <item x="443"/>
        <item x="423"/>
        <item x="293"/>
        <item x="517"/>
        <item x="33"/>
        <item x="663"/>
        <item x="225"/>
        <item x="486"/>
        <item x="172"/>
        <item x="575"/>
        <item x="400"/>
        <item x="204"/>
        <item x="189"/>
        <item x="157"/>
        <item x="485"/>
        <item x="320"/>
        <item x="266"/>
        <item x="257"/>
        <item x="213"/>
        <item x="244"/>
        <item x="492"/>
        <item x="60"/>
        <item x="392"/>
        <item x="721"/>
        <item x="499"/>
        <item x="473"/>
        <item x="642"/>
        <item x="61"/>
        <item x="409"/>
        <item x="42"/>
        <item x="170"/>
        <item x="181"/>
        <item x="194"/>
        <item x="331"/>
        <item x="481"/>
        <item x="14"/>
        <item x="599"/>
        <item x="478"/>
        <item x="553"/>
        <item x="632"/>
        <item x="503"/>
        <item x="155"/>
        <item x="55"/>
        <item x="521"/>
        <item x="397"/>
        <item x="623"/>
        <item x="201"/>
        <item t="default"/>
      </items>
    </pivotField>
    <pivotField showAll="0"/>
    <pivotField axis="axisRow" showAll="0" sortType="descending">
      <items count="5"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1">
        <item x="0"/>
        <item x="3"/>
        <item x="2"/>
        <item x="1"/>
        <item x="9"/>
        <item x="7"/>
        <item x="4"/>
        <item x="5"/>
        <item x="8"/>
        <item x="6"/>
        <item t="default"/>
      </items>
    </pivotField>
    <pivotField showAll="0">
      <items count="7">
        <item x="4"/>
        <item x="2"/>
        <item x="5"/>
        <item x="1"/>
        <item x="3"/>
        <item x="0"/>
        <item t="default"/>
      </items>
    </pivotField>
    <pivotField showAll="0">
      <items count="9">
        <item x="3"/>
        <item x="2"/>
        <item x="6"/>
        <item x="5"/>
        <item x="1"/>
        <item x="4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5">
    <i>
      <x/>
    </i>
    <i>
      <x v="3"/>
    </i>
    <i>
      <x v="2"/>
    </i>
    <i>
      <x v="1"/>
    </i>
    <i t="grand">
      <x/>
    </i>
  </rowItems>
  <colItems count="1">
    <i/>
  </colItems>
  <dataFields count="1">
    <dataField name="Suma de Platform_Engagement_Rate" fld="20" baseField="0" baseItem="0" numFmtId="1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E7841F-D550-4C90-8642-5E4512402261}" name="PT_TotalPost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3:D4" firstHeaderRow="1" firstDataRow="1" firstDataCol="0"/>
  <pivotFields count="25">
    <pivotField dataField="1" showAll="0"/>
    <pivotField numFmtId="14" showAll="0">
      <items count="730">
        <item x="508"/>
        <item x="601"/>
        <item x="330"/>
        <item x="566"/>
        <item x="267"/>
        <item x="361"/>
        <item x="2"/>
        <item x="715"/>
        <item x="681"/>
        <item x="162"/>
        <item x="533"/>
        <item x="310"/>
        <item x="0"/>
        <item x="7"/>
        <item x="231"/>
        <item x="346"/>
        <item x="439"/>
        <item x="627"/>
        <item x="68"/>
        <item x="65"/>
        <item x="199"/>
        <item x="664"/>
        <item x="246"/>
        <item x="227"/>
        <item x="432"/>
        <item x="21"/>
        <item x="75"/>
        <item x="384"/>
        <item x="419"/>
        <item x="468"/>
        <item x="37"/>
        <item x="631"/>
        <item x="592"/>
        <item x="262"/>
        <item x="218"/>
        <item x="66"/>
        <item x="279"/>
        <item x="620"/>
        <item x="145"/>
        <item x="511"/>
        <item x="431"/>
        <item x="301"/>
        <item x="337"/>
        <item x="493"/>
        <item x="544"/>
        <item x="299"/>
        <item x="565"/>
        <item x="352"/>
        <item x="160"/>
        <item x="498"/>
        <item x="233"/>
        <item x="704"/>
        <item x="608"/>
        <item x="509"/>
        <item x="129"/>
        <item x="303"/>
        <item x="277"/>
        <item x="718"/>
        <item x="522"/>
        <item x="136"/>
        <item x="374"/>
        <item x="38"/>
        <item x="633"/>
        <item x="428"/>
        <item x="210"/>
        <item x="224"/>
        <item x="195"/>
        <item x="357"/>
        <item x="30"/>
        <item x="88"/>
        <item x="524"/>
        <item x="312"/>
        <item x="713"/>
        <item x="562"/>
        <item x="12"/>
        <item x="39"/>
        <item x="722"/>
        <item x="516"/>
        <item x="383"/>
        <item x="86"/>
        <item x="29"/>
        <item x="252"/>
        <item x="285"/>
        <item x="296"/>
        <item x="206"/>
        <item x="570"/>
        <item x="504"/>
        <item x="649"/>
        <item x="453"/>
        <item x="673"/>
        <item x="215"/>
        <item x="716"/>
        <item x="321"/>
        <item x="655"/>
        <item x="15"/>
        <item x="657"/>
        <item x="148"/>
        <item x="132"/>
        <item x="476"/>
        <item x="656"/>
        <item x="679"/>
        <item x="386"/>
        <item x="302"/>
        <item x="471"/>
        <item x="186"/>
        <item x="574"/>
        <item x="286"/>
        <item x="118"/>
        <item x="309"/>
        <item x="460"/>
        <item x="367"/>
        <item x="377"/>
        <item x="483"/>
        <item x="711"/>
        <item x="669"/>
        <item x="628"/>
        <item x="373"/>
        <item x="549"/>
        <item x="677"/>
        <item x="123"/>
        <item x="222"/>
        <item x="630"/>
        <item x="488"/>
        <item x="512"/>
        <item x="379"/>
        <item x="354"/>
        <item x="255"/>
        <item x="18"/>
        <item x="675"/>
        <item x="73"/>
        <item x="326"/>
        <item x="535"/>
        <item x="1"/>
        <item x="332"/>
        <item x="235"/>
        <item x="67"/>
        <item x="193"/>
        <item x="105"/>
        <item x="690"/>
        <item x="433"/>
        <item x="571"/>
        <item x="26"/>
        <item x="47"/>
        <item x="702"/>
        <item x="110"/>
        <item x="710"/>
        <item x="272"/>
        <item x="626"/>
        <item x="135"/>
        <item x="641"/>
        <item x="134"/>
        <item x="634"/>
        <item x="173"/>
        <item x="584"/>
        <item x="294"/>
        <item x="237"/>
        <item x="480"/>
        <item x="211"/>
        <item x="554"/>
        <item x="6"/>
        <item x="691"/>
        <item x="396"/>
        <item x="70"/>
        <item x="101"/>
        <item x="441"/>
        <item x="662"/>
        <item x="418"/>
        <item x="463"/>
        <item x="518"/>
        <item x="724"/>
        <item x="283"/>
        <item x="430"/>
        <item x="412"/>
        <item x="289"/>
        <item x="316"/>
        <item x="182"/>
        <item x="348"/>
        <item x="625"/>
        <item x="545"/>
        <item x="188"/>
        <item x="53"/>
        <item x="208"/>
        <item x="717"/>
        <item x="362"/>
        <item x="489"/>
        <item x="470"/>
        <item x="719"/>
        <item x="500"/>
        <item x="31"/>
        <item x="138"/>
        <item x="100"/>
        <item x="196"/>
        <item x="502"/>
        <item x="149"/>
        <item x="176"/>
        <item x="540"/>
        <item x="269"/>
        <item x="107"/>
        <item x="234"/>
        <item x="546"/>
        <item x="563"/>
        <item x="90"/>
        <item x="97"/>
        <item x="683"/>
        <item x="708"/>
        <item x="168"/>
        <item x="144"/>
        <item x="569"/>
        <item x="381"/>
        <item x="536"/>
        <item x="113"/>
        <item x="77"/>
        <item x="637"/>
        <item x="564"/>
        <item x="184"/>
        <item x="586"/>
        <item x="507"/>
        <item x="597"/>
        <item x="455"/>
        <item x="308"/>
        <item x="79"/>
        <item x="667"/>
        <item x="693"/>
        <item x="487"/>
        <item x="438"/>
        <item x="365"/>
        <item x="46"/>
        <item x="458"/>
        <item x="532"/>
        <item x="678"/>
        <item x="263"/>
        <item x="382"/>
        <item x="166"/>
        <item x="617"/>
        <item x="567"/>
        <item x="369"/>
        <item x="402"/>
        <item x="448"/>
        <item x="304"/>
        <item x="475"/>
        <item x="621"/>
        <item x="240"/>
        <item x="651"/>
        <item x="8"/>
        <item x="534"/>
        <item x="526"/>
        <item x="624"/>
        <item x="645"/>
        <item x="317"/>
        <item x="372"/>
        <item x="24"/>
        <item x="395"/>
        <item x="40"/>
        <item x="672"/>
        <item x="420"/>
        <item x="141"/>
        <item x="659"/>
        <item x="449"/>
        <item x="334"/>
        <item x="17"/>
        <item x="256"/>
        <item x="425"/>
        <item x="177"/>
        <item x="260"/>
        <item x="292"/>
        <item x="725"/>
        <item x="426"/>
        <item x="345"/>
        <item x="589"/>
        <item x="658"/>
        <item x="36"/>
        <item x="467"/>
        <item x="528"/>
        <item x="207"/>
        <item x="684"/>
        <item x="682"/>
        <item x="572"/>
        <item x="82"/>
        <item x="676"/>
        <item x="360"/>
        <item x="85"/>
        <item x="335"/>
        <item x="387"/>
        <item x="464"/>
        <item x="699"/>
        <item x="705"/>
        <item x="548"/>
        <item x="703"/>
        <item x="366"/>
        <item x="180"/>
        <item x="114"/>
        <item x="444"/>
        <item x="116"/>
        <item x="666"/>
        <item x="92"/>
        <item x="216"/>
        <item x="519"/>
        <item x="587"/>
        <item x="429"/>
        <item x="159"/>
        <item x="153"/>
        <item x="202"/>
        <item x="54"/>
        <item x="322"/>
        <item x="505"/>
        <item x="288"/>
        <item x="62"/>
        <item x="356"/>
        <item x="106"/>
        <item x="49"/>
        <item x="552"/>
        <item x="13"/>
        <item x="513"/>
        <item x="363"/>
        <item x="32"/>
        <item x="550"/>
        <item x="416"/>
        <item x="539"/>
        <item x="104"/>
        <item x="531"/>
        <item x="313"/>
        <item x="477"/>
        <item x="573"/>
        <item x="701"/>
        <item x="158"/>
        <item x="187"/>
        <item x="5"/>
        <item x="276"/>
        <item x="164"/>
        <item x="514"/>
        <item x="163"/>
        <item x="128"/>
        <item x="600"/>
        <item x="253"/>
        <item x="674"/>
        <item x="142"/>
        <item x="328"/>
        <item x="647"/>
        <item x="3"/>
        <item x="94"/>
        <item x="69"/>
        <item x="228"/>
        <item x="727"/>
        <item x="603"/>
        <item x="358"/>
        <item x="115"/>
        <item x="347"/>
        <item x="594"/>
        <item x="329"/>
        <item x="200"/>
        <item x="482"/>
        <item x="93"/>
        <item x="165"/>
        <item x="723"/>
        <item x="417"/>
        <item x="300"/>
        <item x="126"/>
        <item x="726"/>
        <item x="190"/>
        <item x="305"/>
        <item x="84"/>
        <item x="83"/>
        <item x="273"/>
        <item x="324"/>
        <item x="437"/>
        <item x="9"/>
        <item x="568"/>
        <item x="179"/>
        <item x="238"/>
        <item x="349"/>
        <item x="219"/>
        <item x="452"/>
        <item x="323"/>
        <item x="338"/>
        <item x="529"/>
        <item x="344"/>
        <item x="593"/>
        <item x="51"/>
        <item x="48"/>
        <item x="389"/>
        <item x="220"/>
        <item x="698"/>
        <item x="223"/>
        <item x="660"/>
        <item x="230"/>
        <item x="226"/>
        <item x="143"/>
        <item x="445"/>
        <item x="152"/>
        <item x="350"/>
        <item x="146"/>
        <item x="390"/>
        <item x="689"/>
        <item x="506"/>
        <item x="556"/>
        <item x="686"/>
        <item x="265"/>
        <item x="124"/>
        <item x="588"/>
        <item x="318"/>
        <item x="131"/>
        <item x="217"/>
        <item x="404"/>
        <item x="298"/>
        <item x="614"/>
        <item x="214"/>
        <item x="311"/>
        <item x="495"/>
        <item x="133"/>
        <item x="368"/>
        <item x="117"/>
        <item x="271"/>
        <item x="353"/>
        <item x="385"/>
        <item x="183"/>
        <item x="542"/>
        <item x="250"/>
        <item x="555"/>
        <item x="59"/>
        <item x="120"/>
        <item x="459"/>
        <item x="11"/>
        <item x="261"/>
        <item x="510"/>
        <item x="406"/>
        <item x="185"/>
        <item x="591"/>
        <item x="203"/>
        <item x="191"/>
        <item x="41"/>
        <item x="648"/>
        <item x="618"/>
        <item x="613"/>
        <item x="241"/>
        <item x="501"/>
        <item x="442"/>
        <item x="245"/>
        <item x="636"/>
        <item x="560"/>
        <item x="595"/>
        <item x="436"/>
        <item x="607"/>
        <item x="315"/>
        <item x="89"/>
        <item x="490"/>
        <item x="275"/>
        <item x="4"/>
        <item x="494"/>
        <item x="378"/>
        <item x="414"/>
        <item x="403"/>
        <item x="137"/>
        <item x="80"/>
        <item x="578"/>
        <item x="644"/>
        <item x="456"/>
        <item x="497"/>
        <item x="248"/>
        <item x="728"/>
        <item x="109"/>
        <item x="150"/>
        <item x="290"/>
        <item x="295"/>
        <item x="410"/>
        <item x="671"/>
        <item x="247"/>
        <item x="254"/>
        <item x="422"/>
        <item x="91"/>
        <item x="359"/>
        <item x="125"/>
        <item x="99"/>
        <item x="291"/>
        <item x="714"/>
        <item x="712"/>
        <item x="57"/>
        <item x="139"/>
        <item x="281"/>
        <item x="19"/>
        <item x="154"/>
        <item x="523"/>
        <item x="325"/>
        <item x="221"/>
        <item x="45"/>
        <item x="108"/>
        <item x="538"/>
        <item x="140"/>
        <item x="209"/>
        <item x="496"/>
        <item x="646"/>
        <item x="314"/>
        <item x="610"/>
        <item x="71"/>
        <item x="707"/>
        <item x="537"/>
        <item x="167"/>
        <item x="72"/>
        <item x="543"/>
        <item x="25"/>
        <item x="558"/>
        <item x="327"/>
        <item x="576"/>
        <item x="407"/>
        <item x="156"/>
        <item x="95"/>
        <item x="450"/>
        <item x="580"/>
        <item x="415"/>
        <item x="98"/>
        <item x="559"/>
        <item x="63"/>
        <item x="692"/>
        <item x="340"/>
        <item x="491"/>
        <item x="351"/>
        <item x="56"/>
        <item x="274"/>
        <item x="43"/>
        <item x="668"/>
        <item x="695"/>
        <item x="355"/>
        <item x="341"/>
        <item x="612"/>
        <item x="376"/>
        <item x="720"/>
        <item x="64"/>
        <item x="484"/>
        <item x="174"/>
        <item x="447"/>
        <item x="661"/>
        <item x="375"/>
        <item x="446"/>
        <item x="462"/>
        <item x="638"/>
        <item x="583"/>
        <item x="596"/>
        <item x="653"/>
        <item x="388"/>
        <item x="229"/>
        <item x="147"/>
        <item x="391"/>
        <item x="102"/>
        <item x="557"/>
        <item x="457"/>
        <item x="242"/>
        <item x="408"/>
        <item x="34"/>
        <item x="650"/>
        <item x="398"/>
        <item x="515"/>
        <item x="239"/>
        <item x="639"/>
        <item x="399"/>
        <item x="336"/>
        <item x="16"/>
        <item x="590"/>
        <item x="413"/>
        <item x="87"/>
        <item x="297"/>
        <item x="551"/>
        <item x="35"/>
        <item x="688"/>
        <item x="696"/>
        <item x="670"/>
        <item x="23"/>
        <item x="547"/>
        <item x="264"/>
        <item x="178"/>
        <item x="405"/>
        <item x="606"/>
        <item x="122"/>
        <item x="654"/>
        <item x="259"/>
        <item x="319"/>
        <item x="622"/>
        <item x="527"/>
        <item x="652"/>
        <item x="343"/>
        <item x="22"/>
        <item x="371"/>
        <item x="582"/>
        <item x="665"/>
        <item x="78"/>
        <item x="278"/>
        <item x="687"/>
        <item x="10"/>
        <item x="411"/>
        <item x="212"/>
        <item x="393"/>
        <item x="694"/>
        <item x="268"/>
        <item x="20"/>
        <item x="198"/>
        <item x="525"/>
        <item x="169"/>
        <item x="577"/>
        <item x="258"/>
        <item x="579"/>
        <item x="270"/>
        <item x="339"/>
        <item x="435"/>
        <item x="52"/>
        <item x="616"/>
        <item x="602"/>
        <item x="192"/>
        <item x="74"/>
        <item x="466"/>
        <item x="171"/>
        <item x="427"/>
        <item x="465"/>
        <item x="284"/>
        <item x="561"/>
        <item x="280"/>
        <item x="643"/>
        <item x="243"/>
        <item x="609"/>
        <item x="342"/>
        <item x="680"/>
        <item x="474"/>
        <item x="461"/>
        <item x="451"/>
        <item x="111"/>
        <item x="380"/>
        <item x="585"/>
        <item x="50"/>
        <item x="440"/>
        <item x="161"/>
        <item x="127"/>
        <item x="282"/>
        <item x="709"/>
        <item x="394"/>
        <item x="287"/>
        <item x="629"/>
        <item x="205"/>
        <item x="333"/>
        <item x="249"/>
        <item x="454"/>
        <item x="27"/>
        <item x="112"/>
        <item x="434"/>
        <item x="520"/>
        <item x="130"/>
        <item x="306"/>
        <item x="121"/>
        <item x="175"/>
        <item x="598"/>
        <item x="581"/>
        <item x="611"/>
        <item x="697"/>
        <item x="605"/>
        <item x="615"/>
        <item x="530"/>
        <item x="96"/>
        <item x="251"/>
        <item x="685"/>
        <item x="232"/>
        <item x="103"/>
        <item x="307"/>
        <item x="401"/>
        <item x="119"/>
        <item x="28"/>
        <item x="58"/>
        <item x="197"/>
        <item x="469"/>
        <item x="364"/>
        <item x="81"/>
        <item x="604"/>
        <item x="151"/>
        <item x="370"/>
        <item x="479"/>
        <item x="472"/>
        <item x="700"/>
        <item x="635"/>
        <item x="236"/>
        <item x="76"/>
        <item x="44"/>
        <item x="640"/>
        <item x="706"/>
        <item x="421"/>
        <item x="541"/>
        <item x="424"/>
        <item x="619"/>
        <item x="443"/>
        <item x="423"/>
        <item x="293"/>
        <item x="517"/>
        <item x="33"/>
        <item x="663"/>
        <item x="225"/>
        <item x="486"/>
        <item x="172"/>
        <item x="575"/>
        <item x="400"/>
        <item x="204"/>
        <item x="189"/>
        <item x="157"/>
        <item x="485"/>
        <item x="320"/>
        <item x="266"/>
        <item x="257"/>
        <item x="213"/>
        <item x="244"/>
        <item x="492"/>
        <item x="60"/>
        <item x="392"/>
        <item x="721"/>
        <item x="499"/>
        <item x="473"/>
        <item x="642"/>
        <item x="61"/>
        <item x="409"/>
        <item x="42"/>
        <item x="170"/>
        <item x="181"/>
        <item x="194"/>
        <item x="331"/>
        <item x="481"/>
        <item x="14"/>
        <item x="599"/>
        <item x="478"/>
        <item x="553"/>
        <item x="632"/>
        <item x="503"/>
        <item x="155"/>
        <item x="55"/>
        <item x="521"/>
        <item x="397"/>
        <item x="623"/>
        <item x="20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11">
        <item x="0"/>
        <item x="3"/>
        <item x="2"/>
        <item x="1"/>
        <item x="9"/>
        <item x="7"/>
        <item x="4"/>
        <item x="5"/>
        <item x="8"/>
        <item x="6"/>
        <item t="default"/>
      </items>
    </pivotField>
    <pivotField showAll="0">
      <items count="7">
        <item x="4"/>
        <item x="2"/>
        <item x="5"/>
        <item x="1"/>
        <item x="3"/>
        <item x="0"/>
        <item t="default"/>
      </items>
    </pivotField>
    <pivotField showAll="0">
      <items count="9">
        <item x="3"/>
        <item x="2"/>
        <item x="6"/>
        <item x="5"/>
        <item x="1"/>
        <item x="4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Cuenta de Post_ID" fld="0" subtotal="count" baseField="0" baseItem="0" numFmtId="164"/>
  </dataFields>
  <formats count="1">
    <format dxfId="0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533D61-2B84-4CA6-85DF-794C2D8B030F}" name="PT_ANL_ViewsByHashtag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>
  <location ref="G25:H36" firstHeaderRow="1" firstDataRow="1" firstDataCol="1"/>
  <pivotFields count="25">
    <pivotField showAll="0"/>
    <pivotField numFmtId="14" showAll="0">
      <items count="730">
        <item x="508"/>
        <item x="601"/>
        <item x="330"/>
        <item x="566"/>
        <item x="267"/>
        <item x="361"/>
        <item x="2"/>
        <item x="715"/>
        <item x="681"/>
        <item x="162"/>
        <item x="533"/>
        <item x="310"/>
        <item x="0"/>
        <item x="7"/>
        <item x="231"/>
        <item x="346"/>
        <item x="439"/>
        <item x="627"/>
        <item x="68"/>
        <item x="65"/>
        <item x="199"/>
        <item x="664"/>
        <item x="246"/>
        <item x="227"/>
        <item x="432"/>
        <item x="21"/>
        <item x="75"/>
        <item x="384"/>
        <item x="419"/>
        <item x="468"/>
        <item x="37"/>
        <item x="631"/>
        <item x="592"/>
        <item x="262"/>
        <item x="218"/>
        <item x="66"/>
        <item x="279"/>
        <item x="620"/>
        <item x="145"/>
        <item x="511"/>
        <item x="431"/>
        <item x="301"/>
        <item x="337"/>
        <item x="493"/>
        <item x="544"/>
        <item x="299"/>
        <item x="565"/>
        <item x="352"/>
        <item x="160"/>
        <item x="498"/>
        <item x="233"/>
        <item x="704"/>
        <item x="608"/>
        <item x="509"/>
        <item x="129"/>
        <item x="303"/>
        <item x="277"/>
        <item x="718"/>
        <item x="522"/>
        <item x="136"/>
        <item x="374"/>
        <item x="38"/>
        <item x="633"/>
        <item x="428"/>
        <item x="210"/>
        <item x="224"/>
        <item x="195"/>
        <item x="357"/>
        <item x="30"/>
        <item x="88"/>
        <item x="524"/>
        <item x="312"/>
        <item x="713"/>
        <item x="562"/>
        <item x="12"/>
        <item x="39"/>
        <item x="722"/>
        <item x="516"/>
        <item x="383"/>
        <item x="86"/>
        <item x="29"/>
        <item x="252"/>
        <item x="285"/>
        <item x="296"/>
        <item x="206"/>
        <item x="570"/>
        <item x="504"/>
        <item x="649"/>
        <item x="453"/>
        <item x="673"/>
        <item x="215"/>
        <item x="716"/>
        <item x="321"/>
        <item x="655"/>
        <item x="15"/>
        <item x="657"/>
        <item x="148"/>
        <item x="132"/>
        <item x="476"/>
        <item x="656"/>
        <item x="679"/>
        <item x="386"/>
        <item x="302"/>
        <item x="471"/>
        <item x="186"/>
        <item x="574"/>
        <item x="286"/>
        <item x="118"/>
        <item x="309"/>
        <item x="460"/>
        <item x="367"/>
        <item x="377"/>
        <item x="483"/>
        <item x="711"/>
        <item x="669"/>
        <item x="628"/>
        <item x="373"/>
        <item x="549"/>
        <item x="677"/>
        <item x="123"/>
        <item x="222"/>
        <item x="630"/>
        <item x="488"/>
        <item x="512"/>
        <item x="379"/>
        <item x="354"/>
        <item x="255"/>
        <item x="18"/>
        <item x="675"/>
        <item x="73"/>
        <item x="326"/>
        <item x="535"/>
        <item x="1"/>
        <item x="332"/>
        <item x="235"/>
        <item x="67"/>
        <item x="193"/>
        <item x="105"/>
        <item x="690"/>
        <item x="433"/>
        <item x="571"/>
        <item x="26"/>
        <item x="47"/>
        <item x="702"/>
        <item x="110"/>
        <item x="710"/>
        <item x="272"/>
        <item x="626"/>
        <item x="135"/>
        <item x="641"/>
        <item x="134"/>
        <item x="634"/>
        <item x="173"/>
        <item x="584"/>
        <item x="294"/>
        <item x="237"/>
        <item x="480"/>
        <item x="211"/>
        <item x="554"/>
        <item x="6"/>
        <item x="691"/>
        <item x="396"/>
        <item x="70"/>
        <item x="101"/>
        <item x="441"/>
        <item x="662"/>
        <item x="418"/>
        <item x="463"/>
        <item x="518"/>
        <item x="724"/>
        <item x="283"/>
        <item x="430"/>
        <item x="412"/>
        <item x="289"/>
        <item x="316"/>
        <item x="182"/>
        <item x="348"/>
        <item x="625"/>
        <item x="545"/>
        <item x="188"/>
        <item x="53"/>
        <item x="208"/>
        <item x="717"/>
        <item x="362"/>
        <item x="489"/>
        <item x="470"/>
        <item x="719"/>
        <item x="500"/>
        <item x="31"/>
        <item x="138"/>
        <item x="100"/>
        <item x="196"/>
        <item x="502"/>
        <item x="149"/>
        <item x="176"/>
        <item x="540"/>
        <item x="269"/>
        <item x="107"/>
        <item x="234"/>
        <item x="546"/>
        <item x="563"/>
        <item x="90"/>
        <item x="97"/>
        <item x="683"/>
        <item x="708"/>
        <item x="168"/>
        <item x="144"/>
        <item x="569"/>
        <item x="381"/>
        <item x="536"/>
        <item x="113"/>
        <item x="77"/>
        <item x="637"/>
        <item x="564"/>
        <item x="184"/>
        <item x="586"/>
        <item x="507"/>
        <item x="597"/>
        <item x="455"/>
        <item x="308"/>
        <item x="79"/>
        <item x="667"/>
        <item x="693"/>
        <item x="487"/>
        <item x="438"/>
        <item x="365"/>
        <item x="46"/>
        <item x="458"/>
        <item x="532"/>
        <item x="678"/>
        <item x="263"/>
        <item x="382"/>
        <item x="166"/>
        <item x="617"/>
        <item x="567"/>
        <item x="369"/>
        <item x="402"/>
        <item x="448"/>
        <item x="304"/>
        <item x="475"/>
        <item x="621"/>
        <item x="240"/>
        <item x="651"/>
        <item x="8"/>
        <item x="534"/>
        <item x="526"/>
        <item x="624"/>
        <item x="645"/>
        <item x="317"/>
        <item x="372"/>
        <item x="24"/>
        <item x="395"/>
        <item x="40"/>
        <item x="672"/>
        <item x="420"/>
        <item x="141"/>
        <item x="659"/>
        <item x="449"/>
        <item x="334"/>
        <item x="17"/>
        <item x="256"/>
        <item x="425"/>
        <item x="177"/>
        <item x="260"/>
        <item x="292"/>
        <item x="725"/>
        <item x="426"/>
        <item x="345"/>
        <item x="589"/>
        <item x="658"/>
        <item x="36"/>
        <item x="467"/>
        <item x="528"/>
        <item x="207"/>
        <item x="684"/>
        <item x="682"/>
        <item x="572"/>
        <item x="82"/>
        <item x="676"/>
        <item x="360"/>
        <item x="85"/>
        <item x="335"/>
        <item x="387"/>
        <item x="464"/>
        <item x="699"/>
        <item x="705"/>
        <item x="548"/>
        <item x="703"/>
        <item x="366"/>
        <item x="180"/>
        <item x="114"/>
        <item x="444"/>
        <item x="116"/>
        <item x="666"/>
        <item x="92"/>
        <item x="216"/>
        <item x="519"/>
        <item x="587"/>
        <item x="429"/>
        <item x="159"/>
        <item x="153"/>
        <item x="202"/>
        <item x="54"/>
        <item x="322"/>
        <item x="505"/>
        <item x="288"/>
        <item x="62"/>
        <item x="356"/>
        <item x="106"/>
        <item x="49"/>
        <item x="552"/>
        <item x="13"/>
        <item x="513"/>
        <item x="363"/>
        <item x="32"/>
        <item x="550"/>
        <item x="416"/>
        <item x="539"/>
        <item x="104"/>
        <item x="531"/>
        <item x="313"/>
        <item x="477"/>
        <item x="573"/>
        <item x="701"/>
        <item x="158"/>
        <item x="187"/>
        <item x="5"/>
        <item x="276"/>
        <item x="164"/>
        <item x="514"/>
        <item x="163"/>
        <item x="128"/>
        <item x="600"/>
        <item x="253"/>
        <item x="674"/>
        <item x="142"/>
        <item x="328"/>
        <item x="647"/>
        <item x="3"/>
        <item x="94"/>
        <item x="69"/>
        <item x="228"/>
        <item x="727"/>
        <item x="603"/>
        <item x="358"/>
        <item x="115"/>
        <item x="347"/>
        <item x="594"/>
        <item x="329"/>
        <item x="200"/>
        <item x="482"/>
        <item x="93"/>
        <item x="165"/>
        <item x="723"/>
        <item x="417"/>
        <item x="300"/>
        <item x="126"/>
        <item x="726"/>
        <item x="190"/>
        <item x="305"/>
        <item x="84"/>
        <item x="83"/>
        <item x="273"/>
        <item x="324"/>
        <item x="437"/>
        <item x="9"/>
        <item x="568"/>
        <item x="179"/>
        <item x="238"/>
        <item x="349"/>
        <item x="219"/>
        <item x="452"/>
        <item x="323"/>
        <item x="338"/>
        <item x="529"/>
        <item x="344"/>
        <item x="593"/>
        <item x="51"/>
        <item x="48"/>
        <item x="389"/>
        <item x="220"/>
        <item x="698"/>
        <item x="223"/>
        <item x="660"/>
        <item x="230"/>
        <item x="226"/>
        <item x="143"/>
        <item x="445"/>
        <item x="152"/>
        <item x="350"/>
        <item x="146"/>
        <item x="390"/>
        <item x="689"/>
        <item x="506"/>
        <item x="556"/>
        <item x="686"/>
        <item x="265"/>
        <item x="124"/>
        <item x="588"/>
        <item x="318"/>
        <item x="131"/>
        <item x="217"/>
        <item x="404"/>
        <item x="298"/>
        <item x="614"/>
        <item x="214"/>
        <item x="311"/>
        <item x="495"/>
        <item x="133"/>
        <item x="368"/>
        <item x="117"/>
        <item x="271"/>
        <item x="353"/>
        <item x="385"/>
        <item x="183"/>
        <item x="542"/>
        <item x="250"/>
        <item x="555"/>
        <item x="59"/>
        <item x="120"/>
        <item x="459"/>
        <item x="11"/>
        <item x="261"/>
        <item x="510"/>
        <item x="406"/>
        <item x="185"/>
        <item x="591"/>
        <item x="203"/>
        <item x="191"/>
        <item x="41"/>
        <item x="648"/>
        <item x="618"/>
        <item x="613"/>
        <item x="241"/>
        <item x="501"/>
        <item x="442"/>
        <item x="245"/>
        <item x="636"/>
        <item x="560"/>
        <item x="595"/>
        <item x="436"/>
        <item x="607"/>
        <item x="315"/>
        <item x="89"/>
        <item x="490"/>
        <item x="275"/>
        <item x="4"/>
        <item x="494"/>
        <item x="378"/>
        <item x="414"/>
        <item x="403"/>
        <item x="137"/>
        <item x="80"/>
        <item x="578"/>
        <item x="644"/>
        <item x="456"/>
        <item x="497"/>
        <item x="248"/>
        <item x="728"/>
        <item x="109"/>
        <item x="150"/>
        <item x="290"/>
        <item x="295"/>
        <item x="410"/>
        <item x="671"/>
        <item x="247"/>
        <item x="254"/>
        <item x="422"/>
        <item x="91"/>
        <item x="359"/>
        <item x="125"/>
        <item x="99"/>
        <item x="291"/>
        <item x="714"/>
        <item x="712"/>
        <item x="57"/>
        <item x="139"/>
        <item x="281"/>
        <item x="19"/>
        <item x="154"/>
        <item x="523"/>
        <item x="325"/>
        <item x="221"/>
        <item x="45"/>
        <item x="108"/>
        <item x="538"/>
        <item x="140"/>
        <item x="209"/>
        <item x="496"/>
        <item x="646"/>
        <item x="314"/>
        <item x="610"/>
        <item x="71"/>
        <item x="707"/>
        <item x="537"/>
        <item x="167"/>
        <item x="72"/>
        <item x="543"/>
        <item x="25"/>
        <item x="558"/>
        <item x="327"/>
        <item x="576"/>
        <item x="407"/>
        <item x="156"/>
        <item x="95"/>
        <item x="450"/>
        <item x="580"/>
        <item x="415"/>
        <item x="98"/>
        <item x="559"/>
        <item x="63"/>
        <item x="692"/>
        <item x="340"/>
        <item x="491"/>
        <item x="351"/>
        <item x="56"/>
        <item x="274"/>
        <item x="43"/>
        <item x="668"/>
        <item x="695"/>
        <item x="355"/>
        <item x="341"/>
        <item x="612"/>
        <item x="376"/>
        <item x="720"/>
        <item x="64"/>
        <item x="484"/>
        <item x="174"/>
        <item x="447"/>
        <item x="661"/>
        <item x="375"/>
        <item x="446"/>
        <item x="462"/>
        <item x="638"/>
        <item x="583"/>
        <item x="596"/>
        <item x="653"/>
        <item x="388"/>
        <item x="229"/>
        <item x="147"/>
        <item x="391"/>
        <item x="102"/>
        <item x="557"/>
        <item x="457"/>
        <item x="242"/>
        <item x="408"/>
        <item x="34"/>
        <item x="650"/>
        <item x="398"/>
        <item x="515"/>
        <item x="239"/>
        <item x="639"/>
        <item x="399"/>
        <item x="336"/>
        <item x="16"/>
        <item x="590"/>
        <item x="413"/>
        <item x="87"/>
        <item x="297"/>
        <item x="551"/>
        <item x="35"/>
        <item x="688"/>
        <item x="696"/>
        <item x="670"/>
        <item x="23"/>
        <item x="547"/>
        <item x="264"/>
        <item x="178"/>
        <item x="405"/>
        <item x="606"/>
        <item x="122"/>
        <item x="654"/>
        <item x="259"/>
        <item x="319"/>
        <item x="622"/>
        <item x="527"/>
        <item x="652"/>
        <item x="343"/>
        <item x="22"/>
        <item x="371"/>
        <item x="582"/>
        <item x="665"/>
        <item x="78"/>
        <item x="278"/>
        <item x="687"/>
        <item x="10"/>
        <item x="411"/>
        <item x="212"/>
        <item x="393"/>
        <item x="694"/>
        <item x="268"/>
        <item x="20"/>
        <item x="198"/>
        <item x="525"/>
        <item x="169"/>
        <item x="577"/>
        <item x="258"/>
        <item x="579"/>
        <item x="270"/>
        <item x="339"/>
        <item x="435"/>
        <item x="52"/>
        <item x="616"/>
        <item x="602"/>
        <item x="192"/>
        <item x="74"/>
        <item x="466"/>
        <item x="171"/>
        <item x="427"/>
        <item x="465"/>
        <item x="284"/>
        <item x="561"/>
        <item x="280"/>
        <item x="643"/>
        <item x="243"/>
        <item x="609"/>
        <item x="342"/>
        <item x="680"/>
        <item x="474"/>
        <item x="461"/>
        <item x="451"/>
        <item x="111"/>
        <item x="380"/>
        <item x="585"/>
        <item x="50"/>
        <item x="440"/>
        <item x="161"/>
        <item x="127"/>
        <item x="282"/>
        <item x="709"/>
        <item x="394"/>
        <item x="287"/>
        <item x="629"/>
        <item x="205"/>
        <item x="333"/>
        <item x="249"/>
        <item x="454"/>
        <item x="27"/>
        <item x="112"/>
        <item x="434"/>
        <item x="520"/>
        <item x="130"/>
        <item x="306"/>
        <item x="121"/>
        <item x="175"/>
        <item x="598"/>
        <item x="581"/>
        <item x="611"/>
        <item x="697"/>
        <item x="605"/>
        <item x="615"/>
        <item x="530"/>
        <item x="96"/>
        <item x="251"/>
        <item x="685"/>
        <item x="232"/>
        <item x="103"/>
        <item x="307"/>
        <item x="401"/>
        <item x="119"/>
        <item x="28"/>
        <item x="58"/>
        <item x="197"/>
        <item x="469"/>
        <item x="364"/>
        <item x="81"/>
        <item x="604"/>
        <item x="151"/>
        <item x="370"/>
        <item x="479"/>
        <item x="472"/>
        <item x="700"/>
        <item x="635"/>
        <item x="236"/>
        <item x="76"/>
        <item x="44"/>
        <item x="640"/>
        <item x="706"/>
        <item x="421"/>
        <item x="541"/>
        <item x="424"/>
        <item x="619"/>
        <item x="443"/>
        <item x="423"/>
        <item x="293"/>
        <item x="517"/>
        <item x="33"/>
        <item x="663"/>
        <item x="225"/>
        <item x="486"/>
        <item x="172"/>
        <item x="575"/>
        <item x="400"/>
        <item x="204"/>
        <item x="189"/>
        <item x="157"/>
        <item x="485"/>
        <item x="320"/>
        <item x="266"/>
        <item x="257"/>
        <item x="213"/>
        <item x="244"/>
        <item x="492"/>
        <item x="60"/>
        <item x="392"/>
        <item x="721"/>
        <item x="499"/>
        <item x="473"/>
        <item x="642"/>
        <item x="61"/>
        <item x="409"/>
        <item x="42"/>
        <item x="170"/>
        <item x="181"/>
        <item x="194"/>
        <item x="331"/>
        <item x="481"/>
        <item x="14"/>
        <item x="599"/>
        <item x="478"/>
        <item x="553"/>
        <item x="632"/>
        <item x="503"/>
        <item x="155"/>
        <item x="55"/>
        <item x="521"/>
        <item x="397"/>
        <item x="623"/>
        <item x="20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axis="axisRow" showAll="0" sortType="ascending">
      <items count="11">
        <item x="0"/>
        <item x="3"/>
        <item x="2"/>
        <item x="1"/>
        <item x="9"/>
        <item x="7"/>
        <item x="4"/>
        <item x="5"/>
        <item x="8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x="4"/>
        <item x="2"/>
        <item x="5"/>
        <item x="1"/>
        <item x="3"/>
        <item x="0"/>
        <item t="default"/>
      </items>
    </pivotField>
    <pivotField showAll="0">
      <items count="9">
        <item x="3"/>
        <item x="2"/>
        <item x="6"/>
        <item x="5"/>
        <item x="1"/>
        <item x="4"/>
        <item x="0"/>
        <item x="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11">
    <i>
      <x v="9"/>
    </i>
    <i>
      <x v="4"/>
    </i>
    <i>
      <x v="6"/>
    </i>
    <i>
      <x v="2"/>
    </i>
    <i>
      <x v="8"/>
    </i>
    <i>
      <x v="1"/>
    </i>
    <i>
      <x/>
    </i>
    <i>
      <x v="7"/>
    </i>
    <i>
      <x v="3"/>
    </i>
    <i>
      <x v="5"/>
    </i>
    <i t="grand">
      <x/>
    </i>
  </rowItems>
  <colItems count="1">
    <i/>
  </colItems>
  <dataFields count="1">
    <dataField name="Suma de Views" fld="7" baseField="4" baseItem="3" numFmtId="3"/>
  </dataField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ABB79F3-9E06-4126-A9B4-BC1896426F49}" autoFormatId="16" applyNumberFormats="0" applyBorderFormats="0" applyFontFormats="0" applyPatternFormats="0" applyAlignmentFormats="0" applyWidthHeightFormats="0">
  <queryTableRefresh nextId="18" unboundColumnsRight="1">
    <queryTableFields count="15">
      <queryTableField id="1" name="Post_ID" tableColumnId="1"/>
      <queryTableField id="2" name="Post_Date" tableColumnId="2"/>
      <queryTableField id="17" dataBound="0" tableColumnId="15"/>
      <queryTableField id="3" name="Platform" tableColumnId="3"/>
      <queryTableField id="4" name="Hashtag" tableColumnId="4"/>
      <queryTableField id="5" name="Content_Type" tableColumnId="5"/>
      <queryTableField id="6" name="Region" tableColumnId="6"/>
      <queryTableField id="7" name="Views" tableColumnId="7"/>
      <queryTableField id="8" name="Likes" tableColumnId="8"/>
      <queryTableField id="9" name="Shares" tableColumnId="9"/>
      <queryTableField id="10" name="Comments" tableColumnId="10"/>
      <queryTableField id="16" dataBound="0" tableColumnId="14"/>
      <queryTableField id="15" dataBound="0" tableColumnId="13"/>
      <queryTableField id="11" name="Engagement_Level" tableColumnId="11"/>
      <queryTableField id="12" dataBound="0" tableColumnId="1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latform" xr10:uid="{B7D98338-76EB-4347-B35C-A9691D596146}" sourceName="Platform">
  <pivotTables>
    <pivotTable tabId="5" name="PT_TotalPost"/>
    <pivotTable tabId="5" name="PT_ANL_AvgInteractionsByContent"/>
    <pivotTable tabId="5" name="PT_ANL_EngRateByContent"/>
    <pivotTable tabId="5" name="PT_ANL_ViewsByHashtag"/>
    <pivotTable tabId="5" name="PT_ANL_ViewsByPlatform"/>
    <pivotTable tabId="5" name="PT_DIST_EngLevel"/>
    <pivotTable tabId="5" name="PT_KPI_AvgEngRate"/>
    <pivotTable tabId="5" name="PT_KPI_TotalComments"/>
    <pivotTable tabId="5" name="PT_KPI_TotalLikes"/>
    <pivotTable tabId="5" name="PT_KPI_TotalShares"/>
    <pivotTable tabId="5" name="PT_KPI_TotalViews"/>
    <pivotTable tabId="5" name="PT_TR_EngRateByQuarter"/>
    <pivotTable tabId="5" name="PT_TR_ViewsByQuarter"/>
    <pivotTable tabId="5" name="TablaDinámica1"/>
    <pivotTable tabId="5" name="TablaDinámica3"/>
  </pivotTables>
  <data>
    <tabular pivotCacheId="694229454">
      <items count="4">
        <i x="1" s="1"/>
        <i x="0" s="1"/>
        <i x="2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Hashtag" xr10:uid="{B46D7E41-21D5-4D57-A4DA-625519FF48D7}" sourceName="Hashtag">
  <pivotTables>
    <pivotTable tabId="5" name="TablaDinámica1"/>
    <pivotTable tabId="5" name="PT_ANL_AvgInteractionsByContent"/>
    <pivotTable tabId="5" name="PT_ANL_EngRateByContent"/>
    <pivotTable tabId="5" name="PT_ANL_ViewsByHashtag"/>
    <pivotTable tabId="5" name="PT_ANL_ViewsByPlatform"/>
    <pivotTable tabId="5" name="PT_DIST_EngLevel"/>
    <pivotTable tabId="5" name="PT_KPI_AvgEngRate"/>
    <pivotTable tabId="5" name="PT_KPI_TotalComments"/>
    <pivotTable tabId="5" name="PT_KPI_TotalLikes"/>
    <pivotTable tabId="5" name="PT_KPI_TotalShares"/>
    <pivotTable tabId="5" name="PT_KPI_TotalViews"/>
    <pivotTable tabId="5" name="PT_TotalPost"/>
    <pivotTable tabId="5" name="PT_TR_EngRateByQuarter"/>
    <pivotTable tabId="5" name="PT_TR_ViewsByQuarter"/>
    <pivotTable tabId="5" name="TablaDinámica3"/>
  </pivotTables>
  <data>
    <tabular pivotCacheId="694229454">
      <items count="10">
        <i x="0" s="1"/>
        <i x="3" s="1"/>
        <i x="2" s="1"/>
        <i x="1" s="1"/>
        <i x="9" s="1"/>
        <i x="7" s="1"/>
        <i x="4" s="1"/>
        <i x="5" s="1"/>
        <i x="8" s="1"/>
        <i x="6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ntent_Type" xr10:uid="{F042C18A-0532-44F8-82E2-154EB0805C5E}" sourceName="Content_Type">
  <pivotTables>
    <pivotTable tabId="5" name="PT_ANL_EngRateByContent"/>
    <pivotTable tabId="5" name="PT_ANL_AvgInteractionsByContent"/>
    <pivotTable tabId="5" name="PT_ANL_ViewsByHashtag"/>
    <pivotTable tabId="5" name="PT_ANL_ViewsByPlatform"/>
    <pivotTable tabId="5" name="PT_DIST_EngLevel"/>
    <pivotTable tabId="5" name="PT_KPI_AvgEngRate"/>
    <pivotTable tabId="5" name="PT_KPI_TotalComments"/>
    <pivotTable tabId="5" name="PT_KPI_TotalLikes"/>
    <pivotTable tabId="5" name="PT_KPI_TotalShares"/>
    <pivotTable tabId="5" name="PT_KPI_TotalViews"/>
    <pivotTable tabId="5" name="PT_TotalPost"/>
    <pivotTable tabId="5" name="PT_TR_EngRateByQuarter"/>
    <pivotTable tabId="5" name="PT_TR_ViewsByQuarter"/>
    <pivotTable tabId="5" name="TablaDinámica1"/>
    <pivotTable tabId="5" name="TablaDinámica3"/>
  </pivotTables>
  <data>
    <tabular pivotCacheId="694229454">
      <items count="6">
        <i x="4" s="1"/>
        <i x="2" s="1"/>
        <i x="5" s="1"/>
        <i x="1" s="1"/>
        <i x="3" s="1"/>
        <i x="0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9D848E56-CD92-4902-A690-ACE999AC1949}" sourceName="Region">
  <pivotTables>
    <pivotTable tabId="5" name="PT_ANL_AvgInteractionsByContent"/>
    <pivotTable tabId="5" name="PT_ANL_EngRateByContent"/>
    <pivotTable tabId="5" name="PT_ANL_ViewsByHashtag"/>
    <pivotTable tabId="5" name="PT_ANL_ViewsByPlatform"/>
    <pivotTable tabId="5" name="PT_DIST_EngLevel"/>
    <pivotTable tabId="5" name="PT_KPI_AvgEngRate"/>
    <pivotTable tabId="5" name="PT_KPI_TotalComments"/>
    <pivotTable tabId="5" name="PT_KPI_TotalLikes"/>
    <pivotTable tabId="5" name="PT_KPI_TotalShares"/>
    <pivotTable tabId="5" name="PT_KPI_TotalViews"/>
    <pivotTable tabId="5" name="PT_TotalPost"/>
    <pivotTable tabId="5" name="PT_TR_EngRateByQuarter"/>
    <pivotTable tabId="5" name="PT_TR_ViewsByQuarter"/>
    <pivotTable tabId="5" name="TablaDinámica1"/>
    <pivotTable tabId="5" name="TablaDinámica3"/>
    <pivotTable tabId="5" name="PT_GEO_RegionPerformance"/>
  </pivotTables>
  <data>
    <tabular pivotCacheId="694229454">
      <items count="8">
        <i x="3" s="1"/>
        <i x="2" s="1"/>
        <i x="6" s="1"/>
        <i x="5" s="1"/>
        <i x="1" s="1"/>
        <i x="4" s="1"/>
        <i x="0" s="1"/>
        <i x="7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LR_FLT_Platform" xr10:uid="{8B996531-A5AB-4F2E-B37A-59433819D3D0}" cache="SegmentaciónDeDatos_Platform" caption="Platform" style="SlicerStyleDark1" rowHeight="247650"/>
  <slicer name="SLR_FLT_Hashtag" xr10:uid="{8890A9CC-7991-4D61-8A6A-5911355F3FAA}" cache="SegmentaciónDeDatos_Hashtag" caption="Hashtag" style="SlicerStyleDark1" rowHeight="247650"/>
  <slicer name="Content_Type" xr10:uid="{5C9EC873-CCB0-423D-AC14-7F7968CEEB0C}" cache="SegmentaciónDeDatos_Content_Type" caption="Content_Type" style="SlicerStyleDark1" rowHeight="247650"/>
  <slicer name="SLR_FLT_Region" xr10:uid="{5A4A6645-A0E6-49CD-8F01-CE5DA56C104E}" cache="SegmentaciónDeDatos_Region" caption="Region" style="SlicerStyleDark1" rowHeight="2476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DE909E-6EB0-4FBF-9C15-509EB35958C1}" name="bbdd_Social_Media_Trends" displayName="bbdd_Social_Media_Trends" ref="A1:O5001" tableType="queryTable" totalsRowShown="0">
  <autoFilter ref="A1:O5001" xr:uid="{E5DE909E-6EB0-4FBF-9C15-509EB35958C1}"/>
  <tableColumns count="15">
    <tableColumn id="1" xr3:uid="{03AB1F4E-8394-4347-AE1E-EDD7F1ABFE0D}" uniqueName="1" name="Post_ID" queryTableFieldId="1" dataDxfId="30"/>
    <tableColumn id="2" xr3:uid="{90179F21-17DD-4032-BD4D-12FF634D79DB}" uniqueName="2" name="Post_Date" queryTableFieldId="2" dataDxfId="29"/>
    <tableColumn id="15" xr3:uid="{2C6580A3-2EC1-4B09-98BF-9799521A1ED4}" uniqueName="15" name="Year_Month" queryTableFieldId="17" dataDxfId="28">
      <calculatedColumnFormula>TEXT(bbdd_Social_Media_Trends[[#This Row],[Post_Date]],"aaaa-mm")</calculatedColumnFormula>
    </tableColumn>
    <tableColumn id="3" xr3:uid="{09905F18-20C2-4AFE-8BE8-9D67A0BF8F86}" uniqueName="3" name="Platform" queryTableFieldId="3" dataDxfId="27"/>
    <tableColumn id="4" xr3:uid="{26B4C6A0-4D11-464C-8B26-52517AB72DBE}" uniqueName="4" name="Hashtag" queryTableFieldId="4" dataDxfId="26"/>
    <tableColumn id="5" xr3:uid="{0E1EC019-5CFD-41FF-9FD6-F28C37DC6CBB}" uniqueName="5" name="Content_Type" queryTableFieldId="5" dataDxfId="25"/>
    <tableColumn id="6" xr3:uid="{B1990AB3-79FA-47DC-A7AC-58319F1789FA}" uniqueName="6" name="Region" queryTableFieldId="6" dataDxfId="24"/>
    <tableColumn id="7" xr3:uid="{DE30416F-D9AD-4C1B-8896-912C0CDFA341}" uniqueName="7" name="Views" queryTableFieldId="7"/>
    <tableColumn id="8" xr3:uid="{1FC5DC70-9F76-4D7D-8471-85949D295889}" uniqueName="8" name="Likes" queryTableFieldId="8"/>
    <tableColumn id="9" xr3:uid="{70E2799A-31B0-4836-925A-36188470468F}" uniqueName="9" name="Shares" queryTableFieldId="9"/>
    <tableColumn id="10" xr3:uid="{FC83F804-263B-4A95-9135-5782510B5D69}" uniqueName="10" name="Comments" queryTableFieldId="10"/>
    <tableColumn id="14" xr3:uid="{B9FBE85C-ABC2-4925-BFEE-FB964D50622E}" uniqueName="14" name="Interactions" queryTableFieldId="16" dataDxfId="23">
      <calculatedColumnFormula>bbdd_Social_Media_Trends[[#This Row],[Likes]]+bbdd_Social_Media_Trends[[#This Row],[Shares]]+bbdd_Social_Media_Trends[[#This Row],[Comments]]</calculatedColumnFormula>
    </tableColumn>
    <tableColumn id="13" xr3:uid="{CB950DBD-0309-4D96-A66B-0E5CA6063772}" uniqueName="13" name="Engagement_Rate" queryTableFieldId="15" dataDxfId="22">
      <calculatedColumnFormula>bbdd_Social_Media_Trends[[#This Row],[Interactions]]/bbdd_Social_Media_Trends[[#This Row],[Views]]</calculatedColumnFormula>
    </tableColumn>
    <tableColumn id="11" xr3:uid="{934C6051-B01A-4D3F-A7A8-434230523BBD}" uniqueName="11" name="Engagement_Level" queryTableFieldId="11" dataDxfId="21"/>
    <tableColumn id="12" xr3:uid="{62943D68-1C79-4144-9503-6CC6804DA75D}" uniqueName="12" name="Duplicados" queryTableFieldId="12" dataDxfId="20">
      <calculatedColumnFormula>IF(ISERROR(VLOOKUP(A2,A3:A5000,1,FALSE)),0, 1)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1E2133F-CAD0-4557-BCFD-D13E0F975E7B}" name="Tabla2" displayName="Tabla2" ref="A1:C9" totalsRowShown="0">
  <autoFilter ref="A1:C9" xr:uid="{11E2133F-CAD0-4557-BCFD-D13E0F975E7B}"/>
  <tableColumns count="3">
    <tableColumn id="1" xr3:uid="{2F6FC3B7-BABD-4B4B-A402-1EE35680BD47}" name="PAIS" dataDxfId="12"/>
    <tableColumn id="3" xr3:uid="{F2CC28F6-45CE-4BC3-ACD0-BD64EF88CAA3}" name="views_millions" dataDxfId="11">
      <calculatedColumnFormula>(GETPIVOTDATA("Suma de Views",base_pivot!$M$40,"Region",$A2))/base_pivot!$B$5</calculatedColumnFormula>
    </tableColumn>
    <tableColumn id="2" xr3:uid="{646F0CFB-7E8F-4175-A058-1F7302B515C5}" name="VIEWS" dataDxfId="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032D876-F0BB-492D-A738-819094C49CBB}" name="tblScatter_ViewsEngagement" displayName="tblScatter_ViewsEngagement" ref="A1:C9" totalsRowShown="0" headerRowDxfId="9" headerRowBorderDxfId="8">
  <autoFilter ref="A1:C9" xr:uid="{4032D876-F0BB-492D-A738-819094C49CBB}"/>
  <sortState xmlns:xlrd2="http://schemas.microsoft.com/office/spreadsheetml/2017/richdata2" ref="A2:C9">
    <sortCondition descending="1" ref="C1:C9"/>
  </sortState>
  <tableColumns count="3">
    <tableColumn id="1" xr3:uid="{0F9AAD1F-4544-48EF-8539-29D96359BFEB}" name="pais" dataDxfId="7"/>
    <tableColumn id="2" xr3:uid="{F66FF4F5-3995-4F2A-B68C-9028B324ECB9}" name="Views" dataDxfId="6">
      <calculatedColumnFormula>GETPIVOTDATA("Suma de Views",base_pivot!$M$40,"Region",$A2)</calculatedColumnFormula>
    </tableColumn>
    <tableColumn id="3" xr3:uid="{665D9575-0063-47A6-BAF4-07FF3016E541}" name="Engagement_Rate" dataDxfId="5">
      <calculatedColumnFormula>GETPIVOTDATA("Suma de Views_EngagementRate",base_pivot!$M$40,"Region",$A2)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5.xml"/><Relationship Id="rId13" Type="http://schemas.openxmlformats.org/officeDocument/2006/relationships/pivotTable" Target="../pivotTables/pivotTable20.xml"/><Relationship Id="rId3" Type="http://schemas.openxmlformats.org/officeDocument/2006/relationships/pivotTable" Target="../pivotTables/pivotTable10.xml"/><Relationship Id="rId7" Type="http://schemas.openxmlformats.org/officeDocument/2006/relationships/pivotTable" Target="../pivotTables/pivotTable14.xml"/><Relationship Id="rId12" Type="http://schemas.openxmlformats.org/officeDocument/2006/relationships/pivotTable" Target="../pivotTables/pivotTable19.xml"/><Relationship Id="rId2" Type="http://schemas.openxmlformats.org/officeDocument/2006/relationships/pivotTable" Target="../pivotTables/pivotTable9.xml"/><Relationship Id="rId16" Type="http://schemas.openxmlformats.org/officeDocument/2006/relationships/pivotTable" Target="../pivotTables/pivotTable23.xml"/><Relationship Id="rId1" Type="http://schemas.openxmlformats.org/officeDocument/2006/relationships/pivotTable" Target="../pivotTables/pivotTable8.xml"/><Relationship Id="rId6" Type="http://schemas.openxmlformats.org/officeDocument/2006/relationships/pivotTable" Target="../pivotTables/pivotTable13.xml"/><Relationship Id="rId11" Type="http://schemas.openxmlformats.org/officeDocument/2006/relationships/pivotTable" Target="../pivotTables/pivotTable18.xml"/><Relationship Id="rId5" Type="http://schemas.openxmlformats.org/officeDocument/2006/relationships/pivotTable" Target="../pivotTables/pivotTable12.xml"/><Relationship Id="rId15" Type="http://schemas.openxmlformats.org/officeDocument/2006/relationships/pivotTable" Target="../pivotTables/pivotTable22.xml"/><Relationship Id="rId10" Type="http://schemas.openxmlformats.org/officeDocument/2006/relationships/pivotTable" Target="../pivotTables/pivotTable17.xml"/><Relationship Id="rId4" Type="http://schemas.openxmlformats.org/officeDocument/2006/relationships/pivotTable" Target="../pivotTables/pivotTable11.xml"/><Relationship Id="rId9" Type="http://schemas.openxmlformats.org/officeDocument/2006/relationships/pivotTable" Target="../pivotTables/pivotTable16.xml"/><Relationship Id="rId14" Type="http://schemas.openxmlformats.org/officeDocument/2006/relationships/pivotTable" Target="../pivotTables/pivotTable2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44812-68A2-498F-8A16-51E3B072D5FB}">
  <sheetPr>
    <tabColor theme="3" tint="0.249977111117893"/>
  </sheetPr>
  <dimension ref="A1:O5001"/>
  <sheetViews>
    <sheetView workbookViewId="0">
      <selection activeCell="D33" sqref="D33"/>
    </sheetView>
  </sheetViews>
  <sheetFormatPr baseColWidth="10" defaultRowHeight="14.4"/>
  <cols>
    <col min="1" max="1" width="9.44140625" bestFit="1" customWidth="1"/>
    <col min="3" max="3" width="12.77734375" bestFit="1" customWidth="1"/>
    <col min="4" max="4" width="10.44140625" bestFit="1" customWidth="1"/>
    <col min="5" max="5" width="10" bestFit="1" customWidth="1"/>
    <col min="6" max="6" width="14.44140625" bestFit="1" customWidth="1"/>
    <col min="7" max="7" width="8.77734375" bestFit="1" customWidth="1"/>
    <col min="8" max="8" width="8.109375" bestFit="1" customWidth="1"/>
    <col min="9" max="9" width="7.5546875" bestFit="1" customWidth="1"/>
    <col min="10" max="10" width="8.88671875" bestFit="1" customWidth="1"/>
    <col min="11" max="11" width="12.33203125" bestFit="1" customWidth="1"/>
    <col min="12" max="12" width="12.33203125" customWidth="1"/>
    <col min="13" max="13" width="17.88671875" bestFit="1" customWidth="1"/>
    <col min="14" max="14" width="18.5546875" bestFit="1" customWidth="1"/>
    <col min="15" max="15" width="12.6640625" bestFit="1" customWidth="1"/>
  </cols>
  <sheetData>
    <row r="1" spans="1:15">
      <c r="A1" t="s">
        <v>0</v>
      </c>
      <c r="B1" t="s">
        <v>1</v>
      </c>
      <c r="C1" t="s">
        <v>5055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5054</v>
      </c>
      <c r="M1" t="s">
        <v>5053</v>
      </c>
      <c r="N1" t="s">
        <v>10</v>
      </c>
      <c r="O1" t="s">
        <v>5044</v>
      </c>
    </row>
    <row r="2" spans="1:15">
      <c r="A2" s="1" t="s">
        <v>11</v>
      </c>
      <c r="B2" s="2">
        <v>44574</v>
      </c>
      <c r="C2" s="14" t="str">
        <f>TEXT(bbdd_Social_Media_Trends[[#This Row],[Post_Date]],"aaaa-mm")</f>
        <v>2022-01</v>
      </c>
      <c r="D2" s="1" t="s">
        <v>12</v>
      </c>
      <c r="E2" s="1" t="s">
        <v>13</v>
      </c>
      <c r="F2" s="1" t="s">
        <v>14</v>
      </c>
      <c r="G2" s="1" t="s">
        <v>15</v>
      </c>
      <c r="H2">
        <v>4163464</v>
      </c>
      <c r="I2">
        <v>339431</v>
      </c>
      <c r="J2">
        <v>53135</v>
      </c>
      <c r="K2">
        <v>19346</v>
      </c>
      <c r="L2">
        <f>bbdd_Social_Media_Trends[[#This Row],[Likes]]+bbdd_Social_Media_Trends[[#This Row],[Shares]]+bbdd_Social_Media_Trends[[#This Row],[Comments]]</f>
        <v>411912</v>
      </c>
      <c r="M2">
        <f>bbdd_Social_Media_Trends[[#This Row],[Interactions]]/bbdd_Social_Media_Trends[[#This Row],[Views]]</f>
        <v>9.8934925341014113E-2</v>
      </c>
      <c r="N2" s="1" t="s">
        <v>16</v>
      </c>
      <c r="O2" s="4">
        <f t="shared" ref="O2:O65" si="0">IF(ISERROR(VLOOKUP(A2,A3:A5000,1,FALSE)),0, 1)</f>
        <v>0</v>
      </c>
    </row>
    <row r="3" spans="1:15">
      <c r="A3" s="1" t="s">
        <v>17</v>
      </c>
      <c r="B3" s="2">
        <v>44694</v>
      </c>
      <c r="C3" s="13" t="str">
        <f>TEXT(bbdd_Social_Media_Trends[[#This Row],[Post_Date]],"aaaa-mm")</f>
        <v>2022-05</v>
      </c>
      <c r="D3" s="1" t="s">
        <v>18</v>
      </c>
      <c r="E3" s="1" t="s">
        <v>19</v>
      </c>
      <c r="F3" s="1" t="s">
        <v>20</v>
      </c>
      <c r="G3" s="1" t="s">
        <v>21</v>
      </c>
      <c r="H3">
        <v>4155940</v>
      </c>
      <c r="I3">
        <v>215240</v>
      </c>
      <c r="J3">
        <v>65860</v>
      </c>
      <c r="K3">
        <v>27239</v>
      </c>
      <c r="L3">
        <f>bbdd_Social_Media_Trends[[#This Row],[Likes]]+bbdd_Social_Media_Trends[[#This Row],[Shares]]+bbdd_Social_Media_Trends[[#This Row],[Comments]]</f>
        <v>308339</v>
      </c>
      <c r="M3">
        <f>bbdd_Social_Media_Trends[[#This Row],[Interactions]]/bbdd_Social_Media_Trends[[#This Row],[Views]]</f>
        <v>7.4192360813678734E-2</v>
      </c>
      <c r="N3" s="1" t="s">
        <v>22</v>
      </c>
      <c r="O3" s="4">
        <f t="shared" si="0"/>
        <v>0</v>
      </c>
    </row>
    <row r="4" spans="1:15">
      <c r="A4" s="1" t="s">
        <v>23</v>
      </c>
      <c r="B4" s="2">
        <v>44568</v>
      </c>
      <c r="C4" s="13" t="str">
        <f>TEXT(bbdd_Social_Media_Trends[[#This Row],[Post_Date]],"aaaa-mm")</f>
        <v>2022-01</v>
      </c>
      <c r="D4" s="1" t="s">
        <v>24</v>
      </c>
      <c r="E4" s="1" t="s">
        <v>13</v>
      </c>
      <c r="F4" s="1" t="s">
        <v>14</v>
      </c>
      <c r="G4" s="1" t="s">
        <v>25</v>
      </c>
      <c r="H4">
        <v>3666211</v>
      </c>
      <c r="I4">
        <v>327143</v>
      </c>
      <c r="J4">
        <v>39423</v>
      </c>
      <c r="K4">
        <v>36223</v>
      </c>
      <c r="L4">
        <f>bbdd_Social_Media_Trends[[#This Row],[Likes]]+bbdd_Social_Media_Trends[[#This Row],[Shares]]+bbdd_Social_Media_Trends[[#This Row],[Comments]]</f>
        <v>402789</v>
      </c>
      <c r="M4">
        <f>bbdd_Social_Media_Trends[[#This Row],[Interactions]]/bbdd_Social_Media_Trends[[#This Row],[Views]]</f>
        <v>0.10986519870242056</v>
      </c>
      <c r="N4" s="1" t="s">
        <v>22</v>
      </c>
      <c r="O4" s="4">
        <f t="shared" si="0"/>
        <v>0</v>
      </c>
    </row>
    <row r="5" spans="1:15">
      <c r="A5" s="1" t="s">
        <v>26</v>
      </c>
      <c r="B5" s="2">
        <v>44900</v>
      </c>
      <c r="C5" s="13" t="str">
        <f>TEXT(bbdd_Social_Media_Trends[[#This Row],[Post_Date]],"aaaa-mm")</f>
        <v>2022-12</v>
      </c>
      <c r="D5" s="1" t="s">
        <v>27</v>
      </c>
      <c r="E5" s="1" t="s">
        <v>19</v>
      </c>
      <c r="F5" s="1" t="s">
        <v>20</v>
      </c>
      <c r="G5" s="1" t="s">
        <v>28</v>
      </c>
      <c r="H5">
        <v>917951</v>
      </c>
      <c r="I5">
        <v>127125</v>
      </c>
      <c r="J5">
        <v>11687</v>
      </c>
      <c r="K5">
        <v>36806</v>
      </c>
      <c r="L5">
        <f>bbdd_Social_Media_Trends[[#This Row],[Likes]]+bbdd_Social_Media_Trends[[#This Row],[Shares]]+bbdd_Social_Media_Trends[[#This Row],[Comments]]</f>
        <v>175618</v>
      </c>
      <c r="M5">
        <f>bbdd_Social_Media_Trends[[#This Row],[Interactions]]/bbdd_Social_Media_Trends[[#This Row],[Views]]</f>
        <v>0.19131522270796589</v>
      </c>
      <c r="N5" s="1" t="s">
        <v>29</v>
      </c>
      <c r="O5" s="4">
        <f t="shared" si="0"/>
        <v>0</v>
      </c>
    </row>
    <row r="6" spans="1:15">
      <c r="A6" s="1" t="s">
        <v>30</v>
      </c>
      <c r="B6" s="2">
        <v>45008</v>
      </c>
      <c r="C6" s="13" t="str">
        <f>TEXT(bbdd_Social_Media_Trends[[#This Row],[Post_Date]],"aaaa-mm")</f>
        <v>2023-03</v>
      </c>
      <c r="D6" s="1" t="s">
        <v>12</v>
      </c>
      <c r="E6" s="1" t="s">
        <v>31</v>
      </c>
      <c r="F6" s="1" t="s">
        <v>32</v>
      </c>
      <c r="G6" s="1" t="s">
        <v>25</v>
      </c>
      <c r="H6">
        <v>64866</v>
      </c>
      <c r="I6">
        <v>171361</v>
      </c>
      <c r="J6">
        <v>69581</v>
      </c>
      <c r="K6">
        <v>6376</v>
      </c>
      <c r="L6">
        <f>bbdd_Social_Media_Trends[[#This Row],[Likes]]+bbdd_Social_Media_Trends[[#This Row],[Shares]]+bbdd_Social_Media_Trends[[#This Row],[Comments]]</f>
        <v>247318</v>
      </c>
      <c r="M6">
        <f>bbdd_Social_Media_Trends[[#This Row],[Interactions]]/bbdd_Social_Media_Trends[[#This Row],[Views]]</f>
        <v>3.8127524434989053</v>
      </c>
      <c r="N6" s="1" t="s">
        <v>22</v>
      </c>
      <c r="O6" s="4">
        <f t="shared" si="0"/>
        <v>0</v>
      </c>
    </row>
    <row r="7" spans="1:15">
      <c r="A7" s="1" t="s">
        <v>33</v>
      </c>
      <c r="B7" s="2">
        <v>44888</v>
      </c>
      <c r="C7" s="13" t="str">
        <f>TEXT(bbdd_Social_Media_Trends[[#This Row],[Post_Date]],"aaaa-mm")</f>
        <v>2022-11</v>
      </c>
      <c r="D7" s="1" t="s">
        <v>18</v>
      </c>
      <c r="E7" s="1" t="s">
        <v>13</v>
      </c>
      <c r="F7" s="1" t="s">
        <v>20</v>
      </c>
      <c r="G7" s="1" t="s">
        <v>28</v>
      </c>
      <c r="H7">
        <v>1323566</v>
      </c>
      <c r="I7">
        <v>136282</v>
      </c>
      <c r="J7">
        <v>86979</v>
      </c>
      <c r="K7">
        <v>47129</v>
      </c>
      <c r="L7">
        <f>bbdd_Social_Media_Trends[[#This Row],[Likes]]+bbdd_Social_Media_Trends[[#This Row],[Shares]]+bbdd_Social_Media_Trends[[#This Row],[Comments]]</f>
        <v>270390</v>
      </c>
      <c r="M7">
        <f>bbdd_Social_Media_Trends[[#This Row],[Interactions]]/bbdd_Social_Media_Trends[[#This Row],[Views]]</f>
        <v>0.20428901921022449</v>
      </c>
      <c r="N7" s="1" t="s">
        <v>29</v>
      </c>
      <c r="O7" s="4">
        <f t="shared" si="0"/>
        <v>0</v>
      </c>
    </row>
    <row r="8" spans="1:15">
      <c r="A8" s="1" t="s">
        <v>34</v>
      </c>
      <c r="B8" s="2">
        <v>44721</v>
      </c>
      <c r="C8" s="13" t="str">
        <f>TEXT(bbdd_Social_Media_Trends[[#This Row],[Post_Date]],"aaaa-mm")</f>
        <v>2022-06</v>
      </c>
      <c r="D8" s="1" t="s">
        <v>27</v>
      </c>
      <c r="E8" s="1" t="s">
        <v>35</v>
      </c>
      <c r="F8" s="1" t="s">
        <v>36</v>
      </c>
      <c r="G8" s="1" t="s">
        <v>37</v>
      </c>
      <c r="H8">
        <v>627233</v>
      </c>
      <c r="I8">
        <v>84121</v>
      </c>
      <c r="J8">
        <v>97973</v>
      </c>
      <c r="K8">
        <v>32648</v>
      </c>
      <c r="L8">
        <f>bbdd_Social_Media_Trends[[#This Row],[Likes]]+bbdd_Social_Media_Trends[[#This Row],[Shares]]+bbdd_Social_Media_Trends[[#This Row],[Comments]]</f>
        <v>214742</v>
      </c>
      <c r="M8">
        <f>bbdd_Social_Media_Trends[[#This Row],[Interactions]]/bbdd_Social_Media_Trends[[#This Row],[Views]]</f>
        <v>0.34236400189403299</v>
      </c>
      <c r="N8" s="1" t="s">
        <v>22</v>
      </c>
      <c r="O8" s="4">
        <f t="shared" si="0"/>
        <v>0</v>
      </c>
    </row>
    <row r="9" spans="1:15">
      <c r="A9" s="1" t="s">
        <v>38</v>
      </c>
      <c r="B9" s="2">
        <v>44575</v>
      </c>
      <c r="C9" s="13" t="str">
        <f>TEXT(bbdd_Social_Media_Trends[[#This Row],[Post_Date]],"aaaa-mm")</f>
        <v>2022-01</v>
      </c>
      <c r="D9" s="1" t="s">
        <v>27</v>
      </c>
      <c r="E9" s="1" t="s">
        <v>39</v>
      </c>
      <c r="F9" s="1" t="s">
        <v>20</v>
      </c>
      <c r="G9" s="1" t="s">
        <v>15</v>
      </c>
      <c r="H9">
        <v>2066886</v>
      </c>
      <c r="I9">
        <v>317502</v>
      </c>
      <c r="J9">
        <v>45222</v>
      </c>
      <c r="K9">
        <v>33638</v>
      </c>
      <c r="L9">
        <f>bbdd_Social_Media_Trends[[#This Row],[Likes]]+bbdd_Social_Media_Trends[[#This Row],[Shares]]+bbdd_Social_Media_Trends[[#This Row],[Comments]]</f>
        <v>396362</v>
      </c>
      <c r="M9">
        <f>bbdd_Social_Media_Trends[[#This Row],[Interactions]]/bbdd_Social_Media_Trends[[#This Row],[Views]]</f>
        <v>0.19176771239439427</v>
      </c>
      <c r="N9" s="1" t="s">
        <v>16</v>
      </c>
      <c r="O9" s="4">
        <f t="shared" si="0"/>
        <v>0</v>
      </c>
    </row>
    <row r="10" spans="1:15">
      <c r="A10" s="1" t="s">
        <v>40</v>
      </c>
      <c r="B10" s="2">
        <v>44805</v>
      </c>
      <c r="C10" s="13" t="str">
        <f>TEXT(bbdd_Social_Media_Trends[[#This Row],[Post_Date]],"aaaa-mm")</f>
        <v>2022-09</v>
      </c>
      <c r="D10" s="1" t="s">
        <v>24</v>
      </c>
      <c r="E10" s="1" t="s">
        <v>19</v>
      </c>
      <c r="F10" s="1" t="s">
        <v>41</v>
      </c>
      <c r="G10" s="1" t="s">
        <v>21</v>
      </c>
      <c r="H10">
        <v>2169523</v>
      </c>
      <c r="I10">
        <v>496078</v>
      </c>
      <c r="J10">
        <v>96041</v>
      </c>
      <c r="K10">
        <v>30174</v>
      </c>
      <c r="L10">
        <f>bbdd_Social_Media_Trends[[#This Row],[Likes]]+bbdd_Social_Media_Trends[[#This Row],[Shares]]+bbdd_Social_Media_Trends[[#This Row],[Comments]]</f>
        <v>622293</v>
      </c>
      <c r="M10">
        <f>bbdd_Social_Media_Trends[[#This Row],[Interactions]]/bbdd_Social_Media_Trends[[#This Row],[Views]]</f>
        <v>0.2868340183533431</v>
      </c>
      <c r="N10" s="1" t="s">
        <v>22</v>
      </c>
      <c r="O10" s="4">
        <f t="shared" si="0"/>
        <v>0</v>
      </c>
    </row>
    <row r="11" spans="1:15">
      <c r="A11" s="1" t="s">
        <v>42</v>
      </c>
      <c r="B11" s="2">
        <v>44927</v>
      </c>
      <c r="C11" s="13" t="str">
        <f>TEXT(bbdd_Social_Media_Trends[[#This Row],[Post_Date]],"aaaa-mm")</f>
        <v>2023-01</v>
      </c>
      <c r="D11" s="1" t="s">
        <v>12</v>
      </c>
      <c r="E11" s="1" t="s">
        <v>39</v>
      </c>
      <c r="F11" s="1" t="s">
        <v>20</v>
      </c>
      <c r="G11" s="1" t="s">
        <v>21</v>
      </c>
      <c r="H11">
        <v>3898384</v>
      </c>
      <c r="I11">
        <v>8634</v>
      </c>
      <c r="J11">
        <v>69378</v>
      </c>
      <c r="K11">
        <v>42700</v>
      </c>
      <c r="L11">
        <f>bbdd_Social_Media_Trends[[#This Row],[Likes]]+bbdd_Social_Media_Trends[[#This Row],[Shares]]+bbdd_Social_Media_Trends[[#This Row],[Comments]]</f>
        <v>120712</v>
      </c>
      <c r="M11">
        <f>bbdd_Social_Media_Trends[[#This Row],[Interactions]]/bbdd_Social_Media_Trends[[#This Row],[Views]]</f>
        <v>3.0964625342193072E-2</v>
      </c>
      <c r="N11" s="1" t="s">
        <v>29</v>
      </c>
      <c r="O11" s="4">
        <f t="shared" si="0"/>
        <v>0</v>
      </c>
    </row>
    <row r="12" spans="1:15">
      <c r="A12" s="1" t="s">
        <v>43</v>
      </c>
      <c r="B12" s="2">
        <v>45147</v>
      </c>
      <c r="C12" s="13" t="str">
        <f>TEXT(bbdd_Social_Media_Trends[[#This Row],[Post_Date]],"aaaa-mm")</f>
        <v>2023-08</v>
      </c>
      <c r="D12" s="1" t="s">
        <v>18</v>
      </c>
      <c r="E12" s="1" t="s">
        <v>35</v>
      </c>
      <c r="F12" s="1" t="s">
        <v>41</v>
      </c>
      <c r="G12" s="1" t="s">
        <v>44</v>
      </c>
      <c r="H12">
        <v>4070332</v>
      </c>
      <c r="I12">
        <v>379894</v>
      </c>
      <c r="J12">
        <v>46012</v>
      </c>
      <c r="K12">
        <v>25242</v>
      </c>
      <c r="L12">
        <f>bbdd_Social_Media_Trends[[#This Row],[Likes]]+bbdd_Social_Media_Trends[[#This Row],[Shares]]+bbdd_Social_Media_Trends[[#This Row],[Comments]]</f>
        <v>451148</v>
      </c>
      <c r="M12">
        <f>bbdd_Social_Media_Trends[[#This Row],[Interactions]]/bbdd_Social_Media_Trends[[#This Row],[Views]]</f>
        <v>0.11083813310560416</v>
      </c>
      <c r="N12" s="1" t="s">
        <v>16</v>
      </c>
      <c r="O12" s="4">
        <f t="shared" si="0"/>
        <v>0</v>
      </c>
    </row>
    <row r="13" spans="1:15">
      <c r="A13" s="1" t="s">
        <v>45</v>
      </c>
      <c r="B13" s="2">
        <v>44983</v>
      </c>
      <c r="C13" s="13" t="str">
        <f>TEXT(bbdd_Social_Media_Trends[[#This Row],[Post_Date]],"aaaa-mm")</f>
        <v>2023-02</v>
      </c>
      <c r="D13" s="1" t="s">
        <v>24</v>
      </c>
      <c r="E13" s="1" t="s">
        <v>46</v>
      </c>
      <c r="F13" s="1" t="s">
        <v>47</v>
      </c>
      <c r="G13" s="1" t="s">
        <v>28</v>
      </c>
      <c r="H13">
        <v>4585669</v>
      </c>
      <c r="I13">
        <v>465871</v>
      </c>
      <c r="J13">
        <v>69083</v>
      </c>
      <c r="K13">
        <v>8999</v>
      </c>
      <c r="L13">
        <f>bbdd_Social_Media_Trends[[#This Row],[Likes]]+bbdd_Social_Media_Trends[[#This Row],[Shares]]+bbdd_Social_Media_Trends[[#This Row],[Comments]]</f>
        <v>543953</v>
      </c>
      <c r="M13">
        <f>bbdd_Social_Media_Trends[[#This Row],[Interactions]]/bbdd_Social_Media_Trends[[#This Row],[Views]]</f>
        <v>0.11862020568863561</v>
      </c>
      <c r="N13" s="1" t="s">
        <v>22</v>
      </c>
      <c r="O13" s="4">
        <f t="shared" si="0"/>
        <v>0</v>
      </c>
    </row>
    <row r="14" spans="1:15">
      <c r="A14" s="1" t="s">
        <v>48</v>
      </c>
      <c r="B14" s="2">
        <v>44636</v>
      </c>
      <c r="C14" s="13" t="str">
        <f>TEXT(bbdd_Social_Media_Trends[[#This Row],[Post_Date]],"aaaa-mm")</f>
        <v>2022-03</v>
      </c>
      <c r="D14" s="1" t="s">
        <v>27</v>
      </c>
      <c r="E14" s="1" t="s">
        <v>49</v>
      </c>
      <c r="F14" s="1" t="s">
        <v>20</v>
      </c>
      <c r="G14" s="1" t="s">
        <v>50</v>
      </c>
      <c r="H14">
        <v>4105651</v>
      </c>
      <c r="I14">
        <v>195560</v>
      </c>
      <c r="J14">
        <v>37627</v>
      </c>
      <c r="K14">
        <v>49089</v>
      </c>
      <c r="L14">
        <f>bbdd_Social_Media_Trends[[#This Row],[Likes]]+bbdd_Social_Media_Trends[[#This Row],[Shares]]+bbdd_Social_Media_Trends[[#This Row],[Comments]]</f>
        <v>282276</v>
      </c>
      <c r="M14">
        <f>bbdd_Social_Media_Trends[[#This Row],[Interactions]]/bbdd_Social_Media_Trends[[#This Row],[Views]]</f>
        <v>6.875304306186765E-2</v>
      </c>
      <c r="N14" s="1" t="s">
        <v>16</v>
      </c>
      <c r="O14" s="4">
        <f t="shared" si="0"/>
        <v>0</v>
      </c>
    </row>
    <row r="15" spans="1:15">
      <c r="A15" s="1" t="s">
        <v>51</v>
      </c>
      <c r="B15" s="2">
        <v>44873</v>
      </c>
      <c r="C15" s="13" t="str">
        <f>TEXT(bbdd_Social_Media_Trends[[#This Row],[Post_Date]],"aaaa-mm")</f>
        <v>2022-11</v>
      </c>
      <c r="D15" s="1" t="s">
        <v>27</v>
      </c>
      <c r="E15" s="1" t="s">
        <v>52</v>
      </c>
      <c r="F15" s="1" t="s">
        <v>47</v>
      </c>
      <c r="G15" s="1" t="s">
        <v>37</v>
      </c>
      <c r="H15">
        <v>1633015</v>
      </c>
      <c r="I15">
        <v>312907</v>
      </c>
      <c r="J15">
        <v>45774</v>
      </c>
      <c r="K15">
        <v>30725</v>
      </c>
      <c r="L15">
        <f>bbdd_Social_Media_Trends[[#This Row],[Likes]]+bbdd_Social_Media_Trends[[#This Row],[Shares]]+bbdd_Social_Media_Trends[[#This Row],[Comments]]</f>
        <v>389406</v>
      </c>
      <c r="M15">
        <f>bbdd_Social_Media_Trends[[#This Row],[Interactions]]/bbdd_Social_Media_Trends[[#This Row],[Views]]</f>
        <v>0.23845831177300883</v>
      </c>
      <c r="N15" s="1" t="s">
        <v>16</v>
      </c>
      <c r="O15" s="4">
        <f t="shared" si="0"/>
        <v>0</v>
      </c>
    </row>
    <row r="16" spans="1:15">
      <c r="A16" s="1" t="s">
        <v>53</v>
      </c>
      <c r="B16" s="2">
        <v>45279</v>
      </c>
      <c r="C16" s="13" t="str">
        <f>TEXT(bbdd_Social_Media_Trends[[#This Row],[Post_Date]],"aaaa-mm")</f>
        <v>2023-12</v>
      </c>
      <c r="D16" s="1" t="s">
        <v>24</v>
      </c>
      <c r="E16" s="1" t="s">
        <v>35</v>
      </c>
      <c r="F16" s="1" t="s">
        <v>32</v>
      </c>
      <c r="G16" s="1" t="s">
        <v>44</v>
      </c>
      <c r="H16">
        <v>2471790</v>
      </c>
      <c r="I16">
        <v>370802</v>
      </c>
      <c r="J16">
        <v>54110</v>
      </c>
      <c r="K16">
        <v>17081</v>
      </c>
      <c r="L16">
        <f>bbdd_Social_Media_Trends[[#This Row],[Likes]]+bbdd_Social_Media_Trends[[#This Row],[Shares]]+bbdd_Social_Media_Trends[[#This Row],[Comments]]</f>
        <v>441993</v>
      </c>
      <c r="M16">
        <f>bbdd_Social_Media_Trends[[#This Row],[Interactions]]/bbdd_Social_Media_Trends[[#This Row],[Views]]</f>
        <v>0.17881494787178523</v>
      </c>
      <c r="N16" s="1" t="s">
        <v>16</v>
      </c>
      <c r="O16" s="4">
        <f t="shared" si="0"/>
        <v>0</v>
      </c>
    </row>
    <row r="17" spans="1:15">
      <c r="A17" s="1" t="s">
        <v>54</v>
      </c>
      <c r="B17" s="2">
        <v>44656</v>
      </c>
      <c r="C17" s="13" t="str">
        <f>TEXT(bbdd_Social_Media_Trends[[#This Row],[Post_Date]],"aaaa-mm")</f>
        <v>2022-04</v>
      </c>
      <c r="D17" s="1" t="s">
        <v>27</v>
      </c>
      <c r="E17" s="1" t="s">
        <v>39</v>
      </c>
      <c r="F17" s="1" t="s">
        <v>41</v>
      </c>
      <c r="G17" s="1" t="s">
        <v>50</v>
      </c>
      <c r="H17">
        <v>3079923</v>
      </c>
      <c r="I17">
        <v>124237</v>
      </c>
      <c r="J17">
        <v>44062</v>
      </c>
      <c r="K17">
        <v>26702</v>
      </c>
      <c r="L17">
        <f>bbdd_Social_Media_Trends[[#This Row],[Likes]]+bbdd_Social_Media_Trends[[#This Row],[Shares]]+bbdd_Social_Media_Trends[[#This Row],[Comments]]</f>
        <v>195001</v>
      </c>
      <c r="M17">
        <f>bbdd_Social_Media_Trends[[#This Row],[Interactions]]/bbdd_Social_Media_Trends[[#This Row],[Views]]</f>
        <v>6.3313595826908653E-2</v>
      </c>
      <c r="N17" s="1" t="s">
        <v>22</v>
      </c>
      <c r="O17" s="4">
        <f t="shared" si="0"/>
        <v>0</v>
      </c>
    </row>
    <row r="18" spans="1:15">
      <c r="A18" s="1" t="s">
        <v>55</v>
      </c>
      <c r="B18" s="2">
        <v>45116</v>
      </c>
      <c r="C18" s="13" t="str">
        <f>TEXT(bbdd_Social_Media_Trends[[#This Row],[Post_Date]],"aaaa-mm")</f>
        <v>2023-07</v>
      </c>
      <c r="D18" s="1" t="s">
        <v>24</v>
      </c>
      <c r="E18" s="1" t="s">
        <v>31</v>
      </c>
      <c r="F18" s="1" t="s">
        <v>47</v>
      </c>
      <c r="G18" s="1" t="s">
        <v>15</v>
      </c>
      <c r="H18">
        <v>294870</v>
      </c>
      <c r="I18">
        <v>213142</v>
      </c>
      <c r="J18">
        <v>20351</v>
      </c>
      <c r="K18">
        <v>20767</v>
      </c>
      <c r="L18">
        <f>bbdd_Social_Media_Trends[[#This Row],[Likes]]+bbdd_Social_Media_Trends[[#This Row],[Shares]]+bbdd_Social_Media_Trends[[#This Row],[Comments]]</f>
        <v>254260</v>
      </c>
      <c r="M18">
        <f>bbdd_Social_Media_Trends[[#This Row],[Interactions]]/bbdd_Social_Media_Trends[[#This Row],[Views]]</f>
        <v>0.86227829212873475</v>
      </c>
      <c r="N18" s="1" t="s">
        <v>29</v>
      </c>
      <c r="O18" s="4">
        <f t="shared" si="0"/>
        <v>0</v>
      </c>
    </row>
    <row r="19" spans="1:15">
      <c r="A19" s="1" t="s">
        <v>56</v>
      </c>
      <c r="B19" s="2">
        <v>44821</v>
      </c>
      <c r="C19" s="13" t="str">
        <f>TEXT(bbdd_Social_Media_Trends[[#This Row],[Post_Date]],"aaaa-mm")</f>
        <v>2022-09</v>
      </c>
      <c r="D19" s="1" t="s">
        <v>12</v>
      </c>
      <c r="E19" s="1" t="s">
        <v>57</v>
      </c>
      <c r="F19" s="1" t="s">
        <v>20</v>
      </c>
      <c r="G19" s="1" t="s">
        <v>15</v>
      </c>
      <c r="H19">
        <v>2051091</v>
      </c>
      <c r="I19">
        <v>24472</v>
      </c>
      <c r="J19">
        <v>54704</v>
      </c>
      <c r="K19">
        <v>41737</v>
      </c>
      <c r="L19">
        <f>bbdd_Social_Media_Trends[[#This Row],[Likes]]+bbdd_Social_Media_Trends[[#This Row],[Shares]]+bbdd_Social_Media_Trends[[#This Row],[Comments]]</f>
        <v>120913</v>
      </c>
      <c r="M19">
        <f>bbdd_Social_Media_Trends[[#This Row],[Interactions]]/bbdd_Social_Media_Trends[[#This Row],[Views]]</f>
        <v>5.8950578009459353E-2</v>
      </c>
      <c r="N19" s="1" t="s">
        <v>22</v>
      </c>
      <c r="O19" s="4">
        <f t="shared" si="0"/>
        <v>0</v>
      </c>
    </row>
    <row r="20" spans="1:15">
      <c r="A20" s="1" t="s">
        <v>58</v>
      </c>
      <c r="B20" s="2">
        <v>44689</v>
      </c>
      <c r="C20" s="13" t="str">
        <f>TEXT(bbdd_Social_Media_Trends[[#This Row],[Post_Date]],"aaaa-mm")</f>
        <v>2022-05</v>
      </c>
      <c r="D20" s="1" t="s">
        <v>12</v>
      </c>
      <c r="E20" s="1" t="s">
        <v>59</v>
      </c>
      <c r="F20" s="1" t="s">
        <v>32</v>
      </c>
      <c r="G20" s="1" t="s">
        <v>60</v>
      </c>
      <c r="H20">
        <v>3461154</v>
      </c>
      <c r="I20">
        <v>165335</v>
      </c>
      <c r="J20">
        <v>50077</v>
      </c>
      <c r="K20">
        <v>19505</v>
      </c>
      <c r="L20">
        <f>bbdd_Social_Media_Trends[[#This Row],[Likes]]+bbdd_Social_Media_Trends[[#This Row],[Shares]]+bbdd_Social_Media_Trends[[#This Row],[Comments]]</f>
        <v>234917</v>
      </c>
      <c r="M20">
        <f>bbdd_Social_Media_Trends[[#This Row],[Interactions]]/bbdd_Social_Media_Trends[[#This Row],[Views]]</f>
        <v>6.7872449477833122E-2</v>
      </c>
      <c r="N20" s="1" t="s">
        <v>29</v>
      </c>
      <c r="O20" s="4">
        <f t="shared" si="0"/>
        <v>0</v>
      </c>
    </row>
    <row r="21" spans="1:15">
      <c r="A21" s="1" t="s">
        <v>61</v>
      </c>
      <c r="B21" s="2">
        <v>45040</v>
      </c>
      <c r="C21" s="13" t="str">
        <f>TEXT(bbdd_Social_Media_Trends[[#This Row],[Post_Date]],"aaaa-mm")</f>
        <v>2023-04</v>
      </c>
      <c r="D21" s="1" t="s">
        <v>27</v>
      </c>
      <c r="E21" s="1" t="s">
        <v>19</v>
      </c>
      <c r="F21" s="1" t="s">
        <v>36</v>
      </c>
      <c r="G21" s="1" t="s">
        <v>15</v>
      </c>
      <c r="H21">
        <v>3143932</v>
      </c>
      <c r="I21">
        <v>298685</v>
      </c>
      <c r="J21">
        <v>84720</v>
      </c>
      <c r="K21">
        <v>37162</v>
      </c>
      <c r="L21">
        <f>bbdd_Social_Media_Trends[[#This Row],[Likes]]+bbdd_Social_Media_Trends[[#This Row],[Shares]]+bbdd_Social_Media_Trends[[#This Row],[Comments]]</f>
        <v>420567</v>
      </c>
      <c r="M21">
        <f>bbdd_Social_Media_Trends[[#This Row],[Interactions]]/bbdd_Social_Media_Trends[[#This Row],[Views]]</f>
        <v>0.13377102303739394</v>
      </c>
      <c r="N21" s="1" t="s">
        <v>29</v>
      </c>
      <c r="O21" s="4">
        <f t="shared" si="0"/>
        <v>0</v>
      </c>
    </row>
    <row r="22" spans="1:15">
      <c r="A22" s="1" t="s">
        <v>62</v>
      </c>
      <c r="B22" s="2">
        <v>45153</v>
      </c>
      <c r="C22" s="13" t="str">
        <f>TEXT(bbdd_Social_Media_Trends[[#This Row],[Post_Date]],"aaaa-mm")</f>
        <v>2023-08</v>
      </c>
      <c r="D22" s="1" t="s">
        <v>24</v>
      </c>
      <c r="E22" s="1" t="s">
        <v>39</v>
      </c>
      <c r="F22" s="1" t="s">
        <v>14</v>
      </c>
      <c r="G22" s="1" t="s">
        <v>25</v>
      </c>
      <c r="H22">
        <v>14095</v>
      </c>
      <c r="I22">
        <v>268310</v>
      </c>
      <c r="J22">
        <v>90495</v>
      </c>
      <c r="K22">
        <v>16968</v>
      </c>
      <c r="L22">
        <f>bbdd_Social_Media_Trends[[#This Row],[Likes]]+bbdd_Social_Media_Trends[[#This Row],[Shares]]+bbdd_Social_Media_Trends[[#This Row],[Comments]]</f>
        <v>375773</v>
      </c>
      <c r="M22">
        <f>bbdd_Social_Media_Trends[[#This Row],[Interactions]]/bbdd_Social_Media_Trends[[#This Row],[Views]]</f>
        <v>26.660021284143312</v>
      </c>
      <c r="N22" s="1" t="s">
        <v>29</v>
      </c>
      <c r="O22" s="4">
        <f t="shared" si="0"/>
        <v>0</v>
      </c>
    </row>
    <row r="23" spans="1:15">
      <c r="A23" s="1" t="s">
        <v>63</v>
      </c>
      <c r="B23" s="2">
        <v>44587</v>
      </c>
      <c r="C23" s="13" t="str">
        <f>TEXT(bbdd_Social_Media_Trends[[#This Row],[Post_Date]],"aaaa-mm")</f>
        <v>2022-01</v>
      </c>
      <c r="D23" s="1" t="s">
        <v>12</v>
      </c>
      <c r="E23" s="1" t="s">
        <v>49</v>
      </c>
      <c r="F23" s="1" t="s">
        <v>41</v>
      </c>
      <c r="G23" s="1" t="s">
        <v>60</v>
      </c>
      <c r="H23">
        <v>3924406</v>
      </c>
      <c r="I23">
        <v>35376</v>
      </c>
      <c r="J23">
        <v>72832</v>
      </c>
      <c r="K23">
        <v>3949</v>
      </c>
      <c r="L23">
        <f>bbdd_Social_Media_Trends[[#This Row],[Likes]]+bbdd_Social_Media_Trends[[#This Row],[Shares]]+bbdd_Social_Media_Trends[[#This Row],[Comments]]</f>
        <v>112157</v>
      </c>
      <c r="M23">
        <f>bbdd_Social_Media_Trends[[#This Row],[Interactions]]/bbdd_Social_Media_Trends[[#This Row],[Views]]</f>
        <v>2.8579356977845818E-2</v>
      </c>
      <c r="N23" s="1" t="s">
        <v>22</v>
      </c>
      <c r="O23" s="4">
        <f t="shared" si="0"/>
        <v>0</v>
      </c>
    </row>
    <row r="24" spans="1:15">
      <c r="A24" s="1" t="s">
        <v>64</v>
      </c>
      <c r="B24" s="2">
        <v>45140</v>
      </c>
      <c r="C24" s="13" t="str">
        <f>TEXT(bbdd_Social_Media_Trends[[#This Row],[Post_Date]],"aaaa-mm")</f>
        <v>2023-08</v>
      </c>
      <c r="D24" s="1" t="s">
        <v>27</v>
      </c>
      <c r="E24" s="1" t="s">
        <v>31</v>
      </c>
      <c r="F24" s="1" t="s">
        <v>20</v>
      </c>
      <c r="G24" s="1" t="s">
        <v>25</v>
      </c>
      <c r="H24">
        <v>599766</v>
      </c>
      <c r="I24">
        <v>223690</v>
      </c>
      <c r="J24">
        <v>22531</v>
      </c>
      <c r="K24">
        <v>10538</v>
      </c>
      <c r="L24">
        <f>bbdd_Social_Media_Trends[[#This Row],[Likes]]+bbdd_Social_Media_Trends[[#This Row],[Shares]]+bbdd_Social_Media_Trends[[#This Row],[Comments]]</f>
        <v>256759</v>
      </c>
      <c r="M24">
        <f>bbdd_Social_Media_Trends[[#This Row],[Interactions]]/bbdd_Social_Media_Trends[[#This Row],[Views]]</f>
        <v>0.42809862513046754</v>
      </c>
      <c r="N24" s="1" t="s">
        <v>29</v>
      </c>
      <c r="O24" s="4">
        <f t="shared" si="0"/>
        <v>0</v>
      </c>
    </row>
    <row r="25" spans="1:15">
      <c r="A25" s="1" t="s">
        <v>65</v>
      </c>
      <c r="B25" s="2">
        <v>44568</v>
      </c>
      <c r="C25" s="13" t="str">
        <f>TEXT(bbdd_Social_Media_Trends[[#This Row],[Post_Date]],"aaaa-mm")</f>
        <v>2022-01</v>
      </c>
      <c r="D25" s="1" t="s">
        <v>24</v>
      </c>
      <c r="E25" s="1" t="s">
        <v>19</v>
      </c>
      <c r="F25" s="1" t="s">
        <v>20</v>
      </c>
      <c r="G25" s="1" t="s">
        <v>37</v>
      </c>
      <c r="H25">
        <v>4357851</v>
      </c>
      <c r="I25">
        <v>449803</v>
      </c>
      <c r="J25">
        <v>63438</v>
      </c>
      <c r="K25">
        <v>28280</v>
      </c>
      <c r="L25">
        <f>bbdd_Social_Media_Trends[[#This Row],[Likes]]+bbdd_Social_Media_Trends[[#This Row],[Shares]]+bbdd_Social_Media_Trends[[#This Row],[Comments]]</f>
        <v>541521</v>
      </c>
      <c r="M25">
        <f>bbdd_Social_Media_Trends[[#This Row],[Interactions]]/bbdd_Social_Media_Trends[[#This Row],[Views]]</f>
        <v>0.12426331235280876</v>
      </c>
      <c r="N25" s="1" t="s">
        <v>16</v>
      </c>
      <c r="O25" s="4">
        <f t="shared" si="0"/>
        <v>0</v>
      </c>
    </row>
    <row r="26" spans="1:15">
      <c r="A26" s="1" t="s">
        <v>66</v>
      </c>
      <c r="B26" s="2">
        <v>45126</v>
      </c>
      <c r="C26" s="13" t="str">
        <f>TEXT(bbdd_Social_Media_Trends[[#This Row],[Post_Date]],"aaaa-mm")</f>
        <v>2023-07</v>
      </c>
      <c r="D26" s="1" t="s">
        <v>27</v>
      </c>
      <c r="E26" s="1" t="s">
        <v>31</v>
      </c>
      <c r="F26" s="1" t="s">
        <v>36</v>
      </c>
      <c r="G26" s="1" t="s">
        <v>44</v>
      </c>
      <c r="H26">
        <v>731492</v>
      </c>
      <c r="I26">
        <v>474649</v>
      </c>
      <c r="J26">
        <v>98377</v>
      </c>
      <c r="K26">
        <v>3654</v>
      </c>
      <c r="L26">
        <f>bbdd_Social_Media_Trends[[#This Row],[Likes]]+bbdd_Social_Media_Trends[[#This Row],[Shares]]+bbdd_Social_Media_Trends[[#This Row],[Comments]]</f>
        <v>576680</v>
      </c>
      <c r="M26">
        <f>bbdd_Social_Media_Trends[[#This Row],[Interactions]]/bbdd_Social_Media_Trends[[#This Row],[Views]]</f>
        <v>0.78836132179162588</v>
      </c>
      <c r="N26" s="1" t="s">
        <v>16</v>
      </c>
      <c r="O26" s="4">
        <f t="shared" si="0"/>
        <v>0</v>
      </c>
    </row>
    <row r="27" spans="1:15">
      <c r="A27" s="1" t="s">
        <v>67</v>
      </c>
      <c r="B27" s="2">
        <v>44812</v>
      </c>
      <c r="C27" s="13" t="str">
        <f>TEXT(bbdd_Social_Media_Trends[[#This Row],[Post_Date]],"aaaa-mm")</f>
        <v>2022-09</v>
      </c>
      <c r="D27" s="1" t="s">
        <v>27</v>
      </c>
      <c r="E27" s="1" t="s">
        <v>31</v>
      </c>
      <c r="F27" s="1" t="s">
        <v>41</v>
      </c>
      <c r="G27" s="1" t="s">
        <v>25</v>
      </c>
      <c r="H27">
        <v>4910814</v>
      </c>
      <c r="I27">
        <v>197287</v>
      </c>
      <c r="J27">
        <v>53218</v>
      </c>
      <c r="K27">
        <v>14896</v>
      </c>
      <c r="L27">
        <f>bbdd_Social_Media_Trends[[#This Row],[Likes]]+bbdd_Social_Media_Trends[[#This Row],[Shares]]+bbdd_Social_Media_Trends[[#This Row],[Comments]]</f>
        <v>265401</v>
      </c>
      <c r="M27">
        <f>bbdd_Social_Media_Trends[[#This Row],[Interactions]]/bbdd_Social_Media_Trends[[#This Row],[Views]]</f>
        <v>5.4044197153465798E-2</v>
      </c>
      <c r="N27" s="1" t="s">
        <v>29</v>
      </c>
      <c r="O27" s="4">
        <f t="shared" si="0"/>
        <v>0</v>
      </c>
    </row>
    <row r="28" spans="1:15">
      <c r="A28" s="1" t="s">
        <v>68</v>
      </c>
      <c r="B28" s="2">
        <v>45060</v>
      </c>
      <c r="C28" s="13" t="str">
        <f>TEXT(bbdd_Social_Media_Trends[[#This Row],[Post_Date]],"aaaa-mm")</f>
        <v>2023-05</v>
      </c>
      <c r="D28" s="1" t="s">
        <v>18</v>
      </c>
      <c r="E28" s="1" t="s">
        <v>39</v>
      </c>
      <c r="F28" s="1" t="s">
        <v>14</v>
      </c>
      <c r="G28" s="1" t="s">
        <v>21</v>
      </c>
      <c r="H28">
        <v>4369260</v>
      </c>
      <c r="I28">
        <v>212278</v>
      </c>
      <c r="J28">
        <v>21264</v>
      </c>
      <c r="K28">
        <v>18172</v>
      </c>
      <c r="L28">
        <f>bbdd_Social_Media_Trends[[#This Row],[Likes]]+bbdd_Social_Media_Trends[[#This Row],[Shares]]+bbdd_Social_Media_Trends[[#This Row],[Comments]]</f>
        <v>251714</v>
      </c>
      <c r="M28">
        <f>bbdd_Social_Media_Trends[[#This Row],[Interactions]]/bbdd_Social_Media_Trends[[#This Row],[Views]]</f>
        <v>5.7610213171109065E-2</v>
      </c>
      <c r="N28" s="1" t="s">
        <v>29</v>
      </c>
      <c r="O28" s="4">
        <f t="shared" si="0"/>
        <v>0</v>
      </c>
    </row>
    <row r="29" spans="1:15">
      <c r="A29" s="1" t="s">
        <v>69</v>
      </c>
      <c r="B29" s="2">
        <v>44703</v>
      </c>
      <c r="C29" s="13" t="str">
        <f>TEXT(bbdd_Social_Media_Trends[[#This Row],[Post_Date]],"aaaa-mm")</f>
        <v>2022-05</v>
      </c>
      <c r="D29" s="1" t="s">
        <v>27</v>
      </c>
      <c r="E29" s="1" t="s">
        <v>57</v>
      </c>
      <c r="F29" s="1" t="s">
        <v>32</v>
      </c>
      <c r="G29" s="1" t="s">
        <v>50</v>
      </c>
      <c r="H29">
        <v>1874437</v>
      </c>
      <c r="I29">
        <v>322601</v>
      </c>
      <c r="J29">
        <v>35671</v>
      </c>
      <c r="K29">
        <v>48768</v>
      </c>
      <c r="L29">
        <f>bbdd_Social_Media_Trends[[#This Row],[Likes]]+bbdd_Social_Media_Trends[[#This Row],[Shares]]+bbdd_Social_Media_Trends[[#This Row],[Comments]]</f>
        <v>407040</v>
      </c>
      <c r="M29">
        <f>bbdd_Social_Media_Trends[[#This Row],[Interactions]]/bbdd_Social_Media_Trends[[#This Row],[Views]]</f>
        <v>0.21715320386868164</v>
      </c>
      <c r="N29" s="1" t="s">
        <v>22</v>
      </c>
      <c r="O29" s="4">
        <f t="shared" si="0"/>
        <v>0</v>
      </c>
    </row>
    <row r="30" spans="1:15">
      <c r="A30" s="1" t="s">
        <v>70</v>
      </c>
      <c r="B30" s="2">
        <v>45199</v>
      </c>
      <c r="C30" s="13" t="str">
        <f>TEXT(bbdd_Social_Media_Trends[[#This Row],[Post_Date]],"aaaa-mm")</f>
        <v>2023-09</v>
      </c>
      <c r="D30" s="1" t="s">
        <v>18</v>
      </c>
      <c r="E30" s="1" t="s">
        <v>39</v>
      </c>
      <c r="F30" s="1" t="s">
        <v>41</v>
      </c>
      <c r="G30" s="1" t="s">
        <v>50</v>
      </c>
      <c r="H30">
        <v>1653907</v>
      </c>
      <c r="I30">
        <v>91836</v>
      </c>
      <c r="J30">
        <v>77370</v>
      </c>
      <c r="K30">
        <v>2823</v>
      </c>
      <c r="L30">
        <f>bbdd_Social_Media_Trends[[#This Row],[Likes]]+bbdd_Social_Media_Trends[[#This Row],[Shares]]+bbdd_Social_Media_Trends[[#This Row],[Comments]]</f>
        <v>172029</v>
      </c>
      <c r="M30">
        <f>bbdd_Social_Media_Trends[[#This Row],[Interactions]]/bbdd_Social_Media_Trends[[#This Row],[Views]]</f>
        <v>0.1040137081468305</v>
      </c>
      <c r="N30" s="1" t="s">
        <v>29</v>
      </c>
      <c r="O30" s="4">
        <f t="shared" si="0"/>
        <v>0</v>
      </c>
    </row>
    <row r="31" spans="1:15">
      <c r="A31" s="1" t="s">
        <v>71</v>
      </c>
      <c r="B31" s="2">
        <v>45222</v>
      </c>
      <c r="C31" s="13" t="str">
        <f>TEXT(bbdd_Social_Media_Trends[[#This Row],[Post_Date]],"aaaa-mm")</f>
        <v>2023-10</v>
      </c>
      <c r="D31" s="1" t="s">
        <v>27</v>
      </c>
      <c r="E31" s="1" t="s">
        <v>19</v>
      </c>
      <c r="F31" s="1" t="s">
        <v>20</v>
      </c>
      <c r="G31" s="1" t="s">
        <v>37</v>
      </c>
      <c r="H31">
        <v>4683280</v>
      </c>
      <c r="I31">
        <v>311330</v>
      </c>
      <c r="J31">
        <v>3357</v>
      </c>
      <c r="K31">
        <v>5110</v>
      </c>
      <c r="L31">
        <f>bbdd_Social_Media_Trends[[#This Row],[Likes]]+bbdd_Social_Media_Trends[[#This Row],[Shares]]+bbdd_Social_Media_Trends[[#This Row],[Comments]]</f>
        <v>319797</v>
      </c>
      <c r="M31">
        <f>bbdd_Social_Media_Trends[[#This Row],[Interactions]]/bbdd_Social_Media_Trends[[#This Row],[Views]]</f>
        <v>6.8284834560393567E-2</v>
      </c>
      <c r="N31" s="1" t="s">
        <v>22</v>
      </c>
      <c r="O31" s="4">
        <f t="shared" si="0"/>
        <v>0</v>
      </c>
    </row>
    <row r="32" spans="1:15">
      <c r="A32" s="1" t="s">
        <v>72</v>
      </c>
      <c r="B32" s="2">
        <v>44642</v>
      </c>
      <c r="C32" s="13" t="str">
        <f>TEXT(bbdd_Social_Media_Trends[[#This Row],[Post_Date]],"aaaa-mm")</f>
        <v>2022-03</v>
      </c>
      <c r="D32" s="1" t="s">
        <v>18</v>
      </c>
      <c r="E32" s="1" t="s">
        <v>35</v>
      </c>
      <c r="F32" s="1" t="s">
        <v>47</v>
      </c>
      <c r="G32" s="1" t="s">
        <v>28</v>
      </c>
      <c r="H32">
        <v>1365655</v>
      </c>
      <c r="I32">
        <v>156164</v>
      </c>
      <c r="J32">
        <v>84930</v>
      </c>
      <c r="K32">
        <v>18303</v>
      </c>
      <c r="L32">
        <f>bbdd_Social_Media_Trends[[#This Row],[Likes]]+bbdd_Social_Media_Trends[[#This Row],[Shares]]+bbdd_Social_Media_Trends[[#This Row],[Comments]]</f>
        <v>259397</v>
      </c>
      <c r="M32">
        <f>bbdd_Social_Media_Trends[[#This Row],[Interactions]]/bbdd_Social_Media_Trends[[#This Row],[Views]]</f>
        <v>0.18994328728705273</v>
      </c>
      <c r="N32" s="1" t="s">
        <v>29</v>
      </c>
      <c r="O32" s="4">
        <f t="shared" si="0"/>
        <v>0</v>
      </c>
    </row>
    <row r="33" spans="1:15">
      <c r="A33" s="1" t="s">
        <v>73</v>
      </c>
      <c r="B33" s="2">
        <v>44630</v>
      </c>
      <c r="C33" s="13" t="str">
        <f>TEXT(bbdd_Social_Media_Trends[[#This Row],[Post_Date]],"aaaa-mm")</f>
        <v>2022-03</v>
      </c>
      <c r="D33" s="1" t="s">
        <v>24</v>
      </c>
      <c r="E33" s="1" t="s">
        <v>46</v>
      </c>
      <c r="F33" s="1" t="s">
        <v>14</v>
      </c>
      <c r="G33" s="1" t="s">
        <v>60</v>
      </c>
      <c r="H33">
        <v>2342195</v>
      </c>
      <c r="I33">
        <v>91944</v>
      </c>
      <c r="J33">
        <v>89578</v>
      </c>
      <c r="K33">
        <v>44440</v>
      </c>
      <c r="L33">
        <f>bbdd_Social_Media_Trends[[#This Row],[Likes]]+bbdd_Social_Media_Trends[[#This Row],[Shares]]+bbdd_Social_Media_Trends[[#This Row],[Comments]]</f>
        <v>225962</v>
      </c>
      <c r="M33">
        <f>bbdd_Social_Media_Trends[[#This Row],[Interactions]]/bbdd_Social_Media_Trends[[#This Row],[Views]]</f>
        <v>9.6474460922339939E-2</v>
      </c>
      <c r="N33" s="1" t="s">
        <v>22</v>
      </c>
      <c r="O33" s="4">
        <f t="shared" si="0"/>
        <v>0</v>
      </c>
    </row>
    <row r="34" spans="1:15">
      <c r="A34" s="1" t="s">
        <v>74</v>
      </c>
      <c r="B34" s="2">
        <v>44750</v>
      </c>
      <c r="C34" s="13" t="str">
        <f>TEXT(bbdd_Social_Media_Trends[[#This Row],[Post_Date]],"aaaa-mm")</f>
        <v>2022-07</v>
      </c>
      <c r="D34" s="1" t="s">
        <v>27</v>
      </c>
      <c r="E34" s="1" t="s">
        <v>39</v>
      </c>
      <c r="F34" s="1" t="s">
        <v>41</v>
      </c>
      <c r="G34" s="1" t="s">
        <v>60</v>
      </c>
      <c r="H34">
        <v>4977438</v>
      </c>
      <c r="I34">
        <v>8731</v>
      </c>
      <c r="J34">
        <v>4500</v>
      </c>
      <c r="K34">
        <v>46045</v>
      </c>
      <c r="L34">
        <f>bbdd_Social_Media_Trends[[#This Row],[Likes]]+bbdd_Social_Media_Trends[[#This Row],[Shares]]+bbdd_Social_Media_Trends[[#This Row],[Comments]]</f>
        <v>59276</v>
      </c>
      <c r="M34">
        <f>bbdd_Social_Media_Trends[[#This Row],[Interactions]]/bbdd_Social_Media_Trends[[#This Row],[Views]]</f>
        <v>1.1908937891340886E-2</v>
      </c>
      <c r="N34" s="1" t="s">
        <v>29</v>
      </c>
      <c r="O34" s="4">
        <f t="shared" si="0"/>
        <v>0</v>
      </c>
    </row>
    <row r="35" spans="1:15">
      <c r="A35" s="1" t="s">
        <v>75</v>
      </c>
      <c r="B35" s="2">
        <v>44876</v>
      </c>
      <c r="C35" s="13" t="str">
        <f>TEXT(bbdd_Social_Media_Trends[[#This Row],[Post_Date]],"aaaa-mm")</f>
        <v>2022-11</v>
      </c>
      <c r="D35" s="1" t="s">
        <v>27</v>
      </c>
      <c r="E35" s="1" t="s">
        <v>49</v>
      </c>
      <c r="F35" s="1" t="s">
        <v>47</v>
      </c>
      <c r="G35" s="1" t="s">
        <v>28</v>
      </c>
      <c r="H35">
        <v>3005703</v>
      </c>
      <c r="I35">
        <v>16688</v>
      </c>
      <c r="J35">
        <v>77970</v>
      </c>
      <c r="K35">
        <v>15891</v>
      </c>
      <c r="L35">
        <f>bbdd_Social_Media_Trends[[#This Row],[Likes]]+bbdd_Social_Media_Trends[[#This Row],[Shares]]+bbdd_Social_Media_Trends[[#This Row],[Comments]]</f>
        <v>110549</v>
      </c>
      <c r="M35">
        <f>bbdd_Social_Media_Trends[[#This Row],[Interactions]]/bbdd_Social_Media_Trends[[#This Row],[Views]]</f>
        <v>3.6779748365024754E-2</v>
      </c>
      <c r="N35" s="1" t="s">
        <v>29</v>
      </c>
      <c r="O35" s="4">
        <f t="shared" si="0"/>
        <v>0</v>
      </c>
    </row>
    <row r="36" spans="1:15">
      <c r="A36" s="1" t="s">
        <v>76</v>
      </c>
      <c r="B36" s="2">
        <v>45248</v>
      </c>
      <c r="C36" s="13" t="str">
        <f>TEXT(bbdd_Social_Media_Trends[[#This Row],[Post_Date]],"aaaa-mm")</f>
        <v>2023-11</v>
      </c>
      <c r="D36" s="1" t="s">
        <v>27</v>
      </c>
      <c r="E36" s="1" t="s">
        <v>19</v>
      </c>
      <c r="F36" s="1" t="s">
        <v>36</v>
      </c>
      <c r="G36" s="1" t="s">
        <v>15</v>
      </c>
      <c r="H36">
        <v>936390</v>
      </c>
      <c r="I36">
        <v>368646</v>
      </c>
      <c r="J36">
        <v>92202</v>
      </c>
      <c r="K36">
        <v>2016</v>
      </c>
      <c r="L36">
        <f>bbdd_Social_Media_Trends[[#This Row],[Likes]]+bbdd_Social_Media_Trends[[#This Row],[Shares]]+bbdd_Social_Media_Trends[[#This Row],[Comments]]</f>
        <v>462864</v>
      </c>
      <c r="M36">
        <f>bbdd_Social_Media_Trends[[#This Row],[Interactions]]/bbdd_Social_Media_Trends[[#This Row],[Views]]</f>
        <v>0.49430685932143659</v>
      </c>
      <c r="N36" s="1" t="s">
        <v>29</v>
      </c>
      <c r="O36" s="4">
        <f t="shared" si="0"/>
        <v>0</v>
      </c>
    </row>
    <row r="37" spans="1:15">
      <c r="A37" s="1" t="s">
        <v>77</v>
      </c>
      <c r="B37" s="2">
        <v>45108</v>
      </c>
      <c r="C37" s="13" t="str">
        <f>TEXT(bbdd_Social_Media_Trends[[#This Row],[Post_Date]],"aaaa-mm")</f>
        <v>2023-07</v>
      </c>
      <c r="D37" s="1" t="s">
        <v>12</v>
      </c>
      <c r="E37" s="1" t="s">
        <v>19</v>
      </c>
      <c r="F37" s="1" t="s">
        <v>41</v>
      </c>
      <c r="G37" s="1" t="s">
        <v>37</v>
      </c>
      <c r="H37">
        <v>1855796</v>
      </c>
      <c r="I37">
        <v>158156</v>
      </c>
      <c r="J37">
        <v>6423</v>
      </c>
      <c r="K37">
        <v>20518</v>
      </c>
      <c r="L37">
        <f>bbdd_Social_Media_Trends[[#This Row],[Likes]]+bbdd_Social_Media_Trends[[#This Row],[Shares]]+bbdd_Social_Media_Trends[[#This Row],[Comments]]</f>
        <v>185097</v>
      </c>
      <c r="M37">
        <f>bbdd_Social_Media_Trends[[#This Row],[Interactions]]/bbdd_Social_Media_Trends[[#This Row],[Views]]</f>
        <v>9.9739949865179145E-2</v>
      </c>
      <c r="N37" s="1" t="s">
        <v>16</v>
      </c>
      <c r="O37" s="4">
        <f t="shared" si="0"/>
        <v>0</v>
      </c>
    </row>
    <row r="38" spans="1:15">
      <c r="A38" s="1" t="s">
        <v>78</v>
      </c>
      <c r="B38" s="2">
        <v>44721</v>
      </c>
      <c r="C38" s="13" t="str">
        <f>TEXT(bbdd_Social_Media_Trends[[#This Row],[Post_Date]],"aaaa-mm")</f>
        <v>2022-06</v>
      </c>
      <c r="D38" s="1" t="s">
        <v>18</v>
      </c>
      <c r="E38" s="1" t="s">
        <v>46</v>
      </c>
      <c r="F38" s="1" t="s">
        <v>47</v>
      </c>
      <c r="G38" s="1" t="s">
        <v>44</v>
      </c>
      <c r="H38">
        <v>48908</v>
      </c>
      <c r="I38">
        <v>205884</v>
      </c>
      <c r="J38">
        <v>37256</v>
      </c>
      <c r="K38">
        <v>14618</v>
      </c>
      <c r="L38">
        <f>bbdd_Social_Media_Trends[[#This Row],[Likes]]+bbdd_Social_Media_Trends[[#This Row],[Shares]]+bbdd_Social_Media_Trends[[#This Row],[Comments]]</f>
        <v>257758</v>
      </c>
      <c r="M38">
        <f>bbdd_Social_Media_Trends[[#This Row],[Interactions]]/bbdd_Social_Media_Trends[[#This Row],[Views]]</f>
        <v>5.2702625337368119</v>
      </c>
      <c r="N38" s="1" t="s">
        <v>29</v>
      </c>
      <c r="O38" s="4">
        <f t="shared" si="0"/>
        <v>0</v>
      </c>
    </row>
    <row r="39" spans="1:15">
      <c r="A39" s="1" t="s">
        <v>79</v>
      </c>
      <c r="B39" s="2">
        <v>45122</v>
      </c>
      <c r="C39" s="13" t="str">
        <f>TEXT(bbdd_Social_Media_Trends[[#This Row],[Post_Date]],"aaaa-mm")</f>
        <v>2023-07</v>
      </c>
      <c r="D39" s="1" t="s">
        <v>18</v>
      </c>
      <c r="E39" s="1" t="s">
        <v>31</v>
      </c>
      <c r="F39" s="1" t="s">
        <v>14</v>
      </c>
      <c r="G39" s="1" t="s">
        <v>21</v>
      </c>
      <c r="H39">
        <v>1367820</v>
      </c>
      <c r="I39">
        <v>10794</v>
      </c>
      <c r="J39">
        <v>7617</v>
      </c>
      <c r="K39">
        <v>36639</v>
      </c>
      <c r="L39">
        <f>bbdd_Social_Media_Trends[[#This Row],[Likes]]+bbdd_Social_Media_Trends[[#This Row],[Shares]]+bbdd_Social_Media_Trends[[#This Row],[Comments]]</f>
        <v>55050</v>
      </c>
      <c r="M39">
        <f>bbdd_Social_Media_Trends[[#This Row],[Interactions]]/bbdd_Social_Media_Trends[[#This Row],[Views]]</f>
        <v>4.0246523665394572E-2</v>
      </c>
      <c r="N39" s="1" t="s">
        <v>22</v>
      </c>
      <c r="O39" s="4">
        <f t="shared" si="0"/>
        <v>0</v>
      </c>
    </row>
    <row r="40" spans="1:15">
      <c r="A40" s="1" t="s">
        <v>80</v>
      </c>
      <c r="B40" s="2">
        <v>44832</v>
      </c>
      <c r="C40" s="13" t="str">
        <f>TEXT(bbdd_Social_Media_Trends[[#This Row],[Post_Date]],"aaaa-mm")</f>
        <v>2022-09</v>
      </c>
      <c r="D40" s="1" t="s">
        <v>12</v>
      </c>
      <c r="E40" s="1" t="s">
        <v>39</v>
      </c>
      <c r="F40" s="1" t="s">
        <v>20</v>
      </c>
      <c r="G40" s="1" t="s">
        <v>60</v>
      </c>
      <c r="H40">
        <v>4499253</v>
      </c>
      <c r="I40">
        <v>469481</v>
      </c>
      <c r="J40">
        <v>89583</v>
      </c>
      <c r="K40">
        <v>41549</v>
      </c>
      <c r="L40">
        <f>bbdd_Social_Media_Trends[[#This Row],[Likes]]+bbdd_Social_Media_Trends[[#This Row],[Shares]]+bbdd_Social_Media_Trends[[#This Row],[Comments]]</f>
        <v>600613</v>
      </c>
      <c r="M40">
        <f>bbdd_Social_Media_Trends[[#This Row],[Interactions]]/bbdd_Social_Media_Trends[[#This Row],[Views]]</f>
        <v>0.13349171518027547</v>
      </c>
      <c r="N40" s="1" t="s">
        <v>16</v>
      </c>
      <c r="O40" s="4">
        <f t="shared" si="0"/>
        <v>0</v>
      </c>
    </row>
    <row r="41" spans="1:15">
      <c r="A41" s="1" t="s">
        <v>81</v>
      </c>
      <c r="B41" s="2">
        <v>44592</v>
      </c>
      <c r="C41" s="13" t="str">
        <f>TEXT(bbdd_Social_Media_Trends[[#This Row],[Post_Date]],"aaaa-mm")</f>
        <v>2022-01</v>
      </c>
      <c r="D41" s="1" t="s">
        <v>24</v>
      </c>
      <c r="E41" s="1" t="s">
        <v>35</v>
      </c>
      <c r="F41" s="1" t="s">
        <v>32</v>
      </c>
      <c r="G41" s="1" t="s">
        <v>60</v>
      </c>
      <c r="H41">
        <v>4510477</v>
      </c>
      <c r="I41">
        <v>274631</v>
      </c>
      <c r="J41">
        <v>82143</v>
      </c>
      <c r="K41">
        <v>13932</v>
      </c>
      <c r="L41">
        <f>bbdd_Social_Media_Trends[[#This Row],[Likes]]+bbdd_Social_Media_Trends[[#This Row],[Shares]]+bbdd_Social_Media_Trends[[#This Row],[Comments]]</f>
        <v>370706</v>
      </c>
      <c r="M41">
        <f>bbdd_Social_Media_Trends[[#This Row],[Interactions]]/bbdd_Social_Media_Trends[[#This Row],[Views]]</f>
        <v>8.2187759742484004E-2</v>
      </c>
      <c r="N41" s="1" t="s">
        <v>29</v>
      </c>
      <c r="O41" s="4">
        <f t="shared" si="0"/>
        <v>0</v>
      </c>
    </row>
    <row r="42" spans="1:15">
      <c r="A42" s="1" t="s">
        <v>82</v>
      </c>
      <c r="B42" s="2">
        <v>44623</v>
      </c>
      <c r="C42" s="13" t="str">
        <f>TEXT(bbdd_Social_Media_Trends[[#This Row],[Post_Date]],"aaaa-mm")</f>
        <v>2022-03</v>
      </c>
      <c r="D42" s="1" t="s">
        <v>24</v>
      </c>
      <c r="E42" s="1" t="s">
        <v>19</v>
      </c>
      <c r="F42" s="1" t="s">
        <v>47</v>
      </c>
      <c r="G42" s="1" t="s">
        <v>21</v>
      </c>
      <c r="H42">
        <v>4380015</v>
      </c>
      <c r="I42">
        <v>355402</v>
      </c>
      <c r="J42">
        <v>41860</v>
      </c>
      <c r="K42">
        <v>42729</v>
      </c>
      <c r="L42">
        <f>bbdd_Social_Media_Trends[[#This Row],[Likes]]+bbdd_Social_Media_Trends[[#This Row],[Shares]]+bbdd_Social_Media_Trends[[#This Row],[Comments]]</f>
        <v>439991</v>
      </c>
      <c r="M42">
        <f>bbdd_Social_Media_Trends[[#This Row],[Interactions]]/bbdd_Social_Media_Trends[[#This Row],[Views]]</f>
        <v>0.1004542221887368</v>
      </c>
      <c r="N42" s="1" t="s">
        <v>16</v>
      </c>
      <c r="O42" s="4">
        <f t="shared" si="0"/>
        <v>0</v>
      </c>
    </row>
    <row r="43" spans="1:15">
      <c r="A43" s="1" t="s">
        <v>83</v>
      </c>
      <c r="B43" s="2">
        <v>44637</v>
      </c>
      <c r="C43" s="13" t="str">
        <f>TEXT(bbdd_Social_Media_Trends[[#This Row],[Post_Date]],"aaaa-mm")</f>
        <v>2022-03</v>
      </c>
      <c r="D43" s="1" t="s">
        <v>27</v>
      </c>
      <c r="E43" s="1" t="s">
        <v>59</v>
      </c>
      <c r="F43" s="1" t="s">
        <v>41</v>
      </c>
      <c r="G43" s="1" t="s">
        <v>28</v>
      </c>
      <c r="H43">
        <v>943395</v>
      </c>
      <c r="I43">
        <v>402996</v>
      </c>
      <c r="J43">
        <v>18661</v>
      </c>
      <c r="K43">
        <v>11999</v>
      </c>
      <c r="L43">
        <f>bbdd_Social_Media_Trends[[#This Row],[Likes]]+bbdd_Social_Media_Trends[[#This Row],[Shares]]+bbdd_Social_Media_Trends[[#This Row],[Comments]]</f>
        <v>433656</v>
      </c>
      <c r="M43">
        <f>bbdd_Social_Media_Trends[[#This Row],[Interactions]]/bbdd_Social_Media_Trends[[#This Row],[Views]]</f>
        <v>0.45967595757874485</v>
      </c>
      <c r="N43" s="1" t="s">
        <v>16</v>
      </c>
      <c r="O43" s="4">
        <f t="shared" si="0"/>
        <v>0</v>
      </c>
    </row>
    <row r="44" spans="1:15">
      <c r="A44" s="1" t="s">
        <v>84</v>
      </c>
      <c r="B44" s="2">
        <v>44814</v>
      </c>
      <c r="C44" s="13" t="str">
        <f>TEXT(bbdd_Social_Media_Trends[[#This Row],[Post_Date]],"aaaa-mm")</f>
        <v>2022-09</v>
      </c>
      <c r="D44" s="1" t="s">
        <v>24</v>
      </c>
      <c r="E44" s="1" t="s">
        <v>35</v>
      </c>
      <c r="F44" s="1" t="s">
        <v>32</v>
      </c>
      <c r="G44" s="1" t="s">
        <v>25</v>
      </c>
      <c r="H44">
        <v>3961278</v>
      </c>
      <c r="I44">
        <v>49656</v>
      </c>
      <c r="J44">
        <v>93072</v>
      </c>
      <c r="K44">
        <v>23952</v>
      </c>
      <c r="L44">
        <f>bbdd_Social_Media_Trends[[#This Row],[Likes]]+bbdd_Social_Media_Trends[[#This Row],[Shares]]+bbdd_Social_Media_Trends[[#This Row],[Comments]]</f>
        <v>166680</v>
      </c>
      <c r="M44">
        <f>bbdd_Social_Media_Trends[[#This Row],[Interactions]]/bbdd_Social_Media_Trends[[#This Row],[Views]]</f>
        <v>4.2077329589087158E-2</v>
      </c>
      <c r="N44" s="1" t="s">
        <v>22</v>
      </c>
      <c r="O44" s="4">
        <f t="shared" si="0"/>
        <v>0</v>
      </c>
    </row>
    <row r="45" spans="1:15">
      <c r="A45" s="1" t="s">
        <v>85</v>
      </c>
      <c r="B45" s="2">
        <v>45222</v>
      </c>
      <c r="C45" s="13" t="str">
        <f>TEXT(bbdd_Social_Media_Trends[[#This Row],[Post_Date]],"aaaa-mm")</f>
        <v>2023-10</v>
      </c>
      <c r="D45" s="1" t="s">
        <v>27</v>
      </c>
      <c r="E45" s="1" t="s">
        <v>35</v>
      </c>
      <c r="F45" s="1" t="s">
        <v>20</v>
      </c>
      <c r="G45" s="1" t="s">
        <v>25</v>
      </c>
      <c r="H45">
        <v>4080112</v>
      </c>
      <c r="I45">
        <v>171609</v>
      </c>
      <c r="J45">
        <v>17994</v>
      </c>
      <c r="K45">
        <v>41339</v>
      </c>
      <c r="L45">
        <f>bbdd_Social_Media_Trends[[#This Row],[Likes]]+bbdd_Social_Media_Trends[[#This Row],[Shares]]+bbdd_Social_Media_Trends[[#This Row],[Comments]]</f>
        <v>230942</v>
      </c>
      <c r="M45">
        <f>bbdd_Social_Media_Trends[[#This Row],[Interactions]]/bbdd_Social_Media_Trends[[#This Row],[Views]]</f>
        <v>5.6601877595516985E-2</v>
      </c>
      <c r="N45" s="1" t="s">
        <v>22</v>
      </c>
      <c r="O45" s="4">
        <f t="shared" si="0"/>
        <v>0</v>
      </c>
    </row>
    <row r="46" spans="1:15">
      <c r="A46" s="1" t="s">
        <v>86</v>
      </c>
      <c r="B46" s="2">
        <v>44991</v>
      </c>
      <c r="C46" s="13" t="str">
        <f>TEXT(bbdd_Social_Media_Trends[[#This Row],[Post_Date]],"aaaa-mm")</f>
        <v>2023-03</v>
      </c>
      <c r="D46" s="1" t="s">
        <v>24</v>
      </c>
      <c r="E46" s="1" t="s">
        <v>35</v>
      </c>
      <c r="F46" s="1" t="s">
        <v>20</v>
      </c>
      <c r="G46" s="1" t="s">
        <v>44</v>
      </c>
      <c r="H46">
        <v>3934142</v>
      </c>
      <c r="I46">
        <v>380972</v>
      </c>
      <c r="J46">
        <v>42858</v>
      </c>
      <c r="K46">
        <v>26194</v>
      </c>
      <c r="L46">
        <f>bbdd_Social_Media_Trends[[#This Row],[Likes]]+bbdd_Social_Media_Trends[[#This Row],[Shares]]+bbdd_Social_Media_Trends[[#This Row],[Comments]]</f>
        <v>450024</v>
      </c>
      <c r="M46">
        <f>bbdd_Social_Media_Trends[[#This Row],[Interactions]]/bbdd_Social_Media_Trends[[#This Row],[Views]]</f>
        <v>0.11438936367828106</v>
      </c>
      <c r="N46" s="1" t="s">
        <v>29</v>
      </c>
      <c r="O46" s="4">
        <f t="shared" si="0"/>
        <v>0</v>
      </c>
    </row>
    <row r="47" spans="1:15">
      <c r="A47" s="1" t="s">
        <v>87</v>
      </c>
      <c r="B47" s="2">
        <v>45273</v>
      </c>
      <c r="C47" s="13" t="str">
        <f>TEXT(bbdd_Social_Media_Trends[[#This Row],[Post_Date]],"aaaa-mm")</f>
        <v>2023-12</v>
      </c>
      <c r="D47" s="1" t="s">
        <v>18</v>
      </c>
      <c r="E47" s="1" t="s">
        <v>39</v>
      </c>
      <c r="F47" s="1" t="s">
        <v>36</v>
      </c>
      <c r="G47" s="1" t="s">
        <v>25</v>
      </c>
      <c r="H47">
        <v>272327</v>
      </c>
      <c r="I47">
        <v>274271</v>
      </c>
      <c r="J47">
        <v>56073</v>
      </c>
      <c r="K47">
        <v>17526</v>
      </c>
      <c r="L47">
        <f>bbdd_Social_Media_Trends[[#This Row],[Likes]]+bbdd_Social_Media_Trends[[#This Row],[Shares]]+bbdd_Social_Media_Trends[[#This Row],[Comments]]</f>
        <v>347870</v>
      </c>
      <c r="M47">
        <f>bbdd_Social_Media_Trends[[#This Row],[Interactions]]/bbdd_Social_Media_Trends[[#This Row],[Views]]</f>
        <v>1.2773981279858406</v>
      </c>
      <c r="N47" s="1" t="s">
        <v>16</v>
      </c>
      <c r="O47" s="4">
        <f t="shared" si="0"/>
        <v>0</v>
      </c>
    </row>
    <row r="48" spans="1:15">
      <c r="A48" s="1" t="s">
        <v>88</v>
      </c>
      <c r="B48" s="2">
        <v>45079</v>
      </c>
      <c r="C48" s="13" t="str">
        <f>TEXT(bbdd_Social_Media_Trends[[#This Row],[Post_Date]],"aaaa-mm")</f>
        <v>2023-06</v>
      </c>
      <c r="D48" s="1" t="s">
        <v>18</v>
      </c>
      <c r="E48" s="1" t="s">
        <v>57</v>
      </c>
      <c r="F48" s="1" t="s">
        <v>47</v>
      </c>
      <c r="G48" s="1" t="s">
        <v>37</v>
      </c>
      <c r="H48">
        <v>1600237</v>
      </c>
      <c r="I48">
        <v>325368</v>
      </c>
      <c r="J48">
        <v>62818</v>
      </c>
      <c r="K48">
        <v>25686</v>
      </c>
      <c r="L48">
        <f>bbdd_Social_Media_Trends[[#This Row],[Likes]]+bbdd_Social_Media_Trends[[#This Row],[Shares]]+bbdd_Social_Media_Trends[[#This Row],[Comments]]</f>
        <v>413872</v>
      </c>
      <c r="M48">
        <f>bbdd_Social_Media_Trends[[#This Row],[Interactions]]/bbdd_Social_Media_Trends[[#This Row],[Views]]</f>
        <v>0.25863169018089194</v>
      </c>
      <c r="N48" s="1" t="s">
        <v>22</v>
      </c>
      <c r="O48" s="4">
        <f t="shared" si="0"/>
        <v>0</v>
      </c>
    </row>
    <row r="49" spans="1:15">
      <c r="A49" s="1" t="s">
        <v>89</v>
      </c>
      <c r="B49" s="2">
        <v>45237</v>
      </c>
      <c r="C49" s="13" t="str">
        <f>TEXT(bbdd_Social_Media_Trends[[#This Row],[Post_Date]],"aaaa-mm")</f>
        <v>2023-11</v>
      </c>
      <c r="D49" s="1" t="s">
        <v>18</v>
      </c>
      <c r="E49" s="1" t="s">
        <v>31</v>
      </c>
      <c r="F49" s="1" t="s">
        <v>41</v>
      </c>
      <c r="G49" s="1" t="s">
        <v>21</v>
      </c>
      <c r="H49">
        <v>2212857</v>
      </c>
      <c r="I49">
        <v>74624</v>
      </c>
      <c r="J49">
        <v>24137</v>
      </c>
      <c r="K49">
        <v>35546</v>
      </c>
      <c r="L49">
        <f>bbdd_Social_Media_Trends[[#This Row],[Likes]]+bbdd_Social_Media_Trends[[#This Row],[Shares]]+bbdd_Social_Media_Trends[[#This Row],[Comments]]</f>
        <v>134307</v>
      </c>
      <c r="M49">
        <f>bbdd_Social_Media_Trends[[#This Row],[Interactions]]/bbdd_Social_Media_Trends[[#This Row],[Views]]</f>
        <v>6.0693935487019721E-2</v>
      </c>
      <c r="N49" s="1" t="s">
        <v>22</v>
      </c>
      <c r="O49" s="4">
        <f t="shared" si="0"/>
        <v>0</v>
      </c>
    </row>
    <row r="50" spans="1:15">
      <c r="A50" s="1" t="s">
        <v>90</v>
      </c>
      <c r="B50" s="2">
        <v>45045</v>
      </c>
      <c r="C50" s="13" t="str">
        <f>TEXT(bbdd_Social_Media_Trends[[#This Row],[Post_Date]],"aaaa-mm")</f>
        <v>2023-04</v>
      </c>
      <c r="D50" s="1" t="s">
        <v>24</v>
      </c>
      <c r="E50" s="1" t="s">
        <v>39</v>
      </c>
      <c r="F50" s="1" t="s">
        <v>41</v>
      </c>
      <c r="G50" s="1" t="s">
        <v>60</v>
      </c>
      <c r="H50">
        <v>4711157</v>
      </c>
      <c r="I50">
        <v>313821</v>
      </c>
      <c r="J50">
        <v>86074</v>
      </c>
      <c r="K50">
        <v>36395</v>
      </c>
      <c r="L50">
        <f>bbdd_Social_Media_Trends[[#This Row],[Likes]]+bbdd_Social_Media_Trends[[#This Row],[Shares]]+bbdd_Social_Media_Trends[[#This Row],[Comments]]</f>
        <v>436290</v>
      </c>
      <c r="M50">
        <f>bbdd_Social_Media_Trends[[#This Row],[Interactions]]/bbdd_Social_Media_Trends[[#This Row],[Views]]</f>
        <v>9.2607824362465521E-2</v>
      </c>
      <c r="N50" s="1" t="s">
        <v>16</v>
      </c>
      <c r="O50" s="4">
        <f t="shared" si="0"/>
        <v>0</v>
      </c>
    </row>
    <row r="51" spans="1:15">
      <c r="A51" s="1" t="s">
        <v>91</v>
      </c>
      <c r="B51" s="2">
        <v>44788</v>
      </c>
      <c r="C51" s="13" t="str">
        <f>TEXT(bbdd_Social_Media_Trends[[#This Row],[Post_Date]],"aaaa-mm")</f>
        <v>2022-08</v>
      </c>
      <c r="D51" s="1" t="s">
        <v>18</v>
      </c>
      <c r="E51" s="1" t="s">
        <v>59</v>
      </c>
      <c r="F51" s="1" t="s">
        <v>47</v>
      </c>
      <c r="G51" s="1" t="s">
        <v>37</v>
      </c>
      <c r="H51">
        <v>2747788</v>
      </c>
      <c r="I51">
        <v>422463</v>
      </c>
      <c r="J51">
        <v>21545</v>
      </c>
      <c r="K51">
        <v>40997</v>
      </c>
      <c r="L51">
        <f>bbdd_Social_Media_Trends[[#This Row],[Likes]]+bbdd_Social_Media_Trends[[#This Row],[Shares]]+bbdd_Social_Media_Trends[[#This Row],[Comments]]</f>
        <v>485005</v>
      </c>
      <c r="M51">
        <f>bbdd_Social_Media_Trends[[#This Row],[Interactions]]/bbdd_Social_Media_Trends[[#This Row],[Views]]</f>
        <v>0.17650743070426103</v>
      </c>
      <c r="N51" s="1" t="s">
        <v>29</v>
      </c>
      <c r="O51" s="4">
        <f t="shared" si="0"/>
        <v>0</v>
      </c>
    </row>
    <row r="52" spans="1:15">
      <c r="A52" s="1" t="s">
        <v>92</v>
      </c>
      <c r="B52" s="2">
        <v>44704</v>
      </c>
      <c r="C52" s="13" t="str">
        <f>TEXT(bbdd_Social_Media_Trends[[#This Row],[Post_Date]],"aaaa-mm")</f>
        <v>2022-05</v>
      </c>
      <c r="D52" s="1" t="s">
        <v>27</v>
      </c>
      <c r="E52" s="1" t="s">
        <v>31</v>
      </c>
      <c r="F52" s="1" t="s">
        <v>32</v>
      </c>
      <c r="G52" s="1" t="s">
        <v>28</v>
      </c>
      <c r="H52">
        <v>2081426</v>
      </c>
      <c r="I52">
        <v>225061</v>
      </c>
      <c r="J52">
        <v>67840</v>
      </c>
      <c r="K52">
        <v>28774</v>
      </c>
      <c r="L52">
        <f>bbdd_Social_Media_Trends[[#This Row],[Likes]]+bbdd_Social_Media_Trends[[#This Row],[Shares]]+bbdd_Social_Media_Trends[[#This Row],[Comments]]</f>
        <v>321675</v>
      </c>
      <c r="M52">
        <f>bbdd_Social_Media_Trends[[#This Row],[Interactions]]/bbdd_Social_Media_Trends[[#This Row],[Views]]</f>
        <v>0.15454548948653471</v>
      </c>
      <c r="N52" s="1" t="s">
        <v>22</v>
      </c>
      <c r="O52" s="4">
        <f t="shared" si="0"/>
        <v>0</v>
      </c>
    </row>
    <row r="53" spans="1:15">
      <c r="A53" s="1" t="s">
        <v>93</v>
      </c>
      <c r="B53" s="2">
        <v>44940</v>
      </c>
      <c r="C53" s="13" t="str">
        <f>TEXT(bbdd_Social_Media_Trends[[#This Row],[Post_Date]],"aaaa-mm")</f>
        <v>2023-01</v>
      </c>
      <c r="D53" s="1" t="s">
        <v>27</v>
      </c>
      <c r="E53" s="1" t="s">
        <v>46</v>
      </c>
      <c r="F53" s="1" t="s">
        <v>41</v>
      </c>
      <c r="G53" s="1" t="s">
        <v>50</v>
      </c>
      <c r="H53">
        <v>2258494</v>
      </c>
      <c r="I53">
        <v>159509</v>
      </c>
      <c r="J53">
        <v>25505</v>
      </c>
      <c r="K53">
        <v>8605</v>
      </c>
      <c r="L53">
        <f>bbdd_Social_Media_Trends[[#This Row],[Likes]]+bbdd_Social_Media_Trends[[#This Row],[Shares]]+bbdd_Social_Media_Trends[[#This Row],[Comments]]</f>
        <v>193619</v>
      </c>
      <c r="M53">
        <f>bbdd_Social_Media_Trends[[#This Row],[Interactions]]/bbdd_Social_Media_Trends[[#This Row],[Views]]</f>
        <v>8.5729251439233406E-2</v>
      </c>
      <c r="N53" s="1" t="s">
        <v>22</v>
      </c>
      <c r="O53" s="4">
        <f t="shared" si="0"/>
        <v>0</v>
      </c>
    </row>
    <row r="54" spans="1:15">
      <c r="A54" s="1" t="s">
        <v>94</v>
      </c>
      <c r="B54" s="2">
        <v>44871</v>
      </c>
      <c r="C54" s="13" t="str">
        <f>TEXT(bbdd_Social_Media_Trends[[#This Row],[Post_Date]],"aaaa-mm")</f>
        <v>2022-11</v>
      </c>
      <c r="D54" s="1" t="s">
        <v>27</v>
      </c>
      <c r="E54" s="1" t="s">
        <v>35</v>
      </c>
      <c r="F54" s="1" t="s">
        <v>36</v>
      </c>
      <c r="G54" s="1" t="s">
        <v>37</v>
      </c>
      <c r="H54">
        <v>1357850</v>
      </c>
      <c r="I54">
        <v>472399</v>
      </c>
      <c r="J54">
        <v>90644</v>
      </c>
      <c r="K54">
        <v>33331</v>
      </c>
      <c r="L54">
        <f>bbdd_Social_Media_Trends[[#This Row],[Likes]]+bbdd_Social_Media_Trends[[#This Row],[Shares]]+bbdd_Social_Media_Trends[[#This Row],[Comments]]</f>
        <v>596374</v>
      </c>
      <c r="M54">
        <f>bbdd_Social_Media_Trends[[#This Row],[Interactions]]/bbdd_Social_Media_Trends[[#This Row],[Views]]</f>
        <v>0.43920462495857421</v>
      </c>
      <c r="N54" s="1" t="s">
        <v>29</v>
      </c>
      <c r="O54" s="4">
        <f t="shared" si="0"/>
        <v>0</v>
      </c>
    </row>
    <row r="55" spans="1:15">
      <c r="A55" s="1" t="s">
        <v>95</v>
      </c>
      <c r="B55" s="2">
        <v>45186</v>
      </c>
      <c r="C55" s="13" t="str">
        <f>TEXT(bbdd_Social_Media_Trends[[#This Row],[Post_Date]],"aaaa-mm")</f>
        <v>2023-09</v>
      </c>
      <c r="D55" s="1" t="s">
        <v>24</v>
      </c>
      <c r="E55" s="1" t="s">
        <v>52</v>
      </c>
      <c r="F55" s="1" t="s">
        <v>47</v>
      </c>
      <c r="G55" s="1" t="s">
        <v>50</v>
      </c>
      <c r="H55">
        <v>392337</v>
      </c>
      <c r="I55">
        <v>332566</v>
      </c>
      <c r="J55">
        <v>43169</v>
      </c>
      <c r="K55">
        <v>45161</v>
      </c>
      <c r="L55">
        <f>bbdd_Social_Media_Trends[[#This Row],[Likes]]+bbdd_Social_Media_Trends[[#This Row],[Shares]]+bbdd_Social_Media_Trends[[#This Row],[Comments]]</f>
        <v>420896</v>
      </c>
      <c r="M55">
        <f>bbdd_Social_Media_Trends[[#This Row],[Interactions]]/bbdd_Social_Media_Trends[[#This Row],[Views]]</f>
        <v>1.0727920129888335</v>
      </c>
      <c r="N55" s="1" t="s">
        <v>22</v>
      </c>
      <c r="O55" s="4">
        <f t="shared" si="0"/>
        <v>0</v>
      </c>
    </row>
    <row r="56" spans="1:15">
      <c r="A56" s="1" t="s">
        <v>96</v>
      </c>
      <c r="B56" s="2">
        <v>44939</v>
      </c>
      <c r="C56" s="13" t="str">
        <f>TEXT(bbdd_Social_Media_Trends[[#This Row],[Post_Date]],"aaaa-mm")</f>
        <v>2023-01</v>
      </c>
      <c r="D56" s="1" t="s">
        <v>24</v>
      </c>
      <c r="E56" s="1" t="s">
        <v>31</v>
      </c>
      <c r="F56" s="1" t="s">
        <v>47</v>
      </c>
      <c r="G56" s="1" t="s">
        <v>60</v>
      </c>
      <c r="H56">
        <v>4006009</v>
      </c>
      <c r="I56">
        <v>491965</v>
      </c>
      <c r="J56">
        <v>60534</v>
      </c>
      <c r="K56">
        <v>31438</v>
      </c>
      <c r="L56">
        <f>bbdd_Social_Media_Trends[[#This Row],[Likes]]+bbdd_Social_Media_Trends[[#This Row],[Shares]]+bbdd_Social_Media_Trends[[#This Row],[Comments]]</f>
        <v>583937</v>
      </c>
      <c r="M56">
        <f>bbdd_Social_Media_Trends[[#This Row],[Interactions]]/bbdd_Social_Media_Trends[[#This Row],[Views]]</f>
        <v>0.1457652741169578</v>
      </c>
      <c r="N56" s="1" t="s">
        <v>16</v>
      </c>
      <c r="O56" s="4">
        <f t="shared" si="0"/>
        <v>0</v>
      </c>
    </row>
    <row r="57" spans="1:15">
      <c r="A57" s="1" t="s">
        <v>97</v>
      </c>
      <c r="B57" s="2">
        <v>45163</v>
      </c>
      <c r="C57" s="13" t="str">
        <f>TEXT(bbdd_Social_Media_Trends[[#This Row],[Post_Date]],"aaaa-mm")</f>
        <v>2023-08</v>
      </c>
      <c r="D57" s="1" t="s">
        <v>27</v>
      </c>
      <c r="E57" s="1" t="s">
        <v>52</v>
      </c>
      <c r="F57" s="1" t="s">
        <v>36</v>
      </c>
      <c r="G57" s="1" t="s">
        <v>28</v>
      </c>
      <c r="H57">
        <v>3934991</v>
      </c>
      <c r="I57">
        <v>389693</v>
      </c>
      <c r="J57">
        <v>81891</v>
      </c>
      <c r="K57">
        <v>32967</v>
      </c>
      <c r="L57">
        <f>bbdd_Social_Media_Trends[[#This Row],[Likes]]+bbdd_Social_Media_Trends[[#This Row],[Shares]]+bbdd_Social_Media_Trends[[#This Row],[Comments]]</f>
        <v>504551</v>
      </c>
      <c r="M57">
        <f>bbdd_Social_Media_Trends[[#This Row],[Interactions]]/bbdd_Social_Media_Trends[[#This Row],[Views]]</f>
        <v>0.12822164015114648</v>
      </c>
      <c r="N57" s="1" t="s">
        <v>22</v>
      </c>
      <c r="O57" s="4">
        <f t="shared" si="0"/>
        <v>0</v>
      </c>
    </row>
    <row r="58" spans="1:15">
      <c r="A58" s="1" t="s">
        <v>98</v>
      </c>
      <c r="B58" s="2">
        <v>44742</v>
      </c>
      <c r="C58" s="13" t="str">
        <f>TEXT(bbdd_Social_Media_Trends[[#This Row],[Post_Date]],"aaaa-mm")</f>
        <v>2022-06</v>
      </c>
      <c r="D58" s="1" t="s">
        <v>18</v>
      </c>
      <c r="E58" s="1" t="s">
        <v>13</v>
      </c>
      <c r="F58" s="1" t="s">
        <v>41</v>
      </c>
      <c r="G58" s="1" t="s">
        <v>28</v>
      </c>
      <c r="H58">
        <v>2824818</v>
      </c>
      <c r="I58">
        <v>34126</v>
      </c>
      <c r="J58">
        <v>53516</v>
      </c>
      <c r="K58">
        <v>29452</v>
      </c>
      <c r="L58">
        <f>bbdd_Social_Media_Trends[[#This Row],[Likes]]+bbdd_Social_Media_Trends[[#This Row],[Shares]]+bbdd_Social_Media_Trends[[#This Row],[Comments]]</f>
        <v>117094</v>
      </c>
      <c r="M58">
        <f>bbdd_Social_Media_Trends[[#This Row],[Interactions]]/bbdd_Social_Media_Trends[[#This Row],[Views]]</f>
        <v>4.1451874067639047E-2</v>
      </c>
      <c r="N58" s="1" t="s">
        <v>29</v>
      </c>
      <c r="O58" s="4">
        <f t="shared" si="0"/>
        <v>0</v>
      </c>
    </row>
    <row r="59" spans="1:15">
      <c r="A59" s="1" t="s">
        <v>99</v>
      </c>
      <c r="B59" s="2">
        <v>44864</v>
      </c>
      <c r="C59" s="13" t="str">
        <f>TEXT(bbdd_Social_Media_Trends[[#This Row],[Post_Date]],"aaaa-mm")</f>
        <v>2022-10</v>
      </c>
      <c r="D59" s="1" t="s">
        <v>24</v>
      </c>
      <c r="E59" s="1" t="s">
        <v>31</v>
      </c>
      <c r="F59" s="1" t="s">
        <v>14</v>
      </c>
      <c r="G59" s="1" t="s">
        <v>28</v>
      </c>
      <c r="H59">
        <v>197986</v>
      </c>
      <c r="I59">
        <v>184395</v>
      </c>
      <c r="J59">
        <v>9408</v>
      </c>
      <c r="K59">
        <v>7599</v>
      </c>
      <c r="L59">
        <f>bbdd_Social_Media_Trends[[#This Row],[Likes]]+bbdd_Social_Media_Trends[[#This Row],[Shares]]+bbdd_Social_Media_Trends[[#This Row],[Comments]]</f>
        <v>201402</v>
      </c>
      <c r="M59">
        <f>bbdd_Social_Media_Trends[[#This Row],[Interactions]]/bbdd_Social_Media_Trends[[#This Row],[Views]]</f>
        <v>1.017253745214308</v>
      </c>
      <c r="N59" s="1" t="s">
        <v>22</v>
      </c>
      <c r="O59" s="4">
        <f t="shared" si="0"/>
        <v>0</v>
      </c>
    </row>
    <row r="60" spans="1:15">
      <c r="A60" s="1" t="s">
        <v>100</v>
      </c>
      <c r="B60" s="2">
        <v>45286</v>
      </c>
      <c r="C60" s="13" t="str">
        <f>TEXT(bbdd_Social_Media_Trends[[#This Row],[Post_Date]],"aaaa-mm")</f>
        <v>2023-12</v>
      </c>
      <c r="D60" s="1" t="s">
        <v>27</v>
      </c>
      <c r="E60" s="1" t="s">
        <v>13</v>
      </c>
      <c r="F60" s="1" t="s">
        <v>32</v>
      </c>
      <c r="G60" s="1" t="s">
        <v>44</v>
      </c>
      <c r="H60">
        <v>2291491</v>
      </c>
      <c r="I60">
        <v>474568</v>
      </c>
      <c r="J60">
        <v>83894</v>
      </c>
      <c r="K60">
        <v>6150</v>
      </c>
      <c r="L60">
        <f>bbdd_Social_Media_Trends[[#This Row],[Likes]]+bbdd_Social_Media_Trends[[#This Row],[Shares]]+bbdd_Social_Media_Trends[[#This Row],[Comments]]</f>
        <v>564612</v>
      </c>
      <c r="M60">
        <f>bbdd_Social_Media_Trends[[#This Row],[Interactions]]/bbdd_Social_Media_Trends[[#This Row],[Views]]</f>
        <v>0.24639503275378347</v>
      </c>
      <c r="N60" s="1" t="s">
        <v>16</v>
      </c>
      <c r="O60" s="4">
        <f t="shared" si="0"/>
        <v>0</v>
      </c>
    </row>
    <row r="61" spans="1:15">
      <c r="A61" s="1" t="s">
        <v>101</v>
      </c>
      <c r="B61" s="2">
        <v>45077</v>
      </c>
      <c r="C61" s="13" t="str">
        <f>TEXT(bbdd_Social_Media_Trends[[#This Row],[Post_Date]],"aaaa-mm")</f>
        <v>2023-05</v>
      </c>
      <c r="D61" s="1" t="s">
        <v>24</v>
      </c>
      <c r="E61" s="1" t="s">
        <v>46</v>
      </c>
      <c r="F61" s="1" t="s">
        <v>41</v>
      </c>
      <c r="G61" s="1" t="s">
        <v>15</v>
      </c>
      <c r="H61">
        <v>3525573</v>
      </c>
      <c r="I61">
        <v>40967</v>
      </c>
      <c r="J61">
        <v>4121</v>
      </c>
      <c r="K61">
        <v>26381</v>
      </c>
      <c r="L61">
        <f>bbdd_Social_Media_Trends[[#This Row],[Likes]]+bbdd_Social_Media_Trends[[#This Row],[Shares]]+bbdd_Social_Media_Trends[[#This Row],[Comments]]</f>
        <v>71469</v>
      </c>
      <c r="M61">
        <f>bbdd_Social_Media_Trends[[#This Row],[Interactions]]/bbdd_Social_Media_Trends[[#This Row],[Views]]</f>
        <v>2.0271598404004117E-2</v>
      </c>
      <c r="N61" s="1" t="s">
        <v>29</v>
      </c>
      <c r="O61" s="4">
        <f t="shared" si="0"/>
        <v>0</v>
      </c>
    </row>
    <row r="62" spans="1:15">
      <c r="A62" s="1" t="s">
        <v>102</v>
      </c>
      <c r="B62" s="2">
        <v>45037</v>
      </c>
      <c r="C62" s="13" t="str">
        <f>TEXT(bbdd_Social_Media_Trends[[#This Row],[Post_Date]],"aaaa-mm")</f>
        <v>2023-04</v>
      </c>
      <c r="D62" s="1" t="s">
        <v>12</v>
      </c>
      <c r="E62" s="1" t="s">
        <v>46</v>
      </c>
      <c r="F62" s="1" t="s">
        <v>47</v>
      </c>
      <c r="G62" s="1" t="s">
        <v>60</v>
      </c>
      <c r="H62">
        <v>866896</v>
      </c>
      <c r="I62">
        <v>122451</v>
      </c>
      <c r="J62">
        <v>79602</v>
      </c>
      <c r="K62">
        <v>25491</v>
      </c>
      <c r="L62">
        <f>bbdd_Social_Media_Trends[[#This Row],[Likes]]+bbdd_Social_Media_Trends[[#This Row],[Shares]]+bbdd_Social_Media_Trends[[#This Row],[Comments]]</f>
        <v>227544</v>
      </c>
      <c r="M62">
        <f>bbdd_Social_Media_Trends[[#This Row],[Interactions]]/bbdd_Social_Media_Trends[[#This Row],[Views]]</f>
        <v>0.26248131263727137</v>
      </c>
      <c r="N62" s="1" t="s">
        <v>29</v>
      </c>
      <c r="O62" s="4">
        <f t="shared" si="0"/>
        <v>0</v>
      </c>
    </row>
    <row r="63" spans="1:15">
      <c r="A63" s="1" t="s">
        <v>103</v>
      </c>
      <c r="B63" s="2">
        <v>45223</v>
      </c>
      <c r="C63" s="13" t="str">
        <f>TEXT(bbdd_Social_Media_Trends[[#This Row],[Post_Date]],"aaaa-mm")</f>
        <v>2023-10</v>
      </c>
      <c r="D63" s="1" t="s">
        <v>27</v>
      </c>
      <c r="E63" s="1" t="s">
        <v>57</v>
      </c>
      <c r="F63" s="1" t="s">
        <v>14</v>
      </c>
      <c r="G63" s="1" t="s">
        <v>28</v>
      </c>
      <c r="H63">
        <v>4104535</v>
      </c>
      <c r="I63">
        <v>331535</v>
      </c>
      <c r="J63">
        <v>60374</v>
      </c>
      <c r="K63">
        <v>13314</v>
      </c>
      <c r="L63">
        <f>bbdd_Social_Media_Trends[[#This Row],[Likes]]+bbdd_Social_Media_Trends[[#This Row],[Shares]]+bbdd_Social_Media_Trends[[#This Row],[Comments]]</f>
        <v>405223</v>
      </c>
      <c r="M63">
        <f>bbdd_Social_Media_Trends[[#This Row],[Interactions]]/bbdd_Social_Media_Trends[[#This Row],[Views]]</f>
        <v>9.8725677817341068E-2</v>
      </c>
      <c r="N63" s="1" t="s">
        <v>22</v>
      </c>
      <c r="O63" s="4">
        <f t="shared" si="0"/>
        <v>0</v>
      </c>
    </row>
    <row r="64" spans="1:15">
      <c r="A64" s="1" t="s">
        <v>104</v>
      </c>
      <c r="B64" s="2">
        <v>44980</v>
      </c>
      <c r="C64" s="13" t="str">
        <f>TEXT(bbdd_Social_Media_Trends[[#This Row],[Post_Date]],"aaaa-mm")</f>
        <v>2023-02</v>
      </c>
      <c r="D64" s="1" t="s">
        <v>12</v>
      </c>
      <c r="E64" s="1" t="s">
        <v>31</v>
      </c>
      <c r="F64" s="1" t="s">
        <v>36</v>
      </c>
      <c r="G64" s="1" t="s">
        <v>21</v>
      </c>
      <c r="H64">
        <v>2601441</v>
      </c>
      <c r="I64">
        <v>93254</v>
      </c>
      <c r="J64">
        <v>55921</v>
      </c>
      <c r="K64">
        <v>48758</v>
      </c>
      <c r="L64">
        <f>bbdd_Social_Media_Trends[[#This Row],[Likes]]+bbdd_Social_Media_Trends[[#This Row],[Shares]]+bbdd_Social_Media_Trends[[#This Row],[Comments]]</f>
        <v>197933</v>
      </c>
      <c r="M64">
        <f>bbdd_Social_Media_Trends[[#This Row],[Interactions]]/bbdd_Social_Media_Trends[[#This Row],[Views]]</f>
        <v>7.6085907771884884E-2</v>
      </c>
      <c r="N64" s="1" t="s">
        <v>29</v>
      </c>
      <c r="O64" s="4">
        <f t="shared" si="0"/>
        <v>0</v>
      </c>
    </row>
    <row r="65" spans="1:15">
      <c r="A65" s="1" t="s">
        <v>105</v>
      </c>
      <c r="B65" s="2">
        <v>45265</v>
      </c>
      <c r="C65" s="13" t="str">
        <f>TEXT(bbdd_Social_Media_Trends[[#This Row],[Post_Date]],"aaaa-mm")</f>
        <v>2023-12</v>
      </c>
      <c r="D65" s="1" t="s">
        <v>18</v>
      </c>
      <c r="E65" s="1" t="s">
        <v>39</v>
      </c>
      <c r="F65" s="1" t="s">
        <v>20</v>
      </c>
      <c r="G65" s="1" t="s">
        <v>50</v>
      </c>
      <c r="H65">
        <v>1142030</v>
      </c>
      <c r="I65">
        <v>212596</v>
      </c>
      <c r="J65">
        <v>72334</v>
      </c>
      <c r="K65">
        <v>18</v>
      </c>
      <c r="L65">
        <f>bbdd_Social_Media_Trends[[#This Row],[Likes]]+bbdd_Social_Media_Trends[[#This Row],[Shares]]+bbdd_Social_Media_Trends[[#This Row],[Comments]]</f>
        <v>284948</v>
      </c>
      <c r="M65">
        <f>bbdd_Social_Media_Trends[[#This Row],[Interactions]]/bbdd_Social_Media_Trends[[#This Row],[Views]]</f>
        <v>0.24951008292251517</v>
      </c>
      <c r="N65" s="1" t="s">
        <v>16</v>
      </c>
      <c r="O65" s="4">
        <f t="shared" si="0"/>
        <v>0</v>
      </c>
    </row>
    <row r="66" spans="1:15">
      <c r="A66" s="1" t="s">
        <v>106</v>
      </c>
      <c r="B66" s="2">
        <v>45271</v>
      </c>
      <c r="C66" s="13" t="str">
        <f>TEXT(bbdd_Social_Media_Trends[[#This Row],[Post_Date]],"aaaa-mm")</f>
        <v>2023-12</v>
      </c>
      <c r="D66" s="1" t="s">
        <v>27</v>
      </c>
      <c r="E66" s="1" t="s">
        <v>59</v>
      </c>
      <c r="F66" s="1" t="s">
        <v>20</v>
      </c>
      <c r="G66" s="1" t="s">
        <v>50</v>
      </c>
      <c r="H66">
        <v>2969591</v>
      </c>
      <c r="I66">
        <v>358102</v>
      </c>
      <c r="J66">
        <v>26688</v>
      </c>
      <c r="K66">
        <v>8128</v>
      </c>
      <c r="L66">
        <f>bbdd_Social_Media_Trends[[#This Row],[Likes]]+bbdd_Social_Media_Trends[[#This Row],[Shares]]+bbdd_Social_Media_Trends[[#This Row],[Comments]]</f>
        <v>392918</v>
      </c>
      <c r="M66">
        <f>bbdd_Social_Media_Trends[[#This Row],[Interactions]]/bbdd_Social_Media_Trends[[#This Row],[Views]]</f>
        <v>0.13231384389298054</v>
      </c>
      <c r="N66" s="1" t="s">
        <v>29</v>
      </c>
      <c r="O66" s="4">
        <f t="shared" ref="O66:O129" si="1">IF(ISERROR(VLOOKUP(A66,A67:A5064,1,FALSE)),0, 1)</f>
        <v>0</v>
      </c>
    </row>
    <row r="67" spans="1:15">
      <c r="A67" s="1" t="s">
        <v>107</v>
      </c>
      <c r="B67" s="2">
        <v>44868</v>
      </c>
      <c r="C67" s="13" t="str">
        <f>TEXT(bbdd_Social_Media_Trends[[#This Row],[Post_Date]],"aaaa-mm")</f>
        <v>2022-11</v>
      </c>
      <c r="D67" s="1" t="s">
        <v>12</v>
      </c>
      <c r="E67" s="1" t="s">
        <v>19</v>
      </c>
      <c r="F67" s="1" t="s">
        <v>32</v>
      </c>
      <c r="G67" s="1" t="s">
        <v>37</v>
      </c>
      <c r="H67">
        <v>855465</v>
      </c>
      <c r="I67">
        <v>14117</v>
      </c>
      <c r="J67">
        <v>73654</v>
      </c>
      <c r="K67">
        <v>46422</v>
      </c>
      <c r="L67">
        <f>bbdd_Social_Media_Trends[[#This Row],[Likes]]+bbdd_Social_Media_Trends[[#This Row],[Shares]]+bbdd_Social_Media_Trends[[#This Row],[Comments]]</f>
        <v>134193</v>
      </c>
      <c r="M67">
        <f>bbdd_Social_Media_Trends[[#This Row],[Interactions]]/bbdd_Social_Media_Trends[[#This Row],[Views]]</f>
        <v>0.15686556434219986</v>
      </c>
      <c r="N67" s="1" t="s">
        <v>16</v>
      </c>
      <c r="O67" s="4">
        <f t="shared" si="1"/>
        <v>0</v>
      </c>
    </row>
    <row r="68" spans="1:15">
      <c r="A68" s="1" t="s">
        <v>108</v>
      </c>
      <c r="B68" s="2">
        <v>45072</v>
      </c>
      <c r="C68" s="13" t="str">
        <f>TEXT(bbdd_Social_Media_Trends[[#This Row],[Post_Date]],"aaaa-mm")</f>
        <v>2023-05</v>
      </c>
      <c r="D68" s="1" t="s">
        <v>27</v>
      </c>
      <c r="E68" s="1" t="s">
        <v>49</v>
      </c>
      <c r="F68" s="1" t="s">
        <v>14</v>
      </c>
      <c r="G68" s="1" t="s">
        <v>25</v>
      </c>
      <c r="H68">
        <v>4453459</v>
      </c>
      <c r="I68">
        <v>376054</v>
      </c>
      <c r="J68">
        <v>36502</v>
      </c>
      <c r="K68">
        <v>19620</v>
      </c>
      <c r="L68">
        <f>bbdd_Social_Media_Trends[[#This Row],[Likes]]+bbdd_Social_Media_Trends[[#This Row],[Shares]]+bbdd_Social_Media_Trends[[#This Row],[Comments]]</f>
        <v>432176</v>
      </c>
      <c r="M68">
        <f>bbdd_Social_Media_Trends[[#This Row],[Interactions]]/bbdd_Social_Media_Trends[[#This Row],[Views]]</f>
        <v>9.7042770574512979E-2</v>
      </c>
      <c r="N68" s="1" t="s">
        <v>16</v>
      </c>
      <c r="O68" s="4">
        <f t="shared" si="1"/>
        <v>0</v>
      </c>
    </row>
    <row r="69" spans="1:15">
      <c r="A69" s="1" t="s">
        <v>109</v>
      </c>
      <c r="B69" s="2">
        <v>45087</v>
      </c>
      <c r="C69" s="13" t="str">
        <f>TEXT(bbdd_Social_Media_Trends[[#This Row],[Post_Date]],"aaaa-mm")</f>
        <v>2023-06</v>
      </c>
      <c r="D69" s="1" t="s">
        <v>24</v>
      </c>
      <c r="E69" s="1" t="s">
        <v>31</v>
      </c>
      <c r="F69" s="1" t="s">
        <v>47</v>
      </c>
      <c r="G69" s="1" t="s">
        <v>37</v>
      </c>
      <c r="H69">
        <v>1059696</v>
      </c>
      <c r="I69">
        <v>75851</v>
      </c>
      <c r="J69">
        <v>99754</v>
      </c>
      <c r="K69">
        <v>47614</v>
      </c>
      <c r="L69">
        <f>bbdd_Social_Media_Trends[[#This Row],[Likes]]+bbdd_Social_Media_Trends[[#This Row],[Shares]]+bbdd_Social_Media_Trends[[#This Row],[Comments]]</f>
        <v>223219</v>
      </c>
      <c r="M69">
        <f>bbdd_Social_Media_Trends[[#This Row],[Interactions]]/bbdd_Social_Media_Trends[[#This Row],[Views]]</f>
        <v>0.21064437348069634</v>
      </c>
      <c r="N69" s="1" t="s">
        <v>16</v>
      </c>
      <c r="O69" s="4">
        <f t="shared" si="1"/>
        <v>0</v>
      </c>
    </row>
    <row r="70" spans="1:15">
      <c r="A70" s="1" t="s">
        <v>110</v>
      </c>
      <c r="B70" s="2">
        <v>44581</v>
      </c>
      <c r="C70" s="13" t="str">
        <f>TEXT(bbdd_Social_Media_Trends[[#This Row],[Post_Date]],"aaaa-mm")</f>
        <v>2022-01</v>
      </c>
      <c r="D70" s="1" t="s">
        <v>24</v>
      </c>
      <c r="E70" s="1" t="s">
        <v>52</v>
      </c>
      <c r="F70" s="1" t="s">
        <v>36</v>
      </c>
      <c r="G70" s="1" t="s">
        <v>60</v>
      </c>
      <c r="H70">
        <v>581577</v>
      </c>
      <c r="I70">
        <v>341805</v>
      </c>
      <c r="J70">
        <v>67524</v>
      </c>
      <c r="K70">
        <v>485</v>
      </c>
      <c r="L70">
        <f>bbdd_Social_Media_Trends[[#This Row],[Likes]]+bbdd_Social_Media_Trends[[#This Row],[Shares]]+bbdd_Social_Media_Trends[[#This Row],[Comments]]</f>
        <v>409814</v>
      </c>
      <c r="M70">
        <f>bbdd_Social_Media_Trends[[#This Row],[Interactions]]/bbdd_Social_Media_Trends[[#This Row],[Views]]</f>
        <v>0.70465991605582756</v>
      </c>
      <c r="N70" s="1" t="s">
        <v>16</v>
      </c>
      <c r="O70" s="4">
        <f t="shared" si="1"/>
        <v>0</v>
      </c>
    </row>
    <row r="71" spans="1:15">
      <c r="A71" s="1" t="s">
        <v>111</v>
      </c>
      <c r="B71" s="2">
        <v>44597</v>
      </c>
      <c r="C71" s="13" t="str">
        <f>TEXT(bbdd_Social_Media_Trends[[#This Row],[Post_Date]],"aaaa-mm")</f>
        <v>2022-02</v>
      </c>
      <c r="D71" s="1" t="s">
        <v>27</v>
      </c>
      <c r="E71" s="1" t="s">
        <v>52</v>
      </c>
      <c r="F71" s="1" t="s">
        <v>36</v>
      </c>
      <c r="G71" s="1" t="s">
        <v>28</v>
      </c>
      <c r="H71">
        <v>4226427</v>
      </c>
      <c r="I71">
        <v>421149</v>
      </c>
      <c r="J71">
        <v>53769</v>
      </c>
      <c r="K71">
        <v>27804</v>
      </c>
      <c r="L71">
        <f>bbdd_Social_Media_Trends[[#This Row],[Likes]]+bbdd_Social_Media_Trends[[#This Row],[Shares]]+bbdd_Social_Media_Trends[[#This Row],[Comments]]</f>
        <v>502722</v>
      </c>
      <c r="M71">
        <f>bbdd_Social_Media_Trends[[#This Row],[Interactions]]/bbdd_Social_Media_Trends[[#This Row],[Views]]</f>
        <v>0.11894728100118611</v>
      </c>
      <c r="N71" s="1" t="s">
        <v>22</v>
      </c>
      <c r="O71" s="4">
        <f t="shared" si="1"/>
        <v>0</v>
      </c>
    </row>
    <row r="72" spans="1:15">
      <c r="A72" s="1" t="s">
        <v>112</v>
      </c>
      <c r="B72" s="2">
        <v>44697</v>
      </c>
      <c r="C72" s="13" t="str">
        <f>TEXT(bbdd_Social_Media_Trends[[#This Row],[Post_Date]],"aaaa-mm")</f>
        <v>2022-05</v>
      </c>
      <c r="D72" s="1" t="s">
        <v>24</v>
      </c>
      <c r="E72" s="1" t="s">
        <v>31</v>
      </c>
      <c r="F72" s="1" t="s">
        <v>47</v>
      </c>
      <c r="G72" s="1" t="s">
        <v>37</v>
      </c>
      <c r="H72">
        <v>485214</v>
      </c>
      <c r="I72">
        <v>50577</v>
      </c>
      <c r="J72">
        <v>92342</v>
      </c>
      <c r="K72">
        <v>43775</v>
      </c>
      <c r="L72">
        <f>bbdd_Social_Media_Trends[[#This Row],[Likes]]+bbdd_Social_Media_Trends[[#This Row],[Shares]]+bbdd_Social_Media_Trends[[#This Row],[Comments]]</f>
        <v>186694</v>
      </c>
      <c r="M72">
        <f>bbdd_Social_Media_Trends[[#This Row],[Interactions]]/bbdd_Social_Media_Trends[[#This Row],[Views]]</f>
        <v>0.38476630929857752</v>
      </c>
      <c r="N72" s="1" t="s">
        <v>22</v>
      </c>
      <c r="O72" s="4">
        <f t="shared" si="1"/>
        <v>0</v>
      </c>
    </row>
    <row r="73" spans="1:15">
      <c r="A73" s="1" t="s">
        <v>113</v>
      </c>
      <c r="B73" s="2">
        <v>44580</v>
      </c>
      <c r="C73" s="13" t="str">
        <f>TEXT(bbdd_Social_Media_Trends[[#This Row],[Post_Date]],"aaaa-mm")</f>
        <v>2022-01</v>
      </c>
      <c r="D73" s="1" t="s">
        <v>18</v>
      </c>
      <c r="E73" s="1" t="s">
        <v>19</v>
      </c>
      <c r="F73" s="1" t="s">
        <v>36</v>
      </c>
      <c r="G73" s="1" t="s">
        <v>28</v>
      </c>
      <c r="H73">
        <v>1419701</v>
      </c>
      <c r="I73">
        <v>68719</v>
      </c>
      <c r="J73">
        <v>98115</v>
      </c>
      <c r="K73">
        <v>36515</v>
      </c>
      <c r="L73">
        <f>bbdd_Social_Media_Trends[[#This Row],[Likes]]+bbdd_Social_Media_Trends[[#This Row],[Shares]]+bbdd_Social_Media_Trends[[#This Row],[Comments]]</f>
        <v>203349</v>
      </c>
      <c r="M73">
        <f>bbdd_Social_Media_Trends[[#This Row],[Interactions]]/bbdd_Social_Media_Trends[[#This Row],[Views]]</f>
        <v>0.14323368089477995</v>
      </c>
      <c r="N73" s="1" t="s">
        <v>29</v>
      </c>
      <c r="O73" s="4">
        <f t="shared" si="1"/>
        <v>0</v>
      </c>
    </row>
    <row r="74" spans="1:15">
      <c r="A74" s="1" t="s">
        <v>114</v>
      </c>
      <c r="B74" s="2">
        <v>44902</v>
      </c>
      <c r="C74" s="13" t="str">
        <f>TEXT(bbdd_Social_Media_Trends[[#This Row],[Post_Date]],"aaaa-mm")</f>
        <v>2022-12</v>
      </c>
      <c r="D74" s="1" t="s">
        <v>12</v>
      </c>
      <c r="E74" s="1" t="s">
        <v>59</v>
      </c>
      <c r="F74" s="1" t="s">
        <v>32</v>
      </c>
      <c r="G74" s="1" t="s">
        <v>44</v>
      </c>
      <c r="H74">
        <v>4378457</v>
      </c>
      <c r="I74">
        <v>136878</v>
      </c>
      <c r="J74">
        <v>89273</v>
      </c>
      <c r="K74">
        <v>41624</v>
      </c>
      <c r="L74">
        <f>bbdd_Social_Media_Trends[[#This Row],[Likes]]+bbdd_Social_Media_Trends[[#This Row],[Shares]]+bbdd_Social_Media_Trends[[#This Row],[Comments]]</f>
        <v>267775</v>
      </c>
      <c r="M74">
        <f>bbdd_Social_Media_Trends[[#This Row],[Interactions]]/bbdd_Social_Media_Trends[[#This Row],[Views]]</f>
        <v>6.1157389463913886E-2</v>
      </c>
      <c r="N74" s="1" t="s">
        <v>22</v>
      </c>
      <c r="O74" s="4">
        <f t="shared" si="1"/>
        <v>0</v>
      </c>
    </row>
    <row r="75" spans="1:15">
      <c r="A75" s="1" t="s">
        <v>115</v>
      </c>
      <c r="B75" s="2">
        <v>44724</v>
      </c>
      <c r="C75" s="13" t="str">
        <f>TEXT(bbdd_Social_Media_Trends[[#This Row],[Post_Date]],"aaaa-mm")</f>
        <v>2022-06</v>
      </c>
      <c r="D75" s="1" t="s">
        <v>12</v>
      </c>
      <c r="E75" s="1" t="s">
        <v>46</v>
      </c>
      <c r="F75" s="1" t="s">
        <v>32</v>
      </c>
      <c r="G75" s="1" t="s">
        <v>21</v>
      </c>
      <c r="H75">
        <v>3647159</v>
      </c>
      <c r="I75">
        <v>216783</v>
      </c>
      <c r="J75">
        <v>79133</v>
      </c>
      <c r="K75">
        <v>7687</v>
      </c>
      <c r="L75">
        <f>bbdd_Social_Media_Trends[[#This Row],[Likes]]+bbdd_Social_Media_Trends[[#This Row],[Shares]]+bbdd_Social_Media_Trends[[#This Row],[Comments]]</f>
        <v>303603</v>
      </c>
      <c r="M75">
        <f>bbdd_Social_Media_Trends[[#This Row],[Interactions]]/bbdd_Social_Media_Trends[[#This Row],[Views]]</f>
        <v>8.3243697354571045E-2</v>
      </c>
      <c r="N75" s="1" t="s">
        <v>16</v>
      </c>
      <c r="O75" s="4">
        <f t="shared" si="1"/>
        <v>0</v>
      </c>
    </row>
    <row r="76" spans="1:15">
      <c r="A76" s="1" t="s">
        <v>116</v>
      </c>
      <c r="B76" s="2">
        <v>45054</v>
      </c>
      <c r="C76" s="13" t="str">
        <f>TEXT(bbdd_Social_Media_Trends[[#This Row],[Post_Date]],"aaaa-mm")</f>
        <v>2023-05</v>
      </c>
      <c r="D76" s="1" t="s">
        <v>27</v>
      </c>
      <c r="E76" s="1" t="s">
        <v>39</v>
      </c>
      <c r="F76" s="1" t="s">
        <v>14</v>
      </c>
      <c r="G76" s="1" t="s">
        <v>60</v>
      </c>
      <c r="H76">
        <v>1750105</v>
      </c>
      <c r="I76">
        <v>125485</v>
      </c>
      <c r="J76">
        <v>942</v>
      </c>
      <c r="K76">
        <v>20317</v>
      </c>
      <c r="L76">
        <f>bbdd_Social_Media_Trends[[#This Row],[Likes]]+bbdd_Social_Media_Trends[[#This Row],[Shares]]+bbdd_Social_Media_Trends[[#This Row],[Comments]]</f>
        <v>146744</v>
      </c>
      <c r="M76">
        <f>bbdd_Social_Media_Trends[[#This Row],[Interactions]]/bbdd_Social_Media_Trends[[#This Row],[Views]]</f>
        <v>8.3848683364712406E-2</v>
      </c>
      <c r="N76" s="1" t="s">
        <v>29</v>
      </c>
      <c r="O76" s="4">
        <f t="shared" si="1"/>
        <v>0</v>
      </c>
    </row>
    <row r="77" spans="1:15">
      <c r="A77" s="1" t="s">
        <v>117</v>
      </c>
      <c r="B77" s="2">
        <v>45058</v>
      </c>
      <c r="C77" s="13" t="str">
        <f>TEXT(bbdd_Social_Media_Trends[[#This Row],[Post_Date]],"aaaa-mm")</f>
        <v>2023-05</v>
      </c>
      <c r="D77" s="1" t="s">
        <v>18</v>
      </c>
      <c r="E77" s="1" t="s">
        <v>31</v>
      </c>
      <c r="F77" s="1" t="s">
        <v>36</v>
      </c>
      <c r="G77" s="1" t="s">
        <v>21</v>
      </c>
      <c r="H77">
        <v>1796369</v>
      </c>
      <c r="I77">
        <v>145118</v>
      </c>
      <c r="J77">
        <v>68421</v>
      </c>
      <c r="K77">
        <v>16720</v>
      </c>
      <c r="L77">
        <f>bbdd_Social_Media_Trends[[#This Row],[Likes]]+bbdd_Social_Media_Trends[[#This Row],[Shares]]+bbdd_Social_Media_Trends[[#This Row],[Comments]]</f>
        <v>230259</v>
      </c>
      <c r="M77">
        <f>bbdd_Social_Media_Trends[[#This Row],[Interactions]]/bbdd_Social_Media_Trends[[#This Row],[Views]]</f>
        <v>0.12818023468452194</v>
      </c>
      <c r="N77" s="1" t="s">
        <v>16</v>
      </c>
      <c r="O77" s="4">
        <f t="shared" si="1"/>
        <v>0</v>
      </c>
    </row>
    <row r="78" spans="1:15">
      <c r="A78" s="1" t="s">
        <v>118</v>
      </c>
      <c r="B78" s="2">
        <v>44691</v>
      </c>
      <c r="C78" s="13" t="str">
        <f>TEXT(bbdd_Social_Media_Trends[[#This Row],[Post_Date]],"aaaa-mm")</f>
        <v>2022-05</v>
      </c>
      <c r="D78" s="1" t="s">
        <v>24</v>
      </c>
      <c r="E78" s="1" t="s">
        <v>52</v>
      </c>
      <c r="F78" s="1" t="s">
        <v>20</v>
      </c>
      <c r="G78" s="1" t="s">
        <v>21</v>
      </c>
      <c r="H78">
        <v>1535141</v>
      </c>
      <c r="I78">
        <v>15408</v>
      </c>
      <c r="J78">
        <v>23087</v>
      </c>
      <c r="K78">
        <v>23147</v>
      </c>
      <c r="L78">
        <f>bbdd_Social_Media_Trends[[#This Row],[Likes]]+bbdd_Social_Media_Trends[[#This Row],[Shares]]+bbdd_Social_Media_Trends[[#This Row],[Comments]]</f>
        <v>61642</v>
      </c>
      <c r="M78">
        <f>bbdd_Social_Media_Trends[[#This Row],[Interactions]]/bbdd_Social_Media_Trends[[#This Row],[Views]]</f>
        <v>4.0153966313192076E-2</v>
      </c>
      <c r="N78" s="1" t="s">
        <v>22</v>
      </c>
      <c r="O78" s="4">
        <f t="shared" si="1"/>
        <v>0</v>
      </c>
    </row>
    <row r="79" spans="1:15">
      <c r="A79" s="1" t="s">
        <v>119</v>
      </c>
      <c r="B79" s="2">
        <v>45167</v>
      </c>
      <c r="C79" s="13" t="str">
        <f>TEXT(bbdd_Social_Media_Trends[[#This Row],[Post_Date]],"aaaa-mm")</f>
        <v>2023-08</v>
      </c>
      <c r="D79" s="1" t="s">
        <v>24</v>
      </c>
      <c r="E79" s="1" t="s">
        <v>13</v>
      </c>
      <c r="F79" s="1" t="s">
        <v>14</v>
      </c>
      <c r="G79" s="1" t="s">
        <v>28</v>
      </c>
      <c r="H79">
        <v>612594</v>
      </c>
      <c r="I79">
        <v>132163</v>
      </c>
      <c r="J79">
        <v>29340</v>
      </c>
      <c r="K79">
        <v>40557</v>
      </c>
      <c r="L79">
        <f>bbdd_Social_Media_Trends[[#This Row],[Likes]]+bbdd_Social_Media_Trends[[#This Row],[Shares]]+bbdd_Social_Media_Trends[[#This Row],[Comments]]</f>
        <v>202060</v>
      </c>
      <c r="M79">
        <f>bbdd_Social_Media_Trends[[#This Row],[Interactions]]/bbdd_Social_Media_Trends[[#This Row],[Views]]</f>
        <v>0.32984325670835823</v>
      </c>
      <c r="N79" s="1" t="s">
        <v>22</v>
      </c>
      <c r="O79" s="4">
        <f t="shared" si="1"/>
        <v>0</v>
      </c>
    </row>
    <row r="80" spans="1:15">
      <c r="A80" s="1" t="s">
        <v>120</v>
      </c>
      <c r="B80" s="2">
        <v>44588</v>
      </c>
      <c r="C80" s="13" t="str">
        <f>TEXT(bbdd_Social_Media_Trends[[#This Row],[Post_Date]],"aaaa-mm")</f>
        <v>2022-01</v>
      </c>
      <c r="D80" s="1" t="s">
        <v>18</v>
      </c>
      <c r="E80" s="1" t="s">
        <v>13</v>
      </c>
      <c r="F80" s="1" t="s">
        <v>47</v>
      </c>
      <c r="G80" s="1" t="s">
        <v>60</v>
      </c>
      <c r="H80">
        <v>4219632</v>
      </c>
      <c r="I80">
        <v>171996</v>
      </c>
      <c r="J80">
        <v>5043</v>
      </c>
      <c r="K80">
        <v>3436</v>
      </c>
      <c r="L80">
        <f>bbdd_Social_Media_Trends[[#This Row],[Likes]]+bbdd_Social_Media_Trends[[#This Row],[Shares]]+bbdd_Social_Media_Trends[[#This Row],[Comments]]</f>
        <v>180475</v>
      </c>
      <c r="M80">
        <f>bbdd_Social_Media_Trends[[#This Row],[Interactions]]/bbdd_Social_Media_Trends[[#This Row],[Views]]</f>
        <v>4.2770317411565749E-2</v>
      </c>
      <c r="N80" s="1" t="s">
        <v>22</v>
      </c>
      <c r="O80" s="4">
        <f t="shared" si="1"/>
        <v>0</v>
      </c>
    </row>
    <row r="81" spans="1:15">
      <c r="A81" s="1" t="s">
        <v>121</v>
      </c>
      <c r="B81" s="2">
        <v>45236</v>
      </c>
      <c r="C81" s="13" t="str">
        <f>TEXT(bbdd_Social_Media_Trends[[#This Row],[Post_Date]],"aaaa-mm")</f>
        <v>2023-11</v>
      </c>
      <c r="D81" s="1" t="s">
        <v>24</v>
      </c>
      <c r="E81" s="1" t="s">
        <v>49</v>
      </c>
      <c r="F81" s="1" t="s">
        <v>20</v>
      </c>
      <c r="G81" s="1" t="s">
        <v>37</v>
      </c>
      <c r="H81">
        <v>3994554</v>
      </c>
      <c r="I81">
        <v>241425</v>
      </c>
      <c r="J81">
        <v>99422</v>
      </c>
      <c r="K81">
        <v>41307</v>
      </c>
      <c r="L81">
        <f>bbdd_Social_Media_Trends[[#This Row],[Likes]]+bbdd_Social_Media_Trends[[#This Row],[Shares]]+bbdd_Social_Media_Trends[[#This Row],[Comments]]</f>
        <v>382154</v>
      </c>
      <c r="M81">
        <f>bbdd_Social_Media_Trends[[#This Row],[Interactions]]/bbdd_Social_Media_Trends[[#This Row],[Views]]</f>
        <v>9.5668753007219332E-2</v>
      </c>
      <c r="N81" s="1" t="s">
        <v>16</v>
      </c>
      <c r="O81" s="4">
        <f t="shared" si="1"/>
        <v>0</v>
      </c>
    </row>
    <row r="82" spans="1:15">
      <c r="A82" s="1" t="s">
        <v>122</v>
      </c>
      <c r="B82" s="2">
        <v>44773</v>
      </c>
      <c r="C82" s="13" t="str">
        <f>TEXT(bbdd_Social_Media_Trends[[#This Row],[Post_Date]],"aaaa-mm")</f>
        <v>2022-07</v>
      </c>
      <c r="D82" s="1" t="s">
        <v>18</v>
      </c>
      <c r="E82" s="1" t="s">
        <v>13</v>
      </c>
      <c r="F82" s="1" t="s">
        <v>20</v>
      </c>
      <c r="G82" s="1" t="s">
        <v>21</v>
      </c>
      <c r="H82">
        <v>4290853</v>
      </c>
      <c r="I82">
        <v>211176</v>
      </c>
      <c r="J82">
        <v>66264</v>
      </c>
      <c r="K82">
        <v>14337</v>
      </c>
      <c r="L82">
        <f>bbdd_Social_Media_Trends[[#This Row],[Likes]]+bbdd_Social_Media_Trends[[#This Row],[Shares]]+bbdd_Social_Media_Trends[[#This Row],[Comments]]</f>
        <v>291777</v>
      </c>
      <c r="M82">
        <f>bbdd_Social_Media_Trends[[#This Row],[Interactions]]/bbdd_Social_Media_Trends[[#This Row],[Views]]</f>
        <v>6.7999766013890475E-2</v>
      </c>
      <c r="N82" s="1" t="s">
        <v>22</v>
      </c>
      <c r="O82" s="4">
        <f t="shared" si="1"/>
        <v>0</v>
      </c>
    </row>
    <row r="83" spans="1:15">
      <c r="A83" s="1" t="s">
        <v>123</v>
      </c>
      <c r="B83" s="2">
        <v>45144</v>
      </c>
      <c r="C83" s="13" t="str">
        <f>TEXT(bbdd_Social_Media_Trends[[#This Row],[Post_Date]],"aaaa-mm")</f>
        <v>2023-08</v>
      </c>
      <c r="D83" s="1" t="s">
        <v>18</v>
      </c>
      <c r="E83" s="1" t="s">
        <v>31</v>
      </c>
      <c r="F83" s="1" t="s">
        <v>41</v>
      </c>
      <c r="G83" s="1" t="s">
        <v>28</v>
      </c>
      <c r="H83">
        <v>284772</v>
      </c>
      <c r="I83">
        <v>338933</v>
      </c>
      <c r="J83">
        <v>22771</v>
      </c>
      <c r="K83">
        <v>18899</v>
      </c>
      <c r="L83">
        <f>bbdd_Social_Media_Trends[[#This Row],[Likes]]+bbdd_Social_Media_Trends[[#This Row],[Shares]]+bbdd_Social_Media_Trends[[#This Row],[Comments]]</f>
        <v>380603</v>
      </c>
      <c r="M83">
        <f>bbdd_Social_Media_Trends[[#This Row],[Interactions]]/bbdd_Social_Media_Trends[[#This Row],[Views]]</f>
        <v>1.3365183374769991</v>
      </c>
      <c r="N83" s="1" t="s">
        <v>29</v>
      </c>
      <c r="O83" s="4">
        <f t="shared" si="1"/>
        <v>0</v>
      </c>
    </row>
    <row r="84" spans="1:15">
      <c r="A84" s="1" t="s">
        <v>124</v>
      </c>
      <c r="B84" s="2">
        <v>44782</v>
      </c>
      <c r="C84" s="13" t="str">
        <f>TEXT(bbdd_Social_Media_Trends[[#This Row],[Post_Date]],"aaaa-mm")</f>
        <v>2022-08</v>
      </c>
      <c r="D84" s="1" t="s">
        <v>18</v>
      </c>
      <c r="E84" s="1" t="s">
        <v>39</v>
      </c>
      <c r="F84" s="1" t="s">
        <v>41</v>
      </c>
      <c r="G84" s="1" t="s">
        <v>37</v>
      </c>
      <c r="H84">
        <v>4637078</v>
      </c>
      <c r="I84">
        <v>219517</v>
      </c>
      <c r="J84">
        <v>5831</v>
      </c>
      <c r="K84">
        <v>32657</v>
      </c>
      <c r="L84">
        <f>bbdd_Social_Media_Trends[[#This Row],[Likes]]+bbdd_Social_Media_Trends[[#This Row],[Shares]]+bbdd_Social_Media_Trends[[#This Row],[Comments]]</f>
        <v>258005</v>
      </c>
      <c r="M84">
        <f>bbdd_Social_Media_Trends[[#This Row],[Interactions]]/bbdd_Social_Media_Trends[[#This Row],[Views]]</f>
        <v>5.5639564398097252E-2</v>
      </c>
      <c r="N84" s="1" t="s">
        <v>29</v>
      </c>
      <c r="O84" s="4">
        <f t="shared" si="1"/>
        <v>0</v>
      </c>
    </row>
    <row r="85" spans="1:15">
      <c r="A85" s="1" t="s">
        <v>125</v>
      </c>
      <c r="B85" s="2">
        <v>45014</v>
      </c>
      <c r="C85" s="13" t="str">
        <f>TEXT(bbdd_Social_Media_Trends[[#This Row],[Post_Date]],"aaaa-mm")</f>
        <v>2023-03</v>
      </c>
      <c r="D85" s="1" t="s">
        <v>18</v>
      </c>
      <c r="E85" s="1" t="s">
        <v>35</v>
      </c>
      <c r="F85" s="1" t="s">
        <v>20</v>
      </c>
      <c r="G85" s="1" t="s">
        <v>25</v>
      </c>
      <c r="H85">
        <v>3315125</v>
      </c>
      <c r="I85">
        <v>62336</v>
      </c>
      <c r="J85">
        <v>79392</v>
      </c>
      <c r="K85">
        <v>42892</v>
      </c>
      <c r="L85">
        <f>bbdd_Social_Media_Trends[[#This Row],[Likes]]+bbdd_Social_Media_Trends[[#This Row],[Shares]]+bbdd_Social_Media_Trends[[#This Row],[Comments]]</f>
        <v>184620</v>
      </c>
      <c r="M85">
        <f>bbdd_Social_Media_Trends[[#This Row],[Interactions]]/bbdd_Social_Media_Trends[[#This Row],[Views]]</f>
        <v>5.5690207759888394E-2</v>
      </c>
      <c r="N85" s="1" t="s">
        <v>16</v>
      </c>
      <c r="O85" s="4">
        <f t="shared" si="1"/>
        <v>0</v>
      </c>
    </row>
    <row r="86" spans="1:15">
      <c r="A86" s="1" t="s">
        <v>126</v>
      </c>
      <c r="B86" s="2">
        <v>45227</v>
      </c>
      <c r="C86" s="13" t="str">
        <f>TEXT(bbdd_Social_Media_Trends[[#This Row],[Post_Date]],"aaaa-mm")</f>
        <v>2023-10</v>
      </c>
      <c r="D86" s="1" t="s">
        <v>24</v>
      </c>
      <c r="E86" s="1" t="s">
        <v>52</v>
      </c>
      <c r="F86" s="1" t="s">
        <v>20</v>
      </c>
      <c r="G86" s="1" t="s">
        <v>25</v>
      </c>
      <c r="H86">
        <v>4357287</v>
      </c>
      <c r="I86">
        <v>106179</v>
      </c>
      <c r="J86">
        <v>4262</v>
      </c>
      <c r="K86">
        <v>12978</v>
      </c>
      <c r="L86">
        <f>bbdd_Social_Media_Trends[[#This Row],[Likes]]+bbdd_Social_Media_Trends[[#This Row],[Shares]]+bbdd_Social_Media_Trends[[#This Row],[Comments]]</f>
        <v>123419</v>
      </c>
      <c r="M86">
        <f>bbdd_Social_Media_Trends[[#This Row],[Interactions]]/bbdd_Social_Media_Trends[[#This Row],[Views]]</f>
        <v>2.8324735093189869E-2</v>
      </c>
      <c r="N86" s="1" t="s">
        <v>22</v>
      </c>
      <c r="O86" s="4">
        <f t="shared" si="1"/>
        <v>0</v>
      </c>
    </row>
    <row r="87" spans="1:15">
      <c r="A87" s="1" t="s">
        <v>127</v>
      </c>
      <c r="B87" s="2">
        <v>44839</v>
      </c>
      <c r="C87" s="13" t="str">
        <f>TEXT(bbdd_Social_Media_Trends[[#This Row],[Post_Date]],"aaaa-mm")</f>
        <v>2022-10</v>
      </c>
      <c r="D87" s="1" t="s">
        <v>12</v>
      </c>
      <c r="E87" s="1" t="s">
        <v>52</v>
      </c>
      <c r="F87" s="1" t="s">
        <v>20</v>
      </c>
      <c r="G87" s="1" t="s">
        <v>50</v>
      </c>
      <c r="H87">
        <v>907386</v>
      </c>
      <c r="I87">
        <v>52457</v>
      </c>
      <c r="J87">
        <v>77192</v>
      </c>
      <c r="K87">
        <v>32870</v>
      </c>
      <c r="L87">
        <f>bbdd_Social_Media_Trends[[#This Row],[Likes]]+bbdd_Social_Media_Trends[[#This Row],[Shares]]+bbdd_Social_Media_Trends[[#This Row],[Comments]]</f>
        <v>162519</v>
      </c>
      <c r="M87">
        <f>bbdd_Social_Media_Trends[[#This Row],[Interactions]]/bbdd_Social_Media_Trends[[#This Row],[Views]]</f>
        <v>0.17910679688688166</v>
      </c>
      <c r="N87" s="1" t="s">
        <v>16</v>
      </c>
      <c r="O87" s="4">
        <f t="shared" si="1"/>
        <v>0</v>
      </c>
    </row>
    <row r="88" spans="1:15">
      <c r="A88" s="1" t="s">
        <v>128</v>
      </c>
      <c r="B88" s="2">
        <v>44923</v>
      </c>
      <c r="C88" s="13" t="str">
        <f>TEXT(bbdd_Social_Media_Trends[[#This Row],[Post_Date]],"aaaa-mm")</f>
        <v>2022-12</v>
      </c>
      <c r="D88" s="1" t="s">
        <v>24</v>
      </c>
      <c r="E88" s="1" t="s">
        <v>39</v>
      </c>
      <c r="F88" s="1" t="s">
        <v>32</v>
      </c>
      <c r="G88" s="1" t="s">
        <v>21</v>
      </c>
      <c r="H88">
        <v>1908555</v>
      </c>
      <c r="I88">
        <v>194688</v>
      </c>
      <c r="J88">
        <v>34182</v>
      </c>
      <c r="K88">
        <v>3500</v>
      </c>
      <c r="L88">
        <f>bbdd_Social_Media_Trends[[#This Row],[Likes]]+bbdd_Social_Media_Trends[[#This Row],[Shares]]+bbdd_Social_Media_Trends[[#This Row],[Comments]]</f>
        <v>232370</v>
      </c>
      <c r="M88">
        <f>bbdd_Social_Media_Trends[[#This Row],[Interactions]]/bbdd_Social_Media_Trends[[#This Row],[Views]]</f>
        <v>0.12175179651621253</v>
      </c>
      <c r="N88" s="1" t="s">
        <v>16</v>
      </c>
      <c r="O88" s="4">
        <f t="shared" si="1"/>
        <v>0</v>
      </c>
    </row>
    <row r="89" spans="1:15">
      <c r="A89" s="1" t="s">
        <v>129</v>
      </c>
      <c r="B89" s="2">
        <v>44922</v>
      </c>
      <c r="C89" s="13" t="str">
        <f>TEXT(bbdd_Social_Media_Trends[[#This Row],[Post_Date]],"aaaa-mm")</f>
        <v>2022-12</v>
      </c>
      <c r="D89" s="1" t="s">
        <v>24</v>
      </c>
      <c r="E89" s="1" t="s">
        <v>13</v>
      </c>
      <c r="F89" s="1" t="s">
        <v>32</v>
      </c>
      <c r="G89" s="1" t="s">
        <v>37</v>
      </c>
      <c r="H89">
        <v>3074269</v>
      </c>
      <c r="I89">
        <v>18233</v>
      </c>
      <c r="J89">
        <v>37713</v>
      </c>
      <c r="K89">
        <v>28599</v>
      </c>
      <c r="L89">
        <f>bbdd_Social_Media_Trends[[#This Row],[Likes]]+bbdd_Social_Media_Trends[[#This Row],[Shares]]+bbdd_Social_Media_Trends[[#This Row],[Comments]]</f>
        <v>84545</v>
      </c>
      <c r="M89">
        <f>bbdd_Social_Media_Trends[[#This Row],[Interactions]]/bbdd_Social_Media_Trends[[#This Row],[Views]]</f>
        <v>2.7500846542706577E-2</v>
      </c>
      <c r="N89" s="1" t="s">
        <v>22</v>
      </c>
      <c r="O89" s="4">
        <f t="shared" si="1"/>
        <v>0</v>
      </c>
    </row>
    <row r="90" spans="1:15">
      <c r="A90" s="1" t="s">
        <v>130</v>
      </c>
      <c r="B90" s="2">
        <v>44842</v>
      </c>
      <c r="C90" s="13" t="str">
        <f>TEXT(bbdd_Social_Media_Trends[[#This Row],[Post_Date]],"aaaa-mm")</f>
        <v>2022-10</v>
      </c>
      <c r="D90" s="1" t="s">
        <v>27</v>
      </c>
      <c r="E90" s="1" t="s">
        <v>31</v>
      </c>
      <c r="F90" s="1" t="s">
        <v>32</v>
      </c>
      <c r="G90" s="1" t="s">
        <v>25</v>
      </c>
      <c r="H90">
        <v>4067125</v>
      </c>
      <c r="I90">
        <v>190686</v>
      </c>
      <c r="J90">
        <v>12963</v>
      </c>
      <c r="K90">
        <v>11560</v>
      </c>
      <c r="L90">
        <f>bbdd_Social_Media_Trends[[#This Row],[Likes]]+bbdd_Social_Media_Trends[[#This Row],[Shares]]+bbdd_Social_Media_Trends[[#This Row],[Comments]]</f>
        <v>215209</v>
      </c>
      <c r="M90">
        <f>bbdd_Social_Media_Trends[[#This Row],[Interactions]]/bbdd_Social_Media_Trends[[#This Row],[Views]]</f>
        <v>5.2914282201801027E-2</v>
      </c>
      <c r="N90" s="1" t="s">
        <v>16</v>
      </c>
      <c r="O90" s="4">
        <f t="shared" si="1"/>
        <v>0</v>
      </c>
    </row>
    <row r="91" spans="1:15">
      <c r="A91" s="1" t="s">
        <v>131</v>
      </c>
      <c r="B91" s="2">
        <v>44641</v>
      </c>
      <c r="C91" s="13" t="str">
        <f>TEXT(bbdd_Social_Media_Trends[[#This Row],[Post_Date]],"aaaa-mm")</f>
        <v>2022-03</v>
      </c>
      <c r="D91" s="1" t="s">
        <v>27</v>
      </c>
      <c r="E91" s="1" t="s">
        <v>52</v>
      </c>
      <c r="F91" s="1" t="s">
        <v>47</v>
      </c>
      <c r="G91" s="1" t="s">
        <v>37</v>
      </c>
      <c r="H91">
        <v>1173157</v>
      </c>
      <c r="I91">
        <v>137342</v>
      </c>
      <c r="J91">
        <v>95328</v>
      </c>
      <c r="K91">
        <v>47250</v>
      </c>
      <c r="L91">
        <f>bbdd_Social_Media_Trends[[#This Row],[Likes]]+bbdd_Social_Media_Trends[[#This Row],[Shares]]+bbdd_Social_Media_Trends[[#This Row],[Comments]]</f>
        <v>279920</v>
      </c>
      <c r="M91">
        <f>bbdd_Social_Media_Trends[[#This Row],[Interactions]]/bbdd_Social_Media_Trends[[#This Row],[Views]]</f>
        <v>0.23860404020945195</v>
      </c>
      <c r="N91" s="1" t="s">
        <v>29</v>
      </c>
      <c r="O91" s="4">
        <f t="shared" si="1"/>
        <v>0</v>
      </c>
    </row>
    <row r="92" spans="1:15">
      <c r="A92" s="1" t="s">
        <v>132</v>
      </c>
      <c r="B92" s="2">
        <v>45119</v>
      </c>
      <c r="C92" s="13" t="str">
        <f>TEXT(bbdd_Social_Media_Trends[[#This Row],[Post_Date]],"aaaa-mm")</f>
        <v>2023-07</v>
      </c>
      <c r="D92" s="1" t="s">
        <v>12</v>
      </c>
      <c r="E92" s="1" t="s">
        <v>52</v>
      </c>
      <c r="F92" s="1" t="s">
        <v>47</v>
      </c>
      <c r="G92" s="1" t="s">
        <v>44</v>
      </c>
      <c r="H92">
        <v>2141884</v>
      </c>
      <c r="I92">
        <v>23466</v>
      </c>
      <c r="J92">
        <v>66627</v>
      </c>
      <c r="K92">
        <v>40003</v>
      </c>
      <c r="L92">
        <f>bbdd_Social_Media_Trends[[#This Row],[Likes]]+bbdd_Social_Media_Trends[[#This Row],[Shares]]+bbdd_Social_Media_Trends[[#This Row],[Comments]]</f>
        <v>130096</v>
      </c>
      <c r="M92">
        <f>bbdd_Social_Media_Trends[[#This Row],[Interactions]]/bbdd_Social_Media_Trends[[#This Row],[Views]]</f>
        <v>6.0739050294040198E-2</v>
      </c>
      <c r="N92" s="1" t="s">
        <v>16</v>
      </c>
      <c r="O92" s="4">
        <f t="shared" si="1"/>
        <v>0</v>
      </c>
    </row>
    <row r="93" spans="1:15">
      <c r="A93" s="1" t="s">
        <v>133</v>
      </c>
      <c r="B93" s="2">
        <v>44750</v>
      </c>
      <c r="C93" s="13" t="str">
        <f>TEXT(bbdd_Social_Media_Trends[[#This Row],[Post_Date]],"aaaa-mm")</f>
        <v>2022-07</v>
      </c>
      <c r="D93" s="1" t="s">
        <v>24</v>
      </c>
      <c r="E93" s="1" t="s">
        <v>35</v>
      </c>
      <c r="F93" s="1" t="s">
        <v>32</v>
      </c>
      <c r="G93" s="1" t="s">
        <v>21</v>
      </c>
      <c r="H93">
        <v>4567233</v>
      </c>
      <c r="I93">
        <v>66980</v>
      </c>
      <c r="J93">
        <v>96596</v>
      </c>
      <c r="K93">
        <v>49121</v>
      </c>
      <c r="L93">
        <f>bbdd_Social_Media_Trends[[#This Row],[Likes]]+bbdd_Social_Media_Trends[[#This Row],[Shares]]+bbdd_Social_Media_Trends[[#This Row],[Comments]]</f>
        <v>212697</v>
      </c>
      <c r="M93">
        <f>bbdd_Social_Media_Trends[[#This Row],[Interactions]]/bbdd_Social_Media_Trends[[#This Row],[Views]]</f>
        <v>4.6570210015560845E-2</v>
      </c>
      <c r="N93" s="1" t="s">
        <v>29</v>
      </c>
      <c r="O93" s="4">
        <f t="shared" si="1"/>
        <v>0</v>
      </c>
    </row>
    <row r="94" spans="1:15">
      <c r="A94" s="1" t="s">
        <v>134</v>
      </c>
      <c r="B94" s="2">
        <v>44631</v>
      </c>
      <c r="C94" s="13" t="str">
        <f>TEXT(bbdd_Social_Media_Trends[[#This Row],[Post_Date]],"aaaa-mm")</f>
        <v>2022-03</v>
      </c>
      <c r="D94" s="1" t="s">
        <v>24</v>
      </c>
      <c r="E94" s="1" t="s">
        <v>39</v>
      </c>
      <c r="F94" s="1" t="s">
        <v>32</v>
      </c>
      <c r="G94" s="1" t="s">
        <v>15</v>
      </c>
      <c r="H94">
        <v>506074</v>
      </c>
      <c r="I94">
        <v>69145</v>
      </c>
      <c r="J94">
        <v>31191</v>
      </c>
      <c r="K94">
        <v>43362</v>
      </c>
      <c r="L94">
        <f>bbdd_Social_Media_Trends[[#This Row],[Likes]]+bbdd_Social_Media_Trends[[#This Row],[Shares]]+bbdd_Social_Media_Trends[[#This Row],[Comments]]</f>
        <v>143698</v>
      </c>
      <c r="M94">
        <f>bbdd_Social_Media_Trends[[#This Row],[Interactions]]/bbdd_Social_Media_Trends[[#This Row],[Views]]</f>
        <v>0.2839466165027249</v>
      </c>
      <c r="N94" s="1" t="s">
        <v>29</v>
      </c>
      <c r="O94" s="4">
        <f t="shared" si="1"/>
        <v>0</v>
      </c>
    </row>
    <row r="95" spans="1:15">
      <c r="A95" s="1" t="s">
        <v>135</v>
      </c>
      <c r="B95" s="2">
        <v>45005</v>
      </c>
      <c r="C95" s="13" t="str">
        <f>TEXT(bbdd_Social_Media_Trends[[#This Row],[Post_Date]],"aaaa-mm")</f>
        <v>2023-03</v>
      </c>
      <c r="D95" s="1" t="s">
        <v>27</v>
      </c>
      <c r="E95" s="1" t="s">
        <v>35</v>
      </c>
      <c r="F95" s="1" t="s">
        <v>36</v>
      </c>
      <c r="G95" s="1" t="s">
        <v>15</v>
      </c>
      <c r="H95">
        <v>3210080</v>
      </c>
      <c r="I95">
        <v>195970</v>
      </c>
      <c r="J95">
        <v>75414</v>
      </c>
      <c r="K95">
        <v>4473</v>
      </c>
      <c r="L95">
        <f>bbdd_Social_Media_Trends[[#This Row],[Likes]]+bbdd_Social_Media_Trends[[#This Row],[Shares]]+bbdd_Social_Media_Trends[[#This Row],[Comments]]</f>
        <v>275857</v>
      </c>
      <c r="M95">
        <f>bbdd_Social_Media_Trends[[#This Row],[Interactions]]/bbdd_Social_Media_Trends[[#This Row],[Views]]</f>
        <v>8.5934618451876582E-2</v>
      </c>
      <c r="N95" s="1" t="s">
        <v>16</v>
      </c>
      <c r="O95" s="4">
        <f t="shared" si="1"/>
        <v>0</v>
      </c>
    </row>
    <row r="96" spans="1:15">
      <c r="A96" s="1" t="s">
        <v>136</v>
      </c>
      <c r="B96" s="2">
        <v>44763</v>
      </c>
      <c r="C96" s="13" t="str">
        <f>TEXT(bbdd_Social_Media_Trends[[#This Row],[Post_Date]],"aaaa-mm")</f>
        <v>2022-07</v>
      </c>
      <c r="D96" s="1" t="s">
        <v>12</v>
      </c>
      <c r="E96" s="1" t="s">
        <v>57</v>
      </c>
      <c r="F96" s="1" t="s">
        <v>14</v>
      </c>
      <c r="G96" s="1" t="s">
        <v>44</v>
      </c>
      <c r="H96">
        <v>128472</v>
      </c>
      <c r="I96">
        <v>444670</v>
      </c>
      <c r="J96">
        <v>64311</v>
      </c>
      <c r="K96">
        <v>7956</v>
      </c>
      <c r="L96">
        <f>bbdd_Social_Media_Trends[[#This Row],[Likes]]+bbdd_Social_Media_Trends[[#This Row],[Shares]]+bbdd_Social_Media_Trends[[#This Row],[Comments]]</f>
        <v>516937</v>
      </c>
      <c r="M96">
        <f>bbdd_Social_Media_Trends[[#This Row],[Interactions]]/bbdd_Social_Media_Trends[[#This Row],[Views]]</f>
        <v>4.0237327978080826</v>
      </c>
      <c r="N96" s="1" t="s">
        <v>22</v>
      </c>
      <c r="O96" s="4">
        <f t="shared" si="1"/>
        <v>0</v>
      </c>
    </row>
    <row r="97" spans="1:15">
      <c r="A97" s="1" t="s">
        <v>137</v>
      </c>
      <c r="B97" s="2">
        <v>45030</v>
      </c>
      <c r="C97" s="13" t="str">
        <f>TEXT(bbdd_Social_Media_Trends[[#This Row],[Post_Date]],"aaaa-mm")</f>
        <v>2023-04</v>
      </c>
      <c r="D97" s="1" t="s">
        <v>12</v>
      </c>
      <c r="E97" s="1" t="s">
        <v>46</v>
      </c>
      <c r="F97" s="1" t="s">
        <v>47</v>
      </c>
      <c r="G97" s="1" t="s">
        <v>21</v>
      </c>
      <c r="H97">
        <v>1347102</v>
      </c>
      <c r="I97">
        <v>274212</v>
      </c>
      <c r="J97">
        <v>15298</v>
      </c>
      <c r="K97">
        <v>28342</v>
      </c>
      <c r="L97">
        <f>bbdd_Social_Media_Trends[[#This Row],[Likes]]+bbdd_Social_Media_Trends[[#This Row],[Shares]]+bbdd_Social_Media_Trends[[#This Row],[Comments]]</f>
        <v>317852</v>
      </c>
      <c r="M97">
        <f>bbdd_Social_Media_Trends[[#This Row],[Interactions]]/bbdd_Social_Media_Trends[[#This Row],[Views]]</f>
        <v>0.2359524371576911</v>
      </c>
      <c r="N97" s="1" t="s">
        <v>16</v>
      </c>
      <c r="O97" s="4">
        <f t="shared" si="1"/>
        <v>0</v>
      </c>
    </row>
    <row r="98" spans="1:15">
      <c r="A98" s="1" t="s">
        <v>138</v>
      </c>
      <c r="B98" s="2">
        <v>44856</v>
      </c>
      <c r="C98" s="13" t="str">
        <f>TEXT(bbdd_Social_Media_Trends[[#This Row],[Post_Date]],"aaaa-mm")</f>
        <v>2022-10</v>
      </c>
      <c r="D98" s="1" t="s">
        <v>12</v>
      </c>
      <c r="E98" s="1" t="s">
        <v>57</v>
      </c>
      <c r="F98" s="1" t="s">
        <v>41</v>
      </c>
      <c r="G98" s="1" t="s">
        <v>15</v>
      </c>
      <c r="H98">
        <v>92085</v>
      </c>
      <c r="I98">
        <v>176687</v>
      </c>
      <c r="J98">
        <v>5641</v>
      </c>
      <c r="K98">
        <v>22316</v>
      </c>
      <c r="L98">
        <f>bbdd_Social_Media_Trends[[#This Row],[Likes]]+bbdd_Social_Media_Trends[[#This Row],[Shares]]+bbdd_Social_Media_Trends[[#This Row],[Comments]]</f>
        <v>204644</v>
      </c>
      <c r="M98">
        <f>bbdd_Social_Media_Trends[[#This Row],[Interactions]]/bbdd_Social_Media_Trends[[#This Row],[Views]]</f>
        <v>2.2223380572297335</v>
      </c>
      <c r="N98" s="1" t="s">
        <v>22</v>
      </c>
      <c r="O98" s="4">
        <f t="shared" si="1"/>
        <v>0</v>
      </c>
    </row>
    <row r="99" spans="1:15">
      <c r="A99" s="1" t="s">
        <v>139</v>
      </c>
      <c r="B99" s="2">
        <v>44913</v>
      </c>
      <c r="C99" s="13" t="str">
        <f>TEXT(bbdd_Social_Media_Trends[[#This Row],[Post_Date]],"aaaa-mm")</f>
        <v>2022-12</v>
      </c>
      <c r="D99" s="1" t="s">
        <v>12</v>
      </c>
      <c r="E99" s="1" t="s">
        <v>57</v>
      </c>
      <c r="F99" s="1" t="s">
        <v>32</v>
      </c>
      <c r="G99" s="1" t="s">
        <v>28</v>
      </c>
      <c r="H99">
        <v>3843536</v>
      </c>
      <c r="I99">
        <v>90333</v>
      </c>
      <c r="J99">
        <v>10903</v>
      </c>
      <c r="K99">
        <v>30677</v>
      </c>
      <c r="L99">
        <f>bbdd_Social_Media_Trends[[#This Row],[Likes]]+bbdd_Social_Media_Trends[[#This Row],[Shares]]+bbdd_Social_Media_Trends[[#This Row],[Comments]]</f>
        <v>131913</v>
      </c>
      <c r="M99">
        <f>bbdd_Social_Media_Trends[[#This Row],[Interactions]]/bbdd_Social_Media_Trends[[#This Row],[Views]]</f>
        <v>3.432074006852024E-2</v>
      </c>
      <c r="N99" s="1" t="s">
        <v>22</v>
      </c>
      <c r="O99" s="4">
        <f t="shared" si="1"/>
        <v>0</v>
      </c>
    </row>
    <row r="100" spans="1:15">
      <c r="A100" s="1" t="s">
        <v>140</v>
      </c>
      <c r="B100" s="2">
        <v>44901</v>
      </c>
      <c r="C100" s="13" t="str">
        <f>TEXT(bbdd_Social_Media_Trends[[#This Row],[Post_Date]],"aaaa-mm")</f>
        <v>2022-12</v>
      </c>
      <c r="D100" s="1" t="s">
        <v>18</v>
      </c>
      <c r="E100" s="1" t="s">
        <v>49</v>
      </c>
      <c r="F100" s="1" t="s">
        <v>47</v>
      </c>
      <c r="G100" s="1" t="s">
        <v>44</v>
      </c>
      <c r="H100">
        <v>965073</v>
      </c>
      <c r="I100">
        <v>263310</v>
      </c>
      <c r="J100">
        <v>39207</v>
      </c>
      <c r="K100">
        <v>27324</v>
      </c>
      <c r="L100">
        <f>bbdd_Social_Media_Trends[[#This Row],[Likes]]+bbdd_Social_Media_Trends[[#This Row],[Shares]]+bbdd_Social_Media_Trends[[#This Row],[Comments]]</f>
        <v>329841</v>
      </c>
      <c r="M100">
        <f>bbdd_Social_Media_Trends[[#This Row],[Interactions]]/bbdd_Social_Media_Trends[[#This Row],[Views]]</f>
        <v>0.34177829034694784</v>
      </c>
      <c r="N100" s="1" t="s">
        <v>16</v>
      </c>
      <c r="O100" s="4">
        <f t="shared" si="1"/>
        <v>0</v>
      </c>
    </row>
    <row r="101" spans="1:15">
      <c r="A101" s="1" t="s">
        <v>141</v>
      </c>
      <c r="B101" s="2">
        <v>45066</v>
      </c>
      <c r="C101" s="13" t="str">
        <f>TEXT(bbdd_Social_Media_Trends[[#This Row],[Post_Date]],"aaaa-mm")</f>
        <v>2023-05</v>
      </c>
      <c r="D101" s="1" t="s">
        <v>27</v>
      </c>
      <c r="E101" s="1" t="s">
        <v>19</v>
      </c>
      <c r="F101" s="1" t="s">
        <v>32</v>
      </c>
      <c r="G101" s="1" t="s">
        <v>50</v>
      </c>
      <c r="H101">
        <v>3096420</v>
      </c>
      <c r="I101">
        <v>364521</v>
      </c>
      <c r="J101">
        <v>73308</v>
      </c>
      <c r="K101">
        <v>29082</v>
      </c>
      <c r="L101">
        <f>bbdd_Social_Media_Trends[[#This Row],[Likes]]+bbdd_Social_Media_Trends[[#This Row],[Shares]]+bbdd_Social_Media_Trends[[#This Row],[Comments]]</f>
        <v>466911</v>
      </c>
      <c r="M101">
        <f>bbdd_Social_Media_Trends[[#This Row],[Interactions]]/bbdd_Social_Media_Trends[[#This Row],[Views]]</f>
        <v>0.15079059042377971</v>
      </c>
      <c r="N101" s="1" t="s">
        <v>29</v>
      </c>
      <c r="O101" s="4">
        <f t="shared" si="1"/>
        <v>0</v>
      </c>
    </row>
    <row r="102" spans="1:15">
      <c r="A102" s="1" t="s">
        <v>142</v>
      </c>
      <c r="B102" s="2">
        <v>45214</v>
      </c>
      <c r="C102" s="13" t="str">
        <f>TEXT(bbdd_Social_Media_Trends[[#This Row],[Post_Date]],"aaaa-mm")</f>
        <v>2023-10</v>
      </c>
      <c r="D102" s="1" t="s">
        <v>27</v>
      </c>
      <c r="E102" s="1" t="s">
        <v>39</v>
      </c>
      <c r="F102" s="1" t="s">
        <v>36</v>
      </c>
      <c r="G102" s="1" t="s">
        <v>44</v>
      </c>
      <c r="H102">
        <v>2723916</v>
      </c>
      <c r="I102">
        <v>1349</v>
      </c>
      <c r="J102">
        <v>81918</v>
      </c>
      <c r="K102">
        <v>11870</v>
      </c>
      <c r="L102">
        <f>bbdd_Social_Media_Trends[[#This Row],[Likes]]+bbdd_Social_Media_Trends[[#This Row],[Shares]]+bbdd_Social_Media_Trends[[#This Row],[Comments]]</f>
        <v>95137</v>
      </c>
      <c r="M102">
        <f>bbdd_Social_Media_Trends[[#This Row],[Interactions]]/bbdd_Social_Media_Trends[[#This Row],[Views]]</f>
        <v>3.4926554269661764E-2</v>
      </c>
      <c r="N102" s="1" t="s">
        <v>16</v>
      </c>
      <c r="O102" s="4">
        <f t="shared" si="1"/>
        <v>0</v>
      </c>
    </row>
    <row r="103" spans="1:15">
      <c r="A103" s="1" t="s">
        <v>143</v>
      </c>
      <c r="B103" s="2">
        <v>44805</v>
      </c>
      <c r="C103" s="13" t="str">
        <f>TEXT(bbdd_Social_Media_Trends[[#This Row],[Post_Date]],"aaaa-mm")</f>
        <v>2022-09</v>
      </c>
      <c r="D103" s="1" t="s">
        <v>12</v>
      </c>
      <c r="E103" s="1" t="s">
        <v>46</v>
      </c>
      <c r="F103" s="1" t="s">
        <v>41</v>
      </c>
      <c r="G103" s="1" t="s">
        <v>15</v>
      </c>
      <c r="H103">
        <v>2249678</v>
      </c>
      <c r="I103">
        <v>46464</v>
      </c>
      <c r="J103">
        <v>83075</v>
      </c>
      <c r="K103">
        <v>5710</v>
      </c>
      <c r="L103">
        <f>bbdd_Social_Media_Trends[[#This Row],[Likes]]+bbdd_Social_Media_Trends[[#This Row],[Shares]]+bbdd_Social_Media_Trends[[#This Row],[Comments]]</f>
        <v>135249</v>
      </c>
      <c r="M103">
        <f>bbdd_Social_Media_Trends[[#This Row],[Interactions]]/bbdd_Social_Media_Trends[[#This Row],[Views]]</f>
        <v>6.0119270402253122E-2</v>
      </c>
      <c r="N103" s="1" t="s">
        <v>22</v>
      </c>
      <c r="O103" s="4">
        <f t="shared" si="1"/>
        <v>0</v>
      </c>
    </row>
    <row r="104" spans="1:15">
      <c r="A104" s="1" t="s">
        <v>144</v>
      </c>
      <c r="B104" s="2">
        <v>44764</v>
      </c>
      <c r="C104" s="13" t="str">
        <f>TEXT(bbdd_Social_Media_Trends[[#This Row],[Post_Date]],"aaaa-mm")</f>
        <v>2022-07</v>
      </c>
      <c r="D104" s="1" t="s">
        <v>24</v>
      </c>
      <c r="E104" s="1" t="s">
        <v>49</v>
      </c>
      <c r="F104" s="1" t="s">
        <v>20</v>
      </c>
      <c r="G104" s="1" t="s">
        <v>44</v>
      </c>
      <c r="H104">
        <v>3311289</v>
      </c>
      <c r="I104">
        <v>352538</v>
      </c>
      <c r="J104">
        <v>55203</v>
      </c>
      <c r="K104">
        <v>5369</v>
      </c>
      <c r="L104">
        <f>bbdd_Social_Media_Trends[[#This Row],[Likes]]+bbdd_Social_Media_Trends[[#This Row],[Shares]]+bbdd_Social_Media_Trends[[#This Row],[Comments]]</f>
        <v>413110</v>
      </c>
      <c r="M104">
        <f>bbdd_Social_Media_Trends[[#This Row],[Interactions]]/bbdd_Social_Media_Trends[[#This Row],[Views]]</f>
        <v>0.12475806249469618</v>
      </c>
      <c r="N104" s="1" t="s">
        <v>22</v>
      </c>
      <c r="O104" s="4">
        <f t="shared" si="1"/>
        <v>0</v>
      </c>
    </row>
    <row r="105" spans="1:15">
      <c r="A105" s="1" t="s">
        <v>145</v>
      </c>
      <c r="B105" s="2">
        <v>45070</v>
      </c>
      <c r="C105" s="13" t="str">
        <f>TEXT(bbdd_Social_Media_Trends[[#This Row],[Post_Date]],"aaaa-mm")</f>
        <v>2023-05</v>
      </c>
      <c r="D105" s="1" t="s">
        <v>18</v>
      </c>
      <c r="E105" s="1" t="s">
        <v>46</v>
      </c>
      <c r="F105" s="1" t="s">
        <v>36</v>
      </c>
      <c r="G105" s="1" t="s">
        <v>21</v>
      </c>
      <c r="H105">
        <v>3588997</v>
      </c>
      <c r="I105">
        <v>241125</v>
      </c>
      <c r="J105">
        <v>65026</v>
      </c>
      <c r="K105">
        <v>30917</v>
      </c>
      <c r="L105">
        <f>bbdd_Social_Media_Trends[[#This Row],[Likes]]+bbdd_Social_Media_Trends[[#This Row],[Shares]]+bbdd_Social_Media_Trends[[#This Row],[Comments]]</f>
        <v>337068</v>
      </c>
      <c r="M105">
        <f>bbdd_Social_Media_Trends[[#This Row],[Interactions]]/bbdd_Social_Media_Trends[[#This Row],[Views]]</f>
        <v>9.391704701898608E-2</v>
      </c>
      <c r="N105" s="1" t="s">
        <v>22</v>
      </c>
      <c r="O105" s="4">
        <f t="shared" si="1"/>
        <v>0</v>
      </c>
    </row>
    <row r="106" spans="1:15">
      <c r="A106" s="1" t="s">
        <v>146</v>
      </c>
      <c r="B106" s="2">
        <v>45033</v>
      </c>
      <c r="C106" s="13" t="str">
        <f>TEXT(bbdd_Social_Media_Trends[[#This Row],[Post_Date]],"aaaa-mm")</f>
        <v>2023-04</v>
      </c>
      <c r="D106" s="1" t="s">
        <v>18</v>
      </c>
      <c r="E106" s="1" t="s">
        <v>52</v>
      </c>
      <c r="F106" s="1" t="s">
        <v>32</v>
      </c>
      <c r="G106" s="1" t="s">
        <v>37</v>
      </c>
      <c r="H106">
        <v>13562</v>
      </c>
      <c r="I106">
        <v>11483</v>
      </c>
      <c r="J106">
        <v>33641</v>
      </c>
      <c r="K106">
        <v>30457</v>
      </c>
      <c r="L106">
        <f>bbdd_Social_Media_Trends[[#This Row],[Likes]]+bbdd_Social_Media_Trends[[#This Row],[Shares]]+bbdd_Social_Media_Trends[[#This Row],[Comments]]</f>
        <v>75581</v>
      </c>
      <c r="M106">
        <f>bbdd_Social_Media_Trends[[#This Row],[Interactions]]/bbdd_Social_Media_Trends[[#This Row],[Views]]</f>
        <v>5.5729980828786312</v>
      </c>
      <c r="N106" s="1" t="s">
        <v>22</v>
      </c>
      <c r="O106" s="4">
        <f t="shared" si="1"/>
        <v>0</v>
      </c>
    </row>
    <row r="107" spans="1:15">
      <c r="A107" s="1" t="s">
        <v>147</v>
      </c>
      <c r="B107" s="2">
        <v>44752</v>
      </c>
      <c r="C107" s="13" t="str">
        <f>TEXT(bbdd_Social_Media_Trends[[#This Row],[Post_Date]],"aaaa-mm")</f>
        <v>2022-07</v>
      </c>
      <c r="D107" s="1" t="s">
        <v>24</v>
      </c>
      <c r="E107" s="1" t="s">
        <v>52</v>
      </c>
      <c r="F107" s="1" t="s">
        <v>41</v>
      </c>
      <c r="G107" s="1" t="s">
        <v>60</v>
      </c>
      <c r="H107">
        <v>3926751</v>
      </c>
      <c r="I107">
        <v>302919</v>
      </c>
      <c r="J107">
        <v>49216</v>
      </c>
      <c r="K107">
        <v>30399</v>
      </c>
      <c r="L107">
        <f>bbdd_Social_Media_Trends[[#This Row],[Likes]]+bbdd_Social_Media_Trends[[#This Row],[Shares]]+bbdd_Social_Media_Trends[[#This Row],[Comments]]</f>
        <v>382534</v>
      </c>
      <c r="M107">
        <f>bbdd_Social_Media_Trends[[#This Row],[Interactions]]/bbdd_Social_Media_Trends[[#This Row],[Views]]</f>
        <v>9.7417432376027915E-2</v>
      </c>
      <c r="N107" s="1" t="s">
        <v>29</v>
      </c>
      <c r="O107" s="4">
        <f t="shared" si="1"/>
        <v>0</v>
      </c>
    </row>
    <row r="108" spans="1:15">
      <c r="A108" s="1" t="s">
        <v>148</v>
      </c>
      <c r="B108" s="2">
        <v>44725</v>
      </c>
      <c r="C108" s="13" t="str">
        <f>TEXT(bbdd_Social_Media_Trends[[#This Row],[Post_Date]],"aaaa-mm")</f>
        <v>2022-06</v>
      </c>
      <c r="D108" s="1" t="s">
        <v>27</v>
      </c>
      <c r="E108" s="1" t="s">
        <v>46</v>
      </c>
      <c r="F108" s="1" t="s">
        <v>36</v>
      </c>
      <c r="G108" s="1" t="s">
        <v>15</v>
      </c>
      <c r="H108">
        <v>2750317</v>
      </c>
      <c r="I108">
        <v>59766</v>
      </c>
      <c r="J108">
        <v>75524</v>
      </c>
      <c r="K108">
        <v>27938</v>
      </c>
      <c r="L108">
        <f>bbdd_Social_Media_Trends[[#This Row],[Likes]]+bbdd_Social_Media_Trends[[#This Row],[Shares]]+bbdd_Social_Media_Trends[[#This Row],[Comments]]</f>
        <v>163228</v>
      </c>
      <c r="M108">
        <f>bbdd_Social_Media_Trends[[#This Row],[Interactions]]/bbdd_Social_Media_Trends[[#This Row],[Views]]</f>
        <v>5.9348795066168733E-2</v>
      </c>
      <c r="N108" s="1" t="s">
        <v>16</v>
      </c>
      <c r="O108" s="4">
        <f t="shared" si="1"/>
        <v>0</v>
      </c>
    </row>
    <row r="109" spans="1:15">
      <c r="A109" s="1" t="s">
        <v>149</v>
      </c>
      <c r="B109" s="2">
        <v>45103</v>
      </c>
      <c r="C109" s="13" t="str">
        <f>TEXT(bbdd_Social_Media_Trends[[#This Row],[Post_Date]],"aaaa-mm")</f>
        <v>2023-06</v>
      </c>
      <c r="D109" s="1" t="s">
        <v>12</v>
      </c>
      <c r="E109" s="1" t="s">
        <v>13</v>
      </c>
      <c r="F109" s="1" t="s">
        <v>47</v>
      </c>
      <c r="G109" s="1" t="s">
        <v>44</v>
      </c>
      <c r="H109">
        <v>4655757</v>
      </c>
      <c r="I109">
        <v>383024</v>
      </c>
      <c r="J109">
        <v>45530</v>
      </c>
      <c r="K109">
        <v>48504</v>
      </c>
      <c r="L109">
        <f>bbdd_Social_Media_Trends[[#This Row],[Likes]]+bbdd_Social_Media_Trends[[#This Row],[Shares]]+bbdd_Social_Media_Trends[[#This Row],[Comments]]</f>
        <v>477058</v>
      </c>
      <c r="M109">
        <f>bbdd_Social_Media_Trends[[#This Row],[Interactions]]/bbdd_Social_Media_Trends[[#This Row],[Views]]</f>
        <v>0.10246625844089371</v>
      </c>
      <c r="N109" s="1" t="s">
        <v>22</v>
      </c>
      <c r="O109" s="4">
        <f t="shared" si="1"/>
        <v>0</v>
      </c>
    </row>
    <row r="110" spans="1:15">
      <c r="A110" s="1" t="s">
        <v>150</v>
      </c>
      <c r="B110" s="2">
        <v>45218</v>
      </c>
      <c r="C110" s="13" t="str">
        <f>TEXT(bbdd_Social_Media_Trends[[#This Row],[Post_Date]],"aaaa-mm")</f>
        <v>2023-10</v>
      </c>
      <c r="D110" s="1" t="s">
        <v>18</v>
      </c>
      <c r="E110" s="1" t="s">
        <v>52</v>
      </c>
      <c r="F110" s="1" t="s">
        <v>14</v>
      </c>
      <c r="G110" s="1" t="s">
        <v>60</v>
      </c>
      <c r="H110">
        <v>4844012</v>
      </c>
      <c r="I110">
        <v>452777</v>
      </c>
      <c r="J110">
        <v>44862</v>
      </c>
      <c r="K110">
        <v>23870</v>
      </c>
      <c r="L110">
        <f>bbdd_Social_Media_Trends[[#This Row],[Likes]]+bbdd_Social_Media_Trends[[#This Row],[Shares]]+bbdd_Social_Media_Trends[[#This Row],[Comments]]</f>
        <v>521509</v>
      </c>
      <c r="M110">
        <f>bbdd_Social_Media_Trends[[#This Row],[Interactions]]/bbdd_Social_Media_Trends[[#This Row],[Views]]</f>
        <v>0.10766055079962643</v>
      </c>
      <c r="N110" s="1" t="s">
        <v>16</v>
      </c>
      <c r="O110" s="4">
        <f t="shared" si="1"/>
        <v>0</v>
      </c>
    </row>
    <row r="111" spans="1:15">
      <c r="A111" s="1" t="s">
        <v>151</v>
      </c>
      <c r="B111" s="2">
        <v>45144</v>
      </c>
      <c r="C111" s="13" t="str">
        <f>TEXT(bbdd_Social_Media_Trends[[#This Row],[Post_Date]],"aaaa-mm")</f>
        <v>2023-08</v>
      </c>
      <c r="D111" s="1" t="s">
        <v>24</v>
      </c>
      <c r="E111" s="1" t="s">
        <v>31</v>
      </c>
      <c r="F111" s="1" t="s">
        <v>14</v>
      </c>
      <c r="G111" s="1" t="s">
        <v>60</v>
      </c>
      <c r="H111">
        <v>3868789</v>
      </c>
      <c r="I111">
        <v>188191</v>
      </c>
      <c r="J111">
        <v>4660</v>
      </c>
      <c r="K111">
        <v>26605</v>
      </c>
      <c r="L111">
        <f>bbdd_Social_Media_Trends[[#This Row],[Likes]]+bbdd_Social_Media_Trends[[#This Row],[Shares]]+bbdd_Social_Media_Trends[[#This Row],[Comments]]</f>
        <v>219456</v>
      </c>
      <c r="M111">
        <f>bbdd_Social_Media_Trends[[#This Row],[Interactions]]/bbdd_Social_Media_Trends[[#This Row],[Views]]</f>
        <v>5.6724727039908357E-2</v>
      </c>
      <c r="N111" s="1" t="s">
        <v>22</v>
      </c>
      <c r="O111" s="4">
        <f t="shared" si="1"/>
        <v>0</v>
      </c>
    </row>
    <row r="112" spans="1:15">
      <c r="A112" s="1" t="s">
        <v>152</v>
      </c>
      <c r="B112" s="2">
        <v>44880</v>
      </c>
      <c r="C112" s="13" t="str">
        <f>TEXT(bbdd_Social_Media_Trends[[#This Row],[Post_Date]],"aaaa-mm")</f>
        <v>2022-11</v>
      </c>
      <c r="D112" s="1" t="s">
        <v>24</v>
      </c>
      <c r="E112" s="1" t="s">
        <v>49</v>
      </c>
      <c r="F112" s="1" t="s">
        <v>36</v>
      </c>
      <c r="G112" s="1" t="s">
        <v>28</v>
      </c>
      <c r="H112">
        <v>2517364</v>
      </c>
      <c r="I112">
        <v>418305</v>
      </c>
      <c r="J112">
        <v>51641</v>
      </c>
      <c r="K112">
        <v>34605</v>
      </c>
      <c r="L112">
        <f>bbdd_Social_Media_Trends[[#This Row],[Likes]]+bbdd_Social_Media_Trends[[#This Row],[Shares]]+bbdd_Social_Media_Trends[[#This Row],[Comments]]</f>
        <v>504551</v>
      </c>
      <c r="M112">
        <f>bbdd_Social_Media_Trends[[#This Row],[Interactions]]/bbdd_Social_Media_Trends[[#This Row],[Views]]</f>
        <v>0.20042830516365531</v>
      </c>
      <c r="N112" s="1" t="s">
        <v>16</v>
      </c>
      <c r="O112" s="4">
        <f t="shared" si="1"/>
        <v>0</v>
      </c>
    </row>
    <row r="113" spans="1:15">
      <c r="A113" s="1" t="s">
        <v>153</v>
      </c>
      <c r="B113" s="2">
        <v>44913</v>
      </c>
      <c r="C113" s="13" t="str">
        <f>TEXT(bbdd_Social_Media_Trends[[#This Row],[Post_Date]],"aaaa-mm")</f>
        <v>2022-12</v>
      </c>
      <c r="D113" s="1" t="s">
        <v>18</v>
      </c>
      <c r="E113" s="1" t="s">
        <v>31</v>
      </c>
      <c r="F113" s="1" t="s">
        <v>14</v>
      </c>
      <c r="G113" s="1" t="s">
        <v>25</v>
      </c>
      <c r="H113">
        <v>1994041</v>
      </c>
      <c r="I113">
        <v>310266</v>
      </c>
      <c r="J113">
        <v>87995</v>
      </c>
      <c r="K113">
        <v>40217</v>
      </c>
      <c r="L113">
        <f>bbdd_Social_Media_Trends[[#This Row],[Likes]]+bbdd_Social_Media_Trends[[#This Row],[Shares]]+bbdd_Social_Media_Trends[[#This Row],[Comments]]</f>
        <v>438478</v>
      </c>
      <c r="M113">
        <f>bbdd_Social_Media_Trends[[#This Row],[Interactions]]/bbdd_Social_Media_Trends[[#This Row],[Views]]</f>
        <v>0.21989417469349928</v>
      </c>
      <c r="N113" s="1" t="s">
        <v>22</v>
      </c>
      <c r="O113" s="4">
        <f t="shared" si="1"/>
        <v>0</v>
      </c>
    </row>
    <row r="114" spans="1:15">
      <c r="A114" s="1" t="s">
        <v>154</v>
      </c>
      <c r="B114" s="2">
        <v>44699</v>
      </c>
      <c r="C114" s="13" t="str">
        <f>TEXT(bbdd_Social_Media_Trends[[#This Row],[Post_Date]],"aaaa-mm")</f>
        <v>2022-05</v>
      </c>
      <c r="D114" s="1" t="s">
        <v>12</v>
      </c>
      <c r="E114" s="1" t="s">
        <v>19</v>
      </c>
      <c r="F114" s="1" t="s">
        <v>20</v>
      </c>
      <c r="G114" s="1" t="s">
        <v>28</v>
      </c>
      <c r="H114">
        <v>1402998</v>
      </c>
      <c r="I114">
        <v>241244</v>
      </c>
      <c r="J114">
        <v>56779</v>
      </c>
      <c r="K114">
        <v>14849</v>
      </c>
      <c r="L114">
        <f>bbdd_Social_Media_Trends[[#This Row],[Likes]]+bbdd_Social_Media_Trends[[#This Row],[Shares]]+bbdd_Social_Media_Trends[[#This Row],[Comments]]</f>
        <v>312872</v>
      </c>
      <c r="M114">
        <f>bbdd_Social_Media_Trends[[#This Row],[Interactions]]/bbdd_Social_Media_Trends[[#This Row],[Views]]</f>
        <v>0.22300245616886125</v>
      </c>
      <c r="N114" s="1" t="s">
        <v>16</v>
      </c>
      <c r="O114" s="4">
        <f t="shared" si="1"/>
        <v>0</v>
      </c>
    </row>
    <row r="115" spans="1:15">
      <c r="A115" s="1" t="s">
        <v>155</v>
      </c>
      <c r="B115" s="2">
        <v>44870</v>
      </c>
      <c r="C115" s="13" t="str">
        <f>TEXT(bbdd_Social_Media_Trends[[#This Row],[Post_Date]],"aaaa-mm")</f>
        <v>2022-11</v>
      </c>
      <c r="D115" s="1" t="s">
        <v>27</v>
      </c>
      <c r="E115" s="1" t="s">
        <v>59</v>
      </c>
      <c r="F115" s="1" t="s">
        <v>41</v>
      </c>
      <c r="G115" s="1" t="s">
        <v>25</v>
      </c>
      <c r="H115">
        <v>702950</v>
      </c>
      <c r="I115">
        <v>17361</v>
      </c>
      <c r="J115">
        <v>62405</v>
      </c>
      <c r="K115">
        <v>10538</v>
      </c>
      <c r="L115">
        <f>bbdd_Social_Media_Trends[[#This Row],[Likes]]+bbdd_Social_Media_Trends[[#This Row],[Shares]]+bbdd_Social_Media_Trends[[#This Row],[Comments]]</f>
        <v>90304</v>
      </c>
      <c r="M115">
        <f>bbdd_Social_Media_Trends[[#This Row],[Interactions]]/bbdd_Social_Media_Trends[[#This Row],[Views]]</f>
        <v>0.12846432889963724</v>
      </c>
      <c r="N115" s="1" t="s">
        <v>29</v>
      </c>
      <c r="O115" s="4">
        <f t="shared" si="1"/>
        <v>0</v>
      </c>
    </row>
    <row r="116" spans="1:15">
      <c r="A116" s="1" t="s">
        <v>156</v>
      </c>
      <c r="B116" s="2">
        <v>44759</v>
      </c>
      <c r="C116" s="13" t="str">
        <f>TEXT(bbdd_Social_Media_Trends[[#This Row],[Post_Date]],"aaaa-mm")</f>
        <v>2022-07</v>
      </c>
      <c r="D116" s="1" t="s">
        <v>18</v>
      </c>
      <c r="E116" s="1" t="s">
        <v>19</v>
      </c>
      <c r="F116" s="1" t="s">
        <v>36</v>
      </c>
      <c r="G116" s="1" t="s">
        <v>50</v>
      </c>
      <c r="H116">
        <v>1599554</v>
      </c>
      <c r="I116">
        <v>364748</v>
      </c>
      <c r="J116">
        <v>16705</v>
      </c>
      <c r="K116">
        <v>8949</v>
      </c>
      <c r="L116">
        <f>bbdd_Social_Media_Trends[[#This Row],[Likes]]+bbdd_Social_Media_Trends[[#This Row],[Shares]]+bbdd_Social_Media_Trends[[#This Row],[Comments]]</f>
        <v>390402</v>
      </c>
      <c r="M116">
        <f>bbdd_Social_Media_Trends[[#This Row],[Interactions]]/bbdd_Social_Media_Trends[[#This Row],[Views]]</f>
        <v>0.24406928431300226</v>
      </c>
      <c r="N116" s="1" t="s">
        <v>16</v>
      </c>
      <c r="O116" s="4">
        <f t="shared" si="1"/>
        <v>0</v>
      </c>
    </row>
    <row r="117" spans="1:15">
      <c r="A117" s="1" t="s">
        <v>157</v>
      </c>
      <c r="B117" s="2">
        <v>44703</v>
      </c>
      <c r="C117" s="13" t="str">
        <f>TEXT(bbdd_Social_Media_Trends[[#This Row],[Post_Date]],"aaaa-mm")</f>
        <v>2022-05</v>
      </c>
      <c r="D117" s="1" t="s">
        <v>12</v>
      </c>
      <c r="E117" s="1" t="s">
        <v>57</v>
      </c>
      <c r="F117" s="1" t="s">
        <v>32</v>
      </c>
      <c r="G117" s="1" t="s">
        <v>28</v>
      </c>
      <c r="H117">
        <v>4600976</v>
      </c>
      <c r="I117">
        <v>443617</v>
      </c>
      <c r="J117">
        <v>98343</v>
      </c>
      <c r="K117">
        <v>18038</v>
      </c>
      <c r="L117">
        <f>bbdd_Social_Media_Trends[[#This Row],[Likes]]+bbdd_Social_Media_Trends[[#This Row],[Shares]]+bbdd_Social_Media_Trends[[#This Row],[Comments]]</f>
        <v>559998</v>
      </c>
      <c r="M117">
        <f>bbdd_Social_Media_Trends[[#This Row],[Interactions]]/bbdd_Social_Media_Trends[[#This Row],[Views]]</f>
        <v>0.12171287135599056</v>
      </c>
      <c r="N117" s="1" t="s">
        <v>16</v>
      </c>
      <c r="O117" s="4">
        <f t="shared" si="1"/>
        <v>0</v>
      </c>
    </row>
    <row r="118" spans="1:15">
      <c r="A118" s="1" t="s">
        <v>158</v>
      </c>
      <c r="B118" s="2">
        <v>45046</v>
      </c>
      <c r="C118" s="13" t="str">
        <f>TEXT(bbdd_Social_Media_Trends[[#This Row],[Post_Date]],"aaaa-mm")</f>
        <v>2023-04</v>
      </c>
      <c r="D118" s="1" t="s">
        <v>24</v>
      </c>
      <c r="E118" s="1" t="s">
        <v>49</v>
      </c>
      <c r="F118" s="1" t="s">
        <v>20</v>
      </c>
      <c r="G118" s="1" t="s">
        <v>60</v>
      </c>
      <c r="H118">
        <v>2495410</v>
      </c>
      <c r="I118">
        <v>213884</v>
      </c>
      <c r="J118">
        <v>16804</v>
      </c>
      <c r="K118">
        <v>17614</v>
      </c>
      <c r="L118">
        <f>bbdd_Social_Media_Trends[[#This Row],[Likes]]+bbdd_Social_Media_Trends[[#This Row],[Shares]]+bbdd_Social_Media_Trends[[#This Row],[Comments]]</f>
        <v>248302</v>
      </c>
      <c r="M118">
        <f>bbdd_Social_Media_Trends[[#This Row],[Interactions]]/bbdd_Social_Media_Trends[[#This Row],[Views]]</f>
        <v>9.9503488404711044E-2</v>
      </c>
      <c r="N118" s="1" t="s">
        <v>29</v>
      </c>
      <c r="O118" s="4">
        <f t="shared" si="1"/>
        <v>0</v>
      </c>
    </row>
    <row r="119" spans="1:15">
      <c r="A119" s="1" t="s">
        <v>159</v>
      </c>
      <c r="B119" s="2">
        <v>45021</v>
      </c>
      <c r="C119" s="13" t="str">
        <f>TEXT(bbdd_Social_Media_Trends[[#This Row],[Post_Date]],"aaaa-mm")</f>
        <v>2023-04</v>
      </c>
      <c r="D119" s="1" t="s">
        <v>12</v>
      </c>
      <c r="E119" s="1" t="s">
        <v>31</v>
      </c>
      <c r="F119" s="1" t="s">
        <v>14</v>
      </c>
      <c r="G119" s="1" t="s">
        <v>44</v>
      </c>
      <c r="H119">
        <v>1838563</v>
      </c>
      <c r="I119">
        <v>289125</v>
      </c>
      <c r="J119">
        <v>77191</v>
      </c>
      <c r="K119">
        <v>27066</v>
      </c>
      <c r="L119">
        <f>bbdd_Social_Media_Trends[[#This Row],[Likes]]+bbdd_Social_Media_Trends[[#This Row],[Shares]]+bbdd_Social_Media_Trends[[#This Row],[Comments]]</f>
        <v>393382</v>
      </c>
      <c r="M119">
        <f>bbdd_Social_Media_Trends[[#This Row],[Interactions]]/bbdd_Social_Media_Trends[[#This Row],[Views]]</f>
        <v>0.21396166462612376</v>
      </c>
      <c r="N119" s="1" t="s">
        <v>16</v>
      </c>
      <c r="O119" s="4">
        <f t="shared" si="1"/>
        <v>0</v>
      </c>
    </row>
    <row r="120" spans="1:15">
      <c r="A120" s="1" t="s">
        <v>160</v>
      </c>
      <c r="B120" s="2">
        <v>44706</v>
      </c>
      <c r="C120" s="13" t="str">
        <f>TEXT(bbdd_Social_Media_Trends[[#This Row],[Post_Date]],"aaaa-mm")</f>
        <v>2022-05</v>
      </c>
      <c r="D120" s="1" t="s">
        <v>27</v>
      </c>
      <c r="E120" s="1" t="s">
        <v>57</v>
      </c>
      <c r="F120" s="1" t="s">
        <v>20</v>
      </c>
      <c r="G120" s="1" t="s">
        <v>21</v>
      </c>
      <c r="H120">
        <v>2920650</v>
      </c>
      <c r="I120">
        <v>416403</v>
      </c>
      <c r="J120">
        <v>56902</v>
      </c>
      <c r="K120">
        <v>2675</v>
      </c>
      <c r="L120">
        <f>bbdd_Social_Media_Trends[[#This Row],[Likes]]+bbdd_Social_Media_Trends[[#This Row],[Shares]]+bbdd_Social_Media_Trends[[#This Row],[Comments]]</f>
        <v>475980</v>
      </c>
      <c r="M120">
        <f>bbdd_Social_Media_Trends[[#This Row],[Interactions]]/bbdd_Social_Media_Trends[[#This Row],[Views]]</f>
        <v>0.16297057161933132</v>
      </c>
      <c r="N120" s="1" t="s">
        <v>29</v>
      </c>
      <c r="O120" s="4">
        <f t="shared" si="1"/>
        <v>0</v>
      </c>
    </row>
    <row r="121" spans="1:15">
      <c r="A121" s="1" t="s">
        <v>161</v>
      </c>
      <c r="B121" s="2">
        <v>45183</v>
      </c>
      <c r="C121" s="13" t="str">
        <f>TEXT(bbdd_Social_Media_Trends[[#This Row],[Post_Date]],"aaaa-mm")</f>
        <v>2023-09</v>
      </c>
      <c r="D121" s="1" t="s">
        <v>12</v>
      </c>
      <c r="E121" s="1" t="s">
        <v>49</v>
      </c>
      <c r="F121" s="1" t="s">
        <v>14</v>
      </c>
      <c r="G121" s="1" t="s">
        <v>44</v>
      </c>
      <c r="H121">
        <v>1772623</v>
      </c>
      <c r="I121">
        <v>361245</v>
      </c>
      <c r="J121">
        <v>30503</v>
      </c>
      <c r="K121">
        <v>13260</v>
      </c>
      <c r="L121">
        <f>bbdd_Social_Media_Trends[[#This Row],[Likes]]+bbdd_Social_Media_Trends[[#This Row],[Shares]]+bbdd_Social_Media_Trends[[#This Row],[Comments]]</f>
        <v>405008</v>
      </c>
      <c r="M121">
        <f>bbdd_Social_Media_Trends[[#This Row],[Interactions]]/bbdd_Social_Media_Trends[[#This Row],[Views]]</f>
        <v>0.22847949056285516</v>
      </c>
      <c r="N121" s="1" t="s">
        <v>29</v>
      </c>
      <c r="O121" s="4">
        <f t="shared" si="1"/>
        <v>0</v>
      </c>
    </row>
    <row r="122" spans="1:15">
      <c r="A122" s="1" t="s">
        <v>162</v>
      </c>
      <c r="B122" s="2">
        <v>45200</v>
      </c>
      <c r="C122" s="13" t="str">
        <f>TEXT(bbdd_Social_Media_Trends[[#This Row],[Post_Date]],"aaaa-mm")</f>
        <v>2023-10</v>
      </c>
      <c r="D122" s="1" t="s">
        <v>18</v>
      </c>
      <c r="E122" s="1" t="s">
        <v>35</v>
      </c>
      <c r="F122" s="1" t="s">
        <v>20</v>
      </c>
      <c r="G122" s="1" t="s">
        <v>28</v>
      </c>
      <c r="H122">
        <v>2484315</v>
      </c>
      <c r="I122">
        <v>101605</v>
      </c>
      <c r="J122">
        <v>80028</v>
      </c>
      <c r="K122">
        <v>36281</v>
      </c>
      <c r="L122">
        <f>bbdd_Social_Media_Trends[[#This Row],[Likes]]+bbdd_Social_Media_Trends[[#This Row],[Shares]]+bbdd_Social_Media_Trends[[#This Row],[Comments]]</f>
        <v>217914</v>
      </c>
      <c r="M122">
        <f>bbdd_Social_Media_Trends[[#This Row],[Interactions]]/bbdd_Social_Media_Trends[[#This Row],[Views]]</f>
        <v>8.7715929743208895E-2</v>
      </c>
      <c r="N122" s="1" t="s">
        <v>16</v>
      </c>
      <c r="O122" s="4">
        <f t="shared" si="1"/>
        <v>0</v>
      </c>
    </row>
    <row r="123" spans="1:15">
      <c r="A123" s="1" t="s">
        <v>163</v>
      </c>
      <c r="B123" s="2">
        <v>44772</v>
      </c>
      <c r="C123" s="13" t="str">
        <f>TEXT(bbdd_Social_Media_Trends[[#This Row],[Post_Date]],"aaaa-mm")</f>
        <v>2022-07</v>
      </c>
      <c r="D123" s="1" t="s">
        <v>27</v>
      </c>
      <c r="E123" s="1" t="s">
        <v>35</v>
      </c>
      <c r="F123" s="1" t="s">
        <v>41</v>
      </c>
      <c r="G123" s="1" t="s">
        <v>21</v>
      </c>
      <c r="H123">
        <v>4927173</v>
      </c>
      <c r="I123">
        <v>22341</v>
      </c>
      <c r="J123">
        <v>38730</v>
      </c>
      <c r="K123">
        <v>42476</v>
      </c>
      <c r="L123">
        <f>bbdd_Social_Media_Trends[[#This Row],[Likes]]+bbdd_Social_Media_Trends[[#This Row],[Shares]]+bbdd_Social_Media_Trends[[#This Row],[Comments]]</f>
        <v>103547</v>
      </c>
      <c r="M123">
        <f>bbdd_Social_Media_Trends[[#This Row],[Interactions]]/bbdd_Social_Media_Trends[[#This Row],[Views]]</f>
        <v>2.101549915133891E-2</v>
      </c>
      <c r="N123" s="1" t="s">
        <v>22</v>
      </c>
      <c r="O123" s="4">
        <f t="shared" si="1"/>
        <v>0</v>
      </c>
    </row>
    <row r="124" spans="1:15">
      <c r="A124" s="1" t="s">
        <v>164</v>
      </c>
      <c r="B124" s="2">
        <v>44852</v>
      </c>
      <c r="C124" s="13" t="str">
        <f>TEXT(bbdd_Social_Media_Trends[[#This Row],[Post_Date]],"aaaa-mm")</f>
        <v>2022-10</v>
      </c>
      <c r="D124" s="1" t="s">
        <v>12</v>
      </c>
      <c r="E124" s="1" t="s">
        <v>13</v>
      </c>
      <c r="F124" s="1" t="s">
        <v>14</v>
      </c>
      <c r="G124" s="1" t="s">
        <v>15</v>
      </c>
      <c r="H124">
        <v>3924183</v>
      </c>
      <c r="I124">
        <v>283030</v>
      </c>
      <c r="J124">
        <v>30676</v>
      </c>
      <c r="K124">
        <v>43977</v>
      </c>
      <c r="L124">
        <f>bbdd_Social_Media_Trends[[#This Row],[Likes]]+bbdd_Social_Media_Trends[[#This Row],[Shares]]+bbdd_Social_Media_Trends[[#This Row],[Comments]]</f>
        <v>357683</v>
      </c>
      <c r="M124">
        <f>bbdd_Social_Media_Trends[[#This Row],[Interactions]]/bbdd_Social_Media_Trends[[#This Row],[Views]]</f>
        <v>9.1148399552212531E-2</v>
      </c>
      <c r="N124" s="1" t="s">
        <v>29</v>
      </c>
      <c r="O124" s="4">
        <f t="shared" si="1"/>
        <v>0</v>
      </c>
    </row>
    <row r="125" spans="1:15">
      <c r="A125" s="1" t="s">
        <v>165</v>
      </c>
      <c r="B125" s="2">
        <v>44814</v>
      </c>
      <c r="C125" s="13" t="str">
        <f>TEXT(bbdd_Social_Media_Trends[[#This Row],[Post_Date]],"aaaa-mm")</f>
        <v>2022-09</v>
      </c>
      <c r="D125" s="1" t="s">
        <v>18</v>
      </c>
      <c r="E125" s="1" t="s">
        <v>46</v>
      </c>
      <c r="F125" s="1" t="s">
        <v>32</v>
      </c>
      <c r="G125" s="1" t="s">
        <v>60</v>
      </c>
      <c r="H125">
        <v>4646060</v>
      </c>
      <c r="I125">
        <v>21362</v>
      </c>
      <c r="J125">
        <v>31562</v>
      </c>
      <c r="K125">
        <v>19778</v>
      </c>
      <c r="L125">
        <f>bbdd_Social_Media_Trends[[#This Row],[Likes]]+bbdd_Social_Media_Trends[[#This Row],[Shares]]+bbdd_Social_Media_Trends[[#This Row],[Comments]]</f>
        <v>72702</v>
      </c>
      <c r="M125">
        <f>bbdd_Social_Media_Trends[[#This Row],[Interactions]]/bbdd_Social_Media_Trends[[#This Row],[Views]]</f>
        <v>1.5648097527797746E-2</v>
      </c>
      <c r="N125" s="1" t="s">
        <v>22</v>
      </c>
      <c r="O125" s="4">
        <f t="shared" si="1"/>
        <v>0</v>
      </c>
    </row>
    <row r="126" spans="1:15">
      <c r="A126" s="1" t="s">
        <v>166</v>
      </c>
      <c r="B126" s="2">
        <v>44907</v>
      </c>
      <c r="C126" s="13" t="str">
        <f>TEXT(bbdd_Social_Media_Trends[[#This Row],[Post_Date]],"aaaa-mm")</f>
        <v>2022-12</v>
      </c>
      <c r="D126" s="1" t="s">
        <v>27</v>
      </c>
      <c r="E126" s="1" t="s">
        <v>52</v>
      </c>
      <c r="F126" s="1" t="s">
        <v>14</v>
      </c>
      <c r="G126" s="1" t="s">
        <v>60</v>
      </c>
      <c r="H126">
        <v>3901900</v>
      </c>
      <c r="I126">
        <v>20166</v>
      </c>
      <c r="J126">
        <v>30661</v>
      </c>
      <c r="K126">
        <v>25363</v>
      </c>
      <c r="L126">
        <f>bbdd_Social_Media_Trends[[#This Row],[Likes]]+bbdd_Social_Media_Trends[[#This Row],[Shares]]+bbdd_Social_Media_Trends[[#This Row],[Comments]]</f>
        <v>76190</v>
      </c>
      <c r="M126">
        <f>bbdd_Social_Media_Trends[[#This Row],[Interactions]]/bbdd_Social_Media_Trends[[#This Row],[Views]]</f>
        <v>1.9526384581870372E-2</v>
      </c>
      <c r="N126" s="1" t="s">
        <v>29</v>
      </c>
      <c r="O126" s="4">
        <f t="shared" si="1"/>
        <v>0</v>
      </c>
    </row>
    <row r="127" spans="1:15">
      <c r="A127" s="1" t="s">
        <v>167</v>
      </c>
      <c r="B127" s="2">
        <v>44854</v>
      </c>
      <c r="C127" s="13" t="str">
        <f>TEXT(bbdd_Social_Media_Trends[[#This Row],[Post_Date]],"aaaa-mm")</f>
        <v>2022-10</v>
      </c>
      <c r="D127" s="1" t="s">
        <v>18</v>
      </c>
      <c r="E127" s="1" t="s">
        <v>59</v>
      </c>
      <c r="F127" s="1" t="s">
        <v>14</v>
      </c>
      <c r="G127" s="1" t="s">
        <v>37</v>
      </c>
      <c r="H127">
        <v>962137</v>
      </c>
      <c r="I127">
        <v>319381</v>
      </c>
      <c r="J127">
        <v>69098</v>
      </c>
      <c r="K127">
        <v>38387</v>
      </c>
      <c r="L127">
        <f>bbdd_Social_Media_Trends[[#This Row],[Likes]]+bbdd_Social_Media_Trends[[#This Row],[Shares]]+bbdd_Social_Media_Trends[[#This Row],[Comments]]</f>
        <v>426866</v>
      </c>
      <c r="M127">
        <f>bbdd_Social_Media_Trends[[#This Row],[Interactions]]/bbdd_Social_Media_Trends[[#This Row],[Views]]</f>
        <v>0.44366446774211987</v>
      </c>
      <c r="N127" s="1" t="s">
        <v>29</v>
      </c>
      <c r="O127" s="4">
        <f t="shared" si="1"/>
        <v>0</v>
      </c>
    </row>
    <row r="128" spans="1:15">
      <c r="A128" s="1" t="s">
        <v>168</v>
      </c>
      <c r="B128" s="2">
        <v>45066</v>
      </c>
      <c r="C128" s="13" t="str">
        <f>TEXT(bbdd_Social_Media_Trends[[#This Row],[Post_Date]],"aaaa-mm")</f>
        <v>2023-05</v>
      </c>
      <c r="D128" s="1" t="s">
        <v>12</v>
      </c>
      <c r="E128" s="1" t="s">
        <v>19</v>
      </c>
      <c r="F128" s="1" t="s">
        <v>14</v>
      </c>
      <c r="G128" s="1" t="s">
        <v>44</v>
      </c>
      <c r="H128">
        <v>3859007</v>
      </c>
      <c r="I128">
        <v>277223</v>
      </c>
      <c r="J128">
        <v>81798</v>
      </c>
      <c r="K128">
        <v>46985</v>
      </c>
      <c r="L128">
        <f>bbdd_Social_Media_Trends[[#This Row],[Likes]]+bbdd_Social_Media_Trends[[#This Row],[Shares]]+bbdd_Social_Media_Trends[[#This Row],[Comments]]</f>
        <v>406006</v>
      </c>
      <c r="M128">
        <f>bbdd_Social_Media_Trends[[#This Row],[Interactions]]/bbdd_Social_Media_Trends[[#This Row],[Views]]</f>
        <v>0.1052099672273204</v>
      </c>
      <c r="N128" s="1" t="s">
        <v>22</v>
      </c>
      <c r="O128" s="4">
        <f t="shared" si="1"/>
        <v>0</v>
      </c>
    </row>
    <row r="129" spans="1:15">
      <c r="A129" s="1" t="s">
        <v>169</v>
      </c>
      <c r="B129" s="2">
        <v>44972</v>
      </c>
      <c r="C129" s="13" t="str">
        <f>TEXT(bbdd_Social_Media_Trends[[#This Row],[Post_Date]],"aaaa-mm")</f>
        <v>2023-02</v>
      </c>
      <c r="D129" s="1" t="s">
        <v>24</v>
      </c>
      <c r="E129" s="1" t="s">
        <v>13</v>
      </c>
      <c r="F129" s="1" t="s">
        <v>20</v>
      </c>
      <c r="G129" s="1" t="s">
        <v>15</v>
      </c>
      <c r="H129">
        <v>3837223</v>
      </c>
      <c r="I129">
        <v>140163</v>
      </c>
      <c r="J129">
        <v>85932</v>
      </c>
      <c r="K129">
        <v>40674</v>
      </c>
      <c r="L129">
        <f>bbdd_Social_Media_Trends[[#This Row],[Likes]]+bbdd_Social_Media_Trends[[#This Row],[Shares]]+bbdd_Social_Media_Trends[[#This Row],[Comments]]</f>
        <v>266769</v>
      </c>
      <c r="M129">
        <f>bbdd_Social_Media_Trends[[#This Row],[Interactions]]/bbdd_Social_Media_Trends[[#This Row],[Views]]</f>
        <v>6.9521370011594322E-2</v>
      </c>
      <c r="N129" s="1" t="s">
        <v>22</v>
      </c>
      <c r="O129" s="4">
        <f t="shared" si="1"/>
        <v>0</v>
      </c>
    </row>
    <row r="130" spans="1:15">
      <c r="A130" s="1" t="s">
        <v>170</v>
      </c>
      <c r="B130" s="2">
        <v>44876</v>
      </c>
      <c r="C130" s="13" t="str">
        <f>TEXT(bbdd_Social_Media_Trends[[#This Row],[Post_Date]],"aaaa-mm")</f>
        <v>2022-11</v>
      </c>
      <c r="D130" s="1" t="s">
        <v>18</v>
      </c>
      <c r="E130" s="1" t="s">
        <v>35</v>
      </c>
      <c r="F130" s="1" t="s">
        <v>32</v>
      </c>
      <c r="G130" s="1" t="s">
        <v>15</v>
      </c>
      <c r="H130">
        <v>1029488</v>
      </c>
      <c r="I130">
        <v>449148</v>
      </c>
      <c r="J130">
        <v>87211</v>
      </c>
      <c r="K130">
        <v>35005</v>
      </c>
      <c r="L130">
        <f>bbdd_Social_Media_Trends[[#This Row],[Likes]]+bbdd_Social_Media_Trends[[#This Row],[Shares]]+bbdd_Social_Media_Trends[[#This Row],[Comments]]</f>
        <v>571364</v>
      </c>
      <c r="M130">
        <f>bbdd_Social_Media_Trends[[#This Row],[Interactions]]/bbdd_Social_Media_Trends[[#This Row],[Views]]</f>
        <v>0.55499821270379057</v>
      </c>
      <c r="N130" s="1" t="s">
        <v>16</v>
      </c>
      <c r="O130" s="4">
        <f t="shared" ref="O130:O193" si="2">IF(ISERROR(VLOOKUP(A130,A131:A5128,1,FALSE)),0, 1)</f>
        <v>0</v>
      </c>
    </row>
    <row r="131" spans="1:15">
      <c r="A131" s="1" t="s">
        <v>171</v>
      </c>
      <c r="B131" s="2">
        <v>44669</v>
      </c>
      <c r="C131" s="13" t="str">
        <f>TEXT(bbdd_Social_Media_Trends[[#This Row],[Post_Date]],"aaaa-mm")</f>
        <v>2022-04</v>
      </c>
      <c r="D131" s="1" t="s">
        <v>24</v>
      </c>
      <c r="E131" s="1" t="s">
        <v>59</v>
      </c>
      <c r="F131" s="1" t="s">
        <v>32</v>
      </c>
      <c r="G131" s="1" t="s">
        <v>44</v>
      </c>
      <c r="H131">
        <v>879364</v>
      </c>
      <c r="I131">
        <v>232290</v>
      </c>
      <c r="J131">
        <v>7501</v>
      </c>
      <c r="K131">
        <v>23547</v>
      </c>
      <c r="L131">
        <f>bbdd_Social_Media_Trends[[#This Row],[Likes]]+bbdd_Social_Media_Trends[[#This Row],[Shares]]+bbdd_Social_Media_Trends[[#This Row],[Comments]]</f>
        <v>263338</v>
      </c>
      <c r="M131">
        <f>bbdd_Social_Media_Trends[[#This Row],[Interactions]]/bbdd_Social_Media_Trends[[#This Row],[Views]]</f>
        <v>0.29946415818705335</v>
      </c>
      <c r="N131" s="1" t="s">
        <v>29</v>
      </c>
      <c r="O131" s="4">
        <f t="shared" si="2"/>
        <v>0</v>
      </c>
    </row>
    <row r="132" spans="1:15">
      <c r="A132" s="1" t="s">
        <v>172</v>
      </c>
      <c r="B132" s="2">
        <v>45221</v>
      </c>
      <c r="C132" s="13" t="str">
        <f>TEXT(bbdd_Social_Media_Trends[[#This Row],[Post_Date]],"aaaa-mm")</f>
        <v>2023-10</v>
      </c>
      <c r="D132" s="1" t="s">
        <v>12</v>
      </c>
      <c r="E132" s="1" t="s">
        <v>35</v>
      </c>
      <c r="F132" s="1" t="s">
        <v>41</v>
      </c>
      <c r="G132" s="1" t="s">
        <v>60</v>
      </c>
      <c r="H132">
        <v>4828597</v>
      </c>
      <c r="I132">
        <v>131837</v>
      </c>
      <c r="J132">
        <v>43770</v>
      </c>
      <c r="K132">
        <v>9395</v>
      </c>
      <c r="L132">
        <f>bbdd_Social_Media_Trends[[#This Row],[Likes]]+bbdd_Social_Media_Trends[[#This Row],[Shares]]+bbdd_Social_Media_Trends[[#This Row],[Comments]]</f>
        <v>185002</v>
      </c>
      <c r="M132">
        <f>bbdd_Social_Media_Trends[[#This Row],[Interactions]]/bbdd_Social_Media_Trends[[#This Row],[Views]]</f>
        <v>3.83138207640853E-2</v>
      </c>
      <c r="N132" s="1" t="s">
        <v>29</v>
      </c>
      <c r="O132" s="4">
        <f t="shared" si="2"/>
        <v>0</v>
      </c>
    </row>
    <row r="133" spans="1:15">
      <c r="A133" s="1" t="s">
        <v>173</v>
      </c>
      <c r="B133" s="2">
        <v>44981</v>
      </c>
      <c r="C133" s="13" t="str">
        <f>TEXT(bbdd_Social_Media_Trends[[#This Row],[Post_Date]],"aaaa-mm")</f>
        <v>2023-02</v>
      </c>
      <c r="D133" s="1" t="s">
        <v>27</v>
      </c>
      <c r="E133" s="1" t="s">
        <v>19</v>
      </c>
      <c r="F133" s="1" t="s">
        <v>14</v>
      </c>
      <c r="G133" s="1" t="s">
        <v>21</v>
      </c>
      <c r="H133">
        <v>3487375</v>
      </c>
      <c r="I133">
        <v>107303</v>
      </c>
      <c r="J133">
        <v>83451</v>
      </c>
      <c r="K133">
        <v>45313</v>
      </c>
      <c r="L133">
        <f>bbdd_Social_Media_Trends[[#This Row],[Likes]]+bbdd_Social_Media_Trends[[#This Row],[Shares]]+bbdd_Social_Media_Trends[[#This Row],[Comments]]</f>
        <v>236067</v>
      </c>
      <c r="M133">
        <f>bbdd_Social_Media_Trends[[#This Row],[Interactions]]/bbdd_Social_Media_Trends[[#This Row],[Views]]</f>
        <v>6.769188859815764E-2</v>
      </c>
      <c r="N133" s="1" t="s">
        <v>16</v>
      </c>
      <c r="O133" s="4">
        <f t="shared" si="2"/>
        <v>0</v>
      </c>
    </row>
    <row r="134" spans="1:15">
      <c r="A134" s="1" t="s">
        <v>174</v>
      </c>
      <c r="B134" s="2">
        <v>44940</v>
      </c>
      <c r="C134" s="13" t="str">
        <f>TEXT(bbdd_Social_Media_Trends[[#This Row],[Post_Date]],"aaaa-mm")</f>
        <v>2023-01</v>
      </c>
      <c r="D134" s="1" t="s">
        <v>12</v>
      </c>
      <c r="E134" s="1" t="s">
        <v>31</v>
      </c>
      <c r="F134" s="1" t="s">
        <v>36</v>
      </c>
      <c r="G134" s="1" t="s">
        <v>21</v>
      </c>
      <c r="H134">
        <v>3418884</v>
      </c>
      <c r="I134">
        <v>311286</v>
      </c>
      <c r="J134">
        <v>82479</v>
      </c>
      <c r="K134">
        <v>7832</v>
      </c>
      <c r="L134">
        <f>bbdd_Social_Media_Trends[[#This Row],[Likes]]+bbdd_Social_Media_Trends[[#This Row],[Shares]]+bbdd_Social_Media_Trends[[#This Row],[Comments]]</f>
        <v>401597</v>
      </c>
      <c r="M134">
        <f>bbdd_Social_Media_Trends[[#This Row],[Interactions]]/bbdd_Social_Media_Trends[[#This Row],[Views]]</f>
        <v>0.11746435386517939</v>
      </c>
      <c r="N134" s="1" t="s">
        <v>16</v>
      </c>
      <c r="O134" s="4">
        <f t="shared" si="2"/>
        <v>0</v>
      </c>
    </row>
    <row r="135" spans="1:15">
      <c r="A135" s="1" t="s">
        <v>175</v>
      </c>
      <c r="B135" s="2">
        <v>45205</v>
      </c>
      <c r="C135" s="13" t="str">
        <f>TEXT(bbdd_Social_Media_Trends[[#This Row],[Post_Date]],"aaaa-mm")</f>
        <v>2023-10</v>
      </c>
      <c r="D135" s="1" t="s">
        <v>27</v>
      </c>
      <c r="E135" s="1" t="s">
        <v>13</v>
      </c>
      <c r="F135" s="1" t="s">
        <v>47</v>
      </c>
      <c r="G135" s="1" t="s">
        <v>25</v>
      </c>
      <c r="H135">
        <v>1337059</v>
      </c>
      <c r="I135">
        <v>318166</v>
      </c>
      <c r="J135">
        <v>72711</v>
      </c>
      <c r="K135">
        <v>32791</v>
      </c>
      <c r="L135">
        <f>bbdd_Social_Media_Trends[[#This Row],[Likes]]+bbdd_Social_Media_Trends[[#This Row],[Shares]]+bbdd_Social_Media_Trends[[#This Row],[Comments]]</f>
        <v>423668</v>
      </c>
      <c r="M135">
        <f>bbdd_Social_Media_Trends[[#This Row],[Interactions]]/bbdd_Social_Media_Trends[[#This Row],[Views]]</f>
        <v>0.31686559830194477</v>
      </c>
      <c r="N135" s="1" t="s">
        <v>16</v>
      </c>
      <c r="O135" s="4">
        <f t="shared" si="2"/>
        <v>0</v>
      </c>
    </row>
    <row r="136" spans="1:15">
      <c r="A136" s="1" t="s">
        <v>176</v>
      </c>
      <c r="B136" s="2">
        <v>45132</v>
      </c>
      <c r="C136" s="13" t="str">
        <f>TEXT(bbdd_Social_Media_Trends[[#This Row],[Post_Date]],"aaaa-mm")</f>
        <v>2023-07</v>
      </c>
      <c r="D136" s="1" t="s">
        <v>12</v>
      </c>
      <c r="E136" s="1" t="s">
        <v>19</v>
      </c>
      <c r="F136" s="1" t="s">
        <v>41</v>
      </c>
      <c r="G136" s="1" t="s">
        <v>50</v>
      </c>
      <c r="H136">
        <v>707841</v>
      </c>
      <c r="I136">
        <v>133933</v>
      </c>
      <c r="J136">
        <v>46058</v>
      </c>
      <c r="K136">
        <v>45912</v>
      </c>
      <c r="L136">
        <f>bbdd_Social_Media_Trends[[#This Row],[Likes]]+bbdd_Social_Media_Trends[[#This Row],[Shares]]+bbdd_Social_Media_Trends[[#This Row],[Comments]]</f>
        <v>225903</v>
      </c>
      <c r="M136">
        <f>bbdd_Social_Media_Trends[[#This Row],[Interactions]]/bbdd_Social_Media_Trends[[#This Row],[Views]]</f>
        <v>0.31914370600177161</v>
      </c>
      <c r="N136" s="1" t="s">
        <v>16</v>
      </c>
      <c r="O136" s="4">
        <f t="shared" si="2"/>
        <v>0</v>
      </c>
    </row>
    <row r="137" spans="1:15">
      <c r="A137" s="1" t="s">
        <v>177</v>
      </c>
      <c r="B137" s="2">
        <v>44681</v>
      </c>
      <c r="C137" s="13" t="str">
        <f>TEXT(bbdd_Social_Media_Trends[[#This Row],[Post_Date]],"aaaa-mm")</f>
        <v>2022-04</v>
      </c>
      <c r="D137" s="1" t="s">
        <v>12</v>
      </c>
      <c r="E137" s="1" t="s">
        <v>52</v>
      </c>
      <c r="F137" s="1" t="s">
        <v>20</v>
      </c>
      <c r="G137" s="1" t="s">
        <v>28</v>
      </c>
      <c r="H137">
        <v>1851460</v>
      </c>
      <c r="I137">
        <v>345987</v>
      </c>
      <c r="J137">
        <v>13274</v>
      </c>
      <c r="K137">
        <v>43872</v>
      </c>
      <c r="L137">
        <f>bbdd_Social_Media_Trends[[#This Row],[Likes]]+bbdd_Social_Media_Trends[[#This Row],[Shares]]+bbdd_Social_Media_Trends[[#This Row],[Comments]]</f>
        <v>403133</v>
      </c>
      <c r="M137">
        <f>bbdd_Social_Media_Trends[[#This Row],[Interactions]]/bbdd_Social_Media_Trends[[#This Row],[Views]]</f>
        <v>0.21773789333823038</v>
      </c>
      <c r="N137" s="1" t="s">
        <v>29</v>
      </c>
      <c r="O137" s="4">
        <f t="shared" si="2"/>
        <v>0</v>
      </c>
    </row>
    <row r="138" spans="1:15">
      <c r="A138" s="1" t="s">
        <v>178</v>
      </c>
      <c r="B138" s="2">
        <v>44842</v>
      </c>
      <c r="C138" s="13" t="str">
        <f>TEXT(bbdd_Social_Media_Trends[[#This Row],[Post_Date]],"aaaa-mm")</f>
        <v>2022-10</v>
      </c>
      <c r="D138" s="1" t="s">
        <v>18</v>
      </c>
      <c r="E138" s="1" t="s">
        <v>59</v>
      </c>
      <c r="F138" s="1" t="s">
        <v>36</v>
      </c>
      <c r="G138" s="1" t="s">
        <v>50</v>
      </c>
      <c r="H138">
        <v>1438248</v>
      </c>
      <c r="I138">
        <v>223413</v>
      </c>
      <c r="J138">
        <v>84930</v>
      </c>
      <c r="K138">
        <v>42774</v>
      </c>
      <c r="L138">
        <f>bbdd_Social_Media_Trends[[#This Row],[Likes]]+bbdd_Social_Media_Trends[[#This Row],[Shares]]+bbdd_Social_Media_Trends[[#This Row],[Comments]]</f>
        <v>351117</v>
      </c>
      <c r="M138">
        <f>bbdd_Social_Media_Trends[[#This Row],[Interactions]]/bbdd_Social_Media_Trends[[#This Row],[Views]]</f>
        <v>0.24412827273182372</v>
      </c>
      <c r="N138" s="1" t="s">
        <v>29</v>
      </c>
      <c r="O138" s="4">
        <f t="shared" si="2"/>
        <v>0</v>
      </c>
    </row>
    <row r="139" spans="1:15">
      <c r="A139" s="1" t="s">
        <v>179</v>
      </c>
      <c r="B139" s="2">
        <v>44959</v>
      </c>
      <c r="C139" s="13" t="str">
        <f>TEXT(bbdd_Social_Media_Trends[[#This Row],[Post_Date]],"aaaa-mm")</f>
        <v>2023-02</v>
      </c>
      <c r="D139" s="1" t="s">
        <v>18</v>
      </c>
      <c r="E139" s="1" t="s">
        <v>59</v>
      </c>
      <c r="F139" s="1" t="s">
        <v>41</v>
      </c>
      <c r="G139" s="1" t="s">
        <v>25</v>
      </c>
      <c r="H139">
        <v>4027409</v>
      </c>
      <c r="I139">
        <v>80497</v>
      </c>
      <c r="J139">
        <v>44156</v>
      </c>
      <c r="K139">
        <v>14597</v>
      </c>
      <c r="L139">
        <f>bbdd_Social_Media_Trends[[#This Row],[Likes]]+bbdd_Social_Media_Trends[[#This Row],[Shares]]+bbdd_Social_Media_Trends[[#This Row],[Comments]]</f>
        <v>139250</v>
      </c>
      <c r="M139">
        <f>bbdd_Social_Media_Trends[[#This Row],[Interactions]]/bbdd_Social_Media_Trends[[#This Row],[Views]]</f>
        <v>3.4575579485470687E-2</v>
      </c>
      <c r="N139" s="1" t="s">
        <v>22</v>
      </c>
      <c r="O139" s="4">
        <f t="shared" si="2"/>
        <v>0</v>
      </c>
    </row>
    <row r="140" spans="1:15">
      <c r="A140" s="1" t="s">
        <v>180</v>
      </c>
      <c r="B140" s="2">
        <v>45032</v>
      </c>
      <c r="C140" s="13" t="str">
        <f>TEXT(bbdd_Social_Media_Trends[[#This Row],[Post_Date]],"aaaa-mm")</f>
        <v>2023-04</v>
      </c>
      <c r="D140" s="1" t="s">
        <v>18</v>
      </c>
      <c r="E140" s="1" t="s">
        <v>46</v>
      </c>
      <c r="F140" s="1" t="s">
        <v>14</v>
      </c>
      <c r="G140" s="1" t="s">
        <v>21</v>
      </c>
      <c r="H140">
        <v>3488909</v>
      </c>
      <c r="I140">
        <v>443844</v>
      </c>
      <c r="J140">
        <v>19877</v>
      </c>
      <c r="K140">
        <v>22056</v>
      </c>
      <c r="L140">
        <f>bbdd_Social_Media_Trends[[#This Row],[Likes]]+bbdd_Social_Media_Trends[[#This Row],[Shares]]+bbdd_Social_Media_Trends[[#This Row],[Comments]]</f>
        <v>485777</v>
      </c>
      <c r="M140">
        <f>bbdd_Social_Media_Trends[[#This Row],[Interactions]]/bbdd_Social_Media_Trends[[#This Row],[Views]]</f>
        <v>0.13923464326527291</v>
      </c>
      <c r="N140" s="1" t="s">
        <v>29</v>
      </c>
      <c r="O140" s="4">
        <f t="shared" si="2"/>
        <v>0</v>
      </c>
    </row>
    <row r="141" spans="1:15">
      <c r="A141" s="1" t="s">
        <v>181</v>
      </c>
      <c r="B141" s="2">
        <v>44918</v>
      </c>
      <c r="C141" s="13" t="str">
        <f>TEXT(bbdd_Social_Media_Trends[[#This Row],[Post_Date]],"aaaa-mm")</f>
        <v>2022-12</v>
      </c>
      <c r="D141" s="1" t="s">
        <v>12</v>
      </c>
      <c r="E141" s="1" t="s">
        <v>52</v>
      </c>
      <c r="F141" s="1" t="s">
        <v>14</v>
      </c>
      <c r="G141" s="1" t="s">
        <v>60</v>
      </c>
      <c r="H141">
        <v>1089083</v>
      </c>
      <c r="I141">
        <v>150418</v>
      </c>
      <c r="J141">
        <v>45387</v>
      </c>
      <c r="K141">
        <v>25632</v>
      </c>
      <c r="L141">
        <f>bbdd_Social_Media_Trends[[#This Row],[Likes]]+bbdd_Social_Media_Trends[[#This Row],[Shares]]+bbdd_Social_Media_Trends[[#This Row],[Comments]]</f>
        <v>221437</v>
      </c>
      <c r="M141">
        <f>bbdd_Social_Media_Trends[[#This Row],[Interactions]]/bbdd_Social_Media_Trends[[#This Row],[Views]]</f>
        <v>0.20332426454182095</v>
      </c>
      <c r="N141" s="1" t="s">
        <v>22</v>
      </c>
      <c r="O141" s="4">
        <f t="shared" si="2"/>
        <v>0</v>
      </c>
    </row>
    <row r="142" spans="1:15">
      <c r="A142" s="1" t="s">
        <v>182</v>
      </c>
      <c r="B142" s="2">
        <v>45189</v>
      </c>
      <c r="C142" s="13" t="str">
        <f>TEXT(bbdd_Social_Media_Trends[[#This Row],[Post_Date]],"aaaa-mm")</f>
        <v>2023-09</v>
      </c>
      <c r="D142" s="1" t="s">
        <v>12</v>
      </c>
      <c r="E142" s="1" t="s">
        <v>59</v>
      </c>
      <c r="F142" s="1" t="s">
        <v>41</v>
      </c>
      <c r="G142" s="1" t="s">
        <v>44</v>
      </c>
      <c r="H142">
        <v>682046</v>
      </c>
      <c r="I142">
        <v>480038</v>
      </c>
      <c r="J142">
        <v>71997</v>
      </c>
      <c r="K142">
        <v>18117</v>
      </c>
      <c r="L142">
        <f>bbdd_Social_Media_Trends[[#This Row],[Likes]]+bbdd_Social_Media_Trends[[#This Row],[Shares]]+bbdd_Social_Media_Trends[[#This Row],[Comments]]</f>
        <v>570152</v>
      </c>
      <c r="M142">
        <f>bbdd_Social_Media_Trends[[#This Row],[Interactions]]/bbdd_Social_Media_Trends[[#This Row],[Views]]</f>
        <v>0.83594361670620454</v>
      </c>
      <c r="N142" s="1" t="s">
        <v>16</v>
      </c>
      <c r="O142" s="4">
        <f t="shared" si="2"/>
        <v>0</v>
      </c>
    </row>
    <row r="143" spans="1:15">
      <c r="A143" s="1" t="s">
        <v>183</v>
      </c>
      <c r="B143" s="2">
        <v>44893</v>
      </c>
      <c r="C143" s="13" t="str">
        <f>TEXT(bbdd_Social_Media_Trends[[#This Row],[Post_Date]],"aaaa-mm")</f>
        <v>2022-11</v>
      </c>
      <c r="D143" s="1" t="s">
        <v>27</v>
      </c>
      <c r="E143" s="1" t="s">
        <v>57</v>
      </c>
      <c r="F143" s="1" t="s">
        <v>41</v>
      </c>
      <c r="G143" s="1" t="s">
        <v>25</v>
      </c>
      <c r="H143">
        <v>4849297</v>
      </c>
      <c r="I143">
        <v>86843</v>
      </c>
      <c r="J143">
        <v>16843</v>
      </c>
      <c r="K143">
        <v>14705</v>
      </c>
      <c r="L143">
        <f>bbdd_Social_Media_Trends[[#This Row],[Likes]]+bbdd_Social_Media_Trends[[#This Row],[Shares]]+bbdd_Social_Media_Trends[[#This Row],[Comments]]</f>
        <v>118391</v>
      </c>
      <c r="M143">
        <f>bbdd_Social_Media_Trends[[#This Row],[Interactions]]/bbdd_Social_Media_Trends[[#This Row],[Views]]</f>
        <v>2.4414054243326405E-2</v>
      </c>
      <c r="N143" s="1" t="s">
        <v>29</v>
      </c>
      <c r="O143" s="4">
        <f t="shared" si="2"/>
        <v>0</v>
      </c>
    </row>
    <row r="144" spans="1:15">
      <c r="A144" s="1" t="s">
        <v>184</v>
      </c>
      <c r="B144" s="2">
        <v>44616</v>
      </c>
      <c r="C144" s="13" t="str">
        <f>TEXT(bbdd_Social_Media_Trends[[#This Row],[Post_Date]],"aaaa-mm")</f>
        <v>2022-02</v>
      </c>
      <c r="D144" s="1" t="s">
        <v>18</v>
      </c>
      <c r="E144" s="1" t="s">
        <v>13</v>
      </c>
      <c r="F144" s="1" t="s">
        <v>36</v>
      </c>
      <c r="G144" s="1" t="s">
        <v>60</v>
      </c>
      <c r="H144">
        <v>4283565</v>
      </c>
      <c r="I144">
        <v>107901</v>
      </c>
      <c r="J144">
        <v>84854</v>
      </c>
      <c r="K144">
        <v>4738</v>
      </c>
      <c r="L144">
        <f>bbdd_Social_Media_Trends[[#This Row],[Likes]]+bbdd_Social_Media_Trends[[#This Row],[Shares]]+bbdd_Social_Media_Trends[[#This Row],[Comments]]</f>
        <v>197493</v>
      </c>
      <c r="M144">
        <f>bbdd_Social_Media_Trends[[#This Row],[Interactions]]/bbdd_Social_Media_Trends[[#This Row],[Views]]</f>
        <v>4.610482156801636E-2</v>
      </c>
      <c r="N144" s="1" t="s">
        <v>29</v>
      </c>
      <c r="O144" s="4">
        <f t="shared" si="2"/>
        <v>0</v>
      </c>
    </row>
    <row r="145" spans="1:15">
      <c r="A145" s="1" t="s">
        <v>185</v>
      </c>
      <c r="B145" s="2">
        <v>45203</v>
      </c>
      <c r="C145" s="13" t="str">
        <f>TEXT(bbdd_Social_Media_Trends[[#This Row],[Post_Date]],"aaaa-mm")</f>
        <v>2023-10</v>
      </c>
      <c r="D145" s="1" t="s">
        <v>24</v>
      </c>
      <c r="E145" s="1" t="s">
        <v>35</v>
      </c>
      <c r="F145" s="1" t="s">
        <v>20</v>
      </c>
      <c r="G145" s="1" t="s">
        <v>21</v>
      </c>
      <c r="H145">
        <v>50082</v>
      </c>
      <c r="I145">
        <v>70708</v>
      </c>
      <c r="J145">
        <v>277</v>
      </c>
      <c r="K145">
        <v>25036</v>
      </c>
      <c r="L145">
        <f>bbdd_Social_Media_Trends[[#This Row],[Likes]]+bbdd_Social_Media_Trends[[#This Row],[Shares]]+bbdd_Social_Media_Trends[[#This Row],[Comments]]</f>
        <v>96021</v>
      </c>
      <c r="M145">
        <f>bbdd_Social_Media_Trends[[#This Row],[Interactions]]/bbdd_Social_Media_Trends[[#This Row],[Views]]</f>
        <v>1.9172756679046363</v>
      </c>
      <c r="N145" s="1" t="s">
        <v>29</v>
      </c>
      <c r="O145" s="4">
        <f t="shared" si="2"/>
        <v>0</v>
      </c>
    </row>
    <row r="146" spans="1:15">
      <c r="A146" s="1" t="s">
        <v>186</v>
      </c>
      <c r="B146" s="2">
        <v>44962</v>
      </c>
      <c r="C146" s="13" t="str">
        <f>TEXT(bbdd_Social_Media_Trends[[#This Row],[Post_Date]],"aaaa-mm")</f>
        <v>2023-02</v>
      </c>
      <c r="D146" s="1" t="s">
        <v>24</v>
      </c>
      <c r="E146" s="1" t="s">
        <v>49</v>
      </c>
      <c r="F146" s="1" t="s">
        <v>32</v>
      </c>
      <c r="G146" s="1" t="s">
        <v>60</v>
      </c>
      <c r="H146">
        <v>3940355</v>
      </c>
      <c r="I146">
        <v>82304</v>
      </c>
      <c r="J146">
        <v>68754</v>
      </c>
      <c r="K146">
        <v>15897</v>
      </c>
      <c r="L146">
        <f>bbdd_Social_Media_Trends[[#This Row],[Likes]]+bbdd_Social_Media_Trends[[#This Row],[Shares]]+bbdd_Social_Media_Trends[[#This Row],[Comments]]</f>
        <v>166955</v>
      </c>
      <c r="M146">
        <f>bbdd_Social_Media_Trends[[#This Row],[Interactions]]/bbdd_Social_Media_Trends[[#This Row],[Views]]</f>
        <v>4.2370547831350219E-2</v>
      </c>
      <c r="N146" s="1" t="s">
        <v>29</v>
      </c>
      <c r="O146" s="4">
        <f t="shared" si="2"/>
        <v>0</v>
      </c>
    </row>
    <row r="147" spans="1:15">
      <c r="A147" s="1" t="s">
        <v>187</v>
      </c>
      <c r="B147" s="2">
        <v>44659</v>
      </c>
      <c r="C147" s="13" t="str">
        <f>TEXT(bbdd_Social_Media_Trends[[#This Row],[Post_Date]],"aaaa-mm")</f>
        <v>2022-04</v>
      </c>
      <c r="D147" s="1" t="s">
        <v>18</v>
      </c>
      <c r="E147" s="1" t="s">
        <v>19</v>
      </c>
      <c r="F147" s="1" t="s">
        <v>47</v>
      </c>
      <c r="G147" s="1" t="s">
        <v>50</v>
      </c>
      <c r="H147">
        <v>964498</v>
      </c>
      <c r="I147">
        <v>194879</v>
      </c>
      <c r="J147">
        <v>76029</v>
      </c>
      <c r="K147">
        <v>34998</v>
      </c>
      <c r="L147">
        <f>bbdd_Social_Media_Trends[[#This Row],[Likes]]+bbdd_Social_Media_Trends[[#This Row],[Shares]]+bbdd_Social_Media_Trends[[#This Row],[Comments]]</f>
        <v>305906</v>
      </c>
      <c r="M147">
        <f>bbdd_Social_Media_Trends[[#This Row],[Interactions]]/bbdd_Social_Media_Trends[[#This Row],[Views]]</f>
        <v>0.31716602833805774</v>
      </c>
      <c r="N147" s="1" t="s">
        <v>16</v>
      </c>
      <c r="O147" s="4">
        <f t="shared" si="2"/>
        <v>0</v>
      </c>
    </row>
    <row r="148" spans="1:15">
      <c r="A148" s="1" t="s">
        <v>188</v>
      </c>
      <c r="B148" s="2">
        <v>44970</v>
      </c>
      <c r="C148" s="13" t="str">
        <f>TEXT(bbdd_Social_Media_Trends[[#This Row],[Post_Date]],"aaaa-mm")</f>
        <v>2023-02</v>
      </c>
      <c r="D148" s="1" t="s">
        <v>12</v>
      </c>
      <c r="E148" s="1" t="s">
        <v>57</v>
      </c>
      <c r="F148" s="1" t="s">
        <v>20</v>
      </c>
      <c r="G148" s="1" t="s">
        <v>15</v>
      </c>
      <c r="H148">
        <v>636824</v>
      </c>
      <c r="I148">
        <v>363548</v>
      </c>
      <c r="J148">
        <v>17456</v>
      </c>
      <c r="K148">
        <v>8176</v>
      </c>
      <c r="L148">
        <f>bbdd_Social_Media_Trends[[#This Row],[Likes]]+bbdd_Social_Media_Trends[[#This Row],[Shares]]+bbdd_Social_Media_Trends[[#This Row],[Comments]]</f>
        <v>389180</v>
      </c>
      <c r="M148">
        <f>bbdd_Social_Media_Trends[[#This Row],[Interactions]]/bbdd_Social_Media_Trends[[#This Row],[Views]]</f>
        <v>0.6111264650829743</v>
      </c>
      <c r="N148" s="1" t="s">
        <v>29</v>
      </c>
      <c r="O148" s="4">
        <f t="shared" si="2"/>
        <v>0</v>
      </c>
    </row>
    <row r="149" spans="1:15">
      <c r="A149" s="1" t="s">
        <v>189</v>
      </c>
      <c r="B149" s="2">
        <v>44712</v>
      </c>
      <c r="C149" s="13" t="str">
        <f>TEXT(bbdd_Social_Media_Trends[[#This Row],[Post_Date]],"aaaa-mm")</f>
        <v>2022-05</v>
      </c>
      <c r="D149" s="1" t="s">
        <v>12</v>
      </c>
      <c r="E149" s="1" t="s">
        <v>35</v>
      </c>
      <c r="F149" s="1" t="s">
        <v>47</v>
      </c>
      <c r="G149" s="1" t="s">
        <v>21</v>
      </c>
      <c r="H149">
        <v>4179125</v>
      </c>
      <c r="I149">
        <v>94325</v>
      </c>
      <c r="J149">
        <v>72341</v>
      </c>
      <c r="K149">
        <v>7328</v>
      </c>
      <c r="L149">
        <f>bbdd_Social_Media_Trends[[#This Row],[Likes]]+bbdd_Social_Media_Trends[[#This Row],[Shares]]+bbdd_Social_Media_Trends[[#This Row],[Comments]]</f>
        <v>173994</v>
      </c>
      <c r="M149">
        <f>bbdd_Social_Media_Trends[[#This Row],[Interactions]]/bbdd_Social_Media_Trends[[#This Row],[Views]]</f>
        <v>4.1634074118386023E-2</v>
      </c>
      <c r="N149" s="1" t="s">
        <v>29</v>
      </c>
      <c r="O149" s="4">
        <f t="shared" si="2"/>
        <v>0</v>
      </c>
    </row>
    <row r="150" spans="1:15">
      <c r="A150" s="1" t="s">
        <v>190</v>
      </c>
      <c r="B150" s="2">
        <v>44710</v>
      </c>
      <c r="C150" s="13" t="str">
        <f>TEXT(bbdd_Social_Media_Trends[[#This Row],[Post_Date]],"aaaa-mm")</f>
        <v>2022-05</v>
      </c>
      <c r="D150" s="1" t="s">
        <v>18</v>
      </c>
      <c r="E150" s="1" t="s">
        <v>39</v>
      </c>
      <c r="F150" s="1" t="s">
        <v>14</v>
      </c>
      <c r="G150" s="1" t="s">
        <v>25</v>
      </c>
      <c r="H150">
        <v>1292958</v>
      </c>
      <c r="I150">
        <v>95304</v>
      </c>
      <c r="J150">
        <v>3716</v>
      </c>
      <c r="K150">
        <v>44880</v>
      </c>
      <c r="L150">
        <f>bbdd_Social_Media_Trends[[#This Row],[Likes]]+bbdd_Social_Media_Trends[[#This Row],[Shares]]+bbdd_Social_Media_Trends[[#This Row],[Comments]]</f>
        <v>143900</v>
      </c>
      <c r="M150">
        <f>bbdd_Social_Media_Trends[[#This Row],[Interactions]]/bbdd_Social_Media_Trends[[#This Row],[Views]]</f>
        <v>0.11129518514909224</v>
      </c>
      <c r="N150" s="1" t="s">
        <v>29</v>
      </c>
      <c r="O150" s="4">
        <f t="shared" si="2"/>
        <v>0</v>
      </c>
    </row>
    <row r="151" spans="1:15">
      <c r="A151" s="1" t="s">
        <v>191</v>
      </c>
      <c r="B151" s="2">
        <v>45040</v>
      </c>
      <c r="C151" s="13" t="str">
        <f>TEXT(bbdd_Social_Media_Trends[[#This Row],[Post_Date]],"aaaa-mm")</f>
        <v>2023-04</v>
      </c>
      <c r="D151" s="1" t="s">
        <v>18</v>
      </c>
      <c r="E151" s="1" t="s">
        <v>49</v>
      </c>
      <c r="F151" s="1" t="s">
        <v>47</v>
      </c>
      <c r="G151" s="1" t="s">
        <v>15</v>
      </c>
      <c r="H151">
        <v>4103477</v>
      </c>
      <c r="I151">
        <v>75909</v>
      </c>
      <c r="J151">
        <v>5645</v>
      </c>
      <c r="K151">
        <v>4052</v>
      </c>
      <c r="L151">
        <f>bbdd_Social_Media_Trends[[#This Row],[Likes]]+bbdd_Social_Media_Trends[[#This Row],[Shares]]+bbdd_Social_Media_Trends[[#This Row],[Comments]]</f>
        <v>85606</v>
      </c>
      <c r="M151">
        <f>bbdd_Social_Media_Trends[[#This Row],[Interactions]]/bbdd_Social_Media_Trends[[#This Row],[Views]]</f>
        <v>2.0861820353812146E-2</v>
      </c>
      <c r="N151" s="1" t="s">
        <v>29</v>
      </c>
      <c r="O151" s="4">
        <f t="shared" si="2"/>
        <v>0</v>
      </c>
    </row>
    <row r="152" spans="1:15">
      <c r="A152" s="1" t="s">
        <v>192</v>
      </c>
      <c r="B152" s="2">
        <v>44621</v>
      </c>
      <c r="C152" s="13" t="str">
        <f>TEXT(bbdd_Social_Media_Trends[[#This Row],[Post_Date]],"aaaa-mm")</f>
        <v>2022-03</v>
      </c>
      <c r="D152" s="1" t="s">
        <v>24</v>
      </c>
      <c r="E152" s="1" t="s">
        <v>19</v>
      </c>
      <c r="F152" s="1" t="s">
        <v>47</v>
      </c>
      <c r="G152" s="1" t="s">
        <v>44</v>
      </c>
      <c r="H152">
        <v>3529777</v>
      </c>
      <c r="I152">
        <v>68367</v>
      </c>
      <c r="J152">
        <v>38326</v>
      </c>
      <c r="K152">
        <v>879</v>
      </c>
      <c r="L152">
        <f>bbdd_Social_Media_Trends[[#This Row],[Likes]]+bbdd_Social_Media_Trends[[#This Row],[Shares]]+bbdd_Social_Media_Trends[[#This Row],[Comments]]</f>
        <v>107572</v>
      </c>
      <c r="M152">
        <f>bbdd_Social_Media_Trends[[#This Row],[Interactions]]/bbdd_Social_Media_Trends[[#This Row],[Views]]</f>
        <v>3.0475579618769118E-2</v>
      </c>
      <c r="N152" s="1" t="s">
        <v>16</v>
      </c>
      <c r="O152" s="4">
        <f t="shared" si="2"/>
        <v>0</v>
      </c>
    </row>
    <row r="153" spans="1:15">
      <c r="A153" s="1" t="s">
        <v>193</v>
      </c>
      <c r="B153" s="2">
        <v>45013</v>
      </c>
      <c r="C153" s="13" t="str">
        <f>TEXT(bbdd_Social_Media_Trends[[#This Row],[Post_Date]],"aaaa-mm")</f>
        <v>2023-03</v>
      </c>
      <c r="D153" s="1" t="s">
        <v>18</v>
      </c>
      <c r="E153" s="1" t="s">
        <v>59</v>
      </c>
      <c r="F153" s="1" t="s">
        <v>47</v>
      </c>
      <c r="G153" s="1" t="s">
        <v>60</v>
      </c>
      <c r="H153">
        <v>4593170</v>
      </c>
      <c r="I153">
        <v>34210</v>
      </c>
      <c r="J153">
        <v>33344</v>
      </c>
      <c r="K153">
        <v>11022</v>
      </c>
      <c r="L153">
        <f>bbdd_Social_Media_Trends[[#This Row],[Likes]]+bbdd_Social_Media_Trends[[#This Row],[Shares]]+bbdd_Social_Media_Trends[[#This Row],[Comments]]</f>
        <v>78576</v>
      </c>
      <c r="M153">
        <f>bbdd_Social_Media_Trends[[#This Row],[Interactions]]/bbdd_Social_Media_Trends[[#This Row],[Views]]</f>
        <v>1.7107139513669208E-2</v>
      </c>
      <c r="N153" s="1" t="s">
        <v>29</v>
      </c>
      <c r="O153" s="4">
        <f t="shared" si="2"/>
        <v>0</v>
      </c>
    </row>
    <row r="154" spans="1:15">
      <c r="A154" s="1" t="s">
        <v>194</v>
      </c>
      <c r="B154" s="2">
        <v>44751</v>
      </c>
      <c r="C154" s="13" t="str">
        <f>TEXT(bbdd_Social_Media_Trends[[#This Row],[Post_Date]],"aaaa-mm")</f>
        <v>2022-07</v>
      </c>
      <c r="D154" s="1" t="s">
        <v>12</v>
      </c>
      <c r="E154" s="1" t="s">
        <v>13</v>
      </c>
      <c r="F154" s="1" t="s">
        <v>20</v>
      </c>
      <c r="G154" s="1" t="s">
        <v>25</v>
      </c>
      <c r="H154">
        <v>3251679</v>
      </c>
      <c r="I154">
        <v>498580</v>
      </c>
      <c r="J154">
        <v>96093</v>
      </c>
      <c r="K154">
        <v>9968</v>
      </c>
      <c r="L154">
        <f>bbdd_Social_Media_Trends[[#This Row],[Likes]]+bbdd_Social_Media_Trends[[#This Row],[Shares]]+bbdd_Social_Media_Trends[[#This Row],[Comments]]</f>
        <v>604641</v>
      </c>
      <c r="M154">
        <f>bbdd_Social_Media_Trends[[#This Row],[Interactions]]/bbdd_Social_Media_Trends[[#This Row],[Views]]</f>
        <v>0.18594732136843767</v>
      </c>
      <c r="N154" s="1" t="s">
        <v>22</v>
      </c>
      <c r="O154" s="4">
        <f t="shared" si="2"/>
        <v>0</v>
      </c>
    </row>
    <row r="155" spans="1:15">
      <c r="A155" s="1" t="s">
        <v>195</v>
      </c>
      <c r="B155" s="2">
        <v>45038</v>
      </c>
      <c r="C155" s="13" t="str">
        <f>TEXT(bbdd_Social_Media_Trends[[#This Row],[Post_Date]],"aaaa-mm")</f>
        <v>2023-04</v>
      </c>
      <c r="D155" s="1" t="s">
        <v>18</v>
      </c>
      <c r="E155" s="1" t="s">
        <v>57</v>
      </c>
      <c r="F155" s="1" t="s">
        <v>20</v>
      </c>
      <c r="G155" s="1" t="s">
        <v>50</v>
      </c>
      <c r="H155">
        <v>41081</v>
      </c>
      <c r="I155">
        <v>319140</v>
      </c>
      <c r="J155">
        <v>6541</v>
      </c>
      <c r="K155">
        <v>23057</v>
      </c>
      <c r="L155">
        <f>bbdd_Social_Media_Trends[[#This Row],[Likes]]+bbdd_Social_Media_Trends[[#This Row],[Shares]]+bbdd_Social_Media_Trends[[#This Row],[Comments]]</f>
        <v>348738</v>
      </c>
      <c r="M155">
        <f>bbdd_Social_Media_Trends[[#This Row],[Interactions]]/bbdd_Social_Media_Trends[[#This Row],[Views]]</f>
        <v>8.4890338599352493</v>
      </c>
      <c r="N155" s="1" t="s">
        <v>29</v>
      </c>
      <c r="O155" s="4">
        <f t="shared" si="2"/>
        <v>0</v>
      </c>
    </row>
    <row r="156" spans="1:15">
      <c r="A156" s="1" t="s">
        <v>196</v>
      </c>
      <c r="B156" s="2">
        <v>44991</v>
      </c>
      <c r="C156" s="13" t="str">
        <f>TEXT(bbdd_Social_Media_Trends[[#This Row],[Post_Date]],"aaaa-mm")</f>
        <v>2023-03</v>
      </c>
      <c r="D156" s="1" t="s">
        <v>24</v>
      </c>
      <c r="E156" s="1" t="s">
        <v>31</v>
      </c>
      <c r="F156" s="1" t="s">
        <v>20</v>
      </c>
      <c r="G156" s="1" t="s">
        <v>50</v>
      </c>
      <c r="H156">
        <v>2127698</v>
      </c>
      <c r="I156">
        <v>193956</v>
      </c>
      <c r="J156">
        <v>14856</v>
      </c>
      <c r="K156">
        <v>32442</v>
      </c>
      <c r="L156">
        <f>bbdd_Social_Media_Trends[[#This Row],[Likes]]+bbdd_Social_Media_Trends[[#This Row],[Shares]]+bbdd_Social_Media_Trends[[#This Row],[Comments]]</f>
        <v>241254</v>
      </c>
      <c r="M156">
        <f>bbdd_Social_Media_Trends[[#This Row],[Interactions]]/bbdd_Social_Media_Trends[[#This Row],[Views]]</f>
        <v>0.11338733222478002</v>
      </c>
      <c r="N156" s="1" t="s">
        <v>22</v>
      </c>
      <c r="O156" s="4">
        <f t="shared" si="2"/>
        <v>0</v>
      </c>
    </row>
    <row r="157" spans="1:15">
      <c r="A157" s="1" t="s">
        <v>197</v>
      </c>
      <c r="B157" s="2">
        <v>45048</v>
      </c>
      <c r="C157" s="13" t="str">
        <f>TEXT(bbdd_Social_Media_Trends[[#This Row],[Post_Date]],"aaaa-mm")</f>
        <v>2023-05</v>
      </c>
      <c r="D157" s="1" t="s">
        <v>27</v>
      </c>
      <c r="E157" s="1" t="s">
        <v>19</v>
      </c>
      <c r="F157" s="1" t="s">
        <v>20</v>
      </c>
      <c r="G157" s="1" t="s">
        <v>28</v>
      </c>
      <c r="H157">
        <v>4765117</v>
      </c>
      <c r="I157">
        <v>177035</v>
      </c>
      <c r="J157">
        <v>49884</v>
      </c>
      <c r="K157">
        <v>46238</v>
      </c>
      <c r="L157">
        <f>bbdd_Social_Media_Trends[[#This Row],[Likes]]+bbdd_Social_Media_Trends[[#This Row],[Shares]]+bbdd_Social_Media_Trends[[#This Row],[Comments]]</f>
        <v>273157</v>
      </c>
      <c r="M157">
        <f>bbdd_Social_Media_Trends[[#This Row],[Interactions]]/bbdd_Social_Media_Trends[[#This Row],[Views]]</f>
        <v>5.732430074644547E-2</v>
      </c>
      <c r="N157" s="1" t="s">
        <v>22</v>
      </c>
      <c r="O157" s="4">
        <f t="shared" si="2"/>
        <v>0</v>
      </c>
    </row>
    <row r="158" spans="1:15">
      <c r="A158" s="1" t="s">
        <v>198</v>
      </c>
      <c r="B158" s="2">
        <v>44817</v>
      </c>
      <c r="C158" s="13" t="str">
        <f>TEXT(bbdd_Social_Media_Trends[[#This Row],[Post_Date]],"aaaa-mm")</f>
        <v>2022-09</v>
      </c>
      <c r="D158" s="1" t="s">
        <v>24</v>
      </c>
      <c r="E158" s="1" t="s">
        <v>52</v>
      </c>
      <c r="F158" s="1" t="s">
        <v>47</v>
      </c>
      <c r="G158" s="1" t="s">
        <v>21</v>
      </c>
      <c r="H158">
        <v>2114283</v>
      </c>
      <c r="I158">
        <v>462542</v>
      </c>
      <c r="J158">
        <v>14404</v>
      </c>
      <c r="K158">
        <v>37153</v>
      </c>
      <c r="L158">
        <f>bbdd_Social_Media_Trends[[#This Row],[Likes]]+bbdd_Social_Media_Trends[[#This Row],[Shares]]+bbdd_Social_Media_Trends[[#This Row],[Comments]]</f>
        <v>514099</v>
      </c>
      <c r="M158">
        <f>bbdd_Social_Media_Trends[[#This Row],[Interactions]]/bbdd_Social_Media_Trends[[#This Row],[Views]]</f>
        <v>0.24315524459119239</v>
      </c>
      <c r="N158" s="1" t="s">
        <v>29</v>
      </c>
      <c r="O158" s="4">
        <f t="shared" si="2"/>
        <v>0</v>
      </c>
    </row>
    <row r="159" spans="1:15">
      <c r="A159" s="1" t="s">
        <v>199</v>
      </c>
      <c r="B159" s="2">
        <v>44854</v>
      </c>
      <c r="C159" s="13" t="str">
        <f>TEXT(bbdd_Social_Media_Trends[[#This Row],[Post_Date]],"aaaa-mm")</f>
        <v>2022-10</v>
      </c>
      <c r="D159" s="1" t="s">
        <v>27</v>
      </c>
      <c r="E159" s="1" t="s">
        <v>59</v>
      </c>
      <c r="F159" s="1" t="s">
        <v>47</v>
      </c>
      <c r="G159" s="1" t="s">
        <v>50</v>
      </c>
      <c r="H159">
        <v>4391275</v>
      </c>
      <c r="I159">
        <v>392281</v>
      </c>
      <c r="J159">
        <v>14429</v>
      </c>
      <c r="K159">
        <v>27404</v>
      </c>
      <c r="L159">
        <f>bbdd_Social_Media_Trends[[#This Row],[Likes]]+bbdd_Social_Media_Trends[[#This Row],[Shares]]+bbdd_Social_Media_Trends[[#This Row],[Comments]]</f>
        <v>434114</v>
      </c>
      <c r="M159">
        <f>bbdd_Social_Media_Trends[[#This Row],[Interactions]]/bbdd_Social_Media_Trends[[#This Row],[Views]]</f>
        <v>9.8858304251043264E-2</v>
      </c>
      <c r="N159" s="1" t="s">
        <v>16</v>
      </c>
      <c r="O159" s="4">
        <f t="shared" si="2"/>
        <v>0</v>
      </c>
    </row>
    <row r="160" spans="1:15">
      <c r="A160" s="1" t="s">
        <v>200</v>
      </c>
      <c r="B160" s="2">
        <v>44897</v>
      </c>
      <c r="C160" s="13" t="str">
        <f>TEXT(bbdd_Social_Media_Trends[[#This Row],[Post_Date]],"aaaa-mm")</f>
        <v>2022-12</v>
      </c>
      <c r="D160" s="1" t="s">
        <v>12</v>
      </c>
      <c r="E160" s="1" t="s">
        <v>39</v>
      </c>
      <c r="F160" s="1" t="s">
        <v>32</v>
      </c>
      <c r="G160" s="1" t="s">
        <v>21</v>
      </c>
      <c r="H160">
        <v>1246500</v>
      </c>
      <c r="I160">
        <v>471547</v>
      </c>
      <c r="J160">
        <v>15048</v>
      </c>
      <c r="K160">
        <v>40514</v>
      </c>
      <c r="L160">
        <f>bbdd_Social_Media_Trends[[#This Row],[Likes]]+bbdd_Social_Media_Trends[[#This Row],[Shares]]+bbdd_Social_Media_Trends[[#This Row],[Comments]]</f>
        <v>527109</v>
      </c>
      <c r="M160">
        <f>bbdd_Social_Media_Trends[[#This Row],[Interactions]]/bbdd_Social_Media_Trends[[#This Row],[Views]]</f>
        <v>0.42287123947051747</v>
      </c>
      <c r="N160" s="1" t="s">
        <v>16</v>
      </c>
      <c r="O160" s="4">
        <f t="shared" si="2"/>
        <v>0</v>
      </c>
    </row>
    <row r="161" spans="1:15">
      <c r="A161" s="1" t="s">
        <v>201</v>
      </c>
      <c r="B161" s="2">
        <v>44948</v>
      </c>
      <c r="C161" s="13" t="str">
        <f>TEXT(bbdd_Social_Media_Trends[[#This Row],[Post_Date]],"aaaa-mm")</f>
        <v>2023-01</v>
      </c>
      <c r="D161" s="1" t="s">
        <v>24</v>
      </c>
      <c r="E161" s="1" t="s">
        <v>46</v>
      </c>
      <c r="F161" s="1" t="s">
        <v>36</v>
      </c>
      <c r="G161" s="1" t="s">
        <v>44</v>
      </c>
      <c r="H161">
        <v>4555977</v>
      </c>
      <c r="I161">
        <v>1087</v>
      </c>
      <c r="J161">
        <v>23157</v>
      </c>
      <c r="K161">
        <v>12611</v>
      </c>
      <c r="L161">
        <f>bbdd_Social_Media_Trends[[#This Row],[Likes]]+bbdd_Social_Media_Trends[[#This Row],[Shares]]+bbdd_Social_Media_Trends[[#This Row],[Comments]]</f>
        <v>36855</v>
      </c>
      <c r="M161">
        <f>bbdd_Social_Media_Trends[[#This Row],[Interactions]]/bbdd_Social_Media_Trends[[#This Row],[Views]]</f>
        <v>8.0893735855119553E-3</v>
      </c>
      <c r="N161" s="1" t="s">
        <v>22</v>
      </c>
      <c r="O161" s="4">
        <f t="shared" si="2"/>
        <v>0</v>
      </c>
    </row>
    <row r="162" spans="1:15">
      <c r="A162" s="1" t="s">
        <v>202</v>
      </c>
      <c r="B162" s="2">
        <v>44768</v>
      </c>
      <c r="C162" s="13" t="str">
        <f>TEXT(bbdd_Social_Media_Trends[[#This Row],[Post_Date]],"aaaa-mm")</f>
        <v>2022-07</v>
      </c>
      <c r="D162" s="1" t="s">
        <v>24</v>
      </c>
      <c r="E162" s="1" t="s">
        <v>39</v>
      </c>
      <c r="F162" s="1" t="s">
        <v>36</v>
      </c>
      <c r="G162" s="1" t="s">
        <v>21</v>
      </c>
      <c r="H162">
        <v>400424</v>
      </c>
      <c r="I162">
        <v>56569</v>
      </c>
      <c r="J162">
        <v>59897</v>
      </c>
      <c r="K162">
        <v>49341</v>
      </c>
      <c r="L162">
        <f>bbdd_Social_Media_Trends[[#This Row],[Likes]]+bbdd_Social_Media_Trends[[#This Row],[Shares]]+bbdd_Social_Media_Trends[[#This Row],[Comments]]</f>
        <v>165807</v>
      </c>
      <c r="M162">
        <f>bbdd_Social_Media_Trends[[#This Row],[Interactions]]/bbdd_Social_Media_Trends[[#This Row],[Views]]</f>
        <v>0.41407857670868881</v>
      </c>
      <c r="N162" s="1" t="s">
        <v>22</v>
      </c>
      <c r="O162" s="4">
        <f t="shared" si="2"/>
        <v>0</v>
      </c>
    </row>
    <row r="163" spans="1:15">
      <c r="A163" s="1" t="s">
        <v>203</v>
      </c>
      <c r="B163" s="2">
        <v>44600</v>
      </c>
      <c r="C163" s="13" t="str">
        <f>TEXT(bbdd_Social_Media_Trends[[#This Row],[Post_Date]],"aaaa-mm")</f>
        <v>2022-02</v>
      </c>
      <c r="D163" s="1" t="s">
        <v>18</v>
      </c>
      <c r="E163" s="1" t="s">
        <v>13</v>
      </c>
      <c r="F163" s="1" t="s">
        <v>14</v>
      </c>
      <c r="G163" s="1" t="s">
        <v>25</v>
      </c>
      <c r="H163">
        <v>3201846</v>
      </c>
      <c r="I163">
        <v>335416</v>
      </c>
      <c r="J163">
        <v>50986</v>
      </c>
      <c r="K163">
        <v>16715</v>
      </c>
      <c r="L163">
        <f>bbdd_Social_Media_Trends[[#This Row],[Likes]]+bbdd_Social_Media_Trends[[#This Row],[Shares]]+bbdd_Social_Media_Trends[[#This Row],[Comments]]</f>
        <v>403117</v>
      </c>
      <c r="M163">
        <f>bbdd_Social_Media_Trends[[#This Row],[Interactions]]/bbdd_Social_Media_Trends[[#This Row],[Views]]</f>
        <v>0.12590143311077423</v>
      </c>
      <c r="N163" s="1" t="s">
        <v>16</v>
      </c>
      <c r="O163" s="4">
        <f t="shared" si="2"/>
        <v>0</v>
      </c>
    </row>
    <row r="164" spans="1:15">
      <c r="A164" s="1" t="s">
        <v>204</v>
      </c>
      <c r="B164" s="2">
        <v>44952</v>
      </c>
      <c r="C164" s="13" t="str">
        <f>TEXT(bbdd_Social_Media_Trends[[#This Row],[Post_Date]],"aaaa-mm")</f>
        <v>2023-01</v>
      </c>
      <c r="D164" s="1" t="s">
        <v>12</v>
      </c>
      <c r="E164" s="1" t="s">
        <v>39</v>
      </c>
      <c r="F164" s="1" t="s">
        <v>14</v>
      </c>
      <c r="G164" s="1" t="s">
        <v>44</v>
      </c>
      <c r="H164">
        <v>102418</v>
      </c>
      <c r="I164">
        <v>107650</v>
      </c>
      <c r="J164">
        <v>94514</v>
      </c>
      <c r="K164">
        <v>26548</v>
      </c>
      <c r="L164">
        <f>bbdd_Social_Media_Trends[[#This Row],[Likes]]+bbdd_Social_Media_Trends[[#This Row],[Shares]]+bbdd_Social_Media_Trends[[#This Row],[Comments]]</f>
        <v>228712</v>
      </c>
      <c r="M164">
        <f>bbdd_Social_Media_Trends[[#This Row],[Interactions]]/bbdd_Social_Media_Trends[[#This Row],[Views]]</f>
        <v>2.2331230838329201</v>
      </c>
      <c r="N164" s="1" t="s">
        <v>22</v>
      </c>
      <c r="O164" s="4">
        <f t="shared" si="2"/>
        <v>0</v>
      </c>
    </row>
    <row r="165" spans="1:15">
      <c r="A165" s="1" t="s">
        <v>205</v>
      </c>
      <c r="B165" s="2">
        <v>45101</v>
      </c>
      <c r="C165" s="13" t="str">
        <f>TEXT(bbdd_Social_Media_Trends[[#This Row],[Post_Date]],"aaaa-mm")</f>
        <v>2023-06</v>
      </c>
      <c r="D165" s="1" t="s">
        <v>24</v>
      </c>
      <c r="E165" s="1" t="s">
        <v>35</v>
      </c>
      <c r="F165" s="1" t="s">
        <v>36</v>
      </c>
      <c r="G165" s="1" t="s">
        <v>28</v>
      </c>
      <c r="H165">
        <v>4253909</v>
      </c>
      <c r="I165">
        <v>448284</v>
      </c>
      <c r="J165">
        <v>39383</v>
      </c>
      <c r="K165">
        <v>32995</v>
      </c>
      <c r="L165">
        <f>bbdd_Social_Media_Trends[[#This Row],[Likes]]+bbdd_Social_Media_Trends[[#This Row],[Shares]]+bbdd_Social_Media_Trends[[#This Row],[Comments]]</f>
        <v>520662</v>
      </c>
      <c r="M165">
        <f>bbdd_Social_Media_Trends[[#This Row],[Interactions]]/bbdd_Social_Media_Trends[[#This Row],[Views]]</f>
        <v>0.12239613024162012</v>
      </c>
      <c r="N165" s="1" t="s">
        <v>29</v>
      </c>
      <c r="O165" s="4">
        <f t="shared" si="2"/>
        <v>0</v>
      </c>
    </row>
    <row r="166" spans="1:15">
      <c r="A166" s="1" t="s">
        <v>206</v>
      </c>
      <c r="B166" s="2">
        <v>44724</v>
      </c>
      <c r="C166" s="13" t="str">
        <f>TEXT(bbdd_Social_Media_Trends[[#This Row],[Post_Date]],"aaaa-mm")</f>
        <v>2022-06</v>
      </c>
      <c r="D166" s="1" t="s">
        <v>12</v>
      </c>
      <c r="E166" s="1" t="s">
        <v>52</v>
      </c>
      <c r="F166" s="1" t="s">
        <v>41</v>
      </c>
      <c r="G166" s="1" t="s">
        <v>28</v>
      </c>
      <c r="H166">
        <v>1551922</v>
      </c>
      <c r="I166">
        <v>47511</v>
      </c>
      <c r="J166">
        <v>7404</v>
      </c>
      <c r="K166">
        <v>25497</v>
      </c>
      <c r="L166">
        <f>bbdd_Social_Media_Trends[[#This Row],[Likes]]+bbdd_Social_Media_Trends[[#This Row],[Shares]]+bbdd_Social_Media_Trends[[#This Row],[Comments]]</f>
        <v>80412</v>
      </c>
      <c r="M166">
        <f>bbdd_Social_Media_Trends[[#This Row],[Interactions]]/bbdd_Social_Media_Trends[[#This Row],[Views]]</f>
        <v>5.1814459747332661E-2</v>
      </c>
      <c r="N166" s="1" t="s">
        <v>29</v>
      </c>
      <c r="O166" s="4">
        <f t="shared" si="2"/>
        <v>0</v>
      </c>
    </row>
    <row r="167" spans="1:15">
      <c r="A167" s="1" t="s">
        <v>207</v>
      </c>
      <c r="B167" s="2">
        <v>44658</v>
      </c>
      <c r="C167" s="13" t="str">
        <f>TEXT(bbdd_Social_Media_Trends[[#This Row],[Post_Date]],"aaaa-mm")</f>
        <v>2022-04</v>
      </c>
      <c r="D167" s="1" t="s">
        <v>27</v>
      </c>
      <c r="E167" s="1" t="s">
        <v>13</v>
      </c>
      <c r="F167" s="1" t="s">
        <v>32</v>
      </c>
      <c r="G167" s="1" t="s">
        <v>44</v>
      </c>
      <c r="H167">
        <v>3587143</v>
      </c>
      <c r="I167">
        <v>430347</v>
      </c>
      <c r="J167">
        <v>96428</v>
      </c>
      <c r="K167">
        <v>42640</v>
      </c>
      <c r="L167">
        <f>bbdd_Social_Media_Trends[[#This Row],[Likes]]+bbdd_Social_Media_Trends[[#This Row],[Shares]]+bbdd_Social_Media_Trends[[#This Row],[Comments]]</f>
        <v>569415</v>
      </c>
      <c r="M167">
        <f>bbdd_Social_Media_Trends[[#This Row],[Interactions]]/bbdd_Social_Media_Trends[[#This Row],[Views]]</f>
        <v>0.15873774756122072</v>
      </c>
      <c r="N167" s="1" t="s">
        <v>22</v>
      </c>
      <c r="O167" s="4">
        <f t="shared" si="2"/>
        <v>0</v>
      </c>
    </row>
    <row r="168" spans="1:15">
      <c r="A168" s="1" t="s">
        <v>208</v>
      </c>
      <c r="B168" s="2">
        <v>44755</v>
      </c>
      <c r="C168" s="13" t="str">
        <f>TEXT(bbdd_Social_Media_Trends[[#This Row],[Post_Date]],"aaaa-mm")</f>
        <v>2022-07</v>
      </c>
      <c r="D168" s="1" t="s">
        <v>18</v>
      </c>
      <c r="E168" s="1" t="s">
        <v>59</v>
      </c>
      <c r="F168" s="1" t="s">
        <v>14</v>
      </c>
      <c r="G168" s="1" t="s">
        <v>60</v>
      </c>
      <c r="H168">
        <v>2252593</v>
      </c>
      <c r="I168">
        <v>61466</v>
      </c>
      <c r="J168">
        <v>13181</v>
      </c>
      <c r="K168">
        <v>29007</v>
      </c>
      <c r="L168">
        <f>bbdd_Social_Media_Trends[[#This Row],[Likes]]+bbdd_Social_Media_Trends[[#This Row],[Shares]]+bbdd_Social_Media_Trends[[#This Row],[Comments]]</f>
        <v>103654</v>
      </c>
      <c r="M168">
        <f>bbdd_Social_Media_Trends[[#This Row],[Interactions]]/bbdd_Social_Media_Trends[[#This Row],[Views]]</f>
        <v>4.6015414235949417E-2</v>
      </c>
      <c r="N168" s="1" t="s">
        <v>16</v>
      </c>
      <c r="O168" s="4">
        <f t="shared" si="2"/>
        <v>0</v>
      </c>
    </row>
    <row r="169" spans="1:15">
      <c r="A169" s="1" t="s">
        <v>209</v>
      </c>
      <c r="B169" s="2">
        <v>45022</v>
      </c>
      <c r="C169" s="13" t="str">
        <f>TEXT(bbdd_Social_Media_Trends[[#This Row],[Post_Date]],"aaaa-mm")</f>
        <v>2023-04</v>
      </c>
      <c r="D169" s="1" t="s">
        <v>27</v>
      </c>
      <c r="E169" s="1" t="s">
        <v>13</v>
      </c>
      <c r="F169" s="1" t="s">
        <v>14</v>
      </c>
      <c r="G169" s="1" t="s">
        <v>28</v>
      </c>
      <c r="H169">
        <v>2547290</v>
      </c>
      <c r="I169">
        <v>382792</v>
      </c>
      <c r="J169">
        <v>78654</v>
      </c>
      <c r="K169">
        <v>30532</v>
      </c>
      <c r="L169">
        <f>bbdd_Social_Media_Trends[[#This Row],[Likes]]+bbdd_Social_Media_Trends[[#This Row],[Shares]]+bbdd_Social_Media_Trends[[#This Row],[Comments]]</f>
        <v>491978</v>
      </c>
      <c r="M169">
        <f>bbdd_Social_Media_Trends[[#This Row],[Interactions]]/bbdd_Social_Media_Trends[[#This Row],[Views]]</f>
        <v>0.19313780527541033</v>
      </c>
      <c r="N169" s="1" t="s">
        <v>22</v>
      </c>
      <c r="O169" s="4">
        <f t="shared" si="2"/>
        <v>0</v>
      </c>
    </row>
    <row r="170" spans="1:15">
      <c r="A170" s="1" t="s">
        <v>210</v>
      </c>
      <c r="B170" s="2">
        <v>45229</v>
      </c>
      <c r="C170" s="13" t="str">
        <f>TEXT(bbdd_Social_Media_Trends[[#This Row],[Post_Date]],"aaaa-mm")</f>
        <v>2023-10</v>
      </c>
      <c r="D170" s="1" t="s">
        <v>27</v>
      </c>
      <c r="E170" s="1" t="s">
        <v>49</v>
      </c>
      <c r="F170" s="1" t="s">
        <v>47</v>
      </c>
      <c r="G170" s="1" t="s">
        <v>60</v>
      </c>
      <c r="H170">
        <v>2946297</v>
      </c>
      <c r="I170">
        <v>223304</v>
      </c>
      <c r="J170">
        <v>83502</v>
      </c>
      <c r="K170">
        <v>10855</v>
      </c>
      <c r="L170">
        <f>bbdd_Social_Media_Trends[[#This Row],[Likes]]+bbdd_Social_Media_Trends[[#This Row],[Shares]]+bbdd_Social_Media_Trends[[#This Row],[Comments]]</f>
        <v>317661</v>
      </c>
      <c r="M170">
        <f>bbdd_Social_Media_Trends[[#This Row],[Interactions]]/bbdd_Social_Media_Trends[[#This Row],[Views]]</f>
        <v>0.10781703270240577</v>
      </c>
      <c r="N170" s="1" t="s">
        <v>29</v>
      </c>
      <c r="O170" s="4">
        <f t="shared" si="2"/>
        <v>0</v>
      </c>
    </row>
    <row r="171" spans="1:15">
      <c r="A171" s="1" t="s">
        <v>211</v>
      </c>
      <c r="B171" s="2">
        <v>44950</v>
      </c>
      <c r="C171" s="13" t="str">
        <f>TEXT(bbdd_Social_Media_Trends[[#This Row],[Post_Date]],"aaaa-mm")</f>
        <v>2023-01</v>
      </c>
      <c r="D171" s="1" t="s">
        <v>24</v>
      </c>
      <c r="E171" s="1" t="s">
        <v>19</v>
      </c>
      <c r="F171" s="1" t="s">
        <v>14</v>
      </c>
      <c r="G171" s="1" t="s">
        <v>21</v>
      </c>
      <c r="H171">
        <v>4459268</v>
      </c>
      <c r="I171">
        <v>356292</v>
      </c>
      <c r="J171">
        <v>52389</v>
      </c>
      <c r="K171">
        <v>33857</v>
      </c>
      <c r="L171">
        <f>bbdd_Social_Media_Trends[[#This Row],[Likes]]+bbdd_Social_Media_Trends[[#This Row],[Shares]]+bbdd_Social_Media_Trends[[#This Row],[Comments]]</f>
        <v>442538</v>
      </c>
      <c r="M171">
        <f>bbdd_Social_Media_Trends[[#This Row],[Interactions]]/bbdd_Social_Media_Trends[[#This Row],[Views]]</f>
        <v>9.9240054645740067E-2</v>
      </c>
      <c r="N171" s="1" t="s">
        <v>29</v>
      </c>
      <c r="O171" s="4">
        <f t="shared" si="2"/>
        <v>0</v>
      </c>
    </row>
    <row r="172" spans="1:15">
      <c r="A172" s="1" t="s">
        <v>212</v>
      </c>
      <c r="B172" s="2">
        <v>44862</v>
      </c>
      <c r="C172" s="13" t="str">
        <f>TEXT(bbdd_Social_Media_Trends[[#This Row],[Post_Date]],"aaaa-mm")</f>
        <v>2022-10</v>
      </c>
      <c r="D172" s="1" t="s">
        <v>18</v>
      </c>
      <c r="E172" s="1" t="s">
        <v>46</v>
      </c>
      <c r="F172" s="1" t="s">
        <v>41</v>
      </c>
      <c r="G172" s="1" t="s">
        <v>28</v>
      </c>
      <c r="H172">
        <v>1630617</v>
      </c>
      <c r="I172">
        <v>435112</v>
      </c>
      <c r="J172">
        <v>71742</v>
      </c>
      <c r="K172">
        <v>49750</v>
      </c>
      <c r="L172">
        <f>bbdd_Social_Media_Trends[[#This Row],[Likes]]+bbdd_Social_Media_Trends[[#This Row],[Shares]]+bbdd_Social_Media_Trends[[#This Row],[Comments]]</f>
        <v>556604</v>
      </c>
      <c r="M172">
        <f>bbdd_Social_Media_Trends[[#This Row],[Interactions]]/bbdd_Social_Media_Trends[[#This Row],[Views]]</f>
        <v>0.3413456378781774</v>
      </c>
      <c r="N172" s="1" t="s">
        <v>16</v>
      </c>
      <c r="O172" s="4">
        <f t="shared" si="2"/>
        <v>0</v>
      </c>
    </row>
    <row r="173" spans="1:15">
      <c r="A173" s="1" t="s">
        <v>213</v>
      </c>
      <c r="B173" s="2">
        <v>44689</v>
      </c>
      <c r="C173" s="13" t="str">
        <f>TEXT(bbdd_Social_Media_Trends[[#This Row],[Post_Date]],"aaaa-mm")</f>
        <v>2022-05</v>
      </c>
      <c r="D173" s="1" t="s">
        <v>18</v>
      </c>
      <c r="E173" s="1" t="s">
        <v>19</v>
      </c>
      <c r="F173" s="1" t="s">
        <v>41</v>
      </c>
      <c r="G173" s="1" t="s">
        <v>60</v>
      </c>
      <c r="H173">
        <v>4709770</v>
      </c>
      <c r="I173">
        <v>389553</v>
      </c>
      <c r="J173">
        <v>55435</v>
      </c>
      <c r="K173">
        <v>16799</v>
      </c>
      <c r="L173">
        <f>bbdd_Social_Media_Trends[[#This Row],[Likes]]+bbdd_Social_Media_Trends[[#This Row],[Shares]]+bbdd_Social_Media_Trends[[#This Row],[Comments]]</f>
        <v>461787</v>
      </c>
      <c r="M173">
        <f>bbdd_Social_Media_Trends[[#This Row],[Interactions]]/bbdd_Social_Media_Trends[[#This Row],[Views]]</f>
        <v>9.8048736987156479E-2</v>
      </c>
      <c r="N173" s="1" t="s">
        <v>22</v>
      </c>
      <c r="O173" s="4">
        <f t="shared" si="2"/>
        <v>0</v>
      </c>
    </row>
    <row r="174" spans="1:15">
      <c r="A174" s="1" t="s">
        <v>214</v>
      </c>
      <c r="B174" s="2">
        <v>45041</v>
      </c>
      <c r="C174" s="13" t="str">
        <f>TEXT(bbdd_Social_Media_Trends[[#This Row],[Post_Date]],"aaaa-mm")</f>
        <v>2023-04</v>
      </c>
      <c r="D174" s="1" t="s">
        <v>18</v>
      </c>
      <c r="E174" s="1" t="s">
        <v>52</v>
      </c>
      <c r="F174" s="1" t="s">
        <v>36</v>
      </c>
      <c r="G174" s="1" t="s">
        <v>28</v>
      </c>
      <c r="H174">
        <v>2275387</v>
      </c>
      <c r="I174">
        <v>271817</v>
      </c>
      <c r="J174">
        <v>72208</v>
      </c>
      <c r="K174">
        <v>27046</v>
      </c>
      <c r="L174">
        <f>bbdd_Social_Media_Trends[[#This Row],[Likes]]+bbdd_Social_Media_Trends[[#This Row],[Shares]]+bbdd_Social_Media_Trends[[#This Row],[Comments]]</f>
        <v>371071</v>
      </c>
      <c r="M174">
        <f>bbdd_Social_Media_Trends[[#This Row],[Interactions]]/bbdd_Social_Media_Trends[[#This Row],[Views]]</f>
        <v>0.1630803902808621</v>
      </c>
      <c r="N174" s="1" t="s">
        <v>16</v>
      </c>
      <c r="O174" s="4">
        <f t="shared" si="2"/>
        <v>0</v>
      </c>
    </row>
    <row r="175" spans="1:15">
      <c r="A175" s="1" t="s">
        <v>215</v>
      </c>
      <c r="B175" s="2">
        <v>45285</v>
      </c>
      <c r="C175" s="13" t="str">
        <f>TEXT(bbdd_Social_Media_Trends[[#This Row],[Post_Date]],"aaaa-mm")</f>
        <v>2023-12</v>
      </c>
      <c r="D175" s="1" t="s">
        <v>12</v>
      </c>
      <c r="E175" s="1" t="s">
        <v>57</v>
      </c>
      <c r="F175" s="1" t="s">
        <v>36</v>
      </c>
      <c r="G175" s="1" t="s">
        <v>25</v>
      </c>
      <c r="H175">
        <v>2784320</v>
      </c>
      <c r="I175">
        <v>373955</v>
      </c>
      <c r="J175">
        <v>22997</v>
      </c>
      <c r="K175">
        <v>15361</v>
      </c>
      <c r="L175">
        <f>bbdd_Social_Media_Trends[[#This Row],[Likes]]+bbdd_Social_Media_Trends[[#This Row],[Shares]]+bbdd_Social_Media_Trends[[#This Row],[Comments]]</f>
        <v>412313</v>
      </c>
      <c r="M175">
        <f>bbdd_Social_Media_Trends[[#This Row],[Interactions]]/bbdd_Social_Media_Trends[[#This Row],[Views]]</f>
        <v>0.14808391276864727</v>
      </c>
      <c r="N175" s="1" t="s">
        <v>16</v>
      </c>
      <c r="O175" s="4">
        <f t="shared" si="2"/>
        <v>0</v>
      </c>
    </row>
    <row r="176" spans="1:15">
      <c r="A176" s="1" t="s">
        <v>216</v>
      </c>
      <c r="B176" s="2">
        <v>45065</v>
      </c>
      <c r="C176" s="13" t="str">
        <f>TEXT(bbdd_Social_Media_Trends[[#This Row],[Post_Date]],"aaaa-mm")</f>
        <v>2023-05</v>
      </c>
      <c r="D176" s="1" t="s">
        <v>24</v>
      </c>
      <c r="E176" s="1" t="s">
        <v>46</v>
      </c>
      <c r="F176" s="1" t="s">
        <v>36</v>
      </c>
      <c r="G176" s="1" t="s">
        <v>60</v>
      </c>
      <c r="H176">
        <v>3674194</v>
      </c>
      <c r="I176">
        <v>19972</v>
      </c>
      <c r="J176">
        <v>97555</v>
      </c>
      <c r="K176">
        <v>24310</v>
      </c>
      <c r="L176">
        <f>bbdd_Social_Media_Trends[[#This Row],[Likes]]+bbdd_Social_Media_Trends[[#This Row],[Shares]]+bbdd_Social_Media_Trends[[#This Row],[Comments]]</f>
        <v>141837</v>
      </c>
      <c r="M176">
        <f>bbdd_Social_Media_Trends[[#This Row],[Interactions]]/bbdd_Social_Media_Trends[[#This Row],[Views]]</f>
        <v>3.8603568564969624E-2</v>
      </c>
      <c r="N176" s="1" t="s">
        <v>22</v>
      </c>
      <c r="O176" s="4">
        <f t="shared" si="2"/>
        <v>0</v>
      </c>
    </row>
    <row r="177" spans="1:15">
      <c r="A177" s="1" t="s">
        <v>217</v>
      </c>
      <c r="B177" s="2">
        <v>45257</v>
      </c>
      <c r="C177" s="13" t="str">
        <f>TEXT(bbdd_Social_Media_Trends[[#This Row],[Post_Date]],"aaaa-mm")</f>
        <v>2023-11</v>
      </c>
      <c r="D177" s="1" t="s">
        <v>27</v>
      </c>
      <c r="E177" s="1" t="s">
        <v>46</v>
      </c>
      <c r="F177" s="1" t="s">
        <v>32</v>
      </c>
      <c r="G177" s="1" t="s">
        <v>15</v>
      </c>
      <c r="H177">
        <v>2126429</v>
      </c>
      <c r="I177">
        <v>36274</v>
      </c>
      <c r="J177">
        <v>51278</v>
      </c>
      <c r="K177">
        <v>44234</v>
      </c>
      <c r="L177">
        <f>bbdd_Social_Media_Trends[[#This Row],[Likes]]+bbdd_Social_Media_Trends[[#This Row],[Shares]]+bbdd_Social_Media_Trends[[#This Row],[Comments]]</f>
        <v>131786</v>
      </c>
      <c r="M177">
        <f>bbdd_Social_Media_Trends[[#This Row],[Interactions]]/bbdd_Social_Media_Trends[[#This Row],[Views]]</f>
        <v>6.1975264633806253E-2</v>
      </c>
      <c r="N177" s="1" t="s">
        <v>22</v>
      </c>
      <c r="O177" s="4">
        <f t="shared" si="2"/>
        <v>0</v>
      </c>
    </row>
    <row r="178" spans="1:15">
      <c r="A178" s="1" t="s">
        <v>218</v>
      </c>
      <c r="B178" s="2">
        <v>44880</v>
      </c>
      <c r="C178" s="13" t="str">
        <f>TEXT(bbdd_Social_Media_Trends[[#This Row],[Post_Date]],"aaaa-mm")</f>
        <v>2022-11</v>
      </c>
      <c r="D178" s="1" t="s">
        <v>27</v>
      </c>
      <c r="E178" s="1" t="s">
        <v>52</v>
      </c>
      <c r="F178" s="1" t="s">
        <v>20</v>
      </c>
      <c r="G178" s="1" t="s">
        <v>60</v>
      </c>
      <c r="H178">
        <v>1598712</v>
      </c>
      <c r="I178">
        <v>280260</v>
      </c>
      <c r="J178">
        <v>58128</v>
      </c>
      <c r="K178">
        <v>4485</v>
      </c>
      <c r="L178">
        <f>bbdd_Social_Media_Trends[[#This Row],[Likes]]+bbdd_Social_Media_Trends[[#This Row],[Shares]]+bbdd_Social_Media_Trends[[#This Row],[Comments]]</f>
        <v>342873</v>
      </c>
      <c r="M178">
        <f>bbdd_Social_Media_Trends[[#This Row],[Interactions]]/bbdd_Social_Media_Trends[[#This Row],[Views]]</f>
        <v>0.21446827195892693</v>
      </c>
      <c r="N178" s="1" t="s">
        <v>16</v>
      </c>
      <c r="O178" s="4">
        <f t="shared" si="2"/>
        <v>0</v>
      </c>
    </row>
    <row r="179" spans="1:15">
      <c r="A179" s="1" t="s">
        <v>219</v>
      </c>
      <c r="B179" s="2">
        <v>44886</v>
      </c>
      <c r="C179" s="13" t="str">
        <f>TEXT(bbdd_Social_Media_Trends[[#This Row],[Post_Date]],"aaaa-mm")</f>
        <v>2022-11</v>
      </c>
      <c r="D179" s="1" t="s">
        <v>24</v>
      </c>
      <c r="E179" s="1" t="s">
        <v>59</v>
      </c>
      <c r="F179" s="1" t="s">
        <v>14</v>
      </c>
      <c r="G179" s="1" t="s">
        <v>28</v>
      </c>
      <c r="H179">
        <v>3464211</v>
      </c>
      <c r="I179">
        <v>115302</v>
      </c>
      <c r="J179">
        <v>63150</v>
      </c>
      <c r="K179">
        <v>37858</v>
      </c>
      <c r="L179">
        <f>bbdd_Social_Media_Trends[[#This Row],[Likes]]+bbdd_Social_Media_Trends[[#This Row],[Shares]]+bbdd_Social_Media_Trends[[#This Row],[Comments]]</f>
        <v>216310</v>
      </c>
      <c r="M179">
        <f>bbdd_Social_Media_Trends[[#This Row],[Interactions]]/bbdd_Social_Media_Trends[[#This Row],[Views]]</f>
        <v>6.2441346673167426E-2</v>
      </c>
      <c r="N179" s="1" t="s">
        <v>22</v>
      </c>
      <c r="O179" s="4">
        <f t="shared" si="2"/>
        <v>0</v>
      </c>
    </row>
    <row r="180" spans="1:15">
      <c r="A180" s="1" t="s">
        <v>220</v>
      </c>
      <c r="B180" s="2">
        <v>44861</v>
      </c>
      <c r="C180" s="13" t="str">
        <f>TEXT(bbdd_Social_Media_Trends[[#This Row],[Post_Date]],"aaaa-mm")</f>
        <v>2022-10</v>
      </c>
      <c r="D180" s="1" t="s">
        <v>24</v>
      </c>
      <c r="E180" s="1" t="s">
        <v>52</v>
      </c>
      <c r="F180" s="1" t="s">
        <v>47</v>
      </c>
      <c r="G180" s="1" t="s">
        <v>15</v>
      </c>
      <c r="H180">
        <v>1519290</v>
      </c>
      <c r="I180">
        <v>495937</v>
      </c>
      <c r="J180">
        <v>13211</v>
      </c>
      <c r="K180">
        <v>49107</v>
      </c>
      <c r="L180">
        <f>bbdd_Social_Media_Trends[[#This Row],[Likes]]+bbdd_Social_Media_Trends[[#This Row],[Shares]]+bbdd_Social_Media_Trends[[#This Row],[Comments]]</f>
        <v>558255</v>
      </c>
      <c r="M180">
        <f>bbdd_Social_Media_Trends[[#This Row],[Interactions]]/bbdd_Social_Media_Trends[[#This Row],[Views]]</f>
        <v>0.36744466165116602</v>
      </c>
      <c r="N180" s="1" t="s">
        <v>29</v>
      </c>
      <c r="O180" s="4">
        <f t="shared" si="2"/>
        <v>0</v>
      </c>
    </row>
    <row r="181" spans="1:15">
      <c r="A181" s="1" t="s">
        <v>221</v>
      </c>
      <c r="B181" s="2">
        <v>44839</v>
      </c>
      <c r="C181" s="13" t="str">
        <f>TEXT(bbdd_Social_Media_Trends[[#This Row],[Post_Date]],"aaaa-mm")</f>
        <v>2022-10</v>
      </c>
      <c r="D181" s="1" t="s">
        <v>18</v>
      </c>
      <c r="E181" s="1" t="s">
        <v>52</v>
      </c>
      <c r="F181" s="1" t="s">
        <v>36</v>
      </c>
      <c r="G181" s="1" t="s">
        <v>50</v>
      </c>
      <c r="H181">
        <v>4888613</v>
      </c>
      <c r="I181">
        <v>414422</v>
      </c>
      <c r="J181">
        <v>11933</v>
      </c>
      <c r="K181">
        <v>23903</v>
      </c>
      <c r="L181">
        <f>bbdd_Social_Media_Trends[[#This Row],[Likes]]+bbdd_Social_Media_Trends[[#This Row],[Shares]]+bbdd_Social_Media_Trends[[#This Row],[Comments]]</f>
        <v>450258</v>
      </c>
      <c r="M181">
        <f>bbdd_Social_Media_Trends[[#This Row],[Interactions]]/bbdd_Social_Media_Trends[[#This Row],[Views]]</f>
        <v>9.2103424836451564E-2</v>
      </c>
      <c r="N181" s="1" t="s">
        <v>16</v>
      </c>
      <c r="O181" s="4">
        <f t="shared" si="2"/>
        <v>0</v>
      </c>
    </row>
    <row r="182" spans="1:15">
      <c r="A182" s="1" t="s">
        <v>222</v>
      </c>
      <c r="B182" s="2">
        <v>44610</v>
      </c>
      <c r="C182" s="13" t="str">
        <f>TEXT(bbdd_Social_Media_Trends[[#This Row],[Post_Date]],"aaaa-mm")</f>
        <v>2022-02</v>
      </c>
      <c r="D182" s="1" t="s">
        <v>24</v>
      </c>
      <c r="E182" s="1" t="s">
        <v>49</v>
      </c>
      <c r="F182" s="1" t="s">
        <v>20</v>
      </c>
      <c r="G182" s="1" t="s">
        <v>60</v>
      </c>
      <c r="H182">
        <v>3712060</v>
      </c>
      <c r="I182">
        <v>302466</v>
      </c>
      <c r="J182">
        <v>63802</v>
      </c>
      <c r="K182">
        <v>49953</v>
      </c>
      <c r="L182">
        <f>bbdd_Social_Media_Trends[[#This Row],[Likes]]+bbdd_Social_Media_Trends[[#This Row],[Shares]]+bbdd_Social_Media_Trends[[#This Row],[Comments]]</f>
        <v>416221</v>
      </c>
      <c r="M182">
        <f>bbdd_Social_Media_Trends[[#This Row],[Interactions]]/bbdd_Social_Media_Trends[[#This Row],[Views]]</f>
        <v>0.11212668976255771</v>
      </c>
      <c r="N182" s="1" t="s">
        <v>29</v>
      </c>
      <c r="O182" s="4">
        <f t="shared" si="2"/>
        <v>0</v>
      </c>
    </row>
    <row r="183" spans="1:15">
      <c r="A183" s="1" t="s">
        <v>223</v>
      </c>
      <c r="B183" s="2">
        <v>45188</v>
      </c>
      <c r="C183" s="13" t="str">
        <f>TEXT(bbdd_Social_Media_Trends[[#This Row],[Post_Date]],"aaaa-mm")</f>
        <v>2023-09</v>
      </c>
      <c r="D183" s="1" t="s">
        <v>18</v>
      </c>
      <c r="E183" s="1" t="s">
        <v>57</v>
      </c>
      <c r="F183" s="1" t="s">
        <v>47</v>
      </c>
      <c r="G183" s="1" t="s">
        <v>15</v>
      </c>
      <c r="H183">
        <v>4003071</v>
      </c>
      <c r="I183">
        <v>22251</v>
      </c>
      <c r="J183">
        <v>13517</v>
      </c>
      <c r="K183">
        <v>13392</v>
      </c>
      <c r="L183">
        <f>bbdd_Social_Media_Trends[[#This Row],[Likes]]+bbdd_Social_Media_Trends[[#This Row],[Shares]]+bbdd_Social_Media_Trends[[#This Row],[Comments]]</f>
        <v>49160</v>
      </c>
      <c r="M183">
        <f>bbdd_Social_Media_Trends[[#This Row],[Interactions]]/bbdd_Social_Media_Trends[[#This Row],[Views]]</f>
        <v>1.2280571591160886E-2</v>
      </c>
      <c r="N183" s="1" t="s">
        <v>29</v>
      </c>
      <c r="O183" s="4">
        <f t="shared" si="2"/>
        <v>0</v>
      </c>
    </row>
    <row r="184" spans="1:15">
      <c r="A184" s="1" t="s">
        <v>224</v>
      </c>
      <c r="B184" s="2">
        <v>44571</v>
      </c>
      <c r="C184" s="13" t="str">
        <f>TEXT(bbdd_Social_Media_Trends[[#This Row],[Post_Date]],"aaaa-mm")</f>
        <v>2022-01</v>
      </c>
      <c r="D184" s="1" t="s">
        <v>18</v>
      </c>
      <c r="E184" s="1" t="s">
        <v>31</v>
      </c>
      <c r="F184" s="1" t="s">
        <v>14</v>
      </c>
      <c r="G184" s="1" t="s">
        <v>44</v>
      </c>
      <c r="H184">
        <v>681752</v>
      </c>
      <c r="I184">
        <v>197632</v>
      </c>
      <c r="J184">
        <v>98860</v>
      </c>
      <c r="K184">
        <v>19379</v>
      </c>
      <c r="L184">
        <f>bbdd_Social_Media_Trends[[#This Row],[Likes]]+bbdd_Social_Media_Trends[[#This Row],[Shares]]+bbdd_Social_Media_Trends[[#This Row],[Comments]]</f>
        <v>315871</v>
      </c>
      <c r="M184">
        <f>bbdd_Social_Media_Trends[[#This Row],[Interactions]]/bbdd_Social_Media_Trends[[#This Row],[Views]]</f>
        <v>0.46332243983149296</v>
      </c>
      <c r="N184" s="1" t="s">
        <v>16</v>
      </c>
      <c r="O184" s="4">
        <f t="shared" si="2"/>
        <v>0</v>
      </c>
    </row>
    <row r="185" spans="1:15">
      <c r="A185" s="1" t="s">
        <v>225</v>
      </c>
      <c r="B185" s="2">
        <v>44892</v>
      </c>
      <c r="C185" s="13" t="str">
        <f>TEXT(bbdd_Social_Media_Trends[[#This Row],[Post_Date]],"aaaa-mm")</f>
        <v>2022-11</v>
      </c>
      <c r="D185" s="1" t="s">
        <v>18</v>
      </c>
      <c r="E185" s="1" t="s">
        <v>39</v>
      </c>
      <c r="F185" s="1" t="s">
        <v>20</v>
      </c>
      <c r="G185" s="1" t="s">
        <v>44</v>
      </c>
      <c r="H185">
        <v>4684548</v>
      </c>
      <c r="I185">
        <v>122401</v>
      </c>
      <c r="J185">
        <v>82864</v>
      </c>
      <c r="K185">
        <v>42106</v>
      </c>
      <c r="L185">
        <f>bbdd_Social_Media_Trends[[#This Row],[Likes]]+bbdd_Social_Media_Trends[[#This Row],[Shares]]+bbdd_Social_Media_Trends[[#This Row],[Comments]]</f>
        <v>247371</v>
      </c>
      <c r="M185">
        <f>bbdd_Social_Media_Trends[[#This Row],[Interactions]]/bbdd_Social_Media_Trends[[#This Row],[Views]]</f>
        <v>5.2805734939635585E-2</v>
      </c>
      <c r="N185" s="1" t="s">
        <v>29</v>
      </c>
      <c r="O185" s="4">
        <f t="shared" si="2"/>
        <v>0</v>
      </c>
    </row>
    <row r="186" spans="1:15">
      <c r="A186" s="1" t="s">
        <v>226</v>
      </c>
      <c r="B186" s="2">
        <v>44890</v>
      </c>
      <c r="C186" s="13" t="str">
        <f>TEXT(bbdd_Social_Media_Trends[[#This Row],[Post_Date]],"aaaa-mm")</f>
        <v>2022-11</v>
      </c>
      <c r="D186" s="1" t="s">
        <v>18</v>
      </c>
      <c r="E186" s="1" t="s">
        <v>57</v>
      </c>
      <c r="F186" s="1" t="s">
        <v>14</v>
      </c>
      <c r="G186" s="1" t="s">
        <v>15</v>
      </c>
      <c r="H186">
        <v>3916842</v>
      </c>
      <c r="I186">
        <v>292224</v>
      </c>
      <c r="J186">
        <v>72417</v>
      </c>
      <c r="K186">
        <v>38211</v>
      </c>
      <c r="L186">
        <f>bbdd_Social_Media_Trends[[#This Row],[Likes]]+bbdd_Social_Media_Trends[[#This Row],[Shares]]+bbdd_Social_Media_Trends[[#This Row],[Comments]]</f>
        <v>402852</v>
      </c>
      <c r="M186">
        <f>bbdd_Social_Media_Trends[[#This Row],[Interactions]]/bbdd_Social_Media_Trends[[#This Row],[Views]]</f>
        <v>0.10285122555364756</v>
      </c>
      <c r="N186" s="1" t="s">
        <v>16</v>
      </c>
      <c r="O186" s="4">
        <f t="shared" si="2"/>
        <v>0</v>
      </c>
    </row>
    <row r="187" spans="1:15">
      <c r="A187" s="1" t="s">
        <v>227</v>
      </c>
      <c r="B187" s="2">
        <v>44782</v>
      </c>
      <c r="C187" s="13" t="str">
        <f>TEXT(bbdd_Social_Media_Trends[[#This Row],[Post_Date]],"aaaa-mm")</f>
        <v>2022-08</v>
      </c>
      <c r="D187" s="1" t="s">
        <v>12</v>
      </c>
      <c r="E187" s="1" t="s">
        <v>31</v>
      </c>
      <c r="F187" s="1" t="s">
        <v>47</v>
      </c>
      <c r="G187" s="1" t="s">
        <v>15</v>
      </c>
      <c r="H187">
        <v>798887</v>
      </c>
      <c r="I187">
        <v>326922</v>
      </c>
      <c r="J187">
        <v>87308</v>
      </c>
      <c r="K187">
        <v>21689</v>
      </c>
      <c r="L187">
        <f>bbdd_Social_Media_Trends[[#This Row],[Likes]]+bbdd_Social_Media_Trends[[#This Row],[Shares]]+bbdd_Social_Media_Trends[[#This Row],[Comments]]</f>
        <v>435919</v>
      </c>
      <c r="M187">
        <f>bbdd_Social_Media_Trends[[#This Row],[Interactions]]/bbdd_Social_Media_Trends[[#This Row],[Views]]</f>
        <v>0.54565789654857322</v>
      </c>
      <c r="N187" s="1" t="s">
        <v>22</v>
      </c>
      <c r="O187" s="4">
        <f t="shared" si="2"/>
        <v>0</v>
      </c>
    </row>
    <row r="188" spans="1:15">
      <c r="A188" s="1" t="s">
        <v>228</v>
      </c>
      <c r="B188" s="2">
        <v>44914</v>
      </c>
      <c r="C188" s="13" t="str">
        <f>TEXT(bbdd_Social_Media_Trends[[#This Row],[Post_Date]],"aaaa-mm")</f>
        <v>2022-12</v>
      </c>
      <c r="D188" s="1" t="s">
        <v>24</v>
      </c>
      <c r="E188" s="1" t="s">
        <v>39</v>
      </c>
      <c r="F188" s="1" t="s">
        <v>14</v>
      </c>
      <c r="G188" s="1" t="s">
        <v>28</v>
      </c>
      <c r="H188">
        <v>688077</v>
      </c>
      <c r="I188">
        <v>243607</v>
      </c>
      <c r="J188">
        <v>79071</v>
      </c>
      <c r="K188">
        <v>12078</v>
      </c>
      <c r="L188">
        <f>bbdd_Social_Media_Trends[[#This Row],[Likes]]+bbdd_Social_Media_Trends[[#This Row],[Shares]]+bbdd_Social_Media_Trends[[#This Row],[Comments]]</f>
        <v>334756</v>
      </c>
      <c r="M188">
        <f>bbdd_Social_Media_Trends[[#This Row],[Interactions]]/bbdd_Social_Media_Trends[[#This Row],[Views]]</f>
        <v>0.48650950402353227</v>
      </c>
      <c r="N188" s="1" t="s">
        <v>16</v>
      </c>
      <c r="O188" s="4">
        <f t="shared" si="2"/>
        <v>0</v>
      </c>
    </row>
    <row r="189" spans="1:15">
      <c r="A189" s="1" t="s">
        <v>229</v>
      </c>
      <c r="B189" s="2">
        <v>44794</v>
      </c>
      <c r="C189" s="13" t="str">
        <f>TEXT(bbdd_Social_Media_Trends[[#This Row],[Post_Date]],"aaaa-mm")</f>
        <v>2022-08</v>
      </c>
      <c r="D189" s="1" t="s">
        <v>24</v>
      </c>
      <c r="E189" s="1" t="s">
        <v>13</v>
      </c>
      <c r="F189" s="1" t="s">
        <v>47</v>
      </c>
      <c r="G189" s="1" t="s">
        <v>37</v>
      </c>
      <c r="H189">
        <v>1520250</v>
      </c>
      <c r="I189">
        <v>214233</v>
      </c>
      <c r="J189">
        <v>80</v>
      </c>
      <c r="K189">
        <v>10917</v>
      </c>
      <c r="L189">
        <f>bbdd_Social_Media_Trends[[#This Row],[Likes]]+bbdd_Social_Media_Trends[[#This Row],[Shares]]+bbdd_Social_Media_Trends[[#This Row],[Comments]]</f>
        <v>225230</v>
      </c>
      <c r="M189">
        <f>bbdd_Social_Media_Trends[[#This Row],[Interactions]]/bbdd_Social_Media_Trends[[#This Row],[Views]]</f>
        <v>0.14815326426574577</v>
      </c>
      <c r="N189" s="1" t="s">
        <v>22</v>
      </c>
      <c r="O189" s="4">
        <f t="shared" si="2"/>
        <v>0</v>
      </c>
    </row>
    <row r="190" spans="1:15">
      <c r="A190" s="1" t="s">
        <v>230</v>
      </c>
      <c r="B190" s="2">
        <v>45057</v>
      </c>
      <c r="C190" s="13" t="str">
        <f>TEXT(bbdd_Social_Media_Trends[[#This Row],[Post_Date]],"aaaa-mm")</f>
        <v>2023-05</v>
      </c>
      <c r="D190" s="1" t="s">
        <v>12</v>
      </c>
      <c r="E190" s="1" t="s">
        <v>59</v>
      </c>
      <c r="F190" s="1" t="s">
        <v>32</v>
      </c>
      <c r="G190" s="1" t="s">
        <v>28</v>
      </c>
      <c r="H190">
        <v>496652</v>
      </c>
      <c r="I190">
        <v>106618</v>
      </c>
      <c r="J190">
        <v>64875</v>
      </c>
      <c r="K190">
        <v>44200</v>
      </c>
      <c r="L190">
        <f>bbdd_Social_Media_Trends[[#This Row],[Likes]]+bbdd_Social_Media_Trends[[#This Row],[Shares]]+bbdd_Social_Media_Trends[[#This Row],[Comments]]</f>
        <v>215693</v>
      </c>
      <c r="M190">
        <f>bbdd_Social_Media_Trends[[#This Row],[Interactions]]/bbdd_Social_Media_Trends[[#This Row],[Views]]</f>
        <v>0.43429403284392293</v>
      </c>
      <c r="N190" s="1" t="s">
        <v>16</v>
      </c>
      <c r="O190" s="4">
        <f t="shared" si="2"/>
        <v>0</v>
      </c>
    </row>
    <row r="191" spans="1:15">
      <c r="A191" s="1" t="s">
        <v>231</v>
      </c>
      <c r="B191" s="2">
        <v>44767</v>
      </c>
      <c r="C191" s="13" t="str">
        <f>TEXT(bbdd_Social_Media_Trends[[#This Row],[Post_Date]],"aaaa-mm")</f>
        <v>2022-07</v>
      </c>
      <c r="D191" s="1" t="s">
        <v>12</v>
      </c>
      <c r="E191" s="1" t="s">
        <v>19</v>
      </c>
      <c r="F191" s="1" t="s">
        <v>47</v>
      </c>
      <c r="G191" s="1" t="s">
        <v>21</v>
      </c>
      <c r="H191">
        <v>479620</v>
      </c>
      <c r="I191">
        <v>337321</v>
      </c>
      <c r="J191">
        <v>99486</v>
      </c>
      <c r="K191">
        <v>26524</v>
      </c>
      <c r="L191">
        <f>bbdd_Social_Media_Trends[[#This Row],[Likes]]+bbdd_Social_Media_Trends[[#This Row],[Shares]]+bbdd_Social_Media_Trends[[#This Row],[Comments]]</f>
        <v>463331</v>
      </c>
      <c r="M191">
        <f>bbdd_Social_Media_Trends[[#This Row],[Interactions]]/bbdd_Social_Media_Trends[[#This Row],[Views]]</f>
        <v>0.96603769650973692</v>
      </c>
      <c r="N191" s="1" t="s">
        <v>22</v>
      </c>
      <c r="O191" s="4">
        <f t="shared" si="2"/>
        <v>0</v>
      </c>
    </row>
    <row r="192" spans="1:15">
      <c r="A192" s="1" t="s">
        <v>232</v>
      </c>
      <c r="B192" s="2">
        <v>44588</v>
      </c>
      <c r="C192" s="13" t="str">
        <f>TEXT(bbdd_Social_Media_Trends[[#This Row],[Post_Date]],"aaaa-mm")</f>
        <v>2022-01</v>
      </c>
      <c r="D192" s="1" t="s">
        <v>27</v>
      </c>
      <c r="E192" s="1" t="s">
        <v>19</v>
      </c>
      <c r="F192" s="1" t="s">
        <v>47</v>
      </c>
      <c r="G192" s="1" t="s">
        <v>60</v>
      </c>
      <c r="H192">
        <v>4221739</v>
      </c>
      <c r="I192">
        <v>291223</v>
      </c>
      <c r="J192">
        <v>61415</v>
      </c>
      <c r="K192">
        <v>44293</v>
      </c>
      <c r="L192">
        <f>bbdd_Social_Media_Trends[[#This Row],[Likes]]+bbdd_Social_Media_Trends[[#This Row],[Shares]]+bbdd_Social_Media_Trends[[#This Row],[Comments]]</f>
        <v>396931</v>
      </c>
      <c r="M192">
        <f>bbdd_Social_Media_Trends[[#This Row],[Interactions]]/bbdd_Social_Media_Trends[[#This Row],[Views]]</f>
        <v>9.4020734109806409E-2</v>
      </c>
      <c r="N192" s="1" t="s">
        <v>29</v>
      </c>
      <c r="O192" s="4">
        <f t="shared" si="2"/>
        <v>0</v>
      </c>
    </row>
    <row r="193" spans="1:15">
      <c r="A193" s="1" t="s">
        <v>233</v>
      </c>
      <c r="B193" s="2">
        <v>45156</v>
      </c>
      <c r="C193" s="13" t="str">
        <f>TEXT(bbdd_Social_Media_Trends[[#This Row],[Post_Date]],"aaaa-mm")</f>
        <v>2023-08</v>
      </c>
      <c r="D193" s="1" t="s">
        <v>24</v>
      </c>
      <c r="E193" s="1" t="s">
        <v>19</v>
      </c>
      <c r="F193" s="1" t="s">
        <v>41</v>
      </c>
      <c r="G193" s="1" t="s">
        <v>25</v>
      </c>
      <c r="H193">
        <v>4425196</v>
      </c>
      <c r="I193">
        <v>324343</v>
      </c>
      <c r="J193">
        <v>33641</v>
      </c>
      <c r="K193">
        <v>22289</v>
      </c>
      <c r="L193">
        <f>bbdd_Social_Media_Trends[[#This Row],[Likes]]+bbdd_Social_Media_Trends[[#This Row],[Shares]]+bbdd_Social_Media_Trends[[#This Row],[Comments]]</f>
        <v>380273</v>
      </c>
      <c r="M193">
        <f>bbdd_Social_Media_Trends[[#This Row],[Interactions]]/bbdd_Social_Media_Trends[[#This Row],[Views]]</f>
        <v>8.5933594805744196E-2</v>
      </c>
      <c r="N193" s="1" t="s">
        <v>16</v>
      </c>
      <c r="O193" s="4">
        <f t="shared" si="2"/>
        <v>0</v>
      </c>
    </row>
    <row r="194" spans="1:15">
      <c r="A194" s="1" t="s">
        <v>234</v>
      </c>
      <c r="B194" s="2">
        <v>45274</v>
      </c>
      <c r="C194" s="13" t="str">
        <f>TEXT(bbdd_Social_Media_Trends[[#This Row],[Post_Date]],"aaaa-mm")</f>
        <v>2023-12</v>
      </c>
      <c r="D194" s="1" t="s">
        <v>18</v>
      </c>
      <c r="E194" s="1" t="s">
        <v>35</v>
      </c>
      <c r="F194" s="1" t="s">
        <v>20</v>
      </c>
      <c r="G194" s="1" t="s">
        <v>15</v>
      </c>
      <c r="H194">
        <v>4236960</v>
      </c>
      <c r="I194">
        <v>259668</v>
      </c>
      <c r="J194">
        <v>86293</v>
      </c>
      <c r="K194">
        <v>16169</v>
      </c>
      <c r="L194">
        <f>bbdd_Social_Media_Trends[[#This Row],[Likes]]+bbdd_Social_Media_Trends[[#This Row],[Shares]]+bbdd_Social_Media_Trends[[#This Row],[Comments]]</f>
        <v>362130</v>
      </c>
      <c r="M194">
        <f>bbdd_Social_Media_Trends[[#This Row],[Interactions]]/bbdd_Social_Media_Trends[[#This Row],[Views]]</f>
        <v>8.546929874249462E-2</v>
      </c>
      <c r="N194" s="1" t="s">
        <v>29</v>
      </c>
      <c r="O194" s="4">
        <f t="shared" ref="O194:O257" si="3">IF(ISERROR(VLOOKUP(A194,A195:A5192,1,FALSE)),0, 1)</f>
        <v>0</v>
      </c>
    </row>
    <row r="195" spans="1:15">
      <c r="A195" s="1" t="s">
        <v>235</v>
      </c>
      <c r="B195" s="2">
        <v>45169</v>
      </c>
      <c r="C195" s="13" t="str">
        <f>TEXT(bbdd_Social_Media_Trends[[#This Row],[Post_Date]],"aaaa-mm")</f>
        <v>2023-08</v>
      </c>
      <c r="D195" s="1" t="s">
        <v>12</v>
      </c>
      <c r="E195" s="1" t="s">
        <v>19</v>
      </c>
      <c r="F195" s="1" t="s">
        <v>47</v>
      </c>
      <c r="G195" s="1" t="s">
        <v>21</v>
      </c>
      <c r="H195">
        <v>2488223</v>
      </c>
      <c r="I195">
        <v>177673</v>
      </c>
      <c r="J195">
        <v>86535</v>
      </c>
      <c r="K195">
        <v>39991</v>
      </c>
      <c r="L195">
        <f>bbdd_Social_Media_Trends[[#This Row],[Likes]]+bbdd_Social_Media_Trends[[#This Row],[Shares]]+bbdd_Social_Media_Trends[[#This Row],[Comments]]</f>
        <v>304199</v>
      </c>
      <c r="M195">
        <f>bbdd_Social_Media_Trends[[#This Row],[Interactions]]/bbdd_Social_Media_Trends[[#This Row],[Views]]</f>
        <v>0.12225552130978615</v>
      </c>
      <c r="N195" s="1" t="s">
        <v>29</v>
      </c>
      <c r="O195" s="4">
        <f t="shared" si="3"/>
        <v>0</v>
      </c>
    </row>
    <row r="196" spans="1:15">
      <c r="A196" s="1" t="s">
        <v>236</v>
      </c>
      <c r="B196" s="2">
        <v>45252</v>
      </c>
      <c r="C196" s="13" t="str">
        <f>TEXT(bbdd_Social_Media_Trends[[#This Row],[Post_Date]],"aaaa-mm")</f>
        <v>2023-11</v>
      </c>
      <c r="D196" s="1" t="s">
        <v>27</v>
      </c>
      <c r="E196" s="1" t="s">
        <v>31</v>
      </c>
      <c r="F196" s="1" t="s">
        <v>41</v>
      </c>
      <c r="G196" s="1" t="s">
        <v>15</v>
      </c>
      <c r="H196">
        <v>2809035</v>
      </c>
      <c r="I196">
        <v>359231</v>
      </c>
      <c r="J196">
        <v>78623</v>
      </c>
      <c r="K196">
        <v>27822</v>
      </c>
      <c r="L196">
        <f>bbdd_Social_Media_Trends[[#This Row],[Likes]]+bbdd_Social_Media_Trends[[#This Row],[Shares]]+bbdd_Social_Media_Trends[[#This Row],[Comments]]</f>
        <v>465676</v>
      </c>
      <c r="M196">
        <f>bbdd_Social_Media_Trends[[#This Row],[Interactions]]/bbdd_Social_Media_Trends[[#This Row],[Views]]</f>
        <v>0.16577792729531671</v>
      </c>
      <c r="N196" s="1" t="s">
        <v>22</v>
      </c>
      <c r="O196" s="4">
        <f t="shared" si="3"/>
        <v>0</v>
      </c>
    </row>
    <row r="197" spans="1:15">
      <c r="A197" s="1" t="s">
        <v>237</v>
      </c>
      <c r="B197" s="2">
        <v>44868</v>
      </c>
      <c r="C197" s="13" t="str">
        <f>TEXT(bbdd_Social_Media_Trends[[#This Row],[Post_Date]],"aaaa-mm")</f>
        <v>2022-11</v>
      </c>
      <c r="D197" s="1" t="s">
        <v>27</v>
      </c>
      <c r="E197" s="1" t="s">
        <v>46</v>
      </c>
      <c r="F197" s="1" t="s">
        <v>20</v>
      </c>
      <c r="G197" s="1" t="s">
        <v>25</v>
      </c>
      <c r="H197">
        <v>444252</v>
      </c>
      <c r="I197">
        <v>398838</v>
      </c>
      <c r="J197">
        <v>7767</v>
      </c>
      <c r="K197">
        <v>19133</v>
      </c>
      <c r="L197">
        <f>bbdd_Social_Media_Trends[[#This Row],[Likes]]+bbdd_Social_Media_Trends[[#This Row],[Shares]]+bbdd_Social_Media_Trends[[#This Row],[Comments]]</f>
        <v>425738</v>
      </c>
      <c r="M197">
        <f>bbdd_Social_Media_Trends[[#This Row],[Interactions]]/bbdd_Social_Media_Trends[[#This Row],[Views]]</f>
        <v>0.95832545492198118</v>
      </c>
      <c r="N197" s="1" t="s">
        <v>16</v>
      </c>
      <c r="O197" s="4">
        <f t="shared" si="3"/>
        <v>0</v>
      </c>
    </row>
    <row r="198" spans="1:15">
      <c r="A198" s="1" t="s">
        <v>238</v>
      </c>
      <c r="B198" s="2">
        <v>44763</v>
      </c>
      <c r="C198" s="13" t="str">
        <f>TEXT(bbdd_Social_Media_Trends[[#This Row],[Post_Date]],"aaaa-mm")</f>
        <v>2022-07</v>
      </c>
      <c r="D198" s="1" t="s">
        <v>18</v>
      </c>
      <c r="E198" s="1" t="s">
        <v>59</v>
      </c>
      <c r="F198" s="1" t="s">
        <v>47</v>
      </c>
      <c r="G198" s="1" t="s">
        <v>21</v>
      </c>
      <c r="H198">
        <v>907575</v>
      </c>
      <c r="I198">
        <v>42770</v>
      </c>
      <c r="J198">
        <v>5219</v>
      </c>
      <c r="K198">
        <v>47956</v>
      </c>
      <c r="L198">
        <f>bbdd_Social_Media_Trends[[#This Row],[Likes]]+bbdd_Social_Media_Trends[[#This Row],[Shares]]+bbdd_Social_Media_Trends[[#This Row],[Comments]]</f>
        <v>95945</v>
      </c>
      <c r="M198">
        <f>bbdd_Social_Media_Trends[[#This Row],[Interactions]]/bbdd_Social_Media_Trends[[#This Row],[Views]]</f>
        <v>0.10571578106492577</v>
      </c>
      <c r="N198" s="1" t="s">
        <v>29</v>
      </c>
      <c r="O198" s="4">
        <f t="shared" si="3"/>
        <v>0</v>
      </c>
    </row>
    <row r="199" spans="1:15">
      <c r="A199" s="1" t="s">
        <v>239</v>
      </c>
      <c r="B199" s="2">
        <v>44714</v>
      </c>
      <c r="C199" s="13" t="str">
        <f>TEXT(bbdd_Social_Media_Trends[[#This Row],[Post_Date]],"aaaa-mm")</f>
        <v>2022-06</v>
      </c>
      <c r="D199" s="1" t="s">
        <v>12</v>
      </c>
      <c r="E199" s="1" t="s">
        <v>31</v>
      </c>
      <c r="F199" s="1" t="s">
        <v>32</v>
      </c>
      <c r="G199" s="1" t="s">
        <v>50</v>
      </c>
      <c r="H199">
        <v>2440215</v>
      </c>
      <c r="I199">
        <v>199343</v>
      </c>
      <c r="J199">
        <v>53628</v>
      </c>
      <c r="K199">
        <v>10359</v>
      </c>
      <c r="L199">
        <f>bbdd_Social_Media_Trends[[#This Row],[Likes]]+bbdd_Social_Media_Trends[[#This Row],[Shares]]+bbdd_Social_Media_Trends[[#This Row],[Comments]]</f>
        <v>263330</v>
      </c>
      <c r="M199">
        <f>bbdd_Social_Media_Trends[[#This Row],[Interactions]]/bbdd_Social_Media_Trends[[#This Row],[Views]]</f>
        <v>0.1079126224533494</v>
      </c>
      <c r="N199" s="1" t="s">
        <v>22</v>
      </c>
      <c r="O199" s="4">
        <f t="shared" si="3"/>
        <v>0</v>
      </c>
    </row>
    <row r="200" spans="1:15">
      <c r="A200" s="1" t="s">
        <v>240</v>
      </c>
      <c r="B200" s="2">
        <v>45189</v>
      </c>
      <c r="C200" s="13" t="str">
        <f>TEXT(bbdd_Social_Media_Trends[[#This Row],[Post_Date]],"aaaa-mm")</f>
        <v>2023-09</v>
      </c>
      <c r="D200" s="1" t="s">
        <v>12</v>
      </c>
      <c r="E200" s="1" t="s">
        <v>35</v>
      </c>
      <c r="F200" s="1" t="s">
        <v>20</v>
      </c>
      <c r="G200" s="1" t="s">
        <v>60</v>
      </c>
      <c r="H200">
        <v>3982001</v>
      </c>
      <c r="I200">
        <v>131915</v>
      </c>
      <c r="J200">
        <v>64092</v>
      </c>
      <c r="K200">
        <v>22170</v>
      </c>
      <c r="L200">
        <f>bbdd_Social_Media_Trends[[#This Row],[Likes]]+bbdd_Social_Media_Trends[[#This Row],[Shares]]+bbdd_Social_Media_Trends[[#This Row],[Comments]]</f>
        <v>218177</v>
      </c>
      <c r="M200">
        <f>bbdd_Social_Media_Trends[[#This Row],[Interactions]]/bbdd_Social_Media_Trends[[#This Row],[Views]]</f>
        <v>5.4790794879257941E-2</v>
      </c>
      <c r="N200" s="1" t="s">
        <v>22</v>
      </c>
      <c r="O200" s="4">
        <f t="shared" si="3"/>
        <v>0</v>
      </c>
    </row>
    <row r="201" spans="1:15">
      <c r="A201" s="1" t="s">
        <v>241</v>
      </c>
      <c r="B201" s="2">
        <v>45089</v>
      </c>
      <c r="C201" s="13" t="str">
        <f>TEXT(bbdd_Social_Media_Trends[[#This Row],[Post_Date]],"aaaa-mm")</f>
        <v>2023-06</v>
      </c>
      <c r="D201" s="1" t="s">
        <v>24</v>
      </c>
      <c r="E201" s="1" t="s">
        <v>59</v>
      </c>
      <c r="F201" s="1" t="s">
        <v>47</v>
      </c>
      <c r="G201" s="1" t="s">
        <v>25</v>
      </c>
      <c r="H201">
        <v>3802724</v>
      </c>
      <c r="I201">
        <v>457464</v>
      </c>
      <c r="J201">
        <v>83495</v>
      </c>
      <c r="K201">
        <v>19409</v>
      </c>
      <c r="L201">
        <f>bbdd_Social_Media_Trends[[#This Row],[Likes]]+bbdd_Social_Media_Trends[[#This Row],[Shares]]+bbdd_Social_Media_Trends[[#This Row],[Comments]]</f>
        <v>560368</v>
      </c>
      <c r="M201">
        <f>bbdd_Social_Media_Trends[[#This Row],[Interactions]]/bbdd_Social_Media_Trends[[#This Row],[Views]]</f>
        <v>0.1473596295708024</v>
      </c>
      <c r="N201" s="1" t="s">
        <v>16</v>
      </c>
      <c r="O201" s="4">
        <f t="shared" si="3"/>
        <v>0</v>
      </c>
    </row>
    <row r="202" spans="1:15">
      <c r="A202" s="1" t="s">
        <v>242</v>
      </c>
      <c r="B202" s="2">
        <v>45206</v>
      </c>
      <c r="C202" s="13" t="str">
        <f>TEXT(bbdd_Social_Media_Trends[[#This Row],[Post_Date]],"aaaa-mm")</f>
        <v>2023-10</v>
      </c>
      <c r="D202" s="1" t="s">
        <v>27</v>
      </c>
      <c r="E202" s="1" t="s">
        <v>31</v>
      </c>
      <c r="F202" s="1" t="s">
        <v>20</v>
      </c>
      <c r="G202" s="1" t="s">
        <v>28</v>
      </c>
      <c r="H202">
        <v>3049554</v>
      </c>
      <c r="I202">
        <v>441149</v>
      </c>
      <c r="J202">
        <v>46483</v>
      </c>
      <c r="K202">
        <v>36909</v>
      </c>
      <c r="L202">
        <f>bbdd_Social_Media_Trends[[#This Row],[Likes]]+bbdd_Social_Media_Trends[[#This Row],[Shares]]+bbdd_Social_Media_Trends[[#This Row],[Comments]]</f>
        <v>524541</v>
      </c>
      <c r="M202">
        <f>bbdd_Social_Media_Trends[[#This Row],[Interactions]]/bbdd_Social_Media_Trends[[#This Row],[Views]]</f>
        <v>0.17200580806242485</v>
      </c>
      <c r="N202" s="1" t="s">
        <v>29</v>
      </c>
      <c r="O202" s="4">
        <f t="shared" si="3"/>
        <v>0</v>
      </c>
    </row>
    <row r="203" spans="1:15">
      <c r="A203" s="1" t="s">
        <v>243</v>
      </c>
      <c r="B203" s="2">
        <v>44756</v>
      </c>
      <c r="C203" s="13" t="str">
        <f>TEXT(bbdd_Social_Media_Trends[[#This Row],[Post_Date]],"aaaa-mm")</f>
        <v>2022-07</v>
      </c>
      <c r="D203" s="1" t="s">
        <v>27</v>
      </c>
      <c r="E203" s="1" t="s">
        <v>59</v>
      </c>
      <c r="F203" s="1" t="s">
        <v>14</v>
      </c>
      <c r="G203" s="1" t="s">
        <v>44</v>
      </c>
      <c r="H203">
        <v>3186810</v>
      </c>
      <c r="I203">
        <v>312491</v>
      </c>
      <c r="J203">
        <v>66586</v>
      </c>
      <c r="K203">
        <v>7390</v>
      </c>
      <c r="L203">
        <f>bbdd_Social_Media_Trends[[#This Row],[Likes]]+bbdd_Social_Media_Trends[[#This Row],[Shares]]+bbdd_Social_Media_Trends[[#This Row],[Comments]]</f>
        <v>386467</v>
      </c>
      <c r="M203">
        <f>bbdd_Social_Media_Trends[[#This Row],[Interactions]]/bbdd_Social_Media_Trends[[#This Row],[Views]]</f>
        <v>0.12127080058114541</v>
      </c>
      <c r="N203" s="1" t="s">
        <v>22</v>
      </c>
      <c r="O203" s="4">
        <f t="shared" si="3"/>
        <v>0</v>
      </c>
    </row>
    <row r="204" spans="1:15">
      <c r="A204" s="1" t="s">
        <v>244</v>
      </c>
      <c r="B204" s="2">
        <v>44824</v>
      </c>
      <c r="C204" s="13" t="str">
        <f>TEXT(bbdd_Social_Media_Trends[[#This Row],[Post_Date]],"aaaa-mm")</f>
        <v>2022-09</v>
      </c>
      <c r="D204" s="1" t="s">
        <v>27</v>
      </c>
      <c r="E204" s="1" t="s">
        <v>39</v>
      </c>
      <c r="F204" s="1" t="s">
        <v>41</v>
      </c>
      <c r="G204" s="1" t="s">
        <v>28</v>
      </c>
      <c r="H204">
        <v>810296</v>
      </c>
      <c r="I204">
        <v>77866</v>
      </c>
      <c r="J204">
        <v>87591</v>
      </c>
      <c r="K204">
        <v>41350</v>
      </c>
      <c r="L204">
        <f>bbdd_Social_Media_Trends[[#This Row],[Likes]]+bbdd_Social_Media_Trends[[#This Row],[Shares]]+bbdd_Social_Media_Trends[[#This Row],[Comments]]</f>
        <v>206807</v>
      </c>
      <c r="M204">
        <f>bbdd_Social_Media_Trends[[#This Row],[Interactions]]/bbdd_Social_Media_Trends[[#This Row],[Views]]</f>
        <v>0.25522401690246527</v>
      </c>
      <c r="N204" s="1" t="s">
        <v>16</v>
      </c>
      <c r="O204" s="4">
        <f t="shared" si="3"/>
        <v>0</v>
      </c>
    </row>
    <row r="205" spans="1:15">
      <c r="A205" s="1" t="s">
        <v>245</v>
      </c>
      <c r="B205" s="2">
        <v>45129</v>
      </c>
      <c r="C205" s="13" t="str">
        <f>TEXT(bbdd_Social_Media_Trends[[#This Row],[Post_Date]],"aaaa-mm")</f>
        <v>2023-07</v>
      </c>
      <c r="D205" s="1" t="s">
        <v>24</v>
      </c>
      <c r="E205" s="1" t="s">
        <v>31</v>
      </c>
      <c r="F205" s="1" t="s">
        <v>32</v>
      </c>
      <c r="G205" s="1" t="s">
        <v>15</v>
      </c>
      <c r="H205">
        <v>4459224</v>
      </c>
      <c r="I205">
        <v>957</v>
      </c>
      <c r="J205">
        <v>54290</v>
      </c>
      <c r="K205">
        <v>47674</v>
      </c>
      <c r="L205">
        <f>bbdd_Social_Media_Trends[[#This Row],[Likes]]+bbdd_Social_Media_Trends[[#This Row],[Shares]]+bbdd_Social_Media_Trends[[#This Row],[Comments]]</f>
        <v>102921</v>
      </c>
      <c r="M205">
        <f>bbdd_Social_Media_Trends[[#This Row],[Interactions]]/bbdd_Social_Media_Trends[[#This Row],[Views]]</f>
        <v>2.3080473194439212E-2</v>
      </c>
      <c r="N205" s="1" t="s">
        <v>16</v>
      </c>
      <c r="O205" s="4">
        <f t="shared" si="3"/>
        <v>0</v>
      </c>
    </row>
    <row r="206" spans="1:15">
      <c r="A206" s="1" t="s">
        <v>246</v>
      </c>
      <c r="B206" s="2">
        <v>44929</v>
      </c>
      <c r="C206" s="13" t="str">
        <f>TEXT(bbdd_Social_Media_Trends[[#This Row],[Post_Date]],"aaaa-mm")</f>
        <v>2023-01</v>
      </c>
      <c r="D206" s="1" t="s">
        <v>18</v>
      </c>
      <c r="E206" s="1" t="s">
        <v>49</v>
      </c>
      <c r="F206" s="1" t="s">
        <v>32</v>
      </c>
      <c r="G206" s="1" t="s">
        <v>60</v>
      </c>
      <c r="H206">
        <v>741152</v>
      </c>
      <c r="I206">
        <v>226355</v>
      </c>
      <c r="J206">
        <v>58251</v>
      </c>
      <c r="K206">
        <v>46227</v>
      </c>
      <c r="L206">
        <f>bbdd_Social_Media_Trends[[#This Row],[Likes]]+bbdd_Social_Media_Trends[[#This Row],[Shares]]+bbdd_Social_Media_Trends[[#This Row],[Comments]]</f>
        <v>330833</v>
      </c>
      <c r="M206">
        <f>bbdd_Social_Media_Trends[[#This Row],[Interactions]]/bbdd_Social_Media_Trends[[#This Row],[Views]]</f>
        <v>0.44637672164414316</v>
      </c>
      <c r="N206" s="1" t="s">
        <v>16</v>
      </c>
      <c r="O206" s="4">
        <f t="shared" si="3"/>
        <v>0</v>
      </c>
    </row>
    <row r="207" spans="1:15">
      <c r="A207" s="1" t="s">
        <v>247</v>
      </c>
      <c r="B207" s="2">
        <v>44851</v>
      </c>
      <c r="C207" s="13" t="str">
        <f>TEXT(bbdd_Social_Media_Trends[[#This Row],[Post_Date]],"aaaa-mm")</f>
        <v>2022-10</v>
      </c>
      <c r="D207" s="1" t="s">
        <v>24</v>
      </c>
      <c r="E207" s="1" t="s">
        <v>59</v>
      </c>
      <c r="F207" s="1" t="s">
        <v>36</v>
      </c>
      <c r="G207" s="1" t="s">
        <v>60</v>
      </c>
      <c r="H207">
        <v>2945128</v>
      </c>
      <c r="I207">
        <v>368541</v>
      </c>
      <c r="J207">
        <v>66690</v>
      </c>
      <c r="K207">
        <v>3800</v>
      </c>
      <c r="L207">
        <f>bbdd_Social_Media_Trends[[#This Row],[Likes]]+bbdd_Social_Media_Trends[[#This Row],[Shares]]+bbdd_Social_Media_Trends[[#This Row],[Comments]]</f>
        <v>439031</v>
      </c>
      <c r="M207">
        <f>bbdd_Social_Media_Trends[[#This Row],[Interactions]]/bbdd_Social_Media_Trends[[#This Row],[Views]]</f>
        <v>0.14907026112277633</v>
      </c>
      <c r="N207" s="1" t="s">
        <v>22</v>
      </c>
      <c r="O207" s="4">
        <f t="shared" si="3"/>
        <v>0</v>
      </c>
    </row>
    <row r="208" spans="1:15">
      <c r="A208" s="1" t="s">
        <v>248</v>
      </c>
      <c r="B208" s="2">
        <v>44750</v>
      </c>
      <c r="C208" s="13" t="str">
        <f>TEXT(bbdd_Social_Media_Trends[[#This Row],[Post_Date]],"aaaa-mm")</f>
        <v>2022-07</v>
      </c>
      <c r="D208" s="1" t="s">
        <v>24</v>
      </c>
      <c r="E208" s="1" t="s">
        <v>46</v>
      </c>
      <c r="F208" s="1" t="s">
        <v>32</v>
      </c>
      <c r="G208" s="1" t="s">
        <v>50</v>
      </c>
      <c r="H208">
        <v>2302342</v>
      </c>
      <c r="I208">
        <v>153529</v>
      </c>
      <c r="J208">
        <v>52488</v>
      </c>
      <c r="K208">
        <v>41257</v>
      </c>
      <c r="L208">
        <f>bbdd_Social_Media_Trends[[#This Row],[Likes]]+bbdd_Social_Media_Trends[[#This Row],[Shares]]+bbdd_Social_Media_Trends[[#This Row],[Comments]]</f>
        <v>247274</v>
      </c>
      <c r="M208">
        <f>bbdd_Social_Media_Trends[[#This Row],[Interactions]]/bbdd_Social_Media_Trends[[#This Row],[Views]]</f>
        <v>0.10740107247315994</v>
      </c>
      <c r="N208" s="1" t="s">
        <v>16</v>
      </c>
      <c r="O208" s="4">
        <f t="shared" si="3"/>
        <v>0</v>
      </c>
    </row>
    <row r="209" spans="1:15">
      <c r="A209" s="1" t="s">
        <v>249</v>
      </c>
      <c r="B209" s="2">
        <v>45275</v>
      </c>
      <c r="C209" s="13" t="str">
        <f>TEXT(bbdd_Social_Media_Trends[[#This Row],[Post_Date]],"aaaa-mm")</f>
        <v>2023-12</v>
      </c>
      <c r="D209" s="1" t="s">
        <v>27</v>
      </c>
      <c r="E209" s="1" t="s">
        <v>59</v>
      </c>
      <c r="F209" s="1" t="s">
        <v>20</v>
      </c>
      <c r="G209" s="1" t="s">
        <v>28</v>
      </c>
      <c r="H209">
        <v>469793</v>
      </c>
      <c r="I209">
        <v>295293</v>
      </c>
      <c r="J209">
        <v>29190</v>
      </c>
      <c r="K209">
        <v>9480</v>
      </c>
      <c r="L209">
        <f>bbdd_Social_Media_Trends[[#This Row],[Likes]]+bbdd_Social_Media_Trends[[#This Row],[Shares]]+bbdd_Social_Media_Trends[[#This Row],[Comments]]</f>
        <v>333963</v>
      </c>
      <c r="M209">
        <f>bbdd_Social_Media_Trends[[#This Row],[Interactions]]/bbdd_Social_Media_Trends[[#This Row],[Views]]</f>
        <v>0.71087266093790247</v>
      </c>
      <c r="N209" s="1" t="s">
        <v>22</v>
      </c>
      <c r="O209" s="4">
        <f t="shared" si="3"/>
        <v>0</v>
      </c>
    </row>
    <row r="210" spans="1:15">
      <c r="A210" s="1" t="s">
        <v>250</v>
      </c>
      <c r="B210" s="2">
        <v>44737</v>
      </c>
      <c r="C210" s="13" t="str">
        <f>TEXT(bbdd_Social_Media_Trends[[#This Row],[Post_Date]],"aaaa-mm")</f>
        <v>2022-06</v>
      </c>
      <c r="D210" s="1" t="s">
        <v>24</v>
      </c>
      <c r="E210" s="1" t="s">
        <v>35</v>
      </c>
      <c r="F210" s="1" t="s">
        <v>41</v>
      </c>
      <c r="G210" s="1" t="s">
        <v>15</v>
      </c>
      <c r="H210">
        <v>2452099</v>
      </c>
      <c r="I210">
        <v>320043</v>
      </c>
      <c r="J210">
        <v>91765</v>
      </c>
      <c r="K210">
        <v>2987</v>
      </c>
      <c r="L210">
        <f>bbdd_Social_Media_Trends[[#This Row],[Likes]]+bbdd_Social_Media_Trends[[#This Row],[Shares]]+bbdd_Social_Media_Trends[[#This Row],[Comments]]</f>
        <v>414795</v>
      </c>
      <c r="M210">
        <f>bbdd_Social_Media_Trends[[#This Row],[Interactions]]/bbdd_Social_Media_Trends[[#This Row],[Views]]</f>
        <v>0.16915915711396645</v>
      </c>
      <c r="N210" s="1" t="s">
        <v>29</v>
      </c>
      <c r="O210" s="4">
        <f t="shared" si="3"/>
        <v>0</v>
      </c>
    </row>
    <row r="211" spans="1:15">
      <c r="A211" s="1" t="s">
        <v>251</v>
      </c>
      <c r="B211" s="2">
        <v>44755</v>
      </c>
      <c r="C211" s="13" t="str">
        <f>TEXT(bbdd_Social_Media_Trends[[#This Row],[Post_Date]],"aaaa-mm")</f>
        <v>2022-07</v>
      </c>
      <c r="D211" s="1" t="s">
        <v>12</v>
      </c>
      <c r="E211" s="1" t="s">
        <v>57</v>
      </c>
      <c r="F211" s="1" t="s">
        <v>41</v>
      </c>
      <c r="G211" s="1" t="s">
        <v>15</v>
      </c>
      <c r="H211">
        <v>2651939</v>
      </c>
      <c r="I211">
        <v>209375</v>
      </c>
      <c r="J211">
        <v>2127</v>
      </c>
      <c r="K211">
        <v>12291</v>
      </c>
      <c r="L211">
        <f>bbdd_Social_Media_Trends[[#This Row],[Likes]]+bbdd_Social_Media_Trends[[#This Row],[Shares]]+bbdd_Social_Media_Trends[[#This Row],[Comments]]</f>
        <v>223793</v>
      </c>
      <c r="M211">
        <f>bbdd_Social_Media_Trends[[#This Row],[Interactions]]/bbdd_Social_Media_Trends[[#This Row],[Views]]</f>
        <v>8.4388441815592283E-2</v>
      </c>
      <c r="N211" s="1" t="s">
        <v>29</v>
      </c>
      <c r="O211" s="4">
        <f t="shared" si="3"/>
        <v>0</v>
      </c>
    </row>
    <row r="212" spans="1:15">
      <c r="A212" s="1" t="s">
        <v>252</v>
      </c>
      <c r="B212" s="2">
        <v>45222</v>
      </c>
      <c r="C212" s="13" t="str">
        <f>TEXT(bbdd_Social_Media_Trends[[#This Row],[Post_Date]],"aaaa-mm")</f>
        <v>2023-10</v>
      </c>
      <c r="D212" s="1" t="s">
        <v>12</v>
      </c>
      <c r="E212" s="1" t="s">
        <v>52</v>
      </c>
      <c r="F212" s="1" t="s">
        <v>20</v>
      </c>
      <c r="G212" s="1" t="s">
        <v>21</v>
      </c>
      <c r="H212">
        <v>1580449</v>
      </c>
      <c r="I212">
        <v>299597</v>
      </c>
      <c r="J212">
        <v>35471</v>
      </c>
      <c r="K212">
        <v>1908</v>
      </c>
      <c r="L212">
        <f>bbdd_Social_Media_Trends[[#This Row],[Likes]]+bbdd_Social_Media_Trends[[#This Row],[Shares]]+bbdd_Social_Media_Trends[[#This Row],[Comments]]</f>
        <v>336976</v>
      </c>
      <c r="M212">
        <f>bbdd_Social_Media_Trends[[#This Row],[Interactions]]/bbdd_Social_Media_Trends[[#This Row],[Views]]</f>
        <v>0.21321535842029701</v>
      </c>
      <c r="N212" s="1" t="s">
        <v>16</v>
      </c>
      <c r="O212" s="4">
        <f t="shared" si="3"/>
        <v>0</v>
      </c>
    </row>
    <row r="213" spans="1:15">
      <c r="A213" s="1" t="s">
        <v>253</v>
      </c>
      <c r="B213" s="2">
        <v>44976</v>
      </c>
      <c r="C213" s="13" t="str">
        <f>TEXT(bbdd_Social_Media_Trends[[#This Row],[Post_Date]],"aaaa-mm")</f>
        <v>2023-02</v>
      </c>
      <c r="D213" s="1" t="s">
        <v>18</v>
      </c>
      <c r="E213" s="1" t="s">
        <v>31</v>
      </c>
      <c r="F213" s="1" t="s">
        <v>36</v>
      </c>
      <c r="G213" s="1" t="s">
        <v>21</v>
      </c>
      <c r="H213">
        <v>4764800</v>
      </c>
      <c r="I213">
        <v>52536</v>
      </c>
      <c r="J213">
        <v>65976</v>
      </c>
      <c r="K213">
        <v>47528</v>
      </c>
      <c r="L213">
        <f>bbdd_Social_Media_Trends[[#This Row],[Likes]]+bbdd_Social_Media_Trends[[#This Row],[Shares]]+bbdd_Social_Media_Trends[[#This Row],[Comments]]</f>
        <v>166040</v>
      </c>
      <c r="M213">
        <f>bbdd_Social_Media_Trends[[#This Row],[Interactions]]/bbdd_Social_Media_Trends[[#This Row],[Views]]</f>
        <v>3.4847212894560109E-2</v>
      </c>
      <c r="N213" s="1" t="s">
        <v>22</v>
      </c>
      <c r="O213" s="4">
        <f t="shared" si="3"/>
        <v>0</v>
      </c>
    </row>
    <row r="214" spans="1:15">
      <c r="A214" s="1" t="s">
        <v>254</v>
      </c>
      <c r="B214" s="2">
        <v>44681</v>
      </c>
      <c r="C214" s="13" t="str">
        <f>TEXT(bbdd_Social_Media_Trends[[#This Row],[Post_Date]],"aaaa-mm")</f>
        <v>2022-04</v>
      </c>
      <c r="D214" s="1" t="s">
        <v>24</v>
      </c>
      <c r="E214" s="1" t="s">
        <v>35</v>
      </c>
      <c r="F214" s="1" t="s">
        <v>36</v>
      </c>
      <c r="G214" s="1" t="s">
        <v>37</v>
      </c>
      <c r="H214">
        <v>4336145</v>
      </c>
      <c r="I214">
        <v>295452</v>
      </c>
      <c r="J214">
        <v>2342</v>
      </c>
      <c r="K214">
        <v>22411</v>
      </c>
      <c r="L214">
        <f>bbdd_Social_Media_Trends[[#This Row],[Likes]]+bbdd_Social_Media_Trends[[#This Row],[Shares]]+bbdd_Social_Media_Trends[[#This Row],[Comments]]</f>
        <v>320205</v>
      </c>
      <c r="M214">
        <f>bbdd_Social_Media_Trends[[#This Row],[Interactions]]/bbdd_Social_Media_Trends[[#This Row],[Views]]</f>
        <v>7.384554713922159E-2</v>
      </c>
      <c r="N214" s="1" t="s">
        <v>22</v>
      </c>
      <c r="O214" s="4">
        <f t="shared" si="3"/>
        <v>0</v>
      </c>
    </row>
    <row r="215" spans="1:15">
      <c r="A215" s="1" t="s">
        <v>255</v>
      </c>
      <c r="B215" s="2">
        <v>44755</v>
      </c>
      <c r="C215" s="13" t="str">
        <f>TEXT(bbdd_Social_Media_Trends[[#This Row],[Post_Date]],"aaaa-mm")</f>
        <v>2022-07</v>
      </c>
      <c r="D215" s="1" t="s">
        <v>18</v>
      </c>
      <c r="E215" s="1" t="s">
        <v>49</v>
      </c>
      <c r="F215" s="1" t="s">
        <v>20</v>
      </c>
      <c r="G215" s="1" t="s">
        <v>37</v>
      </c>
      <c r="H215">
        <v>4316287</v>
      </c>
      <c r="I215">
        <v>188239</v>
      </c>
      <c r="J215">
        <v>34891</v>
      </c>
      <c r="K215">
        <v>39029</v>
      </c>
      <c r="L215">
        <f>bbdd_Social_Media_Trends[[#This Row],[Likes]]+bbdd_Social_Media_Trends[[#This Row],[Shares]]+bbdd_Social_Media_Trends[[#This Row],[Comments]]</f>
        <v>262159</v>
      </c>
      <c r="M215">
        <f>bbdd_Social_Media_Trends[[#This Row],[Interactions]]/bbdd_Social_Media_Trends[[#This Row],[Views]]</f>
        <v>6.0737156727529933E-2</v>
      </c>
      <c r="N215" s="1" t="s">
        <v>22</v>
      </c>
      <c r="O215" s="4">
        <f t="shared" si="3"/>
        <v>0</v>
      </c>
    </row>
    <row r="216" spans="1:15">
      <c r="A216" s="1" t="s">
        <v>256</v>
      </c>
      <c r="B216" s="2">
        <v>44776</v>
      </c>
      <c r="C216" s="13" t="str">
        <f>TEXT(bbdd_Social_Media_Trends[[#This Row],[Post_Date]],"aaaa-mm")</f>
        <v>2022-08</v>
      </c>
      <c r="D216" s="1" t="s">
        <v>24</v>
      </c>
      <c r="E216" s="1" t="s">
        <v>39</v>
      </c>
      <c r="F216" s="1" t="s">
        <v>36</v>
      </c>
      <c r="G216" s="1" t="s">
        <v>37</v>
      </c>
      <c r="H216">
        <v>1516746</v>
      </c>
      <c r="I216">
        <v>272088</v>
      </c>
      <c r="J216">
        <v>48475</v>
      </c>
      <c r="K216">
        <v>36816</v>
      </c>
      <c r="L216">
        <f>bbdd_Social_Media_Trends[[#This Row],[Likes]]+bbdd_Social_Media_Trends[[#This Row],[Shares]]+bbdd_Social_Media_Trends[[#This Row],[Comments]]</f>
        <v>357379</v>
      </c>
      <c r="M216">
        <f>bbdd_Social_Media_Trends[[#This Row],[Interactions]]/bbdd_Social_Media_Trends[[#This Row],[Views]]</f>
        <v>0.23562218064197959</v>
      </c>
      <c r="N216" s="1" t="s">
        <v>22</v>
      </c>
      <c r="O216" s="4">
        <f t="shared" si="3"/>
        <v>0</v>
      </c>
    </row>
    <row r="217" spans="1:15">
      <c r="A217" s="1" t="s">
        <v>257</v>
      </c>
      <c r="B217" s="2">
        <v>44987</v>
      </c>
      <c r="C217" s="13" t="str">
        <f>TEXT(bbdd_Social_Media_Trends[[#This Row],[Post_Date]],"aaaa-mm")</f>
        <v>2023-03</v>
      </c>
      <c r="D217" s="1" t="s">
        <v>12</v>
      </c>
      <c r="E217" s="1" t="s">
        <v>52</v>
      </c>
      <c r="F217" s="1" t="s">
        <v>32</v>
      </c>
      <c r="G217" s="1" t="s">
        <v>60</v>
      </c>
      <c r="H217">
        <v>4497673</v>
      </c>
      <c r="I217">
        <v>460735</v>
      </c>
      <c r="J217">
        <v>96637</v>
      </c>
      <c r="K217">
        <v>47633</v>
      </c>
      <c r="L217">
        <f>bbdd_Social_Media_Trends[[#This Row],[Likes]]+bbdd_Social_Media_Trends[[#This Row],[Shares]]+bbdd_Social_Media_Trends[[#This Row],[Comments]]</f>
        <v>605005</v>
      </c>
      <c r="M217">
        <f>bbdd_Social_Media_Trends[[#This Row],[Interactions]]/bbdd_Social_Media_Trends[[#This Row],[Views]]</f>
        <v>0.13451511481603931</v>
      </c>
      <c r="N217" s="1" t="s">
        <v>22</v>
      </c>
      <c r="O217" s="4">
        <f t="shared" si="3"/>
        <v>0</v>
      </c>
    </row>
    <row r="218" spans="1:15">
      <c r="A218" s="1" t="s">
        <v>258</v>
      </c>
      <c r="B218" s="2">
        <v>44666</v>
      </c>
      <c r="C218" s="13" t="str">
        <f>TEXT(bbdd_Social_Media_Trends[[#This Row],[Post_Date]],"aaaa-mm")</f>
        <v>2022-04</v>
      </c>
      <c r="D218" s="1" t="s">
        <v>27</v>
      </c>
      <c r="E218" s="1" t="s">
        <v>31</v>
      </c>
      <c r="F218" s="1" t="s">
        <v>41</v>
      </c>
      <c r="G218" s="1" t="s">
        <v>15</v>
      </c>
      <c r="H218">
        <v>1200639</v>
      </c>
      <c r="I218">
        <v>381211</v>
      </c>
      <c r="J218">
        <v>2574</v>
      </c>
      <c r="K218">
        <v>40242</v>
      </c>
      <c r="L218">
        <f>bbdd_Social_Media_Trends[[#This Row],[Likes]]+bbdd_Social_Media_Trends[[#This Row],[Shares]]+bbdd_Social_Media_Trends[[#This Row],[Comments]]</f>
        <v>424027</v>
      </c>
      <c r="M218">
        <f>bbdd_Social_Media_Trends[[#This Row],[Interactions]]/bbdd_Social_Media_Trends[[#This Row],[Views]]</f>
        <v>0.35316777149501222</v>
      </c>
      <c r="N218" s="1" t="s">
        <v>22</v>
      </c>
      <c r="O218" s="4">
        <f t="shared" si="3"/>
        <v>0</v>
      </c>
    </row>
    <row r="219" spans="1:15">
      <c r="A219" s="1" t="s">
        <v>259</v>
      </c>
      <c r="B219" s="2">
        <v>44887</v>
      </c>
      <c r="C219" s="13" t="str">
        <f>TEXT(bbdd_Social_Media_Trends[[#This Row],[Post_Date]],"aaaa-mm")</f>
        <v>2022-11</v>
      </c>
      <c r="D219" s="1" t="s">
        <v>27</v>
      </c>
      <c r="E219" s="1" t="s">
        <v>49</v>
      </c>
      <c r="F219" s="1" t="s">
        <v>36</v>
      </c>
      <c r="G219" s="1" t="s">
        <v>60</v>
      </c>
      <c r="H219">
        <v>3115115</v>
      </c>
      <c r="I219">
        <v>81186</v>
      </c>
      <c r="J219">
        <v>14964</v>
      </c>
      <c r="K219">
        <v>1885</v>
      </c>
      <c r="L219">
        <f>bbdd_Social_Media_Trends[[#This Row],[Likes]]+bbdd_Social_Media_Trends[[#This Row],[Shares]]+bbdd_Social_Media_Trends[[#This Row],[Comments]]</f>
        <v>98035</v>
      </c>
      <c r="M219">
        <f>bbdd_Social_Media_Trends[[#This Row],[Interactions]]/bbdd_Social_Media_Trends[[#This Row],[Views]]</f>
        <v>3.1470748270930611E-2</v>
      </c>
      <c r="N219" s="1" t="s">
        <v>29</v>
      </c>
      <c r="O219" s="4">
        <f t="shared" si="3"/>
        <v>0</v>
      </c>
    </row>
    <row r="220" spans="1:15">
      <c r="A220" s="1" t="s">
        <v>260</v>
      </c>
      <c r="B220" s="2">
        <v>45033</v>
      </c>
      <c r="C220" s="13" t="str">
        <f>TEXT(bbdd_Social_Media_Trends[[#This Row],[Post_Date]],"aaaa-mm")</f>
        <v>2023-04</v>
      </c>
      <c r="D220" s="1" t="s">
        <v>24</v>
      </c>
      <c r="E220" s="1" t="s">
        <v>31</v>
      </c>
      <c r="F220" s="1" t="s">
        <v>36</v>
      </c>
      <c r="G220" s="1" t="s">
        <v>21</v>
      </c>
      <c r="H220">
        <v>89968</v>
      </c>
      <c r="I220">
        <v>450376</v>
      </c>
      <c r="J220">
        <v>40577</v>
      </c>
      <c r="K220">
        <v>19844</v>
      </c>
      <c r="L220">
        <f>bbdd_Social_Media_Trends[[#This Row],[Likes]]+bbdd_Social_Media_Trends[[#This Row],[Shares]]+bbdd_Social_Media_Trends[[#This Row],[Comments]]</f>
        <v>510797</v>
      </c>
      <c r="M220">
        <f>bbdd_Social_Media_Trends[[#This Row],[Interactions]]/bbdd_Social_Media_Trends[[#This Row],[Views]]</f>
        <v>5.6775409034323312</v>
      </c>
      <c r="N220" s="1" t="s">
        <v>22</v>
      </c>
      <c r="O220" s="4">
        <f t="shared" si="3"/>
        <v>0</v>
      </c>
    </row>
    <row r="221" spans="1:15">
      <c r="A221" s="1" t="s">
        <v>261</v>
      </c>
      <c r="B221" s="2">
        <v>44741</v>
      </c>
      <c r="C221" s="13" t="str">
        <f>TEXT(bbdd_Social_Media_Trends[[#This Row],[Post_Date]],"aaaa-mm")</f>
        <v>2022-06</v>
      </c>
      <c r="D221" s="1" t="s">
        <v>12</v>
      </c>
      <c r="E221" s="1" t="s">
        <v>31</v>
      </c>
      <c r="F221" s="1" t="s">
        <v>36</v>
      </c>
      <c r="G221" s="1" t="s">
        <v>37</v>
      </c>
      <c r="H221">
        <v>2177828</v>
      </c>
      <c r="I221">
        <v>478703</v>
      </c>
      <c r="J221">
        <v>86167</v>
      </c>
      <c r="K221">
        <v>17109</v>
      </c>
      <c r="L221">
        <f>bbdd_Social_Media_Trends[[#This Row],[Likes]]+bbdd_Social_Media_Trends[[#This Row],[Shares]]+bbdd_Social_Media_Trends[[#This Row],[Comments]]</f>
        <v>581979</v>
      </c>
      <c r="M221">
        <f>bbdd_Social_Media_Trends[[#This Row],[Interactions]]/bbdd_Social_Media_Trends[[#This Row],[Views]]</f>
        <v>0.26722909247194909</v>
      </c>
      <c r="N221" s="1" t="s">
        <v>22</v>
      </c>
      <c r="O221" s="4">
        <f t="shared" si="3"/>
        <v>0</v>
      </c>
    </row>
    <row r="222" spans="1:15">
      <c r="A222" s="1" t="s">
        <v>262</v>
      </c>
      <c r="B222" s="2">
        <v>44712</v>
      </c>
      <c r="C222" s="13" t="str">
        <f>TEXT(bbdd_Social_Media_Trends[[#This Row],[Post_Date]],"aaaa-mm")</f>
        <v>2022-05</v>
      </c>
      <c r="D222" s="1" t="s">
        <v>24</v>
      </c>
      <c r="E222" s="1" t="s">
        <v>49</v>
      </c>
      <c r="F222" s="1" t="s">
        <v>20</v>
      </c>
      <c r="G222" s="1" t="s">
        <v>21</v>
      </c>
      <c r="H222">
        <v>306511</v>
      </c>
      <c r="I222">
        <v>404600</v>
      </c>
      <c r="J222">
        <v>32664</v>
      </c>
      <c r="K222">
        <v>35337</v>
      </c>
      <c r="L222">
        <f>bbdd_Social_Media_Trends[[#This Row],[Likes]]+bbdd_Social_Media_Trends[[#This Row],[Shares]]+bbdd_Social_Media_Trends[[#This Row],[Comments]]</f>
        <v>472601</v>
      </c>
      <c r="M222">
        <f>bbdd_Social_Media_Trends[[#This Row],[Interactions]]/bbdd_Social_Media_Trends[[#This Row],[Views]]</f>
        <v>1.5418728854755621</v>
      </c>
      <c r="N222" s="1" t="s">
        <v>22</v>
      </c>
      <c r="O222" s="4">
        <f t="shared" si="3"/>
        <v>0</v>
      </c>
    </row>
    <row r="223" spans="1:15">
      <c r="A223" s="1" t="s">
        <v>263</v>
      </c>
      <c r="B223" s="2">
        <v>45256</v>
      </c>
      <c r="C223" s="13" t="str">
        <f>TEXT(bbdd_Social_Media_Trends[[#This Row],[Post_Date]],"aaaa-mm")</f>
        <v>2023-11</v>
      </c>
      <c r="D223" s="1" t="s">
        <v>18</v>
      </c>
      <c r="E223" s="1" t="s">
        <v>46</v>
      </c>
      <c r="F223" s="1" t="s">
        <v>47</v>
      </c>
      <c r="G223" s="1" t="s">
        <v>15</v>
      </c>
      <c r="H223">
        <v>4422912</v>
      </c>
      <c r="I223">
        <v>199110</v>
      </c>
      <c r="J223">
        <v>95413</v>
      </c>
      <c r="K223">
        <v>32057</v>
      </c>
      <c r="L223">
        <f>bbdd_Social_Media_Trends[[#This Row],[Likes]]+bbdd_Social_Media_Trends[[#This Row],[Shares]]+bbdd_Social_Media_Trends[[#This Row],[Comments]]</f>
        <v>326580</v>
      </c>
      <c r="M223">
        <f>bbdd_Social_Media_Trends[[#This Row],[Interactions]]/bbdd_Social_Media_Trends[[#This Row],[Views]]</f>
        <v>7.3838231463795798E-2</v>
      </c>
      <c r="N223" s="1" t="s">
        <v>29</v>
      </c>
      <c r="O223" s="4">
        <f t="shared" si="3"/>
        <v>0</v>
      </c>
    </row>
    <row r="224" spans="1:15">
      <c r="A224" s="1" t="s">
        <v>264</v>
      </c>
      <c r="B224" s="2">
        <v>44782</v>
      </c>
      <c r="C224" s="13" t="str">
        <f>TEXT(bbdd_Social_Media_Trends[[#This Row],[Post_Date]],"aaaa-mm")</f>
        <v>2022-08</v>
      </c>
      <c r="D224" s="1" t="s">
        <v>18</v>
      </c>
      <c r="E224" s="1" t="s">
        <v>57</v>
      </c>
      <c r="F224" s="1" t="s">
        <v>32</v>
      </c>
      <c r="G224" s="1" t="s">
        <v>15</v>
      </c>
      <c r="H224">
        <v>4326885</v>
      </c>
      <c r="I224">
        <v>300734</v>
      </c>
      <c r="J224">
        <v>1870</v>
      </c>
      <c r="K224">
        <v>1496</v>
      </c>
      <c r="L224">
        <f>bbdd_Social_Media_Trends[[#This Row],[Likes]]+bbdd_Social_Media_Trends[[#This Row],[Shares]]+bbdd_Social_Media_Trends[[#This Row],[Comments]]</f>
        <v>304100</v>
      </c>
      <c r="M224">
        <f>bbdd_Social_Media_Trends[[#This Row],[Interactions]]/bbdd_Social_Media_Trends[[#This Row],[Views]]</f>
        <v>7.0281507366153712E-2</v>
      </c>
      <c r="N224" s="1" t="s">
        <v>22</v>
      </c>
      <c r="O224" s="4">
        <f t="shared" si="3"/>
        <v>0</v>
      </c>
    </row>
    <row r="225" spans="1:15">
      <c r="A225" s="1" t="s">
        <v>265</v>
      </c>
      <c r="B225" s="2">
        <v>44920</v>
      </c>
      <c r="C225" s="13" t="str">
        <f>TEXT(bbdd_Social_Media_Trends[[#This Row],[Post_Date]],"aaaa-mm")</f>
        <v>2022-12</v>
      </c>
      <c r="D225" s="1" t="s">
        <v>27</v>
      </c>
      <c r="E225" s="1" t="s">
        <v>46</v>
      </c>
      <c r="F225" s="1" t="s">
        <v>41</v>
      </c>
      <c r="G225" s="1" t="s">
        <v>44</v>
      </c>
      <c r="H225">
        <v>4732360</v>
      </c>
      <c r="I225">
        <v>84552</v>
      </c>
      <c r="J225">
        <v>21664</v>
      </c>
      <c r="K225">
        <v>36363</v>
      </c>
      <c r="L225">
        <f>bbdd_Social_Media_Trends[[#This Row],[Likes]]+bbdd_Social_Media_Trends[[#This Row],[Shares]]+bbdd_Social_Media_Trends[[#This Row],[Comments]]</f>
        <v>142579</v>
      </c>
      <c r="M225">
        <f>bbdd_Social_Media_Trends[[#This Row],[Interactions]]/bbdd_Social_Media_Trends[[#This Row],[Views]]</f>
        <v>3.012851938567649E-2</v>
      </c>
      <c r="N225" s="1" t="s">
        <v>22</v>
      </c>
      <c r="O225" s="4">
        <f t="shared" si="3"/>
        <v>0</v>
      </c>
    </row>
    <row r="226" spans="1:15">
      <c r="A226" s="1" t="s">
        <v>266</v>
      </c>
      <c r="B226" s="2">
        <v>44990</v>
      </c>
      <c r="C226" s="13" t="str">
        <f>TEXT(bbdd_Social_Media_Trends[[#This Row],[Post_Date]],"aaaa-mm")</f>
        <v>2023-03</v>
      </c>
      <c r="D226" s="1" t="s">
        <v>27</v>
      </c>
      <c r="E226" s="1" t="s">
        <v>39</v>
      </c>
      <c r="F226" s="1" t="s">
        <v>14</v>
      </c>
      <c r="G226" s="1" t="s">
        <v>37</v>
      </c>
      <c r="H226">
        <v>2510808</v>
      </c>
      <c r="I226">
        <v>348707</v>
      </c>
      <c r="J226">
        <v>17968</v>
      </c>
      <c r="K226">
        <v>46925</v>
      </c>
      <c r="L226">
        <f>bbdd_Social_Media_Trends[[#This Row],[Likes]]+bbdd_Social_Media_Trends[[#This Row],[Shares]]+bbdd_Social_Media_Trends[[#This Row],[Comments]]</f>
        <v>413600</v>
      </c>
      <c r="M226">
        <f>bbdd_Social_Media_Trends[[#This Row],[Interactions]]/bbdd_Social_Media_Trends[[#This Row],[Views]]</f>
        <v>0.16472784856508343</v>
      </c>
      <c r="N226" s="1" t="s">
        <v>16</v>
      </c>
      <c r="O226" s="4">
        <f t="shared" si="3"/>
        <v>0</v>
      </c>
    </row>
    <row r="227" spans="1:15">
      <c r="A227" s="1" t="s">
        <v>267</v>
      </c>
      <c r="B227" s="2">
        <v>45166</v>
      </c>
      <c r="C227" s="13" t="str">
        <f>TEXT(bbdd_Social_Media_Trends[[#This Row],[Post_Date]],"aaaa-mm")</f>
        <v>2023-08</v>
      </c>
      <c r="D227" s="1" t="s">
        <v>18</v>
      </c>
      <c r="E227" s="1" t="s">
        <v>19</v>
      </c>
      <c r="F227" s="1" t="s">
        <v>14</v>
      </c>
      <c r="G227" s="1" t="s">
        <v>60</v>
      </c>
      <c r="H227">
        <v>2710672</v>
      </c>
      <c r="I227">
        <v>252420</v>
      </c>
      <c r="J227">
        <v>23167</v>
      </c>
      <c r="K227">
        <v>5670</v>
      </c>
      <c r="L227">
        <f>bbdd_Social_Media_Trends[[#This Row],[Likes]]+bbdd_Social_Media_Trends[[#This Row],[Shares]]+bbdd_Social_Media_Trends[[#This Row],[Comments]]</f>
        <v>281257</v>
      </c>
      <c r="M227">
        <f>bbdd_Social_Media_Trends[[#This Row],[Interactions]]/bbdd_Social_Media_Trends[[#This Row],[Views]]</f>
        <v>0.10375914164458112</v>
      </c>
      <c r="N227" s="1" t="s">
        <v>29</v>
      </c>
      <c r="O227" s="4">
        <f t="shared" si="3"/>
        <v>0</v>
      </c>
    </row>
    <row r="228" spans="1:15">
      <c r="A228" s="1" t="s">
        <v>268</v>
      </c>
      <c r="B228" s="2">
        <v>44756</v>
      </c>
      <c r="C228" s="13" t="str">
        <f>TEXT(bbdd_Social_Media_Trends[[#This Row],[Post_Date]],"aaaa-mm")</f>
        <v>2022-07</v>
      </c>
      <c r="D228" s="1" t="s">
        <v>12</v>
      </c>
      <c r="E228" s="1" t="s">
        <v>52</v>
      </c>
      <c r="F228" s="1" t="s">
        <v>20</v>
      </c>
      <c r="G228" s="1" t="s">
        <v>28</v>
      </c>
      <c r="H228">
        <v>4096796</v>
      </c>
      <c r="I228">
        <v>365062</v>
      </c>
      <c r="J228">
        <v>58371</v>
      </c>
      <c r="K228">
        <v>48138</v>
      </c>
      <c r="L228">
        <f>bbdd_Social_Media_Trends[[#This Row],[Likes]]+bbdd_Social_Media_Trends[[#This Row],[Shares]]+bbdd_Social_Media_Trends[[#This Row],[Comments]]</f>
        <v>471571</v>
      </c>
      <c r="M228">
        <f>bbdd_Social_Media_Trends[[#This Row],[Interactions]]/bbdd_Social_Media_Trends[[#This Row],[Views]]</f>
        <v>0.11510726919280335</v>
      </c>
      <c r="N228" s="1" t="s">
        <v>22</v>
      </c>
      <c r="O228" s="4">
        <f t="shared" si="3"/>
        <v>0</v>
      </c>
    </row>
    <row r="229" spans="1:15">
      <c r="A229" s="1" t="s">
        <v>269</v>
      </c>
      <c r="B229" s="2">
        <v>45014</v>
      </c>
      <c r="C229" s="13" t="str">
        <f>TEXT(bbdd_Social_Media_Trends[[#This Row],[Post_Date]],"aaaa-mm")</f>
        <v>2023-03</v>
      </c>
      <c r="D229" s="1" t="s">
        <v>27</v>
      </c>
      <c r="E229" s="1" t="s">
        <v>39</v>
      </c>
      <c r="F229" s="1" t="s">
        <v>41</v>
      </c>
      <c r="G229" s="1" t="s">
        <v>15</v>
      </c>
      <c r="H229">
        <v>940184</v>
      </c>
      <c r="I229">
        <v>131729</v>
      </c>
      <c r="J229">
        <v>1559</v>
      </c>
      <c r="K229">
        <v>12135</v>
      </c>
      <c r="L229">
        <f>bbdd_Social_Media_Trends[[#This Row],[Likes]]+bbdd_Social_Media_Trends[[#This Row],[Shares]]+bbdd_Social_Media_Trends[[#This Row],[Comments]]</f>
        <v>145423</v>
      </c>
      <c r="M229">
        <f>bbdd_Social_Media_Trends[[#This Row],[Interactions]]/bbdd_Social_Media_Trends[[#This Row],[Views]]</f>
        <v>0.15467504233213925</v>
      </c>
      <c r="N229" s="1" t="s">
        <v>29</v>
      </c>
      <c r="O229" s="4">
        <f t="shared" si="3"/>
        <v>0</v>
      </c>
    </row>
    <row r="230" spans="1:15">
      <c r="A230" s="1" t="s">
        <v>270</v>
      </c>
      <c r="B230" s="2">
        <v>45054</v>
      </c>
      <c r="C230" s="13" t="str">
        <f>TEXT(bbdd_Social_Media_Trends[[#This Row],[Post_Date]],"aaaa-mm")</f>
        <v>2023-05</v>
      </c>
      <c r="D230" s="1" t="s">
        <v>24</v>
      </c>
      <c r="E230" s="1" t="s">
        <v>49</v>
      </c>
      <c r="F230" s="1" t="s">
        <v>20</v>
      </c>
      <c r="G230" s="1" t="s">
        <v>60</v>
      </c>
      <c r="H230">
        <v>2184148</v>
      </c>
      <c r="I230">
        <v>326178</v>
      </c>
      <c r="J230">
        <v>46185</v>
      </c>
      <c r="K230">
        <v>1902</v>
      </c>
      <c r="L230">
        <f>bbdd_Social_Media_Trends[[#This Row],[Likes]]+bbdd_Social_Media_Trends[[#This Row],[Shares]]+bbdd_Social_Media_Trends[[#This Row],[Comments]]</f>
        <v>374265</v>
      </c>
      <c r="M230">
        <f>bbdd_Social_Media_Trends[[#This Row],[Interactions]]/bbdd_Social_Media_Trends[[#This Row],[Views]]</f>
        <v>0.17135514626298218</v>
      </c>
      <c r="N230" s="1" t="s">
        <v>16</v>
      </c>
      <c r="O230" s="4">
        <f t="shared" si="3"/>
        <v>0</v>
      </c>
    </row>
    <row r="231" spans="1:15">
      <c r="A231" s="1" t="s">
        <v>271</v>
      </c>
      <c r="B231" s="2">
        <v>44773</v>
      </c>
      <c r="C231" s="13" t="str">
        <f>TEXT(bbdd_Social_Media_Trends[[#This Row],[Post_Date]],"aaaa-mm")</f>
        <v>2022-07</v>
      </c>
      <c r="D231" s="1" t="s">
        <v>18</v>
      </c>
      <c r="E231" s="1" t="s">
        <v>13</v>
      </c>
      <c r="F231" s="1" t="s">
        <v>20</v>
      </c>
      <c r="G231" s="1" t="s">
        <v>28</v>
      </c>
      <c r="H231">
        <v>1498512</v>
      </c>
      <c r="I231">
        <v>205870</v>
      </c>
      <c r="J231">
        <v>16834</v>
      </c>
      <c r="K231">
        <v>34865</v>
      </c>
      <c r="L231">
        <f>bbdd_Social_Media_Trends[[#This Row],[Likes]]+bbdd_Social_Media_Trends[[#This Row],[Shares]]+bbdd_Social_Media_Trends[[#This Row],[Comments]]</f>
        <v>257569</v>
      </c>
      <c r="M231">
        <f>bbdd_Social_Media_Trends[[#This Row],[Interactions]]/bbdd_Social_Media_Trends[[#This Row],[Views]]</f>
        <v>0.17188317477604451</v>
      </c>
      <c r="N231" s="1" t="s">
        <v>22</v>
      </c>
      <c r="O231" s="4">
        <f t="shared" si="3"/>
        <v>0</v>
      </c>
    </row>
    <row r="232" spans="1:15">
      <c r="A232" s="1" t="s">
        <v>272</v>
      </c>
      <c r="B232" s="2">
        <v>44698</v>
      </c>
      <c r="C232" s="13" t="str">
        <f>TEXT(bbdd_Social_Media_Trends[[#This Row],[Post_Date]],"aaaa-mm")</f>
        <v>2022-05</v>
      </c>
      <c r="D232" s="1" t="s">
        <v>18</v>
      </c>
      <c r="E232" s="1" t="s">
        <v>31</v>
      </c>
      <c r="F232" s="1" t="s">
        <v>14</v>
      </c>
      <c r="G232" s="1" t="s">
        <v>44</v>
      </c>
      <c r="H232">
        <v>4300552</v>
      </c>
      <c r="I232">
        <v>428951</v>
      </c>
      <c r="J232">
        <v>18627</v>
      </c>
      <c r="K232">
        <v>12148</v>
      </c>
      <c r="L232">
        <f>bbdd_Social_Media_Trends[[#This Row],[Likes]]+bbdd_Social_Media_Trends[[#This Row],[Shares]]+bbdd_Social_Media_Trends[[#This Row],[Comments]]</f>
        <v>459726</v>
      </c>
      <c r="M232">
        <f>bbdd_Social_Media_Trends[[#This Row],[Interactions]]/bbdd_Social_Media_Trends[[#This Row],[Views]]</f>
        <v>0.10689930036888289</v>
      </c>
      <c r="N232" s="1" t="s">
        <v>29</v>
      </c>
      <c r="O232" s="4">
        <f t="shared" si="3"/>
        <v>0</v>
      </c>
    </row>
    <row r="233" spans="1:15">
      <c r="A233" s="1" t="s">
        <v>273</v>
      </c>
      <c r="B233" s="2">
        <v>45276</v>
      </c>
      <c r="C233" s="13" t="str">
        <f>TEXT(bbdd_Social_Media_Trends[[#This Row],[Post_Date]],"aaaa-mm")</f>
        <v>2023-12</v>
      </c>
      <c r="D233" s="1" t="s">
        <v>27</v>
      </c>
      <c r="E233" s="1" t="s">
        <v>13</v>
      </c>
      <c r="F233" s="1" t="s">
        <v>47</v>
      </c>
      <c r="G233" s="1" t="s">
        <v>37</v>
      </c>
      <c r="H233">
        <v>3267055</v>
      </c>
      <c r="I233">
        <v>133930</v>
      </c>
      <c r="J233">
        <v>81976</v>
      </c>
      <c r="K233">
        <v>22080</v>
      </c>
      <c r="L233">
        <f>bbdd_Social_Media_Trends[[#This Row],[Likes]]+bbdd_Social_Media_Trends[[#This Row],[Shares]]+bbdd_Social_Media_Trends[[#This Row],[Comments]]</f>
        <v>237986</v>
      </c>
      <c r="M233">
        <f>bbdd_Social_Media_Trends[[#This Row],[Interactions]]/bbdd_Social_Media_Trends[[#This Row],[Views]]</f>
        <v>7.2844197603040048E-2</v>
      </c>
      <c r="N233" s="1" t="s">
        <v>29</v>
      </c>
      <c r="O233" s="4">
        <f t="shared" si="3"/>
        <v>0</v>
      </c>
    </row>
    <row r="234" spans="1:15">
      <c r="A234" s="1" t="s">
        <v>274</v>
      </c>
      <c r="B234" s="2">
        <v>44628</v>
      </c>
      <c r="C234" s="13" t="str">
        <f>TEXT(bbdd_Social_Media_Trends[[#This Row],[Post_Date]],"aaaa-mm")</f>
        <v>2022-03</v>
      </c>
      <c r="D234" s="1" t="s">
        <v>12</v>
      </c>
      <c r="E234" s="1" t="s">
        <v>52</v>
      </c>
      <c r="F234" s="1" t="s">
        <v>32</v>
      </c>
      <c r="G234" s="1" t="s">
        <v>50</v>
      </c>
      <c r="H234">
        <v>2095875</v>
      </c>
      <c r="I234">
        <v>78244</v>
      </c>
      <c r="J234">
        <v>43598</v>
      </c>
      <c r="K234">
        <v>16006</v>
      </c>
      <c r="L234">
        <f>bbdd_Social_Media_Trends[[#This Row],[Likes]]+bbdd_Social_Media_Trends[[#This Row],[Shares]]+bbdd_Social_Media_Trends[[#This Row],[Comments]]</f>
        <v>137848</v>
      </c>
      <c r="M234">
        <f>bbdd_Social_Media_Trends[[#This Row],[Interactions]]/bbdd_Social_Media_Trends[[#This Row],[Views]]</f>
        <v>6.57710979900996E-2</v>
      </c>
      <c r="N234" s="1" t="s">
        <v>29</v>
      </c>
      <c r="O234" s="4">
        <f t="shared" si="3"/>
        <v>0</v>
      </c>
    </row>
    <row r="235" spans="1:15">
      <c r="A235" s="1" t="s">
        <v>275</v>
      </c>
      <c r="B235" s="2">
        <v>44753</v>
      </c>
      <c r="C235" s="13" t="str">
        <f>TEXT(bbdd_Social_Media_Trends[[#This Row],[Post_Date]],"aaaa-mm")</f>
        <v>2022-07</v>
      </c>
      <c r="D235" s="1" t="s">
        <v>27</v>
      </c>
      <c r="E235" s="1" t="s">
        <v>19</v>
      </c>
      <c r="F235" s="1" t="s">
        <v>20</v>
      </c>
      <c r="G235" s="1" t="s">
        <v>60</v>
      </c>
      <c r="H235">
        <v>1465227</v>
      </c>
      <c r="I235">
        <v>158579</v>
      </c>
      <c r="J235">
        <v>8809</v>
      </c>
      <c r="K235">
        <v>33511</v>
      </c>
      <c r="L235">
        <f>bbdd_Social_Media_Trends[[#This Row],[Likes]]+bbdd_Social_Media_Trends[[#This Row],[Shares]]+bbdd_Social_Media_Trends[[#This Row],[Comments]]</f>
        <v>200899</v>
      </c>
      <c r="M235">
        <f>bbdd_Social_Media_Trends[[#This Row],[Interactions]]/bbdd_Social_Media_Trends[[#This Row],[Views]]</f>
        <v>0.13711117799494549</v>
      </c>
      <c r="N235" s="1" t="s">
        <v>16</v>
      </c>
      <c r="O235" s="4">
        <f t="shared" si="3"/>
        <v>0</v>
      </c>
    </row>
    <row r="236" spans="1:15">
      <c r="A236" s="1" t="s">
        <v>276</v>
      </c>
      <c r="B236" s="2">
        <v>45224</v>
      </c>
      <c r="C236" s="13" t="str">
        <f>TEXT(bbdd_Social_Media_Trends[[#This Row],[Post_Date]],"aaaa-mm")</f>
        <v>2023-10</v>
      </c>
      <c r="D236" s="1" t="s">
        <v>27</v>
      </c>
      <c r="E236" s="1" t="s">
        <v>49</v>
      </c>
      <c r="F236" s="1" t="s">
        <v>47</v>
      </c>
      <c r="G236" s="1" t="s">
        <v>37</v>
      </c>
      <c r="H236">
        <v>1715566</v>
      </c>
      <c r="I236">
        <v>326676</v>
      </c>
      <c r="J236">
        <v>69635</v>
      </c>
      <c r="K236">
        <v>19235</v>
      </c>
      <c r="L236">
        <f>bbdd_Social_Media_Trends[[#This Row],[Likes]]+bbdd_Social_Media_Trends[[#This Row],[Shares]]+bbdd_Social_Media_Trends[[#This Row],[Comments]]</f>
        <v>415546</v>
      </c>
      <c r="M236">
        <f>bbdd_Social_Media_Trends[[#This Row],[Interactions]]/bbdd_Social_Media_Trends[[#This Row],[Views]]</f>
        <v>0.24222093466529412</v>
      </c>
      <c r="N236" s="1" t="s">
        <v>29</v>
      </c>
      <c r="O236" s="4">
        <f t="shared" si="3"/>
        <v>0</v>
      </c>
    </row>
    <row r="237" spans="1:15">
      <c r="A237" s="1" t="s">
        <v>277</v>
      </c>
      <c r="B237" s="2">
        <v>45154</v>
      </c>
      <c r="C237" s="13" t="str">
        <f>TEXT(bbdd_Social_Media_Trends[[#This Row],[Post_Date]],"aaaa-mm")</f>
        <v>2023-08</v>
      </c>
      <c r="D237" s="1" t="s">
        <v>18</v>
      </c>
      <c r="E237" s="1" t="s">
        <v>52</v>
      </c>
      <c r="F237" s="1" t="s">
        <v>47</v>
      </c>
      <c r="G237" s="1" t="s">
        <v>25</v>
      </c>
      <c r="H237">
        <v>4708687</v>
      </c>
      <c r="I237">
        <v>133736</v>
      </c>
      <c r="J237">
        <v>49028</v>
      </c>
      <c r="K237">
        <v>3765</v>
      </c>
      <c r="L237">
        <f>bbdd_Social_Media_Trends[[#This Row],[Likes]]+bbdd_Social_Media_Trends[[#This Row],[Shares]]+bbdd_Social_Media_Trends[[#This Row],[Comments]]</f>
        <v>186529</v>
      </c>
      <c r="M237">
        <f>bbdd_Social_Media_Trends[[#This Row],[Interactions]]/bbdd_Social_Media_Trends[[#This Row],[Views]]</f>
        <v>3.9613803168484125E-2</v>
      </c>
      <c r="N237" s="1" t="s">
        <v>22</v>
      </c>
      <c r="O237" s="4">
        <f t="shared" si="3"/>
        <v>0</v>
      </c>
    </row>
    <row r="238" spans="1:15">
      <c r="A238" s="1" t="s">
        <v>278</v>
      </c>
      <c r="B238" s="2">
        <v>44582</v>
      </c>
      <c r="C238" s="13" t="str">
        <f>TEXT(bbdd_Social_Media_Trends[[#This Row],[Post_Date]],"aaaa-mm")</f>
        <v>2022-01</v>
      </c>
      <c r="D238" s="1" t="s">
        <v>27</v>
      </c>
      <c r="E238" s="1" t="s">
        <v>13</v>
      </c>
      <c r="F238" s="1" t="s">
        <v>36</v>
      </c>
      <c r="G238" s="1" t="s">
        <v>15</v>
      </c>
      <c r="H238">
        <v>1091635</v>
      </c>
      <c r="I238">
        <v>198291</v>
      </c>
      <c r="J238">
        <v>5604</v>
      </c>
      <c r="K238">
        <v>31314</v>
      </c>
      <c r="L238">
        <f>bbdd_Social_Media_Trends[[#This Row],[Likes]]+bbdd_Social_Media_Trends[[#This Row],[Shares]]+bbdd_Social_Media_Trends[[#This Row],[Comments]]</f>
        <v>235209</v>
      </c>
      <c r="M238">
        <f>bbdd_Social_Media_Trends[[#This Row],[Interactions]]/bbdd_Social_Media_Trends[[#This Row],[Views]]</f>
        <v>0.21546487608037485</v>
      </c>
      <c r="N238" s="1" t="s">
        <v>22</v>
      </c>
      <c r="O238" s="4">
        <f t="shared" si="3"/>
        <v>0</v>
      </c>
    </row>
    <row r="239" spans="1:15">
      <c r="A239" s="1" t="s">
        <v>279</v>
      </c>
      <c r="B239" s="2">
        <v>44681</v>
      </c>
      <c r="C239" s="13" t="str">
        <f>TEXT(bbdd_Social_Media_Trends[[#This Row],[Post_Date]],"aaaa-mm")</f>
        <v>2022-04</v>
      </c>
      <c r="D239" s="1" t="s">
        <v>12</v>
      </c>
      <c r="E239" s="1" t="s">
        <v>31</v>
      </c>
      <c r="F239" s="1" t="s">
        <v>47</v>
      </c>
      <c r="G239" s="1" t="s">
        <v>15</v>
      </c>
      <c r="H239">
        <v>1111002</v>
      </c>
      <c r="I239">
        <v>266261</v>
      </c>
      <c r="J239">
        <v>22269</v>
      </c>
      <c r="K239">
        <v>39363</v>
      </c>
      <c r="L239">
        <f>bbdd_Social_Media_Trends[[#This Row],[Likes]]+bbdd_Social_Media_Trends[[#This Row],[Shares]]+bbdd_Social_Media_Trends[[#This Row],[Comments]]</f>
        <v>327893</v>
      </c>
      <c r="M239">
        <f>bbdd_Social_Media_Trends[[#This Row],[Interactions]]/bbdd_Social_Media_Trends[[#This Row],[Views]]</f>
        <v>0.29513268202937526</v>
      </c>
      <c r="N239" s="1" t="s">
        <v>29</v>
      </c>
      <c r="O239" s="4">
        <f t="shared" si="3"/>
        <v>0</v>
      </c>
    </row>
    <row r="240" spans="1:15">
      <c r="A240" s="1" t="s">
        <v>280</v>
      </c>
      <c r="B240" s="2">
        <v>44911</v>
      </c>
      <c r="C240" s="13" t="str">
        <f>TEXT(bbdd_Social_Media_Trends[[#This Row],[Post_Date]],"aaaa-mm")</f>
        <v>2022-12</v>
      </c>
      <c r="D240" s="1" t="s">
        <v>27</v>
      </c>
      <c r="E240" s="1" t="s">
        <v>35</v>
      </c>
      <c r="F240" s="1" t="s">
        <v>32</v>
      </c>
      <c r="G240" s="1" t="s">
        <v>37</v>
      </c>
      <c r="H240">
        <v>869375</v>
      </c>
      <c r="I240">
        <v>123390</v>
      </c>
      <c r="J240">
        <v>59716</v>
      </c>
      <c r="K240">
        <v>46989</v>
      </c>
      <c r="L240">
        <f>bbdd_Social_Media_Trends[[#This Row],[Likes]]+bbdd_Social_Media_Trends[[#This Row],[Shares]]+bbdd_Social_Media_Trends[[#This Row],[Comments]]</f>
        <v>230095</v>
      </c>
      <c r="M240">
        <f>bbdd_Social_Media_Trends[[#This Row],[Interactions]]/bbdd_Social_Media_Trends[[#This Row],[Views]]</f>
        <v>0.26466714593817398</v>
      </c>
      <c r="N240" s="1" t="s">
        <v>29</v>
      </c>
      <c r="O240" s="4">
        <f t="shared" si="3"/>
        <v>0</v>
      </c>
    </row>
    <row r="241" spans="1:15">
      <c r="A241" s="1" t="s">
        <v>281</v>
      </c>
      <c r="B241" s="2">
        <v>45290</v>
      </c>
      <c r="C241" s="13" t="str">
        <f>TEXT(bbdd_Social_Media_Trends[[#This Row],[Post_Date]],"aaaa-mm")</f>
        <v>2023-12</v>
      </c>
      <c r="D241" s="1" t="s">
        <v>24</v>
      </c>
      <c r="E241" s="1" t="s">
        <v>39</v>
      </c>
      <c r="F241" s="1" t="s">
        <v>14</v>
      </c>
      <c r="G241" s="1" t="s">
        <v>37</v>
      </c>
      <c r="H241">
        <v>2551247</v>
      </c>
      <c r="I241">
        <v>384714</v>
      </c>
      <c r="J241">
        <v>36284</v>
      </c>
      <c r="K241">
        <v>18974</v>
      </c>
      <c r="L241">
        <f>bbdd_Social_Media_Trends[[#This Row],[Likes]]+bbdd_Social_Media_Trends[[#This Row],[Shares]]+bbdd_Social_Media_Trends[[#This Row],[Comments]]</f>
        <v>439972</v>
      </c>
      <c r="M241">
        <f>bbdd_Social_Media_Trends[[#This Row],[Interactions]]/bbdd_Social_Media_Trends[[#This Row],[Views]]</f>
        <v>0.17245370597202075</v>
      </c>
      <c r="N241" s="1" t="s">
        <v>16</v>
      </c>
      <c r="O241" s="4">
        <f t="shared" si="3"/>
        <v>0</v>
      </c>
    </row>
    <row r="242" spans="1:15">
      <c r="A242" s="1" t="s">
        <v>282</v>
      </c>
      <c r="B242" s="2">
        <v>44863</v>
      </c>
      <c r="C242" s="13" t="str">
        <f>TEXT(bbdd_Social_Media_Trends[[#This Row],[Post_Date]],"aaaa-mm")</f>
        <v>2022-10</v>
      </c>
      <c r="D242" s="1" t="s">
        <v>27</v>
      </c>
      <c r="E242" s="1" t="s">
        <v>49</v>
      </c>
      <c r="F242" s="1" t="s">
        <v>20</v>
      </c>
      <c r="G242" s="1" t="s">
        <v>21</v>
      </c>
      <c r="H242">
        <v>920528</v>
      </c>
      <c r="I242">
        <v>400658</v>
      </c>
      <c r="J242">
        <v>58158</v>
      </c>
      <c r="K242">
        <v>26810</v>
      </c>
      <c r="L242">
        <f>bbdd_Social_Media_Trends[[#This Row],[Likes]]+bbdd_Social_Media_Trends[[#This Row],[Shares]]+bbdd_Social_Media_Trends[[#This Row],[Comments]]</f>
        <v>485626</v>
      </c>
      <c r="M242">
        <f>bbdd_Social_Media_Trends[[#This Row],[Interactions]]/bbdd_Social_Media_Trends[[#This Row],[Views]]</f>
        <v>0.52755157909373751</v>
      </c>
      <c r="N242" s="1" t="s">
        <v>16</v>
      </c>
      <c r="O242" s="4">
        <f t="shared" si="3"/>
        <v>0</v>
      </c>
    </row>
    <row r="243" spans="1:15">
      <c r="A243" s="1" t="s">
        <v>283</v>
      </c>
      <c r="B243" s="2">
        <v>44989</v>
      </c>
      <c r="C243" s="13" t="str">
        <f>TEXT(bbdd_Social_Media_Trends[[#This Row],[Post_Date]],"aaaa-mm")</f>
        <v>2023-03</v>
      </c>
      <c r="D243" s="1" t="s">
        <v>27</v>
      </c>
      <c r="E243" s="1" t="s">
        <v>49</v>
      </c>
      <c r="F243" s="1" t="s">
        <v>20</v>
      </c>
      <c r="G243" s="1" t="s">
        <v>37</v>
      </c>
      <c r="H243">
        <v>2846948</v>
      </c>
      <c r="I243">
        <v>55585</v>
      </c>
      <c r="J243">
        <v>27235</v>
      </c>
      <c r="K243">
        <v>29699</v>
      </c>
      <c r="L243">
        <f>bbdd_Social_Media_Trends[[#This Row],[Likes]]+bbdd_Social_Media_Trends[[#This Row],[Shares]]+bbdd_Social_Media_Trends[[#This Row],[Comments]]</f>
        <v>112519</v>
      </c>
      <c r="M243">
        <f>bbdd_Social_Media_Trends[[#This Row],[Interactions]]/bbdd_Social_Media_Trends[[#This Row],[Views]]</f>
        <v>3.95226748082508E-2</v>
      </c>
      <c r="N243" s="1" t="s">
        <v>22</v>
      </c>
      <c r="O243" s="4">
        <f t="shared" si="3"/>
        <v>0</v>
      </c>
    </row>
    <row r="244" spans="1:15">
      <c r="A244" s="1" t="s">
        <v>284</v>
      </c>
      <c r="B244" s="2">
        <v>45255</v>
      </c>
      <c r="C244" s="13" t="str">
        <f>TEXT(bbdd_Social_Media_Trends[[#This Row],[Post_Date]],"aaaa-mm")</f>
        <v>2023-11</v>
      </c>
      <c r="D244" s="1" t="s">
        <v>18</v>
      </c>
      <c r="E244" s="1" t="s">
        <v>59</v>
      </c>
      <c r="F244" s="1" t="s">
        <v>20</v>
      </c>
      <c r="G244" s="1" t="s">
        <v>15</v>
      </c>
      <c r="H244">
        <v>2801638</v>
      </c>
      <c r="I244">
        <v>111973</v>
      </c>
      <c r="J244">
        <v>60593</v>
      </c>
      <c r="K244">
        <v>35663</v>
      </c>
      <c r="L244">
        <f>bbdd_Social_Media_Trends[[#This Row],[Likes]]+bbdd_Social_Media_Trends[[#This Row],[Shares]]+bbdd_Social_Media_Trends[[#This Row],[Comments]]</f>
        <v>208229</v>
      </c>
      <c r="M244">
        <f>bbdd_Social_Media_Trends[[#This Row],[Interactions]]/bbdd_Social_Media_Trends[[#This Row],[Views]]</f>
        <v>7.4324020448037903E-2</v>
      </c>
      <c r="N244" s="1" t="s">
        <v>22</v>
      </c>
      <c r="O244" s="4">
        <f t="shared" si="3"/>
        <v>0</v>
      </c>
    </row>
    <row r="245" spans="1:15">
      <c r="A245" s="1" t="s">
        <v>285</v>
      </c>
      <c r="B245" s="2">
        <v>45154</v>
      </c>
      <c r="C245" s="13" t="str">
        <f>TEXT(bbdd_Social_Media_Trends[[#This Row],[Post_Date]],"aaaa-mm")</f>
        <v>2023-08</v>
      </c>
      <c r="D245" s="1" t="s">
        <v>12</v>
      </c>
      <c r="E245" s="1" t="s">
        <v>31</v>
      </c>
      <c r="F245" s="1" t="s">
        <v>14</v>
      </c>
      <c r="G245" s="1" t="s">
        <v>50</v>
      </c>
      <c r="H245">
        <v>1556267</v>
      </c>
      <c r="I245">
        <v>56055</v>
      </c>
      <c r="J245">
        <v>12612</v>
      </c>
      <c r="K245">
        <v>20474</v>
      </c>
      <c r="L245">
        <f>bbdd_Social_Media_Trends[[#This Row],[Likes]]+bbdd_Social_Media_Trends[[#This Row],[Shares]]+bbdd_Social_Media_Trends[[#This Row],[Comments]]</f>
        <v>89141</v>
      </c>
      <c r="M245">
        <f>bbdd_Social_Media_Trends[[#This Row],[Interactions]]/bbdd_Social_Media_Trends[[#This Row],[Views]]</f>
        <v>5.7278731734336077E-2</v>
      </c>
      <c r="N245" s="1" t="s">
        <v>29</v>
      </c>
      <c r="O245" s="4">
        <f t="shared" si="3"/>
        <v>0</v>
      </c>
    </row>
    <row r="246" spans="1:15">
      <c r="A246" s="1" t="s">
        <v>286</v>
      </c>
      <c r="B246" s="2">
        <v>45195</v>
      </c>
      <c r="C246" s="13" t="str">
        <f>TEXT(bbdd_Social_Media_Trends[[#This Row],[Post_Date]],"aaaa-mm")</f>
        <v>2023-09</v>
      </c>
      <c r="D246" s="1" t="s">
        <v>12</v>
      </c>
      <c r="E246" s="1" t="s">
        <v>49</v>
      </c>
      <c r="F246" s="1" t="s">
        <v>32</v>
      </c>
      <c r="G246" s="1" t="s">
        <v>25</v>
      </c>
      <c r="H246">
        <v>1828433</v>
      </c>
      <c r="I246">
        <v>126683</v>
      </c>
      <c r="J246">
        <v>82181</v>
      </c>
      <c r="K246">
        <v>48618</v>
      </c>
      <c r="L246">
        <f>bbdd_Social_Media_Trends[[#This Row],[Likes]]+bbdd_Social_Media_Trends[[#This Row],[Shares]]+bbdd_Social_Media_Trends[[#This Row],[Comments]]</f>
        <v>257482</v>
      </c>
      <c r="M246">
        <f>bbdd_Social_Media_Trends[[#This Row],[Interactions]]/bbdd_Social_Media_Trends[[#This Row],[Views]]</f>
        <v>0.14082112934955779</v>
      </c>
      <c r="N246" s="1" t="s">
        <v>29</v>
      </c>
      <c r="O246" s="4">
        <f t="shared" si="3"/>
        <v>0</v>
      </c>
    </row>
    <row r="247" spans="1:15">
      <c r="A247" s="1" t="s">
        <v>287</v>
      </c>
      <c r="B247" s="2">
        <v>44646</v>
      </c>
      <c r="C247" s="13" t="str">
        <f>TEXT(bbdd_Social_Media_Trends[[#This Row],[Post_Date]],"aaaa-mm")</f>
        <v>2022-03</v>
      </c>
      <c r="D247" s="1" t="s">
        <v>27</v>
      </c>
      <c r="E247" s="1" t="s">
        <v>31</v>
      </c>
      <c r="F247" s="1" t="s">
        <v>32</v>
      </c>
      <c r="G247" s="1" t="s">
        <v>15</v>
      </c>
      <c r="H247">
        <v>3988715</v>
      </c>
      <c r="I247">
        <v>211316</v>
      </c>
      <c r="J247">
        <v>4804</v>
      </c>
      <c r="K247">
        <v>33837</v>
      </c>
      <c r="L247">
        <f>bbdd_Social_Media_Trends[[#This Row],[Likes]]+bbdd_Social_Media_Trends[[#This Row],[Shares]]+bbdd_Social_Media_Trends[[#This Row],[Comments]]</f>
        <v>249957</v>
      </c>
      <c r="M247">
        <f>bbdd_Social_Media_Trends[[#This Row],[Interactions]]/bbdd_Social_Media_Trends[[#This Row],[Views]]</f>
        <v>6.2666046583924898E-2</v>
      </c>
      <c r="N247" s="1" t="s">
        <v>22</v>
      </c>
      <c r="O247" s="4">
        <f t="shared" si="3"/>
        <v>0</v>
      </c>
    </row>
    <row r="248" spans="1:15">
      <c r="A248" s="1" t="s">
        <v>288</v>
      </c>
      <c r="B248" s="2">
        <v>44835</v>
      </c>
      <c r="C248" s="13" t="str">
        <f>TEXT(bbdd_Social_Media_Trends[[#This Row],[Post_Date]],"aaaa-mm")</f>
        <v>2022-10</v>
      </c>
      <c r="D248" s="1" t="s">
        <v>12</v>
      </c>
      <c r="E248" s="1" t="s">
        <v>59</v>
      </c>
      <c r="F248" s="1" t="s">
        <v>14</v>
      </c>
      <c r="G248" s="1" t="s">
        <v>50</v>
      </c>
      <c r="H248">
        <v>3290858</v>
      </c>
      <c r="I248">
        <v>250085</v>
      </c>
      <c r="J248">
        <v>41283</v>
      </c>
      <c r="K248">
        <v>20251</v>
      </c>
      <c r="L248">
        <f>bbdd_Social_Media_Trends[[#This Row],[Likes]]+bbdd_Social_Media_Trends[[#This Row],[Shares]]+bbdd_Social_Media_Trends[[#This Row],[Comments]]</f>
        <v>311619</v>
      </c>
      <c r="M248">
        <f>bbdd_Social_Media_Trends[[#This Row],[Interactions]]/bbdd_Social_Media_Trends[[#This Row],[Views]]</f>
        <v>9.4692326438880078E-2</v>
      </c>
      <c r="N248" s="1" t="s">
        <v>16</v>
      </c>
      <c r="O248" s="4">
        <f t="shared" si="3"/>
        <v>0</v>
      </c>
    </row>
    <row r="249" spans="1:15">
      <c r="A249" s="1" t="s">
        <v>289</v>
      </c>
      <c r="B249" s="2">
        <v>44582</v>
      </c>
      <c r="C249" s="13" t="str">
        <f>TEXT(bbdd_Social_Media_Trends[[#This Row],[Post_Date]],"aaaa-mm")</f>
        <v>2022-01</v>
      </c>
      <c r="D249" s="1" t="s">
        <v>27</v>
      </c>
      <c r="E249" s="1" t="s">
        <v>49</v>
      </c>
      <c r="F249" s="1" t="s">
        <v>36</v>
      </c>
      <c r="G249" s="1" t="s">
        <v>60</v>
      </c>
      <c r="H249">
        <v>3703315</v>
      </c>
      <c r="I249">
        <v>449350</v>
      </c>
      <c r="J249">
        <v>54600</v>
      </c>
      <c r="K249">
        <v>26510</v>
      </c>
      <c r="L249">
        <f>bbdd_Social_Media_Trends[[#This Row],[Likes]]+bbdd_Social_Media_Trends[[#This Row],[Shares]]+bbdd_Social_Media_Trends[[#This Row],[Comments]]</f>
        <v>530460</v>
      </c>
      <c r="M249">
        <f>bbdd_Social_Media_Trends[[#This Row],[Interactions]]/bbdd_Social_Media_Trends[[#This Row],[Views]]</f>
        <v>0.14323923295749888</v>
      </c>
      <c r="N249" s="1" t="s">
        <v>22</v>
      </c>
      <c r="O249" s="4">
        <f t="shared" si="3"/>
        <v>0</v>
      </c>
    </row>
    <row r="250" spans="1:15">
      <c r="A250" s="1" t="s">
        <v>290</v>
      </c>
      <c r="B250" s="2">
        <v>44863</v>
      </c>
      <c r="C250" s="13" t="str">
        <f>TEXT(bbdd_Social_Media_Trends[[#This Row],[Post_Date]],"aaaa-mm")</f>
        <v>2022-10</v>
      </c>
      <c r="D250" s="1" t="s">
        <v>12</v>
      </c>
      <c r="E250" s="1" t="s">
        <v>19</v>
      </c>
      <c r="F250" s="1" t="s">
        <v>32</v>
      </c>
      <c r="G250" s="1" t="s">
        <v>50</v>
      </c>
      <c r="H250">
        <v>506215</v>
      </c>
      <c r="I250">
        <v>303740</v>
      </c>
      <c r="J250">
        <v>98918</v>
      </c>
      <c r="K250">
        <v>36904</v>
      </c>
      <c r="L250">
        <f>bbdd_Social_Media_Trends[[#This Row],[Likes]]+bbdd_Social_Media_Trends[[#This Row],[Shares]]+bbdd_Social_Media_Trends[[#This Row],[Comments]]</f>
        <v>439562</v>
      </c>
      <c r="M250">
        <f>bbdd_Social_Media_Trends[[#This Row],[Interactions]]/bbdd_Social_Media_Trends[[#This Row],[Views]]</f>
        <v>0.86833065002024834</v>
      </c>
      <c r="N250" s="1" t="s">
        <v>22</v>
      </c>
      <c r="O250" s="4">
        <f t="shared" si="3"/>
        <v>0</v>
      </c>
    </row>
    <row r="251" spans="1:15">
      <c r="A251" s="1" t="s">
        <v>291</v>
      </c>
      <c r="B251" s="2">
        <v>44743</v>
      </c>
      <c r="C251" s="13" t="str">
        <f>TEXT(bbdd_Social_Media_Trends[[#This Row],[Post_Date]],"aaaa-mm")</f>
        <v>2022-07</v>
      </c>
      <c r="D251" s="1" t="s">
        <v>27</v>
      </c>
      <c r="E251" s="1" t="s">
        <v>52</v>
      </c>
      <c r="F251" s="1" t="s">
        <v>32</v>
      </c>
      <c r="G251" s="1" t="s">
        <v>50</v>
      </c>
      <c r="H251">
        <v>762333</v>
      </c>
      <c r="I251">
        <v>406861</v>
      </c>
      <c r="J251">
        <v>79834</v>
      </c>
      <c r="K251">
        <v>13785</v>
      </c>
      <c r="L251">
        <f>bbdd_Social_Media_Trends[[#This Row],[Likes]]+bbdd_Social_Media_Trends[[#This Row],[Shares]]+bbdd_Social_Media_Trends[[#This Row],[Comments]]</f>
        <v>500480</v>
      </c>
      <c r="M251">
        <f>bbdd_Social_Media_Trends[[#This Row],[Interactions]]/bbdd_Social_Media_Trends[[#This Row],[Views]]</f>
        <v>0.65651099978618266</v>
      </c>
      <c r="N251" s="1" t="s">
        <v>22</v>
      </c>
      <c r="O251" s="4">
        <f t="shared" si="3"/>
        <v>0</v>
      </c>
    </row>
    <row r="252" spans="1:15">
      <c r="A252" s="1" t="s">
        <v>292</v>
      </c>
      <c r="B252" s="2">
        <v>45049</v>
      </c>
      <c r="C252" s="13" t="str">
        <f>TEXT(bbdd_Social_Media_Trends[[#This Row],[Post_Date]],"aaaa-mm")</f>
        <v>2023-05</v>
      </c>
      <c r="D252" s="1" t="s">
        <v>24</v>
      </c>
      <c r="E252" s="1" t="s">
        <v>31</v>
      </c>
      <c r="F252" s="1" t="s">
        <v>32</v>
      </c>
      <c r="G252" s="1" t="s">
        <v>25</v>
      </c>
      <c r="H252">
        <v>3252738</v>
      </c>
      <c r="I252">
        <v>420498</v>
      </c>
      <c r="J252">
        <v>5811</v>
      </c>
      <c r="K252">
        <v>2661</v>
      </c>
      <c r="L252">
        <f>bbdd_Social_Media_Trends[[#This Row],[Likes]]+bbdd_Social_Media_Trends[[#This Row],[Shares]]+bbdd_Social_Media_Trends[[#This Row],[Comments]]</f>
        <v>428970</v>
      </c>
      <c r="M252">
        <f>bbdd_Social_Media_Trends[[#This Row],[Interactions]]/bbdd_Social_Media_Trends[[#This Row],[Views]]</f>
        <v>0.13187966568472467</v>
      </c>
      <c r="N252" s="1" t="s">
        <v>16</v>
      </c>
      <c r="O252" s="4">
        <f t="shared" si="3"/>
        <v>0</v>
      </c>
    </row>
    <row r="253" spans="1:15">
      <c r="A253" s="1" t="s">
        <v>293</v>
      </c>
      <c r="B253" s="2">
        <v>45237</v>
      </c>
      <c r="C253" s="13" t="str">
        <f>TEXT(bbdd_Social_Media_Trends[[#This Row],[Post_Date]],"aaaa-mm")</f>
        <v>2023-11</v>
      </c>
      <c r="D253" s="1" t="s">
        <v>18</v>
      </c>
      <c r="E253" s="1" t="s">
        <v>59</v>
      </c>
      <c r="F253" s="1" t="s">
        <v>36</v>
      </c>
      <c r="G253" s="1" t="s">
        <v>44</v>
      </c>
      <c r="H253">
        <v>4080585</v>
      </c>
      <c r="I253">
        <v>203708</v>
      </c>
      <c r="J253">
        <v>22677</v>
      </c>
      <c r="K253">
        <v>23693</v>
      </c>
      <c r="L253">
        <f>bbdd_Social_Media_Trends[[#This Row],[Likes]]+bbdd_Social_Media_Trends[[#This Row],[Shares]]+bbdd_Social_Media_Trends[[#This Row],[Comments]]</f>
        <v>250078</v>
      </c>
      <c r="M253">
        <f>bbdd_Social_Media_Trends[[#This Row],[Interactions]]/bbdd_Social_Media_Trends[[#This Row],[Views]]</f>
        <v>6.128484028638051E-2</v>
      </c>
      <c r="N253" s="1" t="s">
        <v>22</v>
      </c>
      <c r="O253" s="4">
        <f t="shared" si="3"/>
        <v>0</v>
      </c>
    </row>
    <row r="254" spans="1:15">
      <c r="A254" s="1" t="s">
        <v>294</v>
      </c>
      <c r="B254" s="2">
        <v>45008</v>
      </c>
      <c r="C254" s="13" t="str">
        <f>TEXT(bbdd_Social_Media_Trends[[#This Row],[Post_Date]],"aaaa-mm")</f>
        <v>2023-03</v>
      </c>
      <c r="D254" s="1" t="s">
        <v>12</v>
      </c>
      <c r="E254" s="1" t="s">
        <v>35</v>
      </c>
      <c r="F254" s="1" t="s">
        <v>36</v>
      </c>
      <c r="G254" s="1" t="s">
        <v>44</v>
      </c>
      <c r="H254">
        <v>1450112</v>
      </c>
      <c r="I254">
        <v>409512</v>
      </c>
      <c r="J254">
        <v>91982</v>
      </c>
      <c r="K254">
        <v>9118</v>
      </c>
      <c r="L254">
        <f>bbdd_Social_Media_Trends[[#This Row],[Likes]]+bbdd_Social_Media_Trends[[#This Row],[Shares]]+bbdd_Social_Media_Trends[[#This Row],[Comments]]</f>
        <v>510612</v>
      </c>
      <c r="M254">
        <f>bbdd_Social_Media_Trends[[#This Row],[Interactions]]/bbdd_Social_Media_Trends[[#This Row],[Views]]</f>
        <v>0.35211900873863539</v>
      </c>
      <c r="N254" s="1" t="s">
        <v>22</v>
      </c>
      <c r="O254" s="4">
        <f t="shared" si="3"/>
        <v>0</v>
      </c>
    </row>
    <row r="255" spans="1:15">
      <c r="A255" s="1" t="s">
        <v>295</v>
      </c>
      <c r="B255" s="2">
        <v>44626</v>
      </c>
      <c r="C255" s="13" t="str">
        <f>TEXT(bbdd_Social_Media_Trends[[#This Row],[Post_Date]],"aaaa-mm")</f>
        <v>2022-03</v>
      </c>
      <c r="D255" s="1" t="s">
        <v>24</v>
      </c>
      <c r="E255" s="1" t="s">
        <v>39</v>
      </c>
      <c r="F255" s="1" t="s">
        <v>32</v>
      </c>
      <c r="G255" s="1" t="s">
        <v>15</v>
      </c>
      <c r="H255">
        <v>2512592</v>
      </c>
      <c r="I255">
        <v>418988</v>
      </c>
      <c r="J255">
        <v>4122</v>
      </c>
      <c r="K255">
        <v>18706</v>
      </c>
      <c r="L255">
        <f>bbdd_Social_Media_Trends[[#This Row],[Likes]]+bbdd_Social_Media_Trends[[#This Row],[Shares]]+bbdd_Social_Media_Trends[[#This Row],[Comments]]</f>
        <v>441816</v>
      </c>
      <c r="M255">
        <f>bbdd_Social_Media_Trends[[#This Row],[Interactions]]/bbdd_Social_Media_Trends[[#This Row],[Views]]</f>
        <v>0.17584072543413334</v>
      </c>
      <c r="N255" s="1" t="s">
        <v>29</v>
      </c>
      <c r="O255" s="4">
        <f t="shared" si="3"/>
        <v>0</v>
      </c>
    </row>
    <row r="256" spans="1:15">
      <c r="A256" s="1" t="s">
        <v>296</v>
      </c>
      <c r="B256" s="2">
        <v>45236</v>
      </c>
      <c r="C256" s="13" t="str">
        <f>TEXT(bbdd_Social_Media_Trends[[#This Row],[Post_Date]],"aaaa-mm")</f>
        <v>2023-11</v>
      </c>
      <c r="D256" s="1" t="s">
        <v>12</v>
      </c>
      <c r="E256" s="1" t="s">
        <v>52</v>
      </c>
      <c r="F256" s="1" t="s">
        <v>14</v>
      </c>
      <c r="G256" s="1" t="s">
        <v>37</v>
      </c>
      <c r="H256">
        <v>3714148</v>
      </c>
      <c r="I256">
        <v>291659</v>
      </c>
      <c r="J256">
        <v>27722</v>
      </c>
      <c r="K256">
        <v>28024</v>
      </c>
      <c r="L256">
        <f>bbdd_Social_Media_Trends[[#This Row],[Likes]]+bbdd_Social_Media_Trends[[#This Row],[Shares]]+bbdd_Social_Media_Trends[[#This Row],[Comments]]</f>
        <v>347405</v>
      </c>
      <c r="M256">
        <f>bbdd_Social_Media_Trends[[#This Row],[Interactions]]/bbdd_Social_Media_Trends[[#This Row],[Views]]</f>
        <v>9.3535583396245917E-2</v>
      </c>
      <c r="N256" s="1" t="s">
        <v>16</v>
      </c>
      <c r="O256" s="4">
        <f t="shared" si="3"/>
        <v>0</v>
      </c>
    </row>
    <row r="257" spans="1:15">
      <c r="A257" s="1" t="s">
        <v>297</v>
      </c>
      <c r="B257" s="2">
        <v>44719</v>
      </c>
      <c r="C257" s="13" t="str">
        <f>TEXT(bbdd_Social_Media_Trends[[#This Row],[Post_Date]],"aaaa-mm")</f>
        <v>2022-06</v>
      </c>
      <c r="D257" s="1" t="s">
        <v>24</v>
      </c>
      <c r="E257" s="1" t="s">
        <v>13</v>
      </c>
      <c r="F257" s="1" t="s">
        <v>36</v>
      </c>
      <c r="G257" s="1" t="s">
        <v>60</v>
      </c>
      <c r="H257">
        <v>2276898</v>
      </c>
      <c r="I257">
        <v>337038</v>
      </c>
      <c r="J257">
        <v>56049</v>
      </c>
      <c r="K257">
        <v>13735</v>
      </c>
      <c r="L257">
        <f>bbdd_Social_Media_Trends[[#This Row],[Likes]]+bbdd_Social_Media_Trends[[#This Row],[Shares]]+bbdd_Social_Media_Trends[[#This Row],[Comments]]</f>
        <v>406822</v>
      </c>
      <c r="M257">
        <f>bbdd_Social_Media_Trends[[#This Row],[Interactions]]/bbdd_Social_Media_Trends[[#This Row],[Views]]</f>
        <v>0.17867379215054868</v>
      </c>
      <c r="N257" s="1" t="s">
        <v>22</v>
      </c>
      <c r="O257" s="4">
        <f t="shared" si="3"/>
        <v>0</v>
      </c>
    </row>
    <row r="258" spans="1:15">
      <c r="A258" s="1" t="s">
        <v>298</v>
      </c>
      <c r="B258" s="2">
        <v>45149</v>
      </c>
      <c r="C258" s="13" t="str">
        <f>TEXT(bbdd_Social_Media_Trends[[#This Row],[Post_Date]],"aaaa-mm")</f>
        <v>2023-08</v>
      </c>
      <c r="D258" s="1" t="s">
        <v>27</v>
      </c>
      <c r="E258" s="1" t="s">
        <v>13</v>
      </c>
      <c r="F258" s="1" t="s">
        <v>20</v>
      </c>
      <c r="G258" s="1" t="s">
        <v>28</v>
      </c>
      <c r="H258">
        <v>342675</v>
      </c>
      <c r="I258">
        <v>493624</v>
      </c>
      <c r="J258">
        <v>4168</v>
      </c>
      <c r="K258">
        <v>35727</v>
      </c>
      <c r="L258">
        <f>bbdd_Social_Media_Trends[[#This Row],[Likes]]+bbdd_Social_Media_Trends[[#This Row],[Shares]]+bbdd_Social_Media_Trends[[#This Row],[Comments]]</f>
        <v>533519</v>
      </c>
      <c r="M258">
        <f>bbdd_Social_Media_Trends[[#This Row],[Interactions]]/bbdd_Social_Media_Trends[[#This Row],[Views]]</f>
        <v>1.5569241993142191</v>
      </c>
      <c r="N258" s="1" t="s">
        <v>29</v>
      </c>
      <c r="O258" s="4">
        <f t="shared" ref="O258:O321" si="4">IF(ISERROR(VLOOKUP(A258,A259:A5256,1,FALSE)),0, 1)</f>
        <v>0</v>
      </c>
    </row>
    <row r="259" spans="1:15">
      <c r="A259" s="1" t="s">
        <v>299</v>
      </c>
      <c r="B259" s="2">
        <v>45262</v>
      </c>
      <c r="C259" s="13" t="str">
        <f>TEXT(bbdd_Social_Media_Trends[[#This Row],[Post_Date]],"aaaa-mm")</f>
        <v>2023-12</v>
      </c>
      <c r="D259" s="1" t="s">
        <v>18</v>
      </c>
      <c r="E259" s="1" t="s">
        <v>52</v>
      </c>
      <c r="F259" s="1" t="s">
        <v>32</v>
      </c>
      <c r="G259" s="1" t="s">
        <v>28</v>
      </c>
      <c r="H259">
        <v>2787914</v>
      </c>
      <c r="I259">
        <v>198350</v>
      </c>
      <c r="J259">
        <v>96753</v>
      </c>
      <c r="K259">
        <v>45466</v>
      </c>
      <c r="L259">
        <f>bbdd_Social_Media_Trends[[#This Row],[Likes]]+bbdd_Social_Media_Trends[[#This Row],[Shares]]+bbdd_Social_Media_Trends[[#This Row],[Comments]]</f>
        <v>340569</v>
      </c>
      <c r="M259">
        <f>bbdd_Social_Media_Trends[[#This Row],[Interactions]]/bbdd_Social_Media_Trends[[#This Row],[Views]]</f>
        <v>0.12215907664296675</v>
      </c>
      <c r="N259" s="1" t="s">
        <v>22</v>
      </c>
      <c r="O259" s="4">
        <f t="shared" si="4"/>
        <v>0</v>
      </c>
    </row>
    <row r="260" spans="1:15">
      <c r="A260" s="1" t="s">
        <v>300</v>
      </c>
      <c r="B260" s="2">
        <v>44967</v>
      </c>
      <c r="C260" s="13" t="str">
        <f>TEXT(bbdd_Social_Media_Trends[[#This Row],[Post_Date]],"aaaa-mm")</f>
        <v>2023-02</v>
      </c>
      <c r="D260" s="1" t="s">
        <v>18</v>
      </c>
      <c r="E260" s="1" t="s">
        <v>35</v>
      </c>
      <c r="F260" s="1" t="s">
        <v>36</v>
      </c>
      <c r="G260" s="1" t="s">
        <v>60</v>
      </c>
      <c r="H260">
        <v>893271</v>
      </c>
      <c r="I260">
        <v>69359</v>
      </c>
      <c r="J260">
        <v>66059</v>
      </c>
      <c r="K260">
        <v>43386</v>
      </c>
      <c r="L260">
        <f>bbdd_Social_Media_Trends[[#This Row],[Likes]]+bbdd_Social_Media_Trends[[#This Row],[Shares]]+bbdd_Social_Media_Trends[[#This Row],[Comments]]</f>
        <v>178804</v>
      </c>
      <c r="M260">
        <f>bbdd_Social_Media_Trends[[#This Row],[Interactions]]/bbdd_Social_Media_Trends[[#This Row],[Views]]</f>
        <v>0.20016769826849859</v>
      </c>
      <c r="N260" s="1" t="s">
        <v>22</v>
      </c>
      <c r="O260" s="4">
        <f t="shared" si="4"/>
        <v>0</v>
      </c>
    </row>
    <row r="261" spans="1:15">
      <c r="A261" s="1" t="s">
        <v>301</v>
      </c>
      <c r="B261" s="2">
        <v>44923</v>
      </c>
      <c r="C261" s="13" t="str">
        <f>TEXT(bbdd_Social_Media_Trends[[#This Row],[Post_Date]],"aaaa-mm")</f>
        <v>2022-12</v>
      </c>
      <c r="D261" s="1" t="s">
        <v>27</v>
      </c>
      <c r="E261" s="1" t="s">
        <v>31</v>
      </c>
      <c r="F261" s="1" t="s">
        <v>32</v>
      </c>
      <c r="G261" s="1" t="s">
        <v>37</v>
      </c>
      <c r="H261">
        <v>2061951</v>
      </c>
      <c r="I261">
        <v>381908</v>
      </c>
      <c r="J261">
        <v>33698</v>
      </c>
      <c r="K261">
        <v>25476</v>
      </c>
      <c r="L261">
        <f>bbdd_Social_Media_Trends[[#This Row],[Likes]]+bbdd_Social_Media_Trends[[#This Row],[Shares]]+bbdd_Social_Media_Trends[[#This Row],[Comments]]</f>
        <v>441082</v>
      </c>
      <c r="M261">
        <f>bbdd_Social_Media_Trends[[#This Row],[Interactions]]/bbdd_Social_Media_Trends[[#This Row],[Views]]</f>
        <v>0.2139148796455396</v>
      </c>
      <c r="N261" s="1" t="s">
        <v>16</v>
      </c>
      <c r="O261" s="4">
        <f t="shared" si="4"/>
        <v>0</v>
      </c>
    </row>
    <row r="262" spans="1:15">
      <c r="A262" s="1" t="s">
        <v>302</v>
      </c>
      <c r="B262" s="2">
        <v>44652</v>
      </c>
      <c r="C262" s="13" t="str">
        <f>TEXT(bbdd_Social_Media_Trends[[#This Row],[Post_Date]],"aaaa-mm")</f>
        <v>2022-04</v>
      </c>
      <c r="D262" s="1" t="s">
        <v>24</v>
      </c>
      <c r="E262" s="1" t="s">
        <v>46</v>
      </c>
      <c r="F262" s="1" t="s">
        <v>47</v>
      </c>
      <c r="G262" s="1" t="s">
        <v>50</v>
      </c>
      <c r="H262">
        <v>3823345</v>
      </c>
      <c r="I262">
        <v>32222</v>
      </c>
      <c r="J262">
        <v>64447</v>
      </c>
      <c r="K262">
        <v>44453</v>
      </c>
      <c r="L262">
        <f>bbdd_Social_Media_Trends[[#This Row],[Likes]]+bbdd_Social_Media_Trends[[#This Row],[Shares]]+bbdd_Social_Media_Trends[[#This Row],[Comments]]</f>
        <v>141122</v>
      </c>
      <c r="M262">
        <f>bbdd_Social_Media_Trends[[#This Row],[Interactions]]/bbdd_Social_Media_Trends[[#This Row],[Views]]</f>
        <v>3.6910610996391903E-2</v>
      </c>
      <c r="N262" s="1" t="s">
        <v>16</v>
      </c>
      <c r="O262" s="4">
        <f t="shared" si="4"/>
        <v>0</v>
      </c>
    </row>
    <row r="263" spans="1:15">
      <c r="A263" s="1" t="s">
        <v>303</v>
      </c>
      <c r="B263" s="2">
        <v>44857</v>
      </c>
      <c r="C263" s="13" t="str">
        <f>TEXT(bbdd_Social_Media_Trends[[#This Row],[Post_Date]],"aaaa-mm")</f>
        <v>2022-10</v>
      </c>
      <c r="D263" s="1" t="s">
        <v>24</v>
      </c>
      <c r="E263" s="1" t="s">
        <v>52</v>
      </c>
      <c r="F263" s="1" t="s">
        <v>41</v>
      </c>
      <c r="G263" s="1" t="s">
        <v>60</v>
      </c>
      <c r="H263">
        <v>4330038</v>
      </c>
      <c r="I263">
        <v>118835</v>
      </c>
      <c r="J263">
        <v>19134</v>
      </c>
      <c r="K263">
        <v>27781</v>
      </c>
      <c r="L263">
        <f>bbdd_Social_Media_Trends[[#This Row],[Likes]]+bbdd_Social_Media_Trends[[#This Row],[Shares]]+bbdd_Social_Media_Trends[[#This Row],[Comments]]</f>
        <v>165750</v>
      </c>
      <c r="M263">
        <f>bbdd_Social_Media_Trends[[#This Row],[Interactions]]/bbdd_Social_Media_Trends[[#This Row],[Views]]</f>
        <v>3.8279109790722389E-2</v>
      </c>
      <c r="N263" s="1" t="s">
        <v>16</v>
      </c>
      <c r="O263" s="4">
        <f t="shared" si="4"/>
        <v>0</v>
      </c>
    </row>
    <row r="264" spans="1:15">
      <c r="A264" s="1" t="s">
        <v>304</v>
      </c>
      <c r="B264" s="2">
        <v>44963</v>
      </c>
      <c r="C264" s="13" t="str">
        <f>TEXT(bbdd_Social_Media_Trends[[#This Row],[Post_Date]],"aaaa-mm")</f>
        <v>2023-02</v>
      </c>
      <c r="D264" s="1" t="s">
        <v>27</v>
      </c>
      <c r="E264" s="1" t="s">
        <v>52</v>
      </c>
      <c r="F264" s="1" t="s">
        <v>14</v>
      </c>
      <c r="G264" s="1" t="s">
        <v>50</v>
      </c>
      <c r="H264">
        <v>2714016</v>
      </c>
      <c r="I264">
        <v>86422</v>
      </c>
      <c r="J264">
        <v>85827</v>
      </c>
      <c r="K264">
        <v>36320</v>
      </c>
      <c r="L264">
        <f>bbdd_Social_Media_Trends[[#This Row],[Likes]]+bbdd_Social_Media_Trends[[#This Row],[Shares]]+bbdd_Social_Media_Trends[[#This Row],[Comments]]</f>
        <v>208569</v>
      </c>
      <c r="M264">
        <f>bbdd_Social_Media_Trends[[#This Row],[Interactions]]/bbdd_Social_Media_Trends[[#This Row],[Views]]</f>
        <v>7.6848846874889465E-2</v>
      </c>
      <c r="N264" s="1" t="s">
        <v>16</v>
      </c>
      <c r="O264" s="4">
        <f t="shared" si="4"/>
        <v>0</v>
      </c>
    </row>
    <row r="265" spans="1:15">
      <c r="A265" s="1" t="s">
        <v>305</v>
      </c>
      <c r="B265" s="2">
        <v>44631</v>
      </c>
      <c r="C265" s="13" t="str">
        <f>TEXT(bbdd_Social_Media_Trends[[#This Row],[Post_Date]],"aaaa-mm")</f>
        <v>2022-03</v>
      </c>
      <c r="D265" s="1" t="s">
        <v>18</v>
      </c>
      <c r="E265" s="1" t="s">
        <v>46</v>
      </c>
      <c r="F265" s="1" t="s">
        <v>36</v>
      </c>
      <c r="G265" s="1" t="s">
        <v>50</v>
      </c>
      <c r="H265">
        <v>4588770</v>
      </c>
      <c r="I265">
        <v>448601</v>
      </c>
      <c r="J265">
        <v>52948</v>
      </c>
      <c r="K265">
        <v>32818</v>
      </c>
      <c r="L265">
        <f>bbdd_Social_Media_Trends[[#This Row],[Likes]]+bbdd_Social_Media_Trends[[#This Row],[Shares]]+bbdd_Social_Media_Trends[[#This Row],[Comments]]</f>
        <v>534367</v>
      </c>
      <c r="M265">
        <f>bbdd_Social_Media_Trends[[#This Row],[Interactions]]/bbdd_Social_Media_Trends[[#This Row],[Views]]</f>
        <v>0.11645103154004233</v>
      </c>
      <c r="N265" s="1" t="s">
        <v>22</v>
      </c>
      <c r="O265" s="4">
        <f t="shared" si="4"/>
        <v>0</v>
      </c>
    </row>
    <row r="266" spans="1:15">
      <c r="A266" s="1" t="s">
        <v>306</v>
      </c>
      <c r="B266" s="2">
        <v>44852</v>
      </c>
      <c r="C266" s="13" t="str">
        <f>TEXT(bbdd_Social_Media_Trends[[#This Row],[Post_Date]],"aaaa-mm")</f>
        <v>2022-10</v>
      </c>
      <c r="D266" s="1" t="s">
        <v>18</v>
      </c>
      <c r="E266" s="1" t="s">
        <v>57</v>
      </c>
      <c r="F266" s="1" t="s">
        <v>14</v>
      </c>
      <c r="G266" s="1" t="s">
        <v>50</v>
      </c>
      <c r="H266">
        <v>485489</v>
      </c>
      <c r="I266">
        <v>265199</v>
      </c>
      <c r="J266">
        <v>14446</v>
      </c>
      <c r="K266">
        <v>34447</v>
      </c>
      <c r="L266">
        <f>bbdd_Social_Media_Trends[[#This Row],[Likes]]+bbdd_Social_Media_Trends[[#This Row],[Shares]]+bbdd_Social_Media_Trends[[#This Row],[Comments]]</f>
        <v>314092</v>
      </c>
      <c r="M266">
        <f>bbdd_Social_Media_Trends[[#This Row],[Interactions]]/bbdd_Social_Media_Trends[[#This Row],[Views]]</f>
        <v>0.64696007530551669</v>
      </c>
      <c r="N266" s="1" t="s">
        <v>29</v>
      </c>
      <c r="O266" s="4">
        <f t="shared" si="4"/>
        <v>0</v>
      </c>
    </row>
    <row r="267" spans="1:15">
      <c r="A267" s="1" t="s">
        <v>307</v>
      </c>
      <c r="B267" s="2">
        <v>44596</v>
      </c>
      <c r="C267" s="13" t="str">
        <f>TEXT(bbdd_Social_Media_Trends[[#This Row],[Post_Date]],"aaaa-mm")</f>
        <v>2022-02</v>
      </c>
      <c r="D267" s="1" t="s">
        <v>27</v>
      </c>
      <c r="E267" s="1" t="s">
        <v>19</v>
      </c>
      <c r="F267" s="1" t="s">
        <v>32</v>
      </c>
      <c r="G267" s="1" t="s">
        <v>15</v>
      </c>
      <c r="H267">
        <v>2688752</v>
      </c>
      <c r="I267">
        <v>472554</v>
      </c>
      <c r="J267">
        <v>2742</v>
      </c>
      <c r="K267">
        <v>14495</v>
      </c>
      <c r="L267">
        <f>bbdd_Social_Media_Trends[[#This Row],[Likes]]+bbdd_Social_Media_Trends[[#This Row],[Shares]]+bbdd_Social_Media_Trends[[#This Row],[Comments]]</f>
        <v>489791</v>
      </c>
      <c r="M267">
        <f>bbdd_Social_Media_Trends[[#This Row],[Interactions]]/bbdd_Social_Media_Trends[[#This Row],[Views]]</f>
        <v>0.18216295143620534</v>
      </c>
      <c r="N267" s="1" t="s">
        <v>29</v>
      </c>
      <c r="O267" s="4">
        <f t="shared" si="4"/>
        <v>0</v>
      </c>
    </row>
    <row r="268" spans="1:15">
      <c r="A268" s="1" t="s">
        <v>308</v>
      </c>
      <c r="B268" s="2">
        <v>44932</v>
      </c>
      <c r="C268" s="13" t="str">
        <f>TEXT(bbdd_Social_Media_Trends[[#This Row],[Post_Date]],"aaaa-mm")</f>
        <v>2023-01</v>
      </c>
      <c r="D268" s="1" t="s">
        <v>27</v>
      </c>
      <c r="E268" s="1" t="s">
        <v>35</v>
      </c>
      <c r="F268" s="1" t="s">
        <v>32</v>
      </c>
      <c r="G268" s="1" t="s">
        <v>25</v>
      </c>
      <c r="H268">
        <v>2417512</v>
      </c>
      <c r="I268">
        <v>154294</v>
      </c>
      <c r="J268">
        <v>98184</v>
      </c>
      <c r="K268">
        <v>18043</v>
      </c>
      <c r="L268">
        <f>bbdd_Social_Media_Trends[[#This Row],[Likes]]+bbdd_Social_Media_Trends[[#This Row],[Shares]]+bbdd_Social_Media_Trends[[#This Row],[Comments]]</f>
        <v>270521</v>
      </c>
      <c r="M268">
        <f>bbdd_Social_Media_Trends[[#This Row],[Interactions]]/bbdd_Social_Media_Trends[[#This Row],[Views]]</f>
        <v>0.11190058208604549</v>
      </c>
      <c r="N268" s="1" t="s">
        <v>22</v>
      </c>
      <c r="O268" s="4">
        <f t="shared" si="4"/>
        <v>0</v>
      </c>
    </row>
    <row r="269" spans="1:15">
      <c r="A269" s="1" t="s">
        <v>309</v>
      </c>
      <c r="B269" s="2">
        <v>44942</v>
      </c>
      <c r="C269" s="13" t="str">
        <f>TEXT(bbdd_Social_Media_Trends[[#This Row],[Post_Date]],"aaaa-mm")</f>
        <v>2023-01</v>
      </c>
      <c r="D269" s="1" t="s">
        <v>12</v>
      </c>
      <c r="E269" s="1" t="s">
        <v>35</v>
      </c>
      <c r="F269" s="1" t="s">
        <v>36</v>
      </c>
      <c r="G269" s="1" t="s">
        <v>37</v>
      </c>
      <c r="H269">
        <v>1612356</v>
      </c>
      <c r="I269">
        <v>488560</v>
      </c>
      <c r="J269">
        <v>75088</v>
      </c>
      <c r="K269">
        <v>11999</v>
      </c>
      <c r="L269">
        <f>bbdd_Social_Media_Trends[[#This Row],[Likes]]+bbdd_Social_Media_Trends[[#This Row],[Shares]]+bbdd_Social_Media_Trends[[#This Row],[Comments]]</f>
        <v>575647</v>
      </c>
      <c r="M269">
        <f>bbdd_Social_Media_Trends[[#This Row],[Interactions]]/bbdd_Social_Media_Trends[[#This Row],[Views]]</f>
        <v>0.35702227051594065</v>
      </c>
      <c r="N269" s="1" t="s">
        <v>29</v>
      </c>
      <c r="O269" s="4">
        <f t="shared" si="4"/>
        <v>0</v>
      </c>
    </row>
    <row r="270" spans="1:15">
      <c r="A270" s="1" t="s">
        <v>310</v>
      </c>
      <c r="B270" s="2">
        <v>44940</v>
      </c>
      <c r="C270" s="13" t="str">
        <f>TEXT(bbdd_Social_Media_Trends[[#This Row],[Post_Date]],"aaaa-mm")</f>
        <v>2023-01</v>
      </c>
      <c r="D270" s="1" t="s">
        <v>18</v>
      </c>
      <c r="E270" s="1" t="s">
        <v>31</v>
      </c>
      <c r="F270" s="1" t="s">
        <v>20</v>
      </c>
      <c r="G270" s="1" t="s">
        <v>37</v>
      </c>
      <c r="H270">
        <v>242459</v>
      </c>
      <c r="I270">
        <v>366128</v>
      </c>
      <c r="J270">
        <v>20712</v>
      </c>
      <c r="K270">
        <v>22677</v>
      </c>
      <c r="L270">
        <f>bbdd_Social_Media_Trends[[#This Row],[Likes]]+bbdd_Social_Media_Trends[[#This Row],[Shares]]+bbdd_Social_Media_Trends[[#This Row],[Comments]]</f>
        <v>409517</v>
      </c>
      <c r="M270">
        <f>bbdd_Social_Media_Trends[[#This Row],[Interactions]]/bbdd_Social_Media_Trends[[#This Row],[Views]]</f>
        <v>1.6890154624080773</v>
      </c>
      <c r="N270" s="1" t="s">
        <v>22</v>
      </c>
      <c r="O270" s="4">
        <f t="shared" si="4"/>
        <v>0</v>
      </c>
    </row>
    <row r="271" spans="1:15">
      <c r="A271" s="1" t="s">
        <v>311</v>
      </c>
      <c r="B271" s="2">
        <v>45044</v>
      </c>
      <c r="C271" s="13" t="str">
        <f>TEXT(bbdd_Social_Media_Trends[[#This Row],[Post_Date]],"aaaa-mm")</f>
        <v>2023-04</v>
      </c>
      <c r="D271" s="1" t="s">
        <v>24</v>
      </c>
      <c r="E271" s="1" t="s">
        <v>31</v>
      </c>
      <c r="F271" s="1" t="s">
        <v>41</v>
      </c>
      <c r="G271" s="1" t="s">
        <v>15</v>
      </c>
      <c r="H271">
        <v>4041579</v>
      </c>
      <c r="I271">
        <v>326486</v>
      </c>
      <c r="J271">
        <v>69020</v>
      </c>
      <c r="K271">
        <v>47705</v>
      </c>
      <c r="L271">
        <f>bbdd_Social_Media_Trends[[#This Row],[Likes]]+bbdd_Social_Media_Trends[[#This Row],[Shares]]+bbdd_Social_Media_Trends[[#This Row],[Comments]]</f>
        <v>443211</v>
      </c>
      <c r="M271">
        <f>bbdd_Social_Media_Trends[[#This Row],[Interactions]]/bbdd_Social_Media_Trends[[#This Row],[Views]]</f>
        <v>0.10966283227421758</v>
      </c>
      <c r="N271" s="1" t="s">
        <v>16</v>
      </c>
      <c r="O271" s="4">
        <f t="shared" si="4"/>
        <v>0</v>
      </c>
    </row>
    <row r="272" spans="1:15">
      <c r="A272" s="1" t="s">
        <v>312</v>
      </c>
      <c r="B272" s="2">
        <v>44682</v>
      </c>
      <c r="C272" s="13" t="str">
        <f>TEXT(bbdd_Social_Media_Trends[[#This Row],[Post_Date]],"aaaa-mm")</f>
        <v>2022-05</v>
      </c>
      <c r="D272" s="1" t="s">
        <v>24</v>
      </c>
      <c r="E272" s="1" t="s">
        <v>31</v>
      </c>
      <c r="F272" s="1" t="s">
        <v>32</v>
      </c>
      <c r="G272" s="1" t="s">
        <v>50</v>
      </c>
      <c r="H272">
        <v>2214561</v>
      </c>
      <c r="I272">
        <v>156292</v>
      </c>
      <c r="J272">
        <v>18753</v>
      </c>
      <c r="K272">
        <v>3643</v>
      </c>
      <c r="L272">
        <f>bbdd_Social_Media_Trends[[#This Row],[Likes]]+bbdd_Social_Media_Trends[[#This Row],[Shares]]+bbdd_Social_Media_Trends[[#This Row],[Comments]]</f>
        <v>178688</v>
      </c>
      <c r="M272">
        <f>bbdd_Social_Media_Trends[[#This Row],[Interactions]]/bbdd_Social_Media_Trends[[#This Row],[Views]]</f>
        <v>8.0687775139181087E-2</v>
      </c>
      <c r="N272" s="1" t="s">
        <v>22</v>
      </c>
      <c r="O272" s="4">
        <f t="shared" si="4"/>
        <v>0</v>
      </c>
    </row>
    <row r="273" spans="1:15">
      <c r="A273" s="1" t="s">
        <v>313</v>
      </c>
      <c r="B273" s="2">
        <v>44944</v>
      </c>
      <c r="C273" s="13" t="str">
        <f>TEXT(bbdd_Social_Media_Trends[[#This Row],[Post_Date]],"aaaa-mm")</f>
        <v>2023-01</v>
      </c>
      <c r="D273" s="1" t="s">
        <v>27</v>
      </c>
      <c r="E273" s="1" t="s">
        <v>31</v>
      </c>
      <c r="F273" s="1" t="s">
        <v>32</v>
      </c>
      <c r="G273" s="1" t="s">
        <v>15</v>
      </c>
      <c r="H273">
        <v>2524440</v>
      </c>
      <c r="I273">
        <v>262085</v>
      </c>
      <c r="J273">
        <v>98352</v>
      </c>
      <c r="K273">
        <v>37571</v>
      </c>
      <c r="L273">
        <f>bbdd_Social_Media_Trends[[#This Row],[Likes]]+bbdd_Social_Media_Trends[[#This Row],[Shares]]+bbdd_Social_Media_Trends[[#This Row],[Comments]]</f>
        <v>398008</v>
      </c>
      <c r="M273">
        <f>bbdd_Social_Media_Trends[[#This Row],[Interactions]]/bbdd_Social_Media_Trends[[#This Row],[Views]]</f>
        <v>0.15766189729207269</v>
      </c>
      <c r="N273" s="1" t="s">
        <v>16</v>
      </c>
      <c r="O273" s="4">
        <f t="shared" si="4"/>
        <v>0</v>
      </c>
    </row>
    <row r="274" spans="1:15">
      <c r="A274" s="1" t="s">
        <v>314</v>
      </c>
      <c r="B274" s="2">
        <v>44627</v>
      </c>
      <c r="C274" s="13" t="str">
        <f>TEXT(bbdd_Social_Media_Trends[[#This Row],[Post_Date]],"aaaa-mm")</f>
        <v>2022-03</v>
      </c>
      <c r="D274" s="1" t="s">
        <v>18</v>
      </c>
      <c r="E274" s="1" t="s">
        <v>49</v>
      </c>
      <c r="F274" s="1" t="s">
        <v>47</v>
      </c>
      <c r="G274" s="1" t="s">
        <v>50</v>
      </c>
      <c r="H274">
        <v>4675636</v>
      </c>
      <c r="I274">
        <v>328475</v>
      </c>
      <c r="J274">
        <v>4510</v>
      </c>
      <c r="K274">
        <v>45120</v>
      </c>
      <c r="L274">
        <f>bbdd_Social_Media_Trends[[#This Row],[Likes]]+bbdd_Social_Media_Trends[[#This Row],[Shares]]+bbdd_Social_Media_Trends[[#This Row],[Comments]]</f>
        <v>378105</v>
      </c>
      <c r="M274">
        <f>bbdd_Social_Media_Trends[[#This Row],[Interactions]]/bbdd_Social_Media_Trends[[#This Row],[Views]]</f>
        <v>8.0867073484762284E-2</v>
      </c>
      <c r="N274" s="1" t="s">
        <v>29</v>
      </c>
      <c r="O274" s="4">
        <f t="shared" si="4"/>
        <v>0</v>
      </c>
    </row>
    <row r="275" spans="1:15">
      <c r="A275" s="1" t="s">
        <v>315</v>
      </c>
      <c r="B275" s="2">
        <v>45250</v>
      </c>
      <c r="C275" s="13" t="str">
        <f>TEXT(bbdd_Social_Media_Trends[[#This Row],[Post_Date]],"aaaa-mm")</f>
        <v>2023-11</v>
      </c>
      <c r="D275" s="1" t="s">
        <v>27</v>
      </c>
      <c r="E275" s="1" t="s">
        <v>57</v>
      </c>
      <c r="F275" s="1" t="s">
        <v>41</v>
      </c>
      <c r="G275" s="1" t="s">
        <v>15</v>
      </c>
      <c r="H275">
        <v>1093553</v>
      </c>
      <c r="I275">
        <v>43035</v>
      </c>
      <c r="J275">
        <v>52724</v>
      </c>
      <c r="K275">
        <v>29091</v>
      </c>
      <c r="L275">
        <f>bbdd_Social_Media_Trends[[#This Row],[Likes]]+bbdd_Social_Media_Trends[[#This Row],[Shares]]+bbdd_Social_Media_Trends[[#This Row],[Comments]]</f>
        <v>124850</v>
      </c>
      <c r="M275">
        <f>bbdd_Social_Media_Trends[[#This Row],[Interactions]]/bbdd_Social_Media_Trends[[#This Row],[Views]]</f>
        <v>0.11416913492075829</v>
      </c>
      <c r="N275" s="1" t="s">
        <v>29</v>
      </c>
      <c r="O275" s="4">
        <f t="shared" si="4"/>
        <v>0</v>
      </c>
    </row>
    <row r="276" spans="1:15">
      <c r="A276" s="1" t="s">
        <v>316</v>
      </c>
      <c r="B276" s="2">
        <v>44959</v>
      </c>
      <c r="C276" s="13" t="str">
        <f>TEXT(bbdd_Social_Media_Trends[[#This Row],[Post_Date]],"aaaa-mm")</f>
        <v>2023-02</v>
      </c>
      <c r="D276" s="1" t="s">
        <v>24</v>
      </c>
      <c r="E276" s="1" t="s">
        <v>46</v>
      </c>
      <c r="F276" s="1" t="s">
        <v>36</v>
      </c>
      <c r="G276" s="1" t="s">
        <v>28</v>
      </c>
      <c r="H276">
        <v>2860355</v>
      </c>
      <c r="I276">
        <v>157614</v>
      </c>
      <c r="J276">
        <v>70326</v>
      </c>
      <c r="K276">
        <v>47778</v>
      </c>
      <c r="L276">
        <f>bbdd_Social_Media_Trends[[#This Row],[Likes]]+bbdd_Social_Media_Trends[[#This Row],[Shares]]+bbdd_Social_Media_Trends[[#This Row],[Comments]]</f>
        <v>275718</v>
      </c>
      <c r="M276">
        <f>bbdd_Social_Media_Trends[[#This Row],[Interactions]]/bbdd_Social_Media_Trends[[#This Row],[Views]]</f>
        <v>9.6392930248168501E-2</v>
      </c>
      <c r="N276" s="1" t="s">
        <v>22</v>
      </c>
      <c r="O276" s="4">
        <f t="shared" si="4"/>
        <v>0</v>
      </c>
    </row>
    <row r="277" spans="1:15">
      <c r="A277" s="1" t="s">
        <v>317</v>
      </c>
      <c r="B277" s="2">
        <v>44967</v>
      </c>
      <c r="C277" s="13" t="str">
        <f>TEXT(bbdd_Social_Media_Trends[[#This Row],[Post_Date]],"aaaa-mm")</f>
        <v>2023-02</v>
      </c>
      <c r="D277" s="1" t="s">
        <v>24</v>
      </c>
      <c r="E277" s="1" t="s">
        <v>52</v>
      </c>
      <c r="F277" s="1" t="s">
        <v>14</v>
      </c>
      <c r="G277" s="1" t="s">
        <v>60</v>
      </c>
      <c r="H277">
        <v>4643597</v>
      </c>
      <c r="I277">
        <v>200851</v>
      </c>
      <c r="J277">
        <v>87149</v>
      </c>
      <c r="K277">
        <v>35230</v>
      </c>
      <c r="L277">
        <f>bbdd_Social_Media_Trends[[#This Row],[Likes]]+bbdd_Social_Media_Trends[[#This Row],[Shares]]+bbdd_Social_Media_Trends[[#This Row],[Comments]]</f>
        <v>323230</v>
      </c>
      <c r="M277">
        <f>bbdd_Social_Media_Trends[[#This Row],[Interactions]]/bbdd_Social_Media_Trends[[#This Row],[Views]]</f>
        <v>6.9607676979720673E-2</v>
      </c>
      <c r="N277" s="1" t="s">
        <v>29</v>
      </c>
      <c r="O277" s="4">
        <f t="shared" si="4"/>
        <v>0</v>
      </c>
    </row>
    <row r="278" spans="1:15">
      <c r="A278" s="1" t="s">
        <v>318</v>
      </c>
      <c r="B278" s="2">
        <v>44947</v>
      </c>
      <c r="C278" s="13" t="str">
        <f>TEXT(bbdd_Social_Media_Trends[[#This Row],[Post_Date]],"aaaa-mm")</f>
        <v>2023-01</v>
      </c>
      <c r="D278" s="1" t="s">
        <v>24</v>
      </c>
      <c r="E278" s="1" t="s">
        <v>13</v>
      </c>
      <c r="F278" s="1" t="s">
        <v>47</v>
      </c>
      <c r="G278" s="1" t="s">
        <v>25</v>
      </c>
      <c r="H278">
        <v>4889936</v>
      </c>
      <c r="I278">
        <v>142520</v>
      </c>
      <c r="J278">
        <v>56142</v>
      </c>
      <c r="K278">
        <v>26214</v>
      </c>
      <c r="L278">
        <f>bbdd_Social_Media_Trends[[#This Row],[Likes]]+bbdd_Social_Media_Trends[[#This Row],[Shares]]+bbdd_Social_Media_Trends[[#This Row],[Comments]]</f>
        <v>224876</v>
      </c>
      <c r="M278">
        <f>bbdd_Social_Media_Trends[[#This Row],[Interactions]]/bbdd_Social_Media_Trends[[#This Row],[Views]]</f>
        <v>4.5987513947012802E-2</v>
      </c>
      <c r="N278" s="1" t="s">
        <v>16</v>
      </c>
      <c r="O278" s="4">
        <f t="shared" si="4"/>
        <v>0</v>
      </c>
    </row>
    <row r="279" spans="1:15">
      <c r="A279" s="1" t="s">
        <v>319</v>
      </c>
      <c r="B279" s="2">
        <v>44585</v>
      </c>
      <c r="C279" s="13" t="str">
        <f>TEXT(bbdd_Social_Media_Trends[[#This Row],[Post_Date]],"aaaa-mm")</f>
        <v>2022-01</v>
      </c>
      <c r="D279" s="1" t="s">
        <v>12</v>
      </c>
      <c r="E279" s="1" t="s">
        <v>19</v>
      </c>
      <c r="F279" s="1" t="s">
        <v>47</v>
      </c>
      <c r="G279" s="1" t="s">
        <v>37</v>
      </c>
      <c r="H279">
        <v>1483481</v>
      </c>
      <c r="I279">
        <v>353517</v>
      </c>
      <c r="J279">
        <v>41615</v>
      </c>
      <c r="K279">
        <v>11414</v>
      </c>
      <c r="L279">
        <f>bbdd_Social_Media_Trends[[#This Row],[Likes]]+bbdd_Social_Media_Trends[[#This Row],[Shares]]+bbdd_Social_Media_Trends[[#This Row],[Comments]]</f>
        <v>406546</v>
      </c>
      <c r="M279">
        <f>bbdd_Social_Media_Trends[[#This Row],[Interactions]]/bbdd_Social_Media_Trends[[#This Row],[Views]]</f>
        <v>0.27404867335678718</v>
      </c>
      <c r="N279" s="1" t="s">
        <v>29</v>
      </c>
      <c r="O279" s="4">
        <f t="shared" si="4"/>
        <v>0</v>
      </c>
    </row>
    <row r="280" spans="1:15">
      <c r="A280" s="1" t="s">
        <v>320</v>
      </c>
      <c r="B280" s="2">
        <v>44903</v>
      </c>
      <c r="C280" s="13" t="str">
        <f>TEXT(bbdd_Social_Media_Trends[[#This Row],[Post_Date]],"aaaa-mm")</f>
        <v>2022-12</v>
      </c>
      <c r="D280" s="1" t="s">
        <v>18</v>
      </c>
      <c r="E280" s="1" t="s">
        <v>31</v>
      </c>
      <c r="F280" s="1" t="s">
        <v>36</v>
      </c>
      <c r="G280" s="1" t="s">
        <v>44</v>
      </c>
      <c r="H280">
        <v>734933</v>
      </c>
      <c r="I280">
        <v>421895</v>
      </c>
      <c r="J280">
        <v>50675</v>
      </c>
      <c r="K280">
        <v>12150</v>
      </c>
      <c r="L280">
        <f>bbdd_Social_Media_Trends[[#This Row],[Likes]]+bbdd_Social_Media_Trends[[#This Row],[Shares]]+bbdd_Social_Media_Trends[[#This Row],[Comments]]</f>
        <v>484720</v>
      </c>
      <c r="M280">
        <f>bbdd_Social_Media_Trends[[#This Row],[Interactions]]/bbdd_Social_Media_Trends[[#This Row],[Views]]</f>
        <v>0.65954311481454775</v>
      </c>
      <c r="N280" s="1" t="s">
        <v>22</v>
      </c>
      <c r="O280" s="4">
        <f t="shared" si="4"/>
        <v>0</v>
      </c>
    </row>
    <row r="281" spans="1:15">
      <c r="A281" s="1" t="s">
        <v>321</v>
      </c>
      <c r="B281" s="2">
        <v>45100</v>
      </c>
      <c r="C281" s="13" t="str">
        <f>TEXT(bbdd_Social_Media_Trends[[#This Row],[Post_Date]],"aaaa-mm")</f>
        <v>2023-06</v>
      </c>
      <c r="D281" s="1" t="s">
        <v>27</v>
      </c>
      <c r="E281" s="1" t="s">
        <v>59</v>
      </c>
      <c r="F281" s="1" t="s">
        <v>47</v>
      </c>
      <c r="G281" s="1" t="s">
        <v>37</v>
      </c>
      <c r="H281">
        <v>4485712</v>
      </c>
      <c r="I281">
        <v>464196</v>
      </c>
      <c r="J281">
        <v>67958</v>
      </c>
      <c r="K281">
        <v>45876</v>
      </c>
      <c r="L281">
        <f>bbdd_Social_Media_Trends[[#This Row],[Likes]]+bbdd_Social_Media_Trends[[#This Row],[Shares]]+bbdd_Social_Media_Trends[[#This Row],[Comments]]</f>
        <v>578030</v>
      </c>
      <c r="M281">
        <f>bbdd_Social_Media_Trends[[#This Row],[Interactions]]/bbdd_Social_Media_Trends[[#This Row],[Views]]</f>
        <v>0.12886025674407986</v>
      </c>
      <c r="N281" s="1" t="s">
        <v>16</v>
      </c>
      <c r="O281" s="4">
        <f t="shared" si="4"/>
        <v>0</v>
      </c>
    </row>
    <row r="282" spans="1:15">
      <c r="A282" s="1" t="s">
        <v>322</v>
      </c>
      <c r="B282" s="2">
        <v>44946</v>
      </c>
      <c r="C282" s="13" t="str">
        <f>TEXT(bbdd_Social_Media_Trends[[#This Row],[Post_Date]],"aaaa-mm")</f>
        <v>2023-01</v>
      </c>
      <c r="D282" s="1" t="s">
        <v>24</v>
      </c>
      <c r="E282" s="1" t="s">
        <v>35</v>
      </c>
      <c r="F282" s="1" t="s">
        <v>20</v>
      </c>
      <c r="G282" s="1" t="s">
        <v>15</v>
      </c>
      <c r="H282">
        <v>1165962</v>
      </c>
      <c r="I282">
        <v>105888</v>
      </c>
      <c r="J282">
        <v>48384</v>
      </c>
      <c r="K282">
        <v>47511</v>
      </c>
      <c r="L282">
        <f>bbdd_Social_Media_Trends[[#This Row],[Likes]]+bbdd_Social_Media_Trends[[#This Row],[Shares]]+bbdd_Social_Media_Trends[[#This Row],[Comments]]</f>
        <v>201783</v>
      </c>
      <c r="M282">
        <f>bbdd_Social_Media_Trends[[#This Row],[Interactions]]/bbdd_Social_Media_Trends[[#This Row],[Views]]</f>
        <v>0.17306138622013412</v>
      </c>
      <c r="N282" s="1" t="s">
        <v>16</v>
      </c>
      <c r="O282" s="4">
        <f t="shared" si="4"/>
        <v>0</v>
      </c>
    </row>
    <row r="283" spans="1:15">
      <c r="A283" s="1" t="s">
        <v>323</v>
      </c>
      <c r="B283" s="2">
        <v>44576</v>
      </c>
      <c r="C283" s="13" t="str">
        <f>TEXT(bbdd_Social_Media_Trends[[#This Row],[Post_Date]],"aaaa-mm")</f>
        <v>2022-01</v>
      </c>
      <c r="D283" s="1" t="s">
        <v>24</v>
      </c>
      <c r="E283" s="1" t="s">
        <v>39</v>
      </c>
      <c r="F283" s="1" t="s">
        <v>36</v>
      </c>
      <c r="G283" s="1" t="s">
        <v>21</v>
      </c>
      <c r="H283">
        <v>791211</v>
      </c>
      <c r="I283">
        <v>251591</v>
      </c>
      <c r="J283">
        <v>9900</v>
      </c>
      <c r="K283">
        <v>36509</v>
      </c>
      <c r="L283">
        <f>bbdd_Social_Media_Trends[[#This Row],[Likes]]+bbdd_Social_Media_Trends[[#This Row],[Shares]]+bbdd_Social_Media_Trends[[#This Row],[Comments]]</f>
        <v>298000</v>
      </c>
      <c r="M283">
        <f>bbdd_Social_Media_Trends[[#This Row],[Interactions]]/bbdd_Social_Media_Trends[[#This Row],[Views]]</f>
        <v>0.37663783744159268</v>
      </c>
      <c r="N283" s="1" t="s">
        <v>16</v>
      </c>
      <c r="O283" s="4">
        <f t="shared" si="4"/>
        <v>0</v>
      </c>
    </row>
    <row r="284" spans="1:15">
      <c r="A284" s="1" t="s">
        <v>324</v>
      </c>
      <c r="B284" s="2">
        <v>45217</v>
      </c>
      <c r="C284" s="13" t="str">
        <f>TEXT(bbdd_Social_Media_Trends[[#This Row],[Post_Date]],"aaaa-mm")</f>
        <v>2023-10</v>
      </c>
      <c r="D284" s="1" t="s">
        <v>27</v>
      </c>
      <c r="E284" s="1" t="s">
        <v>31</v>
      </c>
      <c r="F284" s="1" t="s">
        <v>32</v>
      </c>
      <c r="G284" s="1" t="s">
        <v>15</v>
      </c>
      <c r="H284">
        <v>755921</v>
      </c>
      <c r="I284">
        <v>275570</v>
      </c>
      <c r="J284">
        <v>36739</v>
      </c>
      <c r="K284">
        <v>37643</v>
      </c>
      <c r="L284">
        <f>bbdd_Social_Media_Trends[[#This Row],[Likes]]+bbdd_Social_Media_Trends[[#This Row],[Shares]]+bbdd_Social_Media_Trends[[#This Row],[Comments]]</f>
        <v>349952</v>
      </c>
      <c r="M284">
        <f>bbdd_Social_Media_Trends[[#This Row],[Interactions]]/bbdd_Social_Media_Trends[[#This Row],[Views]]</f>
        <v>0.46294784772482839</v>
      </c>
      <c r="N284" s="1" t="s">
        <v>16</v>
      </c>
      <c r="O284" s="4">
        <f t="shared" si="4"/>
        <v>0</v>
      </c>
    </row>
    <row r="285" spans="1:15">
      <c r="A285" s="1" t="s">
        <v>325</v>
      </c>
      <c r="B285" s="2">
        <v>44870</v>
      </c>
      <c r="C285" s="13" t="str">
        <f>TEXT(bbdd_Social_Media_Trends[[#This Row],[Post_Date]],"aaaa-mm")</f>
        <v>2022-11</v>
      </c>
      <c r="D285" s="1" t="s">
        <v>18</v>
      </c>
      <c r="E285" s="1" t="s">
        <v>52</v>
      </c>
      <c r="F285" s="1" t="s">
        <v>36</v>
      </c>
      <c r="G285" s="1" t="s">
        <v>21</v>
      </c>
      <c r="H285">
        <v>1966067</v>
      </c>
      <c r="I285">
        <v>136472</v>
      </c>
      <c r="J285">
        <v>63614</v>
      </c>
      <c r="K285">
        <v>18304</v>
      </c>
      <c r="L285">
        <f>bbdd_Social_Media_Trends[[#This Row],[Likes]]+bbdd_Social_Media_Trends[[#This Row],[Shares]]+bbdd_Social_Media_Trends[[#This Row],[Comments]]</f>
        <v>218390</v>
      </c>
      <c r="M285">
        <f>bbdd_Social_Media_Trends[[#This Row],[Interactions]]/bbdd_Social_Media_Trends[[#This Row],[Views]]</f>
        <v>0.11107963258627504</v>
      </c>
      <c r="N285" s="1" t="s">
        <v>22</v>
      </c>
      <c r="O285" s="4">
        <f t="shared" si="4"/>
        <v>0</v>
      </c>
    </row>
    <row r="286" spans="1:15">
      <c r="A286" s="1" t="s">
        <v>326</v>
      </c>
      <c r="B286" s="2">
        <v>45221</v>
      </c>
      <c r="C286" s="13" t="str">
        <f>TEXT(bbdd_Social_Media_Trends[[#This Row],[Post_Date]],"aaaa-mm")</f>
        <v>2023-10</v>
      </c>
      <c r="D286" s="1" t="s">
        <v>24</v>
      </c>
      <c r="E286" s="1" t="s">
        <v>59</v>
      </c>
      <c r="F286" s="1" t="s">
        <v>36</v>
      </c>
      <c r="G286" s="1" t="s">
        <v>44</v>
      </c>
      <c r="H286">
        <v>3275624</v>
      </c>
      <c r="I286">
        <v>455318</v>
      </c>
      <c r="J286">
        <v>72364</v>
      </c>
      <c r="K286">
        <v>39134</v>
      </c>
      <c r="L286">
        <f>bbdd_Social_Media_Trends[[#This Row],[Likes]]+bbdd_Social_Media_Trends[[#This Row],[Shares]]+bbdd_Social_Media_Trends[[#This Row],[Comments]]</f>
        <v>566816</v>
      </c>
      <c r="M286">
        <f>bbdd_Social_Media_Trends[[#This Row],[Interactions]]/bbdd_Social_Media_Trends[[#This Row],[Views]]</f>
        <v>0.17304061760446254</v>
      </c>
      <c r="N286" s="1" t="s">
        <v>22</v>
      </c>
      <c r="O286" s="4">
        <f t="shared" si="4"/>
        <v>0</v>
      </c>
    </row>
    <row r="287" spans="1:15">
      <c r="A287" s="1" t="s">
        <v>327</v>
      </c>
      <c r="B287" s="2">
        <v>44612</v>
      </c>
      <c r="C287" s="13" t="str">
        <f>TEXT(bbdd_Social_Media_Trends[[#This Row],[Post_Date]],"aaaa-mm")</f>
        <v>2022-02</v>
      </c>
      <c r="D287" s="1" t="s">
        <v>24</v>
      </c>
      <c r="E287" s="1" t="s">
        <v>35</v>
      </c>
      <c r="F287" s="1" t="s">
        <v>41</v>
      </c>
      <c r="G287" s="1" t="s">
        <v>21</v>
      </c>
      <c r="H287">
        <v>4914869</v>
      </c>
      <c r="I287">
        <v>200375</v>
      </c>
      <c r="J287">
        <v>2393</v>
      </c>
      <c r="K287">
        <v>37178</v>
      </c>
      <c r="L287">
        <f>bbdd_Social_Media_Trends[[#This Row],[Likes]]+bbdd_Social_Media_Trends[[#This Row],[Shares]]+bbdd_Social_Media_Trends[[#This Row],[Comments]]</f>
        <v>239946</v>
      </c>
      <c r="M287">
        <f>bbdd_Social_Media_Trends[[#This Row],[Interactions]]/bbdd_Social_Media_Trends[[#This Row],[Views]]</f>
        <v>4.8820426343001204E-2</v>
      </c>
      <c r="N287" s="1" t="s">
        <v>22</v>
      </c>
      <c r="O287" s="4">
        <f t="shared" si="4"/>
        <v>0</v>
      </c>
    </row>
    <row r="288" spans="1:15">
      <c r="A288" s="1" t="s">
        <v>328</v>
      </c>
      <c r="B288" s="2">
        <v>45089</v>
      </c>
      <c r="C288" s="13" t="str">
        <f>TEXT(bbdd_Social_Media_Trends[[#This Row],[Post_Date]],"aaaa-mm")</f>
        <v>2023-06</v>
      </c>
      <c r="D288" s="1" t="s">
        <v>24</v>
      </c>
      <c r="E288" s="1" t="s">
        <v>46</v>
      </c>
      <c r="F288" s="1" t="s">
        <v>36</v>
      </c>
      <c r="G288" s="1" t="s">
        <v>37</v>
      </c>
      <c r="H288">
        <v>694970</v>
      </c>
      <c r="I288">
        <v>180020</v>
      </c>
      <c r="J288">
        <v>88660</v>
      </c>
      <c r="K288">
        <v>5645</v>
      </c>
      <c r="L288">
        <f>bbdd_Social_Media_Trends[[#This Row],[Likes]]+bbdd_Social_Media_Trends[[#This Row],[Shares]]+bbdd_Social_Media_Trends[[#This Row],[Comments]]</f>
        <v>274325</v>
      </c>
      <c r="M288">
        <f>bbdd_Social_Media_Trends[[#This Row],[Interactions]]/bbdd_Social_Media_Trends[[#This Row],[Views]]</f>
        <v>0.3947292688893046</v>
      </c>
      <c r="N288" s="1" t="s">
        <v>16</v>
      </c>
      <c r="O288" s="4">
        <f t="shared" si="4"/>
        <v>0</v>
      </c>
    </row>
    <row r="289" spans="1:15">
      <c r="A289" s="1" t="s">
        <v>329</v>
      </c>
      <c r="B289" s="2">
        <v>45108</v>
      </c>
      <c r="C289" s="13" t="str">
        <f>TEXT(bbdd_Social_Media_Trends[[#This Row],[Post_Date]],"aaaa-mm")</f>
        <v>2023-07</v>
      </c>
      <c r="D289" s="1" t="s">
        <v>27</v>
      </c>
      <c r="E289" s="1" t="s">
        <v>35</v>
      </c>
      <c r="F289" s="1" t="s">
        <v>36</v>
      </c>
      <c r="G289" s="1" t="s">
        <v>28</v>
      </c>
      <c r="H289">
        <v>2507996</v>
      </c>
      <c r="I289">
        <v>317525</v>
      </c>
      <c r="J289">
        <v>50404</v>
      </c>
      <c r="K289">
        <v>25462</v>
      </c>
      <c r="L289">
        <f>bbdd_Social_Media_Trends[[#This Row],[Likes]]+bbdd_Social_Media_Trends[[#This Row],[Shares]]+bbdd_Social_Media_Trends[[#This Row],[Comments]]</f>
        <v>393391</v>
      </c>
      <c r="M289">
        <f>bbdd_Social_Media_Trends[[#This Row],[Interactions]]/bbdd_Social_Media_Trends[[#This Row],[Views]]</f>
        <v>0.15685471587673983</v>
      </c>
      <c r="N289" s="1" t="s">
        <v>16</v>
      </c>
      <c r="O289" s="4">
        <f t="shared" si="4"/>
        <v>0</v>
      </c>
    </row>
    <row r="290" spans="1:15">
      <c r="A290" s="1" t="s">
        <v>330</v>
      </c>
      <c r="B290" s="2">
        <v>44760</v>
      </c>
      <c r="C290" s="13" t="str">
        <f>TEXT(bbdd_Social_Media_Trends[[#This Row],[Post_Date]],"aaaa-mm")</f>
        <v>2022-07</v>
      </c>
      <c r="D290" s="1" t="s">
        <v>24</v>
      </c>
      <c r="E290" s="1" t="s">
        <v>31</v>
      </c>
      <c r="F290" s="1" t="s">
        <v>47</v>
      </c>
      <c r="G290" s="1" t="s">
        <v>60</v>
      </c>
      <c r="H290">
        <v>2122512</v>
      </c>
      <c r="I290">
        <v>277831</v>
      </c>
      <c r="J290">
        <v>95870</v>
      </c>
      <c r="K290">
        <v>1487</v>
      </c>
      <c r="L290">
        <f>bbdd_Social_Media_Trends[[#This Row],[Likes]]+bbdd_Social_Media_Trends[[#This Row],[Shares]]+bbdd_Social_Media_Trends[[#This Row],[Comments]]</f>
        <v>375188</v>
      </c>
      <c r="M290">
        <f>bbdd_Social_Media_Trends[[#This Row],[Interactions]]/bbdd_Social_Media_Trends[[#This Row],[Views]]</f>
        <v>0.17676602063969485</v>
      </c>
      <c r="N290" s="1" t="s">
        <v>16</v>
      </c>
      <c r="O290" s="4">
        <f t="shared" si="4"/>
        <v>0</v>
      </c>
    </row>
    <row r="291" spans="1:15">
      <c r="A291" s="1" t="s">
        <v>331</v>
      </c>
      <c r="B291" s="2">
        <v>44696</v>
      </c>
      <c r="C291" s="13" t="str">
        <f>TEXT(bbdd_Social_Media_Trends[[#This Row],[Post_Date]],"aaaa-mm")</f>
        <v>2022-05</v>
      </c>
      <c r="D291" s="1" t="s">
        <v>24</v>
      </c>
      <c r="E291" s="1" t="s">
        <v>31</v>
      </c>
      <c r="F291" s="1" t="s">
        <v>47</v>
      </c>
      <c r="G291" s="1" t="s">
        <v>60</v>
      </c>
      <c r="H291">
        <v>4445772</v>
      </c>
      <c r="I291">
        <v>159466</v>
      </c>
      <c r="J291">
        <v>75212</v>
      </c>
      <c r="K291">
        <v>24528</v>
      </c>
      <c r="L291">
        <f>bbdd_Social_Media_Trends[[#This Row],[Likes]]+bbdd_Social_Media_Trends[[#This Row],[Shares]]+bbdd_Social_Media_Trends[[#This Row],[Comments]]</f>
        <v>259206</v>
      </c>
      <c r="M291">
        <f>bbdd_Social_Media_Trends[[#This Row],[Interactions]]/bbdd_Social_Media_Trends[[#This Row],[Views]]</f>
        <v>5.8303934614730581E-2</v>
      </c>
      <c r="N291" s="1" t="s">
        <v>29</v>
      </c>
      <c r="O291" s="4">
        <f t="shared" si="4"/>
        <v>0</v>
      </c>
    </row>
    <row r="292" spans="1:15">
      <c r="A292" s="1" t="s">
        <v>332</v>
      </c>
      <c r="B292" s="2">
        <v>45235</v>
      </c>
      <c r="C292" s="13" t="str">
        <f>TEXT(bbdd_Social_Media_Trends[[#This Row],[Post_Date]],"aaaa-mm")</f>
        <v>2023-11</v>
      </c>
      <c r="D292" s="1" t="s">
        <v>18</v>
      </c>
      <c r="E292" s="1" t="s">
        <v>19</v>
      </c>
      <c r="F292" s="1" t="s">
        <v>14</v>
      </c>
      <c r="G292" s="1" t="s">
        <v>15</v>
      </c>
      <c r="H292">
        <v>495496</v>
      </c>
      <c r="I292">
        <v>300566</v>
      </c>
      <c r="J292">
        <v>97031</v>
      </c>
      <c r="K292">
        <v>48197</v>
      </c>
      <c r="L292">
        <f>bbdd_Social_Media_Trends[[#This Row],[Likes]]+bbdd_Social_Media_Trends[[#This Row],[Shares]]+bbdd_Social_Media_Trends[[#This Row],[Comments]]</f>
        <v>445794</v>
      </c>
      <c r="M292">
        <f>bbdd_Social_Media_Trends[[#This Row],[Interactions]]/bbdd_Social_Media_Trends[[#This Row],[Views]]</f>
        <v>0.8996924294040719</v>
      </c>
      <c r="N292" s="1" t="s">
        <v>29</v>
      </c>
      <c r="O292" s="4">
        <f t="shared" si="4"/>
        <v>0</v>
      </c>
    </row>
    <row r="293" spans="1:15">
      <c r="A293" s="1" t="s">
        <v>333</v>
      </c>
      <c r="B293" s="2">
        <v>45041</v>
      </c>
      <c r="C293" s="13" t="str">
        <f>TEXT(bbdd_Social_Media_Trends[[#This Row],[Post_Date]],"aaaa-mm")</f>
        <v>2023-04</v>
      </c>
      <c r="D293" s="1" t="s">
        <v>12</v>
      </c>
      <c r="E293" s="1" t="s">
        <v>13</v>
      </c>
      <c r="F293" s="1" t="s">
        <v>32</v>
      </c>
      <c r="G293" s="1" t="s">
        <v>44</v>
      </c>
      <c r="H293">
        <v>1035819</v>
      </c>
      <c r="I293">
        <v>94853</v>
      </c>
      <c r="J293">
        <v>68842</v>
      </c>
      <c r="K293">
        <v>31836</v>
      </c>
      <c r="L293">
        <f>bbdd_Social_Media_Trends[[#This Row],[Likes]]+bbdd_Social_Media_Trends[[#This Row],[Shares]]+bbdd_Social_Media_Trends[[#This Row],[Comments]]</f>
        <v>195531</v>
      </c>
      <c r="M293">
        <f>bbdd_Social_Media_Trends[[#This Row],[Interactions]]/bbdd_Social_Media_Trends[[#This Row],[Views]]</f>
        <v>0.18876946648014759</v>
      </c>
      <c r="N293" s="1" t="s">
        <v>29</v>
      </c>
      <c r="O293" s="4">
        <f t="shared" si="4"/>
        <v>0</v>
      </c>
    </row>
    <row r="294" spans="1:15">
      <c r="A294" s="1" t="s">
        <v>334</v>
      </c>
      <c r="B294" s="2">
        <v>44717</v>
      </c>
      <c r="C294" s="13" t="str">
        <f>TEXT(bbdd_Social_Media_Trends[[#This Row],[Post_Date]],"aaaa-mm")</f>
        <v>2022-06</v>
      </c>
      <c r="D294" s="1" t="s">
        <v>24</v>
      </c>
      <c r="E294" s="1" t="s">
        <v>35</v>
      </c>
      <c r="F294" s="1" t="s">
        <v>36</v>
      </c>
      <c r="G294" s="1" t="s">
        <v>60</v>
      </c>
      <c r="H294">
        <v>424447</v>
      </c>
      <c r="I294">
        <v>50456</v>
      </c>
      <c r="J294">
        <v>76836</v>
      </c>
      <c r="K294">
        <v>13951</v>
      </c>
      <c r="L294">
        <f>bbdd_Social_Media_Trends[[#This Row],[Likes]]+bbdd_Social_Media_Trends[[#This Row],[Shares]]+bbdd_Social_Media_Trends[[#This Row],[Comments]]</f>
        <v>141243</v>
      </c>
      <c r="M294">
        <f>bbdd_Social_Media_Trends[[#This Row],[Interactions]]/bbdd_Social_Media_Trends[[#This Row],[Views]]</f>
        <v>0.33276946238281813</v>
      </c>
      <c r="N294" s="1" t="s">
        <v>16</v>
      </c>
      <c r="O294" s="4">
        <f t="shared" si="4"/>
        <v>0</v>
      </c>
    </row>
    <row r="295" spans="1:15">
      <c r="A295" s="1" t="s">
        <v>335</v>
      </c>
      <c r="B295" s="2">
        <v>44835</v>
      </c>
      <c r="C295" s="13" t="str">
        <f>TEXT(bbdd_Social_Media_Trends[[#This Row],[Post_Date]],"aaaa-mm")</f>
        <v>2022-10</v>
      </c>
      <c r="D295" s="1" t="s">
        <v>12</v>
      </c>
      <c r="E295" s="1" t="s">
        <v>39</v>
      </c>
      <c r="F295" s="1" t="s">
        <v>20</v>
      </c>
      <c r="G295" s="1" t="s">
        <v>44</v>
      </c>
      <c r="H295">
        <v>3949831</v>
      </c>
      <c r="I295">
        <v>495150</v>
      </c>
      <c r="J295">
        <v>7915</v>
      </c>
      <c r="K295">
        <v>2858</v>
      </c>
      <c r="L295">
        <f>bbdd_Social_Media_Trends[[#This Row],[Likes]]+bbdd_Social_Media_Trends[[#This Row],[Shares]]+bbdd_Social_Media_Trends[[#This Row],[Comments]]</f>
        <v>505923</v>
      </c>
      <c r="M295">
        <f>bbdd_Social_Media_Trends[[#This Row],[Interactions]]/bbdd_Social_Media_Trends[[#This Row],[Views]]</f>
        <v>0.12808725234066975</v>
      </c>
      <c r="N295" s="1" t="s">
        <v>16</v>
      </c>
      <c r="O295" s="4">
        <f t="shared" si="4"/>
        <v>0</v>
      </c>
    </row>
    <row r="296" spans="1:15">
      <c r="A296" s="1" t="s">
        <v>336</v>
      </c>
      <c r="B296" s="2">
        <v>44930</v>
      </c>
      <c r="C296" s="13" t="str">
        <f>TEXT(bbdd_Social_Media_Trends[[#This Row],[Post_Date]],"aaaa-mm")</f>
        <v>2023-01</v>
      </c>
      <c r="D296" s="1" t="s">
        <v>18</v>
      </c>
      <c r="E296" s="1" t="s">
        <v>57</v>
      </c>
      <c r="F296" s="1" t="s">
        <v>47</v>
      </c>
      <c r="G296" s="1" t="s">
        <v>50</v>
      </c>
      <c r="H296">
        <v>70424</v>
      </c>
      <c r="I296">
        <v>392371</v>
      </c>
      <c r="J296">
        <v>44740</v>
      </c>
      <c r="K296">
        <v>10705</v>
      </c>
      <c r="L296">
        <f>bbdd_Social_Media_Trends[[#This Row],[Likes]]+bbdd_Social_Media_Trends[[#This Row],[Shares]]+bbdd_Social_Media_Trends[[#This Row],[Comments]]</f>
        <v>447816</v>
      </c>
      <c r="M296">
        <f>bbdd_Social_Media_Trends[[#This Row],[Interactions]]/bbdd_Social_Media_Trends[[#This Row],[Views]]</f>
        <v>6.3588549358173347</v>
      </c>
      <c r="N296" s="1" t="s">
        <v>29</v>
      </c>
      <c r="O296" s="4">
        <f t="shared" si="4"/>
        <v>0</v>
      </c>
    </row>
    <row r="297" spans="1:15">
      <c r="A297" s="1" t="s">
        <v>337</v>
      </c>
      <c r="B297" s="2">
        <v>44575</v>
      </c>
      <c r="C297" s="13" t="str">
        <f>TEXT(bbdd_Social_Media_Trends[[#This Row],[Post_Date]],"aaaa-mm")</f>
        <v>2022-01</v>
      </c>
      <c r="D297" s="1" t="s">
        <v>12</v>
      </c>
      <c r="E297" s="1" t="s">
        <v>52</v>
      </c>
      <c r="F297" s="1" t="s">
        <v>41</v>
      </c>
      <c r="G297" s="1" t="s">
        <v>21</v>
      </c>
      <c r="H297">
        <v>4820393</v>
      </c>
      <c r="I297">
        <v>44861</v>
      </c>
      <c r="J297">
        <v>86973</v>
      </c>
      <c r="K297">
        <v>46410</v>
      </c>
      <c r="L297">
        <f>bbdd_Social_Media_Trends[[#This Row],[Likes]]+bbdd_Social_Media_Trends[[#This Row],[Shares]]+bbdd_Social_Media_Trends[[#This Row],[Comments]]</f>
        <v>178244</v>
      </c>
      <c r="M297">
        <f>bbdd_Social_Media_Trends[[#This Row],[Interactions]]/bbdd_Social_Media_Trends[[#This Row],[Views]]</f>
        <v>3.6977068052335152E-2</v>
      </c>
      <c r="N297" s="1" t="s">
        <v>22</v>
      </c>
      <c r="O297" s="4">
        <f t="shared" si="4"/>
        <v>0</v>
      </c>
    </row>
    <row r="298" spans="1:15">
      <c r="A298" s="1" t="s">
        <v>338</v>
      </c>
      <c r="B298" s="2">
        <v>45279</v>
      </c>
      <c r="C298" s="13" t="str">
        <f>TEXT(bbdd_Social_Media_Trends[[#This Row],[Post_Date]],"aaaa-mm")</f>
        <v>2023-12</v>
      </c>
      <c r="D298" s="1" t="s">
        <v>12</v>
      </c>
      <c r="E298" s="1" t="s">
        <v>59</v>
      </c>
      <c r="F298" s="1" t="s">
        <v>47</v>
      </c>
      <c r="G298" s="1" t="s">
        <v>50</v>
      </c>
      <c r="H298">
        <v>864256</v>
      </c>
      <c r="I298">
        <v>437954</v>
      </c>
      <c r="J298">
        <v>60063</v>
      </c>
      <c r="K298">
        <v>46333</v>
      </c>
      <c r="L298">
        <f>bbdd_Social_Media_Trends[[#This Row],[Likes]]+bbdd_Social_Media_Trends[[#This Row],[Shares]]+bbdd_Social_Media_Trends[[#This Row],[Comments]]</f>
        <v>544350</v>
      </c>
      <c r="M298">
        <f>bbdd_Social_Media_Trends[[#This Row],[Interactions]]/bbdd_Social_Media_Trends[[#This Row],[Views]]</f>
        <v>0.62984810056279616</v>
      </c>
      <c r="N298" s="1" t="s">
        <v>16</v>
      </c>
      <c r="O298" s="4">
        <f t="shared" si="4"/>
        <v>0</v>
      </c>
    </row>
    <row r="299" spans="1:15">
      <c r="A299" s="1" t="s">
        <v>339</v>
      </c>
      <c r="B299" s="2">
        <v>45112</v>
      </c>
      <c r="C299" s="13" t="str">
        <f>TEXT(bbdd_Social_Media_Trends[[#This Row],[Post_Date]],"aaaa-mm")</f>
        <v>2023-07</v>
      </c>
      <c r="D299" s="1" t="s">
        <v>18</v>
      </c>
      <c r="E299" s="1" t="s">
        <v>35</v>
      </c>
      <c r="F299" s="1" t="s">
        <v>47</v>
      </c>
      <c r="G299" s="1" t="s">
        <v>44</v>
      </c>
      <c r="H299">
        <v>1853392</v>
      </c>
      <c r="I299">
        <v>232747</v>
      </c>
      <c r="J299">
        <v>87334</v>
      </c>
      <c r="K299">
        <v>27858</v>
      </c>
      <c r="L299">
        <f>bbdd_Social_Media_Trends[[#This Row],[Likes]]+bbdd_Social_Media_Trends[[#This Row],[Shares]]+bbdd_Social_Media_Trends[[#This Row],[Comments]]</f>
        <v>347939</v>
      </c>
      <c r="M299">
        <f>bbdd_Social_Media_Trends[[#This Row],[Interactions]]/bbdd_Social_Media_Trends[[#This Row],[Views]]</f>
        <v>0.18773092794184931</v>
      </c>
      <c r="N299" s="1" t="s">
        <v>22</v>
      </c>
      <c r="O299" s="4">
        <f t="shared" si="4"/>
        <v>0</v>
      </c>
    </row>
    <row r="300" spans="1:15">
      <c r="A300" s="1" t="s">
        <v>340</v>
      </c>
      <c r="B300" s="2">
        <v>44756</v>
      </c>
      <c r="C300" s="13" t="str">
        <f>TEXT(bbdd_Social_Media_Trends[[#This Row],[Post_Date]],"aaaa-mm")</f>
        <v>2022-07</v>
      </c>
      <c r="D300" s="1" t="s">
        <v>24</v>
      </c>
      <c r="E300" s="1" t="s">
        <v>13</v>
      </c>
      <c r="F300" s="1" t="s">
        <v>41</v>
      </c>
      <c r="G300" s="1" t="s">
        <v>44</v>
      </c>
      <c r="H300">
        <v>4700334</v>
      </c>
      <c r="I300">
        <v>65555</v>
      </c>
      <c r="J300">
        <v>32126</v>
      </c>
      <c r="K300">
        <v>13215</v>
      </c>
      <c r="L300">
        <f>bbdd_Social_Media_Trends[[#This Row],[Likes]]+bbdd_Social_Media_Trends[[#This Row],[Shares]]+bbdd_Social_Media_Trends[[#This Row],[Comments]]</f>
        <v>110896</v>
      </c>
      <c r="M300">
        <f>bbdd_Social_Media_Trends[[#This Row],[Interactions]]/bbdd_Social_Media_Trends[[#This Row],[Views]]</f>
        <v>2.3593216992664777E-2</v>
      </c>
      <c r="N300" s="1" t="s">
        <v>16</v>
      </c>
      <c r="O300" s="4">
        <f t="shared" si="4"/>
        <v>0</v>
      </c>
    </row>
    <row r="301" spans="1:15">
      <c r="A301" s="1" t="s">
        <v>341</v>
      </c>
      <c r="B301" s="2">
        <v>45199</v>
      </c>
      <c r="C301" s="13" t="str">
        <f>TEXT(bbdd_Social_Media_Trends[[#This Row],[Post_Date]],"aaaa-mm")</f>
        <v>2023-09</v>
      </c>
      <c r="D301" s="1" t="s">
        <v>12</v>
      </c>
      <c r="E301" s="1" t="s">
        <v>19</v>
      </c>
      <c r="F301" s="1" t="s">
        <v>14</v>
      </c>
      <c r="G301" s="1" t="s">
        <v>25</v>
      </c>
      <c r="H301">
        <v>4412697</v>
      </c>
      <c r="I301">
        <v>108323</v>
      </c>
      <c r="J301">
        <v>25130</v>
      </c>
      <c r="K301">
        <v>6295</v>
      </c>
      <c r="L301">
        <f>bbdd_Social_Media_Trends[[#This Row],[Likes]]+bbdd_Social_Media_Trends[[#This Row],[Shares]]+bbdd_Social_Media_Trends[[#This Row],[Comments]]</f>
        <v>139748</v>
      </c>
      <c r="M301">
        <f>bbdd_Social_Media_Trends[[#This Row],[Interactions]]/bbdd_Social_Media_Trends[[#This Row],[Views]]</f>
        <v>3.1669520930170371E-2</v>
      </c>
      <c r="N301" s="1" t="s">
        <v>16</v>
      </c>
      <c r="O301" s="4">
        <f t="shared" si="4"/>
        <v>0</v>
      </c>
    </row>
    <row r="302" spans="1:15">
      <c r="A302" s="1" t="s">
        <v>342</v>
      </c>
      <c r="B302" s="2">
        <v>44803</v>
      </c>
      <c r="C302" s="13" t="str">
        <f>TEXT(bbdd_Social_Media_Trends[[#This Row],[Post_Date]],"aaaa-mm")</f>
        <v>2022-08</v>
      </c>
      <c r="D302" s="1" t="s">
        <v>18</v>
      </c>
      <c r="E302" s="1" t="s">
        <v>19</v>
      </c>
      <c r="F302" s="1" t="s">
        <v>41</v>
      </c>
      <c r="G302" s="1" t="s">
        <v>25</v>
      </c>
      <c r="H302">
        <v>340950</v>
      </c>
      <c r="I302">
        <v>127995</v>
      </c>
      <c r="J302">
        <v>30856</v>
      </c>
      <c r="K302">
        <v>14353</v>
      </c>
      <c r="L302">
        <f>bbdd_Social_Media_Trends[[#This Row],[Likes]]+bbdd_Social_Media_Trends[[#This Row],[Shares]]+bbdd_Social_Media_Trends[[#This Row],[Comments]]</f>
        <v>173204</v>
      </c>
      <c r="M302">
        <f>bbdd_Social_Media_Trends[[#This Row],[Interactions]]/bbdd_Social_Media_Trends[[#This Row],[Views]]</f>
        <v>0.50800410617392577</v>
      </c>
      <c r="N302" s="1" t="s">
        <v>16</v>
      </c>
      <c r="O302" s="4">
        <f t="shared" si="4"/>
        <v>0</v>
      </c>
    </row>
    <row r="303" spans="1:15">
      <c r="A303" s="1" t="s">
        <v>343</v>
      </c>
      <c r="B303" s="2">
        <v>44995</v>
      </c>
      <c r="C303" s="13" t="str">
        <f>TEXT(bbdd_Social_Media_Trends[[#This Row],[Post_Date]],"aaaa-mm")</f>
        <v>2023-03</v>
      </c>
      <c r="D303" s="1" t="s">
        <v>12</v>
      </c>
      <c r="E303" s="1" t="s">
        <v>57</v>
      </c>
      <c r="F303" s="1" t="s">
        <v>36</v>
      </c>
      <c r="G303" s="1" t="s">
        <v>37</v>
      </c>
      <c r="H303">
        <v>3763770</v>
      </c>
      <c r="I303">
        <v>75074</v>
      </c>
      <c r="J303">
        <v>87283</v>
      </c>
      <c r="K303">
        <v>26590</v>
      </c>
      <c r="L303">
        <f>bbdd_Social_Media_Trends[[#This Row],[Likes]]+bbdd_Social_Media_Trends[[#This Row],[Shares]]+bbdd_Social_Media_Trends[[#This Row],[Comments]]</f>
        <v>188947</v>
      </c>
      <c r="M303">
        <f>bbdd_Social_Media_Trends[[#This Row],[Interactions]]/bbdd_Social_Media_Trends[[#This Row],[Views]]</f>
        <v>5.0201526660768325E-2</v>
      </c>
      <c r="N303" s="1" t="s">
        <v>22</v>
      </c>
      <c r="O303" s="4">
        <f t="shared" si="4"/>
        <v>0</v>
      </c>
    </row>
    <row r="304" spans="1:15">
      <c r="A304" s="1" t="s">
        <v>344</v>
      </c>
      <c r="B304" s="2">
        <v>45106</v>
      </c>
      <c r="C304" s="13" t="str">
        <f>TEXT(bbdd_Social_Media_Trends[[#This Row],[Post_Date]],"aaaa-mm")</f>
        <v>2023-06</v>
      </c>
      <c r="D304" s="1" t="s">
        <v>24</v>
      </c>
      <c r="E304" s="1" t="s">
        <v>31</v>
      </c>
      <c r="F304" s="1" t="s">
        <v>36</v>
      </c>
      <c r="G304" s="1" t="s">
        <v>37</v>
      </c>
      <c r="H304">
        <v>394485</v>
      </c>
      <c r="I304">
        <v>373829</v>
      </c>
      <c r="J304">
        <v>36151</v>
      </c>
      <c r="K304">
        <v>12167</v>
      </c>
      <c r="L304">
        <f>bbdd_Social_Media_Trends[[#This Row],[Likes]]+bbdd_Social_Media_Trends[[#This Row],[Shares]]+bbdd_Social_Media_Trends[[#This Row],[Comments]]</f>
        <v>422147</v>
      </c>
      <c r="M304">
        <f>bbdd_Social_Media_Trends[[#This Row],[Interactions]]/bbdd_Social_Media_Trends[[#This Row],[Views]]</f>
        <v>1.0701218043778598</v>
      </c>
      <c r="N304" s="1" t="s">
        <v>29</v>
      </c>
      <c r="O304" s="4">
        <f t="shared" si="4"/>
        <v>0</v>
      </c>
    </row>
    <row r="305" spans="1:15">
      <c r="A305" s="1" t="s">
        <v>345</v>
      </c>
      <c r="B305" s="2">
        <v>45176</v>
      </c>
      <c r="C305" s="13" t="str">
        <f>TEXT(bbdd_Social_Media_Trends[[#This Row],[Post_Date]],"aaaa-mm")</f>
        <v>2023-09</v>
      </c>
      <c r="D305" s="1" t="s">
        <v>24</v>
      </c>
      <c r="E305" s="1" t="s">
        <v>49</v>
      </c>
      <c r="F305" s="1" t="s">
        <v>41</v>
      </c>
      <c r="G305" s="1" t="s">
        <v>28</v>
      </c>
      <c r="H305">
        <v>4250412</v>
      </c>
      <c r="I305">
        <v>138828</v>
      </c>
      <c r="J305">
        <v>47483</v>
      </c>
      <c r="K305">
        <v>35614</v>
      </c>
      <c r="L305">
        <f>bbdd_Social_Media_Trends[[#This Row],[Likes]]+bbdd_Social_Media_Trends[[#This Row],[Shares]]+bbdd_Social_Media_Trends[[#This Row],[Comments]]</f>
        <v>221925</v>
      </c>
      <c r="M305">
        <f>bbdd_Social_Media_Trends[[#This Row],[Interactions]]/bbdd_Social_Media_Trends[[#This Row],[Views]]</f>
        <v>5.221258550935768E-2</v>
      </c>
      <c r="N305" s="1" t="s">
        <v>16</v>
      </c>
      <c r="O305" s="4">
        <f t="shared" si="4"/>
        <v>0</v>
      </c>
    </row>
    <row r="306" spans="1:15">
      <c r="A306" s="1" t="s">
        <v>346</v>
      </c>
      <c r="B306" s="2">
        <v>44628</v>
      </c>
      <c r="C306" s="13" t="str">
        <f>TEXT(bbdd_Social_Media_Trends[[#This Row],[Post_Date]],"aaaa-mm")</f>
        <v>2022-03</v>
      </c>
      <c r="D306" s="1" t="s">
        <v>24</v>
      </c>
      <c r="E306" s="1" t="s">
        <v>57</v>
      </c>
      <c r="F306" s="1" t="s">
        <v>47</v>
      </c>
      <c r="G306" s="1" t="s">
        <v>15</v>
      </c>
      <c r="H306">
        <v>1722013</v>
      </c>
      <c r="I306">
        <v>357734</v>
      </c>
      <c r="J306">
        <v>70729</v>
      </c>
      <c r="K306">
        <v>37238</v>
      </c>
      <c r="L306">
        <f>bbdd_Social_Media_Trends[[#This Row],[Likes]]+bbdd_Social_Media_Trends[[#This Row],[Shares]]+bbdd_Social_Media_Trends[[#This Row],[Comments]]</f>
        <v>465701</v>
      </c>
      <c r="M306">
        <f>bbdd_Social_Media_Trends[[#This Row],[Interactions]]/bbdd_Social_Media_Trends[[#This Row],[Views]]</f>
        <v>0.27043988634232147</v>
      </c>
      <c r="N306" s="1" t="s">
        <v>16</v>
      </c>
      <c r="O306" s="4">
        <f t="shared" si="4"/>
        <v>0</v>
      </c>
    </row>
    <row r="307" spans="1:15">
      <c r="A307" s="1" t="s">
        <v>347</v>
      </c>
      <c r="B307" s="2">
        <v>44952</v>
      </c>
      <c r="C307" s="13" t="str">
        <f>TEXT(bbdd_Social_Media_Trends[[#This Row],[Post_Date]],"aaaa-mm")</f>
        <v>2023-01</v>
      </c>
      <c r="D307" s="1" t="s">
        <v>24</v>
      </c>
      <c r="E307" s="1" t="s">
        <v>35</v>
      </c>
      <c r="F307" s="1" t="s">
        <v>14</v>
      </c>
      <c r="G307" s="1" t="s">
        <v>25</v>
      </c>
      <c r="H307">
        <v>1359747</v>
      </c>
      <c r="I307">
        <v>471796</v>
      </c>
      <c r="J307">
        <v>85070</v>
      </c>
      <c r="K307">
        <v>14073</v>
      </c>
      <c r="L307">
        <f>bbdd_Social_Media_Trends[[#This Row],[Likes]]+bbdd_Social_Media_Trends[[#This Row],[Shares]]+bbdd_Social_Media_Trends[[#This Row],[Comments]]</f>
        <v>570939</v>
      </c>
      <c r="M307">
        <f>bbdd_Social_Media_Trends[[#This Row],[Interactions]]/bbdd_Social_Media_Trends[[#This Row],[Views]]</f>
        <v>0.41988619941797994</v>
      </c>
      <c r="N307" s="1" t="s">
        <v>16</v>
      </c>
      <c r="O307" s="4">
        <f t="shared" si="4"/>
        <v>0</v>
      </c>
    </row>
    <row r="308" spans="1:15">
      <c r="A308" s="1" t="s">
        <v>348</v>
      </c>
      <c r="B308" s="2">
        <v>45224</v>
      </c>
      <c r="C308" s="13" t="str">
        <f>TEXT(bbdd_Social_Media_Trends[[#This Row],[Post_Date]],"aaaa-mm")</f>
        <v>2023-10</v>
      </c>
      <c r="D308" s="1" t="s">
        <v>27</v>
      </c>
      <c r="E308" s="1" t="s">
        <v>35</v>
      </c>
      <c r="F308" s="1" t="s">
        <v>36</v>
      </c>
      <c r="G308" s="1" t="s">
        <v>44</v>
      </c>
      <c r="H308">
        <v>3205182</v>
      </c>
      <c r="I308">
        <v>109645</v>
      </c>
      <c r="J308">
        <v>57308</v>
      </c>
      <c r="K308">
        <v>13223</v>
      </c>
      <c r="L308">
        <f>bbdd_Social_Media_Trends[[#This Row],[Likes]]+bbdd_Social_Media_Trends[[#This Row],[Shares]]+bbdd_Social_Media_Trends[[#This Row],[Comments]]</f>
        <v>180176</v>
      </c>
      <c r="M308">
        <f>bbdd_Social_Media_Trends[[#This Row],[Interactions]]/bbdd_Social_Media_Trends[[#This Row],[Views]]</f>
        <v>5.6213968504752618E-2</v>
      </c>
      <c r="N308" s="1" t="s">
        <v>22</v>
      </c>
      <c r="O308" s="4">
        <f t="shared" si="4"/>
        <v>0</v>
      </c>
    </row>
    <row r="309" spans="1:15">
      <c r="A309" s="1" t="s">
        <v>349</v>
      </c>
      <c r="B309" s="2">
        <v>44817</v>
      </c>
      <c r="C309" s="13" t="str">
        <f>TEXT(bbdd_Social_Media_Trends[[#This Row],[Post_Date]],"aaaa-mm")</f>
        <v>2022-09</v>
      </c>
      <c r="D309" s="1" t="s">
        <v>18</v>
      </c>
      <c r="E309" s="1" t="s">
        <v>19</v>
      </c>
      <c r="F309" s="1" t="s">
        <v>14</v>
      </c>
      <c r="G309" s="1" t="s">
        <v>21</v>
      </c>
      <c r="H309">
        <v>1333000</v>
      </c>
      <c r="I309">
        <v>426321</v>
      </c>
      <c r="J309">
        <v>26174</v>
      </c>
      <c r="K309">
        <v>27048</v>
      </c>
      <c r="L309">
        <f>bbdd_Social_Media_Trends[[#This Row],[Likes]]+bbdd_Social_Media_Trends[[#This Row],[Shares]]+bbdd_Social_Media_Trends[[#This Row],[Comments]]</f>
        <v>479543</v>
      </c>
      <c r="M309">
        <f>bbdd_Social_Media_Trends[[#This Row],[Interactions]]/bbdd_Social_Media_Trends[[#This Row],[Views]]</f>
        <v>0.35974718679669915</v>
      </c>
      <c r="N309" s="1" t="s">
        <v>22</v>
      </c>
      <c r="O309" s="4">
        <f t="shared" si="4"/>
        <v>0</v>
      </c>
    </row>
    <row r="310" spans="1:15">
      <c r="A310" s="1" t="s">
        <v>350</v>
      </c>
      <c r="B310" s="2">
        <v>45263</v>
      </c>
      <c r="C310" s="13" t="str">
        <f>TEXT(bbdd_Social_Media_Trends[[#This Row],[Post_Date]],"aaaa-mm")</f>
        <v>2023-12</v>
      </c>
      <c r="D310" s="1" t="s">
        <v>18</v>
      </c>
      <c r="E310" s="1" t="s">
        <v>13</v>
      </c>
      <c r="F310" s="1" t="s">
        <v>32</v>
      </c>
      <c r="G310" s="1" t="s">
        <v>15</v>
      </c>
      <c r="H310">
        <v>543708</v>
      </c>
      <c r="I310">
        <v>19494</v>
      </c>
      <c r="J310">
        <v>13359</v>
      </c>
      <c r="K310">
        <v>8753</v>
      </c>
      <c r="L310">
        <f>bbdd_Social_Media_Trends[[#This Row],[Likes]]+bbdd_Social_Media_Trends[[#This Row],[Shares]]+bbdd_Social_Media_Trends[[#This Row],[Comments]]</f>
        <v>41606</v>
      </c>
      <c r="M310">
        <f>bbdd_Social_Media_Trends[[#This Row],[Interactions]]/bbdd_Social_Media_Trends[[#This Row],[Views]]</f>
        <v>7.6522692327499323E-2</v>
      </c>
      <c r="N310" s="1" t="s">
        <v>29</v>
      </c>
      <c r="O310" s="4">
        <f t="shared" si="4"/>
        <v>0</v>
      </c>
    </row>
    <row r="311" spans="1:15">
      <c r="A311" s="1" t="s">
        <v>351</v>
      </c>
      <c r="B311" s="2">
        <v>44998</v>
      </c>
      <c r="C311" s="13" t="str">
        <f>TEXT(bbdd_Social_Media_Trends[[#This Row],[Post_Date]],"aaaa-mm")</f>
        <v>2023-03</v>
      </c>
      <c r="D311" s="1" t="s">
        <v>12</v>
      </c>
      <c r="E311" s="1" t="s">
        <v>52</v>
      </c>
      <c r="F311" s="1" t="s">
        <v>20</v>
      </c>
      <c r="G311" s="1" t="s">
        <v>28</v>
      </c>
      <c r="H311">
        <v>2337694</v>
      </c>
      <c r="I311">
        <v>429342</v>
      </c>
      <c r="J311">
        <v>49196</v>
      </c>
      <c r="K311">
        <v>28304</v>
      </c>
      <c r="L311">
        <f>bbdd_Social_Media_Trends[[#This Row],[Likes]]+bbdd_Social_Media_Trends[[#This Row],[Shares]]+bbdd_Social_Media_Trends[[#This Row],[Comments]]</f>
        <v>506842</v>
      </c>
      <c r="M311">
        <f>bbdd_Social_Media_Trends[[#This Row],[Interactions]]/bbdd_Social_Media_Trends[[#This Row],[Views]]</f>
        <v>0.21681280783541387</v>
      </c>
      <c r="N311" s="1" t="s">
        <v>22</v>
      </c>
      <c r="O311" s="4">
        <f t="shared" si="4"/>
        <v>0</v>
      </c>
    </row>
    <row r="312" spans="1:15">
      <c r="A312" s="1" t="s">
        <v>352</v>
      </c>
      <c r="B312" s="2">
        <v>44697</v>
      </c>
      <c r="C312" s="13" t="str">
        <f>TEXT(bbdd_Social_Media_Trends[[#This Row],[Post_Date]],"aaaa-mm")</f>
        <v>2022-05</v>
      </c>
      <c r="D312" s="1" t="s">
        <v>12</v>
      </c>
      <c r="E312" s="1" t="s">
        <v>35</v>
      </c>
      <c r="F312" s="1" t="s">
        <v>20</v>
      </c>
      <c r="G312" s="1" t="s">
        <v>25</v>
      </c>
      <c r="H312">
        <v>1423060</v>
      </c>
      <c r="I312">
        <v>44643</v>
      </c>
      <c r="J312">
        <v>79715</v>
      </c>
      <c r="K312">
        <v>20950</v>
      </c>
      <c r="L312">
        <f>bbdd_Social_Media_Trends[[#This Row],[Likes]]+bbdd_Social_Media_Trends[[#This Row],[Shares]]+bbdd_Social_Media_Trends[[#This Row],[Comments]]</f>
        <v>145308</v>
      </c>
      <c r="M312">
        <f>bbdd_Social_Media_Trends[[#This Row],[Interactions]]/bbdd_Social_Media_Trends[[#This Row],[Views]]</f>
        <v>0.10210953859991849</v>
      </c>
      <c r="N312" s="1" t="s">
        <v>16</v>
      </c>
      <c r="O312" s="4">
        <f t="shared" si="4"/>
        <v>0</v>
      </c>
    </row>
    <row r="313" spans="1:15">
      <c r="A313" s="1" t="s">
        <v>353</v>
      </c>
      <c r="B313" s="2">
        <v>44782</v>
      </c>
      <c r="C313" s="13" t="str">
        <f>TEXT(bbdd_Social_Media_Trends[[#This Row],[Post_Date]],"aaaa-mm")</f>
        <v>2022-08</v>
      </c>
      <c r="D313" s="1" t="s">
        <v>24</v>
      </c>
      <c r="E313" s="1" t="s">
        <v>35</v>
      </c>
      <c r="F313" s="1" t="s">
        <v>41</v>
      </c>
      <c r="G313" s="1" t="s">
        <v>25</v>
      </c>
      <c r="H313">
        <v>70463</v>
      </c>
      <c r="I313">
        <v>81866</v>
      </c>
      <c r="J313">
        <v>70328</v>
      </c>
      <c r="K313">
        <v>42489</v>
      </c>
      <c r="L313">
        <f>bbdd_Social_Media_Trends[[#This Row],[Likes]]+bbdd_Social_Media_Trends[[#This Row],[Shares]]+bbdd_Social_Media_Trends[[#This Row],[Comments]]</f>
        <v>194683</v>
      </c>
      <c r="M313">
        <f>bbdd_Social_Media_Trends[[#This Row],[Interactions]]/bbdd_Social_Media_Trends[[#This Row],[Views]]</f>
        <v>2.7629110313214027</v>
      </c>
      <c r="N313" s="1" t="s">
        <v>29</v>
      </c>
      <c r="O313" s="4">
        <f t="shared" si="4"/>
        <v>0</v>
      </c>
    </row>
    <row r="314" spans="1:15">
      <c r="A314" s="1" t="s">
        <v>354</v>
      </c>
      <c r="B314" s="2">
        <v>44637</v>
      </c>
      <c r="C314" s="13" t="str">
        <f>TEXT(bbdd_Social_Media_Trends[[#This Row],[Post_Date]],"aaaa-mm")</f>
        <v>2022-03</v>
      </c>
      <c r="D314" s="1" t="s">
        <v>12</v>
      </c>
      <c r="E314" s="1" t="s">
        <v>31</v>
      </c>
      <c r="F314" s="1" t="s">
        <v>32</v>
      </c>
      <c r="G314" s="1" t="s">
        <v>25</v>
      </c>
      <c r="H314">
        <v>245443</v>
      </c>
      <c r="I314">
        <v>457409</v>
      </c>
      <c r="J314">
        <v>42668</v>
      </c>
      <c r="K314">
        <v>8442</v>
      </c>
      <c r="L314">
        <f>bbdd_Social_Media_Trends[[#This Row],[Likes]]+bbdd_Social_Media_Trends[[#This Row],[Shares]]+bbdd_Social_Media_Trends[[#This Row],[Comments]]</f>
        <v>508519</v>
      </c>
      <c r="M314">
        <f>bbdd_Social_Media_Trends[[#This Row],[Interactions]]/bbdd_Social_Media_Trends[[#This Row],[Views]]</f>
        <v>2.0718415273607316</v>
      </c>
      <c r="N314" s="1" t="s">
        <v>29</v>
      </c>
      <c r="O314" s="4">
        <f t="shared" si="4"/>
        <v>0</v>
      </c>
    </row>
    <row r="315" spans="1:15">
      <c r="A315" s="1" t="s">
        <v>355</v>
      </c>
      <c r="B315" s="2">
        <v>45257</v>
      </c>
      <c r="C315" s="13" t="str">
        <f>TEXT(bbdd_Social_Media_Trends[[#This Row],[Post_Date]],"aaaa-mm")</f>
        <v>2023-11</v>
      </c>
      <c r="D315" s="1" t="s">
        <v>12</v>
      </c>
      <c r="E315" s="1" t="s">
        <v>19</v>
      </c>
      <c r="F315" s="1" t="s">
        <v>36</v>
      </c>
      <c r="G315" s="1" t="s">
        <v>37</v>
      </c>
      <c r="H315">
        <v>2243003</v>
      </c>
      <c r="I315">
        <v>67157</v>
      </c>
      <c r="J315">
        <v>46609</v>
      </c>
      <c r="K315">
        <v>10189</v>
      </c>
      <c r="L315">
        <f>bbdd_Social_Media_Trends[[#This Row],[Likes]]+bbdd_Social_Media_Trends[[#This Row],[Shares]]+bbdd_Social_Media_Trends[[#This Row],[Comments]]</f>
        <v>123955</v>
      </c>
      <c r="M315">
        <f>bbdd_Social_Media_Trends[[#This Row],[Interactions]]/bbdd_Social_Media_Trends[[#This Row],[Views]]</f>
        <v>5.5262966656754363E-2</v>
      </c>
      <c r="N315" s="1" t="s">
        <v>16</v>
      </c>
      <c r="O315" s="4">
        <f t="shared" si="4"/>
        <v>0</v>
      </c>
    </row>
    <row r="316" spans="1:15">
      <c r="A316" s="1" t="s">
        <v>356</v>
      </c>
      <c r="B316" s="2">
        <v>44584</v>
      </c>
      <c r="C316" s="13" t="str">
        <f>TEXT(bbdd_Social_Media_Trends[[#This Row],[Post_Date]],"aaaa-mm")</f>
        <v>2022-01</v>
      </c>
      <c r="D316" s="1" t="s">
        <v>27</v>
      </c>
      <c r="E316" s="1" t="s">
        <v>35</v>
      </c>
      <c r="F316" s="1" t="s">
        <v>32</v>
      </c>
      <c r="G316" s="1" t="s">
        <v>21</v>
      </c>
      <c r="H316">
        <v>567506</v>
      </c>
      <c r="I316">
        <v>90799</v>
      </c>
      <c r="J316">
        <v>30845</v>
      </c>
      <c r="K316">
        <v>11229</v>
      </c>
      <c r="L316">
        <f>bbdd_Social_Media_Trends[[#This Row],[Likes]]+bbdd_Social_Media_Trends[[#This Row],[Shares]]+bbdd_Social_Media_Trends[[#This Row],[Comments]]</f>
        <v>132873</v>
      </c>
      <c r="M316">
        <f>bbdd_Social_Media_Trends[[#This Row],[Interactions]]/bbdd_Social_Media_Trends[[#This Row],[Views]]</f>
        <v>0.23413496949811985</v>
      </c>
      <c r="N316" s="1" t="s">
        <v>22</v>
      </c>
      <c r="O316" s="4">
        <f t="shared" si="4"/>
        <v>0</v>
      </c>
    </row>
    <row r="317" spans="1:15">
      <c r="A317" s="1" t="s">
        <v>357</v>
      </c>
      <c r="B317" s="2">
        <v>45027</v>
      </c>
      <c r="C317" s="13" t="str">
        <f>TEXT(bbdd_Social_Media_Trends[[#This Row],[Post_Date]],"aaaa-mm")</f>
        <v>2023-04</v>
      </c>
      <c r="D317" s="1" t="s">
        <v>27</v>
      </c>
      <c r="E317" s="1" t="s">
        <v>46</v>
      </c>
      <c r="F317" s="1" t="s">
        <v>32</v>
      </c>
      <c r="G317" s="1" t="s">
        <v>37</v>
      </c>
      <c r="H317">
        <v>1345248</v>
      </c>
      <c r="I317">
        <v>10364</v>
      </c>
      <c r="J317">
        <v>16629</v>
      </c>
      <c r="K317">
        <v>34324</v>
      </c>
      <c r="L317">
        <f>bbdd_Social_Media_Trends[[#This Row],[Likes]]+bbdd_Social_Media_Trends[[#This Row],[Shares]]+bbdd_Social_Media_Trends[[#This Row],[Comments]]</f>
        <v>61317</v>
      </c>
      <c r="M317">
        <f>bbdd_Social_Media_Trends[[#This Row],[Interactions]]/bbdd_Social_Media_Trends[[#This Row],[Views]]</f>
        <v>4.5580443159922927E-2</v>
      </c>
      <c r="N317" s="1" t="s">
        <v>22</v>
      </c>
      <c r="O317" s="4">
        <f t="shared" si="4"/>
        <v>0</v>
      </c>
    </row>
    <row r="318" spans="1:15">
      <c r="A318" s="1" t="s">
        <v>358</v>
      </c>
      <c r="B318" s="2">
        <v>45019</v>
      </c>
      <c r="C318" s="13" t="str">
        <f>TEXT(bbdd_Social_Media_Trends[[#This Row],[Post_Date]],"aaaa-mm")</f>
        <v>2023-04</v>
      </c>
      <c r="D318" s="1" t="s">
        <v>18</v>
      </c>
      <c r="E318" s="1" t="s">
        <v>31</v>
      </c>
      <c r="F318" s="1" t="s">
        <v>14</v>
      </c>
      <c r="G318" s="1" t="s">
        <v>50</v>
      </c>
      <c r="H318">
        <v>567122</v>
      </c>
      <c r="I318">
        <v>489613</v>
      </c>
      <c r="J318">
        <v>6414</v>
      </c>
      <c r="K318">
        <v>13429</v>
      </c>
      <c r="L318">
        <f>bbdd_Social_Media_Trends[[#This Row],[Likes]]+bbdd_Social_Media_Trends[[#This Row],[Shares]]+bbdd_Social_Media_Trends[[#This Row],[Comments]]</f>
        <v>509456</v>
      </c>
      <c r="M318">
        <f>bbdd_Social_Media_Trends[[#This Row],[Interactions]]/bbdd_Social_Media_Trends[[#This Row],[Views]]</f>
        <v>0.89831817492532473</v>
      </c>
      <c r="N318" s="1" t="s">
        <v>29</v>
      </c>
      <c r="O318" s="4">
        <f t="shared" si="4"/>
        <v>0</v>
      </c>
    </row>
    <row r="319" spans="1:15">
      <c r="A319" s="1" t="s">
        <v>359</v>
      </c>
      <c r="B319" s="2">
        <v>45265</v>
      </c>
      <c r="C319" s="13" t="str">
        <f>TEXT(bbdd_Social_Media_Trends[[#This Row],[Post_Date]],"aaaa-mm")</f>
        <v>2023-12</v>
      </c>
      <c r="D319" s="1" t="s">
        <v>24</v>
      </c>
      <c r="E319" s="1" t="s">
        <v>52</v>
      </c>
      <c r="F319" s="1" t="s">
        <v>14</v>
      </c>
      <c r="G319" s="1" t="s">
        <v>15</v>
      </c>
      <c r="H319">
        <v>4719001</v>
      </c>
      <c r="I319">
        <v>143216</v>
      </c>
      <c r="J319">
        <v>93614</v>
      </c>
      <c r="K319">
        <v>38476</v>
      </c>
      <c r="L319">
        <f>bbdd_Social_Media_Trends[[#This Row],[Likes]]+bbdd_Social_Media_Trends[[#This Row],[Shares]]+bbdd_Social_Media_Trends[[#This Row],[Comments]]</f>
        <v>275306</v>
      </c>
      <c r="M319">
        <f>bbdd_Social_Media_Trends[[#This Row],[Interactions]]/bbdd_Social_Media_Trends[[#This Row],[Views]]</f>
        <v>5.833989015895525E-2</v>
      </c>
      <c r="N319" s="1" t="s">
        <v>29</v>
      </c>
      <c r="O319" s="4">
        <f t="shared" si="4"/>
        <v>0</v>
      </c>
    </row>
    <row r="320" spans="1:15">
      <c r="A320" s="1" t="s">
        <v>360</v>
      </c>
      <c r="B320" s="2">
        <v>45197</v>
      </c>
      <c r="C320" s="13" t="str">
        <f>TEXT(bbdd_Social_Media_Trends[[#This Row],[Post_Date]],"aaaa-mm")</f>
        <v>2023-09</v>
      </c>
      <c r="D320" s="1" t="s">
        <v>12</v>
      </c>
      <c r="E320" s="1" t="s">
        <v>39</v>
      </c>
      <c r="F320" s="1" t="s">
        <v>36</v>
      </c>
      <c r="G320" s="1" t="s">
        <v>15</v>
      </c>
      <c r="H320">
        <v>1357286</v>
      </c>
      <c r="I320">
        <v>485410</v>
      </c>
      <c r="J320">
        <v>96395</v>
      </c>
      <c r="K320">
        <v>177</v>
      </c>
      <c r="L320">
        <f>bbdd_Social_Media_Trends[[#This Row],[Likes]]+bbdd_Social_Media_Trends[[#This Row],[Shares]]+bbdd_Social_Media_Trends[[#This Row],[Comments]]</f>
        <v>581982</v>
      </c>
      <c r="M320">
        <f>bbdd_Social_Media_Trends[[#This Row],[Interactions]]/bbdd_Social_Media_Trends[[#This Row],[Views]]</f>
        <v>0.42878361671747883</v>
      </c>
      <c r="N320" s="1" t="s">
        <v>16</v>
      </c>
      <c r="O320" s="4">
        <f t="shared" si="4"/>
        <v>0</v>
      </c>
    </row>
    <row r="321" spans="1:15">
      <c r="A321" s="1" t="s">
        <v>361</v>
      </c>
      <c r="B321" s="2">
        <v>45101</v>
      </c>
      <c r="C321" s="13" t="str">
        <f>TEXT(bbdd_Social_Media_Trends[[#This Row],[Post_Date]],"aaaa-mm")</f>
        <v>2023-06</v>
      </c>
      <c r="D321" s="1" t="s">
        <v>24</v>
      </c>
      <c r="E321" s="1" t="s">
        <v>59</v>
      </c>
      <c r="F321" s="1" t="s">
        <v>36</v>
      </c>
      <c r="G321" s="1" t="s">
        <v>21</v>
      </c>
      <c r="H321">
        <v>2298278</v>
      </c>
      <c r="I321">
        <v>202870</v>
      </c>
      <c r="J321">
        <v>25710</v>
      </c>
      <c r="K321">
        <v>3153</v>
      </c>
      <c r="L321">
        <f>bbdd_Social_Media_Trends[[#This Row],[Likes]]+bbdd_Social_Media_Trends[[#This Row],[Shares]]+bbdd_Social_Media_Trends[[#This Row],[Comments]]</f>
        <v>231733</v>
      </c>
      <c r="M321">
        <f>bbdd_Social_Media_Trends[[#This Row],[Interactions]]/bbdd_Social_Media_Trends[[#This Row],[Views]]</f>
        <v>0.10082896847117712</v>
      </c>
      <c r="N321" s="1" t="s">
        <v>29</v>
      </c>
      <c r="O321" s="4">
        <f t="shared" si="4"/>
        <v>0</v>
      </c>
    </row>
    <row r="322" spans="1:15">
      <c r="A322" s="1" t="s">
        <v>362</v>
      </c>
      <c r="B322" s="2">
        <v>44978</v>
      </c>
      <c r="C322" s="13" t="str">
        <f>TEXT(bbdd_Social_Media_Trends[[#This Row],[Post_Date]],"aaaa-mm")</f>
        <v>2023-02</v>
      </c>
      <c r="D322" s="1" t="s">
        <v>12</v>
      </c>
      <c r="E322" s="1" t="s">
        <v>13</v>
      </c>
      <c r="F322" s="1" t="s">
        <v>32</v>
      </c>
      <c r="G322" s="1" t="s">
        <v>25</v>
      </c>
      <c r="H322">
        <v>436487</v>
      </c>
      <c r="I322">
        <v>440596</v>
      </c>
      <c r="J322">
        <v>28677</v>
      </c>
      <c r="K322">
        <v>23094</v>
      </c>
      <c r="L322">
        <f>bbdd_Social_Media_Trends[[#This Row],[Likes]]+bbdd_Social_Media_Trends[[#This Row],[Shares]]+bbdd_Social_Media_Trends[[#This Row],[Comments]]</f>
        <v>492367</v>
      </c>
      <c r="M322">
        <f>bbdd_Social_Media_Trends[[#This Row],[Interactions]]/bbdd_Social_Media_Trends[[#This Row],[Views]]</f>
        <v>1.1280221404073889</v>
      </c>
      <c r="N322" s="1" t="s">
        <v>22</v>
      </c>
      <c r="O322" s="4">
        <f t="shared" ref="O322:O385" si="5">IF(ISERROR(VLOOKUP(A322,A323:A5320,1,FALSE)),0, 1)</f>
        <v>0</v>
      </c>
    </row>
    <row r="323" spans="1:15">
      <c r="A323" s="1" t="s">
        <v>363</v>
      </c>
      <c r="B323" s="2">
        <v>44712</v>
      </c>
      <c r="C323" s="13" t="str">
        <f>TEXT(bbdd_Social_Media_Trends[[#This Row],[Post_Date]],"aaaa-mm")</f>
        <v>2022-05</v>
      </c>
      <c r="D323" s="1" t="s">
        <v>27</v>
      </c>
      <c r="E323" s="1" t="s">
        <v>59</v>
      </c>
      <c r="F323" s="1" t="s">
        <v>32</v>
      </c>
      <c r="G323" s="1" t="s">
        <v>25</v>
      </c>
      <c r="H323">
        <v>2824208</v>
      </c>
      <c r="I323">
        <v>151603</v>
      </c>
      <c r="J323">
        <v>30104</v>
      </c>
      <c r="K323">
        <v>8914</v>
      </c>
      <c r="L323">
        <f>bbdd_Social_Media_Trends[[#This Row],[Likes]]+bbdd_Social_Media_Trends[[#This Row],[Shares]]+bbdd_Social_Media_Trends[[#This Row],[Comments]]</f>
        <v>190621</v>
      </c>
      <c r="M323">
        <f>bbdd_Social_Media_Trends[[#This Row],[Interactions]]/bbdd_Social_Media_Trends[[#This Row],[Views]]</f>
        <v>6.7495382776339416E-2</v>
      </c>
      <c r="N323" s="1" t="s">
        <v>16</v>
      </c>
      <c r="O323" s="4">
        <f t="shared" si="5"/>
        <v>0</v>
      </c>
    </row>
    <row r="324" spans="1:15">
      <c r="A324" s="1" t="s">
        <v>364</v>
      </c>
      <c r="B324" s="2">
        <v>45215</v>
      </c>
      <c r="C324" s="13" t="str">
        <f>TEXT(bbdd_Social_Media_Trends[[#This Row],[Post_Date]],"aaaa-mm")</f>
        <v>2023-10</v>
      </c>
      <c r="D324" s="1" t="s">
        <v>24</v>
      </c>
      <c r="E324" s="1" t="s">
        <v>39</v>
      </c>
      <c r="F324" s="1" t="s">
        <v>36</v>
      </c>
      <c r="G324" s="1" t="s">
        <v>44</v>
      </c>
      <c r="H324">
        <v>2517906</v>
      </c>
      <c r="I324">
        <v>254149</v>
      </c>
      <c r="J324">
        <v>3970</v>
      </c>
      <c r="K324">
        <v>17586</v>
      </c>
      <c r="L324">
        <f>bbdd_Social_Media_Trends[[#This Row],[Likes]]+bbdd_Social_Media_Trends[[#This Row],[Shares]]+bbdd_Social_Media_Trends[[#This Row],[Comments]]</f>
        <v>275705</v>
      </c>
      <c r="M324">
        <f>bbdd_Social_Media_Trends[[#This Row],[Interactions]]/bbdd_Social_Media_Trends[[#This Row],[Views]]</f>
        <v>0.10949773343405195</v>
      </c>
      <c r="N324" s="1" t="s">
        <v>22</v>
      </c>
      <c r="O324" s="4">
        <f t="shared" si="5"/>
        <v>0</v>
      </c>
    </row>
    <row r="325" spans="1:15">
      <c r="A325" s="1" t="s">
        <v>365</v>
      </c>
      <c r="B325" s="2">
        <v>44643</v>
      </c>
      <c r="C325" s="13" t="str">
        <f>TEXT(bbdd_Social_Media_Trends[[#This Row],[Post_Date]],"aaaa-mm")</f>
        <v>2022-03</v>
      </c>
      <c r="D325" s="1" t="s">
        <v>12</v>
      </c>
      <c r="E325" s="1" t="s">
        <v>13</v>
      </c>
      <c r="F325" s="1" t="s">
        <v>36</v>
      </c>
      <c r="G325" s="1" t="s">
        <v>37</v>
      </c>
      <c r="H325">
        <v>1070510</v>
      </c>
      <c r="I325">
        <v>29674</v>
      </c>
      <c r="J325">
        <v>53802</v>
      </c>
      <c r="K325">
        <v>4514</v>
      </c>
      <c r="L325">
        <f>bbdd_Social_Media_Trends[[#This Row],[Likes]]+bbdd_Social_Media_Trends[[#This Row],[Shares]]+bbdd_Social_Media_Trends[[#This Row],[Comments]]</f>
        <v>87990</v>
      </c>
      <c r="M325">
        <f>bbdd_Social_Media_Trends[[#This Row],[Interactions]]/bbdd_Social_Media_Trends[[#This Row],[Views]]</f>
        <v>8.2194468057281103E-2</v>
      </c>
      <c r="N325" s="1" t="s">
        <v>16</v>
      </c>
      <c r="O325" s="4">
        <f t="shared" si="5"/>
        <v>0</v>
      </c>
    </row>
    <row r="326" spans="1:15">
      <c r="A326" s="1" t="s">
        <v>366</v>
      </c>
      <c r="B326" s="2">
        <v>44895</v>
      </c>
      <c r="C326" s="13" t="str">
        <f>TEXT(bbdd_Social_Media_Trends[[#This Row],[Post_Date]],"aaaa-mm")</f>
        <v>2022-11</v>
      </c>
      <c r="D326" s="1" t="s">
        <v>12</v>
      </c>
      <c r="E326" s="1" t="s">
        <v>35</v>
      </c>
      <c r="F326" s="1" t="s">
        <v>36</v>
      </c>
      <c r="G326" s="1" t="s">
        <v>15</v>
      </c>
      <c r="H326">
        <v>3369227</v>
      </c>
      <c r="I326">
        <v>130484</v>
      </c>
      <c r="J326">
        <v>70848</v>
      </c>
      <c r="K326">
        <v>12010</v>
      </c>
      <c r="L326">
        <f>bbdd_Social_Media_Trends[[#This Row],[Likes]]+bbdd_Social_Media_Trends[[#This Row],[Shares]]+bbdd_Social_Media_Trends[[#This Row],[Comments]]</f>
        <v>213342</v>
      </c>
      <c r="M326">
        <f>bbdd_Social_Media_Trends[[#This Row],[Interactions]]/bbdd_Social_Media_Trends[[#This Row],[Views]]</f>
        <v>6.3320755769795262E-2</v>
      </c>
      <c r="N326" s="1" t="s">
        <v>22</v>
      </c>
      <c r="O326" s="4">
        <f t="shared" si="5"/>
        <v>0</v>
      </c>
    </row>
    <row r="327" spans="1:15">
      <c r="A327" s="1" t="s">
        <v>367</v>
      </c>
      <c r="B327" s="2">
        <v>44944</v>
      </c>
      <c r="C327" s="13" t="str">
        <f>TEXT(bbdd_Social_Media_Trends[[#This Row],[Post_Date]],"aaaa-mm")</f>
        <v>2023-01</v>
      </c>
      <c r="D327" s="1" t="s">
        <v>12</v>
      </c>
      <c r="E327" s="1" t="s">
        <v>52</v>
      </c>
      <c r="F327" s="1" t="s">
        <v>14</v>
      </c>
      <c r="G327" s="1" t="s">
        <v>60</v>
      </c>
      <c r="H327">
        <v>2580238</v>
      </c>
      <c r="I327">
        <v>118495</v>
      </c>
      <c r="J327">
        <v>10621</v>
      </c>
      <c r="K327">
        <v>34440</v>
      </c>
      <c r="L327">
        <f>bbdd_Social_Media_Trends[[#This Row],[Likes]]+bbdd_Social_Media_Trends[[#This Row],[Shares]]+bbdd_Social_Media_Trends[[#This Row],[Comments]]</f>
        <v>163556</v>
      </c>
      <c r="M327">
        <f>bbdd_Social_Media_Trends[[#This Row],[Interactions]]/bbdd_Social_Media_Trends[[#This Row],[Views]]</f>
        <v>6.3387951033974391E-2</v>
      </c>
      <c r="N327" s="1" t="s">
        <v>22</v>
      </c>
      <c r="O327" s="4">
        <f t="shared" si="5"/>
        <v>0</v>
      </c>
    </row>
    <row r="328" spans="1:15">
      <c r="A328" s="1" t="s">
        <v>368</v>
      </c>
      <c r="B328" s="2">
        <v>45215</v>
      </c>
      <c r="C328" s="13" t="str">
        <f>TEXT(bbdd_Social_Media_Trends[[#This Row],[Post_Date]],"aaaa-mm")</f>
        <v>2023-10</v>
      </c>
      <c r="D328" s="1" t="s">
        <v>12</v>
      </c>
      <c r="E328" s="1" t="s">
        <v>35</v>
      </c>
      <c r="F328" s="1" t="s">
        <v>41</v>
      </c>
      <c r="G328" s="1" t="s">
        <v>37</v>
      </c>
      <c r="H328">
        <v>1094116</v>
      </c>
      <c r="I328">
        <v>301730</v>
      </c>
      <c r="J328">
        <v>23651</v>
      </c>
      <c r="K328">
        <v>29582</v>
      </c>
      <c r="L328">
        <f>bbdd_Social_Media_Trends[[#This Row],[Likes]]+bbdd_Social_Media_Trends[[#This Row],[Shares]]+bbdd_Social_Media_Trends[[#This Row],[Comments]]</f>
        <v>354963</v>
      </c>
      <c r="M328">
        <f>bbdd_Social_Media_Trends[[#This Row],[Interactions]]/bbdd_Social_Media_Trends[[#This Row],[Views]]</f>
        <v>0.3244290367748941</v>
      </c>
      <c r="N328" s="1" t="s">
        <v>16</v>
      </c>
      <c r="O328" s="4">
        <f t="shared" si="5"/>
        <v>0</v>
      </c>
    </row>
    <row r="329" spans="1:15">
      <c r="A329" s="1" t="s">
        <v>369</v>
      </c>
      <c r="B329" s="2">
        <v>45028</v>
      </c>
      <c r="C329" s="13" t="str">
        <f>TEXT(bbdd_Social_Media_Trends[[#This Row],[Post_Date]],"aaaa-mm")</f>
        <v>2023-04</v>
      </c>
      <c r="D329" s="1" t="s">
        <v>27</v>
      </c>
      <c r="E329" s="1" t="s">
        <v>46</v>
      </c>
      <c r="F329" s="1" t="s">
        <v>47</v>
      </c>
      <c r="G329" s="1" t="s">
        <v>15</v>
      </c>
      <c r="H329">
        <v>3107277</v>
      </c>
      <c r="I329">
        <v>201634</v>
      </c>
      <c r="J329">
        <v>7994</v>
      </c>
      <c r="K329">
        <v>4367</v>
      </c>
      <c r="L329">
        <f>bbdd_Social_Media_Trends[[#This Row],[Likes]]+bbdd_Social_Media_Trends[[#This Row],[Shares]]+bbdd_Social_Media_Trends[[#This Row],[Comments]]</f>
        <v>213995</v>
      </c>
      <c r="M329">
        <f>bbdd_Social_Media_Trends[[#This Row],[Interactions]]/bbdd_Social_Media_Trends[[#This Row],[Views]]</f>
        <v>6.886898078285264E-2</v>
      </c>
      <c r="N329" s="1" t="s">
        <v>16</v>
      </c>
      <c r="O329" s="4">
        <f t="shared" si="5"/>
        <v>0</v>
      </c>
    </row>
    <row r="330" spans="1:15">
      <c r="A330" s="1" t="s">
        <v>370</v>
      </c>
      <c r="B330" s="2">
        <v>44688</v>
      </c>
      <c r="C330" s="13" t="str">
        <f>TEXT(bbdd_Social_Media_Trends[[#This Row],[Post_Date]],"aaaa-mm")</f>
        <v>2022-05</v>
      </c>
      <c r="D330" s="1" t="s">
        <v>18</v>
      </c>
      <c r="E330" s="1" t="s">
        <v>57</v>
      </c>
      <c r="F330" s="1" t="s">
        <v>14</v>
      </c>
      <c r="G330" s="1" t="s">
        <v>50</v>
      </c>
      <c r="H330">
        <v>3502729</v>
      </c>
      <c r="I330">
        <v>423463</v>
      </c>
      <c r="J330">
        <v>33243</v>
      </c>
      <c r="K330">
        <v>17585</v>
      </c>
      <c r="L330">
        <f>bbdd_Social_Media_Trends[[#This Row],[Likes]]+bbdd_Social_Media_Trends[[#This Row],[Shares]]+bbdd_Social_Media_Trends[[#This Row],[Comments]]</f>
        <v>474291</v>
      </c>
      <c r="M330">
        <f>bbdd_Social_Media_Trends[[#This Row],[Interactions]]/bbdd_Social_Media_Trends[[#This Row],[Views]]</f>
        <v>0.13540613618695593</v>
      </c>
      <c r="N330" s="1" t="s">
        <v>22</v>
      </c>
      <c r="O330" s="4">
        <f t="shared" si="5"/>
        <v>0</v>
      </c>
    </row>
    <row r="331" spans="1:15">
      <c r="A331" s="1" t="s">
        <v>371</v>
      </c>
      <c r="B331" s="2">
        <v>44822</v>
      </c>
      <c r="C331" s="13" t="str">
        <f>TEXT(bbdd_Social_Media_Trends[[#This Row],[Post_Date]],"aaaa-mm")</f>
        <v>2022-09</v>
      </c>
      <c r="D331" s="1" t="s">
        <v>27</v>
      </c>
      <c r="E331" s="1" t="s">
        <v>57</v>
      </c>
      <c r="F331" s="1" t="s">
        <v>36</v>
      </c>
      <c r="G331" s="1" t="s">
        <v>25</v>
      </c>
      <c r="H331">
        <v>3073848</v>
      </c>
      <c r="I331">
        <v>306268</v>
      </c>
      <c r="J331">
        <v>94923</v>
      </c>
      <c r="K331">
        <v>45513</v>
      </c>
      <c r="L331">
        <f>bbdd_Social_Media_Trends[[#This Row],[Likes]]+bbdd_Social_Media_Trends[[#This Row],[Shares]]+bbdd_Social_Media_Trends[[#This Row],[Comments]]</f>
        <v>446704</v>
      </c>
      <c r="M331">
        <f>bbdd_Social_Media_Trends[[#This Row],[Interactions]]/bbdd_Social_Media_Trends[[#This Row],[Views]]</f>
        <v>0.14532403684242032</v>
      </c>
      <c r="N331" s="1" t="s">
        <v>22</v>
      </c>
      <c r="O331" s="4">
        <f t="shared" si="5"/>
        <v>0</v>
      </c>
    </row>
    <row r="332" spans="1:15">
      <c r="A332" s="1" t="s">
        <v>372</v>
      </c>
      <c r="B332" s="2">
        <v>45261</v>
      </c>
      <c r="C332" s="13" t="str">
        <f>TEXT(bbdd_Social_Media_Trends[[#This Row],[Post_Date]],"aaaa-mm")</f>
        <v>2023-12</v>
      </c>
      <c r="D332" s="1" t="s">
        <v>12</v>
      </c>
      <c r="E332" s="1" t="s">
        <v>35</v>
      </c>
      <c r="F332" s="1" t="s">
        <v>36</v>
      </c>
      <c r="G332" s="1" t="s">
        <v>37</v>
      </c>
      <c r="H332">
        <v>2092377</v>
      </c>
      <c r="I332">
        <v>158177</v>
      </c>
      <c r="J332">
        <v>72216</v>
      </c>
      <c r="K332">
        <v>47525</v>
      </c>
      <c r="L332">
        <f>bbdd_Social_Media_Trends[[#This Row],[Likes]]+bbdd_Social_Media_Trends[[#This Row],[Shares]]+bbdd_Social_Media_Trends[[#This Row],[Comments]]</f>
        <v>277918</v>
      </c>
      <c r="M332">
        <f>bbdd_Social_Media_Trends[[#This Row],[Interactions]]/bbdd_Social_Media_Trends[[#This Row],[Views]]</f>
        <v>0.13282405608549511</v>
      </c>
      <c r="N332" s="1" t="s">
        <v>16</v>
      </c>
      <c r="O332" s="4">
        <f t="shared" si="5"/>
        <v>0</v>
      </c>
    </row>
    <row r="333" spans="1:15">
      <c r="A333" s="1" t="s">
        <v>373</v>
      </c>
      <c r="B333" s="2">
        <v>45158</v>
      </c>
      <c r="C333" s="13" t="str">
        <f>TEXT(bbdd_Social_Media_Trends[[#This Row],[Post_Date]],"aaaa-mm")</f>
        <v>2023-08</v>
      </c>
      <c r="D333" s="1" t="s">
        <v>27</v>
      </c>
      <c r="E333" s="1" t="s">
        <v>19</v>
      </c>
      <c r="F333" s="1" t="s">
        <v>32</v>
      </c>
      <c r="G333" s="1" t="s">
        <v>60</v>
      </c>
      <c r="H333">
        <v>4530257</v>
      </c>
      <c r="I333">
        <v>474798</v>
      </c>
      <c r="J333">
        <v>91950</v>
      </c>
      <c r="K333">
        <v>40024</v>
      </c>
      <c r="L333">
        <f>bbdd_Social_Media_Trends[[#This Row],[Likes]]+bbdd_Social_Media_Trends[[#This Row],[Shares]]+bbdd_Social_Media_Trends[[#This Row],[Comments]]</f>
        <v>606772</v>
      </c>
      <c r="M333">
        <f>bbdd_Social_Media_Trends[[#This Row],[Interactions]]/bbdd_Social_Media_Trends[[#This Row],[Views]]</f>
        <v>0.13393765519263034</v>
      </c>
      <c r="N333" s="1" t="s">
        <v>16</v>
      </c>
      <c r="O333" s="4">
        <f t="shared" si="5"/>
        <v>0</v>
      </c>
    </row>
    <row r="334" spans="1:15">
      <c r="A334" s="1" t="s">
        <v>374</v>
      </c>
      <c r="B334" s="2">
        <v>44854</v>
      </c>
      <c r="C334" s="13" t="str">
        <f>TEXT(bbdd_Social_Media_Trends[[#This Row],[Post_Date]],"aaaa-mm")</f>
        <v>2022-10</v>
      </c>
      <c r="D334" s="1" t="s">
        <v>12</v>
      </c>
      <c r="E334" s="1" t="s">
        <v>57</v>
      </c>
      <c r="F334" s="1" t="s">
        <v>41</v>
      </c>
      <c r="G334" s="1" t="s">
        <v>37</v>
      </c>
      <c r="H334">
        <v>4297874</v>
      </c>
      <c r="I334">
        <v>462449</v>
      </c>
      <c r="J334">
        <v>15517</v>
      </c>
      <c r="K334">
        <v>44021</v>
      </c>
      <c r="L334">
        <f>bbdd_Social_Media_Trends[[#This Row],[Likes]]+bbdd_Social_Media_Trends[[#This Row],[Shares]]+bbdd_Social_Media_Trends[[#This Row],[Comments]]</f>
        <v>521987</v>
      </c>
      <c r="M334">
        <f>bbdd_Social_Media_Trends[[#This Row],[Interactions]]/bbdd_Social_Media_Trends[[#This Row],[Views]]</f>
        <v>0.1214523738946279</v>
      </c>
      <c r="N334" s="1" t="s">
        <v>22</v>
      </c>
      <c r="O334" s="4">
        <f t="shared" si="5"/>
        <v>0</v>
      </c>
    </row>
    <row r="335" spans="1:15">
      <c r="A335" s="1" t="s">
        <v>375</v>
      </c>
      <c r="B335" s="2">
        <v>45134</v>
      </c>
      <c r="C335" s="13" t="str">
        <f>TEXT(bbdd_Social_Media_Trends[[#This Row],[Post_Date]],"aaaa-mm")</f>
        <v>2023-07</v>
      </c>
      <c r="D335" s="1" t="s">
        <v>12</v>
      </c>
      <c r="E335" s="1" t="s">
        <v>35</v>
      </c>
      <c r="F335" s="1" t="s">
        <v>32</v>
      </c>
      <c r="G335" s="1" t="s">
        <v>28</v>
      </c>
      <c r="H335">
        <v>2847461</v>
      </c>
      <c r="I335">
        <v>439633</v>
      </c>
      <c r="J335">
        <v>17966</v>
      </c>
      <c r="K335">
        <v>47276</v>
      </c>
      <c r="L335">
        <f>bbdd_Social_Media_Trends[[#This Row],[Likes]]+bbdd_Social_Media_Trends[[#This Row],[Shares]]+bbdd_Social_Media_Trends[[#This Row],[Comments]]</f>
        <v>504875</v>
      </c>
      <c r="M335">
        <f>bbdd_Social_Media_Trends[[#This Row],[Interactions]]/bbdd_Social_Media_Trends[[#This Row],[Views]]</f>
        <v>0.17730708164220688</v>
      </c>
      <c r="N335" s="1" t="s">
        <v>22</v>
      </c>
      <c r="O335" s="4">
        <f t="shared" si="5"/>
        <v>0</v>
      </c>
    </row>
    <row r="336" spans="1:15">
      <c r="A336" s="1" t="s">
        <v>376</v>
      </c>
      <c r="B336" s="2">
        <v>44825</v>
      </c>
      <c r="C336" s="13" t="str">
        <f>TEXT(bbdd_Social_Media_Trends[[#This Row],[Post_Date]],"aaaa-mm")</f>
        <v>2022-09</v>
      </c>
      <c r="D336" s="1" t="s">
        <v>18</v>
      </c>
      <c r="E336" s="1" t="s">
        <v>49</v>
      </c>
      <c r="F336" s="1" t="s">
        <v>14</v>
      </c>
      <c r="G336" s="1" t="s">
        <v>50</v>
      </c>
      <c r="H336">
        <v>4096574</v>
      </c>
      <c r="I336">
        <v>225112</v>
      </c>
      <c r="J336">
        <v>53015</v>
      </c>
      <c r="K336">
        <v>15291</v>
      </c>
      <c r="L336">
        <f>bbdd_Social_Media_Trends[[#This Row],[Likes]]+bbdd_Social_Media_Trends[[#This Row],[Shares]]+bbdd_Social_Media_Trends[[#This Row],[Comments]]</f>
        <v>293418</v>
      </c>
      <c r="M336">
        <f>bbdd_Social_Media_Trends[[#This Row],[Interactions]]/bbdd_Social_Media_Trends[[#This Row],[Views]]</f>
        <v>7.1625216583418236E-2</v>
      </c>
      <c r="N336" s="1" t="s">
        <v>29</v>
      </c>
      <c r="O336" s="4">
        <f t="shared" si="5"/>
        <v>0</v>
      </c>
    </row>
    <row r="337" spans="1:15">
      <c r="A337" s="1" t="s">
        <v>377</v>
      </c>
      <c r="B337" s="2">
        <v>44984</v>
      </c>
      <c r="C337" s="13" t="str">
        <f>TEXT(bbdd_Social_Media_Trends[[#This Row],[Post_Date]],"aaaa-mm")</f>
        <v>2023-02</v>
      </c>
      <c r="D337" s="1" t="s">
        <v>24</v>
      </c>
      <c r="E337" s="1" t="s">
        <v>52</v>
      </c>
      <c r="F337" s="1" t="s">
        <v>47</v>
      </c>
      <c r="G337" s="1" t="s">
        <v>25</v>
      </c>
      <c r="H337">
        <v>3708615</v>
      </c>
      <c r="I337">
        <v>239914</v>
      </c>
      <c r="J337">
        <v>45200</v>
      </c>
      <c r="K337">
        <v>8352</v>
      </c>
      <c r="L337">
        <f>bbdd_Social_Media_Trends[[#This Row],[Likes]]+bbdd_Social_Media_Trends[[#This Row],[Shares]]+bbdd_Social_Media_Trends[[#This Row],[Comments]]</f>
        <v>293466</v>
      </c>
      <c r="M337">
        <f>bbdd_Social_Media_Trends[[#This Row],[Interactions]]/bbdd_Social_Media_Trends[[#This Row],[Views]]</f>
        <v>7.9130888485324041E-2</v>
      </c>
      <c r="N337" s="1" t="s">
        <v>29</v>
      </c>
      <c r="O337" s="4">
        <f t="shared" si="5"/>
        <v>0</v>
      </c>
    </row>
    <row r="338" spans="1:15">
      <c r="A338" s="1" t="s">
        <v>378</v>
      </c>
      <c r="B338" s="2">
        <v>44595</v>
      </c>
      <c r="C338" s="13" t="str">
        <f>TEXT(bbdd_Social_Media_Trends[[#This Row],[Post_Date]],"aaaa-mm")</f>
        <v>2022-02</v>
      </c>
      <c r="D338" s="1" t="s">
        <v>12</v>
      </c>
      <c r="E338" s="1" t="s">
        <v>46</v>
      </c>
      <c r="F338" s="1" t="s">
        <v>47</v>
      </c>
      <c r="G338" s="1" t="s">
        <v>21</v>
      </c>
      <c r="H338">
        <v>4047898</v>
      </c>
      <c r="I338">
        <v>375210</v>
      </c>
      <c r="J338">
        <v>72728</v>
      </c>
      <c r="K338">
        <v>40390</v>
      </c>
      <c r="L338">
        <f>bbdd_Social_Media_Trends[[#This Row],[Likes]]+bbdd_Social_Media_Trends[[#This Row],[Shares]]+bbdd_Social_Media_Trends[[#This Row],[Comments]]</f>
        <v>488328</v>
      </c>
      <c r="M338">
        <f>bbdd_Social_Media_Trends[[#This Row],[Interactions]]/bbdd_Social_Media_Trends[[#This Row],[Views]]</f>
        <v>0.12063742712884563</v>
      </c>
      <c r="N338" s="1" t="s">
        <v>22</v>
      </c>
      <c r="O338" s="4">
        <f t="shared" si="5"/>
        <v>0</v>
      </c>
    </row>
    <row r="339" spans="1:15">
      <c r="A339" s="1" t="s">
        <v>379</v>
      </c>
      <c r="B339" s="2">
        <v>44852</v>
      </c>
      <c r="C339" s="13" t="str">
        <f>TEXT(bbdd_Social_Media_Trends[[#This Row],[Post_Date]],"aaaa-mm")</f>
        <v>2022-10</v>
      </c>
      <c r="D339" s="1" t="s">
        <v>24</v>
      </c>
      <c r="E339" s="1" t="s">
        <v>35</v>
      </c>
      <c r="F339" s="1" t="s">
        <v>47</v>
      </c>
      <c r="G339" s="1" t="s">
        <v>25</v>
      </c>
      <c r="H339">
        <v>2676484</v>
      </c>
      <c r="I339">
        <v>97672</v>
      </c>
      <c r="J339">
        <v>26461</v>
      </c>
      <c r="K339">
        <v>49856</v>
      </c>
      <c r="L339">
        <f>bbdd_Social_Media_Trends[[#This Row],[Likes]]+bbdd_Social_Media_Trends[[#This Row],[Shares]]+bbdd_Social_Media_Trends[[#This Row],[Comments]]</f>
        <v>173989</v>
      </c>
      <c r="M339">
        <f>bbdd_Social_Media_Trends[[#This Row],[Interactions]]/bbdd_Social_Media_Trends[[#This Row],[Views]]</f>
        <v>6.5006553373754522E-2</v>
      </c>
      <c r="N339" s="1" t="s">
        <v>16</v>
      </c>
      <c r="O339" s="4">
        <f t="shared" si="5"/>
        <v>0</v>
      </c>
    </row>
    <row r="340" spans="1:15">
      <c r="A340" s="1" t="s">
        <v>380</v>
      </c>
      <c r="B340" s="2">
        <v>44792</v>
      </c>
      <c r="C340" s="13" t="str">
        <f>TEXT(bbdd_Social_Media_Trends[[#This Row],[Post_Date]],"aaaa-mm")</f>
        <v>2022-08</v>
      </c>
      <c r="D340" s="1" t="s">
        <v>18</v>
      </c>
      <c r="E340" s="1" t="s">
        <v>19</v>
      </c>
      <c r="F340" s="1" t="s">
        <v>14</v>
      </c>
      <c r="G340" s="1" t="s">
        <v>50</v>
      </c>
      <c r="H340">
        <v>961039</v>
      </c>
      <c r="I340">
        <v>320162</v>
      </c>
      <c r="J340">
        <v>73066</v>
      </c>
      <c r="K340">
        <v>32</v>
      </c>
      <c r="L340">
        <f>bbdd_Social_Media_Trends[[#This Row],[Likes]]+bbdd_Social_Media_Trends[[#This Row],[Shares]]+bbdd_Social_Media_Trends[[#This Row],[Comments]]</f>
        <v>393260</v>
      </c>
      <c r="M340">
        <f>bbdd_Social_Media_Trends[[#This Row],[Interactions]]/bbdd_Social_Media_Trends[[#This Row],[Views]]</f>
        <v>0.40920295638366394</v>
      </c>
      <c r="N340" s="1" t="s">
        <v>29</v>
      </c>
      <c r="O340" s="4">
        <f t="shared" si="5"/>
        <v>0</v>
      </c>
    </row>
    <row r="341" spans="1:15">
      <c r="A341" s="1" t="s">
        <v>381</v>
      </c>
      <c r="B341" s="2">
        <v>45128</v>
      </c>
      <c r="C341" s="13" t="str">
        <f>TEXT(bbdd_Social_Media_Trends[[#This Row],[Post_Date]],"aaaa-mm")</f>
        <v>2023-07</v>
      </c>
      <c r="D341" s="1" t="s">
        <v>24</v>
      </c>
      <c r="E341" s="1" t="s">
        <v>59</v>
      </c>
      <c r="F341" s="1" t="s">
        <v>36</v>
      </c>
      <c r="G341" s="1" t="s">
        <v>50</v>
      </c>
      <c r="H341">
        <v>3806052</v>
      </c>
      <c r="I341">
        <v>336179</v>
      </c>
      <c r="J341">
        <v>69578</v>
      </c>
      <c r="K341">
        <v>32549</v>
      </c>
      <c r="L341">
        <f>bbdd_Social_Media_Trends[[#This Row],[Likes]]+bbdd_Social_Media_Trends[[#This Row],[Shares]]+bbdd_Social_Media_Trends[[#This Row],[Comments]]</f>
        <v>438306</v>
      </c>
      <c r="M341">
        <f>bbdd_Social_Media_Trends[[#This Row],[Interactions]]/bbdd_Social_Media_Trends[[#This Row],[Views]]</f>
        <v>0.11516027631782225</v>
      </c>
      <c r="N341" s="1" t="s">
        <v>22</v>
      </c>
      <c r="O341" s="4">
        <f t="shared" si="5"/>
        <v>0</v>
      </c>
    </row>
    <row r="342" spans="1:15">
      <c r="A342" s="1" t="s">
        <v>382</v>
      </c>
      <c r="B342" s="2">
        <v>44958</v>
      </c>
      <c r="C342" s="13" t="str">
        <f>TEXT(bbdd_Social_Media_Trends[[#This Row],[Post_Date]],"aaaa-mm")</f>
        <v>2023-02</v>
      </c>
      <c r="D342" s="1" t="s">
        <v>12</v>
      </c>
      <c r="E342" s="1" t="s">
        <v>49</v>
      </c>
      <c r="F342" s="1" t="s">
        <v>36</v>
      </c>
      <c r="G342" s="1" t="s">
        <v>28</v>
      </c>
      <c r="H342">
        <v>2277888</v>
      </c>
      <c r="I342">
        <v>10022</v>
      </c>
      <c r="J342">
        <v>63720</v>
      </c>
      <c r="K342">
        <v>49788</v>
      </c>
      <c r="L342">
        <f>bbdd_Social_Media_Trends[[#This Row],[Likes]]+bbdd_Social_Media_Trends[[#This Row],[Shares]]+bbdd_Social_Media_Trends[[#This Row],[Comments]]</f>
        <v>123530</v>
      </c>
      <c r="M342">
        <f>bbdd_Social_Media_Trends[[#This Row],[Interactions]]/bbdd_Social_Media_Trends[[#This Row],[Views]]</f>
        <v>5.423005872106091E-2</v>
      </c>
      <c r="N342" s="1" t="s">
        <v>29</v>
      </c>
      <c r="O342" s="4">
        <f t="shared" si="5"/>
        <v>0</v>
      </c>
    </row>
    <row r="343" spans="1:15">
      <c r="A343" s="1" t="s">
        <v>383</v>
      </c>
      <c r="B343" s="2">
        <v>45260</v>
      </c>
      <c r="C343" s="13" t="str">
        <f>TEXT(bbdd_Social_Media_Trends[[#This Row],[Post_Date]],"aaaa-mm")</f>
        <v>2023-11</v>
      </c>
      <c r="D343" s="1" t="s">
        <v>18</v>
      </c>
      <c r="E343" s="1" t="s">
        <v>49</v>
      </c>
      <c r="F343" s="1" t="s">
        <v>36</v>
      </c>
      <c r="G343" s="1" t="s">
        <v>15</v>
      </c>
      <c r="H343">
        <v>3850711</v>
      </c>
      <c r="I343">
        <v>419814</v>
      </c>
      <c r="J343">
        <v>14656</v>
      </c>
      <c r="K343">
        <v>45277</v>
      </c>
      <c r="L343">
        <f>bbdd_Social_Media_Trends[[#This Row],[Likes]]+bbdd_Social_Media_Trends[[#This Row],[Shares]]+bbdd_Social_Media_Trends[[#This Row],[Comments]]</f>
        <v>479747</v>
      </c>
      <c r="M343">
        <f>bbdd_Social_Media_Trends[[#This Row],[Interactions]]/bbdd_Social_Media_Trends[[#This Row],[Views]]</f>
        <v>0.12458660231837705</v>
      </c>
      <c r="N343" s="1" t="s">
        <v>29</v>
      </c>
      <c r="O343" s="4">
        <f t="shared" si="5"/>
        <v>0</v>
      </c>
    </row>
    <row r="344" spans="1:15">
      <c r="A344" s="1" t="s">
        <v>384</v>
      </c>
      <c r="B344" s="2">
        <v>44566</v>
      </c>
      <c r="C344" s="13" t="str">
        <f>TEXT(bbdd_Social_Media_Trends[[#This Row],[Post_Date]],"aaaa-mm")</f>
        <v>2022-01</v>
      </c>
      <c r="D344" s="1" t="s">
        <v>24</v>
      </c>
      <c r="E344" s="1" t="s">
        <v>57</v>
      </c>
      <c r="F344" s="1" t="s">
        <v>20</v>
      </c>
      <c r="G344" s="1" t="s">
        <v>44</v>
      </c>
      <c r="H344">
        <v>1675122</v>
      </c>
      <c r="I344">
        <v>177756</v>
      </c>
      <c r="J344">
        <v>68407</v>
      </c>
      <c r="K344">
        <v>36886</v>
      </c>
      <c r="L344">
        <f>bbdd_Social_Media_Trends[[#This Row],[Likes]]+bbdd_Social_Media_Trends[[#This Row],[Shares]]+bbdd_Social_Media_Trends[[#This Row],[Comments]]</f>
        <v>283049</v>
      </c>
      <c r="M344">
        <f>bbdd_Social_Media_Trends[[#This Row],[Interactions]]/bbdd_Social_Media_Trends[[#This Row],[Views]]</f>
        <v>0.16897217038520179</v>
      </c>
      <c r="N344" s="1" t="s">
        <v>22</v>
      </c>
      <c r="O344" s="4">
        <f t="shared" si="5"/>
        <v>0</v>
      </c>
    </row>
    <row r="345" spans="1:15">
      <c r="A345" s="1" t="s">
        <v>385</v>
      </c>
      <c r="B345" s="2">
        <v>44582</v>
      </c>
      <c r="C345" s="13" t="str">
        <f>TEXT(bbdd_Social_Media_Trends[[#This Row],[Post_Date]],"aaaa-mm")</f>
        <v>2022-01</v>
      </c>
      <c r="D345" s="1" t="s">
        <v>18</v>
      </c>
      <c r="E345" s="1" t="s">
        <v>13</v>
      </c>
      <c r="F345" s="1" t="s">
        <v>14</v>
      </c>
      <c r="G345" s="1" t="s">
        <v>50</v>
      </c>
      <c r="H345">
        <v>121735</v>
      </c>
      <c r="I345">
        <v>293092</v>
      </c>
      <c r="J345">
        <v>98179</v>
      </c>
      <c r="K345">
        <v>41884</v>
      </c>
      <c r="L345">
        <f>bbdd_Social_Media_Trends[[#This Row],[Likes]]+bbdd_Social_Media_Trends[[#This Row],[Shares]]+bbdd_Social_Media_Trends[[#This Row],[Comments]]</f>
        <v>433155</v>
      </c>
      <c r="M345">
        <f>bbdd_Social_Media_Trends[[#This Row],[Interactions]]/bbdd_Social_Media_Trends[[#This Row],[Views]]</f>
        <v>3.5581796525239251</v>
      </c>
      <c r="N345" s="1" t="s">
        <v>29</v>
      </c>
      <c r="O345" s="4">
        <f t="shared" si="5"/>
        <v>0</v>
      </c>
    </row>
    <row r="346" spans="1:15">
      <c r="A346" s="1" t="s">
        <v>386</v>
      </c>
      <c r="B346" s="2">
        <v>45152</v>
      </c>
      <c r="C346" s="13" t="str">
        <f>TEXT(bbdd_Social_Media_Trends[[#This Row],[Post_Date]],"aaaa-mm")</f>
        <v>2023-08</v>
      </c>
      <c r="D346" s="1" t="s">
        <v>18</v>
      </c>
      <c r="E346" s="1" t="s">
        <v>46</v>
      </c>
      <c r="F346" s="1" t="s">
        <v>47</v>
      </c>
      <c r="G346" s="1" t="s">
        <v>28</v>
      </c>
      <c r="H346">
        <v>423362</v>
      </c>
      <c r="I346">
        <v>110690</v>
      </c>
      <c r="J346">
        <v>51877</v>
      </c>
      <c r="K346">
        <v>22816</v>
      </c>
      <c r="L346">
        <f>bbdd_Social_Media_Trends[[#This Row],[Likes]]+bbdd_Social_Media_Trends[[#This Row],[Shares]]+bbdd_Social_Media_Trends[[#This Row],[Comments]]</f>
        <v>185383</v>
      </c>
      <c r="M346">
        <f>bbdd_Social_Media_Trends[[#This Row],[Interactions]]/bbdd_Social_Media_Trends[[#This Row],[Views]]</f>
        <v>0.43788294650913401</v>
      </c>
      <c r="N346" s="1" t="s">
        <v>16</v>
      </c>
      <c r="O346" s="4">
        <f t="shared" si="5"/>
        <v>0</v>
      </c>
    </row>
    <row r="347" spans="1:15">
      <c r="A347" s="1" t="s">
        <v>387</v>
      </c>
      <c r="B347" s="2">
        <v>44758</v>
      </c>
      <c r="C347" s="13" t="str">
        <f>TEXT(bbdd_Social_Media_Trends[[#This Row],[Post_Date]],"aaaa-mm")</f>
        <v>2022-07</v>
      </c>
      <c r="D347" s="1" t="s">
        <v>24</v>
      </c>
      <c r="E347" s="1" t="s">
        <v>13</v>
      </c>
      <c r="F347" s="1" t="s">
        <v>20</v>
      </c>
      <c r="G347" s="1" t="s">
        <v>28</v>
      </c>
      <c r="H347">
        <v>2902262</v>
      </c>
      <c r="I347">
        <v>99211</v>
      </c>
      <c r="J347">
        <v>30845</v>
      </c>
      <c r="K347">
        <v>37170</v>
      </c>
      <c r="L347">
        <f>bbdd_Social_Media_Trends[[#This Row],[Likes]]+bbdd_Social_Media_Trends[[#This Row],[Shares]]+bbdd_Social_Media_Trends[[#This Row],[Comments]]</f>
        <v>167226</v>
      </c>
      <c r="M347">
        <f>bbdd_Social_Media_Trends[[#This Row],[Interactions]]/bbdd_Social_Media_Trends[[#This Row],[Views]]</f>
        <v>5.7619194958966488E-2</v>
      </c>
      <c r="N347" s="1" t="s">
        <v>22</v>
      </c>
      <c r="O347" s="4">
        <f t="shared" si="5"/>
        <v>0</v>
      </c>
    </row>
    <row r="348" spans="1:15">
      <c r="A348" s="1" t="s">
        <v>388</v>
      </c>
      <c r="B348" s="2">
        <v>45160</v>
      </c>
      <c r="C348" s="13" t="str">
        <f>TEXT(bbdd_Social_Media_Trends[[#This Row],[Post_Date]],"aaaa-mm")</f>
        <v>2023-08</v>
      </c>
      <c r="D348" s="1" t="s">
        <v>27</v>
      </c>
      <c r="E348" s="1" t="s">
        <v>13</v>
      </c>
      <c r="F348" s="1" t="s">
        <v>32</v>
      </c>
      <c r="G348" s="1" t="s">
        <v>25</v>
      </c>
      <c r="H348">
        <v>1670715</v>
      </c>
      <c r="I348">
        <v>304208</v>
      </c>
      <c r="J348">
        <v>67487</v>
      </c>
      <c r="K348">
        <v>36984</v>
      </c>
      <c r="L348">
        <f>bbdd_Social_Media_Trends[[#This Row],[Likes]]+bbdd_Social_Media_Trends[[#This Row],[Shares]]+bbdd_Social_Media_Trends[[#This Row],[Comments]]</f>
        <v>408679</v>
      </c>
      <c r="M348">
        <f>bbdd_Social_Media_Trends[[#This Row],[Interactions]]/bbdd_Social_Media_Trends[[#This Row],[Views]]</f>
        <v>0.24461323445351241</v>
      </c>
      <c r="N348" s="1" t="s">
        <v>16</v>
      </c>
      <c r="O348" s="4">
        <f t="shared" si="5"/>
        <v>0</v>
      </c>
    </row>
    <row r="349" spans="1:15">
      <c r="A349" s="1" t="s">
        <v>389</v>
      </c>
      <c r="B349" s="2">
        <v>44973</v>
      </c>
      <c r="C349" s="13" t="str">
        <f>TEXT(bbdd_Social_Media_Trends[[#This Row],[Post_Date]],"aaaa-mm")</f>
        <v>2023-02</v>
      </c>
      <c r="D349" s="1" t="s">
        <v>27</v>
      </c>
      <c r="E349" s="1" t="s">
        <v>52</v>
      </c>
      <c r="F349" s="1" t="s">
        <v>36</v>
      </c>
      <c r="G349" s="1" t="s">
        <v>25</v>
      </c>
      <c r="H349">
        <v>3577708</v>
      </c>
      <c r="I349">
        <v>6650</v>
      </c>
      <c r="J349">
        <v>74312</v>
      </c>
      <c r="K349">
        <v>12776</v>
      </c>
      <c r="L349">
        <f>bbdd_Social_Media_Trends[[#This Row],[Likes]]+bbdd_Social_Media_Trends[[#This Row],[Shares]]+bbdd_Social_Media_Trends[[#This Row],[Comments]]</f>
        <v>93738</v>
      </c>
      <c r="M349">
        <f>bbdd_Social_Media_Trends[[#This Row],[Interactions]]/bbdd_Social_Media_Trends[[#This Row],[Views]]</f>
        <v>2.6200573104345017E-2</v>
      </c>
      <c r="N349" s="1" t="s">
        <v>29</v>
      </c>
      <c r="O349" s="4">
        <f t="shared" si="5"/>
        <v>0</v>
      </c>
    </row>
    <row r="350" spans="1:15">
      <c r="A350" s="1" t="s">
        <v>390</v>
      </c>
      <c r="B350" s="2">
        <v>44708</v>
      </c>
      <c r="C350" s="13" t="str">
        <f>TEXT(bbdd_Social_Media_Trends[[#This Row],[Post_Date]],"aaaa-mm")</f>
        <v>2022-05</v>
      </c>
      <c r="D350" s="1" t="s">
        <v>24</v>
      </c>
      <c r="E350" s="1" t="s">
        <v>35</v>
      </c>
      <c r="F350" s="1" t="s">
        <v>32</v>
      </c>
      <c r="G350" s="1" t="s">
        <v>28</v>
      </c>
      <c r="H350">
        <v>4157406</v>
      </c>
      <c r="I350">
        <v>52815</v>
      </c>
      <c r="J350">
        <v>89361</v>
      </c>
      <c r="K350">
        <v>25431</v>
      </c>
      <c r="L350">
        <f>bbdd_Social_Media_Trends[[#This Row],[Likes]]+bbdd_Social_Media_Trends[[#This Row],[Shares]]+bbdd_Social_Media_Trends[[#This Row],[Comments]]</f>
        <v>167607</v>
      </c>
      <c r="M350">
        <f>bbdd_Social_Media_Trends[[#This Row],[Interactions]]/bbdd_Social_Media_Trends[[#This Row],[Views]]</f>
        <v>4.0315283135686053E-2</v>
      </c>
      <c r="N350" s="1" t="s">
        <v>22</v>
      </c>
      <c r="O350" s="4">
        <f t="shared" si="5"/>
        <v>0</v>
      </c>
    </row>
    <row r="351" spans="1:15">
      <c r="A351" s="1" t="s">
        <v>391</v>
      </c>
      <c r="B351" s="2">
        <v>44812</v>
      </c>
      <c r="C351" s="13" t="str">
        <f>TEXT(bbdd_Social_Media_Trends[[#This Row],[Post_Date]],"aaaa-mm")</f>
        <v>2022-09</v>
      </c>
      <c r="D351" s="1" t="s">
        <v>12</v>
      </c>
      <c r="E351" s="1" t="s">
        <v>35</v>
      </c>
      <c r="F351" s="1" t="s">
        <v>32</v>
      </c>
      <c r="G351" s="1" t="s">
        <v>25</v>
      </c>
      <c r="H351">
        <v>4955860</v>
      </c>
      <c r="I351">
        <v>204064</v>
      </c>
      <c r="J351">
        <v>19359</v>
      </c>
      <c r="K351">
        <v>46500</v>
      </c>
      <c r="L351">
        <f>bbdd_Social_Media_Trends[[#This Row],[Likes]]+bbdd_Social_Media_Trends[[#This Row],[Shares]]+bbdd_Social_Media_Trends[[#This Row],[Comments]]</f>
        <v>269923</v>
      </c>
      <c r="M351">
        <f>bbdd_Social_Media_Trends[[#This Row],[Interactions]]/bbdd_Social_Media_Trends[[#This Row],[Views]]</f>
        <v>5.446542073424189E-2</v>
      </c>
      <c r="N351" s="1" t="s">
        <v>22</v>
      </c>
      <c r="O351" s="4">
        <f t="shared" si="5"/>
        <v>0</v>
      </c>
    </row>
    <row r="352" spans="1:15">
      <c r="A352" s="1" t="s">
        <v>392</v>
      </c>
      <c r="B352" s="2">
        <v>45048</v>
      </c>
      <c r="C352" s="13" t="str">
        <f>TEXT(bbdd_Social_Media_Trends[[#This Row],[Post_Date]],"aaaa-mm")</f>
        <v>2023-05</v>
      </c>
      <c r="D352" s="1" t="s">
        <v>12</v>
      </c>
      <c r="E352" s="1" t="s">
        <v>57</v>
      </c>
      <c r="F352" s="1" t="s">
        <v>32</v>
      </c>
      <c r="G352" s="1" t="s">
        <v>60</v>
      </c>
      <c r="H352">
        <v>3562055</v>
      </c>
      <c r="I352">
        <v>211324</v>
      </c>
      <c r="J352">
        <v>22318</v>
      </c>
      <c r="K352">
        <v>48831</v>
      </c>
      <c r="L352">
        <f>bbdd_Social_Media_Trends[[#This Row],[Likes]]+bbdd_Social_Media_Trends[[#This Row],[Shares]]+bbdd_Social_Media_Trends[[#This Row],[Comments]]</f>
        <v>282473</v>
      </c>
      <c r="M352">
        <f>bbdd_Social_Media_Trends[[#This Row],[Interactions]]/bbdd_Social_Media_Trends[[#This Row],[Views]]</f>
        <v>7.9300572282011372E-2</v>
      </c>
      <c r="N352" s="1" t="s">
        <v>29</v>
      </c>
      <c r="O352" s="4">
        <f t="shared" si="5"/>
        <v>0</v>
      </c>
    </row>
    <row r="353" spans="1:15">
      <c r="A353" s="1" t="s">
        <v>393</v>
      </c>
      <c r="B353" s="2">
        <v>44924</v>
      </c>
      <c r="C353" s="13" t="str">
        <f>TEXT(bbdd_Social_Media_Trends[[#This Row],[Post_Date]],"aaaa-mm")</f>
        <v>2022-12</v>
      </c>
      <c r="D353" s="1" t="s">
        <v>27</v>
      </c>
      <c r="E353" s="1" t="s">
        <v>59</v>
      </c>
      <c r="F353" s="1" t="s">
        <v>32</v>
      </c>
      <c r="G353" s="1" t="s">
        <v>50</v>
      </c>
      <c r="H353">
        <v>4443444</v>
      </c>
      <c r="I353">
        <v>329468</v>
      </c>
      <c r="J353">
        <v>67869</v>
      </c>
      <c r="K353">
        <v>13843</v>
      </c>
      <c r="L353">
        <f>bbdd_Social_Media_Trends[[#This Row],[Likes]]+bbdd_Social_Media_Trends[[#This Row],[Shares]]+bbdd_Social_Media_Trends[[#This Row],[Comments]]</f>
        <v>411180</v>
      </c>
      <c r="M353">
        <f>bbdd_Social_Media_Trends[[#This Row],[Interactions]]/bbdd_Social_Media_Trends[[#This Row],[Views]]</f>
        <v>9.2536329927866756E-2</v>
      </c>
      <c r="N353" s="1" t="s">
        <v>22</v>
      </c>
      <c r="O353" s="4">
        <f t="shared" si="5"/>
        <v>0</v>
      </c>
    </row>
    <row r="354" spans="1:15">
      <c r="A354" s="1" t="s">
        <v>394</v>
      </c>
      <c r="B354" s="2">
        <v>45078</v>
      </c>
      <c r="C354" s="13" t="str">
        <f>TEXT(bbdd_Social_Media_Trends[[#This Row],[Post_Date]],"aaaa-mm")</f>
        <v>2023-06</v>
      </c>
      <c r="D354" s="1" t="s">
        <v>12</v>
      </c>
      <c r="E354" s="1" t="s">
        <v>35</v>
      </c>
      <c r="F354" s="1" t="s">
        <v>14</v>
      </c>
      <c r="G354" s="1" t="s">
        <v>15</v>
      </c>
      <c r="H354">
        <v>377149</v>
      </c>
      <c r="I354">
        <v>207589</v>
      </c>
      <c r="J354">
        <v>13408</v>
      </c>
      <c r="K354">
        <v>15058</v>
      </c>
      <c r="L354">
        <f>bbdd_Social_Media_Trends[[#This Row],[Likes]]+bbdd_Social_Media_Trends[[#This Row],[Shares]]+bbdd_Social_Media_Trends[[#This Row],[Comments]]</f>
        <v>236055</v>
      </c>
      <c r="M354">
        <f>bbdd_Social_Media_Trends[[#This Row],[Interactions]]/bbdd_Social_Media_Trends[[#This Row],[Views]]</f>
        <v>0.62589321461809522</v>
      </c>
      <c r="N354" s="1" t="s">
        <v>16</v>
      </c>
      <c r="O354" s="4">
        <f t="shared" si="5"/>
        <v>0</v>
      </c>
    </row>
    <row r="355" spans="1:15">
      <c r="A355" s="1" t="s">
        <v>395</v>
      </c>
      <c r="B355" s="2">
        <v>45007</v>
      </c>
      <c r="C355" s="13" t="str">
        <f>TEXT(bbdd_Social_Media_Trends[[#This Row],[Post_Date]],"aaaa-mm")</f>
        <v>2023-03</v>
      </c>
      <c r="D355" s="1" t="s">
        <v>27</v>
      </c>
      <c r="E355" s="1" t="s">
        <v>57</v>
      </c>
      <c r="F355" s="1" t="s">
        <v>41</v>
      </c>
      <c r="G355" s="1" t="s">
        <v>60</v>
      </c>
      <c r="H355">
        <v>2711504</v>
      </c>
      <c r="I355">
        <v>428947</v>
      </c>
      <c r="J355">
        <v>52195</v>
      </c>
      <c r="K355">
        <v>4775</v>
      </c>
      <c r="L355">
        <f>bbdd_Social_Media_Trends[[#This Row],[Likes]]+bbdd_Social_Media_Trends[[#This Row],[Shares]]+bbdd_Social_Media_Trends[[#This Row],[Comments]]</f>
        <v>485917</v>
      </c>
      <c r="M355">
        <f>bbdd_Social_Media_Trends[[#This Row],[Interactions]]/bbdd_Social_Media_Trends[[#This Row],[Views]]</f>
        <v>0.17920571018888409</v>
      </c>
      <c r="N355" s="1" t="s">
        <v>16</v>
      </c>
      <c r="O355" s="4">
        <f t="shared" si="5"/>
        <v>0</v>
      </c>
    </row>
    <row r="356" spans="1:15">
      <c r="A356" s="1" t="s">
        <v>396</v>
      </c>
      <c r="B356" s="2">
        <v>44876</v>
      </c>
      <c r="C356" s="13" t="str">
        <f>TEXT(bbdd_Social_Media_Trends[[#This Row],[Post_Date]],"aaaa-mm")</f>
        <v>2022-11</v>
      </c>
      <c r="D356" s="1" t="s">
        <v>27</v>
      </c>
      <c r="E356" s="1" t="s">
        <v>13</v>
      </c>
      <c r="F356" s="1" t="s">
        <v>41</v>
      </c>
      <c r="G356" s="1" t="s">
        <v>28</v>
      </c>
      <c r="H356">
        <v>429918</v>
      </c>
      <c r="I356">
        <v>121461</v>
      </c>
      <c r="J356">
        <v>7858</v>
      </c>
      <c r="K356">
        <v>29359</v>
      </c>
      <c r="L356">
        <f>bbdd_Social_Media_Trends[[#This Row],[Likes]]+bbdd_Social_Media_Trends[[#This Row],[Shares]]+bbdd_Social_Media_Trends[[#This Row],[Comments]]</f>
        <v>158678</v>
      </c>
      <c r="M356">
        <f>bbdd_Social_Media_Trends[[#This Row],[Interactions]]/bbdd_Social_Media_Trends[[#This Row],[Views]]</f>
        <v>0.36908898906303061</v>
      </c>
      <c r="N356" s="1" t="s">
        <v>29</v>
      </c>
      <c r="O356" s="4">
        <f t="shared" si="5"/>
        <v>0</v>
      </c>
    </row>
    <row r="357" spans="1:15">
      <c r="A357" s="1" t="s">
        <v>397</v>
      </c>
      <c r="B357" s="2">
        <v>45152</v>
      </c>
      <c r="C357" s="13" t="str">
        <f>TEXT(bbdd_Social_Media_Trends[[#This Row],[Post_Date]],"aaaa-mm")</f>
        <v>2023-08</v>
      </c>
      <c r="D357" s="1" t="s">
        <v>27</v>
      </c>
      <c r="E357" s="1" t="s">
        <v>39</v>
      </c>
      <c r="F357" s="1" t="s">
        <v>41</v>
      </c>
      <c r="G357" s="1" t="s">
        <v>44</v>
      </c>
      <c r="H357">
        <v>4023574</v>
      </c>
      <c r="I357">
        <v>127139</v>
      </c>
      <c r="J357">
        <v>4948</v>
      </c>
      <c r="K357">
        <v>42147</v>
      </c>
      <c r="L357">
        <f>bbdd_Social_Media_Trends[[#This Row],[Likes]]+bbdd_Social_Media_Trends[[#This Row],[Shares]]+bbdd_Social_Media_Trends[[#This Row],[Comments]]</f>
        <v>174234</v>
      </c>
      <c r="M357">
        <f>bbdd_Social_Media_Trends[[#This Row],[Interactions]]/bbdd_Social_Media_Trends[[#This Row],[Views]]</f>
        <v>4.3303292048313263E-2</v>
      </c>
      <c r="N357" s="1" t="s">
        <v>22</v>
      </c>
      <c r="O357" s="4">
        <f t="shared" si="5"/>
        <v>0</v>
      </c>
    </row>
    <row r="358" spans="1:15">
      <c r="A358" s="1" t="s">
        <v>398</v>
      </c>
      <c r="B358" s="2">
        <v>45049</v>
      </c>
      <c r="C358" s="13" t="str">
        <f>TEXT(bbdd_Social_Media_Trends[[#This Row],[Post_Date]],"aaaa-mm")</f>
        <v>2023-05</v>
      </c>
      <c r="D358" s="1" t="s">
        <v>12</v>
      </c>
      <c r="E358" s="1" t="s">
        <v>39</v>
      </c>
      <c r="F358" s="1" t="s">
        <v>36</v>
      </c>
      <c r="G358" s="1" t="s">
        <v>25</v>
      </c>
      <c r="H358">
        <v>3106083</v>
      </c>
      <c r="I358">
        <v>104414</v>
      </c>
      <c r="J358">
        <v>65393</v>
      </c>
      <c r="K358">
        <v>39972</v>
      </c>
      <c r="L358">
        <f>bbdd_Social_Media_Trends[[#This Row],[Likes]]+bbdd_Social_Media_Trends[[#This Row],[Shares]]+bbdd_Social_Media_Trends[[#This Row],[Comments]]</f>
        <v>209779</v>
      </c>
      <c r="M358">
        <f>bbdd_Social_Media_Trends[[#This Row],[Interactions]]/bbdd_Social_Media_Trends[[#This Row],[Views]]</f>
        <v>6.7538117944691112E-2</v>
      </c>
      <c r="N358" s="1" t="s">
        <v>16</v>
      </c>
      <c r="O358" s="4">
        <f t="shared" si="5"/>
        <v>0</v>
      </c>
    </row>
    <row r="359" spans="1:15">
      <c r="A359" s="1" t="s">
        <v>399</v>
      </c>
      <c r="B359" s="2">
        <v>45237</v>
      </c>
      <c r="C359" s="13" t="str">
        <f>TEXT(bbdd_Social_Media_Trends[[#This Row],[Post_Date]],"aaaa-mm")</f>
        <v>2023-11</v>
      </c>
      <c r="D359" s="1" t="s">
        <v>24</v>
      </c>
      <c r="E359" s="1" t="s">
        <v>49</v>
      </c>
      <c r="F359" s="1" t="s">
        <v>20</v>
      </c>
      <c r="G359" s="1" t="s">
        <v>15</v>
      </c>
      <c r="H359">
        <v>374765</v>
      </c>
      <c r="I359">
        <v>370936</v>
      </c>
      <c r="J359">
        <v>46890</v>
      </c>
      <c r="K359">
        <v>10055</v>
      </c>
      <c r="L359">
        <f>bbdd_Social_Media_Trends[[#This Row],[Likes]]+bbdd_Social_Media_Trends[[#This Row],[Shares]]+bbdd_Social_Media_Trends[[#This Row],[Comments]]</f>
        <v>427881</v>
      </c>
      <c r="M359">
        <f>bbdd_Social_Media_Trends[[#This Row],[Interactions]]/bbdd_Social_Media_Trends[[#This Row],[Views]]</f>
        <v>1.1417314850639735</v>
      </c>
      <c r="N359" s="1" t="s">
        <v>29</v>
      </c>
      <c r="O359" s="4">
        <f t="shared" si="5"/>
        <v>0</v>
      </c>
    </row>
    <row r="360" spans="1:15">
      <c r="A360" s="1" t="s">
        <v>400</v>
      </c>
      <c r="B360" s="2">
        <v>44698</v>
      </c>
      <c r="C360" s="13" t="str">
        <f>TEXT(bbdd_Social_Media_Trends[[#This Row],[Post_Date]],"aaaa-mm")</f>
        <v>2022-05</v>
      </c>
      <c r="D360" s="1" t="s">
        <v>18</v>
      </c>
      <c r="E360" s="1" t="s">
        <v>57</v>
      </c>
      <c r="F360" s="1" t="s">
        <v>32</v>
      </c>
      <c r="G360" s="1" t="s">
        <v>25</v>
      </c>
      <c r="H360">
        <v>3573199</v>
      </c>
      <c r="I360">
        <v>332761</v>
      </c>
      <c r="J360">
        <v>15013</v>
      </c>
      <c r="K360">
        <v>41115</v>
      </c>
      <c r="L360">
        <f>bbdd_Social_Media_Trends[[#This Row],[Likes]]+bbdd_Social_Media_Trends[[#This Row],[Shares]]+bbdd_Social_Media_Trends[[#This Row],[Comments]]</f>
        <v>388889</v>
      </c>
      <c r="M360">
        <f>bbdd_Social_Media_Trends[[#This Row],[Interactions]]/bbdd_Social_Media_Trends[[#This Row],[Views]]</f>
        <v>0.1088349683294997</v>
      </c>
      <c r="N360" s="1" t="s">
        <v>29</v>
      </c>
      <c r="O360" s="4">
        <f t="shared" si="5"/>
        <v>0</v>
      </c>
    </row>
    <row r="361" spans="1:15">
      <c r="A361" s="1" t="s">
        <v>401</v>
      </c>
      <c r="B361" s="2">
        <v>44889</v>
      </c>
      <c r="C361" s="13" t="str">
        <f>TEXT(bbdd_Social_Media_Trends[[#This Row],[Post_Date]],"aaaa-mm")</f>
        <v>2022-11</v>
      </c>
      <c r="D361" s="1" t="s">
        <v>27</v>
      </c>
      <c r="E361" s="1" t="s">
        <v>19</v>
      </c>
      <c r="F361" s="1" t="s">
        <v>32</v>
      </c>
      <c r="G361" s="1" t="s">
        <v>25</v>
      </c>
      <c r="H361">
        <v>1772657</v>
      </c>
      <c r="I361">
        <v>333017</v>
      </c>
      <c r="J361">
        <v>23933</v>
      </c>
      <c r="K361">
        <v>28501</v>
      </c>
      <c r="L361">
        <f>bbdd_Social_Media_Trends[[#This Row],[Likes]]+bbdd_Social_Media_Trends[[#This Row],[Shares]]+bbdd_Social_Media_Trends[[#This Row],[Comments]]</f>
        <v>385451</v>
      </c>
      <c r="M361">
        <f>bbdd_Social_Media_Trends[[#This Row],[Interactions]]/bbdd_Social_Media_Trends[[#This Row],[Views]]</f>
        <v>0.21744251708029247</v>
      </c>
      <c r="N361" s="1" t="s">
        <v>29</v>
      </c>
      <c r="O361" s="4">
        <f t="shared" si="5"/>
        <v>0</v>
      </c>
    </row>
    <row r="362" spans="1:15">
      <c r="A362" s="1" t="s">
        <v>402</v>
      </c>
      <c r="B362" s="2">
        <v>44618</v>
      </c>
      <c r="C362" s="13" t="str">
        <f>TEXT(bbdd_Social_Media_Trends[[#This Row],[Post_Date]],"aaaa-mm")</f>
        <v>2022-02</v>
      </c>
      <c r="D362" s="1" t="s">
        <v>27</v>
      </c>
      <c r="E362" s="1" t="s">
        <v>39</v>
      </c>
      <c r="F362" s="1" t="s">
        <v>32</v>
      </c>
      <c r="G362" s="1" t="s">
        <v>15</v>
      </c>
      <c r="H362">
        <v>3559212</v>
      </c>
      <c r="I362">
        <v>54955</v>
      </c>
      <c r="J362">
        <v>38056</v>
      </c>
      <c r="K362">
        <v>8025</v>
      </c>
      <c r="L362">
        <f>bbdd_Social_Media_Trends[[#This Row],[Likes]]+bbdd_Social_Media_Trends[[#This Row],[Shares]]+bbdd_Social_Media_Trends[[#This Row],[Comments]]</f>
        <v>101036</v>
      </c>
      <c r="M362">
        <f>bbdd_Social_Media_Trends[[#This Row],[Interactions]]/bbdd_Social_Media_Trends[[#This Row],[Views]]</f>
        <v>2.8387182331369977E-2</v>
      </c>
      <c r="N362" s="1" t="s">
        <v>16</v>
      </c>
      <c r="O362" s="4">
        <f t="shared" si="5"/>
        <v>0</v>
      </c>
    </row>
    <row r="363" spans="1:15">
      <c r="A363" s="1" t="s">
        <v>403</v>
      </c>
      <c r="B363" s="2">
        <v>45145</v>
      </c>
      <c r="C363" s="13" t="str">
        <f>TEXT(bbdd_Social_Media_Trends[[#This Row],[Post_Date]],"aaaa-mm")</f>
        <v>2023-08</v>
      </c>
      <c r="D363" s="1" t="s">
        <v>12</v>
      </c>
      <c r="E363" s="1" t="s">
        <v>19</v>
      </c>
      <c r="F363" s="1" t="s">
        <v>41</v>
      </c>
      <c r="G363" s="1" t="s">
        <v>44</v>
      </c>
      <c r="H363">
        <v>147632</v>
      </c>
      <c r="I363">
        <v>19332</v>
      </c>
      <c r="J363">
        <v>644</v>
      </c>
      <c r="K363">
        <v>49459</v>
      </c>
      <c r="L363">
        <f>bbdd_Social_Media_Trends[[#This Row],[Likes]]+bbdd_Social_Media_Trends[[#This Row],[Shares]]+bbdd_Social_Media_Trends[[#This Row],[Comments]]</f>
        <v>69435</v>
      </c>
      <c r="M363">
        <f>bbdd_Social_Media_Trends[[#This Row],[Interactions]]/bbdd_Social_Media_Trends[[#This Row],[Views]]</f>
        <v>0.47032486181857591</v>
      </c>
      <c r="N363" s="1" t="s">
        <v>29</v>
      </c>
      <c r="O363" s="4">
        <f t="shared" si="5"/>
        <v>0</v>
      </c>
    </row>
    <row r="364" spans="1:15">
      <c r="A364" s="1" t="s">
        <v>404</v>
      </c>
      <c r="B364" s="2">
        <v>44598</v>
      </c>
      <c r="C364" s="13" t="str">
        <f>TEXT(bbdd_Social_Media_Trends[[#This Row],[Post_Date]],"aaaa-mm")</f>
        <v>2022-02</v>
      </c>
      <c r="D364" s="1" t="s">
        <v>18</v>
      </c>
      <c r="E364" s="1" t="s">
        <v>13</v>
      </c>
      <c r="F364" s="1" t="s">
        <v>32</v>
      </c>
      <c r="G364" s="1" t="s">
        <v>37</v>
      </c>
      <c r="H364">
        <v>258238</v>
      </c>
      <c r="I364">
        <v>465551</v>
      </c>
      <c r="J364">
        <v>15136</v>
      </c>
      <c r="K364">
        <v>48715</v>
      </c>
      <c r="L364">
        <f>bbdd_Social_Media_Trends[[#This Row],[Likes]]+bbdd_Social_Media_Trends[[#This Row],[Shares]]+bbdd_Social_Media_Trends[[#This Row],[Comments]]</f>
        <v>529402</v>
      </c>
      <c r="M364">
        <f>bbdd_Social_Media_Trends[[#This Row],[Interactions]]/bbdd_Social_Media_Trends[[#This Row],[Views]]</f>
        <v>2.0500546007946157</v>
      </c>
      <c r="N364" s="1" t="s">
        <v>29</v>
      </c>
      <c r="O364" s="4">
        <f t="shared" si="5"/>
        <v>0</v>
      </c>
    </row>
    <row r="365" spans="1:15">
      <c r="A365" s="1" t="s">
        <v>405</v>
      </c>
      <c r="B365" s="2">
        <v>45174</v>
      </c>
      <c r="C365" s="13" t="str">
        <f>TEXT(bbdd_Social_Media_Trends[[#This Row],[Post_Date]],"aaaa-mm")</f>
        <v>2023-09</v>
      </c>
      <c r="D365" s="1" t="s">
        <v>12</v>
      </c>
      <c r="E365" s="1" t="s">
        <v>31</v>
      </c>
      <c r="F365" s="1" t="s">
        <v>14</v>
      </c>
      <c r="G365" s="1" t="s">
        <v>44</v>
      </c>
      <c r="H365">
        <v>4133077</v>
      </c>
      <c r="I365">
        <v>402734</v>
      </c>
      <c r="J365">
        <v>72073</v>
      </c>
      <c r="K365">
        <v>18629</v>
      </c>
      <c r="L365">
        <f>bbdd_Social_Media_Trends[[#This Row],[Likes]]+bbdd_Social_Media_Trends[[#This Row],[Shares]]+bbdd_Social_Media_Trends[[#This Row],[Comments]]</f>
        <v>493436</v>
      </c>
      <c r="M365">
        <f>bbdd_Social_Media_Trends[[#This Row],[Interactions]]/bbdd_Social_Media_Trends[[#This Row],[Views]]</f>
        <v>0.11938708134399625</v>
      </c>
      <c r="N365" s="1" t="s">
        <v>22</v>
      </c>
      <c r="O365" s="4">
        <f t="shared" si="5"/>
        <v>0</v>
      </c>
    </row>
    <row r="366" spans="1:15">
      <c r="A366" s="1" t="s">
        <v>406</v>
      </c>
      <c r="B366" s="2">
        <v>44857</v>
      </c>
      <c r="C366" s="13" t="str">
        <f>TEXT(bbdd_Social_Media_Trends[[#This Row],[Post_Date]],"aaaa-mm")</f>
        <v>2022-10</v>
      </c>
      <c r="D366" s="1" t="s">
        <v>24</v>
      </c>
      <c r="E366" s="1" t="s">
        <v>13</v>
      </c>
      <c r="F366" s="1" t="s">
        <v>20</v>
      </c>
      <c r="G366" s="1" t="s">
        <v>21</v>
      </c>
      <c r="H366">
        <v>3128393</v>
      </c>
      <c r="I366">
        <v>105546</v>
      </c>
      <c r="J366">
        <v>30995</v>
      </c>
      <c r="K366">
        <v>41182</v>
      </c>
      <c r="L366">
        <f>bbdd_Social_Media_Trends[[#This Row],[Likes]]+bbdd_Social_Media_Trends[[#This Row],[Shares]]+bbdd_Social_Media_Trends[[#This Row],[Comments]]</f>
        <v>177723</v>
      </c>
      <c r="M366">
        <f>bbdd_Social_Media_Trends[[#This Row],[Interactions]]/bbdd_Social_Media_Trends[[#This Row],[Views]]</f>
        <v>5.68096783236633E-2</v>
      </c>
      <c r="N366" s="1" t="s">
        <v>22</v>
      </c>
      <c r="O366" s="4">
        <f t="shared" si="5"/>
        <v>0</v>
      </c>
    </row>
    <row r="367" spans="1:15">
      <c r="A367" s="1" t="s">
        <v>407</v>
      </c>
      <c r="B367" s="2">
        <v>44981</v>
      </c>
      <c r="C367" s="13" t="str">
        <f>TEXT(bbdd_Social_Media_Trends[[#This Row],[Post_Date]],"aaaa-mm")</f>
        <v>2023-02</v>
      </c>
      <c r="D367" s="1" t="s">
        <v>18</v>
      </c>
      <c r="E367" s="1" t="s">
        <v>46</v>
      </c>
      <c r="F367" s="1" t="s">
        <v>36</v>
      </c>
      <c r="G367" s="1" t="s">
        <v>28</v>
      </c>
      <c r="H367">
        <v>1568970</v>
      </c>
      <c r="I367">
        <v>253002</v>
      </c>
      <c r="J367">
        <v>46733</v>
      </c>
      <c r="K367">
        <v>33534</v>
      </c>
      <c r="L367">
        <f>bbdd_Social_Media_Trends[[#This Row],[Likes]]+bbdd_Social_Media_Trends[[#This Row],[Shares]]+bbdd_Social_Media_Trends[[#This Row],[Comments]]</f>
        <v>333269</v>
      </c>
      <c r="M367">
        <f>bbdd_Social_Media_Trends[[#This Row],[Interactions]]/bbdd_Social_Media_Trends[[#This Row],[Views]]</f>
        <v>0.21241260189806052</v>
      </c>
      <c r="N367" s="1" t="s">
        <v>22</v>
      </c>
      <c r="O367" s="4">
        <f t="shared" si="5"/>
        <v>0</v>
      </c>
    </row>
    <row r="368" spans="1:15">
      <c r="A368" s="1" t="s">
        <v>408</v>
      </c>
      <c r="B368" s="2">
        <v>45039</v>
      </c>
      <c r="C368" s="13" t="str">
        <f>TEXT(bbdd_Social_Media_Trends[[#This Row],[Post_Date]],"aaaa-mm")</f>
        <v>2023-04</v>
      </c>
      <c r="D368" s="1" t="s">
        <v>18</v>
      </c>
      <c r="E368" s="1" t="s">
        <v>19</v>
      </c>
      <c r="F368" s="1" t="s">
        <v>41</v>
      </c>
      <c r="G368" s="1" t="s">
        <v>15</v>
      </c>
      <c r="H368">
        <v>464742</v>
      </c>
      <c r="I368">
        <v>267582</v>
      </c>
      <c r="J368">
        <v>36900</v>
      </c>
      <c r="K368">
        <v>25379</v>
      </c>
      <c r="L368">
        <f>bbdd_Social_Media_Trends[[#This Row],[Likes]]+bbdd_Social_Media_Trends[[#This Row],[Shares]]+bbdd_Social_Media_Trends[[#This Row],[Comments]]</f>
        <v>329861</v>
      </c>
      <c r="M368">
        <f>bbdd_Social_Media_Trends[[#This Row],[Interactions]]/bbdd_Social_Media_Trends[[#This Row],[Views]]</f>
        <v>0.70977230377284606</v>
      </c>
      <c r="N368" s="1" t="s">
        <v>16</v>
      </c>
      <c r="O368" s="4">
        <f t="shared" si="5"/>
        <v>0</v>
      </c>
    </row>
    <row r="369" spans="1:15">
      <c r="A369" s="1" t="s">
        <v>409</v>
      </c>
      <c r="B369" s="2">
        <v>45190</v>
      </c>
      <c r="C369" s="13" t="str">
        <f>TEXT(bbdd_Social_Media_Trends[[#This Row],[Post_Date]],"aaaa-mm")</f>
        <v>2023-09</v>
      </c>
      <c r="D369" s="1" t="s">
        <v>12</v>
      </c>
      <c r="E369" s="1" t="s">
        <v>52</v>
      </c>
      <c r="F369" s="1" t="s">
        <v>14</v>
      </c>
      <c r="G369" s="1" t="s">
        <v>44</v>
      </c>
      <c r="H369">
        <v>2014353</v>
      </c>
      <c r="I369">
        <v>461968</v>
      </c>
      <c r="J369">
        <v>86514</v>
      </c>
      <c r="K369">
        <v>36689</v>
      </c>
      <c r="L369">
        <f>bbdd_Social_Media_Trends[[#This Row],[Likes]]+bbdd_Social_Media_Trends[[#This Row],[Shares]]+bbdd_Social_Media_Trends[[#This Row],[Comments]]</f>
        <v>585171</v>
      </c>
      <c r="M369">
        <f>bbdd_Social_Media_Trends[[#This Row],[Interactions]]/bbdd_Social_Media_Trends[[#This Row],[Views]]</f>
        <v>0.29050072157164114</v>
      </c>
      <c r="N369" s="1" t="s">
        <v>16</v>
      </c>
      <c r="O369" s="4">
        <f t="shared" si="5"/>
        <v>0</v>
      </c>
    </row>
    <row r="370" spans="1:15">
      <c r="A370" s="1" t="s">
        <v>410</v>
      </c>
      <c r="B370" s="2">
        <v>44575</v>
      </c>
      <c r="C370" s="13" t="str">
        <f>TEXT(bbdd_Social_Media_Trends[[#This Row],[Post_Date]],"aaaa-mm")</f>
        <v>2022-01</v>
      </c>
      <c r="D370" s="1" t="s">
        <v>18</v>
      </c>
      <c r="E370" s="1" t="s">
        <v>31</v>
      </c>
      <c r="F370" s="1" t="s">
        <v>36</v>
      </c>
      <c r="G370" s="1" t="s">
        <v>15</v>
      </c>
      <c r="H370">
        <v>2177286</v>
      </c>
      <c r="I370">
        <v>201616</v>
      </c>
      <c r="J370">
        <v>27274</v>
      </c>
      <c r="K370">
        <v>22357</v>
      </c>
      <c r="L370">
        <f>bbdd_Social_Media_Trends[[#This Row],[Likes]]+bbdd_Social_Media_Trends[[#This Row],[Shares]]+bbdd_Social_Media_Trends[[#This Row],[Comments]]</f>
        <v>251247</v>
      </c>
      <c r="M370">
        <f>bbdd_Social_Media_Trends[[#This Row],[Interactions]]/bbdd_Social_Media_Trends[[#This Row],[Views]]</f>
        <v>0.11539457838795639</v>
      </c>
      <c r="N370" s="1" t="s">
        <v>16</v>
      </c>
      <c r="O370" s="4">
        <f t="shared" si="5"/>
        <v>0</v>
      </c>
    </row>
    <row r="371" spans="1:15">
      <c r="A371" s="1" t="s">
        <v>411</v>
      </c>
      <c r="B371" s="2">
        <v>44732</v>
      </c>
      <c r="C371" s="13" t="str">
        <f>TEXT(bbdd_Social_Media_Trends[[#This Row],[Post_Date]],"aaaa-mm")</f>
        <v>2022-06</v>
      </c>
      <c r="D371" s="1" t="s">
        <v>12</v>
      </c>
      <c r="E371" s="1" t="s">
        <v>49</v>
      </c>
      <c r="F371" s="1" t="s">
        <v>36</v>
      </c>
      <c r="G371" s="1" t="s">
        <v>44</v>
      </c>
      <c r="H371">
        <v>4338397</v>
      </c>
      <c r="I371">
        <v>139678</v>
      </c>
      <c r="J371">
        <v>73551</v>
      </c>
      <c r="K371">
        <v>14788</v>
      </c>
      <c r="L371">
        <f>bbdd_Social_Media_Trends[[#This Row],[Likes]]+bbdd_Social_Media_Trends[[#This Row],[Shares]]+bbdd_Social_Media_Trends[[#This Row],[Comments]]</f>
        <v>228017</v>
      </c>
      <c r="M371">
        <f>bbdd_Social_Media_Trends[[#This Row],[Interactions]]/bbdd_Social_Media_Trends[[#This Row],[Views]]</f>
        <v>5.2557891774312034E-2</v>
      </c>
      <c r="N371" s="1" t="s">
        <v>22</v>
      </c>
      <c r="O371" s="4">
        <f t="shared" si="5"/>
        <v>0</v>
      </c>
    </row>
    <row r="372" spans="1:15">
      <c r="A372" s="1" t="s">
        <v>412</v>
      </c>
      <c r="B372" s="2">
        <v>44758</v>
      </c>
      <c r="C372" s="13" t="str">
        <f>TEXT(bbdd_Social_Media_Trends[[#This Row],[Post_Date]],"aaaa-mm")</f>
        <v>2022-07</v>
      </c>
      <c r="D372" s="1" t="s">
        <v>18</v>
      </c>
      <c r="E372" s="1" t="s">
        <v>39</v>
      </c>
      <c r="F372" s="1" t="s">
        <v>14</v>
      </c>
      <c r="G372" s="1" t="s">
        <v>21</v>
      </c>
      <c r="H372">
        <v>4659521</v>
      </c>
      <c r="I372">
        <v>103924</v>
      </c>
      <c r="J372">
        <v>29063</v>
      </c>
      <c r="K372">
        <v>38288</v>
      </c>
      <c r="L372">
        <f>bbdd_Social_Media_Trends[[#This Row],[Likes]]+bbdd_Social_Media_Trends[[#This Row],[Shares]]+bbdd_Social_Media_Trends[[#This Row],[Comments]]</f>
        <v>171275</v>
      </c>
      <c r="M372">
        <f>bbdd_Social_Media_Trends[[#This Row],[Interactions]]/bbdd_Social_Media_Trends[[#This Row],[Views]]</f>
        <v>3.6758070196485859E-2</v>
      </c>
      <c r="N372" s="1" t="s">
        <v>22</v>
      </c>
      <c r="O372" s="4">
        <f t="shared" si="5"/>
        <v>0</v>
      </c>
    </row>
    <row r="373" spans="1:15">
      <c r="A373" s="1" t="s">
        <v>413</v>
      </c>
      <c r="B373" s="2">
        <v>44637</v>
      </c>
      <c r="C373" s="13" t="str">
        <f>TEXT(bbdd_Social_Media_Trends[[#This Row],[Post_Date]],"aaaa-mm")</f>
        <v>2022-03</v>
      </c>
      <c r="D373" s="1" t="s">
        <v>27</v>
      </c>
      <c r="E373" s="1" t="s">
        <v>13</v>
      </c>
      <c r="F373" s="1" t="s">
        <v>36</v>
      </c>
      <c r="G373" s="1" t="s">
        <v>28</v>
      </c>
      <c r="H373">
        <v>2893640</v>
      </c>
      <c r="I373">
        <v>20284</v>
      </c>
      <c r="J373">
        <v>70366</v>
      </c>
      <c r="K373">
        <v>14181</v>
      </c>
      <c r="L373">
        <f>bbdd_Social_Media_Trends[[#This Row],[Likes]]+bbdd_Social_Media_Trends[[#This Row],[Shares]]+bbdd_Social_Media_Trends[[#This Row],[Comments]]</f>
        <v>104831</v>
      </c>
      <c r="M373">
        <f>bbdd_Social_Media_Trends[[#This Row],[Interactions]]/bbdd_Social_Media_Trends[[#This Row],[Views]]</f>
        <v>3.6228072600599938E-2</v>
      </c>
      <c r="N373" s="1" t="s">
        <v>16</v>
      </c>
      <c r="O373" s="4">
        <f t="shared" si="5"/>
        <v>0</v>
      </c>
    </row>
    <row r="374" spans="1:15">
      <c r="A374" s="1" t="s">
        <v>414</v>
      </c>
      <c r="B374" s="2">
        <v>45172</v>
      </c>
      <c r="C374" s="13" t="str">
        <f>TEXT(bbdd_Social_Media_Trends[[#This Row],[Post_Date]],"aaaa-mm")</f>
        <v>2023-09</v>
      </c>
      <c r="D374" s="1" t="s">
        <v>12</v>
      </c>
      <c r="E374" s="1" t="s">
        <v>35</v>
      </c>
      <c r="F374" s="1" t="s">
        <v>32</v>
      </c>
      <c r="G374" s="1" t="s">
        <v>44</v>
      </c>
      <c r="H374">
        <v>2815469</v>
      </c>
      <c r="I374">
        <v>426113</v>
      </c>
      <c r="J374">
        <v>93461</v>
      </c>
      <c r="K374">
        <v>42629</v>
      </c>
      <c r="L374">
        <f>bbdd_Social_Media_Trends[[#This Row],[Likes]]+bbdd_Social_Media_Trends[[#This Row],[Shares]]+bbdd_Social_Media_Trends[[#This Row],[Comments]]</f>
        <v>562203</v>
      </c>
      <c r="M374">
        <f>bbdd_Social_Media_Trends[[#This Row],[Interactions]]/bbdd_Social_Media_Trends[[#This Row],[Views]]</f>
        <v>0.19968360511161728</v>
      </c>
      <c r="N374" s="1" t="s">
        <v>22</v>
      </c>
      <c r="O374" s="4">
        <f t="shared" si="5"/>
        <v>0</v>
      </c>
    </row>
    <row r="375" spans="1:15">
      <c r="A375" s="1" t="s">
        <v>415</v>
      </c>
      <c r="B375" s="2">
        <v>44743</v>
      </c>
      <c r="C375" s="13" t="str">
        <f>TEXT(bbdd_Social_Media_Trends[[#This Row],[Post_Date]],"aaaa-mm")</f>
        <v>2022-07</v>
      </c>
      <c r="D375" s="1" t="s">
        <v>18</v>
      </c>
      <c r="E375" s="1" t="s">
        <v>49</v>
      </c>
      <c r="F375" s="1" t="s">
        <v>36</v>
      </c>
      <c r="G375" s="1" t="s">
        <v>60</v>
      </c>
      <c r="H375">
        <v>3031527</v>
      </c>
      <c r="I375">
        <v>384860</v>
      </c>
      <c r="J375">
        <v>45831</v>
      </c>
      <c r="K375">
        <v>37574</v>
      </c>
      <c r="L375">
        <f>bbdd_Social_Media_Trends[[#This Row],[Likes]]+bbdd_Social_Media_Trends[[#This Row],[Shares]]+bbdd_Social_Media_Trends[[#This Row],[Comments]]</f>
        <v>468265</v>
      </c>
      <c r="M375">
        <f>bbdd_Social_Media_Trends[[#This Row],[Interactions]]/bbdd_Social_Media_Trends[[#This Row],[Views]]</f>
        <v>0.15446506001760829</v>
      </c>
      <c r="N375" s="1" t="s">
        <v>16</v>
      </c>
      <c r="O375" s="4">
        <f t="shared" si="5"/>
        <v>0</v>
      </c>
    </row>
    <row r="376" spans="1:15">
      <c r="A376" s="1" t="s">
        <v>416</v>
      </c>
      <c r="B376" s="2">
        <v>44644</v>
      </c>
      <c r="C376" s="13" t="str">
        <f>TEXT(bbdd_Social_Media_Trends[[#This Row],[Post_Date]],"aaaa-mm")</f>
        <v>2022-03</v>
      </c>
      <c r="D376" s="1" t="s">
        <v>18</v>
      </c>
      <c r="E376" s="1" t="s">
        <v>13</v>
      </c>
      <c r="F376" s="1" t="s">
        <v>36</v>
      </c>
      <c r="G376" s="1" t="s">
        <v>44</v>
      </c>
      <c r="H376">
        <v>4655360</v>
      </c>
      <c r="I376">
        <v>225104</v>
      </c>
      <c r="J376">
        <v>99715</v>
      </c>
      <c r="K376">
        <v>47565</v>
      </c>
      <c r="L376">
        <f>bbdd_Social_Media_Trends[[#This Row],[Likes]]+bbdd_Social_Media_Trends[[#This Row],[Shares]]+bbdd_Social_Media_Trends[[#This Row],[Comments]]</f>
        <v>372384</v>
      </c>
      <c r="M376">
        <f>bbdd_Social_Media_Trends[[#This Row],[Interactions]]/bbdd_Social_Media_Trends[[#This Row],[Views]]</f>
        <v>7.999037668408028E-2</v>
      </c>
      <c r="N376" s="1" t="s">
        <v>29</v>
      </c>
      <c r="O376" s="4">
        <f t="shared" si="5"/>
        <v>0</v>
      </c>
    </row>
    <row r="377" spans="1:15">
      <c r="A377" s="1" t="s">
        <v>417</v>
      </c>
      <c r="B377" s="2">
        <v>45285</v>
      </c>
      <c r="C377" s="13" t="str">
        <f>TEXT(bbdd_Social_Media_Trends[[#This Row],[Post_Date]],"aaaa-mm")</f>
        <v>2023-12</v>
      </c>
      <c r="D377" s="1" t="s">
        <v>27</v>
      </c>
      <c r="E377" s="1" t="s">
        <v>49</v>
      </c>
      <c r="F377" s="1" t="s">
        <v>32</v>
      </c>
      <c r="G377" s="1" t="s">
        <v>28</v>
      </c>
      <c r="H377">
        <v>1850613</v>
      </c>
      <c r="I377">
        <v>125819</v>
      </c>
      <c r="J377">
        <v>12927</v>
      </c>
      <c r="K377">
        <v>41305</v>
      </c>
      <c r="L377">
        <f>bbdd_Social_Media_Trends[[#This Row],[Likes]]+bbdd_Social_Media_Trends[[#This Row],[Shares]]+bbdd_Social_Media_Trends[[#This Row],[Comments]]</f>
        <v>180051</v>
      </c>
      <c r="M377">
        <f>bbdd_Social_Media_Trends[[#This Row],[Interactions]]/bbdd_Social_Media_Trends[[#This Row],[Views]]</f>
        <v>9.7292626821491035E-2</v>
      </c>
      <c r="N377" s="1" t="s">
        <v>22</v>
      </c>
      <c r="O377" s="4">
        <f t="shared" si="5"/>
        <v>0</v>
      </c>
    </row>
    <row r="378" spans="1:15">
      <c r="A378" s="1" t="s">
        <v>418</v>
      </c>
      <c r="B378" s="2">
        <v>44924</v>
      </c>
      <c r="C378" s="13" t="str">
        <f>TEXT(bbdd_Social_Media_Trends[[#This Row],[Post_Date]],"aaaa-mm")</f>
        <v>2022-12</v>
      </c>
      <c r="D378" s="1" t="s">
        <v>12</v>
      </c>
      <c r="E378" s="1" t="s">
        <v>39</v>
      </c>
      <c r="F378" s="1" t="s">
        <v>36</v>
      </c>
      <c r="G378" s="1" t="s">
        <v>44</v>
      </c>
      <c r="H378">
        <v>2210593</v>
      </c>
      <c r="I378">
        <v>351628</v>
      </c>
      <c r="J378">
        <v>3482</v>
      </c>
      <c r="K378">
        <v>3706</v>
      </c>
      <c r="L378">
        <f>bbdd_Social_Media_Trends[[#This Row],[Likes]]+bbdd_Social_Media_Trends[[#This Row],[Shares]]+bbdd_Social_Media_Trends[[#This Row],[Comments]]</f>
        <v>358816</v>
      </c>
      <c r="M378">
        <f>bbdd_Social_Media_Trends[[#This Row],[Interactions]]/bbdd_Social_Media_Trends[[#This Row],[Views]]</f>
        <v>0.16231662725793486</v>
      </c>
      <c r="N378" s="1" t="s">
        <v>16</v>
      </c>
      <c r="O378" s="4">
        <f t="shared" si="5"/>
        <v>0</v>
      </c>
    </row>
    <row r="379" spans="1:15">
      <c r="A379" s="1" t="s">
        <v>419</v>
      </c>
      <c r="B379" s="2">
        <v>44668</v>
      </c>
      <c r="C379" s="13" t="str">
        <f>TEXT(bbdd_Social_Media_Trends[[#This Row],[Post_Date]],"aaaa-mm")</f>
        <v>2022-04</v>
      </c>
      <c r="D379" s="1" t="s">
        <v>24</v>
      </c>
      <c r="E379" s="1" t="s">
        <v>19</v>
      </c>
      <c r="F379" s="1" t="s">
        <v>36</v>
      </c>
      <c r="G379" s="1" t="s">
        <v>50</v>
      </c>
      <c r="H379">
        <v>2511011</v>
      </c>
      <c r="I379">
        <v>219874</v>
      </c>
      <c r="J379">
        <v>52071</v>
      </c>
      <c r="K379">
        <v>723</v>
      </c>
      <c r="L379">
        <f>bbdd_Social_Media_Trends[[#This Row],[Likes]]+bbdd_Social_Media_Trends[[#This Row],[Shares]]+bbdd_Social_Media_Trends[[#This Row],[Comments]]</f>
        <v>272668</v>
      </c>
      <c r="M379">
        <f>bbdd_Social_Media_Trends[[#This Row],[Interactions]]/bbdd_Social_Media_Trends[[#This Row],[Views]]</f>
        <v>0.10858893091268816</v>
      </c>
      <c r="N379" s="1" t="s">
        <v>16</v>
      </c>
      <c r="O379" s="4">
        <f t="shared" si="5"/>
        <v>0</v>
      </c>
    </row>
    <row r="380" spans="1:15">
      <c r="A380" s="1" t="s">
        <v>420</v>
      </c>
      <c r="B380" s="2">
        <v>45193</v>
      </c>
      <c r="C380" s="13" t="str">
        <f>TEXT(bbdd_Social_Media_Trends[[#This Row],[Post_Date]],"aaaa-mm")</f>
        <v>2023-09</v>
      </c>
      <c r="D380" s="1" t="s">
        <v>24</v>
      </c>
      <c r="E380" s="1" t="s">
        <v>35</v>
      </c>
      <c r="F380" s="1" t="s">
        <v>47</v>
      </c>
      <c r="G380" s="1" t="s">
        <v>60</v>
      </c>
      <c r="H380">
        <v>4904231</v>
      </c>
      <c r="I380">
        <v>448526</v>
      </c>
      <c r="J380">
        <v>39996</v>
      </c>
      <c r="K380">
        <v>15900</v>
      </c>
      <c r="L380">
        <f>bbdd_Social_Media_Trends[[#This Row],[Likes]]+bbdd_Social_Media_Trends[[#This Row],[Shares]]+bbdd_Social_Media_Trends[[#This Row],[Comments]]</f>
        <v>504422</v>
      </c>
      <c r="M380">
        <f>bbdd_Social_Media_Trends[[#This Row],[Interactions]]/bbdd_Social_Media_Trends[[#This Row],[Views]]</f>
        <v>0.1028544536340152</v>
      </c>
      <c r="N380" s="1" t="s">
        <v>22</v>
      </c>
      <c r="O380" s="4">
        <f t="shared" si="5"/>
        <v>0</v>
      </c>
    </row>
    <row r="381" spans="1:15">
      <c r="A381" s="1" t="s">
        <v>421</v>
      </c>
      <c r="B381" s="2">
        <v>44867</v>
      </c>
      <c r="C381" s="13" t="str">
        <f>TEXT(bbdd_Social_Media_Trends[[#This Row],[Post_Date]],"aaaa-mm")</f>
        <v>2022-11</v>
      </c>
      <c r="D381" s="1" t="s">
        <v>27</v>
      </c>
      <c r="E381" s="1" t="s">
        <v>57</v>
      </c>
      <c r="F381" s="1" t="s">
        <v>36</v>
      </c>
      <c r="G381" s="1" t="s">
        <v>37</v>
      </c>
      <c r="H381">
        <v>630739</v>
      </c>
      <c r="I381">
        <v>396267</v>
      </c>
      <c r="J381">
        <v>48676</v>
      </c>
      <c r="K381">
        <v>22034</v>
      </c>
      <c r="L381">
        <f>bbdd_Social_Media_Trends[[#This Row],[Likes]]+bbdd_Social_Media_Trends[[#This Row],[Shares]]+bbdd_Social_Media_Trends[[#This Row],[Comments]]</f>
        <v>466977</v>
      </c>
      <c r="M381">
        <f>bbdd_Social_Media_Trends[[#This Row],[Interactions]]/bbdd_Social_Media_Trends[[#This Row],[Views]]</f>
        <v>0.74036487358479497</v>
      </c>
      <c r="N381" s="1" t="s">
        <v>29</v>
      </c>
      <c r="O381" s="4">
        <f t="shared" si="5"/>
        <v>0</v>
      </c>
    </row>
    <row r="382" spans="1:15">
      <c r="A382" s="1" t="s">
        <v>422</v>
      </c>
      <c r="B382" s="2">
        <v>44735</v>
      </c>
      <c r="C382" s="13" t="str">
        <f>TEXT(bbdd_Social_Media_Trends[[#This Row],[Post_Date]],"aaaa-mm")</f>
        <v>2022-06</v>
      </c>
      <c r="D382" s="1" t="s">
        <v>12</v>
      </c>
      <c r="E382" s="1" t="s">
        <v>39</v>
      </c>
      <c r="F382" s="1" t="s">
        <v>36</v>
      </c>
      <c r="G382" s="1" t="s">
        <v>21</v>
      </c>
      <c r="H382">
        <v>1572385</v>
      </c>
      <c r="I382">
        <v>2798</v>
      </c>
      <c r="J382">
        <v>3479</v>
      </c>
      <c r="K382">
        <v>39467</v>
      </c>
      <c r="L382">
        <f>bbdd_Social_Media_Trends[[#This Row],[Likes]]+bbdd_Social_Media_Trends[[#This Row],[Shares]]+bbdd_Social_Media_Trends[[#This Row],[Comments]]</f>
        <v>45744</v>
      </c>
      <c r="M382">
        <f>bbdd_Social_Media_Trends[[#This Row],[Interactions]]/bbdd_Social_Media_Trends[[#This Row],[Views]]</f>
        <v>2.9092111664764036E-2</v>
      </c>
      <c r="N382" s="1" t="s">
        <v>29</v>
      </c>
      <c r="O382" s="4">
        <f t="shared" si="5"/>
        <v>0</v>
      </c>
    </row>
    <row r="383" spans="1:15">
      <c r="A383" s="1" t="s">
        <v>423</v>
      </c>
      <c r="B383" s="2">
        <v>45039</v>
      </c>
      <c r="C383" s="13" t="str">
        <f>TEXT(bbdd_Social_Media_Trends[[#This Row],[Post_Date]],"aaaa-mm")</f>
        <v>2023-04</v>
      </c>
      <c r="D383" s="1" t="s">
        <v>18</v>
      </c>
      <c r="E383" s="1" t="s">
        <v>31</v>
      </c>
      <c r="F383" s="1" t="s">
        <v>20</v>
      </c>
      <c r="G383" s="1" t="s">
        <v>60</v>
      </c>
      <c r="H383">
        <v>871802</v>
      </c>
      <c r="I383">
        <v>491525</v>
      </c>
      <c r="J383">
        <v>45339</v>
      </c>
      <c r="K383">
        <v>23004</v>
      </c>
      <c r="L383">
        <f>bbdd_Social_Media_Trends[[#This Row],[Likes]]+bbdd_Social_Media_Trends[[#This Row],[Shares]]+bbdd_Social_Media_Trends[[#This Row],[Comments]]</f>
        <v>559868</v>
      </c>
      <c r="M383">
        <f>bbdd_Social_Media_Trends[[#This Row],[Interactions]]/bbdd_Social_Media_Trends[[#This Row],[Views]]</f>
        <v>0.6421962785127816</v>
      </c>
      <c r="N383" s="1" t="s">
        <v>22</v>
      </c>
      <c r="O383" s="4">
        <f t="shared" si="5"/>
        <v>0</v>
      </c>
    </row>
    <row r="384" spans="1:15">
      <c r="A384" s="1" t="s">
        <v>424</v>
      </c>
      <c r="B384" s="2">
        <v>44946</v>
      </c>
      <c r="C384" s="13" t="str">
        <f>TEXT(bbdd_Social_Media_Trends[[#This Row],[Post_Date]],"aaaa-mm")</f>
        <v>2023-01</v>
      </c>
      <c r="D384" s="1" t="s">
        <v>27</v>
      </c>
      <c r="E384" s="1" t="s">
        <v>57</v>
      </c>
      <c r="F384" s="1" t="s">
        <v>47</v>
      </c>
      <c r="G384" s="1" t="s">
        <v>60</v>
      </c>
      <c r="H384">
        <v>3044031</v>
      </c>
      <c r="I384">
        <v>327478</v>
      </c>
      <c r="J384">
        <v>80291</v>
      </c>
      <c r="K384">
        <v>4748</v>
      </c>
      <c r="L384">
        <f>bbdd_Social_Media_Trends[[#This Row],[Likes]]+bbdd_Social_Media_Trends[[#This Row],[Shares]]+bbdd_Social_Media_Trends[[#This Row],[Comments]]</f>
        <v>412517</v>
      </c>
      <c r="M384">
        <f>bbdd_Social_Media_Trends[[#This Row],[Interactions]]/bbdd_Social_Media_Trends[[#This Row],[Views]]</f>
        <v>0.13551668823346411</v>
      </c>
      <c r="N384" s="1" t="s">
        <v>29</v>
      </c>
      <c r="O384" s="4">
        <f t="shared" si="5"/>
        <v>0</v>
      </c>
    </row>
    <row r="385" spans="1:15">
      <c r="A385" s="1" t="s">
        <v>425</v>
      </c>
      <c r="B385" s="2">
        <v>44870</v>
      </c>
      <c r="C385" s="13" t="str">
        <f>TEXT(bbdd_Social_Media_Trends[[#This Row],[Post_Date]],"aaaa-mm")</f>
        <v>2022-11</v>
      </c>
      <c r="D385" s="1" t="s">
        <v>24</v>
      </c>
      <c r="E385" s="1" t="s">
        <v>35</v>
      </c>
      <c r="F385" s="1" t="s">
        <v>41</v>
      </c>
      <c r="G385" s="1" t="s">
        <v>15</v>
      </c>
      <c r="H385">
        <v>3432762</v>
      </c>
      <c r="I385">
        <v>386123</v>
      </c>
      <c r="J385">
        <v>50354</v>
      </c>
      <c r="K385">
        <v>18115</v>
      </c>
      <c r="L385">
        <f>bbdd_Social_Media_Trends[[#This Row],[Likes]]+bbdd_Social_Media_Trends[[#This Row],[Shares]]+bbdd_Social_Media_Trends[[#This Row],[Comments]]</f>
        <v>454592</v>
      </c>
      <c r="M385">
        <f>bbdd_Social_Media_Trends[[#This Row],[Interactions]]/bbdd_Social_Media_Trends[[#This Row],[Views]]</f>
        <v>0.13242747385341599</v>
      </c>
      <c r="N385" s="1" t="s">
        <v>16</v>
      </c>
      <c r="O385" s="4">
        <f t="shared" si="5"/>
        <v>0</v>
      </c>
    </row>
    <row r="386" spans="1:15">
      <c r="A386" s="1" t="s">
        <v>426</v>
      </c>
      <c r="B386" s="2">
        <v>45023</v>
      </c>
      <c r="C386" s="13" t="str">
        <f>TEXT(bbdd_Social_Media_Trends[[#This Row],[Post_Date]],"aaaa-mm")</f>
        <v>2023-04</v>
      </c>
      <c r="D386" s="1" t="s">
        <v>24</v>
      </c>
      <c r="E386" s="1" t="s">
        <v>57</v>
      </c>
      <c r="F386" s="1" t="s">
        <v>47</v>
      </c>
      <c r="G386" s="1" t="s">
        <v>44</v>
      </c>
      <c r="H386">
        <v>2145559</v>
      </c>
      <c r="I386">
        <v>469691</v>
      </c>
      <c r="J386">
        <v>78098</v>
      </c>
      <c r="K386">
        <v>14666</v>
      </c>
      <c r="L386">
        <f>bbdd_Social_Media_Trends[[#This Row],[Likes]]+bbdd_Social_Media_Trends[[#This Row],[Shares]]+bbdd_Social_Media_Trends[[#This Row],[Comments]]</f>
        <v>562455</v>
      </c>
      <c r="M386">
        <f>bbdd_Social_Media_Trends[[#This Row],[Interactions]]/bbdd_Social_Media_Trends[[#This Row],[Views]]</f>
        <v>0.26214846573783335</v>
      </c>
      <c r="N386" s="1" t="s">
        <v>22</v>
      </c>
      <c r="O386" s="4">
        <f t="shared" ref="O386:O449" si="6">IF(ISERROR(VLOOKUP(A386,A387:A5384,1,FALSE)),0, 1)</f>
        <v>0</v>
      </c>
    </row>
    <row r="387" spans="1:15">
      <c r="A387" s="1" t="s">
        <v>427</v>
      </c>
      <c r="B387" s="2">
        <v>44630</v>
      </c>
      <c r="C387" s="13" t="str">
        <f>TEXT(bbdd_Social_Media_Trends[[#This Row],[Post_Date]],"aaaa-mm")</f>
        <v>2022-03</v>
      </c>
      <c r="D387" s="1" t="s">
        <v>24</v>
      </c>
      <c r="E387" s="1" t="s">
        <v>31</v>
      </c>
      <c r="F387" s="1" t="s">
        <v>32</v>
      </c>
      <c r="G387" s="1" t="s">
        <v>28</v>
      </c>
      <c r="H387">
        <v>2064776</v>
      </c>
      <c r="I387">
        <v>387203</v>
      </c>
      <c r="J387">
        <v>7684</v>
      </c>
      <c r="K387">
        <v>5608</v>
      </c>
      <c r="L387">
        <f>bbdd_Social_Media_Trends[[#This Row],[Likes]]+bbdd_Social_Media_Trends[[#This Row],[Shares]]+bbdd_Social_Media_Trends[[#This Row],[Comments]]</f>
        <v>400495</v>
      </c>
      <c r="M387">
        <f>bbdd_Social_Media_Trends[[#This Row],[Interactions]]/bbdd_Social_Media_Trends[[#This Row],[Views]]</f>
        <v>0.19396535023653896</v>
      </c>
      <c r="N387" s="1" t="s">
        <v>29</v>
      </c>
      <c r="O387" s="4">
        <f t="shared" si="6"/>
        <v>0</v>
      </c>
    </row>
    <row r="388" spans="1:15">
      <c r="A388" s="1" t="s">
        <v>428</v>
      </c>
      <c r="B388" s="2">
        <v>44704</v>
      </c>
      <c r="C388" s="13" t="str">
        <f>TEXT(bbdd_Social_Media_Trends[[#This Row],[Post_Date]],"aaaa-mm")</f>
        <v>2022-05</v>
      </c>
      <c r="D388" s="1" t="s">
        <v>27</v>
      </c>
      <c r="E388" s="1" t="s">
        <v>49</v>
      </c>
      <c r="F388" s="1" t="s">
        <v>32</v>
      </c>
      <c r="G388" s="1" t="s">
        <v>28</v>
      </c>
      <c r="H388">
        <v>354702</v>
      </c>
      <c r="I388">
        <v>364531</v>
      </c>
      <c r="J388">
        <v>95192</v>
      </c>
      <c r="K388">
        <v>539</v>
      </c>
      <c r="L388">
        <f>bbdd_Social_Media_Trends[[#This Row],[Likes]]+bbdd_Social_Media_Trends[[#This Row],[Shares]]+bbdd_Social_Media_Trends[[#This Row],[Comments]]</f>
        <v>460262</v>
      </c>
      <c r="M388">
        <f>bbdd_Social_Media_Trends[[#This Row],[Interactions]]/bbdd_Social_Media_Trends[[#This Row],[Views]]</f>
        <v>1.2976019306347299</v>
      </c>
      <c r="N388" s="1" t="s">
        <v>16</v>
      </c>
      <c r="O388" s="4">
        <f t="shared" si="6"/>
        <v>0</v>
      </c>
    </row>
    <row r="389" spans="1:15">
      <c r="A389" s="1" t="s">
        <v>429</v>
      </c>
      <c r="B389" s="2">
        <v>45034</v>
      </c>
      <c r="C389" s="13" t="str">
        <f>TEXT(bbdd_Social_Media_Trends[[#This Row],[Post_Date]],"aaaa-mm")</f>
        <v>2023-04</v>
      </c>
      <c r="D389" s="1" t="s">
        <v>18</v>
      </c>
      <c r="E389" s="1" t="s">
        <v>57</v>
      </c>
      <c r="F389" s="1" t="s">
        <v>32</v>
      </c>
      <c r="G389" s="1" t="s">
        <v>37</v>
      </c>
      <c r="H389">
        <v>665740</v>
      </c>
      <c r="I389">
        <v>389852</v>
      </c>
      <c r="J389">
        <v>99285</v>
      </c>
      <c r="K389">
        <v>3432</v>
      </c>
      <c r="L389">
        <f>bbdd_Social_Media_Trends[[#This Row],[Likes]]+bbdd_Social_Media_Trends[[#This Row],[Shares]]+bbdd_Social_Media_Trends[[#This Row],[Comments]]</f>
        <v>492569</v>
      </c>
      <c r="M389">
        <f>bbdd_Social_Media_Trends[[#This Row],[Interactions]]/bbdd_Social_Media_Trends[[#This Row],[Views]]</f>
        <v>0.73988193589088835</v>
      </c>
      <c r="N389" s="1" t="s">
        <v>22</v>
      </c>
      <c r="O389" s="4">
        <f t="shared" si="6"/>
        <v>0</v>
      </c>
    </row>
    <row r="390" spans="1:15">
      <c r="A390" s="1" t="s">
        <v>430</v>
      </c>
      <c r="B390" s="2">
        <v>44805</v>
      </c>
      <c r="C390" s="13" t="str">
        <f>TEXT(bbdd_Social_Media_Trends[[#This Row],[Post_Date]],"aaaa-mm")</f>
        <v>2022-09</v>
      </c>
      <c r="D390" s="1" t="s">
        <v>18</v>
      </c>
      <c r="E390" s="1" t="s">
        <v>52</v>
      </c>
      <c r="F390" s="1" t="s">
        <v>20</v>
      </c>
      <c r="G390" s="1" t="s">
        <v>37</v>
      </c>
      <c r="H390">
        <v>4582997</v>
      </c>
      <c r="I390">
        <v>440332</v>
      </c>
      <c r="J390">
        <v>73379</v>
      </c>
      <c r="K390">
        <v>85</v>
      </c>
      <c r="L390">
        <f>bbdd_Social_Media_Trends[[#This Row],[Likes]]+bbdd_Social_Media_Trends[[#This Row],[Shares]]+bbdd_Social_Media_Trends[[#This Row],[Comments]]</f>
        <v>513796</v>
      </c>
      <c r="M390">
        <f>bbdd_Social_Media_Trends[[#This Row],[Interactions]]/bbdd_Social_Media_Trends[[#This Row],[Views]]</f>
        <v>0.1121091722294385</v>
      </c>
      <c r="N390" s="1" t="s">
        <v>29</v>
      </c>
      <c r="O390" s="4">
        <f t="shared" si="6"/>
        <v>0</v>
      </c>
    </row>
    <row r="391" spans="1:15">
      <c r="A391" s="1" t="s">
        <v>431</v>
      </c>
      <c r="B391" s="2">
        <v>44826</v>
      </c>
      <c r="C391" s="13" t="str">
        <f>TEXT(bbdd_Social_Media_Trends[[#This Row],[Post_Date]],"aaaa-mm")</f>
        <v>2022-09</v>
      </c>
      <c r="D391" s="1" t="s">
        <v>27</v>
      </c>
      <c r="E391" s="1" t="s">
        <v>19</v>
      </c>
      <c r="F391" s="1" t="s">
        <v>36</v>
      </c>
      <c r="G391" s="1" t="s">
        <v>44</v>
      </c>
      <c r="H391">
        <v>1392163</v>
      </c>
      <c r="I391">
        <v>267737</v>
      </c>
      <c r="J391">
        <v>59937</v>
      </c>
      <c r="K391">
        <v>27304</v>
      </c>
      <c r="L391">
        <f>bbdd_Social_Media_Trends[[#This Row],[Likes]]+bbdd_Social_Media_Trends[[#This Row],[Shares]]+bbdd_Social_Media_Trends[[#This Row],[Comments]]</f>
        <v>354978</v>
      </c>
      <c r="M391">
        <f>bbdd_Social_Media_Trends[[#This Row],[Interactions]]/bbdd_Social_Media_Trends[[#This Row],[Views]]</f>
        <v>0.25498307310279039</v>
      </c>
      <c r="N391" s="1" t="s">
        <v>22</v>
      </c>
      <c r="O391" s="4">
        <f t="shared" si="6"/>
        <v>0</v>
      </c>
    </row>
    <row r="392" spans="1:15">
      <c r="A392" s="1" t="s">
        <v>432</v>
      </c>
      <c r="B392" s="2">
        <v>45246</v>
      </c>
      <c r="C392" s="13" t="str">
        <f>TEXT(bbdd_Social_Media_Trends[[#This Row],[Post_Date]],"aaaa-mm")</f>
        <v>2023-11</v>
      </c>
      <c r="D392" s="1" t="s">
        <v>27</v>
      </c>
      <c r="E392" s="1" t="s">
        <v>31</v>
      </c>
      <c r="F392" s="1" t="s">
        <v>32</v>
      </c>
      <c r="G392" s="1" t="s">
        <v>28</v>
      </c>
      <c r="H392">
        <v>2183312</v>
      </c>
      <c r="I392">
        <v>333767</v>
      </c>
      <c r="J392">
        <v>32881</v>
      </c>
      <c r="K392">
        <v>29602</v>
      </c>
      <c r="L392">
        <f>bbdd_Social_Media_Trends[[#This Row],[Likes]]+bbdd_Social_Media_Trends[[#This Row],[Shares]]+bbdd_Social_Media_Trends[[#This Row],[Comments]]</f>
        <v>396250</v>
      </c>
      <c r="M392">
        <f>bbdd_Social_Media_Trends[[#This Row],[Interactions]]/bbdd_Social_Media_Trends[[#This Row],[Views]]</f>
        <v>0.18149032295888082</v>
      </c>
      <c r="N392" s="1" t="s">
        <v>16</v>
      </c>
      <c r="O392" s="4">
        <f t="shared" si="6"/>
        <v>0</v>
      </c>
    </row>
    <row r="393" spans="1:15">
      <c r="A393" s="1" t="s">
        <v>433</v>
      </c>
      <c r="B393" s="2">
        <v>44716</v>
      </c>
      <c r="C393" s="13" t="str">
        <f>TEXT(bbdd_Social_Media_Trends[[#This Row],[Post_Date]],"aaaa-mm")</f>
        <v>2022-06</v>
      </c>
      <c r="D393" s="1" t="s">
        <v>18</v>
      </c>
      <c r="E393" s="1" t="s">
        <v>46</v>
      </c>
      <c r="F393" s="1" t="s">
        <v>20</v>
      </c>
      <c r="G393" s="1" t="s">
        <v>50</v>
      </c>
      <c r="H393">
        <v>2267018</v>
      </c>
      <c r="I393">
        <v>137209</v>
      </c>
      <c r="J393">
        <v>75303</v>
      </c>
      <c r="K393">
        <v>31685</v>
      </c>
      <c r="L393">
        <f>bbdd_Social_Media_Trends[[#This Row],[Likes]]+bbdd_Social_Media_Trends[[#This Row],[Shares]]+bbdd_Social_Media_Trends[[#This Row],[Comments]]</f>
        <v>244197</v>
      </c>
      <c r="M393">
        <f>bbdd_Social_Media_Trends[[#This Row],[Interactions]]/bbdd_Social_Media_Trends[[#This Row],[Views]]</f>
        <v>0.10771727441070164</v>
      </c>
      <c r="N393" s="1" t="s">
        <v>29</v>
      </c>
      <c r="O393" s="4">
        <f t="shared" si="6"/>
        <v>0</v>
      </c>
    </row>
    <row r="394" spans="1:15">
      <c r="A394" s="1" t="s">
        <v>434</v>
      </c>
      <c r="B394" s="2">
        <v>45024</v>
      </c>
      <c r="C394" s="13" t="str">
        <f>TEXT(bbdd_Social_Media_Trends[[#This Row],[Post_Date]],"aaaa-mm")</f>
        <v>2023-04</v>
      </c>
      <c r="D394" s="1" t="s">
        <v>24</v>
      </c>
      <c r="E394" s="1" t="s">
        <v>49</v>
      </c>
      <c r="F394" s="1" t="s">
        <v>36</v>
      </c>
      <c r="G394" s="1" t="s">
        <v>25</v>
      </c>
      <c r="H394">
        <v>1513659</v>
      </c>
      <c r="I394">
        <v>130934</v>
      </c>
      <c r="J394">
        <v>94962</v>
      </c>
      <c r="K394">
        <v>3519</v>
      </c>
      <c r="L394">
        <f>bbdd_Social_Media_Trends[[#This Row],[Likes]]+bbdd_Social_Media_Trends[[#This Row],[Shares]]+bbdd_Social_Media_Trends[[#This Row],[Comments]]</f>
        <v>229415</v>
      </c>
      <c r="M394">
        <f>bbdd_Social_Media_Trends[[#This Row],[Interactions]]/bbdd_Social_Media_Trends[[#This Row],[Views]]</f>
        <v>0.15156319884465391</v>
      </c>
      <c r="N394" s="1" t="s">
        <v>29</v>
      </c>
      <c r="O394" s="4">
        <f t="shared" si="6"/>
        <v>0</v>
      </c>
    </row>
    <row r="395" spans="1:15">
      <c r="A395" s="1" t="s">
        <v>435</v>
      </c>
      <c r="B395" s="2">
        <v>44714</v>
      </c>
      <c r="C395" s="13" t="str">
        <f>TEXT(bbdd_Social_Media_Trends[[#This Row],[Post_Date]],"aaaa-mm")</f>
        <v>2022-06</v>
      </c>
      <c r="D395" s="1" t="s">
        <v>24</v>
      </c>
      <c r="E395" s="1" t="s">
        <v>59</v>
      </c>
      <c r="F395" s="1" t="s">
        <v>41</v>
      </c>
      <c r="G395" s="1" t="s">
        <v>28</v>
      </c>
      <c r="H395">
        <v>3267376</v>
      </c>
      <c r="I395">
        <v>243498</v>
      </c>
      <c r="J395">
        <v>80458</v>
      </c>
      <c r="K395">
        <v>44516</v>
      </c>
      <c r="L395">
        <f>bbdd_Social_Media_Trends[[#This Row],[Likes]]+bbdd_Social_Media_Trends[[#This Row],[Shares]]+bbdd_Social_Media_Trends[[#This Row],[Comments]]</f>
        <v>368472</v>
      </c>
      <c r="M395">
        <f>bbdd_Social_Media_Trends[[#This Row],[Interactions]]/bbdd_Social_Media_Trends[[#This Row],[Views]]</f>
        <v>0.11277306315526588</v>
      </c>
      <c r="N395" s="1" t="s">
        <v>29</v>
      </c>
      <c r="O395" s="4">
        <f t="shared" si="6"/>
        <v>0</v>
      </c>
    </row>
    <row r="396" spans="1:15">
      <c r="A396" s="1" t="s">
        <v>436</v>
      </c>
      <c r="B396" s="2">
        <v>45037</v>
      </c>
      <c r="C396" s="13" t="str">
        <f>TEXT(bbdd_Social_Media_Trends[[#This Row],[Post_Date]],"aaaa-mm")</f>
        <v>2023-04</v>
      </c>
      <c r="D396" s="1" t="s">
        <v>12</v>
      </c>
      <c r="E396" s="1" t="s">
        <v>13</v>
      </c>
      <c r="F396" s="1" t="s">
        <v>20</v>
      </c>
      <c r="G396" s="1" t="s">
        <v>60</v>
      </c>
      <c r="H396">
        <v>2127779</v>
      </c>
      <c r="I396">
        <v>176918</v>
      </c>
      <c r="J396">
        <v>38776</v>
      </c>
      <c r="K396">
        <v>18345</v>
      </c>
      <c r="L396">
        <f>bbdd_Social_Media_Trends[[#This Row],[Likes]]+bbdd_Social_Media_Trends[[#This Row],[Shares]]+bbdd_Social_Media_Trends[[#This Row],[Comments]]</f>
        <v>234039</v>
      </c>
      <c r="M396">
        <f>bbdd_Social_Media_Trends[[#This Row],[Interactions]]/bbdd_Social_Media_Trends[[#This Row],[Views]]</f>
        <v>0.10999215614027584</v>
      </c>
      <c r="N396" s="1" t="s">
        <v>29</v>
      </c>
      <c r="O396" s="4">
        <f t="shared" si="6"/>
        <v>0</v>
      </c>
    </row>
    <row r="397" spans="1:15">
      <c r="A397" s="1" t="s">
        <v>437</v>
      </c>
      <c r="B397" s="2">
        <v>44610</v>
      </c>
      <c r="C397" s="13" t="str">
        <f>TEXT(bbdd_Social_Media_Trends[[#This Row],[Post_Date]],"aaaa-mm")</f>
        <v>2022-02</v>
      </c>
      <c r="D397" s="1" t="s">
        <v>18</v>
      </c>
      <c r="E397" s="1" t="s">
        <v>59</v>
      </c>
      <c r="F397" s="1" t="s">
        <v>41</v>
      </c>
      <c r="G397" s="1" t="s">
        <v>50</v>
      </c>
      <c r="H397">
        <v>4151557</v>
      </c>
      <c r="I397">
        <v>244562</v>
      </c>
      <c r="J397">
        <v>87770</v>
      </c>
      <c r="K397">
        <v>44396</v>
      </c>
      <c r="L397">
        <f>bbdd_Social_Media_Trends[[#This Row],[Likes]]+bbdd_Social_Media_Trends[[#This Row],[Shares]]+bbdd_Social_Media_Trends[[#This Row],[Comments]]</f>
        <v>376728</v>
      </c>
      <c r="M397">
        <f>bbdd_Social_Media_Trends[[#This Row],[Interactions]]/bbdd_Social_Media_Trends[[#This Row],[Views]]</f>
        <v>9.0743786006069527E-2</v>
      </c>
      <c r="N397" s="1" t="s">
        <v>29</v>
      </c>
      <c r="O397" s="4">
        <f t="shared" si="6"/>
        <v>0</v>
      </c>
    </row>
    <row r="398" spans="1:15">
      <c r="A398" s="1" t="s">
        <v>438</v>
      </c>
      <c r="B398" s="2">
        <v>44645</v>
      </c>
      <c r="C398" s="13" t="str">
        <f>TEXT(bbdd_Social_Media_Trends[[#This Row],[Post_Date]],"aaaa-mm")</f>
        <v>2022-03</v>
      </c>
      <c r="D398" s="1" t="s">
        <v>24</v>
      </c>
      <c r="E398" s="1" t="s">
        <v>39</v>
      </c>
      <c r="F398" s="1" t="s">
        <v>47</v>
      </c>
      <c r="G398" s="1" t="s">
        <v>44</v>
      </c>
      <c r="H398">
        <v>360483</v>
      </c>
      <c r="I398">
        <v>165482</v>
      </c>
      <c r="J398">
        <v>18721</v>
      </c>
      <c r="K398">
        <v>24681</v>
      </c>
      <c r="L398">
        <f>bbdd_Social_Media_Trends[[#This Row],[Likes]]+bbdd_Social_Media_Trends[[#This Row],[Shares]]+bbdd_Social_Media_Trends[[#This Row],[Comments]]</f>
        <v>208884</v>
      </c>
      <c r="M398">
        <f>bbdd_Social_Media_Trends[[#This Row],[Interactions]]/bbdd_Social_Media_Trends[[#This Row],[Views]]</f>
        <v>0.57945589667196507</v>
      </c>
      <c r="N398" s="1" t="s">
        <v>16</v>
      </c>
      <c r="O398" s="4">
        <f t="shared" si="6"/>
        <v>0</v>
      </c>
    </row>
    <row r="399" spans="1:15">
      <c r="A399" s="1" t="s">
        <v>439</v>
      </c>
      <c r="B399" s="2">
        <v>45120</v>
      </c>
      <c r="C399" s="13" t="str">
        <f>TEXT(bbdd_Social_Media_Trends[[#This Row],[Post_Date]],"aaaa-mm")</f>
        <v>2023-07</v>
      </c>
      <c r="D399" s="1" t="s">
        <v>27</v>
      </c>
      <c r="E399" s="1" t="s">
        <v>13</v>
      </c>
      <c r="F399" s="1" t="s">
        <v>20</v>
      </c>
      <c r="G399" s="1" t="s">
        <v>60</v>
      </c>
      <c r="H399">
        <v>4987250</v>
      </c>
      <c r="I399">
        <v>423644</v>
      </c>
      <c r="J399">
        <v>6076</v>
      </c>
      <c r="K399">
        <v>26739</v>
      </c>
      <c r="L399">
        <f>bbdd_Social_Media_Trends[[#This Row],[Likes]]+bbdd_Social_Media_Trends[[#This Row],[Shares]]+bbdd_Social_Media_Trends[[#This Row],[Comments]]</f>
        <v>456459</v>
      </c>
      <c r="M399">
        <f>bbdd_Social_Media_Trends[[#This Row],[Interactions]]/bbdd_Social_Media_Trends[[#This Row],[Views]]</f>
        <v>9.1525189232542978E-2</v>
      </c>
      <c r="N399" s="1" t="s">
        <v>22</v>
      </c>
      <c r="O399" s="4">
        <f t="shared" si="6"/>
        <v>0</v>
      </c>
    </row>
    <row r="400" spans="1:15">
      <c r="A400" s="1" t="s">
        <v>440</v>
      </c>
      <c r="B400" s="2">
        <v>45019</v>
      </c>
      <c r="C400" s="13" t="str">
        <f>TEXT(bbdd_Social_Media_Trends[[#This Row],[Post_Date]],"aaaa-mm")</f>
        <v>2023-04</v>
      </c>
      <c r="D400" s="1" t="s">
        <v>27</v>
      </c>
      <c r="E400" s="1" t="s">
        <v>13</v>
      </c>
      <c r="F400" s="1" t="s">
        <v>47</v>
      </c>
      <c r="G400" s="1" t="s">
        <v>28</v>
      </c>
      <c r="H400">
        <v>2612254</v>
      </c>
      <c r="I400">
        <v>196077</v>
      </c>
      <c r="J400">
        <v>21722</v>
      </c>
      <c r="K400">
        <v>26238</v>
      </c>
      <c r="L400">
        <f>bbdd_Social_Media_Trends[[#This Row],[Likes]]+bbdd_Social_Media_Trends[[#This Row],[Shares]]+bbdd_Social_Media_Trends[[#This Row],[Comments]]</f>
        <v>244037</v>
      </c>
      <c r="M400">
        <f>bbdd_Social_Media_Trends[[#This Row],[Interactions]]/bbdd_Social_Media_Trends[[#This Row],[Views]]</f>
        <v>9.3420088551878958E-2</v>
      </c>
      <c r="N400" s="1" t="s">
        <v>16</v>
      </c>
      <c r="O400" s="4">
        <f t="shared" si="6"/>
        <v>0</v>
      </c>
    </row>
    <row r="401" spans="1:15">
      <c r="A401" s="1" t="s">
        <v>441</v>
      </c>
      <c r="B401" s="2">
        <v>44922</v>
      </c>
      <c r="C401" s="13" t="str">
        <f>TEXT(bbdd_Social_Media_Trends[[#This Row],[Post_Date]],"aaaa-mm")</f>
        <v>2022-12</v>
      </c>
      <c r="D401" s="1" t="s">
        <v>18</v>
      </c>
      <c r="E401" s="1" t="s">
        <v>19</v>
      </c>
      <c r="F401" s="1" t="s">
        <v>20</v>
      </c>
      <c r="G401" s="1" t="s">
        <v>25</v>
      </c>
      <c r="H401">
        <v>378823</v>
      </c>
      <c r="I401">
        <v>448944</v>
      </c>
      <c r="J401">
        <v>80149</v>
      </c>
      <c r="K401">
        <v>42580</v>
      </c>
      <c r="L401">
        <f>bbdd_Social_Media_Trends[[#This Row],[Likes]]+bbdd_Social_Media_Trends[[#This Row],[Shares]]+bbdd_Social_Media_Trends[[#This Row],[Comments]]</f>
        <v>571673</v>
      </c>
      <c r="M401">
        <f>bbdd_Social_Media_Trends[[#This Row],[Interactions]]/bbdd_Social_Media_Trends[[#This Row],[Views]]</f>
        <v>1.5090767983992524</v>
      </c>
      <c r="N401" s="1" t="s">
        <v>29</v>
      </c>
      <c r="O401" s="4">
        <f t="shared" si="6"/>
        <v>0</v>
      </c>
    </row>
    <row r="402" spans="1:15">
      <c r="A402" s="1" t="s">
        <v>442</v>
      </c>
      <c r="B402" s="2">
        <v>44965</v>
      </c>
      <c r="C402" s="13" t="str">
        <f>TEXT(bbdd_Social_Media_Trends[[#This Row],[Post_Date]],"aaaa-mm")</f>
        <v>2023-02</v>
      </c>
      <c r="D402" s="1" t="s">
        <v>12</v>
      </c>
      <c r="E402" s="1" t="s">
        <v>52</v>
      </c>
      <c r="F402" s="1" t="s">
        <v>20</v>
      </c>
      <c r="G402" s="1" t="s">
        <v>44</v>
      </c>
      <c r="H402">
        <v>4968911</v>
      </c>
      <c r="I402">
        <v>151416</v>
      </c>
      <c r="J402">
        <v>16628</v>
      </c>
      <c r="K402">
        <v>7048</v>
      </c>
      <c r="L402">
        <f>bbdd_Social_Media_Trends[[#This Row],[Likes]]+bbdd_Social_Media_Trends[[#This Row],[Shares]]+bbdd_Social_Media_Trends[[#This Row],[Comments]]</f>
        <v>175092</v>
      </c>
      <c r="M402">
        <f>bbdd_Social_Media_Trends[[#This Row],[Interactions]]/bbdd_Social_Media_Trends[[#This Row],[Views]]</f>
        <v>3.5237499725795048E-2</v>
      </c>
      <c r="N402" s="1" t="s">
        <v>22</v>
      </c>
      <c r="O402" s="4">
        <f t="shared" si="6"/>
        <v>0</v>
      </c>
    </row>
    <row r="403" spans="1:15">
      <c r="A403" s="1" t="s">
        <v>443</v>
      </c>
      <c r="B403" s="2">
        <v>44607</v>
      </c>
      <c r="C403" s="13" t="str">
        <f>TEXT(bbdd_Social_Media_Trends[[#This Row],[Post_Date]],"aaaa-mm")</f>
        <v>2022-02</v>
      </c>
      <c r="D403" s="1" t="s">
        <v>24</v>
      </c>
      <c r="E403" s="1" t="s">
        <v>19</v>
      </c>
      <c r="F403" s="1" t="s">
        <v>47</v>
      </c>
      <c r="G403" s="1" t="s">
        <v>21</v>
      </c>
      <c r="H403">
        <v>2319248</v>
      </c>
      <c r="I403">
        <v>419303</v>
      </c>
      <c r="J403">
        <v>18861</v>
      </c>
      <c r="K403">
        <v>44765</v>
      </c>
      <c r="L403">
        <f>bbdd_Social_Media_Trends[[#This Row],[Likes]]+bbdd_Social_Media_Trends[[#This Row],[Shares]]+bbdd_Social_Media_Trends[[#This Row],[Comments]]</f>
        <v>482929</v>
      </c>
      <c r="M403">
        <f>bbdd_Social_Media_Trends[[#This Row],[Interactions]]/bbdd_Social_Media_Trends[[#This Row],[Views]]</f>
        <v>0.20822654584589487</v>
      </c>
      <c r="N403" s="1" t="s">
        <v>29</v>
      </c>
      <c r="O403" s="4">
        <f t="shared" si="6"/>
        <v>0</v>
      </c>
    </row>
    <row r="404" spans="1:15">
      <c r="A404" s="1" t="s">
        <v>444</v>
      </c>
      <c r="B404" s="2">
        <v>45186</v>
      </c>
      <c r="C404" s="13" t="str">
        <f>TEXT(bbdd_Social_Media_Trends[[#This Row],[Post_Date]],"aaaa-mm")</f>
        <v>2023-09</v>
      </c>
      <c r="D404" s="1" t="s">
        <v>18</v>
      </c>
      <c r="E404" s="1" t="s">
        <v>13</v>
      </c>
      <c r="F404" s="1" t="s">
        <v>41</v>
      </c>
      <c r="G404" s="1" t="s">
        <v>28</v>
      </c>
      <c r="H404">
        <v>901819</v>
      </c>
      <c r="I404">
        <v>73906</v>
      </c>
      <c r="J404">
        <v>1462</v>
      </c>
      <c r="K404">
        <v>12876</v>
      </c>
      <c r="L404">
        <f>bbdd_Social_Media_Trends[[#This Row],[Likes]]+bbdd_Social_Media_Trends[[#This Row],[Shares]]+bbdd_Social_Media_Trends[[#This Row],[Comments]]</f>
        <v>88244</v>
      </c>
      <c r="M404">
        <f>bbdd_Social_Media_Trends[[#This Row],[Interactions]]/bbdd_Social_Media_Trends[[#This Row],[Views]]</f>
        <v>9.7851120901200794E-2</v>
      </c>
      <c r="N404" s="1" t="s">
        <v>29</v>
      </c>
      <c r="O404" s="4">
        <f t="shared" si="6"/>
        <v>0</v>
      </c>
    </row>
    <row r="405" spans="1:15">
      <c r="A405" s="1" t="s">
        <v>445</v>
      </c>
      <c r="B405" s="2">
        <v>44940</v>
      </c>
      <c r="C405" s="13" t="str">
        <f>TEXT(bbdd_Social_Media_Trends[[#This Row],[Post_Date]],"aaaa-mm")</f>
        <v>2023-01</v>
      </c>
      <c r="D405" s="1" t="s">
        <v>18</v>
      </c>
      <c r="E405" s="1" t="s">
        <v>19</v>
      </c>
      <c r="F405" s="1" t="s">
        <v>41</v>
      </c>
      <c r="G405" s="1" t="s">
        <v>15</v>
      </c>
      <c r="H405">
        <v>1924813</v>
      </c>
      <c r="I405">
        <v>188326</v>
      </c>
      <c r="J405">
        <v>41895</v>
      </c>
      <c r="K405">
        <v>37760</v>
      </c>
      <c r="L405">
        <f>bbdd_Social_Media_Trends[[#This Row],[Likes]]+bbdd_Social_Media_Trends[[#This Row],[Shares]]+bbdd_Social_Media_Trends[[#This Row],[Comments]]</f>
        <v>267981</v>
      </c>
      <c r="M405">
        <f>bbdd_Social_Media_Trends[[#This Row],[Interactions]]/bbdd_Social_Media_Trends[[#This Row],[Views]]</f>
        <v>0.13922443375018767</v>
      </c>
      <c r="N405" s="1" t="s">
        <v>22</v>
      </c>
      <c r="O405" s="4">
        <f t="shared" si="6"/>
        <v>0</v>
      </c>
    </row>
    <row r="406" spans="1:15">
      <c r="A406" s="1" t="s">
        <v>446</v>
      </c>
      <c r="B406" s="2">
        <v>45122</v>
      </c>
      <c r="C406" s="13" t="str">
        <f>TEXT(bbdd_Social_Media_Trends[[#This Row],[Post_Date]],"aaaa-mm")</f>
        <v>2023-07</v>
      </c>
      <c r="D406" s="1" t="s">
        <v>24</v>
      </c>
      <c r="E406" s="1" t="s">
        <v>52</v>
      </c>
      <c r="F406" s="1" t="s">
        <v>36</v>
      </c>
      <c r="G406" s="1" t="s">
        <v>44</v>
      </c>
      <c r="H406">
        <v>1779685</v>
      </c>
      <c r="I406">
        <v>337898</v>
      </c>
      <c r="J406">
        <v>22528</v>
      </c>
      <c r="K406">
        <v>24827</v>
      </c>
      <c r="L406">
        <f>bbdd_Social_Media_Trends[[#This Row],[Likes]]+bbdd_Social_Media_Trends[[#This Row],[Shares]]+bbdd_Social_Media_Trends[[#This Row],[Comments]]</f>
        <v>385253</v>
      </c>
      <c r="M406">
        <f>bbdd_Social_Media_Trends[[#This Row],[Interactions]]/bbdd_Social_Media_Trends[[#This Row],[Views]]</f>
        <v>0.21647257801240108</v>
      </c>
      <c r="N406" s="1" t="s">
        <v>22</v>
      </c>
      <c r="O406" s="4">
        <f t="shared" si="6"/>
        <v>0</v>
      </c>
    </row>
    <row r="407" spans="1:15">
      <c r="A407" s="1" t="s">
        <v>447</v>
      </c>
      <c r="B407" s="2">
        <v>45215</v>
      </c>
      <c r="C407" s="13" t="str">
        <f>TEXT(bbdd_Social_Media_Trends[[#This Row],[Post_Date]],"aaaa-mm")</f>
        <v>2023-10</v>
      </c>
      <c r="D407" s="1" t="s">
        <v>18</v>
      </c>
      <c r="E407" s="1" t="s">
        <v>19</v>
      </c>
      <c r="F407" s="1" t="s">
        <v>41</v>
      </c>
      <c r="G407" s="1" t="s">
        <v>50</v>
      </c>
      <c r="H407">
        <v>166638</v>
      </c>
      <c r="I407">
        <v>52495</v>
      </c>
      <c r="J407">
        <v>86474</v>
      </c>
      <c r="K407">
        <v>5523</v>
      </c>
      <c r="L407">
        <f>bbdd_Social_Media_Trends[[#This Row],[Likes]]+bbdd_Social_Media_Trends[[#This Row],[Shares]]+bbdd_Social_Media_Trends[[#This Row],[Comments]]</f>
        <v>144492</v>
      </c>
      <c r="M407">
        <f>bbdd_Social_Media_Trends[[#This Row],[Interactions]]/bbdd_Social_Media_Trends[[#This Row],[Views]]</f>
        <v>0.86710114139632022</v>
      </c>
      <c r="N407" s="1" t="s">
        <v>29</v>
      </c>
      <c r="O407" s="4">
        <f t="shared" si="6"/>
        <v>0</v>
      </c>
    </row>
    <row r="408" spans="1:15">
      <c r="A408" s="1" t="s">
        <v>448</v>
      </c>
      <c r="B408" s="2">
        <v>44917</v>
      </c>
      <c r="C408" s="13" t="str">
        <f>TEXT(bbdd_Social_Media_Trends[[#This Row],[Post_Date]],"aaaa-mm")</f>
        <v>2022-12</v>
      </c>
      <c r="D408" s="1" t="s">
        <v>24</v>
      </c>
      <c r="E408" s="1" t="s">
        <v>19</v>
      </c>
      <c r="F408" s="1" t="s">
        <v>14</v>
      </c>
      <c r="G408" s="1" t="s">
        <v>60</v>
      </c>
      <c r="H408">
        <v>4952299</v>
      </c>
      <c r="I408">
        <v>149289</v>
      </c>
      <c r="J408">
        <v>67652</v>
      </c>
      <c r="K408">
        <v>13777</v>
      </c>
      <c r="L408">
        <f>bbdd_Social_Media_Trends[[#This Row],[Likes]]+bbdd_Social_Media_Trends[[#This Row],[Shares]]+bbdd_Social_Media_Trends[[#This Row],[Comments]]</f>
        <v>230718</v>
      </c>
      <c r="M408">
        <f>bbdd_Social_Media_Trends[[#This Row],[Interactions]]/bbdd_Social_Media_Trends[[#This Row],[Views]]</f>
        <v>4.6588059404329182E-2</v>
      </c>
      <c r="N408" s="1" t="s">
        <v>22</v>
      </c>
      <c r="O408" s="4">
        <f t="shared" si="6"/>
        <v>0</v>
      </c>
    </row>
    <row r="409" spans="1:15">
      <c r="A409" s="1" t="s">
        <v>449</v>
      </c>
      <c r="B409" s="2">
        <v>44603</v>
      </c>
      <c r="C409" s="13" t="str">
        <f>TEXT(bbdd_Social_Media_Trends[[#This Row],[Post_Date]],"aaaa-mm")</f>
        <v>2022-02</v>
      </c>
      <c r="D409" s="1" t="s">
        <v>18</v>
      </c>
      <c r="E409" s="1" t="s">
        <v>49</v>
      </c>
      <c r="F409" s="1" t="s">
        <v>20</v>
      </c>
      <c r="G409" s="1" t="s">
        <v>25</v>
      </c>
      <c r="H409">
        <v>908633</v>
      </c>
      <c r="I409">
        <v>408446</v>
      </c>
      <c r="J409">
        <v>85164</v>
      </c>
      <c r="K409">
        <v>12149</v>
      </c>
      <c r="L409">
        <f>bbdd_Social_Media_Trends[[#This Row],[Likes]]+bbdd_Social_Media_Trends[[#This Row],[Shares]]+bbdd_Social_Media_Trends[[#This Row],[Comments]]</f>
        <v>505759</v>
      </c>
      <c r="M409">
        <f>bbdd_Social_Media_Trends[[#This Row],[Interactions]]/bbdd_Social_Media_Trends[[#This Row],[Views]]</f>
        <v>0.55661526711004328</v>
      </c>
      <c r="N409" s="1" t="s">
        <v>16</v>
      </c>
      <c r="O409" s="4">
        <f t="shared" si="6"/>
        <v>0</v>
      </c>
    </row>
    <row r="410" spans="1:15">
      <c r="A410" s="1" t="s">
        <v>450</v>
      </c>
      <c r="B410" s="2">
        <v>44664</v>
      </c>
      <c r="C410" s="13" t="str">
        <f>TEXT(bbdd_Social_Media_Trends[[#This Row],[Post_Date]],"aaaa-mm")</f>
        <v>2022-04</v>
      </c>
      <c r="D410" s="1" t="s">
        <v>27</v>
      </c>
      <c r="E410" s="1" t="s">
        <v>19</v>
      </c>
      <c r="F410" s="1" t="s">
        <v>14</v>
      </c>
      <c r="G410" s="1" t="s">
        <v>25</v>
      </c>
      <c r="H410">
        <v>4687224</v>
      </c>
      <c r="I410">
        <v>1635</v>
      </c>
      <c r="J410">
        <v>16037</v>
      </c>
      <c r="K410">
        <v>48614</v>
      </c>
      <c r="L410">
        <f>bbdd_Social_Media_Trends[[#This Row],[Likes]]+bbdd_Social_Media_Trends[[#This Row],[Shares]]+bbdd_Social_Media_Trends[[#This Row],[Comments]]</f>
        <v>66286</v>
      </c>
      <c r="M410">
        <f>bbdd_Social_Media_Trends[[#This Row],[Interactions]]/bbdd_Social_Media_Trends[[#This Row],[Views]]</f>
        <v>1.4141846005226121E-2</v>
      </c>
      <c r="N410" s="1" t="s">
        <v>22</v>
      </c>
      <c r="O410" s="4">
        <f t="shared" si="6"/>
        <v>0</v>
      </c>
    </row>
    <row r="411" spans="1:15">
      <c r="A411" s="1" t="s">
        <v>451</v>
      </c>
      <c r="B411" s="2">
        <v>44617</v>
      </c>
      <c r="C411" s="13" t="str">
        <f>TEXT(bbdd_Social_Media_Trends[[#This Row],[Post_Date]],"aaaa-mm")</f>
        <v>2022-02</v>
      </c>
      <c r="D411" s="1" t="s">
        <v>27</v>
      </c>
      <c r="E411" s="1" t="s">
        <v>35</v>
      </c>
      <c r="F411" s="1" t="s">
        <v>20</v>
      </c>
      <c r="G411" s="1" t="s">
        <v>28</v>
      </c>
      <c r="H411">
        <v>2758571</v>
      </c>
      <c r="I411">
        <v>17789</v>
      </c>
      <c r="J411">
        <v>36088</v>
      </c>
      <c r="K411">
        <v>39138</v>
      </c>
      <c r="L411">
        <f>bbdd_Social_Media_Trends[[#This Row],[Likes]]+bbdd_Social_Media_Trends[[#This Row],[Shares]]+bbdd_Social_Media_Trends[[#This Row],[Comments]]</f>
        <v>93015</v>
      </c>
      <c r="M411">
        <f>bbdd_Social_Media_Trends[[#This Row],[Interactions]]/bbdd_Social_Media_Trends[[#This Row],[Views]]</f>
        <v>3.3718544855289204E-2</v>
      </c>
      <c r="N411" s="1" t="s">
        <v>29</v>
      </c>
      <c r="O411" s="4">
        <f t="shared" si="6"/>
        <v>0</v>
      </c>
    </row>
    <row r="412" spans="1:15">
      <c r="A412" s="1" t="s">
        <v>452</v>
      </c>
      <c r="B412" s="2">
        <v>44800</v>
      </c>
      <c r="C412" s="13" t="str">
        <f>TEXT(bbdd_Social_Media_Trends[[#This Row],[Post_Date]],"aaaa-mm")</f>
        <v>2022-08</v>
      </c>
      <c r="D412" s="1" t="s">
        <v>24</v>
      </c>
      <c r="E412" s="1" t="s">
        <v>46</v>
      </c>
      <c r="F412" s="1" t="s">
        <v>36</v>
      </c>
      <c r="G412" s="1" t="s">
        <v>50</v>
      </c>
      <c r="H412">
        <v>253934</v>
      </c>
      <c r="I412">
        <v>269239</v>
      </c>
      <c r="J412">
        <v>27213</v>
      </c>
      <c r="K412">
        <v>864</v>
      </c>
      <c r="L412">
        <f>bbdd_Social_Media_Trends[[#This Row],[Likes]]+bbdd_Social_Media_Trends[[#This Row],[Shares]]+bbdd_Social_Media_Trends[[#This Row],[Comments]]</f>
        <v>297316</v>
      </c>
      <c r="M412">
        <f>bbdd_Social_Media_Trends[[#This Row],[Interactions]]/bbdd_Social_Media_Trends[[#This Row],[Views]]</f>
        <v>1.1708396670000867</v>
      </c>
      <c r="N412" s="1" t="s">
        <v>22</v>
      </c>
      <c r="O412" s="4">
        <f t="shared" si="6"/>
        <v>0</v>
      </c>
    </row>
    <row r="413" spans="1:15">
      <c r="A413" s="1" t="s">
        <v>453</v>
      </c>
      <c r="B413" s="2">
        <v>44755</v>
      </c>
      <c r="C413" s="13" t="str">
        <f>TEXT(bbdd_Social_Media_Trends[[#This Row],[Post_Date]],"aaaa-mm")</f>
        <v>2022-07</v>
      </c>
      <c r="D413" s="1" t="s">
        <v>27</v>
      </c>
      <c r="E413" s="1" t="s">
        <v>31</v>
      </c>
      <c r="F413" s="1" t="s">
        <v>36</v>
      </c>
      <c r="G413" s="1" t="s">
        <v>50</v>
      </c>
      <c r="H413">
        <v>3230389</v>
      </c>
      <c r="I413">
        <v>297140</v>
      </c>
      <c r="J413">
        <v>22102</v>
      </c>
      <c r="K413">
        <v>29483</v>
      </c>
      <c r="L413">
        <f>bbdd_Social_Media_Trends[[#This Row],[Likes]]+bbdd_Social_Media_Trends[[#This Row],[Shares]]+bbdd_Social_Media_Trends[[#This Row],[Comments]]</f>
        <v>348725</v>
      </c>
      <c r="M413">
        <f>bbdd_Social_Media_Trends[[#This Row],[Interactions]]/bbdd_Social_Media_Trends[[#This Row],[Views]]</f>
        <v>0.10795139532731197</v>
      </c>
      <c r="N413" s="1" t="s">
        <v>29</v>
      </c>
      <c r="O413" s="4">
        <f t="shared" si="6"/>
        <v>0</v>
      </c>
    </row>
    <row r="414" spans="1:15">
      <c r="A414" s="1" t="s">
        <v>454</v>
      </c>
      <c r="B414" s="2">
        <v>44581</v>
      </c>
      <c r="C414" s="13" t="str">
        <f>TEXT(bbdd_Social_Media_Trends[[#This Row],[Post_Date]],"aaaa-mm")</f>
        <v>2022-01</v>
      </c>
      <c r="D414" s="1" t="s">
        <v>27</v>
      </c>
      <c r="E414" s="1" t="s">
        <v>57</v>
      </c>
      <c r="F414" s="1" t="s">
        <v>36</v>
      </c>
      <c r="G414" s="1" t="s">
        <v>15</v>
      </c>
      <c r="H414">
        <v>3448262</v>
      </c>
      <c r="I414">
        <v>15538</v>
      </c>
      <c r="J414">
        <v>92514</v>
      </c>
      <c r="K414">
        <v>38006</v>
      </c>
      <c r="L414">
        <f>bbdd_Social_Media_Trends[[#This Row],[Likes]]+bbdd_Social_Media_Trends[[#This Row],[Shares]]+bbdd_Social_Media_Trends[[#This Row],[Comments]]</f>
        <v>146058</v>
      </c>
      <c r="M414">
        <f>bbdd_Social_Media_Trends[[#This Row],[Interactions]]/bbdd_Social_Media_Trends[[#This Row],[Views]]</f>
        <v>4.2356990275100904E-2</v>
      </c>
      <c r="N414" s="1" t="s">
        <v>29</v>
      </c>
      <c r="O414" s="4">
        <f t="shared" si="6"/>
        <v>0</v>
      </c>
    </row>
    <row r="415" spans="1:15">
      <c r="A415" s="1" t="s">
        <v>455</v>
      </c>
      <c r="B415" s="2">
        <v>44921</v>
      </c>
      <c r="C415" s="13" t="str">
        <f>TEXT(bbdd_Social_Media_Trends[[#This Row],[Post_Date]],"aaaa-mm")</f>
        <v>2022-12</v>
      </c>
      <c r="D415" s="1" t="s">
        <v>12</v>
      </c>
      <c r="E415" s="1" t="s">
        <v>46</v>
      </c>
      <c r="F415" s="1" t="s">
        <v>41</v>
      </c>
      <c r="G415" s="1" t="s">
        <v>15</v>
      </c>
      <c r="H415">
        <v>3739590</v>
      </c>
      <c r="I415">
        <v>227858</v>
      </c>
      <c r="J415">
        <v>13222</v>
      </c>
      <c r="K415">
        <v>41021</v>
      </c>
      <c r="L415">
        <f>bbdd_Social_Media_Trends[[#This Row],[Likes]]+bbdd_Social_Media_Trends[[#This Row],[Shares]]+bbdd_Social_Media_Trends[[#This Row],[Comments]]</f>
        <v>282101</v>
      </c>
      <c r="M415">
        <f>bbdd_Social_Media_Trends[[#This Row],[Interactions]]/bbdd_Social_Media_Trends[[#This Row],[Views]]</f>
        <v>7.5436344626015145E-2</v>
      </c>
      <c r="N415" s="1" t="s">
        <v>22</v>
      </c>
      <c r="O415" s="4">
        <f t="shared" si="6"/>
        <v>0</v>
      </c>
    </row>
    <row r="416" spans="1:15">
      <c r="A416" s="1" t="s">
        <v>456</v>
      </c>
      <c r="B416" s="2">
        <v>44616</v>
      </c>
      <c r="C416" s="13" t="str">
        <f>TEXT(bbdd_Social_Media_Trends[[#This Row],[Post_Date]],"aaaa-mm")</f>
        <v>2022-02</v>
      </c>
      <c r="D416" s="1" t="s">
        <v>27</v>
      </c>
      <c r="E416" s="1" t="s">
        <v>46</v>
      </c>
      <c r="F416" s="1" t="s">
        <v>14</v>
      </c>
      <c r="G416" s="1" t="s">
        <v>15</v>
      </c>
      <c r="H416">
        <v>2520922</v>
      </c>
      <c r="I416">
        <v>74513</v>
      </c>
      <c r="J416">
        <v>3987</v>
      </c>
      <c r="K416">
        <v>22252</v>
      </c>
      <c r="L416">
        <f>bbdd_Social_Media_Trends[[#This Row],[Likes]]+bbdd_Social_Media_Trends[[#This Row],[Shares]]+bbdd_Social_Media_Trends[[#This Row],[Comments]]</f>
        <v>100752</v>
      </c>
      <c r="M416">
        <f>bbdd_Social_Media_Trends[[#This Row],[Interactions]]/bbdd_Social_Media_Trends[[#This Row],[Views]]</f>
        <v>3.9966329779342634E-2</v>
      </c>
      <c r="N416" s="1" t="s">
        <v>16</v>
      </c>
      <c r="O416" s="4">
        <f t="shared" si="6"/>
        <v>0</v>
      </c>
    </row>
    <row r="417" spans="1:15">
      <c r="A417" s="1" t="s">
        <v>457</v>
      </c>
      <c r="B417" s="2">
        <v>44643</v>
      </c>
      <c r="C417" s="13" t="str">
        <f>TEXT(bbdd_Social_Media_Trends[[#This Row],[Post_Date]],"aaaa-mm")</f>
        <v>2022-03</v>
      </c>
      <c r="D417" s="1" t="s">
        <v>24</v>
      </c>
      <c r="E417" s="1" t="s">
        <v>46</v>
      </c>
      <c r="F417" s="1" t="s">
        <v>36</v>
      </c>
      <c r="G417" s="1" t="s">
        <v>21</v>
      </c>
      <c r="H417">
        <v>17826</v>
      </c>
      <c r="I417">
        <v>347482</v>
      </c>
      <c r="J417">
        <v>13497</v>
      </c>
      <c r="K417">
        <v>25800</v>
      </c>
      <c r="L417">
        <f>bbdd_Social_Media_Trends[[#This Row],[Likes]]+bbdd_Social_Media_Trends[[#This Row],[Shares]]+bbdd_Social_Media_Trends[[#This Row],[Comments]]</f>
        <v>386779</v>
      </c>
      <c r="M417">
        <f>bbdd_Social_Media_Trends[[#This Row],[Interactions]]/bbdd_Social_Media_Trends[[#This Row],[Views]]</f>
        <v>21.697464377875015</v>
      </c>
      <c r="N417" s="1" t="s">
        <v>22</v>
      </c>
      <c r="O417" s="4">
        <f t="shared" si="6"/>
        <v>0</v>
      </c>
    </row>
    <row r="418" spans="1:15">
      <c r="A418" s="1" t="s">
        <v>458</v>
      </c>
      <c r="B418" s="2">
        <v>45034</v>
      </c>
      <c r="C418" s="13" t="str">
        <f>TEXT(bbdd_Social_Media_Trends[[#This Row],[Post_Date]],"aaaa-mm")</f>
        <v>2023-04</v>
      </c>
      <c r="D418" s="1" t="s">
        <v>24</v>
      </c>
      <c r="E418" s="1" t="s">
        <v>19</v>
      </c>
      <c r="F418" s="1" t="s">
        <v>36</v>
      </c>
      <c r="G418" s="1" t="s">
        <v>15</v>
      </c>
      <c r="H418">
        <v>2717191</v>
      </c>
      <c r="I418">
        <v>301070</v>
      </c>
      <c r="J418">
        <v>32071</v>
      </c>
      <c r="K418">
        <v>43935</v>
      </c>
      <c r="L418">
        <f>bbdd_Social_Media_Trends[[#This Row],[Likes]]+bbdd_Social_Media_Trends[[#This Row],[Shares]]+bbdd_Social_Media_Trends[[#This Row],[Comments]]</f>
        <v>377076</v>
      </c>
      <c r="M418">
        <f>bbdd_Social_Media_Trends[[#This Row],[Interactions]]/bbdd_Social_Media_Trends[[#This Row],[Views]]</f>
        <v>0.13877419732363311</v>
      </c>
      <c r="N418" s="1" t="s">
        <v>16</v>
      </c>
      <c r="O418" s="4">
        <f t="shared" si="6"/>
        <v>0</v>
      </c>
    </row>
    <row r="419" spans="1:15">
      <c r="A419" s="1" t="s">
        <v>459</v>
      </c>
      <c r="B419" s="2">
        <v>44989</v>
      </c>
      <c r="C419" s="13" t="str">
        <f>TEXT(bbdd_Social_Media_Trends[[#This Row],[Post_Date]],"aaaa-mm")</f>
        <v>2023-03</v>
      </c>
      <c r="D419" s="1" t="s">
        <v>12</v>
      </c>
      <c r="E419" s="1" t="s">
        <v>39</v>
      </c>
      <c r="F419" s="1" t="s">
        <v>20</v>
      </c>
      <c r="G419" s="1" t="s">
        <v>37</v>
      </c>
      <c r="H419">
        <v>775716</v>
      </c>
      <c r="I419">
        <v>249033</v>
      </c>
      <c r="J419">
        <v>82258</v>
      </c>
      <c r="K419">
        <v>37351</v>
      </c>
      <c r="L419">
        <f>bbdd_Social_Media_Trends[[#This Row],[Likes]]+bbdd_Social_Media_Trends[[#This Row],[Shares]]+bbdd_Social_Media_Trends[[#This Row],[Comments]]</f>
        <v>368642</v>
      </c>
      <c r="M419">
        <f>bbdd_Social_Media_Trends[[#This Row],[Interactions]]/bbdd_Social_Media_Trends[[#This Row],[Views]]</f>
        <v>0.47522804737816415</v>
      </c>
      <c r="N419" s="1" t="s">
        <v>29</v>
      </c>
      <c r="O419" s="4">
        <f t="shared" si="6"/>
        <v>0</v>
      </c>
    </row>
    <row r="420" spans="1:15">
      <c r="A420" s="1" t="s">
        <v>460</v>
      </c>
      <c r="B420" s="2">
        <v>44627</v>
      </c>
      <c r="C420" s="13" t="str">
        <f>TEXT(bbdd_Social_Media_Trends[[#This Row],[Post_Date]],"aaaa-mm")</f>
        <v>2022-03</v>
      </c>
      <c r="D420" s="1" t="s">
        <v>18</v>
      </c>
      <c r="E420" s="1" t="s">
        <v>19</v>
      </c>
      <c r="F420" s="1" t="s">
        <v>32</v>
      </c>
      <c r="G420" s="1" t="s">
        <v>25</v>
      </c>
      <c r="H420">
        <v>446706</v>
      </c>
      <c r="I420">
        <v>4264</v>
      </c>
      <c r="J420">
        <v>75452</v>
      </c>
      <c r="K420">
        <v>14816</v>
      </c>
      <c r="L420">
        <f>bbdd_Social_Media_Trends[[#This Row],[Likes]]+bbdd_Social_Media_Trends[[#This Row],[Shares]]+bbdd_Social_Media_Trends[[#This Row],[Comments]]</f>
        <v>94532</v>
      </c>
      <c r="M420">
        <f>bbdd_Social_Media_Trends[[#This Row],[Interactions]]/bbdd_Social_Media_Trends[[#This Row],[Views]]</f>
        <v>0.21162017076108222</v>
      </c>
      <c r="N420" s="1" t="s">
        <v>16</v>
      </c>
      <c r="O420" s="4">
        <f t="shared" si="6"/>
        <v>0</v>
      </c>
    </row>
    <row r="421" spans="1:15">
      <c r="A421" s="1" t="s">
        <v>461</v>
      </c>
      <c r="B421" s="2">
        <v>44805</v>
      </c>
      <c r="C421" s="13" t="str">
        <f>TEXT(bbdd_Social_Media_Trends[[#This Row],[Post_Date]],"aaaa-mm")</f>
        <v>2022-09</v>
      </c>
      <c r="D421" s="1" t="s">
        <v>18</v>
      </c>
      <c r="E421" s="1" t="s">
        <v>52</v>
      </c>
      <c r="F421" s="1" t="s">
        <v>41</v>
      </c>
      <c r="G421" s="1" t="s">
        <v>15</v>
      </c>
      <c r="H421">
        <v>951304</v>
      </c>
      <c r="I421">
        <v>342048</v>
      </c>
      <c r="J421">
        <v>65047</v>
      </c>
      <c r="K421">
        <v>35490</v>
      </c>
      <c r="L421">
        <f>bbdd_Social_Media_Trends[[#This Row],[Likes]]+bbdd_Social_Media_Trends[[#This Row],[Shares]]+bbdd_Social_Media_Trends[[#This Row],[Comments]]</f>
        <v>442585</v>
      </c>
      <c r="M421">
        <f>bbdd_Social_Media_Trends[[#This Row],[Interactions]]/bbdd_Social_Media_Trends[[#This Row],[Views]]</f>
        <v>0.46524034378074725</v>
      </c>
      <c r="N421" s="1" t="s">
        <v>22</v>
      </c>
      <c r="O421" s="4">
        <f t="shared" si="6"/>
        <v>0</v>
      </c>
    </row>
    <row r="422" spans="1:15">
      <c r="A422" s="1" t="s">
        <v>462</v>
      </c>
      <c r="B422" s="2">
        <v>45204</v>
      </c>
      <c r="C422" s="13" t="str">
        <f>TEXT(bbdd_Social_Media_Trends[[#This Row],[Post_Date]],"aaaa-mm")</f>
        <v>2023-10</v>
      </c>
      <c r="D422" s="1" t="s">
        <v>24</v>
      </c>
      <c r="E422" s="1" t="s">
        <v>39</v>
      </c>
      <c r="F422" s="1" t="s">
        <v>36</v>
      </c>
      <c r="G422" s="1" t="s">
        <v>15</v>
      </c>
      <c r="H422">
        <v>1181477</v>
      </c>
      <c r="I422">
        <v>224611</v>
      </c>
      <c r="J422">
        <v>22199</v>
      </c>
      <c r="K422">
        <v>39231</v>
      </c>
      <c r="L422">
        <f>bbdd_Social_Media_Trends[[#This Row],[Likes]]+bbdd_Social_Media_Trends[[#This Row],[Shares]]+bbdd_Social_Media_Trends[[#This Row],[Comments]]</f>
        <v>286041</v>
      </c>
      <c r="M422">
        <f>bbdd_Social_Media_Trends[[#This Row],[Interactions]]/bbdd_Social_Media_Trends[[#This Row],[Views]]</f>
        <v>0.2421045860393389</v>
      </c>
      <c r="N422" s="1" t="s">
        <v>22</v>
      </c>
      <c r="O422" s="4">
        <f t="shared" si="6"/>
        <v>0</v>
      </c>
    </row>
    <row r="423" spans="1:15">
      <c r="A423" s="1" t="s">
        <v>463</v>
      </c>
      <c r="B423" s="2">
        <v>44973</v>
      </c>
      <c r="C423" s="13" t="str">
        <f>TEXT(bbdd_Social_Media_Trends[[#This Row],[Post_Date]],"aaaa-mm")</f>
        <v>2023-02</v>
      </c>
      <c r="D423" s="1" t="s">
        <v>27</v>
      </c>
      <c r="E423" s="1" t="s">
        <v>13</v>
      </c>
      <c r="F423" s="1" t="s">
        <v>32</v>
      </c>
      <c r="G423" s="1" t="s">
        <v>37</v>
      </c>
      <c r="H423">
        <v>117636</v>
      </c>
      <c r="I423">
        <v>74051</v>
      </c>
      <c r="J423">
        <v>17802</v>
      </c>
      <c r="K423">
        <v>38144</v>
      </c>
      <c r="L423">
        <f>bbdd_Social_Media_Trends[[#This Row],[Likes]]+bbdd_Social_Media_Trends[[#This Row],[Shares]]+bbdd_Social_Media_Trends[[#This Row],[Comments]]</f>
        <v>129997</v>
      </c>
      <c r="M423">
        <f>bbdd_Social_Media_Trends[[#This Row],[Interactions]]/bbdd_Social_Media_Trends[[#This Row],[Views]]</f>
        <v>1.1050783773674726</v>
      </c>
      <c r="N423" s="1" t="s">
        <v>22</v>
      </c>
      <c r="O423" s="4">
        <f t="shared" si="6"/>
        <v>0</v>
      </c>
    </row>
    <row r="424" spans="1:15">
      <c r="A424" s="1" t="s">
        <v>464</v>
      </c>
      <c r="B424" s="2">
        <v>45219</v>
      </c>
      <c r="C424" s="13" t="str">
        <f>TEXT(bbdd_Social_Media_Trends[[#This Row],[Post_Date]],"aaaa-mm")</f>
        <v>2023-10</v>
      </c>
      <c r="D424" s="1" t="s">
        <v>18</v>
      </c>
      <c r="E424" s="1" t="s">
        <v>35</v>
      </c>
      <c r="F424" s="1" t="s">
        <v>36</v>
      </c>
      <c r="G424" s="1" t="s">
        <v>15</v>
      </c>
      <c r="H424">
        <v>3592472</v>
      </c>
      <c r="I424">
        <v>80185</v>
      </c>
      <c r="J424">
        <v>16999</v>
      </c>
      <c r="K424">
        <v>48101</v>
      </c>
      <c r="L424">
        <f>bbdd_Social_Media_Trends[[#This Row],[Likes]]+bbdd_Social_Media_Trends[[#This Row],[Shares]]+bbdd_Social_Media_Trends[[#This Row],[Comments]]</f>
        <v>145285</v>
      </c>
      <c r="M424">
        <f>bbdd_Social_Media_Trends[[#This Row],[Interactions]]/bbdd_Social_Media_Trends[[#This Row],[Views]]</f>
        <v>4.0441512139830181E-2</v>
      </c>
      <c r="N424" s="1" t="s">
        <v>22</v>
      </c>
      <c r="O424" s="4">
        <f t="shared" si="6"/>
        <v>0</v>
      </c>
    </row>
    <row r="425" spans="1:15">
      <c r="A425" s="1" t="s">
        <v>465</v>
      </c>
      <c r="B425" s="2">
        <v>44781</v>
      </c>
      <c r="C425" s="13" t="str">
        <f>TEXT(bbdd_Social_Media_Trends[[#This Row],[Post_Date]],"aaaa-mm")</f>
        <v>2022-08</v>
      </c>
      <c r="D425" s="1" t="s">
        <v>18</v>
      </c>
      <c r="E425" s="1" t="s">
        <v>13</v>
      </c>
      <c r="F425" s="1" t="s">
        <v>41</v>
      </c>
      <c r="G425" s="1" t="s">
        <v>50</v>
      </c>
      <c r="H425">
        <v>3592674</v>
      </c>
      <c r="I425">
        <v>160629</v>
      </c>
      <c r="J425">
        <v>8445</v>
      </c>
      <c r="K425">
        <v>9171</v>
      </c>
      <c r="L425">
        <f>bbdd_Social_Media_Trends[[#This Row],[Likes]]+bbdd_Social_Media_Trends[[#This Row],[Shares]]+bbdd_Social_Media_Trends[[#This Row],[Comments]]</f>
        <v>178245</v>
      </c>
      <c r="M425">
        <f>bbdd_Social_Media_Trends[[#This Row],[Interactions]]/bbdd_Social_Media_Trends[[#This Row],[Views]]</f>
        <v>4.9613463398014958E-2</v>
      </c>
      <c r="N425" s="1" t="s">
        <v>22</v>
      </c>
      <c r="O425" s="4">
        <f t="shared" si="6"/>
        <v>0</v>
      </c>
    </row>
    <row r="426" spans="1:15">
      <c r="A426" s="1" t="s">
        <v>466</v>
      </c>
      <c r="B426" s="2">
        <v>44670</v>
      </c>
      <c r="C426" s="13" t="str">
        <f>TEXT(bbdd_Social_Media_Trends[[#This Row],[Post_Date]],"aaaa-mm")</f>
        <v>2022-04</v>
      </c>
      <c r="D426" s="1" t="s">
        <v>24</v>
      </c>
      <c r="E426" s="1" t="s">
        <v>13</v>
      </c>
      <c r="F426" s="1" t="s">
        <v>41</v>
      </c>
      <c r="G426" s="1" t="s">
        <v>44</v>
      </c>
      <c r="H426">
        <v>4528887</v>
      </c>
      <c r="I426">
        <v>325301</v>
      </c>
      <c r="J426">
        <v>55955</v>
      </c>
      <c r="K426">
        <v>3060</v>
      </c>
      <c r="L426">
        <f>bbdd_Social_Media_Trends[[#This Row],[Likes]]+bbdd_Social_Media_Trends[[#This Row],[Shares]]+bbdd_Social_Media_Trends[[#This Row],[Comments]]</f>
        <v>384316</v>
      </c>
      <c r="M426">
        <f>bbdd_Social_Media_Trends[[#This Row],[Interactions]]/bbdd_Social_Media_Trends[[#This Row],[Views]]</f>
        <v>8.4858818513246184E-2</v>
      </c>
      <c r="N426" s="1" t="s">
        <v>16</v>
      </c>
      <c r="O426" s="4">
        <f t="shared" si="6"/>
        <v>0</v>
      </c>
    </row>
    <row r="427" spans="1:15">
      <c r="A427" s="1" t="s">
        <v>467</v>
      </c>
      <c r="B427" s="2">
        <v>44573</v>
      </c>
      <c r="C427" s="13" t="str">
        <f>TEXT(bbdd_Social_Media_Trends[[#This Row],[Post_Date]],"aaaa-mm")</f>
        <v>2022-01</v>
      </c>
      <c r="D427" s="1" t="s">
        <v>27</v>
      </c>
      <c r="E427" s="1" t="s">
        <v>39</v>
      </c>
      <c r="F427" s="1" t="s">
        <v>32</v>
      </c>
      <c r="G427" s="1" t="s">
        <v>21</v>
      </c>
      <c r="H427">
        <v>1376828</v>
      </c>
      <c r="I427">
        <v>271019</v>
      </c>
      <c r="J427">
        <v>78128</v>
      </c>
      <c r="K427">
        <v>31233</v>
      </c>
      <c r="L427">
        <f>bbdd_Social_Media_Trends[[#This Row],[Likes]]+bbdd_Social_Media_Trends[[#This Row],[Shares]]+bbdd_Social_Media_Trends[[#This Row],[Comments]]</f>
        <v>380380</v>
      </c>
      <c r="M427">
        <f>bbdd_Social_Media_Trends[[#This Row],[Interactions]]/bbdd_Social_Media_Trends[[#This Row],[Views]]</f>
        <v>0.27627270799257425</v>
      </c>
      <c r="N427" s="1" t="s">
        <v>22</v>
      </c>
      <c r="O427" s="4">
        <f t="shared" si="6"/>
        <v>0</v>
      </c>
    </row>
    <row r="428" spans="1:15">
      <c r="A428" s="1" t="s">
        <v>468</v>
      </c>
      <c r="B428" s="2">
        <v>44968</v>
      </c>
      <c r="C428" s="13" t="str">
        <f>TEXT(bbdd_Social_Media_Trends[[#This Row],[Post_Date]],"aaaa-mm")</f>
        <v>2023-02</v>
      </c>
      <c r="D428" s="1" t="s">
        <v>18</v>
      </c>
      <c r="E428" s="1" t="s">
        <v>19</v>
      </c>
      <c r="F428" s="1" t="s">
        <v>20</v>
      </c>
      <c r="G428" s="1" t="s">
        <v>28</v>
      </c>
      <c r="H428">
        <v>4686957</v>
      </c>
      <c r="I428">
        <v>109616</v>
      </c>
      <c r="J428">
        <v>68468</v>
      </c>
      <c r="K428">
        <v>40709</v>
      </c>
      <c r="L428">
        <f>bbdd_Social_Media_Trends[[#This Row],[Likes]]+bbdd_Social_Media_Trends[[#This Row],[Shares]]+bbdd_Social_Media_Trends[[#This Row],[Comments]]</f>
        <v>218793</v>
      </c>
      <c r="M428">
        <f>bbdd_Social_Media_Trends[[#This Row],[Interactions]]/bbdd_Social_Media_Trends[[#This Row],[Views]]</f>
        <v>4.6681247555716857E-2</v>
      </c>
      <c r="N428" s="1" t="s">
        <v>22</v>
      </c>
      <c r="O428" s="4">
        <f t="shared" si="6"/>
        <v>0</v>
      </c>
    </row>
    <row r="429" spans="1:15">
      <c r="A429" s="1" t="s">
        <v>469</v>
      </c>
      <c r="B429" s="2">
        <v>44633</v>
      </c>
      <c r="C429" s="13" t="str">
        <f>TEXT(bbdd_Social_Media_Trends[[#This Row],[Post_Date]],"aaaa-mm")</f>
        <v>2022-03</v>
      </c>
      <c r="D429" s="1" t="s">
        <v>24</v>
      </c>
      <c r="E429" s="1" t="s">
        <v>49</v>
      </c>
      <c r="F429" s="1" t="s">
        <v>14</v>
      </c>
      <c r="G429" s="1" t="s">
        <v>44</v>
      </c>
      <c r="H429">
        <v>1375455</v>
      </c>
      <c r="I429">
        <v>425083</v>
      </c>
      <c r="J429">
        <v>93721</v>
      </c>
      <c r="K429">
        <v>18977</v>
      </c>
      <c r="L429">
        <f>bbdd_Social_Media_Trends[[#This Row],[Likes]]+bbdd_Social_Media_Trends[[#This Row],[Shares]]+bbdd_Social_Media_Trends[[#This Row],[Comments]]</f>
        <v>537781</v>
      </c>
      <c r="M429">
        <f>bbdd_Social_Media_Trends[[#This Row],[Interactions]]/bbdd_Social_Media_Trends[[#This Row],[Views]]</f>
        <v>0.39098407436084787</v>
      </c>
      <c r="N429" s="1" t="s">
        <v>16</v>
      </c>
      <c r="O429" s="4">
        <f t="shared" si="6"/>
        <v>0</v>
      </c>
    </row>
    <row r="430" spans="1:15">
      <c r="A430" s="1" t="s">
        <v>470</v>
      </c>
      <c r="B430" s="2">
        <v>44637</v>
      </c>
      <c r="C430" s="13" t="str">
        <f>TEXT(bbdd_Social_Media_Trends[[#This Row],[Post_Date]],"aaaa-mm")</f>
        <v>2022-03</v>
      </c>
      <c r="D430" s="1" t="s">
        <v>27</v>
      </c>
      <c r="E430" s="1" t="s">
        <v>59</v>
      </c>
      <c r="F430" s="1" t="s">
        <v>32</v>
      </c>
      <c r="G430" s="1" t="s">
        <v>60</v>
      </c>
      <c r="H430">
        <v>830776</v>
      </c>
      <c r="I430">
        <v>387748</v>
      </c>
      <c r="J430">
        <v>35728</v>
      </c>
      <c r="K430">
        <v>33010</v>
      </c>
      <c r="L430">
        <f>bbdd_Social_Media_Trends[[#This Row],[Likes]]+bbdd_Social_Media_Trends[[#This Row],[Shares]]+bbdd_Social_Media_Trends[[#This Row],[Comments]]</f>
        <v>456486</v>
      </c>
      <c r="M430">
        <f>bbdd_Social_Media_Trends[[#This Row],[Interactions]]/bbdd_Social_Media_Trends[[#This Row],[Views]]</f>
        <v>0.54946941173071928</v>
      </c>
      <c r="N430" s="1" t="s">
        <v>22</v>
      </c>
      <c r="O430" s="4">
        <f t="shared" si="6"/>
        <v>0</v>
      </c>
    </row>
    <row r="431" spans="1:15">
      <c r="A431" s="1" t="s">
        <v>471</v>
      </c>
      <c r="B431" s="2">
        <v>44610</v>
      </c>
      <c r="C431" s="13" t="str">
        <f>TEXT(bbdd_Social_Media_Trends[[#This Row],[Post_Date]],"aaaa-mm")</f>
        <v>2022-02</v>
      </c>
      <c r="D431" s="1" t="s">
        <v>27</v>
      </c>
      <c r="E431" s="1" t="s">
        <v>52</v>
      </c>
      <c r="F431" s="1" t="s">
        <v>36</v>
      </c>
      <c r="G431" s="1" t="s">
        <v>50</v>
      </c>
      <c r="H431">
        <v>2151293</v>
      </c>
      <c r="I431">
        <v>496319</v>
      </c>
      <c r="J431">
        <v>47342</v>
      </c>
      <c r="K431">
        <v>12951</v>
      </c>
      <c r="L431">
        <f>bbdd_Social_Media_Trends[[#This Row],[Likes]]+bbdd_Social_Media_Trends[[#This Row],[Shares]]+bbdd_Social_Media_Trends[[#This Row],[Comments]]</f>
        <v>556612</v>
      </c>
      <c r="M431">
        <f>bbdd_Social_Media_Trends[[#This Row],[Interactions]]/bbdd_Social_Media_Trends[[#This Row],[Views]]</f>
        <v>0.25873370108116373</v>
      </c>
      <c r="N431" s="1" t="s">
        <v>29</v>
      </c>
      <c r="O431" s="4">
        <f t="shared" si="6"/>
        <v>0</v>
      </c>
    </row>
    <row r="432" spans="1:15">
      <c r="A432" s="1" t="s">
        <v>472</v>
      </c>
      <c r="B432" s="2">
        <v>45193</v>
      </c>
      <c r="C432" s="13" t="str">
        <f>TEXT(bbdd_Social_Media_Trends[[#This Row],[Post_Date]],"aaaa-mm")</f>
        <v>2023-09</v>
      </c>
      <c r="D432" s="1" t="s">
        <v>24</v>
      </c>
      <c r="E432" s="1" t="s">
        <v>39</v>
      </c>
      <c r="F432" s="1" t="s">
        <v>14</v>
      </c>
      <c r="G432" s="1" t="s">
        <v>21</v>
      </c>
      <c r="H432">
        <v>40081</v>
      </c>
      <c r="I432">
        <v>388209</v>
      </c>
      <c r="J432">
        <v>72017</v>
      </c>
      <c r="K432">
        <v>26138</v>
      </c>
      <c r="L432">
        <f>bbdd_Social_Media_Trends[[#This Row],[Likes]]+bbdd_Social_Media_Trends[[#This Row],[Shares]]+bbdd_Social_Media_Trends[[#This Row],[Comments]]</f>
        <v>486364</v>
      </c>
      <c r="M432">
        <f>bbdd_Social_Media_Trends[[#This Row],[Interactions]]/bbdd_Social_Media_Trends[[#This Row],[Views]]</f>
        <v>12.134527581647164</v>
      </c>
      <c r="N432" s="1" t="s">
        <v>22</v>
      </c>
      <c r="O432" s="4">
        <f t="shared" si="6"/>
        <v>0</v>
      </c>
    </row>
    <row r="433" spans="1:15">
      <c r="A433" s="1" t="s">
        <v>473</v>
      </c>
      <c r="B433" s="2">
        <v>44882</v>
      </c>
      <c r="C433" s="13" t="str">
        <f>TEXT(bbdd_Social_Media_Trends[[#This Row],[Post_Date]],"aaaa-mm")</f>
        <v>2022-11</v>
      </c>
      <c r="D433" s="1" t="s">
        <v>18</v>
      </c>
      <c r="E433" s="1" t="s">
        <v>49</v>
      </c>
      <c r="F433" s="1" t="s">
        <v>14</v>
      </c>
      <c r="G433" s="1" t="s">
        <v>37</v>
      </c>
      <c r="H433">
        <v>2573525</v>
      </c>
      <c r="I433">
        <v>244672</v>
      </c>
      <c r="J433">
        <v>62989</v>
      </c>
      <c r="K433">
        <v>24852</v>
      </c>
      <c r="L433">
        <f>bbdd_Social_Media_Trends[[#This Row],[Likes]]+bbdd_Social_Media_Trends[[#This Row],[Shares]]+bbdd_Social_Media_Trends[[#This Row],[Comments]]</f>
        <v>332513</v>
      </c>
      <c r="M433">
        <f>bbdd_Social_Media_Trends[[#This Row],[Interactions]]/bbdd_Social_Media_Trends[[#This Row],[Views]]</f>
        <v>0.12920527292332501</v>
      </c>
      <c r="N433" s="1" t="s">
        <v>29</v>
      </c>
      <c r="O433" s="4">
        <f t="shared" si="6"/>
        <v>0</v>
      </c>
    </row>
    <row r="434" spans="1:15">
      <c r="A434" s="1" t="s">
        <v>474</v>
      </c>
      <c r="B434" s="2">
        <v>45052</v>
      </c>
      <c r="C434" s="13" t="str">
        <f>TEXT(bbdd_Social_Media_Trends[[#This Row],[Post_Date]],"aaaa-mm")</f>
        <v>2023-05</v>
      </c>
      <c r="D434" s="1" t="s">
        <v>18</v>
      </c>
      <c r="E434" s="1" t="s">
        <v>46</v>
      </c>
      <c r="F434" s="1" t="s">
        <v>14</v>
      </c>
      <c r="G434" s="1" t="s">
        <v>44</v>
      </c>
      <c r="H434">
        <v>693490</v>
      </c>
      <c r="I434">
        <v>271218</v>
      </c>
      <c r="J434">
        <v>30947</v>
      </c>
      <c r="K434">
        <v>20950</v>
      </c>
      <c r="L434">
        <f>bbdd_Social_Media_Trends[[#This Row],[Likes]]+bbdd_Social_Media_Trends[[#This Row],[Shares]]+bbdd_Social_Media_Trends[[#This Row],[Comments]]</f>
        <v>323115</v>
      </c>
      <c r="M434">
        <f>bbdd_Social_Media_Trends[[#This Row],[Interactions]]/bbdd_Social_Media_Trends[[#This Row],[Views]]</f>
        <v>0.46592596865131436</v>
      </c>
      <c r="N434" s="1" t="s">
        <v>22</v>
      </c>
      <c r="O434" s="4">
        <f t="shared" si="6"/>
        <v>0</v>
      </c>
    </row>
    <row r="435" spans="1:15">
      <c r="A435" s="1" t="s">
        <v>475</v>
      </c>
      <c r="B435" s="2">
        <v>45004</v>
      </c>
      <c r="C435" s="13" t="str">
        <f>TEXT(bbdd_Social_Media_Trends[[#This Row],[Post_Date]],"aaaa-mm")</f>
        <v>2023-03</v>
      </c>
      <c r="D435" s="1" t="s">
        <v>18</v>
      </c>
      <c r="E435" s="1" t="s">
        <v>39</v>
      </c>
      <c r="F435" s="1" t="s">
        <v>20</v>
      </c>
      <c r="G435" s="1" t="s">
        <v>44</v>
      </c>
      <c r="H435">
        <v>1190294</v>
      </c>
      <c r="I435">
        <v>180949</v>
      </c>
      <c r="J435">
        <v>16220</v>
      </c>
      <c r="K435">
        <v>16017</v>
      </c>
      <c r="L435">
        <f>bbdd_Social_Media_Trends[[#This Row],[Likes]]+bbdd_Social_Media_Trends[[#This Row],[Shares]]+bbdd_Social_Media_Trends[[#This Row],[Comments]]</f>
        <v>213186</v>
      </c>
      <c r="M435">
        <f>bbdd_Social_Media_Trends[[#This Row],[Interactions]]/bbdd_Social_Media_Trends[[#This Row],[Views]]</f>
        <v>0.17910365002259945</v>
      </c>
      <c r="N435" s="1" t="s">
        <v>22</v>
      </c>
      <c r="O435" s="4">
        <f t="shared" si="6"/>
        <v>0</v>
      </c>
    </row>
    <row r="436" spans="1:15">
      <c r="A436" s="1" t="s">
        <v>476</v>
      </c>
      <c r="B436" s="2">
        <v>44736</v>
      </c>
      <c r="C436" s="13" t="str">
        <f>TEXT(bbdd_Social_Media_Trends[[#This Row],[Post_Date]],"aaaa-mm")</f>
        <v>2022-06</v>
      </c>
      <c r="D436" s="1" t="s">
        <v>18</v>
      </c>
      <c r="E436" s="1" t="s">
        <v>39</v>
      </c>
      <c r="F436" s="1" t="s">
        <v>14</v>
      </c>
      <c r="G436" s="1" t="s">
        <v>44</v>
      </c>
      <c r="H436">
        <v>1646518</v>
      </c>
      <c r="I436">
        <v>98332</v>
      </c>
      <c r="J436">
        <v>62494</v>
      </c>
      <c r="K436">
        <v>12314</v>
      </c>
      <c r="L436">
        <f>bbdd_Social_Media_Trends[[#This Row],[Likes]]+bbdd_Social_Media_Trends[[#This Row],[Shares]]+bbdd_Social_Media_Trends[[#This Row],[Comments]]</f>
        <v>173140</v>
      </c>
      <c r="M436">
        <f>bbdd_Social_Media_Trends[[#This Row],[Interactions]]/bbdd_Social_Media_Trends[[#This Row],[Views]]</f>
        <v>0.10515524276078367</v>
      </c>
      <c r="N436" s="1" t="s">
        <v>16</v>
      </c>
      <c r="O436" s="4">
        <f t="shared" si="6"/>
        <v>0</v>
      </c>
    </row>
    <row r="437" spans="1:15">
      <c r="A437" s="1" t="s">
        <v>477</v>
      </c>
      <c r="B437" s="2">
        <v>45013</v>
      </c>
      <c r="C437" s="13" t="str">
        <f>TEXT(bbdd_Social_Media_Trends[[#This Row],[Post_Date]],"aaaa-mm")</f>
        <v>2023-03</v>
      </c>
      <c r="D437" s="1" t="s">
        <v>27</v>
      </c>
      <c r="E437" s="1" t="s">
        <v>35</v>
      </c>
      <c r="F437" s="1" t="s">
        <v>41</v>
      </c>
      <c r="G437" s="1" t="s">
        <v>28</v>
      </c>
      <c r="H437">
        <v>3112756</v>
      </c>
      <c r="I437">
        <v>321532</v>
      </c>
      <c r="J437">
        <v>88462</v>
      </c>
      <c r="K437">
        <v>11421</v>
      </c>
      <c r="L437">
        <f>bbdd_Social_Media_Trends[[#This Row],[Likes]]+bbdd_Social_Media_Trends[[#This Row],[Shares]]+bbdd_Social_Media_Trends[[#This Row],[Comments]]</f>
        <v>421415</v>
      </c>
      <c r="M437">
        <f>bbdd_Social_Media_Trends[[#This Row],[Interactions]]/bbdd_Social_Media_Trends[[#This Row],[Views]]</f>
        <v>0.13538324237428181</v>
      </c>
      <c r="N437" s="1" t="s">
        <v>16</v>
      </c>
      <c r="O437" s="4">
        <f t="shared" si="6"/>
        <v>0</v>
      </c>
    </row>
    <row r="438" spans="1:15">
      <c r="A438" s="1" t="s">
        <v>478</v>
      </c>
      <c r="B438" s="2">
        <v>44981</v>
      </c>
      <c r="C438" s="13" t="str">
        <f>TEXT(bbdd_Social_Media_Trends[[#This Row],[Post_Date]],"aaaa-mm")</f>
        <v>2023-02</v>
      </c>
      <c r="D438" s="1" t="s">
        <v>24</v>
      </c>
      <c r="E438" s="1" t="s">
        <v>49</v>
      </c>
      <c r="F438" s="1" t="s">
        <v>47</v>
      </c>
      <c r="G438" s="1" t="s">
        <v>37</v>
      </c>
      <c r="H438">
        <v>3255672</v>
      </c>
      <c r="I438">
        <v>65898</v>
      </c>
      <c r="J438">
        <v>18956</v>
      </c>
      <c r="K438">
        <v>9970</v>
      </c>
      <c r="L438">
        <f>bbdd_Social_Media_Trends[[#This Row],[Likes]]+bbdd_Social_Media_Trends[[#This Row],[Shares]]+bbdd_Social_Media_Trends[[#This Row],[Comments]]</f>
        <v>94824</v>
      </c>
      <c r="M438">
        <f>bbdd_Social_Media_Trends[[#This Row],[Interactions]]/bbdd_Social_Media_Trends[[#This Row],[Views]]</f>
        <v>2.9125784169904093E-2</v>
      </c>
      <c r="N438" s="1" t="s">
        <v>16</v>
      </c>
      <c r="O438" s="4">
        <f t="shared" si="6"/>
        <v>0</v>
      </c>
    </row>
    <row r="439" spans="1:15">
      <c r="A439" s="1" t="s">
        <v>479</v>
      </c>
      <c r="B439" s="2">
        <v>44864</v>
      </c>
      <c r="C439" s="13" t="str">
        <f>TEXT(bbdd_Social_Media_Trends[[#This Row],[Post_Date]],"aaaa-mm")</f>
        <v>2022-10</v>
      </c>
      <c r="D439" s="1" t="s">
        <v>27</v>
      </c>
      <c r="E439" s="1" t="s">
        <v>35</v>
      </c>
      <c r="F439" s="1" t="s">
        <v>47</v>
      </c>
      <c r="G439" s="1" t="s">
        <v>50</v>
      </c>
      <c r="H439">
        <v>2440651</v>
      </c>
      <c r="I439">
        <v>379826</v>
      </c>
      <c r="J439">
        <v>54619</v>
      </c>
      <c r="K439">
        <v>36689</v>
      </c>
      <c r="L439">
        <f>bbdd_Social_Media_Trends[[#This Row],[Likes]]+bbdd_Social_Media_Trends[[#This Row],[Shares]]+bbdd_Social_Media_Trends[[#This Row],[Comments]]</f>
        <v>471134</v>
      </c>
      <c r="M439">
        <f>bbdd_Social_Media_Trends[[#This Row],[Interactions]]/bbdd_Social_Media_Trends[[#This Row],[Views]]</f>
        <v>0.19303620222637322</v>
      </c>
      <c r="N439" s="1" t="s">
        <v>16</v>
      </c>
      <c r="O439" s="4">
        <f t="shared" si="6"/>
        <v>0</v>
      </c>
    </row>
    <row r="440" spans="1:15">
      <c r="A440" s="1" t="s">
        <v>480</v>
      </c>
      <c r="B440" s="2">
        <v>44810</v>
      </c>
      <c r="C440" s="13" t="str">
        <f>TEXT(bbdd_Social_Media_Trends[[#This Row],[Post_Date]],"aaaa-mm")</f>
        <v>2022-09</v>
      </c>
      <c r="D440" s="1" t="s">
        <v>24</v>
      </c>
      <c r="E440" s="1" t="s">
        <v>35</v>
      </c>
      <c r="F440" s="1" t="s">
        <v>36</v>
      </c>
      <c r="G440" s="1" t="s">
        <v>50</v>
      </c>
      <c r="H440">
        <v>1263815</v>
      </c>
      <c r="I440">
        <v>1401</v>
      </c>
      <c r="J440">
        <v>29795</v>
      </c>
      <c r="K440">
        <v>76</v>
      </c>
      <c r="L440">
        <f>bbdd_Social_Media_Trends[[#This Row],[Likes]]+bbdd_Social_Media_Trends[[#This Row],[Shares]]+bbdd_Social_Media_Trends[[#This Row],[Comments]]</f>
        <v>31272</v>
      </c>
      <c r="M440">
        <f>bbdd_Social_Media_Trends[[#This Row],[Interactions]]/bbdd_Social_Media_Trends[[#This Row],[Views]]</f>
        <v>2.4744127898466153E-2</v>
      </c>
      <c r="N440" s="1" t="s">
        <v>16</v>
      </c>
      <c r="O440" s="4">
        <f t="shared" si="6"/>
        <v>0</v>
      </c>
    </row>
    <row r="441" spans="1:15">
      <c r="A441" s="1" t="s">
        <v>481</v>
      </c>
      <c r="B441" s="2">
        <v>44587</v>
      </c>
      <c r="C441" s="13" t="str">
        <f>TEXT(bbdd_Social_Media_Trends[[#This Row],[Post_Date]],"aaaa-mm")</f>
        <v>2022-01</v>
      </c>
      <c r="D441" s="1" t="s">
        <v>12</v>
      </c>
      <c r="E441" s="1" t="s">
        <v>59</v>
      </c>
      <c r="F441" s="1" t="s">
        <v>14</v>
      </c>
      <c r="G441" s="1" t="s">
        <v>50</v>
      </c>
      <c r="H441">
        <v>2815018</v>
      </c>
      <c r="I441">
        <v>235401</v>
      </c>
      <c r="J441">
        <v>12601</v>
      </c>
      <c r="K441">
        <v>10518</v>
      </c>
      <c r="L441">
        <f>bbdd_Social_Media_Trends[[#This Row],[Likes]]+bbdd_Social_Media_Trends[[#This Row],[Shares]]+bbdd_Social_Media_Trends[[#This Row],[Comments]]</f>
        <v>258520</v>
      </c>
      <c r="M441">
        <f>bbdd_Social_Media_Trends[[#This Row],[Interactions]]/bbdd_Social_Media_Trends[[#This Row],[Views]]</f>
        <v>9.1836002469611211E-2</v>
      </c>
      <c r="N441" s="1" t="s">
        <v>22</v>
      </c>
      <c r="O441" s="4">
        <f t="shared" si="6"/>
        <v>0</v>
      </c>
    </row>
    <row r="442" spans="1:15">
      <c r="A442" s="1" t="s">
        <v>482</v>
      </c>
      <c r="B442" s="2">
        <v>44961</v>
      </c>
      <c r="C442" s="13" t="str">
        <f>TEXT(bbdd_Social_Media_Trends[[#This Row],[Post_Date]],"aaaa-mm")</f>
        <v>2023-02</v>
      </c>
      <c r="D442" s="1" t="s">
        <v>12</v>
      </c>
      <c r="E442" s="1" t="s">
        <v>57</v>
      </c>
      <c r="F442" s="1" t="s">
        <v>20</v>
      </c>
      <c r="G442" s="1" t="s">
        <v>50</v>
      </c>
      <c r="H442">
        <v>3868012</v>
      </c>
      <c r="I442">
        <v>260982</v>
      </c>
      <c r="J442">
        <v>45275</v>
      </c>
      <c r="K442">
        <v>9713</v>
      </c>
      <c r="L442">
        <f>bbdd_Social_Media_Trends[[#This Row],[Likes]]+bbdd_Social_Media_Trends[[#This Row],[Shares]]+bbdd_Social_Media_Trends[[#This Row],[Comments]]</f>
        <v>315970</v>
      </c>
      <c r="M442">
        <f>bbdd_Social_Media_Trends[[#This Row],[Interactions]]/bbdd_Social_Media_Trends[[#This Row],[Views]]</f>
        <v>8.1687957534774966E-2</v>
      </c>
      <c r="N442" s="1" t="s">
        <v>29</v>
      </c>
      <c r="O442" s="4">
        <f t="shared" si="6"/>
        <v>0</v>
      </c>
    </row>
    <row r="443" spans="1:15">
      <c r="A443" s="1" t="s">
        <v>483</v>
      </c>
      <c r="B443" s="2">
        <v>45135</v>
      </c>
      <c r="C443" s="13" t="str">
        <f>TEXT(bbdd_Social_Media_Trends[[#This Row],[Post_Date]],"aaaa-mm")</f>
        <v>2023-07</v>
      </c>
      <c r="D443" s="1" t="s">
        <v>27</v>
      </c>
      <c r="E443" s="1" t="s">
        <v>19</v>
      </c>
      <c r="F443" s="1" t="s">
        <v>36</v>
      </c>
      <c r="G443" s="1" t="s">
        <v>21</v>
      </c>
      <c r="H443">
        <v>4649706</v>
      </c>
      <c r="I443">
        <v>330323</v>
      </c>
      <c r="J443">
        <v>14225</v>
      </c>
      <c r="K443">
        <v>34904</v>
      </c>
      <c r="L443">
        <f>bbdd_Social_Media_Trends[[#This Row],[Likes]]+bbdd_Social_Media_Trends[[#This Row],[Shares]]+bbdd_Social_Media_Trends[[#This Row],[Comments]]</f>
        <v>379452</v>
      </c>
      <c r="M443">
        <f>bbdd_Social_Media_Trends[[#This Row],[Interactions]]/bbdd_Social_Media_Trends[[#This Row],[Views]]</f>
        <v>8.1607740360358269E-2</v>
      </c>
      <c r="N443" s="1" t="s">
        <v>16</v>
      </c>
      <c r="O443" s="4">
        <f t="shared" si="6"/>
        <v>0</v>
      </c>
    </row>
    <row r="444" spans="1:15">
      <c r="A444" s="1" t="s">
        <v>484</v>
      </c>
      <c r="B444" s="2">
        <v>44876</v>
      </c>
      <c r="C444" s="13" t="str">
        <f>TEXT(bbdd_Social_Media_Trends[[#This Row],[Post_Date]],"aaaa-mm")</f>
        <v>2022-11</v>
      </c>
      <c r="D444" s="1" t="s">
        <v>24</v>
      </c>
      <c r="E444" s="1" t="s">
        <v>49</v>
      </c>
      <c r="F444" s="1" t="s">
        <v>32</v>
      </c>
      <c r="G444" s="1" t="s">
        <v>44</v>
      </c>
      <c r="H444">
        <v>1972112</v>
      </c>
      <c r="I444">
        <v>80588</v>
      </c>
      <c r="J444">
        <v>58508</v>
      </c>
      <c r="K444">
        <v>27308</v>
      </c>
      <c r="L444">
        <f>bbdd_Social_Media_Trends[[#This Row],[Likes]]+bbdd_Social_Media_Trends[[#This Row],[Shares]]+bbdd_Social_Media_Trends[[#This Row],[Comments]]</f>
        <v>166404</v>
      </c>
      <c r="M444">
        <f>bbdd_Social_Media_Trends[[#This Row],[Interactions]]/bbdd_Social_Media_Trends[[#This Row],[Views]]</f>
        <v>8.4378574847675997E-2</v>
      </c>
      <c r="N444" s="1" t="s">
        <v>22</v>
      </c>
      <c r="O444" s="4">
        <f t="shared" si="6"/>
        <v>0</v>
      </c>
    </row>
    <row r="445" spans="1:15">
      <c r="A445" s="1" t="s">
        <v>485</v>
      </c>
      <c r="B445" s="2">
        <v>44961</v>
      </c>
      <c r="C445" s="13" t="str">
        <f>TEXT(bbdd_Social_Media_Trends[[#This Row],[Post_Date]],"aaaa-mm")</f>
        <v>2023-02</v>
      </c>
      <c r="D445" s="1" t="s">
        <v>24</v>
      </c>
      <c r="E445" s="1" t="s">
        <v>39</v>
      </c>
      <c r="F445" s="1" t="s">
        <v>41</v>
      </c>
      <c r="G445" s="1" t="s">
        <v>28</v>
      </c>
      <c r="H445">
        <v>3944256</v>
      </c>
      <c r="I445">
        <v>25952</v>
      </c>
      <c r="J445">
        <v>33400</v>
      </c>
      <c r="K445">
        <v>41935</v>
      </c>
      <c r="L445">
        <f>bbdd_Social_Media_Trends[[#This Row],[Likes]]+bbdd_Social_Media_Trends[[#This Row],[Shares]]+bbdd_Social_Media_Trends[[#This Row],[Comments]]</f>
        <v>101287</v>
      </c>
      <c r="M445">
        <f>bbdd_Social_Media_Trends[[#This Row],[Interactions]]/bbdd_Social_Media_Trends[[#This Row],[Views]]</f>
        <v>2.5679621201057944E-2</v>
      </c>
      <c r="N445" s="1" t="s">
        <v>16</v>
      </c>
      <c r="O445" s="4">
        <f t="shared" si="6"/>
        <v>0</v>
      </c>
    </row>
    <row r="446" spans="1:15">
      <c r="A446" s="1" t="s">
        <v>486</v>
      </c>
      <c r="B446" s="2">
        <v>45259</v>
      </c>
      <c r="C446" s="13" t="str">
        <f>TEXT(bbdd_Social_Media_Trends[[#This Row],[Post_Date]],"aaaa-mm")</f>
        <v>2023-11</v>
      </c>
      <c r="D446" s="1" t="s">
        <v>12</v>
      </c>
      <c r="E446" s="1" t="s">
        <v>52</v>
      </c>
      <c r="F446" s="1" t="s">
        <v>47</v>
      </c>
      <c r="G446" s="1" t="s">
        <v>21</v>
      </c>
      <c r="H446">
        <v>1742308</v>
      </c>
      <c r="I446">
        <v>243400</v>
      </c>
      <c r="J446">
        <v>13662</v>
      </c>
      <c r="K446">
        <v>22362</v>
      </c>
      <c r="L446">
        <f>bbdd_Social_Media_Trends[[#This Row],[Likes]]+bbdd_Social_Media_Trends[[#This Row],[Shares]]+bbdd_Social_Media_Trends[[#This Row],[Comments]]</f>
        <v>279424</v>
      </c>
      <c r="M446">
        <f>bbdd_Social_Media_Trends[[#This Row],[Interactions]]/bbdd_Social_Media_Trends[[#This Row],[Views]]</f>
        <v>0.16037577741708126</v>
      </c>
      <c r="N446" s="1" t="s">
        <v>16</v>
      </c>
      <c r="O446" s="4">
        <f t="shared" si="6"/>
        <v>0</v>
      </c>
    </row>
    <row r="447" spans="1:15">
      <c r="A447" s="1" t="s">
        <v>487</v>
      </c>
      <c r="B447" s="2">
        <v>44654</v>
      </c>
      <c r="C447" s="13" t="str">
        <f>TEXT(bbdd_Social_Media_Trends[[#This Row],[Post_Date]],"aaaa-mm")</f>
        <v>2022-04</v>
      </c>
      <c r="D447" s="1" t="s">
        <v>24</v>
      </c>
      <c r="E447" s="1" t="s">
        <v>19</v>
      </c>
      <c r="F447" s="1" t="s">
        <v>32</v>
      </c>
      <c r="G447" s="1" t="s">
        <v>21</v>
      </c>
      <c r="H447">
        <v>3474219</v>
      </c>
      <c r="I447">
        <v>495721</v>
      </c>
      <c r="J447">
        <v>38652</v>
      </c>
      <c r="K447">
        <v>41799</v>
      </c>
      <c r="L447">
        <f>bbdd_Social_Media_Trends[[#This Row],[Likes]]+bbdd_Social_Media_Trends[[#This Row],[Shares]]+bbdd_Social_Media_Trends[[#This Row],[Comments]]</f>
        <v>576172</v>
      </c>
      <c r="M447">
        <f>bbdd_Social_Media_Trends[[#This Row],[Interactions]]/bbdd_Social_Media_Trends[[#This Row],[Views]]</f>
        <v>0.16584216481459574</v>
      </c>
      <c r="N447" s="1" t="s">
        <v>29</v>
      </c>
      <c r="O447" s="4">
        <f t="shared" si="6"/>
        <v>0</v>
      </c>
    </row>
    <row r="448" spans="1:15">
      <c r="A448" s="1" t="s">
        <v>488</v>
      </c>
      <c r="B448" s="2">
        <v>44865</v>
      </c>
      <c r="C448" s="13" t="str">
        <f>TEXT(bbdd_Social_Media_Trends[[#This Row],[Post_Date]],"aaaa-mm")</f>
        <v>2022-10</v>
      </c>
      <c r="D448" s="1" t="s">
        <v>18</v>
      </c>
      <c r="E448" s="1" t="s">
        <v>39</v>
      </c>
      <c r="F448" s="1" t="s">
        <v>41</v>
      </c>
      <c r="G448" s="1" t="s">
        <v>21</v>
      </c>
      <c r="H448">
        <v>3335657</v>
      </c>
      <c r="I448">
        <v>417475</v>
      </c>
      <c r="J448">
        <v>40236</v>
      </c>
      <c r="K448">
        <v>4254</v>
      </c>
      <c r="L448">
        <f>bbdd_Social_Media_Trends[[#This Row],[Likes]]+bbdd_Social_Media_Trends[[#This Row],[Shares]]+bbdd_Social_Media_Trends[[#This Row],[Comments]]</f>
        <v>461965</v>
      </c>
      <c r="M448">
        <f>bbdd_Social_Media_Trends[[#This Row],[Interactions]]/bbdd_Social_Media_Trends[[#This Row],[Views]]</f>
        <v>0.13849295655998203</v>
      </c>
      <c r="N448" s="1" t="s">
        <v>29</v>
      </c>
      <c r="O448" s="4">
        <f t="shared" si="6"/>
        <v>0</v>
      </c>
    </row>
    <row r="449" spans="1:15">
      <c r="A449" s="1" t="s">
        <v>489</v>
      </c>
      <c r="B449" s="2">
        <v>44934</v>
      </c>
      <c r="C449" s="13" t="str">
        <f>TEXT(bbdd_Social_Media_Trends[[#This Row],[Post_Date]],"aaaa-mm")</f>
        <v>2023-01</v>
      </c>
      <c r="D449" s="1" t="s">
        <v>27</v>
      </c>
      <c r="E449" s="1" t="s">
        <v>59</v>
      </c>
      <c r="F449" s="1" t="s">
        <v>36</v>
      </c>
      <c r="G449" s="1" t="s">
        <v>28</v>
      </c>
      <c r="H449">
        <v>3571417</v>
      </c>
      <c r="I449">
        <v>280029</v>
      </c>
      <c r="J449">
        <v>10369</v>
      </c>
      <c r="K449">
        <v>41918</v>
      </c>
      <c r="L449">
        <f>bbdd_Social_Media_Trends[[#This Row],[Likes]]+bbdd_Social_Media_Trends[[#This Row],[Shares]]+bbdd_Social_Media_Trends[[#This Row],[Comments]]</f>
        <v>332316</v>
      </c>
      <c r="M449">
        <f>bbdd_Social_Media_Trends[[#This Row],[Interactions]]/bbdd_Social_Media_Trends[[#This Row],[Views]]</f>
        <v>9.3048781478051984E-2</v>
      </c>
      <c r="N449" s="1" t="s">
        <v>22</v>
      </c>
      <c r="O449" s="4">
        <f t="shared" si="6"/>
        <v>0</v>
      </c>
    </row>
    <row r="450" spans="1:15">
      <c r="A450" s="1" t="s">
        <v>490</v>
      </c>
      <c r="B450" s="2">
        <v>44925</v>
      </c>
      <c r="C450" s="13" t="str">
        <f>TEXT(bbdd_Social_Media_Trends[[#This Row],[Post_Date]],"aaaa-mm")</f>
        <v>2022-12</v>
      </c>
      <c r="D450" s="1" t="s">
        <v>12</v>
      </c>
      <c r="E450" s="1" t="s">
        <v>13</v>
      </c>
      <c r="F450" s="1" t="s">
        <v>36</v>
      </c>
      <c r="G450" s="1" t="s">
        <v>50</v>
      </c>
      <c r="H450">
        <v>112544</v>
      </c>
      <c r="I450">
        <v>12459</v>
      </c>
      <c r="J450">
        <v>57771</v>
      </c>
      <c r="K450">
        <v>44943</v>
      </c>
      <c r="L450">
        <f>bbdd_Social_Media_Trends[[#This Row],[Likes]]+bbdd_Social_Media_Trends[[#This Row],[Shares]]+bbdd_Social_Media_Trends[[#This Row],[Comments]]</f>
        <v>115173</v>
      </c>
      <c r="M450">
        <f>bbdd_Social_Media_Trends[[#This Row],[Interactions]]/bbdd_Social_Media_Trends[[#This Row],[Views]]</f>
        <v>1.0233597526300824</v>
      </c>
      <c r="N450" s="1" t="s">
        <v>29</v>
      </c>
      <c r="O450" s="4">
        <f t="shared" ref="O450:O513" si="7">IF(ISERROR(VLOOKUP(A450,A451:A5448,1,FALSE)),0, 1)</f>
        <v>0</v>
      </c>
    </row>
    <row r="451" spans="1:15">
      <c r="A451" s="1" t="s">
        <v>491</v>
      </c>
      <c r="B451" s="2">
        <v>45260</v>
      </c>
      <c r="C451" s="13" t="str">
        <f>TEXT(bbdd_Social_Media_Trends[[#This Row],[Post_Date]],"aaaa-mm")</f>
        <v>2023-11</v>
      </c>
      <c r="D451" s="1" t="s">
        <v>27</v>
      </c>
      <c r="E451" s="1" t="s">
        <v>13</v>
      </c>
      <c r="F451" s="1" t="s">
        <v>20</v>
      </c>
      <c r="G451" s="1" t="s">
        <v>25</v>
      </c>
      <c r="H451">
        <v>1120236</v>
      </c>
      <c r="I451">
        <v>403893</v>
      </c>
      <c r="J451">
        <v>40558</v>
      </c>
      <c r="K451">
        <v>40713</v>
      </c>
      <c r="L451">
        <f>bbdd_Social_Media_Trends[[#This Row],[Likes]]+bbdd_Social_Media_Trends[[#This Row],[Shares]]+bbdd_Social_Media_Trends[[#This Row],[Comments]]</f>
        <v>485164</v>
      </c>
      <c r="M451">
        <f>bbdd_Social_Media_Trends[[#This Row],[Interactions]]/bbdd_Social_Media_Trends[[#This Row],[Views]]</f>
        <v>0.43309088442078275</v>
      </c>
      <c r="N451" s="1" t="s">
        <v>16</v>
      </c>
      <c r="O451" s="4">
        <f t="shared" si="7"/>
        <v>0</v>
      </c>
    </row>
    <row r="452" spans="1:15">
      <c r="A452" s="1" t="s">
        <v>492</v>
      </c>
      <c r="B452" s="2">
        <v>44854</v>
      </c>
      <c r="C452" s="13" t="str">
        <f>TEXT(bbdd_Social_Media_Trends[[#This Row],[Post_Date]],"aaaa-mm")</f>
        <v>2022-10</v>
      </c>
      <c r="D452" s="1" t="s">
        <v>12</v>
      </c>
      <c r="E452" s="1" t="s">
        <v>59</v>
      </c>
      <c r="F452" s="1" t="s">
        <v>36</v>
      </c>
      <c r="G452" s="1" t="s">
        <v>28</v>
      </c>
      <c r="H452">
        <v>338635</v>
      </c>
      <c r="I452">
        <v>376834</v>
      </c>
      <c r="J452">
        <v>42333</v>
      </c>
      <c r="K452">
        <v>9324</v>
      </c>
      <c r="L452">
        <f>bbdd_Social_Media_Trends[[#This Row],[Likes]]+bbdd_Social_Media_Trends[[#This Row],[Shares]]+bbdd_Social_Media_Trends[[#This Row],[Comments]]</f>
        <v>428491</v>
      </c>
      <c r="M452">
        <f>bbdd_Social_Media_Trends[[#This Row],[Interactions]]/bbdd_Social_Media_Trends[[#This Row],[Views]]</f>
        <v>1.2653476456952175</v>
      </c>
      <c r="N452" s="1" t="s">
        <v>29</v>
      </c>
      <c r="O452" s="4">
        <f t="shared" si="7"/>
        <v>0</v>
      </c>
    </row>
    <row r="453" spans="1:15">
      <c r="A453" s="1" t="s">
        <v>493</v>
      </c>
      <c r="B453" s="2">
        <v>45032</v>
      </c>
      <c r="C453" s="13" t="str">
        <f>TEXT(bbdd_Social_Media_Trends[[#This Row],[Post_Date]],"aaaa-mm")</f>
        <v>2023-04</v>
      </c>
      <c r="D453" s="1" t="s">
        <v>12</v>
      </c>
      <c r="E453" s="1" t="s">
        <v>46</v>
      </c>
      <c r="F453" s="1" t="s">
        <v>36</v>
      </c>
      <c r="G453" s="1" t="s">
        <v>28</v>
      </c>
      <c r="H453">
        <v>1689148</v>
      </c>
      <c r="I453">
        <v>349908</v>
      </c>
      <c r="J453">
        <v>55192</v>
      </c>
      <c r="K453">
        <v>27281</v>
      </c>
      <c r="L453">
        <f>bbdd_Social_Media_Trends[[#This Row],[Likes]]+bbdd_Social_Media_Trends[[#This Row],[Shares]]+bbdd_Social_Media_Trends[[#This Row],[Comments]]</f>
        <v>432381</v>
      </c>
      <c r="M453">
        <f>bbdd_Social_Media_Trends[[#This Row],[Interactions]]/bbdd_Social_Media_Trends[[#This Row],[Views]]</f>
        <v>0.2559757937137539</v>
      </c>
      <c r="N453" s="1" t="s">
        <v>22</v>
      </c>
      <c r="O453" s="4">
        <f t="shared" si="7"/>
        <v>0</v>
      </c>
    </row>
    <row r="454" spans="1:15">
      <c r="A454" s="1" t="s">
        <v>494</v>
      </c>
      <c r="B454" s="2">
        <v>45043</v>
      </c>
      <c r="C454" s="13" t="str">
        <f>TEXT(bbdd_Social_Media_Trends[[#This Row],[Post_Date]],"aaaa-mm")</f>
        <v>2023-04</v>
      </c>
      <c r="D454" s="1" t="s">
        <v>24</v>
      </c>
      <c r="E454" s="1" t="s">
        <v>57</v>
      </c>
      <c r="F454" s="1" t="s">
        <v>41</v>
      </c>
      <c r="G454" s="1" t="s">
        <v>60</v>
      </c>
      <c r="H454">
        <v>2685855</v>
      </c>
      <c r="I454">
        <v>480303</v>
      </c>
      <c r="J454">
        <v>16618</v>
      </c>
      <c r="K454">
        <v>3297</v>
      </c>
      <c r="L454">
        <f>bbdd_Social_Media_Trends[[#This Row],[Likes]]+bbdd_Social_Media_Trends[[#This Row],[Shares]]+bbdd_Social_Media_Trends[[#This Row],[Comments]]</f>
        <v>500218</v>
      </c>
      <c r="M454">
        <f>bbdd_Social_Media_Trends[[#This Row],[Interactions]]/bbdd_Social_Media_Trends[[#This Row],[Views]]</f>
        <v>0.18624162510634415</v>
      </c>
      <c r="N454" s="1" t="s">
        <v>22</v>
      </c>
      <c r="O454" s="4">
        <f t="shared" si="7"/>
        <v>0</v>
      </c>
    </row>
    <row r="455" spans="1:15">
      <c r="A455" s="1" t="s">
        <v>495</v>
      </c>
      <c r="B455" s="2">
        <v>44758</v>
      </c>
      <c r="C455" s="13" t="str">
        <f>TEXT(bbdd_Social_Media_Trends[[#This Row],[Post_Date]],"aaaa-mm")</f>
        <v>2022-07</v>
      </c>
      <c r="D455" s="1" t="s">
        <v>18</v>
      </c>
      <c r="E455" s="1" t="s">
        <v>19</v>
      </c>
      <c r="F455" s="1" t="s">
        <v>20</v>
      </c>
      <c r="G455" s="1" t="s">
        <v>50</v>
      </c>
      <c r="H455">
        <v>2388920</v>
      </c>
      <c r="I455">
        <v>44750</v>
      </c>
      <c r="J455">
        <v>78711</v>
      </c>
      <c r="K455">
        <v>21652</v>
      </c>
      <c r="L455">
        <f>bbdd_Social_Media_Trends[[#This Row],[Likes]]+bbdd_Social_Media_Trends[[#This Row],[Shares]]+bbdd_Social_Media_Trends[[#This Row],[Comments]]</f>
        <v>145113</v>
      </c>
      <c r="M455">
        <f>bbdd_Social_Media_Trends[[#This Row],[Interactions]]/bbdd_Social_Media_Trends[[#This Row],[Views]]</f>
        <v>6.0744185657117027E-2</v>
      </c>
      <c r="N455" s="1" t="s">
        <v>29</v>
      </c>
      <c r="O455" s="4">
        <f t="shared" si="7"/>
        <v>0</v>
      </c>
    </row>
    <row r="456" spans="1:15">
      <c r="A456" s="1" t="s">
        <v>496</v>
      </c>
      <c r="B456" s="2">
        <v>45116</v>
      </c>
      <c r="C456" s="13" t="str">
        <f>TEXT(bbdd_Social_Media_Trends[[#This Row],[Post_Date]],"aaaa-mm")</f>
        <v>2023-07</v>
      </c>
      <c r="D456" s="1" t="s">
        <v>24</v>
      </c>
      <c r="E456" s="1" t="s">
        <v>13</v>
      </c>
      <c r="F456" s="1" t="s">
        <v>47</v>
      </c>
      <c r="G456" s="1" t="s">
        <v>60</v>
      </c>
      <c r="H456">
        <v>1729498</v>
      </c>
      <c r="I456">
        <v>434724</v>
      </c>
      <c r="J456">
        <v>83274</v>
      </c>
      <c r="K456">
        <v>21460</v>
      </c>
      <c r="L456">
        <f>bbdd_Social_Media_Trends[[#This Row],[Likes]]+bbdd_Social_Media_Trends[[#This Row],[Shares]]+bbdd_Social_Media_Trends[[#This Row],[Comments]]</f>
        <v>539458</v>
      </c>
      <c r="M456">
        <f>bbdd_Social_Media_Trends[[#This Row],[Interactions]]/bbdd_Social_Media_Trends[[#This Row],[Views]]</f>
        <v>0.31191594323902078</v>
      </c>
      <c r="N456" s="1" t="s">
        <v>16</v>
      </c>
      <c r="O456" s="4">
        <f t="shared" si="7"/>
        <v>0</v>
      </c>
    </row>
    <row r="457" spans="1:15">
      <c r="A457" s="1" t="s">
        <v>497</v>
      </c>
      <c r="B457" s="2">
        <v>44692</v>
      </c>
      <c r="C457" s="13" t="str">
        <f>TEXT(bbdd_Social_Media_Trends[[#This Row],[Post_Date]],"aaaa-mm")</f>
        <v>2022-05</v>
      </c>
      <c r="D457" s="1" t="s">
        <v>27</v>
      </c>
      <c r="E457" s="1" t="s">
        <v>46</v>
      </c>
      <c r="F457" s="1" t="s">
        <v>14</v>
      </c>
      <c r="G457" s="1" t="s">
        <v>44</v>
      </c>
      <c r="H457">
        <v>251467</v>
      </c>
      <c r="I457">
        <v>155816</v>
      </c>
      <c r="J457">
        <v>10165</v>
      </c>
      <c r="K457">
        <v>11156</v>
      </c>
      <c r="L457">
        <f>bbdd_Social_Media_Trends[[#This Row],[Likes]]+bbdd_Social_Media_Trends[[#This Row],[Shares]]+bbdd_Social_Media_Trends[[#This Row],[Comments]]</f>
        <v>177137</v>
      </c>
      <c r="M457">
        <f>bbdd_Social_Media_Trends[[#This Row],[Interactions]]/bbdd_Social_Media_Trends[[#This Row],[Views]]</f>
        <v>0.7044144957390035</v>
      </c>
      <c r="N457" s="1" t="s">
        <v>29</v>
      </c>
      <c r="O457" s="4">
        <f t="shared" si="7"/>
        <v>0</v>
      </c>
    </row>
    <row r="458" spans="1:15">
      <c r="A458" s="1" t="s">
        <v>498</v>
      </c>
      <c r="B458" s="2">
        <v>45062</v>
      </c>
      <c r="C458" s="13" t="str">
        <f>TEXT(bbdd_Social_Media_Trends[[#This Row],[Post_Date]],"aaaa-mm")</f>
        <v>2023-05</v>
      </c>
      <c r="D458" s="1" t="s">
        <v>27</v>
      </c>
      <c r="E458" s="1" t="s">
        <v>39</v>
      </c>
      <c r="F458" s="1" t="s">
        <v>36</v>
      </c>
      <c r="G458" s="1" t="s">
        <v>37</v>
      </c>
      <c r="H458">
        <v>1300227</v>
      </c>
      <c r="I458">
        <v>345159</v>
      </c>
      <c r="J458">
        <v>23454</v>
      </c>
      <c r="K458">
        <v>34160</v>
      </c>
      <c r="L458">
        <f>bbdd_Social_Media_Trends[[#This Row],[Likes]]+bbdd_Social_Media_Trends[[#This Row],[Shares]]+bbdd_Social_Media_Trends[[#This Row],[Comments]]</f>
        <v>402773</v>
      </c>
      <c r="M458">
        <f>bbdd_Social_Media_Trends[[#This Row],[Interactions]]/bbdd_Social_Media_Trends[[#This Row],[Views]]</f>
        <v>0.30977129378177809</v>
      </c>
      <c r="N458" s="1" t="s">
        <v>16</v>
      </c>
      <c r="O458" s="4">
        <f t="shared" si="7"/>
        <v>0</v>
      </c>
    </row>
    <row r="459" spans="1:15">
      <c r="A459" s="1" t="s">
        <v>499</v>
      </c>
      <c r="B459" s="2">
        <v>45199</v>
      </c>
      <c r="C459" s="13" t="str">
        <f>TEXT(bbdd_Social_Media_Trends[[#This Row],[Post_Date]],"aaaa-mm")</f>
        <v>2023-09</v>
      </c>
      <c r="D459" s="1" t="s">
        <v>27</v>
      </c>
      <c r="E459" s="1" t="s">
        <v>46</v>
      </c>
      <c r="F459" s="1" t="s">
        <v>20</v>
      </c>
      <c r="G459" s="1" t="s">
        <v>60</v>
      </c>
      <c r="H459">
        <v>1073279</v>
      </c>
      <c r="I459">
        <v>344065</v>
      </c>
      <c r="J459">
        <v>98144</v>
      </c>
      <c r="K459">
        <v>1905</v>
      </c>
      <c r="L459">
        <f>bbdd_Social_Media_Trends[[#This Row],[Likes]]+bbdd_Social_Media_Trends[[#This Row],[Shares]]+bbdd_Social_Media_Trends[[#This Row],[Comments]]</f>
        <v>444114</v>
      </c>
      <c r="M459">
        <f>bbdd_Social_Media_Trends[[#This Row],[Interactions]]/bbdd_Social_Media_Trends[[#This Row],[Views]]</f>
        <v>0.4137917540546307</v>
      </c>
      <c r="N459" s="1" t="s">
        <v>22</v>
      </c>
      <c r="O459" s="4">
        <f t="shared" si="7"/>
        <v>0</v>
      </c>
    </row>
    <row r="460" spans="1:15">
      <c r="A460" s="1" t="s">
        <v>500</v>
      </c>
      <c r="B460" s="2">
        <v>45246</v>
      </c>
      <c r="C460" s="13" t="str">
        <f>TEXT(bbdd_Social_Media_Trends[[#This Row],[Post_Date]],"aaaa-mm")</f>
        <v>2023-11</v>
      </c>
      <c r="D460" s="1" t="s">
        <v>18</v>
      </c>
      <c r="E460" s="1" t="s">
        <v>49</v>
      </c>
      <c r="F460" s="1" t="s">
        <v>20</v>
      </c>
      <c r="G460" s="1" t="s">
        <v>25</v>
      </c>
      <c r="H460">
        <v>3848863</v>
      </c>
      <c r="I460">
        <v>404283</v>
      </c>
      <c r="J460">
        <v>78130</v>
      </c>
      <c r="K460">
        <v>41057</v>
      </c>
      <c r="L460">
        <f>bbdd_Social_Media_Trends[[#This Row],[Likes]]+bbdd_Social_Media_Trends[[#This Row],[Shares]]+bbdd_Social_Media_Trends[[#This Row],[Comments]]</f>
        <v>523470</v>
      </c>
      <c r="M460">
        <f>bbdd_Social_Media_Trends[[#This Row],[Interactions]]/bbdd_Social_Media_Trends[[#This Row],[Views]]</f>
        <v>0.13600639981210036</v>
      </c>
      <c r="N460" s="1" t="s">
        <v>29</v>
      </c>
      <c r="O460" s="4">
        <f t="shared" si="7"/>
        <v>0</v>
      </c>
    </row>
    <row r="461" spans="1:15">
      <c r="A461" s="1" t="s">
        <v>501</v>
      </c>
      <c r="B461" s="2">
        <v>44857</v>
      </c>
      <c r="C461" s="13" t="str">
        <f>TEXT(bbdd_Social_Media_Trends[[#This Row],[Post_Date]],"aaaa-mm")</f>
        <v>2022-10</v>
      </c>
      <c r="D461" s="1" t="s">
        <v>24</v>
      </c>
      <c r="E461" s="1" t="s">
        <v>46</v>
      </c>
      <c r="F461" s="1" t="s">
        <v>20</v>
      </c>
      <c r="G461" s="1" t="s">
        <v>15</v>
      </c>
      <c r="H461">
        <v>266645</v>
      </c>
      <c r="I461">
        <v>82375</v>
      </c>
      <c r="J461">
        <v>992</v>
      </c>
      <c r="K461">
        <v>5404</v>
      </c>
      <c r="L461">
        <f>bbdd_Social_Media_Trends[[#This Row],[Likes]]+bbdd_Social_Media_Trends[[#This Row],[Shares]]+bbdd_Social_Media_Trends[[#This Row],[Comments]]</f>
        <v>88771</v>
      </c>
      <c r="M461">
        <f>bbdd_Social_Media_Trends[[#This Row],[Interactions]]/bbdd_Social_Media_Trends[[#This Row],[Views]]</f>
        <v>0.33291829961184344</v>
      </c>
      <c r="N461" s="1" t="s">
        <v>22</v>
      </c>
      <c r="O461" s="4">
        <f t="shared" si="7"/>
        <v>0</v>
      </c>
    </row>
    <row r="462" spans="1:15">
      <c r="A462" s="1" t="s">
        <v>502</v>
      </c>
      <c r="B462" s="2">
        <v>44607</v>
      </c>
      <c r="C462" s="13" t="str">
        <f>TEXT(bbdd_Social_Media_Trends[[#This Row],[Post_Date]],"aaaa-mm")</f>
        <v>2022-02</v>
      </c>
      <c r="D462" s="1" t="s">
        <v>12</v>
      </c>
      <c r="E462" s="1" t="s">
        <v>49</v>
      </c>
      <c r="F462" s="1" t="s">
        <v>14</v>
      </c>
      <c r="G462" s="1" t="s">
        <v>15</v>
      </c>
      <c r="H462">
        <v>4574441</v>
      </c>
      <c r="I462">
        <v>361896</v>
      </c>
      <c r="J462">
        <v>98169</v>
      </c>
      <c r="K462">
        <v>26574</v>
      </c>
      <c r="L462">
        <f>bbdd_Social_Media_Trends[[#This Row],[Likes]]+bbdd_Social_Media_Trends[[#This Row],[Shares]]+bbdd_Social_Media_Trends[[#This Row],[Comments]]</f>
        <v>486639</v>
      </c>
      <c r="M462">
        <f>bbdd_Social_Media_Trends[[#This Row],[Interactions]]/bbdd_Social_Media_Trends[[#This Row],[Views]]</f>
        <v>0.10638217871866748</v>
      </c>
      <c r="N462" s="1" t="s">
        <v>16</v>
      </c>
      <c r="O462" s="4">
        <f t="shared" si="7"/>
        <v>0</v>
      </c>
    </row>
    <row r="463" spans="1:15">
      <c r="A463" s="1" t="s">
        <v>503</v>
      </c>
      <c r="B463" s="2">
        <v>44965</v>
      </c>
      <c r="C463" s="13" t="str">
        <f>TEXT(bbdd_Social_Media_Trends[[#This Row],[Post_Date]],"aaaa-mm")</f>
        <v>2023-02</v>
      </c>
      <c r="D463" s="1" t="s">
        <v>24</v>
      </c>
      <c r="E463" s="1" t="s">
        <v>19</v>
      </c>
      <c r="F463" s="1" t="s">
        <v>14</v>
      </c>
      <c r="G463" s="1" t="s">
        <v>28</v>
      </c>
      <c r="H463">
        <v>4352106</v>
      </c>
      <c r="I463">
        <v>308840</v>
      </c>
      <c r="J463">
        <v>2844</v>
      </c>
      <c r="K463">
        <v>35294</v>
      </c>
      <c r="L463">
        <f>bbdd_Social_Media_Trends[[#This Row],[Likes]]+bbdd_Social_Media_Trends[[#This Row],[Shares]]+bbdd_Social_Media_Trends[[#This Row],[Comments]]</f>
        <v>346978</v>
      </c>
      <c r="M463">
        <f>bbdd_Social_Media_Trends[[#This Row],[Interactions]]/bbdd_Social_Media_Trends[[#This Row],[Views]]</f>
        <v>7.9726458868419101E-2</v>
      </c>
      <c r="N463" s="1" t="s">
        <v>22</v>
      </c>
      <c r="O463" s="4">
        <f t="shared" si="7"/>
        <v>0</v>
      </c>
    </row>
    <row r="464" spans="1:15">
      <c r="A464" s="1" t="s">
        <v>504</v>
      </c>
      <c r="B464" s="2">
        <v>44721</v>
      </c>
      <c r="C464" s="13" t="str">
        <f>TEXT(bbdd_Social_Media_Trends[[#This Row],[Post_Date]],"aaaa-mm")</f>
        <v>2022-06</v>
      </c>
      <c r="D464" s="1" t="s">
        <v>18</v>
      </c>
      <c r="E464" s="1" t="s">
        <v>31</v>
      </c>
      <c r="F464" s="1" t="s">
        <v>20</v>
      </c>
      <c r="G464" s="1" t="s">
        <v>21</v>
      </c>
      <c r="H464">
        <v>1926503</v>
      </c>
      <c r="I464">
        <v>103365</v>
      </c>
      <c r="J464">
        <v>58675</v>
      </c>
      <c r="K464">
        <v>33276</v>
      </c>
      <c r="L464">
        <f>bbdd_Social_Media_Trends[[#This Row],[Likes]]+bbdd_Social_Media_Trends[[#This Row],[Shares]]+bbdd_Social_Media_Trends[[#This Row],[Comments]]</f>
        <v>195316</v>
      </c>
      <c r="M464">
        <f>bbdd_Social_Media_Trends[[#This Row],[Interactions]]/bbdd_Social_Media_Trends[[#This Row],[Views]]</f>
        <v>0.1013836988574635</v>
      </c>
      <c r="N464" s="1" t="s">
        <v>16</v>
      </c>
      <c r="O464" s="4">
        <f t="shared" si="7"/>
        <v>0</v>
      </c>
    </row>
    <row r="465" spans="1:15">
      <c r="A465" s="1" t="s">
        <v>505</v>
      </c>
      <c r="B465" s="2">
        <v>45257</v>
      </c>
      <c r="C465" s="13" t="str">
        <f>TEXT(bbdd_Social_Media_Trends[[#This Row],[Post_Date]],"aaaa-mm")</f>
        <v>2023-11</v>
      </c>
      <c r="D465" s="1" t="s">
        <v>18</v>
      </c>
      <c r="E465" s="1" t="s">
        <v>13</v>
      </c>
      <c r="F465" s="1" t="s">
        <v>41</v>
      </c>
      <c r="G465" s="1" t="s">
        <v>15</v>
      </c>
      <c r="H465">
        <v>2167670</v>
      </c>
      <c r="I465">
        <v>198784</v>
      </c>
      <c r="J465">
        <v>96952</v>
      </c>
      <c r="K465">
        <v>26902</v>
      </c>
      <c r="L465">
        <f>bbdd_Social_Media_Trends[[#This Row],[Likes]]+bbdd_Social_Media_Trends[[#This Row],[Shares]]+bbdd_Social_Media_Trends[[#This Row],[Comments]]</f>
        <v>322638</v>
      </c>
      <c r="M465">
        <f>bbdd_Social_Media_Trends[[#This Row],[Interactions]]/bbdd_Social_Media_Trends[[#This Row],[Views]]</f>
        <v>0.14884092135795579</v>
      </c>
      <c r="N465" s="1" t="s">
        <v>22</v>
      </c>
      <c r="O465" s="4">
        <f t="shared" si="7"/>
        <v>0</v>
      </c>
    </row>
    <row r="466" spans="1:15">
      <c r="A466" s="1" t="s">
        <v>506</v>
      </c>
      <c r="B466" s="2">
        <v>44692</v>
      </c>
      <c r="C466" s="13" t="str">
        <f>TEXT(bbdd_Social_Media_Trends[[#This Row],[Post_Date]],"aaaa-mm")</f>
        <v>2022-05</v>
      </c>
      <c r="D466" s="1" t="s">
        <v>18</v>
      </c>
      <c r="E466" s="1" t="s">
        <v>59</v>
      </c>
      <c r="F466" s="1" t="s">
        <v>14</v>
      </c>
      <c r="G466" s="1" t="s">
        <v>44</v>
      </c>
      <c r="H466">
        <v>1083140</v>
      </c>
      <c r="I466">
        <v>309982</v>
      </c>
      <c r="J466">
        <v>34255</v>
      </c>
      <c r="K466">
        <v>33816</v>
      </c>
      <c r="L466">
        <f>bbdd_Social_Media_Trends[[#This Row],[Likes]]+bbdd_Social_Media_Trends[[#This Row],[Shares]]+bbdd_Social_Media_Trends[[#This Row],[Comments]]</f>
        <v>378053</v>
      </c>
      <c r="M466">
        <f>bbdd_Social_Media_Trends[[#This Row],[Interactions]]/bbdd_Social_Media_Trends[[#This Row],[Views]]</f>
        <v>0.34903428919622581</v>
      </c>
      <c r="N466" s="1" t="s">
        <v>16</v>
      </c>
      <c r="O466" s="4">
        <f t="shared" si="7"/>
        <v>0</v>
      </c>
    </row>
    <row r="467" spans="1:15">
      <c r="A467" s="1" t="s">
        <v>507</v>
      </c>
      <c r="B467" s="2">
        <v>45058</v>
      </c>
      <c r="C467" s="13" t="str">
        <f>TEXT(bbdd_Social_Media_Trends[[#This Row],[Post_Date]],"aaaa-mm")</f>
        <v>2023-05</v>
      </c>
      <c r="D467" s="1" t="s">
        <v>18</v>
      </c>
      <c r="E467" s="1" t="s">
        <v>59</v>
      </c>
      <c r="F467" s="1" t="s">
        <v>32</v>
      </c>
      <c r="G467" s="1" t="s">
        <v>15</v>
      </c>
      <c r="H467">
        <v>4398342</v>
      </c>
      <c r="I467">
        <v>308054</v>
      </c>
      <c r="J467">
        <v>29831</v>
      </c>
      <c r="K467">
        <v>3366</v>
      </c>
      <c r="L467">
        <f>bbdd_Social_Media_Trends[[#This Row],[Likes]]+bbdd_Social_Media_Trends[[#This Row],[Shares]]+bbdd_Social_Media_Trends[[#This Row],[Comments]]</f>
        <v>341251</v>
      </c>
      <c r="M467">
        <f>bbdd_Social_Media_Trends[[#This Row],[Interactions]]/bbdd_Social_Media_Trends[[#This Row],[Views]]</f>
        <v>7.7586281376027605E-2</v>
      </c>
      <c r="N467" s="1" t="s">
        <v>22</v>
      </c>
      <c r="O467" s="4">
        <f t="shared" si="7"/>
        <v>0</v>
      </c>
    </row>
    <row r="468" spans="1:15">
      <c r="A468" s="1" t="s">
        <v>508</v>
      </c>
      <c r="B468" s="2">
        <v>44898</v>
      </c>
      <c r="C468" s="13" t="str">
        <f>TEXT(bbdd_Social_Media_Trends[[#This Row],[Post_Date]],"aaaa-mm")</f>
        <v>2022-12</v>
      </c>
      <c r="D468" s="1" t="s">
        <v>24</v>
      </c>
      <c r="E468" s="1" t="s">
        <v>52</v>
      </c>
      <c r="F468" s="1" t="s">
        <v>36</v>
      </c>
      <c r="G468" s="1" t="s">
        <v>28</v>
      </c>
      <c r="H468">
        <v>3684089</v>
      </c>
      <c r="I468">
        <v>213042</v>
      </c>
      <c r="J468">
        <v>71881</v>
      </c>
      <c r="K468">
        <v>21008</v>
      </c>
      <c r="L468">
        <f>bbdd_Social_Media_Trends[[#This Row],[Likes]]+bbdd_Social_Media_Trends[[#This Row],[Shares]]+bbdd_Social_Media_Trends[[#This Row],[Comments]]</f>
        <v>305931</v>
      </c>
      <c r="M468">
        <f>bbdd_Social_Media_Trends[[#This Row],[Interactions]]/bbdd_Social_Media_Trends[[#This Row],[Views]]</f>
        <v>8.3041153457476188E-2</v>
      </c>
      <c r="N468" s="1" t="s">
        <v>29</v>
      </c>
      <c r="O468" s="4">
        <f t="shared" si="7"/>
        <v>0</v>
      </c>
    </row>
    <row r="469" spans="1:15">
      <c r="A469" s="1" t="s">
        <v>509</v>
      </c>
      <c r="B469" s="2">
        <v>44910</v>
      </c>
      <c r="C469" s="13" t="str">
        <f>TEXT(bbdd_Social_Media_Trends[[#This Row],[Post_Date]],"aaaa-mm")</f>
        <v>2022-12</v>
      </c>
      <c r="D469" s="1" t="s">
        <v>24</v>
      </c>
      <c r="E469" s="1" t="s">
        <v>52</v>
      </c>
      <c r="F469" s="1" t="s">
        <v>32</v>
      </c>
      <c r="G469" s="1" t="s">
        <v>60</v>
      </c>
      <c r="H469">
        <v>2524980</v>
      </c>
      <c r="I469">
        <v>18862</v>
      </c>
      <c r="J469">
        <v>77762</v>
      </c>
      <c r="K469">
        <v>16925</v>
      </c>
      <c r="L469">
        <f>bbdd_Social_Media_Trends[[#This Row],[Likes]]+bbdd_Social_Media_Trends[[#This Row],[Shares]]+bbdd_Social_Media_Trends[[#This Row],[Comments]]</f>
        <v>113549</v>
      </c>
      <c r="M469">
        <f>bbdd_Social_Media_Trends[[#This Row],[Interactions]]/bbdd_Social_Media_Trends[[#This Row],[Views]]</f>
        <v>4.497025719015596E-2</v>
      </c>
      <c r="N469" s="1" t="s">
        <v>29</v>
      </c>
      <c r="O469" s="4">
        <f t="shared" si="7"/>
        <v>0</v>
      </c>
    </row>
    <row r="470" spans="1:15">
      <c r="A470" s="1" t="s">
        <v>510</v>
      </c>
      <c r="B470" s="2">
        <v>45140</v>
      </c>
      <c r="C470" s="13" t="str">
        <f>TEXT(bbdd_Social_Media_Trends[[#This Row],[Post_Date]],"aaaa-mm")</f>
        <v>2023-08</v>
      </c>
      <c r="D470" s="1" t="s">
        <v>24</v>
      </c>
      <c r="E470" s="1" t="s">
        <v>13</v>
      </c>
      <c r="F470" s="1" t="s">
        <v>20</v>
      </c>
      <c r="G470" s="1" t="s">
        <v>15</v>
      </c>
      <c r="H470">
        <v>3061168</v>
      </c>
      <c r="I470">
        <v>14811</v>
      </c>
      <c r="J470">
        <v>49603</v>
      </c>
      <c r="K470">
        <v>11285</v>
      </c>
      <c r="L470">
        <f>bbdd_Social_Media_Trends[[#This Row],[Likes]]+bbdd_Social_Media_Trends[[#This Row],[Shares]]+bbdd_Social_Media_Trends[[#This Row],[Comments]]</f>
        <v>75699</v>
      </c>
      <c r="M470">
        <f>bbdd_Social_Media_Trends[[#This Row],[Interactions]]/bbdd_Social_Media_Trends[[#This Row],[Views]]</f>
        <v>2.4728796328721585E-2</v>
      </c>
      <c r="N470" s="1" t="s">
        <v>29</v>
      </c>
      <c r="O470" s="4">
        <f t="shared" si="7"/>
        <v>0</v>
      </c>
    </row>
    <row r="471" spans="1:15">
      <c r="A471" s="1" t="s">
        <v>511</v>
      </c>
      <c r="B471" s="2">
        <v>44564</v>
      </c>
      <c r="C471" s="13" t="str">
        <f>TEXT(bbdd_Social_Media_Trends[[#This Row],[Post_Date]],"aaaa-mm")</f>
        <v>2022-01</v>
      </c>
      <c r="D471" s="1" t="s">
        <v>18</v>
      </c>
      <c r="E471" s="1" t="s">
        <v>49</v>
      </c>
      <c r="F471" s="1" t="s">
        <v>41</v>
      </c>
      <c r="G471" s="1" t="s">
        <v>15</v>
      </c>
      <c r="H471">
        <v>275149</v>
      </c>
      <c r="I471">
        <v>149844</v>
      </c>
      <c r="J471">
        <v>9065</v>
      </c>
      <c r="K471">
        <v>35899</v>
      </c>
      <c r="L471">
        <f>bbdd_Social_Media_Trends[[#This Row],[Likes]]+bbdd_Social_Media_Trends[[#This Row],[Shares]]+bbdd_Social_Media_Trends[[#This Row],[Comments]]</f>
        <v>194808</v>
      </c>
      <c r="M471">
        <f>bbdd_Social_Media_Trends[[#This Row],[Interactions]]/bbdd_Social_Media_Trends[[#This Row],[Views]]</f>
        <v>0.70800911506129405</v>
      </c>
      <c r="N471" s="1" t="s">
        <v>22</v>
      </c>
      <c r="O471" s="4">
        <f t="shared" si="7"/>
        <v>0</v>
      </c>
    </row>
    <row r="472" spans="1:15">
      <c r="A472" s="1" t="s">
        <v>512</v>
      </c>
      <c r="B472" s="2">
        <v>44890</v>
      </c>
      <c r="C472" s="13" t="str">
        <f>TEXT(bbdd_Social_Media_Trends[[#This Row],[Post_Date]],"aaaa-mm")</f>
        <v>2022-11</v>
      </c>
      <c r="D472" s="1" t="s">
        <v>27</v>
      </c>
      <c r="E472" s="1" t="s">
        <v>57</v>
      </c>
      <c r="F472" s="1" t="s">
        <v>36</v>
      </c>
      <c r="G472" s="1" t="s">
        <v>21</v>
      </c>
      <c r="H472">
        <v>4867109</v>
      </c>
      <c r="I472">
        <v>249339</v>
      </c>
      <c r="J472">
        <v>46801</v>
      </c>
      <c r="K472">
        <v>20110</v>
      </c>
      <c r="L472">
        <f>bbdd_Social_Media_Trends[[#This Row],[Likes]]+bbdd_Social_Media_Trends[[#This Row],[Shares]]+bbdd_Social_Media_Trends[[#This Row],[Comments]]</f>
        <v>316250</v>
      </c>
      <c r="M472">
        <f>bbdd_Social_Media_Trends[[#This Row],[Interactions]]/bbdd_Social_Media_Trends[[#This Row],[Views]]</f>
        <v>6.4976970928738192E-2</v>
      </c>
      <c r="N472" s="1" t="s">
        <v>22</v>
      </c>
      <c r="O472" s="4">
        <f t="shared" si="7"/>
        <v>0</v>
      </c>
    </row>
    <row r="473" spans="1:15">
      <c r="A473" s="1" t="s">
        <v>513</v>
      </c>
      <c r="B473" s="2">
        <v>44573</v>
      </c>
      <c r="C473" s="13" t="str">
        <f>TEXT(bbdd_Social_Media_Trends[[#This Row],[Post_Date]],"aaaa-mm")</f>
        <v>2022-01</v>
      </c>
      <c r="D473" s="1" t="s">
        <v>12</v>
      </c>
      <c r="E473" s="1" t="s">
        <v>59</v>
      </c>
      <c r="F473" s="1" t="s">
        <v>36</v>
      </c>
      <c r="G473" s="1" t="s">
        <v>28</v>
      </c>
      <c r="H473">
        <v>1123564</v>
      </c>
      <c r="I473">
        <v>306470</v>
      </c>
      <c r="J473">
        <v>76377</v>
      </c>
      <c r="K473">
        <v>46344</v>
      </c>
      <c r="L473">
        <f>bbdd_Social_Media_Trends[[#This Row],[Likes]]+bbdd_Social_Media_Trends[[#This Row],[Shares]]+bbdd_Social_Media_Trends[[#This Row],[Comments]]</f>
        <v>429191</v>
      </c>
      <c r="M473">
        <f>bbdd_Social_Media_Trends[[#This Row],[Interactions]]/bbdd_Social_Media_Trends[[#This Row],[Views]]</f>
        <v>0.38199070101925658</v>
      </c>
      <c r="N473" s="1" t="s">
        <v>29</v>
      </c>
      <c r="O473" s="4">
        <f t="shared" si="7"/>
        <v>0</v>
      </c>
    </row>
    <row r="474" spans="1:15">
      <c r="A474" s="1" t="s">
        <v>514</v>
      </c>
      <c r="B474" s="2">
        <v>44917</v>
      </c>
      <c r="C474" s="13" t="str">
        <f>TEXT(bbdd_Social_Media_Trends[[#This Row],[Post_Date]],"aaaa-mm")</f>
        <v>2022-12</v>
      </c>
      <c r="D474" s="1" t="s">
        <v>12</v>
      </c>
      <c r="E474" s="1" t="s">
        <v>49</v>
      </c>
      <c r="F474" s="1" t="s">
        <v>41</v>
      </c>
      <c r="G474" s="1" t="s">
        <v>37</v>
      </c>
      <c r="H474">
        <v>3501632</v>
      </c>
      <c r="I474">
        <v>326063</v>
      </c>
      <c r="J474">
        <v>24819</v>
      </c>
      <c r="K474">
        <v>11649</v>
      </c>
      <c r="L474">
        <f>bbdd_Social_Media_Trends[[#This Row],[Likes]]+bbdd_Social_Media_Trends[[#This Row],[Shares]]+bbdd_Social_Media_Trends[[#This Row],[Comments]]</f>
        <v>362531</v>
      </c>
      <c r="M474">
        <f>bbdd_Social_Media_Trends[[#This Row],[Interactions]]/bbdd_Social_Media_Trends[[#This Row],[Views]]</f>
        <v>0.10353201021695027</v>
      </c>
      <c r="N474" s="1" t="s">
        <v>29</v>
      </c>
      <c r="O474" s="4">
        <f t="shared" si="7"/>
        <v>0</v>
      </c>
    </row>
    <row r="475" spans="1:15">
      <c r="A475" s="1" t="s">
        <v>515</v>
      </c>
      <c r="B475" s="2">
        <v>45277</v>
      </c>
      <c r="C475" s="13" t="str">
        <f>TEXT(bbdd_Social_Media_Trends[[#This Row],[Post_Date]],"aaaa-mm")</f>
        <v>2023-12</v>
      </c>
      <c r="D475" s="1" t="s">
        <v>27</v>
      </c>
      <c r="E475" s="1" t="s">
        <v>35</v>
      </c>
      <c r="F475" s="1" t="s">
        <v>32</v>
      </c>
      <c r="G475" s="1" t="s">
        <v>15</v>
      </c>
      <c r="H475">
        <v>4874267</v>
      </c>
      <c r="I475">
        <v>432865</v>
      </c>
      <c r="J475">
        <v>34178</v>
      </c>
      <c r="K475">
        <v>19828</v>
      </c>
      <c r="L475">
        <f>bbdd_Social_Media_Trends[[#This Row],[Likes]]+bbdd_Social_Media_Trends[[#This Row],[Shares]]+bbdd_Social_Media_Trends[[#This Row],[Comments]]</f>
        <v>486871</v>
      </c>
      <c r="M475">
        <f>bbdd_Social_Media_Trends[[#This Row],[Interactions]]/bbdd_Social_Media_Trends[[#This Row],[Views]]</f>
        <v>9.9885993114451871E-2</v>
      </c>
      <c r="N475" s="1" t="s">
        <v>16</v>
      </c>
      <c r="O475" s="4">
        <f t="shared" si="7"/>
        <v>0</v>
      </c>
    </row>
    <row r="476" spans="1:15">
      <c r="A476" s="1" t="s">
        <v>516</v>
      </c>
      <c r="B476" s="2">
        <v>44695</v>
      </c>
      <c r="C476" s="13" t="str">
        <f>TEXT(bbdd_Social_Media_Trends[[#This Row],[Post_Date]],"aaaa-mm")</f>
        <v>2022-05</v>
      </c>
      <c r="D476" s="1" t="s">
        <v>18</v>
      </c>
      <c r="E476" s="1" t="s">
        <v>13</v>
      </c>
      <c r="F476" s="1" t="s">
        <v>41</v>
      </c>
      <c r="G476" s="1" t="s">
        <v>60</v>
      </c>
      <c r="H476">
        <v>1137375</v>
      </c>
      <c r="I476">
        <v>118437</v>
      </c>
      <c r="J476">
        <v>23946</v>
      </c>
      <c r="K476">
        <v>24358</v>
      </c>
      <c r="L476">
        <f>bbdd_Social_Media_Trends[[#This Row],[Likes]]+bbdd_Social_Media_Trends[[#This Row],[Shares]]+bbdd_Social_Media_Trends[[#This Row],[Comments]]</f>
        <v>166741</v>
      </c>
      <c r="M476">
        <f>bbdd_Social_Media_Trends[[#This Row],[Interactions]]/bbdd_Social_Media_Trends[[#This Row],[Views]]</f>
        <v>0.14660160457193097</v>
      </c>
      <c r="N476" s="1" t="s">
        <v>16</v>
      </c>
      <c r="O476" s="4">
        <f t="shared" si="7"/>
        <v>0</v>
      </c>
    </row>
    <row r="477" spans="1:15">
      <c r="A477" s="1" t="s">
        <v>517</v>
      </c>
      <c r="B477" s="2">
        <v>44741</v>
      </c>
      <c r="C477" s="13" t="str">
        <f>TEXT(bbdd_Social_Media_Trends[[#This Row],[Post_Date]],"aaaa-mm")</f>
        <v>2022-06</v>
      </c>
      <c r="D477" s="1" t="s">
        <v>27</v>
      </c>
      <c r="E477" s="1" t="s">
        <v>19</v>
      </c>
      <c r="F477" s="1" t="s">
        <v>41</v>
      </c>
      <c r="G477" s="1" t="s">
        <v>44</v>
      </c>
      <c r="H477">
        <v>2623136</v>
      </c>
      <c r="I477">
        <v>134723</v>
      </c>
      <c r="J477">
        <v>43056</v>
      </c>
      <c r="K477">
        <v>37987</v>
      </c>
      <c r="L477">
        <f>bbdd_Social_Media_Trends[[#This Row],[Likes]]+bbdd_Social_Media_Trends[[#This Row],[Shares]]+bbdd_Social_Media_Trends[[#This Row],[Comments]]</f>
        <v>215766</v>
      </c>
      <c r="M477">
        <f>bbdd_Social_Media_Trends[[#This Row],[Interactions]]/bbdd_Social_Media_Trends[[#This Row],[Views]]</f>
        <v>8.2254980298390928E-2</v>
      </c>
      <c r="N477" s="1" t="s">
        <v>29</v>
      </c>
      <c r="O477" s="4">
        <f t="shared" si="7"/>
        <v>0</v>
      </c>
    </row>
    <row r="478" spans="1:15">
      <c r="A478" s="1" t="s">
        <v>518</v>
      </c>
      <c r="B478" s="2">
        <v>45196</v>
      </c>
      <c r="C478" s="13" t="str">
        <f>TEXT(bbdd_Social_Media_Trends[[#This Row],[Post_Date]],"aaaa-mm")</f>
        <v>2023-09</v>
      </c>
      <c r="D478" s="1" t="s">
        <v>27</v>
      </c>
      <c r="E478" s="1" t="s">
        <v>52</v>
      </c>
      <c r="F478" s="1" t="s">
        <v>41</v>
      </c>
      <c r="G478" s="1" t="s">
        <v>21</v>
      </c>
      <c r="H478">
        <v>4473535</v>
      </c>
      <c r="I478">
        <v>329945</v>
      </c>
      <c r="J478">
        <v>58746</v>
      </c>
      <c r="K478">
        <v>11543</v>
      </c>
      <c r="L478">
        <f>bbdd_Social_Media_Trends[[#This Row],[Likes]]+bbdd_Social_Media_Trends[[#This Row],[Shares]]+bbdd_Social_Media_Trends[[#This Row],[Comments]]</f>
        <v>400234</v>
      </c>
      <c r="M478">
        <f>bbdd_Social_Media_Trends[[#This Row],[Interactions]]/bbdd_Social_Media_Trends[[#This Row],[Views]]</f>
        <v>8.9467054577643854E-2</v>
      </c>
      <c r="N478" s="1" t="s">
        <v>29</v>
      </c>
      <c r="O478" s="4">
        <f t="shared" si="7"/>
        <v>0</v>
      </c>
    </row>
    <row r="479" spans="1:15">
      <c r="A479" s="1" t="s">
        <v>519</v>
      </c>
      <c r="B479" s="2">
        <v>45265</v>
      </c>
      <c r="C479" s="13" t="str">
        <f>TEXT(bbdd_Social_Media_Trends[[#This Row],[Post_Date]],"aaaa-mm")</f>
        <v>2023-12</v>
      </c>
      <c r="D479" s="1" t="s">
        <v>18</v>
      </c>
      <c r="E479" s="1" t="s">
        <v>59</v>
      </c>
      <c r="F479" s="1" t="s">
        <v>14</v>
      </c>
      <c r="G479" s="1" t="s">
        <v>15</v>
      </c>
      <c r="H479">
        <v>2984034</v>
      </c>
      <c r="I479">
        <v>227827</v>
      </c>
      <c r="J479">
        <v>65757</v>
      </c>
      <c r="K479">
        <v>27104</v>
      </c>
      <c r="L479">
        <f>bbdd_Social_Media_Trends[[#This Row],[Likes]]+bbdd_Social_Media_Trends[[#This Row],[Shares]]+bbdd_Social_Media_Trends[[#This Row],[Comments]]</f>
        <v>320688</v>
      </c>
      <c r="M479">
        <f>bbdd_Social_Media_Trends[[#This Row],[Interactions]]/bbdd_Social_Media_Trends[[#This Row],[Views]]</f>
        <v>0.10746794440009731</v>
      </c>
      <c r="N479" s="1" t="s">
        <v>16</v>
      </c>
      <c r="O479" s="4">
        <f t="shared" si="7"/>
        <v>0</v>
      </c>
    </row>
    <row r="480" spans="1:15">
      <c r="A480" s="1" t="s">
        <v>520</v>
      </c>
      <c r="B480" s="2">
        <v>45078</v>
      </c>
      <c r="C480" s="13" t="str">
        <f>TEXT(bbdd_Social_Media_Trends[[#This Row],[Post_Date]],"aaaa-mm")</f>
        <v>2023-06</v>
      </c>
      <c r="D480" s="1" t="s">
        <v>24</v>
      </c>
      <c r="E480" s="1" t="s">
        <v>52</v>
      </c>
      <c r="F480" s="1" t="s">
        <v>47</v>
      </c>
      <c r="G480" s="1" t="s">
        <v>21</v>
      </c>
      <c r="H480">
        <v>3033602</v>
      </c>
      <c r="I480">
        <v>338637</v>
      </c>
      <c r="J480">
        <v>28669</v>
      </c>
      <c r="K480">
        <v>36429</v>
      </c>
      <c r="L480">
        <f>bbdd_Social_Media_Trends[[#This Row],[Likes]]+bbdd_Social_Media_Trends[[#This Row],[Shares]]+bbdd_Social_Media_Trends[[#This Row],[Comments]]</f>
        <v>403735</v>
      </c>
      <c r="M480">
        <f>bbdd_Social_Media_Trends[[#This Row],[Interactions]]/bbdd_Social_Media_Trends[[#This Row],[Views]]</f>
        <v>0.13308766278503245</v>
      </c>
      <c r="N480" s="1" t="s">
        <v>29</v>
      </c>
      <c r="O480" s="4">
        <f t="shared" si="7"/>
        <v>0</v>
      </c>
    </row>
    <row r="481" spans="1:15">
      <c r="A481" s="1" t="s">
        <v>521</v>
      </c>
      <c r="B481" s="2">
        <v>44621</v>
      </c>
      <c r="C481" s="13" t="str">
        <f>TEXT(bbdd_Social_Media_Trends[[#This Row],[Post_Date]],"aaaa-mm")</f>
        <v>2022-03</v>
      </c>
      <c r="D481" s="1" t="s">
        <v>18</v>
      </c>
      <c r="E481" s="1" t="s">
        <v>46</v>
      </c>
      <c r="F481" s="1" t="s">
        <v>20</v>
      </c>
      <c r="G481" s="1" t="s">
        <v>25</v>
      </c>
      <c r="H481">
        <v>3683276</v>
      </c>
      <c r="I481">
        <v>428789</v>
      </c>
      <c r="J481">
        <v>65984</v>
      </c>
      <c r="K481">
        <v>5073</v>
      </c>
      <c r="L481">
        <f>bbdd_Social_Media_Trends[[#This Row],[Likes]]+bbdd_Social_Media_Trends[[#This Row],[Shares]]+bbdd_Social_Media_Trends[[#This Row],[Comments]]</f>
        <v>499846</v>
      </c>
      <c r="M481">
        <f>bbdd_Social_Media_Trends[[#This Row],[Interactions]]/bbdd_Social_Media_Trends[[#This Row],[Views]]</f>
        <v>0.13570690874102292</v>
      </c>
      <c r="N481" s="1" t="s">
        <v>16</v>
      </c>
      <c r="O481" s="4">
        <f t="shared" si="7"/>
        <v>0</v>
      </c>
    </row>
    <row r="482" spans="1:15">
      <c r="A482" s="1" t="s">
        <v>522</v>
      </c>
      <c r="B482" s="2">
        <v>44820</v>
      </c>
      <c r="C482" s="13" t="str">
        <f>TEXT(bbdd_Social_Media_Trends[[#This Row],[Post_Date]],"aaaa-mm")</f>
        <v>2022-09</v>
      </c>
      <c r="D482" s="1" t="s">
        <v>18</v>
      </c>
      <c r="E482" s="1" t="s">
        <v>31</v>
      </c>
      <c r="F482" s="1" t="s">
        <v>20</v>
      </c>
      <c r="G482" s="1" t="s">
        <v>15</v>
      </c>
      <c r="H482">
        <v>2836012</v>
      </c>
      <c r="I482">
        <v>183713</v>
      </c>
      <c r="J482">
        <v>10028</v>
      </c>
      <c r="K482">
        <v>21436</v>
      </c>
      <c r="L482">
        <f>bbdd_Social_Media_Trends[[#This Row],[Likes]]+bbdd_Social_Media_Trends[[#This Row],[Shares]]+bbdd_Social_Media_Trends[[#This Row],[Comments]]</f>
        <v>215177</v>
      </c>
      <c r="M482">
        <f>bbdd_Social_Media_Trends[[#This Row],[Interactions]]/bbdd_Social_Media_Trends[[#This Row],[Views]]</f>
        <v>7.5873092215406709E-2</v>
      </c>
      <c r="N482" s="1" t="s">
        <v>22</v>
      </c>
      <c r="O482" s="4">
        <f t="shared" si="7"/>
        <v>0</v>
      </c>
    </row>
    <row r="483" spans="1:15">
      <c r="A483" s="1" t="s">
        <v>523</v>
      </c>
      <c r="B483" s="2">
        <v>44843</v>
      </c>
      <c r="C483" s="13" t="str">
        <f>TEXT(bbdd_Social_Media_Trends[[#This Row],[Post_Date]],"aaaa-mm")</f>
        <v>2022-10</v>
      </c>
      <c r="D483" s="1" t="s">
        <v>12</v>
      </c>
      <c r="E483" s="1" t="s">
        <v>31</v>
      </c>
      <c r="F483" s="1" t="s">
        <v>14</v>
      </c>
      <c r="G483" s="1" t="s">
        <v>15</v>
      </c>
      <c r="H483">
        <v>3099164</v>
      </c>
      <c r="I483">
        <v>427255</v>
      </c>
      <c r="J483">
        <v>17081</v>
      </c>
      <c r="K483">
        <v>23481</v>
      </c>
      <c r="L483">
        <f>bbdd_Social_Media_Trends[[#This Row],[Likes]]+bbdd_Social_Media_Trends[[#This Row],[Shares]]+bbdd_Social_Media_Trends[[#This Row],[Comments]]</f>
        <v>467817</v>
      </c>
      <c r="M483">
        <f>bbdd_Social_Media_Trends[[#This Row],[Interactions]]/bbdd_Social_Media_Trends[[#This Row],[Views]]</f>
        <v>0.15094941732673714</v>
      </c>
      <c r="N483" s="1" t="s">
        <v>22</v>
      </c>
      <c r="O483" s="4">
        <f t="shared" si="7"/>
        <v>0</v>
      </c>
    </row>
    <row r="484" spans="1:15">
      <c r="A484" s="1" t="s">
        <v>524</v>
      </c>
      <c r="B484" s="2">
        <v>45115</v>
      </c>
      <c r="C484" s="13" t="str">
        <f>TEXT(bbdd_Social_Media_Trends[[#This Row],[Post_Date]],"aaaa-mm")</f>
        <v>2023-07</v>
      </c>
      <c r="D484" s="1" t="s">
        <v>18</v>
      </c>
      <c r="E484" s="1" t="s">
        <v>57</v>
      </c>
      <c r="F484" s="1" t="s">
        <v>41</v>
      </c>
      <c r="G484" s="1" t="s">
        <v>15</v>
      </c>
      <c r="H484">
        <v>2682414</v>
      </c>
      <c r="I484">
        <v>401508</v>
      </c>
      <c r="J484">
        <v>59012</v>
      </c>
      <c r="K484">
        <v>3275</v>
      </c>
      <c r="L484">
        <f>bbdd_Social_Media_Trends[[#This Row],[Likes]]+bbdd_Social_Media_Trends[[#This Row],[Shares]]+bbdd_Social_Media_Trends[[#This Row],[Comments]]</f>
        <v>463795</v>
      </c>
      <c r="M484">
        <f>bbdd_Social_Media_Trends[[#This Row],[Interactions]]/bbdd_Social_Media_Trends[[#This Row],[Views]]</f>
        <v>0.17290209490406774</v>
      </c>
      <c r="N484" s="1" t="s">
        <v>16</v>
      </c>
      <c r="O484" s="4">
        <f t="shared" si="7"/>
        <v>0</v>
      </c>
    </row>
    <row r="485" spans="1:15">
      <c r="A485" s="1" t="s">
        <v>525</v>
      </c>
      <c r="B485" s="2">
        <v>44604</v>
      </c>
      <c r="C485" s="13" t="str">
        <f>TEXT(bbdd_Social_Media_Trends[[#This Row],[Post_Date]],"aaaa-mm")</f>
        <v>2022-02</v>
      </c>
      <c r="D485" s="1" t="s">
        <v>12</v>
      </c>
      <c r="E485" s="1" t="s">
        <v>13</v>
      </c>
      <c r="F485" s="1" t="s">
        <v>32</v>
      </c>
      <c r="G485" s="1" t="s">
        <v>44</v>
      </c>
      <c r="H485">
        <v>2872586</v>
      </c>
      <c r="I485">
        <v>304584</v>
      </c>
      <c r="J485">
        <v>57452</v>
      </c>
      <c r="K485">
        <v>40015</v>
      </c>
      <c r="L485">
        <f>bbdd_Social_Media_Trends[[#This Row],[Likes]]+bbdd_Social_Media_Trends[[#This Row],[Shares]]+bbdd_Social_Media_Trends[[#This Row],[Comments]]</f>
        <v>402051</v>
      </c>
      <c r="M485">
        <f>bbdd_Social_Media_Trends[[#This Row],[Interactions]]/bbdd_Social_Media_Trends[[#This Row],[Views]]</f>
        <v>0.13996134493449455</v>
      </c>
      <c r="N485" s="1" t="s">
        <v>16</v>
      </c>
      <c r="O485" s="4">
        <f t="shared" si="7"/>
        <v>0</v>
      </c>
    </row>
    <row r="486" spans="1:15">
      <c r="A486" s="1" t="s">
        <v>526</v>
      </c>
      <c r="B486" s="2">
        <v>44935</v>
      </c>
      <c r="C486" s="13" t="str">
        <f>TEXT(bbdd_Social_Media_Trends[[#This Row],[Post_Date]],"aaaa-mm")</f>
        <v>2023-01</v>
      </c>
      <c r="D486" s="1" t="s">
        <v>12</v>
      </c>
      <c r="E486" s="1" t="s">
        <v>46</v>
      </c>
      <c r="F486" s="1" t="s">
        <v>14</v>
      </c>
      <c r="G486" s="1" t="s">
        <v>37</v>
      </c>
      <c r="H486">
        <v>4174438</v>
      </c>
      <c r="I486">
        <v>141088</v>
      </c>
      <c r="J486">
        <v>4035</v>
      </c>
      <c r="K486">
        <v>3107</v>
      </c>
      <c r="L486">
        <f>bbdd_Social_Media_Trends[[#This Row],[Likes]]+bbdd_Social_Media_Trends[[#This Row],[Shares]]+bbdd_Social_Media_Trends[[#This Row],[Comments]]</f>
        <v>148230</v>
      </c>
      <c r="M486">
        <f>bbdd_Social_Media_Trends[[#This Row],[Interactions]]/bbdd_Social_Media_Trends[[#This Row],[Views]]</f>
        <v>3.5508971507062746E-2</v>
      </c>
      <c r="N486" s="1" t="s">
        <v>22</v>
      </c>
      <c r="O486" s="4">
        <f t="shared" si="7"/>
        <v>0</v>
      </c>
    </row>
    <row r="487" spans="1:15">
      <c r="A487" s="1" t="s">
        <v>527</v>
      </c>
      <c r="B487" s="2">
        <v>45161</v>
      </c>
      <c r="C487" s="13" t="str">
        <f>TEXT(bbdd_Social_Media_Trends[[#This Row],[Post_Date]],"aaaa-mm")</f>
        <v>2023-08</v>
      </c>
      <c r="D487" s="1" t="s">
        <v>27</v>
      </c>
      <c r="E487" s="1" t="s">
        <v>57</v>
      </c>
      <c r="F487" s="1" t="s">
        <v>41</v>
      </c>
      <c r="G487" s="1" t="s">
        <v>60</v>
      </c>
      <c r="H487">
        <v>4086758</v>
      </c>
      <c r="I487">
        <v>100333</v>
      </c>
      <c r="J487">
        <v>31439</v>
      </c>
      <c r="K487">
        <v>21971</v>
      </c>
      <c r="L487">
        <f>bbdd_Social_Media_Trends[[#This Row],[Likes]]+bbdd_Social_Media_Trends[[#This Row],[Shares]]+bbdd_Social_Media_Trends[[#This Row],[Comments]]</f>
        <v>153743</v>
      </c>
      <c r="M487">
        <f>bbdd_Social_Media_Trends[[#This Row],[Interactions]]/bbdd_Social_Media_Trends[[#This Row],[Views]]</f>
        <v>3.7619795446659672E-2</v>
      </c>
      <c r="N487" s="1" t="s">
        <v>16</v>
      </c>
      <c r="O487" s="4">
        <f t="shared" si="7"/>
        <v>0</v>
      </c>
    </row>
    <row r="488" spans="1:15">
      <c r="A488" s="1" t="s">
        <v>528</v>
      </c>
      <c r="B488" s="2">
        <v>45074</v>
      </c>
      <c r="C488" s="13" t="str">
        <f>TEXT(bbdd_Social_Media_Trends[[#This Row],[Post_Date]],"aaaa-mm")</f>
        <v>2023-05</v>
      </c>
      <c r="D488" s="1" t="s">
        <v>27</v>
      </c>
      <c r="E488" s="1" t="s">
        <v>52</v>
      </c>
      <c r="F488" s="1" t="s">
        <v>32</v>
      </c>
      <c r="G488" s="1" t="s">
        <v>28</v>
      </c>
      <c r="H488">
        <v>3574391</v>
      </c>
      <c r="I488">
        <v>163649</v>
      </c>
      <c r="J488">
        <v>27522</v>
      </c>
      <c r="K488">
        <v>2558</v>
      </c>
      <c r="L488">
        <f>bbdd_Social_Media_Trends[[#This Row],[Likes]]+bbdd_Social_Media_Trends[[#This Row],[Shares]]+bbdd_Social_Media_Trends[[#This Row],[Comments]]</f>
        <v>193729</v>
      </c>
      <c r="M488">
        <f>bbdd_Social_Media_Trends[[#This Row],[Interactions]]/bbdd_Social_Media_Trends[[#This Row],[Views]]</f>
        <v>5.4199162878375645E-2</v>
      </c>
      <c r="N488" s="1" t="s">
        <v>22</v>
      </c>
      <c r="O488" s="4">
        <f t="shared" si="7"/>
        <v>0</v>
      </c>
    </row>
    <row r="489" spans="1:15">
      <c r="A489" s="1" t="s">
        <v>529</v>
      </c>
      <c r="B489" s="2">
        <v>44832</v>
      </c>
      <c r="C489" s="13" t="str">
        <f>TEXT(bbdd_Social_Media_Trends[[#This Row],[Post_Date]],"aaaa-mm")</f>
        <v>2022-09</v>
      </c>
      <c r="D489" s="1" t="s">
        <v>18</v>
      </c>
      <c r="E489" s="1" t="s">
        <v>31</v>
      </c>
      <c r="F489" s="1" t="s">
        <v>32</v>
      </c>
      <c r="G489" s="1" t="s">
        <v>60</v>
      </c>
      <c r="H489">
        <v>4533957</v>
      </c>
      <c r="I489">
        <v>278567</v>
      </c>
      <c r="J489">
        <v>60593</v>
      </c>
      <c r="K489">
        <v>12923</v>
      </c>
      <c r="L489">
        <f>bbdd_Social_Media_Trends[[#This Row],[Likes]]+bbdd_Social_Media_Trends[[#This Row],[Shares]]+bbdd_Social_Media_Trends[[#This Row],[Comments]]</f>
        <v>352083</v>
      </c>
      <c r="M489">
        <f>bbdd_Social_Media_Trends[[#This Row],[Interactions]]/bbdd_Social_Media_Trends[[#This Row],[Views]]</f>
        <v>7.765468441804807E-2</v>
      </c>
      <c r="N489" s="1" t="s">
        <v>22</v>
      </c>
      <c r="O489" s="4">
        <f t="shared" si="7"/>
        <v>0</v>
      </c>
    </row>
    <row r="490" spans="1:15">
      <c r="A490" s="1" t="s">
        <v>530</v>
      </c>
      <c r="B490" s="2">
        <v>44995</v>
      </c>
      <c r="C490" s="13" t="str">
        <f>TEXT(bbdd_Social_Media_Trends[[#This Row],[Post_Date]],"aaaa-mm")</f>
        <v>2023-03</v>
      </c>
      <c r="D490" s="1" t="s">
        <v>27</v>
      </c>
      <c r="E490" s="1" t="s">
        <v>35</v>
      </c>
      <c r="F490" s="1" t="s">
        <v>32</v>
      </c>
      <c r="G490" s="1" t="s">
        <v>44</v>
      </c>
      <c r="H490">
        <v>3747425</v>
      </c>
      <c r="I490">
        <v>488131</v>
      </c>
      <c r="J490">
        <v>30145</v>
      </c>
      <c r="K490">
        <v>34060</v>
      </c>
      <c r="L490">
        <f>bbdd_Social_Media_Trends[[#This Row],[Likes]]+bbdd_Social_Media_Trends[[#This Row],[Shares]]+bbdd_Social_Media_Trends[[#This Row],[Comments]]</f>
        <v>552336</v>
      </c>
      <c r="M490">
        <f>bbdd_Social_Media_Trends[[#This Row],[Interactions]]/bbdd_Social_Media_Trends[[#This Row],[Views]]</f>
        <v>0.14739080835507049</v>
      </c>
      <c r="N490" s="1" t="s">
        <v>29</v>
      </c>
      <c r="O490" s="4">
        <f t="shared" si="7"/>
        <v>0</v>
      </c>
    </row>
    <row r="491" spans="1:15">
      <c r="A491" s="1" t="s">
        <v>531</v>
      </c>
      <c r="B491" s="2">
        <v>45083</v>
      </c>
      <c r="C491" s="13" t="str">
        <f>TEXT(bbdd_Social_Media_Trends[[#This Row],[Post_Date]],"aaaa-mm")</f>
        <v>2023-06</v>
      </c>
      <c r="D491" s="1" t="s">
        <v>18</v>
      </c>
      <c r="E491" s="1" t="s">
        <v>39</v>
      </c>
      <c r="F491" s="1" t="s">
        <v>36</v>
      </c>
      <c r="G491" s="1" t="s">
        <v>60</v>
      </c>
      <c r="H491">
        <v>1296124</v>
      </c>
      <c r="I491">
        <v>435551</v>
      </c>
      <c r="J491">
        <v>48934</v>
      </c>
      <c r="K491">
        <v>49483</v>
      </c>
      <c r="L491">
        <f>bbdd_Social_Media_Trends[[#This Row],[Likes]]+bbdd_Social_Media_Trends[[#This Row],[Shares]]+bbdd_Social_Media_Trends[[#This Row],[Comments]]</f>
        <v>533968</v>
      </c>
      <c r="M491">
        <f>bbdd_Social_Media_Trends[[#This Row],[Interactions]]/bbdd_Social_Media_Trends[[#This Row],[Views]]</f>
        <v>0.41197292851609879</v>
      </c>
      <c r="N491" s="1" t="s">
        <v>16</v>
      </c>
      <c r="O491" s="4">
        <f t="shared" si="7"/>
        <v>0</v>
      </c>
    </row>
    <row r="492" spans="1:15">
      <c r="A492" s="1" t="s">
        <v>532</v>
      </c>
      <c r="B492" s="2">
        <v>45041</v>
      </c>
      <c r="C492" s="13" t="str">
        <f>TEXT(bbdd_Social_Media_Trends[[#This Row],[Post_Date]],"aaaa-mm")</f>
        <v>2023-04</v>
      </c>
      <c r="D492" s="1" t="s">
        <v>12</v>
      </c>
      <c r="E492" s="1" t="s">
        <v>57</v>
      </c>
      <c r="F492" s="1" t="s">
        <v>14</v>
      </c>
      <c r="G492" s="1" t="s">
        <v>15</v>
      </c>
      <c r="H492">
        <v>3754208</v>
      </c>
      <c r="I492">
        <v>320167</v>
      </c>
      <c r="J492">
        <v>58134</v>
      </c>
      <c r="K492">
        <v>21693</v>
      </c>
      <c r="L492">
        <f>bbdd_Social_Media_Trends[[#This Row],[Likes]]+bbdd_Social_Media_Trends[[#This Row],[Shares]]+bbdd_Social_Media_Trends[[#This Row],[Comments]]</f>
        <v>399994</v>
      </c>
      <c r="M492">
        <f>bbdd_Social_Media_Trends[[#This Row],[Interactions]]/bbdd_Social_Media_Trends[[#This Row],[Views]]</f>
        <v>0.10654550840017389</v>
      </c>
      <c r="N492" s="1" t="s">
        <v>22</v>
      </c>
      <c r="O492" s="4">
        <f t="shared" si="7"/>
        <v>0</v>
      </c>
    </row>
    <row r="493" spans="1:15">
      <c r="A493" s="1" t="s">
        <v>533</v>
      </c>
      <c r="B493" s="2">
        <v>45178</v>
      </c>
      <c r="C493" s="13" t="str">
        <f>TEXT(bbdd_Social_Media_Trends[[#This Row],[Post_Date]],"aaaa-mm")</f>
        <v>2023-09</v>
      </c>
      <c r="D493" s="1" t="s">
        <v>12</v>
      </c>
      <c r="E493" s="1" t="s">
        <v>35</v>
      </c>
      <c r="F493" s="1" t="s">
        <v>36</v>
      </c>
      <c r="G493" s="1" t="s">
        <v>37</v>
      </c>
      <c r="H493">
        <v>4583841</v>
      </c>
      <c r="I493">
        <v>449919</v>
      </c>
      <c r="J493">
        <v>34524</v>
      </c>
      <c r="K493">
        <v>19323</v>
      </c>
      <c r="L493">
        <f>bbdd_Social_Media_Trends[[#This Row],[Likes]]+bbdd_Social_Media_Trends[[#This Row],[Shares]]+bbdd_Social_Media_Trends[[#This Row],[Comments]]</f>
        <v>503766</v>
      </c>
      <c r="M493">
        <f>bbdd_Social_Media_Trends[[#This Row],[Interactions]]/bbdd_Social_Media_Trends[[#This Row],[Views]]</f>
        <v>0.10990040884925982</v>
      </c>
      <c r="N493" s="1" t="s">
        <v>22</v>
      </c>
      <c r="O493" s="4">
        <f t="shared" si="7"/>
        <v>0</v>
      </c>
    </row>
    <row r="494" spans="1:15">
      <c r="A494" s="1" t="s">
        <v>534</v>
      </c>
      <c r="B494" s="2">
        <v>45139</v>
      </c>
      <c r="C494" s="13" t="str">
        <f>TEXT(bbdd_Social_Media_Trends[[#This Row],[Post_Date]],"aaaa-mm")</f>
        <v>2023-08</v>
      </c>
      <c r="D494" s="1" t="s">
        <v>12</v>
      </c>
      <c r="E494" s="1" t="s">
        <v>49</v>
      </c>
      <c r="F494" s="1" t="s">
        <v>14</v>
      </c>
      <c r="G494" s="1" t="s">
        <v>44</v>
      </c>
      <c r="H494">
        <v>2627566</v>
      </c>
      <c r="I494">
        <v>173288</v>
      </c>
      <c r="J494">
        <v>8666</v>
      </c>
      <c r="K494">
        <v>35026</v>
      </c>
      <c r="L494">
        <f>bbdd_Social_Media_Trends[[#This Row],[Likes]]+bbdd_Social_Media_Trends[[#This Row],[Shares]]+bbdd_Social_Media_Trends[[#This Row],[Comments]]</f>
        <v>216980</v>
      </c>
      <c r="M494">
        <f>bbdd_Social_Media_Trends[[#This Row],[Interactions]]/bbdd_Social_Media_Trends[[#This Row],[Views]]</f>
        <v>8.2578325339877287E-2</v>
      </c>
      <c r="N494" s="1" t="s">
        <v>29</v>
      </c>
      <c r="O494" s="4">
        <f t="shared" si="7"/>
        <v>0</v>
      </c>
    </row>
    <row r="495" spans="1:15">
      <c r="A495" s="1" t="s">
        <v>535</v>
      </c>
      <c r="B495" s="2">
        <v>45176</v>
      </c>
      <c r="C495" s="13" t="str">
        <f>TEXT(bbdd_Social_Media_Trends[[#This Row],[Post_Date]],"aaaa-mm")</f>
        <v>2023-09</v>
      </c>
      <c r="D495" s="1" t="s">
        <v>12</v>
      </c>
      <c r="E495" s="1" t="s">
        <v>31</v>
      </c>
      <c r="F495" s="1" t="s">
        <v>32</v>
      </c>
      <c r="G495" s="1" t="s">
        <v>28</v>
      </c>
      <c r="H495">
        <v>797705</v>
      </c>
      <c r="I495">
        <v>102013</v>
      </c>
      <c r="J495">
        <v>63301</v>
      </c>
      <c r="K495">
        <v>3932</v>
      </c>
      <c r="L495">
        <f>bbdd_Social_Media_Trends[[#This Row],[Likes]]+bbdd_Social_Media_Trends[[#This Row],[Shares]]+bbdd_Social_Media_Trends[[#This Row],[Comments]]</f>
        <v>169246</v>
      </c>
      <c r="M495">
        <f>bbdd_Social_Media_Trends[[#This Row],[Interactions]]/bbdd_Social_Media_Trends[[#This Row],[Views]]</f>
        <v>0.21216615164753888</v>
      </c>
      <c r="N495" s="1" t="s">
        <v>29</v>
      </c>
      <c r="O495" s="4">
        <f t="shared" si="7"/>
        <v>0</v>
      </c>
    </row>
    <row r="496" spans="1:15">
      <c r="A496" s="1" t="s">
        <v>536</v>
      </c>
      <c r="B496" s="2">
        <v>44937</v>
      </c>
      <c r="C496" s="13" t="str">
        <f>TEXT(bbdd_Social_Media_Trends[[#This Row],[Post_Date]],"aaaa-mm")</f>
        <v>2023-01</v>
      </c>
      <c r="D496" s="1" t="s">
        <v>12</v>
      </c>
      <c r="E496" s="1" t="s">
        <v>46</v>
      </c>
      <c r="F496" s="1" t="s">
        <v>36</v>
      </c>
      <c r="G496" s="1" t="s">
        <v>50</v>
      </c>
      <c r="H496">
        <v>3971254</v>
      </c>
      <c r="I496">
        <v>118065</v>
      </c>
      <c r="J496">
        <v>64239</v>
      </c>
      <c r="K496">
        <v>29490</v>
      </c>
      <c r="L496">
        <f>bbdd_Social_Media_Trends[[#This Row],[Likes]]+bbdd_Social_Media_Trends[[#This Row],[Shares]]+bbdd_Social_Media_Trends[[#This Row],[Comments]]</f>
        <v>211794</v>
      </c>
      <c r="M496">
        <f>bbdd_Social_Media_Trends[[#This Row],[Interactions]]/bbdd_Social_Media_Trends[[#This Row],[Views]]</f>
        <v>5.3331768756166187E-2</v>
      </c>
      <c r="N496" s="1" t="s">
        <v>16</v>
      </c>
      <c r="O496" s="4">
        <f t="shared" si="7"/>
        <v>0</v>
      </c>
    </row>
    <row r="497" spans="1:15">
      <c r="A497" s="1" t="s">
        <v>537</v>
      </c>
      <c r="B497" s="2">
        <v>44829</v>
      </c>
      <c r="C497" s="13" t="str">
        <f>TEXT(bbdd_Social_Media_Trends[[#This Row],[Post_Date]],"aaaa-mm")</f>
        <v>2022-09</v>
      </c>
      <c r="D497" s="1" t="s">
        <v>27</v>
      </c>
      <c r="E497" s="1" t="s">
        <v>35</v>
      </c>
      <c r="F497" s="1" t="s">
        <v>32</v>
      </c>
      <c r="G497" s="1" t="s">
        <v>50</v>
      </c>
      <c r="H497">
        <v>4893326</v>
      </c>
      <c r="I497">
        <v>383878</v>
      </c>
      <c r="J497">
        <v>10656</v>
      </c>
      <c r="K497">
        <v>9457</v>
      </c>
      <c r="L497">
        <f>bbdd_Social_Media_Trends[[#This Row],[Likes]]+bbdd_Social_Media_Trends[[#This Row],[Shares]]+bbdd_Social_Media_Trends[[#This Row],[Comments]]</f>
        <v>403991</v>
      </c>
      <c r="M497">
        <f>bbdd_Social_Media_Trends[[#This Row],[Interactions]]/bbdd_Social_Media_Trends[[#This Row],[Views]]</f>
        <v>8.2559592391759709E-2</v>
      </c>
      <c r="N497" s="1" t="s">
        <v>29</v>
      </c>
      <c r="O497" s="4">
        <f t="shared" si="7"/>
        <v>0</v>
      </c>
    </row>
    <row r="498" spans="1:15">
      <c r="A498" s="1" t="s">
        <v>538</v>
      </c>
      <c r="B498" s="2">
        <v>44577</v>
      </c>
      <c r="C498" s="13" t="str">
        <f>TEXT(bbdd_Social_Media_Trends[[#This Row],[Post_Date]],"aaaa-mm")</f>
        <v>2022-01</v>
      </c>
      <c r="D498" s="1" t="s">
        <v>27</v>
      </c>
      <c r="E498" s="1" t="s">
        <v>13</v>
      </c>
      <c r="F498" s="1" t="s">
        <v>20</v>
      </c>
      <c r="G498" s="1" t="s">
        <v>25</v>
      </c>
      <c r="H498">
        <v>4511253</v>
      </c>
      <c r="I498">
        <v>111081</v>
      </c>
      <c r="J498">
        <v>94452</v>
      </c>
      <c r="K498">
        <v>24513</v>
      </c>
      <c r="L498">
        <f>bbdd_Social_Media_Trends[[#This Row],[Likes]]+bbdd_Social_Media_Trends[[#This Row],[Shares]]+bbdd_Social_Media_Trends[[#This Row],[Comments]]</f>
        <v>230046</v>
      </c>
      <c r="M498">
        <f>bbdd_Social_Media_Trends[[#This Row],[Interactions]]/bbdd_Social_Media_Trends[[#This Row],[Views]]</f>
        <v>5.0993814800455659E-2</v>
      </c>
      <c r="N498" s="1" t="s">
        <v>22</v>
      </c>
      <c r="O498" s="4">
        <f t="shared" si="7"/>
        <v>0</v>
      </c>
    </row>
    <row r="499" spans="1:15">
      <c r="A499" s="1" t="s">
        <v>539</v>
      </c>
      <c r="B499" s="2">
        <v>44908</v>
      </c>
      <c r="C499" s="13" t="str">
        <f>TEXT(bbdd_Social_Media_Trends[[#This Row],[Post_Date]],"aaaa-mm")</f>
        <v>2022-12</v>
      </c>
      <c r="D499" s="1" t="s">
        <v>18</v>
      </c>
      <c r="E499" s="1" t="s">
        <v>19</v>
      </c>
      <c r="F499" s="1" t="s">
        <v>36</v>
      </c>
      <c r="G499" s="1" t="s">
        <v>28</v>
      </c>
      <c r="H499">
        <v>3979197</v>
      </c>
      <c r="I499">
        <v>313528</v>
      </c>
      <c r="J499">
        <v>22858</v>
      </c>
      <c r="K499">
        <v>39951</v>
      </c>
      <c r="L499">
        <f>bbdd_Social_Media_Trends[[#This Row],[Likes]]+bbdd_Social_Media_Trends[[#This Row],[Shares]]+bbdd_Social_Media_Trends[[#This Row],[Comments]]</f>
        <v>376337</v>
      </c>
      <c r="M499">
        <f>bbdd_Social_Media_Trends[[#This Row],[Interactions]]/bbdd_Social_Media_Trends[[#This Row],[Views]]</f>
        <v>9.4576116739131036E-2</v>
      </c>
      <c r="N499" s="1" t="s">
        <v>16</v>
      </c>
      <c r="O499" s="4">
        <f t="shared" si="7"/>
        <v>0</v>
      </c>
    </row>
    <row r="500" spans="1:15">
      <c r="A500" s="1" t="s">
        <v>540</v>
      </c>
      <c r="B500" s="2">
        <v>44681</v>
      </c>
      <c r="C500" s="13" t="str">
        <f>TEXT(bbdd_Social_Media_Trends[[#This Row],[Post_Date]],"aaaa-mm")</f>
        <v>2022-04</v>
      </c>
      <c r="D500" s="1" t="s">
        <v>24</v>
      </c>
      <c r="E500" s="1" t="s">
        <v>57</v>
      </c>
      <c r="F500" s="1" t="s">
        <v>32</v>
      </c>
      <c r="G500" s="1" t="s">
        <v>15</v>
      </c>
      <c r="H500">
        <v>362721</v>
      </c>
      <c r="I500">
        <v>485447</v>
      </c>
      <c r="J500">
        <v>53099</v>
      </c>
      <c r="K500">
        <v>2604</v>
      </c>
      <c r="L500">
        <f>bbdd_Social_Media_Trends[[#This Row],[Likes]]+bbdd_Social_Media_Trends[[#This Row],[Shares]]+bbdd_Social_Media_Trends[[#This Row],[Comments]]</f>
        <v>541150</v>
      </c>
      <c r="M500">
        <f>bbdd_Social_Media_Trends[[#This Row],[Interactions]]/bbdd_Social_Media_Trends[[#This Row],[Views]]</f>
        <v>1.4919180306626856</v>
      </c>
      <c r="N500" s="1" t="s">
        <v>22</v>
      </c>
      <c r="O500" s="4">
        <f t="shared" si="7"/>
        <v>0</v>
      </c>
    </row>
    <row r="501" spans="1:15">
      <c r="A501" s="1" t="s">
        <v>541</v>
      </c>
      <c r="B501" s="2">
        <v>44577</v>
      </c>
      <c r="C501" s="13" t="str">
        <f>TEXT(bbdd_Social_Media_Trends[[#This Row],[Post_Date]],"aaaa-mm")</f>
        <v>2022-01</v>
      </c>
      <c r="D501" s="1" t="s">
        <v>12</v>
      </c>
      <c r="E501" s="1" t="s">
        <v>35</v>
      </c>
      <c r="F501" s="1" t="s">
        <v>47</v>
      </c>
      <c r="G501" s="1" t="s">
        <v>15</v>
      </c>
      <c r="H501">
        <v>1172906</v>
      </c>
      <c r="I501">
        <v>179308</v>
      </c>
      <c r="J501">
        <v>12608</v>
      </c>
      <c r="K501">
        <v>36429</v>
      </c>
      <c r="L501">
        <f>bbdd_Social_Media_Trends[[#This Row],[Likes]]+bbdd_Social_Media_Trends[[#This Row],[Shares]]+bbdd_Social_Media_Trends[[#This Row],[Comments]]</f>
        <v>228345</v>
      </c>
      <c r="M501">
        <f>bbdd_Social_Media_Trends[[#This Row],[Interactions]]/bbdd_Social_Media_Trends[[#This Row],[Views]]</f>
        <v>0.19468312038645894</v>
      </c>
      <c r="N501" s="1" t="s">
        <v>16</v>
      </c>
      <c r="O501" s="4">
        <f t="shared" si="7"/>
        <v>0</v>
      </c>
    </row>
    <row r="502" spans="1:15">
      <c r="A502" s="1" t="s">
        <v>542</v>
      </c>
      <c r="B502" s="2">
        <v>44782</v>
      </c>
      <c r="C502" s="13" t="str">
        <f>TEXT(bbdd_Social_Media_Trends[[#This Row],[Post_Date]],"aaaa-mm")</f>
        <v>2022-08</v>
      </c>
      <c r="D502" s="1" t="s">
        <v>18</v>
      </c>
      <c r="E502" s="1" t="s">
        <v>31</v>
      </c>
      <c r="F502" s="1" t="s">
        <v>47</v>
      </c>
      <c r="G502" s="1" t="s">
        <v>15</v>
      </c>
      <c r="H502">
        <v>1576695</v>
      </c>
      <c r="I502">
        <v>223136</v>
      </c>
      <c r="J502">
        <v>3427</v>
      </c>
      <c r="K502">
        <v>44738</v>
      </c>
      <c r="L502">
        <f>bbdd_Social_Media_Trends[[#This Row],[Likes]]+bbdd_Social_Media_Trends[[#This Row],[Shares]]+bbdd_Social_Media_Trends[[#This Row],[Comments]]</f>
        <v>271301</v>
      </c>
      <c r="M502">
        <f>bbdd_Social_Media_Trends[[#This Row],[Interactions]]/bbdd_Social_Media_Trends[[#This Row],[Views]]</f>
        <v>0.17206942369957412</v>
      </c>
      <c r="N502" s="1" t="s">
        <v>16</v>
      </c>
      <c r="O502" s="4">
        <f t="shared" si="7"/>
        <v>0</v>
      </c>
    </row>
    <row r="503" spans="1:15">
      <c r="A503" s="1" t="s">
        <v>543</v>
      </c>
      <c r="B503" s="2">
        <v>44738</v>
      </c>
      <c r="C503" s="13" t="str">
        <f>TEXT(bbdd_Social_Media_Trends[[#This Row],[Post_Date]],"aaaa-mm")</f>
        <v>2022-06</v>
      </c>
      <c r="D503" s="1" t="s">
        <v>24</v>
      </c>
      <c r="E503" s="1" t="s">
        <v>39</v>
      </c>
      <c r="F503" s="1" t="s">
        <v>41</v>
      </c>
      <c r="G503" s="1" t="s">
        <v>50</v>
      </c>
      <c r="H503">
        <v>4906236</v>
      </c>
      <c r="I503">
        <v>318280</v>
      </c>
      <c r="J503">
        <v>73843</v>
      </c>
      <c r="K503">
        <v>42534</v>
      </c>
      <c r="L503">
        <f>bbdd_Social_Media_Trends[[#This Row],[Likes]]+bbdd_Social_Media_Trends[[#This Row],[Shares]]+bbdd_Social_Media_Trends[[#This Row],[Comments]]</f>
        <v>434657</v>
      </c>
      <c r="M503">
        <f>bbdd_Social_Media_Trends[[#This Row],[Interactions]]/bbdd_Social_Media_Trends[[#This Row],[Views]]</f>
        <v>8.8592762353869647E-2</v>
      </c>
      <c r="N503" s="1" t="s">
        <v>29</v>
      </c>
      <c r="O503" s="4">
        <f t="shared" si="7"/>
        <v>0</v>
      </c>
    </row>
    <row r="504" spans="1:15">
      <c r="A504" s="1" t="s">
        <v>544</v>
      </c>
      <c r="B504" s="2">
        <v>44931</v>
      </c>
      <c r="C504" s="13" t="str">
        <f>TEXT(bbdd_Social_Media_Trends[[#This Row],[Post_Date]],"aaaa-mm")</f>
        <v>2023-01</v>
      </c>
      <c r="D504" s="1" t="s">
        <v>18</v>
      </c>
      <c r="E504" s="1" t="s">
        <v>59</v>
      </c>
      <c r="F504" s="1" t="s">
        <v>41</v>
      </c>
      <c r="G504" s="1" t="s">
        <v>50</v>
      </c>
      <c r="H504">
        <v>3419646</v>
      </c>
      <c r="I504">
        <v>34941</v>
      </c>
      <c r="J504">
        <v>95591</v>
      </c>
      <c r="K504">
        <v>9327</v>
      </c>
      <c r="L504">
        <f>bbdd_Social_Media_Trends[[#This Row],[Likes]]+bbdd_Social_Media_Trends[[#This Row],[Shares]]+bbdd_Social_Media_Trends[[#This Row],[Comments]]</f>
        <v>139859</v>
      </c>
      <c r="M504">
        <f>bbdd_Social_Media_Trends[[#This Row],[Interactions]]/bbdd_Social_Media_Trends[[#This Row],[Views]]</f>
        <v>4.0898677816358767E-2</v>
      </c>
      <c r="N504" s="1" t="s">
        <v>22</v>
      </c>
      <c r="O504" s="4">
        <f t="shared" si="7"/>
        <v>0</v>
      </c>
    </row>
    <row r="505" spans="1:15">
      <c r="A505" s="1" t="s">
        <v>545</v>
      </c>
      <c r="B505" s="2">
        <v>44951</v>
      </c>
      <c r="C505" s="13" t="str">
        <f>TEXT(bbdd_Social_Media_Trends[[#This Row],[Post_Date]],"aaaa-mm")</f>
        <v>2023-01</v>
      </c>
      <c r="D505" s="1" t="s">
        <v>24</v>
      </c>
      <c r="E505" s="1" t="s">
        <v>19</v>
      </c>
      <c r="F505" s="1" t="s">
        <v>47</v>
      </c>
      <c r="G505" s="1" t="s">
        <v>15</v>
      </c>
      <c r="H505">
        <v>4962420</v>
      </c>
      <c r="I505">
        <v>494185</v>
      </c>
      <c r="J505">
        <v>59718</v>
      </c>
      <c r="K505">
        <v>46178</v>
      </c>
      <c r="L505">
        <f>bbdd_Social_Media_Trends[[#This Row],[Likes]]+bbdd_Social_Media_Trends[[#This Row],[Shares]]+bbdd_Social_Media_Trends[[#This Row],[Comments]]</f>
        <v>600081</v>
      </c>
      <c r="M505">
        <f>bbdd_Social_Media_Trends[[#This Row],[Interactions]]/bbdd_Social_Media_Trends[[#This Row],[Views]]</f>
        <v>0.12092507284752198</v>
      </c>
      <c r="N505" s="1" t="s">
        <v>29</v>
      </c>
      <c r="O505" s="4">
        <f t="shared" si="7"/>
        <v>0</v>
      </c>
    </row>
    <row r="506" spans="1:15">
      <c r="A506" s="1" t="s">
        <v>546</v>
      </c>
      <c r="B506" s="2">
        <v>44699</v>
      </c>
      <c r="C506" s="13" t="str">
        <f>TEXT(bbdd_Social_Media_Trends[[#This Row],[Post_Date]],"aaaa-mm")</f>
        <v>2022-05</v>
      </c>
      <c r="D506" s="1" t="s">
        <v>27</v>
      </c>
      <c r="E506" s="1" t="s">
        <v>59</v>
      </c>
      <c r="F506" s="1" t="s">
        <v>14</v>
      </c>
      <c r="G506" s="1" t="s">
        <v>50</v>
      </c>
      <c r="H506">
        <v>2449590</v>
      </c>
      <c r="I506">
        <v>214679</v>
      </c>
      <c r="J506">
        <v>15511</v>
      </c>
      <c r="K506">
        <v>10183</v>
      </c>
      <c r="L506">
        <f>bbdd_Social_Media_Trends[[#This Row],[Likes]]+bbdd_Social_Media_Trends[[#This Row],[Shares]]+bbdd_Social_Media_Trends[[#This Row],[Comments]]</f>
        <v>240373</v>
      </c>
      <c r="M506">
        <f>bbdd_Social_Media_Trends[[#This Row],[Interactions]]/bbdd_Social_Media_Trends[[#This Row],[Views]]</f>
        <v>9.812784996672913E-2</v>
      </c>
      <c r="N506" s="1" t="s">
        <v>22</v>
      </c>
      <c r="O506" s="4">
        <f t="shared" si="7"/>
        <v>0</v>
      </c>
    </row>
    <row r="507" spans="1:15">
      <c r="A507" s="1" t="s">
        <v>547</v>
      </c>
      <c r="B507" s="2">
        <v>44598</v>
      </c>
      <c r="C507" s="13" t="str">
        <f>TEXT(bbdd_Social_Media_Trends[[#This Row],[Post_Date]],"aaaa-mm")</f>
        <v>2022-02</v>
      </c>
      <c r="D507" s="1" t="s">
        <v>27</v>
      </c>
      <c r="E507" s="1" t="s">
        <v>35</v>
      </c>
      <c r="F507" s="1" t="s">
        <v>36</v>
      </c>
      <c r="G507" s="1" t="s">
        <v>28</v>
      </c>
      <c r="H507">
        <v>3800628</v>
      </c>
      <c r="I507">
        <v>87112</v>
      </c>
      <c r="J507">
        <v>16845</v>
      </c>
      <c r="K507">
        <v>17649</v>
      </c>
      <c r="L507">
        <f>bbdd_Social_Media_Trends[[#This Row],[Likes]]+bbdd_Social_Media_Trends[[#This Row],[Shares]]+bbdd_Social_Media_Trends[[#This Row],[Comments]]</f>
        <v>121606</v>
      </c>
      <c r="M507">
        <f>bbdd_Social_Media_Trends[[#This Row],[Interactions]]/bbdd_Social_Media_Trends[[#This Row],[Views]]</f>
        <v>3.1996291139253827E-2</v>
      </c>
      <c r="N507" s="1" t="s">
        <v>29</v>
      </c>
      <c r="O507" s="4">
        <f t="shared" si="7"/>
        <v>0</v>
      </c>
    </row>
    <row r="508" spans="1:15">
      <c r="A508" s="1" t="s">
        <v>548</v>
      </c>
      <c r="B508" s="2">
        <v>45076</v>
      </c>
      <c r="C508" s="13" t="str">
        <f>TEXT(bbdd_Social_Media_Trends[[#This Row],[Post_Date]],"aaaa-mm")</f>
        <v>2023-05</v>
      </c>
      <c r="D508" s="1" t="s">
        <v>24</v>
      </c>
      <c r="E508" s="1" t="s">
        <v>13</v>
      </c>
      <c r="F508" s="1" t="s">
        <v>20</v>
      </c>
      <c r="G508" s="1" t="s">
        <v>37</v>
      </c>
      <c r="H508">
        <v>3829079</v>
      </c>
      <c r="I508">
        <v>460489</v>
      </c>
      <c r="J508">
        <v>8748</v>
      </c>
      <c r="K508">
        <v>41683</v>
      </c>
      <c r="L508">
        <f>bbdd_Social_Media_Trends[[#This Row],[Likes]]+bbdd_Social_Media_Trends[[#This Row],[Shares]]+bbdd_Social_Media_Trends[[#This Row],[Comments]]</f>
        <v>510920</v>
      </c>
      <c r="M508">
        <f>bbdd_Social_Media_Trends[[#This Row],[Interactions]]/bbdd_Social_Media_Trends[[#This Row],[Views]]</f>
        <v>0.13343156409152174</v>
      </c>
      <c r="N508" s="1" t="s">
        <v>22</v>
      </c>
      <c r="O508" s="4">
        <f t="shared" si="7"/>
        <v>0</v>
      </c>
    </row>
    <row r="509" spans="1:15">
      <c r="A509" s="1" t="s">
        <v>549</v>
      </c>
      <c r="B509" s="2">
        <v>44942</v>
      </c>
      <c r="C509" s="13" t="str">
        <f>TEXT(bbdd_Social_Media_Trends[[#This Row],[Post_Date]],"aaaa-mm")</f>
        <v>2023-01</v>
      </c>
      <c r="D509" s="1" t="s">
        <v>27</v>
      </c>
      <c r="E509" s="1" t="s">
        <v>49</v>
      </c>
      <c r="F509" s="1" t="s">
        <v>20</v>
      </c>
      <c r="G509" s="1" t="s">
        <v>44</v>
      </c>
      <c r="H509">
        <v>1201990</v>
      </c>
      <c r="I509">
        <v>188063</v>
      </c>
      <c r="J509">
        <v>58662</v>
      </c>
      <c r="K509">
        <v>894</v>
      </c>
      <c r="L509">
        <f>bbdd_Social_Media_Trends[[#This Row],[Likes]]+bbdd_Social_Media_Trends[[#This Row],[Shares]]+bbdd_Social_Media_Trends[[#This Row],[Comments]]</f>
        <v>247619</v>
      </c>
      <c r="M509">
        <f>bbdd_Social_Media_Trends[[#This Row],[Interactions]]/bbdd_Social_Media_Trends[[#This Row],[Views]]</f>
        <v>0.20600753750031198</v>
      </c>
      <c r="N509" s="1" t="s">
        <v>29</v>
      </c>
      <c r="O509" s="4">
        <f t="shared" si="7"/>
        <v>0</v>
      </c>
    </row>
    <row r="510" spans="1:15">
      <c r="A510" s="1" t="s">
        <v>550</v>
      </c>
      <c r="B510" s="2">
        <v>44864</v>
      </c>
      <c r="C510" s="13" t="str">
        <f>TEXT(bbdd_Social_Media_Trends[[#This Row],[Post_Date]],"aaaa-mm")</f>
        <v>2022-10</v>
      </c>
      <c r="D510" s="1" t="s">
        <v>27</v>
      </c>
      <c r="E510" s="1" t="s">
        <v>39</v>
      </c>
      <c r="F510" s="1" t="s">
        <v>20</v>
      </c>
      <c r="G510" s="1" t="s">
        <v>25</v>
      </c>
      <c r="H510">
        <v>1020876</v>
      </c>
      <c r="I510">
        <v>129614</v>
      </c>
      <c r="J510">
        <v>63924</v>
      </c>
      <c r="K510">
        <v>20813</v>
      </c>
      <c r="L510">
        <f>bbdd_Social_Media_Trends[[#This Row],[Likes]]+bbdd_Social_Media_Trends[[#This Row],[Shares]]+bbdd_Social_Media_Trends[[#This Row],[Comments]]</f>
        <v>214351</v>
      </c>
      <c r="M510">
        <f>bbdd_Social_Media_Trends[[#This Row],[Interactions]]/bbdd_Social_Media_Trends[[#This Row],[Views]]</f>
        <v>0.20996771400248415</v>
      </c>
      <c r="N510" s="1" t="s">
        <v>16</v>
      </c>
      <c r="O510" s="4">
        <f t="shared" si="7"/>
        <v>0</v>
      </c>
    </row>
    <row r="511" spans="1:15">
      <c r="A511" s="1" t="s">
        <v>551</v>
      </c>
      <c r="B511" s="2">
        <v>44609</v>
      </c>
      <c r="C511" s="13" t="str">
        <f>TEXT(bbdd_Social_Media_Trends[[#This Row],[Post_Date]],"aaaa-mm")</f>
        <v>2022-02</v>
      </c>
      <c r="D511" s="1" t="s">
        <v>27</v>
      </c>
      <c r="E511" s="1" t="s">
        <v>57</v>
      </c>
      <c r="F511" s="1" t="s">
        <v>41</v>
      </c>
      <c r="G511" s="1" t="s">
        <v>60</v>
      </c>
      <c r="H511">
        <v>2335723</v>
      </c>
      <c r="I511">
        <v>364476</v>
      </c>
      <c r="J511">
        <v>67740</v>
      </c>
      <c r="K511">
        <v>24847</v>
      </c>
      <c r="L511">
        <f>bbdd_Social_Media_Trends[[#This Row],[Likes]]+bbdd_Social_Media_Trends[[#This Row],[Shares]]+bbdd_Social_Media_Trends[[#This Row],[Comments]]</f>
        <v>457063</v>
      </c>
      <c r="M511">
        <f>bbdd_Social_Media_Trends[[#This Row],[Interactions]]/bbdd_Social_Media_Trends[[#This Row],[Views]]</f>
        <v>0.19568373475793149</v>
      </c>
      <c r="N511" s="1" t="s">
        <v>29</v>
      </c>
      <c r="O511" s="4">
        <f t="shared" si="7"/>
        <v>0</v>
      </c>
    </row>
    <row r="512" spans="1:15">
      <c r="A512" s="1" t="s">
        <v>552</v>
      </c>
      <c r="B512" s="2">
        <v>44974</v>
      </c>
      <c r="C512" s="13" t="str">
        <f>TEXT(bbdd_Social_Media_Trends[[#This Row],[Post_Date]],"aaaa-mm")</f>
        <v>2023-02</v>
      </c>
      <c r="D512" s="1" t="s">
        <v>24</v>
      </c>
      <c r="E512" s="1" t="s">
        <v>35</v>
      </c>
      <c r="F512" s="1" t="s">
        <v>14</v>
      </c>
      <c r="G512" s="1" t="s">
        <v>37</v>
      </c>
      <c r="H512">
        <v>56202</v>
      </c>
      <c r="I512">
        <v>360896</v>
      </c>
      <c r="J512">
        <v>25987</v>
      </c>
      <c r="K512">
        <v>14628</v>
      </c>
      <c r="L512">
        <f>bbdd_Social_Media_Trends[[#This Row],[Likes]]+bbdd_Social_Media_Trends[[#This Row],[Shares]]+bbdd_Social_Media_Trends[[#This Row],[Comments]]</f>
        <v>401511</v>
      </c>
      <c r="M512">
        <f>bbdd_Social_Media_Trends[[#This Row],[Interactions]]/bbdd_Social_Media_Trends[[#This Row],[Views]]</f>
        <v>7.1440696060638409</v>
      </c>
      <c r="N512" s="1" t="s">
        <v>29</v>
      </c>
      <c r="O512" s="4">
        <f t="shared" si="7"/>
        <v>0</v>
      </c>
    </row>
    <row r="513" spans="1:15">
      <c r="A513" s="1" t="s">
        <v>553</v>
      </c>
      <c r="B513" s="2">
        <v>44588</v>
      </c>
      <c r="C513" s="13" t="str">
        <f>TEXT(bbdd_Social_Media_Trends[[#This Row],[Post_Date]],"aaaa-mm")</f>
        <v>2022-01</v>
      </c>
      <c r="D513" s="1" t="s">
        <v>12</v>
      </c>
      <c r="E513" s="1" t="s">
        <v>46</v>
      </c>
      <c r="F513" s="1" t="s">
        <v>32</v>
      </c>
      <c r="G513" s="1" t="s">
        <v>15</v>
      </c>
      <c r="H513">
        <v>4038519</v>
      </c>
      <c r="I513">
        <v>320781</v>
      </c>
      <c r="J513">
        <v>72443</v>
      </c>
      <c r="K513">
        <v>16822</v>
      </c>
      <c r="L513">
        <f>bbdd_Social_Media_Trends[[#This Row],[Likes]]+bbdd_Social_Media_Trends[[#This Row],[Shares]]+bbdd_Social_Media_Trends[[#This Row],[Comments]]</f>
        <v>410046</v>
      </c>
      <c r="M513">
        <f>bbdd_Social_Media_Trends[[#This Row],[Interactions]]/bbdd_Social_Media_Trends[[#This Row],[Views]]</f>
        <v>0.10153375531971003</v>
      </c>
      <c r="N513" s="1" t="s">
        <v>16</v>
      </c>
      <c r="O513" s="4">
        <f t="shared" si="7"/>
        <v>0</v>
      </c>
    </row>
    <row r="514" spans="1:15">
      <c r="A514" s="1" t="s">
        <v>554</v>
      </c>
      <c r="B514" s="2">
        <v>44687</v>
      </c>
      <c r="C514" s="13" t="str">
        <f>TEXT(bbdd_Social_Media_Trends[[#This Row],[Post_Date]],"aaaa-mm")</f>
        <v>2022-05</v>
      </c>
      <c r="D514" s="1" t="s">
        <v>18</v>
      </c>
      <c r="E514" s="1" t="s">
        <v>49</v>
      </c>
      <c r="F514" s="1" t="s">
        <v>41</v>
      </c>
      <c r="G514" s="1" t="s">
        <v>60</v>
      </c>
      <c r="H514">
        <v>3237254</v>
      </c>
      <c r="I514">
        <v>173375</v>
      </c>
      <c r="J514">
        <v>36718</v>
      </c>
      <c r="K514">
        <v>42896</v>
      </c>
      <c r="L514">
        <f>bbdd_Social_Media_Trends[[#This Row],[Likes]]+bbdd_Social_Media_Trends[[#This Row],[Shares]]+bbdd_Social_Media_Trends[[#This Row],[Comments]]</f>
        <v>252989</v>
      </c>
      <c r="M514">
        <f>bbdd_Social_Media_Trends[[#This Row],[Interactions]]/bbdd_Social_Media_Trends[[#This Row],[Views]]</f>
        <v>7.8149258600035715E-2</v>
      </c>
      <c r="N514" s="1" t="s">
        <v>16</v>
      </c>
      <c r="O514" s="4">
        <f t="shared" ref="O514:O577" si="8">IF(ISERROR(VLOOKUP(A514,A515:A5512,1,FALSE)),0, 1)</f>
        <v>0</v>
      </c>
    </row>
    <row r="515" spans="1:15">
      <c r="A515" s="1" t="s">
        <v>555</v>
      </c>
      <c r="B515" s="2">
        <v>45043</v>
      </c>
      <c r="C515" s="13" t="str">
        <f>TEXT(bbdd_Social_Media_Trends[[#This Row],[Post_Date]],"aaaa-mm")</f>
        <v>2023-04</v>
      </c>
      <c r="D515" s="1" t="s">
        <v>18</v>
      </c>
      <c r="E515" s="1" t="s">
        <v>31</v>
      </c>
      <c r="F515" s="1" t="s">
        <v>32</v>
      </c>
      <c r="G515" s="1" t="s">
        <v>60</v>
      </c>
      <c r="H515">
        <v>4197833</v>
      </c>
      <c r="I515">
        <v>175063</v>
      </c>
      <c r="J515">
        <v>73833</v>
      </c>
      <c r="K515">
        <v>25225</v>
      </c>
      <c r="L515">
        <f>bbdd_Social_Media_Trends[[#This Row],[Likes]]+bbdd_Social_Media_Trends[[#This Row],[Shares]]+bbdd_Social_Media_Trends[[#This Row],[Comments]]</f>
        <v>274121</v>
      </c>
      <c r="M515">
        <f>bbdd_Social_Media_Trends[[#This Row],[Interactions]]/bbdd_Social_Media_Trends[[#This Row],[Views]]</f>
        <v>6.5300596760280841E-2</v>
      </c>
      <c r="N515" s="1" t="s">
        <v>29</v>
      </c>
      <c r="O515" s="4">
        <f t="shared" si="8"/>
        <v>0</v>
      </c>
    </row>
    <row r="516" spans="1:15">
      <c r="A516" s="1" t="s">
        <v>556</v>
      </c>
      <c r="B516" s="2">
        <v>45082</v>
      </c>
      <c r="C516" s="13" t="str">
        <f>TEXT(bbdd_Social_Media_Trends[[#This Row],[Post_Date]],"aaaa-mm")</f>
        <v>2023-06</v>
      </c>
      <c r="D516" s="1" t="s">
        <v>18</v>
      </c>
      <c r="E516" s="1" t="s">
        <v>19</v>
      </c>
      <c r="F516" s="1" t="s">
        <v>32</v>
      </c>
      <c r="G516" s="1" t="s">
        <v>44</v>
      </c>
      <c r="H516">
        <v>514956</v>
      </c>
      <c r="I516">
        <v>250127</v>
      </c>
      <c r="J516">
        <v>90852</v>
      </c>
      <c r="K516">
        <v>5413</v>
      </c>
      <c r="L516">
        <f>bbdd_Social_Media_Trends[[#This Row],[Likes]]+bbdd_Social_Media_Trends[[#This Row],[Shares]]+bbdd_Social_Media_Trends[[#This Row],[Comments]]</f>
        <v>346392</v>
      </c>
      <c r="M516">
        <f>bbdd_Social_Media_Trends[[#This Row],[Interactions]]/bbdd_Social_Media_Trends[[#This Row],[Views]]</f>
        <v>0.6726632955048587</v>
      </c>
      <c r="N516" s="1" t="s">
        <v>29</v>
      </c>
      <c r="O516" s="4">
        <f t="shared" si="8"/>
        <v>0</v>
      </c>
    </row>
    <row r="517" spans="1:15">
      <c r="A517" s="1" t="s">
        <v>557</v>
      </c>
      <c r="B517" s="2">
        <v>44869</v>
      </c>
      <c r="C517" s="13" t="str">
        <f>TEXT(bbdd_Social_Media_Trends[[#This Row],[Post_Date]],"aaaa-mm")</f>
        <v>2022-11</v>
      </c>
      <c r="D517" s="1" t="s">
        <v>24</v>
      </c>
      <c r="E517" s="1" t="s">
        <v>35</v>
      </c>
      <c r="F517" s="1" t="s">
        <v>47</v>
      </c>
      <c r="G517" s="1" t="s">
        <v>28</v>
      </c>
      <c r="H517">
        <v>2549644</v>
      </c>
      <c r="I517">
        <v>355626</v>
      </c>
      <c r="J517">
        <v>71483</v>
      </c>
      <c r="K517">
        <v>4053</v>
      </c>
      <c r="L517">
        <f>bbdd_Social_Media_Trends[[#This Row],[Likes]]+bbdd_Social_Media_Trends[[#This Row],[Shares]]+bbdd_Social_Media_Trends[[#This Row],[Comments]]</f>
        <v>431162</v>
      </c>
      <c r="M517">
        <f>bbdd_Social_Media_Trends[[#This Row],[Interactions]]/bbdd_Social_Media_Trends[[#This Row],[Views]]</f>
        <v>0.16910674588295463</v>
      </c>
      <c r="N517" s="1" t="s">
        <v>22</v>
      </c>
      <c r="O517" s="4">
        <f t="shared" si="8"/>
        <v>0</v>
      </c>
    </row>
    <row r="518" spans="1:15">
      <c r="A518" s="1" t="s">
        <v>558</v>
      </c>
      <c r="B518" s="2">
        <v>44931</v>
      </c>
      <c r="C518" s="13" t="str">
        <f>TEXT(bbdd_Social_Media_Trends[[#This Row],[Post_Date]],"aaaa-mm")</f>
        <v>2023-01</v>
      </c>
      <c r="D518" s="1" t="s">
        <v>27</v>
      </c>
      <c r="E518" s="1" t="s">
        <v>39</v>
      </c>
      <c r="F518" s="1" t="s">
        <v>36</v>
      </c>
      <c r="G518" s="1" t="s">
        <v>21</v>
      </c>
      <c r="H518">
        <v>1437913</v>
      </c>
      <c r="I518">
        <v>199931</v>
      </c>
      <c r="J518">
        <v>59221</v>
      </c>
      <c r="K518">
        <v>837</v>
      </c>
      <c r="L518">
        <f>bbdd_Social_Media_Trends[[#This Row],[Likes]]+bbdd_Social_Media_Trends[[#This Row],[Shares]]+bbdd_Social_Media_Trends[[#This Row],[Comments]]</f>
        <v>259989</v>
      </c>
      <c r="M518">
        <f>bbdd_Social_Media_Trends[[#This Row],[Interactions]]/bbdd_Social_Media_Trends[[#This Row],[Views]]</f>
        <v>0.18080996555424425</v>
      </c>
      <c r="N518" s="1" t="s">
        <v>29</v>
      </c>
      <c r="O518" s="4">
        <f t="shared" si="8"/>
        <v>0</v>
      </c>
    </row>
    <row r="519" spans="1:15">
      <c r="A519" s="1" t="s">
        <v>559</v>
      </c>
      <c r="B519" s="2">
        <v>44629</v>
      </c>
      <c r="C519" s="13" t="str">
        <f>TEXT(bbdd_Social_Media_Trends[[#This Row],[Post_Date]],"aaaa-mm")</f>
        <v>2022-03</v>
      </c>
      <c r="D519" s="1" t="s">
        <v>27</v>
      </c>
      <c r="E519" s="1" t="s">
        <v>13</v>
      </c>
      <c r="F519" s="1" t="s">
        <v>32</v>
      </c>
      <c r="G519" s="1" t="s">
        <v>21</v>
      </c>
      <c r="H519">
        <v>514808</v>
      </c>
      <c r="I519">
        <v>83217</v>
      </c>
      <c r="J519">
        <v>39130</v>
      </c>
      <c r="K519">
        <v>31901</v>
      </c>
      <c r="L519">
        <f>bbdd_Social_Media_Trends[[#This Row],[Likes]]+bbdd_Social_Media_Trends[[#This Row],[Shares]]+bbdd_Social_Media_Trends[[#This Row],[Comments]]</f>
        <v>154248</v>
      </c>
      <c r="M519">
        <f>bbdd_Social_Media_Trends[[#This Row],[Interactions]]/bbdd_Social_Media_Trends[[#This Row],[Views]]</f>
        <v>0.29962238349054404</v>
      </c>
      <c r="N519" s="1" t="s">
        <v>29</v>
      </c>
      <c r="O519" s="4">
        <f t="shared" si="8"/>
        <v>0</v>
      </c>
    </row>
    <row r="520" spans="1:15">
      <c r="A520" s="1" t="s">
        <v>560</v>
      </c>
      <c r="B520" s="2">
        <v>44820</v>
      </c>
      <c r="C520" s="13" t="str">
        <f>TEXT(bbdd_Social_Media_Trends[[#This Row],[Post_Date]],"aaaa-mm")</f>
        <v>2022-09</v>
      </c>
      <c r="D520" s="1" t="s">
        <v>24</v>
      </c>
      <c r="E520" s="1" t="s">
        <v>13</v>
      </c>
      <c r="F520" s="1" t="s">
        <v>41</v>
      </c>
      <c r="G520" s="1" t="s">
        <v>21</v>
      </c>
      <c r="H520">
        <v>3402798</v>
      </c>
      <c r="I520">
        <v>5693</v>
      </c>
      <c r="J520">
        <v>23769</v>
      </c>
      <c r="K520">
        <v>1821</v>
      </c>
      <c r="L520">
        <f>bbdd_Social_Media_Trends[[#This Row],[Likes]]+bbdd_Social_Media_Trends[[#This Row],[Shares]]+bbdd_Social_Media_Trends[[#This Row],[Comments]]</f>
        <v>31283</v>
      </c>
      <c r="M520">
        <f>bbdd_Social_Media_Trends[[#This Row],[Interactions]]/bbdd_Social_Media_Trends[[#This Row],[Views]]</f>
        <v>9.1933167940030525E-3</v>
      </c>
      <c r="N520" s="1" t="s">
        <v>16</v>
      </c>
      <c r="O520" s="4">
        <f t="shared" si="8"/>
        <v>0</v>
      </c>
    </row>
    <row r="521" spans="1:15">
      <c r="A521" s="1" t="s">
        <v>561</v>
      </c>
      <c r="B521" s="2">
        <v>44714</v>
      </c>
      <c r="C521" s="13" t="str">
        <f>TEXT(bbdd_Social_Media_Trends[[#This Row],[Post_Date]],"aaaa-mm")</f>
        <v>2022-06</v>
      </c>
      <c r="D521" s="1" t="s">
        <v>27</v>
      </c>
      <c r="E521" s="1" t="s">
        <v>59</v>
      </c>
      <c r="F521" s="1" t="s">
        <v>41</v>
      </c>
      <c r="G521" s="1" t="s">
        <v>50</v>
      </c>
      <c r="H521">
        <v>413996</v>
      </c>
      <c r="I521">
        <v>302157</v>
      </c>
      <c r="J521">
        <v>49992</v>
      </c>
      <c r="K521">
        <v>24906</v>
      </c>
      <c r="L521">
        <f>bbdd_Social_Media_Trends[[#This Row],[Likes]]+bbdd_Social_Media_Trends[[#This Row],[Shares]]+bbdd_Social_Media_Trends[[#This Row],[Comments]]</f>
        <v>377055</v>
      </c>
      <c r="M521">
        <f>bbdd_Social_Media_Trends[[#This Row],[Interactions]]/bbdd_Social_Media_Trends[[#This Row],[Views]]</f>
        <v>0.91076966927216685</v>
      </c>
      <c r="N521" s="1" t="s">
        <v>16</v>
      </c>
      <c r="O521" s="4">
        <f t="shared" si="8"/>
        <v>0</v>
      </c>
    </row>
    <row r="522" spans="1:15">
      <c r="A522" s="1" t="s">
        <v>562</v>
      </c>
      <c r="B522" s="2">
        <v>44906</v>
      </c>
      <c r="C522" s="13" t="str">
        <f>TEXT(bbdd_Social_Media_Trends[[#This Row],[Post_Date]],"aaaa-mm")</f>
        <v>2022-12</v>
      </c>
      <c r="D522" s="1" t="s">
        <v>24</v>
      </c>
      <c r="E522" s="1" t="s">
        <v>13</v>
      </c>
      <c r="F522" s="1" t="s">
        <v>47</v>
      </c>
      <c r="G522" s="1" t="s">
        <v>25</v>
      </c>
      <c r="H522">
        <v>2374524</v>
      </c>
      <c r="I522">
        <v>3501</v>
      </c>
      <c r="J522">
        <v>18005</v>
      </c>
      <c r="K522">
        <v>20135</v>
      </c>
      <c r="L522">
        <f>bbdd_Social_Media_Trends[[#This Row],[Likes]]+bbdd_Social_Media_Trends[[#This Row],[Shares]]+bbdd_Social_Media_Trends[[#This Row],[Comments]]</f>
        <v>41641</v>
      </c>
      <c r="M522">
        <f>bbdd_Social_Media_Trends[[#This Row],[Interactions]]/bbdd_Social_Media_Trends[[#This Row],[Views]]</f>
        <v>1.7536567328862544E-2</v>
      </c>
      <c r="N522" s="1" t="s">
        <v>22</v>
      </c>
      <c r="O522" s="4">
        <f t="shared" si="8"/>
        <v>0</v>
      </c>
    </row>
    <row r="523" spans="1:15">
      <c r="A523" s="1" t="s">
        <v>563</v>
      </c>
      <c r="B523" s="2">
        <v>45031</v>
      </c>
      <c r="C523" s="13" t="str">
        <f>TEXT(bbdd_Social_Media_Trends[[#This Row],[Post_Date]],"aaaa-mm")</f>
        <v>2023-04</v>
      </c>
      <c r="D523" s="1" t="s">
        <v>12</v>
      </c>
      <c r="E523" s="1" t="s">
        <v>57</v>
      </c>
      <c r="F523" s="1" t="s">
        <v>20</v>
      </c>
      <c r="G523" s="1" t="s">
        <v>60</v>
      </c>
      <c r="H523">
        <v>1372415</v>
      </c>
      <c r="I523">
        <v>88595</v>
      </c>
      <c r="J523">
        <v>23610</v>
      </c>
      <c r="K523">
        <v>45790</v>
      </c>
      <c r="L523">
        <f>bbdd_Social_Media_Trends[[#This Row],[Likes]]+bbdd_Social_Media_Trends[[#This Row],[Shares]]+bbdd_Social_Media_Trends[[#This Row],[Comments]]</f>
        <v>157995</v>
      </c>
      <c r="M523">
        <f>bbdd_Social_Media_Trends[[#This Row],[Interactions]]/bbdd_Social_Media_Trends[[#This Row],[Views]]</f>
        <v>0.11512188368678571</v>
      </c>
      <c r="N523" s="1" t="s">
        <v>29</v>
      </c>
      <c r="O523" s="4">
        <f t="shared" si="8"/>
        <v>0</v>
      </c>
    </row>
    <row r="524" spans="1:15">
      <c r="A524" s="1" t="s">
        <v>564</v>
      </c>
      <c r="B524" s="2">
        <v>44841</v>
      </c>
      <c r="C524" s="13" t="str">
        <f>TEXT(bbdd_Social_Media_Trends[[#This Row],[Post_Date]],"aaaa-mm")</f>
        <v>2022-10</v>
      </c>
      <c r="D524" s="1" t="s">
        <v>27</v>
      </c>
      <c r="E524" s="1" t="s">
        <v>19</v>
      </c>
      <c r="F524" s="1" t="s">
        <v>41</v>
      </c>
      <c r="G524" s="1" t="s">
        <v>25</v>
      </c>
      <c r="H524">
        <v>3306131</v>
      </c>
      <c r="I524">
        <v>38806</v>
      </c>
      <c r="J524">
        <v>68565</v>
      </c>
      <c r="K524">
        <v>36981</v>
      </c>
      <c r="L524">
        <f>bbdd_Social_Media_Trends[[#This Row],[Likes]]+bbdd_Social_Media_Trends[[#This Row],[Shares]]+bbdd_Social_Media_Trends[[#This Row],[Comments]]</f>
        <v>144352</v>
      </c>
      <c r="M524">
        <f>bbdd_Social_Media_Trends[[#This Row],[Interactions]]/bbdd_Social_Media_Trends[[#This Row],[Views]]</f>
        <v>4.3661911763326983E-2</v>
      </c>
      <c r="N524" s="1" t="s">
        <v>16</v>
      </c>
      <c r="O524" s="4">
        <f t="shared" si="8"/>
        <v>0</v>
      </c>
    </row>
    <row r="525" spans="1:15">
      <c r="A525" s="1" t="s">
        <v>565</v>
      </c>
      <c r="B525" s="2">
        <v>44567</v>
      </c>
      <c r="C525" s="13" t="str">
        <f>TEXT(bbdd_Social_Media_Trends[[#This Row],[Post_Date]],"aaaa-mm")</f>
        <v>2022-01</v>
      </c>
      <c r="D525" s="1" t="s">
        <v>12</v>
      </c>
      <c r="E525" s="1" t="s">
        <v>39</v>
      </c>
      <c r="F525" s="1" t="s">
        <v>47</v>
      </c>
      <c r="G525" s="1" t="s">
        <v>60</v>
      </c>
      <c r="H525">
        <v>3553589</v>
      </c>
      <c r="I525">
        <v>405577</v>
      </c>
      <c r="J525">
        <v>77631</v>
      </c>
      <c r="K525">
        <v>43447</v>
      </c>
      <c r="L525">
        <f>bbdd_Social_Media_Trends[[#This Row],[Likes]]+bbdd_Social_Media_Trends[[#This Row],[Shares]]+bbdd_Social_Media_Trends[[#This Row],[Comments]]</f>
        <v>526655</v>
      </c>
      <c r="M525">
        <f>bbdd_Social_Media_Trends[[#This Row],[Interactions]]/bbdd_Social_Media_Trends[[#This Row],[Views]]</f>
        <v>0.14820368928427008</v>
      </c>
      <c r="N525" s="1" t="s">
        <v>29</v>
      </c>
      <c r="O525" s="4">
        <f t="shared" si="8"/>
        <v>0</v>
      </c>
    </row>
    <row r="526" spans="1:15">
      <c r="A526" s="1" t="s">
        <v>566</v>
      </c>
      <c r="B526" s="2">
        <v>44824</v>
      </c>
      <c r="C526" s="13" t="str">
        <f>TEXT(bbdd_Social_Media_Trends[[#This Row],[Post_Date]],"aaaa-mm")</f>
        <v>2022-09</v>
      </c>
      <c r="D526" s="1" t="s">
        <v>27</v>
      </c>
      <c r="E526" s="1" t="s">
        <v>13</v>
      </c>
      <c r="F526" s="1" t="s">
        <v>47</v>
      </c>
      <c r="G526" s="1" t="s">
        <v>44</v>
      </c>
      <c r="H526">
        <v>848550</v>
      </c>
      <c r="I526">
        <v>133105</v>
      </c>
      <c r="J526">
        <v>51730</v>
      </c>
      <c r="K526">
        <v>28482</v>
      </c>
      <c r="L526">
        <f>bbdd_Social_Media_Trends[[#This Row],[Likes]]+bbdd_Social_Media_Trends[[#This Row],[Shares]]+bbdd_Social_Media_Trends[[#This Row],[Comments]]</f>
        <v>213317</v>
      </c>
      <c r="M526">
        <f>bbdd_Social_Media_Trends[[#This Row],[Interactions]]/bbdd_Social_Media_Trends[[#This Row],[Views]]</f>
        <v>0.25139001826645452</v>
      </c>
      <c r="N526" s="1" t="s">
        <v>22</v>
      </c>
      <c r="O526" s="4">
        <f t="shared" si="8"/>
        <v>0</v>
      </c>
    </row>
    <row r="527" spans="1:15">
      <c r="A527" s="1" t="s">
        <v>567</v>
      </c>
      <c r="B527" s="2">
        <v>44737</v>
      </c>
      <c r="C527" s="13" t="str">
        <f>TEXT(bbdd_Social_Media_Trends[[#This Row],[Post_Date]],"aaaa-mm")</f>
        <v>2022-06</v>
      </c>
      <c r="D527" s="1" t="s">
        <v>27</v>
      </c>
      <c r="E527" s="1" t="s">
        <v>13</v>
      </c>
      <c r="F527" s="1" t="s">
        <v>14</v>
      </c>
      <c r="G527" s="1" t="s">
        <v>44</v>
      </c>
      <c r="H527">
        <v>1769189</v>
      </c>
      <c r="I527">
        <v>189560</v>
      </c>
      <c r="J527">
        <v>31847</v>
      </c>
      <c r="K527">
        <v>26317</v>
      </c>
      <c r="L527">
        <f>bbdd_Social_Media_Trends[[#This Row],[Likes]]+bbdd_Social_Media_Trends[[#This Row],[Shares]]+bbdd_Social_Media_Trends[[#This Row],[Comments]]</f>
        <v>247724</v>
      </c>
      <c r="M527">
        <f>bbdd_Social_Media_Trends[[#This Row],[Interactions]]/bbdd_Social_Media_Trends[[#This Row],[Views]]</f>
        <v>0.14002121876181686</v>
      </c>
      <c r="N527" s="1" t="s">
        <v>29</v>
      </c>
      <c r="O527" s="4">
        <f t="shared" si="8"/>
        <v>0</v>
      </c>
    </row>
    <row r="528" spans="1:15">
      <c r="A528" s="1" t="s">
        <v>568</v>
      </c>
      <c r="B528" s="2">
        <v>44745</v>
      </c>
      <c r="C528" s="13" t="str">
        <f>TEXT(bbdd_Social_Media_Trends[[#This Row],[Post_Date]],"aaaa-mm")</f>
        <v>2022-07</v>
      </c>
      <c r="D528" s="1" t="s">
        <v>12</v>
      </c>
      <c r="E528" s="1" t="s">
        <v>57</v>
      </c>
      <c r="F528" s="1" t="s">
        <v>14</v>
      </c>
      <c r="G528" s="1" t="s">
        <v>60</v>
      </c>
      <c r="H528">
        <v>309064</v>
      </c>
      <c r="I528">
        <v>499745</v>
      </c>
      <c r="J528">
        <v>31698</v>
      </c>
      <c r="K528">
        <v>23489</v>
      </c>
      <c r="L528">
        <f>bbdd_Social_Media_Trends[[#This Row],[Likes]]+bbdd_Social_Media_Trends[[#This Row],[Shares]]+bbdd_Social_Media_Trends[[#This Row],[Comments]]</f>
        <v>554932</v>
      </c>
      <c r="M528">
        <f>bbdd_Social_Media_Trends[[#This Row],[Interactions]]/bbdd_Social_Media_Trends[[#This Row],[Views]]</f>
        <v>1.7955245515491938</v>
      </c>
      <c r="N528" s="1" t="s">
        <v>22</v>
      </c>
      <c r="O528" s="4">
        <f t="shared" si="8"/>
        <v>0</v>
      </c>
    </row>
    <row r="529" spans="1:15">
      <c r="A529" s="1" t="s">
        <v>569</v>
      </c>
      <c r="B529" s="2">
        <v>44875</v>
      </c>
      <c r="C529" s="13" t="str">
        <f>TEXT(bbdd_Social_Media_Trends[[#This Row],[Post_Date]],"aaaa-mm")</f>
        <v>2022-11</v>
      </c>
      <c r="D529" s="1" t="s">
        <v>27</v>
      </c>
      <c r="E529" s="1" t="s">
        <v>19</v>
      </c>
      <c r="F529" s="1" t="s">
        <v>47</v>
      </c>
      <c r="G529" s="1" t="s">
        <v>15</v>
      </c>
      <c r="H529">
        <v>1086831</v>
      </c>
      <c r="I529">
        <v>3960</v>
      </c>
      <c r="J529">
        <v>92374</v>
      </c>
      <c r="K529">
        <v>44074</v>
      </c>
      <c r="L529">
        <f>bbdd_Social_Media_Trends[[#This Row],[Likes]]+bbdd_Social_Media_Trends[[#This Row],[Shares]]+bbdd_Social_Media_Trends[[#This Row],[Comments]]</f>
        <v>140408</v>
      </c>
      <c r="M529">
        <f>bbdd_Social_Media_Trends[[#This Row],[Interactions]]/bbdd_Social_Media_Trends[[#This Row],[Views]]</f>
        <v>0.12919027889340662</v>
      </c>
      <c r="N529" s="1" t="s">
        <v>22</v>
      </c>
      <c r="O529" s="4">
        <f t="shared" si="8"/>
        <v>0</v>
      </c>
    </row>
    <row r="530" spans="1:15">
      <c r="A530" s="1" t="s">
        <v>570</v>
      </c>
      <c r="B530" s="2">
        <v>44758</v>
      </c>
      <c r="C530" s="13" t="str">
        <f>TEXT(bbdd_Social_Media_Trends[[#This Row],[Post_Date]],"aaaa-mm")</f>
        <v>2022-07</v>
      </c>
      <c r="D530" s="1" t="s">
        <v>24</v>
      </c>
      <c r="E530" s="1" t="s">
        <v>46</v>
      </c>
      <c r="F530" s="1" t="s">
        <v>20</v>
      </c>
      <c r="G530" s="1" t="s">
        <v>15</v>
      </c>
      <c r="H530">
        <v>473800</v>
      </c>
      <c r="I530">
        <v>166023</v>
      </c>
      <c r="J530">
        <v>16059</v>
      </c>
      <c r="K530">
        <v>31572</v>
      </c>
      <c r="L530">
        <f>bbdd_Social_Media_Trends[[#This Row],[Likes]]+bbdd_Social_Media_Trends[[#This Row],[Shares]]+bbdd_Social_Media_Trends[[#This Row],[Comments]]</f>
        <v>213654</v>
      </c>
      <c r="M530">
        <f>bbdd_Social_Media_Trends[[#This Row],[Interactions]]/bbdd_Social_Media_Trends[[#This Row],[Views]]</f>
        <v>0.45093710426340228</v>
      </c>
      <c r="N530" s="1" t="s">
        <v>29</v>
      </c>
      <c r="O530" s="4">
        <f t="shared" si="8"/>
        <v>0</v>
      </c>
    </row>
    <row r="531" spans="1:15">
      <c r="A531" s="1" t="s">
        <v>571</v>
      </c>
      <c r="B531" s="2">
        <v>45226</v>
      </c>
      <c r="C531" s="13" t="str">
        <f>TEXT(bbdd_Social_Media_Trends[[#This Row],[Post_Date]],"aaaa-mm")</f>
        <v>2023-10</v>
      </c>
      <c r="D531" s="1" t="s">
        <v>24</v>
      </c>
      <c r="E531" s="1" t="s">
        <v>57</v>
      </c>
      <c r="F531" s="1" t="s">
        <v>47</v>
      </c>
      <c r="G531" s="1" t="s">
        <v>60</v>
      </c>
      <c r="H531">
        <v>18921</v>
      </c>
      <c r="I531">
        <v>150828</v>
      </c>
      <c r="J531">
        <v>7751</v>
      </c>
      <c r="K531">
        <v>27357</v>
      </c>
      <c r="L531">
        <f>bbdd_Social_Media_Trends[[#This Row],[Likes]]+bbdd_Social_Media_Trends[[#This Row],[Shares]]+bbdd_Social_Media_Trends[[#This Row],[Comments]]</f>
        <v>185936</v>
      </c>
      <c r="M531">
        <f>bbdd_Social_Media_Trends[[#This Row],[Interactions]]/bbdd_Social_Media_Trends[[#This Row],[Views]]</f>
        <v>9.8269647481634159</v>
      </c>
      <c r="N531" s="1" t="s">
        <v>22</v>
      </c>
      <c r="O531" s="4">
        <f t="shared" si="8"/>
        <v>0</v>
      </c>
    </row>
    <row r="532" spans="1:15">
      <c r="A532" s="1" t="s">
        <v>572</v>
      </c>
      <c r="B532" s="2">
        <v>44573</v>
      </c>
      <c r="C532" s="13" t="str">
        <f>TEXT(bbdd_Social_Media_Trends[[#This Row],[Post_Date]],"aaaa-mm")</f>
        <v>2022-01</v>
      </c>
      <c r="D532" s="1" t="s">
        <v>12</v>
      </c>
      <c r="E532" s="1" t="s">
        <v>19</v>
      </c>
      <c r="F532" s="1" t="s">
        <v>47</v>
      </c>
      <c r="G532" s="1" t="s">
        <v>50</v>
      </c>
      <c r="H532">
        <v>4387929</v>
      </c>
      <c r="I532">
        <v>389906</v>
      </c>
      <c r="J532">
        <v>66441</v>
      </c>
      <c r="K532">
        <v>34423</v>
      </c>
      <c r="L532">
        <f>bbdd_Social_Media_Trends[[#This Row],[Likes]]+bbdd_Social_Media_Trends[[#This Row],[Shares]]+bbdd_Social_Media_Trends[[#This Row],[Comments]]</f>
        <v>490770</v>
      </c>
      <c r="M532">
        <f>bbdd_Social_Media_Trends[[#This Row],[Interactions]]/bbdd_Social_Media_Trends[[#This Row],[Views]]</f>
        <v>0.11184547425448316</v>
      </c>
      <c r="N532" s="1" t="s">
        <v>29</v>
      </c>
      <c r="O532" s="4">
        <f t="shared" si="8"/>
        <v>0</v>
      </c>
    </row>
    <row r="533" spans="1:15">
      <c r="A533" s="1" t="s">
        <v>573</v>
      </c>
      <c r="B533" s="2">
        <v>44787</v>
      </c>
      <c r="C533" s="13" t="str">
        <f>TEXT(bbdd_Social_Media_Trends[[#This Row],[Post_Date]],"aaaa-mm")</f>
        <v>2022-08</v>
      </c>
      <c r="D533" s="1" t="s">
        <v>27</v>
      </c>
      <c r="E533" s="1" t="s">
        <v>35</v>
      </c>
      <c r="F533" s="1" t="s">
        <v>41</v>
      </c>
      <c r="G533" s="1" t="s">
        <v>60</v>
      </c>
      <c r="H533">
        <v>2449452</v>
      </c>
      <c r="I533">
        <v>486556</v>
      </c>
      <c r="J533">
        <v>43076</v>
      </c>
      <c r="K533">
        <v>27405</v>
      </c>
      <c r="L533">
        <f>bbdd_Social_Media_Trends[[#This Row],[Likes]]+bbdd_Social_Media_Trends[[#This Row],[Shares]]+bbdd_Social_Media_Trends[[#This Row],[Comments]]</f>
        <v>557037</v>
      </c>
      <c r="M533">
        <f>bbdd_Social_Media_Trends[[#This Row],[Interactions]]/bbdd_Social_Media_Trends[[#This Row],[Views]]</f>
        <v>0.22741290705023001</v>
      </c>
      <c r="N533" s="1" t="s">
        <v>22</v>
      </c>
      <c r="O533" s="4">
        <f t="shared" si="8"/>
        <v>0</v>
      </c>
    </row>
    <row r="534" spans="1:15">
      <c r="A534" s="1" t="s">
        <v>574</v>
      </c>
      <c r="B534" s="2">
        <v>44736</v>
      </c>
      <c r="C534" s="13" t="str">
        <f>TEXT(bbdd_Social_Media_Trends[[#This Row],[Post_Date]],"aaaa-mm")</f>
        <v>2022-06</v>
      </c>
      <c r="D534" s="1" t="s">
        <v>18</v>
      </c>
      <c r="E534" s="1" t="s">
        <v>35</v>
      </c>
      <c r="F534" s="1" t="s">
        <v>20</v>
      </c>
      <c r="G534" s="1" t="s">
        <v>21</v>
      </c>
      <c r="H534">
        <v>4854685</v>
      </c>
      <c r="I534">
        <v>134680</v>
      </c>
      <c r="J534">
        <v>43340</v>
      </c>
      <c r="K534">
        <v>2898</v>
      </c>
      <c r="L534">
        <f>bbdd_Social_Media_Trends[[#This Row],[Likes]]+bbdd_Social_Media_Trends[[#This Row],[Shares]]+bbdd_Social_Media_Trends[[#This Row],[Comments]]</f>
        <v>180918</v>
      </c>
      <c r="M534">
        <f>bbdd_Social_Media_Trends[[#This Row],[Interactions]]/bbdd_Social_Media_Trends[[#This Row],[Views]]</f>
        <v>3.7266681566363216E-2</v>
      </c>
      <c r="N534" s="1" t="s">
        <v>16</v>
      </c>
      <c r="O534" s="4">
        <f t="shared" si="8"/>
        <v>0</v>
      </c>
    </row>
    <row r="535" spans="1:15">
      <c r="A535" s="1" t="s">
        <v>575</v>
      </c>
      <c r="B535" s="2">
        <v>44850</v>
      </c>
      <c r="C535" s="13" t="str">
        <f>TEXT(bbdd_Social_Media_Trends[[#This Row],[Post_Date]],"aaaa-mm")</f>
        <v>2022-10</v>
      </c>
      <c r="D535" s="1" t="s">
        <v>12</v>
      </c>
      <c r="E535" s="1" t="s">
        <v>35</v>
      </c>
      <c r="F535" s="1" t="s">
        <v>41</v>
      </c>
      <c r="G535" s="1" t="s">
        <v>15</v>
      </c>
      <c r="H535">
        <v>2052067</v>
      </c>
      <c r="I535">
        <v>191445</v>
      </c>
      <c r="J535">
        <v>84877</v>
      </c>
      <c r="K535">
        <v>28974</v>
      </c>
      <c r="L535">
        <f>bbdd_Social_Media_Trends[[#This Row],[Likes]]+bbdd_Social_Media_Trends[[#This Row],[Shares]]+bbdd_Social_Media_Trends[[#This Row],[Comments]]</f>
        <v>305296</v>
      </c>
      <c r="M535">
        <f>bbdd_Social_Media_Trends[[#This Row],[Interactions]]/bbdd_Social_Media_Trends[[#This Row],[Views]]</f>
        <v>0.14877486943652424</v>
      </c>
      <c r="N535" s="1" t="s">
        <v>16</v>
      </c>
      <c r="O535" s="4">
        <f t="shared" si="8"/>
        <v>0</v>
      </c>
    </row>
    <row r="536" spans="1:15">
      <c r="A536" s="1" t="s">
        <v>576</v>
      </c>
      <c r="B536" s="2">
        <v>44672</v>
      </c>
      <c r="C536" s="13" t="str">
        <f>TEXT(bbdd_Social_Media_Trends[[#This Row],[Post_Date]],"aaaa-mm")</f>
        <v>2022-04</v>
      </c>
      <c r="D536" s="1" t="s">
        <v>27</v>
      </c>
      <c r="E536" s="1" t="s">
        <v>31</v>
      </c>
      <c r="F536" s="1" t="s">
        <v>36</v>
      </c>
      <c r="G536" s="1" t="s">
        <v>21</v>
      </c>
      <c r="H536">
        <v>4767251</v>
      </c>
      <c r="I536">
        <v>423291</v>
      </c>
      <c r="J536">
        <v>97889</v>
      </c>
      <c r="K536">
        <v>42439</v>
      </c>
      <c r="L536">
        <f>bbdd_Social_Media_Trends[[#This Row],[Likes]]+bbdd_Social_Media_Trends[[#This Row],[Shares]]+bbdd_Social_Media_Trends[[#This Row],[Comments]]</f>
        <v>563619</v>
      </c>
      <c r="M536">
        <f>bbdd_Social_Media_Trends[[#This Row],[Interactions]]/bbdd_Social_Media_Trends[[#This Row],[Views]]</f>
        <v>0.11822725507845087</v>
      </c>
      <c r="N536" s="1" t="s">
        <v>22</v>
      </c>
      <c r="O536" s="4">
        <f t="shared" si="8"/>
        <v>0</v>
      </c>
    </row>
    <row r="537" spans="1:15">
      <c r="A537" s="1" t="s">
        <v>577</v>
      </c>
      <c r="B537" s="2">
        <v>44971</v>
      </c>
      <c r="C537" s="13" t="str">
        <f>TEXT(bbdd_Social_Media_Trends[[#This Row],[Post_Date]],"aaaa-mm")</f>
        <v>2023-02</v>
      </c>
      <c r="D537" s="1" t="s">
        <v>27</v>
      </c>
      <c r="E537" s="1" t="s">
        <v>13</v>
      </c>
      <c r="F537" s="1" t="s">
        <v>14</v>
      </c>
      <c r="G537" s="1" t="s">
        <v>25</v>
      </c>
      <c r="H537">
        <v>2368362</v>
      </c>
      <c r="I537">
        <v>300651</v>
      </c>
      <c r="J537">
        <v>67181</v>
      </c>
      <c r="K537">
        <v>25054</v>
      </c>
      <c r="L537">
        <f>bbdd_Social_Media_Trends[[#This Row],[Likes]]+bbdd_Social_Media_Trends[[#This Row],[Shares]]+bbdd_Social_Media_Trends[[#This Row],[Comments]]</f>
        <v>392886</v>
      </c>
      <c r="M537">
        <f>bbdd_Social_Media_Trends[[#This Row],[Interactions]]/bbdd_Social_Media_Trends[[#This Row],[Views]]</f>
        <v>0.16588933617411528</v>
      </c>
      <c r="N537" s="1" t="s">
        <v>29</v>
      </c>
      <c r="O537" s="4">
        <f t="shared" si="8"/>
        <v>0</v>
      </c>
    </row>
    <row r="538" spans="1:15">
      <c r="A538" s="1" t="s">
        <v>578</v>
      </c>
      <c r="B538" s="2">
        <v>44978</v>
      </c>
      <c r="C538" s="13" t="str">
        <f>TEXT(bbdd_Social_Media_Trends[[#This Row],[Post_Date]],"aaaa-mm")</f>
        <v>2023-02</v>
      </c>
      <c r="D538" s="1" t="s">
        <v>24</v>
      </c>
      <c r="E538" s="1" t="s">
        <v>46</v>
      </c>
      <c r="F538" s="1" t="s">
        <v>20</v>
      </c>
      <c r="G538" s="1" t="s">
        <v>28</v>
      </c>
      <c r="H538">
        <v>2175561</v>
      </c>
      <c r="I538">
        <v>87753</v>
      </c>
      <c r="J538">
        <v>74372</v>
      </c>
      <c r="K538">
        <v>20428</v>
      </c>
      <c r="L538">
        <f>bbdd_Social_Media_Trends[[#This Row],[Likes]]+bbdd_Social_Media_Trends[[#This Row],[Shares]]+bbdd_Social_Media_Trends[[#This Row],[Comments]]</f>
        <v>182553</v>
      </c>
      <c r="M538">
        <f>bbdd_Social_Media_Trends[[#This Row],[Interactions]]/bbdd_Social_Media_Trends[[#This Row],[Views]]</f>
        <v>8.3910770601238027E-2</v>
      </c>
      <c r="N538" s="1" t="s">
        <v>29</v>
      </c>
      <c r="O538" s="4">
        <f t="shared" si="8"/>
        <v>0</v>
      </c>
    </row>
    <row r="539" spans="1:15">
      <c r="A539" s="1" t="s">
        <v>579</v>
      </c>
      <c r="B539" s="2">
        <v>44797</v>
      </c>
      <c r="C539" s="13" t="str">
        <f>TEXT(bbdd_Social_Media_Trends[[#This Row],[Post_Date]],"aaaa-mm")</f>
        <v>2022-08</v>
      </c>
      <c r="D539" s="1" t="s">
        <v>12</v>
      </c>
      <c r="E539" s="1" t="s">
        <v>19</v>
      </c>
      <c r="F539" s="1" t="s">
        <v>36</v>
      </c>
      <c r="G539" s="1" t="s">
        <v>44</v>
      </c>
      <c r="H539">
        <v>4539531</v>
      </c>
      <c r="I539">
        <v>206594</v>
      </c>
      <c r="J539">
        <v>29902</v>
      </c>
      <c r="K539">
        <v>9751</v>
      </c>
      <c r="L539">
        <f>bbdd_Social_Media_Trends[[#This Row],[Likes]]+bbdd_Social_Media_Trends[[#This Row],[Shares]]+bbdd_Social_Media_Trends[[#This Row],[Comments]]</f>
        <v>246247</v>
      </c>
      <c r="M539">
        <f>bbdd_Social_Media_Trends[[#This Row],[Interactions]]/bbdd_Social_Media_Trends[[#This Row],[Views]]</f>
        <v>5.4245031039550119E-2</v>
      </c>
      <c r="N539" s="1" t="s">
        <v>16</v>
      </c>
      <c r="O539" s="4">
        <f t="shared" si="8"/>
        <v>0</v>
      </c>
    </row>
    <row r="540" spans="1:15">
      <c r="A540" s="1" t="s">
        <v>580</v>
      </c>
      <c r="B540" s="2">
        <v>45230</v>
      </c>
      <c r="C540" s="13" t="str">
        <f>TEXT(bbdd_Social_Media_Trends[[#This Row],[Post_Date]],"aaaa-mm")</f>
        <v>2023-10</v>
      </c>
      <c r="D540" s="1" t="s">
        <v>18</v>
      </c>
      <c r="E540" s="1" t="s">
        <v>19</v>
      </c>
      <c r="F540" s="1" t="s">
        <v>14</v>
      </c>
      <c r="G540" s="1" t="s">
        <v>15</v>
      </c>
      <c r="H540">
        <v>3713005</v>
      </c>
      <c r="I540">
        <v>184413</v>
      </c>
      <c r="J540">
        <v>88201</v>
      </c>
      <c r="K540">
        <v>49856</v>
      </c>
      <c r="L540">
        <f>bbdd_Social_Media_Trends[[#This Row],[Likes]]+bbdd_Social_Media_Trends[[#This Row],[Shares]]+bbdd_Social_Media_Trends[[#This Row],[Comments]]</f>
        <v>322470</v>
      </c>
      <c r="M540">
        <f>bbdd_Social_Media_Trends[[#This Row],[Interactions]]/bbdd_Social_Media_Trends[[#This Row],[Views]]</f>
        <v>8.6848792285493831E-2</v>
      </c>
      <c r="N540" s="1" t="s">
        <v>22</v>
      </c>
      <c r="O540" s="4">
        <f t="shared" si="8"/>
        <v>0</v>
      </c>
    </row>
    <row r="541" spans="1:15">
      <c r="A541" s="1" t="s">
        <v>581</v>
      </c>
      <c r="B541" s="2">
        <v>45013</v>
      </c>
      <c r="C541" s="13" t="str">
        <f>TEXT(bbdd_Social_Media_Trends[[#This Row],[Post_Date]],"aaaa-mm")</f>
        <v>2023-03</v>
      </c>
      <c r="D541" s="1" t="s">
        <v>27</v>
      </c>
      <c r="E541" s="1" t="s">
        <v>35</v>
      </c>
      <c r="F541" s="1" t="s">
        <v>47</v>
      </c>
      <c r="G541" s="1" t="s">
        <v>25</v>
      </c>
      <c r="H541">
        <v>1236179</v>
      </c>
      <c r="I541">
        <v>391333</v>
      </c>
      <c r="J541">
        <v>26828</v>
      </c>
      <c r="K541">
        <v>40019</v>
      </c>
      <c r="L541">
        <f>bbdd_Social_Media_Trends[[#This Row],[Likes]]+bbdd_Social_Media_Trends[[#This Row],[Shares]]+bbdd_Social_Media_Trends[[#This Row],[Comments]]</f>
        <v>458180</v>
      </c>
      <c r="M541">
        <f>bbdd_Social_Media_Trends[[#This Row],[Interactions]]/bbdd_Social_Media_Trends[[#This Row],[Views]]</f>
        <v>0.37064211574537342</v>
      </c>
      <c r="N541" s="1" t="s">
        <v>29</v>
      </c>
      <c r="O541" s="4">
        <f t="shared" si="8"/>
        <v>0</v>
      </c>
    </row>
    <row r="542" spans="1:15">
      <c r="A542" s="1" t="s">
        <v>582</v>
      </c>
      <c r="B542" s="2">
        <v>45141</v>
      </c>
      <c r="C542" s="13" t="str">
        <f>TEXT(bbdd_Social_Media_Trends[[#This Row],[Post_Date]],"aaaa-mm")</f>
        <v>2023-08</v>
      </c>
      <c r="D542" s="1" t="s">
        <v>24</v>
      </c>
      <c r="E542" s="1" t="s">
        <v>35</v>
      </c>
      <c r="F542" s="1" t="s">
        <v>14</v>
      </c>
      <c r="G542" s="1" t="s">
        <v>28</v>
      </c>
      <c r="H542">
        <v>1933738</v>
      </c>
      <c r="I542">
        <v>115168</v>
      </c>
      <c r="J542">
        <v>96016</v>
      </c>
      <c r="K542">
        <v>41321</v>
      </c>
      <c r="L542">
        <f>bbdd_Social_Media_Trends[[#This Row],[Likes]]+bbdd_Social_Media_Trends[[#This Row],[Shares]]+bbdd_Social_Media_Trends[[#This Row],[Comments]]</f>
        <v>252505</v>
      </c>
      <c r="M542">
        <f>bbdd_Social_Media_Trends[[#This Row],[Interactions]]/bbdd_Social_Media_Trends[[#This Row],[Views]]</f>
        <v>0.13057870300940458</v>
      </c>
      <c r="N542" s="1" t="s">
        <v>22</v>
      </c>
      <c r="O542" s="4">
        <f t="shared" si="8"/>
        <v>0</v>
      </c>
    </row>
    <row r="543" spans="1:15">
      <c r="A543" s="1" t="s">
        <v>583</v>
      </c>
      <c r="B543" s="2">
        <v>45108</v>
      </c>
      <c r="C543" s="13" t="str">
        <f>TEXT(bbdd_Social_Media_Trends[[#This Row],[Post_Date]],"aaaa-mm")</f>
        <v>2023-07</v>
      </c>
      <c r="D543" s="1" t="s">
        <v>12</v>
      </c>
      <c r="E543" s="1" t="s">
        <v>31</v>
      </c>
      <c r="F543" s="1" t="s">
        <v>14</v>
      </c>
      <c r="G543" s="1" t="s">
        <v>15</v>
      </c>
      <c r="H543">
        <v>4909664</v>
      </c>
      <c r="I543">
        <v>32328</v>
      </c>
      <c r="J543">
        <v>44030</v>
      </c>
      <c r="K543">
        <v>40462</v>
      </c>
      <c r="L543">
        <f>bbdd_Social_Media_Trends[[#This Row],[Likes]]+bbdd_Social_Media_Trends[[#This Row],[Shares]]+bbdd_Social_Media_Trends[[#This Row],[Comments]]</f>
        <v>116820</v>
      </c>
      <c r="M543">
        <f>bbdd_Social_Media_Trends[[#This Row],[Interactions]]/bbdd_Social_Media_Trends[[#This Row],[Views]]</f>
        <v>2.3793888950445489E-2</v>
      </c>
      <c r="N543" s="1" t="s">
        <v>16</v>
      </c>
      <c r="O543" s="4">
        <f t="shared" si="8"/>
        <v>0</v>
      </c>
    </row>
    <row r="544" spans="1:15">
      <c r="A544" s="1" t="s">
        <v>584</v>
      </c>
      <c r="B544" s="2">
        <v>44811</v>
      </c>
      <c r="C544" s="13" t="str">
        <f>TEXT(bbdd_Social_Media_Trends[[#This Row],[Post_Date]],"aaaa-mm")</f>
        <v>2022-09</v>
      </c>
      <c r="D544" s="1" t="s">
        <v>24</v>
      </c>
      <c r="E544" s="1" t="s">
        <v>19</v>
      </c>
      <c r="F544" s="1" t="s">
        <v>14</v>
      </c>
      <c r="G544" s="1" t="s">
        <v>25</v>
      </c>
      <c r="H544">
        <v>4022545</v>
      </c>
      <c r="I544">
        <v>173474</v>
      </c>
      <c r="J544">
        <v>36619</v>
      </c>
      <c r="K544">
        <v>23322</v>
      </c>
      <c r="L544">
        <f>bbdd_Social_Media_Trends[[#This Row],[Likes]]+bbdd_Social_Media_Trends[[#This Row],[Shares]]+bbdd_Social_Media_Trends[[#This Row],[Comments]]</f>
        <v>233415</v>
      </c>
      <c r="M544">
        <f>bbdd_Social_Media_Trends[[#This Row],[Interactions]]/bbdd_Social_Media_Trends[[#This Row],[Views]]</f>
        <v>5.8026697028871026E-2</v>
      </c>
      <c r="N544" s="1" t="s">
        <v>16</v>
      </c>
      <c r="O544" s="4">
        <f t="shared" si="8"/>
        <v>0</v>
      </c>
    </row>
    <row r="545" spans="1:15">
      <c r="A545" s="1" t="s">
        <v>585</v>
      </c>
      <c r="B545" s="2">
        <v>44880</v>
      </c>
      <c r="C545" s="13" t="str">
        <f>TEXT(bbdd_Social_Media_Trends[[#This Row],[Post_Date]],"aaaa-mm")</f>
        <v>2022-11</v>
      </c>
      <c r="D545" s="1" t="s">
        <v>18</v>
      </c>
      <c r="E545" s="1" t="s">
        <v>35</v>
      </c>
      <c r="F545" s="1" t="s">
        <v>32</v>
      </c>
      <c r="G545" s="1" t="s">
        <v>25</v>
      </c>
      <c r="H545">
        <v>4117289</v>
      </c>
      <c r="I545">
        <v>476795</v>
      </c>
      <c r="J545">
        <v>23810</v>
      </c>
      <c r="K545">
        <v>7602</v>
      </c>
      <c r="L545">
        <f>bbdd_Social_Media_Trends[[#This Row],[Likes]]+bbdd_Social_Media_Trends[[#This Row],[Shares]]+bbdd_Social_Media_Trends[[#This Row],[Comments]]</f>
        <v>508207</v>
      </c>
      <c r="M545">
        <f>bbdd_Social_Media_Trends[[#This Row],[Interactions]]/bbdd_Social_Media_Trends[[#This Row],[Views]]</f>
        <v>0.12343243333173844</v>
      </c>
      <c r="N545" s="1" t="s">
        <v>29</v>
      </c>
      <c r="O545" s="4">
        <f t="shared" si="8"/>
        <v>0</v>
      </c>
    </row>
    <row r="546" spans="1:15">
      <c r="A546" s="1" t="s">
        <v>586</v>
      </c>
      <c r="B546" s="2">
        <v>44631</v>
      </c>
      <c r="C546" s="13" t="str">
        <f>TEXT(bbdd_Social_Media_Trends[[#This Row],[Post_Date]],"aaaa-mm")</f>
        <v>2022-03</v>
      </c>
      <c r="D546" s="1" t="s">
        <v>24</v>
      </c>
      <c r="E546" s="1" t="s">
        <v>46</v>
      </c>
      <c r="F546" s="1" t="s">
        <v>41</v>
      </c>
      <c r="G546" s="1" t="s">
        <v>28</v>
      </c>
      <c r="H546">
        <v>4850591</v>
      </c>
      <c r="I546">
        <v>157100</v>
      </c>
      <c r="J546">
        <v>82852</v>
      </c>
      <c r="K546">
        <v>36003</v>
      </c>
      <c r="L546">
        <f>bbdd_Social_Media_Trends[[#This Row],[Likes]]+bbdd_Social_Media_Trends[[#This Row],[Shares]]+bbdd_Social_Media_Trends[[#This Row],[Comments]]</f>
        <v>275955</v>
      </c>
      <c r="M546">
        <f>bbdd_Social_Media_Trends[[#This Row],[Interactions]]/bbdd_Social_Media_Trends[[#This Row],[Views]]</f>
        <v>5.6891005652713246E-2</v>
      </c>
      <c r="N546" s="1" t="s">
        <v>16</v>
      </c>
      <c r="O546" s="4">
        <f t="shared" si="8"/>
        <v>0</v>
      </c>
    </row>
    <row r="547" spans="1:15">
      <c r="A547" s="1" t="s">
        <v>587</v>
      </c>
      <c r="B547" s="2">
        <v>44826</v>
      </c>
      <c r="C547" s="13" t="str">
        <f>TEXT(bbdd_Social_Media_Trends[[#This Row],[Post_Date]],"aaaa-mm")</f>
        <v>2022-09</v>
      </c>
      <c r="D547" s="1" t="s">
        <v>18</v>
      </c>
      <c r="E547" s="1" t="s">
        <v>52</v>
      </c>
      <c r="F547" s="1" t="s">
        <v>41</v>
      </c>
      <c r="G547" s="1" t="s">
        <v>60</v>
      </c>
      <c r="H547">
        <v>2359516</v>
      </c>
      <c r="I547">
        <v>394171</v>
      </c>
      <c r="J547">
        <v>34790</v>
      </c>
      <c r="K547">
        <v>26112</v>
      </c>
      <c r="L547">
        <f>bbdd_Social_Media_Trends[[#This Row],[Likes]]+bbdd_Social_Media_Trends[[#This Row],[Shares]]+bbdd_Social_Media_Trends[[#This Row],[Comments]]</f>
        <v>455073</v>
      </c>
      <c r="M547">
        <f>bbdd_Social_Media_Trends[[#This Row],[Interactions]]/bbdd_Social_Media_Trends[[#This Row],[Views]]</f>
        <v>0.19286709647232739</v>
      </c>
      <c r="N547" s="1" t="s">
        <v>16</v>
      </c>
      <c r="O547" s="4">
        <f t="shared" si="8"/>
        <v>0</v>
      </c>
    </row>
    <row r="548" spans="1:15">
      <c r="A548" s="1" t="s">
        <v>588</v>
      </c>
      <c r="B548" s="2">
        <v>44842</v>
      </c>
      <c r="C548" s="13" t="str">
        <f>TEXT(bbdd_Social_Media_Trends[[#This Row],[Post_Date]],"aaaa-mm")</f>
        <v>2022-10</v>
      </c>
      <c r="D548" s="1" t="s">
        <v>18</v>
      </c>
      <c r="E548" s="1" t="s">
        <v>49</v>
      </c>
      <c r="F548" s="1" t="s">
        <v>32</v>
      </c>
      <c r="G548" s="1" t="s">
        <v>37</v>
      </c>
      <c r="H548">
        <v>3647993</v>
      </c>
      <c r="I548">
        <v>361442</v>
      </c>
      <c r="J548">
        <v>26848</v>
      </c>
      <c r="K548">
        <v>22650</v>
      </c>
      <c r="L548">
        <f>bbdd_Social_Media_Trends[[#This Row],[Likes]]+bbdd_Social_Media_Trends[[#This Row],[Shares]]+bbdd_Social_Media_Trends[[#This Row],[Comments]]</f>
        <v>410940</v>
      </c>
      <c r="M548">
        <f>bbdd_Social_Media_Trends[[#This Row],[Interactions]]/bbdd_Social_Media_Trends[[#This Row],[Views]]</f>
        <v>0.1126482424719565</v>
      </c>
      <c r="N548" s="1" t="s">
        <v>16</v>
      </c>
      <c r="O548" s="4">
        <f t="shared" si="8"/>
        <v>0</v>
      </c>
    </row>
    <row r="549" spans="1:15">
      <c r="A549" s="1" t="s">
        <v>589</v>
      </c>
      <c r="B549" s="2">
        <v>45178</v>
      </c>
      <c r="C549" s="13" t="str">
        <f>TEXT(bbdd_Social_Media_Trends[[#This Row],[Post_Date]],"aaaa-mm")</f>
        <v>2023-09</v>
      </c>
      <c r="D549" s="1" t="s">
        <v>27</v>
      </c>
      <c r="E549" s="1" t="s">
        <v>57</v>
      </c>
      <c r="F549" s="1" t="s">
        <v>41</v>
      </c>
      <c r="G549" s="1" t="s">
        <v>21</v>
      </c>
      <c r="H549">
        <v>3520520</v>
      </c>
      <c r="I549">
        <v>205027</v>
      </c>
      <c r="J549">
        <v>91912</v>
      </c>
      <c r="K549">
        <v>23644</v>
      </c>
      <c r="L549">
        <f>bbdd_Social_Media_Trends[[#This Row],[Likes]]+bbdd_Social_Media_Trends[[#This Row],[Shares]]+bbdd_Social_Media_Trends[[#This Row],[Comments]]</f>
        <v>320583</v>
      </c>
      <c r="M549">
        <f>bbdd_Social_Media_Trends[[#This Row],[Interactions]]/bbdd_Social_Media_Trends[[#This Row],[Views]]</f>
        <v>9.1061263676956813E-2</v>
      </c>
      <c r="N549" s="1" t="s">
        <v>22</v>
      </c>
      <c r="O549" s="4">
        <f t="shared" si="8"/>
        <v>0</v>
      </c>
    </row>
    <row r="550" spans="1:15">
      <c r="A550" s="1" t="s">
        <v>590</v>
      </c>
      <c r="B550" s="2">
        <v>44678</v>
      </c>
      <c r="C550" s="13" t="str">
        <f>TEXT(bbdd_Social_Media_Trends[[#This Row],[Post_Date]],"aaaa-mm")</f>
        <v>2022-04</v>
      </c>
      <c r="D550" s="1" t="s">
        <v>27</v>
      </c>
      <c r="E550" s="1" t="s">
        <v>49</v>
      </c>
      <c r="F550" s="1" t="s">
        <v>14</v>
      </c>
      <c r="G550" s="1" t="s">
        <v>37</v>
      </c>
      <c r="H550">
        <v>333545</v>
      </c>
      <c r="I550">
        <v>498977</v>
      </c>
      <c r="J550">
        <v>52685</v>
      </c>
      <c r="K550">
        <v>24137</v>
      </c>
      <c r="L550">
        <f>bbdd_Social_Media_Trends[[#This Row],[Likes]]+bbdd_Social_Media_Trends[[#This Row],[Shares]]+bbdd_Social_Media_Trends[[#This Row],[Comments]]</f>
        <v>575799</v>
      </c>
      <c r="M550">
        <f>bbdd_Social_Media_Trends[[#This Row],[Interactions]]/bbdd_Social_Media_Trends[[#This Row],[Views]]</f>
        <v>1.7263007989926398</v>
      </c>
      <c r="N550" s="1" t="s">
        <v>29</v>
      </c>
      <c r="O550" s="4">
        <f t="shared" si="8"/>
        <v>0</v>
      </c>
    </row>
    <row r="551" spans="1:15">
      <c r="A551" s="1" t="s">
        <v>591</v>
      </c>
      <c r="B551" s="2">
        <v>44622</v>
      </c>
      <c r="C551" s="13" t="str">
        <f>TEXT(bbdd_Social_Media_Trends[[#This Row],[Post_Date]],"aaaa-mm")</f>
        <v>2022-03</v>
      </c>
      <c r="D551" s="1" t="s">
        <v>27</v>
      </c>
      <c r="E551" s="1" t="s">
        <v>39</v>
      </c>
      <c r="F551" s="1" t="s">
        <v>14</v>
      </c>
      <c r="G551" s="1" t="s">
        <v>60</v>
      </c>
      <c r="H551">
        <v>3230981</v>
      </c>
      <c r="I551">
        <v>43250</v>
      </c>
      <c r="J551">
        <v>25450</v>
      </c>
      <c r="K551">
        <v>38132</v>
      </c>
      <c r="L551">
        <f>bbdd_Social_Media_Trends[[#This Row],[Likes]]+bbdd_Social_Media_Trends[[#This Row],[Shares]]+bbdd_Social_Media_Trends[[#This Row],[Comments]]</f>
        <v>106832</v>
      </c>
      <c r="M551">
        <f>bbdd_Social_Media_Trends[[#This Row],[Interactions]]/bbdd_Social_Media_Trends[[#This Row],[Views]]</f>
        <v>3.3064880294870196E-2</v>
      </c>
      <c r="N551" s="1" t="s">
        <v>29</v>
      </c>
      <c r="O551" s="4">
        <f t="shared" si="8"/>
        <v>0</v>
      </c>
    </row>
    <row r="552" spans="1:15">
      <c r="A552" s="1" t="s">
        <v>592</v>
      </c>
      <c r="B552" s="2">
        <v>45226</v>
      </c>
      <c r="C552" s="13" t="str">
        <f>TEXT(bbdd_Social_Media_Trends[[#This Row],[Post_Date]],"aaaa-mm")</f>
        <v>2023-10</v>
      </c>
      <c r="D552" s="1" t="s">
        <v>18</v>
      </c>
      <c r="E552" s="1" t="s">
        <v>13</v>
      </c>
      <c r="F552" s="1" t="s">
        <v>41</v>
      </c>
      <c r="G552" s="1" t="s">
        <v>15</v>
      </c>
      <c r="H552">
        <v>4902801</v>
      </c>
      <c r="I552">
        <v>457202</v>
      </c>
      <c r="J552">
        <v>95950</v>
      </c>
      <c r="K552">
        <v>35485</v>
      </c>
      <c r="L552">
        <f>bbdd_Social_Media_Trends[[#This Row],[Likes]]+bbdd_Social_Media_Trends[[#This Row],[Shares]]+bbdd_Social_Media_Trends[[#This Row],[Comments]]</f>
        <v>588637</v>
      </c>
      <c r="M552">
        <f>bbdd_Social_Media_Trends[[#This Row],[Interactions]]/bbdd_Social_Media_Trends[[#This Row],[Views]]</f>
        <v>0.12006136900110774</v>
      </c>
      <c r="N552" s="1" t="s">
        <v>22</v>
      </c>
      <c r="O552" s="4">
        <f t="shared" si="8"/>
        <v>0</v>
      </c>
    </row>
    <row r="553" spans="1:15">
      <c r="A553" s="1" t="s">
        <v>593</v>
      </c>
      <c r="B553" s="2">
        <v>44864</v>
      </c>
      <c r="C553" s="13" t="str">
        <f>TEXT(bbdd_Social_Media_Trends[[#This Row],[Post_Date]],"aaaa-mm")</f>
        <v>2022-10</v>
      </c>
      <c r="D553" s="1" t="s">
        <v>27</v>
      </c>
      <c r="E553" s="1" t="s">
        <v>19</v>
      </c>
      <c r="F553" s="1" t="s">
        <v>47</v>
      </c>
      <c r="G553" s="1" t="s">
        <v>60</v>
      </c>
      <c r="H553">
        <v>4378018</v>
      </c>
      <c r="I553">
        <v>396292</v>
      </c>
      <c r="J553">
        <v>22112</v>
      </c>
      <c r="K553">
        <v>2274</v>
      </c>
      <c r="L553">
        <f>bbdd_Social_Media_Trends[[#This Row],[Likes]]+bbdd_Social_Media_Trends[[#This Row],[Shares]]+bbdd_Social_Media_Trends[[#This Row],[Comments]]</f>
        <v>420678</v>
      </c>
      <c r="M553">
        <f>bbdd_Social_Media_Trends[[#This Row],[Interactions]]/bbdd_Social_Media_Trends[[#This Row],[Views]]</f>
        <v>9.6088686707089824E-2</v>
      </c>
      <c r="N553" s="1" t="s">
        <v>22</v>
      </c>
      <c r="O553" s="4">
        <f t="shared" si="8"/>
        <v>0</v>
      </c>
    </row>
    <row r="554" spans="1:15">
      <c r="A554" s="1" t="s">
        <v>594</v>
      </c>
      <c r="B554" s="2">
        <v>44737</v>
      </c>
      <c r="C554" s="13" t="str">
        <f>TEXT(bbdd_Social_Media_Trends[[#This Row],[Post_Date]],"aaaa-mm")</f>
        <v>2022-06</v>
      </c>
      <c r="D554" s="1" t="s">
        <v>12</v>
      </c>
      <c r="E554" s="1" t="s">
        <v>52</v>
      </c>
      <c r="F554" s="1" t="s">
        <v>14</v>
      </c>
      <c r="G554" s="1" t="s">
        <v>15</v>
      </c>
      <c r="H554">
        <v>4489295</v>
      </c>
      <c r="I554">
        <v>37622</v>
      </c>
      <c r="J554">
        <v>68224</v>
      </c>
      <c r="K554">
        <v>46460</v>
      </c>
      <c r="L554">
        <f>bbdd_Social_Media_Trends[[#This Row],[Likes]]+bbdd_Social_Media_Trends[[#This Row],[Shares]]+bbdd_Social_Media_Trends[[#This Row],[Comments]]</f>
        <v>152306</v>
      </c>
      <c r="M554">
        <f>bbdd_Social_Media_Trends[[#This Row],[Interactions]]/bbdd_Social_Media_Trends[[#This Row],[Views]]</f>
        <v>3.3926485116259904E-2</v>
      </c>
      <c r="N554" s="1" t="s">
        <v>29</v>
      </c>
      <c r="O554" s="4">
        <f t="shared" si="8"/>
        <v>0</v>
      </c>
    </row>
    <row r="555" spans="1:15">
      <c r="A555" s="1" t="s">
        <v>595</v>
      </c>
      <c r="B555" s="2">
        <v>45092</v>
      </c>
      <c r="C555" s="13" t="str">
        <f>TEXT(bbdd_Social_Media_Trends[[#This Row],[Post_Date]],"aaaa-mm")</f>
        <v>2023-06</v>
      </c>
      <c r="D555" s="1" t="s">
        <v>12</v>
      </c>
      <c r="E555" s="1" t="s">
        <v>57</v>
      </c>
      <c r="F555" s="1" t="s">
        <v>47</v>
      </c>
      <c r="G555" s="1" t="s">
        <v>60</v>
      </c>
      <c r="H555">
        <v>4536700</v>
      </c>
      <c r="I555">
        <v>149329</v>
      </c>
      <c r="J555">
        <v>37190</v>
      </c>
      <c r="K555">
        <v>17569</v>
      </c>
      <c r="L555">
        <f>bbdd_Social_Media_Trends[[#This Row],[Likes]]+bbdd_Social_Media_Trends[[#This Row],[Shares]]+bbdd_Social_Media_Trends[[#This Row],[Comments]]</f>
        <v>204088</v>
      </c>
      <c r="M555">
        <f>bbdd_Social_Media_Trends[[#This Row],[Interactions]]/bbdd_Social_Media_Trends[[#This Row],[Views]]</f>
        <v>4.4986003041858617E-2</v>
      </c>
      <c r="N555" s="1" t="s">
        <v>22</v>
      </c>
      <c r="O555" s="4">
        <f t="shared" si="8"/>
        <v>0</v>
      </c>
    </row>
    <row r="556" spans="1:15">
      <c r="A556" s="1" t="s">
        <v>596</v>
      </c>
      <c r="B556" s="2">
        <v>45085</v>
      </c>
      <c r="C556" s="13" t="str">
        <f>TEXT(bbdd_Social_Media_Trends[[#This Row],[Post_Date]],"aaaa-mm")</f>
        <v>2023-06</v>
      </c>
      <c r="D556" s="1" t="s">
        <v>24</v>
      </c>
      <c r="E556" s="1" t="s">
        <v>52</v>
      </c>
      <c r="F556" s="1" t="s">
        <v>32</v>
      </c>
      <c r="G556" s="1" t="s">
        <v>25</v>
      </c>
      <c r="H556">
        <v>4303043</v>
      </c>
      <c r="I556">
        <v>415815</v>
      </c>
      <c r="J556">
        <v>78416</v>
      </c>
      <c r="K556">
        <v>44101</v>
      </c>
      <c r="L556">
        <f>bbdd_Social_Media_Trends[[#This Row],[Likes]]+bbdd_Social_Media_Trends[[#This Row],[Shares]]+bbdd_Social_Media_Trends[[#This Row],[Comments]]</f>
        <v>538332</v>
      </c>
      <c r="M556">
        <f>bbdd_Social_Media_Trends[[#This Row],[Interactions]]/bbdd_Social_Media_Trends[[#This Row],[Views]]</f>
        <v>0.12510495479594325</v>
      </c>
      <c r="N556" s="1" t="s">
        <v>29</v>
      </c>
      <c r="O556" s="4">
        <f t="shared" si="8"/>
        <v>0</v>
      </c>
    </row>
    <row r="557" spans="1:15">
      <c r="A557" s="1" t="s">
        <v>597</v>
      </c>
      <c r="B557" s="2">
        <v>44673</v>
      </c>
      <c r="C557" s="13" t="str">
        <f>TEXT(bbdd_Social_Media_Trends[[#This Row],[Post_Date]],"aaaa-mm")</f>
        <v>2022-04</v>
      </c>
      <c r="D557" s="1" t="s">
        <v>27</v>
      </c>
      <c r="E557" s="1" t="s">
        <v>52</v>
      </c>
      <c r="F557" s="1" t="s">
        <v>14</v>
      </c>
      <c r="G557" s="1" t="s">
        <v>28</v>
      </c>
      <c r="H557">
        <v>348322</v>
      </c>
      <c r="I557">
        <v>346558</v>
      </c>
      <c r="J557">
        <v>13640</v>
      </c>
      <c r="K557">
        <v>22532</v>
      </c>
      <c r="L557">
        <f>bbdd_Social_Media_Trends[[#This Row],[Likes]]+bbdd_Social_Media_Trends[[#This Row],[Shares]]+bbdd_Social_Media_Trends[[#This Row],[Comments]]</f>
        <v>382730</v>
      </c>
      <c r="M557">
        <f>bbdd_Social_Media_Trends[[#This Row],[Interactions]]/bbdd_Social_Media_Trends[[#This Row],[Views]]</f>
        <v>1.0987821613334787</v>
      </c>
      <c r="N557" s="1" t="s">
        <v>16</v>
      </c>
      <c r="O557" s="4">
        <f t="shared" si="8"/>
        <v>0</v>
      </c>
    </row>
    <row r="558" spans="1:15">
      <c r="A558" s="1" t="s">
        <v>598</v>
      </c>
      <c r="B558" s="2">
        <v>45010</v>
      </c>
      <c r="C558" s="13" t="str">
        <f>TEXT(bbdd_Social_Media_Trends[[#This Row],[Post_Date]],"aaaa-mm")</f>
        <v>2023-03</v>
      </c>
      <c r="D558" s="1" t="s">
        <v>18</v>
      </c>
      <c r="E558" s="1" t="s">
        <v>52</v>
      </c>
      <c r="F558" s="1" t="s">
        <v>32</v>
      </c>
      <c r="G558" s="1" t="s">
        <v>44</v>
      </c>
      <c r="H558">
        <v>129205</v>
      </c>
      <c r="I558">
        <v>493844</v>
      </c>
      <c r="J558">
        <v>93705</v>
      </c>
      <c r="K558">
        <v>39629</v>
      </c>
      <c r="L558">
        <f>bbdd_Social_Media_Trends[[#This Row],[Likes]]+bbdd_Social_Media_Trends[[#This Row],[Shares]]+bbdd_Social_Media_Trends[[#This Row],[Comments]]</f>
        <v>627178</v>
      </c>
      <c r="M558">
        <f>bbdd_Social_Media_Trends[[#This Row],[Interactions]]/bbdd_Social_Media_Trends[[#This Row],[Views]]</f>
        <v>4.8541310320808018</v>
      </c>
      <c r="N558" s="1" t="s">
        <v>16</v>
      </c>
      <c r="O558" s="4">
        <f t="shared" si="8"/>
        <v>0</v>
      </c>
    </row>
    <row r="559" spans="1:15">
      <c r="A559" s="1" t="s">
        <v>599</v>
      </c>
      <c r="B559" s="2">
        <v>44824</v>
      </c>
      <c r="C559" s="13" t="str">
        <f>TEXT(bbdd_Social_Media_Trends[[#This Row],[Post_Date]],"aaaa-mm")</f>
        <v>2022-09</v>
      </c>
      <c r="D559" s="1" t="s">
        <v>27</v>
      </c>
      <c r="E559" s="1" t="s">
        <v>57</v>
      </c>
      <c r="F559" s="1" t="s">
        <v>14</v>
      </c>
      <c r="G559" s="1" t="s">
        <v>60</v>
      </c>
      <c r="H559">
        <v>4402616</v>
      </c>
      <c r="I559">
        <v>162946</v>
      </c>
      <c r="J559">
        <v>44597</v>
      </c>
      <c r="K559">
        <v>39590</v>
      </c>
      <c r="L559">
        <f>bbdd_Social_Media_Trends[[#This Row],[Likes]]+bbdd_Social_Media_Trends[[#This Row],[Shares]]+bbdd_Social_Media_Trends[[#This Row],[Comments]]</f>
        <v>247133</v>
      </c>
      <c r="M559">
        <f>bbdd_Social_Media_Trends[[#This Row],[Interactions]]/bbdd_Social_Media_Trends[[#This Row],[Views]]</f>
        <v>5.6133217159979432E-2</v>
      </c>
      <c r="N559" s="1" t="s">
        <v>16</v>
      </c>
      <c r="O559" s="4">
        <f t="shared" si="8"/>
        <v>0</v>
      </c>
    </row>
    <row r="560" spans="1:15">
      <c r="A560" s="1" t="s">
        <v>600</v>
      </c>
      <c r="B560" s="2">
        <v>44686</v>
      </c>
      <c r="C560" s="13" t="str">
        <f>TEXT(bbdd_Social_Media_Trends[[#This Row],[Post_Date]],"aaaa-mm")</f>
        <v>2022-05</v>
      </c>
      <c r="D560" s="1" t="s">
        <v>24</v>
      </c>
      <c r="E560" s="1" t="s">
        <v>13</v>
      </c>
      <c r="F560" s="1" t="s">
        <v>32</v>
      </c>
      <c r="G560" s="1" t="s">
        <v>15</v>
      </c>
      <c r="H560">
        <v>100506</v>
      </c>
      <c r="I560">
        <v>161319</v>
      </c>
      <c r="J560">
        <v>17132</v>
      </c>
      <c r="K560">
        <v>32048</v>
      </c>
      <c r="L560">
        <f>bbdd_Social_Media_Trends[[#This Row],[Likes]]+bbdd_Social_Media_Trends[[#This Row],[Shares]]+bbdd_Social_Media_Trends[[#This Row],[Comments]]</f>
        <v>210499</v>
      </c>
      <c r="M560">
        <f>bbdd_Social_Media_Trends[[#This Row],[Interactions]]/bbdd_Social_Media_Trends[[#This Row],[Views]]</f>
        <v>2.094392374584602</v>
      </c>
      <c r="N560" s="1" t="s">
        <v>29</v>
      </c>
      <c r="O560" s="4">
        <f t="shared" si="8"/>
        <v>0</v>
      </c>
    </row>
    <row r="561" spans="1:15">
      <c r="A561" s="1" t="s">
        <v>601</v>
      </c>
      <c r="B561" s="2">
        <v>45215</v>
      </c>
      <c r="C561" s="13" t="str">
        <f>TEXT(bbdd_Social_Media_Trends[[#This Row],[Post_Date]],"aaaa-mm")</f>
        <v>2023-10</v>
      </c>
      <c r="D561" s="1" t="s">
        <v>27</v>
      </c>
      <c r="E561" s="1" t="s">
        <v>46</v>
      </c>
      <c r="F561" s="1" t="s">
        <v>36</v>
      </c>
      <c r="G561" s="1" t="s">
        <v>37</v>
      </c>
      <c r="H561">
        <v>4377468</v>
      </c>
      <c r="I561">
        <v>364956</v>
      </c>
      <c r="J561">
        <v>49873</v>
      </c>
      <c r="K561">
        <v>18498</v>
      </c>
      <c r="L561">
        <f>bbdd_Social_Media_Trends[[#This Row],[Likes]]+bbdd_Social_Media_Trends[[#This Row],[Shares]]+bbdd_Social_Media_Trends[[#This Row],[Comments]]</f>
        <v>433327</v>
      </c>
      <c r="M561">
        <f>bbdd_Social_Media_Trends[[#This Row],[Interactions]]/bbdd_Social_Media_Trends[[#This Row],[Views]]</f>
        <v>9.8990329569513702E-2</v>
      </c>
      <c r="N561" s="1" t="s">
        <v>16</v>
      </c>
      <c r="O561" s="4">
        <f t="shared" si="8"/>
        <v>0</v>
      </c>
    </row>
    <row r="562" spans="1:15">
      <c r="A562" s="1" t="s">
        <v>602</v>
      </c>
      <c r="B562" s="2">
        <v>45184</v>
      </c>
      <c r="C562" s="13" t="str">
        <f>TEXT(bbdd_Social_Media_Trends[[#This Row],[Post_Date]],"aaaa-mm")</f>
        <v>2023-09</v>
      </c>
      <c r="D562" s="1" t="s">
        <v>12</v>
      </c>
      <c r="E562" s="1" t="s">
        <v>52</v>
      </c>
      <c r="F562" s="1" t="s">
        <v>14</v>
      </c>
      <c r="G562" s="1" t="s">
        <v>50</v>
      </c>
      <c r="H562">
        <v>1568096</v>
      </c>
      <c r="I562">
        <v>365320</v>
      </c>
      <c r="J562">
        <v>56390</v>
      </c>
      <c r="K562">
        <v>19992</v>
      </c>
      <c r="L562">
        <f>bbdd_Social_Media_Trends[[#This Row],[Likes]]+bbdd_Social_Media_Trends[[#This Row],[Shares]]+bbdd_Social_Media_Trends[[#This Row],[Comments]]</f>
        <v>441702</v>
      </c>
      <c r="M562">
        <f>bbdd_Social_Media_Trends[[#This Row],[Interactions]]/bbdd_Social_Media_Trends[[#This Row],[Views]]</f>
        <v>0.28168045833928534</v>
      </c>
      <c r="N562" s="1" t="s">
        <v>29</v>
      </c>
      <c r="O562" s="4">
        <f t="shared" si="8"/>
        <v>0</v>
      </c>
    </row>
    <row r="563" spans="1:15">
      <c r="A563" s="1" t="s">
        <v>603</v>
      </c>
      <c r="B563" s="2">
        <v>44987</v>
      </c>
      <c r="C563" s="13" t="str">
        <f>TEXT(bbdd_Social_Media_Trends[[#This Row],[Post_Date]],"aaaa-mm")</f>
        <v>2023-03</v>
      </c>
      <c r="D563" s="1" t="s">
        <v>27</v>
      </c>
      <c r="E563" s="1" t="s">
        <v>39</v>
      </c>
      <c r="F563" s="1" t="s">
        <v>14</v>
      </c>
      <c r="G563" s="1" t="s">
        <v>50</v>
      </c>
      <c r="H563">
        <v>147145</v>
      </c>
      <c r="I563">
        <v>283273</v>
      </c>
      <c r="J563">
        <v>38125</v>
      </c>
      <c r="K563">
        <v>30094</v>
      </c>
      <c r="L563">
        <f>bbdd_Social_Media_Trends[[#This Row],[Likes]]+bbdd_Social_Media_Trends[[#This Row],[Shares]]+bbdd_Social_Media_Trends[[#This Row],[Comments]]</f>
        <v>351492</v>
      </c>
      <c r="M563">
        <f>bbdd_Social_Media_Trends[[#This Row],[Interactions]]/bbdd_Social_Media_Trends[[#This Row],[Views]]</f>
        <v>2.3887457949641511</v>
      </c>
      <c r="N563" s="1" t="s">
        <v>29</v>
      </c>
      <c r="O563" s="4">
        <f t="shared" si="8"/>
        <v>0</v>
      </c>
    </row>
    <row r="564" spans="1:15">
      <c r="A564" s="1" t="s">
        <v>604</v>
      </c>
      <c r="B564" s="2">
        <v>44770</v>
      </c>
      <c r="C564" s="13" t="str">
        <f>TEXT(bbdd_Social_Media_Trends[[#This Row],[Post_Date]],"aaaa-mm")</f>
        <v>2022-07</v>
      </c>
      <c r="D564" s="1" t="s">
        <v>12</v>
      </c>
      <c r="E564" s="1" t="s">
        <v>49</v>
      </c>
      <c r="F564" s="1" t="s">
        <v>14</v>
      </c>
      <c r="G564" s="1" t="s">
        <v>28</v>
      </c>
      <c r="H564">
        <v>2732458</v>
      </c>
      <c r="I564">
        <v>330425</v>
      </c>
      <c r="J564">
        <v>27066</v>
      </c>
      <c r="K564">
        <v>37518</v>
      </c>
      <c r="L564">
        <f>bbdd_Social_Media_Trends[[#This Row],[Likes]]+bbdd_Social_Media_Trends[[#This Row],[Shares]]+bbdd_Social_Media_Trends[[#This Row],[Comments]]</f>
        <v>395009</v>
      </c>
      <c r="M564">
        <f>bbdd_Social_Media_Trends[[#This Row],[Interactions]]/bbdd_Social_Media_Trends[[#This Row],[Views]]</f>
        <v>0.14456178283435647</v>
      </c>
      <c r="N564" s="1" t="s">
        <v>22</v>
      </c>
      <c r="O564" s="4">
        <f t="shared" si="8"/>
        <v>0</v>
      </c>
    </row>
    <row r="565" spans="1:15">
      <c r="A565" s="1" t="s">
        <v>605</v>
      </c>
      <c r="B565" s="2">
        <v>44724</v>
      </c>
      <c r="C565" s="13" t="str">
        <f>TEXT(bbdd_Social_Media_Trends[[#This Row],[Post_Date]],"aaaa-mm")</f>
        <v>2022-06</v>
      </c>
      <c r="D565" s="1" t="s">
        <v>27</v>
      </c>
      <c r="E565" s="1" t="s">
        <v>46</v>
      </c>
      <c r="F565" s="1" t="s">
        <v>47</v>
      </c>
      <c r="G565" s="1" t="s">
        <v>37</v>
      </c>
      <c r="H565">
        <v>4278894</v>
      </c>
      <c r="I565">
        <v>445708</v>
      </c>
      <c r="J565">
        <v>53584</v>
      </c>
      <c r="K565">
        <v>44109</v>
      </c>
      <c r="L565">
        <f>bbdd_Social_Media_Trends[[#This Row],[Likes]]+bbdd_Social_Media_Trends[[#This Row],[Shares]]+bbdd_Social_Media_Trends[[#This Row],[Comments]]</f>
        <v>543401</v>
      </c>
      <c r="M565">
        <f>bbdd_Social_Media_Trends[[#This Row],[Interactions]]/bbdd_Social_Media_Trends[[#This Row],[Views]]</f>
        <v>0.12699566757204081</v>
      </c>
      <c r="N565" s="1" t="s">
        <v>29</v>
      </c>
      <c r="O565" s="4">
        <f t="shared" si="8"/>
        <v>0</v>
      </c>
    </row>
    <row r="566" spans="1:15">
      <c r="A566" s="1" t="s">
        <v>606</v>
      </c>
      <c r="B566" s="2">
        <v>44628</v>
      </c>
      <c r="C566" s="13" t="str">
        <f>TEXT(bbdd_Social_Media_Trends[[#This Row],[Post_Date]],"aaaa-mm")</f>
        <v>2022-03</v>
      </c>
      <c r="D566" s="1" t="s">
        <v>12</v>
      </c>
      <c r="E566" s="1" t="s">
        <v>46</v>
      </c>
      <c r="F566" s="1" t="s">
        <v>47</v>
      </c>
      <c r="G566" s="1" t="s">
        <v>37</v>
      </c>
      <c r="H566">
        <v>2325819</v>
      </c>
      <c r="I566">
        <v>315226</v>
      </c>
      <c r="J566">
        <v>26911</v>
      </c>
      <c r="K566">
        <v>8993</v>
      </c>
      <c r="L566">
        <f>bbdd_Social_Media_Trends[[#This Row],[Likes]]+bbdd_Social_Media_Trends[[#This Row],[Shares]]+bbdd_Social_Media_Trends[[#This Row],[Comments]]</f>
        <v>351130</v>
      </c>
      <c r="M566">
        <f>bbdd_Social_Media_Trends[[#This Row],[Interactions]]/bbdd_Social_Media_Trends[[#This Row],[Views]]</f>
        <v>0.15097047534653385</v>
      </c>
      <c r="N566" s="1" t="s">
        <v>16</v>
      </c>
      <c r="O566" s="4">
        <f t="shared" si="8"/>
        <v>0</v>
      </c>
    </row>
    <row r="567" spans="1:15">
      <c r="A567" s="1" t="s">
        <v>607</v>
      </c>
      <c r="B567" s="2">
        <v>44793</v>
      </c>
      <c r="C567" s="13" t="str">
        <f>TEXT(bbdd_Social_Media_Trends[[#This Row],[Post_Date]],"aaaa-mm")</f>
        <v>2022-08</v>
      </c>
      <c r="D567" s="1" t="s">
        <v>18</v>
      </c>
      <c r="E567" s="1" t="s">
        <v>49</v>
      </c>
      <c r="F567" s="1" t="s">
        <v>14</v>
      </c>
      <c r="G567" s="1" t="s">
        <v>44</v>
      </c>
      <c r="H567">
        <v>90504</v>
      </c>
      <c r="I567">
        <v>10397</v>
      </c>
      <c r="J567">
        <v>53914</v>
      </c>
      <c r="K567">
        <v>41748</v>
      </c>
      <c r="L567">
        <f>bbdd_Social_Media_Trends[[#This Row],[Likes]]+bbdd_Social_Media_Trends[[#This Row],[Shares]]+bbdd_Social_Media_Trends[[#This Row],[Comments]]</f>
        <v>106059</v>
      </c>
      <c r="M567">
        <f>bbdd_Social_Media_Trends[[#This Row],[Interactions]]/bbdd_Social_Media_Trends[[#This Row],[Views]]</f>
        <v>1.1718708565367277</v>
      </c>
      <c r="N567" s="1" t="s">
        <v>16</v>
      </c>
      <c r="O567" s="4">
        <f t="shared" si="8"/>
        <v>0</v>
      </c>
    </row>
    <row r="568" spans="1:15">
      <c r="A568" s="1" t="s">
        <v>608</v>
      </c>
      <c r="B568" s="2">
        <v>45169</v>
      </c>
      <c r="C568" s="13" t="str">
        <f>TEXT(bbdd_Social_Media_Trends[[#This Row],[Post_Date]],"aaaa-mm")</f>
        <v>2023-08</v>
      </c>
      <c r="D568" s="1" t="s">
        <v>27</v>
      </c>
      <c r="E568" s="1" t="s">
        <v>52</v>
      </c>
      <c r="F568" s="1" t="s">
        <v>20</v>
      </c>
      <c r="G568" s="1" t="s">
        <v>37</v>
      </c>
      <c r="H568">
        <v>449430</v>
      </c>
      <c r="I568">
        <v>369184</v>
      </c>
      <c r="J568">
        <v>10787</v>
      </c>
      <c r="K568">
        <v>30236</v>
      </c>
      <c r="L568">
        <f>bbdd_Social_Media_Trends[[#This Row],[Likes]]+bbdd_Social_Media_Trends[[#This Row],[Shares]]+bbdd_Social_Media_Trends[[#This Row],[Comments]]</f>
        <v>410207</v>
      </c>
      <c r="M568">
        <f>bbdd_Social_Media_Trends[[#This Row],[Interactions]]/bbdd_Social_Media_Trends[[#This Row],[Views]]</f>
        <v>0.91272723227198893</v>
      </c>
      <c r="N568" s="1" t="s">
        <v>22</v>
      </c>
      <c r="O568" s="4">
        <f t="shared" si="8"/>
        <v>0</v>
      </c>
    </row>
    <row r="569" spans="1:15">
      <c r="A569" s="1" t="s">
        <v>609</v>
      </c>
      <c r="B569" s="2">
        <v>44640</v>
      </c>
      <c r="C569" s="13" t="str">
        <f>TEXT(bbdd_Social_Media_Trends[[#This Row],[Post_Date]],"aaaa-mm")</f>
        <v>2022-03</v>
      </c>
      <c r="D569" s="1" t="s">
        <v>18</v>
      </c>
      <c r="E569" s="1" t="s">
        <v>57</v>
      </c>
      <c r="F569" s="1" t="s">
        <v>14</v>
      </c>
      <c r="G569" s="1" t="s">
        <v>15</v>
      </c>
      <c r="H569">
        <v>1357187</v>
      </c>
      <c r="I569">
        <v>35801</v>
      </c>
      <c r="J569">
        <v>70630</v>
      </c>
      <c r="K569">
        <v>1191</v>
      </c>
      <c r="L569">
        <f>bbdd_Social_Media_Trends[[#This Row],[Likes]]+bbdd_Social_Media_Trends[[#This Row],[Shares]]+bbdd_Social_Media_Trends[[#This Row],[Comments]]</f>
        <v>107622</v>
      </c>
      <c r="M569">
        <f>bbdd_Social_Media_Trends[[#This Row],[Interactions]]/bbdd_Social_Media_Trends[[#This Row],[Views]]</f>
        <v>7.9297841785988227E-2</v>
      </c>
      <c r="N569" s="1" t="s">
        <v>16</v>
      </c>
      <c r="O569" s="4">
        <f t="shared" si="8"/>
        <v>0</v>
      </c>
    </row>
    <row r="570" spans="1:15">
      <c r="A570" s="1" t="s">
        <v>610</v>
      </c>
      <c r="B570" s="2">
        <v>45260</v>
      </c>
      <c r="C570" s="13" t="str">
        <f>TEXT(bbdd_Social_Media_Trends[[#This Row],[Post_Date]],"aaaa-mm")</f>
        <v>2023-11</v>
      </c>
      <c r="D570" s="1" t="s">
        <v>24</v>
      </c>
      <c r="E570" s="1" t="s">
        <v>57</v>
      </c>
      <c r="F570" s="1" t="s">
        <v>20</v>
      </c>
      <c r="G570" s="1" t="s">
        <v>37</v>
      </c>
      <c r="H570">
        <v>3342463</v>
      </c>
      <c r="I570">
        <v>476827</v>
      </c>
      <c r="J570">
        <v>68811</v>
      </c>
      <c r="K570">
        <v>49349</v>
      </c>
      <c r="L570">
        <f>bbdd_Social_Media_Trends[[#This Row],[Likes]]+bbdd_Social_Media_Trends[[#This Row],[Shares]]+bbdd_Social_Media_Trends[[#This Row],[Comments]]</f>
        <v>594987</v>
      </c>
      <c r="M570">
        <f>bbdd_Social_Media_Trends[[#This Row],[Interactions]]/bbdd_Social_Media_Trends[[#This Row],[Views]]</f>
        <v>0.17800855237589766</v>
      </c>
      <c r="N570" s="1" t="s">
        <v>22</v>
      </c>
      <c r="O570" s="4">
        <f t="shared" si="8"/>
        <v>0</v>
      </c>
    </row>
    <row r="571" spans="1:15">
      <c r="A571" s="1" t="s">
        <v>611</v>
      </c>
      <c r="B571" s="2">
        <v>44589</v>
      </c>
      <c r="C571" s="13" t="str">
        <f>TEXT(bbdd_Social_Media_Trends[[#This Row],[Post_Date]],"aaaa-mm")</f>
        <v>2022-01</v>
      </c>
      <c r="D571" s="1" t="s">
        <v>12</v>
      </c>
      <c r="E571" s="1" t="s">
        <v>13</v>
      </c>
      <c r="F571" s="1" t="s">
        <v>47</v>
      </c>
      <c r="G571" s="1" t="s">
        <v>21</v>
      </c>
      <c r="H571">
        <v>137563</v>
      </c>
      <c r="I571">
        <v>40490</v>
      </c>
      <c r="J571">
        <v>5847</v>
      </c>
      <c r="K571">
        <v>43200</v>
      </c>
      <c r="L571">
        <f>bbdd_Social_Media_Trends[[#This Row],[Likes]]+bbdd_Social_Media_Trends[[#This Row],[Shares]]+bbdd_Social_Media_Trends[[#This Row],[Comments]]</f>
        <v>89537</v>
      </c>
      <c r="M571">
        <f>bbdd_Social_Media_Trends[[#This Row],[Interactions]]/bbdd_Social_Media_Trends[[#This Row],[Views]]</f>
        <v>0.65087996045448271</v>
      </c>
      <c r="N571" s="1" t="s">
        <v>22</v>
      </c>
      <c r="O571" s="4">
        <f t="shared" si="8"/>
        <v>0</v>
      </c>
    </row>
    <row r="572" spans="1:15">
      <c r="A572" s="1" t="s">
        <v>612</v>
      </c>
      <c r="B572" s="2">
        <v>44975</v>
      </c>
      <c r="C572" s="13" t="str">
        <f>TEXT(bbdd_Social_Media_Trends[[#This Row],[Post_Date]],"aaaa-mm")</f>
        <v>2023-02</v>
      </c>
      <c r="D572" s="1" t="s">
        <v>18</v>
      </c>
      <c r="E572" s="1" t="s">
        <v>59</v>
      </c>
      <c r="F572" s="1" t="s">
        <v>41</v>
      </c>
      <c r="G572" s="1" t="s">
        <v>44</v>
      </c>
      <c r="H572">
        <v>1211898</v>
      </c>
      <c r="I572">
        <v>301141</v>
      </c>
      <c r="J572">
        <v>73729</v>
      </c>
      <c r="K572">
        <v>34908</v>
      </c>
      <c r="L572">
        <f>bbdd_Social_Media_Trends[[#This Row],[Likes]]+bbdd_Social_Media_Trends[[#This Row],[Shares]]+bbdd_Social_Media_Trends[[#This Row],[Comments]]</f>
        <v>409778</v>
      </c>
      <c r="M572">
        <f>bbdd_Social_Media_Trends[[#This Row],[Interactions]]/bbdd_Social_Media_Trends[[#This Row],[Views]]</f>
        <v>0.33812911647679922</v>
      </c>
      <c r="N572" s="1" t="s">
        <v>16</v>
      </c>
      <c r="O572" s="4">
        <f t="shared" si="8"/>
        <v>0</v>
      </c>
    </row>
    <row r="573" spans="1:15">
      <c r="A573" s="1" t="s">
        <v>613</v>
      </c>
      <c r="B573" s="2">
        <v>45176</v>
      </c>
      <c r="C573" s="13" t="str">
        <f>TEXT(bbdd_Social_Media_Trends[[#This Row],[Post_Date]],"aaaa-mm")</f>
        <v>2023-09</v>
      </c>
      <c r="D573" s="1" t="s">
        <v>24</v>
      </c>
      <c r="E573" s="1" t="s">
        <v>49</v>
      </c>
      <c r="F573" s="1" t="s">
        <v>41</v>
      </c>
      <c r="G573" s="1" t="s">
        <v>28</v>
      </c>
      <c r="H573">
        <v>3574989</v>
      </c>
      <c r="I573">
        <v>180600</v>
      </c>
      <c r="J573">
        <v>24471</v>
      </c>
      <c r="K573">
        <v>22982</v>
      </c>
      <c r="L573">
        <f>bbdd_Social_Media_Trends[[#This Row],[Likes]]+bbdd_Social_Media_Trends[[#This Row],[Shares]]+bbdd_Social_Media_Trends[[#This Row],[Comments]]</f>
        <v>228053</v>
      </c>
      <c r="M573">
        <f>bbdd_Social_Media_Trends[[#This Row],[Interactions]]/bbdd_Social_Media_Trends[[#This Row],[Views]]</f>
        <v>6.3791245231803517E-2</v>
      </c>
      <c r="N573" s="1" t="s">
        <v>16</v>
      </c>
      <c r="O573" s="4">
        <f t="shared" si="8"/>
        <v>0</v>
      </c>
    </row>
    <row r="574" spans="1:15">
      <c r="A574" s="1" t="s">
        <v>614</v>
      </c>
      <c r="B574" s="2">
        <v>44663</v>
      </c>
      <c r="C574" s="13" t="str">
        <f>TEXT(bbdd_Social_Media_Trends[[#This Row],[Post_Date]],"aaaa-mm")</f>
        <v>2022-04</v>
      </c>
      <c r="D574" s="1" t="s">
        <v>12</v>
      </c>
      <c r="E574" s="1" t="s">
        <v>31</v>
      </c>
      <c r="F574" s="1" t="s">
        <v>14</v>
      </c>
      <c r="G574" s="1" t="s">
        <v>50</v>
      </c>
      <c r="H574">
        <v>885342</v>
      </c>
      <c r="I574">
        <v>214451</v>
      </c>
      <c r="J574">
        <v>28768</v>
      </c>
      <c r="K574">
        <v>31466</v>
      </c>
      <c r="L574">
        <f>bbdd_Social_Media_Trends[[#This Row],[Likes]]+bbdd_Social_Media_Trends[[#This Row],[Shares]]+bbdd_Social_Media_Trends[[#This Row],[Comments]]</f>
        <v>274685</v>
      </c>
      <c r="M574">
        <f>bbdd_Social_Media_Trends[[#This Row],[Interactions]]/bbdd_Social_Media_Trends[[#This Row],[Views]]</f>
        <v>0.31025863451637897</v>
      </c>
      <c r="N574" s="1" t="s">
        <v>16</v>
      </c>
      <c r="O574" s="4">
        <f t="shared" si="8"/>
        <v>0</v>
      </c>
    </row>
    <row r="575" spans="1:15">
      <c r="A575" s="1" t="s">
        <v>615</v>
      </c>
      <c r="B575" s="2">
        <v>44844</v>
      </c>
      <c r="C575" s="13" t="str">
        <f>TEXT(bbdd_Social_Media_Trends[[#This Row],[Post_Date]],"aaaa-mm")</f>
        <v>2022-10</v>
      </c>
      <c r="D575" s="1" t="s">
        <v>27</v>
      </c>
      <c r="E575" s="1" t="s">
        <v>39</v>
      </c>
      <c r="F575" s="1" t="s">
        <v>14</v>
      </c>
      <c r="G575" s="1" t="s">
        <v>50</v>
      </c>
      <c r="H575">
        <v>3620989</v>
      </c>
      <c r="I575">
        <v>185166</v>
      </c>
      <c r="J575">
        <v>73884</v>
      </c>
      <c r="K575">
        <v>46247</v>
      </c>
      <c r="L575">
        <f>bbdd_Social_Media_Trends[[#This Row],[Likes]]+bbdd_Social_Media_Trends[[#This Row],[Shares]]+bbdd_Social_Media_Trends[[#This Row],[Comments]]</f>
        <v>305297</v>
      </c>
      <c r="M575">
        <f>bbdd_Social_Media_Trends[[#This Row],[Interactions]]/bbdd_Social_Media_Trends[[#This Row],[Views]]</f>
        <v>8.4313153119216874E-2</v>
      </c>
      <c r="N575" s="1" t="s">
        <v>29</v>
      </c>
      <c r="O575" s="4">
        <f t="shared" si="8"/>
        <v>0</v>
      </c>
    </row>
    <row r="576" spans="1:15">
      <c r="A576" s="1" t="s">
        <v>616</v>
      </c>
      <c r="B576" s="2">
        <v>45099</v>
      </c>
      <c r="C576" s="13" t="str">
        <f>TEXT(bbdd_Social_Media_Trends[[#This Row],[Post_Date]],"aaaa-mm")</f>
        <v>2023-06</v>
      </c>
      <c r="D576" s="1" t="s">
        <v>18</v>
      </c>
      <c r="E576" s="1" t="s">
        <v>31</v>
      </c>
      <c r="F576" s="1" t="s">
        <v>47</v>
      </c>
      <c r="G576" s="1" t="s">
        <v>50</v>
      </c>
      <c r="H576">
        <v>4694304</v>
      </c>
      <c r="I576">
        <v>15155</v>
      </c>
      <c r="J576">
        <v>48834</v>
      </c>
      <c r="K576">
        <v>46703</v>
      </c>
      <c r="L576">
        <f>bbdd_Social_Media_Trends[[#This Row],[Likes]]+bbdd_Social_Media_Trends[[#This Row],[Shares]]+bbdd_Social_Media_Trends[[#This Row],[Comments]]</f>
        <v>110692</v>
      </c>
      <c r="M576">
        <f>bbdd_Social_Media_Trends[[#This Row],[Interactions]]/bbdd_Social_Media_Trends[[#This Row],[Views]]</f>
        <v>2.3580066395359141E-2</v>
      </c>
      <c r="N576" s="1" t="s">
        <v>29</v>
      </c>
      <c r="O576" s="4">
        <f t="shared" si="8"/>
        <v>0</v>
      </c>
    </row>
    <row r="577" spans="1:15">
      <c r="A577" s="1" t="s">
        <v>617</v>
      </c>
      <c r="B577" s="2">
        <v>44776</v>
      </c>
      <c r="C577" s="13" t="str">
        <f>TEXT(bbdd_Social_Media_Trends[[#This Row],[Post_Date]],"aaaa-mm")</f>
        <v>2022-08</v>
      </c>
      <c r="D577" s="1" t="s">
        <v>12</v>
      </c>
      <c r="E577" s="1" t="s">
        <v>59</v>
      </c>
      <c r="F577" s="1" t="s">
        <v>41</v>
      </c>
      <c r="G577" s="1" t="s">
        <v>28</v>
      </c>
      <c r="H577">
        <v>4298867</v>
      </c>
      <c r="I577">
        <v>233439</v>
      </c>
      <c r="J577">
        <v>92096</v>
      </c>
      <c r="K577">
        <v>20234</v>
      </c>
      <c r="L577">
        <f>bbdd_Social_Media_Trends[[#This Row],[Likes]]+bbdd_Social_Media_Trends[[#This Row],[Shares]]+bbdd_Social_Media_Trends[[#This Row],[Comments]]</f>
        <v>345769</v>
      </c>
      <c r="M577">
        <f>bbdd_Social_Media_Trends[[#This Row],[Interactions]]/bbdd_Social_Media_Trends[[#This Row],[Views]]</f>
        <v>8.0432588400618121E-2</v>
      </c>
      <c r="N577" s="1" t="s">
        <v>16</v>
      </c>
      <c r="O577" s="4">
        <f t="shared" si="8"/>
        <v>0</v>
      </c>
    </row>
    <row r="578" spans="1:15">
      <c r="A578" s="1" t="s">
        <v>618</v>
      </c>
      <c r="B578" s="2">
        <v>45108</v>
      </c>
      <c r="C578" s="13" t="str">
        <f>TEXT(bbdd_Social_Media_Trends[[#This Row],[Post_Date]],"aaaa-mm")</f>
        <v>2023-07</v>
      </c>
      <c r="D578" s="1" t="s">
        <v>12</v>
      </c>
      <c r="E578" s="1" t="s">
        <v>19</v>
      </c>
      <c r="F578" s="1" t="s">
        <v>36</v>
      </c>
      <c r="G578" s="1" t="s">
        <v>28</v>
      </c>
      <c r="H578">
        <v>1308627</v>
      </c>
      <c r="I578">
        <v>212701</v>
      </c>
      <c r="J578">
        <v>97549</v>
      </c>
      <c r="K578">
        <v>10352</v>
      </c>
      <c r="L578">
        <f>bbdd_Social_Media_Trends[[#This Row],[Likes]]+bbdd_Social_Media_Trends[[#This Row],[Shares]]+bbdd_Social_Media_Trends[[#This Row],[Comments]]</f>
        <v>320602</v>
      </c>
      <c r="M578">
        <f>bbdd_Social_Media_Trends[[#This Row],[Interactions]]/bbdd_Social_Media_Trends[[#This Row],[Views]]</f>
        <v>0.24499112428522413</v>
      </c>
      <c r="N578" s="1" t="s">
        <v>29</v>
      </c>
      <c r="O578" s="4">
        <f t="shared" ref="O578:O641" si="9">IF(ISERROR(VLOOKUP(A578,A579:A5576,1,FALSE)),0, 1)</f>
        <v>0</v>
      </c>
    </row>
    <row r="579" spans="1:15">
      <c r="A579" s="1" t="s">
        <v>619</v>
      </c>
      <c r="B579" s="2">
        <v>44941</v>
      </c>
      <c r="C579" s="13" t="str">
        <f>TEXT(bbdd_Social_Media_Trends[[#This Row],[Post_Date]],"aaaa-mm")</f>
        <v>2023-01</v>
      </c>
      <c r="D579" s="1" t="s">
        <v>18</v>
      </c>
      <c r="E579" s="1" t="s">
        <v>59</v>
      </c>
      <c r="F579" s="1" t="s">
        <v>32</v>
      </c>
      <c r="G579" s="1" t="s">
        <v>50</v>
      </c>
      <c r="H579">
        <v>2126836</v>
      </c>
      <c r="I579">
        <v>135067</v>
      </c>
      <c r="J579">
        <v>2582</v>
      </c>
      <c r="K579">
        <v>34647</v>
      </c>
      <c r="L579">
        <f>bbdd_Social_Media_Trends[[#This Row],[Likes]]+bbdd_Social_Media_Trends[[#This Row],[Shares]]+bbdd_Social_Media_Trends[[#This Row],[Comments]]</f>
        <v>172296</v>
      </c>
      <c r="M579">
        <f>bbdd_Social_Media_Trends[[#This Row],[Interactions]]/bbdd_Social_Media_Trends[[#This Row],[Views]]</f>
        <v>8.1010477535644498E-2</v>
      </c>
      <c r="N579" s="1" t="s">
        <v>22</v>
      </c>
      <c r="O579" s="4">
        <f t="shared" si="9"/>
        <v>0</v>
      </c>
    </row>
    <row r="580" spans="1:15">
      <c r="A580" s="1" t="s">
        <v>620</v>
      </c>
      <c r="B580" s="2">
        <v>44953</v>
      </c>
      <c r="C580" s="13" t="str">
        <f>TEXT(bbdd_Social_Media_Trends[[#This Row],[Post_Date]],"aaaa-mm")</f>
        <v>2023-01</v>
      </c>
      <c r="D580" s="1" t="s">
        <v>27</v>
      </c>
      <c r="E580" s="1" t="s">
        <v>13</v>
      </c>
      <c r="F580" s="1" t="s">
        <v>41</v>
      </c>
      <c r="G580" s="1" t="s">
        <v>50</v>
      </c>
      <c r="H580">
        <v>4411840</v>
      </c>
      <c r="I580">
        <v>488416</v>
      </c>
      <c r="J580">
        <v>16876</v>
      </c>
      <c r="K580">
        <v>36638</v>
      </c>
      <c r="L580">
        <f>bbdd_Social_Media_Trends[[#This Row],[Likes]]+bbdd_Social_Media_Trends[[#This Row],[Shares]]+bbdd_Social_Media_Trends[[#This Row],[Comments]]</f>
        <v>541930</v>
      </c>
      <c r="M580">
        <f>bbdd_Social_Media_Trends[[#This Row],[Interactions]]/bbdd_Social_Media_Trends[[#This Row],[Views]]</f>
        <v>0.12283537027634728</v>
      </c>
      <c r="N580" s="1" t="s">
        <v>29</v>
      </c>
      <c r="O580" s="4">
        <f t="shared" si="9"/>
        <v>0</v>
      </c>
    </row>
    <row r="581" spans="1:15">
      <c r="A581" s="1" t="s">
        <v>621</v>
      </c>
      <c r="B581" s="2">
        <v>45102</v>
      </c>
      <c r="C581" s="13" t="str">
        <f>TEXT(bbdd_Social_Media_Trends[[#This Row],[Post_Date]],"aaaa-mm")</f>
        <v>2023-06</v>
      </c>
      <c r="D581" s="1" t="s">
        <v>24</v>
      </c>
      <c r="E581" s="1" t="s">
        <v>39</v>
      </c>
      <c r="F581" s="1" t="s">
        <v>36</v>
      </c>
      <c r="G581" s="1" t="s">
        <v>50</v>
      </c>
      <c r="H581">
        <v>3605502</v>
      </c>
      <c r="I581">
        <v>330152</v>
      </c>
      <c r="J581">
        <v>54247</v>
      </c>
      <c r="K581">
        <v>11566</v>
      </c>
      <c r="L581">
        <f>bbdd_Social_Media_Trends[[#This Row],[Likes]]+bbdd_Social_Media_Trends[[#This Row],[Shares]]+bbdd_Social_Media_Trends[[#This Row],[Comments]]</f>
        <v>395965</v>
      </c>
      <c r="M581">
        <f>bbdd_Social_Media_Trends[[#This Row],[Interactions]]/bbdd_Social_Media_Trends[[#This Row],[Views]]</f>
        <v>0.10982243249345029</v>
      </c>
      <c r="N581" s="1" t="s">
        <v>22</v>
      </c>
      <c r="O581" s="4">
        <f t="shared" si="9"/>
        <v>0</v>
      </c>
    </row>
    <row r="582" spans="1:15">
      <c r="A582" s="1" t="s">
        <v>622</v>
      </c>
      <c r="B582" s="2">
        <v>44951</v>
      </c>
      <c r="C582" s="13" t="str">
        <f>TEXT(bbdd_Social_Media_Trends[[#This Row],[Post_Date]],"aaaa-mm")</f>
        <v>2023-01</v>
      </c>
      <c r="D582" s="1" t="s">
        <v>27</v>
      </c>
      <c r="E582" s="1" t="s">
        <v>31</v>
      </c>
      <c r="F582" s="1" t="s">
        <v>36</v>
      </c>
      <c r="G582" s="1" t="s">
        <v>21</v>
      </c>
      <c r="H582">
        <v>4563829</v>
      </c>
      <c r="I582">
        <v>352053</v>
      </c>
      <c r="J582">
        <v>35563</v>
      </c>
      <c r="K582">
        <v>33451</v>
      </c>
      <c r="L582">
        <f>bbdd_Social_Media_Trends[[#This Row],[Likes]]+bbdd_Social_Media_Trends[[#This Row],[Shares]]+bbdd_Social_Media_Trends[[#This Row],[Comments]]</f>
        <v>421067</v>
      </c>
      <c r="M582">
        <f>bbdd_Social_Media_Trends[[#This Row],[Interactions]]/bbdd_Social_Media_Trends[[#This Row],[Views]]</f>
        <v>9.2261782814386781E-2</v>
      </c>
      <c r="N582" s="1" t="s">
        <v>16</v>
      </c>
      <c r="O582" s="4">
        <f t="shared" si="9"/>
        <v>0</v>
      </c>
    </row>
    <row r="583" spans="1:15">
      <c r="A583" s="1" t="s">
        <v>623</v>
      </c>
      <c r="B583" s="2">
        <v>45266</v>
      </c>
      <c r="C583" s="13" t="str">
        <f>TEXT(bbdd_Social_Media_Trends[[#This Row],[Post_Date]],"aaaa-mm")</f>
        <v>2023-12</v>
      </c>
      <c r="D583" s="1" t="s">
        <v>12</v>
      </c>
      <c r="E583" s="1" t="s">
        <v>49</v>
      </c>
      <c r="F583" s="1" t="s">
        <v>41</v>
      </c>
      <c r="G583" s="1" t="s">
        <v>50</v>
      </c>
      <c r="H583">
        <v>400059</v>
      </c>
      <c r="I583">
        <v>255199</v>
      </c>
      <c r="J583">
        <v>28172</v>
      </c>
      <c r="K583">
        <v>10919</v>
      </c>
      <c r="L583">
        <f>bbdd_Social_Media_Trends[[#This Row],[Likes]]+bbdd_Social_Media_Trends[[#This Row],[Shares]]+bbdd_Social_Media_Trends[[#This Row],[Comments]]</f>
        <v>294290</v>
      </c>
      <c r="M583">
        <f>bbdd_Social_Media_Trends[[#This Row],[Interactions]]/bbdd_Social_Media_Trends[[#This Row],[Views]]</f>
        <v>0.73561649656675643</v>
      </c>
      <c r="N583" s="1" t="s">
        <v>22</v>
      </c>
      <c r="O583" s="4">
        <f t="shared" si="9"/>
        <v>0</v>
      </c>
    </row>
    <row r="584" spans="1:15">
      <c r="A584" s="1" t="s">
        <v>624</v>
      </c>
      <c r="B584" s="2">
        <v>44703</v>
      </c>
      <c r="C584" s="13" t="str">
        <f>TEXT(bbdd_Social_Media_Trends[[#This Row],[Post_Date]],"aaaa-mm")</f>
        <v>2022-05</v>
      </c>
      <c r="D584" s="1" t="s">
        <v>24</v>
      </c>
      <c r="E584" s="1" t="s">
        <v>35</v>
      </c>
      <c r="F584" s="1" t="s">
        <v>47</v>
      </c>
      <c r="G584" s="1" t="s">
        <v>21</v>
      </c>
      <c r="H584">
        <v>977370</v>
      </c>
      <c r="I584">
        <v>157911</v>
      </c>
      <c r="J584">
        <v>30071</v>
      </c>
      <c r="K584">
        <v>2947</v>
      </c>
      <c r="L584">
        <f>bbdd_Social_Media_Trends[[#This Row],[Likes]]+bbdd_Social_Media_Trends[[#This Row],[Shares]]+bbdd_Social_Media_Trends[[#This Row],[Comments]]</f>
        <v>190929</v>
      </c>
      <c r="M584">
        <f>bbdd_Social_Media_Trends[[#This Row],[Interactions]]/bbdd_Social_Media_Trends[[#This Row],[Views]]</f>
        <v>0.19534976518616287</v>
      </c>
      <c r="N584" s="1" t="s">
        <v>29</v>
      </c>
      <c r="O584" s="4">
        <f t="shared" si="9"/>
        <v>0</v>
      </c>
    </row>
    <row r="585" spans="1:15">
      <c r="A585" s="1" t="s">
        <v>625</v>
      </c>
      <c r="B585" s="2">
        <v>45150</v>
      </c>
      <c r="C585" s="13" t="str">
        <f>TEXT(bbdd_Social_Media_Trends[[#This Row],[Post_Date]],"aaaa-mm")</f>
        <v>2023-08</v>
      </c>
      <c r="D585" s="1" t="s">
        <v>27</v>
      </c>
      <c r="E585" s="1" t="s">
        <v>57</v>
      </c>
      <c r="F585" s="1" t="s">
        <v>20</v>
      </c>
      <c r="G585" s="1" t="s">
        <v>60</v>
      </c>
      <c r="H585">
        <v>4464692</v>
      </c>
      <c r="I585">
        <v>44245</v>
      </c>
      <c r="J585">
        <v>12962</v>
      </c>
      <c r="K585">
        <v>42732</v>
      </c>
      <c r="L585">
        <f>bbdd_Social_Media_Trends[[#This Row],[Likes]]+bbdd_Social_Media_Trends[[#This Row],[Shares]]+bbdd_Social_Media_Trends[[#This Row],[Comments]]</f>
        <v>99939</v>
      </c>
      <c r="M585">
        <f>bbdd_Social_Media_Trends[[#This Row],[Interactions]]/bbdd_Social_Media_Trends[[#This Row],[Views]]</f>
        <v>2.2384298849730283E-2</v>
      </c>
      <c r="N585" s="1" t="s">
        <v>16</v>
      </c>
      <c r="O585" s="4">
        <f t="shared" si="9"/>
        <v>0</v>
      </c>
    </row>
    <row r="586" spans="1:15">
      <c r="A586" s="1" t="s">
        <v>626</v>
      </c>
      <c r="B586" s="2">
        <v>44871</v>
      </c>
      <c r="C586" s="13" t="str">
        <f>TEXT(bbdd_Social_Media_Trends[[#This Row],[Post_Date]],"aaaa-mm")</f>
        <v>2022-11</v>
      </c>
      <c r="D586" s="1" t="s">
        <v>27</v>
      </c>
      <c r="E586" s="1" t="s">
        <v>57</v>
      </c>
      <c r="F586" s="1" t="s">
        <v>14</v>
      </c>
      <c r="G586" s="1" t="s">
        <v>50</v>
      </c>
      <c r="H586">
        <v>1880584</v>
      </c>
      <c r="I586">
        <v>376512</v>
      </c>
      <c r="J586">
        <v>76764</v>
      </c>
      <c r="K586">
        <v>34314</v>
      </c>
      <c r="L586">
        <f>bbdd_Social_Media_Trends[[#This Row],[Likes]]+bbdd_Social_Media_Trends[[#This Row],[Shares]]+bbdd_Social_Media_Trends[[#This Row],[Comments]]</f>
        <v>487590</v>
      </c>
      <c r="M586">
        <f>bbdd_Social_Media_Trends[[#This Row],[Interactions]]/bbdd_Social_Media_Trends[[#This Row],[Views]]</f>
        <v>0.25927584197249365</v>
      </c>
      <c r="N586" s="1" t="s">
        <v>22</v>
      </c>
      <c r="O586" s="4">
        <f t="shared" si="9"/>
        <v>0</v>
      </c>
    </row>
    <row r="587" spans="1:15">
      <c r="A587" s="1" t="s">
        <v>627</v>
      </c>
      <c r="B587" s="2">
        <v>44743</v>
      </c>
      <c r="C587" s="13" t="str">
        <f>TEXT(bbdd_Social_Media_Trends[[#This Row],[Post_Date]],"aaaa-mm")</f>
        <v>2022-07</v>
      </c>
      <c r="D587" s="1" t="s">
        <v>12</v>
      </c>
      <c r="E587" s="1" t="s">
        <v>31</v>
      </c>
      <c r="F587" s="1" t="s">
        <v>20</v>
      </c>
      <c r="G587" s="1" t="s">
        <v>25</v>
      </c>
      <c r="H587">
        <v>3073948</v>
      </c>
      <c r="I587">
        <v>220279</v>
      </c>
      <c r="J587">
        <v>58403</v>
      </c>
      <c r="K587">
        <v>13445</v>
      </c>
      <c r="L587">
        <f>bbdd_Social_Media_Trends[[#This Row],[Likes]]+bbdd_Social_Media_Trends[[#This Row],[Shares]]+bbdd_Social_Media_Trends[[#This Row],[Comments]]</f>
        <v>292127</v>
      </c>
      <c r="M587">
        <f>bbdd_Social_Media_Trends[[#This Row],[Interactions]]/bbdd_Social_Media_Trends[[#This Row],[Views]]</f>
        <v>9.5033162564883991E-2</v>
      </c>
      <c r="N587" s="1" t="s">
        <v>16</v>
      </c>
      <c r="O587" s="4">
        <f t="shared" si="9"/>
        <v>0</v>
      </c>
    </row>
    <row r="588" spans="1:15">
      <c r="A588" s="1" t="s">
        <v>628</v>
      </c>
      <c r="B588" s="2">
        <v>44646</v>
      </c>
      <c r="C588" s="13" t="str">
        <f>TEXT(bbdd_Social_Media_Trends[[#This Row],[Post_Date]],"aaaa-mm")</f>
        <v>2022-03</v>
      </c>
      <c r="D588" s="1" t="s">
        <v>18</v>
      </c>
      <c r="E588" s="1" t="s">
        <v>19</v>
      </c>
      <c r="F588" s="1" t="s">
        <v>32</v>
      </c>
      <c r="G588" s="1" t="s">
        <v>44</v>
      </c>
      <c r="H588">
        <v>3839951</v>
      </c>
      <c r="I588">
        <v>182675</v>
      </c>
      <c r="J588">
        <v>74863</v>
      </c>
      <c r="K588">
        <v>44718</v>
      </c>
      <c r="L588">
        <f>bbdd_Social_Media_Trends[[#This Row],[Likes]]+bbdd_Social_Media_Trends[[#This Row],[Shares]]+bbdd_Social_Media_Trends[[#This Row],[Comments]]</f>
        <v>302256</v>
      </c>
      <c r="M588">
        <f>bbdd_Social_Media_Trends[[#This Row],[Interactions]]/bbdd_Social_Media_Trends[[#This Row],[Views]]</f>
        <v>7.8713504417113653E-2</v>
      </c>
      <c r="N588" s="1" t="s">
        <v>16</v>
      </c>
      <c r="O588" s="4">
        <f t="shared" si="9"/>
        <v>0</v>
      </c>
    </row>
    <row r="589" spans="1:15">
      <c r="A589" s="1" t="s">
        <v>629</v>
      </c>
      <c r="B589" s="2">
        <v>44736</v>
      </c>
      <c r="C589" s="13" t="str">
        <f>TEXT(bbdd_Social_Media_Trends[[#This Row],[Post_Date]],"aaaa-mm")</f>
        <v>2022-06</v>
      </c>
      <c r="D589" s="1" t="s">
        <v>12</v>
      </c>
      <c r="E589" s="1" t="s">
        <v>19</v>
      </c>
      <c r="F589" s="1" t="s">
        <v>47</v>
      </c>
      <c r="G589" s="1" t="s">
        <v>50</v>
      </c>
      <c r="H589">
        <v>2716465</v>
      </c>
      <c r="I589">
        <v>376170</v>
      </c>
      <c r="J589">
        <v>83061</v>
      </c>
      <c r="K589">
        <v>34545</v>
      </c>
      <c r="L589">
        <f>bbdd_Social_Media_Trends[[#This Row],[Likes]]+bbdd_Social_Media_Trends[[#This Row],[Shares]]+bbdd_Social_Media_Trends[[#This Row],[Comments]]</f>
        <v>493776</v>
      </c>
      <c r="M589">
        <f>bbdd_Social_Media_Trends[[#This Row],[Interactions]]/bbdd_Social_Media_Trends[[#This Row],[Views]]</f>
        <v>0.18177153027924159</v>
      </c>
      <c r="N589" s="1" t="s">
        <v>16</v>
      </c>
      <c r="O589" s="4">
        <f t="shared" si="9"/>
        <v>0</v>
      </c>
    </row>
    <row r="590" spans="1:15">
      <c r="A590" s="1" t="s">
        <v>630</v>
      </c>
      <c r="B590" s="2">
        <v>44666</v>
      </c>
      <c r="C590" s="13" t="str">
        <f>TEXT(bbdd_Social_Media_Trends[[#This Row],[Post_Date]],"aaaa-mm")</f>
        <v>2022-04</v>
      </c>
      <c r="D590" s="1" t="s">
        <v>27</v>
      </c>
      <c r="E590" s="1" t="s">
        <v>59</v>
      </c>
      <c r="F590" s="1" t="s">
        <v>36</v>
      </c>
      <c r="G590" s="1" t="s">
        <v>15</v>
      </c>
      <c r="H590">
        <v>1335761</v>
      </c>
      <c r="I590">
        <v>344123</v>
      </c>
      <c r="J590">
        <v>4329</v>
      </c>
      <c r="K590">
        <v>48849</v>
      </c>
      <c r="L590">
        <f>bbdd_Social_Media_Trends[[#This Row],[Likes]]+bbdd_Social_Media_Trends[[#This Row],[Shares]]+bbdd_Social_Media_Trends[[#This Row],[Comments]]</f>
        <v>397301</v>
      </c>
      <c r="M590">
        <f>bbdd_Social_Media_Trends[[#This Row],[Interactions]]/bbdd_Social_Media_Trends[[#This Row],[Views]]</f>
        <v>0.29743419668638327</v>
      </c>
      <c r="N590" s="1" t="s">
        <v>16</v>
      </c>
      <c r="O590" s="4">
        <f t="shared" si="9"/>
        <v>0</v>
      </c>
    </row>
    <row r="591" spans="1:15">
      <c r="A591" s="1" t="s">
        <v>631</v>
      </c>
      <c r="B591" s="2">
        <v>45140</v>
      </c>
      <c r="C591" s="13" t="str">
        <f>TEXT(bbdd_Social_Media_Trends[[#This Row],[Post_Date]],"aaaa-mm")</f>
        <v>2023-08</v>
      </c>
      <c r="D591" s="1" t="s">
        <v>27</v>
      </c>
      <c r="E591" s="1" t="s">
        <v>39</v>
      </c>
      <c r="F591" s="1" t="s">
        <v>14</v>
      </c>
      <c r="G591" s="1" t="s">
        <v>37</v>
      </c>
      <c r="H591">
        <v>1180149</v>
      </c>
      <c r="I591">
        <v>286650</v>
      </c>
      <c r="J591">
        <v>1000</v>
      </c>
      <c r="K591">
        <v>27032</v>
      </c>
      <c r="L591">
        <f>bbdd_Social_Media_Trends[[#This Row],[Likes]]+bbdd_Social_Media_Trends[[#This Row],[Shares]]+bbdd_Social_Media_Trends[[#This Row],[Comments]]</f>
        <v>314682</v>
      </c>
      <c r="M591">
        <f>bbdd_Social_Media_Trends[[#This Row],[Interactions]]/bbdd_Social_Media_Trends[[#This Row],[Views]]</f>
        <v>0.26664599131126665</v>
      </c>
      <c r="N591" s="1" t="s">
        <v>16</v>
      </c>
      <c r="O591" s="4">
        <f t="shared" si="9"/>
        <v>0</v>
      </c>
    </row>
    <row r="592" spans="1:15">
      <c r="A592" s="1" t="s">
        <v>632</v>
      </c>
      <c r="B592" s="2">
        <v>44567</v>
      </c>
      <c r="C592" s="13" t="str">
        <f>TEXT(bbdd_Social_Media_Trends[[#This Row],[Post_Date]],"aaaa-mm")</f>
        <v>2022-01</v>
      </c>
      <c r="D592" s="1" t="s">
        <v>18</v>
      </c>
      <c r="E592" s="1" t="s">
        <v>35</v>
      </c>
      <c r="F592" s="1" t="s">
        <v>47</v>
      </c>
      <c r="G592" s="1" t="s">
        <v>25</v>
      </c>
      <c r="H592">
        <v>2002817</v>
      </c>
      <c r="I592">
        <v>410588</v>
      </c>
      <c r="J592">
        <v>47199</v>
      </c>
      <c r="K592">
        <v>47032</v>
      </c>
      <c r="L592">
        <f>bbdd_Social_Media_Trends[[#This Row],[Likes]]+bbdd_Social_Media_Trends[[#This Row],[Shares]]+bbdd_Social_Media_Trends[[#This Row],[Comments]]</f>
        <v>504819</v>
      </c>
      <c r="M592">
        <f>bbdd_Social_Media_Trends[[#This Row],[Interactions]]/bbdd_Social_Media_Trends[[#This Row],[Views]]</f>
        <v>0.25205448126314084</v>
      </c>
      <c r="N592" s="1" t="s">
        <v>22</v>
      </c>
      <c r="O592" s="4">
        <f t="shared" si="9"/>
        <v>0</v>
      </c>
    </row>
    <row r="593" spans="1:15">
      <c r="A593" s="1" t="s">
        <v>633</v>
      </c>
      <c r="B593" s="2">
        <v>44585</v>
      </c>
      <c r="C593" s="13" t="str">
        <f>TEXT(bbdd_Social_Media_Trends[[#This Row],[Post_Date]],"aaaa-mm")</f>
        <v>2022-01</v>
      </c>
      <c r="D593" s="1" t="s">
        <v>12</v>
      </c>
      <c r="E593" s="1" t="s">
        <v>49</v>
      </c>
      <c r="F593" s="1" t="s">
        <v>41</v>
      </c>
      <c r="G593" s="1" t="s">
        <v>28</v>
      </c>
      <c r="H593">
        <v>845246</v>
      </c>
      <c r="I593">
        <v>313875</v>
      </c>
      <c r="J593">
        <v>38766</v>
      </c>
      <c r="K593">
        <v>37466</v>
      </c>
      <c r="L593">
        <f>bbdd_Social_Media_Trends[[#This Row],[Likes]]+bbdd_Social_Media_Trends[[#This Row],[Shares]]+bbdd_Social_Media_Trends[[#This Row],[Comments]]</f>
        <v>390107</v>
      </c>
      <c r="M593">
        <f>bbdd_Social_Media_Trends[[#This Row],[Interactions]]/bbdd_Social_Media_Trends[[#This Row],[Views]]</f>
        <v>0.46153072596616845</v>
      </c>
      <c r="N593" s="1" t="s">
        <v>29</v>
      </c>
      <c r="O593" s="4">
        <f t="shared" si="9"/>
        <v>0</v>
      </c>
    </row>
    <row r="594" spans="1:15">
      <c r="A594" s="1" t="s">
        <v>634</v>
      </c>
      <c r="B594" s="2">
        <v>45192</v>
      </c>
      <c r="C594" s="13" t="str">
        <f>TEXT(bbdd_Social_Media_Trends[[#This Row],[Post_Date]],"aaaa-mm")</f>
        <v>2023-09</v>
      </c>
      <c r="D594" s="1" t="s">
        <v>27</v>
      </c>
      <c r="E594" s="1" t="s">
        <v>49</v>
      </c>
      <c r="F594" s="1" t="s">
        <v>14</v>
      </c>
      <c r="G594" s="1" t="s">
        <v>44</v>
      </c>
      <c r="H594">
        <v>4066726</v>
      </c>
      <c r="I594">
        <v>104299</v>
      </c>
      <c r="J594">
        <v>51143</v>
      </c>
      <c r="K594">
        <v>20911</v>
      </c>
      <c r="L594">
        <f>bbdd_Social_Media_Trends[[#This Row],[Likes]]+bbdd_Social_Media_Trends[[#This Row],[Shares]]+bbdd_Social_Media_Trends[[#This Row],[Comments]]</f>
        <v>176353</v>
      </c>
      <c r="M594">
        <f>bbdd_Social_Media_Trends[[#This Row],[Interactions]]/bbdd_Social_Media_Trends[[#This Row],[Views]]</f>
        <v>4.3364859102875387E-2</v>
      </c>
      <c r="N594" s="1" t="s">
        <v>16</v>
      </c>
      <c r="O594" s="4">
        <f t="shared" si="9"/>
        <v>0</v>
      </c>
    </row>
    <row r="595" spans="1:15">
      <c r="A595" s="1" t="s">
        <v>635</v>
      </c>
      <c r="B595" s="2">
        <v>44813</v>
      </c>
      <c r="C595" s="13" t="str">
        <f>TEXT(bbdd_Social_Media_Trends[[#This Row],[Post_Date]],"aaaa-mm")</f>
        <v>2022-09</v>
      </c>
      <c r="D595" s="1" t="s">
        <v>27</v>
      </c>
      <c r="E595" s="1" t="s">
        <v>39</v>
      </c>
      <c r="F595" s="1" t="s">
        <v>36</v>
      </c>
      <c r="G595" s="1" t="s">
        <v>37</v>
      </c>
      <c r="H595">
        <v>3764424</v>
      </c>
      <c r="I595">
        <v>163362</v>
      </c>
      <c r="J595">
        <v>93921</v>
      </c>
      <c r="K595">
        <v>36293</v>
      </c>
      <c r="L595">
        <f>bbdd_Social_Media_Trends[[#This Row],[Likes]]+bbdd_Social_Media_Trends[[#This Row],[Shares]]+bbdd_Social_Media_Trends[[#This Row],[Comments]]</f>
        <v>293576</v>
      </c>
      <c r="M595">
        <f>bbdd_Social_Media_Trends[[#This Row],[Interactions]]/bbdd_Social_Media_Trends[[#This Row],[Views]]</f>
        <v>7.7986964273950007E-2</v>
      </c>
      <c r="N595" s="1" t="s">
        <v>22</v>
      </c>
      <c r="O595" s="4">
        <f t="shared" si="9"/>
        <v>0</v>
      </c>
    </row>
    <row r="596" spans="1:15">
      <c r="A596" s="1" t="s">
        <v>636</v>
      </c>
      <c r="B596" s="2">
        <v>44971</v>
      </c>
      <c r="C596" s="13" t="str">
        <f>TEXT(bbdd_Social_Media_Trends[[#This Row],[Post_Date]],"aaaa-mm")</f>
        <v>2023-02</v>
      </c>
      <c r="D596" s="1" t="s">
        <v>12</v>
      </c>
      <c r="E596" s="1" t="s">
        <v>49</v>
      </c>
      <c r="F596" s="1" t="s">
        <v>47</v>
      </c>
      <c r="G596" s="1" t="s">
        <v>37</v>
      </c>
      <c r="H596">
        <v>3988342</v>
      </c>
      <c r="I596">
        <v>364965</v>
      </c>
      <c r="J596">
        <v>35233</v>
      </c>
      <c r="K596">
        <v>5962</v>
      </c>
      <c r="L596">
        <f>bbdd_Social_Media_Trends[[#This Row],[Likes]]+bbdd_Social_Media_Trends[[#This Row],[Shares]]+bbdd_Social_Media_Trends[[#This Row],[Comments]]</f>
        <v>406160</v>
      </c>
      <c r="M596">
        <f>bbdd_Social_Media_Trends[[#This Row],[Interactions]]/bbdd_Social_Media_Trends[[#This Row],[Views]]</f>
        <v>0.10183680336340263</v>
      </c>
      <c r="N596" s="1" t="s">
        <v>29</v>
      </c>
      <c r="O596" s="4">
        <f t="shared" si="9"/>
        <v>0</v>
      </c>
    </row>
    <row r="597" spans="1:15">
      <c r="A597" s="1" t="s">
        <v>637</v>
      </c>
      <c r="B597" s="2">
        <v>44723</v>
      </c>
      <c r="C597" s="13" t="str">
        <f>TEXT(bbdd_Social_Media_Trends[[#This Row],[Post_Date]],"aaaa-mm")</f>
        <v>2022-06</v>
      </c>
      <c r="D597" s="1" t="s">
        <v>12</v>
      </c>
      <c r="E597" s="1" t="s">
        <v>46</v>
      </c>
      <c r="F597" s="1" t="s">
        <v>36</v>
      </c>
      <c r="G597" s="1" t="s">
        <v>37</v>
      </c>
      <c r="H597">
        <v>1934330</v>
      </c>
      <c r="I597">
        <v>341337</v>
      </c>
      <c r="J597">
        <v>10605</v>
      </c>
      <c r="K597">
        <v>35090</v>
      </c>
      <c r="L597">
        <f>bbdd_Social_Media_Trends[[#This Row],[Likes]]+bbdd_Social_Media_Trends[[#This Row],[Shares]]+bbdd_Social_Media_Trends[[#This Row],[Comments]]</f>
        <v>387032</v>
      </c>
      <c r="M597">
        <f>bbdd_Social_Media_Trends[[#This Row],[Interactions]]/bbdd_Social_Media_Trends[[#This Row],[Views]]</f>
        <v>0.20008581782839535</v>
      </c>
      <c r="N597" s="1" t="s">
        <v>16</v>
      </c>
      <c r="O597" s="4">
        <f t="shared" si="9"/>
        <v>0</v>
      </c>
    </row>
    <row r="598" spans="1:15">
      <c r="A598" s="1" t="s">
        <v>638</v>
      </c>
      <c r="B598" s="2">
        <v>44782</v>
      </c>
      <c r="C598" s="13" t="str">
        <f>TEXT(bbdd_Social_Media_Trends[[#This Row],[Post_Date]],"aaaa-mm")</f>
        <v>2022-08</v>
      </c>
      <c r="D598" s="1" t="s">
        <v>24</v>
      </c>
      <c r="E598" s="1" t="s">
        <v>13</v>
      </c>
      <c r="F598" s="1" t="s">
        <v>41</v>
      </c>
      <c r="G598" s="1" t="s">
        <v>50</v>
      </c>
      <c r="H598">
        <v>383395</v>
      </c>
      <c r="I598">
        <v>244568</v>
      </c>
      <c r="J598">
        <v>41301</v>
      </c>
      <c r="K598">
        <v>37072</v>
      </c>
      <c r="L598">
        <f>bbdd_Social_Media_Trends[[#This Row],[Likes]]+bbdd_Social_Media_Trends[[#This Row],[Shares]]+bbdd_Social_Media_Trends[[#This Row],[Comments]]</f>
        <v>322941</v>
      </c>
      <c r="M598">
        <f>bbdd_Social_Media_Trends[[#This Row],[Interactions]]/bbdd_Social_Media_Trends[[#This Row],[Views]]</f>
        <v>0.84231927907249704</v>
      </c>
      <c r="N598" s="1" t="s">
        <v>29</v>
      </c>
      <c r="O598" s="4">
        <f t="shared" si="9"/>
        <v>0</v>
      </c>
    </row>
    <row r="599" spans="1:15">
      <c r="A599" s="1" t="s">
        <v>639</v>
      </c>
      <c r="B599" s="2">
        <v>45288</v>
      </c>
      <c r="C599" s="13" t="str">
        <f>TEXT(bbdd_Social_Media_Trends[[#This Row],[Post_Date]],"aaaa-mm")</f>
        <v>2023-12</v>
      </c>
      <c r="D599" s="1" t="s">
        <v>18</v>
      </c>
      <c r="E599" s="1" t="s">
        <v>31</v>
      </c>
      <c r="F599" s="1" t="s">
        <v>14</v>
      </c>
      <c r="G599" s="1" t="s">
        <v>21</v>
      </c>
      <c r="H599">
        <v>3469085</v>
      </c>
      <c r="I599">
        <v>404702</v>
      </c>
      <c r="J599">
        <v>36285</v>
      </c>
      <c r="K599">
        <v>25629</v>
      </c>
      <c r="L599">
        <f>bbdd_Social_Media_Trends[[#This Row],[Likes]]+bbdd_Social_Media_Trends[[#This Row],[Shares]]+bbdd_Social_Media_Trends[[#This Row],[Comments]]</f>
        <v>466616</v>
      </c>
      <c r="M599">
        <f>bbdd_Social_Media_Trends[[#This Row],[Interactions]]/bbdd_Social_Media_Trends[[#This Row],[Views]]</f>
        <v>0.13450693770835825</v>
      </c>
      <c r="N599" s="1" t="s">
        <v>22</v>
      </c>
      <c r="O599" s="4">
        <f t="shared" si="9"/>
        <v>0</v>
      </c>
    </row>
    <row r="600" spans="1:15">
      <c r="A600" s="1" t="s">
        <v>640</v>
      </c>
      <c r="B600" s="2">
        <v>45110</v>
      </c>
      <c r="C600" s="13" t="str">
        <f>TEXT(bbdd_Social_Media_Trends[[#This Row],[Post_Date]],"aaaa-mm")</f>
        <v>2023-07</v>
      </c>
      <c r="D600" s="1" t="s">
        <v>18</v>
      </c>
      <c r="E600" s="1" t="s">
        <v>46</v>
      </c>
      <c r="F600" s="1" t="s">
        <v>14</v>
      </c>
      <c r="G600" s="1" t="s">
        <v>28</v>
      </c>
      <c r="H600">
        <v>2594914</v>
      </c>
      <c r="I600">
        <v>369883</v>
      </c>
      <c r="J600">
        <v>17225</v>
      </c>
      <c r="K600">
        <v>14583</v>
      </c>
      <c r="L600">
        <f>bbdd_Social_Media_Trends[[#This Row],[Likes]]+bbdd_Social_Media_Trends[[#This Row],[Shares]]+bbdd_Social_Media_Trends[[#This Row],[Comments]]</f>
        <v>401691</v>
      </c>
      <c r="M600">
        <f>bbdd_Social_Media_Trends[[#This Row],[Interactions]]/bbdd_Social_Media_Trends[[#This Row],[Views]]</f>
        <v>0.1547993498050417</v>
      </c>
      <c r="N600" s="1" t="s">
        <v>16</v>
      </c>
      <c r="O600" s="4">
        <f t="shared" si="9"/>
        <v>0</v>
      </c>
    </row>
    <row r="601" spans="1:15">
      <c r="A601" s="1" t="s">
        <v>641</v>
      </c>
      <c r="B601" s="2">
        <v>44760</v>
      </c>
      <c r="C601" s="13" t="str">
        <f>TEXT(bbdd_Social_Media_Trends[[#This Row],[Post_Date]],"aaaa-mm")</f>
        <v>2022-07</v>
      </c>
      <c r="D601" s="1" t="s">
        <v>24</v>
      </c>
      <c r="E601" s="1" t="s">
        <v>57</v>
      </c>
      <c r="F601" s="1" t="s">
        <v>47</v>
      </c>
      <c r="G601" s="1" t="s">
        <v>21</v>
      </c>
      <c r="H601">
        <v>1785067</v>
      </c>
      <c r="I601">
        <v>468653</v>
      </c>
      <c r="J601">
        <v>40159</v>
      </c>
      <c r="K601">
        <v>15054</v>
      </c>
      <c r="L601">
        <f>bbdd_Social_Media_Trends[[#This Row],[Likes]]+bbdd_Social_Media_Trends[[#This Row],[Shares]]+bbdd_Social_Media_Trends[[#This Row],[Comments]]</f>
        <v>523866</v>
      </c>
      <c r="M601">
        <f>bbdd_Social_Media_Trends[[#This Row],[Interactions]]/bbdd_Social_Media_Trends[[#This Row],[Views]]</f>
        <v>0.29347133749041354</v>
      </c>
      <c r="N601" s="1" t="s">
        <v>29</v>
      </c>
      <c r="O601" s="4">
        <f t="shared" si="9"/>
        <v>0</v>
      </c>
    </row>
    <row r="602" spans="1:15">
      <c r="A602" s="1" t="s">
        <v>642</v>
      </c>
      <c r="B602" s="2">
        <v>45114</v>
      </c>
      <c r="C602" s="13" t="str">
        <f>TEXT(bbdd_Social_Media_Trends[[#This Row],[Post_Date]],"aaaa-mm")</f>
        <v>2023-07</v>
      </c>
      <c r="D602" s="1" t="s">
        <v>18</v>
      </c>
      <c r="E602" s="1" t="s">
        <v>19</v>
      </c>
      <c r="F602" s="1" t="s">
        <v>36</v>
      </c>
      <c r="G602" s="1" t="s">
        <v>25</v>
      </c>
      <c r="H602">
        <v>3329289</v>
      </c>
      <c r="I602">
        <v>462737</v>
      </c>
      <c r="J602">
        <v>18302</v>
      </c>
      <c r="K602">
        <v>45849</v>
      </c>
      <c r="L602">
        <f>bbdd_Social_Media_Trends[[#This Row],[Likes]]+bbdd_Social_Media_Trends[[#This Row],[Shares]]+bbdd_Social_Media_Trends[[#This Row],[Comments]]</f>
        <v>526888</v>
      </c>
      <c r="M602">
        <f>bbdd_Social_Media_Trends[[#This Row],[Interactions]]/bbdd_Social_Media_Trends[[#This Row],[Views]]</f>
        <v>0.15825841493484044</v>
      </c>
      <c r="N602" s="1" t="s">
        <v>16</v>
      </c>
      <c r="O602" s="4">
        <f t="shared" si="9"/>
        <v>0</v>
      </c>
    </row>
    <row r="603" spans="1:15">
      <c r="A603" s="1" t="s">
        <v>643</v>
      </c>
      <c r="B603" s="2">
        <v>45254</v>
      </c>
      <c r="C603" s="13" t="str">
        <f>TEXT(bbdd_Social_Media_Trends[[#This Row],[Post_Date]],"aaaa-mm")</f>
        <v>2023-11</v>
      </c>
      <c r="D603" s="1" t="s">
        <v>27</v>
      </c>
      <c r="E603" s="1" t="s">
        <v>31</v>
      </c>
      <c r="F603" s="1" t="s">
        <v>41</v>
      </c>
      <c r="G603" s="1" t="s">
        <v>44</v>
      </c>
      <c r="H603">
        <v>2888178</v>
      </c>
      <c r="I603">
        <v>323173</v>
      </c>
      <c r="J603">
        <v>11546</v>
      </c>
      <c r="K603">
        <v>33894</v>
      </c>
      <c r="L603">
        <f>bbdd_Social_Media_Trends[[#This Row],[Likes]]+bbdd_Social_Media_Trends[[#This Row],[Shares]]+bbdd_Social_Media_Trends[[#This Row],[Comments]]</f>
        <v>368613</v>
      </c>
      <c r="M603">
        <f>bbdd_Social_Media_Trends[[#This Row],[Interactions]]/bbdd_Social_Media_Trends[[#This Row],[Views]]</f>
        <v>0.12762821405051905</v>
      </c>
      <c r="N603" s="1" t="s">
        <v>29</v>
      </c>
      <c r="O603" s="4">
        <f t="shared" si="9"/>
        <v>0</v>
      </c>
    </row>
    <row r="604" spans="1:15">
      <c r="A604" s="1" t="s">
        <v>644</v>
      </c>
      <c r="B604" s="2">
        <v>44788</v>
      </c>
      <c r="C604" s="13" t="str">
        <f>TEXT(bbdd_Social_Media_Trends[[#This Row],[Post_Date]],"aaaa-mm")</f>
        <v>2022-08</v>
      </c>
      <c r="D604" s="1" t="s">
        <v>18</v>
      </c>
      <c r="E604" s="1" t="s">
        <v>19</v>
      </c>
      <c r="F604" s="1" t="s">
        <v>36</v>
      </c>
      <c r="G604" s="1" t="s">
        <v>44</v>
      </c>
      <c r="H604">
        <v>3177760</v>
      </c>
      <c r="I604">
        <v>71183</v>
      </c>
      <c r="J604">
        <v>55349</v>
      </c>
      <c r="K604">
        <v>7595</v>
      </c>
      <c r="L604">
        <f>bbdd_Social_Media_Trends[[#This Row],[Likes]]+bbdd_Social_Media_Trends[[#This Row],[Shares]]+bbdd_Social_Media_Trends[[#This Row],[Comments]]</f>
        <v>134127</v>
      </c>
      <c r="M604">
        <f>bbdd_Social_Media_Trends[[#This Row],[Interactions]]/bbdd_Social_Media_Trends[[#This Row],[Views]]</f>
        <v>4.2208033331655001E-2</v>
      </c>
      <c r="N604" s="1" t="s">
        <v>29</v>
      </c>
      <c r="O604" s="4">
        <f t="shared" si="9"/>
        <v>0</v>
      </c>
    </row>
    <row r="605" spans="1:15">
      <c r="A605" s="1" t="s">
        <v>645</v>
      </c>
      <c r="B605" s="2">
        <v>44622</v>
      </c>
      <c r="C605" s="13" t="str">
        <f>TEXT(bbdd_Social_Media_Trends[[#This Row],[Post_Date]],"aaaa-mm")</f>
        <v>2022-03</v>
      </c>
      <c r="D605" s="1" t="s">
        <v>24</v>
      </c>
      <c r="E605" s="1" t="s">
        <v>19</v>
      </c>
      <c r="F605" s="1" t="s">
        <v>14</v>
      </c>
      <c r="G605" s="1" t="s">
        <v>44</v>
      </c>
      <c r="H605">
        <v>3812332</v>
      </c>
      <c r="I605">
        <v>82371</v>
      </c>
      <c r="J605">
        <v>33738</v>
      </c>
      <c r="K605">
        <v>38074</v>
      </c>
      <c r="L605">
        <f>bbdd_Social_Media_Trends[[#This Row],[Likes]]+bbdd_Social_Media_Trends[[#This Row],[Shares]]+bbdd_Social_Media_Trends[[#This Row],[Comments]]</f>
        <v>154183</v>
      </c>
      <c r="M605">
        <f>bbdd_Social_Media_Trends[[#This Row],[Interactions]]/bbdd_Social_Media_Trends[[#This Row],[Views]]</f>
        <v>4.0443224776855739E-2</v>
      </c>
      <c r="N605" s="1" t="s">
        <v>29</v>
      </c>
      <c r="O605" s="4">
        <f t="shared" si="9"/>
        <v>0</v>
      </c>
    </row>
    <row r="606" spans="1:15">
      <c r="A606" s="1" t="s">
        <v>646</v>
      </c>
      <c r="B606" s="2">
        <v>45220</v>
      </c>
      <c r="C606" s="13" t="str">
        <f>TEXT(bbdd_Social_Media_Trends[[#This Row],[Post_Date]],"aaaa-mm")</f>
        <v>2023-10</v>
      </c>
      <c r="D606" s="1" t="s">
        <v>18</v>
      </c>
      <c r="E606" s="1" t="s">
        <v>59</v>
      </c>
      <c r="F606" s="1" t="s">
        <v>36</v>
      </c>
      <c r="G606" s="1" t="s">
        <v>21</v>
      </c>
      <c r="H606">
        <v>3660613</v>
      </c>
      <c r="I606">
        <v>40261</v>
      </c>
      <c r="J606">
        <v>23562</v>
      </c>
      <c r="K606">
        <v>5633</v>
      </c>
      <c r="L606">
        <f>bbdd_Social_Media_Trends[[#This Row],[Likes]]+bbdd_Social_Media_Trends[[#This Row],[Shares]]+bbdd_Social_Media_Trends[[#This Row],[Comments]]</f>
        <v>69456</v>
      </c>
      <c r="M606">
        <f>bbdd_Social_Media_Trends[[#This Row],[Interactions]]/bbdd_Social_Media_Trends[[#This Row],[Views]]</f>
        <v>1.8973871316088315E-2</v>
      </c>
      <c r="N606" s="1" t="s">
        <v>16</v>
      </c>
      <c r="O606" s="4">
        <f t="shared" si="9"/>
        <v>0</v>
      </c>
    </row>
    <row r="607" spans="1:15">
      <c r="A607" s="1" t="s">
        <v>647</v>
      </c>
      <c r="B607" s="2">
        <v>44672</v>
      </c>
      <c r="C607" s="13" t="str">
        <f>TEXT(bbdd_Social_Media_Trends[[#This Row],[Post_Date]],"aaaa-mm")</f>
        <v>2022-04</v>
      </c>
      <c r="D607" s="1" t="s">
        <v>27</v>
      </c>
      <c r="E607" s="1" t="s">
        <v>49</v>
      </c>
      <c r="F607" s="1" t="s">
        <v>14</v>
      </c>
      <c r="G607" s="1" t="s">
        <v>44</v>
      </c>
      <c r="H607">
        <v>3837180</v>
      </c>
      <c r="I607">
        <v>476063</v>
      </c>
      <c r="J607">
        <v>92607</v>
      </c>
      <c r="K607">
        <v>6057</v>
      </c>
      <c r="L607">
        <f>bbdd_Social_Media_Trends[[#This Row],[Likes]]+bbdd_Social_Media_Trends[[#This Row],[Shares]]+bbdd_Social_Media_Trends[[#This Row],[Comments]]</f>
        <v>574727</v>
      </c>
      <c r="M607">
        <f>bbdd_Social_Media_Trends[[#This Row],[Interactions]]/bbdd_Social_Media_Trends[[#This Row],[Views]]</f>
        <v>0.14977848315690168</v>
      </c>
      <c r="N607" s="1" t="s">
        <v>29</v>
      </c>
      <c r="O607" s="4">
        <f t="shared" si="9"/>
        <v>0</v>
      </c>
    </row>
    <row r="608" spans="1:15">
      <c r="A608" s="1" t="s">
        <v>648</v>
      </c>
      <c r="B608" s="2">
        <v>44798</v>
      </c>
      <c r="C608" s="13" t="str">
        <f>TEXT(bbdd_Social_Media_Trends[[#This Row],[Post_Date]],"aaaa-mm")</f>
        <v>2022-08</v>
      </c>
      <c r="D608" s="1" t="s">
        <v>27</v>
      </c>
      <c r="E608" s="1" t="s">
        <v>19</v>
      </c>
      <c r="F608" s="1" t="s">
        <v>32</v>
      </c>
      <c r="G608" s="1" t="s">
        <v>15</v>
      </c>
      <c r="H608">
        <v>4709663</v>
      </c>
      <c r="I608">
        <v>278234</v>
      </c>
      <c r="J608">
        <v>36961</v>
      </c>
      <c r="K608">
        <v>4670</v>
      </c>
      <c r="L608">
        <f>bbdd_Social_Media_Trends[[#This Row],[Likes]]+bbdd_Social_Media_Trends[[#This Row],[Shares]]+bbdd_Social_Media_Trends[[#This Row],[Comments]]</f>
        <v>319865</v>
      </c>
      <c r="M608">
        <f>bbdd_Social_Media_Trends[[#This Row],[Interactions]]/bbdd_Social_Media_Trends[[#This Row],[Views]]</f>
        <v>6.7916749032786425E-2</v>
      </c>
      <c r="N608" s="1" t="s">
        <v>22</v>
      </c>
      <c r="O608" s="4">
        <f t="shared" si="9"/>
        <v>0</v>
      </c>
    </row>
    <row r="609" spans="1:15">
      <c r="A609" s="1" t="s">
        <v>649</v>
      </c>
      <c r="B609" s="2">
        <v>45012</v>
      </c>
      <c r="C609" s="13" t="str">
        <f>TEXT(bbdd_Social_Media_Trends[[#This Row],[Post_Date]],"aaaa-mm")</f>
        <v>2023-03</v>
      </c>
      <c r="D609" s="1" t="s">
        <v>27</v>
      </c>
      <c r="E609" s="1" t="s">
        <v>49</v>
      </c>
      <c r="F609" s="1" t="s">
        <v>36</v>
      </c>
      <c r="G609" s="1" t="s">
        <v>25</v>
      </c>
      <c r="H609">
        <v>4812283</v>
      </c>
      <c r="I609">
        <v>315371</v>
      </c>
      <c r="J609">
        <v>43915</v>
      </c>
      <c r="K609">
        <v>14695</v>
      </c>
      <c r="L609">
        <f>bbdd_Social_Media_Trends[[#This Row],[Likes]]+bbdd_Social_Media_Trends[[#This Row],[Shares]]+bbdd_Social_Media_Trends[[#This Row],[Comments]]</f>
        <v>373981</v>
      </c>
      <c r="M609">
        <f>bbdd_Social_Media_Trends[[#This Row],[Interactions]]/bbdd_Social_Media_Trends[[#This Row],[Views]]</f>
        <v>7.7713841850115636E-2</v>
      </c>
      <c r="N609" s="1" t="s">
        <v>29</v>
      </c>
      <c r="O609" s="4">
        <f t="shared" si="9"/>
        <v>0</v>
      </c>
    </row>
    <row r="610" spans="1:15">
      <c r="A610" s="1" t="s">
        <v>650</v>
      </c>
      <c r="B610" s="2">
        <v>44964</v>
      </c>
      <c r="C610" s="13" t="str">
        <f>TEXT(bbdd_Social_Media_Trends[[#This Row],[Post_Date]],"aaaa-mm")</f>
        <v>2023-02</v>
      </c>
      <c r="D610" s="1" t="s">
        <v>12</v>
      </c>
      <c r="E610" s="1" t="s">
        <v>52</v>
      </c>
      <c r="F610" s="1" t="s">
        <v>36</v>
      </c>
      <c r="G610" s="1" t="s">
        <v>21</v>
      </c>
      <c r="H610">
        <v>3722792</v>
      </c>
      <c r="I610">
        <v>275554</v>
      </c>
      <c r="J610">
        <v>76015</v>
      </c>
      <c r="K610">
        <v>15183</v>
      </c>
      <c r="L610">
        <f>bbdd_Social_Media_Trends[[#This Row],[Likes]]+bbdd_Social_Media_Trends[[#This Row],[Shares]]+bbdd_Social_Media_Trends[[#This Row],[Comments]]</f>
        <v>366752</v>
      </c>
      <c r="M610">
        <f>bbdd_Social_Media_Trends[[#This Row],[Interactions]]/bbdd_Social_Media_Trends[[#This Row],[Views]]</f>
        <v>9.8515307865709389E-2</v>
      </c>
      <c r="N610" s="1" t="s">
        <v>16</v>
      </c>
      <c r="O610" s="4">
        <f t="shared" si="9"/>
        <v>0</v>
      </c>
    </row>
    <row r="611" spans="1:15">
      <c r="A611" s="1" t="s">
        <v>651</v>
      </c>
      <c r="B611" s="2">
        <v>44983</v>
      </c>
      <c r="C611" s="13" t="str">
        <f>TEXT(bbdd_Social_Media_Trends[[#This Row],[Post_Date]],"aaaa-mm")</f>
        <v>2023-02</v>
      </c>
      <c r="D611" s="1" t="s">
        <v>12</v>
      </c>
      <c r="E611" s="1" t="s">
        <v>19</v>
      </c>
      <c r="F611" s="1" t="s">
        <v>32</v>
      </c>
      <c r="G611" s="1" t="s">
        <v>25</v>
      </c>
      <c r="H611">
        <v>4094329</v>
      </c>
      <c r="I611">
        <v>434249</v>
      </c>
      <c r="J611">
        <v>5820</v>
      </c>
      <c r="K611">
        <v>18517</v>
      </c>
      <c r="L611">
        <f>bbdd_Social_Media_Trends[[#This Row],[Likes]]+bbdd_Social_Media_Trends[[#This Row],[Shares]]+bbdd_Social_Media_Trends[[#This Row],[Comments]]</f>
        <v>458586</v>
      </c>
      <c r="M611">
        <f>bbdd_Social_Media_Trends[[#This Row],[Interactions]]/bbdd_Social_Media_Trends[[#This Row],[Views]]</f>
        <v>0.1120051661700855</v>
      </c>
      <c r="N611" s="1" t="s">
        <v>29</v>
      </c>
      <c r="O611" s="4">
        <f t="shared" si="9"/>
        <v>0</v>
      </c>
    </row>
    <row r="612" spans="1:15">
      <c r="A612" s="1" t="s">
        <v>652</v>
      </c>
      <c r="B612" s="2">
        <v>45130</v>
      </c>
      <c r="C612" s="13" t="str">
        <f>TEXT(bbdd_Social_Media_Trends[[#This Row],[Post_Date]],"aaaa-mm")</f>
        <v>2023-07</v>
      </c>
      <c r="D612" s="1" t="s">
        <v>27</v>
      </c>
      <c r="E612" s="1" t="s">
        <v>35</v>
      </c>
      <c r="F612" s="1" t="s">
        <v>20</v>
      </c>
      <c r="G612" s="1" t="s">
        <v>15</v>
      </c>
      <c r="H612">
        <v>4693348</v>
      </c>
      <c r="I612">
        <v>399315</v>
      </c>
      <c r="J612">
        <v>5635</v>
      </c>
      <c r="K612">
        <v>30684</v>
      </c>
      <c r="L612">
        <f>bbdd_Social_Media_Trends[[#This Row],[Likes]]+bbdd_Social_Media_Trends[[#This Row],[Shares]]+bbdd_Social_Media_Trends[[#This Row],[Comments]]</f>
        <v>435634</v>
      </c>
      <c r="M612">
        <f>bbdd_Social_Media_Trends[[#This Row],[Interactions]]/bbdd_Social_Media_Trends[[#This Row],[Views]]</f>
        <v>9.281945425738726E-2</v>
      </c>
      <c r="N612" s="1" t="s">
        <v>16</v>
      </c>
      <c r="O612" s="4">
        <f t="shared" si="9"/>
        <v>0</v>
      </c>
    </row>
    <row r="613" spans="1:15">
      <c r="A613" s="1" t="s">
        <v>653</v>
      </c>
      <c r="B613" s="2">
        <v>44656</v>
      </c>
      <c r="C613" s="13" t="str">
        <f>TEXT(bbdd_Social_Media_Trends[[#This Row],[Post_Date]],"aaaa-mm")</f>
        <v>2022-04</v>
      </c>
      <c r="D613" s="1" t="s">
        <v>12</v>
      </c>
      <c r="E613" s="1" t="s">
        <v>39</v>
      </c>
      <c r="F613" s="1" t="s">
        <v>47</v>
      </c>
      <c r="G613" s="1" t="s">
        <v>15</v>
      </c>
      <c r="H613">
        <v>3610950</v>
      </c>
      <c r="I613">
        <v>367485</v>
      </c>
      <c r="J613">
        <v>34992</v>
      </c>
      <c r="K613">
        <v>9460</v>
      </c>
      <c r="L613">
        <f>bbdd_Social_Media_Trends[[#This Row],[Likes]]+bbdd_Social_Media_Trends[[#This Row],[Shares]]+bbdd_Social_Media_Trends[[#This Row],[Comments]]</f>
        <v>411937</v>
      </c>
      <c r="M613">
        <f>bbdd_Social_Media_Trends[[#This Row],[Interactions]]/bbdd_Social_Media_Trends[[#This Row],[Views]]</f>
        <v>0.11407995125936388</v>
      </c>
      <c r="N613" s="1" t="s">
        <v>22</v>
      </c>
      <c r="O613" s="4">
        <f t="shared" si="9"/>
        <v>0</v>
      </c>
    </row>
    <row r="614" spans="1:15">
      <c r="A614" s="1" t="s">
        <v>654</v>
      </c>
      <c r="B614" s="2">
        <v>45120</v>
      </c>
      <c r="C614" s="13" t="str">
        <f>TEXT(bbdd_Social_Media_Trends[[#This Row],[Post_Date]],"aaaa-mm")</f>
        <v>2023-07</v>
      </c>
      <c r="D614" s="1" t="s">
        <v>18</v>
      </c>
      <c r="E614" s="1" t="s">
        <v>39</v>
      </c>
      <c r="F614" s="1" t="s">
        <v>41</v>
      </c>
      <c r="G614" s="1" t="s">
        <v>28</v>
      </c>
      <c r="H614">
        <v>2912021</v>
      </c>
      <c r="I614">
        <v>43497</v>
      </c>
      <c r="J614">
        <v>37791</v>
      </c>
      <c r="K614">
        <v>33220</v>
      </c>
      <c r="L614">
        <f>bbdd_Social_Media_Trends[[#This Row],[Likes]]+bbdd_Social_Media_Trends[[#This Row],[Shares]]+bbdd_Social_Media_Trends[[#This Row],[Comments]]</f>
        <v>114508</v>
      </c>
      <c r="M614">
        <f>bbdd_Social_Media_Trends[[#This Row],[Interactions]]/bbdd_Social_Media_Trends[[#This Row],[Views]]</f>
        <v>3.9322518621946752E-2</v>
      </c>
      <c r="N614" s="1" t="s">
        <v>29</v>
      </c>
      <c r="O614" s="4">
        <f t="shared" si="9"/>
        <v>0</v>
      </c>
    </row>
    <row r="615" spans="1:15">
      <c r="A615" s="1" t="s">
        <v>655</v>
      </c>
      <c r="B615" s="2">
        <v>44986</v>
      </c>
      <c r="C615" s="13" t="str">
        <f>TEXT(bbdd_Social_Media_Trends[[#This Row],[Post_Date]],"aaaa-mm")</f>
        <v>2023-03</v>
      </c>
      <c r="D615" s="1" t="s">
        <v>24</v>
      </c>
      <c r="E615" s="1" t="s">
        <v>46</v>
      </c>
      <c r="F615" s="1" t="s">
        <v>36</v>
      </c>
      <c r="G615" s="1" t="s">
        <v>60</v>
      </c>
      <c r="H615">
        <v>1339049</v>
      </c>
      <c r="I615">
        <v>471809</v>
      </c>
      <c r="J615">
        <v>20645</v>
      </c>
      <c r="K615">
        <v>768</v>
      </c>
      <c r="L615">
        <f>bbdd_Social_Media_Trends[[#This Row],[Likes]]+bbdd_Social_Media_Trends[[#This Row],[Shares]]+bbdd_Social_Media_Trends[[#This Row],[Comments]]</f>
        <v>493222</v>
      </c>
      <c r="M615">
        <f>bbdd_Social_Media_Trends[[#This Row],[Interactions]]/bbdd_Social_Media_Trends[[#This Row],[Views]]</f>
        <v>0.36833752909714285</v>
      </c>
      <c r="N615" s="1" t="s">
        <v>29</v>
      </c>
      <c r="O615" s="4">
        <f t="shared" si="9"/>
        <v>0</v>
      </c>
    </row>
    <row r="616" spans="1:15">
      <c r="A616" s="1" t="s">
        <v>656</v>
      </c>
      <c r="B616" s="2">
        <v>45248</v>
      </c>
      <c r="C616" s="13" t="str">
        <f>TEXT(bbdd_Social_Media_Trends[[#This Row],[Post_Date]],"aaaa-mm")</f>
        <v>2023-11</v>
      </c>
      <c r="D616" s="1" t="s">
        <v>27</v>
      </c>
      <c r="E616" s="1" t="s">
        <v>49</v>
      </c>
      <c r="F616" s="1" t="s">
        <v>47</v>
      </c>
      <c r="G616" s="1" t="s">
        <v>15</v>
      </c>
      <c r="H616">
        <v>1804365</v>
      </c>
      <c r="I616">
        <v>98704</v>
      </c>
      <c r="J616">
        <v>83620</v>
      </c>
      <c r="K616">
        <v>1880</v>
      </c>
      <c r="L616">
        <f>bbdd_Social_Media_Trends[[#This Row],[Likes]]+bbdd_Social_Media_Trends[[#This Row],[Shares]]+bbdd_Social_Media_Trends[[#This Row],[Comments]]</f>
        <v>184204</v>
      </c>
      <c r="M616">
        <f>bbdd_Social_Media_Trends[[#This Row],[Interactions]]/bbdd_Social_Media_Trends[[#This Row],[Views]]</f>
        <v>0.10208799217453232</v>
      </c>
      <c r="N616" s="1" t="s">
        <v>22</v>
      </c>
      <c r="O616" s="4">
        <f t="shared" si="9"/>
        <v>0</v>
      </c>
    </row>
    <row r="617" spans="1:15">
      <c r="A617" s="1" t="s">
        <v>657</v>
      </c>
      <c r="B617" s="2">
        <v>45064</v>
      </c>
      <c r="C617" s="13" t="str">
        <f>TEXT(bbdd_Social_Media_Trends[[#This Row],[Post_Date]],"aaaa-mm")</f>
        <v>2023-05</v>
      </c>
      <c r="D617" s="1" t="s">
        <v>12</v>
      </c>
      <c r="E617" s="1" t="s">
        <v>49</v>
      </c>
      <c r="F617" s="1" t="s">
        <v>32</v>
      </c>
      <c r="G617" s="1" t="s">
        <v>44</v>
      </c>
      <c r="H617">
        <v>1641189</v>
      </c>
      <c r="I617">
        <v>480443</v>
      </c>
      <c r="J617">
        <v>97118</v>
      </c>
      <c r="K617">
        <v>33879</v>
      </c>
      <c r="L617">
        <f>bbdd_Social_Media_Trends[[#This Row],[Likes]]+bbdd_Social_Media_Trends[[#This Row],[Shares]]+bbdd_Social_Media_Trends[[#This Row],[Comments]]</f>
        <v>611440</v>
      </c>
      <c r="M617">
        <f>bbdd_Social_Media_Trends[[#This Row],[Interactions]]/bbdd_Social_Media_Trends[[#This Row],[Views]]</f>
        <v>0.37255916289958074</v>
      </c>
      <c r="N617" s="1" t="s">
        <v>16</v>
      </c>
      <c r="O617" s="4">
        <f t="shared" si="9"/>
        <v>0</v>
      </c>
    </row>
    <row r="618" spans="1:15">
      <c r="A618" s="1" t="s">
        <v>658</v>
      </c>
      <c r="B618" s="2">
        <v>45107</v>
      </c>
      <c r="C618" s="13" t="str">
        <f>TEXT(bbdd_Social_Media_Trends[[#This Row],[Post_Date]],"aaaa-mm")</f>
        <v>2023-06</v>
      </c>
      <c r="D618" s="1" t="s">
        <v>18</v>
      </c>
      <c r="E618" s="1" t="s">
        <v>35</v>
      </c>
      <c r="F618" s="1" t="s">
        <v>20</v>
      </c>
      <c r="G618" s="1" t="s">
        <v>25</v>
      </c>
      <c r="H618">
        <v>201259</v>
      </c>
      <c r="I618">
        <v>367757</v>
      </c>
      <c r="J618">
        <v>67851</v>
      </c>
      <c r="K618">
        <v>45250</v>
      </c>
      <c r="L618">
        <f>bbdd_Social_Media_Trends[[#This Row],[Likes]]+bbdd_Social_Media_Trends[[#This Row],[Shares]]+bbdd_Social_Media_Trends[[#This Row],[Comments]]</f>
        <v>480858</v>
      </c>
      <c r="M618">
        <f>bbdd_Social_Media_Trends[[#This Row],[Interactions]]/bbdd_Social_Media_Trends[[#This Row],[Views]]</f>
        <v>2.3892496733065354</v>
      </c>
      <c r="N618" s="1" t="s">
        <v>22</v>
      </c>
      <c r="O618" s="4">
        <f t="shared" si="9"/>
        <v>0</v>
      </c>
    </row>
    <row r="619" spans="1:15">
      <c r="A619" s="1" t="s">
        <v>659</v>
      </c>
      <c r="B619" s="2">
        <v>45272</v>
      </c>
      <c r="C619" s="13" t="str">
        <f>TEXT(bbdd_Social_Media_Trends[[#This Row],[Post_Date]],"aaaa-mm")</f>
        <v>2023-12</v>
      </c>
      <c r="D619" s="1" t="s">
        <v>18</v>
      </c>
      <c r="E619" s="1" t="s">
        <v>39</v>
      </c>
      <c r="F619" s="1" t="s">
        <v>32</v>
      </c>
      <c r="G619" s="1" t="s">
        <v>50</v>
      </c>
      <c r="H619">
        <v>3053227</v>
      </c>
      <c r="I619">
        <v>132150</v>
      </c>
      <c r="J619">
        <v>49242</v>
      </c>
      <c r="K619">
        <v>48892</v>
      </c>
      <c r="L619">
        <f>bbdd_Social_Media_Trends[[#This Row],[Likes]]+bbdd_Social_Media_Trends[[#This Row],[Shares]]+bbdd_Social_Media_Trends[[#This Row],[Comments]]</f>
        <v>230284</v>
      </c>
      <c r="M619">
        <f>bbdd_Social_Media_Trends[[#This Row],[Interactions]]/bbdd_Social_Media_Trends[[#This Row],[Views]]</f>
        <v>7.5423150653390655E-2</v>
      </c>
      <c r="N619" s="1" t="s">
        <v>16</v>
      </c>
      <c r="O619" s="4">
        <f t="shared" si="9"/>
        <v>0</v>
      </c>
    </row>
    <row r="620" spans="1:15">
      <c r="A620" s="1" t="s">
        <v>660</v>
      </c>
      <c r="B620" s="2">
        <v>45274</v>
      </c>
      <c r="C620" s="13" t="str">
        <f>TEXT(bbdd_Social_Media_Trends[[#This Row],[Post_Date]],"aaaa-mm")</f>
        <v>2023-12</v>
      </c>
      <c r="D620" s="1" t="s">
        <v>18</v>
      </c>
      <c r="E620" s="1" t="s">
        <v>35</v>
      </c>
      <c r="F620" s="1" t="s">
        <v>47</v>
      </c>
      <c r="G620" s="1" t="s">
        <v>50</v>
      </c>
      <c r="H620">
        <v>3118393</v>
      </c>
      <c r="I620">
        <v>322469</v>
      </c>
      <c r="J620">
        <v>26532</v>
      </c>
      <c r="K620">
        <v>6589</v>
      </c>
      <c r="L620">
        <f>bbdd_Social_Media_Trends[[#This Row],[Likes]]+bbdd_Social_Media_Trends[[#This Row],[Shares]]+bbdd_Social_Media_Trends[[#This Row],[Comments]]</f>
        <v>355590</v>
      </c>
      <c r="M620">
        <f>bbdd_Social_Media_Trends[[#This Row],[Interactions]]/bbdd_Social_Media_Trends[[#This Row],[Views]]</f>
        <v>0.11402988654733384</v>
      </c>
      <c r="N620" s="1" t="s">
        <v>29</v>
      </c>
      <c r="O620" s="4">
        <f t="shared" si="9"/>
        <v>0</v>
      </c>
    </row>
    <row r="621" spans="1:15">
      <c r="A621" s="1" t="s">
        <v>661</v>
      </c>
      <c r="B621" s="2">
        <v>45025</v>
      </c>
      <c r="C621" s="13" t="str">
        <f>TEXT(bbdd_Social_Media_Trends[[#This Row],[Post_Date]],"aaaa-mm")</f>
        <v>2023-04</v>
      </c>
      <c r="D621" s="1" t="s">
        <v>24</v>
      </c>
      <c r="E621" s="1" t="s">
        <v>39</v>
      </c>
      <c r="F621" s="1" t="s">
        <v>36</v>
      </c>
      <c r="G621" s="1" t="s">
        <v>50</v>
      </c>
      <c r="H621">
        <v>2224167</v>
      </c>
      <c r="I621">
        <v>488262</v>
      </c>
      <c r="J621">
        <v>97601</v>
      </c>
      <c r="K621">
        <v>31651</v>
      </c>
      <c r="L621">
        <f>bbdd_Social_Media_Trends[[#This Row],[Likes]]+bbdd_Social_Media_Trends[[#This Row],[Shares]]+bbdd_Social_Media_Trends[[#This Row],[Comments]]</f>
        <v>617514</v>
      </c>
      <c r="M621">
        <f>bbdd_Social_Media_Trends[[#This Row],[Interactions]]/bbdd_Social_Media_Trends[[#This Row],[Views]]</f>
        <v>0.27763832482003376</v>
      </c>
      <c r="N621" s="1" t="s">
        <v>29</v>
      </c>
      <c r="O621" s="4">
        <f t="shared" si="9"/>
        <v>0</v>
      </c>
    </row>
    <row r="622" spans="1:15">
      <c r="A622" s="1" t="s">
        <v>662</v>
      </c>
      <c r="B622" s="2">
        <v>45148</v>
      </c>
      <c r="C622" s="13" t="str">
        <f>TEXT(bbdd_Social_Media_Trends[[#This Row],[Post_Date]],"aaaa-mm")</f>
        <v>2023-08</v>
      </c>
      <c r="D622" s="1" t="s">
        <v>18</v>
      </c>
      <c r="E622" s="1" t="s">
        <v>31</v>
      </c>
      <c r="F622" s="1" t="s">
        <v>47</v>
      </c>
      <c r="G622" s="1" t="s">
        <v>21</v>
      </c>
      <c r="H622">
        <v>165577</v>
      </c>
      <c r="I622">
        <v>133518</v>
      </c>
      <c r="J622">
        <v>14606</v>
      </c>
      <c r="K622">
        <v>30419</v>
      </c>
      <c r="L622">
        <f>bbdd_Social_Media_Trends[[#This Row],[Likes]]+bbdd_Social_Media_Trends[[#This Row],[Shares]]+bbdd_Social_Media_Trends[[#This Row],[Comments]]</f>
        <v>178543</v>
      </c>
      <c r="M622">
        <f>bbdd_Social_Media_Trends[[#This Row],[Interactions]]/bbdd_Social_Media_Trends[[#This Row],[Views]]</f>
        <v>1.0783079775572695</v>
      </c>
      <c r="N622" s="1" t="s">
        <v>22</v>
      </c>
      <c r="O622" s="4">
        <f t="shared" si="9"/>
        <v>0</v>
      </c>
    </row>
    <row r="623" spans="1:15">
      <c r="A623" s="1" t="s">
        <v>663</v>
      </c>
      <c r="B623" s="2">
        <v>44732</v>
      </c>
      <c r="C623" s="13" t="str">
        <f>TEXT(bbdd_Social_Media_Trends[[#This Row],[Post_Date]],"aaaa-mm")</f>
        <v>2022-06</v>
      </c>
      <c r="D623" s="1" t="s">
        <v>27</v>
      </c>
      <c r="E623" s="1" t="s">
        <v>52</v>
      </c>
      <c r="F623" s="1" t="s">
        <v>41</v>
      </c>
      <c r="G623" s="1" t="s">
        <v>60</v>
      </c>
      <c r="H623">
        <v>93786</v>
      </c>
      <c r="I623">
        <v>193921</v>
      </c>
      <c r="J623">
        <v>95093</v>
      </c>
      <c r="K623">
        <v>14218</v>
      </c>
      <c r="L623">
        <f>bbdd_Social_Media_Trends[[#This Row],[Likes]]+bbdd_Social_Media_Trends[[#This Row],[Shares]]+bbdd_Social_Media_Trends[[#This Row],[Comments]]</f>
        <v>303232</v>
      </c>
      <c r="M623">
        <f>bbdd_Social_Media_Trends[[#This Row],[Interactions]]/bbdd_Social_Media_Trends[[#This Row],[Views]]</f>
        <v>3.2332331051542873</v>
      </c>
      <c r="N623" s="1" t="s">
        <v>22</v>
      </c>
      <c r="O623" s="4">
        <f t="shared" si="9"/>
        <v>0</v>
      </c>
    </row>
    <row r="624" spans="1:15">
      <c r="A624" s="1" t="s">
        <v>664</v>
      </c>
      <c r="B624" s="2">
        <v>45230</v>
      </c>
      <c r="C624" s="13" t="str">
        <f>TEXT(bbdd_Social_Media_Trends[[#This Row],[Post_Date]],"aaaa-mm")</f>
        <v>2023-10</v>
      </c>
      <c r="D624" s="1" t="s">
        <v>24</v>
      </c>
      <c r="E624" s="1" t="s">
        <v>46</v>
      </c>
      <c r="F624" s="1" t="s">
        <v>47</v>
      </c>
      <c r="G624" s="1" t="s">
        <v>25</v>
      </c>
      <c r="H624">
        <v>1666321</v>
      </c>
      <c r="I624">
        <v>105468</v>
      </c>
      <c r="J624">
        <v>82461</v>
      </c>
      <c r="K624">
        <v>28605</v>
      </c>
      <c r="L624">
        <f>bbdd_Social_Media_Trends[[#This Row],[Likes]]+bbdd_Social_Media_Trends[[#This Row],[Shares]]+bbdd_Social_Media_Trends[[#This Row],[Comments]]</f>
        <v>216534</v>
      </c>
      <c r="M624">
        <f>bbdd_Social_Media_Trends[[#This Row],[Interactions]]/bbdd_Social_Media_Trends[[#This Row],[Views]]</f>
        <v>0.12994735108061412</v>
      </c>
      <c r="N624" s="1" t="s">
        <v>22</v>
      </c>
      <c r="O624" s="4">
        <f t="shared" si="9"/>
        <v>0</v>
      </c>
    </row>
    <row r="625" spans="1:15">
      <c r="A625" s="1" t="s">
        <v>665</v>
      </c>
      <c r="B625" s="2">
        <v>44738</v>
      </c>
      <c r="C625" s="13" t="str">
        <f>TEXT(bbdd_Social_Media_Trends[[#This Row],[Post_Date]],"aaaa-mm")</f>
        <v>2022-06</v>
      </c>
      <c r="D625" s="1" t="s">
        <v>27</v>
      </c>
      <c r="E625" s="1" t="s">
        <v>35</v>
      </c>
      <c r="F625" s="1" t="s">
        <v>41</v>
      </c>
      <c r="G625" s="1" t="s">
        <v>37</v>
      </c>
      <c r="H625">
        <v>2589337</v>
      </c>
      <c r="I625">
        <v>387181</v>
      </c>
      <c r="J625">
        <v>90606</v>
      </c>
      <c r="K625">
        <v>13429</v>
      </c>
      <c r="L625">
        <f>bbdd_Social_Media_Trends[[#This Row],[Likes]]+bbdd_Social_Media_Trends[[#This Row],[Shares]]+bbdd_Social_Media_Trends[[#This Row],[Comments]]</f>
        <v>491216</v>
      </c>
      <c r="M625">
        <f>bbdd_Social_Media_Trends[[#This Row],[Interactions]]/bbdd_Social_Media_Trends[[#This Row],[Views]]</f>
        <v>0.18970724938468805</v>
      </c>
      <c r="N625" s="1" t="s">
        <v>22</v>
      </c>
      <c r="O625" s="4">
        <f t="shared" si="9"/>
        <v>0</v>
      </c>
    </row>
    <row r="626" spans="1:15">
      <c r="A626" s="1" t="s">
        <v>666</v>
      </c>
      <c r="B626" s="2">
        <v>44668</v>
      </c>
      <c r="C626" s="13" t="str">
        <f>TEXT(bbdd_Social_Media_Trends[[#This Row],[Post_Date]],"aaaa-mm")</f>
        <v>2022-04</v>
      </c>
      <c r="D626" s="1" t="s">
        <v>24</v>
      </c>
      <c r="E626" s="1" t="s">
        <v>49</v>
      </c>
      <c r="F626" s="1" t="s">
        <v>14</v>
      </c>
      <c r="G626" s="1" t="s">
        <v>21</v>
      </c>
      <c r="H626">
        <v>4318612</v>
      </c>
      <c r="I626">
        <v>93657</v>
      </c>
      <c r="J626">
        <v>95512</v>
      </c>
      <c r="K626">
        <v>16193</v>
      </c>
      <c r="L626">
        <f>bbdd_Social_Media_Trends[[#This Row],[Likes]]+bbdd_Social_Media_Trends[[#This Row],[Shares]]+bbdd_Social_Media_Trends[[#This Row],[Comments]]</f>
        <v>205362</v>
      </c>
      <c r="M626">
        <f>bbdd_Social_Media_Trends[[#This Row],[Interactions]]/bbdd_Social_Media_Trends[[#This Row],[Views]]</f>
        <v>4.7552778531620807E-2</v>
      </c>
      <c r="N626" s="1" t="s">
        <v>16</v>
      </c>
      <c r="O626" s="4">
        <f t="shared" si="9"/>
        <v>0</v>
      </c>
    </row>
    <row r="627" spans="1:15">
      <c r="A627" s="1" t="s">
        <v>667</v>
      </c>
      <c r="B627" s="2">
        <v>44616</v>
      </c>
      <c r="C627" s="13" t="str">
        <f>TEXT(bbdd_Social_Media_Trends[[#This Row],[Post_Date]],"aaaa-mm")</f>
        <v>2022-02</v>
      </c>
      <c r="D627" s="1" t="s">
        <v>24</v>
      </c>
      <c r="E627" s="1" t="s">
        <v>13</v>
      </c>
      <c r="F627" s="1" t="s">
        <v>41</v>
      </c>
      <c r="G627" s="1" t="s">
        <v>37</v>
      </c>
      <c r="H627">
        <v>749258</v>
      </c>
      <c r="I627">
        <v>380259</v>
      </c>
      <c r="J627">
        <v>21872</v>
      </c>
      <c r="K627">
        <v>21913</v>
      </c>
      <c r="L627">
        <f>bbdd_Social_Media_Trends[[#This Row],[Likes]]+bbdd_Social_Media_Trends[[#This Row],[Shares]]+bbdd_Social_Media_Trends[[#This Row],[Comments]]</f>
        <v>424044</v>
      </c>
      <c r="M627">
        <f>bbdd_Social_Media_Trends[[#This Row],[Interactions]]/bbdd_Social_Media_Trends[[#This Row],[Views]]</f>
        <v>0.56595191509466702</v>
      </c>
      <c r="N627" s="1" t="s">
        <v>22</v>
      </c>
      <c r="O627" s="4">
        <f t="shared" si="9"/>
        <v>0</v>
      </c>
    </row>
    <row r="628" spans="1:15">
      <c r="A628" s="1" t="s">
        <v>668</v>
      </c>
      <c r="B628" s="2">
        <v>44958</v>
      </c>
      <c r="C628" s="13" t="str">
        <f>TEXT(bbdd_Social_Media_Trends[[#This Row],[Post_Date]],"aaaa-mm")</f>
        <v>2023-02</v>
      </c>
      <c r="D628" s="1" t="s">
        <v>24</v>
      </c>
      <c r="E628" s="1" t="s">
        <v>59</v>
      </c>
      <c r="F628" s="1" t="s">
        <v>20</v>
      </c>
      <c r="G628" s="1" t="s">
        <v>37</v>
      </c>
      <c r="H628">
        <v>1228204</v>
      </c>
      <c r="I628">
        <v>352329</v>
      </c>
      <c r="J628">
        <v>42660</v>
      </c>
      <c r="K628">
        <v>48519</v>
      </c>
      <c r="L628">
        <f>bbdd_Social_Media_Trends[[#This Row],[Likes]]+bbdd_Social_Media_Trends[[#This Row],[Shares]]+bbdd_Social_Media_Trends[[#This Row],[Comments]]</f>
        <v>443508</v>
      </c>
      <c r="M628">
        <f>bbdd_Social_Media_Trends[[#This Row],[Interactions]]/bbdd_Social_Media_Trends[[#This Row],[Views]]</f>
        <v>0.36110287867487811</v>
      </c>
      <c r="N628" s="1" t="s">
        <v>16</v>
      </c>
      <c r="O628" s="4">
        <f t="shared" si="9"/>
        <v>0</v>
      </c>
    </row>
    <row r="629" spans="1:15">
      <c r="A629" s="1" t="s">
        <v>669</v>
      </c>
      <c r="B629" s="2">
        <v>44623</v>
      </c>
      <c r="C629" s="13" t="str">
        <f>TEXT(bbdd_Social_Media_Trends[[#This Row],[Post_Date]],"aaaa-mm")</f>
        <v>2022-03</v>
      </c>
      <c r="D629" s="1" t="s">
        <v>24</v>
      </c>
      <c r="E629" s="1" t="s">
        <v>19</v>
      </c>
      <c r="F629" s="1" t="s">
        <v>20</v>
      </c>
      <c r="G629" s="1" t="s">
        <v>25</v>
      </c>
      <c r="H629">
        <v>3553691</v>
      </c>
      <c r="I629">
        <v>492474</v>
      </c>
      <c r="J629">
        <v>58976</v>
      </c>
      <c r="K629">
        <v>850</v>
      </c>
      <c r="L629">
        <f>bbdd_Social_Media_Trends[[#This Row],[Likes]]+bbdd_Social_Media_Trends[[#This Row],[Shares]]+bbdd_Social_Media_Trends[[#This Row],[Comments]]</f>
        <v>552300</v>
      </c>
      <c r="M629">
        <f>bbdd_Social_Media_Trends[[#This Row],[Interactions]]/bbdd_Social_Media_Trends[[#This Row],[Views]]</f>
        <v>0.15541587605675339</v>
      </c>
      <c r="N629" s="1" t="s">
        <v>16</v>
      </c>
      <c r="O629" s="4">
        <f t="shared" si="9"/>
        <v>0</v>
      </c>
    </row>
    <row r="630" spans="1:15">
      <c r="A630" s="1" t="s">
        <v>670</v>
      </c>
      <c r="B630" s="2">
        <v>44734</v>
      </c>
      <c r="C630" s="13" t="str">
        <f>TEXT(bbdd_Social_Media_Trends[[#This Row],[Post_Date]],"aaaa-mm")</f>
        <v>2022-06</v>
      </c>
      <c r="D630" s="1" t="s">
        <v>12</v>
      </c>
      <c r="E630" s="1" t="s">
        <v>49</v>
      </c>
      <c r="F630" s="1" t="s">
        <v>36</v>
      </c>
      <c r="G630" s="1" t="s">
        <v>37</v>
      </c>
      <c r="H630">
        <v>4834827</v>
      </c>
      <c r="I630">
        <v>329023</v>
      </c>
      <c r="J630">
        <v>39984</v>
      </c>
      <c r="K630">
        <v>1388</v>
      </c>
      <c r="L630">
        <f>bbdd_Social_Media_Trends[[#This Row],[Likes]]+bbdd_Social_Media_Trends[[#This Row],[Shares]]+bbdd_Social_Media_Trends[[#This Row],[Comments]]</f>
        <v>370395</v>
      </c>
      <c r="M630">
        <f>bbdd_Social_Media_Trends[[#This Row],[Interactions]]/bbdd_Social_Media_Trends[[#This Row],[Views]]</f>
        <v>7.6609773214222562E-2</v>
      </c>
      <c r="N630" s="1" t="s">
        <v>16</v>
      </c>
      <c r="O630" s="4">
        <f t="shared" si="9"/>
        <v>0</v>
      </c>
    </row>
    <row r="631" spans="1:15">
      <c r="A631" s="1" t="s">
        <v>671</v>
      </c>
      <c r="B631" s="2">
        <v>45118</v>
      </c>
      <c r="C631" s="13" t="str">
        <f>TEXT(bbdd_Social_Media_Trends[[#This Row],[Post_Date]],"aaaa-mm")</f>
        <v>2023-07</v>
      </c>
      <c r="D631" s="1" t="s">
        <v>18</v>
      </c>
      <c r="E631" s="1" t="s">
        <v>13</v>
      </c>
      <c r="F631" s="1" t="s">
        <v>14</v>
      </c>
      <c r="G631" s="1" t="s">
        <v>60</v>
      </c>
      <c r="H631">
        <v>3423533</v>
      </c>
      <c r="I631">
        <v>418109</v>
      </c>
      <c r="J631">
        <v>14637</v>
      </c>
      <c r="K631">
        <v>33581</v>
      </c>
      <c r="L631">
        <f>bbdd_Social_Media_Trends[[#This Row],[Likes]]+bbdd_Social_Media_Trends[[#This Row],[Shares]]+bbdd_Social_Media_Trends[[#This Row],[Comments]]</f>
        <v>466327</v>
      </c>
      <c r="M631">
        <f>bbdd_Social_Media_Trends[[#This Row],[Interactions]]/bbdd_Social_Media_Trends[[#This Row],[Views]]</f>
        <v>0.13621221118651405</v>
      </c>
      <c r="N631" s="1" t="s">
        <v>16</v>
      </c>
      <c r="O631" s="4">
        <f t="shared" si="9"/>
        <v>0</v>
      </c>
    </row>
    <row r="632" spans="1:15">
      <c r="A632" s="1" t="s">
        <v>672</v>
      </c>
      <c r="B632" s="2">
        <v>45011</v>
      </c>
      <c r="C632" s="13" t="str">
        <f>TEXT(bbdd_Social_Media_Trends[[#This Row],[Post_Date]],"aaaa-mm")</f>
        <v>2023-03</v>
      </c>
      <c r="D632" s="1" t="s">
        <v>24</v>
      </c>
      <c r="E632" s="1" t="s">
        <v>52</v>
      </c>
      <c r="F632" s="1" t="s">
        <v>20</v>
      </c>
      <c r="G632" s="1" t="s">
        <v>25</v>
      </c>
      <c r="H632">
        <v>2867658</v>
      </c>
      <c r="I632">
        <v>292790</v>
      </c>
      <c r="J632">
        <v>75817</v>
      </c>
      <c r="K632">
        <v>2085</v>
      </c>
      <c r="L632">
        <f>bbdd_Social_Media_Trends[[#This Row],[Likes]]+bbdd_Social_Media_Trends[[#This Row],[Shares]]+bbdd_Social_Media_Trends[[#This Row],[Comments]]</f>
        <v>370692</v>
      </c>
      <c r="M632">
        <f>bbdd_Social_Media_Trends[[#This Row],[Interactions]]/bbdd_Social_Media_Trends[[#This Row],[Views]]</f>
        <v>0.12926646064488861</v>
      </c>
      <c r="N632" s="1" t="s">
        <v>16</v>
      </c>
      <c r="O632" s="4">
        <f t="shared" si="9"/>
        <v>0</v>
      </c>
    </row>
    <row r="633" spans="1:15">
      <c r="A633" s="1" t="s">
        <v>673</v>
      </c>
      <c r="B633" s="2">
        <v>45069</v>
      </c>
      <c r="C633" s="13" t="str">
        <f>TEXT(bbdd_Social_Media_Trends[[#This Row],[Post_Date]],"aaaa-mm")</f>
        <v>2023-05</v>
      </c>
      <c r="D633" s="1" t="s">
        <v>12</v>
      </c>
      <c r="E633" s="1" t="s">
        <v>31</v>
      </c>
      <c r="F633" s="1" t="s">
        <v>20</v>
      </c>
      <c r="G633" s="1" t="s">
        <v>28</v>
      </c>
      <c r="H633">
        <v>1455898</v>
      </c>
      <c r="I633">
        <v>52265</v>
      </c>
      <c r="J633">
        <v>90966</v>
      </c>
      <c r="K633">
        <v>7346</v>
      </c>
      <c r="L633">
        <f>bbdd_Social_Media_Trends[[#This Row],[Likes]]+bbdd_Social_Media_Trends[[#This Row],[Shares]]+bbdd_Social_Media_Trends[[#This Row],[Comments]]</f>
        <v>150577</v>
      </c>
      <c r="M633">
        <f>bbdd_Social_Media_Trends[[#This Row],[Interactions]]/bbdd_Social_Media_Trends[[#This Row],[Views]]</f>
        <v>0.10342551469951879</v>
      </c>
      <c r="N633" s="1" t="s">
        <v>29</v>
      </c>
      <c r="O633" s="4">
        <f t="shared" si="9"/>
        <v>0</v>
      </c>
    </row>
    <row r="634" spans="1:15">
      <c r="A634" s="1" t="s">
        <v>674</v>
      </c>
      <c r="B634" s="2">
        <v>45089</v>
      </c>
      <c r="C634" s="13" t="str">
        <f>TEXT(bbdd_Social_Media_Trends[[#This Row],[Post_Date]],"aaaa-mm")</f>
        <v>2023-06</v>
      </c>
      <c r="D634" s="1" t="s">
        <v>12</v>
      </c>
      <c r="E634" s="1" t="s">
        <v>49</v>
      </c>
      <c r="F634" s="1" t="s">
        <v>20</v>
      </c>
      <c r="G634" s="1" t="s">
        <v>60</v>
      </c>
      <c r="H634">
        <v>2465078</v>
      </c>
      <c r="I634">
        <v>73406</v>
      </c>
      <c r="J634">
        <v>17386</v>
      </c>
      <c r="K634">
        <v>47116</v>
      </c>
      <c r="L634">
        <f>bbdd_Social_Media_Trends[[#This Row],[Likes]]+bbdd_Social_Media_Trends[[#This Row],[Shares]]+bbdd_Social_Media_Trends[[#This Row],[Comments]]</f>
        <v>137908</v>
      </c>
      <c r="M634">
        <f>bbdd_Social_Media_Trends[[#This Row],[Interactions]]/bbdd_Social_Media_Trends[[#This Row],[Views]]</f>
        <v>5.5944680046635442E-2</v>
      </c>
      <c r="N634" s="1" t="s">
        <v>16</v>
      </c>
      <c r="O634" s="4">
        <f t="shared" si="9"/>
        <v>0</v>
      </c>
    </row>
    <row r="635" spans="1:15">
      <c r="A635" s="1" t="s">
        <v>675</v>
      </c>
      <c r="B635" s="2">
        <v>45032</v>
      </c>
      <c r="C635" s="13" t="str">
        <f>TEXT(bbdd_Social_Media_Trends[[#This Row],[Post_Date]],"aaaa-mm")</f>
        <v>2023-04</v>
      </c>
      <c r="D635" s="1" t="s">
        <v>12</v>
      </c>
      <c r="E635" s="1" t="s">
        <v>31</v>
      </c>
      <c r="F635" s="1" t="s">
        <v>36</v>
      </c>
      <c r="G635" s="1" t="s">
        <v>37</v>
      </c>
      <c r="H635">
        <v>2737606</v>
      </c>
      <c r="I635">
        <v>318662</v>
      </c>
      <c r="J635">
        <v>51628</v>
      </c>
      <c r="K635">
        <v>25543</v>
      </c>
      <c r="L635">
        <f>bbdd_Social_Media_Trends[[#This Row],[Likes]]+bbdd_Social_Media_Trends[[#This Row],[Shares]]+bbdd_Social_Media_Trends[[#This Row],[Comments]]</f>
        <v>395833</v>
      </c>
      <c r="M635">
        <f>bbdd_Social_Media_Trends[[#This Row],[Interactions]]/bbdd_Social_Media_Trends[[#This Row],[Views]]</f>
        <v>0.14459093090824612</v>
      </c>
      <c r="N635" s="1" t="s">
        <v>16</v>
      </c>
      <c r="O635" s="4">
        <f t="shared" si="9"/>
        <v>0</v>
      </c>
    </row>
    <row r="636" spans="1:15">
      <c r="A636" s="1" t="s">
        <v>676</v>
      </c>
      <c r="B636" s="2">
        <v>44878</v>
      </c>
      <c r="C636" s="13" t="str">
        <f>TEXT(bbdd_Social_Media_Trends[[#This Row],[Post_Date]],"aaaa-mm")</f>
        <v>2022-11</v>
      </c>
      <c r="D636" s="1" t="s">
        <v>24</v>
      </c>
      <c r="E636" s="1" t="s">
        <v>19</v>
      </c>
      <c r="F636" s="1" t="s">
        <v>47</v>
      </c>
      <c r="G636" s="1" t="s">
        <v>21</v>
      </c>
      <c r="H636">
        <v>1542718</v>
      </c>
      <c r="I636">
        <v>247218</v>
      </c>
      <c r="J636">
        <v>93341</v>
      </c>
      <c r="K636">
        <v>45447</v>
      </c>
      <c r="L636">
        <f>bbdd_Social_Media_Trends[[#This Row],[Likes]]+bbdd_Social_Media_Trends[[#This Row],[Shares]]+bbdd_Social_Media_Trends[[#This Row],[Comments]]</f>
        <v>386006</v>
      </c>
      <c r="M636">
        <f>bbdd_Social_Media_Trends[[#This Row],[Interactions]]/bbdd_Social_Media_Trends[[#This Row],[Views]]</f>
        <v>0.250211639457114</v>
      </c>
      <c r="N636" s="1" t="s">
        <v>29</v>
      </c>
      <c r="O636" s="4">
        <f t="shared" si="9"/>
        <v>0</v>
      </c>
    </row>
    <row r="637" spans="1:15">
      <c r="A637" s="1" t="s">
        <v>677</v>
      </c>
      <c r="B637" s="2">
        <v>44916</v>
      </c>
      <c r="C637" s="13" t="str">
        <f>TEXT(bbdd_Social_Media_Trends[[#This Row],[Post_Date]],"aaaa-mm")</f>
        <v>2022-12</v>
      </c>
      <c r="D637" s="1" t="s">
        <v>18</v>
      </c>
      <c r="E637" s="1" t="s">
        <v>46</v>
      </c>
      <c r="F637" s="1" t="s">
        <v>20</v>
      </c>
      <c r="G637" s="1" t="s">
        <v>21</v>
      </c>
      <c r="H637">
        <v>2696673</v>
      </c>
      <c r="I637">
        <v>362090</v>
      </c>
      <c r="J637">
        <v>41445</v>
      </c>
      <c r="K637">
        <v>36790</v>
      </c>
      <c r="L637">
        <f>bbdd_Social_Media_Trends[[#This Row],[Likes]]+bbdd_Social_Media_Trends[[#This Row],[Shares]]+bbdd_Social_Media_Trends[[#This Row],[Comments]]</f>
        <v>440325</v>
      </c>
      <c r="M637">
        <f>bbdd_Social_Media_Trends[[#This Row],[Interactions]]/bbdd_Social_Media_Trends[[#This Row],[Views]]</f>
        <v>0.16328453616734398</v>
      </c>
      <c r="N637" s="1" t="s">
        <v>29</v>
      </c>
      <c r="O637" s="4">
        <f t="shared" si="9"/>
        <v>0</v>
      </c>
    </row>
    <row r="638" spans="1:15">
      <c r="A638" s="1" t="s">
        <v>678</v>
      </c>
      <c r="B638" s="2">
        <v>44728</v>
      </c>
      <c r="C638" s="13" t="str">
        <f>TEXT(bbdd_Social_Media_Trends[[#This Row],[Post_Date]],"aaaa-mm")</f>
        <v>2022-06</v>
      </c>
      <c r="D638" s="1" t="s">
        <v>12</v>
      </c>
      <c r="E638" s="1" t="s">
        <v>57</v>
      </c>
      <c r="F638" s="1" t="s">
        <v>32</v>
      </c>
      <c r="G638" s="1" t="s">
        <v>50</v>
      </c>
      <c r="H638">
        <v>324152</v>
      </c>
      <c r="I638">
        <v>481882</v>
      </c>
      <c r="J638">
        <v>93067</v>
      </c>
      <c r="K638">
        <v>23282</v>
      </c>
      <c r="L638">
        <f>bbdd_Social_Media_Trends[[#This Row],[Likes]]+bbdd_Social_Media_Trends[[#This Row],[Shares]]+bbdd_Social_Media_Trends[[#This Row],[Comments]]</f>
        <v>598231</v>
      </c>
      <c r="M638">
        <f>bbdd_Social_Media_Trends[[#This Row],[Interactions]]/bbdd_Social_Media_Trends[[#This Row],[Views]]</f>
        <v>1.8455261729065378</v>
      </c>
      <c r="N638" s="1" t="s">
        <v>16</v>
      </c>
      <c r="O638" s="4">
        <f t="shared" si="9"/>
        <v>0</v>
      </c>
    </row>
    <row r="639" spans="1:15">
      <c r="A639" s="1" t="s">
        <v>679</v>
      </c>
      <c r="B639" s="2">
        <v>44590</v>
      </c>
      <c r="C639" s="13" t="str">
        <f>TEXT(bbdd_Social_Media_Trends[[#This Row],[Post_Date]],"aaaa-mm")</f>
        <v>2022-01</v>
      </c>
      <c r="D639" s="1" t="s">
        <v>18</v>
      </c>
      <c r="E639" s="1" t="s">
        <v>57</v>
      </c>
      <c r="F639" s="1" t="s">
        <v>20</v>
      </c>
      <c r="G639" s="1" t="s">
        <v>15</v>
      </c>
      <c r="H639">
        <v>1054049</v>
      </c>
      <c r="I639">
        <v>117855</v>
      </c>
      <c r="J639">
        <v>67726</v>
      </c>
      <c r="K639">
        <v>591</v>
      </c>
      <c r="L639">
        <f>bbdd_Social_Media_Trends[[#This Row],[Likes]]+bbdd_Social_Media_Trends[[#This Row],[Shares]]+bbdd_Social_Media_Trends[[#This Row],[Comments]]</f>
        <v>186172</v>
      </c>
      <c r="M639">
        <f>bbdd_Social_Media_Trends[[#This Row],[Interactions]]/bbdd_Social_Media_Trends[[#This Row],[Views]]</f>
        <v>0.17662556484565708</v>
      </c>
      <c r="N639" s="1" t="s">
        <v>22</v>
      </c>
      <c r="O639" s="4">
        <f t="shared" si="9"/>
        <v>0</v>
      </c>
    </row>
    <row r="640" spans="1:15">
      <c r="A640" s="1" t="s">
        <v>680</v>
      </c>
      <c r="B640" s="2">
        <v>45021</v>
      </c>
      <c r="C640" s="13" t="str">
        <f>TEXT(bbdd_Social_Media_Trends[[#This Row],[Post_Date]],"aaaa-mm")</f>
        <v>2023-04</v>
      </c>
      <c r="D640" s="1" t="s">
        <v>27</v>
      </c>
      <c r="E640" s="1" t="s">
        <v>31</v>
      </c>
      <c r="F640" s="1" t="s">
        <v>41</v>
      </c>
      <c r="G640" s="1" t="s">
        <v>44</v>
      </c>
      <c r="H640">
        <v>1763209</v>
      </c>
      <c r="I640">
        <v>466418</v>
      </c>
      <c r="J640">
        <v>98204</v>
      </c>
      <c r="K640">
        <v>42669</v>
      </c>
      <c r="L640">
        <f>bbdd_Social_Media_Trends[[#This Row],[Likes]]+bbdd_Social_Media_Trends[[#This Row],[Shares]]+bbdd_Social_Media_Trends[[#This Row],[Comments]]</f>
        <v>607291</v>
      </c>
      <c r="M640">
        <f>bbdd_Social_Media_Trends[[#This Row],[Interactions]]/bbdd_Social_Media_Trends[[#This Row],[Views]]</f>
        <v>0.34442371834535779</v>
      </c>
      <c r="N640" s="1" t="s">
        <v>29</v>
      </c>
      <c r="O640" s="4">
        <f t="shared" si="9"/>
        <v>0</v>
      </c>
    </row>
    <row r="641" spans="1:15">
      <c r="A641" s="1" t="s">
        <v>681</v>
      </c>
      <c r="B641" s="2">
        <v>44694</v>
      </c>
      <c r="C641" s="13" t="str">
        <f>TEXT(bbdd_Social_Media_Trends[[#This Row],[Post_Date]],"aaaa-mm")</f>
        <v>2022-05</v>
      </c>
      <c r="D641" s="1" t="s">
        <v>24</v>
      </c>
      <c r="E641" s="1" t="s">
        <v>35</v>
      </c>
      <c r="F641" s="1" t="s">
        <v>32</v>
      </c>
      <c r="G641" s="1" t="s">
        <v>60</v>
      </c>
      <c r="H641">
        <v>2839455</v>
      </c>
      <c r="I641">
        <v>322753</v>
      </c>
      <c r="J641">
        <v>34617</v>
      </c>
      <c r="K641">
        <v>15617</v>
      </c>
      <c r="L641">
        <f>bbdd_Social_Media_Trends[[#This Row],[Likes]]+bbdd_Social_Media_Trends[[#This Row],[Shares]]+bbdd_Social_Media_Trends[[#This Row],[Comments]]</f>
        <v>372987</v>
      </c>
      <c r="M641">
        <f>bbdd_Social_Media_Trends[[#This Row],[Interactions]]/bbdd_Social_Media_Trends[[#This Row],[Views]]</f>
        <v>0.13135865861582594</v>
      </c>
      <c r="N641" s="1" t="s">
        <v>16</v>
      </c>
      <c r="O641" s="4">
        <f t="shared" si="9"/>
        <v>0</v>
      </c>
    </row>
    <row r="642" spans="1:15">
      <c r="A642" s="1" t="s">
        <v>682</v>
      </c>
      <c r="B642" s="2">
        <v>44816</v>
      </c>
      <c r="C642" s="13" t="str">
        <f>TEXT(bbdd_Social_Media_Trends[[#This Row],[Post_Date]],"aaaa-mm")</f>
        <v>2022-09</v>
      </c>
      <c r="D642" s="1" t="s">
        <v>18</v>
      </c>
      <c r="E642" s="1" t="s">
        <v>46</v>
      </c>
      <c r="F642" s="1" t="s">
        <v>32</v>
      </c>
      <c r="G642" s="1" t="s">
        <v>44</v>
      </c>
      <c r="H642">
        <v>4892331</v>
      </c>
      <c r="I642">
        <v>362512</v>
      </c>
      <c r="J642">
        <v>17927</v>
      </c>
      <c r="K642">
        <v>27598</v>
      </c>
      <c r="L642">
        <f>bbdd_Social_Media_Trends[[#This Row],[Likes]]+bbdd_Social_Media_Trends[[#This Row],[Shares]]+bbdd_Social_Media_Trends[[#This Row],[Comments]]</f>
        <v>408037</v>
      </c>
      <c r="M642">
        <f>bbdd_Social_Media_Trends[[#This Row],[Interactions]]/bbdd_Social_Media_Trends[[#This Row],[Views]]</f>
        <v>8.3403391961827597E-2</v>
      </c>
      <c r="N642" s="1" t="s">
        <v>16</v>
      </c>
      <c r="O642" s="4">
        <f t="shared" ref="O642:O705" si="10">IF(ISERROR(VLOOKUP(A642,A643:A5640,1,FALSE)),0, 1)</f>
        <v>0</v>
      </c>
    </row>
    <row r="643" spans="1:15">
      <c r="A643" s="1" t="s">
        <v>683</v>
      </c>
      <c r="B643" s="2">
        <v>45240</v>
      </c>
      <c r="C643" s="13" t="str">
        <f>TEXT(bbdd_Social_Media_Trends[[#This Row],[Post_Date]],"aaaa-mm")</f>
        <v>2023-11</v>
      </c>
      <c r="D643" s="1" t="s">
        <v>18</v>
      </c>
      <c r="E643" s="1" t="s">
        <v>59</v>
      </c>
      <c r="F643" s="1" t="s">
        <v>41</v>
      </c>
      <c r="G643" s="1" t="s">
        <v>37</v>
      </c>
      <c r="H643">
        <v>1525908</v>
      </c>
      <c r="I643">
        <v>329931</v>
      </c>
      <c r="J643">
        <v>54223</v>
      </c>
      <c r="K643">
        <v>25867</v>
      </c>
      <c r="L643">
        <f>bbdd_Social_Media_Trends[[#This Row],[Likes]]+bbdd_Social_Media_Trends[[#This Row],[Shares]]+bbdd_Social_Media_Trends[[#This Row],[Comments]]</f>
        <v>410021</v>
      </c>
      <c r="M643">
        <f>bbdd_Social_Media_Trends[[#This Row],[Interactions]]/bbdd_Social_Media_Trends[[#This Row],[Views]]</f>
        <v>0.2687062391703825</v>
      </c>
      <c r="N643" s="1" t="s">
        <v>29</v>
      </c>
      <c r="O643" s="4">
        <f t="shared" si="10"/>
        <v>0</v>
      </c>
    </row>
    <row r="644" spans="1:15">
      <c r="A644" s="1" t="s">
        <v>684</v>
      </c>
      <c r="B644" s="2">
        <v>45273</v>
      </c>
      <c r="C644" s="13" t="str">
        <f>TEXT(bbdd_Social_Media_Trends[[#This Row],[Post_Date]],"aaaa-mm")</f>
        <v>2023-12</v>
      </c>
      <c r="D644" s="1" t="s">
        <v>18</v>
      </c>
      <c r="E644" s="1" t="s">
        <v>46</v>
      </c>
      <c r="F644" s="1" t="s">
        <v>14</v>
      </c>
      <c r="G644" s="1" t="s">
        <v>37</v>
      </c>
      <c r="H644">
        <v>856528</v>
      </c>
      <c r="I644">
        <v>312624</v>
      </c>
      <c r="J644">
        <v>35540</v>
      </c>
      <c r="K644">
        <v>22068</v>
      </c>
      <c r="L644">
        <f>bbdd_Social_Media_Trends[[#This Row],[Likes]]+bbdd_Social_Media_Trends[[#This Row],[Shares]]+bbdd_Social_Media_Trends[[#This Row],[Comments]]</f>
        <v>370232</v>
      </c>
      <c r="M644">
        <f>bbdd_Social_Media_Trends[[#This Row],[Interactions]]/bbdd_Social_Media_Trends[[#This Row],[Views]]</f>
        <v>0.43224739880073976</v>
      </c>
      <c r="N644" s="1" t="s">
        <v>22</v>
      </c>
      <c r="O644" s="4">
        <f t="shared" si="10"/>
        <v>0</v>
      </c>
    </row>
    <row r="645" spans="1:15">
      <c r="A645" s="1" t="s">
        <v>685</v>
      </c>
      <c r="B645" s="2">
        <v>45203</v>
      </c>
      <c r="C645" s="13" t="str">
        <f>TEXT(bbdd_Social_Media_Trends[[#This Row],[Post_Date]],"aaaa-mm")</f>
        <v>2023-10</v>
      </c>
      <c r="D645" s="1" t="s">
        <v>18</v>
      </c>
      <c r="E645" s="1" t="s">
        <v>59</v>
      </c>
      <c r="F645" s="1" t="s">
        <v>32</v>
      </c>
      <c r="G645" s="1" t="s">
        <v>15</v>
      </c>
      <c r="H645">
        <v>3223480</v>
      </c>
      <c r="I645">
        <v>57651</v>
      </c>
      <c r="J645">
        <v>25366</v>
      </c>
      <c r="K645">
        <v>32746</v>
      </c>
      <c r="L645">
        <f>bbdd_Social_Media_Trends[[#This Row],[Likes]]+bbdd_Social_Media_Trends[[#This Row],[Shares]]+bbdd_Social_Media_Trends[[#This Row],[Comments]]</f>
        <v>115763</v>
      </c>
      <c r="M645">
        <f>bbdd_Social_Media_Trends[[#This Row],[Interactions]]/bbdd_Social_Media_Trends[[#This Row],[Views]]</f>
        <v>3.5912430044548131E-2</v>
      </c>
      <c r="N645" s="1" t="s">
        <v>16</v>
      </c>
      <c r="O645" s="4">
        <f t="shared" si="10"/>
        <v>0</v>
      </c>
    </row>
    <row r="646" spans="1:15">
      <c r="A646" s="1" t="s">
        <v>686</v>
      </c>
      <c r="B646" s="2">
        <v>44906</v>
      </c>
      <c r="C646" s="13" t="str">
        <f>TEXT(bbdd_Social_Media_Trends[[#This Row],[Post_Date]],"aaaa-mm")</f>
        <v>2022-12</v>
      </c>
      <c r="D646" s="1" t="s">
        <v>12</v>
      </c>
      <c r="E646" s="1" t="s">
        <v>59</v>
      </c>
      <c r="F646" s="1" t="s">
        <v>36</v>
      </c>
      <c r="G646" s="1" t="s">
        <v>15</v>
      </c>
      <c r="H646">
        <v>921283</v>
      </c>
      <c r="I646">
        <v>106604</v>
      </c>
      <c r="J646">
        <v>46809</v>
      </c>
      <c r="K646">
        <v>33106</v>
      </c>
      <c r="L646">
        <f>bbdd_Social_Media_Trends[[#This Row],[Likes]]+bbdd_Social_Media_Trends[[#This Row],[Shares]]+bbdd_Social_Media_Trends[[#This Row],[Comments]]</f>
        <v>186519</v>
      </c>
      <c r="M646">
        <f>bbdd_Social_Media_Trends[[#This Row],[Interactions]]/bbdd_Social_Media_Trends[[#This Row],[Views]]</f>
        <v>0.20245570579289968</v>
      </c>
      <c r="N646" s="1" t="s">
        <v>29</v>
      </c>
      <c r="O646" s="4">
        <f t="shared" si="10"/>
        <v>0</v>
      </c>
    </row>
    <row r="647" spans="1:15">
      <c r="A647" s="1" t="s">
        <v>687</v>
      </c>
      <c r="B647" s="2">
        <v>45029</v>
      </c>
      <c r="C647" s="13" t="str">
        <f>TEXT(bbdd_Social_Media_Trends[[#This Row],[Post_Date]],"aaaa-mm")</f>
        <v>2023-04</v>
      </c>
      <c r="D647" s="1" t="s">
        <v>24</v>
      </c>
      <c r="E647" s="1" t="s">
        <v>13</v>
      </c>
      <c r="F647" s="1" t="s">
        <v>32</v>
      </c>
      <c r="G647" s="1" t="s">
        <v>21</v>
      </c>
      <c r="H647">
        <v>2295070</v>
      </c>
      <c r="I647">
        <v>248874</v>
      </c>
      <c r="J647">
        <v>47414</v>
      </c>
      <c r="K647">
        <v>16088</v>
      </c>
      <c r="L647">
        <f>bbdd_Social_Media_Trends[[#This Row],[Likes]]+bbdd_Social_Media_Trends[[#This Row],[Shares]]+bbdd_Social_Media_Trends[[#This Row],[Comments]]</f>
        <v>312376</v>
      </c>
      <c r="M647">
        <f>bbdd_Social_Media_Trends[[#This Row],[Interactions]]/bbdd_Social_Media_Trends[[#This Row],[Views]]</f>
        <v>0.13610739541713324</v>
      </c>
      <c r="N647" s="1" t="s">
        <v>29</v>
      </c>
      <c r="O647" s="4">
        <f t="shared" si="10"/>
        <v>0</v>
      </c>
    </row>
    <row r="648" spans="1:15">
      <c r="A648" s="1" t="s">
        <v>688</v>
      </c>
      <c r="B648" s="2">
        <v>45248</v>
      </c>
      <c r="C648" s="13" t="str">
        <f>TEXT(bbdd_Social_Media_Trends[[#This Row],[Post_Date]],"aaaa-mm")</f>
        <v>2023-11</v>
      </c>
      <c r="D648" s="1" t="s">
        <v>12</v>
      </c>
      <c r="E648" s="1" t="s">
        <v>46</v>
      </c>
      <c r="F648" s="1" t="s">
        <v>32</v>
      </c>
      <c r="G648" s="1" t="s">
        <v>28</v>
      </c>
      <c r="H648">
        <v>3121381</v>
      </c>
      <c r="I648">
        <v>383141</v>
      </c>
      <c r="J648">
        <v>20211</v>
      </c>
      <c r="K648">
        <v>3506</v>
      </c>
      <c r="L648">
        <f>bbdd_Social_Media_Trends[[#This Row],[Likes]]+bbdd_Social_Media_Trends[[#This Row],[Shares]]+bbdd_Social_Media_Trends[[#This Row],[Comments]]</f>
        <v>406858</v>
      </c>
      <c r="M648">
        <f>bbdd_Social_Media_Trends[[#This Row],[Interactions]]/bbdd_Social_Media_Trends[[#This Row],[Views]]</f>
        <v>0.13034551052883322</v>
      </c>
      <c r="N648" s="1" t="s">
        <v>29</v>
      </c>
      <c r="O648" s="4">
        <f t="shared" si="10"/>
        <v>0</v>
      </c>
    </row>
    <row r="649" spans="1:15">
      <c r="A649" s="1" t="s">
        <v>689</v>
      </c>
      <c r="B649" s="2">
        <v>45245</v>
      </c>
      <c r="C649" s="13" t="str">
        <f>TEXT(bbdd_Social_Media_Trends[[#This Row],[Post_Date]],"aaaa-mm")</f>
        <v>2023-11</v>
      </c>
      <c r="D649" s="1" t="s">
        <v>27</v>
      </c>
      <c r="E649" s="1" t="s">
        <v>46</v>
      </c>
      <c r="F649" s="1" t="s">
        <v>36</v>
      </c>
      <c r="G649" s="1" t="s">
        <v>50</v>
      </c>
      <c r="H649">
        <v>3563404</v>
      </c>
      <c r="I649">
        <v>445195</v>
      </c>
      <c r="J649">
        <v>18320</v>
      </c>
      <c r="K649">
        <v>14781</v>
      </c>
      <c r="L649">
        <f>bbdd_Social_Media_Trends[[#This Row],[Likes]]+bbdd_Social_Media_Trends[[#This Row],[Shares]]+bbdd_Social_Media_Trends[[#This Row],[Comments]]</f>
        <v>478296</v>
      </c>
      <c r="M649">
        <f>bbdd_Social_Media_Trends[[#This Row],[Interactions]]/bbdd_Social_Media_Trends[[#This Row],[Views]]</f>
        <v>0.13422446626876997</v>
      </c>
      <c r="N649" s="1" t="s">
        <v>16</v>
      </c>
      <c r="O649" s="4">
        <f t="shared" si="10"/>
        <v>0</v>
      </c>
    </row>
    <row r="650" spans="1:15">
      <c r="A650" s="1" t="s">
        <v>690</v>
      </c>
      <c r="B650" s="2">
        <v>44890</v>
      </c>
      <c r="C650" s="13" t="str">
        <f>TEXT(bbdd_Social_Media_Trends[[#This Row],[Post_Date]],"aaaa-mm")</f>
        <v>2022-11</v>
      </c>
      <c r="D650" s="1" t="s">
        <v>27</v>
      </c>
      <c r="E650" s="1" t="s">
        <v>52</v>
      </c>
      <c r="F650" s="1" t="s">
        <v>41</v>
      </c>
      <c r="G650" s="1" t="s">
        <v>60</v>
      </c>
      <c r="H650">
        <v>3024496</v>
      </c>
      <c r="I650">
        <v>297653</v>
      </c>
      <c r="J650">
        <v>31120</v>
      </c>
      <c r="K650">
        <v>39751</v>
      </c>
      <c r="L650">
        <f>bbdd_Social_Media_Trends[[#This Row],[Likes]]+bbdd_Social_Media_Trends[[#This Row],[Shares]]+bbdd_Social_Media_Trends[[#This Row],[Comments]]</f>
        <v>368524</v>
      </c>
      <c r="M650">
        <f>bbdd_Social_Media_Trends[[#This Row],[Interactions]]/bbdd_Social_Media_Trends[[#This Row],[Views]]</f>
        <v>0.12184641672529903</v>
      </c>
      <c r="N650" s="1" t="s">
        <v>16</v>
      </c>
      <c r="O650" s="4">
        <f t="shared" si="10"/>
        <v>0</v>
      </c>
    </row>
    <row r="651" spans="1:15">
      <c r="A651" s="1" t="s">
        <v>691</v>
      </c>
      <c r="B651" s="2">
        <v>44844</v>
      </c>
      <c r="C651" s="13" t="str">
        <f>TEXT(bbdd_Social_Media_Trends[[#This Row],[Post_Date]],"aaaa-mm")</f>
        <v>2022-10</v>
      </c>
      <c r="D651" s="1" t="s">
        <v>18</v>
      </c>
      <c r="E651" s="1" t="s">
        <v>39</v>
      </c>
      <c r="F651" s="1" t="s">
        <v>20</v>
      </c>
      <c r="G651" s="1" t="s">
        <v>25</v>
      </c>
      <c r="H651">
        <v>2941067</v>
      </c>
      <c r="I651">
        <v>289340</v>
      </c>
      <c r="J651">
        <v>10029</v>
      </c>
      <c r="K651">
        <v>28904</v>
      </c>
      <c r="L651">
        <f>bbdd_Social_Media_Trends[[#This Row],[Likes]]+bbdd_Social_Media_Trends[[#This Row],[Shares]]+bbdd_Social_Media_Trends[[#This Row],[Comments]]</f>
        <v>328273</v>
      </c>
      <c r="M651">
        <f>bbdd_Social_Media_Trends[[#This Row],[Interactions]]/bbdd_Social_Media_Trends[[#This Row],[Views]]</f>
        <v>0.11161697438378657</v>
      </c>
      <c r="N651" s="1" t="s">
        <v>22</v>
      </c>
      <c r="O651" s="4">
        <f t="shared" si="10"/>
        <v>0</v>
      </c>
    </row>
    <row r="652" spans="1:15">
      <c r="A652" s="1" t="s">
        <v>692</v>
      </c>
      <c r="B652" s="2">
        <v>45242</v>
      </c>
      <c r="C652" s="13" t="str">
        <f>TEXT(bbdd_Social_Media_Trends[[#This Row],[Post_Date]],"aaaa-mm")</f>
        <v>2023-11</v>
      </c>
      <c r="D652" s="1" t="s">
        <v>24</v>
      </c>
      <c r="E652" s="1" t="s">
        <v>13</v>
      </c>
      <c r="F652" s="1" t="s">
        <v>32</v>
      </c>
      <c r="G652" s="1" t="s">
        <v>25</v>
      </c>
      <c r="H652">
        <v>4997429</v>
      </c>
      <c r="I652">
        <v>77831</v>
      </c>
      <c r="J652">
        <v>85735</v>
      </c>
      <c r="K652">
        <v>28182</v>
      </c>
      <c r="L652">
        <f>bbdd_Social_Media_Trends[[#This Row],[Likes]]+bbdd_Social_Media_Trends[[#This Row],[Shares]]+bbdd_Social_Media_Trends[[#This Row],[Comments]]</f>
        <v>191748</v>
      </c>
      <c r="M652">
        <f>bbdd_Social_Media_Trends[[#This Row],[Interactions]]/bbdd_Social_Media_Trends[[#This Row],[Views]]</f>
        <v>3.8369329509233649E-2</v>
      </c>
      <c r="N652" s="1" t="s">
        <v>29</v>
      </c>
      <c r="O652" s="4">
        <f t="shared" si="10"/>
        <v>0</v>
      </c>
    </row>
    <row r="653" spans="1:15">
      <c r="A653" s="1" t="s">
        <v>693</v>
      </c>
      <c r="B653" s="2">
        <v>44823</v>
      </c>
      <c r="C653" s="13" t="str">
        <f>TEXT(bbdd_Social_Media_Trends[[#This Row],[Post_Date]],"aaaa-mm")</f>
        <v>2022-09</v>
      </c>
      <c r="D653" s="1" t="s">
        <v>18</v>
      </c>
      <c r="E653" s="1" t="s">
        <v>35</v>
      </c>
      <c r="F653" s="1" t="s">
        <v>36</v>
      </c>
      <c r="G653" s="1" t="s">
        <v>21</v>
      </c>
      <c r="H653">
        <v>1161779</v>
      </c>
      <c r="I653">
        <v>21780</v>
      </c>
      <c r="J653">
        <v>4078</v>
      </c>
      <c r="K653">
        <v>38033</v>
      </c>
      <c r="L653">
        <f>bbdd_Social_Media_Trends[[#This Row],[Likes]]+bbdd_Social_Media_Trends[[#This Row],[Shares]]+bbdd_Social_Media_Trends[[#This Row],[Comments]]</f>
        <v>63891</v>
      </c>
      <c r="M653">
        <f>bbdd_Social_Media_Trends[[#This Row],[Interactions]]/bbdd_Social_Media_Trends[[#This Row],[Views]]</f>
        <v>5.4994108173757661E-2</v>
      </c>
      <c r="N653" s="1" t="s">
        <v>22</v>
      </c>
      <c r="O653" s="4">
        <f t="shared" si="10"/>
        <v>0</v>
      </c>
    </row>
    <row r="654" spans="1:15">
      <c r="A654" s="1" t="s">
        <v>694</v>
      </c>
      <c r="B654" s="2">
        <v>45082</v>
      </c>
      <c r="C654" s="13" t="str">
        <f>TEXT(bbdd_Social_Media_Trends[[#This Row],[Post_Date]],"aaaa-mm")</f>
        <v>2023-06</v>
      </c>
      <c r="D654" s="1" t="s">
        <v>12</v>
      </c>
      <c r="E654" s="1" t="s">
        <v>35</v>
      </c>
      <c r="F654" s="1" t="s">
        <v>36</v>
      </c>
      <c r="G654" s="1" t="s">
        <v>37</v>
      </c>
      <c r="H654">
        <v>277665</v>
      </c>
      <c r="I654">
        <v>375796</v>
      </c>
      <c r="J654">
        <v>86711</v>
      </c>
      <c r="K654">
        <v>16520</v>
      </c>
      <c r="L654">
        <f>bbdd_Social_Media_Trends[[#This Row],[Likes]]+bbdd_Social_Media_Trends[[#This Row],[Shares]]+bbdd_Social_Media_Trends[[#This Row],[Comments]]</f>
        <v>479027</v>
      </c>
      <c r="M654">
        <f>bbdd_Social_Media_Trends[[#This Row],[Interactions]]/bbdd_Social_Media_Trends[[#This Row],[Views]]</f>
        <v>1.7251976302378766</v>
      </c>
      <c r="N654" s="1" t="s">
        <v>16</v>
      </c>
      <c r="O654" s="4">
        <f t="shared" si="10"/>
        <v>0</v>
      </c>
    </row>
    <row r="655" spans="1:15">
      <c r="A655" s="1" t="s">
        <v>695</v>
      </c>
      <c r="B655" s="2">
        <v>44828</v>
      </c>
      <c r="C655" s="13" t="str">
        <f>TEXT(bbdd_Social_Media_Trends[[#This Row],[Post_Date]],"aaaa-mm")</f>
        <v>2022-09</v>
      </c>
      <c r="D655" s="1" t="s">
        <v>27</v>
      </c>
      <c r="E655" s="1" t="s">
        <v>19</v>
      </c>
      <c r="F655" s="1" t="s">
        <v>14</v>
      </c>
      <c r="G655" s="1" t="s">
        <v>15</v>
      </c>
      <c r="H655">
        <v>3191266</v>
      </c>
      <c r="I655">
        <v>418734</v>
      </c>
      <c r="J655">
        <v>68240</v>
      </c>
      <c r="K655">
        <v>47069</v>
      </c>
      <c r="L655">
        <f>bbdd_Social_Media_Trends[[#This Row],[Likes]]+bbdd_Social_Media_Trends[[#This Row],[Shares]]+bbdd_Social_Media_Trends[[#This Row],[Comments]]</f>
        <v>534043</v>
      </c>
      <c r="M655">
        <f>bbdd_Social_Media_Trends[[#This Row],[Interactions]]/bbdd_Social_Media_Trends[[#This Row],[Views]]</f>
        <v>0.16734518526503275</v>
      </c>
      <c r="N655" s="1" t="s">
        <v>22</v>
      </c>
      <c r="O655" s="4">
        <f t="shared" si="10"/>
        <v>0</v>
      </c>
    </row>
    <row r="656" spans="1:15">
      <c r="A656" s="1" t="s">
        <v>696</v>
      </c>
      <c r="B656" s="2">
        <v>45170</v>
      </c>
      <c r="C656" s="13" t="str">
        <f>TEXT(bbdd_Social_Media_Trends[[#This Row],[Post_Date]],"aaaa-mm")</f>
        <v>2023-09</v>
      </c>
      <c r="D656" s="1" t="s">
        <v>24</v>
      </c>
      <c r="E656" s="1" t="s">
        <v>49</v>
      </c>
      <c r="F656" s="1" t="s">
        <v>32</v>
      </c>
      <c r="G656" s="1" t="s">
        <v>28</v>
      </c>
      <c r="H656">
        <v>2387714</v>
      </c>
      <c r="I656">
        <v>126566</v>
      </c>
      <c r="J656">
        <v>25552</v>
      </c>
      <c r="K656">
        <v>40066</v>
      </c>
      <c r="L656">
        <f>bbdd_Social_Media_Trends[[#This Row],[Likes]]+bbdd_Social_Media_Trends[[#This Row],[Shares]]+bbdd_Social_Media_Trends[[#This Row],[Comments]]</f>
        <v>192184</v>
      </c>
      <c r="M656">
        <f>bbdd_Social_Media_Trends[[#This Row],[Interactions]]/bbdd_Social_Media_Trends[[#This Row],[Views]]</f>
        <v>8.0488701745686467E-2</v>
      </c>
      <c r="N656" s="1" t="s">
        <v>22</v>
      </c>
      <c r="O656" s="4">
        <f t="shared" si="10"/>
        <v>0</v>
      </c>
    </row>
    <row r="657" spans="1:15">
      <c r="A657" s="1" t="s">
        <v>697</v>
      </c>
      <c r="B657" s="2">
        <v>45252</v>
      </c>
      <c r="C657" s="13" t="str">
        <f>TEXT(bbdd_Social_Media_Trends[[#This Row],[Post_Date]],"aaaa-mm")</f>
        <v>2023-11</v>
      </c>
      <c r="D657" s="1" t="s">
        <v>24</v>
      </c>
      <c r="E657" s="1" t="s">
        <v>49</v>
      </c>
      <c r="F657" s="1" t="s">
        <v>14</v>
      </c>
      <c r="G657" s="1" t="s">
        <v>50</v>
      </c>
      <c r="H657">
        <v>31602</v>
      </c>
      <c r="I657">
        <v>174512</v>
      </c>
      <c r="J657">
        <v>12580</v>
      </c>
      <c r="K657">
        <v>4018</v>
      </c>
      <c r="L657">
        <f>bbdd_Social_Media_Trends[[#This Row],[Likes]]+bbdd_Social_Media_Trends[[#This Row],[Shares]]+bbdd_Social_Media_Trends[[#This Row],[Comments]]</f>
        <v>191110</v>
      </c>
      <c r="M657">
        <f>bbdd_Social_Media_Trends[[#This Row],[Interactions]]/bbdd_Social_Media_Trends[[#This Row],[Views]]</f>
        <v>6.0474020631605594</v>
      </c>
      <c r="N657" s="1" t="s">
        <v>22</v>
      </c>
      <c r="O657" s="4">
        <f t="shared" si="10"/>
        <v>0</v>
      </c>
    </row>
    <row r="658" spans="1:15">
      <c r="A658" s="1" t="s">
        <v>698</v>
      </c>
      <c r="B658" s="2">
        <v>45262</v>
      </c>
      <c r="C658" s="13" t="str">
        <f>TEXT(bbdd_Social_Media_Trends[[#This Row],[Post_Date]],"aaaa-mm")</f>
        <v>2023-12</v>
      </c>
      <c r="D658" s="1" t="s">
        <v>27</v>
      </c>
      <c r="E658" s="1" t="s">
        <v>52</v>
      </c>
      <c r="F658" s="1" t="s">
        <v>36</v>
      </c>
      <c r="G658" s="1" t="s">
        <v>15</v>
      </c>
      <c r="H658">
        <v>2599776</v>
      </c>
      <c r="I658">
        <v>486383</v>
      </c>
      <c r="J658">
        <v>53906</v>
      </c>
      <c r="K658">
        <v>18139</v>
      </c>
      <c r="L658">
        <f>bbdd_Social_Media_Trends[[#This Row],[Likes]]+bbdd_Social_Media_Trends[[#This Row],[Shares]]+bbdd_Social_Media_Trends[[#This Row],[Comments]]</f>
        <v>558428</v>
      </c>
      <c r="M658">
        <f>bbdd_Social_Media_Trends[[#This Row],[Interactions]]/bbdd_Social_Media_Trends[[#This Row],[Views]]</f>
        <v>0.21479850571741566</v>
      </c>
      <c r="N658" s="1" t="s">
        <v>22</v>
      </c>
      <c r="O658" s="4">
        <f t="shared" si="10"/>
        <v>0</v>
      </c>
    </row>
    <row r="659" spans="1:15">
      <c r="A659" s="1" t="s">
        <v>699</v>
      </c>
      <c r="B659" s="2">
        <v>44625</v>
      </c>
      <c r="C659" s="13" t="str">
        <f>TEXT(bbdd_Social_Media_Trends[[#This Row],[Post_Date]],"aaaa-mm")</f>
        <v>2022-03</v>
      </c>
      <c r="D659" s="1" t="s">
        <v>12</v>
      </c>
      <c r="E659" s="1" t="s">
        <v>59</v>
      </c>
      <c r="F659" s="1" t="s">
        <v>47</v>
      </c>
      <c r="G659" s="1" t="s">
        <v>44</v>
      </c>
      <c r="H659">
        <v>2450821</v>
      </c>
      <c r="I659">
        <v>119773</v>
      </c>
      <c r="J659">
        <v>55561</v>
      </c>
      <c r="K659">
        <v>33015</v>
      </c>
      <c r="L659">
        <f>bbdd_Social_Media_Trends[[#This Row],[Likes]]+bbdd_Social_Media_Trends[[#This Row],[Shares]]+bbdd_Social_Media_Trends[[#This Row],[Comments]]</f>
        <v>208349</v>
      </c>
      <c r="M659">
        <f>bbdd_Social_Media_Trends[[#This Row],[Interactions]]/bbdd_Social_Media_Trends[[#This Row],[Views]]</f>
        <v>8.5011920495213639E-2</v>
      </c>
      <c r="N659" s="1" t="s">
        <v>29</v>
      </c>
      <c r="O659" s="4">
        <f t="shared" si="10"/>
        <v>0</v>
      </c>
    </row>
    <row r="660" spans="1:15">
      <c r="A660" s="1" t="s">
        <v>700</v>
      </c>
      <c r="B660" s="2">
        <v>44734</v>
      </c>
      <c r="C660" s="13" t="str">
        <f>TEXT(bbdd_Social_Media_Trends[[#This Row],[Post_Date]],"aaaa-mm")</f>
        <v>2022-06</v>
      </c>
      <c r="D660" s="1" t="s">
        <v>18</v>
      </c>
      <c r="E660" s="1" t="s">
        <v>59</v>
      </c>
      <c r="F660" s="1" t="s">
        <v>32</v>
      </c>
      <c r="G660" s="1" t="s">
        <v>44</v>
      </c>
      <c r="H660">
        <v>2231843</v>
      </c>
      <c r="I660">
        <v>28171</v>
      </c>
      <c r="J660">
        <v>73427</v>
      </c>
      <c r="K660">
        <v>16948</v>
      </c>
      <c r="L660">
        <f>bbdd_Social_Media_Trends[[#This Row],[Likes]]+bbdd_Social_Media_Trends[[#This Row],[Shares]]+bbdd_Social_Media_Trends[[#This Row],[Comments]]</f>
        <v>118546</v>
      </c>
      <c r="M660">
        <f>bbdd_Social_Media_Trends[[#This Row],[Interactions]]/bbdd_Social_Media_Trends[[#This Row],[Views]]</f>
        <v>5.3115743356499538E-2</v>
      </c>
      <c r="N660" s="1" t="s">
        <v>22</v>
      </c>
      <c r="O660" s="4">
        <f t="shared" si="10"/>
        <v>0</v>
      </c>
    </row>
    <row r="661" spans="1:15">
      <c r="A661" s="1" t="s">
        <v>701</v>
      </c>
      <c r="B661" s="2">
        <v>44860</v>
      </c>
      <c r="C661" s="13" t="str">
        <f>TEXT(bbdd_Social_Media_Trends[[#This Row],[Post_Date]],"aaaa-mm")</f>
        <v>2022-10</v>
      </c>
      <c r="D661" s="1" t="s">
        <v>12</v>
      </c>
      <c r="E661" s="1" t="s">
        <v>57</v>
      </c>
      <c r="F661" s="1" t="s">
        <v>32</v>
      </c>
      <c r="G661" s="1" t="s">
        <v>50</v>
      </c>
      <c r="H661">
        <v>4735705</v>
      </c>
      <c r="I661">
        <v>163883</v>
      </c>
      <c r="J661">
        <v>66755</v>
      </c>
      <c r="K661">
        <v>2312</v>
      </c>
      <c r="L661">
        <f>bbdd_Social_Media_Trends[[#This Row],[Likes]]+bbdd_Social_Media_Trends[[#This Row],[Shares]]+bbdd_Social_Media_Trends[[#This Row],[Comments]]</f>
        <v>232950</v>
      </c>
      <c r="M661">
        <f>bbdd_Social_Media_Trends[[#This Row],[Interactions]]/bbdd_Social_Media_Trends[[#This Row],[Views]]</f>
        <v>4.9190141700127012E-2</v>
      </c>
      <c r="N661" s="1" t="s">
        <v>22</v>
      </c>
      <c r="O661" s="4">
        <f t="shared" si="10"/>
        <v>0</v>
      </c>
    </row>
    <row r="662" spans="1:15">
      <c r="A662" s="1" t="s">
        <v>702</v>
      </c>
      <c r="B662" s="2">
        <v>45154</v>
      </c>
      <c r="C662" s="13" t="str">
        <f>TEXT(bbdd_Social_Media_Trends[[#This Row],[Post_Date]],"aaaa-mm")</f>
        <v>2023-08</v>
      </c>
      <c r="D662" s="1" t="s">
        <v>12</v>
      </c>
      <c r="E662" s="1" t="s">
        <v>59</v>
      </c>
      <c r="F662" s="1" t="s">
        <v>41</v>
      </c>
      <c r="G662" s="1" t="s">
        <v>37</v>
      </c>
      <c r="H662">
        <v>2592123</v>
      </c>
      <c r="I662">
        <v>339087</v>
      </c>
      <c r="J662">
        <v>52787</v>
      </c>
      <c r="K662">
        <v>19591</v>
      </c>
      <c r="L662">
        <f>bbdd_Social_Media_Trends[[#This Row],[Likes]]+bbdd_Social_Media_Trends[[#This Row],[Shares]]+bbdd_Social_Media_Trends[[#This Row],[Comments]]</f>
        <v>411465</v>
      </c>
      <c r="M662">
        <f>bbdd_Social_Media_Trends[[#This Row],[Interactions]]/bbdd_Social_Media_Trends[[#This Row],[Views]]</f>
        <v>0.15873668031956817</v>
      </c>
      <c r="N662" s="1" t="s">
        <v>29</v>
      </c>
      <c r="O662" s="4">
        <f t="shared" si="10"/>
        <v>0</v>
      </c>
    </row>
    <row r="663" spans="1:15">
      <c r="A663" s="1" t="s">
        <v>703</v>
      </c>
      <c r="B663" s="2">
        <v>45217</v>
      </c>
      <c r="C663" s="13" t="str">
        <f>TEXT(bbdd_Social_Media_Trends[[#This Row],[Post_Date]],"aaaa-mm")</f>
        <v>2023-10</v>
      </c>
      <c r="D663" s="1" t="s">
        <v>18</v>
      </c>
      <c r="E663" s="1" t="s">
        <v>31</v>
      </c>
      <c r="F663" s="1" t="s">
        <v>32</v>
      </c>
      <c r="G663" s="1" t="s">
        <v>44</v>
      </c>
      <c r="H663">
        <v>1156532</v>
      </c>
      <c r="I663">
        <v>111161</v>
      </c>
      <c r="J663">
        <v>31021</v>
      </c>
      <c r="K663">
        <v>33505</v>
      </c>
      <c r="L663">
        <f>bbdd_Social_Media_Trends[[#This Row],[Likes]]+bbdd_Social_Media_Trends[[#This Row],[Shares]]+bbdd_Social_Media_Trends[[#This Row],[Comments]]</f>
        <v>175687</v>
      </c>
      <c r="M663">
        <f>bbdd_Social_Media_Trends[[#This Row],[Interactions]]/bbdd_Social_Media_Trends[[#This Row],[Views]]</f>
        <v>0.15190846427076812</v>
      </c>
      <c r="N663" s="1" t="s">
        <v>29</v>
      </c>
      <c r="O663" s="4">
        <f t="shared" si="10"/>
        <v>0</v>
      </c>
    </row>
    <row r="664" spans="1:15">
      <c r="A664" s="1" t="s">
        <v>704</v>
      </c>
      <c r="B664" s="2">
        <v>44875</v>
      </c>
      <c r="C664" s="13" t="str">
        <f>TEXT(bbdd_Social_Media_Trends[[#This Row],[Post_Date]],"aaaa-mm")</f>
        <v>2022-11</v>
      </c>
      <c r="D664" s="1" t="s">
        <v>12</v>
      </c>
      <c r="E664" s="1" t="s">
        <v>46</v>
      </c>
      <c r="F664" s="1" t="s">
        <v>36</v>
      </c>
      <c r="G664" s="1" t="s">
        <v>25</v>
      </c>
      <c r="H664">
        <v>3903036</v>
      </c>
      <c r="I664">
        <v>199890</v>
      </c>
      <c r="J664">
        <v>71216</v>
      </c>
      <c r="K664">
        <v>37111</v>
      </c>
      <c r="L664">
        <f>bbdd_Social_Media_Trends[[#This Row],[Likes]]+bbdd_Social_Media_Trends[[#This Row],[Shares]]+bbdd_Social_Media_Trends[[#This Row],[Comments]]</f>
        <v>308217</v>
      </c>
      <c r="M664">
        <f>bbdd_Social_Media_Trends[[#This Row],[Interactions]]/bbdd_Social_Media_Trends[[#This Row],[Views]]</f>
        <v>7.8968526039729078E-2</v>
      </c>
      <c r="N664" s="1" t="s">
        <v>16</v>
      </c>
      <c r="O664" s="4">
        <f t="shared" si="10"/>
        <v>0</v>
      </c>
    </row>
    <row r="665" spans="1:15">
      <c r="A665" s="1" t="s">
        <v>705</v>
      </c>
      <c r="B665" s="2">
        <v>44733</v>
      </c>
      <c r="C665" s="13" t="str">
        <f>TEXT(bbdd_Social_Media_Trends[[#This Row],[Post_Date]],"aaaa-mm")</f>
        <v>2022-06</v>
      </c>
      <c r="D665" s="1" t="s">
        <v>24</v>
      </c>
      <c r="E665" s="1" t="s">
        <v>52</v>
      </c>
      <c r="F665" s="1" t="s">
        <v>47</v>
      </c>
      <c r="G665" s="1" t="s">
        <v>60</v>
      </c>
      <c r="H665">
        <v>2840705</v>
      </c>
      <c r="I665">
        <v>96581</v>
      </c>
      <c r="J665">
        <v>28967</v>
      </c>
      <c r="K665">
        <v>27454</v>
      </c>
      <c r="L665">
        <f>bbdd_Social_Media_Trends[[#This Row],[Likes]]+bbdd_Social_Media_Trends[[#This Row],[Shares]]+bbdd_Social_Media_Trends[[#This Row],[Comments]]</f>
        <v>153002</v>
      </c>
      <c r="M665">
        <f>bbdd_Social_Media_Trends[[#This Row],[Interactions]]/bbdd_Social_Media_Trends[[#This Row],[Views]]</f>
        <v>5.3860573343589006E-2</v>
      </c>
      <c r="N665" s="1" t="s">
        <v>22</v>
      </c>
      <c r="O665" s="4">
        <f t="shared" si="10"/>
        <v>0</v>
      </c>
    </row>
    <row r="666" spans="1:15">
      <c r="A666" s="1" t="s">
        <v>706</v>
      </c>
      <c r="B666" s="2">
        <v>45222</v>
      </c>
      <c r="C666" s="13" t="str">
        <f>TEXT(bbdd_Social_Media_Trends[[#This Row],[Post_Date]],"aaaa-mm")</f>
        <v>2023-10</v>
      </c>
      <c r="D666" s="1" t="s">
        <v>18</v>
      </c>
      <c r="E666" s="1" t="s">
        <v>39</v>
      </c>
      <c r="F666" s="1" t="s">
        <v>20</v>
      </c>
      <c r="G666" s="1" t="s">
        <v>60</v>
      </c>
      <c r="H666">
        <v>403838</v>
      </c>
      <c r="I666">
        <v>145096</v>
      </c>
      <c r="J666">
        <v>88439</v>
      </c>
      <c r="K666">
        <v>14064</v>
      </c>
      <c r="L666">
        <f>bbdd_Social_Media_Trends[[#This Row],[Likes]]+bbdd_Social_Media_Trends[[#This Row],[Shares]]+bbdd_Social_Media_Trends[[#This Row],[Comments]]</f>
        <v>247599</v>
      </c>
      <c r="M666">
        <f>bbdd_Social_Media_Trends[[#This Row],[Interactions]]/bbdd_Social_Media_Trends[[#This Row],[Views]]</f>
        <v>0.61311466479132726</v>
      </c>
      <c r="N666" s="1" t="s">
        <v>22</v>
      </c>
      <c r="O666" s="4">
        <f t="shared" si="10"/>
        <v>0</v>
      </c>
    </row>
    <row r="667" spans="1:15">
      <c r="A667" s="1" t="s">
        <v>707</v>
      </c>
      <c r="B667" s="2">
        <v>45219</v>
      </c>
      <c r="C667" s="13" t="str">
        <f>TEXT(bbdd_Social_Media_Trends[[#This Row],[Post_Date]],"aaaa-mm")</f>
        <v>2023-10</v>
      </c>
      <c r="D667" s="1" t="s">
        <v>24</v>
      </c>
      <c r="E667" s="1" t="s">
        <v>46</v>
      </c>
      <c r="F667" s="1" t="s">
        <v>41</v>
      </c>
      <c r="G667" s="1" t="s">
        <v>15</v>
      </c>
      <c r="H667">
        <v>3526600</v>
      </c>
      <c r="I667">
        <v>204767</v>
      </c>
      <c r="J667">
        <v>19167</v>
      </c>
      <c r="K667">
        <v>17731</v>
      </c>
      <c r="L667">
        <f>bbdd_Social_Media_Trends[[#This Row],[Likes]]+bbdd_Social_Media_Trends[[#This Row],[Shares]]+bbdd_Social_Media_Trends[[#This Row],[Comments]]</f>
        <v>241665</v>
      </c>
      <c r="M667">
        <f>bbdd_Social_Media_Trends[[#This Row],[Interactions]]/bbdd_Social_Media_Trends[[#This Row],[Views]]</f>
        <v>6.8526342652980202E-2</v>
      </c>
      <c r="N667" s="1" t="s">
        <v>16</v>
      </c>
      <c r="O667" s="4">
        <f t="shared" si="10"/>
        <v>0</v>
      </c>
    </row>
    <row r="668" spans="1:15">
      <c r="A668" s="1" t="s">
        <v>708</v>
      </c>
      <c r="B668" s="2">
        <v>44788</v>
      </c>
      <c r="C668" s="13" t="str">
        <f>TEXT(bbdd_Social_Media_Trends[[#This Row],[Post_Date]],"aaaa-mm")</f>
        <v>2022-08</v>
      </c>
      <c r="D668" s="1" t="s">
        <v>24</v>
      </c>
      <c r="E668" s="1" t="s">
        <v>59</v>
      </c>
      <c r="F668" s="1" t="s">
        <v>47</v>
      </c>
      <c r="G668" s="1" t="s">
        <v>15</v>
      </c>
      <c r="H668">
        <v>3041152</v>
      </c>
      <c r="I668">
        <v>29267</v>
      </c>
      <c r="J668">
        <v>18250</v>
      </c>
      <c r="K668">
        <v>23593</v>
      </c>
      <c r="L668">
        <f>bbdd_Social_Media_Trends[[#This Row],[Likes]]+bbdd_Social_Media_Trends[[#This Row],[Shares]]+bbdd_Social_Media_Trends[[#This Row],[Comments]]</f>
        <v>71110</v>
      </c>
      <c r="M668">
        <f>bbdd_Social_Media_Trends[[#This Row],[Interactions]]/bbdd_Social_Media_Trends[[#This Row],[Views]]</f>
        <v>2.3382586598762575E-2</v>
      </c>
      <c r="N668" s="1" t="s">
        <v>16</v>
      </c>
      <c r="O668" s="4">
        <f t="shared" si="10"/>
        <v>0</v>
      </c>
    </row>
    <row r="669" spans="1:15">
      <c r="A669" s="1" t="s">
        <v>709</v>
      </c>
      <c r="B669" s="2">
        <v>44887</v>
      </c>
      <c r="C669" s="13" t="str">
        <f>TEXT(bbdd_Social_Media_Trends[[#This Row],[Post_Date]],"aaaa-mm")</f>
        <v>2022-11</v>
      </c>
      <c r="D669" s="1" t="s">
        <v>12</v>
      </c>
      <c r="E669" s="1" t="s">
        <v>59</v>
      </c>
      <c r="F669" s="1" t="s">
        <v>20</v>
      </c>
      <c r="G669" s="1" t="s">
        <v>37</v>
      </c>
      <c r="H669">
        <v>2404490</v>
      </c>
      <c r="I669">
        <v>374405</v>
      </c>
      <c r="J669">
        <v>67653</v>
      </c>
      <c r="K669">
        <v>2883</v>
      </c>
      <c r="L669">
        <f>bbdd_Social_Media_Trends[[#This Row],[Likes]]+bbdd_Social_Media_Trends[[#This Row],[Shares]]+bbdd_Social_Media_Trends[[#This Row],[Comments]]</f>
        <v>444941</v>
      </c>
      <c r="M669">
        <f>bbdd_Social_Media_Trends[[#This Row],[Interactions]]/bbdd_Social_Media_Trends[[#This Row],[Views]]</f>
        <v>0.18504589330793642</v>
      </c>
      <c r="N669" s="1" t="s">
        <v>29</v>
      </c>
      <c r="O669" s="4">
        <f t="shared" si="10"/>
        <v>0</v>
      </c>
    </row>
    <row r="670" spans="1:15">
      <c r="A670" s="1" t="s">
        <v>710</v>
      </c>
      <c r="B670" s="2">
        <v>44602</v>
      </c>
      <c r="C670" s="13" t="str">
        <f>TEXT(bbdd_Social_Media_Trends[[#This Row],[Post_Date]],"aaaa-mm")</f>
        <v>2022-02</v>
      </c>
      <c r="D670" s="1" t="s">
        <v>27</v>
      </c>
      <c r="E670" s="1" t="s">
        <v>39</v>
      </c>
      <c r="F670" s="1" t="s">
        <v>14</v>
      </c>
      <c r="G670" s="1" t="s">
        <v>15</v>
      </c>
      <c r="H670">
        <v>709873</v>
      </c>
      <c r="I670">
        <v>328596</v>
      </c>
      <c r="J670">
        <v>75373</v>
      </c>
      <c r="K670">
        <v>34177</v>
      </c>
      <c r="L670">
        <f>bbdd_Social_Media_Trends[[#This Row],[Likes]]+bbdd_Social_Media_Trends[[#This Row],[Shares]]+bbdd_Social_Media_Trends[[#This Row],[Comments]]</f>
        <v>438146</v>
      </c>
      <c r="M670">
        <f>bbdd_Social_Media_Trends[[#This Row],[Interactions]]/bbdd_Social_Media_Trends[[#This Row],[Views]]</f>
        <v>0.61721744593751282</v>
      </c>
      <c r="N670" s="1" t="s">
        <v>16</v>
      </c>
      <c r="O670" s="4">
        <f t="shared" si="10"/>
        <v>0</v>
      </c>
    </row>
    <row r="671" spans="1:15">
      <c r="A671" s="1" t="s">
        <v>711</v>
      </c>
      <c r="B671" s="2">
        <v>44586</v>
      </c>
      <c r="C671" s="13" t="str">
        <f>TEXT(bbdd_Social_Media_Trends[[#This Row],[Post_Date]],"aaaa-mm")</f>
        <v>2022-01</v>
      </c>
      <c r="D671" s="1" t="s">
        <v>18</v>
      </c>
      <c r="E671" s="1" t="s">
        <v>57</v>
      </c>
      <c r="F671" s="1" t="s">
        <v>36</v>
      </c>
      <c r="G671" s="1" t="s">
        <v>28</v>
      </c>
      <c r="H671">
        <v>3428187</v>
      </c>
      <c r="I671">
        <v>328693</v>
      </c>
      <c r="J671">
        <v>57651</v>
      </c>
      <c r="K671">
        <v>18330</v>
      </c>
      <c r="L671">
        <f>bbdd_Social_Media_Trends[[#This Row],[Likes]]+bbdd_Social_Media_Trends[[#This Row],[Shares]]+bbdd_Social_Media_Trends[[#This Row],[Comments]]</f>
        <v>404674</v>
      </c>
      <c r="M671">
        <f>bbdd_Social_Media_Trends[[#This Row],[Interactions]]/bbdd_Social_Media_Trends[[#This Row],[Views]]</f>
        <v>0.11804315225511328</v>
      </c>
      <c r="N671" s="1" t="s">
        <v>16</v>
      </c>
      <c r="O671" s="4">
        <f t="shared" si="10"/>
        <v>0</v>
      </c>
    </row>
    <row r="672" spans="1:15">
      <c r="A672" s="1" t="s">
        <v>712</v>
      </c>
      <c r="B672" s="2">
        <v>45152</v>
      </c>
      <c r="C672" s="13" t="str">
        <f>TEXT(bbdd_Social_Media_Trends[[#This Row],[Post_Date]],"aaaa-mm")</f>
        <v>2023-08</v>
      </c>
      <c r="D672" s="1" t="s">
        <v>27</v>
      </c>
      <c r="E672" s="1" t="s">
        <v>59</v>
      </c>
      <c r="F672" s="1" t="s">
        <v>20</v>
      </c>
      <c r="G672" s="1" t="s">
        <v>44</v>
      </c>
      <c r="H672">
        <v>495662</v>
      </c>
      <c r="I672">
        <v>367965</v>
      </c>
      <c r="J672">
        <v>47920</v>
      </c>
      <c r="K672">
        <v>35519</v>
      </c>
      <c r="L672">
        <f>bbdd_Social_Media_Trends[[#This Row],[Likes]]+bbdd_Social_Media_Trends[[#This Row],[Shares]]+bbdd_Social_Media_Trends[[#This Row],[Comments]]</f>
        <v>451404</v>
      </c>
      <c r="M672">
        <f>bbdd_Social_Media_Trends[[#This Row],[Interactions]]/bbdd_Social_Media_Trends[[#This Row],[Views]]</f>
        <v>0.91070931400833632</v>
      </c>
      <c r="N672" s="1" t="s">
        <v>22</v>
      </c>
      <c r="O672" s="4">
        <f t="shared" si="10"/>
        <v>0</v>
      </c>
    </row>
    <row r="673" spans="1:15">
      <c r="A673" s="1" t="s">
        <v>713</v>
      </c>
      <c r="B673" s="2">
        <v>44701</v>
      </c>
      <c r="C673" s="13" t="str">
        <f>TEXT(bbdd_Social_Media_Trends[[#This Row],[Post_Date]],"aaaa-mm")</f>
        <v>2022-05</v>
      </c>
      <c r="D673" s="1" t="s">
        <v>27</v>
      </c>
      <c r="E673" s="1" t="s">
        <v>57</v>
      </c>
      <c r="F673" s="1" t="s">
        <v>20</v>
      </c>
      <c r="G673" s="1" t="s">
        <v>50</v>
      </c>
      <c r="H673">
        <v>1351460</v>
      </c>
      <c r="I673">
        <v>181530</v>
      </c>
      <c r="J673">
        <v>73270</v>
      </c>
      <c r="K673">
        <v>43516</v>
      </c>
      <c r="L673">
        <f>bbdd_Social_Media_Trends[[#This Row],[Likes]]+bbdd_Social_Media_Trends[[#This Row],[Shares]]+bbdd_Social_Media_Trends[[#This Row],[Comments]]</f>
        <v>298316</v>
      </c>
      <c r="M673">
        <f>bbdd_Social_Media_Trends[[#This Row],[Interactions]]/bbdd_Social_Media_Trends[[#This Row],[Views]]</f>
        <v>0.22073609281813741</v>
      </c>
      <c r="N673" s="1" t="s">
        <v>16</v>
      </c>
      <c r="O673" s="4">
        <f t="shared" si="10"/>
        <v>0</v>
      </c>
    </row>
    <row r="674" spans="1:15">
      <c r="A674" s="1" t="s">
        <v>714</v>
      </c>
      <c r="B674" s="2">
        <v>45199</v>
      </c>
      <c r="C674" s="13" t="str">
        <f>TEXT(bbdd_Social_Media_Trends[[#This Row],[Post_Date]],"aaaa-mm")</f>
        <v>2023-09</v>
      </c>
      <c r="D674" s="1" t="s">
        <v>24</v>
      </c>
      <c r="E674" s="1" t="s">
        <v>13</v>
      </c>
      <c r="F674" s="1" t="s">
        <v>41</v>
      </c>
      <c r="G674" s="1" t="s">
        <v>21</v>
      </c>
      <c r="H674">
        <v>336222</v>
      </c>
      <c r="I674">
        <v>418056</v>
      </c>
      <c r="J674">
        <v>57939</v>
      </c>
      <c r="K674">
        <v>15028</v>
      </c>
      <c r="L674">
        <f>bbdd_Social_Media_Trends[[#This Row],[Likes]]+bbdd_Social_Media_Trends[[#This Row],[Shares]]+bbdd_Social_Media_Trends[[#This Row],[Comments]]</f>
        <v>491023</v>
      </c>
      <c r="M674">
        <f>bbdd_Social_Media_Trends[[#This Row],[Interactions]]/bbdd_Social_Media_Trends[[#This Row],[Views]]</f>
        <v>1.460413060418414</v>
      </c>
      <c r="N674" s="1" t="s">
        <v>16</v>
      </c>
      <c r="O674" s="4">
        <f t="shared" si="10"/>
        <v>0</v>
      </c>
    </row>
    <row r="675" spans="1:15">
      <c r="A675" s="1" t="s">
        <v>715</v>
      </c>
      <c r="B675" s="2">
        <v>44642</v>
      </c>
      <c r="C675" s="13" t="str">
        <f>TEXT(bbdd_Social_Media_Trends[[#This Row],[Post_Date]],"aaaa-mm")</f>
        <v>2022-03</v>
      </c>
      <c r="D675" s="1" t="s">
        <v>24</v>
      </c>
      <c r="E675" s="1" t="s">
        <v>46</v>
      </c>
      <c r="F675" s="1" t="s">
        <v>20</v>
      </c>
      <c r="G675" s="1" t="s">
        <v>50</v>
      </c>
      <c r="H675">
        <v>2693390</v>
      </c>
      <c r="I675">
        <v>177782</v>
      </c>
      <c r="J675">
        <v>31135</v>
      </c>
      <c r="K675">
        <v>27504</v>
      </c>
      <c r="L675">
        <f>bbdd_Social_Media_Trends[[#This Row],[Likes]]+bbdd_Social_Media_Trends[[#This Row],[Shares]]+bbdd_Social_Media_Trends[[#This Row],[Comments]]</f>
        <v>236421</v>
      </c>
      <c r="M675">
        <f>bbdd_Social_Media_Trends[[#This Row],[Interactions]]/bbdd_Social_Media_Trends[[#This Row],[Views]]</f>
        <v>8.777822743828409E-2</v>
      </c>
      <c r="N675" s="1" t="s">
        <v>22</v>
      </c>
      <c r="O675" s="4">
        <f t="shared" si="10"/>
        <v>0</v>
      </c>
    </row>
    <row r="676" spans="1:15">
      <c r="A676" s="1" t="s">
        <v>716</v>
      </c>
      <c r="B676" s="2">
        <v>44961</v>
      </c>
      <c r="C676" s="13" t="str">
        <f>TEXT(bbdd_Social_Media_Trends[[#This Row],[Post_Date]],"aaaa-mm")</f>
        <v>2023-02</v>
      </c>
      <c r="D676" s="1" t="s">
        <v>24</v>
      </c>
      <c r="E676" s="1" t="s">
        <v>39</v>
      </c>
      <c r="F676" s="1" t="s">
        <v>47</v>
      </c>
      <c r="G676" s="1" t="s">
        <v>25</v>
      </c>
      <c r="H676">
        <v>3430962</v>
      </c>
      <c r="I676">
        <v>46681</v>
      </c>
      <c r="J676">
        <v>59761</v>
      </c>
      <c r="K676">
        <v>36221</v>
      </c>
      <c r="L676">
        <f>bbdd_Social_Media_Trends[[#This Row],[Likes]]+bbdd_Social_Media_Trends[[#This Row],[Shares]]+bbdd_Social_Media_Trends[[#This Row],[Comments]]</f>
        <v>142663</v>
      </c>
      <c r="M676">
        <f>bbdd_Social_Media_Trends[[#This Row],[Interactions]]/bbdd_Social_Media_Trends[[#This Row],[Views]]</f>
        <v>4.1581049280056147E-2</v>
      </c>
      <c r="N676" s="1" t="s">
        <v>16</v>
      </c>
      <c r="O676" s="4">
        <f t="shared" si="10"/>
        <v>0</v>
      </c>
    </row>
    <row r="677" spans="1:15">
      <c r="A677" s="1" t="s">
        <v>717</v>
      </c>
      <c r="B677" s="2">
        <v>45201</v>
      </c>
      <c r="C677" s="13" t="str">
        <f>TEXT(bbdd_Social_Media_Trends[[#This Row],[Post_Date]],"aaaa-mm")</f>
        <v>2023-10</v>
      </c>
      <c r="D677" s="1" t="s">
        <v>27</v>
      </c>
      <c r="E677" s="1" t="s">
        <v>31</v>
      </c>
      <c r="F677" s="1" t="s">
        <v>41</v>
      </c>
      <c r="G677" s="1" t="s">
        <v>50</v>
      </c>
      <c r="H677">
        <v>4999430</v>
      </c>
      <c r="I677">
        <v>419635</v>
      </c>
      <c r="J677">
        <v>51709</v>
      </c>
      <c r="K677">
        <v>19836</v>
      </c>
      <c r="L677">
        <f>bbdd_Social_Media_Trends[[#This Row],[Likes]]+bbdd_Social_Media_Trends[[#This Row],[Shares]]+bbdd_Social_Media_Trends[[#This Row],[Comments]]</f>
        <v>491180</v>
      </c>
      <c r="M677">
        <f>bbdd_Social_Media_Trends[[#This Row],[Interactions]]/bbdd_Social_Media_Trends[[#This Row],[Views]]</f>
        <v>9.8247200180820615E-2</v>
      </c>
      <c r="N677" s="1" t="s">
        <v>29</v>
      </c>
      <c r="O677" s="4">
        <f t="shared" si="10"/>
        <v>0</v>
      </c>
    </row>
    <row r="678" spans="1:15">
      <c r="A678" s="1" t="s">
        <v>718</v>
      </c>
      <c r="B678" s="2">
        <v>45162</v>
      </c>
      <c r="C678" s="13" t="str">
        <f>TEXT(bbdd_Social_Media_Trends[[#This Row],[Post_Date]],"aaaa-mm")</f>
        <v>2023-08</v>
      </c>
      <c r="D678" s="1" t="s">
        <v>12</v>
      </c>
      <c r="E678" s="1" t="s">
        <v>52</v>
      </c>
      <c r="F678" s="1" t="s">
        <v>14</v>
      </c>
      <c r="G678" s="1" t="s">
        <v>28</v>
      </c>
      <c r="H678">
        <v>4678230</v>
      </c>
      <c r="I678">
        <v>245665</v>
      </c>
      <c r="J678">
        <v>56894</v>
      </c>
      <c r="K678">
        <v>12110</v>
      </c>
      <c r="L678">
        <f>bbdd_Social_Media_Trends[[#This Row],[Likes]]+bbdd_Social_Media_Trends[[#This Row],[Shares]]+bbdd_Social_Media_Trends[[#This Row],[Comments]]</f>
        <v>314669</v>
      </c>
      <c r="M678">
        <f>bbdd_Social_Media_Trends[[#This Row],[Interactions]]/bbdd_Social_Media_Trends[[#This Row],[Views]]</f>
        <v>6.7262404798395972E-2</v>
      </c>
      <c r="N678" s="1" t="s">
        <v>22</v>
      </c>
      <c r="O678" s="4">
        <f t="shared" si="10"/>
        <v>0</v>
      </c>
    </row>
    <row r="679" spans="1:15">
      <c r="A679" s="1" t="s">
        <v>719</v>
      </c>
      <c r="B679" s="2">
        <v>45002</v>
      </c>
      <c r="C679" s="13" t="str">
        <f>TEXT(bbdd_Social_Media_Trends[[#This Row],[Post_Date]],"aaaa-mm")</f>
        <v>2023-03</v>
      </c>
      <c r="D679" s="1" t="s">
        <v>18</v>
      </c>
      <c r="E679" s="1" t="s">
        <v>59</v>
      </c>
      <c r="F679" s="1" t="s">
        <v>32</v>
      </c>
      <c r="G679" s="1" t="s">
        <v>37</v>
      </c>
      <c r="H679">
        <v>4446628</v>
      </c>
      <c r="I679">
        <v>475059</v>
      </c>
      <c r="J679">
        <v>19789</v>
      </c>
      <c r="K679">
        <v>42455</v>
      </c>
      <c r="L679">
        <f>bbdd_Social_Media_Trends[[#This Row],[Likes]]+bbdd_Social_Media_Trends[[#This Row],[Shares]]+bbdd_Social_Media_Trends[[#This Row],[Comments]]</f>
        <v>537303</v>
      </c>
      <c r="M679">
        <f>bbdd_Social_Media_Trends[[#This Row],[Interactions]]/bbdd_Social_Media_Trends[[#This Row],[Views]]</f>
        <v>0.12083380934946661</v>
      </c>
      <c r="N679" s="1" t="s">
        <v>16</v>
      </c>
      <c r="O679" s="4">
        <f t="shared" si="10"/>
        <v>0</v>
      </c>
    </row>
    <row r="680" spans="1:15">
      <c r="A680" s="1" t="s">
        <v>720</v>
      </c>
      <c r="B680" s="2">
        <v>44926</v>
      </c>
      <c r="C680" s="13" t="str">
        <f>TEXT(bbdd_Social_Media_Trends[[#This Row],[Post_Date]],"aaaa-mm")</f>
        <v>2022-12</v>
      </c>
      <c r="D680" s="1" t="s">
        <v>18</v>
      </c>
      <c r="E680" s="1" t="s">
        <v>46</v>
      </c>
      <c r="F680" s="1" t="s">
        <v>32</v>
      </c>
      <c r="G680" s="1" t="s">
        <v>25</v>
      </c>
      <c r="H680">
        <v>3951368</v>
      </c>
      <c r="I680">
        <v>249468</v>
      </c>
      <c r="J680">
        <v>17548</v>
      </c>
      <c r="K680">
        <v>43162</v>
      </c>
      <c r="L680">
        <f>bbdd_Social_Media_Trends[[#This Row],[Likes]]+bbdd_Social_Media_Trends[[#This Row],[Shares]]+bbdd_Social_Media_Trends[[#This Row],[Comments]]</f>
        <v>310178</v>
      </c>
      <c r="M680">
        <f>bbdd_Social_Media_Trends[[#This Row],[Interactions]]/bbdd_Social_Media_Trends[[#This Row],[Views]]</f>
        <v>7.8498889498523045E-2</v>
      </c>
      <c r="N680" s="1" t="s">
        <v>16</v>
      </c>
      <c r="O680" s="4">
        <f t="shared" si="10"/>
        <v>0</v>
      </c>
    </row>
    <row r="681" spans="1:15">
      <c r="A681" s="1" t="s">
        <v>721</v>
      </c>
      <c r="B681" s="2">
        <v>44734</v>
      </c>
      <c r="C681" s="13" t="str">
        <f>TEXT(bbdd_Social_Media_Trends[[#This Row],[Post_Date]],"aaaa-mm")</f>
        <v>2022-06</v>
      </c>
      <c r="D681" s="1" t="s">
        <v>18</v>
      </c>
      <c r="E681" s="1" t="s">
        <v>57</v>
      </c>
      <c r="F681" s="1" t="s">
        <v>14</v>
      </c>
      <c r="G681" s="1" t="s">
        <v>25</v>
      </c>
      <c r="H681">
        <v>1904069</v>
      </c>
      <c r="I681">
        <v>426897</v>
      </c>
      <c r="J681">
        <v>58669</v>
      </c>
      <c r="K681">
        <v>35210</v>
      </c>
      <c r="L681">
        <f>bbdd_Social_Media_Trends[[#This Row],[Likes]]+bbdd_Social_Media_Trends[[#This Row],[Shares]]+bbdd_Social_Media_Trends[[#This Row],[Comments]]</f>
        <v>520776</v>
      </c>
      <c r="M681">
        <f>bbdd_Social_Media_Trends[[#This Row],[Interactions]]/bbdd_Social_Media_Trends[[#This Row],[Views]]</f>
        <v>0.27350689497071795</v>
      </c>
      <c r="N681" s="1" t="s">
        <v>16</v>
      </c>
      <c r="O681" s="4">
        <f t="shared" si="10"/>
        <v>0</v>
      </c>
    </row>
    <row r="682" spans="1:15">
      <c r="A682" s="1" t="s">
        <v>722</v>
      </c>
      <c r="B682" s="2">
        <v>44817</v>
      </c>
      <c r="C682" s="13" t="str">
        <f>TEXT(bbdd_Social_Media_Trends[[#This Row],[Post_Date]],"aaaa-mm")</f>
        <v>2022-09</v>
      </c>
      <c r="D682" s="1" t="s">
        <v>12</v>
      </c>
      <c r="E682" s="1" t="s">
        <v>35</v>
      </c>
      <c r="F682" s="1" t="s">
        <v>36</v>
      </c>
      <c r="G682" s="1" t="s">
        <v>50</v>
      </c>
      <c r="H682">
        <v>937337</v>
      </c>
      <c r="I682">
        <v>361483</v>
      </c>
      <c r="J682">
        <v>94541</v>
      </c>
      <c r="K682">
        <v>17820</v>
      </c>
      <c r="L682">
        <f>bbdd_Social_Media_Trends[[#This Row],[Likes]]+bbdd_Social_Media_Trends[[#This Row],[Shares]]+bbdd_Social_Media_Trends[[#This Row],[Comments]]</f>
        <v>473844</v>
      </c>
      <c r="M682">
        <f>bbdd_Social_Media_Trends[[#This Row],[Interactions]]/bbdd_Social_Media_Trends[[#This Row],[Views]]</f>
        <v>0.50552149333697483</v>
      </c>
      <c r="N682" s="1" t="s">
        <v>16</v>
      </c>
      <c r="O682" s="4">
        <f t="shared" si="10"/>
        <v>0</v>
      </c>
    </row>
    <row r="683" spans="1:15">
      <c r="A683" s="1" t="s">
        <v>723</v>
      </c>
      <c r="B683" s="2">
        <v>44678</v>
      </c>
      <c r="C683" s="13" t="str">
        <f>TEXT(bbdd_Social_Media_Trends[[#This Row],[Post_Date]],"aaaa-mm")</f>
        <v>2022-04</v>
      </c>
      <c r="D683" s="1" t="s">
        <v>24</v>
      </c>
      <c r="E683" s="1" t="s">
        <v>46</v>
      </c>
      <c r="F683" s="1" t="s">
        <v>14</v>
      </c>
      <c r="G683" s="1" t="s">
        <v>37</v>
      </c>
      <c r="H683">
        <v>2471029</v>
      </c>
      <c r="I683">
        <v>482104</v>
      </c>
      <c r="J683">
        <v>23418</v>
      </c>
      <c r="K683">
        <v>37982</v>
      </c>
      <c r="L683">
        <f>bbdd_Social_Media_Trends[[#This Row],[Likes]]+bbdd_Social_Media_Trends[[#This Row],[Shares]]+bbdd_Social_Media_Trends[[#This Row],[Comments]]</f>
        <v>543504</v>
      </c>
      <c r="M683">
        <f>bbdd_Social_Media_Trends[[#This Row],[Interactions]]/bbdd_Social_Media_Trends[[#This Row],[Views]]</f>
        <v>0.21995047407375631</v>
      </c>
      <c r="N683" s="1" t="s">
        <v>16</v>
      </c>
      <c r="O683" s="4">
        <f t="shared" si="10"/>
        <v>0</v>
      </c>
    </row>
    <row r="684" spans="1:15">
      <c r="A684" s="1" t="s">
        <v>724</v>
      </c>
      <c r="B684" s="2">
        <v>44629</v>
      </c>
      <c r="C684" s="13" t="str">
        <f>TEXT(bbdd_Social_Media_Trends[[#This Row],[Post_Date]],"aaaa-mm")</f>
        <v>2022-03</v>
      </c>
      <c r="D684" s="1" t="s">
        <v>18</v>
      </c>
      <c r="E684" s="1" t="s">
        <v>46</v>
      </c>
      <c r="F684" s="1" t="s">
        <v>47</v>
      </c>
      <c r="G684" s="1" t="s">
        <v>15</v>
      </c>
      <c r="H684">
        <v>2754301</v>
      </c>
      <c r="I684">
        <v>439047</v>
      </c>
      <c r="J684">
        <v>21451</v>
      </c>
      <c r="K684">
        <v>5036</v>
      </c>
      <c r="L684">
        <f>bbdd_Social_Media_Trends[[#This Row],[Likes]]+bbdd_Social_Media_Trends[[#This Row],[Shares]]+bbdd_Social_Media_Trends[[#This Row],[Comments]]</f>
        <v>465534</v>
      </c>
      <c r="M684">
        <f>bbdd_Social_Media_Trends[[#This Row],[Interactions]]/bbdd_Social_Media_Trends[[#This Row],[Views]]</f>
        <v>0.16902074246787116</v>
      </c>
      <c r="N684" s="1" t="s">
        <v>16</v>
      </c>
      <c r="O684" s="4">
        <f t="shared" si="10"/>
        <v>0</v>
      </c>
    </row>
    <row r="685" spans="1:15">
      <c r="A685" s="1" t="s">
        <v>725</v>
      </c>
      <c r="B685" s="2">
        <v>45060</v>
      </c>
      <c r="C685" s="13" t="str">
        <f>TEXT(bbdd_Social_Media_Trends[[#This Row],[Post_Date]],"aaaa-mm")</f>
        <v>2023-05</v>
      </c>
      <c r="D685" s="1" t="s">
        <v>12</v>
      </c>
      <c r="E685" s="1" t="s">
        <v>49</v>
      </c>
      <c r="F685" s="1" t="s">
        <v>32</v>
      </c>
      <c r="G685" s="1" t="s">
        <v>28</v>
      </c>
      <c r="H685">
        <v>2551235</v>
      </c>
      <c r="I685">
        <v>254503</v>
      </c>
      <c r="J685">
        <v>51815</v>
      </c>
      <c r="K685">
        <v>22756</v>
      </c>
      <c r="L685">
        <f>bbdd_Social_Media_Trends[[#This Row],[Likes]]+bbdd_Social_Media_Trends[[#This Row],[Shares]]+bbdd_Social_Media_Trends[[#This Row],[Comments]]</f>
        <v>329074</v>
      </c>
      <c r="M685">
        <f>bbdd_Social_Media_Trends[[#This Row],[Interactions]]/bbdd_Social_Media_Trends[[#This Row],[Views]]</f>
        <v>0.1289861576844156</v>
      </c>
      <c r="N685" s="1" t="s">
        <v>22</v>
      </c>
      <c r="O685" s="4">
        <f t="shared" si="10"/>
        <v>0</v>
      </c>
    </row>
    <row r="686" spans="1:15">
      <c r="A686" s="1" t="s">
        <v>726</v>
      </c>
      <c r="B686" s="2">
        <v>44786</v>
      </c>
      <c r="C686" s="13" t="str">
        <f>TEXT(bbdd_Social_Media_Trends[[#This Row],[Post_Date]],"aaaa-mm")</f>
        <v>2022-08</v>
      </c>
      <c r="D686" s="1" t="s">
        <v>18</v>
      </c>
      <c r="E686" s="1" t="s">
        <v>52</v>
      </c>
      <c r="F686" s="1" t="s">
        <v>47</v>
      </c>
      <c r="G686" s="1" t="s">
        <v>28</v>
      </c>
      <c r="H686">
        <v>3471793</v>
      </c>
      <c r="I686">
        <v>286422</v>
      </c>
      <c r="J686">
        <v>67665</v>
      </c>
      <c r="K686">
        <v>17667</v>
      </c>
      <c r="L686">
        <f>bbdd_Social_Media_Trends[[#This Row],[Likes]]+bbdd_Social_Media_Trends[[#This Row],[Shares]]+bbdd_Social_Media_Trends[[#This Row],[Comments]]</f>
        <v>371754</v>
      </c>
      <c r="M686">
        <f>bbdd_Social_Media_Trends[[#This Row],[Interactions]]/bbdd_Social_Media_Trends[[#This Row],[Views]]</f>
        <v>0.10707838860208543</v>
      </c>
      <c r="N686" s="1" t="s">
        <v>22</v>
      </c>
      <c r="O686" s="4">
        <f t="shared" si="10"/>
        <v>0</v>
      </c>
    </row>
    <row r="687" spans="1:15">
      <c r="A687" s="1" t="s">
        <v>727</v>
      </c>
      <c r="B687" s="2">
        <v>44590</v>
      </c>
      <c r="C687" s="13" t="str">
        <f>TEXT(bbdd_Social_Media_Trends[[#This Row],[Post_Date]],"aaaa-mm")</f>
        <v>2022-01</v>
      </c>
      <c r="D687" s="1" t="s">
        <v>27</v>
      </c>
      <c r="E687" s="1" t="s">
        <v>19</v>
      </c>
      <c r="F687" s="1" t="s">
        <v>14</v>
      </c>
      <c r="G687" s="1" t="s">
        <v>60</v>
      </c>
      <c r="H687">
        <v>1374677</v>
      </c>
      <c r="I687">
        <v>479271</v>
      </c>
      <c r="J687">
        <v>435</v>
      </c>
      <c r="K687">
        <v>37576</v>
      </c>
      <c r="L687">
        <f>bbdd_Social_Media_Trends[[#This Row],[Likes]]+bbdd_Social_Media_Trends[[#This Row],[Shares]]+bbdd_Social_Media_Trends[[#This Row],[Comments]]</f>
        <v>517282</v>
      </c>
      <c r="M687">
        <f>bbdd_Social_Media_Trends[[#This Row],[Interactions]]/bbdd_Social_Media_Trends[[#This Row],[Views]]</f>
        <v>0.37629348566972459</v>
      </c>
      <c r="N687" s="1" t="s">
        <v>22</v>
      </c>
      <c r="O687" s="4">
        <f t="shared" si="10"/>
        <v>0</v>
      </c>
    </row>
    <row r="688" spans="1:15">
      <c r="A688" s="1" t="s">
        <v>728</v>
      </c>
      <c r="B688" s="2">
        <v>44578</v>
      </c>
      <c r="C688" s="13" t="str">
        <f>TEXT(bbdd_Social_Media_Trends[[#This Row],[Post_Date]],"aaaa-mm")</f>
        <v>2022-01</v>
      </c>
      <c r="D688" s="1" t="s">
        <v>24</v>
      </c>
      <c r="E688" s="1" t="s">
        <v>19</v>
      </c>
      <c r="F688" s="1" t="s">
        <v>14</v>
      </c>
      <c r="G688" s="1" t="s">
        <v>28</v>
      </c>
      <c r="H688">
        <v>2143799</v>
      </c>
      <c r="I688">
        <v>329574</v>
      </c>
      <c r="J688">
        <v>47984</v>
      </c>
      <c r="K688">
        <v>42889</v>
      </c>
      <c r="L688">
        <f>bbdd_Social_Media_Trends[[#This Row],[Likes]]+bbdd_Social_Media_Trends[[#This Row],[Shares]]+bbdd_Social_Media_Trends[[#This Row],[Comments]]</f>
        <v>420447</v>
      </c>
      <c r="M688">
        <f>bbdd_Social_Media_Trends[[#This Row],[Interactions]]/bbdd_Social_Media_Trends[[#This Row],[Views]]</f>
        <v>0.19612239766881129</v>
      </c>
      <c r="N688" s="1" t="s">
        <v>29</v>
      </c>
      <c r="O688" s="4">
        <f t="shared" si="10"/>
        <v>0</v>
      </c>
    </row>
    <row r="689" spans="1:15">
      <c r="A689" s="1" t="s">
        <v>729</v>
      </c>
      <c r="B689" s="2">
        <v>44758</v>
      </c>
      <c r="C689" s="13" t="str">
        <f>TEXT(bbdd_Social_Media_Trends[[#This Row],[Post_Date]],"aaaa-mm")</f>
        <v>2022-07</v>
      </c>
      <c r="D689" s="1" t="s">
        <v>18</v>
      </c>
      <c r="E689" s="1" t="s">
        <v>35</v>
      </c>
      <c r="F689" s="1" t="s">
        <v>41</v>
      </c>
      <c r="G689" s="1" t="s">
        <v>21</v>
      </c>
      <c r="H689">
        <v>4827016</v>
      </c>
      <c r="I689">
        <v>404958</v>
      </c>
      <c r="J689">
        <v>45968</v>
      </c>
      <c r="K689">
        <v>18554</v>
      </c>
      <c r="L689">
        <f>bbdd_Social_Media_Trends[[#This Row],[Likes]]+bbdd_Social_Media_Trends[[#This Row],[Shares]]+bbdd_Social_Media_Trends[[#This Row],[Comments]]</f>
        <v>469480</v>
      </c>
      <c r="M689">
        <f>bbdd_Social_Media_Trends[[#This Row],[Interactions]]/bbdd_Social_Media_Trends[[#This Row],[Views]]</f>
        <v>9.7260916475105944E-2</v>
      </c>
      <c r="N689" s="1" t="s">
        <v>22</v>
      </c>
      <c r="O689" s="4">
        <f t="shared" si="10"/>
        <v>0</v>
      </c>
    </row>
    <row r="690" spans="1:15">
      <c r="A690" s="1" t="s">
        <v>730</v>
      </c>
      <c r="B690" s="2">
        <v>45184</v>
      </c>
      <c r="C690" s="13" t="str">
        <f>TEXT(bbdd_Social_Media_Trends[[#This Row],[Post_Date]],"aaaa-mm")</f>
        <v>2023-09</v>
      </c>
      <c r="D690" s="1" t="s">
        <v>27</v>
      </c>
      <c r="E690" s="1" t="s">
        <v>19</v>
      </c>
      <c r="F690" s="1" t="s">
        <v>36</v>
      </c>
      <c r="G690" s="1" t="s">
        <v>28</v>
      </c>
      <c r="H690">
        <v>1489686</v>
      </c>
      <c r="I690">
        <v>473433</v>
      </c>
      <c r="J690">
        <v>24810</v>
      </c>
      <c r="K690">
        <v>3808</v>
      </c>
      <c r="L690">
        <f>bbdd_Social_Media_Trends[[#This Row],[Likes]]+bbdd_Social_Media_Trends[[#This Row],[Shares]]+bbdd_Social_Media_Trends[[#This Row],[Comments]]</f>
        <v>502051</v>
      </c>
      <c r="M690">
        <f>bbdd_Social_Media_Trends[[#This Row],[Interactions]]/bbdd_Social_Media_Trends[[#This Row],[Views]]</f>
        <v>0.33701800245152336</v>
      </c>
      <c r="N690" s="1" t="s">
        <v>22</v>
      </c>
      <c r="O690" s="4">
        <f t="shared" si="10"/>
        <v>0</v>
      </c>
    </row>
    <row r="691" spans="1:15">
      <c r="A691" s="1" t="s">
        <v>731</v>
      </c>
      <c r="B691" s="2">
        <v>44998</v>
      </c>
      <c r="C691" s="13" t="str">
        <f>TEXT(bbdd_Social_Media_Trends[[#This Row],[Post_Date]],"aaaa-mm")</f>
        <v>2023-03</v>
      </c>
      <c r="D691" s="1" t="s">
        <v>18</v>
      </c>
      <c r="E691" s="1" t="s">
        <v>57</v>
      </c>
      <c r="F691" s="1" t="s">
        <v>41</v>
      </c>
      <c r="G691" s="1" t="s">
        <v>28</v>
      </c>
      <c r="H691">
        <v>490952</v>
      </c>
      <c r="I691">
        <v>347826</v>
      </c>
      <c r="J691">
        <v>72833</v>
      </c>
      <c r="K691">
        <v>14756</v>
      </c>
      <c r="L691">
        <f>bbdd_Social_Media_Trends[[#This Row],[Likes]]+bbdd_Social_Media_Trends[[#This Row],[Shares]]+bbdd_Social_Media_Trends[[#This Row],[Comments]]</f>
        <v>435415</v>
      </c>
      <c r="M691">
        <f>bbdd_Social_Media_Trends[[#This Row],[Interactions]]/bbdd_Social_Media_Trends[[#This Row],[Views]]</f>
        <v>0.88687896169075597</v>
      </c>
      <c r="N691" s="1" t="s">
        <v>29</v>
      </c>
      <c r="O691" s="4">
        <f t="shared" si="10"/>
        <v>0</v>
      </c>
    </row>
    <row r="692" spans="1:15">
      <c r="A692" s="1" t="s">
        <v>732</v>
      </c>
      <c r="B692" s="2">
        <v>45187</v>
      </c>
      <c r="C692" s="13" t="str">
        <f>TEXT(bbdd_Social_Media_Trends[[#This Row],[Post_Date]],"aaaa-mm")</f>
        <v>2023-09</v>
      </c>
      <c r="D692" s="1" t="s">
        <v>18</v>
      </c>
      <c r="E692" s="1" t="s">
        <v>46</v>
      </c>
      <c r="F692" s="1" t="s">
        <v>32</v>
      </c>
      <c r="G692" s="1" t="s">
        <v>50</v>
      </c>
      <c r="H692">
        <v>2180014</v>
      </c>
      <c r="I692">
        <v>59373</v>
      </c>
      <c r="J692">
        <v>52726</v>
      </c>
      <c r="K692">
        <v>17442</v>
      </c>
      <c r="L692">
        <f>bbdd_Social_Media_Trends[[#This Row],[Likes]]+bbdd_Social_Media_Trends[[#This Row],[Shares]]+bbdd_Social_Media_Trends[[#This Row],[Comments]]</f>
        <v>129541</v>
      </c>
      <c r="M692">
        <f>bbdd_Social_Media_Trends[[#This Row],[Interactions]]/bbdd_Social_Media_Trends[[#This Row],[Views]]</f>
        <v>5.9422095454432861E-2</v>
      </c>
      <c r="N692" s="1" t="s">
        <v>29</v>
      </c>
      <c r="O692" s="4">
        <f t="shared" si="10"/>
        <v>0</v>
      </c>
    </row>
    <row r="693" spans="1:15">
      <c r="A693" s="1" t="s">
        <v>733</v>
      </c>
      <c r="B693" s="2">
        <v>44726</v>
      </c>
      <c r="C693" s="13" t="str">
        <f>TEXT(bbdd_Social_Media_Trends[[#This Row],[Post_Date]],"aaaa-mm")</f>
        <v>2022-06</v>
      </c>
      <c r="D693" s="1" t="s">
        <v>24</v>
      </c>
      <c r="E693" s="1" t="s">
        <v>35</v>
      </c>
      <c r="F693" s="1" t="s">
        <v>47</v>
      </c>
      <c r="G693" s="1" t="s">
        <v>25</v>
      </c>
      <c r="H693">
        <v>529799</v>
      </c>
      <c r="I693">
        <v>179509</v>
      </c>
      <c r="J693">
        <v>25670</v>
      </c>
      <c r="K693">
        <v>6451</v>
      </c>
      <c r="L693">
        <f>bbdd_Social_Media_Trends[[#This Row],[Likes]]+bbdd_Social_Media_Trends[[#This Row],[Shares]]+bbdd_Social_Media_Trends[[#This Row],[Comments]]</f>
        <v>211630</v>
      </c>
      <c r="M693">
        <f>bbdd_Social_Media_Trends[[#This Row],[Interactions]]/bbdd_Social_Media_Trends[[#This Row],[Views]]</f>
        <v>0.39945337760169425</v>
      </c>
      <c r="N693" s="1" t="s">
        <v>29</v>
      </c>
      <c r="O693" s="4">
        <f t="shared" si="10"/>
        <v>0</v>
      </c>
    </row>
    <row r="694" spans="1:15">
      <c r="A694" s="1" t="s">
        <v>734</v>
      </c>
      <c r="B694" s="2">
        <v>44625</v>
      </c>
      <c r="C694" s="13" t="str">
        <f>TEXT(bbdd_Social_Media_Trends[[#This Row],[Post_Date]],"aaaa-mm")</f>
        <v>2022-03</v>
      </c>
      <c r="D694" s="1" t="s">
        <v>18</v>
      </c>
      <c r="E694" s="1" t="s">
        <v>31</v>
      </c>
      <c r="F694" s="1" t="s">
        <v>20</v>
      </c>
      <c r="G694" s="1" t="s">
        <v>60</v>
      </c>
      <c r="H694">
        <v>3761264</v>
      </c>
      <c r="I694">
        <v>443176</v>
      </c>
      <c r="J694">
        <v>12191</v>
      </c>
      <c r="K694">
        <v>48340</v>
      </c>
      <c r="L694">
        <f>bbdd_Social_Media_Trends[[#This Row],[Likes]]+bbdd_Social_Media_Trends[[#This Row],[Shares]]+bbdd_Social_Media_Trends[[#This Row],[Comments]]</f>
        <v>503707</v>
      </c>
      <c r="M694">
        <f>bbdd_Social_Media_Trends[[#This Row],[Interactions]]/bbdd_Social_Media_Trends[[#This Row],[Views]]</f>
        <v>0.13391960787650109</v>
      </c>
      <c r="N694" s="1" t="s">
        <v>22</v>
      </c>
      <c r="O694" s="4">
        <f t="shared" si="10"/>
        <v>0</v>
      </c>
    </row>
    <row r="695" spans="1:15">
      <c r="A695" s="1" t="s">
        <v>735</v>
      </c>
      <c r="B695" s="2">
        <v>44670</v>
      </c>
      <c r="C695" s="13" t="str">
        <f>TEXT(bbdd_Social_Media_Trends[[#This Row],[Post_Date]],"aaaa-mm")</f>
        <v>2022-04</v>
      </c>
      <c r="D695" s="1" t="s">
        <v>18</v>
      </c>
      <c r="E695" s="1" t="s">
        <v>35</v>
      </c>
      <c r="F695" s="1" t="s">
        <v>14</v>
      </c>
      <c r="G695" s="1" t="s">
        <v>50</v>
      </c>
      <c r="H695">
        <v>1038860</v>
      </c>
      <c r="I695">
        <v>442713</v>
      </c>
      <c r="J695">
        <v>28298</v>
      </c>
      <c r="K695">
        <v>40618</v>
      </c>
      <c r="L695">
        <f>bbdd_Social_Media_Trends[[#This Row],[Likes]]+bbdd_Social_Media_Trends[[#This Row],[Shares]]+bbdd_Social_Media_Trends[[#This Row],[Comments]]</f>
        <v>511629</v>
      </c>
      <c r="M695">
        <f>bbdd_Social_Media_Trends[[#This Row],[Interactions]]/bbdd_Social_Media_Trends[[#This Row],[Views]]</f>
        <v>0.49249080723100319</v>
      </c>
      <c r="N695" s="1" t="s">
        <v>22</v>
      </c>
      <c r="O695" s="4">
        <f t="shared" si="10"/>
        <v>0</v>
      </c>
    </row>
    <row r="696" spans="1:15">
      <c r="A696" s="1" t="s">
        <v>736</v>
      </c>
      <c r="B696" s="2">
        <v>45219</v>
      </c>
      <c r="C696" s="13" t="str">
        <f>TEXT(bbdd_Social_Media_Trends[[#This Row],[Post_Date]],"aaaa-mm")</f>
        <v>2023-10</v>
      </c>
      <c r="D696" s="1" t="s">
        <v>18</v>
      </c>
      <c r="E696" s="1" t="s">
        <v>31</v>
      </c>
      <c r="F696" s="1" t="s">
        <v>41</v>
      </c>
      <c r="G696" s="1" t="s">
        <v>44</v>
      </c>
      <c r="H696">
        <v>3444824</v>
      </c>
      <c r="I696">
        <v>395141</v>
      </c>
      <c r="J696">
        <v>90673</v>
      </c>
      <c r="K696">
        <v>32852</v>
      </c>
      <c r="L696">
        <f>bbdd_Social_Media_Trends[[#This Row],[Likes]]+bbdd_Social_Media_Trends[[#This Row],[Shares]]+bbdd_Social_Media_Trends[[#This Row],[Comments]]</f>
        <v>518666</v>
      </c>
      <c r="M696">
        <f>bbdd_Social_Media_Trends[[#This Row],[Interactions]]/bbdd_Social_Media_Trends[[#This Row],[Views]]</f>
        <v>0.15056386044686174</v>
      </c>
      <c r="N696" s="1" t="s">
        <v>22</v>
      </c>
      <c r="O696" s="4">
        <f t="shared" si="10"/>
        <v>0</v>
      </c>
    </row>
    <row r="697" spans="1:15">
      <c r="A697" s="1" t="s">
        <v>737</v>
      </c>
      <c r="B697" s="2">
        <v>45187</v>
      </c>
      <c r="C697" s="13" t="str">
        <f>TEXT(bbdd_Social_Media_Trends[[#This Row],[Post_Date]],"aaaa-mm")</f>
        <v>2023-09</v>
      </c>
      <c r="D697" s="1" t="s">
        <v>12</v>
      </c>
      <c r="E697" s="1" t="s">
        <v>59</v>
      </c>
      <c r="F697" s="1" t="s">
        <v>41</v>
      </c>
      <c r="G697" s="1" t="s">
        <v>28</v>
      </c>
      <c r="H697">
        <v>4967000</v>
      </c>
      <c r="I697">
        <v>458270</v>
      </c>
      <c r="J697">
        <v>91709</v>
      </c>
      <c r="K697">
        <v>5080</v>
      </c>
      <c r="L697">
        <f>bbdd_Social_Media_Trends[[#This Row],[Likes]]+bbdd_Social_Media_Trends[[#This Row],[Shares]]+bbdd_Social_Media_Trends[[#This Row],[Comments]]</f>
        <v>555059</v>
      </c>
      <c r="M697">
        <f>bbdd_Social_Media_Trends[[#This Row],[Interactions]]/bbdd_Social_Media_Trends[[#This Row],[Views]]</f>
        <v>0.11174934568149789</v>
      </c>
      <c r="N697" s="1" t="s">
        <v>16</v>
      </c>
      <c r="O697" s="4">
        <f t="shared" si="10"/>
        <v>0</v>
      </c>
    </row>
    <row r="698" spans="1:15">
      <c r="A698" s="1" t="s">
        <v>738</v>
      </c>
      <c r="B698" s="2">
        <v>44997</v>
      </c>
      <c r="C698" s="13" t="str">
        <f>TEXT(bbdd_Social_Media_Trends[[#This Row],[Post_Date]],"aaaa-mm")</f>
        <v>2023-03</v>
      </c>
      <c r="D698" s="1" t="s">
        <v>12</v>
      </c>
      <c r="E698" s="1" t="s">
        <v>35</v>
      </c>
      <c r="F698" s="1" t="s">
        <v>36</v>
      </c>
      <c r="G698" s="1" t="s">
        <v>44</v>
      </c>
      <c r="H698">
        <v>3847801</v>
      </c>
      <c r="I698">
        <v>375597</v>
      </c>
      <c r="J698">
        <v>55183</v>
      </c>
      <c r="K698">
        <v>38675</v>
      </c>
      <c r="L698">
        <f>bbdd_Social_Media_Trends[[#This Row],[Likes]]+bbdd_Social_Media_Trends[[#This Row],[Shares]]+bbdd_Social_Media_Trends[[#This Row],[Comments]]</f>
        <v>469455</v>
      </c>
      <c r="M698">
        <f>bbdd_Social_Media_Trends[[#This Row],[Interactions]]/bbdd_Social_Media_Trends[[#This Row],[Views]]</f>
        <v>0.12200604968916012</v>
      </c>
      <c r="N698" s="1" t="s">
        <v>16</v>
      </c>
      <c r="O698" s="4">
        <f t="shared" si="10"/>
        <v>0</v>
      </c>
    </row>
    <row r="699" spans="1:15">
      <c r="A699" s="1" t="s">
        <v>739</v>
      </c>
      <c r="B699" s="2">
        <v>45248</v>
      </c>
      <c r="C699" s="13" t="str">
        <f>TEXT(bbdd_Social_Media_Trends[[#This Row],[Post_Date]],"aaaa-mm")</f>
        <v>2023-11</v>
      </c>
      <c r="D699" s="1" t="s">
        <v>18</v>
      </c>
      <c r="E699" s="1" t="s">
        <v>39</v>
      </c>
      <c r="F699" s="1" t="s">
        <v>14</v>
      </c>
      <c r="G699" s="1" t="s">
        <v>15</v>
      </c>
      <c r="H699">
        <v>4913774</v>
      </c>
      <c r="I699">
        <v>12582</v>
      </c>
      <c r="J699">
        <v>38213</v>
      </c>
      <c r="K699">
        <v>46700</v>
      </c>
      <c r="L699">
        <f>bbdd_Social_Media_Trends[[#This Row],[Likes]]+bbdd_Social_Media_Trends[[#This Row],[Shares]]+bbdd_Social_Media_Trends[[#This Row],[Comments]]</f>
        <v>97495</v>
      </c>
      <c r="M699">
        <f>bbdd_Social_Media_Trends[[#This Row],[Interactions]]/bbdd_Social_Media_Trends[[#This Row],[Views]]</f>
        <v>1.9841164856177755E-2</v>
      </c>
      <c r="N699" s="1" t="s">
        <v>22</v>
      </c>
      <c r="O699" s="4">
        <f t="shared" si="10"/>
        <v>0</v>
      </c>
    </row>
    <row r="700" spans="1:15">
      <c r="A700" s="1" t="s">
        <v>740</v>
      </c>
      <c r="B700" s="2">
        <v>45290</v>
      </c>
      <c r="C700" s="13" t="str">
        <f>TEXT(bbdd_Social_Media_Trends[[#This Row],[Post_Date]],"aaaa-mm")</f>
        <v>2023-12</v>
      </c>
      <c r="D700" s="1" t="s">
        <v>24</v>
      </c>
      <c r="E700" s="1" t="s">
        <v>49</v>
      </c>
      <c r="F700" s="1" t="s">
        <v>14</v>
      </c>
      <c r="G700" s="1" t="s">
        <v>60</v>
      </c>
      <c r="H700">
        <v>3746244</v>
      </c>
      <c r="I700">
        <v>256361</v>
      </c>
      <c r="J700">
        <v>87201</v>
      </c>
      <c r="K700">
        <v>24493</v>
      </c>
      <c r="L700">
        <f>bbdd_Social_Media_Trends[[#This Row],[Likes]]+bbdd_Social_Media_Trends[[#This Row],[Shares]]+bbdd_Social_Media_Trends[[#This Row],[Comments]]</f>
        <v>368055</v>
      </c>
      <c r="M700">
        <f>bbdd_Social_Media_Trends[[#This Row],[Interactions]]/bbdd_Social_Media_Trends[[#This Row],[Views]]</f>
        <v>9.8246403597843604E-2</v>
      </c>
      <c r="N700" s="1" t="s">
        <v>16</v>
      </c>
      <c r="O700" s="4">
        <f t="shared" si="10"/>
        <v>0</v>
      </c>
    </row>
    <row r="701" spans="1:15">
      <c r="A701" s="1" t="s">
        <v>741</v>
      </c>
      <c r="B701" s="2">
        <v>44947</v>
      </c>
      <c r="C701" s="13" t="str">
        <f>TEXT(bbdd_Social_Media_Trends[[#This Row],[Post_Date]],"aaaa-mm")</f>
        <v>2023-01</v>
      </c>
      <c r="D701" s="1" t="s">
        <v>27</v>
      </c>
      <c r="E701" s="1" t="s">
        <v>31</v>
      </c>
      <c r="F701" s="1" t="s">
        <v>20</v>
      </c>
      <c r="G701" s="1" t="s">
        <v>37</v>
      </c>
      <c r="H701">
        <v>3014207</v>
      </c>
      <c r="I701">
        <v>267162</v>
      </c>
      <c r="J701">
        <v>61079</v>
      </c>
      <c r="K701">
        <v>18363</v>
      </c>
      <c r="L701">
        <f>bbdd_Social_Media_Trends[[#This Row],[Likes]]+bbdd_Social_Media_Trends[[#This Row],[Shares]]+bbdd_Social_Media_Trends[[#This Row],[Comments]]</f>
        <v>346604</v>
      </c>
      <c r="M701">
        <f>bbdd_Social_Media_Trends[[#This Row],[Interactions]]/bbdd_Social_Media_Trends[[#This Row],[Views]]</f>
        <v>0.11499011182709085</v>
      </c>
      <c r="N701" s="1" t="s">
        <v>29</v>
      </c>
      <c r="O701" s="4">
        <f t="shared" si="10"/>
        <v>0</v>
      </c>
    </row>
    <row r="702" spans="1:15">
      <c r="A702" s="1" t="s">
        <v>742</v>
      </c>
      <c r="B702" s="2">
        <v>45244</v>
      </c>
      <c r="C702" s="13" t="str">
        <f>TEXT(bbdd_Social_Media_Trends[[#This Row],[Post_Date]],"aaaa-mm")</f>
        <v>2023-11</v>
      </c>
      <c r="D702" s="1" t="s">
        <v>24</v>
      </c>
      <c r="E702" s="1" t="s">
        <v>19</v>
      </c>
      <c r="F702" s="1" t="s">
        <v>36</v>
      </c>
      <c r="G702" s="1" t="s">
        <v>44</v>
      </c>
      <c r="H702">
        <v>67164</v>
      </c>
      <c r="I702">
        <v>82891</v>
      </c>
      <c r="J702">
        <v>40568</v>
      </c>
      <c r="K702">
        <v>10151</v>
      </c>
      <c r="L702">
        <f>bbdd_Social_Media_Trends[[#This Row],[Likes]]+bbdd_Social_Media_Trends[[#This Row],[Shares]]+bbdd_Social_Media_Trends[[#This Row],[Comments]]</f>
        <v>133610</v>
      </c>
      <c r="M702">
        <f>bbdd_Social_Media_Trends[[#This Row],[Interactions]]/bbdd_Social_Media_Trends[[#This Row],[Views]]</f>
        <v>1.9893097492704426</v>
      </c>
      <c r="N702" s="1" t="s">
        <v>29</v>
      </c>
      <c r="O702" s="4">
        <f t="shared" si="10"/>
        <v>0</v>
      </c>
    </row>
    <row r="703" spans="1:15">
      <c r="A703" s="1" t="s">
        <v>743</v>
      </c>
      <c r="B703" s="2">
        <v>44853</v>
      </c>
      <c r="C703" s="13" t="str">
        <f>TEXT(bbdd_Social_Media_Trends[[#This Row],[Post_Date]],"aaaa-mm")</f>
        <v>2022-10</v>
      </c>
      <c r="D703" s="1" t="s">
        <v>24</v>
      </c>
      <c r="E703" s="1" t="s">
        <v>52</v>
      </c>
      <c r="F703" s="1" t="s">
        <v>32</v>
      </c>
      <c r="G703" s="1" t="s">
        <v>37</v>
      </c>
      <c r="H703">
        <v>3833320</v>
      </c>
      <c r="I703">
        <v>377497</v>
      </c>
      <c r="J703">
        <v>20389</v>
      </c>
      <c r="K703">
        <v>24912</v>
      </c>
      <c r="L703">
        <f>bbdd_Social_Media_Trends[[#This Row],[Likes]]+bbdd_Social_Media_Trends[[#This Row],[Shares]]+bbdd_Social_Media_Trends[[#This Row],[Comments]]</f>
        <v>422798</v>
      </c>
      <c r="M703">
        <f>bbdd_Social_Media_Trends[[#This Row],[Interactions]]/bbdd_Social_Media_Trends[[#This Row],[Views]]</f>
        <v>0.1102955140713533</v>
      </c>
      <c r="N703" s="1" t="s">
        <v>22</v>
      </c>
      <c r="O703" s="4">
        <f t="shared" si="10"/>
        <v>0</v>
      </c>
    </row>
    <row r="704" spans="1:15">
      <c r="A704" s="1" t="s">
        <v>744</v>
      </c>
      <c r="B704" s="2">
        <v>44797</v>
      </c>
      <c r="C704" s="13" t="str">
        <f>TEXT(bbdd_Social_Media_Trends[[#This Row],[Post_Date]],"aaaa-mm")</f>
        <v>2022-08</v>
      </c>
      <c r="D704" s="1" t="s">
        <v>24</v>
      </c>
      <c r="E704" s="1" t="s">
        <v>13</v>
      </c>
      <c r="F704" s="1" t="s">
        <v>32</v>
      </c>
      <c r="G704" s="1" t="s">
        <v>25</v>
      </c>
      <c r="H704">
        <v>257565</v>
      </c>
      <c r="I704">
        <v>311076</v>
      </c>
      <c r="J704">
        <v>77488</v>
      </c>
      <c r="K704">
        <v>43551</v>
      </c>
      <c r="L704">
        <f>bbdd_Social_Media_Trends[[#This Row],[Likes]]+bbdd_Social_Media_Trends[[#This Row],[Shares]]+bbdd_Social_Media_Trends[[#This Row],[Comments]]</f>
        <v>432115</v>
      </c>
      <c r="M704">
        <f>bbdd_Social_Media_Trends[[#This Row],[Interactions]]/bbdd_Social_Media_Trends[[#This Row],[Views]]</f>
        <v>1.6776930095315745</v>
      </c>
      <c r="N704" s="1" t="s">
        <v>29</v>
      </c>
      <c r="O704" s="4">
        <f t="shared" si="10"/>
        <v>0</v>
      </c>
    </row>
    <row r="705" spans="1:15">
      <c r="A705" s="1" t="s">
        <v>745</v>
      </c>
      <c r="B705" s="2">
        <v>44949</v>
      </c>
      <c r="C705" s="13" t="str">
        <f>TEXT(bbdd_Social_Media_Trends[[#This Row],[Post_Date]],"aaaa-mm")</f>
        <v>2023-01</v>
      </c>
      <c r="D705" s="1" t="s">
        <v>24</v>
      </c>
      <c r="E705" s="1" t="s">
        <v>52</v>
      </c>
      <c r="F705" s="1" t="s">
        <v>14</v>
      </c>
      <c r="G705" s="1" t="s">
        <v>60</v>
      </c>
      <c r="H705">
        <v>963602</v>
      </c>
      <c r="I705">
        <v>335585</v>
      </c>
      <c r="J705">
        <v>45110</v>
      </c>
      <c r="K705">
        <v>33791</v>
      </c>
      <c r="L705">
        <f>bbdd_Social_Media_Trends[[#This Row],[Likes]]+bbdd_Social_Media_Trends[[#This Row],[Shares]]+bbdd_Social_Media_Trends[[#This Row],[Comments]]</f>
        <v>414486</v>
      </c>
      <c r="M705">
        <f>bbdd_Social_Media_Trends[[#This Row],[Interactions]]/bbdd_Social_Media_Trends[[#This Row],[Views]]</f>
        <v>0.43014232016953058</v>
      </c>
      <c r="N705" s="1" t="s">
        <v>16</v>
      </c>
      <c r="O705" s="4">
        <f t="shared" si="10"/>
        <v>0</v>
      </c>
    </row>
    <row r="706" spans="1:15">
      <c r="A706" s="1" t="s">
        <v>746</v>
      </c>
      <c r="B706" s="2">
        <v>45062</v>
      </c>
      <c r="C706" s="13" t="str">
        <f>TEXT(bbdd_Social_Media_Trends[[#This Row],[Post_Date]],"aaaa-mm")</f>
        <v>2023-05</v>
      </c>
      <c r="D706" s="1" t="s">
        <v>18</v>
      </c>
      <c r="E706" s="1" t="s">
        <v>57</v>
      </c>
      <c r="F706" s="1" t="s">
        <v>20</v>
      </c>
      <c r="G706" s="1" t="s">
        <v>28</v>
      </c>
      <c r="H706">
        <v>1180913</v>
      </c>
      <c r="I706">
        <v>389245</v>
      </c>
      <c r="J706">
        <v>42150</v>
      </c>
      <c r="K706">
        <v>40241</v>
      </c>
      <c r="L706">
        <f>bbdd_Social_Media_Trends[[#This Row],[Likes]]+bbdd_Social_Media_Trends[[#This Row],[Shares]]+bbdd_Social_Media_Trends[[#This Row],[Comments]]</f>
        <v>471636</v>
      </c>
      <c r="M706">
        <f>bbdd_Social_Media_Trends[[#This Row],[Interactions]]/bbdd_Social_Media_Trends[[#This Row],[Views]]</f>
        <v>0.39938251166682048</v>
      </c>
      <c r="N706" s="1" t="s">
        <v>22</v>
      </c>
      <c r="O706" s="4">
        <f t="shared" ref="O706:O769" si="11">IF(ISERROR(VLOOKUP(A706,A707:A5704,1,FALSE)),0, 1)</f>
        <v>0</v>
      </c>
    </row>
    <row r="707" spans="1:15">
      <c r="A707" s="1" t="s">
        <v>747</v>
      </c>
      <c r="B707" s="2">
        <v>45093</v>
      </c>
      <c r="C707" s="13" t="str">
        <f>TEXT(bbdd_Social_Media_Trends[[#This Row],[Post_Date]],"aaaa-mm")</f>
        <v>2023-06</v>
      </c>
      <c r="D707" s="1" t="s">
        <v>12</v>
      </c>
      <c r="E707" s="1" t="s">
        <v>59</v>
      </c>
      <c r="F707" s="1" t="s">
        <v>41</v>
      </c>
      <c r="G707" s="1" t="s">
        <v>44</v>
      </c>
      <c r="H707">
        <v>1213710</v>
      </c>
      <c r="I707">
        <v>468518</v>
      </c>
      <c r="J707">
        <v>1746</v>
      </c>
      <c r="K707">
        <v>24547</v>
      </c>
      <c r="L707">
        <f>bbdd_Social_Media_Trends[[#This Row],[Likes]]+bbdd_Social_Media_Trends[[#This Row],[Shares]]+bbdd_Social_Media_Trends[[#This Row],[Comments]]</f>
        <v>494811</v>
      </c>
      <c r="M707">
        <f>bbdd_Social_Media_Trends[[#This Row],[Interactions]]/bbdd_Social_Media_Trends[[#This Row],[Views]]</f>
        <v>0.40768470227649106</v>
      </c>
      <c r="N707" s="1" t="s">
        <v>16</v>
      </c>
      <c r="O707" s="4">
        <f t="shared" si="11"/>
        <v>0</v>
      </c>
    </row>
    <row r="708" spans="1:15">
      <c r="A708" s="1" t="s">
        <v>748</v>
      </c>
      <c r="B708" s="2">
        <v>45090</v>
      </c>
      <c r="C708" s="13" t="str">
        <f>TEXT(bbdd_Social_Media_Trends[[#This Row],[Post_Date]],"aaaa-mm")</f>
        <v>2023-06</v>
      </c>
      <c r="D708" s="1" t="s">
        <v>12</v>
      </c>
      <c r="E708" s="1" t="s">
        <v>57</v>
      </c>
      <c r="F708" s="1" t="s">
        <v>47</v>
      </c>
      <c r="G708" s="1" t="s">
        <v>60</v>
      </c>
      <c r="H708">
        <v>2526243</v>
      </c>
      <c r="I708">
        <v>36043</v>
      </c>
      <c r="J708">
        <v>37053</v>
      </c>
      <c r="K708">
        <v>3164</v>
      </c>
      <c r="L708">
        <f>bbdd_Social_Media_Trends[[#This Row],[Likes]]+bbdd_Social_Media_Trends[[#This Row],[Shares]]+bbdd_Social_Media_Trends[[#This Row],[Comments]]</f>
        <v>76260</v>
      </c>
      <c r="M708">
        <f>bbdd_Social_Media_Trends[[#This Row],[Interactions]]/bbdd_Social_Media_Trends[[#This Row],[Views]]</f>
        <v>3.0187119766388271E-2</v>
      </c>
      <c r="N708" s="1" t="s">
        <v>16</v>
      </c>
      <c r="O708" s="4">
        <f t="shared" si="11"/>
        <v>0</v>
      </c>
    </row>
    <row r="709" spans="1:15">
      <c r="A709" s="1" t="s">
        <v>749</v>
      </c>
      <c r="B709" s="2">
        <v>44643</v>
      </c>
      <c r="C709" s="13" t="str">
        <f>TEXT(bbdd_Social_Media_Trends[[#This Row],[Post_Date]],"aaaa-mm")</f>
        <v>2022-03</v>
      </c>
      <c r="D709" s="1" t="s">
        <v>27</v>
      </c>
      <c r="E709" s="1" t="s">
        <v>19</v>
      </c>
      <c r="F709" s="1" t="s">
        <v>32</v>
      </c>
      <c r="G709" s="1" t="s">
        <v>50</v>
      </c>
      <c r="H709">
        <v>2877169</v>
      </c>
      <c r="I709">
        <v>263362</v>
      </c>
      <c r="J709">
        <v>11451</v>
      </c>
      <c r="K709">
        <v>18145</v>
      </c>
      <c r="L709">
        <f>bbdd_Social_Media_Trends[[#This Row],[Likes]]+bbdd_Social_Media_Trends[[#This Row],[Shares]]+bbdd_Social_Media_Trends[[#This Row],[Comments]]</f>
        <v>292958</v>
      </c>
      <c r="M709">
        <f>bbdd_Social_Media_Trends[[#This Row],[Interactions]]/bbdd_Social_Media_Trends[[#This Row],[Views]]</f>
        <v>0.10182161701311254</v>
      </c>
      <c r="N709" s="1" t="s">
        <v>22</v>
      </c>
      <c r="O709" s="4">
        <f t="shared" si="11"/>
        <v>0</v>
      </c>
    </row>
    <row r="710" spans="1:15">
      <c r="A710" s="1" t="s">
        <v>750</v>
      </c>
      <c r="B710" s="2">
        <v>45226</v>
      </c>
      <c r="C710" s="13" t="str">
        <f>TEXT(bbdd_Social_Media_Trends[[#This Row],[Post_Date]],"aaaa-mm")</f>
        <v>2023-10</v>
      </c>
      <c r="D710" s="1" t="s">
        <v>27</v>
      </c>
      <c r="E710" s="1" t="s">
        <v>39</v>
      </c>
      <c r="F710" s="1" t="s">
        <v>14</v>
      </c>
      <c r="G710" s="1" t="s">
        <v>28</v>
      </c>
      <c r="H710">
        <v>4117819</v>
      </c>
      <c r="I710">
        <v>430486</v>
      </c>
      <c r="J710">
        <v>52313</v>
      </c>
      <c r="K710">
        <v>22054</v>
      </c>
      <c r="L710">
        <f>bbdd_Social_Media_Trends[[#This Row],[Likes]]+bbdd_Social_Media_Trends[[#This Row],[Shares]]+bbdd_Social_Media_Trends[[#This Row],[Comments]]</f>
        <v>504853</v>
      </c>
      <c r="M710">
        <f>bbdd_Social_Media_Trends[[#This Row],[Interactions]]/bbdd_Social_Media_Trends[[#This Row],[Views]]</f>
        <v>0.12260203763205717</v>
      </c>
      <c r="N710" s="1" t="s">
        <v>29</v>
      </c>
      <c r="O710" s="4">
        <f t="shared" si="11"/>
        <v>0</v>
      </c>
    </row>
    <row r="711" spans="1:15">
      <c r="A711" s="1" t="s">
        <v>751</v>
      </c>
      <c r="B711" s="2">
        <v>44824</v>
      </c>
      <c r="C711" s="13" t="str">
        <f>TEXT(bbdd_Social_Media_Trends[[#This Row],[Post_Date]],"aaaa-mm")</f>
        <v>2022-09</v>
      </c>
      <c r="D711" s="1" t="s">
        <v>18</v>
      </c>
      <c r="E711" s="1" t="s">
        <v>39</v>
      </c>
      <c r="F711" s="1" t="s">
        <v>20</v>
      </c>
      <c r="G711" s="1" t="s">
        <v>15</v>
      </c>
      <c r="H711">
        <v>3300636</v>
      </c>
      <c r="I711">
        <v>334680</v>
      </c>
      <c r="J711">
        <v>8400</v>
      </c>
      <c r="K711">
        <v>33207</v>
      </c>
      <c r="L711">
        <f>bbdd_Social_Media_Trends[[#This Row],[Likes]]+bbdd_Social_Media_Trends[[#This Row],[Shares]]+bbdd_Social_Media_Trends[[#This Row],[Comments]]</f>
        <v>376287</v>
      </c>
      <c r="M711">
        <f>bbdd_Social_Media_Trends[[#This Row],[Interactions]]/bbdd_Social_Media_Trends[[#This Row],[Views]]</f>
        <v>0.11400439188083751</v>
      </c>
      <c r="N711" s="1" t="s">
        <v>16</v>
      </c>
      <c r="O711" s="4">
        <f t="shared" si="11"/>
        <v>0</v>
      </c>
    </row>
    <row r="712" spans="1:15">
      <c r="A712" s="1" t="s">
        <v>752</v>
      </c>
      <c r="B712" s="2">
        <v>44799</v>
      </c>
      <c r="C712" s="13" t="str">
        <f>TEXT(bbdd_Social_Media_Trends[[#This Row],[Post_Date]],"aaaa-mm")</f>
        <v>2022-08</v>
      </c>
      <c r="D712" s="1" t="s">
        <v>27</v>
      </c>
      <c r="E712" s="1" t="s">
        <v>13</v>
      </c>
      <c r="F712" s="1" t="s">
        <v>20</v>
      </c>
      <c r="G712" s="1" t="s">
        <v>37</v>
      </c>
      <c r="H712">
        <v>3572811</v>
      </c>
      <c r="I712">
        <v>361047</v>
      </c>
      <c r="J712">
        <v>36640</v>
      </c>
      <c r="K712">
        <v>14135</v>
      </c>
      <c r="L712">
        <f>bbdd_Social_Media_Trends[[#This Row],[Likes]]+bbdd_Social_Media_Trends[[#This Row],[Shares]]+bbdd_Social_Media_Trends[[#This Row],[Comments]]</f>
        <v>411822</v>
      </c>
      <c r="M712">
        <f>bbdd_Social_Media_Trends[[#This Row],[Interactions]]/bbdd_Social_Media_Trends[[#This Row],[Views]]</f>
        <v>0.11526554301361029</v>
      </c>
      <c r="N712" s="1" t="s">
        <v>29</v>
      </c>
      <c r="O712" s="4">
        <f t="shared" si="11"/>
        <v>0</v>
      </c>
    </row>
    <row r="713" spans="1:15">
      <c r="A713" s="1" t="s">
        <v>753</v>
      </c>
      <c r="B713" s="2">
        <v>45170</v>
      </c>
      <c r="C713" s="13" t="str">
        <f>TEXT(bbdd_Social_Media_Trends[[#This Row],[Post_Date]],"aaaa-mm")</f>
        <v>2023-09</v>
      </c>
      <c r="D713" s="1" t="s">
        <v>18</v>
      </c>
      <c r="E713" s="1" t="s">
        <v>59</v>
      </c>
      <c r="F713" s="1" t="s">
        <v>41</v>
      </c>
      <c r="G713" s="1" t="s">
        <v>37</v>
      </c>
      <c r="H713">
        <v>474320</v>
      </c>
      <c r="I713">
        <v>437976</v>
      </c>
      <c r="J713">
        <v>64949</v>
      </c>
      <c r="K713">
        <v>13571</v>
      </c>
      <c r="L713">
        <f>bbdd_Social_Media_Trends[[#This Row],[Likes]]+bbdd_Social_Media_Trends[[#This Row],[Shares]]+bbdd_Social_Media_Trends[[#This Row],[Comments]]</f>
        <v>516496</v>
      </c>
      <c r="M713">
        <f>bbdd_Social_Media_Trends[[#This Row],[Interactions]]/bbdd_Social_Media_Trends[[#This Row],[Views]]</f>
        <v>1.0889188733344577</v>
      </c>
      <c r="N713" s="1" t="s">
        <v>16</v>
      </c>
      <c r="O713" s="4">
        <f t="shared" si="11"/>
        <v>0</v>
      </c>
    </row>
    <row r="714" spans="1:15">
      <c r="A714" s="1" t="s">
        <v>754</v>
      </c>
      <c r="B714" s="2">
        <v>44819</v>
      </c>
      <c r="C714" s="13" t="str">
        <f>TEXT(bbdd_Social_Media_Trends[[#This Row],[Post_Date]],"aaaa-mm")</f>
        <v>2022-09</v>
      </c>
      <c r="D714" s="1" t="s">
        <v>12</v>
      </c>
      <c r="E714" s="1" t="s">
        <v>13</v>
      </c>
      <c r="F714" s="1" t="s">
        <v>32</v>
      </c>
      <c r="G714" s="1" t="s">
        <v>15</v>
      </c>
      <c r="H714">
        <v>2903079</v>
      </c>
      <c r="I714">
        <v>28666</v>
      </c>
      <c r="J714">
        <v>10000</v>
      </c>
      <c r="K714">
        <v>20123</v>
      </c>
      <c r="L714">
        <f>bbdd_Social_Media_Trends[[#This Row],[Likes]]+bbdd_Social_Media_Trends[[#This Row],[Shares]]+bbdd_Social_Media_Trends[[#This Row],[Comments]]</f>
        <v>58789</v>
      </c>
      <c r="M714">
        <f>bbdd_Social_Media_Trends[[#This Row],[Interactions]]/bbdd_Social_Media_Trends[[#This Row],[Views]]</f>
        <v>2.0250568448188976E-2</v>
      </c>
      <c r="N714" s="1" t="s">
        <v>22</v>
      </c>
      <c r="O714" s="4">
        <f t="shared" si="11"/>
        <v>0</v>
      </c>
    </row>
    <row r="715" spans="1:15">
      <c r="A715" s="1" t="s">
        <v>755</v>
      </c>
      <c r="B715" s="2">
        <v>45229</v>
      </c>
      <c r="C715" s="13" t="str">
        <f>TEXT(bbdd_Social_Media_Trends[[#This Row],[Post_Date]],"aaaa-mm")</f>
        <v>2023-10</v>
      </c>
      <c r="D715" s="1" t="s">
        <v>27</v>
      </c>
      <c r="E715" s="1" t="s">
        <v>13</v>
      </c>
      <c r="F715" s="1" t="s">
        <v>14</v>
      </c>
      <c r="G715" s="1" t="s">
        <v>60</v>
      </c>
      <c r="H715">
        <v>2871175</v>
      </c>
      <c r="I715">
        <v>182884</v>
      </c>
      <c r="J715">
        <v>54350</v>
      </c>
      <c r="K715">
        <v>26546</v>
      </c>
      <c r="L715">
        <f>bbdd_Social_Media_Trends[[#This Row],[Likes]]+bbdd_Social_Media_Trends[[#This Row],[Shares]]+bbdd_Social_Media_Trends[[#This Row],[Comments]]</f>
        <v>263780</v>
      </c>
      <c r="M715">
        <f>bbdd_Social_Media_Trends[[#This Row],[Interactions]]/bbdd_Social_Media_Trends[[#This Row],[Views]]</f>
        <v>9.1871794648532401E-2</v>
      </c>
      <c r="N715" s="1" t="s">
        <v>16</v>
      </c>
      <c r="O715" s="4">
        <f t="shared" si="11"/>
        <v>0</v>
      </c>
    </row>
    <row r="716" spans="1:15">
      <c r="A716" s="1" t="s">
        <v>756</v>
      </c>
      <c r="B716" s="2">
        <v>44983</v>
      </c>
      <c r="C716" s="13" t="str">
        <f>TEXT(bbdd_Social_Media_Trends[[#This Row],[Post_Date]],"aaaa-mm")</f>
        <v>2023-02</v>
      </c>
      <c r="D716" s="1" t="s">
        <v>24</v>
      </c>
      <c r="E716" s="1" t="s">
        <v>46</v>
      </c>
      <c r="F716" s="1" t="s">
        <v>20</v>
      </c>
      <c r="G716" s="1" t="s">
        <v>28</v>
      </c>
      <c r="H716">
        <v>3590997</v>
      </c>
      <c r="I716">
        <v>212084</v>
      </c>
      <c r="J716">
        <v>3612</v>
      </c>
      <c r="K716">
        <v>14460</v>
      </c>
      <c r="L716">
        <f>bbdd_Social_Media_Trends[[#This Row],[Likes]]+bbdd_Social_Media_Trends[[#This Row],[Shares]]+bbdd_Social_Media_Trends[[#This Row],[Comments]]</f>
        <v>230156</v>
      </c>
      <c r="M716">
        <f>bbdd_Social_Media_Trends[[#This Row],[Interactions]]/bbdd_Social_Media_Trends[[#This Row],[Views]]</f>
        <v>6.4092506899894375E-2</v>
      </c>
      <c r="N716" s="1" t="s">
        <v>16</v>
      </c>
      <c r="O716" s="4">
        <f t="shared" si="11"/>
        <v>0</v>
      </c>
    </row>
    <row r="717" spans="1:15">
      <c r="A717" s="1" t="s">
        <v>757</v>
      </c>
      <c r="B717" s="2">
        <v>45067</v>
      </c>
      <c r="C717" s="13" t="str">
        <f>TEXT(bbdd_Social_Media_Trends[[#This Row],[Post_Date]],"aaaa-mm")</f>
        <v>2023-05</v>
      </c>
      <c r="D717" s="1" t="s">
        <v>18</v>
      </c>
      <c r="E717" s="1" t="s">
        <v>13</v>
      </c>
      <c r="F717" s="1" t="s">
        <v>32</v>
      </c>
      <c r="G717" s="1" t="s">
        <v>60</v>
      </c>
      <c r="H717">
        <v>1301582</v>
      </c>
      <c r="I717">
        <v>36572</v>
      </c>
      <c r="J717">
        <v>45582</v>
      </c>
      <c r="K717">
        <v>45435</v>
      </c>
      <c r="L717">
        <f>bbdd_Social_Media_Trends[[#This Row],[Likes]]+bbdd_Social_Media_Trends[[#This Row],[Shares]]+bbdd_Social_Media_Trends[[#This Row],[Comments]]</f>
        <v>127589</v>
      </c>
      <c r="M717">
        <f>bbdd_Social_Media_Trends[[#This Row],[Interactions]]/bbdd_Social_Media_Trends[[#This Row],[Views]]</f>
        <v>9.8026094398969865E-2</v>
      </c>
      <c r="N717" s="1" t="s">
        <v>29</v>
      </c>
      <c r="O717" s="4">
        <f t="shared" si="11"/>
        <v>0</v>
      </c>
    </row>
    <row r="718" spans="1:15">
      <c r="A718" s="1" t="s">
        <v>758</v>
      </c>
      <c r="B718" s="2">
        <v>45279</v>
      </c>
      <c r="C718" s="13" t="str">
        <f>TEXT(bbdd_Social_Media_Trends[[#This Row],[Post_Date]],"aaaa-mm")</f>
        <v>2023-12</v>
      </c>
      <c r="D718" s="1" t="s">
        <v>24</v>
      </c>
      <c r="E718" s="1" t="s">
        <v>19</v>
      </c>
      <c r="F718" s="1" t="s">
        <v>36</v>
      </c>
      <c r="G718" s="1" t="s">
        <v>50</v>
      </c>
      <c r="H718">
        <v>780079</v>
      </c>
      <c r="I718">
        <v>483875</v>
      </c>
      <c r="J718">
        <v>969</v>
      </c>
      <c r="K718">
        <v>40858</v>
      </c>
      <c r="L718">
        <f>bbdd_Social_Media_Trends[[#This Row],[Likes]]+bbdd_Social_Media_Trends[[#This Row],[Shares]]+bbdd_Social_Media_Trends[[#This Row],[Comments]]</f>
        <v>525702</v>
      </c>
      <c r="M718">
        <f>bbdd_Social_Media_Trends[[#This Row],[Interactions]]/bbdd_Social_Media_Trends[[#This Row],[Views]]</f>
        <v>0.67390866822462858</v>
      </c>
      <c r="N718" s="1" t="s">
        <v>22</v>
      </c>
      <c r="O718" s="4">
        <f t="shared" si="11"/>
        <v>0</v>
      </c>
    </row>
    <row r="719" spans="1:15">
      <c r="A719" s="1" t="s">
        <v>759</v>
      </c>
      <c r="B719" s="2">
        <v>45182</v>
      </c>
      <c r="C719" s="13" t="str">
        <f>TEXT(bbdd_Social_Media_Trends[[#This Row],[Post_Date]],"aaaa-mm")</f>
        <v>2023-09</v>
      </c>
      <c r="D719" s="1" t="s">
        <v>12</v>
      </c>
      <c r="E719" s="1" t="s">
        <v>59</v>
      </c>
      <c r="F719" s="1" t="s">
        <v>41</v>
      </c>
      <c r="G719" s="1" t="s">
        <v>21</v>
      </c>
      <c r="H719">
        <v>3698927</v>
      </c>
      <c r="I719">
        <v>457765</v>
      </c>
      <c r="J719">
        <v>94363</v>
      </c>
      <c r="K719">
        <v>41251</v>
      </c>
      <c r="L719">
        <f>bbdd_Social_Media_Trends[[#This Row],[Likes]]+bbdd_Social_Media_Trends[[#This Row],[Shares]]+bbdd_Social_Media_Trends[[#This Row],[Comments]]</f>
        <v>593379</v>
      </c>
      <c r="M719">
        <f>bbdd_Social_Media_Trends[[#This Row],[Interactions]]/bbdd_Social_Media_Trends[[#This Row],[Views]]</f>
        <v>0.16041922427774324</v>
      </c>
      <c r="N719" s="1" t="s">
        <v>29</v>
      </c>
      <c r="O719" s="4">
        <f t="shared" si="11"/>
        <v>0</v>
      </c>
    </row>
    <row r="720" spans="1:15">
      <c r="A720" s="1" t="s">
        <v>760</v>
      </c>
      <c r="B720" s="2">
        <v>44933</v>
      </c>
      <c r="C720" s="13" t="str">
        <f>TEXT(bbdd_Social_Media_Trends[[#This Row],[Post_Date]],"aaaa-mm")</f>
        <v>2023-01</v>
      </c>
      <c r="D720" s="1" t="s">
        <v>12</v>
      </c>
      <c r="E720" s="1" t="s">
        <v>57</v>
      </c>
      <c r="F720" s="1" t="s">
        <v>14</v>
      </c>
      <c r="G720" s="1" t="s">
        <v>25</v>
      </c>
      <c r="H720">
        <v>3741285</v>
      </c>
      <c r="I720">
        <v>240172</v>
      </c>
      <c r="J720">
        <v>97499</v>
      </c>
      <c r="K720">
        <v>49443</v>
      </c>
      <c r="L720">
        <f>bbdd_Social_Media_Trends[[#This Row],[Likes]]+bbdd_Social_Media_Trends[[#This Row],[Shares]]+bbdd_Social_Media_Trends[[#This Row],[Comments]]</f>
        <v>387114</v>
      </c>
      <c r="M720">
        <f>bbdd_Social_Media_Trends[[#This Row],[Interactions]]/bbdd_Social_Media_Trends[[#This Row],[Views]]</f>
        <v>0.10347086629326555</v>
      </c>
      <c r="N720" s="1" t="s">
        <v>22</v>
      </c>
      <c r="O720" s="4">
        <f t="shared" si="11"/>
        <v>0</v>
      </c>
    </row>
    <row r="721" spans="1:15">
      <c r="A721" s="1" t="s">
        <v>761</v>
      </c>
      <c r="B721" s="2">
        <v>44650</v>
      </c>
      <c r="C721" s="13" t="str">
        <f>TEXT(bbdd_Social_Media_Trends[[#This Row],[Post_Date]],"aaaa-mm")</f>
        <v>2022-03</v>
      </c>
      <c r="D721" s="1" t="s">
        <v>12</v>
      </c>
      <c r="E721" s="1" t="s">
        <v>46</v>
      </c>
      <c r="F721" s="1" t="s">
        <v>47</v>
      </c>
      <c r="G721" s="1" t="s">
        <v>15</v>
      </c>
      <c r="H721">
        <v>4467464</v>
      </c>
      <c r="I721">
        <v>454446</v>
      </c>
      <c r="J721">
        <v>93389</v>
      </c>
      <c r="K721">
        <v>15009</v>
      </c>
      <c r="L721">
        <f>bbdd_Social_Media_Trends[[#This Row],[Likes]]+bbdd_Social_Media_Trends[[#This Row],[Shares]]+bbdd_Social_Media_Trends[[#This Row],[Comments]]</f>
        <v>562844</v>
      </c>
      <c r="M721">
        <f>bbdd_Social_Media_Trends[[#This Row],[Interactions]]/bbdd_Social_Media_Trends[[#This Row],[Views]]</f>
        <v>0.12598736106211489</v>
      </c>
      <c r="N721" s="1" t="s">
        <v>29</v>
      </c>
      <c r="O721" s="4">
        <f t="shared" si="11"/>
        <v>0</v>
      </c>
    </row>
    <row r="722" spans="1:15">
      <c r="A722" s="1" t="s">
        <v>762</v>
      </c>
      <c r="B722" s="2">
        <v>45198</v>
      </c>
      <c r="C722" s="13" t="str">
        <f>TEXT(bbdd_Social_Media_Trends[[#This Row],[Post_Date]],"aaaa-mm")</f>
        <v>2023-09</v>
      </c>
      <c r="D722" s="1" t="s">
        <v>12</v>
      </c>
      <c r="E722" s="1" t="s">
        <v>52</v>
      </c>
      <c r="F722" s="1" t="s">
        <v>47</v>
      </c>
      <c r="G722" s="1" t="s">
        <v>44</v>
      </c>
      <c r="H722">
        <v>105800</v>
      </c>
      <c r="I722">
        <v>329434</v>
      </c>
      <c r="J722">
        <v>98771</v>
      </c>
      <c r="K722">
        <v>12046</v>
      </c>
      <c r="L722">
        <f>bbdd_Social_Media_Trends[[#This Row],[Likes]]+bbdd_Social_Media_Trends[[#This Row],[Shares]]+bbdd_Social_Media_Trends[[#This Row],[Comments]]</f>
        <v>440251</v>
      </c>
      <c r="M722">
        <f>bbdd_Social_Media_Trends[[#This Row],[Interactions]]/bbdd_Social_Media_Trends[[#This Row],[Views]]</f>
        <v>4.161162570888469</v>
      </c>
      <c r="N722" s="1" t="s">
        <v>29</v>
      </c>
      <c r="O722" s="4">
        <f t="shared" si="11"/>
        <v>0</v>
      </c>
    </row>
    <row r="723" spans="1:15">
      <c r="A723" s="1" t="s">
        <v>763</v>
      </c>
      <c r="B723" s="2">
        <v>45023</v>
      </c>
      <c r="C723" s="13" t="str">
        <f>TEXT(bbdd_Social_Media_Trends[[#This Row],[Post_Date]],"aaaa-mm")</f>
        <v>2023-04</v>
      </c>
      <c r="D723" s="1" t="s">
        <v>12</v>
      </c>
      <c r="E723" s="1" t="s">
        <v>35</v>
      </c>
      <c r="F723" s="1" t="s">
        <v>20</v>
      </c>
      <c r="G723" s="1" t="s">
        <v>15</v>
      </c>
      <c r="H723">
        <v>2742349</v>
      </c>
      <c r="I723">
        <v>132032</v>
      </c>
      <c r="J723">
        <v>37206</v>
      </c>
      <c r="K723">
        <v>6649</v>
      </c>
      <c r="L723">
        <f>bbdd_Social_Media_Trends[[#This Row],[Likes]]+bbdd_Social_Media_Trends[[#This Row],[Shares]]+bbdd_Social_Media_Trends[[#This Row],[Comments]]</f>
        <v>175887</v>
      </c>
      <c r="M723">
        <f>bbdd_Social_Media_Trends[[#This Row],[Interactions]]/bbdd_Social_Media_Trends[[#This Row],[Views]]</f>
        <v>6.413735086234465E-2</v>
      </c>
      <c r="N723" s="1" t="s">
        <v>16</v>
      </c>
      <c r="O723" s="4">
        <f t="shared" si="11"/>
        <v>0</v>
      </c>
    </row>
    <row r="724" spans="1:15">
      <c r="A724" s="1" t="s">
        <v>764</v>
      </c>
      <c r="B724" s="2">
        <v>45188</v>
      </c>
      <c r="C724" s="13" t="str">
        <f>TEXT(bbdd_Social_Media_Trends[[#This Row],[Post_Date]],"aaaa-mm")</f>
        <v>2023-09</v>
      </c>
      <c r="D724" s="1" t="s">
        <v>18</v>
      </c>
      <c r="E724" s="1" t="s">
        <v>46</v>
      </c>
      <c r="F724" s="1" t="s">
        <v>41</v>
      </c>
      <c r="G724" s="1" t="s">
        <v>60</v>
      </c>
      <c r="H724">
        <v>1780899</v>
      </c>
      <c r="I724">
        <v>301959</v>
      </c>
      <c r="J724">
        <v>74275</v>
      </c>
      <c r="K724">
        <v>6214</v>
      </c>
      <c r="L724">
        <f>bbdd_Social_Media_Trends[[#This Row],[Likes]]+bbdd_Social_Media_Trends[[#This Row],[Shares]]+bbdd_Social_Media_Trends[[#This Row],[Comments]]</f>
        <v>382448</v>
      </c>
      <c r="M724">
        <f>bbdd_Social_Media_Trends[[#This Row],[Interactions]]/bbdd_Social_Media_Trends[[#This Row],[Views]]</f>
        <v>0.21474996616877207</v>
      </c>
      <c r="N724" s="1" t="s">
        <v>16</v>
      </c>
      <c r="O724" s="4">
        <f t="shared" si="11"/>
        <v>0</v>
      </c>
    </row>
    <row r="725" spans="1:15">
      <c r="A725" s="1" t="s">
        <v>765</v>
      </c>
      <c r="B725" s="2">
        <v>44798</v>
      </c>
      <c r="C725" s="13" t="str">
        <f>TEXT(bbdd_Social_Media_Trends[[#This Row],[Post_Date]],"aaaa-mm")</f>
        <v>2022-08</v>
      </c>
      <c r="D725" s="1" t="s">
        <v>12</v>
      </c>
      <c r="E725" s="1" t="s">
        <v>39</v>
      </c>
      <c r="F725" s="1" t="s">
        <v>20</v>
      </c>
      <c r="G725" s="1" t="s">
        <v>15</v>
      </c>
      <c r="H725">
        <v>3637344</v>
      </c>
      <c r="I725">
        <v>343962</v>
      </c>
      <c r="J725">
        <v>71061</v>
      </c>
      <c r="K725">
        <v>2143</v>
      </c>
      <c r="L725">
        <f>bbdd_Social_Media_Trends[[#This Row],[Likes]]+bbdd_Social_Media_Trends[[#This Row],[Shares]]+bbdd_Social_Media_Trends[[#This Row],[Comments]]</f>
        <v>417166</v>
      </c>
      <c r="M725">
        <f>bbdd_Social_Media_Trends[[#This Row],[Interactions]]/bbdd_Social_Media_Trends[[#This Row],[Views]]</f>
        <v>0.11468972964888666</v>
      </c>
      <c r="N725" s="1" t="s">
        <v>16</v>
      </c>
      <c r="O725" s="4">
        <f t="shared" si="11"/>
        <v>0</v>
      </c>
    </row>
    <row r="726" spans="1:15">
      <c r="A726" s="1" t="s">
        <v>766</v>
      </c>
      <c r="B726" s="2">
        <v>44780</v>
      </c>
      <c r="C726" s="13" t="str">
        <f>TEXT(bbdd_Social_Media_Trends[[#This Row],[Post_Date]],"aaaa-mm")</f>
        <v>2022-08</v>
      </c>
      <c r="D726" s="1" t="s">
        <v>27</v>
      </c>
      <c r="E726" s="1" t="s">
        <v>57</v>
      </c>
      <c r="F726" s="1" t="s">
        <v>36</v>
      </c>
      <c r="G726" s="1" t="s">
        <v>50</v>
      </c>
      <c r="H726">
        <v>1944194</v>
      </c>
      <c r="I726">
        <v>147872</v>
      </c>
      <c r="J726">
        <v>64793</v>
      </c>
      <c r="K726">
        <v>36140</v>
      </c>
      <c r="L726">
        <f>bbdd_Social_Media_Trends[[#This Row],[Likes]]+bbdd_Social_Media_Trends[[#This Row],[Shares]]+bbdd_Social_Media_Trends[[#This Row],[Comments]]</f>
        <v>248805</v>
      </c>
      <c r="M726">
        <f>bbdd_Social_Media_Trends[[#This Row],[Interactions]]/bbdd_Social_Media_Trends[[#This Row],[Views]]</f>
        <v>0.12797334010906319</v>
      </c>
      <c r="N726" s="1" t="s">
        <v>22</v>
      </c>
      <c r="O726" s="4">
        <f t="shared" si="11"/>
        <v>0</v>
      </c>
    </row>
    <row r="727" spans="1:15">
      <c r="A727" s="1" t="s">
        <v>767</v>
      </c>
      <c r="B727" s="2">
        <v>44828</v>
      </c>
      <c r="C727" s="13" t="str">
        <f>TEXT(bbdd_Social_Media_Trends[[#This Row],[Post_Date]],"aaaa-mm")</f>
        <v>2022-09</v>
      </c>
      <c r="D727" s="1" t="s">
        <v>24</v>
      </c>
      <c r="E727" s="1" t="s">
        <v>52</v>
      </c>
      <c r="F727" s="1" t="s">
        <v>47</v>
      </c>
      <c r="G727" s="1" t="s">
        <v>25</v>
      </c>
      <c r="H727">
        <v>55872</v>
      </c>
      <c r="I727">
        <v>276531</v>
      </c>
      <c r="J727">
        <v>16650</v>
      </c>
      <c r="K727">
        <v>44259</v>
      </c>
      <c r="L727">
        <f>bbdd_Social_Media_Trends[[#This Row],[Likes]]+bbdd_Social_Media_Trends[[#This Row],[Shares]]+bbdd_Social_Media_Trends[[#This Row],[Comments]]</f>
        <v>337440</v>
      </c>
      <c r="M727">
        <f>bbdd_Social_Media_Trends[[#This Row],[Interactions]]/bbdd_Social_Media_Trends[[#This Row],[Views]]</f>
        <v>6.0395189003436425</v>
      </c>
      <c r="N727" s="1" t="s">
        <v>29</v>
      </c>
      <c r="O727" s="4">
        <f t="shared" si="11"/>
        <v>0</v>
      </c>
    </row>
    <row r="728" spans="1:15">
      <c r="A728" s="1" t="s">
        <v>768</v>
      </c>
      <c r="B728" s="2">
        <v>44970</v>
      </c>
      <c r="C728" s="13" t="str">
        <f>TEXT(bbdd_Social_Media_Trends[[#This Row],[Post_Date]],"aaaa-mm")</f>
        <v>2023-02</v>
      </c>
      <c r="D728" s="1" t="s">
        <v>24</v>
      </c>
      <c r="E728" s="1" t="s">
        <v>46</v>
      </c>
      <c r="F728" s="1" t="s">
        <v>20</v>
      </c>
      <c r="G728" s="1" t="s">
        <v>60</v>
      </c>
      <c r="H728">
        <v>674140</v>
      </c>
      <c r="I728">
        <v>396364</v>
      </c>
      <c r="J728">
        <v>85172</v>
      </c>
      <c r="K728">
        <v>25747</v>
      </c>
      <c r="L728">
        <f>bbdd_Social_Media_Trends[[#This Row],[Likes]]+bbdd_Social_Media_Trends[[#This Row],[Shares]]+bbdd_Social_Media_Trends[[#This Row],[Comments]]</f>
        <v>507283</v>
      </c>
      <c r="M728">
        <f>bbdd_Social_Media_Trends[[#This Row],[Interactions]]/bbdd_Social_Media_Trends[[#This Row],[Views]]</f>
        <v>0.752489097220162</v>
      </c>
      <c r="N728" s="1" t="s">
        <v>16</v>
      </c>
      <c r="O728" s="4">
        <f t="shared" si="11"/>
        <v>0</v>
      </c>
    </row>
    <row r="729" spans="1:15">
      <c r="A729" s="1" t="s">
        <v>769</v>
      </c>
      <c r="B729" s="2">
        <v>45017</v>
      </c>
      <c r="C729" s="13" t="str">
        <f>TEXT(bbdd_Social_Media_Trends[[#This Row],[Post_Date]],"aaaa-mm")</f>
        <v>2023-04</v>
      </c>
      <c r="D729" s="1" t="s">
        <v>18</v>
      </c>
      <c r="E729" s="1" t="s">
        <v>46</v>
      </c>
      <c r="F729" s="1" t="s">
        <v>20</v>
      </c>
      <c r="G729" s="1" t="s">
        <v>37</v>
      </c>
      <c r="H729">
        <v>898563</v>
      </c>
      <c r="I729">
        <v>298465</v>
      </c>
      <c r="J729">
        <v>57845</v>
      </c>
      <c r="K729">
        <v>44877</v>
      </c>
      <c r="L729">
        <f>bbdd_Social_Media_Trends[[#This Row],[Likes]]+bbdd_Social_Media_Trends[[#This Row],[Shares]]+bbdd_Social_Media_Trends[[#This Row],[Comments]]</f>
        <v>401187</v>
      </c>
      <c r="M729">
        <f>bbdd_Social_Media_Trends[[#This Row],[Interactions]]/bbdd_Social_Media_Trends[[#This Row],[Views]]</f>
        <v>0.44647620701052682</v>
      </c>
      <c r="N729" s="1" t="s">
        <v>22</v>
      </c>
      <c r="O729" s="4">
        <f t="shared" si="11"/>
        <v>0</v>
      </c>
    </row>
    <row r="730" spans="1:15">
      <c r="A730" s="1" t="s">
        <v>770</v>
      </c>
      <c r="B730" s="2">
        <v>45105</v>
      </c>
      <c r="C730" s="13" t="str">
        <f>TEXT(bbdd_Social_Media_Trends[[#This Row],[Post_Date]],"aaaa-mm")</f>
        <v>2023-06</v>
      </c>
      <c r="D730" s="1" t="s">
        <v>12</v>
      </c>
      <c r="E730" s="1" t="s">
        <v>35</v>
      </c>
      <c r="F730" s="1" t="s">
        <v>20</v>
      </c>
      <c r="G730" s="1" t="s">
        <v>15</v>
      </c>
      <c r="H730">
        <v>2559080</v>
      </c>
      <c r="I730">
        <v>225095</v>
      </c>
      <c r="J730">
        <v>73949</v>
      </c>
      <c r="K730">
        <v>6703</v>
      </c>
      <c r="L730">
        <f>bbdd_Social_Media_Trends[[#This Row],[Likes]]+bbdd_Social_Media_Trends[[#This Row],[Shares]]+bbdd_Social_Media_Trends[[#This Row],[Comments]]</f>
        <v>305747</v>
      </c>
      <c r="M730">
        <f>bbdd_Social_Media_Trends[[#This Row],[Interactions]]/bbdd_Social_Media_Trends[[#This Row],[Views]]</f>
        <v>0.11947535833190052</v>
      </c>
      <c r="N730" s="1" t="s">
        <v>29</v>
      </c>
      <c r="O730" s="4">
        <f t="shared" si="11"/>
        <v>0</v>
      </c>
    </row>
    <row r="731" spans="1:15">
      <c r="A731" s="1" t="s">
        <v>771</v>
      </c>
      <c r="B731" s="2">
        <v>44952</v>
      </c>
      <c r="C731" s="13" t="str">
        <f>TEXT(bbdd_Social_Media_Trends[[#This Row],[Post_Date]],"aaaa-mm")</f>
        <v>2023-01</v>
      </c>
      <c r="D731" s="1" t="s">
        <v>18</v>
      </c>
      <c r="E731" s="1" t="s">
        <v>35</v>
      </c>
      <c r="F731" s="1" t="s">
        <v>20</v>
      </c>
      <c r="G731" s="1" t="s">
        <v>28</v>
      </c>
      <c r="H731">
        <v>2411448</v>
      </c>
      <c r="I731">
        <v>166605</v>
      </c>
      <c r="J731">
        <v>3962</v>
      </c>
      <c r="K731">
        <v>42255</v>
      </c>
      <c r="L731">
        <f>bbdd_Social_Media_Trends[[#This Row],[Likes]]+bbdd_Social_Media_Trends[[#This Row],[Shares]]+bbdd_Social_Media_Trends[[#This Row],[Comments]]</f>
        <v>212822</v>
      </c>
      <c r="M731">
        <f>bbdd_Social_Media_Trends[[#This Row],[Interactions]]/bbdd_Social_Media_Trends[[#This Row],[Views]]</f>
        <v>8.8254857662284233E-2</v>
      </c>
      <c r="N731" s="1" t="s">
        <v>16</v>
      </c>
      <c r="O731" s="4">
        <f t="shared" si="11"/>
        <v>0</v>
      </c>
    </row>
    <row r="732" spans="1:15">
      <c r="A732" s="1" t="s">
        <v>772</v>
      </c>
      <c r="B732" s="2">
        <v>45116</v>
      </c>
      <c r="C732" s="13" t="str">
        <f>TEXT(bbdd_Social_Media_Trends[[#This Row],[Post_Date]],"aaaa-mm")</f>
        <v>2023-07</v>
      </c>
      <c r="D732" s="1" t="s">
        <v>24</v>
      </c>
      <c r="E732" s="1" t="s">
        <v>35</v>
      </c>
      <c r="F732" s="1" t="s">
        <v>47</v>
      </c>
      <c r="G732" s="1" t="s">
        <v>15</v>
      </c>
      <c r="H732">
        <v>2539393</v>
      </c>
      <c r="I732">
        <v>414355</v>
      </c>
      <c r="J732">
        <v>81623</v>
      </c>
      <c r="K732">
        <v>43357</v>
      </c>
      <c r="L732">
        <f>bbdd_Social_Media_Trends[[#This Row],[Likes]]+bbdd_Social_Media_Trends[[#This Row],[Shares]]+bbdd_Social_Media_Trends[[#This Row],[Comments]]</f>
        <v>539335</v>
      </c>
      <c r="M732">
        <f>bbdd_Social_Media_Trends[[#This Row],[Interactions]]/bbdd_Social_Media_Trends[[#This Row],[Views]]</f>
        <v>0.21238736973757114</v>
      </c>
      <c r="N732" s="1" t="s">
        <v>29</v>
      </c>
      <c r="O732" s="4">
        <f t="shared" si="11"/>
        <v>0</v>
      </c>
    </row>
    <row r="733" spans="1:15">
      <c r="A733" s="1" t="s">
        <v>773</v>
      </c>
      <c r="B733" s="2">
        <v>44789</v>
      </c>
      <c r="C733" s="13" t="str">
        <f>TEXT(bbdd_Social_Media_Trends[[#This Row],[Post_Date]],"aaaa-mm")</f>
        <v>2022-08</v>
      </c>
      <c r="D733" s="1" t="s">
        <v>27</v>
      </c>
      <c r="E733" s="1" t="s">
        <v>39</v>
      </c>
      <c r="F733" s="1" t="s">
        <v>36</v>
      </c>
      <c r="G733" s="1" t="s">
        <v>15</v>
      </c>
      <c r="H733">
        <v>3872317</v>
      </c>
      <c r="I733">
        <v>6905</v>
      </c>
      <c r="J733">
        <v>94412</v>
      </c>
      <c r="K733">
        <v>37159</v>
      </c>
      <c r="L733">
        <f>bbdd_Social_Media_Trends[[#This Row],[Likes]]+bbdd_Social_Media_Trends[[#This Row],[Shares]]+bbdd_Social_Media_Trends[[#This Row],[Comments]]</f>
        <v>138476</v>
      </c>
      <c r="M733">
        <f>bbdd_Social_Media_Trends[[#This Row],[Interactions]]/bbdd_Social_Media_Trends[[#This Row],[Views]]</f>
        <v>3.5760502045674464E-2</v>
      </c>
      <c r="N733" s="1" t="s">
        <v>16</v>
      </c>
      <c r="O733" s="4">
        <f t="shared" si="11"/>
        <v>0</v>
      </c>
    </row>
    <row r="734" spans="1:15">
      <c r="A734" s="1" t="s">
        <v>774</v>
      </c>
      <c r="B734" s="2">
        <v>44878</v>
      </c>
      <c r="C734" s="13" t="str">
        <f>TEXT(bbdd_Social_Media_Trends[[#This Row],[Post_Date]],"aaaa-mm")</f>
        <v>2022-11</v>
      </c>
      <c r="D734" s="1" t="s">
        <v>24</v>
      </c>
      <c r="E734" s="1" t="s">
        <v>52</v>
      </c>
      <c r="F734" s="1" t="s">
        <v>32</v>
      </c>
      <c r="G734" s="1" t="s">
        <v>44</v>
      </c>
      <c r="H734">
        <v>2285860</v>
      </c>
      <c r="I734">
        <v>369389</v>
      </c>
      <c r="J734">
        <v>2395</v>
      </c>
      <c r="K734">
        <v>38701</v>
      </c>
      <c r="L734">
        <f>bbdd_Social_Media_Trends[[#This Row],[Likes]]+bbdd_Social_Media_Trends[[#This Row],[Shares]]+bbdd_Social_Media_Trends[[#This Row],[Comments]]</f>
        <v>410485</v>
      </c>
      <c r="M734">
        <f>bbdd_Social_Media_Trends[[#This Row],[Interactions]]/bbdd_Social_Media_Trends[[#This Row],[Views]]</f>
        <v>0.17957573954660391</v>
      </c>
      <c r="N734" s="1" t="s">
        <v>29</v>
      </c>
      <c r="O734" s="4">
        <f t="shared" si="11"/>
        <v>0</v>
      </c>
    </row>
    <row r="735" spans="1:15">
      <c r="A735" s="1" t="s">
        <v>775</v>
      </c>
      <c r="B735" s="2">
        <v>44982</v>
      </c>
      <c r="C735" s="13" t="str">
        <f>TEXT(bbdd_Social_Media_Trends[[#This Row],[Post_Date]],"aaaa-mm")</f>
        <v>2023-02</v>
      </c>
      <c r="D735" s="1" t="s">
        <v>24</v>
      </c>
      <c r="E735" s="1" t="s">
        <v>46</v>
      </c>
      <c r="F735" s="1" t="s">
        <v>14</v>
      </c>
      <c r="G735" s="1" t="s">
        <v>21</v>
      </c>
      <c r="H735">
        <v>3975932</v>
      </c>
      <c r="I735">
        <v>487279</v>
      </c>
      <c r="J735">
        <v>1526</v>
      </c>
      <c r="K735">
        <v>5159</v>
      </c>
      <c r="L735">
        <f>bbdd_Social_Media_Trends[[#This Row],[Likes]]+bbdd_Social_Media_Trends[[#This Row],[Shares]]+bbdd_Social_Media_Trends[[#This Row],[Comments]]</f>
        <v>493964</v>
      </c>
      <c r="M735">
        <f>bbdd_Social_Media_Trends[[#This Row],[Interactions]]/bbdd_Social_Media_Trends[[#This Row],[Views]]</f>
        <v>0.12423854331512713</v>
      </c>
      <c r="N735" s="1" t="s">
        <v>22</v>
      </c>
      <c r="O735" s="4">
        <f t="shared" si="11"/>
        <v>0</v>
      </c>
    </row>
    <row r="736" spans="1:15">
      <c r="A736" s="1" t="s">
        <v>776</v>
      </c>
      <c r="B736" s="2">
        <v>45022</v>
      </c>
      <c r="C736" s="13" t="str">
        <f>TEXT(bbdd_Social_Media_Trends[[#This Row],[Post_Date]],"aaaa-mm")</f>
        <v>2023-04</v>
      </c>
      <c r="D736" s="1" t="s">
        <v>27</v>
      </c>
      <c r="E736" s="1" t="s">
        <v>13</v>
      </c>
      <c r="F736" s="1" t="s">
        <v>47</v>
      </c>
      <c r="G736" s="1" t="s">
        <v>21</v>
      </c>
      <c r="H736">
        <v>4214946</v>
      </c>
      <c r="I736">
        <v>464542</v>
      </c>
      <c r="J736">
        <v>72129</v>
      </c>
      <c r="K736">
        <v>43148</v>
      </c>
      <c r="L736">
        <f>bbdd_Social_Media_Trends[[#This Row],[Likes]]+bbdd_Social_Media_Trends[[#This Row],[Shares]]+bbdd_Social_Media_Trends[[#This Row],[Comments]]</f>
        <v>579819</v>
      </c>
      <c r="M736">
        <f>bbdd_Social_Media_Trends[[#This Row],[Interactions]]/bbdd_Social_Media_Trends[[#This Row],[Views]]</f>
        <v>0.13756261646056675</v>
      </c>
      <c r="N736" s="1" t="s">
        <v>22</v>
      </c>
      <c r="O736" s="4">
        <f t="shared" si="11"/>
        <v>0</v>
      </c>
    </row>
    <row r="737" spans="1:15">
      <c r="A737" s="1" t="s">
        <v>777</v>
      </c>
      <c r="B737" s="2">
        <v>45192</v>
      </c>
      <c r="C737" s="13" t="str">
        <f>TEXT(bbdd_Social_Media_Trends[[#This Row],[Post_Date]],"aaaa-mm")</f>
        <v>2023-09</v>
      </c>
      <c r="D737" s="1" t="s">
        <v>27</v>
      </c>
      <c r="E737" s="1" t="s">
        <v>13</v>
      </c>
      <c r="F737" s="1" t="s">
        <v>32</v>
      </c>
      <c r="G737" s="1" t="s">
        <v>50</v>
      </c>
      <c r="H737">
        <v>1663359</v>
      </c>
      <c r="I737">
        <v>117919</v>
      </c>
      <c r="J737">
        <v>84855</v>
      </c>
      <c r="K737">
        <v>35699</v>
      </c>
      <c r="L737">
        <f>bbdd_Social_Media_Trends[[#This Row],[Likes]]+bbdd_Social_Media_Trends[[#This Row],[Shares]]+bbdd_Social_Media_Trends[[#This Row],[Comments]]</f>
        <v>238473</v>
      </c>
      <c r="M737">
        <f>bbdd_Social_Media_Trends[[#This Row],[Interactions]]/bbdd_Social_Media_Trends[[#This Row],[Views]]</f>
        <v>0.14336832878530731</v>
      </c>
      <c r="N737" s="1" t="s">
        <v>16</v>
      </c>
      <c r="O737" s="4">
        <f t="shared" si="11"/>
        <v>0</v>
      </c>
    </row>
    <row r="738" spans="1:15">
      <c r="A738" s="1" t="s">
        <v>778</v>
      </c>
      <c r="B738" s="2">
        <v>44671</v>
      </c>
      <c r="C738" s="13" t="str">
        <f>TEXT(bbdd_Social_Media_Trends[[#This Row],[Post_Date]],"aaaa-mm")</f>
        <v>2022-04</v>
      </c>
      <c r="D738" s="1" t="s">
        <v>18</v>
      </c>
      <c r="E738" s="1" t="s">
        <v>59</v>
      </c>
      <c r="F738" s="1" t="s">
        <v>14</v>
      </c>
      <c r="G738" s="1" t="s">
        <v>15</v>
      </c>
      <c r="H738">
        <v>2729253</v>
      </c>
      <c r="I738">
        <v>430030</v>
      </c>
      <c r="J738">
        <v>34573</v>
      </c>
      <c r="K738">
        <v>45325</v>
      </c>
      <c r="L738">
        <f>bbdd_Social_Media_Trends[[#This Row],[Likes]]+bbdd_Social_Media_Trends[[#This Row],[Shares]]+bbdd_Social_Media_Trends[[#This Row],[Comments]]</f>
        <v>509928</v>
      </c>
      <c r="M738">
        <f>bbdd_Social_Media_Trends[[#This Row],[Interactions]]/bbdd_Social_Media_Trends[[#This Row],[Views]]</f>
        <v>0.1868379369739632</v>
      </c>
      <c r="N738" s="1" t="s">
        <v>16</v>
      </c>
      <c r="O738" s="4">
        <f t="shared" si="11"/>
        <v>0</v>
      </c>
    </row>
    <row r="739" spans="1:15">
      <c r="A739" s="1" t="s">
        <v>779</v>
      </c>
      <c r="B739" s="2">
        <v>45181</v>
      </c>
      <c r="C739" s="13" t="str">
        <f>TEXT(bbdd_Social_Media_Trends[[#This Row],[Post_Date]],"aaaa-mm")</f>
        <v>2023-09</v>
      </c>
      <c r="D739" s="1" t="s">
        <v>18</v>
      </c>
      <c r="E739" s="1" t="s">
        <v>46</v>
      </c>
      <c r="F739" s="1" t="s">
        <v>20</v>
      </c>
      <c r="G739" s="1" t="s">
        <v>21</v>
      </c>
      <c r="H739">
        <v>3287384</v>
      </c>
      <c r="I739">
        <v>381894</v>
      </c>
      <c r="J739">
        <v>81089</v>
      </c>
      <c r="K739">
        <v>14284</v>
      </c>
      <c r="L739">
        <f>bbdd_Social_Media_Trends[[#This Row],[Likes]]+bbdd_Social_Media_Trends[[#This Row],[Shares]]+bbdd_Social_Media_Trends[[#This Row],[Comments]]</f>
        <v>477267</v>
      </c>
      <c r="M739">
        <f>bbdd_Social_Media_Trends[[#This Row],[Interactions]]/bbdd_Social_Media_Trends[[#This Row],[Views]]</f>
        <v>0.14518139651467549</v>
      </c>
      <c r="N739" s="1" t="s">
        <v>22</v>
      </c>
      <c r="O739" s="4">
        <f t="shared" si="11"/>
        <v>0</v>
      </c>
    </row>
    <row r="740" spans="1:15">
      <c r="A740" s="1" t="s">
        <v>780</v>
      </c>
      <c r="B740" s="2">
        <v>44597</v>
      </c>
      <c r="C740" s="13" t="str">
        <f>TEXT(bbdd_Social_Media_Trends[[#This Row],[Post_Date]],"aaaa-mm")</f>
        <v>2022-02</v>
      </c>
      <c r="D740" s="1" t="s">
        <v>12</v>
      </c>
      <c r="E740" s="1" t="s">
        <v>35</v>
      </c>
      <c r="F740" s="1" t="s">
        <v>20</v>
      </c>
      <c r="G740" s="1" t="s">
        <v>15</v>
      </c>
      <c r="H740">
        <v>2541850</v>
      </c>
      <c r="I740">
        <v>297473</v>
      </c>
      <c r="J740">
        <v>72482</v>
      </c>
      <c r="K740">
        <v>13708</v>
      </c>
      <c r="L740">
        <f>bbdd_Social_Media_Trends[[#This Row],[Likes]]+bbdd_Social_Media_Trends[[#This Row],[Shares]]+bbdd_Social_Media_Trends[[#This Row],[Comments]]</f>
        <v>383663</v>
      </c>
      <c r="M740">
        <f>bbdd_Social_Media_Trends[[#This Row],[Interactions]]/bbdd_Social_Media_Trends[[#This Row],[Views]]</f>
        <v>0.15093848968271142</v>
      </c>
      <c r="N740" s="1" t="s">
        <v>22</v>
      </c>
      <c r="O740" s="4">
        <f t="shared" si="11"/>
        <v>0</v>
      </c>
    </row>
    <row r="741" spans="1:15">
      <c r="A741" s="1" t="s">
        <v>781</v>
      </c>
      <c r="B741" s="2">
        <v>44618</v>
      </c>
      <c r="C741" s="13" t="str">
        <f>TEXT(bbdd_Social_Media_Trends[[#This Row],[Post_Date]],"aaaa-mm")</f>
        <v>2022-02</v>
      </c>
      <c r="D741" s="1" t="s">
        <v>24</v>
      </c>
      <c r="E741" s="1" t="s">
        <v>59</v>
      </c>
      <c r="F741" s="1" t="s">
        <v>20</v>
      </c>
      <c r="G741" s="1" t="s">
        <v>15</v>
      </c>
      <c r="H741">
        <v>3673846</v>
      </c>
      <c r="I741">
        <v>380160</v>
      </c>
      <c r="J741">
        <v>79459</v>
      </c>
      <c r="K741">
        <v>21769</v>
      </c>
      <c r="L741">
        <f>bbdd_Social_Media_Trends[[#This Row],[Likes]]+bbdd_Social_Media_Trends[[#This Row],[Shares]]+bbdd_Social_Media_Trends[[#This Row],[Comments]]</f>
        <v>481388</v>
      </c>
      <c r="M741">
        <f>bbdd_Social_Media_Trends[[#This Row],[Interactions]]/bbdd_Social_Media_Trends[[#This Row],[Views]]</f>
        <v>0.13103107751386422</v>
      </c>
      <c r="N741" s="1" t="s">
        <v>16</v>
      </c>
      <c r="O741" s="4">
        <f t="shared" si="11"/>
        <v>0</v>
      </c>
    </row>
    <row r="742" spans="1:15">
      <c r="A742" s="1" t="s">
        <v>782</v>
      </c>
      <c r="B742" s="2">
        <v>45094</v>
      </c>
      <c r="C742" s="13" t="str">
        <f>TEXT(bbdd_Social_Media_Trends[[#This Row],[Post_Date]],"aaaa-mm")</f>
        <v>2023-06</v>
      </c>
      <c r="D742" s="1" t="s">
        <v>18</v>
      </c>
      <c r="E742" s="1" t="s">
        <v>31</v>
      </c>
      <c r="F742" s="1" t="s">
        <v>20</v>
      </c>
      <c r="G742" s="1" t="s">
        <v>21</v>
      </c>
      <c r="H742">
        <v>1418058</v>
      </c>
      <c r="I742">
        <v>404349</v>
      </c>
      <c r="J742">
        <v>98335</v>
      </c>
      <c r="K742">
        <v>45229</v>
      </c>
      <c r="L742">
        <f>bbdd_Social_Media_Trends[[#This Row],[Likes]]+bbdd_Social_Media_Trends[[#This Row],[Shares]]+bbdd_Social_Media_Trends[[#This Row],[Comments]]</f>
        <v>547913</v>
      </c>
      <c r="M742">
        <f>bbdd_Social_Media_Trends[[#This Row],[Interactions]]/bbdd_Social_Media_Trends[[#This Row],[Views]]</f>
        <v>0.3863826444334435</v>
      </c>
      <c r="N742" s="1" t="s">
        <v>29</v>
      </c>
      <c r="O742" s="4">
        <f t="shared" si="11"/>
        <v>0</v>
      </c>
    </row>
    <row r="743" spans="1:15">
      <c r="A743" s="1" t="s">
        <v>783</v>
      </c>
      <c r="B743" s="2">
        <v>44982</v>
      </c>
      <c r="C743" s="13" t="str">
        <f>TEXT(bbdd_Social_Media_Trends[[#This Row],[Post_Date]],"aaaa-mm")</f>
        <v>2023-02</v>
      </c>
      <c r="D743" s="1" t="s">
        <v>27</v>
      </c>
      <c r="E743" s="1" t="s">
        <v>59</v>
      </c>
      <c r="F743" s="1" t="s">
        <v>14</v>
      </c>
      <c r="G743" s="1" t="s">
        <v>15</v>
      </c>
      <c r="H743">
        <v>4349698</v>
      </c>
      <c r="I743">
        <v>136364</v>
      </c>
      <c r="J743">
        <v>60484</v>
      </c>
      <c r="K743">
        <v>26278</v>
      </c>
      <c r="L743">
        <f>bbdd_Social_Media_Trends[[#This Row],[Likes]]+bbdd_Social_Media_Trends[[#This Row],[Shares]]+bbdd_Social_Media_Trends[[#This Row],[Comments]]</f>
        <v>223126</v>
      </c>
      <c r="M743">
        <f>bbdd_Social_Media_Trends[[#This Row],[Interactions]]/bbdd_Social_Media_Trends[[#This Row],[Views]]</f>
        <v>5.1296894634983853E-2</v>
      </c>
      <c r="N743" s="1" t="s">
        <v>16</v>
      </c>
      <c r="O743" s="4">
        <f t="shared" si="11"/>
        <v>0</v>
      </c>
    </row>
    <row r="744" spans="1:15">
      <c r="A744" s="1" t="s">
        <v>784</v>
      </c>
      <c r="B744" s="2">
        <v>44729</v>
      </c>
      <c r="C744" s="13" t="str">
        <f>TEXT(bbdd_Social_Media_Trends[[#This Row],[Post_Date]],"aaaa-mm")</f>
        <v>2022-06</v>
      </c>
      <c r="D744" s="1" t="s">
        <v>27</v>
      </c>
      <c r="E744" s="1" t="s">
        <v>49</v>
      </c>
      <c r="F744" s="1" t="s">
        <v>32</v>
      </c>
      <c r="G744" s="1" t="s">
        <v>50</v>
      </c>
      <c r="H744">
        <v>326305</v>
      </c>
      <c r="I744">
        <v>291820</v>
      </c>
      <c r="J744">
        <v>8695</v>
      </c>
      <c r="K744">
        <v>48023</v>
      </c>
      <c r="L744">
        <f>bbdd_Social_Media_Trends[[#This Row],[Likes]]+bbdd_Social_Media_Trends[[#This Row],[Shares]]+bbdd_Social_Media_Trends[[#This Row],[Comments]]</f>
        <v>348538</v>
      </c>
      <c r="M744">
        <f>bbdd_Social_Media_Trends[[#This Row],[Interactions]]/bbdd_Social_Media_Trends[[#This Row],[Views]]</f>
        <v>1.0681356399687409</v>
      </c>
      <c r="N744" s="1" t="s">
        <v>29</v>
      </c>
      <c r="O744" s="4">
        <f t="shared" si="11"/>
        <v>0</v>
      </c>
    </row>
    <row r="745" spans="1:15">
      <c r="A745" s="1" t="s">
        <v>785</v>
      </c>
      <c r="B745" s="2">
        <v>44816</v>
      </c>
      <c r="C745" s="13" t="str">
        <f>TEXT(bbdd_Social_Media_Trends[[#This Row],[Post_Date]],"aaaa-mm")</f>
        <v>2022-09</v>
      </c>
      <c r="D745" s="1" t="s">
        <v>24</v>
      </c>
      <c r="E745" s="1" t="s">
        <v>13</v>
      </c>
      <c r="F745" s="1" t="s">
        <v>41</v>
      </c>
      <c r="G745" s="1" t="s">
        <v>60</v>
      </c>
      <c r="H745">
        <v>2656794</v>
      </c>
      <c r="I745">
        <v>311147</v>
      </c>
      <c r="J745">
        <v>27434</v>
      </c>
      <c r="K745">
        <v>13837</v>
      </c>
      <c r="L745">
        <f>bbdd_Social_Media_Trends[[#This Row],[Likes]]+bbdd_Social_Media_Trends[[#This Row],[Shares]]+bbdd_Social_Media_Trends[[#This Row],[Comments]]</f>
        <v>352418</v>
      </c>
      <c r="M745">
        <f>bbdd_Social_Media_Trends[[#This Row],[Interactions]]/bbdd_Social_Media_Trends[[#This Row],[Views]]</f>
        <v>0.13264784548595035</v>
      </c>
      <c r="N745" s="1" t="s">
        <v>16</v>
      </c>
      <c r="O745" s="4">
        <f t="shared" si="11"/>
        <v>0</v>
      </c>
    </row>
    <row r="746" spans="1:15">
      <c r="A746" s="1" t="s">
        <v>786</v>
      </c>
      <c r="B746" s="2">
        <v>44845</v>
      </c>
      <c r="C746" s="13" t="str">
        <f>TEXT(bbdd_Social_Media_Trends[[#This Row],[Post_Date]],"aaaa-mm")</f>
        <v>2022-10</v>
      </c>
      <c r="D746" s="1" t="s">
        <v>12</v>
      </c>
      <c r="E746" s="1" t="s">
        <v>59</v>
      </c>
      <c r="F746" s="1" t="s">
        <v>47</v>
      </c>
      <c r="G746" s="1" t="s">
        <v>37</v>
      </c>
      <c r="H746">
        <v>605914</v>
      </c>
      <c r="I746">
        <v>74898</v>
      </c>
      <c r="J746">
        <v>3683</v>
      </c>
      <c r="K746">
        <v>26862</v>
      </c>
      <c r="L746">
        <f>bbdd_Social_Media_Trends[[#This Row],[Likes]]+bbdd_Social_Media_Trends[[#This Row],[Shares]]+bbdd_Social_Media_Trends[[#This Row],[Comments]]</f>
        <v>105443</v>
      </c>
      <c r="M746">
        <f>bbdd_Social_Media_Trends[[#This Row],[Interactions]]/bbdd_Social_Media_Trends[[#This Row],[Views]]</f>
        <v>0.17402304617486969</v>
      </c>
      <c r="N746" s="1" t="s">
        <v>16</v>
      </c>
      <c r="O746" s="4">
        <f t="shared" si="11"/>
        <v>0</v>
      </c>
    </row>
    <row r="747" spans="1:15">
      <c r="A747" s="1" t="s">
        <v>787</v>
      </c>
      <c r="B747" s="2">
        <v>44860</v>
      </c>
      <c r="C747" s="13" t="str">
        <f>TEXT(bbdd_Social_Media_Trends[[#This Row],[Post_Date]],"aaaa-mm")</f>
        <v>2022-10</v>
      </c>
      <c r="D747" s="1" t="s">
        <v>24</v>
      </c>
      <c r="E747" s="1" t="s">
        <v>59</v>
      </c>
      <c r="F747" s="1" t="s">
        <v>41</v>
      </c>
      <c r="G747" s="1" t="s">
        <v>15</v>
      </c>
      <c r="H747">
        <v>3015306</v>
      </c>
      <c r="I747">
        <v>110140</v>
      </c>
      <c r="J747">
        <v>14231</v>
      </c>
      <c r="K747">
        <v>21543</v>
      </c>
      <c r="L747">
        <f>bbdd_Social_Media_Trends[[#This Row],[Likes]]+bbdd_Social_Media_Trends[[#This Row],[Shares]]+bbdd_Social_Media_Trends[[#This Row],[Comments]]</f>
        <v>145914</v>
      </c>
      <c r="M747">
        <f>bbdd_Social_Media_Trends[[#This Row],[Interactions]]/bbdd_Social_Media_Trends[[#This Row],[Views]]</f>
        <v>4.8391108564105931E-2</v>
      </c>
      <c r="N747" s="1" t="s">
        <v>22</v>
      </c>
      <c r="O747" s="4">
        <f t="shared" si="11"/>
        <v>0</v>
      </c>
    </row>
    <row r="748" spans="1:15">
      <c r="A748" s="1" t="s">
        <v>788</v>
      </c>
      <c r="B748" s="2">
        <v>45171</v>
      </c>
      <c r="C748" s="13" t="str">
        <f>TEXT(bbdd_Social_Media_Trends[[#This Row],[Post_Date]],"aaaa-mm")</f>
        <v>2023-09</v>
      </c>
      <c r="D748" s="1" t="s">
        <v>18</v>
      </c>
      <c r="E748" s="1" t="s">
        <v>35</v>
      </c>
      <c r="F748" s="1" t="s">
        <v>36</v>
      </c>
      <c r="G748" s="1" t="s">
        <v>60</v>
      </c>
      <c r="H748">
        <v>1219230</v>
      </c>
      <c r="I748">
        <v>350006</v>
      </c>
      <c r="J748">
        <v>94280</v>
      </c>
      <c r="K748">
        <v>32133</v>
      </c>
      <c r="L748">
        <f>bbdd_Social_Media_Trends[[#This Row],[Likes]]+bbdd_Social_Media_Trends[[#This Row],[Shares]]+bbdd_Social_Media_Trends[[#This Row],[Comments]]</f>
        <v>476419</v>
      </c>
      <c r="M748">
        <f>bbdd_Social_Media_Trends[[#This Row],[Interactions]]/bbdd_Social_Media_Trends[[#This Row],[Views]]</f>
        <v>0.39075400047571007</v>
      </c>
      <c r="N748" s="1" t="s">
        <v>22</v>
      </c>
      <c r="O748" s="4">
        <f t="shared" si="11"/>
        <v>0</v>
      </c>
    </row>
    <row r="749" spans="1:15">
      <c r="A749" s="1" t="s">
        <v>789</v>
      </c>
      <c r="B749" s="2">
        <v>44861</v>
      </c>
      <c r="C749" s="13" t="str">
        <f>TEXT(bbdd_Social_Media_Trends[[#This Row],[Post_Date]],"aaaa-mm")</f>
        <v>2022-10</v>
      </c>
      <c r="D749" s="1" t="s">
        <v>27</v>
      </c>
      <c r="E749" s="1" t="s">
        <v>13</v>
      </c>
      <c r="F749" s="1" t="s">
        <v>41</v>
      </c>
      <c r="G749" s="1" t="s">
        <v>25</v>
      </c>
      <c r="H749">
        <v>2551155</v>
      </c>
      <c r="I749">
        <v>88083</v>
      </c>
      <c r="J749">
        <v>9939</v>
      </c>
      <c r="K749">
        <v>37380</v>
      </c>
      <c r="L749">
        <f>bbdd_Social_Media_Trends[[#This Row],[Likes]]+bbdd_Social_Media_Trends[[#This Row],[Shares]]+bbdd_Social_Media_Trends[[#This Row],[Comments]]</f>
        <v>135402</v>
      </c>
      <c r="M749">
        <f>bbdd_Social_Media_Trends[[#This Row],[Interactions]]/bbdd_Social_Media_Trends[[#This Row],[Views]]</f>
        <v>5.3074783774408059E-2</v>
      </c>
      <c r="N749" s="1" t="s">
        <v>29</v>
      </c>
      <c r="O749" s="4">
        <f t="shared" si="11"/>
        <v>0</v>
      </c>
    </row>
    <row r="750" spans="1:15">
      <c r="A750" s="1" t="s">
        <v>790</v>
      </c>
      <c r="B750" s="2">
        <v>44737</v>
      </c>
      <c r="C750" s="13" t="str">
        <f>TEXT(bbdd_Social_Media_Trends[[#This Row],[Post_Date]],"aaaa-mm")</f>
        <v>2022-06</v>
      </c>
      <c r="D750" s="1" t="s">
        <v>24</v>
      </c>
      <c r="E750" s="1" t="s">
        <v>59</v>
      </c>
      <c r="F750" s="1" t="s">
        <v>32</v>
      </c>
      <c r="G750" s="1" t="s">
        <v>37</v>
      </c>
      <c r="H750">
        <v>2647569</v>
      </c>
      <c r="I750">
        <v>195333</v>
      </c>
      <c r="J750">
        <v>41306</v>
      </c>
      <c r="K750">
        <v>22434</v>
      </c>
      <c r="L750">
        <f>bbdd_Social_Media_Trends[[#This Row],[Likes]]+bbdd_Social_Media_Trends[[#This Row],[Shares]]+bbdd_Social_Media_Trends[[#This Row],[Comments]]</f>
        <v>259073</v>
      </c>
      <c r="M750">
        <f>bbdd_Social_Media_Trends[[#This Row],[Interactions]]/bbdd_Social_Media_Trends[[#This Row],[Views]]</f>
        <v>9.7853162656006326E-2</v>
      </c>
      <c r="N750" s="1" t="s">
        <v>22</v>
      </c>
      <c r="O750" s="4">
        <f t="shared" si="11"/>
        <v>0</v>
      </c>
    </row>
    <row r="751" spans="1:15">
      <c r="A751" s="1" t="s">
        <v>791</v>
      </c>
      <c r="B751" s="2">
        <v>44975</v>
      </c>
      <c r="C751" s="13" t="str">
        <f>TEXT(bbdd_Social_Media_Trends[[#This Row],[Post_Date]],"aaaa-mm")</f>
        <v>2023-02</v>
      </c>
      <c r="D751" s="1" t="s">
        <v>24</v>
      </c>
      <c r="E751" s="1" t="s">
        <v>39</v>
      </c>
      <c r="F751" s="1" t="s">
        <v>32</v>
      </c>
      <c r="G751" s="1" t="s">
        <v>21</v>
      </c>
      <c r="H751">
        <v>3575067</v>
      </c>
      <c r="I751">
        <v>404847</v>
      </c>
      <c r="J751">
        <v>77440</v>
      </c>
      <c r="K751">
        <v>9922</v>
      </c>
      <c r="L751">
        <f>bbdd_Social_Media_Trends[[#This Row],[Likes]]+bbdd_Social_Media_Trends[[#This Row],[Shares]]+bbdd_Social_Media_Trends[[#This Row],[Comments]]</f>
        <v>492209</v>
      </c>
      <c r="M751">
        <f>bbdd_Social_Media_Trends[[#This Row],[Interactions]]/bbdd_Social_Media_Trends[[#This Row],[Views]]</f>
        <v>0.13767825889696614</v>
      </c>
      <c r="N751" s="1" t="s">
        <v>29</v>
      </c>
      <c r="O751" s="4">
        <f t="shared" si="11"/>
        <v>0</v>
      </c>
    </row>
    <row r="752" spans="1:15">
      <c r="A752" s="1" t="s">
        <v>792</v>
      </c>
      <c r="B752" s="2">
        <v>45168</v>
      </c>
      <c r="C752" s="13" t="str">
        <f>TEXT(bbdd_Social_Media_Trends[[#This Row],[Post_Date]],"aaaa-mm")</f>
        <v>2023-08</v>
      </c>
      <c r="D752" s="1" t="s">
        <v>24</v>
      </c>
      <c r="E752" s="1" t="s">
        <v>13</v>
      </c>
      <c r="F752" s="1" t="s">
        <v>14</v>
      </c>
      <c r="G752" s="1" t="s">
        <v>60</v>
      </c>
      <c r="H752">
        <v>2335946</v>
      </c>
      <c r="I752">
        <v>104895</v>
      </c>
      <c r="J752">
        <v>75750</v>
      </c>
      <c r="K752">
        <v>8793</v>
      </c>
      <c r="L752">
        <f>bbdd_Social_Media_Trends[[#This Row],[Likes]]+bbdd_Social_Media_Trends[[#This Row],[Shares]]+bbdd_Social_Media_Trends[[#This Row],[Comments]]</f>
        <v>189438</v>
      </c>
      <c r="M752">
        <f>bbdd_Social_Media_Trends[[#This Row],[Interactions]]/bbdd_Social_Media_Trends[[#This Row],[Views]]</f>
        <v>8.1096908918271232E-2</v>
      </c>
      <c r="N752" s="1" t="s">
        <v>29</v>
      </c>
      <c r="O752" s="4">
        <f t="shared" si="11"/>
        <v>0</v>
      </c>
    </row>
    <row r="753" spans="1:15">
      <c r="A753" s="1" t="s">
        <v>793</v>
      </c>
      <c r="B753" s="2">
        <v>44833</v>
      </c>
      <c r="C753" s="13" t="str">
        <f>TEXT(bbdd_Social_Media_Trends[[#This Row],[Post_Date]],"aaaa-mm")</f>
        <v>2022-09</v>
      </c>
      <c r="D753" s="1" t="s">
        <v>24</v>
      </c>
      <c r="E753" s="1" t="s">
        <v>19</v>
      </c>
      <c r="F753" s="1" t="s">
        <v>47</v>
      </c>
      <c r="G753" s="1" t="s">
        <v>44</v>
      </c>
      <c r="H753">
        <v>1977550</v>
      </c>
      <c r="I753">
        <v>457727</v>
      </c>
      <c r="J753">
        <v>47967</v>
      </c>
      <c r="K753">
        <v>40004</v>
      </c>
      <c r="L753">
        <f>bbdd_Social_Media_Trends[[#This Row],[Likes]]+bbdd_Social_Media_Trends[[#This Row],[Shares]]+bbdd_Social_Media_Trends[[#This Row],[Comments]]</f>
        <v>545698</v>
      </c>
      <c r="M753">
        <f>bbdd_Social_Media_Trends[[#This Row],[Interactions]]/bbdd_Social_Media_Trends[[#This Row],[Views]]</f>
        <v>0.27594649945639804</v>
      </c>
      <c r="N753" s="1" t="s">
        <v>22</v>
      </c>
      <c r="O753" s="4">
        <f t="shared" si="11"/>
        <v>0</v>
      </c>
    </row>
    <row r="754" spans="1:15">
      <c r="A754" s="1" t="s">
        <v>794</v>
      </c>
      <c r="B754" s="2">
        <v>44582</v>
      </c>
      <c r="C754" s="13" t="str">
        <f>TEXT(bbdd_Social_Media_Trends[[#This Row],[Post_Date]],"aaaa-mm")</f>
        <v>2022-01</v>
      </c>
      <c r="D754" s="1" t="s">
        <v>24</v>
      </c>
      <c r="E754" s="1" t="s">
        <v>59</v>
      </c>
      <c r="F754" s="1" t="s">
        <v>20</v>
      </c>
      <c r="G754" s="1" t="s">
        <v>15</v>
      </c>
      <c r="H754">
        <v>764769</v>
      </c>
      <c r="I754">
        <v>162101</v>
      </c>
      <c r="J754">
        <v>30721</v>
      </c>
      <c r="K754">
        <v>41293</v>
      </c>
      <c r="L754">
        <f>bbdd_Social_Media_Trends[[#This Row],[Likes]]+bbdd_Social_Media_Trends[[#This Row],[Shares]]+bbdd_Social_Media_Trends[[#This Row],[Comments]]</f>
        <v>234115</v>
      </c>
      <c r="M754">
        <f>bbdd_Social_Media_Trends[[#This Row],[Interactions]]/bbdd_Social_Media_Trends[[#This Row],[Views]]</f>
        <v>0.30612511751914628</v>
      </c>
      <c r="N754" s="1" t="s">
        <v>16</v>
      </c>
      <c r="O754" s="4">
        <f t="shared" si="11"/>
        <v>0</v>
      </c>
    </row>
    <row r="755" spans="1:15">
      <c r="A755" s="1" t="s">
        <v>795</v>
      </c>
      <c r="B755" s="2">
        <v>45085</v>
      </c>
      <c r="C755" s="13" t="str">
        <f>TEXT(bbdd_Social_Media_Trends[[#This Row],[Post_Date]],"aaaa-mm")</f>
        <v>2023-06</v>
      </c>
      <c r="D755" s="1" t="s">
        <v>27</v>
      </c>
      <c r="E755" s="1" t="s">
        <v>57</v>
      </c>
      <c r="F755" s="1" t="s">
        <v>14</v>
      </c>
      <c r="G755" s="1" t="s">
        <v>50</v>
      </c>
      <c r="H755">
        <v>3620429</v>
      </c>
      <c r="I755">
        <v>22477</v>
      </c>
      <c r="J755">
        <v>23839</v>
      </c>
      <c r="K755">
        <v>25541</v>
      </c>
      <c r="L755">
        <f>bbdd_Social_Media_Trends[[#This Row],[Likes]]+bbdd_Social_Media_Trends[[#This Row],[Shares]]+bbdd_Social_Media_Trends[[#This Row],[Comments]]</f>
        <v>71857</v>
      </c>
      <c r="M755">
        <f>bbdd_Social_Media_Trends[[#This Row],[Interactions]]/bbdd_Social_Media_Trends[[#This Row],[Views]]</f>
        <v>1.9847647889241857E-2</v>
      </c>
      <c r="N755" s="1" t="s">
        <v>29</v>
      </c>
      <c r="O755" s="4">
        <f t="shared" si="11"/>
        <v>0</v>
      </c>
    </row>
    <row r="756" spans="1:15">
      <c r="A756" s="1" t="s">
        <v>796</v>
      </c>
      <c r="B756" s="2">
        <v>44591</v>
      </c>
      <c r="C756" s="13" t="str">
        <f>TEXT(bbdd_Social_Media_Trends[[#This Row],[Post_Date]],"aaaa-mm")</f>
        <v>2022-01</v>
      </c>
      <c r="D756" s="1" t="s">
        <v>24</v>
      </c>
      <c r="E756" s="1" t="s">
        <v>57</v>
      </c>
      <c r="F756" s="1" t="s">
        <v>47</v>
      </c>
      <c r="G756" s="1" t="s">
        <v>15</v>
      </c>
      <c r="H756">
        <v>3485025</v>
      </c>
      <c r="I756">
        <v>246513</v>
      </c>
      <c r="J756">
        <v>4761</v>
      </c>
      <c r="K756">
        <v>27120</v>
      </c>
      <c r="L756">
        <f>bbdd_Social_Media_Trends[[#This Row],[Likes]]+bbdd_Social_Media_Trends[[#This Row],[Shares]]+bbdd_Social_Media_Trends[[#This Row],[Comments]]</f>
        <v>278394</v>
      </c>
      <c r="M756">
        <f>bbdd_Social_Media_Trends[[#This Row],[Interactions]]/bbdd_Social_Media_Trends[[#This Row],[Views]]</f>
        <v>7.9882927669098505E-2</v>
      </c>
      <c r="N756" s="1" t="s">
        <v>22</v>
      </c>
      <c r="O756" s="4">
        <f t="shared" si="11"/>
        <v>0</v>
      </c>
    </row>
    <row r="757" spans="1:15">
      <c r="A757" s="1" t="s">
        <v>797</v>
      </c>
      <c r="B757" s="2">
        <v>45120</v>
      </c>
      <c r="C757" s="13" t="str">
        <f>TEXT(bbdd_Social_Media_Trends[[#This Row],[Post_Date]],"aaaa-mm")</f>
        <v>2023-07</v>
      </c>
      <c r="D757" s="1" t="s">
        <v>12</v>
      </c>
      <c r="E757" s="1" t="s">
        <v>19</v>
      </c>
      <c r="F757" s="1" t="s">
        <v>47</v>
      </c>
      <c r="G757" s="1" t="s">
        <v>60</v>
      </c>
      <c r="H757">
        <v>4468711</v>
      </c>
      <c r="I757">
        <v>355075</v>
      </c>
      <c r="J757">
        <v>72834</v>
      </c>
      <c r="K757">
        <v>22022</v>
      </c>
      <c r="L757">
        <f>bbdd_Social_Media_Trends[[#This Row],[Likes]]+bbdd_Social_Media_Trends[[#This Row],[Shares]]+bbdd_Social_Media_Trends[[#This Row],[Comments]]</f>
        <v>449931</v>
      </c>
      <c r="M757">
        <f>bbdd_Social_Media_Trends[[#This Row],[Interactions]]/bbdd_Social_Media_Trends[[#This Row],[Views]]</f>
        <v>0.1006847388430355</v>
      </c>
      <c r="N757" s="1" t="s">
        <v>16</v>
      </c>
      <c r="O757" s="4">
        <f t="shared" si="11"/>
        <v>0</v>
      </c>
    </row>
    <row r="758" spans="1:15">
      <c r="A758" s="1" t="s">
        <v>798</v>
      </c>
      <c r="B758" s="2">
        <v>45225</v>
      </c>
      <c r="C758" s="13" t="str">
        <f>TEXT(bbdd_Social_Media_Trends[[#This Row],[Post_Date]],"aaaa-mm")</f>
        <v>2023-10</v>
      </c>
      <c r="D758" s="1" t="s">
        <v>18</v>
      </c>
      <c r="E758" s="1" t="s">
        <v>52</v>
      </c>
      <c r="F758" s="1" t="s">
        <v>32</v>
      </c>
      <c r="G758" s="1" t="s">
        <v>37</v>
      </c>
      <c r="H758">
        <v>1492331</v>
      </c>
      <c r="I758">
        <v>319292</v>
      </c>
      <c r="J758">
        <v>58566</v>
      </c>
      <c r="K758">
        <v>8303</v>
      </c>
      <c r="L758">
        <f>bbdd_Social_Media_Trends[[#This Row],[Likes]]+bbdd_Social_Media_Trends[[#This Row],[Shares]]+bbdd_Social_Media_Trends[[#This Row],[Comments]]</f>
        <v>386161</v>
      </c>
      <c r="M758">
        <f>bbdd_Social_Media_Trends[[#This Row],[Interactions]]/bbdd_Social_Media_Trends[[#This Row],[Views]]</f>
        <v>0.25876363889780485</v>
      </c>
      <c r="N758" s="1" t="s">
        <v>22</v>
      </c>
      <c r="O758" s="4">
        <f t="shared" si="11"/>
        <v>0</v>
      </c>
    </row>
    <row r="759" spans="1:15">
      <c r="A759" s="1" t="s">
        <v>799</v>
      </c>
      <c r="B759" s="2">
        <v>44716</v>
      </c>
      <c r="C759" s="13" t="str">
        <f>TEXT(bbdd_Social_Media_Trends[[#This Row],[Post_Date]],"aaaa-mm")</f>
        <v>2022-06</v>
      </c>
      <c r="D759" s="1" t="s">
        <v>18</v>
      </c>
      <c r="E759" s="1" t="s">
        <v>35</v>
      </c>
      <c r="F759" s="1" t="s">
        <v>20</v>
      </c>
      <c r="G759" s="1" t="s">
        <v>15</v>
      </c>
      <c r="H759">
        <v>4522021</v>
      </c>
      <c r="I759">
        <v>494856</v>
      </c>
      <c r="J759">
        <v>7995</v>
      </c>
      <c r="K759">
        <v>29137</v>
      </c>
      <c r="L759">
        <f>bbdd_Social_Media_Trends[[#This Row],[Likes]]+bbdd_Social_Media_Trends[[#This Row],[Shares]]+bbdd_Social_Media_Trends[[#This Row],[Comments]]</f>
        <v>531988</v>
      </c>
      <c r="M759">
        <f>bbdd_Social_Media_Trends[[#This Row],[Interactions]]/bbdd_Social_Media_Trends[[#This Row],[Views]]</f>
        <v>0.11764385879676366</v>
      </c>
      <c r="N759" s="1" t="s">
        <v>16</v>
      </c>
      <c r="O759" s="4">
        <f t="shared" si="11"/>
        <v>0</v>
      </c>
    </row>
    <row r="760" spans="1:15">
      <c r="A760" s="1" t="s">
        <v>800</v>
      </c>
      <c r="B760" s="2">
        <v>45128</v>
      </c>
      <c r="C760" s="13" t="str">
        <f>TEXT(bbdd_Social_Media_Trends[[#This Row],[Post_Date]],"aaaa-mm")</f>
        <v>2023-07</v>
      </c>
      <c r="D760" s="1" t="s">
        <v>18</v>
      </c>
      <c r="E760" s="1" t="s">
        <v>13</v>
      </c>
      <c r="F760" s="1" t="s">
        <v>36</v>
      </c>
      <c r="G760" s="1" t="s">
        <v>60</v>
      </c>
      <c r="H760">
        <v>845352</v>
      </c>
      <c r="I760">
        <v>425767</v>
      </c>
      <c r="J760">
        <v>96744</v>
      </c>
      <c r="K760">
        <v>44548</v>
      </c>
      <c r="L760">
        <f>bbdd_Social_Media_Trends[[#This Row],[Likes]]+bbdd_Social_Media_Trends[[#This Row],[Shares]]+bbdd_Social_Media_Trends[[#This Row],[Comments]]</f>
        <v>567059</v>
      </c>
      <c r="M760">
        <f>bbdd_Social_Media_Trends[[#This Row],[Interactions]]/bbdd_Social_Media_Trends[[#This Row],[Views]]</f>
        <v>0.67079630733706197</v>
      </c>
      <c r="N760" s="1" t="s">
        <v>16</v>
      </c>
      <c r="O760" s="4">
        <f t="shared" si="11"/>
        <v>0</v>
      </c>
    </row>
    <row r="761" spans="1:15">
      <c r="A761" s="1" t="s">
        <v>801</v>
      </c>
      <c r="B761" s="2">
        <v>44984</v>
      </c>
      <c r="C761" s="13" t="str">
        <f>TEXT(bbdd_Social_Media_Trends[[#This Row],[Post_Date]],"aaaa-mm")</f>
        <v>2023-02</v>
      </c>
      <c r="D761" s="1" t="s">
        <v>12</v>
      </c>
      <c r="E761" s="1" t="s">
        <v>31</v>
      </c>
      <c r="F761" s="1" t="s">
        <v>32</v>
      </c>
      <c r="G761" s="1" t="s">
        <v>28</v>
      </c>
      <c r="H761">
        <v>3983567</v>
      </c>
      <c r="I761">
        <v>126215</v>
      </c>
      <c r="J761">
        <v>30951</v>
      </c>
      <c r="K761">
        <v>9592</v>
      </c>
      <c r="L761">
        <f>bbdd_Social_Media_Trends[[#This Row],[Likes]]+bbdd_Social_Media_Trends[[#This Row],[Shares]]+bbdd_Social_Media_Trends[[#This Row],[Comments]]</f>
        <v>166758</v>
      </c>
      <c r="M761">
        <f>bbdd_Social_Media_Trends[[#This Row],[Interactions]]/bbdd_Social_Media_Trends[[#This Row],[Views]]</f>
        <v>4.1861477414588483E-2</v>
      </c>
      <c r="N761" s="1" t="s">
        <v>22</v>
      </c>
      <c r="O761" s="4">
        <f t="shared" si="11"/>
        <v>0</v>
      </c>
    </row>
    <row r="762" spans="1:15">
      <c r="A762" s="1" t="s">
        <v>802</v>
      </c>
      <c r="B762" s="2">
        <v>44630</v>
      </c>
      <c r="C762" s="13" t="str">
        <f>TEXT(bbdd_Social_Media_Trends[[#This Row],[Post_Date]],"aaaa-mm")</f>
        <v>2022-03</v>
      </c>
      <c r="D762" s="1" t="s">
        <v>18</v>
      </c>
      <c r="E762" s="1" t="s">
        <v>57</v>
      </c>
      <c r="F762" s="1" t="s">
        <v>47</v>
      </c>
      <c r="G762" s="1" t="s">
        <v>28</v>
      </c>
      <c r="H762">
        <v>4975026</v>
      </c>
      <c r="I762">
        <v>113245</v>
      </c>
      <c r="J762">
        <v>73842</v>
      </c>
      <c r="K762">
        <v>39396</v>
      </c>
      <c r="L762">
        <f>bbdd_Social_Media_Trends[[#This Row],[Likes]]+bbdd_Social_Media_Trends[[#This Row],[Shares]]+bbdd_Social_Media_Trends[[#This Row],[Comments]]</f>
        <v>226483</v>
      </c>
      <c r="M762">
        <f>bbdd_Social_Media_Trends[[#This Row],[Interactions]]/bbdd_Social_Media_Trends[[#This Row],[Views]]</f>
        <v>4.5523983191243622E-2</v>
      </c>
      <c r="N762" s="1" t="s">
        <v>22</v>
      </c>
      <c r="O762" s="4">
        <f t="shared" si="11"/>
        <v>0</v>
      </c>
    </row>
    <row r="763" spans="1:15">
      <c r="A763" s="1" t="s">
        <v>803</v>
      </c>
      <c r="B763" s="2">
        <v>44747</v>
      </c>
      <c r="C763" s="13" t="str">
        <f>TEXT(bbdd_Social_Media_Trends[[#This Row],[Post_Date]],"aaaa-mm")</f>
        <v>2022-07</v>
      </c>
      <c r="D763" s="1" t="s">
        <v>18</v>
      </c>
      <c r="E763" s="1" t="s">
        <v>19</v>
      </c>
      <c r="F763" s="1" t="s">
        <v>36</v>
      </c>
      <c r="G763" s="1" t="s">
        <v>25</v>
      </c>
      <c r="H763">
        <v>407083</v>
      </c>
      <c r="I763">
        <v>378368</v>
      </c>
      <c r="J763">
        <v>12296</v>
      </c>
      <c r="K763">
        <v>17307</v>
      </c>
      <c r="L763">
        <f>bbdd_Social_Media_Trends[[#This Row],[Likes]]+bbdd_Social_Media_Trends[[#This Row],[Shares]]+bbdd_Social_Media_Trends[[#This Row],[Comments]]</f>
        <v>407971</v>
      </c>
      <c r="M763">
        <f>bbdd_Social_Media_Trends[[#This Row],[Interactions]]/bbdd_Social_Media_Trends[[#This Row],[Views]]</f>
        <v>1.0021813733317284</v>
      </c>
      <c r="N763" s="1" t="s">
        <v>29</v>
      </c>
      <c r="O763" s="4">
        <f t="shared" si="11"/>
        <v>0</v>
      </c>
    </row>
    <row r="764" spans="1:15">
      <c r="A764" s="1" t="s">
        <v>804</v>
      </c>
      <c r="B764" s="2">
        <v>45002</v>
      </c>
      <c r="C764" s="13" t="str">
        <f>TEXT(bbdd_Social_Media_Trends[[#This Row],[Post_Date]],"aaaa-mm")</f>
        <v>2023-03</v>
      </c>
      <c r="D764" s="1" t="s">
        <v>24</v>
      </c>
      <c r="E764" s="1" t="s">
        <v>39</v>
      </c>
      <c r="F764" s="1" t="s">
        <v>32</v>
      </c>
      <c r="G764" s="1" t="s">
        <v>44</v>
      </c>
      <c r="H764">
        <v>2913334</v>
      </c>
      <c r="I764">
        <v>94490</v>
      </c>
      <c r="J764">
        <v>66459</v>
      </c>
      <c r="K764">
        <v>18634</v>
      </c>
      <c r="L764">
        <f>bbdd_Social_Media_Trends[[#This Row],[Likes]]+bbdd_Social_Media_Trends[[#This Row],[Shares]]+bbdd_Social_Media_Trends[[#This Row],[Comments]]</f>
        <v>179583</v>
      </c>
      <c r="M764">
        <f>bbdd_Social_Media_Trends[[#This Row],[Interactions]]/bbdd_Social_Media_Trends[[#This Row],[Views]]</f>
        <v>6.1641747908066841E-2</v>
      </c>
      <c r="N764" s="1" t="s">
        <v>29</v>
      </c>
      <c r="O764" s="4">
        <f t="shared" si="11"/>
        <v>0</v>
      </c>
    </row>
    <row r="765" spans="1:15">
      <c r="A765" s="1" t="s">
        <v>805</v>
      </c>
      <c r="B765" s="2">
        <v>44729</v>
      </c>
      <c r="C765" s="13" t="str">
        <f>TEXT(bbdd_Social_Media_Trends[[#This Row],[Post_Date]],"aaaa-mm")</f>
        <v>2022-06</v>
      </c>
      <c r="D765" s="1" t="s">
        <v>27</v>
      </c>
      <c r="E765" s="1" t="s">
        <v>31</v>
      </c>
      <c r="F765" s="1" t="s">
        <v>41</v>
      </c>
      <c r="G765" s="1" t="s">
        <v>28</v>
      </c>
      <c r="H765">
        <v>648171</v>
      </c>
      <c r="I765">
        <v>478099</v>
      </c>
      <c r="J765">
        <v>45995</v>
      </c>
      <c r="K765">
        <v>49019</v>
      </c>
      <c r="L765">
        <f>bbdd_Social_Media_Trends[[#This Row],[Likes]]+bbdd_Social_Media_Trends[[#This Row],[Shares]]+bbdd_Social_Media_Trends[[#This Row],[Comments]]</f>
        <v>573113</v>
      </c>
      <c r="M765">
        <f>bbdd_Social_Media_Trends[[#This Row],[Interactions]]/bbdd_Social_Media_Trends[[#This Row],[Views]]</f>
        <v>0.88420031133759458</v>
      </c>
      <c r="N765" s="1" t="s">
        <v>29</v>
      </c>
      <c r="O765" s="4">
        <f t="shared" si="11"/>
        <v>0</v>
      </c>
    </row>
    <row r="766" spans="1:15">
      <c r="A766" s="1" t="s">
        <v>806</v>
      </c>
      <c r="B766" s="2">
        <v>45222</v>
      </c>
      <c r="C766" s="13" t="str">
        <f>TEXT(bbdd_Social_Media_Trends[[#This Row],[Post_Date]],"aaaa-mm")</f>
        <v>2023-10</v>
      </c>
      <c r="D766" s="1" t="s">
        <v>24</v>
      </c>
      <c r="E766" s="1" t="s">
        <v>57</v>
      </c>
      <c r="F766" s="1" t="s">
        <v>32</v>
      </c>
      <c r="G766" s="1" t="s">
        <v>50</v>
      </c>
      <c r="H766">
        <v>4934327</v>
      </c>
      <c r="I766">
        <v>73355</v>
      </c>
      <c r="J766">
        <v>29521</v>
      </c>
      <c r="K766">
        <v>11128</v>
      </c>
      <c r="L766">
        <f>bbdd_Social_Media_Trends[[#This Row],[Likes]]+bbdd_Social_Media_Trends[[#This Row],[Shares]]+bbdd_Social_Media_Trends[[#This Row],[Comments]]</f>
        <v>114004</v>
      </c>
      <c r="M766">
        <f>bbdd_Social_Media_Trends[[#This Row],[Interactions]]/bbdd_Social_Media_Trends[[#This Row],[Views]]</f>
        <v>2.3104265282783244E-2</v>
      </c>
      <c r="N766" s="1" t="s">
        <v>29</v>
      </c>
      <c r="O766" s="4">
        <f t="shared" si="11"/>
        <v>0</v>
      </c>
    </row>
    <row r="767" spans="1:15">
      <c r="A767" s="1" t="s">
        <v>807</v>
      </c>
      <c r="B767" s="2">
        <v>44665</v>
      </c>
      <c r="C767" s="13" t="str">
        <f>TEXT(bbdd_Social_Media_Trends[[#This Row],[Post_Date]],"aaaa-mm")</f>
        <v>2022-04</v>
      </c>
      <c r="D767" s="1" t="s">
        <v>27</v>
      </c>
      <c r="E767" s="1" t="s">
        <v>39</v>
      </c>
      <c r="F767" s="1" t="s">
        <v>20</v>
      </c>
      <c r="G767" s="1" t="s">
        <v>44</v>
      </c>
      <c r="H767">
        <v>2996758</v>
      </c>
      <c r="I767">
        <v>80465</v>
      </c>
      <c r="J767">
        <v>74505</v>
      </c>
      <c r="K767">
        <v>39752</v>
      </c>
      <c r="L767">
        <f>bbdd_Social_Media_Trends[[#This Row],[Likes]]+bbdd_Social_Media_Trends[[#This Row],[Shares]]+bbdd_Social_Media_Trends[[#This Row],[Comments]]</f>
        <v>194722</v>
      </c>
      <c r="M767">
        <f>bbdd_Social_Media_Trends[[#This Row],[Interactions]]/bbdd_Social_Media_Trends[[#This Row],[Views]]</f>
        <v>6.4977552408302566E-2</v>
      </c>
      <c r="N767" s="1" t="s">
        <v>16</v>
      </c>
      <c r="O767" s="4">
        <f t="shared" si="11"/>
        <v>0</v>
      </c>
    </row>
    <row r="768" spans="1:15">
      <c r="A768" s="1" t="s">
        <v>808</v>
      </c>
      <c r="B768" s="2">
        <v>45248</v>
      </c>
      <c r="C768" s="13" t="str">
        <f>TEXT(bbdd_Social_Media_Trends[[#This Row],[Post_Date]],"aaaa-mm")</f>
        <v>2023-11</v>
      </c>
      <c r="D768" s="1" t="s">
        <v>27</v>
      </c>
      <c r="E768" s="1" t="s">
        <v>35</v>
      </c>
      <c r="F768" s="1" t="s">
        <v>41</v>
      </c>
      <c r="G768" s="1" t="s">
        <v>37</v>
      </c>
      <c r="H768">
        <v>4859049</v>
      </c>
      <c r="I768">
        <v>71751</v>
      </c>
      <c r="J768">
        <v>85452</v>
      </c>
      <c r="K768">
        <v>33912</v>
      </c>
      <c r="L768">
        <f>bbdd_Social_Media_Trends[[#This Row],[Likes]]+bbdd_Social_Media_Trends[[#This Row],[Shares]]+bbdd_Social_Media_Trends[[#This Row],[Comments]]</f>
        <v>191115</v>
      </c>
      <c r="M768">
        <f>bbdd_Social_Media_Trends[[#This Row],[Interactions]]/bbdd_Social_Media_Trends[[#This Row],[Views]]</f>
        <v>3.933177047607464E-2</v>
      </c>
      <c r="N768" s="1" t="s">
        <v>29</v>
      </c>
      <c r="O768" s="4">
        <f t="shared" si="11"/>
        <v>0</v>
      </c>
    </row>
    <row r="769" spans="1:15">
      <c r="A769" s="1" t="s">
        <v>809</v>
      </c>
      <c r="B769" s="2">
        <v>44708</v>
      </c>
      <c r="C769" s="13" t="str">
        <f>TEXT(bbdd_Social_Media_Trends[[#This Row],[Post_Date]],"aaaa-mm")</f>
        <v>2022-05</v>
      </c>
      <c r="D769" s="1" t="s">
        <v>18</v>
      </c>
      <c r="E769" s="1" t="s">
        <v>35</v>
      </c>
      <c r="F769" s="1" t="s">
        <v>47</v>
      </c>
      <c r="G769" s="1" t="s">
        <v>25</v>
      </c>
      <c r="H769">
        <v>1900224</v>
      </c>
      <c r="I769">
        <v>443095</v>
      </c>
      <c r="J769">
        <v>32294</v>
      </c>
      <c r="K769">
        <v>12162</v>
      </c>
      <c r="L769">
        <f>bbdd_Social_Media_Trends[[#This Row],[Likes]]+bbdd_Social_Media_Trends[[#This Row],[Shares]]+bbdd_Social_Media_Trends[[#This Row],[Comments]]</f>
        <v>487551</v>
      </c>
      <c r="M769">
        <f>bbdd_Social_Media_Trends[[#This Row],[Interactions]]/bbdd_Social_Media_Trends[[#This Row],[Views]]</f>
        <v>0.25657554056784887</v>
      </c>
      <c r="N769" s="1" t="s">
        <v>22</v>
      </c>
      <c r="O769" s="4">
        <f t="shared" si="11"/>
        <v>0</v>
      </c>
    </row>
    <row r="770" spans="1:15">
      <c r="A770" s="1" t="s">
        <v>810</v>
      </c>
      <c r="B770" s="2">
        <v>45232</v>
      </c>
      <c r="C770" s="13" t="str">
        <f>TEXT(bbdd_Social_Media_Trends[[#This Row],[Post_Date]],"aaaa-mm")</f>
        <v>2023-11</v>
      </c>
      <c r="D770" s="1" t="s">
        <v>27</v>
      </c>
      <c r="E770" s="1" t="s">
        <v>39</v>
      </c>
      <c r="F770" s="1" t="s">
        <v>32</v>
      </c>
      <c r="G770" s="1" t="s">
        <v>21</v>
      </c>
      <c r="H770">
        <v>576289</v>
      </c>
      <c r="I770">
        <v>450371</v>
      </c>
      <c r="J770">
        <v>11973</v>
      </c>
      <c r="K770">
        <v>13527</v>
      </c>
      <c r="L770">
        <f>bbdd_Social_Media_Trends[[#This Row],[Likes]]+bbdd_Social_Media_Trends[[#This Row],[Shares]]+bbdd_Social_Media_Trends[[#This Row],[Comments]]</f>
        <v>475871</v>
      </c>
      <c r="M770">
        <f>bbdd_Social_Media_Trends[[#This Row],[Interactions]]/bbdd_Social_Media_Trends[[#This Row],[Views]]</f>
        <v>0.82575062164990132</v>
      </c>
      <c r="N770" s="1" t="s">
        <v>29</v>
      </c>
      <c r="O770" s="4">
        <f t="shared" ref="O770:O833" si="12">IF(ISERROR(VLOOKUP(A770,A771:A5768,1,FALSE)),0, 1)</f>
        <v>0</v>
      </c>
    </row>
    <row r="771" spans="1:15">
      <c r="A771" s="1" t="s">
        <v>811</v>
      </c>
      <c r="B771" s="2">
        <v>44703</v>
      </c>
      <c r="C771" s="13" t="str">
        <f>TEXT(bbdd_Social_Media_Trends[[#This Row],[Post_Date]],"aaaa-mm")</f>
        <v>2022-05</v>
      </c>
      <c r="D771" s="1" t="s">
        <v>12</v>
      </c>
      <c r="E771" s="1" t="s">
        <v>39</v>
      </c>
      <c r="F771" s="1" t="s">
        <v>36</v>
      </c>
      <c r="G771" s="1" t="s">
        <v>28</v>
      </c>
      <c r="H771">
        <v>1297808</v>
      </c>
      <c r="I771">
        <v>266995</v>
      </c>
      <c r="J771">
        <v>73819</v>
      </c>
      <c r="K771">
        <v>12405</v>
      </c>
      <c r="L771">
        <f>bbdd_Social_Media_Trends[[#This Row],[Likes]]+bbdd_Social_Media_Trends[[#This Row],[Shares]]+bbdd_Social_Media_Trends[[#This Row],[Comments]]</f>
        <v>353219</v>
      </c>
      <c r="M771">
        <f>bbdd_Social_Media_Trends[[#This Row],[Interactions]]/bbdd_Social_Media_Trends[[#This Row],[Views]]</f>
        <v>0.27216583654901189</v>
      </c>
      <c r="N771" s="1" t="s">
        <v>29</v>
      </c>
      <c r="O771" s="4">
        <f t="shared" si="12"/>
        <v>0</v>
      </c>
    </row>
    <row r="772" spans="1:15">
      <c r="A772" s="1" t="s">
        <v>812</v>
      </c>
      <c r="B772" s="2">
        <v>44924</v>
      </c>
      <c r="C772" s="13" t="str">
        <f>TEXT(bbdd_Social_Media_Trends[[#This Row],[Post_Date]],"aaaa-mm")</f>
        <v>2022-12</v>
      </c>
      <c r="D772" s="1" t="s">
        <v>24</v>
      </c>
      <c r="E772" s="1" t="s">
        <v>35</v>
      </c>
      <c r="F772" s="1" t="s">
        <v>14</v>
      </c>
      <c r="G772" s="1" t="s">
        <v>50</v>
      </c>
      <c r="H772">
        <v>3085596</v>
      </c>
      <c r="I772">
        <v>53745</v>
      </c>
      <c r="J772">
        <v>17472</v>
      </c>
      <c r="K772">
        <v>45692</v>
      </c>
      <c r="L772">
        <f>bbdd_Social_Media_Trends[[#This Row],[Likes]]+bbdd_Social_Media_Trends[[#This Row],[Shares]]+bbdd_Social_Media_Trends[[#This Row],[Comments]]</f>
        <v>116909</v>
      </c>
      <c r="M772">
        <f>bbdd_Social_Media_Trends[[#This Row],[Interactions]]/bbdd_Social_Media_Trends[[#This Row],[Views]]</f>
        <v>3.788862832334499E-2</v>
      </c>
      <c r="N772" s="1" t="s">
        <v>22</v>
      </c>
      <c r="O772" s="4">
        <f t="shared" si="12"/>
        <v>0</v>
      </c>
    </row>
    <row r="773" spans="1:15">
      <c r="A773" s="1" t="s">
        <v>813</v>
      </c>
      <c r="B773" s="2">
        <v>45288</v>
      </c>
      <c r="C773" s="13" t="str">
        <f>TEXT(bbdd_Social_Media_Trends[[#This Row],[Post_Date]],"aaaa-mm")</f>
        <v>2023-12</v>
      </c>
      <c r="D773" s="1" t="s">
        <v>24</v>
      </c>
      <c r="E773" s="1" t="s">
        <v>39</v>
      </c>
      <c r="F773" s="1" t="s">
        <v>20</v>
      </c>
      <c r="G773" s="1" t="s">
        <v>37</v>
      </c>
      <c r="H773">
        <v>4901634</v>
      </c>
      <c r="I773">
        <v>164642</v>
      </c>
      <c r="J773">
        <v>2903</v>
      </c>
      <c r="K773">
        <v>23013</v>
      </c>
      <c r="L773">
        <f>bbdd_Social_Media_Trends[[#This Row],[Likes]]+bbdd_Social_Media_Trends[[#This Row],[Shares]]+bbdd_Social_Media_Trends[[#This Row],[Comments]]</f>
        <v>190558</v>
      </c>
      <c r="M773">
        <f>bbdd_Social_Media_Trends[[#This Row],[Interactions]]/bbdd_Social_Media_Trends[[#This Row],[Views]]</f>
        <v>3.8876423657906729E-2</v>
      </c>
      <c r="N773" s="1" t="s">
        <v>22</v>
      </c>
      <c r="O773" s="4">
        <f t="shared" si="12"/>
        <v>0</v>
      </c>
    </row>
    <row r="774" spans="1:15">
      <c r="A774" s="1" t="s">
        <v>814</v>
      </c>
      <c r="B774" s="2">
        <v>45269</v>
      </c>
      <c r="C774" s="13" t="str">
        <f>TEXT(bbdd_Social_Media_Trends[[#This Row],[Post_Date]],"aaaa-mm")</f>
        <v>2023-12</v>
      </c>
      <c r="D774" s="1" t="s">
        <v>18</v>
      </c>
      <c r="E774" s="1" t="s">
        <v>13</v>
      </c>
      <c r="F774" s="1" t="s">
        <v>20</v>
      </c>
      <c r="G774" s="1" t="s">
        <v>37</v>
      </c>
      <c r="H774">
        <v>282212</v>
      </c>
      <c r="I774">
        <v>325960</v>
      </c>
      <c r="J774">
        <v>23903</v>
      </c>
      <c r="K774">
        <v>6061</v>
      </c>
      <c r="L774">
        <f>bbdd_Social_Media_Trends[[#This Row],[Likes]]+bbdd_Social_Media_Trends[[#This Row],[Shares]]+bbdd_Social_Media_Trends[[#This Row],[Comments]]</f>
        <v>355924</v>
      </c>
      <c r="M774">
        <f>bbdd_Social_Media_Trends[[#This Row],[Interactions]]/bbdd_Social_Media_Trends[[#This Row],[Views]]</f>
        <v>1.2611937125281703</v>
      </c>
      <c r="N774" s="1" t="s">
        <v>29</v>
      </c>
      <c r="O774" s="4">
        <f t="shared" si="12"/>
        <v>0</v>
      </c>
    </row>
    <row r="775" spans="1:15">
      <c r="A775" s="1" t="s">
        <v>815</v>
      </c>
      <c r="B775" s="2">
        <v>44916</v>
      </c>
      <c r="C775" s="13" t="str">
        <f>TEXT(bbdd_Social_Media_Trends[[#This Row],[Post_Date]],"aaaa-mm")</f>
        <v>2022-12</v>
      </c>
      <c r="D775" s="1" t="s">
        <v>18</v>
      </c>
      <c r="E775" s="1" t="s">
        <v>49</v>
      </c>
      <c r="F775" s="1" t="s">
        <v>36</v>
      </c>
      <c r="G775" s="1" t="s">
        <v>28</v>
      </c>
      <c r="H775">
        <v>3827339</v>
      </c>
      <c r="I775">
        <v>405141</v>
      </c>
      <c r="J775">
        <v>10660</v>
      </c>
      <c r="K775">
        <v>18414</v>
      </c>
      <c r="L775">
        <f>bbdd_Social_Media_Trends[[#This Row],[Likes]]+bbdd_Social_Media_Trends[[#This Row],[Shares]]+bbdd_Social_Media_Trends[[#This Row],[Comments]]</f>
        <v>434215</v>
      </c>
      <c r="M775">
        <f>bbdd_Social_Media_Trends[[#This Row],[Interactions]]/bbdd_Social_Media_Trends[[#This Row],[Views]]</f>
        <v>0.11345088585045641</v>
      </c>
      <c r="N775" s="1" t="s">
        <v>16</v>
      </c>
      <c r="O775" s="4">
        <f t="shared" si="12"/>
        <v>0</v>
      </c>
    </row>
    <row r="776" spans="1:15">
      <c r="A776" s="1" t="s">
        <v>816</v>
      </c>
      <c r="B776" s="2">
        <v>45180</v>
      </c>
      <c r="C776" s="13" t="str">
        <f>TEXT(bbdd_Social_Media_Trends[[#This Row],[Post_Date]],"aaaa-mm")</f>
        <v>2023-09</v>
      </c>
      <c r="D776" s="1" t="s">
        <v>18</v>
      </c>
      <c r="E776" s="1" t="s">
        <v>19</v>
      </c>
      <c r="F776" s="1" t="s">
        <v>20</v>
      </c>
      <c r="G776" s="1" t="s">
        <v>28</v>
      </c>
      <c r="H776">
        <v>3200135</v>
      </c>
      <c r="I776">
        <v>357852</v>
      </c>
      <c r="J776">
        <v>8303</v>
      </c>
      <c r="K776">
        <v>1186</v>
      </c>
      <c r="L776">
        <f>bbdd_Social_Media_Trends[[#This Row],[Likes]]+bbdd_Social_Media_Trends[[#This Row],[Shares]]+bbdd_Social_Media_Trends[[#This Row],[Comments]]</f>
        <v>367341</v>
      </c>
      <c r="M776">
        <f>bbdd_Social_Media_Trends[[#This Row],[Interactions]]/bbdd_Social_Media_Trends[[#This Row],[Views]]</f>
        <v>0.11478921982978843</v>
      </c>
      <c r="N776" s="1" t="s">
        <v>29</v>
      </c>
      <c r="O776" s="4">
        <f t="shared" si="12"/>
        <v>0</v>
      </c>
    </row>
    <row r="777" spans="1:15">
      <c r="A777" s="1" t="s">
        <v>817</v>
      </c>
      <c r="B777" s="2">
        <v>44801</v>
      </c>
      <c r="C777" s="13" t="str">
        <f>TEXT(bbdd_Social_Media_Trends[[#This Row],[Post_Date]],"aaaa-mm")</f>
        <v>2022-08</v>
      </c>
      <c r="D777" s="1" t="s">
        <v>12</v>
      </c>
      <c r="E777" s="1" t="s">
        <v>31</v>
      </c>
      <c r="F777" s="1" t="s">
        <v>32</v>
      </c>
      <c r="G777" s="1" t="s">
        <v>28</v>
      </c>
      <c r="H777">
        <v>727739</v>
      </c>
      <c r="I777">
        <v>489613</v>
      </c>
      <c r="J777">
        <v>21973</v>
      </c>
      <c r="K777">
        <v>19468</v>
      </c>
      <c r="L777">
        <f>bbdd_Social_Media_Trends[[#This Row],[Likes]]+bbdd_Social_Media_Trends[[#This Row],[Shares]]+bbdd_Social_Media_Trends[[#This Row],[Comments]]</f>
        <v>531054</v>
      </c>
      <c r="M777">
        <f>bbdd_Social_Media_Trends[[#This Row],[Interactions]]/bbdd_Social_Media_Trends[[#This Row],[Views]]</f>
        <v>0.72973140095556233</v>
      </c>
      <c r="N777" s="1" t="s">
        <v>16</v>
      </c>
      <c r="O777" s="4">
        <f t="shared" si="12"/>
        <v>0</v>
      </c>
    </row>
    <row r="778" spans="1:15">
      <c r="A778" s="1" t="s">
        <v>818</v>
      </c>
      <c r="B778" s="2">
        <v>45101</v>
      </c>
      <c r="C778" s="13" t="str">
        <f>TEXT(bbdd_Social_Media_Trends[[#This Row],[Post_Date]],"aaaa-mm")</f>
        <v>2023-06</v>
      </c>
      <c r="D778" s="1" t="s">
        <v>27</v>
      </c>
      <c r="E778" s="1" t="s">
        <v>35</v>
      </c>
      <c r="F778" s="1" t="s">
        <v>36</v>
      </c>
      <c r="G778" s="1" t="s">
        <v>25</v>
      </c>
      <c r="H778">
        <v>4209903</v>
      </c>
      <c r="I778">
        <v>247202</v>
      </c>
      <c r="J778">
        <v>57870</v>
      </c>
      <c r="K778">
        <v>40525</v>
      </c>
      <c r="L778">
        <f>bbdd_Social_Media_Trends[[#This Row],[Likes]]+bbdd_Social_Media_Trends[[#This Row],[Shares]]+bbdd_Social_Media_Trends[[#This Row],[Comments]]</f>
        <v>345597</v>
      </c>
      <c r="M778">
        <f>bbdd_Social_Media_Trends[[#This Row],[Interactions]]/bbdd_Social_Media_Trends[[#This Row],[Views]]</f>
        <v>8.2091440111565522E-2</v>
      </c>
      <c r="N778" s="1" t="s">
        <v>16</v>
      </c>
      <c r="O778" s="4">
        <f t="shared" si="12"/>
        <v>0</v>
      </c>
    </row>
    <row r="779" spans="1:15">
      <c r="A779" s="1" t="s">
        <v>819</v>
      </c>
      <c r="B779" s="2">
        <v>44974</v>
      </c>
      <c r="C779" s="13" t="str">
        <f>TEXT(bbdd_Social_Media_Trends[[#This Row],[Post_Date]],"aaaa-mm")</f>
        <v>2023-02</v>
      </c>
      <c r="D779" s="1" t="s">
        <v>27</v>
      </c>
      <c r="E779" s="1" t="s">
        <v>13</v>
      </c>
      <c r="F779" s="1" t="s">
        <v>36</v>
      </c>
      <c r="G779" s="1" t="s">
        <v>44</v>
      </c>
      <c r="H779">
        <v>4530315</v>
      </c>
      <c r="I779">
        <v>267582</v>
      </c>
      <c r="J779">
        <v>78454</v>
      </c>
      <c r="K779">
        <v>38486</v>
      </c>
      <c r="L779">
        <f>bbdd_Social_Media_Trends[[#This Row],[Likes]]+bbdd_Social_Media_Trends[[#This Row],[Shares]]+bbdd_Social_Media_Trends[[#This Row],[Comments]]</f>
        <v>384522</v>
      </c>
      <c r="M779">
        <f>bbdd_Social_Media_Trends[[#This Row],[Interactions]]/bbdd_Social_Media_Trends[[#This Row],[Views]]</f>
        <v>8.4877541627900052E-2</v>
      </c>
      <c r="N779" s="1" t="s">
        <v>29</v>
      </c>
      <c r="O779" s="4">
        <f t="shared" si="12"/>
        <v>0</v>
      </c>
    </row>
    <row r="780" spans="1:15">
      <c r="A780" s="1" t="s">
        <v>820</v>
      </c>
      <c r="B780" s="2">
        <v>44660</v>
      </c>
      <c r="C780" s="13" t="str">
        <f>TEXT(bbdd_Social_Media_Trends[[#This Row],[Post_Date]],"aaaa-mm")</f>
        <v>2022-04</v>
      </c>
      <c r="D780" s="1" t="s">
        <v>27</v>
      </c>
      <c r="E780" s="1" t="s">
        <v>49</v>
      </c>
      <c r="F780" s="1" t="s">
        <v>47</v>
      </c>
      <c r="G780" s="1" t="s">
        <v>15</v>
      </c>
      <c r="H780">
        <v>1985675</v>
      </c>
      <c r="I780">
        <v>121205</v>
      </c>
      <c r="J780">
        <v>5696</v>
      </c>
      <c r="K780">
        <v>45518</v>
      </c>
      <c r="L780">
        <f>bbdd_Social_Media_Trends[[#This Row],[Likes]]+bbdd_Social_Media_Trends[[#This Row],[Shares]]+bbdd_Social_Media_Trends[[#This Row],[Comments]]</f>
        <v>172419</v>
      </c>
      <c r="M780">
        <f>bbdd_Social_Media_Trends[[#This Row],[Interactions]]/bbdd_Social_Media_Trends[[#This Row],[Views]]</f>
        <v>8.6831430118221767E-2</v>
      </c>
      <c r="N780" s="1" t="s">
        <v>29</v>
      </c>
      <c r="O780" s="4">
        <f t="shared" si="12"/>
        <v>0</v>
      </c>
    </row>
    <row r="781" spans="1:15">
      <c r="A781" s="1" t="s">
        <v>821</v>
      </c>
      <c r="B781" s="2">
        <v>44738</v>
      </c>
      <c r="C781" s="13" t="str">
        <f>TEXT(bbdd_Social_Media_Trends[[#This Row],[Post_Date]],"aaaa-mm")</f>
        <v>2022-06</v>
      </c>
      <c r="D781" s="1" t="s">
        <v>27</v>
      </c>
      <c r="E781" s="1" t="s">
        <v>52</v>
      </c>
      <c r="F781" s="1" t="s">
        <v>41</v>
      </c>
      <c r="G781" s="1" t="s">
        <v>25</v>
      </c>
      <c r="H781">
        <v>4913424</v>
      </c>
      <c r="I781">
        <v>4745</v>
      </c>
      <c r="J781">
        <v>61101</v>
      </c>
      <c r="K781">
        <v>19149</v>
      </c>
      <c r="L781">
        <f>bbdd_Social_Media_Trends[[#This Row],[Likes]]+bbdd_Social_Media_Trends[[#This Row],[Shares]]+bbdd_Social_Media_Trends[[#This Row],[Comments]]</f>
        <v>84995</v>
      </c>
      <c r="M781">
        <f>bbdd_Social_Media_Trends[[#This Row],[Interactions]]/bbdd_Social_Media_Trends[[#This Row],[Views]]</f>
        <v>1.7298527462722535E-2</v>
      </c>
      <c r="N781" s="1" t="s">
        <v>16</v>
      </c>
      <c r="O781" s="4">
        <f t="shared" si="12"/>
        <v>0</v>
      </c>
    </row>
    <row r="782" spans="1:15">
      <c r="A782" s="1" t="s">
        <v>822</v>
      </c>
      <c r="B782" s="2">
        <v>44687</v>
      </c>
      <c r="C782" s="13" t="str">
        <f>TEXT(bbdd_Social_Media_Trends[[#This Row],[Post_Date]],"aaaa-mm")</f>
        <v>2022-05</v>
      </c>
      <c r="D782" s="1" t="s">
        <v>18</v>
      </c>
      <c r="E782" s="1" t="s">
        <v>31</v>
      </c>
      <c r="F782" s="1" t="s">
        <v>32</v>
      </c>
      <c r="G782" s="1" t="s">
        <v>37</v>
      </c>
      <c r="H782">
        <v>2392740</v>
      </c>
      <c r="I782">
        <v>416629</v>
      </c>
      <c r="J782">
        <v>25611</v>
      </c>
      <c r="K782">
        <v>32521</v>
      </c>
      <c r="L782">
        <f>bbdd_Social_Media_Trends[[#This Row],[Likes]]+bbdd_Social_Media_Trends[[#This Row],[Shares]]+bbdd_Social_Media_Trends[[#This Row],[Comments]]</f>
        <v>474761</v>
      </c>
      <c r="M782">
        <f>bbdd_Social_Media_Trends[[#This Row],[Interactions]]/bbdd_Social_Media_Trends[[#This Row],[Views]]</f>
        <v>0.19841729565268271</v>
      </c>
      <c r="N782" s="1" t="s">
        <v>29</v>
      </c>
      <c r="O782" s="4">
        <f t="shared" si="12"/>
        <v>0</v>
      </c>
    </row>
    <row r="783" spans="1:15">
      <c r="A783" s="1" t="s">
        <v>823</v>
      </c>
      <c r="B783" s="2">
        <v>44927</v>
      </c>
      <c r="C783" s="13" t="str">
        <f>TEXT(bbdd_Social_Media_Trends[[#This Row],[Post_Date]],"aaaa-mm")</f>
        <v>2023-01</v>
      </c>
      <c r="D783" s="1" t="s">
        <v>12</v>
      </c>
      <c r="E783" s="1" t="s">
        <v>19</v>
      </c>
      <c r="F783" s="1" t="s">
        <v>32</v>
      </c>
      <c r="G783" s="1" t="s">
        <v>44</v>
      </c>
      <c r="H783">
        <v>792388</v>
      </c>
      <c r="I783">
        <v>244159</v>
      </c>
      <c r="J783">
        <v>98598</v>
      </c>
      <c r="K783">
        <v>1399</v>
      </c>
      <c r="L783">
        <f>bbdd_Social_Media_Trends[[#This Row],[Likes]]+bbdd_Social_Media_Trends[[#This Row],[Shares]]+bbdd_Social_Media_Trends[[#This Row],[Comments]]</f>
        <v>344156</v>
      </c>
      <c r="M783">
        <f>bbdd_Social_Media_Trends[[#This Row],[Interactions]]/bbdd_Social_Media_Trends[[#This Row],[Views]]</f>
        <v>0.43432762737446806</v>
      </c>
      <c r="N783" s="1" t="s">
        <v>16</v>
      </c>
      <c r="O783" s="4">
        <f t="shared" si="12"/>
        <v>0</v>
      </c>
    </row>
    <row r="784" spans="1:15">
      <c r="A784" s="1" t="s">
        <v>824</v>
      </c>
      <c r="B784" s="2">
        <v>44883</v>
      </c>
      <c r="C784" s="13" t="str">
        <f>TEXT(bbdd_Social_Media_Trends[[#This Row],[Post_Date]],"aaaa-mm")</f>
        <v>2022-11</v>
      </c>
      <c r="D784" s="1" t="s">
        <v>27</v>
      </c>
      <c r="E784" s="1" t="s">
        <v>19</v>
      </c>
      <c r="F784" s="1" t="s">
        <v>14</v>
      </c>
      <c r="G784" s="1" t="s">
        <v>50</v>
      </c>
      <c r="H784">
        <v>4244112</v>
      </c>
      <c r="I784">
        <v>398086</v>
      </c>
      <c r="J784">
        <v>94347</v>
      </c>
      <c r="K784">
        <v>40064</v>
      </c>
      <c r="L784">
        <f>bbdd_Social_Media_Trends[[#This Row],[Likes]]+bbdd_Social_Media_Trends[[#This Row],[Shares]]+bbdd_Social_Media_Trends[[#This Row],[Comments]]</f>
        <v>532497</v>
      </c>
      <c r="M784">
        <f>bbdd_Social_Media_Trends[[#This Row],[Interactions]]/bbdd_Social_Media_Trends[[#This Row],[Views]]</f>
        <v>0.12546723554892047</v>
      </c>
      <c r="N784" s="1" t="s">
        <v>29</v>
      </c>
      <c r="O784" s="4">
        <f t="shared" si="12"/>
        <v>0</v>
      </c>
    </row>
    <row r="785" spans="1:15">
      <c r="A785" s="1" t="s">
        <v>825</v>
      </c>
      <c r="B785" s="2">
        <v>45112</v>
      </c>
      <c r="C785" s="13" t="str">
        <f>TEXT(bbdd_Social_Media_Trends[[#This Row],[Post_Date]],"aaaa-mm")</f>
        <v>2023-07</v>
      </c>
      <c r="D785" s="1" t="s">
        <v>18</v>
      </c>
      <c r="E785" s="1" t="s">
        <v>19</v>
      </c>
      <c r="F785" s="1" t="s">
        <v>41</v>
      </c>
      <c r="G785" s="1" t="s">
        <v>28</v>
      </c>
      <c r="H785">
        <v>1050122</v>
      </c>
      <c r="I785">
        <v>497180</v>
      </c>
      <c r="J785">
        <v>25187</v>
      </c>
      <c r="K785">
        <v>19816</v>
      </c>
      <c r="L785">
        <f>bbdd_Social_Media_Trends[[#This Row],[Likes]]+bbdd_Social_Media_Trends[[#This Row],[Shares]]+bbdd_Social_Media_Trends[[#This Row],[Comments]]</f>
        <v>542183</v>
      </c>
      <c r="M785">
        <f>bbdd_Social_Media_Trends[[#This Row],[Interactions]]/bbdd_Social_Media_Trends[[#This Row],[Views]]</f>
        <v>0.51630477220741966</v>
      </c>
      <c r="N785" s="1" t="s">
        <v>29</v>
      </c>
      <c r="O785" s="4">
        <f t="shared" si="12"/>
        <v>0</v>
      </c>
    </row>
    <row r="786" spans="1:15">
      <c r="A786" s="1" t="s">
        <v>826</v>
      </c>
      <c r="B786" s="2">
        <v>45281</v>
      </c>
      <c r="C786" s="13" t="str">
        <f>TEXT(bbdd_Social_Media_Trends[[#This Row],[Post_Date]],"aaaa-mm")</f>
        <v>2023-12</v>
      </c>
      <c r="D786" s="1" t="s">
        <v>24</v>
      </c>
      <c r="E786" s="1" t="s">
        <v>35</v>
      </c>
      <c r="F786" s="1" t="s">
        <v>14</v>
      </c>
      <c r="G786" s="1" t="s">
        <v>60</v>
      </c>
      <c r="H786">
        <v>1812695</v>
      </c>
      <c r="I786">
        <v>12283</v>
      </c>
      <c r="J786">
        <v>160</v>
      </c>
      <c r="K786">
        <v>40265</v>
      </c>
      <c r="L786">
        <f>bbdd_Social_Media_Trends[[#This Row],[Likes]]+bbdd_Social_Media_Trends[[#This Row],[Shares]]+bbdd_Social_Media_Trends[[#This Row],[Comments]]</f>
        <v>52708</v>
      </c>
      <c r="M786">
        <f>bbdd_Social_Media_Trends[[#This Row],[Interactions]]/bbdd_Social_Media_Trends[[#This Row],[Views]]</f>
        <v>2.9077147562055393E-2</v>
      </c>
      <c r="N786" s="1" t="s">
        <v>22</v>
      </c>
      <c r="O786" s="4">
        <f t="shared" si="12"/>
        <v>0</v>
      </c>
    </row>
    <row r="787" spans="1:15">
      <c r="A787" s="1" t="s">
        <v>827</v>
      </c>
      <c r="B787" s="2">
        <v>45231</v>
      </c>
      <c r="C787" s="13" t="str">
        <f>TEXT(bbdd_Social_Media_Trends[[#This Row],[Post_Date]],"aaaa-mm")</f>
        <v>2023-11</v>
      </c>
      <c r="D787" s="1" t="s">
        <v>12</v>
      </c>
      <c r="E787" s="1" t="s">
        <v>13</v>
      </c>
      <c r="F787" s="1" t="s">
        <v>20</v>
      </c>
      <c r="G787" s="1" t="s">
        <v>50</v>
      </c>
      <c r="H787">
        <v>2934644</v>
      </c>
      <c r="I787">
        <v>317216</v>
      </c>
      <c r="J787">
        <v>61336</v>
      </c>
      <c r="K787">
        <v>35193</v>
      </c>
      <c r="L787">
        <f>bbdd_Social_Media_Trends[[#This Row],[Likes]]+bbdd_Social_Media_Trends[[#This Row],[Shares]]+bbdd_Social_Media_Trends[[#This Row],[Comments]]</f>
        <v>413745</v>
      </c>
      <c r="M787">
        <f>bbdd_Social_Media_Trends[[#This Row],[Interactions]]/bbdd_Social_Media_Trends[[#This Row],[Views]]</f>
        <v>0.14098643651495718</v>
      </c>
      <c r="N787" s="1" t="s">
        <v>16</v>
      </c>
      <c r="O787" s="4">
        <f t="shared" si="12"/>
        <v>0</v>
      </c>
    </row>
    <row r="788" spans="1:15">
      <c r="A788" s="1" t="s">
        <v>828</v>
      </c>
      <c r="B788" s="2">
        <v>44718</v>
      </c>
      <c r="C788" s="13" t="str">
        <f>TEXT(bbdd_Social_Media_Trends[[#This Row],[Post_Date]],"aaaa-mm")</f>
        <v>2022-06</v>
      </c>
      <c r="D788" s="1" t="s">
        <v>27</v>
      </c>
      <c r="E788" s="1" t="s">
        <v>31</v>
      </c>
      <c r="F788" s="1" t="s">
        <v>32</v>
      </c>
      <c r="G788" s="1" t="s">
        <v>21</v>
      </c>
      <c r="H788">
        <v>742028</v>
      </c>
      <c r="I788">
        <v>460869</v>
      </c>
      <c r="J788">
        <v>67942</v>
      </c>
      <c r="K788">
        <v>7677</v>
      </c>
      <c r="L788">
        <f>bbdd_Social_Media_Trends[[#This Row],[Likes]]+bbdd_Social_Media_Trends[[#This Row],[Shares]]+bbdd_Social_Media_Trends[[#This Row],[Comments]]</f>
        <v>536488</v>
      </c>
      <c r="M788">
        <f>bbdd_Social_Media_Trends[[#This Row],[Interactions]]/bbdd_Social_Media_Trends[[#This Row],[Views]]</f>
        <v>0.72300236648751803</v>
      </c>
      <c r="N788" s="1" t="s">
        <v>16</v>
      </c>
      <c r="O788" s="4">
        <f t="shared" si="12"/>
        <v>0</v>
      </c>
    </row>
    <row r="789" spans="1:15">
      <c r="A789" s="1" t="s">
        <v>829</v>
      </c>
      <c r="B789" s="2">
        <v>44873</v>
      </c>
      <c r="C789" s="13" t="str">
        <f>TEXT(bbdd_Social_Media_Trends[[#This Row],[Post_Date]],"aaaa-mm")</f>
        <v>2022-11</v>
      </c>
      <c r="D789" s="1" t="s">
        <v>12</v>
      </c>
      <c r="E789" s="1" t="s">
        <v>46</v>
      </c>
      <c r="F789" s="1" t="s">
        <v>20</v>
      </c>
      <c r="G789" s="1" t="s">
        <v>60</v>
      </c>
      <c r="H789">
        <v>2648881</v>
      </c>
      <c r="I789">
        <v>466996</v>
      </c>
      <c r="J789">
        <v>13573</v>
      </c>
      <c r="K789">
        <v>37701</v>
      </c>
      <c r="L789">
        <f>bbdd_Social_Media_Trends[[#This Row],[Likes]]+bbdd_Social_Media_Trends[[#This Row],[Shares]]+bbdd_Social_Media_Trends[[#This Row],[Comments]]</f>
        <v>518270</v>
      </c>
      <c r="M789">
        <f>bbdd_Social_Media_Trends[[#This Row],[Interactions]]/bbdd_Social_Media_Trends[[#This Row],[Views]]</f>
        <v>0.19565620350631077</v>
      </c>
      <c r="N789" s="1" t="s">
        <v>29</v>
      </c>
      <c r="O789" s="4">
        <f t="shared" si="12"/>
        <v>0</v>
      </c>
    </row>
    <row r="790" spans="1:15">
      <c r="A790" s="1" t="s">
        <v>830</v>
      </c>
      <c r="B790" s="2">
        <v>44782</v>
      </c>
      <c r="C790" s="13" t="str">
        <f>TEXT(bbdd_Social_Media_Trends[[#This Row],[Post_Date]],"aaaa-mm")</f>
        <v>2022-08</v>
      </c>
      <c r="D790" s="1" t="s">
        <v>27</v>
      </c>
      <c r="E790" s="1" t="s">
        <v>39</v>
      </c>
      <c r="F790" s="1" t="s">
        <v>41</v>
      </c>
      <c r="G790" s="1" t="s">
        <v>60</v>
      </c>
      <c r="H790">
        <v>4784336</v>
      </c>
      <c r="I790">
        <v>150954</v>
      </c>
      <c r="J790">
        <v>95314</v>
      </c>
      <c r="K790">
        <v>41213</v>
      </c>
      <c r="L790">
        <f>bbdd_Social_Media_Trends[[#This Row],[Likes]]+bbdd_Social_Media_Trends[[#This Row],[Shares]]+bbdd_Social_Media_Trends[[#This Row],[Comments]]</f>
        <v>287481</v>
      </c>
      <c r="M790">
        <f>bbdd_Social_Media_Trends[[#This Row],[Interactions]]/bbdd_Social_Media_Trends[[#This Row],[Views]]</f>
        <v>6.0087962049488165E-2</v>
      </c>
      <c r="N790" s="1" t="s">
        <v>22</v>
      </c>
      <c r="O790" s="4">
        <f t="shared" si="12"/>
        <v>0</v>
      </c>
    </row>
    <row r="791" spans="1:15">
      <c r="A791" s="1" t="s">
        <v>831</v>
      </c>
      <c r="B791" s="2">
        <v>44741</v>
      </c>
      <c r="C791" s="13" t="str">
        <f>TEXT(bbdd_Social_Media_Trends[[#This Row],[Post_Date]],"aaaa-mm")</f>
        <v>2022-06</v>
      </c>
      <c r="D791" s="1" t="s">
        <v>27</v>
      </c>
      <c r="E791" s="1" t="s">
        <v>57</v>
      </c>
      <c r="F791" s="1" t="s">
        <v>36</v>
      </c>
      <c r="G791" s="1" t="s">
        <v>37</v>
      </c>
      <c r="H791">
        <v>2302608</v>
      </c>
      <c r="I791">
        <v>174419</v>
      </c>
      <c r="J791">
        <v>24390</v>
      </c>
      <c r="K791">
        <v>18624</v>
      </c>
      <c r="L791">
        <f>bbdd_Social_Media_Trends[[#This Row],[Likes]]+bbdd_Social_Media_Trends[[#This Row],[Shares]]+bbdd_Social_Media_Trends[[#This Row],[Comments]]</f>
        <v>217433</v>
      </c>
      <c r="M791">
        <f>bbdd_Social_Media_Trends[[#This Row],[Interactions]]/bbdd_Social_Media_Trends[[#This Row],[Views]]</f>
        <v>9.4429012667375425E-2</v>
      </c>
      <c r="N791" s="1" t="s">
        <v>16</v>
      </c>
      <c r="O791" s="4">
        <f t="shared" si="12"/>
        <v>0</v>
      </c>
    </row>
    <row r="792" spans="1:15">
      <c r="A792" s="1" t="s">
        <v>832</v>
      </c>
      <c r="B792" s="2">
        <v>45278</v>
      </c>
      <c r="C792" s="13" t="str">
        <f>TEXT(bbdd_Social_Media_Trends[[#This Row],[Post_Date]],"aaaa-mm")</f>
        <v>2023-12</v>
      </c>
      <c r="D792" s="1" t="s">
        <v>27</v>
      </c>
      <c r="E792" s="1" t="s">
        <v>35</v>
      </c>
      <c r="F792" s="1" t="s">
        <v>47</v>
      </c>
      <c r="G792" s="1" t="s">
        <v>15</v>
      </c>
      <c r="H792">
        <v>1421076</v>
      </c>
      <c r="I792">
        <v>42987</v>
      </c>
      <c r="J792">
        <v>468</v>
      </c>
      <c r="K792">
        <v>18401</v>
      </c>
      <c r="L792">
        <f>bbdd_Social_Media_Trends[[#This Row],[Likes]]+bbdd_Social_Media_Trends[[#This Row],[Shares]]+bbdd_Social_Media_Trends[[#This Row],[Comments]]</f>
        <v>61856</v>
      </c>
      <c r="M792">
        <f>bbdd_Social_Media_Trends[[#This Row],[Interactions]]/bbdd_Social_Media_Trends[[#This Row],[Views]]</f>
        <v>4.3527580509416811E-2</v>
      </c>
      <c r="N792" s="1" t="s">
        <v>22</v>
      </c>
      <c r="O792" s="4">
        <f t="shared" si="12"/>
        <v>0</v>
      </c>
    </row>
    <row r="793" spans="1:15">
      <c r="A793" s="1" t="s">
        <v>833</v>
      </c>
      <c r="B793" s="2">
        <v>45046</v>
      </c>
      <c r="C793" s="13" t="str">
        <f>TEXT(bbdd_Social_Media_Trends[[#This Row],[Post_Date]],"aaaa-mm")</f>
        <v>2023-04</v>
      </c>
      <c r="D793" s="1" t="s">
        <v>12</v>
      </c>
      <c r="E793" s="1" t="s">
        <v>46</v>
      </c>
      <c r="F793" s="1" t="s">
        <v>36</v>
      </c>
      <c r="G793" s="1" t="s">
        <v>50</v>
      </c>
      <c r="H793">
        <v>149515</v>
      </c>
      <c r="I793">
        <v>62294</v>
      </c>
      <c r="J793">
        <v>99978</v>
      </c>
      <c r="K793">
        <v>25533</v>
      </c>
      <c r="L793">
        <f>bbdd_Social_Media_Trends[[#This Row],[Likes]]+bbdd_Social_Media_Trends[[#This Row],[Shares]]+bbdd_Social_Media_Trends[[#This Row],[Comments]]</f>
        <v>187805</v>
      </c>
      <c r="M793">
        <f>bbdd_Social_Media_Trends[[#This Row],[Interactions]]/bbdd_Social_Media_Trends[[#This Row],[Views]]</f>
        <v>1.2560947062167676</v>
      </c>
      <c r="N793" s="1" t="s">
        <v>29</v>
      </c>
      <c r="O793" s="4">
        <f t="shared" si="12"/>
        <v>0</v>
      </c>
    </row>
    <row r="794" spans="1:15">
      <c r="A794" s="1" t="s">
        <v>834</v>
      </c>
      <c r="B794" s="2">
        <v>44736</v>
      </c>
      <c r="C794" s="13" t="str">
        <f>TEXT(bbdd_Social_Media_Trends[[#This Row],[Post_Date]],"aaaa-mm")</f>
        <v>2022-06</v>
      </c>
      <c r="D794" s="1" t="s">
        <v>12</v>
      </c>
      <c r="E794" s="1" t="s">
        <v>59</v>
      </c>
      <c r="F794" s="1" t="s">
        <v>36</v>
      </c>
      <c r="G794" s="1" t="s">
        <v>15</v>
      </c>
      <c r="H794">
        <v>816983</v>
      </c>
      <c r="I794">
        <v>22944</v>
      </c>
      <c r="J794">
        <v>94141</v>
      </c>
      <c r="K794">
        <v>17673</v>
      </c>
      <c r="L794">
        <f>bbdd_Social_Media_Trends[[#This Row],[Likes]]+bbdd_Social_Media_Trends[[#This Row],[Shares]]+bbdd_Social_Media_Trends[[#This Row],[Comments]]</f>
        <v>134758</v>
      </c>
      <c r="M794">
        <f>bbdd_Social_Media_Trends[[#This Row],[Interactions]]/bbdd_Social_Media_Trends[[#This Row],[Views]]</f>
        <v>0.16494590462714648</v>
      </c>
      <c r="N794" s="1" t="s">
        <v>16</v>
      </c>
      <c r="O794" s="4">
        <f t="shared" si="12"/>
        <v>0</v>
      </c>
    </row>
    <row r="795" spans="1:15">
      <c r="A795" s="1" t="s">
        <v>835</v>
      </c>
      <c r="B795" s="2">
        <v>44604</v>
      </c>
      <c r="C795" s="13" t="str">
        <f>TEXT(bbdd_Social_Media_Trends[[#This Row],[Post_Date]],"aaaa-mm")</f>
        <v>2022-02</v>
      </c>
      <c r="D795" s="1" t="s">
        <v>24</v>
      </c>
      <c r="E795" s="1" t="s">
        <v>49</v>
      </c>
      <c r="F795" s="1" t="s">
        <v>41</v>
      </c>
      <c r="G795" s="1" t="s">
        <v>28</v>
      </c>
      <c r="H795">
        <v>2853605</v>
      </c>
      <c r="I795">
        <v>22118</v>
      </c>
      <c r="J795">
        <v>24141</v>
      </c>
      <c r="K795">
        <v>31221</v>
      </c>
      <c r="L795">
        <f>bbdd_Social_Media_Trends[[#This Row],[Likes]]+bbdd_Social_Media_Trends[[#This Row],[Shares]]+bbdd_Social_Media_Trends[[#This Row],[Comments]]</f>
        <v>77480</v>
      </c>
      <c r="M795">
        <f>bbdd_Social_Media_Trends[[#This Row],[Interactions]]/bbdd_Social_Media_Trends[[#This Row],[Views]]</f>
        <v>2.7151620494076791E-2</v>
      </c>
      <c r="N795" s="1" t="s">
        <v>29</v>
      </c>
      <c r="O795" s="4">
        <f t="shared" si="12"/>
        <v>0</v>
      </c>
    </row>
    <row r="796" spans="1:15">
      <c r="A796" s="1" t="s">
        <v>836</v>
      </c>
      <c r="B796" s="2">
        <v>44850</v>
      </c>
      <c r="C796" s="13" t="str">
        <f>TEXT(bbdd_Social_Media_Trends[[#This Row],[Post_Date]],"aaaa-mm")</f>
        <v>2022-10</v>
      </c>
      <c r="D796" s="1" t="s">
        <v>24</v>
      </c>
      <c r="E796" s="1" t="s">
        <v>19</v>
      </c>
      <c r="F796" s="1" t="s">
        <v>41</v>
      </c>
      <c r="G796" s="1" t="s">
        <v>37</v>
      </c>
      <c r="H796">
        <v>3781816</v>
      </c>
      <c r="I796">
        <v>453329</v>
      </c>
      <c r="J796">
        <v>94706</v>
      </c>
      <c r="K796">
        <v>8983</v>
      </c>
      <c r="L796">
        <f>bbdd_Social_Media_Trends[[#This Row],[Likes]]+bbdd_Social_Media_Trends[[#This Row],[Shares]]+bbdd_Social_Media_Trends[[#This Row],[Comments]]</f>
        <v>557018</v>
      </c>
      <c r="M796">
        <f>bbdd_Social_Media_Trends[[#This Row],[Interactions]]/bbdd_Social_Media_Trends[[#This Row],[Views]]</f>
        <v>0.14728849843567218</v>
      </c>
      <c r="N796" s="1" t="s">
        <v>22</v>
      </c>
      <c r="O796" s="4">
        <f t="shared" si="12"/>
        <v>0</v>
      </c>
    </row>
    <row r="797" spans="1:15">
      <c r="A797" s="1" t="s">
        <v>837</v>
      </c>
      <c r="B797" s="2">
        <v>45276</v>
      </c>
      <c r="C797" s="13" t="str">
        <f>TEXT(bbdd_Social_Media_Trends[[#This Row],[Post_Date]],"aaaa-mm")</f>
        <v>2023-12</v>
      </c>
      <c r="D797" s="1" t="s">
        <v>18</v>
      </c>
      <c r="E797" s="1" t="s">
        <v>52</v>
      </c>
      <c r="F797" s="1" t="s">
        <v>20</v>
      </c>
      <c r="G797" s="1" t="s">
        <v>15</v>
      </c>
      <c r="H797">
        <v>4490630</v>
      </c>
      <c r="I797">
        <v>166824</v>
      </c>
      <c r="J797">
        <v>45589</v>
      </c>
      <c r="K797">
        <v>4926</v>
      </c>
      <c r="L797">
        <f>bbdd_Social_Media_Trends[[#This Row],[Likes]]+bbdd_Social_Media_Trends[[#This Row],[Shares]]+bbdd_Social_Media_Trends[[#This Row],[Comments]]</f>
        <v>217339</v>
      </c>
      <c r="M797">
        <f>bbdd_Social_Media_Trends[[#This Row],[Interactions]]/bbdd_Social_Media_Trends[[#This Row],[Views]]</f>
        <v>4.8398331637209031E-2</v>
      </c>
      <c r="N797" s="1" t="s">
        <v>29</v>
      </c>
      <c r="O797" s="4">
        <f t="shared" si="12"/>
        <v>0</v>
      </c>
    </row>
    <row r="798" spans="1:15">
      <c r="A798" s="1" t="s">
        <v>838</v>
      </c>
      <c r="B798" s="2">
        <v>44912</v>
      </c>
      <c r="C798" s="13" t="str">
        <f>TEXT(bbdd_Social_Media_Trends[[#This Row],[Post_Date]],"aaaa-mm")</f>
        <v>2022-12</v>
      </c>
      <c r="D798" s="1" t="s">
        <v>18</v>
      </c>
      <c r="E798" s="1" t="s">
        <v>13</v>
      </c>
      <c r="F798" s="1" t="s">
        <v>32</v>
      </c>
      <c r="G798" s="1" t="s">
        <v>28</v>
      </c>
      <c r="H798">
        <v>2809655</v>
      </c>
      <c r="I798">
        <v>296700</v>
      </c>
      <c r="J798">
        <v>36554</v>
      </c>
      <c r="K798">
        <v>5867</v>
      </c>
      <c r="L798">
        <f>bbdd_Social_Media_Trends[[#This Row],[Likes]]+bbdd_Social_Media_Trends[[#This Row],[Shares]]+bbdd_Social_Media_Trends[[#This Row],[Comments]]</f>
        <v>339121</v>
      </c>
      <c r="M798">
        <f>bbdd_Social_Media_Trends[[#This Row],[Interactions]]/bbdd_Social_Media_Trends[[#This Row],[Views]]</f>
        <v>0.12069844874192739</v>
      </c>
      <c r="N798" s="1" t="s">
        <v>29</v>
      </c>
      <c r="O798" s="4">
        <f t="shared" si="12"/>
        <v>0</v>
      </c>
    </row>
    <row r="799" spans="1:15">
      <c r="A799" s="1" t="s">
        <v>839</v>
      </c>
      <c r="B799" s="2">
        <v>44853</v>
      </c>
      <c r="C799" s="13" t="str">
        <f>TEXT(bbdd_Social_Media_Trends[[#This Row],[Post_Date]],"aaaa-mm")</f>
        <v>2022-10</v>
      </c>
      <c r="D799" s="1" t="s">
        <v>18</v>
      </c>
      <c r="E799" s="1" t="s">
        <v>35</v>
      </c>
      <c r="F799" s="1" t="s">
        <v>32</v>
      </c>
      <c r="G799" s="1" t="s">
        <v>21</v>
      </c>
      <c r="H799">
        <v>3538605</v>
      </c>
      <c r="I799">
        <v>454950</v>
      </c>
      <c r="J799">
        <v>72220</v>
      </c>
      <c r="K799">
        <v>19322</v>
      </c>
      <c r="L799">
        <f>bbdd_Social_Media_Trends[[#This Row],[Likes]]+bbdd_Social_Media_Trends[[#This Row],[Shares]]+bbdd_Social_Media_Trends[[#This Row],[Comments]]</f>
        <v>546492</v>
      </c>
      <c r="M799">
        <f>bbdd_Social_Media_Trends[[#This Row],[Interactions]]/bbdd_Social_Media_Trends[[#This Row],[Views]]</f>
        <v>0.15443712988592961</v>
      </c>
      <c r="N799" s="1" t="s">
        <v>29</v>
      </c>
      <c r="O799" s="4">
        <f t="shared" si="12"/>
        <v>0</v>
      </c>
    </row>
    <row r="800" spans="1:15">
      <c r="A800" s="1" t="s">
        <v>840</v>
      </c>
      <c r="B800" s="2">
        <v>44927</v>
      </c>
      <c r="C800" s="13" t="str">
        <f>TEXT(bbdd_Social_Media_Trends[[#This Row],[Post_Date]],"aaaa-mm")</f>
        <v>2023-01</v>
      </c>
      <c r="D800" s="1" t="s">
        <v>24</v>
      </c>
      <c r="E800" s="1" t="s">
        <v>49</v>
      </c>
      <c r="F800" s="1" t="s">
        <v>20</v>
      </c>
      <c r="G800" s="1" t="s">
        <v>25</v>
      </c>
      <c r="H800">
        <v>4859826</v>
      </c>
      <c r="I800">
        <v>224356</v>
      </c>
      <c r="J800">
        <v>61653</v>
      </c>
      <c r="K800">
        <v>19973</v>
      </c>
      <c r="L800">
        <f>bbdd_Social_Media_Trends[[#This Row],[Likes]]+bbdd_Social_Media_Trends[[#This Row],[Shares]]+bbdd_Social_Media_Trends[[#This Row],[Comments]]</f>
        <v>305982</v>
      </c>
      <c r="M800">
        <f>bbdd_Social_Media_Trends[[#This Row],[Interactions]]/bbdd_Social_Media_Trends[[#This Row],[Views]]</f>
        <v>6.2961513436900832E-2</v>
      </c>
      <c r="N800" s="1" t="s">
        <v>22</v>
      </c>
      <c r="O800" s="4">
        <f t="shared" si="12"/>
        <v>0</v>
      </c>
    </row>
    <row r="801" spans="1:15">
      <c r="A801" s="1" t="s">
        <v>841</v>
      </c>
      <c r="B801" s="2">
        <v>44674</v>
      </c>
      <c r="C801" s="13" t="str">
        <f>TEXT(bbdd_Social_Media_Trends[[#This Row],[Post_Date]],"aaaa-mm")</f>
        <v>2022-04</v>
      </c>
      <c r="D801" s="1" t="s">
        <v>27</v>
      </c>
      <c r="E801" s="1" t="s">
        <v>13</v>
      </c>
      <c r="F801" s="1" t="s">
        <v>41</v>
      </c>
      <c r="G801" s="1" t="s">
        <v>50</v>
      </c>
      <c r="H801">
        <v>3704693</v>
      </c>
      <c r="I801">
        <v>361357</v>
      </c>
      <c r="J801">
        <v>70236</v>
      </c>
      <c r="K801">
        <v>46913</v>
      </c>
      <c r="L801">
        <f>bbdd_Social_Media_Trends[[#This Row],[Likes]]+bbdd_Social_Media_Trends[[#This Row],[Shares]]+bbdd_Social_Media_Trends[[#This Row],[Comments]]</f>
        <v>478506</v>
      </c>
      <c r="M801">
        <f>bbdd_Social_Media_Trends[[#This Row],[Interactions]]/bbdd_Social_Media_Trends[[#This Row],[Views]]</f>
        <v>0.12916211950625869</v>
      </c>
      <c r="N801" s="1" t="s">
        <v>16</v>
      </c>
      <c r="O801" s="4">
        <f t="shared" si="12"/>
        <v>0</v>
      </c>
    </row>
    <row r="802" spans="1:15">
      <c r="A802" s="1" t="s">
        <v>842</v>
      </c>
      <c r="B802" s="2">
        <v>44629</v>
      </c>
      <c r="C802" s="13" t="str">
        <f>TEXT(bbdd_Social_Media_Trends[[#This Row],[Post_Date]],"aaaa-mm")</f>
        <v>2022-03</v>
      </c>
      <c r="D802" s="1" t="s">
        <v>18</v>
      </c>
      <c r="E802" s="1" t="s">
        <v>31</v>
      </c>
      <c r="F802" s="1" t="s">
        <v>47</v>
      </c>
      <c r="G802" s="1" t="s">
        <v>50</v>
      </c>
      <c r="H802">
        <v>34258</v>
      </c>
      <c r="I802">
        <v>99120</v>
      </c>
      <c r="J802">
        <v>37011</v>
      </c>
      <c r="K802">
        <v>3149</v>
      </c>
      <c r="L802">
        <f>bbdd_Social_Media_Trends[[#This Row],[Likes]]+bbdd_Social_Media_Trends[[#This Row],[Shares]]+bbdd_Social_Media_Trends[[#This Row],[Comments]]</f>
        <v>139280</v>
      </c>
      <c r="M802">
        <f>bbdd_Social_Media_Trends[[#This Row],[Interactions]]/bbdd_Social_Media_Trends[[#This Row],[Views]]</f>
        <v>4.0656197092649888</v>
      </c>
      <c r="N802" s="1" t="s">
        <v>16</v>
      </c>
      <c r="O802" s="4">
        <f t="shared" si="12"/>
        <v>0</v>
      </c>
    </row>
    <row r="803" spans="1:15">
      <c r="A803" s="1" t="s">
        <v>843</v>
      </c>
      <c r="B803" s="2">
        <v>44991</v>
      </c>
      <c r="C803" s="13" t="str">
        <f>TEXT(bbdd_Social_Media_Trends[[#This Row],[Post_Date]],"aaaa-mm")</f>
        <v>2023-03</v>
      </c>
      <c r="D803" s="1" t="s">
        <v>18</v>
      </c>
      <c r="E803" s="1" t="s">
        <v>39</v>
      </c>
      <c r="F803" s="1" t="s">
        <v>14</v>
      </c>
      <c r="G803" s="1" t="s">
        <v>15</v>
      </c>
      <c r="H803">
        <v>1037736</v>
      </c>
      <c r="I803">
        <v>375246</v>
      </c>
      <c r="J803">
        <v>34403</v>
      </c>
      <c r="K803">
        <v>29942</v>
      </c>
      <c r="L803">
        <f>bbdd_Social_Media_Trends[[#This Row],[Likes]]+bbdd_Social_Media_Trends[[#This Row],[Shares]]+bbdd_Social_Media_Trends[[#This Row],[Comments]]</f>
        <v>439591</v>
      </c>
      <c r="M803">
        <f>bbdd_Social_Media_Trends[[#This Row],[Interactions]]/bbdd_Social_Media_Trends[[#This Row],[Views]]</f>
        <v>0.423605811111882</v>
      </c>
      <c r="N803" s="1" t="s">
        <v>29</v>
      </c>
      <c r="O803" s="4">
        <f t="shared" si="12"/>
        <v>0</v>
      </c>
    </row>
    <row r="804" spans="1:15">
      <c r="A804" s="1" t="s">
        <v>844</v>
      </c>
      <c r="B804" s="2">
        <v>45252</v>
      </c>
      <c r="C804" s="13" t="str">
        <f>TEXT(bbdd_Social_Media_Trends[[#This Row],[Post_Date]],"aaaa-mm")</f>
        <v>2023-11</v>
      </c>
      <c r="D804" s="1" t="s">
        <v>12</v>
      </c>
      <c r="E804" s="1" t="s">
        <v>19</v>
      </c>
      <c r="F804" s="1" t="s">
        <v>36</v>
      </c>
      <c r="G804" s="1" t="s">
        <v>44</v>
      </c>
      <c r="H804">
        <v>2471057</v>
      </c>
      <c r="I804">
        <v>4846</v>
      </c>
      <c r="J804">
        <v>85128</v>
      </c>
      <c r="K804">
        <v>38195</v>
      </c>
      <c r="L804">
        <f>bbdd_Social_Media_Trends[[#This Row],[Likes]]+bbdd_Social_Media_Trends[[#This Row],[Shares]]+bbdd_Social_Media_Trends[[#This Row],[Comments]]</f>
        <v>128169</v>
      </c>
      <c r="M804">
        <f>bbdd_Social_Media_Trends[[#This Row],[Interactions]]/bbdd_Social_Media_Trends[[#This Row],[Views]]</f>
        <v>5.1868087219355929E-2</v>
      </c>
      <c r="N804" s="1" t="s">
        <v>16</v>
      </c>
      <c r="O804" s="4">
        <f t="shared" si="12"/>
        <v>0</v>
      </c>
    </row>
    <row r="805" spans="1:15">
      <c r="A805" s="1" t="s">
        <v>845</v>
      </c>
      <c r="B805" s="2">
        <v>45088</v>
      </c>
      <c r="C805" s="13" t="str">
        <f>TEXT(bbdd_Social_Media_Trends[[#This Row],[Post_Date]],"aaaa-mm")</f>
        <v>2023-06</v>
      </c>
      <c r="D805" s="1" t="s">
        <v>24</v>
      </c>
      <c r="E805" s="1" t="s">
        <v>39</v>
      </c>
      <c r="F805" s="1" t="s">
        <v>41</v>
      </c>
      <c r="G805" s="1" t="s">
        <v>44</v>
      </c>
      <c r="H805">
        <v>3394446</v>
      </c>
      <c r="I805">
        <v>368001</v>
      </c>
      <c r="J805">
        <v>19656</v>
      </c>
      <c r="K805">
        <v>13214</v>
      </c>
      <c r="L805">
        <f>bbdd_Social_Media_Trends[[#This Row],[Likes]]+bbdd_Social_Media_Trends[[#This Row],[Shares]]+bbdd_Social_Media_Trends[[#This Row],[Comments]]</f>
        <v>400871</v>
      </c>
      <c r="M805">
        <f>bbdd_Social_Media_Trends[[#This Row],[Interactions]]/bbdd_Social_Media_Trends[[#This Row],[Views]]</f>
        <v>0.11809614882664211</v>
      </c>
      <c r="N805" s="1" t="s">
        <v>16</v>
      </c>
      <c r="O805" s="4">
        <f t="shared" si="12"/>
        <v>0</v>
      </c>
    </row>
    <row r="806" spans="1:15">
      <c r="A806" s="1" t="s">
        <v>846</v>
      </c>
      <c r="B806" s="2">
        <v>44696</v>
      </c>
      <c r="C806" s="13" t="str">
        <f>TEXT(bbdd_Social_Media_Trends[[#This Row],[Post_Date]],"aaaa-mm")</f>
        <v>2022-05</v>
      </c>
      <c r="D806" s="1" t="s">
        <v>24</v>
      </c>
      <c r="E806" s="1" t="s">
        <v>52</v>
      </c>
      <c r="F806" s="1" t="s">
        <v>20</v>
      </c>
      <c r="G806" s="1" t="s">
        <v>37</v>
      </c>
      <c r="H806">
        <v>1338606</v>
      </c>
      <c r="I806">
        <v>418866</v>
      </c>
      <c r="J806">
        <v>60546</v>
      </c>
      <c r="K806">
        <v>709</v>
      </c>
      <c r="L806">
        <f>bbdd_Social_Media_Trends[[#This Row],[Likes]]+bbdd_Social_Media_Trends[[#This Row],[Shares]]+bbdd_Social_Media_Trends[[#This Row],[Comments]]</f>
        <v>480121</v>
      </c>
      <c r="M806">
        <f>bbdd_Social_Media_Trends[[#This Row],[Interactions]]/bbdd_Social_Media_Trends[[#This Row],[Views]]</f>
        <v>0.35867238007300134</v>
      </c>
      <c r="N806" s="1" t="s">
        <v>16</v>
      </c>
      <c r="O806" s="4">
        <f t="shared" si="12"/>
        <v>0</v>
      </c>
    </row>
    <row r="807" spans="1:15">
      <c r="A807" s="1" t="s">
        <v>847</v>
      </c>
      <c r="B807" s="2">
        <v>45230</v>
      </c>
      <c r="C807" s="13" t="str">
        <f>TEXT(bbdd_Social_Media_Trends[[#This Row],[Post_Date]],"aaaa-mm")</f>
        <v>2023-10</v>
      </c>
      <c r="D807" s="1" t="s">
        <v>24</v>
      </c>
      <c r="E807" s="1" t="s">
        <v>35</v>
      </c>
      <c r="F807" s="1" t="s">
        <v>36</v>
      </c>
      <c r="G807" s="1" t="s">
        <v>44</v>
      </c>
      <c r="H807">
        <v>609587</v>
      </c>
      <c r="I807">
        <v>122051</v>
      </c>
      <c r="J807">
        <v>77324</v>
      </c>
      <c r="K807">
        <v>6873</v>
      </c>
      <c r="L807">
        <f>bbdd_Social_Media_Trends[[#This Row],[Likes]]+bbdd_Social_Media_Trends[[#This Row],[Shares]]+bbdd_Social_Media_Trends[[#This Row],[Comments]]</f>
        <v>206248</v>
      </c>
      <c r="M807">
        <f>bbdd_Social_Media_Trends[[#This Row],[Interactions]]/bbdd_Social_Media_Trends[[#This Row],[Views]]</f>
        <v>0.33834054860093798</v>
      </c>
      <c r="N807" s="1" t="s">
        <v>22</v>
      </c>
      <c r="O807" s="4">
        <f t="shared" si="12"/>
        <v>0</v>
      </c>
    </row>
    <row r="808" spans="1:15">
      <c r="A808" s="1" t="s">
        <v>848</v>
      </c>
      <c r="B808" s="2">
        <v>45258</v>
      </c>
      <c r="C808" s="13" t="str">
        <f>TEXT(bbdd_Social_Media_Trends[[#This Row],[Post_Date]],"aaaa-mm")</f>
        <v>2023-11</v>
      </c>
      <c r="D808" s="1" t="s">
        <v>18</v>
      </c>
      <c r="E808" s="1" t="s">
        <v>39</v>
      </c>
      <c r="F808" s="1" t="s">
        <v>47</v>
      </c>
      <c r="G808" s="1" t="s">
        <v>37</v>
      </c>
      <c r="H808">
        <v>1230975</v>
      </c>
      <c r="I808">
        <v>481442</v>
      </c>
      <c r="J808">
        <v>80512</v>
      </c>
      <c r="K808">
        <v>3147</v>
      </c>
      <c r="L808">
        <f>bbdd_Social_Media_Trends[[#This Row],[Likes]]+bbdd_Social_Media_Trends[[#This Row],[Shares]]+bbdd_Social_Media_Trends[[#This Row],[Comments]]</f>
        <v>565101</v>
      </c>
      <c r="M808">
        <f>bbdd_Social_Media_Trends[[#This Row],[Interactions]]/bbdd_Social_Media_Trends[[#This Row],[Views]]</f>
        <v>0.45906781210016451</v>
      </c>
      <c r="N808" s="1" t="s">
        <v>29</v>
      </c>
      <c r="O808" s="4">
        <f t="shared" si="12"/>
        <v>0</v>
      </c>
    </row>
    <row r="809" spans="1:15">
      <c r="A809" s="1" t="s">
        <v>849</v>
      </c>
      <c r="B809" s="2">
        <v>44910</v>
      </c>
      <c r="C809" s="13" t="str">
        <f>TEXT(bbdd_Social_Media_Trends[[#This Row],[Post_Date]],"aaaa-mm")</f>
        <v>2022-12</v>
      </c>
      <c r="D809" s="1" t="s">
        <v>24</v>
      </c>
      <c r="E809" s="1" t="s">
        <v>52</v>
      </c>
      <c r="F809" s="1" t="s">
        <v>41</v>
      </c>
      <c r="G809" s="1" t="s">
        <v>50</v>
      </c>
      <c r="H809">
        <v>3827204</v>
      </c>
      <c r="I809">
        <v>274844</v>
      </c>
      <c r="J809">
        <v>60816</v>
      </c>
      <c r="K809">
        <v>10144</v>
      </c>
      <c r="L809">
        <f>bbdd_Social_Media_Trends[[#This Row],[Likes]]+bbdd_Social_Media_Trends[[#This Row],[Shares]]+bbdd_Social_Media_Trends[[#This Row],[Comments]]</f>
        <v>345804</v>
      </c>
      <c r="M809">
        <f>bbdd_Social_Media_Trends[[#This Row],[Interactions]]/bbdd_Social_Media_Trends[[#This Row],[Views]]</f>
        <v>9.0354211586317318E-2</v>
      </c>
      <c r="N809" s="1" t="s">
        <v>29</v>
      </c>
      <c r="O809" s="4">
        <f t="shared" si="12"/>
        <v>0</v>
      </c>
    </row>
    <row r="810" spans="1:15">
      <c r="A810" s="1" t="s">
        <v>850</v>
      </c>
      <c r="B810" s="2">
        <v>44595</v>
      </c>
      <c r="C810" s="13" t="str">
        <f>TEXT(bbdd_Social_Media_Trends[[#This Row],[Post_Date]],"aaaa-mm")</f>
        <v>2022-02</v>
      </c>
      <c r="D810" s="1" t="s">
        <v>27</v>
      </c>
      <c r="E810" s="1" t="s">
        <v>46</v>
      </c>
      <c r="F810" s="1" t="s">
        <v>14</v>
      </c>
      <c r="G810" s="1" t="s">
        <v>28</v>
      </c>
      <c r="H810">
        <v>4597793</v>
      </c>
      <c r="I810">
        <v>395657</v>
      </c>
      <c r="J810">
        <v>62238</v>
      </c>
      <c r="K810">
        <v>7115</v>
      </c>
      <c r="L810">
        <f>bbdd_Social_Media_Trends[[#This Row],[Likes]]+bbdd_Social_Media_Trends[[#This Row],[Shares]]+bbdd_Social_Media_Trends[[#This Row],[Comments]]</f>
        <v>465010</v>
      </c>
      <c r="M810">
        <f>bbdd_Social_Media_Trends[[#This Row],[Interactions]]/bbdd_Social_Media_Trends[[#This Row],[Views]]</f>
        <v>0.10113765452250678</v>
      </c>
      <c r="N810" s="1" t="s">
        <v>22</v>
      </c>
      <c r="O810" s="4">
        <f t="shared" si="12"/>
        <v>0</v>
      </c>
    </row>
    <row r="811" spans="1:15">
      <c r="A811" s="1" t="s">
        <v>851</v>
      </c>
      <c r="B811" s="2">
        <v>45180</v>
      </c>
      <c r="C811" s="13" t="str">
        <f>TEXT(bbdd_Social_Media_Trends[[#This Row],[Post_Date]],"aaaa-mm")</f>
        <v>2023-09</v>
      </c>
      <c r="D811" s="1" t="s">
        <v>24</v>
      </c>
      <c r="E811" s="1" t="s">
        <v>31</v>
      </c>
      <c r="F811" s="1" t="s">
        <v>32</v>
      </c>
      <c r="G811" s="1" t="s">
        <v>25</v>
      </c>
      <c r="H811">
        <v>260997</v>
      </c>
      <c r="I811">
        <v>104453</v>
      </c>
      <c r="J811">
        <v>93208</v>
      </c>
      <c r="K811">
        <v>9124</v>
      </c>
      <c r="L811">
        <f>bbdd_Social_Media_Trends[[#This Row],[Likes]]+bbdd_Social_Media_Trends[[#This Row],[Shares]]+bbdd_Social_Media_Trends[[#This Row],[Comments]]</f>
        <v>206785</v>
      </c>
      <c r="M811">
        <f>bbdd_Social_Media_Trends[[#This Row],[Interactions]]/bbdd_Social_Media_Trends[[#This Row],[Views]]</f>
        <v>0.79228880025440906</v>
      </c>
      <c r="N811" s="1" t="s">
        <v>29</v>
      </c>
      <c r="O811" s="4">
        <f t="shared" si="12"/>
        <v>0</v>
      </c>
    </row>
    <row r="812" spans="1:15">
      <c r="A812" s="1" t="s">
        <v>852</v>
      </c>
      <c r="B812" s="2">
        <v>45166</v>
      </c>
      <c r="C812" s="13" t="str">
        <f>TEXT(bbdd_Social_Media_Trends[[#This Row],[Post_Date]],"aaaa-mm")</f>
        <v>2023-08</v>
      </c>
      <c r="D812" s="1" t="s">
        <v>24</v>
      </c>
      <c r="E812" s="1" t="s">
        <v>31</v>
      </c>
      <c r="F812" s="1" t="s">
        <v>41</v>
      </c>
      <c r="G812" s="1" t="s">
        <v>21</v>
      </c>
      <c r="H812">
        <v>468808</v>
      </c>
      <c r="I812">
        <v>140236</v>
      </c>
      <c r="J812">
        <v>73449</v>
      </c>
      <c r="K812">
        <v>7034</v>
      </c>
      <c r="L812">
        <f>bbdd_Social_Media_Trends[[#This Row],[Likes]]+bbdd_Social_Media_Trends[[#This Row],[Shares]]+bbdd_Social_Media_Trends[[#This Row],[Comments]]</f>
        <v>220719</v>
      </c>
      <c r="M812">
        <f>bbdd_Social_Media_Trends[[#This Row],[Interactions]]/bbdd_Social_Media_Trends[[#This Row],[Views]]</f>
        <v>0.47080894523984235</v>
      </c>
      <c r="N812" s="1" t="s">
        <v>16</v>
      </c>
      <c r="O812" s="4">
        <f t="shared" si="12"/>
        <v>0</v>
      </c>
    </row>
    <row r="813" spans="1:15">
      <c r="A813" s="1" t="s">
        <v>853</v>
      </c>
      <c r="B813" s="2">
        <v>45134</v>
      </c>
      <c r="C813" s="13" t="str">
        <f>TEXT(bbdd_Social_Media_Trends[[#This Row],[Post_Date]],"aaaa-mm")</f>
        <v>2023-07</v>
      </c>
      <c r="D813" s="1" t="s">
        <v>27</v>
      </c>
      <c r="E813" s="1" t="s">
        <v>46</v>
      </c>
      <c r="F813" s="1" t="s">
        <v>14</v>
      </c>
      <c r="G813" s="1" t="s">
        <v>28</v>
      </c>
      <c r="H813">
        <v>2734965</v>
      </c>
      <c r="I813">
        <v>261892</v>
      </c>
      <c r="J813">
        <v>93169</v>
      </c>
      <c r="K813">
        <v>46687</v>
      </c>
      <c r="L813">
        <f>bbdd_Social_Media_Trends[[#This Row],[Likes]]+bbdd_Social_Media_Trends[[#This Row],[Shares]]+bbdd_Social_Media_Trends[[#This Row],[Comments]]</f>
        <v>401748</v>
      </c>
      <c r="M813">
        <f>bbdd_Social_Media_Trends[[#This Row],[Interactions]]/bbdd_Social_Media_Trends[[#This Row],[Views]]</f>
        <v>0.14689328748265518</v>
      </c>
      <c r="N813" s="1" t="s">
        <v>16</v>
      </c>
      <c r="O813" s="4">
        <f t="shared" si="12"/>
        <v>0</v>
      </c>
    </row>
    <row r="814" spans="1:15">
      <c r="A814" s="1" t="s">
        <v>854</v>
      </c>
      <c r="B814" s="2">
        <v>44951</v>
      </c>
      <c r="C814" s="13" t="str">
        <f>TEXT(bbdd_Social_Media_Trends[[#This Row],[Post_Date]],"aaaa-mm")</f>
        <v>2023-01</v>
      </c>
      <c r="D814" s="1" t="s">
        <v>18</v>
      </c>
      <c r="E814" s="1" t="s">
        <v>52</v>
      </c>
      <c r="F814" s="1" t="s">
        <v>32</v>
      </c>
      <c r="G814" s="1" t="s">
        <v>28</v>
      </c>
      <c r="H814">
        <v>998555</v>
      </c>
      <c r="I814">
        <v>225198</v>
      </c>
      <c r="J814">
        <v>8583</v>
      </c>
      <c r="K814">
        <v>34716</v>
      </c>
      <c r="L814">
        <f>bbdd_Social_Media_Trends[[#This Row],[Likes]]+bbdd_Social_Media_Trends[[#This Row],[Shares]]+bbdd_Social_Media_Trends[[#This Row],[Comments]]</f>
        <v>268497</v>
      </c>
      <c r="M814">
        <f>bbdd_Social_Media_Trends[[#This Row],[Interactions]]/bbdd_Social_Media_Trends[[#This Row],[Views]]</f>
        <v>0.26888553960472883</v>
      </c>
      <c r="N814" s="1" t="s">
        <v>29</v>
      </c>
      <c r="O814" s="4">
        <f t="shared" si="12"/>
        <v>0</v>
      </c>
    </row>
    <row r="815" spans="1:15">
      <c r="A815" s="1" t="s">
        <v>855</v>
      </c>
      <c r="B815" s="2">
        <v>45025</v>
      </c>
      <c r="C815" s="13" t="str">
        <f>TEXT(bbdd_Social_Media_Trends[[#This Row],[Post_Date]],"aaaa-mm")</f>
        <v>2023-04</v>
      </c>
      <c r="D815" s="1" t="s">
        <v>18</v>
      </c>
      <c r="E815" s="1" t="s">
        <v>31</v>
      </c>
      <c r="F815" s="1" t="s">
        <v>14</v>
      </c>
      <c r="G815" s="1" t="s">
        <v>21</v>
      </c>
      <c r="H815">
        <v>4214277</v>
      </c>
      <c r="I815">
        <v>491365</v>
      </c>
      <c r="J815">
        <v>16797</v>
      </c>
      <c r="K815">
        <v>37101</v>
      </c>
      <c r="L815">
        <f>bbdd_Social_Media_Trends[[#This Row],[Likes]]+bbdd_Social_Media_Trends[[#This Row],[Shares]]+bbdd_Social_Media_Trends[[#This Row],[Comments]]</f>
        <v>545263</v>
      </c>
      <c r="M815">
        <f>bbdd_Social_Media_Trends[[#This Row],[Interactions]]/bbdd_Social_Media_Trends[[#This Row],[Views]]</f>
        <v>0.12938470821922715</v>
      </c>
      <c r="N815" s="1" t="s">
        <v>22</v>
      </c>
      <c r="O815" s="4">
        <f t="shared" si="12"/>
        <v>0</v>
      </c>
    </row>
    <row r="816" spans="1:15">
      <c r="A816" s="1" t="s">
        <v>856</v>
      </c>
      <c r="B816" s="2">
        <v>45251</v>
      </c>
      <c r="C816" s="13" t="str">
        <f>TEXT(bbdd_Social_Media_Trends[[#This Row],[Post_Date]],"aaaa-mm")</f>
        <v>2023-11</v>
      </c>
      <c r="D816" s="1" t="s">
        <v>24</v>
      </c>
      <c r="E816" s="1" t="s">
        <v>59</v>
      </c>
      <c r="F816" s="1" t="s">
        <v>14</v>
      </c>
      <c r="G816" s="1" t="s">
        <v>50</v>
      </c>
      <c r="H816">
        <v>208326</v>
      </c>
      <c r="I816">
        <v>267436</v>
      </c>
      <c r="J816">
        <v>52230</v>
      </c>
      <c r="K816">
        <v>45110</v>
      </c>
      <c r="L816">
        <f>bbdd_Social_Media_Trends[[#This Row],[Likes]]+bbdd_Social_Media_Trends[[#This Row],[Shares]]+bbdd_Social_Media_Trends[[#This Row],[Comments]]</f>
        <v>364776</v>
      </c>
      <c r="M816">
        <f>bbdd_Social_Media_Trends[[#This Row],[Interactions]]/bbdd_Social_Media_Trends[[#This Row],[Views]]</f>
        <v>1.7509864347225021</v>
      </c>
      <c r="N816" s="1" t="s">
        <v>22</v>
      </c>
      <c r="O816" s="4">
        <f t="shared" si="12"/>
        <v>0</v>
      </c>
    </row>
    <row r="817" spans="1:15">
      <c r="A817" s="1" t="s">
        <v>857</v>
      </c>
      <c r="B817" s="2">
        <v>45196</v>
      </c>
      <c r="C817" s="13" t="str">
        <f>TEXT(bbdd_Social_Media_Trends[[#This Row],[Post_Date]],"aaaa-mm")</f>
        <v>2023-09</v>
      </c>
      <c r="D817" s="1" t="s">
        <v>12</v>
      </c>
      <c r="E817" s="1" t="s">
        <v>19</v>
      </c>
      <c r="F817" s="1" t="s">
        <v>41</v>
      </c>
      <c r="G817" s="1" t="s">
        <v>15</v>
      </c>
      <c r="H817">
        <v>2405842</v>
      </c>
      <c r="I817">
        <v>40352</v>
      </c>
      <c r="J817">
        <v>68819</v>
      </c>
      <c r="K817">
        <v>8569</v>
      </c>
      <c r="L817">
        <f>bbdd_Social_Media_Trends[[#This Row],[Likes]]+bbdd_Social_Media_Trends[[#This Row],[Shares]]+bbdd_Social_Media_Trends[[#This Row],[Comments]]</f>
        <v>117740</v>
      </c>
      <c r="M817">
        <f>bbdd_Social_Media_Trends[[#This Row],[Interactions]]/bbdd_Social_Media_Trends[[#This Row],[Views]]</f>
        <v>4.8939207146603977E-2</v>
      </c>
      <c r="N817" s="1" t="s">
        <v>29</v>
      </c>
      <c r="O817" s="4">
        <f t="shared" si="12"/>
        <v>0</v>
      </c>
    </row>
    <row r="818" spans="1:15">
      <c r="A818" s="1" t="s">
        <v>858</v>
      </c>
      <c r="B818" s="2">
        <v>44782</v>
      </c>
      <c r="C818" s="13" t="str">
        <f>TEXT(bbdd_Social_Media_Trends[[#This Row],[Post_Date]],"aaaa-mm")</f>
        <v>2022-08</v>
      </c>
      <c r="D818" s="1" t="s">
        <v>18</v>
      </c>
      <c r="E818" s="1" t="s">
        <v>39</v>
      </c>
      <c r="F818" s="1" t="s">
        <v>47</v>
      </c>
      <c r="G818" s="1" t="s">
        <v>21</v>
      </c>
      <c r="H818">
        <v>591094</v>
      </c>
      <c r="I818">
        <v>112899</v>
      </c>
      <c r="J818">
        <v>37633</v>
      </c>
      <c r="K818">
        <v>24431</v>
      </c>
      <c r="L818">
        <f>bbdd_Social_Media_Trends[[#This Row],[Likes]]+bbdd_Social_Media_Trends[[#This Row],[Shares]]+bbdd_Social_Media_Trends[[#This Row],[Comments]]</f>
        <v>174963</v>
      </c>
      <c r="M818">
        <f>bbdd_Social_Media_Trends[[#This Row],[Interactions]]/bbdd_Social_Media_Trends[[#This Row],[Views]]</f>
        <v>0.29599860597468425</v>
      </c>
      <c r="N818" s="1" t="s">
        <v>16</v>
      </c>
      <c r="O818" s="4">
        <f t="shared" si="12"/>
        <v>0</v>
      </c>
    </row>
    <row r="819" spans="1:15">
      <c r="A819" s="1" t="s">
        <v>859</v>
      </c>
      <c r="B819" s="2">
        <v>44785</v>
      </c>
      <c r="C819" s="13" t="str">
        <f>TEXT(bbdd_Social_Media_Trends[[#This Row],[Post_Date]],"aaaa-mm")</f>
        <v>2022-08</v>
      </c>
      <c r="D819" s="1" t="s">
        <v>27</v>
      </c>
      <c r="E819" s="1" t="s">
        <v>49</v>
      </c>
      <c r="F819" s="1" t="s">
        <v>47</v>
      </c>
      <c r="G819" s="1" t="s">
        <v>28</v>
      </c>
      <c r="H819">
        <v>1125942</v>
      </c>
      <c r="I819">
        <v>95092</v>
      </c>
      <c r="J819">
        <v>77009</v>
      </c>
      <c r="K819">
        <v>32628</v>
      </c>
      <c r="L819">
        <f>bbdd_Social_Media_Trends[[#This Row],[Likes]]+bbdd_Social_Media_Trends[[#This Row],[Shares]]+bbdd_Social_Media_Trends[[#This Row],[Comments]]</f>
        <v>204729</v>
      </c>
      <c r="M819">
        <f>bbdd_Social_Media_Trends[[#This Row],[Interactions]]/bbdd_Social_Media_Trends[[#This Row],[Views]]</f>
        <v>0.18182908178218771</v>
      </c>
      <c r="N819" s="1" t="s">
        <v>16</v>
      </c>
      <c r="O819" s="4">
        <f t="shared" si="12"/>
        <v>0</v>
      </c>
    </row>
    <row r="820" spans="1:15">
      <c r="A820" s="1" t="s">
        <v>860</v>
      </c>
      <c r="B820" s="2">
        <v>44835</v>
      </c>
      <c r="C820" s="13" t="str">
        <f>TEXT(bbdd_Social_Media_Trends[[#This Row],[Post_Date]],"aaaa-mm")</f>
        <v>2022-10</v>
      </c>
      <c r="D820" s="1" t="s">
        <v>18</v>
      </c>
      <c r="E820" s="1" t="s">
        <v>52</v>
      </c>
      <c r="F820" s="1" t="s">
        <v>41</v>
      </c>
      <c r="G820" s="1" t="s">
        <v>37</v>
      </c>
      <c r="H820">
        <v>1365802</v>
      </c>
      <c r="I820">
        <v>451503</v>
      </c>
      <c r="J820">
        <v>91330</v>
      </c>
      <c r="K820">
        <v>25121</v>
      </c>
      <c r="L820">
        <f>bbdd_Social_Media_Trends[[#This Row],[Likes]]+bbdd_Social_Media_Trends[[#This Row],[Shares]]+bbdd_Social_Media_Trends[[#This Row],[Comments]]</f>
        <v>567954</v>
      </c>
      <c r="M820">
        <f>bbdd_Social_Media_Trends[[#This Row],[Interactions]]/bbdd_Social_Media_Trends[[#This Row],[Views]]</f>
        <v>0.41583919191800861</v>
      </c>
      <c r="N820" s="1" t="s">
        <v>29</v>
      </c>
      <c r="O820" s="4">
        <f t="shared" si="12"/>
        <v>0</v>
      </c>
    </row>
    <row r="821" spans="1:15">
      <c r="A821" s="1" t="s">
        <v>861</v>
      </c>
      <c r="B821" s="2">
        <v>44684</v>
      </c>
      <c r="C821" s="13" t="str">
        <f>TEXT(bbdd_Social_Media_Trends[[#This Row],[Post_Date]],"aaaa-mm")</f>
        <v>2022-05</v>
      </c>
      <c r="D821" s="1" t="s">
        <v>27</v>
      </c>
      <c r="E821" s="1" t="s">
        <v>39</v>
      </c>
      <c r="F821" s="1" t="s">
        <v>36</v>
      </c>
      <c r="G821" s="1" t="s">
        <v>15</v>
      </c>
      <c r="H821">
        <v>1417424</v>
      </c>
      <c r="I821">
        <v>390084</v>
      </c>
      <c r="J821">
        <v>26977</v>
      </c>
      <c r="K821">
        <v>44345</v>
      </c>
      <c r="L821">
        <f>bbdd_Social_Media_Trends[[#This Row],[Likes]]+bbdd_Social_Media_Trends[[#This Row],[Shares]]+bbdd_Social_Media_Trends[[#This Row],[Comments]]</f>
        <v>461406</v>
      </c>
      <c r="M821">
        <f>bbdd_Social_Media_Trends[[#This Row],[Interactions]]/bbdd_Social_Media_Trends[[#This Row],[Views]]</f>
        <v>0.3255243314632742</v>
      </c>
      <c r="N821" s="1" t="s">
        <v>16</v>
      </c>
      <c r="O821" s="4">
        <f t="shared" si="12"/>
        <v>0</v>
      </c>
    </row>
    <row r="822" spans="1:15">
      <c r="A822" s="1" t="s">
        <v>862</v>
      </c>
      <c r="B822" s="2">
        <v>45038</v>
      </c>
      <c r="C822" s="13" t="str">
        <f>TEXT(bbdd_Social_Media_Trends[[#This Row],[Post_Date]],"aaaa-mm")</f>
        <v>2023-04</v>
      </c>
      <c r="D822" s="1" t="s">
        <v>18</v>
      </c>
      <c r="E822" s="1" t="s">
        <v>19</v>
      </c>
      <c r="F822" s="1" t="s">
        <v>14</v>
      </c>
      <c r="G822" s="1" t="s">
        <v>50</v>
      </c>
      <c r="H822">
        <v>224135</v>
      </c>
      <c r="I822">
        <v>47344</v>
      </c>
      <c r="J822">
        <v>43245</v>
      </c>
      <c r="K822">
        <v>29392</v>
      </c>
      <c r="L822">
        <f>bbdd_Social_Media_Trends[[#This Row],[Likes]]+bbdd_Social_Media_Trends[[#This Row],[Shares]]+bbdd_Social_Media_Trends[[#This Row],[Comments]]</f>
        <v>119981</v>
      </c>
      <c r="M822">
        <f>bbdd_Social_Media_Trends[[#This Row],[Interactions]]/bbdd_Social_Media_Trends[[#This Row],[Views]]</f>
        <v>0.53530684632029801</v>
      </c>
      <c r="N822" s="1" t="s">
        <v>16</v>
      </c>
      <c r="O822" s="4">
        <f t="shared" si="12"/>
        <v>0</v>
      </c>
    </row>
    <row r="823" spans="1:15">
      <c r="A823" s="1" t="s">
        <v>863</v>
      </c>
      <c r="B823" s="2">
        <v>45226</v>
      </c>
      <c r="C823" s="13" t="str">
        <f>TEXT(bbdd_Social_Media_Trends[[#This Row],[Post_Date]],"aaaa-mm")</f>
        <v>2023-10</v>
      </c>
      <c r="D823" s="1" t="s">
        <v>24</v>
      </c>
      <c r="E823" s="1" t="s">
        <v>59</v>
      </c>
      <c r="F823" s="1" t="s">
        <v>47</v>
      </c>
      <c r="G823" s="1" t="s">
        <v>37</v>
      </c>
      <c r="H823">
        <v>3850575</v>
      </c>
      <c r="I823">
        <v>106942</v>
      </c>
      <c r="J823">
        <v>86204</v>
      </c>
      <c r="K823">
        <v>19709</v>
      </c>
      <c r="L823">
        <f>bbdd_Social_Media_Trends[[#This Row],[Likes]]+bbdd_Social_Media_Trends[[#This Row],[Shares]]+bbdd_Social_Media_Trends[[#This Row],[Comments]]</f>
        <v>212855</v>
      </c>
      <c r="M823">
        <f>bbdd_Social_Media_Trends[[#This Row],[Interactions]]/bbdd_Social_Media_Trends[[#This Row],[Views]]</f>
        <v>5.5278757068749469E-2</v>
      </c>
      <c r="N823" s="1" t="s">
        <v>16</v>
      </c>
      <c r="O823" s="4">
        <f t="shared" si="12"/>
        <v>0</v>
      </c>
    </row>
    <row r="824" spans="1:15">
      <c r="A824" s="1" t="s">
        <v>864</v>
      </c>
      <c r="B824" s="2">
        <v>44665</v>
      </c>
      <c r="C824" s="13" t="str">
        <f>TEXT(bbdd_Social_Media_Trends[[#This Row],[Post_Date]],"aaaa-mm")</f>
        <v>2022-04</v>
      </c>
      <c r="D824" s="1" t="s">
        <v>27</v>
      </c>
      <c r="E824" s="1" t="s">
        <v>13</v>
      </c>
      <c r="F824" s="1" t="s">
        <v>32</v>
      </c>
      <c r="G824" s="1" t="s">
        <v>37</v>
      </c>
      <c r="H824">
        <v>508550</v>
      </c>
      <c r="I824">
        <v>499157</v>
      </c>
      <c r="J824">
        <v>39933</v>
      </c>
      <c r="K824">
        <v>26111</v>
      </c>
      <c r="L824">
        <f>bbdd_Social_Media_Trends[[#This Row],[Likes]]+bbdd_Social_Media_Trends[[#This Row],[Shares]]+bbdd_Social_Media_Trends[[#This Row],[Comments]]</f>
        <v>565201</v>
      </c>
      <c r="M824">
        <f>bbdd_Social_Media_Trends[[#This Row],[Interactions]]/bbdd_Social_Media_Trends[[#This Row],[Views]]</f>
        <v>1.111397109428768</v>
      </c>
      <c r="N824" s="1" t="s">
        <v>29</v>
      </c>
      <c r="O824" s="4">
        <f t="shared" si="12"/>
        <v>0</v>
      </c>
    </row>
    <row r="825" spans="1:15">
      <c r="A825" s="1" t="s">
        <v>865</v>
      </c>
      <c r="B825" s="2">
        <v>44892</v>
      </c>
      <c r="C825" s="13" t="str">
        <f>TEXT(bbdd_Social_Media_Trends[[#This Row],[Post_Date]],"aaaa-mm")</f>
        <v>2022-11</v>
      </c>
      <c r="D825" s="1" t="s">
        <v>18</v>
      </c>
      <c r="E825" s="1" t="s">
        <v>49</v>
      </c>
      <c r="F825" s="1" t="s">
        <v>47</v>
      </c>
      <c r="G825" s="1" t="s">
        <v>21</v>
      </c>
      <c r="H825">
        <v>947923</v>
      </c>
      <c r="I825">
        <v>487612</v>
      </c>
      <c r="J825">
        <v>46542</v>
      </c>
      <c r="K825">
        <v>10658</v>
      </c>
      <c r="L825">
        <f>bbdd_Social_Media_Trends[[#This Row],[Likes]]+bbdd_Social_Media_Trends[[#This Row],[Shares]]+bbdd_Social_Media_Trends[[#This Row],[Comments]]</f>
        <v>544812</v>
      </c>
      <c r="M825">
        <f>bbdd_Social_Media_Trends[[#This Row],[Interactions]]/bbdd_Social_Media_Trends[[#This Row],[Views]]</f>
        <v>0.57474288523434924</v>
      </c>
      <c r="N825" s="1" t="s">
        <v>29</v>
      </c>
      <c r="O825" s="4">
        <f t="shared" si="12"/>
        <v>0</v>
      </c>
    </row>
    <row r="826" spans="1:15">
      <c r="A826" s="1" t="s">
        <v>866</v>
      </c>
      <c r="B826" s="2">
        <v>44746</v>
      </c>
      <c r="C826" s="13" t="str">
        <f>TEXT(bbdd_Social_Media_Trends[[#This Row],[Post_Date]],"aaaa-mm")</f>
        <v>2022-07</v>
      </c>
      <c r="D826" s="1" t="s">
        <v>18</v>
      </c>
      <c r="E826" s="1" t="s">
        <v>39</v>
      </c>
      <c r="F826" s="1" t="s">
        <v>47</v>
      </c>
      <c r="G826" s="1" t="s">
        <v>37</v>
      </c>
      <c r="H826">
        <v>102983</v>
      </c>
      <c r="I826">
        <v>341704</v>
      </c>
      <c r="J826">
        <v>82374</v>
      </c>
      <c r="K826">
        <v>8883</v>
      </c>
      <c r="L826">
        <f>bbdd_Social_Media_Trends[[#This Row],[Likes]]+bbdd_Social_Media_Trends[[#This Row],[Shares]]+bbdd_Social_Media_Trends[[#This Row],[Comments]]</f>
        <v>432961</v>
      </c>
      <c r="M826">
        <f>bbdd_Social_Media_Trends[[#This Row],[Interactions]]/bbdd_Social_Media_Trends[[#This Row],[Views]]</f>
        <v>4.2041987512502059</v>
      </c>
      <c r="N826" s="1" t="s">
        <v>29</v>
      </c>
      <c r="O826" s="4">
        <f t="shared" si="12"/>
        <v>0</v>
      </c>
    </row>
    <row r="827" spans="1:15">
      <c r="A827" s="1" t="s">
        <v>867</v>
      </c>
      <c r="B827" s="2">
        <v>44752</v>
      </c>
      <c r="C827" s="13" t="str">
        <f>TEXT(bbdd_Social_Media_Trends[[#This Row],[Post_Date]],"aaaa-mm")</f>
        <v>2022-07</v>
      </c>
      <c r="D827" s="1" t="s">
        <v>24</v>
      </c>
      <c r="E827" s="1" t="s">
        <v>49</v>
      </c>
      <c r="F827" s="1" t="s">
        <v>47</v>
      </c>
      <c r="G827" s="1" t="s">
        <v>44</v>
      </c>
      <c r="H827">
        <v>1224749</v>
      </c>
      <c r="I827">
        <v>336590</v>
      </c>
      <c r="J827">
        <v>37876</v>
      </c>
      <c r="K827">
        <v>39810</v>
      </c>
      <c r="L827">
        <f>bbdd_Social_Media_Trends[[#This Row],[Likes]]+bbdd_Social_Media_Trends[[#This Row],[Shares]]+bbdd_Social_Media_Trends[[#This Row],[Comments]]</f>
        <v>414276</v>
      </c>
      <c r="M827">
        <f>bbdd_Social_Media_Trends[[#This Row],[Interactions]]/bbdd_Social_Media_Trends[[#This Row],[Views]]</f>
        <v>0.33825379730867305</v>
      </c>
      <c r="N827" s="1" t="s">
        <v>16</v>
      </c>
      <c r="O827" s="4">
        <f t="shared" si="12"/>
        <v>0</v>
      </c>
    </row>
    <row r="828" spans="1:15">
      <c r="A828" s="1" t="s">
        <v>868</v>
      </c>
      <c r="B828" s="2">
        <v>45006</v>
      </c>
      <c r="C828" s="13" t="str">
        <f>TEXT(bbdd_Social_Media_Trends[[#This Row],[Post_Date]],"aaaa-mm")</f>
        <v>2023-03</v>
      </c>
      <c r="D828" s="1" t="s">
        <v>12</v>
      </c>
      <c r="E828" s="1" t="s">
        <v>46</v>
      </c>
      <c r="F828" s="1" t="s">
        <v>20</v>
      </c>
      <c r="G828" s="1" t="s">
        <v>44</v>
      </c>
      <c r="H828">
        <v>4821602</v>
      </c>
      <c r="I828">
        <v>98539</v>
      </c>
      <c r="J828">
        <v>52608</v>
      </c>
      <c r="K828">
        <v>46508</v>
      </c>
      <c r="L828">
        <f>bbdd_Social_Media_Trends[[#This Row],[Likes]]+bbdd_Social_Media_Trends[[#This Row],[Shares]]+bbdd_Social_Media_Trends[[#This Row],[Comments]]</f>
        <v>197655</v>
      </c>
      <c r="M828">
        <f>bbdd_Social_Media_Trends[[#This Row],[Interactions]]/bbdd_Social_Media_Trends[[#This Row],[Views]]</f>
        <v>4.0993636554821404E-2</v>
      </c>
      <c r="N828" s="1" t="s">
        <v>16</v>
      </c>
      <c r="O828" s="4">
        <f t="shared" si="12"/>
        <v>0</v>
      </c>
    </row>
    <row r="829" spans="1:15">
      <c r="A829" s="1" t="s">
        <v>869</v>
      </c>
      <c r="B829" s="2">
        <v>44628</v>
      </c>
      <c r="C829" s="13" t="str">
        <f>TEXT(bbdd_Social_Media_Trends[[#This Row],[Post_Date]],"aaaa-mm")</f>
        <v>2022-03</v>
      </c>
      <c r="D829" s="1" t="s">
        <v>12</v>
      </c>
      <c r="E829" s="1" t="s">
        <v>49</v>
      </c>
      <c r="F829" s="1" t="s">
        <v>14</v>
      </c>
      <c r="G829" s="1" t="s">
        <v>37</v>
      </c>
      <c r="H829">
        <v>4157229</v>
      </c>
      <c r="I829">
        <v>429729</v>
      </c>
      <c r="J829">
        <v>97695</v>
      </c>
      <c r="K829">
        <v>38020</v>
      </c>
      <c r="L829">
        <f>bbdd_Social_Media_Trends[[#This Row],[Likes]]+bbdd_Social_Media_Trends[[#This Row],[Shares]]+bbdd_Social_Media_Trends[[#This Row],[Comments]]</f>
        <v>565444</v>
      </c>
      <c r="M829">
        <f>bbdd_Social_Media_Trends[[#This Row],[Interactions]]/bbdd_Social_Media_Trends[[#This Row],[Views]]</f>
        <v>0.13601463859700777</v>
      </c>
      <c r="N829" s="1" t="s">
        <v>22</v>
      </c>
      <c r="O829" s="4">
        <f t="shared" si="12"/>
        <v>0</v>
      </c>
    </row>
    <row r="830" spans="1:15">
      <c r="A830" s="1" t="s">
        <v>870</v>
      </c>
      <c r="B830" s="2">
        <v>45167</v>
      </c>
      <c r="C830" s="13" t="str">
        <f>TEXT(bbdd_Social_Media_Trends[[#This Row],[Post_Date]],"aaaa-mm")</f>
        <v>2023-08</v>
      </c>
      <c r="D830" s="1" t="s">
        <v>27</v>
      </c>
      <c r="E830" s="1" t="s">
        <v>59</v>
      </c>
      <c r="F830" s="1" t="s">
        <v>32</v>
      </c>
      <c r="G830" s="1" t="s">
        <v>37</v>
      </c>
      <c r="H830">
        <v>4586518</v>
      </c>
      <c r="I830">
        <v>265120</v>
      </c>
      <c r="J830">
        <v>57069</v>
      </c>
      <c r="K830">
        <v>18054</v>
      </c>
      <c r="L830">
        <f>bbdd_Social_Media_Trends[[#This Row],[Likes]]+bbdd_Social_Media_Trends[[#This Row],[Shares]]+bbdd_Social_Media_Trends[[#This Row],[Comments]]</f>
        <v>340243</v>
      </c>
      <c r="M830">
        <f>bbdd_Social_Media_Trends[[#This Row],[Interactions]]/bbdd_Social_Media_Trends[[#This Row],[Views]]</f>
        <v>7.4183291115395164E-2</v>
      </c>
      <c r="N830" s="1" t="s">
        <v>22</v>
      </c>
      <c r="O830" s="4">
        <f t="shared" si="12"/>
        <v>0</v>
      </c>
    </row>
    <row r="831" spans="1:15">
      <c r="A831" s="1" t="s">
        <v>871</v>
      </c>
      <c r="B831" s="2">
        <v>44573</v>
      </c>
      <c r="C831" s="13" t="str">
        <f>TEXT(bbdd_Social_Media_Trends[[#This Row],[Post_Date]],"aaaa-mm")</f>
        <v>2022-01</v>
      </c>
      <c r="D831" s="1" t="s">
        <v>24</v>
      </c>
      <c r="E831" s="1" t="s">
        <v>52</v>
      </c>
      <c r="F831" s="1" t="s">
        <v>41</v>
      </c>
      <c r="G831" s="1" t="s">
        <v>21</v>
      </c>
      <c r="H831">
        <v>2552020</v>
      </c>
      <c r="I831">
        <v>45301</v>
      </c>
      <c r="J831">
        <v>86964</v>
      </c>
      <c r="K831">
        <v>1054</v>
      </c>
      <c r="L831">
        <f>bbdd_Social_Media_Trends[[#This Row],[Likes]]+bbdd_Social_Media_Trends[[#This Row],[Shares]]+bbdd_Social_Media_Trends[[#This Row],[Comments]]</f>
        <v>133319</v>
      </c>
      <c r="M831">
        <f>bbdd_Social_Media_Trends[[#This Row],[Interactions]]/bbdd_Social_Media_Trends[[#This Row],[Views]]</f>
        <v>5.2240578051896143E-2</v>
      </c>
      <c r="N831" s="1" t="s">
        <v>22</v>
      </c>
      <c r="O831" s="4">
        <f t="shared" si="12"/>
        <v>0</v>
      </c>
    </row>
    <row r="832" spans="1:15">
      <c r="A832" s="1" t="s">
        <v>872</v>
      </c>
      <c r="B832" s="2">
        <v>45075</v>
      </c>
      <c r="C832" s="13" t="str">
        <f>TEXT(bbdd_Social_Media_Trends[[#This Row],[Post_Date]],"aaaa-mm")</f>
        <v>2023-05</v>
      </c>
      <c r="D832" s="1" t="s">
        <v>24</v>
      </c>
      <c r="E832" s="1" t="s">
        <v>59</v>
      </c>
      <c r="F832" s="1" t="s">
        <v>36</v>
      </c>
      <c r="G832" s="1" t="s">
        <v>25</v>
      </c>
      <c r="H832">
        <v>160483</v>
      </c>
      <c r="I832">
        <v>383250</v>
      </c>
      <c r="J832">
        <v>33960</v>
      </c>
      <c r="K832">
        <v>35029</v>
      </c>
      <c r="L832">
        <f>bbdd_Social_Media_Trends[[#This Row],[Likes]]+bbdd_Social_Media_Trends[[#This Row],[Shares]]+bbdd_Social_Media_Trends[[#This Row],[Comments]]</f>
        <v>452239</v>
      </c>
      <c r="M832">
        <f>bbdd_Social_Media_Trends[[#This Row],[Interactions]]/bbdd_Social_Media_Trends[[#This Row],[Views]]</f>
        <v>2.8179869518889853</v>
      </c>
      <c r="N832" s="1" t="s">
        <v>16</v>
      </c>
      <c r="O832" s="4">
        <f t="shared" si="12"/>
        <v>0</v>
      </c>
    </row>
    <row r="833" spans="1:15">
      <c r="A833" s="1" t="s">
        <v>873</v>
      </c>
      <c r="B833" s="2">
        <v>44981</v>
      </c>
      <c r="C833" s="13" t="str">
        <f>TEXT(bbdd_Social_Media_Trends[[#This Row],[Post_Date]],"aaaa-mm")</f>
        <v>2023-02</v>
      </c>
      <c r="D833" s="1" t="s">
        <v>27</v>
      </c>
      <c r="E833" s="1" t="s">
        <v>35</v>
      </c>
      <c r="F833" s="1" t="s">
        <v>47</v>
      </c>
      <c r="G833" s="1" t="s">
        <v>15</v>
      </c>
      <c r="H833">
        <v>1065072</v>
      </c>
      <c r="I833">
        <v>33441</v>
      </c>
      <c r="J833">
        <v>17591</v>
      </c>
      <c r="K833">
        <v>36956</v>
      </c>
      <c r="L833">
        <f>bbdd_Social_Media_Trends[[#This Row],[Likes]]+bbdd_Social_Media_Trends[[#This Row],[Shares]]+bbdd_Social_Media_Trends[[#This Row],[Comments]]</f>
        <v>87988</v>
      </c>
      <c r="M833">
        <f>bbdd_Social_Media_Trends[[#This Row],[Interactions]]/bbdd_Social_Media_Trends[[#This Row],[Views]]</f>
        <v>8.2612255321705949E-2</v>
      </c>
      <c r="N833" s="1" t="s">
        <v>29</v>
      </c>
      <c r="O833" s="4">
        <f t="shared" si="12"/>
        <v>0</v>
      </c>
    </row>
    <row r="834" spans="1:15">
      <c r="A834" s="1" t="s">
        <v>874</v>
      </c>
      <c r="B834" s="2">
        <v>44852</v>
      </c>
      <c r="C834" s="13" t="str">
        <f>TEXT(bbdd_Social_Media_Trends[[#This Row],[Post_Date]],"aaaa-mm")</f>
        <v>2022-10</v>
      </c>
      <c r="D834" s="1" t="s">
        <v>27</v>
      </c>
      <c r="E834" s="1" t="s">
        <v>52</v>
      </c>
      <c r="F834" s="1" t="s">
        <v>41</v>
      </c>
      <c r="G834" s="1" t="s">
        <v>50</v>
      </c>
      <c r="H834">
        <v>111712</v>
      </c>
      <c r="I834">
        <v>374446</v>
      </c>
      <c r="J834">
        <v>85509</v>
      </c>
      <c r="K834">
        <v>48663</v>
      </c>
      <c r="L834">
        <f>bbdd_Social_Media_Trends[[#This Row],[Likes]]+bbdd_Social_Media_Trends[[#This Row],[Shares]]+bbdd_Social_Media_Trends[[#This Row],[Comments]]</f>
        <v>508618</v>
      </c>
      <c r="M834">
        <f>bbdd_Social_Media_Trends[[#This Row],[Interactions]]/bbdd_Social_Media_Trends[[#This Row],[Views]]</f>
        <v>4.5529397020910913</v>
      </c>
      <c r="N834" s="1" t="s">
        <v>29</v>
      </c>
      <c r="O834" s="4">
        <f t="shared" ref="O834:O897" si="13">IF(ISERROR(VLOOKUP(A834,A835:A5832,1,FALSE)),0, 1)</f>
        <v>0</v>
      </c>
    </row>
    <row r="835" spans="1:15">
      <c r="A835" s="1" t="s">
        <v>875</v>
      </c>
      <c r="B835" s="2">
        <v>45264</v>
      </c>
      <c r="C835" s="13" t="str">
        <f>TEXT(bbdd_Social_Media_Trends[[#This Row],[Post_Date]],"aaaa-mm")</f>
        <v>2023-12</v>
      </c>
      <c r="D835" s="1" t="s">
        <v>18</v>
      </c>
      <c r="E835" s="1" t="s">
        <v>13</v>
      </c>
      <c r="F835" s="1" t="s">
        <v>20</v>
      </c>
      <c r="G835" s="1" t="s">
        <v>21</v>
      </c>
      <c r="H835">
        <v>4613593</v>
      </c>
      <c r="I835">
        <v>197157</v>
      </c>
      <c r="J835">
        <v>10941</v>
      </c>
      <c r="K835">
        <v>47136</v>
      </c>
      <c r="L835">
        <f>bbdd_Social_Media_Trends[[#This Row],[Likes]]+bbdd_Social_Media_Trends[[#This Row],[Shares]]+bbdd_Social_Media_Trends[[#This Row],[Comments]]</f>
        <v>255234</v>
      </c>
      <c r="M835">
        <f>bbdd_Social_Media_Trends[[#This Row],[Interactions]]/bbdd_Social_Media_Trends[[#This Row],[Views]]</f>
        <v>5.5322175146355561E-2</v>
      </c>
      <c r="N835" s="1" t="s">
        <v>16</v>
      </c>
      <c r="O835" s="4">
        <f t="shared" si="13"/>
        <v>0</v>
      </c>
    </row>
    <row r="836" spans="1:15">
      <c r="A836" s="1" t="s">
        <v>876</v>
      </c>
      <c r="B836" s="2">
        <v>44605</v>
      </c>
      <c r="C836" s="13" t="str">
        <f>TEXT(bbdd_Social_Media_Trends[[#This Row],[Post_Date]],"aaaa-mm")</f>
        <v>2022-02</v>
      </c>
      <c r="D836" s="1" t="s">
        <v>18</v>
      </c>
      <c r="E836" s="1" t="s">
        <v>57</v>
      </c>
      <c r="F836" s="1" t="s">
        <v>20</v>
      </c>
      <c r="G836" s="1" t="s">
        <v>15</v>
      </c>
      <c r="H836">
        <v>3678203</v>
      </c>
      <c r="I836">
        <v>106484</v>
      </c>
      <c r="J836">
        <v>25338</v>
      </c>
      <c r="K836">
        <v>25691</v>
      </c>
      <c r="L836">
        <f>bbdd_Social_Media_Trends[[#This Row],[Likes]]+bbdd_Social_Media_Trends[[#This Row],[Shares]]+bbdd_Social_Media_Trends[[#This Row],[Comments]]</f>
        <v>157513</v>
      </c>
      <c r="M836">
        <f>bbdd_Social_Media_Trends[[#This Row],[Interactions]]/bbdd_Social_Media_Trends[[#This Row],[Views]]</f>
        <v>4.2823356949031902E-2</v>
      </c>
      <c r="N836" s="1" t="s">
        <v>16</v>
      </c>
      <c r="O836" s="4">
        <f t="shared" si="13"/>
        <v>0</v>
      </c>
    </row>
    <row r="837" spans="1:15">
      <c r="A837" s="1" t="s">
        <v>877</v>
      </c>
      <c r="B837" s="2">
        <v>44889</v>
      </c>
      <c r="C837" s="13" t="str">
        <f>TEXT(bbdd_Social_Media_Trends[[#This Row],[Post_Date]],"aaaa-mm")</f>
        <v>2022-11</v>
      </c>
      <c r="D837" s="1" t="s">
        <v>18</v>
      </c>
      <c r="E837" s="1" t="s">
        <v>52</v>
      </c>
      <c r="F837" s="1" t="s">
        <v>36</v>
      </c>
      <c r="G837" s="1" t="s">
        <v>60</v>
      </c>
      <c r="H837">
        <v>2609916</v>
      </c>
      <c r="I837">
        <v>421798</v>
      </c>
      <c r="J837">
        <v>69244</v>
      </c>
      <c r="K837">
        <v>20168</v>
      </c>
      <c r="L837">
        <f>bbdd_Social_Media_Trends[[#This Row],[Likes]]+bbdd_Social_Media_Trends[[#This Row],[Shares]]+bbdd_Social_Media_Trends[[#This Row],[Comments]]</f>
        <v>511210</v>
      </c>
      <c r="M837">
        <f>bbdd_Social_Media_Trends[[#This Row],[Interactions]]/bbdd_Social_Media_Trends[[#This Row],[Views]]</f>
        <v>0.19587220431615424</v>
      </c>
      <c r="N837" s="1" t="s">
        <v>16</v>
      </c>
      <c r="O837" s="4">
        <f t="shared" si="13"/>
        <v>0</v>
      </c>
    </row>
    <row r="838" spans="1:15">
      <c r="A838" s="1" t="s">
        <v>878</v>
      </c>
      <c r="B838" s="2">
        <v>44716</v>
      </c>
      <c r="C838" s="13" t="str">
        <f>TEXT(bbdd_Social_Media_Trends[[#This Row],[Post_Date]],"aaaa-mm")</f>
        <v>2022-06</v>
      </c>
      <c r="D838" s="1" t="s">
        <v>18</v>
      </c>
      <c r="E838" s="1" t="s">
        <v>46</v>
      </c>
      <c r="F838" s="1" t="s">
        <v>14</v>
      </c>
      <c r="G838" s="1" t="s">
        <v>50</v>
      </c>
      <c r="H838">
        <v>636678</v>
      </c>
      <c r="I838">
        <v>43943</v>
      </c>
      <c r="J838">
        <v>48909</v>
      </c>
      <c r="K838">
        <v>41810</v>
      </c>
      <c r="L838">
        <f>bbdd_Social_Media_Trends[[#This Row],[Likes]]+bbdd_Social_Media_Trends[[#This Row],[Shares]]+bbdd_Social_Media_Trends[[#This Row],[Comments]]</f>
        <v>134662</v>
      </c>
      <c r="M838">
        <f>bbdd_Social_Media_Trends[[#This Row],[Interactions]]/bbdd_Social_Media_Trends[[#This Row],[Views]]</f>
        <v>0.21150722971423544</v>
      </c>
      <c r="N838" s="1" t="s">
        <v>22</v>
      </c>
      <c r="O838" s="4">
        <f t="shared" si="13"/>
        <v>0</v>
      </c>
    </row>
    <row r="839" spans="1:15">
      <c r="A839" s="1" t="s">
        <v>879</v>
      </c>
      <c r="B839" s="2">
        <v>44598</v>
      </c>
      <c r="C839" s="13" t="str">
        <f>TEXT(bbdd_Social_Media_Trends[[#This Row],[Post_Date]],"aaaa-mm")</f>
        <v>2022-02</v>
      </c>
      <c r="D839" s="1" t="s">
        <v>12</v>
      </c>
      <c r="E839" s="1" t="s">
        <v>46</v>
      </c>
      <c r="F839" s="1" t="s">
        <v>14</v>
      </c>
      <c r="G839" s="1" t="s">
        <v>60</v>
      </c>
      <c r="H839">
        <v>2825065</v>
      </c>
      <c r="I839">
        <v>400017</v>
      </c>
      <c r="J839">
        <v>84642</v>
      </c>
      <c r="K839">
        <v>9441</v>
      </c>
      <c r="L839">
        <f>bbdd_Social_Media_Trends[[#This Row],[Likes]]+bbdd_Social_Media_Trends[[#This Row],[Shares]]+bbdd_Social_Media_Trends[[#This Row],[Comments]]</f>
        <v>494100</v>
      </c>
      <c r="M839">
        <f>bbdd_Social_Media_Trends[[#This Row],[Interactions]]/bbdd_Social_Media_Trends[[#This Row],[Views]]</f>
        <v>0.17489863065097616</v>
      </c>
      <c r="N839" s="1" t="s">
        <v>22</v>
      </c>
      <c r="O839" s="4">
        <f t="shared" si="13"/>
        <v>0</v>
      </c>
    </row>
    <row r="840" spans="1:15">
      <c r="A840" s="1" t="s">
        <v>880</v>
      </c>
      <c r="B840" s="2">
        <v>45009</v>
      </c>
      <c r="C840" s="13" t="str">
        <f>TEXT(bbdd_Social_Media_Trends[[#This Row],[Post_Date]],"aaaa-mm")</f>
        <v>2023-03</v>
      </c>
      <c r="D840" s="1" t="s">
        <v>12</v>
      </c>
      <c r="E840" s="1" t="s">
        <v>49</v>
      </c>
      <c r="F840" s="1" t="s">
        <v>36</v>
      </c>
      <c r="G840" s="1" t="s">
        <v>15</v>
      </c>
      <c r="H840">
        <v>4562262</v>
      </c>
      <c r="I840">
        <v>96215</v>
      </c>
      <c r="J840">
        <v>869</v>
      </c>
      <c r="K840">
        <v>7479</v>
      </c>
      <c r="L840">
        <f>bbdd_Social_Media_Trends[[#This Row],[Likes]]+bbdd_Social_Media_Trends[[#This Row],[Shares]]+bbdd_Social_Media_Trends[[#This Row],[Comments]]</f>
        <v>104563</v>
      </c>
      <c r="M840">
        <f>bbdd_Social_Media_Trends[[#This Row],[Interactions]]/bbdd_Social_Media_Trends[[#This Row],[Views]]</f>
        <v>2.2919113369639886E-2</v>
      </c>
      <c r="N840" s="1" t="s">
        <v>16</v>
      </c>
      <c r="O840" s="4">
        <f t="shared" si="13"/>
        <v>0</v>
      </c>
    </row>
    <row r="841" spans="1:15">
      <c r="A841" s="1" t="s">
        <v>881</v>
      </c>
      <c r="B841" s="2">
        <v>44969</v>
      </c>
      <c r="C841" s="13" t="str">
        <f>TEXT(bbdd_Social_Media_Trends[[#This Row],[Post_Date]],"aaaa-mm")</f>
        <v>2023-02</v>
      </c>
      <c r="D841" s="1" t="s">
        <v>27</v>
      </c>
      <c r="E841" s="1" t="s">
        <v>59</v>
      </c>
      <c r="F841" s="1" t="s">
        <v>32</v>
      </c>
      <c r="G841" s="1" t="s">
        <v>21</v>
      </c>
      <c r="H841">
        <v>4356591</v>
      </c>
      <c r="I841">
        <v>67603</v>
      </c>
      <c r="J841">
        <v>24821</v>
      </c>
      <c r="K841">
        <v>21031</v>
      </c>
      <c r="L841">
        <f>bbdd_Social_Media_Trends[[#This Row],[Likes]]+bbdd_Social_Media_Trends[[#This Row],[Shares]]+bbdd_Social_Media_Trends[[#This Row],[Comments]]</f>
        <v>113455</v>
      </c>
      <c r="M841">
        <f>bbdd_Social_Media_Trends[[#This Row],[Interactions]]/bbdd_Social_Media_Trends[[#This Row],[Views]]</f>
        <v>2.6042150846843325E-2</v>
      </c>
      <c r="N841" s="1" t="s">
        <v>29</v>
      </c>
      <c r="O841" s="4">
        <f t="shared" si="13"/>
        <v>0</v>
      </c>
    </row>
    <row r="842" spans="1:15">
      <c r="A842" s="1" t="s">
        <v>882</v>
      </c>
      <c r="B842" s="2">
        <v>44862</v>
      </c>
      <c r="C842" s="13" t="str">
        <f>TEXT(bbdd_Social_Media_Trends[[#This Row],[Post_Date]],"aaaa-mm")</f>
        <v>2022-10</v>
      </c>
      <c r="D842" s="1" t="s">
        <v>18</v>
      </c>
      <c r="E842" s="1" t="s">
        <v>35</v>
      </c>
      <c r="F842" s="1" t="s">
        <v>32</v>
      </c>
      <c r="G842" s="1" t="s">
        <v>25</v>
      </c>
      <c r="H842">
        <v>4754509</v>
      </c>
      <c r="I842">
        <v>424316</v>
      </c>
      <c r="J842">
        <v>30621</v>
      </c>
      <c r="K842">
        <v>18374</v>
      </c>
      <c r="L842">
        <f>bbdd_Social_Media_Trends[[#This Row],[Likes]]+bbdd_Social_Media_Trends[[#This Row],[Shares]]+bbdd_Social_Media_Trends[[#This Row],[Comments]]</f>
        <v>473311</v>
      </c>
      <c r="M842">
        <f>bbdd_Social_Media_Trends[[#This Row],[Interactions]]/bbdd_Social_Media_Trends[[#This Row],[Views]]</f>
        <v>9.9549921979325315E-2</v>
      </c>
      <c r="N842" s="1" t="s">
        <v>22</v>
      </c>
      <c r="O842" s="4">
        <f t="shared" si="13"/>
        <v>0</v>
      </c>
    </row>
    <row r="843" spans="1:15">
      <c r="A843" s="1" t="s">
        <v>883</v>
      </c>
      <c r="B843" s="2">
        <v>45050</v>
      </c>
      <c r="C843" s="13" t="str">
        <f>TEXT(bbdd_Social_Media_Trends[[#This Row],[Post_Date]],"aaaa-mm")</f>
        <v>2023-05</v>
      </c>
      <c r="D843" s="1" t="s">
        <v>27</v>
      </c>
      <c r="E843" s="1" t="s">
        <v>13</v>
      </c>
      <c r="F843" s="1" t="s">
        <v>41</v>
      </c>
      <c r="G843" s="1" t="s">
        <v>21</v>
      </c>
      <c r="H843">
        <v>4841421</v>
      </c>
      <c r="I843">
        <v>339554</v>
      </c>
      <c r="J843">
        <v>33055</v>
      </c>
      <c r="K843">
        <v>48880</v>
      </c>
      <c r="L843">
        <f>bbdd_Social_Media_Trends[[#This Row],[Likes]]+bbdd_Social_Media_Trends[[#This Row],[Shares]]+bbdd_Social_Media_Trends[[#This Row],[Comments]]</f>
        <v>421489</v>
      </c>
      <c r="M843">
        <f>bbdd_Social_Media_Trends[[#This Row],[Interactions]]/bbdd_Social_Media_Trends[[#This Row],[Views]]</f>
        <v>8.7058944057953239E-2</v>
      </c>
      <c r="N843" s="1" t="s">
        <v>16</v>
      </c>
      <c r="O843" s="4">
        <f t="shared" si="13"/>
        <v>0</v>
      </c>
    </row>
    <row r="844" spans="1:15">
      <c r="A844" s="1" t="s">
        <v>884</v>
      </c>
      <c r="B844" s="2">
        <v>44773</v>
      </c>
      <c r="C844" s="13" t="str">
        <f>TEXT(bbdd_Social_Media_Trends[[#This Row],[Post_Date]],"aaaa-mm")</f>
        <v>2022-07</v>
      </c>
      <c r="D844" s="1" t="s">
        <v>18</v>
      </c>
      <c r="E844" s="1" t="s">
        <v>35</v>
      </c>
      <c r="F844" s="1" t="s">
        <v>47</v>
      </c>
      <c r="G844" s="1" t="s">
        <v>60</v>
      </c>
      <c r="H844">
        <v>3545758</v>
      </c>
      <c r="I844">
        <v>365667</v>
      </c>
      <c r="J844">
        <v>98281</v>
      </c>
      <c r="K844">
        <v>27784</v>
      </c>
      <c r="L844">
        <f>bbdd_Social_Media_Trends[[#This Row],[Likes]]+bbdd_Social_Media_Trends[[#This Row],[Shares]]+bbdd_Social_Media_Trends[[#This Row],[Comments]]</f>
        <v>491732</v>
      </c>
      <c r="M844">
        <f>bbdd_Social_Media_Trends[[#This Row],[Interactions]]/bbdd_Social_Media_Trends[[#This Row],[Views]]</f>
        <v>0.13868177128839587</v>
      </c>
      <c r="N844" s="1" t="s">
        <v>16</v>
      </c>
      <c r="O844" s="4">
        <f t="shared" si="13"/>
        <v>0</v>
      </c>
    </row>
    <row r="845" spans="1:15">
      <c r="A845" s="1" t="s">
        <v>885</v>
      </c>
      <c r="B845" s="2">
        <v>45288</v>
      </c>
      <c r="C845" s="13" t="str">
        <f>TEXT(bbdd_Social_Media_Trends[[#This Row],[Post_Date]],"aaaa-mm")</f>
        <v>2023-12</v>
      </c>
      <c r="D845" s="1" t="s">
        <v>12</v>
      </c>
      <c r="E845" s="1" t="s">
        <v>57</v>
      </c>
      <c r="F845" s="1" t="s">
        <v>14</v>
      </c>
      <c r="G845" s="1" t="s">
        <v>60</v>
      </c>
      <c r="H845">
        <v>4221248</v>
      </c>
      <c r="I845">
        <v>87215</v>
      </c>
      <c r="J845">
        <v>17939</v>
      </c>
      <c r="K845">
        <v>14743</v>
      </c>
      <c r="L845">
        <f>bbdd_Social_Media_Trends[[#This Row],[Likes]]+bbdd_Social_Media_Trends[[#This Row],[Shares]]+bbdd_Social_Media_Trends[[#This Row],[Comments]]</f>
        <v>119897</v>
      </c>
      <c r="M845">
        <f>bbdd_Social_Media_Trends[[#This Row],[Interactions]]/bbdd_Social_Media_Trends[[#This Row],[Views]]</f>
        <v>2.8403211562078323E-2</v>
      </c>
      <c r="N845" s="1" t="s">
        <v>29</v>
      </c>
      <c r="O845" s="4">
        <f t="shared" si="13"/>
        <v>0</v>
      </c>
    </row>
    <row r="846" spans="1:15">
      <c r="A846" s="1" t="s">
        <v>886</v>
      </c>
      <c r="B846" s="2">
        <v>44801</v>
      </c>
      <c r="C846" s="13" t="str">
        <f>TEXT(bbdd_Social_Media_Trends[[#This Row],[Post_Date]],"aaaa-mm")</f>
        <v>2022-08</v>
      </c>
      <c r="D846" s="1" t="s">
        <v>18</v>
      </c>
      <c r="E846" s="1" t="s">
        <v>39</v>
      </c>
      <c r="F846" s="1" t="s">
        <v>36</v>
      </c>
      <c r="G846" s="1" t="s">
        <v>37</v>
      </c>
      <c r="H846">
        <v>3481771</v>
      </c>
      <c r="I846">
        <v>299306</v>
      </c>
      <c r="J846">
        <v>45796</v>
      </c>
      <c r="K846">
        <v>27535</v>
      </c>
      <c r="L846">
        <f>bbdd_Social_Media_Trends[[#This Row],[Likes]]+bbdd_Social_Media_Trends[[#This Row],[Shares]]+bbdd_Social_Media_Trends[[#This Row],[Comments]]</f>
        <v>372637</v>
      </c>
      <c r="M846">
        <f>bbdd_Social_Media_Trends[[#This Row],[Interactions]]/bbdd_Social_Media_Trends[[#This Row],[Views]]</f>
        <v>0.10702513175047985</v>
      </c>
      <c r="N846" s="1" t="s">
        <v>29</v>
      </c>
      <c r="O846" s="4">
        <f t="shared" si="13"/>
        <v>0</v>
      </c>
    </row>
    <row r="847" spans="1:15">
      <c r="A847" s="1" t="s">
        <v>887</v>
      </c>
      <c r="B847" s="2">
        <v>45147</v>
      </c>
      <c r="C847" s="13" t="str">
        <f>TEXT(bbdd_Social_Media_Trends[[#This Row],[Post_Date]],"aaaa-mm")</f>
        <v>2023-08</v>
      </c>
      <c r="D847" s="1" t="s">
        <v>24</v>
      </c>
      <c r="E847" s="1" t="s">
        <v>57</v>
      </c>
      <c r="F847" s="1" t="s">
        <v>36</v>
      </c>
      <c r="G847" s="1" t="s">
        <v>25</v>
      </c>
      <c r="H847">
        <v>1262231</v>
      </c>
      <c r="I847">
        <v>240848</v>
      </c>
      <c r="J847">
        <v>63648</v>
      </c>
      <c r="K847">
        <v>46400</v>
      </c>
      <c r="L847">
        <f>bbdd_Social_Media_Trends[[#This Row],[Likes]]+bbdd_Social_Media_Trends[[#This Row],[Shares]]+bbdd_Social_Media_Trends[[#This Row],[Comments]]</f>
        <v>350896</v>
      </c>
      <c r="M847">
        <f>bbdd_Social_Media_Trends[[#This Row],[Interactions]]/bbdd_Social_Media_Trends[[#This Row],[Views]]</f>
        <v>0.27799665829788683</v>
      </c>
      <c r="N847" s="1" t="s">
        <v>29</v>
      </c>
      <c r="O847" s="4">
        <f t="shared" si="13"/>
        <v>0</v>
      </c>
    </row>
    <row r="848" spans="1:15">
      <c r="A848" s="1" t="s">
        <v>888</v>
      </c>
      <c r="B848" s="2">
        <v>45018</v>
      </c>
      <c r="C848" s="13" t="str">
        <f>TEXT(bbdd_Social_Media_Trends[[#This Row],[Post_Date]],"aaaa-mm")</f>
        <v>2023-04</v>
      </c>
      <c r="D848" s="1" t="s">
        <v>18</v>
      </c>
      <c r="E848" s="1" t="s">
        <v>19</v>
      </c>
      <c r="F848" s="1" t="s">
        <v>14</v>
      </c>
      <c r="G848" s="1" t="s">
        <v>21</v>
      </c>
      <c r="H848">
        <v>735190</v>
      </c>
      <c r="I848">
        <v>421586</v>
      </c>
      <c r="J848">
        <v>62738</v>
      </c>
      <c r="K848">
        <v>38778</v>
      </c>
      <c r="L848">
        <f>bbdd_Social_Media_Trends[[#This Row],[Likes]]+bbdd_Social_Media_Trends[[#This Row],[Shares]]+bbdd_Social_Media_Trends[[#This Row],[Comments]]</f>
        <v>523102</v>
      </c>
      <c r="M848">
        <f>bbdd_Social_Media_Trends[[#This Row],[Interactions]]/bbdd_Social_Media_Trends[[#This Row],[Views]]</f>
        <v>0.71151947115711589</v>
      </c>
      <c r="N848" s="1" t="s">
        <v>29</v>
      </c>
      <c r="O848" s="4">
        <f t="shared" si="13"/>
        <v>0</v>
      </c>
    </row>
    <row r="849" spans="1:15">
      <c r="A849" s="1" t="s">
        <v>889</v>
      </c>
      <c r="B849" s="2">
        <v>44611</v>
      </c>
      <c r="C849" s="13" t="str">
        <f>TEXT(bbdd_Social_Media_Trends[[#This Row],[Post_Date]],"aaaa-mm")</f>
        <v>2022-02</v>
      </c>
      <c r="D849" s="1" t="s">
        <v>18</v>
      </c>
      <c r="E849" s="1" t="s">
        <v>13</v>
      </c>
      <c r="F849" s="1" t="s">
        <v>36</v>
      </c>
      <c r="G849" s="1" t="s">
        <v>25</v>
      </c>
      <c r="H849">
        <v>2635991</v>
      </c>
      <c r="I849">
        <v>187823</v>
      </c>
      <c r="J849">
        <v>29537</v>
      </c>
      <c r="K849">
        <v>46857</v>
      </c>
      <c r="L849">
        <f>bbdd_Social_Media_Trends[[#This Row],[Likes]]+bbdd_Social_Media_Trends[[#This Row],[Shares]]+bbdd_Social_Media_Trends[[#This Row],[Comments]]</f>
        <v>264217</v>
      </c>
      <c r="M849">
        <f>bbdd_Social_Media_Trends[[#This Row],[Interactions]]/bbdd_Social_Media_Trends[[#This Row],[Views]]</f>
        <v>0.10023440899456788</v>
      </c>
      <c r="N849" s="1" t="s">
        <v>29</v>
      </c>
      <c r="O849" s="4">
        <f t="shared" si="13"/>
        <v>0</v>
      </c>
    </row>
    <row r="850" spans="1:15">
      <c r="A850" s="1" t="s">
        <v>890</v>
      </c>
      <c r="B850" s="2">
        <v>44873</v>
      </c>
      <c r="C850" s="13" t="str">
        <f>TEXT(bbdd_Social_Media_Trends[[#This Row],[Post_Date]],"aaaa-mm")</f>
        <v>2022-11</v>
      </c>
      <c r="D850" s="1" t="s">
        <v>18</v>
      </c>
      <c r="E850" s="1" t="s">
        <v>31</v>
      </c>
      <c r="F850" s="1" t="s">
        <v>47</v>
      </c>
      <c r="G850" s="1" t="s">
        <v>15</v>
      </c>
      <c r="H850">
        <v>350307</v>
      </c>
      <c r="I850">
        <v>4331</v>
      </c>
      <c r="J850">
        <v>1623</v>
      </c>
      <c r="K850">
        <v>26850</v>
      </c>
      <c r="L850">
        <f>bbdd_Social_Media_Trends[[#This Row],[Likes]]+bbdd_Social_Media_Trends[[#This Row],[Shares]]+bbdd_Social_Media_Trends[[#This Row],[Comments]]</f>
        <v>32804</v>
      </c>
      <c r="M850">
        <f>bbdd_Social_Media_Trends[[#This Row],[Interactions]]/bbdd_Social_Media_Trends[[#This Row],[Views]]</f>
        <v>9.3643575492353845E-2</v>
      </c>
      <c r="N850" s="1" t="s">
        <v>16</v>
      </c>
      <c r="O850" s="4">
        <f t="shared" si="13"/>
        <v>0</v>
      </c>
    </row>
    <row r="851" spans="1:15">
      <c r="A851" s="1" t="s">
        <v>891</v>
      </c>
      <c r="B851" s="2">
        <v>45268</v>
      </c>
      <c r="C851" s="13" t="str">
        <f>TEXT(bbdd_Social_Media_Trends[[#This Row],[Post_Date]],"aaaa-mm")</f>
        <v>2023-12</v>
      </c>
      <c r="D851" s="1" t="s">
        <v>12</v>
      </c>
      <c r="E851" s="1" t="s">
        <v>59</v>
      </c>
      <c r="F851" s="1" t="s">
        <v>20</v>
      </c>
      <c r="G851" s="1" t="s">
        <v>60</v>
      </c>
      <c r="H851">
        <v>1818938</v>
      </c>
      <c r="I851">
        <v>228251</v>
      </c>
      <c r="J851">
        <v>5943</v>
      </c>
      <c r="K851">
        <v>10429</v>
      </c>
      <c r="L851">
        <f>bbdd_Social_Media_Trends[[#This Row],[Likes]]+bbdd_Social_Media_Trends[[#This Row],[Shares]]+bbdd_Social_Media_Trends[[#This Row],[Comments]]</f>
        <v>244623</v>
      </c>
      <c r="M851">
        <f>bbdd_Social_Media_Trends[[#This Row],[Interactions]]/bbdd_Social_Media_Trends[[#This Row],[Views]]</f>
        <v>0.13448671697441034</v>
      </c>
      <c r="N851" s="1" t="s">
        <v>16</v>
      </c>
      <c r="O851" s="4">
        <f t="shared" si="13"/>
        <v>0</v>
      </c>
    </row>
    <row r="852" spans="1:15">
      <c r="A852" s="1" t="s">
        <v>892</v>
      </c>
      <c r="B852" s="2">
        <v>44735</v>
      </c>
      <c r="C852" s="13" t="str">
        <f>TEXT(bbdd_Social_Media_Trends[[#This Row],[Post_Date]],"aaaa-mm")</f>
        <v>2022-06</v>
      </c>
      <c r="D852" s="1" t="s">
        <v>24</v>
      </c>
      <c r="E852" s="1" t="s">
        <v>35</v>
      </c>
      <c r="F852" s="1" t="s">
        <v>14</v>
      </c>
      <c r="G852" s="1" t="s">
        <v>37</v>
      </c>
      <c r="H852">
        <v>1429838</v>
      </c>
      <c r="I852">
        <v>18668</v>
      </c>
      <c r="J852">
        <v>2497</v>
      </c>
      <c r="K852">
        <v>24005</v>
      </c>
      <c r="L852">
        <f>bbdd_Social_Media_Trends[[#This Row],[Likes]]+bbdd_Social_Media_Trends[[#This Row],[Shares]]+bbdd_Social_Media_Trends[[#This Row],[Comments]]</f>
        <v>45170</v>
      </c>
      <c r="M852">
        <f>bbdd_Social_Media_Trends[[#This Row],[Interactions]]/bbdd_Social_Media_Trends[[#This Row],[Views]]</f>
        <v>3.1590991427000822E-2</v>
      </c>
      <c r="N852" s="1" t="s">
        <v>16</v>
      </c>
      <c r="O852" s="4">
        <f t="shared" si="13"/>
        <v>0</v>
      </c>
    </row>
    <row r="853" spans="1:15">
      <c r="A853" s="1" t="s">
        <v>893</v>
      </c>
      <c r="B853" s="2">
        <v>44749</v>
      </c>
      <c r="C853" s="13" t="str">
        <f>TEXT(bbdd_Social_Media_Trends[[#This Row],[Post_Date]],"aaaa-mm")</f>
        <v>2022-07</v>
      </c>
      <c r="D853" s="1" t="s">
        <v>24</v>
      </c>
      <c r="E853" s="1" t="s">
        <v>35</v>
      </c>
      <c r="F853" s="1" t="s">
        <v>41</v>
      </c>
      <c r="G853" s="1" t="s">
        <v>25</v>
      </c>
      <c r="H853">
        <v>3011539</v>
      </c>
      <c r="I853">
        <v>352831</v>
      </c>
      <c r="J853">
        <v>16037</v>
      </c>
      <c r="K853">
        <v>10940</v>
      </c>
      <c r="L853">
        <f>bbdd_Social_Media_Trends[[#This Row],[Likes]]+bbdd_Social_Media_Trends[[#This Row],[Shares]]+bbdd_Social_Media_Trends[[#This Row],[Comments]]</f>
        <v>379808</v>
      </c>
      <c r="M853">
        <f>bbdd_Social_Media_Trends[[#This Row],[Interactions]]/bbdd_Social_Media_Trends[[#This Row],[Views]]</f>
        <v>0.12611757642853039</v>
      </c>
      <c r="N853" s="1" t="s">
        <v>29</v>
      </c>
      <c r="O853" s="4">
        <f t="shared" si="13"/>
        <v>0</v>
      </c>
    </row>
    <row r="854" spans="1:15">
      <c r="A854" s="1" t="s">
        <v>894</v>
      </c>
      <c r="B854" s="2">
        <v>45217</v>
      </c>
      <c r="C854" s="13" t="str">
        <f>TEXT(bbdd_Social_Media_Trends[[#This Row],[Post_Date]],"aaaa-mm")</f>
        <v>2023-10</v>
      </c>
      <c r="D854" s="1" t="s">
        <v>12</v>
      </c>
      <c r="E854" s="1" t="s">
        <v>52</v>
      </c>
      <c r="F854" s="1" t="s">
        <v>14</v>
      </c>
      <c r="G854" s="1" t="s">
        <v>15</v>
      </c>
      <c r="H854">
        <v>3185451</v>
      </c>
      <c r="I854">
        <v>489381</v>
      </c>
      <c r="J854">
        <v>98149</v>
      </c>
      <c r="K854">
        <v>34483</v>
      </c>
      <c r="L854">
        <f>bbdd_Social_Media_Trends[[#This Row],[Likes]]+bbdd_Social_Media_Trends[[#This Row],[Shares]]+bbdd_Social_Media_Trends[[#This Row],[Comments]]</f>
        <v>622013</v>
      </c>
      <c r="M854">
        <f>bbdd_Social_Media_Trends[[#This Row],[Interactions]]/bbdd_Social_Media_Trends[[#This Row],[Views]]</f>
        <v>0.19526685546253891</v>
      </c>
      <c r="N854" s="1" t="s">
        <v>16</v>
      </c>
      <c r="O854" s="4">
        <f t="shared" si="13"/>
        <v>0</v>
      </c>
    </row>
    <row r="855" spans="1:15">
      <c r="A855" s="1" t="s">
        <v>895</v>
      </c>
      <c r="B855" s="2">
        <v>45255</v>
      </c>
      <c r="C855" s="13" t="str">
        <f>TEXT(bbdd_Social_Media_Trends[[#This Row],[Post_Date]],"aaaa-mm")</f>
        <v>2023-11</v>
      </c>
      <c r="D855" s="1" t="s">
        <v>24</v>
      </c>
      <c r="E855" s="1" t="s">
        <v>13</v>
      </c>
      <c r="F855" s="1" t="s">
        <v>47</v>
      </c>
      <c r="G855" s="1" t="s">
        <v>37</v>
      </c>
      <c r="H855">
        <v>2162853</v>
      </c>
      <c r="I855">
        <v>269312</v>
      </c>
      <c r="J855">
        <v>87618</v>
      </c>
      <c r="K855">
        <v>10907</v>
      </c>
      <c r="L855">
        <f>bbdd_Social_Media_Trends[[#This Row],[Likes]]+bbdd_Social_Media_Trends[[#This Row],[Shares]]+bbdd_Social_Media_Trends[[#This Row],[Comments]]</f>
        <v>367837</v>
      </c>
      <c r="M855">
        <f>bbdd_Social_Media_Trends[[#This Row],[Interactions]]/bbdd_Social_Media_Trends[[#This Row],[Views]]</f>
        <v>0.17007027292192303</v>
      </c>
      <c r="N855" s="1" t="s">
        <v>22</v>
      </c>
      <c r="O855" s="4">
        <f t="shared" si="13"/>
        <v>0</v>
      </c>
    </row>
    <row r="856" spans="1:15">
      <c r="A856" s="1" t="s">
        <v>896</v>
      </c>
      <c r="B856" s="2">
        <v>44996</v>
      </c>
      <c r="C856" s="13" t="str">
        <f>TEXT(bbdd_Social_Media_Trends[[#This Row],[Post_Date]],"aaaa-mm")</f>
        <v>2023-03</v>
      </c>
      <c r="D856" s="1" t="s">
        <v>24</v>
      </c>
      <c r="E856" s="1" t="s">
        <v>35</v>
      </c>
      <c r="F856" s="1" t="s">
        <v>36</v>
      </c>
      <c r="G856" s="1" t="s">
        <v>44</v>
      </c>
      <c r="H856">
        <v>1049060</v>
      </c>
      <c r="I856">
        <v>203673</v>
      </c>
      <c r="J856">
        <v>96687</v>
      </c>
      <c r="K856">
        <v>20847</v>
      </c>
      <c r="L856">
        <f>bbdd_Social_Media_Trends[[#This Row],[Likes]]+bbdd_Social_Media_Trends[[#This Row],[Shares]]+bbdd_Social_Media_Trends[[#This Row],[Comments]]</f>
        <v>321207</v>
      </c>
      <c r="M856">
        <f>bbdd_Social_Media_Trends[[#This Row],[Interactions]]/bbdd_Social_Media_Trends[[#This Row],[Views]]</f>
        <v>0.30618553752883532</v>
      </c>
      <c r="N856" s="1" t="s">
        <v>29</v>
      </c>
      <c r="O856" s="4">
        <f t="shared" si="13"/>
        <v>0</v>
      </c>
    </row>
    <row r="857" spans="1:15">
      <c r="A857" s="1" t="s">
        <v>897</v>
      </c>
      <c r="B857" s="2">
        <v>44708</v>
      </c>
      <c r="C857" s="13" t="str">
        <f>TEXT(bbdd_Social_Media_Trends[[#This Row],[Post_Date]],"aaaa-mm")</f>
        <v>2022-05</v>
      </c>
      <c r="D857" s="1" t="s">
        <v>24</v>
      </c>
      <c r="E857" s="1" t="s">
        <v>59</v>
      </c>
      <c r="F857" s="1" t="s">
        <v>47</v>
      </c>
      <c r="G857" s="1" t="s">
        <v>15</v>
      </c>
      <c r="H857">
        <v>2843559</v>
      </c>
      <c r="I857">
        <v>12146</v>
      </c>
      <c r="J857">
        <v>35655</v>
      </c>
      <c r="K857">
        <v>43443</v>
      </c>
      <c r="L857">
        <f>bbdd_Social_Media_Trends[[#This Row],[Likes]]+bbdd_Social_Media_Trends[[#This Row],[Shares]]+bbdd_Social_Media_Trends[[#This Row],[Comments]]</f>
        <v>91244</v>
      </c>
      <c r="M857">
        <f>bbdd_Social_Media_Trends[[#This Row],[Interactions]]/bbdd_Social_Media_Trends[[#This Row],[Views]]</f>
        <v>3.2087957380170416E-2</v>
      </c>
      <c r="N857" s="1" t="s">
        <v>29</v>
      </c>
      <c r="O857" s="4">
        <f t="shared" si="13"/>
        <v>0</v>
      </c>
    </row>
    <row r="858" spans="1:15">
      <c r="A858" s="1" t="s">
        <v>898</v>
      </c>
      <c r="B858" s="2">
        <v>45144</v>
      </c>
      <c r="C858" s="13" t="str">
        <f>TEXT(bbdd_Social_Media_Trends[[#This Row],[Post_Date]],"aaaa-mm")</f>
        <v>2023-08</v>
      </c>
      <c r="D858" s="1" t="s">
        <v>18</v>
      </c>
      <c r="E858" s="1" t="s">
        <v>13</v>
      </c>
      <c r="F858" s="1" t="s">
        <v>20</v>
      </c>
      <c r="G858" s="1" t="s">
        <v>37</v>
      </c>
      <c r="H858">
        <v>75331</v>
      </c>
      <c r="I858">
        <v>386738</v>
      </c>
      <c r="J858">
        <v>46627</v>
      </c>
      <c r="K858">
        <v>6927</v>
      </c>
      <c r="L858">
        <f>bbdd_Social_Media_Trends[[#This Row],[Likes]]+bbdd_Social_Media_Trends[[#This Row],[Shares]]+bbdd_Social_Media_Trends[[#This Row],[Comments]]</f>
        <v>440292</v>
      </c>
      <c r="M858">
        <f>bbdd_Social_Media_Trends[[#This Row],[Interactions]]/bbdd_Social_Media_Trends[[#This Row],[Views]]</f>
        <v>5.8447651033439092</v>
      </c>
      <c r="N858" s="1" t="s">
        <v>22</v>
      </c>
      <c r="O858" s="4">
        <f t="shared" si="13"/>
        <v>0</v>
      </c>
    </row>
    <row r="859" spans="1:15">
      <c r="A859" s="1" t="s">
        <v>899</v>
      </c>
      <c r="B859" s="2">
        <v>44754</v>
      </c>
      <c r="C859" s="13" t="str">
        <f>TEXT(bbdd_Social_Media_Trends[[#This Row],[Post_Date]],"aaaa-mm")</f>
        <v>2022-07</v>
      </c>
      <c r="D859" s="1" t="s">
        <v>24</v>
      </c>
      <c r="E859" s="1" t="s">
        <v>52</v>
      </c>
      <c r="F859" s="1" t="s">
        <v>47</v>
      </c>
      <c r="G859" s="1" t="s">
        <v>44</v>
      </c>
      <c r="H859">
        <v>906698</v>
      </c>
      <c r="I859">
        <v>201588</v>
      </c>
      <c r="J859">
        <v>49402</v>
      </c>
      <c r="K859">
        <v>48909</v>
      </c>
      <c r="L859">
        <f>bbdd_Social_Media_Trends[[#This Row],[Likes]]+bbdd_Social_Media_Trends[[#This Row],[Shares]]+bbdd_Social_Media_Trends[[#This Row],[Comments]]</f>
        <v>299899</v>
      </c>
      <c r="M859">
        <f>bbdd_Social_Media_Trends[[#This Row],[Interactions]]/bbdd_Social_Media_Trends[[#This Row],[Views]]</f>
        <v>0.33075952522229013</v>
      </c>
      <c r="N859" s="1" t="s">
        <v>22</v>
      </c>
      <c r="O859" s="4">
        <f t="shared" si="13"/>
        <v>0</v>
      </c>
    </row>
    <row r="860" spans="1:15">
      <c r="A860" s="1" t="s">
        <v>900</v>
      </c>
      <c r="B860" s="2">
        <v>44944</v>
      </c>
      <c r="C860" s="13" t="str">
        <f>TEXT(bbdd_Social_Media_Trends[[#This Row],[Post_Date]],"aaaa-mm")</f>
        <v>2023-01</v>
      </c>
      <c r="D860" s="1" t="s">
        <v>18</v>
      </c>
      <c r="E860" s="1" t="s">
        <v>13</v>
      </c>
      <c r="F860" s="1" t="s">
        <v>47</v>
      </c>
      <c r="G860" s="1" t="s">
        <v>44</v>
      </c>
      <c r="H860">
        <v>4483470</v>
      </c>
      <c r="I860">
        <v>117945</v>
      </c>
      <c r="J860">
        <v>55358</v>
      </c>
      <c r="K860">
        <v>30073</v>
      </c>
      <c r="L860">
        <f>bbdd_Social_Media_Trends[[#This Row],[Likes]]+bbdd_Social_Media_Trends[[#This Row],[Shares]]+bbdd_Social_Media_Trends[[#This Row],[Comments]]</f>
        <v>203376</v>
      </c>
      <c r="M860">
        <f>bbdd_Social_Media_Trends[[#This Row],[Interactions]]/bbdd_Social_Media_Trends[[#This Row],[Views]]</f>
        <v>4.5361293819296218E-2</v>
      </c>
      <c r="N860" s="1" t="s">
        <v>16</v>
      </c>
      <c r="O860" s="4">
        <f t="shared" si="13"/>
        <v>0</v>
      </c>
    </row>
    <row r="861" spans="1:15">
      <c r="A861" s="1" t="s">
        <v>901</v>
      </c>
      <c r="B861" s="2">
        <v>44811</v>
      </c>
      <c r="C861" s="13" t="str">
        <f>TEXT(bbdd_Social_Media_Trends[[#This Row],[Post_Date]],"aaaa-mm")</f>
        <v>2022-09</v>
      </c>
      <c r="D861" s="1" t="s">
        <v>24</v>
      </c>
      <c r="E861" s="1" t="s">
        <v>39</v>
      </c>
      <c r="F861" s="1" t="s">
        <v>47</v>
      </c>
      <c r="G861" s="1" t="s">
        <v>21</v>
      </c>
      <c r="H861">
        <v>1929226</v>
      </c>
      <c r="I861">
        <v>300187</v>
      </c>
      <c r="J861">
        <v>53229</v>
      </c>
      <c r="K861">
        <v>25999</v>
      </c>
      <c r="L861">
        <f>bbdd_Social_Media_Trends[[#This Row],[Likes]]+bbdd_Social_Media_Trends[[#This Row],[Shares]]+bbdd_Social_Media_Trends[[#This Row],[Comments]]</f>
        <v>379415</v>
      </c>
      <c r="M861">
        <f>bbdd_Social_Media_Trends[[#This Row],[Interactions]]/bbdd_Social_Media_Trends[[#This Row],[Views]]</f>
        <v>0.19666695348289936</v>
      </c>
      <c r="N861" s="1" t="s">
        <v>16</v>
      </c>
      <c r="O861" s="4">
        <f t="shared" si="13"/>
        <v>0</v>
      </c>
    </row>
    <row r="862" spans="1:15">
      <c r="A862" s="1" t="s">
        <v>902</v>
      </c>
      <c r="B862" s="2">
        <v>45102</v>
      </c>
      <c r="C862" s="13" t="str">
        <f>TEXT(bbdd_Social_Media_Trends[[#This Row],[Post_Date]],"aaaa-mm")</f>
        <v>2023-06</v>
      </c>
      <c r="D862" s="1" t="s">
        <v>18</v>
      </c>
      <c r="E862" s="1" t="s">
        <v>31</v>
      </c>
      <c r="F862" s="1" t="s">
        <v>36</v>
      </c>
      <c r="G862" s="1" t="s">
        <v>50</v>
      </c>
      <c r="H862">
        <v>224458</v>
      </c>
      <c r="I862">
        <v>277150</v>
      </c>
      <c r="J862">
        <v>61218</v>
      </c>
      <c r="K862">
        <v>38779</v>
      </c>
      <c r="L862">
        <f>bbdd_Social_Media_Trends[[#This Row],[Likes]]+bbdd_Social_Media_Trends[[#This Row],[Shares]]+bbdd_Social_Media_Trends[[#This Row],[Comments]]</f>
        <v>377147</v>
      </c>
      <c r="M862">
        <f>bbdd_Social_Media_Trends[[#This Row],[Interactions]]/bbdd_Social_Media_Trends[[#This Row],[Views]]</f>
        <v>1.6802564399575868</v>
      </c>
      <c r="N862" s="1" t="s">
        <v>22</v>
      </c>
      <c r="O862" s="4">
        <f t="shared" si="13"/>
        <v>0</v>
      </c>
    </row>
    <row r="863" spans="1:15">
      <c r="A863" s="1" t="s">
        <v>903</v>
      </c>
      <c r="B863" s="2">
        <v>45135</v>
      </c>
      <c r="C863" s="13" t="str">
        <f>TEXT(bbdd_Social_Media_Trends[[#This Row],[Post_Date]],"aaaa-mm")</f>
        <v>2023-07</v>
      </c>
      <c r="D863" s="1" t="s">
        <v>18</v>
      </c>
      <c r="E863" s="1" t="s">
        <v>52</v>
      </c>
      <c r="F863" s="1" t="s">
        <v>20</v>
      </c>
      <c r="G863" s="1" t="s">
        <v>60</v>
      </c>
      <c r="H863">
        <v>3139127</v>
      </c>
      <c r="I863">
        <v>70363</v>
      </c>
      <c r="J863">
        <v>97084</v>
      </c>
      <c r="K863">
        <v>127</v>
      </c>
      <c r="L863">
        <f>bbdd_Social_Media_Trends[[#This Row],[Likes]]+bbdd_Social_Media_Trends[[#This Row],[Shares]]+bbdd_Social_Media_Trends[[#This Row],[Comments]]</f>
        <v>167574</v>
      </c>
      <c r="M863">
        <f>bbdd_Social_Media_Trends[[#This Row],[Interactions]]/bbdd_Social_Media_Trends[[#This Row],[Views]]</f>
        <v>5.3382357579033916E-2</v>
      </c>
      <c r="N863" s="1" t="s">
        <v>29</v>
      </c>
      <c r="O863" s="4">
        <f t="shared" si="13"/>
        <v>0</v>
      </c>
    </row>
    <row r="864" spans="1:15">
      <c r="A864" s="1" t="s">
        <v>904</v>
      </c>
      <c r="B864" s="2">
        <v>45229</v>
      </c>
      <c r="C864" s="13" t="str">
        <f>TEXT(bbdd_Social_Media_Trends[[#This Row],[Post_Date]],"aaaa-mm")</f>
        <v>2023-10</v>
      </c>
      <c r="D864" s="1" t="s">
        <v>24</v>
      </c>
      <c r="E864" s="1" t="s">
        <v>49</v>
      </c>
      <c r="F864" s="1" t="s">
        <v>14</v>
      </c>
      <c r="G864" s="1" t="s">
        <v>15</v>
      </c>
      <c r="H864">
        <v>2651655</v>
      </c>
      <c r="I864">
        <v>457174</v>
      </c>
      <c r="J864">
        <v>40321</v>
      </c>
      <c r="K864">
        <v>47420</v>
      </c>
      <c r="L864">
        <f>bbdd_Social_Media_Trends[[#This Row],[Likes]]+bbdd_Social_Media_Trends[[#This Row],[Shares]]+bbdd_Social_Media_Trends[[#This Row],[Comments]]</f>
        <v>544915</v>
      </c>
      <c r="M864">
        <f>bbdd_Social_Media_Trends[[#This Row],[Interactions]]/bbdd_Social_Media_Trends[[#This Row],[Views]]</f>
        <v>0.20549996134489593</v>
      </c>
      <c r="N864" s="1" t="s">
        <v>29</v>
      </c>
      <c r="O864" s="4">
        <f t="shared" si="13"/>
        <v>0</v>
      </c>
    </row>
    <row r="865" spans="1:15">
      <c r="A865" s="1" t="s">
        <v>905</v>
      </c>
      <c r="B865" s="2">
        <v>44636</v>
      </c>
      <c r="C865" s="13" t="str">
        <f>TEXT(bbdd_Social_Media_Trends[[#This Row],[Post_Date]],"aaaa-mm")</f>
        <v>2022-03</v>
      </c>
      <c r="D865" s="1" t="s">
        <v>12</v>
      </c>
      <c r="E865" s="1" t="s">
        <v>49</v>
      </c>
      <c r="F865" s="1" t="s">
        <v>14</v>
      </c>
      <c r="G865" s="1" t="s">
        <v>50</v>
      </c>
      <c r="H865">
        <v>364719</v>
      </c>
      <c r="I865">
        <v>189328</v>
      </c>
      <c r="J865">
        <v>82087</v>
      </c>
      <c r="K865">
        <v>44366</v>
      </c>
      <c r="L865">
        <f>bbdd_Social_Media_Trends[[#This Row],[Likes]]+bbdd_Social_Media_Trends[[#This Row],[Shares]]+bbdd_Social_Media_Trends[[#This Row],[Comments]]</f>
        <v>315781</v>
      </c>
      <c r="M865">
        <f>bbdd_Social_Media_Trends[[#This Row],[Interactions]]/bbdd_Social_Media_Trends[[#This Row],[Views]]</f>
        <v>0.8658199874423872</v>
      </c>
      <c r="N865" s="1" t="s">
        <v>29</v>
      </c>
      <c r="O865" s="4">
        <f t="shared" si="13"/>
        <v>0</v>
      </c>
    </row>
    <row r="866" spans="1:15">
      <c r="A866" s="1" t="s">
        <v>906</v>
      </c>
      <c r="B866" s="2">
        <v>45284</v>
      </c>
      <c r="C866" s="13" t="str">
        <f>TEXT(bbdd_Social_Media_Trends[[#This Row],[Post_Date]],"aaaa-mm")</f>
        <v>2023-12</v>
      </c>
      <c r="D866" s="1" t="s">
        <v>27</v>
      </c>
      <c r="E866" s="1" t="s">
        <v>59</v>
      </c>
      <c r="F866" s="1" t="s">
        <v>47</v>
      </c>
      <c r="G866" s="1" t="s">
        <v>25</v>
      </c>
      <c r="H866">
        <v>3656271</v>
      </c>
      <c r="I866">
        <v>448604</v>
      </c>
      <c r="J866">
        <v>9543</v>
      </c>
      <c r="K866">
        <v>25102</v>
      </c>
      <c r="L866">
        <f>bbdd_Social_Media_Trends[[#This Row],[Likes]]+bbdd_Social_Media_Trends[[#This Row],[Shares]]+bbdd_Social_Media_Trends[[#This Row],[Comments]]</f>
        <v>483249</v>
      </c>
      <c r="M866">
        <f>bbdd_Social_Media_Trends[[#This Row],[Interactions]]/bbdd_Social_Media_Trends[[#This Row],[Views]]</f>
        <v>0.13216990753694133</v>
      </c>
      <c r="N866" s="1" t="s">
        <v>16</v>
      </c>
      <c r="O866" s="4">
        <f t="shared" si="13"/>
        <v>0</v>
      </c>
    </row>
    <row r="867" spans="1:15">
      <c r="A867" s="1" t="s">
        <v>907</v>
      </c>
      <c r="B867" s="2">
        <v>44618</v>
      </c>
      <c r="C867" s="13" t="str">
        <f>TEXT(bbdd_Social_Media_Trends[[#This Row],[Post_Date]],"aaaa-mm")</f>
        <v>2022-02</v>
      </c>
      <c r="D867" s="1" t="s">
        <v>18</v>
      </c>
      <c r="E867" s="1" t="s">
        <v>57</v>
      </c>
      <c r="F867" s="1" t="s">
        <v>32</v>
      </c>
      <c r="G867" s="1" t="s">
        <v>21</v>
      </c>
      <c r="H867">
        <v>4363523</v>
      </c>
      <c r="I867">
        <v>488878</v>
      </c>
      <c r="J867">
        <v>8230</v>
      </c>
      <c r="K867">
        <v>3369</v>
      </c>
      <c r="L867">
        <f>bbdd_Social_Media_Trends[[#This Row],[Likes]]+bbdd_Social_Media_Trends[[#This Row],[Shares]]+bbdd_Social_Media_Trends[[#This Row],[Comments]]</f>
        <v>500477</v>
      </c>
      <c r="M867">
        <f>bbdd_Social_Media_Trends[[#This Row],[Interactions]]/bbdd_Social_Media_Trends[[#This Row],[Views]]</f>
        <v>0.11469562553010491</v>
      </c>
      <c r="N867" s="1" t="s">
        <v>29</v>
      </c>
      <c r="O867" s="4">
        <f t="shared" si="13"/>
        <v>0</v>
      </c>
    </row>
    <row r="868" spans="1:15">
      <c r="A868" s="1" t="s">
        <v>908</v>
      </c>
      <c r="B868" s="2">
        <v>44648</v>
      </c>
      <c r="C868" s="13" t="str">
        <f>TEXT(bbdd_Social_Media_Trends[[#This Row],[Post_Date]],"aaaa-mm")</f>
        <v>2022-03</v>
      </c>
      <c r="D868" s="1" t="s">
        <v>27</v>
      </c>
      <c r="E868" s="1" t="s">
        <v>52</v>
      </c>
      <c r="F868" s="1" t="s">
        <v>20</v>
      </c>
      <c r="G868" s="1" t="s">
        <v>44</v>
      </c>
      <c r="H868">
        <v>1153858</v>
      </c>
      <c r="I868">
        <v>36011</v>
      </c>
      <c r="J868">
        <v>15306</v>
      </c>
      <c r="K868">
        <v>46185</v>
      </c>
      <c r="L868">
        <f>bbdd_Social_Media_Trends[[#This Row],[Likes]]+bbdd_Social_Media_Trends[[#This Row],[Shares]]+bbdd_Social_Media_Trends[[#This Row],[Comments]]</f>
        <v>97502</v>
      </c>
      <c r="M868">
        <f>bbdd_Social_Media_Trends[[#This Row],[Interactions]]/bbdd_Social_Media_Trends[[#This Row],[Views]]</f>
        <v>8.4500865791111213E-2</v>
      </c>
      <c r="N868" s="1" t="s">
        <v>22</v>
      </c>
      <c r="O868" s="4">
        <f t="shared" si="13"/>
        <v>0</v>
      </c>
    </row>
    <row r="869" spans="1:15">
      <c r="A869" s="1" t="s">
        <v>909</v>
      </c>
      <c r="B869" s="2">
        <v>44828</v>
      </c>
      <c r="C869" s="13" t="str">
        <f>TEXT(bbdd_Social_Media_Trends[[#This Row],[Post_Date]],"aaaa-mm")</f>
        <v>2022-09</v>
      </c>
      <c r="D869" s="1" t="s">
        <v>18</v>
      </c>
      <c r="E869" s="1" t="s">
        <v>35</v>
      </c>
      <c r="F869" s="1" t="s">
        <v>14</v>
      </c>
      <c r="G869" s="1" t="s">
        <v>28</v>
      </c>
      <c r="H869">
        <v>2121725</v>
      </c>
      <c r="I869">
        <v>45509</v>
      </c>
      <c r="J869">
        <v>307</v>
      </c>
      <c r="K869">
        <v>8958</v>
      </c>
      <c r="L869">
        <f>bbdd_Social_Media_Trends[[#This Row],[Likes]]+bbdd_Social_Media_Trends[[#This Row],[Shares]]+bbdd_Social_Media_Trends[[#This Row],[Comments]]</f>
        <v>54774</v>
      </c>
      <c r="M869">
        <f>bbdd_Social_Media_Trends[[#This Row],[Interactions]]/bbdd_Social_Media_Trends[[#This Row],[Views]]</f>
        <v>2.5815786683005573E-2</v>
      </c>
      <c r="N869" s="1" t="s">
        <v>29</v>
      </c>
      <c r="O869" s="4">
        <f t="shared" si="13"/>
        <v>0</v>
      </c>
    </row>
    <row r="870" spans="1:15">
      <c r="A870" s="1" t="s">
        <v>910</v>
      </c>
      <c r="B870" s="2">
        <v>44670</v>
      </c>
      <c r="C870" s="13" t="str">
        <f>TEXT(bbdd_Social_Media_Trends[[#This Row],[Post_Date]],"aaaa-mm")</f>
        <v>2022-04</v>
      </c>
      <c r="D870" s="1" t="s">
        <v>27</v>
      </c>
      <c r="E870" s="1" t="s">
        <v>31</v>
      </c>
      <c r="F870" s="1" t="s">
        <v>20</v>
      </c>
      <c r="G870" s="1" t="s">
        <v>60</v>
      </c>
      <c r="H870">
        <v>1684233</v>
      </c>
      <c r="I870">
        <v>402293</v>
      </c>
      <c r="J870">
        <v>7055</v>
      </c>
      <c r="K870">
        <v>33744</v>
      </c>
      <c r="L870">
        <f>bbdd_Social_Media_Trends[[#This Row],[Likes]]+bbdd_Social_Media_Trends[[#This Row],[Shares]]+bbdd_Social_Media_Trends[[#This Row],[Comments]]</f>
        <v>443092</v>
      </c>
      <c r="M870">
        <f>bbdd_Social_Media_Trends[[#This Row],[Interactions]]/bbdd_Social_Media_Trends[[#This Row],[Views]]</f>
        <v>0.26308236449469879</v>
      </c>
      <c r="N870" s="1" t="s">
        <v>16</v>
      </c>
      <c r="O870" s="4">
        <f t="shared" si="13"/>
        <v>0</v>
      </c>
    </row>
    <row r="871" spans="1:15">
      <c r="A871" s="1" t="s">
        <v>911</v>
      </c>
      <c r="B871" s="2">
        <v>44768</v>
      </c>
      <c r="C871" s="13" t="str">
        <f>TEXT(bbdd_Social_Media_Trends[[#This Row],[Post_Date]],"aaaa-mm")</f>
        <v>2022-07</v>
      </c>
      <c r="D871" s="1" t="s">
        <v>24</v>
      </c>
      <c r="E871" s="1" t="s">
        <v>19</v>
      </c>
      <c r="F871" s="1" t="s">
        <v>36</v>
      </c>
      <c r="G871" s="1" t="s">
        <v>60</v>
      </c>
      <c r="H871">
        <v>960449</v>
      </c>
      <c r="I871">
        <v>475480</v>
      </c>
      <c r="J871">
        <v>27053</v>
      </c>
      <c r="K871">
        <v>23747</v>
      </c>
      <c r="L871">
        <f>bbdd_Social_Media_Trends[[#This Row],[Likes]]+bbdd_Social_Media_Trends[[#This Row],[Shares]]+bbdd_Social_Media_Trends[[#This Row],[Comments]]</f>
        <v>526280</v>
      </c>
      <c r="M871">
        <f>bbdd_Social_Media_Trends[[#This Row],[Interactions]]/bbdd_Social_Media_Trends[[#This Row],[Views]]</f>
        <v>0.54795205159253646</v>
      </c>
      <c r="N871" s="1" t="s">
        <v>22</v>
      </c>
      <c r="O871" s="4">
        <f t="shared" si="13"/>
        <v>0</v>
      </c>
    </row>
    <row r="872" spans="1:15">
      <c r="A872" s="1" t="s">
        <v>912</v>
      </c>
      <c r="B872" s="2">
        <v>44866</v>
      </c>
      <c r="C872" s="13" t="str">
        <f>TEXT(bbdd_Social_Media_Trends[[#This Row],[Post_Date]],"aaaa-mm")</f>
        <v>2022-11</v>
      </c>
      <c r="D872" s="1" t="s">
        <v>18</v>
      </c>
      <c r="E872" s="1" t="s">
        <v>46</v>
      </c>
      <c r="F872" s="1" t="s">
        <v>47</v>
      </c>
      <c r="G872" s="1" t="s">
        <v>50</v>
      </c>
      <c r="H872">
        <v>1949651</v>
      </c>
      <c r="I872">
        <v>348513</v>
      </c>
      <c r="J872">
        <v>25769</v>
      </c>
      <c r="K872">
        <v>15034</v>
      </c>
      <c r="L872">
        <f>bbdd_Social_Media_Trends[[#This Row],[Likes]]+bbdd_Social_Media_Trends[[#This Row],[Shares]]+bbdd_Social_Media_Trends[[#This Row],[Comments]]</f>
        <v>389316</v>
      </c>
      <c r="M872">
        <f>bbdd_Social_Media_Trends[[#This Row],[Interactions]]/bbdd_Social_Media_Trends[[#This Row],[Views]]</f>
        <v>0.19968496925860063</v>
      </c>
      <c r="N872" s="1" t="s">
        <v>22</v>
      </c>
      <c r="O872" s="4">
        <f t="shared" si="13"/>
        <v>0</v>
      </c>
    </row>
    <row r="873" spans="1:15">
      <c r="A873" s="1" t="s">
        <v>913</v>
      </c>
      <c r="B873" s="2">
        <v>44955</v>
      </c>
      <c r="C873" s="13" t="str">
        <f>TEXT(bbdd_Social_Media_Trends[[#This Row],[Post_Date]],"aaaa-mm")</f>
        <v>2023-01</v>
      </c>
      <c r="D873" s="1" t="s">
        <v>12</v>
      </c>
      <c r="E873" s="1" t="s">
        <v>31</v>
      </c>
      <c r="F873" s="1" t="s">
        <v>20</v>
      </c>
      <c r="G873" s="1" t="s">
        <v>37</v>
      </c>
      <c r="H873">
        <v>1809305</v>
      </c>
      <c r="I873">
        <v>287587</v>
      </c>
      <c r="J873">
        <v>43594</v>
      </c>
      <c r="K873">
        <v>4461</v>
      </c>
      <c r="L873">
        <f>bbdd_Social_Media_Trends[[#This Row],[Likes]]+bbdd_Social_Media_Trends[[#This Row],[Shares]]+bbdd_Social_Media_Trends[[#This Row],[Comments]]</f>
        <v>335642</v>
      </c>
      <c r="M873">
        <f>bbdd_Social_Media_Trends[[#This Row],[Interactions]]/bbdd_Social_Media_Trends[[#This Row],[Views]]</f>
        <v>0.18550880034046222</v>
      </c>
      <c r="N873" s="1" t="s">
        <v>22</v>
      </c>
      <c r="O873" s="4">
        <f t="shared" si="13"/>
        <v>0</v>
      </c>
    </row>
    <row r="874" spans="1:15">
      <c r="A874" s="1" t="s">
        <v>914</v>
      </c>
      <c r="B874" s="2">
        <v>45102</v>
      </c>
      <c r="C874" s="13" t="str">
        <f>TEXT(bbdd_Social_Media_Trends[[#This Row],[Post_Date]],"aaaa-mm")</f>
        <v>2023-06</v>
      </c>
      <c r="D874" s="1" t="s">
        <v>27</v>
      </c>
      <c r="E874" s="1" t="s">
        <v>35</v>
      </c>
      <c r="F874" s="1" t="s">
        <v>32</v>
      </c>
      <c r="G874" s="1" t="s">
        <v>44</v>
      </c>
      <c r="H874">
        <v>4274529</v>
      </c>
      <c r="I874">
        <v>464184</v>
      </c>
      <c r="J874">
        <v>34152</v>
      </c>
      <c r="K874">
        <v>47788</v>
      </c>
      <c r="L874">
        <f>bbdd_Social_Media_Trends[[#This Row],[Likes]]+bbdd_Social_Media_Trends[[#This Row],[Shares]]+bbdd_Social_Media_Trends[[#This Row],[Comments]]</f>
        <v>546124</v>
      </c>
      <c r="M874">
        <f>bbdd_Social_Media_Trends[[#This Row],[Interactions]]/bbdd_Social_Media_Trends[[#This Row],[Views]]</f>
        <v>0.12776238036986062</v>
      </c>
      <c r="N874" s="1" t="s">
        <v>16</v>
      </c>
      <c r="O874" s="4">
        <f t="shared" si="13"/>
        <v>0</v>
      </c>
    </row>
    <row r="875" spans="1:15">
      <c r="A875" s="1" t="s">
        <v>915</v>
      </c>
      <c r="B875" s="2">
        <v>44941</v>
      </c>
      <c r="C875" s="13" t="str">
        <f>TEXT(bbdd_Social_Media_Trends[[#This Row],[Post_Date]],"aaaa-mm")</f>
        <v>2023-01</v>
      </c>
      <c r="D875" s="1" t="s">
        <v>12</v>
      </c>
      <c r="E875" s="1" t="s">
        <v>19</v>
      </c>
      <c r="F875" s="1" t="s">
        <v>14</v>
      </c>
      <c r="G875" s="1" t="s">
        <v>37</v>
      </c>
      <c r="H875">
        <v>4526401</v>
      </c>
      <c r="I875">
        <v>302669</v>
      </c>
      <c r="J875">
        <v>15559</v>
      </c>
      <c r="K875">
        <v>21915</v>
      </c>
      <c r="L875">
        <f>bbdd_Social_Media_Trends[[#This Row],[Likes]]+bbdd_Social_Media_Trends[[#This Row],[Shares]]+bbdd_Social_Media_Trends[[#This Row],[Comments]]</f>
        <v>340143</v>
      </c>
      <c r="M875">
        <f>bbdd_Social_Media_Trends[[#This Row],[Interactions]]/bbdd_Social_Media_Trends[[#This Row],[Views]]</f>
        <v>7.5146457417272577E-2</v>
      </c>
      <c r="N875" s="1" t="s">
        <v>22</v>
      </c>
      <c r="O875" s="4">
        <f t="shared" si="13"/>
        <v>0</v>
      </c>
    </row>
    <row r="876" spans="1:15">
      <c r="A876" s="1" t="s">
        <v>916</v>
      </c>
      <c r="B876" s="2">
        <v>45153</v>
      </c>
      <c r="C876" s="13" t="str">
        <f>TEXT(bbdd_Social_Media_Trends[[#This Row],[Post_Date]],"aaaa-mm")</f>
        <v>2023-08</v>
      </c>
      <c r="D876" s="1" t="s">
        <v>27</v>
      </c>
      <c r="E876" s="1" t="s">
        <v>19</v>
      </c>
      <c r="F876" s="1" t="s">
        <v>36</v>
      </c>
      <c r="G876" s="1" t="s">
        <v>21</v>
      </c>
      <c r="H876">
        <v>2611693</v>
      </c>
      <c r="I876">
        <v>119401</v>
      </c>
      <c r="J876">
        <v>62682</v>
      </c>
      <c r="K876">
        <v>25971</v>
      </c>
      <c r="L876">
        <f>bbdd_Social_Media_Trends[[#This Row],[Likes]]+bbdd_Social_Media_Trends[[#This Row],[Shares]]+bbdd_Social_Media_Trends[[#This Row],[Comments]]</f>
        <v>208054</v>
      </c>
      <c r="M876">
        <f>bbdd_Social_Media_Trends[[#This Row],[Interactions]]/bbdd_Social_Media_Trends[[#This Row],[Views]]</f>
        <v>7.9662502445731559E-2</v>
      </c>
      <c r="N876" s="1" t="s">
        <v>16</v>
      </c>
      <c r="O876" s="4">
        <f t="shared" si="13"/>
        <v>0</v>
      </c>
    </row>
    <row r="877" spans="1:15">
      <c r="A877" s="1" t="s">
        <v>917</v>
      </c>
      <c r="B877" s="2">
        <v>44597</v>
      </c>
      <c r="C877" s="13" t="str">
        <f>TEXT(bbdd_Social_Media_Trends[[#This Row],[Post_Date]],"aaaa-mm")</f>
        <v>2022-02</v>
      </c>
      <c r="D877" s="1" t="s">
        <v>27</v>
      </c>
      <c r="E877" s="1" t="s">
        <v>52</v>
      </c>
      <c r="F877" s="1" t="s">
        <v>32</v>
      </c>
      <c r="G877" s="1" t="s">
        <v>21</v>
      </c>
      <c r="H877">
        <v>777206</v>
      </c>
      <c r="I877">
        <v>279969</v>
      </c>
      <c r="J877">
        <v>17264</v>
      </c>
      <c r="K877">
        <v>9519</v>
      </c>
      <c r="L877">
        <f>bbdd_Social_Media_Trends[[#This Row],[Likes]]+bbdd_Social_Media_Trends[[#This Row],[Shares]]+bbdd_Social_Media_Trends[[#This Row],[Comments]]</f>
        <v>306752</v>
      </c>
      <c r="M877">
        <f>bbdd_Social_Media_Trends[[#This Row],[Interactions]]/bbdd_Social_Media_Trends[[#This Row],[Views]]</f>
        <v>0.39468557885554151</v>
      </c>
      <c r="N877" s="1" t="s">
        <v>16</v>
      </c>
      <c r="O877" s="4">
        <f t="shared" si="13"/>
        <v>0</v>
      </c>
    </row>
    <row r="878" spans="1:15">
      <c r="A878" s="1" t="s">
        <v>918</v>
      </c>
      <c r="B878" s="2">
        <v>44737</v>
      </c>
      <c r="C878" s="13" t="str">
        <f>TEXT(bbdd_Social_Media_Trends[[#This Row],[Post_Date]],"aaaa-mm")</f>
        <v>2022-06</v>
      </c>
      <c r="D878" s="1" t="s">
        <v>18</v>
      </c>
      <c r="E878" s="1" t="s">
        <v>31</v>
      </c>
      <c r="F878" s="1" t="s">
        <v>47</v>
      </c>
      <c r="G878" s="1" t="s">
        <v>28</v>
      </c>
      <c r="H878">
        <v>3822658</v>
      </c>
      <c r="I878">
        <v>16287</v>
      </c>
      <c r="J878">
        <v>899</v>
      </c>
      <c r="K878">
        <v>13106</v>
      </c>
      <c r="L878">
        <f>bbdd_Social_Media_Trends[[#This Row],[Likes]]+bbdd_Social_Media_Trends[[#This Row],[Shares]]+bbdd_Social_Media_Trends[[#This Row],[Comments]]</f>
        <v>30292</v>
      </c>
      <c r="M878">
        <f>bbdd_Social_Media_Trends[[#This Row],[Interactions]]/bbdd_Social_Media_Trends[[#This Row],[Views]]</f>
        <v>7.9243290924796306E-3</v>
      </c>
      <c r="N878" s="1" t="s">
        <v>16</v>
      </c>
      <c r="O878" s="4">
        <f t="shared" si="13"/>
        <v>0</v>
      </c>
    </row>
    <row r="879" spans="1:15">
      <c r="A879" s="1" t="s">
        <v>919</v>
      </c>
      <c r="B879" s="2">
        <v>44778</v>
      </c>
      <c r="C879" s="13" t="str">
        <f>TEXT(bbdd_Social_Media_Trends[[#This Row],[Post_Date]],"aaaa-mm")</f>
        <v>2022-08</v>
      </c>
      <c r="D879" s="1" t="s">
        <v>27</v>
      </c>
      <c r="E879" s="1" t="s">
        <v>52</v>
      </c>
      <c r="F879" s="1" t="s">
        <v>41</v>
      </c>
      <c r="G879" s="1" t="s">
        <v>28</v>
      </c>
      <c r="H879">
        <v>2730742</v>
      </c>
      <c r="I879">
        <v>380894</v>
      </c>
      <c r="J879">
        <v>97358</v>
      </c>
      <c r="K879">
        <v>46960</v>
      </c>
      <c r="L879">
        <f>bbdd_Social_Media_Trends[[#This Row],[Likes]]+bbdd_Social_Media_Trends[[#This Row],[Shares]]+bbdd_Social_Media_Trends[[#This Row],[Comments]]</f>
        <v>525212</v>
      </c>
      <c r="M879">
        <f>bbdd_Social_Media_Trends[[#This Row],[Interactions]]/bbdd_Social_Media_Trends[[#This Row],[Views]]</f>
        <v>0.19233307284247286</v>
      </c>
      <c r="N879" s="1" t="s">
        <v>29</v>
      </c>
      <c r="O879" s="4">
        <f t="shared" si="13"/>
        <v>0</v>
      </c>
    </row>
    <row r="880" spans="1:15">
      <c r="A880" s="1" t="s">
        <v>920</v>
      </c>
      <c r="B880" s="2">
        <v>44562</v>
      </c>
      <c r="C880" s="13" t="str">
        <f>TEXT(bbdd_Social_Media_Trends[[#This Row],[Post_Date]],"aaaa-mm")</f>
        <v>2022-01</v>
      </c>
      <c r="D880" s="1" t="s">
        <v>24</v>
      </c>
      <c r="E880" s="1" t="s">
        <v>52</v>
      </c>
      <c r="F880" s="1" t="s">
        <v>32</v>
      </c>
      <c r="G880" s="1" t="s">
        <v>25</v>
      </c>
      <c r="H880">
        <v>3536654</v>
      </c>
      <c r="I880">
        <v>292882</v>
      </c>
      <c r="J880">
        <v>7966</v>
      </c>
      <c r="K880">
        <v>37642</v>
      </c>
      <c r="L880">
        <f>bbdd_Social_Media_Trends[[#This Row],[Likes]]+bbdd_Social_Media_Trends[[#This Row],[Shares]]+bbdd_Social_Media_Trends[[#This Row],[Comments]]</f>
        <v>338490</v>
      </c>
      <c r="M880">
        <f>bbdd_Social_Media_Trends[[#This Row],[Interactions]]/bbdd_Social_Media_Trends[[#This Row],[Views]]</f>
        <v>9.5709108100481416E-2</v>
      </c>
      <c r="N880" s="1" t="s">
        <v>22</v>
      </c>
      <c r="O880" s="4">
        <f t="shared" si="13"/>
        <v>0</v>
      </c>
    </row>
    <row r="881" spans="1:15">
      <c r="A881" s="1" t="s">
        <v>921</v>
      </c>
      <c r="B881" s="2">
        <v>44615</v>
      </c>
      <c r="C881" s="13" t="str">
        <f>TEXT(bbdd_Social_Media_Trends[[#This Row],[Post_Date]],"aaaa-mm")</f>
        <v>2022-02</v>
      </c>
      <c r="D881" s="1" t="s">
        <v>12</v>
      </c>
      <c r="E881" s="1" t="s">
        <v>57</v>
      </c>
      <c r="F881" s="1" t="s">
        <v>32</v>
      </c>
      <c r="G881" s="1" t="s">
        <v>21</v>
      </c>
      <c r="H881">
        <v>2783900</v>
      </c>
      <c r="I881">
        <v>290747</v>
      </c>
      <c r="J881">
        <v>64651</v>
      </c>
      <c r="K881">
        <v>21853</v>
      </c>
      <c r="L881">
        <f>bbdd_Social_Media_Trends[[#This Row],[Likes]]+bbdd_Social_Media_Trends[[#This Row],[Shares]]+bbdd_Social_Media_Trends[[#This Row],[Comments]]</f>
        <v>377251</v>
      </c>
      <c r="M881">
        <f>bbdd_Social_Media_Trends[[#This Row],[Interactions]]/bbdd_Social_Media_Trends[[#This Row],[Views]]</f>
        <v>0.13551169223032436</v>
      </c>
      <c r="N881" s="1" t="s">
        <v>29</v>
      </c>
      <c r="O881" s="4">
        <f t="shared" si="13"/>
        <v>0</v>
      </c>
    </row>
    <row r="882" spans="1:15">
      <c r="A882" s="1" t="s">
        <v>922</v>
      </c>
      <c r="B882" s="2">
        <v>45110</v>
      </c>
      <c r="C882" s="13" t="str">
        <f>TEXT(bbdd_Social_Media_Trends[[#This Row],[Post_Date]],"aaaa-mm")</f>
        <v>2023-07</v>
      </c>
      <c r="D882" s="1" t="s">
        <v>18</v>
      </c>
      <c r="E882" s="1" t="s">
        <v>57</v>
      </c>
      <c r="F882" s="1" t="s">
        <v>36</v>
      </c>
      <c r="G882" s="1" t="s">
        <v>50</v>
      </c>
      <c r="H882">
        <v>911320</v>
      </c>
      <c r="I882">
        <v>397818</v>
      </c>
      <c r="J882">
        <v>13388</v>
      </c>
      <c r="K882">
        <v>26310</v>
      </c>
      <c r="L882">
        <f>bbdd_Social_Media_Trends[[#This Row],[Likes]]+bbdd_Social_Media_Trends[[#This Row],[Shares]]+bbdd_Social_Media_Trends[[#This Row],[Comments]]</f>
        <v>437516</v>
      </c>
      <c r="M882">
        <f>bbdd_Social_Media_Trends[[#This Row],[Interactions]]/bbdd_Social_Media_Trends[[#This Row],[Views]]</f>
        <v>0.48009041829434229</v>
      </c>
      <c r="N882" s="1" t="s">
        <v>16</v>
      </c>
      <c r="O882" s="4">
        <f t="shared" si="13"/>
        <v>0</v>
      </c>
    </row>
    <row r="883" spans="1:15">
      <c r="A883" s="1" t="s">
        <v>923</v>
      </c>
      <c r="B883" s="2">
        <v>44985</v>
      </c>
      <c r="C883" s="13" t="str">
        <f>TEXT(bbdd_Social_Media_Trends[[#This Row],[Post_Date]],"aaaa-mm")</f>
        <v>2023-02</v>
      </c>
      <c r="D883" s="1" t="s">
        <v>24</v>
      </c>
      <c r="E883" s="1" t="s">
        <v>39</v>
      </c>
      <c r="F883" s="1" t="s">
        <v>36</v>
      </c>
      <c r="G883" s="1" t="s">
        <v>15</v>
      </c>
      <c r="H883">
        <v>3481822</v>
      </c>
      <c r="I883">
        <v>80175</v>
      </c>
      <c r="J883">
        <v>68325</v>
      </c>
      <c r="K883">
        <v>41815</v>
      </c>
      <c r="L883">
        <f>bbdd_Social_Media_Trends[[#This Row],[Likes]]+bbdd_Social_Media_Trends[[#This Row],[Shares]]+bbdd_Social_Media_Trends[[#This Row],[Comments]]</f>
        <v>190315</v>
      </c>
      <c r="M883">
        <f>bbdd_Social_Media_Trends[[#This Row],[Interactions]]/bbdd_Social_Media_Trends[[#This Row],[Views]]</f>
        <v>5.4659600634380502E-2</v>
      </c>
      <c r="N883" s="1" t="s">
        <v>29</v>
      </c>
      <c r="O883" s="4">
        <f t="shared" si="13"/>
        <v>0</v>
      </c>
    </row>
    <row r="884" spans="1:15">
      <c r="A884" s="1" t="s">
        <v>924</v>
      </c>
      <c r="B884" s="2">
        <v>44984</v>
      </c>
      <c r="C884" s="13" t="str">
        <f>TEXT(bbdd_Social_Media_Trends[[#This Row],[Post_Date]],"aaaa-mm")</f>
        <v>2023-02</v>
      </c>
      <c r="D884" s="1" t="s">
        <v>27</v>
      </c>
      <c r="E884" s="1" t="s">
        <v>52</v>
      </c>
      <c r="F884" s="1" t="s">
        <v>41</v>
      </c>
      <c r="G884" s="1" t="s">
        <v>28</v>
      </c>
      <c r="H884">
        <v>1416870</v>
      </c>
      <c r="I884">
        <v>368333</v>
      </c>
      <c r="J884">
        <v>28809</v>
      </c>
      <c r="K884">
        <v>5632</v>
      </c>
      <c r="L884">
        <f>bbdd_Social_Media_Trends[[#This Row],[Likes]]+bbdd_Social_Media_Trends[[#This Row],[Shares]]+bbdd_Social_Media_Trends[[#This Row],[Comments]]</f>
        <v>402774</v>
      </c>
      <c r="M884">
        <f>bbdd_Social_Media_Trends[[#This Row],[Interactions]]/bbdd_Social_Media_Trends[[#This Row],[Views]]</f>
        <v>0.28427025768066233</v>
      </c>
      <c r="N884" s="1" t="s">
        <v>16</v>
      </c>
      <c r="O884" s="4">
        <f t="shared" si="13"/>
        <v>0</v>
      </c>
    </row>
    <row r="885" spans="1:15">
      <c r="A885" s="1" t="s">
        <v>925</v>
      </c>
      <c r="B885" s="2">
        <v>45237</v>
      </c>
      <c r="C885" s="13" t="str">
        <f>TEXT(bbdd_Social_Media_Trends[[#This Row],[Post_Date]],"aaaa-mm")</f>
        <v>2023-11</v>
      </c>
      <c r="D885" s="1" t="s">
        <v>27</v>
      </c>
      <c r="E885" s="1" t="s">
        <v>13</v>
      </c>
      <c r="F885" s="1" t="s">
        <v>20</v>
      </c>
      <c r="G885" s="1" t="s">
        <v>44</v>
      </c>
      <c r="H885">
        <v>3458941</v>
      </c>
      <c r="I885">
        <v>367246</v>
      </c>
      <c r="J885">
        <v>48482</v>
      </c>
      <c r="K885">
        <v>38137</v>
      </c>
      <c r="L885">
        <f>bbdd_Social_Media_Trends[[#This Row],[Likes]]+bbdd_Social_Media_Trends[[#This Row],[Shares]]+bbdd_Social_Media_Trends[[#This Row],[Comments]]</f>
        <v>453865</v>
      </c>
      <c r="M885">
        <f>bbdd_Social_Media_Trends[[#This Row],[Interactions]]/bbdd_Social_Media_Trends[[#This Row],[Views]]</f>
        <v>0.13121501638796382</v>
      </c>
      <c r="N885" s="1" t="s">
        <v>29</v>
      </c>
      <c r="O885" s="4">
        <f t="shared" si="13"/>
        <v>0</v>
      </c>
    </row>
    <row r="886" spans="1:15">
      <c r="A886" s="1" t="s">
        <v>926</v>
      </c>
      <c r="B886" s="2">
        <v>44610</v>
      </c>
      <c r="C886" s="13" t="str">
        <f>TEXT(bbdd_Social_Media_Trends[[#This Row],[Post_Date]],"aaaa-mm")</f>
        <v>2022-02</v>
      </c>
      <c r="D886" s="1" t="s">
        <v>24</v>
      </c>
      <c r="E886" s="1" t="s">
        <v>59</v>
      </c>
      <c r="F886" s="1" t="s">
        <v>14</v>
      </c>
      <c r="G886" s="1" t="s">
        <v>50</v>
      </c>
      <c r="H886">
        <v>3331697</v>
      </c>
      <c r="I886">
        <v>221708</v>
      </c>
      <c r="J886">
        <v>84660</v>
      </c>
      <c r="K886">
        <v>10308</v>
      </c>
      <c r="L886">
        <f>bbdd_Social_Media_Trends[[#This Row],[Likes]]+bbdd_Social_Media_Trends[[#This Row],[Shares]]+bbdd_Social_Media_Trends[[#This Row],[Comments]]</f>
        <v>316676</v>
      </c>
      <c r="M886">
        <f>bbdd_Social_Media_Trends[[#This Row],[Interactions]]/bbdd_Social_Media_Trends[[#This Row],[Views]]</f>
        <v>9.5049459779805903E-2</v>
      </c>
      <c r="N886" s="1" t="s">
        <v>22</v>
      </c>
      <c r="O886" s="4">
        <f t="shared" si="13"/>
        <v>0</v>
      </c>
    </row>
    <row r="887" spans="1:15">
      <c r="A887" s="1" t="s">
        <v>927</v>
      </c>
      <c r="B887" s="2">
        <v>44767</v>
      </c>
      <c r="C887" s="13" t="str">
        <f>TEXT(bbdd_Social_Media_Trends[[#This Row],[Post_Date]],"aaaa-mm")</f>
        <v>2022-07</v>
      </c>
      <c r="D887" s="1" t="s">
        <v>24</v>
      </c>
      <c r="E887" s="1" t="s">
        <v>46</v>
      </c>
      <c r="F887" s="1" t="s">
        <v>32</v>
      </c>
      <c r="G887" s="1" t="s">
        <v>25</v>
      </c>
      <c r="H887">
        <v>754022</v>
      </c>
      <c r="I887">
        <v>23357</v>
      </c>
      <c r="J887">
        <v>98150</v>
      </c>
      <c r="K887">
        <v>37681</v>
      </c>
      <c r="L887">
        <f>bbdd_Social_Media_Trends[[#This Row],[Likes]]+bbdd_Social_Media_Trends[[#This Row],[Shares]]+bbdd_Social_Media_Trends[[#This Row],[Comments]]</f>
        <v>159188</v>
      </c>
      <c r="M887">
        <f>bbdd_Social_Media_Trends[[#This Row],[Interactions]]/bbdd_Social_Media_Trends[[#This Row],[Views]]</f>
        <v>0.21111850847853245</v>
      </c>
      <c r="N887" s="1" t="s">
        <v>16</v>
      </c>
      <c r="O887" s="4">
        <f t="shared" si="13"/>
        <v>0</v>
      </c>
    </row>
    <row r="888" spans="1:15">
      <c r="A888" s="1" t="s">
        <v>928</v>
      </c>
      <c r="B888" s="2">
        <v>45103</v>
      </c>
      <c r="C888" s="13" t="str">
        <f>TEXT(bbdd_Social_Media_Trends[[#This Row],[Post_Date]],"aaaa-mm")</f>
        <v>2023-06</v>
      </c>
      <c r="D888" s="1" t="s">
        <v>24</v>
      </c>
      <c r="E888" s="1" t="s">
        <v>31</v>
      </c>
      <c r="F888" s="1" t="s">
        <v>14</v>
      </c>
      <c r="G888" s="1" t="s">
        <v>28</v>
      </c>
      <c r="H888">
        <v>1835167</v>
      </c>
      <c r="I888">
        <v>298712</v>
      </c>
      <c r="J888">
        <v>16195</v>
      </c>
      <c r="K888">
        <v>50</v>
      </c>
      <c r="L888">
        <f>bbdd_Social_Media_Trends[[#This Row],[Likes]]+bbdd_Social_Media_Trends[[#This Row],[Shares]]+bbdd_Social_Media_Trends[[#This Row],[Comments]]</f>
        <v>314957</v>
      </c>
      <c r="M888">
        <f>bbdd_Social_Media_Trends[[#This Row],[Interactions]]/bbdd_Social_Media_Trends[[#This Row],[Views]]</f>
        <v>0.17162307299553664</v>
      </c>
      <c r="N888" s="1" t="s">
        <v>16</v>
      </c>
      <c r="O888" s="4">
        <f t="shared" si="13"/>
        <v>0</v>
      </c>
    </row>
    <row r="889" spans="1:15">
      <c r="A889" s="1" t="s">
        <v>929</v>
      </c>
      <c r="B889" s="2">
        <v>45112</v>
      </c>
      <c r="C889" s="13" t="str">
        <f>TEXT(bbdd_Social_Media_Trends[[#This Row],[Post_Date]],"aaaa-mm")</f>
        <v>2023-07</v>
      </c>
      <c r="D889" s="1" t="s">
        <v>12</v>
      </c>
      <c r="E889" s="1" t="s">
        <v>57</v>
      </c>
      <c r="F889" s="1" t="s">
        <v>36</v>
      </c>
      <c r="G889" s="1" t="s">
        <v>21</v>
      </c>
      <c r="H889">
        <v>4069490</v>
      </c>
      <c r="I889">
        <v>363061</v>
      </c>
      <c r="J889">
        <v>74985</v>
      </c>
      <c r="K889">
        <v>765</v>
      </c>
      <c r="L889">
        <f>bbdd_Social_Media_Trends[[#This Row],[Likes]]+bbdd_Social_Media_Trends[[#This Row],[Shares]]+bbdd_Social_Media_Trends[[#This Row],[Comments]]</f>
        <v>438811</v>
      </c>
      <c r="M889">
        <f>bbdd_Social_Media_Trends[[#This Row],[Interactions]]/bbdd_Social_Media_Trends[[#This Row],[Views]]</f>
        <v>0.10782948231842319</v>
      </c>
      <c r="N889" s="1" t="s">
        <v>22</v>
      </c>
      <c r="O889" s="4">
        <f t="shared" si="13"/>
        <v>0</v>
      </c>
    </row>
    <row r="890" spans="1:15">
      <c r="A890" s="1" t="s">
        <v>930</v>
      </c>
      <c r="B890" s="2">
        <v>44601</v>
      </c>
      <c r="C890" s="13" t="str">
        <f>TEXT(bbdd_Social_Media_Trends[[#This Row],[Post_Date]],"aaaa-mm")</f>
        <v>2022-02</v>
      </c>
      <c r="D890" s="1" t="s">
        <v>12</v>
      </c>
      <c r="E890" s="1" t="s">
        <v>46</v>
      </c>
      <c r="F890" s="1" t="s">
        <v>36</v>
      </c>
      <c r="G890" s="1" t="s">
        <v>25</v>
      </c>
      <c r="H890">
        <v>1963015</v>
      </c>
      <c r="I890">
        <v>417328</v>
      </c>
      <c r="J890">
        <v>41576</v>
      </c>
      <c r="K890">
        <v>3075</v>
      </c>
      <c r="L890">
        <f>bbdd_Social_Media_Trends[[#This Row],[Likes]]+bbdd_Social_Media_Trends[[#This Row],[Shares]]+bbdd_Social_Media_Trends[[#This Row],[Comments]]</f>
        <v>461979</v>
      </c>
      <c r="M890">
        <f>bbdd_Social_Media_Trends[[#This Row],[Interactions]]/bbdd_Social_Media_Trends[[#This Row],[Views]]</f>
        <v>0.23534155368145429</v>
      </c>
      <c r="N890" s="1" t="s">
        <v>29</v>
      </c>
      <c r="O890" s="4">
        <f t="shared" si="13"/>
        <v>0</v>
      </c>
    </row>
    <row r="891" spans="1:15">
      <c r="A891" s="1" t="s">
        <v>931</v>
      </c>
      <c r="B891" s="2">
        <v>45099</v>
      </c>
      <c r="C891" s="13" t="str">
        <f>TEXT(bbdd_Social_Media_Trends[[#This Row],[Post_Date]],"aaaa-mm")</f>
        <v>2023-06</v>
      </c>
      <c r="D891" s="1" t="s">
        <v>24</v>
      </c>
      <c r="E891" s="1" t="s">
        <v>57</v>
      </c>
      <c r="F891" s="1" t="s">
        <v>14</v>
      </c>
      <c r="G891" s="1" t="s">
        <v>25</v>
      </c>
      <c r="H891">
        <v>4387952</v>
      </c>
      <c r="I891">
        <v>260744</v>
      </c>
      <c r="J891">
        <v>7764</v>
      </c>
      <c r="K891">
        <v>10999</v>
      </c>
      <c r="L891">
        <f>bbdd_Social_Media_Trends[[#This Row],[Likes]]+bbdd_Social_Media_Trends[[#This Row],[Shares]]+bbdd_Social_Media_Trends[[#This Row],[Comments]]</f>
        <v>279507</v>
      </c>
      <c r="M891">
        <f>bbdd_Social_Media_Trends[[#This Row],[Interactions]]/bbdd_Social_Media_Trends[[#This Row],[Views]]</f>
        <v>6.3698736905052747E-2</v>
      </c>
      <c r="N891" s="1" t="s">
        <v>16</v>
      </c>
      <c r="O891" s="4">
        <f t="shared" si="13"/>
        <v>0</v>
      </c>
    </row>
    <row r="892" spans="1:15">
      <c r="A892" s="1" t="s">
        <v>932</v>
      </c>
      <c r="B892" s="2">
        <v>44678</v>
      </c>
      <c r="C892" s="13" t="str">
        <f>TEXT(bbdd_Social_Media_Trends[[#This Row],[Post_Date]],"aaaa-mm")</f>
        <v>2022-04</v>
      </c>
      <c r="D892" s="1" t="s">
        <v>24</v>
      </c>
      <c r="E892" s="1" t="s">
        <v>35</v>
      </c>
      <c r="F892" s="1" t="s">
        <v>47</v>
      </c>
      <c r="G892" s="1" t="s">
        <v>15</v>
      </c>
      <c r="H892">
        <v>2582163</v>
      </c>
      <c r="I892">
        <v>336015</v>
      </c>
      <c r="J892">
        <v>60643</v>
      </c>
      <c r="K892">
        <v>48347</v>
      </c>
      <c r="L892">
        <f>bbdd_Social_Media_Trends[[#This Row],[Likes]]+bbdd_Social_Media_Trends[[#This Row],[Shares]]+bbdd_Social_Media_Trends[[#This Row],[Comments]]</f>
        <v>445005</v>
      </c>
      <c r="M892">
        <f>bbdd_Social_Media_Trends[[#This Row],[Interactions]]/bbdd_Social_Media_Trends[[#This Row],[Views]]</f>
        <v>0.17233807470713505</v>
      </c>
      <c r="N892" s="1" t="s">
        <v>29</v>
      </c>
      <c r="O892" s="4">
        <f t="shared" si="13"/>
        <v>0</v>
      </c>
    </row>
    <row r="893" spans="1:15">
      <c r="A893" s="1" t="s">
        <v>933</v>
      </c>
      <c r="B893" s="2">
        <v>45043</v>
      </c>
      <c r="C893" s="13" t="str">
        <f>TEXT(bbdd_Social_Media_Trends[[#This Row],[Post_Date]],"aaaa-mm")</f>
        <v>2023-04</v>
      </c>
      <c r="D893" s="1" t="s">
        <v>27</v>
      </c>
      <c r="E893" s="1" t="s">
        <v>59</v>
      </c>
      <c r="F893" s="1" t="s">
        <v>20</v>
      </c>
      <c r="G893" s="1" t="s">
        <v>37</v>
      </c>
      <c r="H893">
        <v>4638671</v>
      </c>
      <c r="I893">
        <v>371452</v>
      </c>
      <c r="J893">
        <v>16316</v>
      </c>
      <c r="K893">
        <v>46310</v>
      </c>
      <c r="L893">
        <f>bbdd_Social_Media_Trends[[#This Row],[Likes]]+bbdd_Social_Media_Trends[[#This Row],[Shares]]+bbdd_Social_Media_Trends[[#This Row],[Comments]]</f>
        <v>434078</v>
      </c>
      <c r="M893">
        <f>bbdd_Social_Media_Trends[[#This Row],[Interactions]]/bbdd_Social_Media_Trends[[#This Row],[Views]]</f>
        <v>9.3578095967573466E-2</v>
      </c>
      <c r="N893" s="1" t="s">
        <v>22</v>
      </c>
      <c r="O893" s="4">
        <f t="shared" si="13"/>
        <v>0</v>
      </c>
    </row>
    <row r="894" spans="1:15">
      <c r="A894" s="1" t="s">
        <v>934</v>
      </c>
      <c r="B894" s="2">
        <v>44785</v>
      </c>
      <c r="C894" s="13" t="str">
        <f>TEXT(bbdd_Social_Media_Trends[[#This Row],[Post_Date]],"aaaa-mm")</f>
        <v>2022-08</v>
      </c>
      <c r="D894" s="1" t="s">
        <v>18</v>
      </c>
      <c r="E894" s="1" t="s">
        <v>57</v>
      </c>
      <c r="F894" s="1" t="s">
        <v>36</v>
      </c>
      <c r="G894" s="1" t="s">
        <v>60</v>
      </c>
      <c r="H894">
        <v>410444</v>
      </c>
      <c r="I894">
        <v>256366</v>
      </c>
      <c r="J894">
        <v>76964</v>
      </c>
      <c r="K894">
        <v>9098</v>
      </c>
      <c r="L894">
        <f>bbdd_Social_Media_Trends[[#This Row],[Likes]]+bbdd_Social_Media_Trends[[#This Row],[Shares]]+bbdd_Social_Media_Trends[[#This Row],[Comments]]</f>
        <v>342428</v>
      </c>
      <c r="M894">
        <f>bbdd_Social_Media_Trends[[#This Row],[Interactions]]/bbdd_Social_Media_Trends[[#This Row],[Views]]</f>
        <v>0.83428677237333226</v>
      </c>
      <c r="N894" s="1" t="s">
        <v>22</v>
      </c>
      <c r="O894" s="4">
        <f t="shared" si="13"/>
        <v>0</v>
      </c>
    </row>
    <row r="895" spans="1:15">
      <c r="A895" s="1" t="s">
        <v>935</v>
      </c>
      <c r="B895" s="2">
        <v>44929</v>
      </c>
      <c r="C895" s="13" t="str">
        <f>TEXT(bbdd_Social_Media_Trends[[#This Row],[Post_Date]],"aaaa-mm")</f>
        <v>2023-01</v>
      </c>
      <c r="D895" s="1" t="s">
        <v>24</v>
      </c>
      <c r="E895" s="1" t="s">
        <v>57</v>
      </c>
      <c r="F895" s="1" t="s">
        <v>41</v>
      </c>
      <c r="G895" s="1" t="s">
        <v>44</v>
      </c>
      <c r="H895">
        <v>2034778</v>
      </c>
      <c r="I895">
        <v>167327</v>
      </c>
      <c r="J895">
        <v>83115</v>
      </c>
      <c r="K895">
        <v>26341</v>
      </c>
      <c r="L895">
        <f>bbdd_Social_Media_Trends[[#This Row],[Likes]]+bbdd_Social_Media_Trends[[#This Row],[Shares]]+bbdd_Social_Media_Trends[[#This Row],[Comments]]</f>
        <v>276783</v>
      </c>
      <c r="M895">
        <f>bbdd_Social_Media_Trends[[#This Row],[Interactions]]/bbdd_Social_Media_Trends[[#This Row],[Views]]</f>
        <v>0.13602614142673058</v>
      </c>
      <c r="N895" s="1" t="s">
        <v>29</v>
      </c>
      <c r="O895" s="4">
        <f t="shared" si="13"/>
        <v>0</v>
      </c>
    </row>
    <row r="896" spans="1:15">
      <c r="A896" s="1" t="s">
        <v>936</v>
      </c>
      <c r="B896" s="2">
        <v>44991</v>
      </c>
      <c r="C896" s="13" t="str">
        <f>TEXT(bbdd_Social_Media_Trends[[#This Row],[Post_Date]],"aaaa-mm")</f>
        <v>2023-03</v>
      </c>
      <c r="D896" s="1" t="s">
        <v>12</v>
      </c>
      <c r="E896" s="1" t="s">
        <v>13</v>
      </c>
      <c r="F896" s="1" t="s">
        <v>36</v>
      </c>
      <c r="G896" s="1" t="s">
        <v>15</v>
      </c>
      <c r="H896">
        <v>713539</v>
      </c>
      <c r="I896">
        <v>395521</v>
      </c>
      <c r="J896">
        <v>52325</v>
      </c>
      <c r="K896">
        <v>40633</v>
      </c>
      <c r="L896">
        <f>bbdd_Social_Media_Trends[[#This Row],[Likes]]+bbdd_Social_Media_Trends[[#This Row],[Shares]]+bbdd_Social_Media_Trends[[#This Row],[Comments]]</f>
        <v>488479</v>
      </c>
      <c r="M896">
        <f>bbdd_Social_Media_Trends[[#This Row],[Interactions]]/bbdd_Social_Media_Trends[[#This Row],[Views]]</f>
        <v>0.68458626648298126</v>
      </c>
      <c r="N896" s="1" t="s">
        <v>22</v>
      </c>
      <c r="O896" s="4">
        <f t="shared" si="13"/>
        <v>0</v>
      </c>
    </row>
    <row r="897" spans="1:15">
      <c r="A897" s="1" t="s">
        <v>937</v>
      </c>
      <c r="B897" s="2">
        <v>45286</v>
      </c>
      <c r="C897" s="13" t="str">
        <f>TEXT(bbdd_Social_Media_Trends[[#This Row],[Post_Date]],"aaaa-mm")</f>
        <v>2023-12</v>
      </c>
      <c r="D897" s="1" t="s">
        <v>12</v>
      </c>
      <c r="E897" s="1" t="s">
        <v>57</v>
      </c>
      <c r="F897" s="1" t="s">
        <v>20</v>
      </c>
      <c r="G897" s="1" t="s">
        <v>21</v>
      </c>
      <c r="H897">
        <v>2434680</v>
      </c>
      <c r="I897">
        <v>120094</v>
      </c>
      <c r="J897">
        <v>59075</v>
      </c>
      <c r="K897">
        <v>15931</v>
      </c>
      <c r="L897">
        <f>bbdd_Social_Media_Trends[[#This Row],[Likes]]+bbdd_Social_Media_Trends[[#This Row],[Shares]]+bbdd_Social_Media_Trends[[#This Row],[Comments]]</f>
        <v>195100</v>
      </c>
      <c r="M897">
        <f>bbdd_Social_Media_Trends[[#This Row],[Interactions]]/bbdd_Social_Media_Trends[[#This Row],[Views]]</f>
        <v>8.0133734207370161E-2</v>
      </c>
      <c r="N897" s="1" t="s">
        <v>29</v>
      </c>
      <c r="O897" s="4">
        <f t="shared" si="13"/>
        <v>0</v>
      </c>
    </row>
    <row r="898" spans="1:15">
      <c r="A898" s="1" t="s">
        <v>938</v>
      </c>
      <c r="B898" s="2">
        <v>44685</v>
      </c>
      <c r="C898" s="13" t="str">
        <f>TEXT(bbdd_Social_Media_Trends[[#This Row],[Post_Date]],"aaaa-mm")</f>
        <v>2022-05</v>
      </c>
      <c r="D898" s="1" t="s">
        <v>24</v>
      </c>
      <c r="E898" s="1" t="s">
        <v>59</v>
      </c>
      <c r="F898" s="1" t="s">
        <v>14</v>
      </c>
      <c r="G898" s="1" t="s">
        <v>28</v>
      </c>
      <c r="H898">
        <v>3587110</v>
      </c>
      <c r="I898">
        <v>51649</v>
      </c>
      <c r="J898">
        <v>89478</v>
      </c>
      <c r="K898">
        <v>30231</v>
      </c>
      <c r="L898">
        <f>bbdd_Social_Media_Trends[[#This Row],[Likes]]+bbdd_Social_Media_Trends[[#This Row],[Shares]]+bbdd_Social_Media_Trends[[#This Row],[Comments]]</f>
        <v>171358</v>
      </c>
      <c r="M898">
        <f>bbdd_Social_Media_Trends[[#This Row],[Interactions]]/bbdd_Social_Media_Trends[[#This Row],[Views]]</f>
        <v>4.7770489335426013E-2</v>
      </c>
      <c r="N898" s="1" t="s">
        <v>29</v>
      </c>
      <c r="O898" s="4">
        <f t="shared" ref="O898:O961" si="14">IF(ISERROR(VLOOKUP(A898,A899:A5896,1,FALSE)),0, 1)</f>
        <v>0</v>
      </c>
    </row>
    <row r="899" spans="1:15">
      <c r="A899" s="1" t="s">
        <v>939</v>
      </c>
      <c r="B899" s="2">
        <v>44751</v>
      </c>
      <c r="C899" s="13" t="str">
        <f>TEXT(bbdd_Social_Media_Trends[[#This Row],[Post_Date]],"aaaa-mm")</f>
        <v>2022-07</v>
      </c>
      <c r="D899" s="1" t="s">
        <v>12</v>
      </c>
      <c r="E899" s="1" t="s">
        <v>31</v>
      </c>
      <c r="F899" s="1" t="s">
        <v>20</v>
      </c>
      <c r="G899" s="1" t="s">
        <v>44</v>
      </c>
      <c r="H899">
        <v>2460537</v>
      </c>
      <c r="I899">
        <v>203160</v>
      </c>
      <c r="J899">
        <v>15349</v>
      </c>
      <c r="K899">
        <v>30968</v>
      </c>
      <c r="L899">
        <f>bbdd_Social_Media_Trends[[#This Row],[Likes]]+bbdd_Social_Media_Trends[[#This Row],[Shares]]+bbdd_Social_Media_Trends[[#This Row],[Comments]]</f>
        <v>249477</v>
      </c>
      <c r="M899">
        <f>bbdd_Social_Media_Trends[[#This Row],[Interactions]]/bbdd_Social_Media_Trends[[#This Row],[Views]]</f>
        <v>0.10139128165924756</v>
      </c>
      <c r="N899" s="1" t="s">
        <v>29</v>
      </c>
      <c r="O899" s="4">
        <f t="shared" si="14"/>
        <v>0</v>
      </c>
    </row>
    <row r="900" spans="1:15">
      <c r="A900" s="1" t="s">
        <v>940</v>
      </c>
      <c r="B900" s="2">
        <v>44706</v>
      </c>
      <c r="C900" s="13" t="str">
        <f>TEXT(bbdd_Social_Media_Trends[[#This Row],[Post_Date]],"aaaa-mm")</f>
        <v>2022-05</v>
      </c>
      <c r="D900" s="1" t="s">
        <v>24</v>
      </c>
      <c r="E900" s="1" t="s">
        <v>46</v>
      </c>
      <c r="F900" s="1" t="s">
        <v>32</v>
      </c>
      <c r="G900" s="1" t="s">
        <v>44</v>
      </c>
      <c r="H900">
        <v>1190594</v>
      </c>
      <c r="I900">
        <v>304893</v>
      </c>
      <c r="J900">
        <v>33293</v>
      </c>
      <c r="K900">
        <v>44281</v>
      </c>
      <c r="L900">
        <f>bbdd_Social_Media_Trends[[#This Row],[Likes]]+bbdd_Social_Media_Trends[[#This Row],[Shares]]+bbdd_Social_Media_Trends[[#This Row],[Comments]]</f>
        <v>382467</v>
      </c>
      <c r="M900">
        <f>bbdd_Social_Media_Trends[[#This Row],[Interactions]]/bbdd_Social_Media_Trends[[#This Row],[Views]]</f>
        <v>0.32124049004110555</v>
      </c>
      <c r="N900" s="1" t="s">
        <v>22</v>
      </c>
      <c r="O900" s="4">
        <f t="shared" si="14"/>
        <v>0</v>
      </c>
    </row>
    <row r="901" spans="1:15">
      <c r="A901" s="1" t="s">
        <v>941</v>
      </c>
      <c r="B901" s="2">
        <v>44592</v>
      </c>
      <c r="C901" s="13" t="str">
        <f>TEXT(bbdd_Social_Media_Trends[[#This Row],[Post_Date]],"aaaa-mm")</f>
        <v>2022-01</v>
      </c>
      <c r="D901" s="1" t="s">
        <v>27</v>
      </c>
      <c r="E901" s="1" t="s">
        <v>35</v>
      </c>
      <c r="F901" s="1" t="s">
        <v>20</v>
      </c>
      <c r="G901" s="1" t="s">
        <v>50</v>
      </c>
      <c r="H901">
        <v>2723499</v>
      </c>
      <c r="I901">
        <v>249264</v>
      </c>
      <c r="J901">
        <v>38529</v>
      </c>
      <c r="K901">
        <v>23572</v>
      </c>
      <c r="L901">
        <f>bbdd_Social_Media_Trends[[#This Row],[Likes]]+bbdd_Social_Media_Trends[[#This Row],[Shares]]+bbdd_Social_Media_Trends[[#This Row],[Comments]]</f>
        <v>311365</v>
      </c>
      <c r="M901">
        <f>bbdd_Social_Media_Trends[[#This Row],[Interactions]]/bbdd_Social_Media_Trends[[#This Row],[Views]]</f>
        <v>0.11432535866545206</v>
      </c>
      <c r="N901" s="1" t="s">
        <v>29</v>
      </c>
      <c r="O901" s="4">
        <f t="shared" si="14"/>
        <v>0</v>
      </c>
    </row>
    <row r="902" spans="1:15">
      <c r="A902" s="1" t="s">
        <v>942</v>
      </c>
      <c r="B902" s="2">
        <v>44874</v>
      </c>
      <c r="C902" s="13" t="str">
        <f>TEXT(bbdd_Social_Media_Trends[[#This Row],[Post_Date]],"aaaa-mm")</f>
        <v>2022-11</v>
      </c>
      <c r="D902" s="1" t="s">
        <v>24</v>
      </c>
      <c r="E902" s="1" t="s">
        <v>13</v>
      </c>
      <c r="F902" s="1" t="s">
        <v>41</v>
      </c>
      <c r="G902" s="1" t="s">
        <v>37</v>
      </c>
      <c r="H902">
        <v>4216678</v>
      </c>
      <c r="I902">
        <v>452894</v>
      </c>
      <c r="J902">
        <v>83096</v>
      </c>
      <c r="K902">
        <v>6059</v>
      </c>
      <c r="L902">
        <f>bbdd_Social_Media_Trends[[#This Row],[Likes]]+bbdd_Social_Media_Trends[[#This Row],[Shares]]+bbdd_Social_Media_Trends[[#This Row],[Comments]]</f>
        <v>542049</v>
      </c>
      <c r="M902">
        <f>bbdd_Social_Media_Trends[[#This Row],[Interactions]]/bbdd_Social_Media_Trends[[#This Row],[Views]]</f>
        <v>0.12854882445375246</v>
      </c>
      <c r="N902" s="1" t="s">
        <v>16</v>
      </c>
      <c r="O902" s="4">
        <f t="shared" si="14"/>
        <v>0</v>
      </c>
    </row>
    <row r="903" spans="1:15">
      <c r="A903" s="1" t="s">
        <v>943</v>
      </c>
      <c r="B903" s="2">
        <v>45167</v>
      </c>
      <c r="C903" s="13" t="str">
        <f>TEXT(bbdd_Social_Media_Trends[[#This Row],[Post_Date]],"aaaa-mm")</f>
        <v>2023-08</v>
      </c>
      <c r="D903" s="1" t="s">
        <v>24</v>
      </c>
      <c r="E903" s="1" t="s">
        <v>46</v>
      </c>
      <c r="F903" s="1" t="s">
        <v>20</v>
      </c>
      <c r="G903" s="1" t="s">
        <v>15</v>
      </c>
      <c r="H903">
        <v>2109525</v>
      </c>
      <c r="I903">
        <v>73395</v>
      </c>
      <c r="J903">
        <v>89584</v>
      </c>
      <c r="K903">
        <v>19033</v>
      </c>
      <c r="L903">
        <f>bbdd_Social_Media_Trends[[#This Row],[Likes]]+bbdd_Social_Media_Trends[[#This Row],[Shares]]+bbdd_Social_Media_Trends[[#This Row],[Comments]]</f>
        <v>182012</v>
      </c>
      <c r="M903">
        <f>bbdd_Social_Media_Trends[[#This Row],[Interactions]]/bbdd_Social_Media_Trends[[#This Row],[Views]]</f>
        <v>8.6281034830115788E-2</v>
      </c>
      <c r="N903" s="1" t="s">
        <v>16</v>
      </c>
      <c r="O903" s="4">
        <f t="shared" si="14"/>
        <v>0</v>
      </c>
    </row>
    <row r="904" spans="1:15">
      <c r="A904" s="1" t="s">
        <v>944</v>
      </c>
      <c r="B904" s="2">
        <v>44891</v>
      </c>
      <c r="C904" s="13" t="str">
        <f>TEXT(bbdd_Social_Media_Trends[[#This Row],[Post_Date]],"aaaa-mm")</f>
        <v>2022-11</v>
      </c>
      <c r="D904" s="1" t="s">
        <v>12</v>
      </c>
      <c r="E904" s="1" t="s">
        <v>59</v>
      </c>
      <c r="F904" s="1" t="s">
        <v>41</v>
      </c>
      <c r="G904" s="1" t="s">
        <v>28</v>
      </c>
      <c r="H904">
        <v>2118691</v>
      </c>
      <c r="I904">
        <v>51266</v>
      </c>
      <c r="J904">
        <v>15265</v>
      </c>
      <c r="K904">
        <v>39734</v>
      </c>
      <c r="L904">
        <f>bbdd_Social_Media_Trends[[#This Row],[Likes]]+bbdd_Social_Media_Trends[[#This Row],[Shares]]+bbdd_Social_Media_Trends[[#This Row],[Comments]]</f>
        <v>106265</v>
      </c>
      <c r="M904">
        <f>bbdd_Social_Media_Trends[[#This Row],[Interactions]]/bbdd_Social_Media_Trends[[#This Row],[Views]]</f>
        <v>5.0155968944975933E-2</v>
      </c>
      <c r="N904" s="1" t="s">
        <v>16</v>
      </c>
      <c r="O904" s="4">
        <f t="shared" si="14"/>
        <v>0</v>
      </c>
    </row>
    <row r="905" spans="1:15">
      <c r="A905" s="1" t="s">
        <v>945</v>
      </c>
      <c r="B905" s="2">
        <v>44980</v>
      </c>
      <c r="C905" s="13" t="str">
        <f>TEXT(bbdd_Social_Media_Trends[[#This Row],[Post_Date]],"aaaa-mm")</f>
        <v>2023-02</v>
      </c>
      <c r="D905" s="1" t="s">
        <v>12</v>
      </c>
      <c r="E905" s="1" t="s">
        <v>52</v>
      </c>
      <c r="F905" s="1" t="s">
        <v>14</v>
      </c>
      <c r="G905" s="1" t="s">
        <v>28</v>
      </c>
      <c r="H905">
        <v>579923</v>
      </c>
      <c r="I905">
        <v>487181</v>
      </c>
      <c r="J905">
        <v>219</v>
      </c>
      <c r="K905">
        <v>39465</v>
      </c>
      <c r="L905">
        <f>bbdd_Social_Media_Trends[[#This Row],[Likes]]+bbdd_Social_Media_Trends[[#This Row],[Shares]]+bbdd_Social_Media_Trends[[#This Row],[Comments]]</f>
        <v>526865</v>
      </c>
      <c r="M905">
        <f>bbdd_Social_Media_Trends[[#This Row],[Interactions]]/bbdd_Social_Media_Trends[[#This Row],[Views]]</f>
        <v>0.90850854337558606</v>
      </c>
      <c r="N905" s="1" t="s">
        <v>16</v>
      </c>
      <c r="O905" s="4">
        <f t="shared" si="14"/>
        <v>0</v>
      </c>
    </row>
    <row r="906" spans="1:15">
      <c r="A906" s="1" t="s">
        <v>946</v>
      </c>
      <c r="B906" s="2">
        <v>45111</v>
      </c>
      <c r="C906" s="13" t="str">
        <f>TEXT(bbdd_Social_Media_Trends[[#This Row],[Post_Date]],"aaaa-mm")</f>
        <v>2023-07</v>
      </c>
      <c r="D906" s="1" t="s">
        <v>18</v>
      </c>
      <c r="E906" s="1" t="s">
        <v>19</v>
      </c>
      <c r="F906" s="1" t="s">
        <v>41</v>
      </c>
      <c r="G906" s="1" t="s">
        <v>25</v>
      </c>
      <c r="H906">
        <v>132001</v>
      </c>
      <c r="I906">
        <v>419371</v>
      </c>
      <c r="J906">
        <v>71316</v>
      </c>
      <c r="K906">
        <v>39401</v>
      </c>
      <c r="L906">
        <f>bbdd_Social_Media_Trends[[#This Row],[Likes]]+bbdd_Social_Media_Trends[[#This Row],[Shares]]+bbdd_Social_Media_Trends[[#This Row],[Comments]]</f>
        <v>530088</v>
      </c>
      <c r="M906">
        <f>bbdd_Social_Media_Trends[[#This Row],[Interactions]]/bbdd_Social_Media_Trends[[#This Row],[Views]]</f>
        <v>4.0157877591836426</v>
      </c>
      <c r="N906" s="1" t="s">
        <v>22</v>
      </c>
      <c r="O906" s="4">
        <f t="shared" si="14"/>
        <v>0</v>
      </c>
    </row>
    <row r="907" spans="1:15">
      <c r="A907" s="1" t="s">
        <v>947</v>
      </c>
      <c r="B907" s="2">
        <v>45078</v>
      </c>
      <c r="C907" s="13" t="str">
        <f>TEXT(bbdd_Social_Media_Trends[[#This Row],[Post_Date]],"aaaa-mm")</f>
        <v>2023-06</v>
      </c>
      <c r="D907" s="1" t="s">
        <v>24</v>
      </c>
      <c r="E907" s="1" t="s">
        <v>39</v>
      </c>
      <c r="F907" s="1" t="s">
        <v>20</v>
      </c>
      <c r="G907" s="1" t="s">
        <v>37</v>
      </c>
      <c r="H907">
        <v>281552</v>
      </c>
      <c r="I907">
        <v>246077</v>
      </c>
      <c r="J907">
        <v>83676</v>
      </c>
      <c r="K907">
        <v>26090</v>
      </c>
      <c r="L907">
        <f>bbdd_Social_Media_Trends[[#This Row],[Likes]]+bbdd_Social_Media_Trends[[#This Row],[Shares]]+bbdd_Social_Media_Trends[[#This Row],[Comments]]</f>
        <v>355843</v>
      </c>
      <c r="M907">
        <f>bbdd_Social_Media_Trends[[#This Row],[Interactions]]/bbdd_Social_Media_Trends[[#This Row],[Views]]</f>
        <v>1.2638624481445702</v>
      </c>
      <c r="N907" s="1" t="s">
        <v>16</v>
      </c>
      <c r="O907" s="4">
        <f t="shared" si="14"/>
        <v>0</v>
      </c>
    </row>
    <row r="908" spans="1:15">
      <c r="A908" s="1" t="s">
        <v>948</v>
      </c>
      <c r="B908" s="2">
        <v>44639</v>
      </c>
      <c r="C908" s="13" t="str">
        <f>TEXT(bbdd_Social_Media_Trends[[#This Row],[Post_Date]],"aaaa-mm")</f>
        <v>2022-03</v>
      </c>
      <c r="D908" s="1" t="s">
        <v>18</v>
      </c>
      <c r="E908" s="1" t="s">
        <v>52</v>
      </c>
      <c r="F908" s="1" t="s">
        <v>41</v>
      </c>
      <c r="G908" s="1" t="s">
        <v>60</v>
      </c>
      <c r="H908">
        <v>2309871</v>
      </c>
      <c r="I908">
        <v>288470</v>
      </c>
      <c r="J908">
        <v>79217</v>
      </c>
      <c r="K908">
        <v>46717</v>
      </c>
      <c r="L908">
        <f>bbdd_Social_Media_Trends[[#This Row],[Likes]]+bbdd_Social_Media_Trends[[#This Row],[Shares]]+bbdd_Social_Media_Trends[[#This Row],[Comments]]</f>
        <v>414404</v>
      </c>
      <c r="M908">
        <f>bbdd_Social_Media_Trends[[#This Row],[Interactions]]/bbdd_Social_Media_Trends[[#This Row],[Views]]</f>
        <v>0.17940568975496901</v>
      </c>
      <c r="N908" s="1" t="s">
        <v>16</v>
      </c>
      <c r="O908" s="4">
        <f t="shared" si="14"/>
        <v>0</v>
      </c>
    </row>
    <row r="909" spans="1:15">
      <c r="A909" s="1" t="s">
        <v>949</v>
      </c>
      <c r="B909" s="2">
        <v>45054</v>
      </c>
      <c r="C909" s="13" t="str">
        <f>TEXT(bbdd_Social_Media_Trends[[#This Row],[Post_Date]],"aaaa-mm")</f>
        <v>2023-05</v>
      </c>
      <c r="D909" s="1" t="s">
        <v>12</v>
      </c>
      <c r="E909" s="1" t="s">
        <v>46</v>
      </c>
      <c r="F909" s="1" t="s">
        <v>36</v>
      </c>
      <c r="G909" s="1" t="s">
        <v>44</v>
      </c>
      <c r="H909">
        <v>2669756</v>
      </c>
      <c r="I909">
        <v>229127</v>
      </c>
      <c r="J909">
        <v>77357</v>
      </c>
      <c r="K909">
        <v>49206</v>
      </c>
      <c r="L909">
        <f>bbdd_Social_Media_Trends[[#This Row],[Likes]]+bbdd_Social_Media_Trends[[#This Row],[Shares]]+bbdd_Social_Media_Trends[[#This Row],[Comments]]</f>
        <v>355690</v>
      </c>
      <c r="M909">
        <f>bbdd_Social_Media_Trends[[#This Row],[Interactions]]/bbdd_Social_Media_Trends[[#This Row],[Views]]</f>
        <v>0.13322940373577211</v>
      </c>
      <c r="N909" s="1" t="s">
        <v>29</v>
      </c>
      <c r="O909" s="4">
        <f t="shared" si="14"/>
        <v>0</v>
      </c>
    </row>
    <row r="910" spans="1:15">
      <c r="A910" s="1" t="s">
        <v>950</v>
      </c>
      <c r="B910" s="2">
        <v>45247</v>
      </c>
      <c r="C910" s="13" t="str">
        <f>TEXT(bbdd_Social_Media_Trends[[#This Row],[Post_Date]],"aaaa-mm")</f>
        <v>2023-11</v>
      </c>
      <c r="D910" s="1" t="s">
        <v>18</v>
      </c>
      <c r="E910" s="1" t="s">
        <v>19</v>
      </c>
      <c r="F910" s="1" t="s">
        <v>14</v>
      </c>
      <c r="G910" s="1" t="s">
        <v>50</v>
      </c>
      <c r="H910">
        <v>3373468</v>
      </c>
      <c r="I910">
        <v>255416</v>
      </c>
      <c r="J910">
        <v>34814</v>
      </c>
      <c r="K910">
        <v>25166</v>
      </c>
      <c r="L910">
        <f>bbdd_Social_Media_Trends[[#This Row],[Likes]]+bbdd_Social_Media_Trends[[#This Row],[Shares]]+bbdd_Social_Media_Trends[[#This Row],[Comments]]</f>
        <v>315396</v>
      </c>
      <c r="M910">
        <f>bbdd_Social_Media_Trends[[#This Row],[Interactions]]/bbdd_Social_Media_Trends[[#This Row],[Views]]</f>
        <v>9.3493105611198918E-2</v>
      </c>
      <c r="N910" s="1" t="s">
        <v>22</v>
      </c>
      <c r="O910" s="4">
        <f t="shared" si="14"/>
        <v>0</v>
      </c>
    </row>
    <row r="911" spans="1:15">
      <c r="A911" s="1" t="s">
        <v>951</v>
      </c>
      <c r="B911" s="2">
        <v>44763</v>
      </c>
      <c r="C911" s="13" t="str">
        <f>TEXT(bbdd_Social_Media_Trends[[#This Row],[Post_Date]],"aaaa-mm")</f>
        <v>2022-07</v>
      </c>
      <c r="D911" s="1" t="s">
        <v>24</v>
      </c>
      <c r="E911" s="1" t="s">
        <v>59</v>
      </c>
      <c r="F911" s="1" t="s">
        <v>47</v>
      </c>
      <c r="G911" s="1" t="s">
        <v>15</v>
      </c>
      <c r="H911">
        <v>160165</v>
      </c>
      <c r="I911">
        <v>473595</v>
      </c>
      <c r="J911">
        <v>15369</v>
      </c>
      <c r="K911">
        <v>33197</v>
      </c>
      <c r="L911">
        <f>bbdd_Social_Media_Trends[[#This Row],[Likes]]+bbdd_Social_Media_Trends[[#This Row],[Shares]]+bbdd_Social_Media_Trends[[#This Row],[Comments]]</f>
        <v>522161</v>
      </c>
      <c r="M911">
        <f>bbdd_Social_Media_Trends[[#This Row],[Interactions]]/bbdd_Social_Media_Trends[[#This Row],[Views]]</f>
        <v>3.2601442262666627</v>
      </c>
      <c r="N911" s="1" t="s">
        <v>29</v>
      </c>
      <c r="O911" s="4">
        <f t="shared" si="14"/>
        <v>0</v>
      </c>
    </row>
    <row r="912" spans="1:15">
      <c r="A912" s="1" t="s">
        <v>952</v>
      </c>
      <c r="B912" s="2">
        <v>45149</v>
      </c>
      <c r="C912" s="13" t="str">
        <f>TEXT(bbdd_Social_Media_Trends[[#This Row],[Post_Date]],"aaaa-mm")</f>
        <v>2023-08</v>
      </c>
      <c r="D912" s="1" t="s">
        <v>12</v>
      </c>
      <c r="E912" s="1" t="s">
        <v>13</v>
      </c>
      <c r="F912" s="1" t="s">
        <v>32</v>
      </c>
      <c r="G912" s="1" t="s">
        <v>15</v>
      </c>
      <c r="H912">
        <v>3724099</v>
      </c>
      <c r="I912">
        <v>90120</v>
      </c>
      <c r="J912">
        <v>50063</v>
      </c>
      <c r="K912">
        <v>34585</v>
      </c>
      <c r="L912">
        <f>bbdd_Social_Media_Trends[[#This Row],[Likes]]+bbdd_Social_Media_Trends[[#This Row],[Shares]]+bbdd_Social_Media_Trends[[#This Row],[Comments]]</f>
        <v>174768</v>
      </c>
      <c r="M912">
        <f>bbdd_Social_Media_Trends[[#This Row],[Interactions]]/bbdd_Social_Media_Trends[[#This Row],[Views]]</f>
        <v>4.6928935025626332E-2</v>
      </c>
      <c r="N912" s="1" t="s">
        <v>29</v>
      </c>
      <c r="O912" s="4">
        <f t="shared" si="14"/>
        <v>0</v>
      </c>
    </row>
    <row r="913" spans="1:15">
      <c r="A913" s="1" t="s">
        <v>953</v>
      </c>
      <c r="B913" s="2">
        <v>44607</v>
      </c>
      <c r="C913" s="13" t="str">
        <f>TEXT(bbdd_Social_Media_Trends[[#This Row],[Post_Date]],"aaaa-mm")</f>
        <v>2022-02</v>
      </c>
      <c r="D913" s="1" t="s">
        <v>12</v>
      </c>
      <c r="E913" s="1" t="s">
        <v>19</v>
      </c>
      <c r="F913" s="1" t="s">
        <v>14</v>
      </c>
      <c r="G913" s="1" t="s">
        <v>50</v>
      </c>
      <c r="H913">
        <v>4757293</v>
      </c>
      <c r="I913">
        <v>394313</v>
      </c>
      <c r="J913">
        <v>78165</v>
      </c>
      <c r="K913">
        <v>31965</v>
      </c>
      <c r="L913">
        <f>bbdd_Social_Media_Trends[[#This Row],[Likes]]+bbdd_Social_Media_Trends[[#This Row],[Shares]]+bbdd_Social_Media_Trends[[#This Row],[Comments]]</f>
        <v>504443</v>
      </c>
      <c r="M913">
        <f>bbdd_Social_Media_Trends[[#This Row],[Interactions]]/bbdd_Social_Media_Trends[[#This Row],[Views]]</f>
        <v>0.10603572241608832</v>
      </c>
      <c r="N913" s="1" t="s">
        <v>22</v>
      </c>
      <c r="O913" s="4">
        <f t="shared" si="14"/>
        <v>0</v>
      </c>
    </row>
    <row r="914" spans="1:15">
      <c r="A914" s="1" t="s">
        <v>954</v>
      </c>
      <c r="B914" s="2">
        <v>44882</v>
      </c>
      <c r="C914" s="13" t="str">
        <f>TEXT(bbdd_Social_Media_Trends[[#This Row],[Post_Date]],"aaaa-mm")</f>
        <v>2022-11</v>
      </c>
      <c r="D914" s="1" t="s">
        <v>24</v>
      </c>
      <c r="E914" s="1" t="s">
        <v>46</v>
      </c>
      <c r="F914" s="1" t="s">
        <v>14</v>
      </c>
      <c r="G914" s="1" t="s">
        <v>50</v>
      </c>
      <c r="H914">
        <v>4645686</v>
      </c>
      <c r="I914">
        <v>446777</v>
      </c>
      <c r="J914">
        <v>15642</v>
      </c>
      <c r="K914">
        <v>26412</v>
      </c>
      <c r="L914">
        <f>bbdd_Social_Media_Trends[[#This Row],[Likes]]+bbdd_Social_Media_Trends[[#This Row],[Shares]]+bbdd_Social_Media_Trends[[#This Row],[Comments]]</f>
        <v>488831</v>
      </c>
      <c r="M914">
        <f>bbdd_Social_Media_Trends[[#This Row],[Interactions]]/bbdd_Social_Media_Trends[[#This Row],[Views]]</f>
        <v>0.10522256562324703</v>
      </c>
      <c r="N914" s="1" t="s">
        <v>29</v>
      </c>
      <c r="O914" s="4">
        <f t="shared" si="14"/>
        <v>0</v>
      </c>
    </row>
    <row r="915" spans="1:15">
      <c r="A915" s="1" t="s">
        <v>955</v>
      </c>
      <c r="B915" s="2">
        <v>44730</v>
      </c>
      <c r="C915" s="13" t="str">
        <f>TEXT(bbdd_Social_Media_Trends[[#This Row],[Post_Date]],"aaaa-mm")</f>
        <v>2022-06</v>
      </c>
      <c r="D915" s="1" t="s">
        <v>24</v>
      </c>
      <c r="E915" s="1" t="s">
        <v>52</v>
      </c>
      <c r="F915" s="1" t="s">
        <v>20</v>
      </c>
      <c r="G915" s="1" t="s">
        <v>25</v>
      </c>
      <c r="H915">
        <v>4741739</v>
      </c>
      <c r="I915">
        <v>170278</v>
      </c>
      <c r="J915">
        <v>66069</v>
      </c>
      <c r="K915">
        <v>18352</v>
      </c>
      <c r="L915">
        <f>bbdd_Social_Media_Trends[[#This Row],[Likes]]+bbdd_Social_Media_Trends[[#This Row],[Shares]]+bbdd_Social_Media_Trends[[#This Row],[Comments]]</f>
        <v>254699</v>
      </c>
      <c r="M915">
        <f>bbdd_Social_Media_Trends[[#This Row],[Interactions]]/bbdd_Social_Media_Trends[[#This Row],[Views]]</f>
        <v>5.371425968405262E-2</v>
      </c>
      <c r="N915" s="1" t="s">
        <v>16</v>
      </c>
      <c r="O915" s="4">
        <f t="shared" si="14"/>
        <v>0</v>
      </c>
    </row>
    <row r="916" spans="1:15">
      <c r="A916" s="1" t="s">
        <v>956</v>
      </c>
      <c r="B916" s="2">
        <v>44858</v>
      </c>
      <c r="C916" s="13" t="str">
        <f>TEXT(bbdd_Social_Media_Trends[[#This Row],[Post_Date]],"aaaa-mm")</f>
        <v>2022-10</v>
      </c>
      <c r="D916" s="1" t="s">
        <v>24</v>
      </c>
      <c r="E916" s="1" t="s">
        <v>49</v>
      </c>
      <c r="F916" s="1" t="s">
        <v>41</v>
      </c>
      <c r="G916" s="1" t="s">
        <v>44</v>
      </c>
      <c r="H916">
        <v>2107265</v>
      </c>
      <c r="I916">
        <v>257928</v>
      </c>
      <c r="J916">
        <v>88494</v>
      </c>
      <c r="K916">
        <v>37544</v>
      </c>
      <c r="L916">
        <f>bbdd_Social_Media_Trends[[#This Row],[Likes]]+bbdd_Social_Media_Trends[[#This Row],[Shares]]+bbdd_Social_Media_Trends[[#This Row],[Comments]]</f>
        <v>383966</v>
      </c>
      <c r="M916">
        <f>bbdd_Social_Media_Trends[[#This Row],[Interactions]]/bbdd_Social_Media_Trends[[#This Row],[Views]]</f>
        <v>0.1822105905047538</v>
      </c>
      <c r="N916" s="1" t="s">
        <v>22</v>
      </c>
      <c r="O916" s="4">
        <f t="shared" si="14"/>
        <v>0</v>
      </c>
    </row>
    <row r="917" spans="1:15">
      <c r="A917" s="1" t="s">
        <v>957</v>
      </c>
      <c r="B917" s="2">
        <v>44889</v>
      </c>
      <c r="C917" s="13" t="str">
        <f>TEXT(bbdd_Social_Media_Trends[[#This Row],[Post_Date]],"aaaa-mm")</f>
        <v>2022-11</v>
      </c>
      <c r="D917" s="1" t="s">
        <v>12</v>
      </c>
      <c r="E917" s="1" t="s">
        <v>35</v>
      </c>
      <c r="F917" s="1" t="s">
        <v>41</v>
      </c>
      <c r="G917" s="1" t="s">
        <v>37</v>
      </c>
      <c r="H917">
        <v>421767</v>
      </c>
      <c r="I917">
        <v>153271</v>
      </c>
      <c r="J917">
        <v>92874</v>
      </c>
      <c r="K917">
        <v>4701</v>
      </c>
      <c r="L917">
        <f>bbdd_Social_Media_Trends[[#This Row],[Likes]]+bbdd_Social_Media_Trends[[#This Row],[Shares]]+bbdd_Social_Media_Trends[[#This Row],[Comments]]</f>
        <v>250846</v>
      </c>
      <c r="M917">
        <f>bbdd_Social_Media_Trends[[#This Row],[Interactions]]/bbdd_Social_Media_Trends[[#This Row],[Views]]</f>
        <v>0.59475018197251084</v>
      </c>
      <c r="N917" s="1" t="s">
        <v>29</v>
      </c>
      <c r="O917" s="4">
        <f t="shared" si="14"/>
        <v>0</v>
      </c>
    </row>
    <row r="918" spans="1:15">
      <c r="A918" s="1" t="s">
        <v>958</v>
      </c>
      <c r="B918" s="2">
        <v>45202</v>
      </c>
      <c r="C918" s="13" t="str">
        <f>TEXT(bbdd_Social_Media_Trends[[#This Row],[Post_Date]],"aaaa-mm")</f>
        <v>2023-10</v>
      </c>
      <c r="D918" s="1" t="s">
        <v>18</v>
      </c>
      <c r="E918" s="1" t="s">
        <v>35</v>
      </c>
      <c r="F918" s="1" t="s">
        <v>47</v>
      </c>
      <c r="G918" s="1" t="s">
        <v>50</v>
      </c>
      <c r="H918">
        <v>454350</v>
      </c>
      <c r="I918">
        <v>156235</v>
      </c>
      <c r="J918">
        <v>70705</v>
      </c>
      <c r="K918">
        <v>24595</v>
      </c>
      <c r="L918">
        <f>bbdd_Social_Media_Trends[[#This Row],[Likes]]+bbdd_Social_Media_Trends[[#This Row],[Shares]]+bbdd_Social_Media_Trends[[#This Row],[Comments]]</f>
        <v>251535</v>
      </c>
      <c r="M918">
        <f>bbdd_Social_Media_Trends[[#This Row],[Interactions]]/bbdd_Social_Media_Trends[[#This Row],[Views]]</f>
        <v>0.55361505447342352</v>
      </c>
      <c r="N918" s="1" t="s">
        <v>29</v>
      </c>
      <c r="O918" s="4">
        <f t="shared" si="14"/>
        <v>0</v>
      </c>
    </row>
    <row r="919" spans="1:15">
      <c r="A919" s="1" t="s">
        <v>959</v>
      </c>
      <c r="B919" s="2">
        <v>45287</v>
      </c>
      <c r="C919" s="13" t="str">
        <f>TEXT(bbdd_Social_Media_Trends[[#This Row],[Post_Date]],"aaaa-mm")</f>
        <v>2023-12</v>
      </c>
      <c r="D919" s="1" t="s">
        <v>24</v>
      </c>
      <c r="E919" s="1" t="s">
        <v>59</v>
      </c>
      <c r="F919" s="1" t="s">
        <v>47</v>
      </c>
      <c r="G919" s="1" t="s">
        <v>50</v>
      </c>
      <c r="H919">
        <v>3268300</v>
      </c>
      <c r="I919">
        <v>382429</v>
      </c>
      <c r="J919">
        <v>74538</v>
      </c>
      <c r="K919">
        <v>8612</v>
      </c>
      <c r="L919">
        <f>bbdd_Social_Media_Trends[[#This Row],[Likes]]+bbdd_Social_Media_Trends[[#This Row],[Shares]]+bbdd_Social_Media_Trends[[#This Row],[Comments]]</f>
        <v>465579</v>
      </c>
      <c r="M919">
        <f>bbdd_Social_Media_Trends[[#This Row],[Interactions]]/bbdd_Social_Media_Trends[[#This Row],[Views]]</f>
        <v>0.14245295719487194</v>
      </c>
      <c r="N919" s="1" t="s">
        <v>22</v>
      </c>
      <c r="O919" s="4">
        <f t="shared" si="14"/>
        <v>0</v>
      </c>
    </row>
    <row r="920" spans="1:15">
      <c r="A920" s="1" t="s">
        <v>960</v>
      </c>
      <c r="B920" s="2">
        <v>45126</v>
      </c>
      <c r="C920" s="13" t="str">
        <f>TEXT(bbdd_Social_Media_Trends[[#This Row],[Post_Date]],"aaaa-mm")</f>
        <v>2023-07</v>
      </c>
      <c r="D920" s="1" t="s">
        <v>24</v>
      </c>
      <c r="E920" s="1" t="s">
        <v>49</v>
      </c>
      <c r="F920" s="1" t="s">
        <v>36</v>
      </c>
      <c r="G920" s="1" t="s">
        <v>50</v>
      </c>
      <c r="H920">
        <v>6651</v>
      </c>
      <c r="I920">
        <v>22479</v>
      </c>
      <c r="J920">
        <v>24947</v>
      </c>
      <c r="K920">
        <v>11283</v>
      </c>
      <c r="L920">
        <f>bbdd_Social_Media_Trends[[#This Row],[Likes]]+bbdd_Social_Media_Trends[[#This Row],[Shares]]+bbdd_Social_Media_Trends[[#This Row],[Comments]]</f>
        <v>58709</v>
      </c>
      <c r="M920">
        <f>bbdd_Social_Media_Trends[[#This Row],[Interactions]]/bbdd_Social_Media_Trends[[#This Row],[Views]]</f>
        <v>8.8270936701247926</v>
      </c>
      <c r="N920" s="1" t="s">
        <v>22</v>
      </c>
      <c r="O920" s="4">
        <f t="shared" si="14"/>
        <v>0</v>
      </c>
    </row>
    <row r="921" spans="1:15">
      <c r="A921" s="1" t="s">
        <v>961</v>
      </c>
      <c r="B921" s="2">
        <v>44854</v>
      </c>
      <c r="C921" s="13" t="str">
        <f>TEXT(bbdd_Social_Media_Trends[[#This Row],[Post_Date]],"aaaa-mm")</f>
        <v>2022-10</v>
      </c>
      <c r="D921" s="1" t="s">
        <v>12</v>
      </c>
      <c r="E921" s="1" t="s">
        <v>52</v>
      </c>
      <c r="F921" s="1" t="s">
        <v>32</v>
      </c>
      <c r="G921" s="1" t="s">
        <v>21</v>
      </c>
      <c r="H921">
        <v>1265641</v>
      </c>
      <c r="I921">
        <v>256012</v>
      </c>
      <c r="J921">
        <v>70345</v>
      </c>
      <c r="K921">
        <v>37884</v>
      </c>
      <c r="L921">
        <f>bbdd_Social_Media_Trends[[#This Row],[Likes]]+bbdd_Social_Media_Trends[[#This Row],[Shares]]+bbdd_Social_Media_Trends[[#This Row],[Comments]]</f>
        <v>364241</v>
      </c>
      <c r="M921">
        <f>bbdd_Social_Media_Trends[[#This Row],[Interactions]]/bbdd_Social_Media_Trends[[#This Row],[Views]]</f>
        <v>0.28779171976887602</v>
      </c>
      <c r="N921" s="1" t="s">
        <v>16</v>
      </c>
      <c r="O921" s="4">
        <f t="shared" si="14"/>
        <v>0</v>
      </c>
    </row>
    <row r="922" spans="1:15">
      <c r="A922" s="1" t="s">
        <v>962</v>
      </c>
      <c r="B922" s="2">
        <v>45038</v>
      </c>
      <c r="C922" s="13" t="str">
        <f>TEXT(bbdd_Social_Media_Trends[[#This Row],[Post_Date]],"aaaa-mm")</f>
        <v>2023-04</v>
      </c>
      <c r="D922" s="1" t="s">
        <v>18</v>
      </c>
      <c r="E922" s="1" t="s">
        <v>49</v>
      </c>
      <c r="F922" s="1" t="s">
        <v>36</v>
      </c>
      <c r="G922" s="1" t="s">
        <v>44</v>
      </c>
      <c r="H922">
        <v>2888239</v>
      </c>
      <c r="I922">
        <v>421574</v>
      </c>
      <c r="J922">
        <v>35987</v>
      </c>
      <c r="K922">
        <v>16821</v>
      </c>
      <c r="L922">
        <f>bbdd_Social_Media_Trends[[#This Row],[Likes]]+bbdd_Social_Media_Trends[[#This Row],[Shares]]+bbdd_Social_Media_Trends[[#This Row],[Comments]]</f>
        <v>474382</v>
      </c>
      <c r="M922">
        <f>bbdd_Social_Media_Trends[[#This Row],[Interactions]]/bbdd_Social_Media_Trends[[#This Row],[Views]]</f>
        <v>0.16424610290214903</v>
      </c>
      <c r="N922" s="1" t="s">
        <v>22</v>
      </c>
      <c r="O922" s="4">
        <f t="shared" si="14"/>
        <v>0</v>
      </c>
    </row>
    <row r="923" spans="1:15">
      <c r="A923" s="1" t="s">
        <v>963</v>
      </c>
      <c r="B923" s="2">
        <v>44620</v>
      </c>
      <c r="C923" s="13" t="str">
        <f>TEXT(bbdd_Social_Media_Trends[[#This Row],[Post_Date]],"aaaa-mm")</f>
        <v>2022-02</v>
      </c>
      <c r="D923" s="1" t="s">
        <v>18</v>
      </c>
      <c r="E923" s="1" t="s">
        <v>31</v>
      </c>
      <c r="F923" s="1" t="s">
        <v>36</v>
      </c>
      <c r="G923" s="1" t="s">
        <v>50</v>
      </c>
      <c r="H923">
        <v>850931</v>
      </c>
      <c r="I923">
        <v>6573</v>
      </c>
      <c r="J923">
        <v>15362</v>
      </c>
      <c r="K923">
        <v>16594</v>
      </c>
      <c r="L923">
        <f>bbdd_Social_Media_Trends[[#This Row],[Likes]]+bbdd_Social_Media_Trends[[#This Row],[Shares]]+bbdd_Social_Media_Trends[[#This Row],[Comments]]</f>
        <v>38529</v>
      </c>
      <c r="M923">
        <f>bbdd_Social_Media_Trends[[#This Row],[Interactions]]/bbdd_Social_Media_Trends[[#This Row],[Views]]</f>
        <v>4.5278641864028926E-2</v>
      </c>
      <c r="N923" s="1" t="s">
        <v>22</v>
      </c>
      <c r="O923" s="4">
        <f t="shared" si="14"/>
        <v>0</v>
      </c>
    </row>
    <row r="924" spans="1:15">
      <c r="A924" s="1" t="s">
        <v>964</v>
      </c>
      <c r="B924" s="2">
        <v>45149</v>
      </c>
      <c r="C924" s="13" t="str">
        <f>TEXT(bbdd_Social_Media_Trends[[#This Row],[Post_Date]],"aaaa-mm")</f>
        <v>2023-08</v>
      </c>
      <c r="D924" s="1" t="s">
        <v>24</v>
      </c>
      <c r="E924" s="1" t="s">
        <v>39</v>
      </c>
      <c r="F924" s="1" t="s">
        <v>20</v>
      </c>
      <c r="G924" s="1" t="s">
        <v>50</v>
      </c>
      <c r="H924">
        <v>2118152</v>
      </c>
      <c r="I924">
        <v>13010</v>
      </c>
      <c r="J924">
        <v>53774</v>
      </c>
      <c r="K924">
        <v>35179</v>
      </c>
      <c r="L924">
        <f>bbdd_Social_Media_Trends[[#This Row],[Likes]]+bbdd_Social_Media_Trends[[#This Row],[Shares]]+bbdd_Social_Media_Trends[[#This Row],[Comments]]</f>
        <v>101963</v>
      </c>
      <c r="M924">
        <f>bbdd_Social_Media_Trends[[#This Row],[Interactions]]/bbdd_Social_Media_Trends[[#This Row],[Views]]</f>
        <v>4.8137716273430803E-2</v>
      </c>
      <c r="N924" s="1" t="s">
        <v>22</v>
      </c>
      <c r="O924" s="4">
        <f t="shared" si="14"/>
        <v>0</v>
      </c>
    </row>
    <row r="925" spans="1:15">
      <c r="A925" s="1" t="s">
        <v>965</v>
      </c>
      <c r="B925" s="2">
        <v>45042</v>
      </c>
      <c r="C925" s="13" t="str">
        <f>TEXT(bbdd_Social_Media_Trends[[#This Row],[Post_Date]],"aaaa-mm")</f>
        <v>2023-04</v>
      </c>
      <c r="D925" s="1" t="s">
        <v>18</v>
      </c>
      <c r="E925" s="1" t="s">
        <v>31</v>
      </c>
      <c r="F925" s="1" t="s">
        <v>14</v>
      </c>
      <c r="G925" s="1" t="s">
        <v>21</v>
      </c>
      <c r="H925">
        <v>247234</v>
      </c>
      <c r="I925">
        <v>296015</v>
      </c>
      <c r="J925">
        <v>55319</v>
      </c>
      <c r="K925">
        <v>39566</v>
      </c>
      <c r="L925">
        <f>bbdd_Social_Media_Trends[[#This Row],[Likes]]+bbdd_Social_Media_Trends[[#This Row],[Shares]]+bbdd_Social_Media_Trends[[#This Row],[Comments]]</f>
        <v>390900</v>
      </c>
      <c r="M925">
        <f>bbdd_Social_Media_Trends[[#This Row],[Interactions]]/bbdd_Social_Media_Trends[[#This Row],[Views]]</f>
        <v>1.5810932153344606</v>
      </c>
      <c r="N925" s="1" t="s">
        <v>29</v>
      </c>
      <c r="O925" s="4">
        <f t="shared" si="14"/>
        <v>0</v>
      </c>
    </row>
    <row r="926" spans="1:15">
      <c r="A926" s="1" t="s">
        <v>966</v>
      </c>
      <c r="B926" s="2">
        <v>44632</v>
      </c>
      <c r="C926" s="13" t="str">
        <f>TEXT(bbdd_Social_Media_Trends[[#This Row],[Post_Date]],"aaaa-mm")</f>
        <v>2022-03</v>
      </c>
      <c r="D926" s="1" t="s">
        <v>24</v>
      </c>
      <c r="E926" s="1" t="s">
        <v>59</v>
      </c>
      <c r="F926" s="1" t="s">
        <v>20</v>
      </c>
      <c r="G926" s="1" t="s">
        <v>50</v>
      </c>
      <c r="H926">
        <v>3222456</v>
      </c>
      <c r="I926">
        <v>303054</v>
      </c>
      <c r="J926">
        <v>58013</v>
      </c>
      <c r="K926">
        <v>21680</v>
      </c>
      <c r="L926">
        <f>bbdd_Social_Media_Trends[[#This Row],[Likes]]+bbdd_Social_Media_Trends[[#This Row],[Shares]]+bbdd_Social_Media_Trends[[#This Row],[Comments]]</f>
        <v>382747</v>
      </c>
      <c r="M926">
        <f>bbdd_Social_Media_Trends[[#This Row],[Interactions]]/bbdd_Social_Media_Trends[[#This Row],[Views]]</f>
        <v>0.11877493439786299</v>
      </c>
      <c r="N926" s="1" t="s">
        <v>29</v>
      </c>
      <c r="O926" s="4">
        <f t="shared" si="14"/>
        <v>0</v>
      </c>
    </row>
    <row r="927" spans="1:15">
      <c r="A927" s="1" t="s">
        <v>967</v>
      </c>
      <c r="B927" s="2">
        <v>45147</v>
      </c>
      <c r="C927" s="13" t="str">
        <f>TEXT(bbdd_Social_Media_Trends[[#This Row],[Post_Date]],"aaaa-mm")</f>
        <v>2023-08</v>
      </c>
      <c r="D927" s="1" t="s">
        <v>24</v>
      </c>
      <c r="E927" s="1" t="s">
        <v>49</v>
      </c>
      <c r="F927" s="1" t="s">
        <v>32</v>
      </c>
      <c r="G927" s="1" t="s">
        <v>15</v>
      </c>
      <c r="H927">
        <v>2012133</v>
      </c>
      <c r="I927">
        <v>192947</v>
      </c>
      <c r="J927">
        <v>29491</v>
      </c>
      <c r="K927">
        <v>34692</v>
      </c>
      <c r="L927">
        <f>bbdd_Social_Media_Trends[[#This Row],[Likes]]+bbdd_Social_Media_Trends[[#This Row],[Shares]]+bbdd_Social_Media_Trends[[#This Row],[Comments]]</f>
        <v>257130</v>
      </c>
      <c r="M927">
        <f>bbdd_Social_Media_Trends[[#This Row],[Interactions]]/bbdd_Social_Media_Trends[[#This Row],[Views]]</f>
        <v>0.12778976340033188</v>
      </c>
      <c r="N927" s="1" t="s">
        <v>16</v>
      </c>
      <c r="O927" s="4">
        <f t="shared" si="14"/>
        <v>0</v>
      </c>
    </row>
    <row r="928" spans="1:15">
      <c r="A928" s="1" t="s">
        <v>968</v>
      </c>
      <c r="B928" s="2">
        <v>44865</v>
      </c>
      <c r="C928" s="13" t="str">
        <f>TEXT(bbdd_Social_Media_Trends[[#This Row],[Post_Date]],"aaaa-mm")</f>
        <v>2022-10</v>
      </c>
      <c r="D928" s="1" t="s">
        <v>24</v>
      </c>
      <c r="E928" s="1" t="s">
        <v>46</v>
      </c>
      <c r="F928" s="1" t="s">
        <v>32</v>
      </c>
      <c r="G928" s="1" t="s">
        <v>60</v>
      </c>
      <c r="H928">
        <v>4949423</v>
      </c>
      <c r="I928">
        <v>17417</v>
      </c>
      <c r="J928">
        <v>78926</v>
      </c>
      <c r="K928">
        <v>33128</v>
      </c>
      <c r="L928">
        <f>bbdd_Social_Media_Trends[[#This Row],[Likes]]+bbdd_Social_Media_Trends[[#This Row],[Shares]]+bbdd_Social_Media_Trends[[#This Row],[Comments]]</f>
        <v>129471</v>
      </c>
      <c r="M928">
        <f>bbdd_Social_Media_Trends[[#This Row],[Interactions]]/bbdd_Social_Media_Trends[[#This Row],[Views]]</f>
        <v>2.6158806794246522E-2</v>
      </c>
      <c r="N928" s="1" t="s">
        <v>29</v>
      </c>
      <c r="O928" s="4">
        <f t="shared" si="14"/>
        <v>0</v>
      </c>
    </row>
    <row r="929" spans="1:15">
      <c r="A929" s="1" t="s">
        <v>969</v>
      </c>
      <c r="B929" s="2">
        <v>44782</v>
      </c>
      <c r="C929" s="13" t="str">
        <f>TEXT(bbdd_Social_Media_Trends[[#This Row],[Post_Date]],"aaaa-mm")</f>
        <v>2022-08</v>
      </c>
      <c r="D929" s="1" t="s">
        <v>12</v>
      </c>
      <c r="E929" s="1" t="s">
        <v>57</v>
      </c>
      <c r="F929" s="1" t="s">
        <v>47</v>
      </c>
      <c r="G929" s="1" t="s">
        <v>25</v>
      </c>
      <c r="H929">
        <v>1342285</v>
      </c>
      <c r="I929">
        <v>474723</v>
      </c>
      <c r="J929">
        <v>90043</v>
      </c>
      <c r="K929">
        <v>13175</v>
      </c>
      <c r="L929">
        <f>bbdd_Social_Media_Trends[[#This Row],[Likes]]+bbdd_Social_Media_Trends[[#This Row],[Shares]]+bbdd_Social_Media_Trends[[#This Row],[Comments]]</f>
        <v>577941</v>
      </c>
      <c r="M929">
        <f>bbdd_Social_Media_Trends[[#This Row],[Interactions]]/bbdd_Social_Media_Trends[[#This Row],[Views]]</f>
        <v>0.43056504393627287</v>
      </c>
      <c r="N929" s="1" t="s">
        <v>29</v>
      </c>
      <c r="O929" s="4">
        <f t="shared" si="14"/>
        <v>0</v>
      </c>
    </row>
    <row r="930" spans="1:15">
      <c r="A930" s="1" t="s">
        <v>970</v>
      </c>
      <c r="B930" s="2">
        <v>45094</v>
      </c>
      <c r="C930" s="13" t="str">
        <f>TEXT(bbdd_Social_Media_Trends[[#This Row],[Post_Date]],"aaaa-mm")</f>
        <v>2023-06</v>
      </c>
      <c r="D930" s="1" t="s">
        <v>18</v>
      </c>
      <c r="E930" s="1" t="s">
        <v>52</v>
      </c>
      <c r="F930" s="1" t="s">
        <v>36</v>
      </c>
      <c r="G930" s="1" t="s">
        <v>60</v>
      </c>
      <c r="H930">
        <v>1115324</v>
      </c>
      <c r="I930">
        <v>415045</v>
      </c>
      <c r="J930">
        <v>34081</v>
      </c>
      <c r="K930">
        <v>31910</v>
      </c>
      <c r="L930">
        <f>bbdd_Social_Media_Trends[[#This Row],[Likes]]+bbdd_Social_Media_Trends[[#This Row],[Shares]]+bbdd_Social_Media_Trends[[#This Row],[Comments]]</f>
        <v>481036</v>
      </c>
      <c r="M930">
        <f>bbdd_Social_Media_Trends[[#This Row],[Interactions]]/bbdd_Social_Media_Trends[[#This Row],[Views]]</f>
        <v>0.43129709393862231</v>
      </c>
      <c r="N930" s="1" t="s">
        <v>29</v>
      </c>
      <c r="O930" s="4">
        <f t="shared" si="14"/>
        <v>0</v>
      </c>
    </row>
    <row r="931" spans="1:15">
      <c r="A931" s="1" t="s">
        <v>971</v>
      </c>
      <c r="B931" s="2">
        <v>45155</v>
      </c>
      <c r="C931" s="13" t="str">
        <f>TEXT(bbdd_Social_Media_Trends[[#This Row],[Post_Date]],"aaaa-mm")</f>
        <v>2023-08</v>
      </c>
      <c r="D931" s="1" t="s">
        <v>24</v>
      </c>
      <c r="E931" s="1" t="s">
        <v>31</v>
      </c>
      <c r="F931" s="1" t="s">
        <v>14</v>
      </c>
      <c r="G931" s="1" t="s">
        <v>28</v>
      </c>
      <c r="H931">
        <v>4587929</v>
      </c>
      <c r="I931">
        <v>426359</v>
      </c>
      <c r="J931">
        <v>52404</v>
      </c>
      <c r="K931">
        <v>29047</v>
      </c>
      <c r="L931">
        <f>bbdd_Social_Media_Trends[[#This Row],[Likes]]+bbdd_Social_Media_Trends[[#This Row],[Shares]]+bbdd_Social_Media_Trends[[#This Row],[Comments]]</f>
        <v>507810</v>
      </c>
      <c r="M931">
        <f>bbdd_Social_Media_Trends[[#This Row],[Interactions]]/bbdd_Social_Media_Trends[[#This Row],[Views]]</f>
        <v>0.11068392732319964</v>
      </c>
      <c r="N931" s="1" t="s">
        <v>29</v>
      </c>
      <c r="O931" s="4">
        <f t="shared" si="14"/>
        <v>0</v>
      </c>
    </row>
    <row r="932" spans="1:15">
      <c r="A932" s="1" t="s">
        <v>972</v>
      </c>
      <c r="B932" s="2">
        <v>44807</v>
      </c>
      <c r="C932" s="13" t="str">
        <f>TEXT(bbdd_Social_Media_Trends[[#This Row],[Post_Date]],"aaaa-mm")</f>
        <v>2022-09</v>
      </c>
      <c r="D932" s="1" t="s">
        <v>18</v>
      </c>
      <c r="E932" s="1" t="s">
        <v>19</v>
      </c>
      <c r="F932" s="1" t="s">
        <v>47</v>
      </c>
      <c r="G932" s="1" t="s">
        <v>37</v>
      </c>
      <c r="H932">
        <v>4008179</v>
      </c>
      <c r="I932">
        <v>455643</v>
      </c>
      <c r="J932">
        <v>63634</v>
      </c>
      <c r="K932">
        <v>37656</v>
      </c>
      <c r="L932">
        <f>bbdd_Social_Media_Trends[[#This Row],[Likes]]+bbdd_Social_Media_Trends[[#This Row],[Shares]]+bbdd_Social_Media_Trends[[#This Row],[Comments]]</f>
        <v>556933</v>
      </c>
      <c r="M932">
        <f>bbdd_Social_Media_Trends[[#This Row],[Interactions]]/bbdd_Social_Media_Trends[[#This Row],[Views]]</f>
        <v>0.13894913375874679</v>
      </c>
      <c r="N932" s="1" t="s">
        <v>29</v>
      </c>
      <c r="O932" s="4">
        <f t="shared" si="14"/>
        <v>0</v>
      </c>
    </row>
    <row r="933" spans="1:15">
      <c r="A933" s="1" t="s">
        <v>973</v>
      </c>
      <c r="B933" s="2">
        <v>44706</v>
      </c>
      <c r="C933" s="13" t="str">
        <f>TEXT(bbdd_Social_Media_Trends[[#This Row],[Post_Date]],"aaaa-mm")</f>
        <v>2022-05</v>
      </c>
      <c r="D933" s="1" t="s">
        <v>24</v>
      </c>
      <c r="E933" s="1" t="s">
        <v>57</v>
      </c>
      <c r="F933" s="1" t="s">
        <v>47</v>
      </c>
      <c r="G933" s="1" t="s">
        <v>50</v>
      </c>
      <c r="H933">
        <v>759694</v>
      </c>
      <c r="I933">
        <v>365351</v>
      </c>
      <c r="J933">
        <v>5889</v>
      </c>
      <c r="K933">
        <v>32197</v>
      </c>
      <c r="L933">
        <f>bbdd_Social_Media_Trends[[#This Row],[Likes]]+bbdd_Social_Media_Trends[[#This Row],[Shares]]+bbdd_Social_Media_Trends[[#This Row],[Comments]]</f>
        <v>403437</v>
      </c>
      <c r="M933">
        <f>bbdd_Social_Media_Trends[[#This Row],[Interactions]]/bbdd_Social_Media_Trends[[#This Row],[Views]]</f>
        <v>0.53105197619041355</v>
      </c>
      <c r="N933" s="1" t="s">
        <v>16</v>
      </c>
      <c r="O933" s="4">
        <f t="shared" si="14"/>
        <v>0</v>
      </c>
    </row>
    <row r="934" spans="1:15">
      <c r="A934" s="1" t="s">
        <v>974</v>
      </c>
      <c r="B934" s="2">
        <v>45137</v>
      </c>
      <c r="C934" s="13" t="str">
        <f>TEXT(bbdd_Social_Media_Trends[[#This Row],[Post_Date]],"aaaa-mm")</f>
        <v>2023-07</v>
      </c>
      <c r="D934" s="1" t="s">
        <v>12</v>
      </c>
      <c r="E934" s="1" t="s">
        <v>13</v>
      </c>
      <c r="F934" s="1" t="s">
        <v>41</v>
      </c>
      <c r="G934" s="1" t="s">
        <v>44</v>
      </c>
      <c r="H934">
        <v>1360958</v>
      </c>
      <c r="I934">
        <v>488748</v>
      </c>
      <c r="J934">
        <v>52814</v>
      </c>
      <c r="K934">
        <v>21553</v>
      </c>
      <c r="L934">
        <f>bbdd_Social_Media_Trends[[#This Row],[Likes]]+bbdd_Social_Media_Trends[[#This Row],[Shares]]+bbdd_Social_Media_Trends[[#This Row],[Comments]]</f>
        <v>563115</v>
      </c>
      <c r="M934">
        <f>bbdd_Social_Media_Trends[[#This Row],[Interactions]]/bbdd_Social_Media_Trends[[#This Row],[Views]]</f>
        <v>0.41376368704985755</v>
      </c>
      <c r="N934" s="1" t="s">
        <v>29</v>
      </c>
      <c r="O934" s="4">
        <f t="shared" si="14"/>
        <v>0</v>
      </c>
    </row>
    <row r="935" spans="1:15">
      <c r="A935" s="1" t="s">
        <v>975</v>
      </c>
      <c r="B935" s="2">
        <v>44925</v>
      </c>
      <c r="C935" s="13" t="str">
        <f>TEXT(bbdd_Social_Media_Trends[[#This Row],[Post_Date]],"aaaa-mm")</f>
        <v>2022-12</v>
      </c>
      <c r="D935" s="1" t="s">
        <v>24</v>
      </c>
      <c r="E935" s="1" t="s">
        <v>49</v>
      </c>
      <c r="F935" s="1" t="s">
        <v>14</v>
      </c>
      <c r="G935" s="1" t="s">
        <v>28</v>
      </c>
      <c r="H935">
        <v>2889543</v>
      </c>
      <c r="I935">
        <v>52902</v>
      </c>
      <c r="J935">
        <v>63885</v>
      </c>
      <c r="K935">
        <v>24634</v>
      </c>
      <c r="L935">
        <f>bbdd_Social_Media_Trends[[#This Row],[Likes]]+bbdd_Social_Media_Trends[[#This Row],[Shares]]+bbdd_Social_Media_Trends[[#This Row],[Comments]]</f>
        <v>141421</v>
      </c>
      <c r="M935">
        <f>bbdd_Social_Media_Trends[[#This Row],[Interactions]]/bbdd_Social_Media_Trends[[#This Row],[Views]]</f>
        <v>4.8942341401391157E-2</v>
      </c>
      <c r="N935" s="1" t="s">
        <v>29</v>
      </c>
      <c r="O935" s="4">
        <f t="shared" si="14"/>
        <v>0</v>
      </c>
    </row>
    <row r="936" spans="1:15">
      <c r="A936" s="1" t="s">
        <v>976</v>
      </c>
      <c r="B936" s="2">
        <v>44991</v>
      </c>
      <c r="C936" s="13" t="str">
        <f>TEXT(bbdd_Social_Media_Trends[[#This Row],[Post_Date]],"aaaa-mm")</f>
        <v>2023-03</v>
      </c>
      <c r="D936" s="1" t="s">
        <v>18</v>
      </c>
      <c r="E936" s="1" t="s">
        <v>57</v>
      </c>
      <c r="F936" s="1" t="s">
        <v>47</v>
      </c>
      <c r="G936" s="1" t="s">
        <v>28</v>
      </c>
      <c r="H936">
        <v>1420653</v>
      </c>
      <c r="I936">
        <v>40254</v>
      </c>
      <c r="J936">
        <v>15175</v>
      </c>
      <c r="K936">
        <v>14173</v>
      </c>
      <c r="L936">
        <f>bbdd_Social_Media_Trends[[#This Row],[Likes]]+bbdd_Social_Media_Trends[[#This Row],[Shares]]+bbdd_Social_Media_Trends[[#This Row],[Comments]]</f>
        <v>69602</v>
      </c>
      <c r="M936">
        <f>bbdd_Social_Media_Trends[[#This Row],[Interactions]]/bbdd_Social_Media_Trends[[#This Row],[Views]]</f>
        <v>4.8992963095140049E-2</v>
      </c>
      <c r="N936" s="1" t="s">
        <v>22</v>
      </c>
      <c r="O936" s="4">
        <f t="shared" si="14"/>
        <v>0</v>
      </c>
    </row>
    <row r="937" spans="1:15">
      <c r="A937" s="1" t="s">
        <v>977</v>
      </c>
      <c r="B937" s="2">
        <v>44770</v>
      </c>
      <c r="C937" s="13" t="str">
        <f>TEXT(bbdd_Social_Media_Trends[[#This Row],[Post_Date]],"aaaa-mm")</f>
        <v>2022-07</v>
      </c>
      <c r="D937" s="1" t="s">
        <v>12</v>
      </c>
      <c r="E937" s="1" t="s">
        <v>19</v>
      </c>
      <c r="F937" s="1" t="s">
        <v>36</v>
      </c>
      <c r="G937" s="1" t="s">
        <v>60</v>
      </c>
      <c r="H937">
        <v>3939062</v>
      </c>
      <c r="I937">
        <v>464055</v>
      </c>
      <c r="J937">
        <v>50908</v>
      </c>
      <c r="K937">
        <v>46604</v>
      </c>
      <c r="L937">
        <f>bbdd_Social_Media_Trends[[#This Row],[Likes]]+bbdd_Social_Media_Trends[[#This Row],[Shares]]+bbdd_Social_Media_Trends[[#This Row],[Comments]]</f>
        <v>561567</v>
      </c>
      <c r="M937">
        <f>bbdd_Social_Media_Trends[[#This Row],[Interactions]]/bbdd_Social_Media_Trends[[#This Row],[Views]]</f>
        <v>0.14256363570819652</v>
      </c>
      <c r="N937" s="1" t="s">
        <v>16</v>
      </c>
      <c r="O937" s="4">
        <f t="shared" si="14"/>
        <v>0</v>
      </c>
    </row>
    <row r="938" spans="1:15">
      <c r="A938" s="1" t="s">
        <v>978</v>
      </c>
      <c r="B938" s="2">
        <v>45196</v>
      </c>
      <c r="C938" s="13" t="str">
        <f>TEXT(bbdd_Social_Media_Trends[[#This Row],[Post_Date]],"aaaa-mm")</f>
        <v>2023-09</v>
      </c>
      <c r="D938" s="1" t="s">
        <v>27</v>
      </c>
      <c r="E938" s="1" t="s">
        <v>57</v>
      </c>
      <c r="F938" s="1" t="s">
        <v>14</v>
      </c>
      <c r="G938" s="1" t="s">
        <v>37</v>
      </c>
      <c r="H938">
        <v>4389372</v>
      </c>
      <c r="I938">
        <v>241611</v>
      </c>
      <c r="J938">
        <v>14910</v>
      </c>
      <c r="K938">
        <v>38606</v>
      </c>
      <c r="L938">
        <f>bbdd_Social_Media_Trends[[#This Row],[Likes]]+bbdd_Social_Media_Trends[[#This Row],[Shares]]+bbdd_Social_Media_Trends[[#This Row],[Comments]]</f>
        <v>295127</v>
      </c>
      <c r="M938">
        <f>bbdd_Social_Media_Trends[[#This Row],[Interactions]]/bbdd_Social_Media_Trends[[#This Row],[Views]]</f>
        <v>6.723672543589379E-2</v>
      </c>
      <c r="N938" s="1" t="s">
        <v>16</v>
      </c>
      <c r="O938" s="4">
        <f t="shared" si="14"/>
        <v>0</v>
      </c>
    </row>
    <row r="939" spans="1:15">
      <c r="A939" s="1" t="s">
        <v>979</v>
      </c>
      <c r="B939" s="2">
        <v>44672</v>
      </c>
      <c r="C939" s="13" t="str">
        <f>TEXT(bbdd_Social_Media_Trends[[#This Row],[Post_Date]],"aaaa-mm")</f>
        <v>2022-04</v>
      </c>
      <c r="D939" s="1" t="s">
        <v>12</v>
      </c>
      <c r="E939" s="1" t="s">
        <v>39</v>
      </c>
      <c r="F939" s="1" t="s">
        <v>47</v>
      </c>
      <c r="G939" s="1" t="s">
        <v>37</v>
      </c>
      <c r="H939">
        <v>872093</v>
      </c>
      <c r="I939">
        <v>237702</v>
      </c>
      <c r="J939">
        <v>32141</v>
      </c>
      <c r="K939">
        <v>143</v>
      </c>
      <c r="L939">
        <f>bbdd_Social_Media_Trends[[#This Row],[Likes]]+bbdd_Social_Media_Trends[[#This Row],[Shares]]+bbdd_Social_Media_Trends[[#This Row],[Comments]]</f>
        <v>269986</v>
      </c>
      <c r="M939">
        <f>bbdd_Social_Media_Trends[[#This Row],[Interactions]]/bbdd_Social_Media_Trends[[#This Row],[Views]]</f>
        <v>0.30958395492223878</v>
      </c>
      <c r="N939" s="1" t="s">
        <v>16</v>
      </c>
      <c r="O939" s="4">
        <f t="shared" si="14"/>
        <v>0</v>
      </c>
    </row>
    <row r="940" spans="1:15">
      <c r="A940" s="1" t="s">
        <v>980</v>
      </c>
      <c r="B940" s="2">
        <v>44648</v>
      </c>
      <c r="C940" s="13" t="str">
        <f>TEXT(bbdd_Social_Media_Trends[[#This Row],[Post_Date]],"aaaa-mm")</f>
        <v>2022-03</v>
      </c>
      <c r="D940" s="1" t="s">
        <v>27</v>
      </c>
      <c r="E940" s="1" t="s">
        <v>46</v>
      </c>
      <c r="F940" s="1" t="s">
        <v>32</v>
      </c>
      <c r="G940" s="1" t="s">
        <v>15</v>
      </c>
      <c r="H940">
        <v>2478006</v>
      </c>
      <c r="I940">
        <v>469276</v>
      </c>
      <c r="J940">
        <v>57073</v>
      </c>
      <c r="K940">
        <v>16266</v>
      </c>
      <c r="L940">
        <f>bbdd_Social_Media_Trends[[#This Row],[Likes]]+bbdd_Social_Media_Trends[[#This Row],[Shares]]+bbdd_Social_Media_Trends[[#This Row],[Comments]]</f>
        <v>542615</v>
      </c>
      <c r="M940">
        <f>bbdd_Social_Media_Trends[[#This Row],[Interactions]]/bbdd_Social_Media_Trends[[#This Row],[Views]]</f>
        <v>0.21897243186658952</v>
      </c>
      <c r="N940" s="1" t="s">
        <v>29</v>
      </c>
      <c r="O940" s="4">
        <f t="shared" si="14"/>
        <v>0</v>
      </c>
    </row>
    <row r="941" spans="1:15">
      <c r="A941" s="1" t="s">
        <v>981</v>
      </c>
      <c r="B941" s="2">
        <v>44694</v>
      </c>
      <c r="C941" s="13" t="str">
        <f>TEXT(bbdd_Social_Media_Trends[[#This Row],[Post_Date]],"aaaa-mm")</f>
        <v>2022-05</v>
      </c>
      <c r="D941" s="1" t="s">
        <v>12</v>
      </c>
      <c r="E941" s="1" t="s">
        <v>13</v>
      </c>
      <c r="F941" s="1" t="s">
        <v>41</v>
      </c>
      <c r="G941" s="1" t="s">
        <v>37</v>
      </c>
      <c r="H941">
        <v>4816608</v>
      </c>
      <c r="I941">
        <v>10450</v>
      </c>
      <c r="J941">
        <v>96249</v>
      </c>
      <c r="K941">
        <v>3214</v>
      </c>
      <c r="L941">
        <f>bbdd_Social_Media_Trends[[#This Row],[Likes]]+bbdd_Social_Media_Trends[[#This Row],[Shares]]+bbdd_Social_Media_Trends[[#This Row],[Comments]]</f>
        <v>109913</v>
      </c>
      <c r="M941">
        <f>bbdd_Social_Media_Trends[[#This Row],[Interactions]]/bbdd_Social_Media_Trends[[#This Row],[Views]]</f>
        <v>2.2819585899454552E-2</v>
      </c>
      <c r="N941" s="1" t="s">
        <v>29</v>
      </c>
      <c r="O941" s="4">
        <f t="shared" si="14"/>
        <v>0</v>
      </c>
    </row>
    <row r="942" spans="1:15">
      <c r="A942" s="1" t="s">
        <v>982</v>
      </c>
      <c r="B942" s="2">
        <v>45067</v>
      </c>
      <c r="C942" s="13" t="str">
        <f>TEXT(bbdd_Social_Media_Trends[[#This Row],[Post_Date]],"aaaa-mm")</f>
        <v>2023-05</v>
      </c>
      <c r="D942" s="1" t="s">
        <v>18</v>
      </c>
      <c r="E942" s="1" t="s">
        <v>49</v>
      </c>
      <c r="F942" s="1" t="s">
        <v>41</v>
      </c>
      <c r="G942" s="1" t="s">
        <v>15</v>
      </c>
      <c r="H942">
        <v>2989338</v>
      </c>
      <c r="I942">
        <v>479456</v>
      </c>
      <c r="J942">
        <v>99198</v>
      </c>
      <c r="K942">
        <v>24250</v>
      </c>
      <c r="L942">
        <f>bbdd_Social_Media_Trends[[#This Row],[Likes]]+bbdd_Social_Media_Trends[[#This Row],[Shares]]+bbdd_Social_Media_Trends[[#This Row],[Comments]]</f>
        <v>602904</v>
      </c>
      <c r="M942">
        <f>bbdd_Social_Media_Trends[[#This Row],[Interactions]]/bbdd_Social_Media_Trends[[#This Row],[Views]]</f>
        <v>0.20168478773561235</v>
      </c>
      <c r="N942" s="1" t="s">
        <v>22</v>
      </c>
      <c r="O942" s="4">
        <f t="shared" si="14"/>
        <v>0</v>
      </c>
    </row>
    <row r="943" spans="1:15">
      <c r="A943" s="1" t="s">
        <v>983</v>
      </c>
      <c r="B943" s="2">
        <v>44792</v>
      </c>
      <c r="C943" s="13" t="str">
        <f>TEXT(bbdd_Social_Media_Trends[[#This Row],[Post_Date]],"aaaa-mm")</f>
        <v>2022-08</v>
      </c>
      <c r="D943" s="1" t="s">
        <v>27</v>
      </c>
      <c r="E943" s="1" t="s">
        <v>52</v>
      </c>
      <c r="F943" s="1" t="s">
        <v>36</v>
      </c>
      <c r="G943" s="1" t="s">
        <v>60</v>
      </c>
      <c r="H943">
        <v>2450619</v>
      </c>
      <c r="I943">
        <v>393130</v>
      </c>
      <c r="J943">
        <v>29439</v>
      </c>
      <c r="K943">
        <v>16494</v>
      </c>
      <c r="L943">
        <f>bbdd_Social_Media_Trends[[#This Row],[Likes]]+bbdd_Social_Media_Trends[[#This Row],[Shares]]+bbdd_Social_Media_Trends[[#This Row],[Comments]]</f>
        <v>439063</v>
      </c>
      <c r="M943">
        <f>bbdd_Social_Media_Trends[[#This Row],[Interactions]]/bbdd_Social_Media_Trends[[#This Row],[Views]]</f>
        <v>0.17916412139137092</v>
      </c>
      <c r="N943" s="1" t="s">
        <v>29</v>
      </c>
      <c r="O943" s="4">
        <f t="shared" si="14"/>
        <v>0</v>
      </c>
    </row>
    <row r="944" spans="1:15">
      <c r="A944" s="1" t="s">
        <v>984</v>
      </c>
      <c r="B944" s="2">
        <v>44767</v>
      </c>
      <c r="C944" s="13" t="str">
        <f>TEXT(bbdd_Social_Media_Trends[[#This Row],[Post_Date]],"aaaa-mm")</f>
        <v>2022-07</v>
      </c>
      <c r="D944" s="1" t="s">
        <v>24</v>
      </c>
      <c r="E944" s="1" t="s">
        <v>13</v>
      </c>
      <c r="F944" s="1" t="s">
        <v>20</v>
      </c>
      <c r="G944" s="1" t="s">
        <v>15</v>
      </c>
      <c r="H944">
        <v>3495620</v>
      </c>
      <c r="I944">
        <v>264370</v>
      </c>
      <c r="J944">
        <v>42528</v>
      </c>
      <c r="K944">
        <v>26970</v>
      </c>
      <c r="L944">
        <f>bbdd_Social_Media_Trends[[#This Row],[Likes]]+bbdd_Social_Media_Trends[[#This Row],[Shares]]+bbdd_Social_Media_Trends[[#This Row],[Comments]]</f>
        <v>333868</v>
      </c>
      <c r="M944">
        <f>bbdd_Social_Media_Trends[[#This Row],[Interactions]]/bbdd_Social_Media_Trends[[#This Row],[Views]]</f>
        <v>9.5510381563213398E-2</v>
      </c>
      <c r="N944" s="1" t="s">
        <v>16</v>
      </c>
      <c r="O944" s="4">
        <f t="shared" si="14"/>
        <v>0</v>
      </c>
    </row>
    <row r="945" spans="1:15">
      <c r="A945" s="1" t="s">
        <v>985</v>
      </c>
      <c r="B945" s="2">
        <v>45075</v>
      </c>
      <c r="C945" s="13" t="str">
        <f>TEXT(bbdd_Social_Media_Trends[[#This Row],[Post_Date]],"aaaa-mm")</f>
        <v>2023-05</v>
      </c>
      <c r="D945" s="1" t="s">
        <v>12</v>
      </c>
      <c r="E945" s="1" t="s">
        <v>49</v>
      </c>
      <c r="F945" s="1" t="s">
        <v>41</v>
      </c>
      <c r="G945" s="1" t="s">
        <v>15</v>
      </c>
      <c r="H945">
        <v>1782713</v>
      </c>
      <c r="I945">
        <v>79936</v>
      </c>
      <c r="J945">
        <v>65474</v>
      </c>
      <c r="K945">
        <v>33082</v>
      </c>
      <c r="L945">
        <f>bbdd_Social_Media_Trends[[#This Row],[Likes]]+bbdd_Social_Media_Trends[[#This Row],[Shares]]+bbdd_Social_Media_Trends[[#This Row],[Comments]]</f>
        <v>178492</v>
      </c>
      <c r="M945">
        <f>bbdd_Social_Media_Trends[[#This Row],[Interactions]]/bbdd_Social_Media_Trends[[#This Row],[Views]]</f>
        <v>0.10012380007325913</v>
      </c>
      <c r="N945" s="1" t="s">
        <v>29</v>
      </c>
      <c r="O945" s="4">
        <f t="shared" si="14"/>
        <v>0</v>
      </c>
    </row>
    <row r="946" spans="1:15">
      <c r="A946" s="1" t="s">
        <v>986</v>
      </c>
      <c r="B946" s="2">
        <v>45169</v>
      </c>
      <c r="C946" s="13" t="str">
        <f>TEXT(bbdd_Social_Media_Trends[[#This Row],[Post_Date]],"aaaa-mm")</f>
        <v>2023-08</v>
      </c>
      <c r="D946" s="1" t="s">
        <v>24</v>
      </c>
      <c r="E946" s="1" t="s">
        <v>49</v>
      </c>
      <c r="F946" s="1" t="s">
        <v>32</v>
      </c>
      <c r="G946" s="1" t="s">
        <v>15</v>
      </c>
      <c r="H946">
        <v>40315</v>
      </c>
      <c r="I946">
        <v>245660</v>
      </c>
      <c r="J946">
        <v>20515</v>
      </c>
      <c r="K946">
        <v>23450</v>
      </c>
      <c r="L946">
        <f>bbdd_Social_Media_Trends[[#This Row],[Likes]]+bbdd_Social_Media_Trends[[#This Row],[Shares]]+bbdd_Social_Media_Trends[[#This Row],[Comments]]</f>
        <v>289625</v>
      </c>
      <c r="M946">
        <f>bbdd_Social_Media_Trends[[#This Row],[Interactions]]/bbdd_Social_Media_Trends[[#This Row],[Views]]</f>
        <v>7.1840506015130847</v>
      </c>
      <c r="N946" s="1" t="s">
        <v>29</v>
      </c>
      <c r="O946" s="4">
        <f t="shared" si="14"/>
        <v>0</v>
      </c>
    </row>
    <row r="947" spans="1:15">
      <c r="A947" s="1" t="s">
        <v>987</v>
      </c>
      <c r="B947" s="2">
        <v>45116</v>
      </c>
      <c r="C947" s="13" t="str">
        <f>TEXT(bbdd_Social_Media_Trends[[#This Row],[Post_Date]],"aaaa-mm")</f>
        <v>2023-07</v>
      </c>
      <c r="D947" s="1" t="s">
        <v>18</v>
      </c>
      <c r="E947" s="1" t="s">
        <v>35</v>
      </c>
      <c r="F947" s="1" t="s">
        <v>14</v>
      </c>
      <c r="G947" s="1" t="s">
        <v>37</v>
      </c>
      <c r="H947">
        <v>3808187</v>
      </c>
      <c r="I947">
        <v>142833</v>
      </c>
      <c r="J947">
        <v>22552</v>
      </c>
      <c r="K947">
        <v>23672</v>
      </c>
      <c r="L947">
        <f>bbdd_Social_Media_Trends[[#This Row],[Likes]]+bbdd_Social_Media_Trends[[#This Row],[Shares]]+bbdd_Social_Media_Trends[[#This Row],[Comments]]</f>
        <v>189057</v>
      </c>
      <c r="M947">
        <f>bbdd_Social_Media_Trends[[#This Row],[Interactions]]/bbdd_Social_Media_Trends[[#This Row],[Views]]</f>
        <v>4.964488351018477E-2</v>
      </c>
      <c r="N947" s="1" t="s">
        <v>16</v>
      </c>
      <c r="O947" s="4">
        <f t="shared" si="14"/>
        <v>0</v>
      </c>
    </row>
    <row r="948" spans="1:15">
      <c r="A948" s="1" t="s">
        <v>988</v>
      </c>
      <c r="B948" s="2">
        <v>45090</v>
      </c>
      <c r="C948" s="13" t="str">
        <f>TEXT(bbdd_Social_Media_Trends[[#This Row],[Post_Date]],"aaaa-mm")</f>
        <v>2023-06</v>
      </c>
      <c r="D948" s="1" t="s">
        <v>24</v>
      </c>
      <c r="E948" s="1" t="s">
        <v>13</v>
      </c>
      <c r="F948" s="1" t="s">
        <v>20</v>
      </c>
      <c r="G948" s="1" t="s">
        <v>25</v>
      </c>
      <c r="H948">
        <v>2347697</v>
      </c>
      <c r="I948">
        <v>385302</v>
      </c>
      <c r="J948">
        <v>85841</v>
      </c>
      <c r="K948">
        <v>40121</v>
      </c>
      <c r="L948">
        <f>bbdd_Social_Media_Trends[[#This Row],[Likes]]+bbdd_Social_Media_Trends[[#This Row],[Shares]]+bbdd_Social_Media_Trends[[#This Row],[Comments]]</f>
        <v>511264</v>
      </c>
      <c r="M948">
        <f>bbdd_Social_Media_Trends[[#This Row],[Interactions]]/bbdd_Social_Media_Trends[[#This Row],[Views]]</f>
        <v>0.21777256605090009</v>
      </c>
      <c r="N948" s="1" t="s">
        <v>22</v>
      </c>
      <c r="O948" s="4">
        <f t="shared" si="14"/>
        <v>0</v>
      </c>
    </row>
    <row r="949" spans="1:15">
      <c r="A949" s="1" t="s">
        <v>989</v>
      </c>
      <c r="B949" s="2">
        <v>44627</v>
      </c>
      <c r="C949" s="13" t="str">
        <f>TEXT(bbdd_Social_Media_Trends[[#This Row],[Post_Date]],"aaaa-mm")</f>
        <v>2022-03</v>
      </c>
      <c r="D949" s="1" t="s">
        <v>27</v>
      </c>
      <c r="E949" s="1" t="s">
        <v>57</v>
      </c>
      <c r="F949" s="1" t="s">
        <v>20</v>
      </c>
      <c r="G949" s="1" t="s">
        <v>25</v>
      </c>
      <c r="H949">
        <v>4288053</v>
      </c>
      <c r="I949">
        <v>39463</v>
      </c>
      <c r="J949">
        <v>99816</v>
      </c>
      <c r="K949">
        <v>7492</v>
      </c>
      <c r="L949">
        <f>bbdd_Social_Media_Trends[[#This Row],[Likes]]+bbdd_Social_Media_Trends[[#This Row],[Shares]]+bbdd_Social_Media_Trends[[#This Row],[Comments]]</f>
        <v>146771</v>
      </c>
      <c r="M949">
        <f>bbdd_Social_Media_Trends[[#This Row],[Interactions]]/bbdd_Social_Media_Trends[[#This Row],[Views]]</f>
        <v>3.4227888507907901E-2</v>
      </c>
      <c r="N949" s="1" t="s">
        <v>16</v>
      </c>
      <c r="O949" s="4">
        <f t="shared" si="14"/>
        <v>0</v>
      </c>
    </row>
    <row r="950" spans="1:15">
      <c r="A950" s="1" t="s">
        <v>990</v>
      </c>
      <c r="B950" s="2">
        <v>44959</v>
      </c>
      <c r="C950" s="13" t="str">
        <f>TEXT(bbdd_Social_Media_Trends[[#This Row],[Post_Date]],"aaaa-mm")</f>
        <v>2023-02</v>
      </c>
      <c r="D950" s="1" t="s">
        <v>24</v>
      </c>
      <c r="E950" s="1" t="s">
        <v>52</v>
      </c>
      <c r="F950" s="1" t="s">
        <v>14</v>
      </c>
      <c r="G950" s="1" t="s">
        <v>44</v>
      </c>
      <c r="H950">
        <v>1198783</v>
      </c>
      <c r="I950">
        <v>102757</v>
      </c>
      <c r="J950">
        <v>64448</v>
      </c>
      <c r="K950">
        <v>45215</v>
      </c>
      <c r="L950">
        <f>bbdd_Social_Media_Trends[[#This Row],[Likes]]+bbdd_Social_Media_Trends[[#This Row],[Shares]]+bbdd_Social_Media_Trends[[#This Row],[Comments]]</f>
        <v>212420</v>
      </c>
      <c r="M950">
        <f>bbdd_Social_Media_Trends[[#This Row],[Interactions]]/bbdd_Social_Media_Trends[[#This Row],[Views]]</f>
        <v>0.17719637332194402</v>
      </c>
      <c r="N950" s="1" t="s">
        <v>29</v>
      </c>
      <c r="O950" s="4">
        <f t="shared" si="14"/>
        <v>0</v>
      </c>
    </row>
    <row r="951" spans="1:15">
      <c r="A951" s="1" t="s">
        <v>991</v>
      </c>
      <c r="B951" s="2">
        <v>44834</v>
      </c>
      <c r="C951" s="13" t="str">
        <f>TEXT(bbdd_Social_Media_Trends[[#This Row],[Post_Date]],"aaaa-mm")</f>
        <v>2022-09</v>
      </c>
      <c r="D951" s="1" t="s">
        <v>12</v>
      </c>
      <c r="E951" s="1" t="s">
        <v>39</v>
      </c>
      <c r="F951" s="1" t="s">
        <v>47</v>
      </c>
      <c r="G951" s="1" t="s">
        <v>25</v>
      </c>
      <c r="H951">
        <v>1498964</v>
      </c>
      <c r="I951">
        <v>362284</v>
      </c>
      <c r="J951">
        <v>38536</v>
      </c>
      <c r="K951">
        <v>9519</v>
      </c>
      <c r="L951">
        <f>bbdd_Social_Media_Trends[[#This Row],[Likes]]+bbdd_Social_Media_Trends[[#This Row],[Shares]]+bbdd_Social_Media_Trends[[#This Row],[Comments]]</f>
        <v>410339</v>
      </c>
      <c r="M951">
        <f>bbdd_Social_Media_Trends[[#This Row],[Interactions]]/bbdd_Social_Media_Trends[[#This Row],[Views]]</f>
        <v>0.27374840222980673</v>
      </c>
      <c r="N951" s="1" t="s">
        <v>22</v>
      </c>
      <c r="O951" s="4">
        <f t="shared" si="14"/>
        <v>0</v>
      </c>
    </row>
    <row r="952" spans="1:15">
      <c r="A952" s="1" t="s">
        <v>992</v>
      </c>
      <c r="B952" s="2">
        <v>44738</v>
      </c>
      <c r="C952" s="13" t="str">
        <f>TEXT(bbdd_Social_Media_Trends[[#This Row],[Post_Date]],"aaaa-mm")</f>
        <v>2022-06</v>
      </c>
      <c r="D952" s="1" t="s">
        <v>12</v>
      </c>
      <c r="E952" s="1" t="s">
        <v>52</v>
      </c>
      <c r="F952" s="1" t="s">
        <v>47</v>
      </c>
      <c r="G952" s="1" t="s">
        <v>25</v>
      </c>
      <c r="H952">
        <v>3207539</v>
      </c>
      <c r="I952">
        <v>370923</v>
      </c>
      <c r="J952">
        <v>31855</v>
      </c>
      <c r="K952">
        <v>28893</v>
      </c>
      <c r="L952">
        <f>bbdd_Social_Media_Trends[[#This Row],[Likes]]+bbdd_Social_Media_Trends[[#This Row],[Shares]]+bbdd_Social_Media_Trends[[#This Row],[Comments]]</f>
        <v>431671</v>
      </c>
      <c r="M952">
        <f>bbdd_Social_Media_Trends[[#This Row],[Interactions]]/bbdd_Social_Media_Trends[[#This Row],[Views]]</f>
        <v>0.13458012513643638</v>
      </c>
      <c r="N952" s="1" t="s">
        <v>29</v>
      </c>
      <c r="O952" s="4">
        <f t="shared" si="14"/>
        <v>0</v>
      </c>
    </row>
    <row r="953" spans="1:15">
      <c r="A953" s="1" t="s">
        <v>993</v>
      </c>
      <c r="B953" s="2">
        <v>45147</v>
      </c>
      <c r="C953" s="13" t="str">
        <f>TEXT(bbdd_Social_Media_Trends[[#This Row],[Post_Date]],"aaaa-mm")</f>
        <v>2023-08</v>
      </c>
      <c r="D953" s="1" t="s">
        <v>24</v>
      </c>
      <c r="E953" s="1" t="s">
        <v>57</v>
      </c>
      <c r="F953" s="1" t="s">
        <v>47</v>
      </c>
      <c r="G953" s="1" t="s">
        <v>15</v>
      </c>
      <c r="H953">
        <v>1556088</v>
      </c>
      <c r="I953">
        <v>310527</v>
      </c>
      <c r="J953">
        <v>69553</v>
      </c>
      <c r="K953">
        <v>15425</v>
      </c>
      <c r="L953">
        <f>bbdd_Social_Media_Trends[[#This Row],[Likes]]+bbdd_Social_Media_Trends[[#This Row],[Shares]]+bbdd_Social_Media_Trends[[#This Row],[Comments]]</f>
        <v>395505</v>
      </c>
      <c r="M953">
        <f>bbdd_Social_Media_Trends[[#This Row],[Interactions]]/bbdd_Social_Media_Trends[[#This Row],[Views]]</f>
        <v>0.25416621682064255</v>
      </c>
      <c r="N953" s="1" t="s">
        <v>22</v>
      </c>
      <c r="O953" s="4">
        <f t="shared" si="14"/>
        <v>0</v>
      </c>
    </row>
    <row r="954" spans="1:15">
      <c r="A954" s="1" t="s">
        <v>994</v>
      </c>
      <c r="B954" s="2">
        <v>45007</v>
      </c>
      <c r="C954" s="13" t="str">
        <f>TEXT(bbdd_Social_Media_Trends[[#This Row],[Post_Date]],"aaaa-mm")</f>
        <v>2023-03</v>
      </c>
      <c r="D954" s="1" t="s">
        <v>18</v>
      </c>
      <c r="E954" s="1" t="s">
        <v>49</v>
      </c>
      <c r="F954" s="1" t="s">
        <v>41</v>
      </c>
      <c r="G954" s="1" t="s">
        <v>37</v>
      </c>
      <c r="H954">
        <v>507910</v>
      </c>
      <c r="I954">
        <v>439117</v>
      </c>
      <c r="J954">
        <v>23000</v>
      </c>
      <c r="K954">
        <v>36313</v>
      </c>
      <c r="L954">
        <f>bbdd_Social_Media_Trends[[#This Row],[Likes]]+bbdd_Social_Media_Trends[[#This Row],[Shares]]+bbdd_Social_Media_Trends[[#This Row],[Comments]]</f>
        <v>498430</v>
      </c>
      <c r="M954">
        <f>bbdd_Social_Media_Trends[[#This Row],[Interactions]]/bbdd_Social_Media_Trends[[#This Row],[Views]]</f>
        <v>0.98133527593471281</v>
      </c>
      <c r="N954" s="1" t="s">
        <v>16</v>
      </c>
      <c r="O954" s="4">
        <f t="shared" si="14"/>
        <v>0</v>
      </c>
    </row>
    <row r="955" spans="1:15">
      <c r="A955" s="1" t="s">
        <v>995</v>
      </c>
      <c r="B955" s="2">
        <v>44609</v>
      </c>
      <c r="C955" s="13" t="str">
        <f>TEXT(bbdd_Social_Media_Trends[[#This Row],[Post_Date]],"aaaa-mm")</f>
        <v>2022-02</v>
      </c>
      <c r="D955" s="1" t="s">
        <v>12</v>
      </c>
      <c r="E955" s="1" t="s">
        <v>31</v>
      </c>
      <c r="F955" s="1" t="s">
        <v>36</v>
      </c>
      <c r="G955" s="1" t="s">
        <v>15</v>
      </c>
      <c r="H955">
        <v>3445560</v>
      </c>
      <c r="I955">
        <v>270449</v>
      </c>
      <c r="J955">
        <v>55139</v>
      </c>
      <c r="K955">
        <v>38067</v>
      </c>
      <c r="L955">
        <f>bbdd_Social_Media_Trends[[#This Row],[Likes]]+bbdd_Social_Media_Trends[[#This Row],[Shares]]+bbdd_Social_Media_Trends[[#This Row],[Comments]]</f>
        <v>363655</v>
      </c>
      <c r="M955">
        <f>bbdd_Social_Media_Trends[[#This Row],[Interactions]]/bbdd_Social_Media_Trends[[#This Row],[Views]]</f>
        <v>0.10554307572644214</v>
      </c>
      <c r="N955" s="1" t="s">
        <v>29</v>
      </c>
      <c r="O955" s="4">
        <f t="shared" si="14"/>
        <v>0</v>
      </c>
    </row>
    <row r="956" spans="1:15">
      <c r="A956" s="1" t="s">
        <v>996</v>
      </c>
      <c r="B956" s="2">
        <v>44794</v>
      </c>
      <c r="C956" s="13" t="str">
        <f>TEXT(bbdd_Social_Media_Trends[[#This Row],[Post_Date]],"aaaa-mm")</f>
        <v>2022-08</v>
      </c>
      <c r="D956" s="1" t="s">
        <v>27</v>
      </c>
      <c r="E956" s="1" t="s">
        <v>19</v>
      </c>
      <c r="F956" s="1" t="s">
        <v>14</v>
      </c>
      <c r="G956" s="1" t="s">
        <v>44</v>
      </c>
      <c r="H956">
        <v>2851176</v>
      </c>
      <c r="I956">
        <v>364420</v>
      </c>
      <c r="J956">
        <v>46475</v>
      </c>
      <c r="K956">
        <v>5976</v>
      </c>
      <c r="L956">
        <f>bbdd_Social_Media_Trends[[#This Row],[Likes]]+bbdd_Social_Media_Trends[[#This Row],[Shares]]+bbdd_Social_Media_Trends[[#This Row],[Comments]]</f>
        <v>416871</v>
      </c>
      <c r="M956">
        <f>bbdd_Social_Media_Trends[[#This Row],[Interactions]]/bbdd_Social_Media_Trends[[#This Row],[Views]]</f>
        <v>0.14621019537201491</v>
      </c>
      <c r="N956" s="1" t="s">
        <v>29</v>
      </c>
      <c r="O956" s="4">
        <f t="shared" si="14"/>
        <v>0</v>
      </c>
    </row>
    <row r="957" spans="1:15">
      <c r="A957" s="1" t="s">
        <v>997</v>
      </c>
      <c r="B957" s="2">
        <v>44794</v>
      </c>
      <c r="C957" s="13" t="str">
        <f>TEXT(bbdd_Social_Media_Trends[[#This Row],[Post_Date]],"aaaa-mm")</f>
        <v>2022-08</v>
      </c>
      <c r="D957" s="1" t="s">
        <v>27</v>
      </c>
      <c r="E957" s="1" t="s">
        <v>31</v>
      </c>
      <c r="F957" s="1" t="s">
        <v>41</v>
      </c>
      <c r="G957" s="1" t="s">
        <v>15</v>
      </c>
      <c r="H957">
        <v>3085394</v>
      </c>
      <c r="I957">
        <v>447385</v>
      </c>
      <c r="J957">
        <v>34168</v>
      </c>
      <c r="K957">
        <v>6255</v>
      </c>
      <c r="L957">
        <f>bbdd_Social_Media_Trends[[#This Row],[Likes]]+bbdd_Social_Media_Trends[[#This Row],[Shares]]+bbdd_Social_Media_Trends[[#This Row],[Comments]]</f>
        <v>487808</v>
      </c>
      <c r="M957">
        <f>bbdd_Social_Media_Trends[[#This Row],[Interactions]]/bbdd_Social_Media_Trends[[#This Row],[Views]]</f>
        <v>0.15810233636287618</v>
      </c>
      <c r="N957" s="1" t="s">
        <v>22</v>
      </c>
      <c r="O957" s="4">
        <f t="shared" si="14"/>
        <v>0</v>
      </c>
    </row>
    <row r="958" spans="1:15">
      <c r="A958" s="1" t="s">
        <v>998</v>
      </c>
      <c r="B958" s="2">
        <v>44990</v>
      </c>
      <c r="C958" s="13" t="str">
        <f>TEXT(bbdd_Social_Media_Trends[[#This Row],[Post_Date]],"aaaa-mm")</f>
        <v>2023-03</v>
      </c>
      <c r="D958" s="1" t="s">
        <v>27</v>
      </c>
      <c r="E958" s="1" t="s">
        <v>13</v>
      </c>
      <c r="F958" s="1" t="s">
        <v>14</v>
      </c>
      <c r="G958" s="1" t="s">
        <v>50</v>
      </c>
      <c r="H958">
        <v>598295</v>
      </c>
      <c r="I958">
        <v>441991</v>
      </c>
      <c r="J958">
        <v>68122</v>
      </c>
      <c r="K958">
        <v>23592</v>
      </c>
      <c r="L958">
        <f>bbdd_Social_Media_Trends[[#This Row],[Likes]]+bbdd_Social_Media_Trends[[#This Row],[Shares]]+bbdd_Social_Media_Trends[[#This Row],[Comments]]</f>
        <v>533705</v>
      </c>
      <c r="M958">
        <f>bbdd_Social_Media_Trends[[#This Row],[Interactions]]/bbdd_Social_Media_Trends[[#This Row],[Views]]</f>
        <v>0.89204322282486059</v>
      </c>
      <c r="N958" s="1" t="s">
        <v>22</v>
      </c>
      <c r="O958" s="4">
        <f t="shared" si="14"/>
        <v>0</v>
      </c>
    </row>
    <row r="959" spans="1:15">
      <c r="A959" s="1" t="s">
        <v>999</v>
      </c>
      <c r="B959" s="2">
        <v>45013</v>
      </c>
      <c r="C959" s="13" t="str">
        <f>TEXT(bbdd_Social_Media_Trends[[#This Row],[Post_Date]],"aaaa-mm")</f>
        <v>2023-03</v>
      </c>
      <c r="D959" s="1" t="s">
        <v>27</v>
      </c>
      <c r="E959" s="1" t="s">
        <v>57</v>
      </c>
      <c r="F959" s="1" t="s">
        <v>14</v>
      </c>
      <c r="G959" s="1" t="s">
        <v>37</v>
      </c>
      <c r="H959">
        <v>323613</v>
      </c>
      <c r="I959">
        <v>80041</v>
      </c>
      <c r="J959">
        <v>23225</v>
      </c>
      <c r="K959">
        <v>35210</v>
      </c>
      <c r="L959">
        <f>bbdd_Social_Media_Trends[[#This Row],[Likes]]+bbdd_Social_Media_Trends[[#This Row],[Shares]]+bbdd_Social_Media_Trends[[#This Row],[Comments]]</f>
        <v>138476</v>
      </c>
      <c r="M959">
        <f>bbdd_Social_Media_Trends[[#This Row],[Interactions]]/bbdd_Social_Media_Trends[[#This Row],[Views]]</f>
        <v>0.4279061718781384</v>
      </c>
      <c r="N959" s="1" t="s">
        <v>16</v>
      </c>
      <c r="O959" s="4">
        <f t="shared" si="14"/>
        <v>0</v>
      </c>
    </row>
    <row r="960" spans="1:15">
      <c r="A960" s="1" t="s">
        <v>1000</v>
      </c>
      <c r="B960" s="2">
        <v>45222</v>
      </c>
      <c r="C960" s="13" t="str">
        <f>TEXT(bbdd_Social_Media_Trends[[#This Row],[Post_Date]],"aaaa-mm")</f>
        <v>2023-10</v>
      </c>
      <c r="D960" s="1" t="s">
        <v>12</v>
      </c>
      <c r="E960" s="1" t="s">
        <v>46</v>
      </c>
      <c r="F960" s="1" t="s">
        <v>32</v>
      </c>
      <c r="G960" s="1" t="s">
        <v>28</v>
      </c>
      <c r="H960">
        <v>4081534</v>
      </c>
      <c r="I960">
        <v>350009</v>
      </c>
      <c r="J960">
        <v>87267</v>
      </c>
      <c r="K960">
        <v>5450</v>
      </c>
      <c r="L960">
        <f>bbdd_Social_Media_Trends[[#This Row],[Likes]]+bbdd_Social_Media_Trends[[#This Row],[Shares]]+bbdd_Social_Media_Trends[[#This Row],[Comments]]</f>
        <v>442726</v>
      </c>
      <c r="M960">
        <f>bbdd_Social_Media_Trends[[#This Row],[Interactions]]/bbdd_Social_Media_Trends[[#This Row],[Views]]</f>
        <v>0.10847049173178516</v>
      </c>
      <c r="N960" s="1" t="s">
        <v>29</v>
      </c>
      <c r="O960" s="4">
        <f t="shared" si="14"/>
        <v>0</v>
      </c>
    </row>
    <row r="961" spans="1:15">
      <c r="A961" s="1" t="s">
        <v>1001</v>
      </c>
      <c r="B961" s="2">
        <v>44936</v>
      </c>
      <c r="C961" s="13" t="str">
        <f>TEXT(bbdd_Social_Media_Trends[[#This Row],[Post_Date]],"aaaa-mm")</f>
        <v>2023-01</v>
      </c>
      <c r="D961" s="1" t="s">
        <v>24</v>
      </c>
      <c r="E961" s="1" t="s">
        <v>59</v>
      </c>
      <c r="F961" s="1" t="s">
        <v>41</v>
      </c>
      <c r="G961" s="1" t="s">
        <v>60</v>
      </c>
      <c r="H961">
        <v>2272154</v>
      </c>
      <c r="I961">
        <v>318845</v>
      </c>
      <c r="J961">
        <v>42786</v>
      </c>
      <c r="K961">
        <v>25436</v>
      </c>
      <c r="L961">
        <f>bbdd_Social_Media_Trends[[#This Row],[Likes]]+bbdd_Social_Media_Trends[[#This Row],[Shares]]+bbdd_Social_Media_Trends[[#This Row],[Comments]]</f>
        <v>387067</v>
      </c>
      <c r="M961">
        <f>bbdd_Social_Media_Trends[[#This Row],[Interactions]]/bbdd_Social_Media_Trends[[#This Row],[Views]]</f>
        <v>0.17035244970191282</v>
      </c>
      <c r="N961" s="1" t="s">
        <v>29</v>
      </c>
      <c r="O961" s="4">
        <f t="shared" si="14"/>
        <v>0</v>
      </c>
    </row>
    <row r="962" spans="1:15">
      <c r="A962" s="1" t="s">
        <v>1002</v>
      </c>
      <c r="B962" s="2">
        <v>44621</v>
      </c>
      <c r="C962" s="13" t="str">
        <f>TEXT(bbdd_Social_Media_Trends[[#This Row],[Post_Date]],"aaaa-mm")</f>
        <v>2022-03</v>
      </c>
      <c r="D962" s="1" t="s">
        <v>12</v>
      </c>
      <c r="E962" s="1" t="s">
        <v>35</v>
      </c>
      <c r="F962" s="1" t="s">
        <v>36</v>
      </c>
      <c r="G962" s="1" t="s">
        <v>15</v>
      </c>
      <c r="H962">
        <v>1371750</v>
      </c>
      <c r="I962">
        <v>3936</v>
      </c>
      <c r="J962">
        <v>66622</v>
      </c>
      <c r="K962">
        <v>2780</v>
      </c>
      <c r="L962">
        <f>bbdd_Social_Media_Trends[[#This Row],[Likes]]+bbdd_Social_Media_Trends[[#This Row],[Shares]]+bbdd_Social_Media_Trends[[#This Row],[Comments]]</f>
        <v>73338</v>
      </c>
      <c r="M962">
        <f>bbdd_Social_Media_Trends[[#This Row],[Interactions]]/bbdd_Social_Media_Trends[[#This Row],[Views]]</f>
        <v>5.3463094587206127E-2</v>
      </c>
      <c r="N962" s="1" t="s">
        <v>16</v>
      </c>
      <c r="O962" s="4">
        <f t="shared" ref="O962:O1025" si="15">IF(ISERROR(VLOOKUP(A962,A963:A5960,1,FALSE)),0, 1)</f>
        <v>0</v>
      </c>
    </row>
    <row r="963" spans="1:15">
      <c r="A963" s="1" t="s">
        <v>1003</v>
      </c>
      <c r="B963" s="2">
        <v>45213</v>
      </c>
      <c r="C963" s="13" t="str">
        <f>TEXT(bbdd_Social_Media_Trends[[#This Row],[Post_Date]],"aaaa-mm")</f>
        <v>2023-10</v>
      </c>
      <c r="D963" s="1" t="s">
        <v>24</v>
      </c>
      <c r="E963" s="1" t="s">
        <v>49</v>
      </c>
      <c r="F963" s="1" t="s">
        <v>20</v>
      </c>
      <c r="G963" s="1" t="s">
        <v>50</v>
      </c>
      <c r="H963">
        <v>3766760</v>
      </c>
      <c r="I963">
        <v>286848</v>
      </c>
      <c r="J963">
        <v>62825</v>
      </c>
      <c r="K963">
        <v>37504</v>
      </c>
      <c r="L963">
        <f>bbdd_Social_Media_Trends[[#This Row],[Likes]]+bbdd_Social_Media_Trends[[#This Row],[Shares]]+bbdd_Social_Media_Trends[[#This Row],[Comments]]</f>
        <v>387177</v>
      </c>
      <c r="M963">
        <f>bbdd_Social_Media_Trends[[#This Row],[Interactions]]/bbdd_Social_Media_Trends[[#This Row],[Views]]</f>
        <v>0.10278780702779046</v>
      </c>
      <c r="N963" s="1" t="s">
        <v>22</v>
      </c>
      <c r="O963" s="4">
        <f t="shared" si="15"/>
        <v>0</v>
      </c>
    </row>
    <row r="964" spans="1:15">
      <c r="A964" s="1" t="s">
        <v>1004</v>
      </c>
      <c r="B964" s="2">
        <v>44881</v>
      </c>
      <c r="C964" s="13" t="str">
        <f>TEXT(bbdd_Social_Media_Trends[[#This Row],[Post_Date]],"aaaa-mm")</f>
        <v>2022-11</v>
      </c>
      <c r="D964" s="1" t="s">
        <v>12</v>
      </c>
      <c r="E964" s="1" t="s">
        <v>19</v>
      </c>
      <c r="F964" s="1" t="s">
        <v>32</v>
      </c>
      <c r="G964" s="1" t="s">
        <v>50</v>
      </c>
      <c r="H964">
        <v>1499664</v>
      </c>
      <c r="I964">
        <v>207319</v>
      </c>
      <c r="J964">
        <v>88398</v>
      </c>
      <c r="K964">
        <v>30665</v>
      </c>
      <c r="L964">
        <f>bbdd_Social_Media_Trends[[#This Row],[Likes]]+bbdd_Social_Media_Trends[[#This Row],[Shares]]+bbdd_Social_Media_Trends[[#This Row],[Comments]]</f>
        <v>326382</v>
      </c>
      <c r="M964">
        <f>bbdd_Social_Media_Trends[[#This Row],[Interactions]]/bbdd_Social_Media_Trends[[#This Row],[Views]]</f>
        <v>0.21763675063214161</v>
      </c>
      <c r="N964" s="1" t="s">
        <v>29</v>
      </c>
      <c r="O964" s="4">
        <f t="shared" si="15"/>
        <v>0</v>
      </c>
    </row>
    <row r="965" spans="1:15">
      <c r="A965" s="1" t="s">
        <v>1005</v>
      </c>
      <c r="B965" s="2">
        <v>44605</v>
      </c>
      <c r="C965" s="13" t="str">
        <f>TEXT(bbdd_Social_Media_Trends[[#This Row],[Post_Date]],"aaaa-mm")</f>
        <v>2022-02</v>
      </c>
      <c r="D965" s="1" t="s">
        <v>12</v>
      </c>
      <c r="E965" s="1" t="s">
        <v>59</v>
      </c>
      <c r="F965" s="1" t="s">
        <v>41</v>
      </c>
      <c r="G965" s="1" t="s">
        <v>15</v>
      </c>
      <c r="H965">
        <v>1518152</v>
      </c>
      <c r="I965">
        <v>92660</v>
      </c>
      <c r="J965">
        <v>60723</v>
      </c>
      <c r="K965">
        <v>46917</v>
      </c>
      <c r="L965">
        <f>bbdd_Social_Media_Trends[[#This Row],[Likes]]+bbdd_Social_Media_Trends[[#This Row],[Shares]]+bbdd_Social_Media_Trends[[#This Row],[Comments]]</f>
        <v>200300</v>
      </c>
      <c r="M965">
        <f>bbdd_Social_Media_Trends[[#This Row],[Interactions]]/bbdd_Social_Media_Trends[[#This Row],[Views]]</f>
        <v>0.13193672306857285</v>
      </c>
      <c r="N965" s="1" t="s">
        <v>29</v>
      </c>
      <c r="O965" s="4">
        <f t="shared" si="15"/>
        <v>0</v>
      </c>
    </row>
    <row r="966" spans="1:15">
      <c r="A966" s="1" t="s">
        <v>1006</v>
      </c>
      <c r="B966" s="2">
        <v>44792</v>
      </c>
      <c r="C966" s="13" t="str">
        <f>TEXT(bbdd_Social_Media_Trends[[#This Row],[Post_Date]],"aaaa-mm")</f>
        <v>2022-08</v>
      </c>
      <c r="D966" s="1" t="s">
        <v>12</v>
      </c>
      <c r="E966" s="1" t="s">
        <v>52</v>
      </c>
      <c r="F966" s="1" t="s">
        <v>14</v>
      </c>
      <c r="G966" s="1" t="s">
        <v>15</v>
      </c>
      <c r="H966">
        <v>3175553</v>
      </c>
      <c r="I966">
        <v>292632</v>
      </c>
      <c r="J966">
        <v>83336</v>
      </c>
      <c r="K966">
        <v>2755</v>
      </c>
      <c r="L966">
        <f>bbdd_Social_Media_Trends[[#This Row],[Likes]]+bbdd_Social_Media_Trends[[#This Row],[Shares]]+bbdd_Social_Media_Trends[[#This Row],[Comments]]</f>
        <v>378723</v>
      </c>
      <c r="M966">
        <f>bbdd_Social_Media_Trends[[#This Row],[Interactions]]/bbdd_Social_Media_Trends[[#This Row],[Views]]</f>
        <v>0.11926206238724404</v>
      </c>
      <c r="N966" s="1" t="s">
        <v>16</v>
      </c>
      <c r="O966" s="4">
        <f t="shared" si="15"/>
        <v>0</v>
      </c>
    </row>
    <row r="967" spans="1:15">
      <c r="A967" s="1" t="s">
        <v>1007</v>
      </c>
      <c r="B967" s="2">
        <v>44968</v>
      </c>
      <c r="C967" s="13" t="str">
        <f>TEXT(bbdd_Social_Media_Trends[[#This Row],[Post_Date]],"aaaa-mm")</f>
        <v>2023-02</v>
      </c>
      <c r="D967" s="1" t="s">
        <v>24</v>
      </c>
      <c r="E967" s="1" t="s">
        <v>19</v>
      </c>
      <c r="F967" s="1" t="s">
        <v>32</v>
      </c>
      <c r="G967" s="1" t="s">
        <v>50</v>
      </c>
      <c r="H967">
        <v>3768650</v>
      </c>
      <c r="I967">
        <v>216605</v>
      </c>
      <c r="J967">
        <v>32767</v>
      </c>
      <c r="K967">
        <v>23675</v>
      </c>
      <c r="L967">
        <f>bbdd_Social_Media_Trends[[#This Row],[Likes]]+bbdd_Social_Media_Trends[[#This Row],[Shares]]+bbdd_Social_Media_Trends[[#This Row],[Comments]]</f>
        <v>273047</v>
      </c>
      <c r="M967">
        <f>bbdd_Social_Media_Trends[[#This Row],[Interactions]]/bbdd_Social_Media_Trends[[#This Row],[Views]]</f>
        <v>7.2452204370265214E-2</v>
      </c>
      <c r="N967" s="1" t="s">
        <v>29</v>
      </c>
      <c r="O967" s="4">
        <f t="shared" si="15"/>
        <v>0</v>
      </c>
    </row>
    <row r="968" spans="1:15">
      <c r="A968" s="1" t="s">
        <v>1008</v>
      </c>
      <c r="B968" s="2">
        <v>44925</v>
      </c>
      <c r="C968" s="13" t="str">
        <f>TEXT(bbdd_Social_Media_Trends[[#This Row],[Post_Date]],"aaaa-mm")</f>
        <v>2022-12</v>
      </c>
      <c r="D968" s="1" t="s">
        <v>18</v>
      </c>
      <c r="E968" s="1" t="s">
        <v>52</v>
      </c>
      <c r="F968" s="1" t="s">
        <v>47</v>
      </c>
      <c r="G968" s="1" t="s">
        <v>15</v>
      </c>
      <c r="H968">
        <v>1803252</v>
      </c>
      <c r="I968">
        <v>274745</v>
      </c>
      <c r="J968">
        <v>62197</v>
      </c>
      <c r="K968">
        <v>45341</v>
      </c>
      <c r="L968">
        <f>bbdd_Social_Media_Trends[[#This Row],[Likes]]+bbdd_Social_Media_Trends[[#This Row],[Shares]]+bbdd_Social_Media_Trends[[#This Row],[Comments]]</f>
        <v>382283</v>
      </c>
      <c r="M968">
        <f>bbdd_Social_Media_Trends[[#This Row],[Interactions]]/bbdd_Social_Media_Trends[[#This Row],[Views]]</f>
        <v>0.21199643754727571</v>
      </c>
      <c r="N968" s="1" t="s">
        <v>22</v>
      </c>
      <c r="O968" s="4">
        <f t="shared" si="15"/>
        <v>0</v>
      </c>
    </row>
    <row r="969" spans="1:15">
      <c r="A969" s="1" t="s">
        <v>1009</v>
      </c>
      <c r="B969" s="2">
        <v>44749</v>
      </c>
      <c r="C969" s="13" t="str">
        <f>TEXT(bbdd_Social_Media_Trends[[#This Row],[Post_Date]],"aaaa-mm")</f>
        <v>2022-07</v>
      </c>
      <c r="D969" s="1" t="s">
        <v>27</v>
      </c>
      <c r="E969" s="1" t="s">
        <v>49</v>
      </c>
      <c r="F969" s="1" t="s">
        <v>32</v>
      </c>
      <c r="G969" s="1" t="s">
        <v>37</v>
      </c>
      <c r="H969">
        <v>1489456</v>
      </c>
      <c r="I969">
        <v>446331</v>
      </c>
      <c r="J969">
        <v>87557</v>
      </c>
      <c r="K969">
        <v>47811</v>
      </c>
      <c r="L969">
        <f>bbdd_Social_Media_Trends[[#This Row],[Likes]]+bbdd_Social_Media_Trends[[#This Row],[Shares]]+bbdd_Social_Media_Trends[[#This Row],[Comments]]</f>
        <v>581699</v>
      </c>
      <c r="M969">
        <f>bbdd_Social_Media_Trends[[#This Row],[Interactions]]/bbdd_Social_Media_Trends[[#This Row],[Views]]</f>
        <v>0.39054460151894382</v>
      </c>
      <c r="N969" s="1" t="s">
        <v>29</v>
      </c>
      <c r="O969" s="4">
        <f t="shared" si="15"/>
        <v>0</v>
      </c>
    </row>
    <row r="970" spans="1:15">
      <c r="A970" s="1" t="s">
        <v>1010</v>
      </c>
      <c r="B970" s="2">
        <v>45161</v>
      </c>
      <c r="C970" s="13" t="str">
        <f>TEXT(bbdd_Social_Media_Trends[[#This Row],[Post_Date]],"aaaa-mm")</f>
        <v>2023-08</v>
      </c>
      <c r="D970" s="1" t="s">
        <v>18</v>
      </c>
      <c r="E970" s="1" t="s">
        <v>46</v>
      </c>
      <c r="F970" s="1" t="s">
        <v>41</v>
      </c>
      <c r="G970" s="1" t="s">
        <v>50</v>
      </c>
      <c r="H970">
        <v>3154913</v>
      </c>
      <c r="I970">
        <v>367384</v>
      </c>
      <c r="J970">
        <v>25852</v>
      </c>
      <c r="K970">
        <v>41170</v>
      </c>
      <c r="L970">
        <f>bbdd_Social_Media_Trends[[#This Row],[Likes]]+bbdd_Social_Media_Trends[[#This Row],[Shares]]+bbdd_Social_Media_Trends[[#This Row],[Comments]]</f>
        <v>434406</v>
      </c>
      <c r="M970">
        <f>bbdd_Social_Media_Trends[[#This Row],[Interactions]]/bbdd_Social_Media_Trends[[#This Row],[Views]]</f>
        <v>0.13769191099722877</v>
      </c>
      <c r="N970" s="1" t="s">
        <v>16</v>
      </c>
      <c r="O970" s="4">
        <f t="shared" si="15"/>
        <v>0</v>
      </c>
    </row>
    <row r="971" spans="1:15">
      <c r="A971" s="1" t="s">
        <v>1011</v>
      </c>
      <c r="B971" s="2">
        <v>44790</v>
      </c>
      <c r="C971" s="13" t="str">
        <f>TEXT(bbdd_Social_Media_Trends[[#This Row],[Post_Date]],"aaaa-mm")</f>
        <v>2022-08</v>
      </c>
      <c r="D971" s="1" t="s">
        <v>24</v>
      </c>
      <c r="E971" s="1" t="s">
        <v>35</v>
      </c>
      <c r="F971" s="1" t="s">
        <v>36</v>
      </c>
      <c r="G971" s="1" t="s">
        <v>15</v>
      </c>
      <c r="H971">
        <v>1554285</v>
      </c>
      <c r="I971">
        <v>452975</v>
      </c>
      <c r="J971">
        <v>22542</v>
      </c>
      <c r="K971">
        <v>29937</v>
      </c>
      <c r="L971">
        <f>bbdd_Social_Media_Trends[[#This Row],[Likes]]+bbdd_Social_Media_Trends[[#This Row],[Shares]]+bbdd_Social_Media_Trends[[#This Row],[Comments]]</f>
        <v>505454</v>
      </c>
      <c r="M971">
        <f>bbdd_Social_Media_Trends[[#This Row],[Interactions]]/bbdd_Social_Media_Trends[[#This Row],[Views]]</f>
        <v>0.32520033327221198</v>
      </c>
      <c r="N971" s="1" t="s">
        <v>16</v>
      </c>
      <c r="O971" s="4">
        <f t="shared" si="15"/>
        <v>0</v>
      </c>
    </row>
    <row r="972" spans="1:15">
      <c r="A972" s="1" t="s">
        <v>1012</v>
      </c>
      <c r="B972" s="2">
        <v>44895</v>
      </c>
      <c r="C972" s="13" t="str">
        <f>TEXT(bbdd_Social_Media_Trends[[#This Row],[Post_Date]],"aaaa-mm")</f>
        <v>2022-11</v>
      </c>
      <c r="D972" s="1" t="s">
        <v>18</v>
      </c>
      <c r="E972" s="1" t="s">
        <v>46</v>
      </c>
      <c r="F972" s="1" t="s">
        <v>41</v>
      </c>
      <c r="G972" s="1" t="s">
        <v>44</v>
      </c>
      <c r="H972">
        <v>1907181</v>
      </c>
      <c r="I972">
        <v>338676</v>
      </c>
      <c r="J972">
        <v>59140</v>
      </c>
      <c r="K972">
        <v>30282</v>
      </c>
      <c r="L972">
        <f>bbdd_Social_Media_Trends[[#This Row],[Likes]]+bbdd_Social_Media_Trends[[#This Row],[Shares]]+bbdd_Social_Media_Trends[[#This Row],[Comments]]</f>
        <v>428098</v>
      </c>
      <c r="M972">
        <f>bbdd_Social_Media_Trends[[#This Row],[Interactions]]/bbdd_Social_Media_Trends[[#This Row],[Views]]</f>
        <v>0.22446637209577905</v>
      </c>
      <c r="N972" s="1" t="s">
        <v>29</v>
      </c>
      <c r="O972" s="4">
        <f t="shared" si="15"/>
        <v>0</v>
      </c>
    </row>
    <row r="973" spans="1:15">
      <c r="A973" s="1" t="s">
        <v>1013</v>
      </c>
      <c r="B973" s="2">
        <v>44867</v>
      </c>
      <c r="C973" s="13" t="str">
        <f>TEXT(bbdd_Social_Media_Trends[[#This Row],[Post_Date]],"aaaa-mm")</f>
        <v>2022-11</v>
      </c>
      <c r="D973" s="1" t="s">
        <v>18</v>
      </c>
      <c r="E973" s="1" t="s">
        <v>31</v>
      </c>
      <c r="F973" s="1" t="s">
        <v>47</v>
      </c>
      <c r="G973" s="1" t="s">
        <v>28</v>
      </c>
      <c r="H973">
        <v>483039</v>
      </c>
      <c r="I973">
        <v>282741</v>
      </c>
      <c r="J973">
        <v>24926</v>
      </c>
      <c r="K973">
        <v>37989</v>
      </c>
      <c r="L973">
        <f>bbdd_Social_Media_Trends[[#This Row],[Likes]]+bbdd_Social_Media_Trends[[#This Row],[Shares]]+bbdd_Social_Media_Trends[[#This Row],[Comments]]</f>
        <v>345656</v>
      </c>
      <c r="M973">
        <f>bbdd_Social_Media_Trends[[#This Row],[Interactions]]/bbdd_Social_Media_Trends[[#This Row],[Views]]</f>
        <v>0.71558611209446854</v>
      </c>
      <c r="N973" s="1" t="s">
        <v>29</v>
      </c>
      <c r="O973" s="4">
        <f t="shared" si="15"/>
        <v>0</v>
      </c>
    </row>
    <row r="974" spans="1:15">
      <c r="A974" s="1" t="s">
        <v>1014</v>
      </c>
      <c r="B974" s="2">
        <v>44674</v>
      </c>
      <c r="C974" s="13" t="str">
        <f>TEXT(bbdd_Social_Media_Trends[[#This Row],[Post_Date]],"aaaa-mm")</f>
        <v>2022-04</v>
      </c>
      <c r="D974" s="1" t="s">
        <v>27</v>
      </c>
      <c r="E974" s="1" t="s">
        <v>52</v>
      </c>
      <c r="F974" s="1" t="s">
        <v>47</v>
      </c>
      <c r="G974" s="1" t="s">
        <v>37</v>
      </c>
      <c r="H974">
        <v>4822353</v>
      </c>
      <c r="I974">
        <v>247730</v>
      </c>
      <c r="J974">
        <v>44555</v>
      </c>
      <c r="K974">
        <v>34043</v>
      </c>
      <c r="L974">
        <f>bbdd_Social_Media_Trends[[#This Row],[Likes]]+bbdd_Social_Media_Trends[[#This Row],[Shares]]+bbdd_Social_Media_Trends[[#This Row],[Comments]]</f>
        <v>326328</v>
      </c>
      <c r="M974">
        <f>bbdd_Social_Media_Trends[[#This Row],[Interactions]]/bbdd_Social_Media_Trends[[#This Row],[Views]]</f>
        <v>6.7669869874727132E-2</v>
      </c>
      <c r="N974" s="1" t="s">
        <v>29</v>
      </c>
      <c r="O974" s="4">
        <f t="shared" si="15"/>
        <v>0</v>
      </c>
    </row>
    <row r="975" spans="1:15">
      <c r="A975" s="1" t="s">
        <v>1015</v>
      </c>
      <c r="B975" s="2">
        <v>44934</v>
      </c>
      <c r="C975" s="13" t="str">
        <f>TEXT(bbdd_Social_Media_Trends[[#This Row],[Post_Date]],"aaaa-mm")</f>
        <v>2023-01</v>
      </c>
      <c r="D975" s="1" t="s">
        <v>24</v>
      </c>
      <c r="E975" s="1" t="s">
        <v>52</v>
      </c>
      <c r="F975" s="1" t="s">
        <v>41</v>
      </c>
      <c r="G975" s="1" t="s">
        <v>37</v>
      </c>
      <c r="H975">
        <v>4029198</v>
      </c>
      <c r="I975">
        <v>466975</v>
      </c>
      <c r="J975">
        <v>67045</v>
      </c>
      <c r="K975">
        <v>10147</v>
      </c>
      <c r="L975">
        <f>bbdd_Social_Media_Trends[[#This Row],[Likes]]+bbdd_Social_Media_Trends[[#This Row],[Shares]]+bbdd_Social_Media_Trends[[#This Row],[Comments]]</f>
        <v>544167</v>
      </c>
      <c r="M975">
        <f>bbdd_Social_Media_Trends[[#This Row],[Interactions]]/bbdd_Social_Media_Trends[[#This Row],[Views]]</f>
        <v>0.13505590938941198</v>
      </c>
      <c r="N975" s="1" t="s">
        <v>22</v>
      </c>
      <c r="O975" s="4">
        <f t="shared" si="15"/>
        <v>0</v>
      </c>
    </row>
    <row r="976" spans="1:15">
      <c r="A976" s="1" t="s">
        <v>1016</v>
      </c>
      <c r="B976" s="2">
        <v>44591</v>
      </c>
      <c r="C976" s="13" t="str">
        <f>TEXT(bbdd_Social_Media_Trends[[#This Row],[Post_Date]],"aaaa-mm")</f>
        <v>2022-01</v>
      </c>
      <c r="D976" s="1" t="s">
        <v>27</v>
      </c>
      <c r="E976" s="1" t="s">
        <v>52</v>
      </c>
      <c r="F976" s="1" t="s">
        <v>47</v>
      </c>
      <c r="G976" s="1" t="s">
        <v>44</v>
      </c>
      <c r="H976">
        <v>69120</v>
      </c>
      <c r="I976">
        <v>45620</v>
      </c>
      <c r="J976">
        <v>52454</v>
      </c>
      <c r="K976">
        <v>12605</v>
      </c>
      <c r="L976">
        <f>bbdd_Social_Media_Trends[[#This Row],[Likes]]+bbdd_Social_Media_Trends[[#This Row],[Shares]]+bbdd_Social_Media_Trends[[#This Row],[Comments]]</f>
        <v>110679</v>
      </c>
      <c r="M976">
        <f>bbdd_Social_Media_Trends[[#This Row],[Interactions]]/bbdd_Social_Media_Trends[[#This Row],[Views]]</f>
        <v>1.6012586805555555</v>
      </c>
      <c r="N976" s="1" t="s">
        <v>22</v>
      </c>
      <c r="O976" s="4">
        <f t="shared" si="15"/>
        <v>0</v>
      </c>
    </row>
    <row r="977" spans="1:15">
      <c r="A977" s="1" t="s">
        <v>1017</v>
      </c>
      <c r="B977" s="2">
        <v>45272</v>
      </c>
      <c r="C977" s="13" t="str">
        <f>TEXT(bbdd_Social_Media_Trends[[#This Row],[Post_Date]],"aaaa-mm")</f>
        <v>2023-12</v>
      </c>
      <c r="D977" s="1" t="s">
        <v>18</v>
      </c>
      <c r="E977" s="1" t="s">
        <v>52</v>
      </c>
      <c r="F977" s="1" t="s">
        <v>20</v>
      </c>
      <c r="G977" s="1" t="s">
        <v>37</v>
      </c>
      <c r="H977">
        <v>2533284</v>
      </c>
      <c r="I977">
        <v>189339</v>
      </c>
      <c r="J977">
        <v>96463</v>
      </c>
      <c r="K977">
        <v>9657</v>
      </c>
      <c r="L977">
        <f>bbdd_Social_Media_Trends[[#This Row],[Likes]]+bbdd_Social_Media_Trends[[#This Row],[Shares]]+bbdd_Social_Media_Trends[[#This Row],[Comments]]</f>
        <v>295459</v>
      </c>
      <c r="M977">
        <f>bbdd_Social_Media_Trends[[#This Row],[Interactions]]/bbdd_Social_Media_Trends[[#This Row],[Views]]</f>
        <v>0.11663082386341207</v>
      </c>
      <c r="N977" s="1" t="s">
        <v>29</v>
      </c>
      <c r="O977" s="4">
        <f t="shared" si="15"/>
        <v>0</v>
      </c>
    </row>
    <row r="978" spans="1:15">
      <c r="A978" s="1" t="s">
        <v>1018</v>
      </c>
      <c r="B978" s="2">
        <v>45111</v>
      </c>
      <c r="C978" s="13" t="str">
        <f>TEXT(bbdd_Social_Media_Trends[[#This Row],[Post_Date]],"aaaa-mm")</f>
        <v>2023-07</v>
      </c>
      <c r="D978" s="1" t="s">
        <v>18</v>
      </c>
      <c r="E978" s="1" t="s">
        <v>49</v>
      </c>
      <c r="F978" s="1" t="s">
        <v>32</v>
      </c>
      <c r="G978" s="1" t="s">
        <v>50</v>
      </c>
      <c r="H978">
        <v>1444784</v>
      </c>
      <c r="I978">
        <v>440354</v>
      </c>
      <c r="J978">
        <v>41263</v>
      </c>
      <c r="K978">
        <v>32270</v>
      </c>
      <c r="L978">
        <f>bbdd_Social_Media_Trends[[#This Row],[Likes]]+bbdd_Social_Media_Trends[[#This Row],[Shares]]+bbdd_Social_Media_Trends[[#This Row],[Comments]]</f>
        <v>513887</v>
      </c>
      <c r="M978">
        <f>bbdd_Social_Media_Trends[[#This Row],[Interactions]]/bbdd_Social_Media_Trends[[#This Row],[Views]]</f>
        <v>0.35568430990376415</v>
      </c>
      <c r="N978" s="1" t="s">
        <v>29</v>
      </c>
      <c r="O978" s="4">
        <f t="shared" si="15"/>
        <v>0</v>
      </c>
    </row>
    <row r="979" spans="1:15">
      <c r="A979" s="1" t="s">
        <v>1019</v>
      </c>
      <c r="B979" s="2">
        <v>44953</v>
      </c>
      <c r="C979" s="13" t="str">
        <f>TEXT(bbdd_Social_Media_Trends[[#This Row],[Post_Date]],"aaaa-mm")</f>
        <v>2023-01</v>
      </c>
      <c r="D979" s="1" t="s">
        <v>27</v>
      </c>
      <c r="E979" s="1" t="s">
        <v>19</v>
      </c>
      <c r="F979" s="1" t="s">
        <v>20</v>
      </c>
      <c r="G979" s="1" t="s">
        <v>25</v>
      </c>
      <c r="H979">
        <v>1174310</v>
      </c>
      <c r="I979">
        <v>237235</v>
      </c>
      <c r="J979">
        <v>78681</v>
      </c>
      <c r="K979">
        <v>17776</v>
      </c>
      <c r="L979">
        <f>bbdd_Social_Media_Trends[[#This Row],[Likes]]+bbdd_Social_Media_Trends[[#This Row],[Shares]]+bbdd_Social_Media_Trends[[#This Row],[Comments]]</f>
        <v>333692</v>
      </c>
      <c r="M979">
        <f>bbdd_Social_Media_Trends[[#This Row],[Interactions]]/bbdd_Social_Media_Trends[[#This Row],[Views]]</f>
        <v>0.28416005995009835</v>
      </c>
      <c r="N979" s="1" t="s">
        <v>16</v>
      </c>
      <c r="O979" s="4">
        <f t="shared" si="15"/>
        <v>0</v>
      </c>
    </row>
    <row r="980" spans="1:15">
      <c r="A980" s="1" t="s">
        <v>1020</v>
      </c>
      <c r="B980" s="2">
        <v>44572</v>
      </c>
      <c r="C980" s="13" t="str">
        <f>TEXT(bbdd_Social_Media_Trends[[#This Row],[Post_Date]],"aaaa-mm")</f>
        <v>2022-01</v>
      </c>
      <c r="D980" s="1" t="s">
        <v>24</v>
      </c>
      <c r="E980" s="1" t="s">
        <v>46</v>
      </c>
      <c r="F980" s="1" t="s">
        <v>14</v>
      </c>
      <c r="G980" s="1" t="s">
        <v>21</v>
      </c>
      <c r="H980">
        <v>1803388</v>
      </c>
      <c r="I980">
        <v>484300</v>
      </c>
      <c r="J980">
        <v>31088</v>
      </c>
      <c r="K980">
        <v>15886</v>
      </c>
      <c r="L980">
        <f>bbdd_Social_Media_Trends[[#This Row],[Likes]]+bbdd_Social_Media_Trends[[#This Row],[Shares]]+bbdd_Social_Media_Trends[[#This Row],[Comments]]</f>
        <v>531274</v>
      </c>
      <c r="M980">
        <f>bbdd_Social_Media_Trends[[#This Row],[Interactions]]/bbdd_Social_Media_Trends[[#This Row],[Views]]</f>
        <v>0.29459772383979488</v>
      </c>
      <c r="N980" s="1" t="s">
        <v>22</v>
      </c>
      <c r="O980" s="4">
        <f t="shared" si="15"/>
        <v>0</v>
      </c>
    </row>
    <row r="981" spans="1:15">
      <c r="A981" s="1" t="s">
        <v>1021</v>
      </c>
      <c r="B981" s="2">
        <v>44718</v>
      </c>
      <c r="C981" s="13" t="str">
        <f>TEXT(bbdd_Social_Media_Trends[[#This Row],[Post_Date]],"aaaa-mm")</f>
        <v>2022-06</v>
      </c>
      <c r="D981" s="1" t="s">
        <v>12</v>
      </c>
      <c r="E981" s="1" t="s">
        <v>57</v>
      </c>
      <c r="F981" s="1" t="s">
        <v>20</v>
      </c>
      <c r="G981" s="1" t="s">
        <v>37</v>
      </c>
      <c r="H981">
        <v>1517604</v>
      </c>
      <c r="I981">
        <v>160995</v>
      </c>
      <c r="J981">
        <v>69788</v>
      </c>
      <c r="K981">
        <v>23037</v>
      </c>
      <c r="L981">
        <f>bbdd_Social_Media_Trends[[#This Row],[Likes]]+bbdd_Social_Media_Trends[[#This Row],[Shares]]+bbdd_Social_Media_Trends[[#This Row],[Comments]]</f>
        <v>253820</v>
      </c>
      <c r="M981">
        <f>bbdd_Social_Media_Trends[[#This Row],[Interactions]]/bbdd_Social_Media_Trends[[#This Row],[Views]]</f>
        <v>0.16725048168033294</v>
      </c>
      <c r="N981" s="1" t="s">
        <v>16</v>
      </c>
      <c r="O981" s="4">
        <f t="shared" si="15"/>
        <v>0</v>
      </c>
    </row>
    <row r="982" spans="1:15">
      <c r="A982" s="1" t="s">
        <v>1022</v>
      </c>
      <c r="B982" s="2">
        <v>44670</v>
      </c>
      <c r="C982" s="13" t="str">
        <f>TEXT(bbdd_Social_Media_Trends[[#This Row],[Post_Date]],"aaaa-mm")</f>
        <v>2022-04</v>
      </c>
      <c r="D982" s="1" t="s">
        <v>12</v>
      </c>
      <c r="E982" s="1" t="s">
        <v>52</v>
      </c>
      <c r="F982" s="1" t="s">
        <v>36</v>
      </c>
      <c r="G982" s="1" t="s">
        <v>25</v>
      </c>
      <c r="H982">
        <v>2746993</v>
      </c>
      <c r="I982">
        <v>39549</v>
      </c>
      <c r="J982">
        <v>53941</v>
      </c>
      <c r="K982">
        <v>13070</v>
      </c>
      <c r="L982">
        <f>bbdd_Social_Media_Trends[[#This Row],[Likes]]+bbdd_Social_Media_Trends[[#This Row],[Shares]]+bbdd_Social_Media_Trends[[#This Row],[Comments]]</f>
        <v>106560</v>
      </c>
      <c r="M982">
        <f>bbdd_Social_Media_Trends[[#This Row],[Interactions]]/bbdd_Social_Media_Trends[[#This Row],[Views]]</f>
        <v>3.8791507659466186E-2</v>
      </c>
      <c r="N982" s="1" t="s">
        <v>29</v>
      </c>
      <c r="O982" s="4">
        <f t="shared" si="15"/>
        <v>0</v>
      </c>
    </row>
    <row r="983" spans="1:15">
      <c r="A983" s="1" t="s">
        <v>1023</v>
      </c>
      <c r="B983" s="2">
        <v>45174</v>
      </c>
      <c r="C983" s="13" t="str">
        <f>TEXT(bbdd_Social_Media_Trends[[#This Row],[Post_Date]],"aaaa-mm")</f>
        <v>2023-09</v>
      </c>
      <c r="D983" s="1" t="s">
        <v>12</v>
      </c>
      <c r="E983" s="1" t="s">
        <v>49</v>
      </c>
      <c r="F983" s="1" t="s">
        <v>32</v>
      </c>
      <c r="G983" s="1" t="s">
        <v>44</v>
      </c>
      <c r="H983">
        <v>4312799</v>
      </c>
      <c r="I983">
        <v>395984</v>
      </c>
      <c r="J983">
        <v>12729</v>
      </c>
      <c r="K983">
        <v>37191</v>
      </c>
      <c r="L983">
        <f>bbdd_Social_Media_Trends[[#This Row],[Likes]]+bbdd_Social_Media_Trends[[#This Row],[Shares]]+bbdd_Social_Media_Trends[[#This Row],[Comments]]</f>
        <v>445904</v>
      </c>
      <c r="M983">
        <f>bbdd_Social_Media_Trends[[#This Row],[Interactions]]/bbdd_Social_Media_Trends[[#This Row],[Views]]</f>
        <v>0.10339086055250894</v>
      </c>
      <c r="N983" s="1" t="s">
        <v>22</v>
      </c>
      <c r="O983" s="4">
        <f t="shared" si="15"/>
        <v>0</v>
      </c>
    </row>
    <row r="984" spans="1:15">
      <c r="A984" s="1" t="s">
        <v>1024</v>
      </c>
      <c r="B984" s="2">
        <v>44806</v>
      </c>
      <c r="C984" s="13" t="str">
        <f>TEXT(bbdd_Social_Media_Trends[[#This Row],[Post_Date]],"aaaa-mm")</f>
        <v>2022-09</v>
      </c>
      <c r="D984" s="1" t="s">
        <v>12</v>
      </c>
      <c r="E984" s="1" t="s">
        <v>52</v>
      </c>
      <c r="F984" s="1" t="s">
        <v>20</v>
      </c>
      <c r="G984" s="1" t="s">
        <v>50</v>
      </c>
      <c r="H984">
        <v>3269647</v>
      </c>
      <c r="I984">
        <v>395557</v>
      </c>
      <c r="J984">
        <v>90552</v>
      </c>
      <c r="K984">
        <v>37531</v>
      </c>
      <c r="L984">
        <f>bbdd_Social_Media_Trends[[#This Row],[Likes]]+bbdd_Social_Media_Trends[[#This Row],[Shares]]+bbdd_Social_Media_Trends[[#This Row],[Comments]]</f>
        <v>523640</v>
      </c>
      <c r="M984">
        <f>bbdd_Social_Media_Trends[[#This Row],[Interactions]]/bbdd_Social_Media_Trends[[#This Row],[Views]]</f>
        <v>0.16015184513802255</v>
      </c>
      <c r="N984" s="1" t="s">
        <v>22</v>
      </c>
      <c r="O984" s="4">
        <f t="shared" si="15"/>
        <v>0</v>
      </c>
    </row>
    <row r="985" spans="1:15">
      <c r="A985" s="1" t="s">
        <v>1025</v>
      </c>
      <c r="B985" s="2">
        <v>44693</v>
      </c>
      <c r="C985" s="13" t="str">
        <f>TEXT(bbdd_Social_Media_Trends[[#This Row],[Post_Date]],"aaaa-mm")</f>
        <v>2022-05</v>
      </c>
      <c r="D985" s="1" t="s">
        <v>24</v>
      </c>
      <c r="E985" s="1" t="s">
        <v>35</v>
      </c>
      <c r="F985" s="1" t="s">
        <v>47</v>
      </c>
      <c r="G985" s="1" t="s">
        <v>15</v>
      </c>
      <c r="H985">
        <v>3327043</v>
      </c>
      <c r="I985">
        <v>459898</v>
      </c>
      <c r="J985">
        <v>8577</v>
      </c>
      <c r="K985">
        <v>4560</v>
      </c>
      <c r="L985">
        <f>bbdd_Social_Media_Trends[[#This Row],[Likes]]+bbdd_Social_Media_Trends[[#This Row],[Shares]]+bbdd_Social_Media_Trends[[#This Row],[Comments]]</f>
        <v>473035</v>
      </c>
      <c r="M985">
        <f>bbdd_Social_Media_Trends[[#This Row],[Interactions]]/bbdd_Social_Media_Trends[[#This Row],[Views]]</f>
        <v>0.14217880562409321</v>
      </c>
      <c r="N985" s="1" t="s">
        <v>22</v>
      </c>
      <c r="O985" s="4">
        <f t="shared" si="15"/>
        <v>0</v>
      </c>
    </row>
    <row r="986" spans="1:15">
      <c r="A986" s="1" t="s">
        <v>1026</v>
      </c>
      <c r="B986" s="2">
        <v>44767</v>
      </c>
      <c r="C986" s="13" t="str">
        <f>TEXT(bbdd_Social_Media_Trends[[#This Row],[Post_Date]],"aaaa-mm")</f>
        <v>2022-07</v>
      </c>
      <c r="D986" s="1" t="s">
        <v>12</v>
      </c>
      <c r="E986" s="1" t="s">
        <v>57</v>
      </c>
      <c r="F986" s="1" t="s">
        <v>20</v>
      </c>
      <c r="G986" s="1" t="s">
        <v>44</v>
      </c>
      <c r="H986">
        <v>3590490</v>
      </c>
      <c r="I986">
        <v>177470</v>
      </c>
      <c r="J986">
        <v>69628</v>
      </c>
      <c r="K986">
        <v>13394</v>
      </c>
      <c r="L986">
        <f>bbdd_Social_Media_Trends[[#This Row],[Likes]]+bbdd_Social_Media_Trends[[#This Row],[Shares]]+bbdd_Social_Media_Trends[[#This Row],[Comments]]</f>
        <v>260492</v>
      </c>
      <c r="M986">
        <f>bbdd_Social_Media_Trends[[#This Row],[Interactions]]/bbdd_Social_Media_Trends[[#This Row],[Views]]</f>
        <v>7.2550543240616189E-2</v>
      </c>
      <c r="N986" s="1" t="s">
        <v>16</v>
      </c>
      <c r="O986" s="4">
        <f t="shared" si="15"/>
        <v>0</v>
      </c>
    </row>
    <row r="987" spans="1:15">
      <c r="A987" s="1" t="s">
        <v>1027</v>
      </c>
      <c r="B987" s="2">
        <v>45028</v>
      </c>
      <c r="C987" s="13" t="str">
        <f>TEXT(bbdd_Social_Media_Trends[[#This Row],[Post_Date]],"aaaa-mm")</f>
        <v>2023-04</v>
      </c>
      <c r="D987" s="1" t="s">
        <v>18</v>
      </c>
      <c r="E987" s="1" t="s">
        <v>35</v>
      </c>
      <c r="F987" s="1" t="s">
        <v>14</v>
      </c>
      <c r="G987" s="1" t="s">
        <v>21</v>
      </c>
      <c r="H987">
        <v>2109687</v>
      </c>
      <c r="I987">
        <v>81944</v>
      </c>
      <c r="J987">
        <v>74586</v>
      </c>
      <c r="K987">
        <v>22335</v>
      </c>
      <c r="L987">
        <f>bbdd_Social_Media_Trends[[#This Row],[Likes]]+bbdd_Social_Media_Trends[[#This Row],[Shares]]+bbdd_Social_Media_Trends[[#This Row],[Comments]]</f>
        <v>178865</v>
      </c>
      <c r="M987">
        <f>bbdd_Social_Media_Trends[[#This Row],[Interactions]]/bbdd_Social_Media_Trends[[#This Row],[Views]]</f>
        <v>8.4782718953095887E-2</v>
      </c>
      <c r="N987" s="1" t="s">
        <v>16</v>
      </c>
      <c r="O987" s="4">
        <f t="shared" si="15"/>
        <v>0</v>
      </c>
    </row>
    <row r="988" spans="1:15">
      <c r="A988" s="1" t="s">
        <v>1028</v>
      </c>
      <c r="B988" s="2">
        <v>44620</v>
      </c>
      <c r="C988" s="13" t="str">
        <f>TEXT(bbdd_Social_Media_Trends[[#This Row],[Post_Date]],"aaaa-mm")</f>
        <v>2022-02</v>
      </c>
      <c r="D988" s="1" t="s">
        <v>24</v>
      </c>
      <c r="E988" s="1" t="s">
        <v>57</v>
      </c>
      <c r="F988" s="1" t="s">
        <v>32</v>
      </c>
      <c r="G988" s="1" t="s">
        <v>25</v>
      </c>
      <c r="H988">
        <v>4842053</v>
      </c>
      <c r="I988">
        <v>171073</v>
      </c>
      <c r="J988">
        <v>74732</v>
      </c>
      <c r="K988">
        <v>42889</v>
      </c>
      <c r="L988">
        <f>bbdd_Social_Media_Trends[[#This Row],[Likes]]+bbdd_Social_Media_Trends[[#This Row],[Shares]]+bbdd_Social_Media_Trends[[#This Row],[Comments]]</f>
        <v>288694</v>
      </c>
      <c r="M988">
        <f>bbdd_Social_Media_Trends[[#This Row],[Interactions]]/bbdd_Social_Media_Trends[[#This Row],[Views]]</f>
        <v>5.9622230487770371E-2</v>
      </c>
      <c r="N988" s="1" t="s">
        <v>22</v>
      </c>
      <c r="O988" s="4">
        <f t="shared" si="15"/>
        <v>0</v>
      </c>
    </row>
    <row r="989" spans="1:15">
      <c r="A989" s="1" t="s">
        <v>1029</v>
      </c>
      <c r="B989" s="2">
        <v>45235</v>
      </c>
      <c r="C989" s="13" t="str">
        <f>TEXT(bbdd_Social_Media_Trends[[#This Row],[Post_Date]],"aaaa-mm")</f>
        <v>2023-11</v>
      </c>
      <c r="D989" s="1" t="s">
        <v>18</v>
      </c>
      <c r="E989" s="1" t="s">
        <v>31</v>
      </c>
      <c r="F989" s="1" t="s">
        <v>41</v>
      </c>
      <c r="G989" s="1" t="s">
        <v>28</v>
      </c>
      <c r="H989">
        <v>2352184</v>
      </c>
      <c r="I989">
        <v>486228</v>
      </c>
      <c r="J989">
        <v>59382</v>
      </c>
      <c r="K989">
        <v>26190</v>
      </c>
      <c r="L989">
        <f>bbdd_Social_Media_Trends[[#This Row],[Likes]]+bbdd_Social_Media_Trends[[#This Row],[Shares]]+bbdd_Social_Media_Trends[[#This Row],[Comments]]</f>
        <v>571800</v>
      </c>
      <c r="M989">
        <f>bbdd_Social_Media_Trends[[#This Row],[Interactions]]/bbdd_Social_Media_Trends[[#This Row],[Views]]</f>
        <v>0.24309322740057751</v>
      </c>
      <c r="N989" s="1" t="s">
        <v>22</v>
      </c>
      <c r="O989" s="4">
        <f t="shared" si="15"/>
        <v>0</v>
      </c>
    </row>
    <row r="990" spans="1:15">
      <c r="A990" s="1" t="s">
        <v>1030</v>
      </c>
      <c r="B990" s="2">
        <v>44714</v>
      </c>
      <c r="C990" s="13" t="str">
        <f>TEXT(bbdd_Social_Media_Trends[[#This Row],[Post_Date]],"aaaa-mm")</f>
        <v>2022-06</v>
      </c>
      <c r="D990" s="1" t="s">
        <v>24</v>
      </c>
      <c r="E990" s="1" t="s">
        <v>35</v>
      </c>
      <c r="F990" s="1" t="s">
        <v>14</v>
      </c>
      <c r="G990" s="1" t="s">
        <v>25</v>
      </c>
      <c r="H990">
        <v>4485225</v>
      </c>
      <c r="I990">
        <v>201005</v>
      </c>
      <c r="J990">
        <v>32520</v>
      </c>
      <c r="K990">
        <v>47972</v>
      </c>
      <c r="L990">
        <f>bbdd_Social_Media_Trends[[#This Row],[Likes]]+bbdd_Social_Media_Trends[[#This Row],[Shares]]+bbdd_Social_Media_Trends[[#This Row],[Comments]]</f>
        <v>281497</v>
      </c>
      <c r="M990">
        <f>bbdd_Social_Media_Trends[[#This Row],[Interactions]]/bbdd_Social_Media_Trends[[#This Row],[Views]]</f>
        <v>6.2760954021258683E-2</v>
      </c>
      <c r="N990" s="1" t="s">
        <v>22</v>
      </c>
      <c r="O990" s="4">
        <f t="shared" si="15"/>
        <v>0</v>
      </c>
    </row>
    <row r="991" spans="1:15">
      <c r="A991" s="1" t="s">
        <v>1031</v>
      </c>
      <c r="B991" s="2">
        <v>45075</v>
      </c>
      <c r="C991" s="13" t="str">
        <f>TEXT(bbdd_Social_Media_Trends[[#This Row],[Post_Date]],"aaaa-mm")</f>
        <v>2023-05</v>
      </c>
      <c r="D991" s="1" t="s">
        <v>24</v>
      </c>
      <c r="E991" s="1" t="s">
        <v>59</v>
      </c>
      <c r="F991" s="1" t="s">
        <v>41</v>
      </c>
      <c r="G991" s="1" t="s">
        <v>37</v>
      </c>
      <c r="H991">
        <v>2061327</v>
      </c>
      <c r="I991">
        <v>471049</v>
      </c>
      <c r="J991">
        <v>25198</v>
      </c>
      <c r="K991">
        <v>1014</v>
      </c>
      <c r="L991">
        <f>bbdd_Social_Media_Trends[[#This Row],[Likes]]+bbdd_Social_Media_Trends[[#This Row],[Shares]]+bbdd_Social_Media_Trends[[#This Row],[Comments]]</f>
        <v>497261</v>
      </c>
      <c r="M991">
        <f>bbdd_Social_Media_Trends[[#This Row],[Interactions]]/bbdd_Social_Media_Trends[[#This Row],[Views]]</f>
        <v>0.24123343845978829</v>
      </c>
      <c r="N991" s="1" t="s">
        <v>29</v>
      </c>
      <c r="O991" s="4">
        <f t="shared" si="15"/>
        <v>0</v>
      </c>
    </row>
    <row r="992" spans="1:15">
      <c r="A992" s="1" t="s">
        <v>1032</v>
      </c>
      <c r="B992" s="2">
        <v>45222</v>
      </c>
      <c r="C992" s="13" t="str">
        <f>TEXT(bbdd_Social_Media_Trends[[#This Row],[Post_Date]],"aaaa-mm")</f>
        <v>2023-10</v>
      </c>
      <c r="D992" s="1" t="s">
        <v>24</v>
      </c>
      <c r="E992" s="1" t="s">
        <v>19</v>
      </c>
      <c r="F992" s="1" t="s">
        <v>20</v>
      </c>
      <c r="G992" s="1" t="s">
        <v>44</v>
      </c>
      <c r="H992">
        <v>1618201</v>
      </c>
      <c r="I992">
        <v>485204</v>
      </c>
      <c r="J992">
        <v>92660</v>
      </c>
      <c r="K992">
        <v>8526</v>
      </c>
      <c r="L992">
        <f>bbdd_Social_Media_Trends[[#This Row],[Likes]]+bbdd_Social_Media_Trends[[#This Row],[Shares]]+bbdd_Social_Media_Trends[[#This Row],[Comments]]</f>
        <v>586390</v>
      </c>
      <c r="M992">
        <f>bbdd_Social_Media_Trends[[#This Row],[Interactions]]/bbdd_Social_Media_Trends[[#This Row],[Views]]</f>
        <v>0.36237154716873859</v>
      </c>
      <c r="N992" s="1" t="s">
        <v>22</v>
      </c>
      <c r="O992" s="4">
        <f t="shared" si="15"/>
        <v>0</v>
      </c>
    </row>
    <row r="993" spans="1:15">
      <c r="A993" s="1" t="s">
        <v>1033</v>
      </c>
      <c r="B993" s="2">
        <v>44997</v>
      </c>
      <c r="C993" s="13" t="str">
        <f>TEXT(bbdd_Social_Media_Trends[[#This Row],[Post_Date]],"aaaa-mm")</f>
        <v>2023-03</v>
      </c>
      <c r="D993" s="1" t="s">
        <v>27</v>
      </c>
      <c r="E993" s="1" t="s">
        <v>52</v>
      </c>
      <c r="F993" s="1" t="s">
        <v>41</v>
      </c>
      <c r="G993" s="1" t="s">
        <v>28</v>
      </c>
      <c r="H993">
        <v>1740011</v>
      </c>
      <c r="I993">
        <v>394641</v>
      </c>
      <c r="J993">
        <v>25434</v>
      </c>
      <c r="K993">
        <v>40742</v>
      </c>
      <c r="L993">
        <f>bbdd_Social_Media_Trends[[#This Row],[Likes]]+bbdd_Social_Media_Trends[[#This Row],[Shares]]+bbdd_Social_Media_Trends[[#This Row],[Comments]]</f>
        <v>460817</v>
      </c>
      <c r="M993">
        <f>bbdd_Social_Media_Trends[[#This Row],[Interactions]]/bbdd_Social_Media_Trends[[#This Row],[Views]]</f>
        <v>0.26483568207327424</v>
      </c>
      <c r="N993" s="1" t="s">
        <v>22</v>
      </c>
      <c r="O993" s="4">
        <f t="shared" si="15"/>
        <v>0</v>
      </c>
    </row>
    <row r="994" spans="1:15">
      <c r="A994" s="1" t="s">
        <v>1034</v>
      </c>
      <c r="B994" s="2">
        <v>44860</v>
      </c>
      <c r="C994" s="13" t="str">
        <f>TEXT(bbdd_Social_Media_Trends[[#This Row],[Post_Date]],"aaaa-mm")</f>
        <v>2022-10</v>
      </c>
      <c r="D994" s="1" t="s">
        <v>24</v>
      </c>
      <c r="E994" s="1" t="s">
        <v>46</v>
      </c>
      <c r="F994" s="1" t="s">
        <v>32</v>
      </c>
      <c r="G994" s="1" t="s">
        <v>44</v>
      </c>
      <c r="H994">
        <v>3104601</v>
      </c>
      <c r="I994">
        <v>401463</v>
      </c>
      <c r="J994">
        <v>50057</v>
      </c>
      <c r="K994">
        <v>4663</v>
      </c>
      <c r="L994">
        <f>bbdd_Social_Media_Trends[[#This Row],[Likes]]+bbdd_Social_Media_Trends[[#This Row],[Shares]]+bbdd_Social_Media_Trends[[#This Row],[Comments]]</f>
        <v>456183</v>
      </c>
      <c r="M994">
        <f>bbdd_Social_Media_Trends[[#This Row],[Interactions]]/bbdd_Social_Media_Trends[[#This Row],[Views]]</f>
        <v>0.14693772243196468</v>
      </c>
      <c r="N994" s="1" t="s">
        <v>29</v>
      </c>
      <c r="O994" s="4">
        <f t="shared" si="15"/>
        <v>0</v>
      </c>
    </row>
    <row r="995" spans="1:15">
      <c r="A995" s="1" t="s">
        <v>1035</v>
      </c>
      <c r="B995" s="2">
        <v>44652</v>
      </c>
      <c r="C995" s="13" t="str">
        <f>TEXT(bbdd_Social_Media_Trends[[#This Row],[Post_Date]],"aaaa-mm")</f>
        <v>2022-04</v>
      </c>
      <c r="D995" s="1" t="s">
        <v>27</v>
      </c>
      <c r="E995" s="1" t="s">
        <v>31</v>
      </c>
      <c r="F995" s="1" t="s">
        <v>20</v>
      </c>
      <c r="G995" s="1" t="s">
        <v>44</v>
      </c>
      <c r="H995">
        <v>2924425</v>
      </c>
      <c r="I995">
        <v>56074</v>
      </c>
      <c r="J995">
        <v>82482</v>
      </c>
      <c r="K995">
        <v>19622</v>
      </c>
      <c r="L995">
        <f>bbdd_Social_Media_Trends[[#This Row],[Likes]]+bbdd_Social_Media_Trends[[#This Row],[Shares]]+bbdd_Social_Media_Trends[[#This Row],[Comments]]</f>
        <v>158178</v>
      </c>
      <c r="M995">
        <f>bbdd_Social_Media_Trends[[#This Row],[Interactions]]/bbdd_Social_Media_Trends[[#This Row],[Views]]</f>
        <v>5.4088581516024518E-2</v>
      </c>
      <c r="N995" s="1" t="s">
        <v>22</v>
      </c>
      <c r="O995" s="4">
        <f t="shared" si="15"/>
        <v>0</v>
      </c>
    </row>
    <row r="996" spans="1:15">
      <c r="A996" s="1" t="s">
        <v>1036</v>
      </c>
      <c r="B996" s="2">
        <v>44825</v>
      </c>
      <c r="C996" s="13" t="str">
        <f>TEXT(bbdd_Social_Media_Trends[[#This Row],[Post_Date]],"aaaa-mm")</f>
        <v>2022-09</v>
      </c>
      <c r="D996" s="1" t="s">
        <v>12</v>
      </c>
      <c r="E996" s="1" t="s">
        <v>39</v>
      </c>
      <c r="F996" s="1" t="s">
        <v>47</v>
      </c>
      <c r="G996" s="1" t="s">
        <v>44</v>
      </c>
      <c r="H996">
        <v>683790</v>
      </c>
      <c r="I996">
        <v>215503</v>
      </c>
      <c r="J996">
        <v>17809</v>
      </c>
      <c r="K996">
        <v>14778</v>
      </c>
      <c r="L996">
        <f>bbdd_Social_Media_Trends[[#This Row],[Likes]]+bbdd_Social_Media_Trends[[#This Row],[Shares]]+bbdd_Social_Media_Trends[[#This Row],[Comments]]</f>
        <v>248090</v>
      </c>
      <c r="M996">
        <f>bbdd_Social_Media_Trends[[#This Row],[Interactions]]/bbdd_Social_Media_Trends[[#This Row],[Views]]</f>
        <v>0.36281606926103044</v>
      </c>
      <c r="N996" s="1" t="s">
        <v>16</v>
      </c>
      <c r="O996" s="4">
        <f t="shared" si="15"/>
        <v>0</v>
      </c>
    </row>
    <row r="997" spans="1:15">
      <c r="A997" s="1" t="s">
        <v>1037</v>
      </c>
      <c r="B997" s="2">
        <v>44862</v>
      </c>
      <c r="C997" s="13" t="str">
        <f>TEXT(bbdd_Social_Media_Trends[[#This Row],[Post_Date]],"aaaa-mm")</f>
        <v>2022-10</v>
      </c>
      <c r="D997" s="1" t="s">
        <v>18</v>
      </c>
      <c r="E997" s="1" t="s">
        <v>57</v>
      </c>
      <c r="F997" s="1" t="s">
        <v>36</v>
      </c>
      <c r="G997" s="1" t="s">
        <v>44</v>
      </c>
      <c r="H997">
        <v>2707572</v>
      </c>
      <c r="I997">
        <v>230179</v>
      </c>
      <c r="J997">
        <v>53270</v>
      </c>
      <c r="K997">
        <v>6352</v>
      </c>
      <c r="L997">
        <f>bbdd_Social_Media_Trends[[#This Row],[Likes]]+bbdd_Social_Media_Trends[[#This Row],[Shares]]+bbdd_Social_Media_Trends[[#This Row],[Comments]]</f>
        <v>289801</v>
      </c>
      <c r="M997">
        <f>bbdd_Social_Media_Trends[[#This Row],[Interactions]]/bbdd_Social_Media_Trends[[#This Row],[Views]]</f>
        <v>0.10703353410361756</v>
      </c>
      <c r="N997" s="1" t="s">
        <v>16</v>
      </c>
      <c r="O997" s="4">
        <f t="shared" si="15"/>
        <v>0</v>
      </c>
    </row>
    <row r="998" spans="1:15">
      <c r="A998" s="1" t="s">
        <v>1038</v>
      </c>
      <c r="B998" s="2">
        <v>44983</v>
      </c>
      <c r="C998" s="13" t="str">
        <f>TEXT(bbdd_Social_Media_Trends[[#This Row],[Post_Date]],"aaaa-mm")</f>
        <v>2023-02</v>
      </c>
      <c r="D998" s="1" t="s">
        <v>27</v>
      </c>
      <c r="E998" s="1" t="s">
        <v>57</v>
      </c>
      <c r="F998" s="1" t="s">
        <v>32</v>
      </c>
      <c r="G998" s="1" t="s">
        <v>37</v>
      </c>
      <c r="H998">
        <v>3249574</v>
      </c>
      <c r="I998">
        <v>165175</v>
      </c>
      <c r="J998">
        <v>61456</v>
      </c>
      <c r="K998">
        <v>274</v>
      </c>
      <c r="L998">
        <f>bbdd_Social_Media_Trends[[#This Row],[Likes]]+bbdd_Social_Media_Trends[[#This Row],[Shares]]+bbdd_Social_Media_Trends[[#This Row],[Comments]]</f>
        <v>226905</v>
      </c>
      <c r="M998">
        <f>bbdd_Social_Media_Trends[[#This Row],[Interactions]]/bbdd_Social_Media_Trends[[#This Row],[Views]]</f>
        <v>6.982607566407166E-2</v>
      </c>
      <c r="N998" s="1" t="s">
        <v>29</v>
      </c>
      <c r="O998" s="4">
        <f t="shared" si="15"/>
        <v>0</v>
      </c>
    </row>
    <row r="999" spans="1:15">
      <c r="A999" s="1" t="s">
        <v>1039</v>
      </c>
      <c r="B999" s="2">
        <v>45181</v>
      </c>
      <c r="C999" s="13" t="str">
        <f>TEXT(bbdd_Social_Media_Trends[[#This Row],[Post_Date]],"aaaa-mm")</f>
        <v>2023-09</v>
      </c>
      <c r="D999" s="1" t="s">
        <v>18</v>
      </c>
      <c r="E999" s="1" t="s">
        <v>57</v>
      </c>
      <c r="F999" s="1" t="s">
        <v>47</v>
      </c>
      <c r="G999" s="1" t="s">
        <v>25</v>
      </c>
      <c r="H999">
        <v>4190005</v>
      </c>
      <c r="I999">
        <v>84964</v>
      </c>
      <c r="J999">
        <v>50369</v>
      </c>
      <c r="K999">
        <v>19038</v>
      </c>
      <c r="L999">
        <f>bbdd_Social_Media_Trends[[#This Row],[Likes]]+bbdd_Social_Media_Trends[[#This Row],[Shares]]+bbdd_Social_Media_Trends[[#This Row],[Comments]]</f>
        <v>154371</v>
      </c>
      <c r="M999">
        <f>bbdd_Social_Media_Trends[[#This Row],[Interactions]]/bbdd_Social_Media_Trends[[#This Row],[Views]]</f>
        <v>3.6842676798715036E-2</v>
      </c>
      <c r="N999" s="1" t="s">
        <v>16</v>
      </c>
      <c r="O999" s="4">
        <f t="shared" si="15"/>
        <v>0</v>
      </c>
    </row>
    <row r="1000" spans="1:15">
      <c r="A1000" s="1" t="s">
        <v>1040</v>
      </c>
      <c r="B1000" s="2">
        <v>44759</v>
      </c>
      <c r="C1000" s="13" t="str">
        <f>TEXT(bbdd_Social_Media_Trends[[#This Row],[Post_Date]],"aaaa-mm")</f>
        <v>2022-07</v>
      </c>
      <c r="D1000" s="1" t="s">
        <v>24</v>
      </c>
      <c r="E1000" s="1" t="s">
        <v>31</v>
      </c>
      <c r="F1000" s="1" t="s">
        <v>41</v>
      </c>
      <c r="G1000" s="1" t="s">
        <v>25</v>
      </c>
      <c r="H1000">
        <v>4903151</v>
      </c>
      <c r="I1000">
        <v>221692</v>
      </c>
      <c r="J1000">
        <v>89008</v>
      </c>
      <c r="K1000">
        <v>32540</v>
      </c>
      <c r="L1000">
        <f>bbdd_Social_Media_Trends[[#This Row],[Likes]]+bbdd_Social_Media_Trends[[#This Row],[Shares]]+bbdd_Social_Media_Trends[[#This Row],[Comments]]</f>
        <v>343240</v>
      </c>
      <c r="M1000">
        <f>bbdd_Social_Media_Trends[[#This Row],[Interactions]]/bbdd_Social_Media_Trends[[#This Row],[Views]]</f>
        <v>7.0003962757826554E-2</v>
      </c>
      <c r="N1000" s="1" t="s">
        <v>22</v>
      </c>
      <c r="O1000" s="4">
        <f t="shared" si="15"/>
        <v>0</v>
      </c>
    </row>
    <row r="1001" spans="1:15">
      <c r="A1001" s="1" t="s">
        <v>1041</v>
      </c>
      <c r="B1001" s="2">
        <v>45067</v>
      </c>
      <c r="C1001" s="13" t="str">
        <f>TEXT(bbdd_Social_Media_Trends[[#This Row],[Post_Date]],"aaaa-mm")</f>
        <v>2023-05</v>
      </c>
      <c r="D1001" s="1" t="s">
        <v>12</v>
      </c>
      <c r="E1001" s="1" t="s">
        <v>13</v>
      </c>
      <c r="F1001" s="1" t="s">
        <v>14</v>
      </c>
      <c r="G1001" s="1" t="s">
        <v>15</v>
      </c>
      <c r="H1001">
        <v>203606</v>
      </c>
      <c r="I1001">
        <v>488156</v>
      </c>
      <c r="J1001">
        <v>57433</v>
      </c>
      <c r="K1001">
        <v>8556</v>
      </c>
      <c r="L1001">
        <f>bbdd_Social_Media_Trends[[#This Row],[Likes]]+bbdd_Social_Media_Trends[[#This Row],[Shares]]+bbdd_Social_Media_Trends[[#This Row],[Comments]]</f>
        <v>554145</v>
      </c>
      <c r="M1001">
        <f>bbdd_Social_Media_Trends[[#This Row],[Interactions]]/bbdd_Social_Media_Trends[[#This Row],[Views]]</f>
        <v>2.7216535858471755</v>
      </c>
      <c r="N1001" s="1" t="s">
        <v>29</v>
      </c>
      <c r="O1001" s="4">
        <f t="shared" si="15"/>
        <v>0</v>
      </c>
    </row>
    <row r="1002" spans="1:15">
      <c r="A1002" s="1" t="s">
        <v>1042</v>
      </c>
      <c r="B1002" s="2">
        <v>44900</v>
      </c>
      <c r="C1002" s="13" t="str">
        <f>TEXT(bbdd_Social_Media_Trends[[#This Row],[Post_Date]],"aaaa-mm")</f>
        <v>2022-12</v>
      </c>
      <c r="D1002" s="1" t="s">
        <v>24</v>
      </c>
      <c r="E1002" s="1" t="s">
        <v>13</v>
      </c>
      <c r="F1002" s="1" t="s">
        <v>32</v>
      </c>
      <c r="G1002" s="1" t="s">
        <v>25</v>
      </c>
      <c r="H1002">
        <v>495987</v>
      </c>
      <c r="I1002">
        <v>106797</v>
      </c>
      <c r="J1002">
        <v>25673</v>
      </c>
      <c r="K1002">
        <v>14776</v>
      </c>
      <c r="L1002">
        <f>bbdd_Social_Media_Trends[[#This Row],[Likes]]+bbdd_Social_Media_Trends[[#This Row],[Shares]]+bbdd_Social_Media_Trends[[#This Row],[Comments]]</f>
        <v>147246</v>
      </c>
      <c r="M1002">
        <f>bbdd_Social_Media_Trends[[#This Row],[Interactions]]/bbdd_Social_Media_Trends[[#This Row],[Views]]</f>
        <v>0.29687471647442371</v>
      </c>
      <c r="N1002" s="1" t="s">
        <v>22</v>
      </c>
      <c r="O1002" s="4">
        <f t="shared" si="15"/>
        <v>0</v>
      </c>
    </row>
    <row r="1003" spans="1:15">
      <c r="A1003" s="1" t="s">
        <v>1043</v>
      </c>
      <c r="B1003" s="2">
        <v>45197</v>
      </c>
      <c r="C1003" s="13" t="str">
        <f>TEXT(bbdd_Social_Media_Trends[[#This Row],[Post_Date]],"aaaa-mm")</f>
        <v>2023-09</v>
      </c>
      <c r="D1003" s="1" t="s">
        <v>18</v>
      </c>
      <c r="E1003" s="1" t="s">
        <v>35</v>
      </c>
      <c r="F1003" s="1" t="s">
        <v>20</v>
      </c>
      <c r="G1003" s="1" t="s">
        <v>15</v>
      </c>
      <c r="H1003">
        <v>3415328</v>
      </c>
      <c r="I1003">
        <v>118469</v>
      </c>
      <c r="J1003">
        <v>14421</v>
      </c>
      <c r="K1003">
        <v>17676</v>
      </c>
      <c r="L1003">
        <f>bbdd_Social_Media_Trends[[#This Row],[Likes]]+bbdd_Social_Media_Trends[[#This Row],[Shares]]+bbdd_Social_Media_Trends[[#This Row],[Comments]]</f>
        <v>150566</v>
      </c>
      <c r="M1003">
        <f>bbdd_Social_Media_Trends[[#This Row],[Interactions]]/bbdd_Social_Media_Trends[[#This Row],[Views]]</f>
        <v>4.4085370424158381E-2</v>
      </c>
      <c r="N1003" s="1" t="s">
        <v>29</v>
      </c>
      <c r="O1003" s="4">
        <f t="shared" si="15"/>
        <v>0</v>
      </c>
    </row>
    <row r="1004" spans="1:15">
      <c r="A1004" s="1" t="s">
        <v>1044</v>
      </c>
      <c r="B1004" s="2">
        <v>44835</v>
      </c>
      <c r="C1004" s="13" t="str">
        <f>TEXT(bbdd_Social_Media_Trends[[#This Row],[Post_Date]],"aaaa-mm")</f>
        <v>2022-10</v>
      </c>
      <c r="D1004" s="1" t="s">
        <v>18</v>
      </c>
      <c r="E1004" s="1" t="s">
        <v>52</v>
      </c>
      <c r="F1004" s="1" t="s">
        <v>14</v>
      </c>
      <c r="G1004" s="1" t="s">
        <v>37</v>
      </c>
      <c r="H1004">
        <v>3458904</v>
      </c>
      <c r="I1004">
        <v>231857</v>
      </c>
      <c r="J1004">
        <v>64606</v>
      </c>
      <c r="K1004">
        <v>40429</v>
      </c>
      <c r="L1004">
        <f>bbdd_Social_Media_Trends[[#This Row],[Likes]]+bbdd_Social_Media_Trends[[#This Row],[Shares]]+bbdd_Social_Media_Trends[[#This Row],[Comments]]</f>
        <v>336892</v>
      </c>
      <c r="M1004">
        <f>bbdd_Social_Media_Trends[[#This Row],[Interactions]]/bbdd_Social_Media_Trends[[#This Row],[Views]]</f>
        <v>9.7398482293813302E-2</v>
      </c>
      <c r="N1004" s="1" t="s">
        <v>22</v>
      </c>
      <c r="O1004" s="4">
        <f t="shared" si="15"/>
        <v>0</v>
      </c>
    </row>
    <row r="1005" spans="1:15">
      <c r="A1005" s="1" t="s">
        <v>1045</v>
      </c>
      <c r="B1005" s="2">
        <v>45285</v>
      </c>
      <c r="C1005" s="13" t="str">
        <f>TEXT(bbdd_Social_Media_Trends[[#This Row],[Post_Date]],"aaaa-mm")</f>
        <v>2023-12</v>
      </c>
      <c r="D1005" s="1" t="s">
        <v>27</v>
      </c>
      <c r="E1005" s="1" t="s">
        <v>49</v>
      </c>
      <c r="F1005" s="1" t="s">
        <v>32</v>
      </c>
      <c r="G1005" s="1" t="s">
        <v>15</v>
      </c>
      <c r="H1005">
        <v>1776694</v>
      </c>
      <c r="I1005">
        <v>409291</v>
      </c>
      <c r="J1005">
        <v>47848</v>
      </c>
      <c r="K1005">
        <v>32217</v>
      </c>
      <c r="L1005">
        <f>bbdd_Social_Media_Trends[[#This Row],[Likes]]+bbdd_Social_Media_Trends[[#This Row],[Shares]]+bbdd_Social_Media_Trends[[#This Row],[Comments]]</f>
        <v>489356</v>
      </c>
      <c r="M1005">
        <f>bbdd_Social_Media_Trends[[#This Row],[Interactions]]/bbdd_Social_Media_Trends[[#This Row],[Views]]</f>
        <v>0.27543065941574635</v>
      </c>
      <c r="N1005" s="1" t="s">
        <v>29</v>
      </c>
      <c r="O1005" s="4">
        <f t="shared" si="15"/>
        <v>0</v>
      </c>
    </row>
    <row r="1006" spans="1:15">
      <c r="A1006" s="1" t="s">
        <v>1046</v>
      </c>
      <c r="B1006" s="2">
        <v>45170</v>
      </c>
      <c r="C1006" s="13" t="str">
        <f>TEXT(bbdd_Social_Media_Trends[[#This Row],[Post_Date]],"aaaa-mm")</f>
        <v>2023-09</v>
      </c>
      <c r="D1006" s="1" t="s">
        <v>24</v>
      </c>
      <c r="E1006" s="1" t="s">
        <v>13</v>
      </c>
      <c r="F1006" s="1" t="s">
        <v>41</v>
      </c>
      <c r="G1006" s="1" t="s">
        <v>15</v>
      </c>
      <c r="H1006">
        <v>1249604</v>
      </c>
      <c r="I1006">
        <v>30553</v>
      </c>
      <c r="J1006">
        <v>87308</v>
      </c>
      <c r="K1006">
        <v>16040</v>
      </c>
      <c r="L1006">
        <f>bbdd_Social_Media_Trends[[#This Row],[Likes]]+bbdd_Social_Media_Trends[[#This Row],[Shares]]+bbdd_Social_Media_Trends[[#This Row],[Comments]]</f>
        <v>133901</v>
      </c>
      <c r="M1006">
        <f>bbdd_Social_Media_Trends[[#This Row],[Interactions]]/bbdd_Social_Media_Trends[[#This Row],[Views]]</f>
        <v>0.1071547466237304</v>
      </c>
      <c r="N1006" s="1" t="s">
        <v>22</v>
      </c>
      <c r="O1006" s="4">
        <f t="shared" si="15"/>
        <v>0</v>
      </c>
    </row>
    <row r="1007" spans="1:15">
      <c r="A1007" s="1" t="s">
        <v>1047</v>
      </c>
      <c r="B1007" s="2">
        <v>45260</v>
      </c>
      <c r="C1007" s="13" t="str">
        <f>TEXT(bbdd_Social_Media_Trends[[#This Row],[Post_Date]],"aaaa-mm")</f>
        <v>2023-11</v>
      </c>
      <c r="D1007" s="1" t="s">
        <v>18</v>
      </c>
      <c r="E1007" s="1" t="s">
        <v>19</v>
      </c>
      <c r="F1007" s="1" t="s">
        <v>36</v>
      </c>
      <c r="G1007" s="1" t="s">
        <v>25</v>
      </c>
      <c r="H1007">
        <v>2362909</v>
      </c>
      <c r="I1007">
        <v>209360</v>
      </c>
      <c r="J1007">
        <v>42036</v>
      </c>
      <c r="K1007">
        <v>10082</v>
      </c>
      <c r="L1007">
        <f>bbdd_Social_Media_Trends[[#This Row],[Likes]]+bbdd_Social_Media_Trends[[#This Row],[Shares]]+bbdd_Social_Media_Trends[[#This Row],[Comments]]</f>
        <v>261478</v>
      </c>
      <c r="M1007">
        <f>bbdd_Social_Media_Trends[[#This Row],[Interactions]]/bbdd_Social_Media_Trends[[#This Row],[Views]]</f>
        <v>0.11065936098258544</v>
      </c>
      <c r="N1007" s="1" t="s">
        <v>16</v>
      </c>
      <c r="O1007" s="4">
        <f t="shared" si="15"/>
        <v>0</v>
      </c>
    </row>
    <row r="1008" spans="1:15">
      <c r="A1008" s="1" t="s">
        <v>1048</v>
      </c>
      <c r="B1008" s="2">
        <v>44666</v>
      </c>
      <c r="C1008" s="13" t="str">
        <f>TEXT(bbdd_Social_Media_Trends[[#This Row],[Post_Date]],"aaaa-mm")</f>
        <v>2022-04</v>
      </c>
      <c r="D1008" s="1" t="s">
        <v>18</v>
      </c>
      <c r="E1008" s="1" t="s">
        <v>13</v>
      </c>
      <c r="F1008" s="1" t="s">
        <v>14</v>
      </c>
      <c r="G1008" s="1" t="s">
        <v>50</v>
      </c>
      <c r="H1008">
        <v>2980875</v>
      </c>
      <c r="I1008">
        <v>23957</v>
      </c>
      <c r="J1008">
        <v>13444</v>
      </c>
      <c r="K1008">
        <v>22622</v>
      </c>
      <c r="L1008">
        <f>bbdd_Social_Media_Trends[[#This Row],[Likes]]+bbdd_Social_Media_Trends[[#This Row],[Shares]]+bbdd_Social_Media_Trends[[#This Row],[Comments]]</f>
        <v>60023</v>
      </c>
      <c r="M1008">
        <f>bbdd_Social_Media_Trends[[#This Row],[Interactions]]/bbdd_Social_Media_Trends[[#This Row],[Views]]</f>
        <v>2.0136033882668679E-2</v>
      </c>
      <c r="N1008" s="1" t="s">
        <v>16</v>
      </c>
      <c r="O1008" s="4">
        <f t="shared" si="15"/>
        <v>0</v>
      </c>
    </row>
    <row r="1009" spans="1:15">
      <c r="A1009" s="1" t="s">
        <v>1049</v>
      </c>
      <c r="B1009" s="2">
        <v>44771</v>
      </c>
      <c r="C1009" s="13" t="str">
        <f>TEXT(bbdd_Social_Media_Trends[[#This Row],[Post_Date]],"aaaa-mm")</f>
        <v>2022-07</v>
      </c>
      <c r="D1009" s="1" t="s">
        <v>24</v>
      </c>
      <c r="E1009" s="1" t="s">
        <v>52</v>
      </c>
      <c r="F1009" s="1" t="s">
        <v>32</v>
      </c>
      <c r="G1009" s="1" t="s">
        <v>44</v>
      </c>
      <c r="H1009">
        <v>4003396</v>
      </c>
      <c r="I1009">
        <v>356630</v>
      </c>
      <c r="J1009">
        <v>52250</v>
      </c>
      <c r="K1009">
        <v>48835</v>
      </c>
      <c r="L1009">
        <f>bbdd_Social_Media_Trends[[#This Row],[Likes]]+bbdd_Social_Media_Trends[[#This Row],[Shares]]+bbdd_Social_Media_Trends[[#This Row],[Comments]]</f>
        <v>457715</v>
      </c>
      <c r="M1009">
        <f>bbdd_Social_Media_Trends[[#This Row],[Interactions]]/bbdd_Social_Media_Trends[[#This Row],[Views]]</f>
        <v>0.114331682401641</v>
      </c>
      <c r="N1009" s="1" t="s">
        <v>16</v>
      </c>
      <c r="O1009" s="4">
        <f t="shared" si="15"/>
        <v>0</v>
      </c>
    </row>
    <row r="1010" spans="1:15">
      <c r="A1010" s="1" t="s">
        <v>1050</v>
      </c>
      <c r="B1010" s="2">
        <v>44931</v>
      </c>
      <c r="C1010" s="13" t="str">
        <f>TEXT(bbdd_Social_Media_Trends[[#This Row],[Post_Date]],"aaaa-mm")</f>
        <v>2023-01</v>
      </c>
      <c r="D1010" s="1" t="s">
        <v>24</v>
      </c>
      <c r="E1010" s="1" t="s">
        <v>35</v>
      </c>
      <c r="F1010" s="1" t="s">
        <v>41</v>
      </c>
      <c r="G1010" s="1" t="s">
        <v>15</v>
      </c>
      <c r="H1010">
        <v>4582322</v>
      </c>
      <c r="I1010">
        <v>164949</v>
      </c>
      <c r="J1010">
        <v>4598</v>
      </c>
      <c r="K1010">
        <v>34876</v>
      </c>
      <c r="L1010">
        <f>bbdd_Social_Media_Trends[[#This Row],[Likes]]+bbdd_Social_Media_Trends[[#This Row],[Shares]]+bbdd_Social_Media_Trends[[#This Row],[Comments]]</f>
        <v>204423</v>
      </c>
      <c r="M1010">
        <f>bbdd_Social_Media_Trends[[#This Row],[Interactions]]/bbdd_Social_Media_Trends[[#This Row],[Views]]</f>
        <v>4.461122548786401E-2</v>
      </c>
      <c r="N1010" s="1" t="s">
        <v>16</v>
      </c>
      <c r="O1010" s="4">
        <f t="shared" si="15"/>
        <v>0</v>
      </c>
    </row>
    <row r="1011" spans="1:15">
      <c r="A1011" s="1" t="s">
        <v>1051</v>
      </c>
      <c r="B1011" s="2">
        <v>45172</v>
      </c>
      <c r="C1011" s="13" t="str">
        <f>TEXT(bbdd_Social_Media_Trends[[#This Row],[Post_Date]],"aaaa-mm")</f>
        <v>2023-09</v>
      </c>
      <c r="D1011" s="1" t="s">
        <v>18</v>
      </c>
      <c r="E1011" s="1" t="s">
        <v>46</v>
      </c>
      <c r="F1011" s="1" t="s">
        <v>41</v>
      </c>
      <c r="G1011" s="1" t="s">
        <v>60</v>
      </c>
      <c r="H1011">
        <v>3284675</v>
      </c>
      <c r="I1011">
        <v>375788</v>
      </c>
      <c r="J1011">
        <v>31851</v>
      </c>
      <c r="K1011">
        <v>4538</v>
      </c>
      <c r="L1011">
        <f>bbdd_Social_Media_Trends[[#This Row],[Likes]]+bbdd_Social_Media_Trends[[#This Row],[Shares]]+bbdd_Social_Media_Trends[[#This Row],[Comments]]</f>
        <v>412177</v>
      </c>
      <c r="M1011">
        <f>bbdd_Social_Media_Trends[[#This Row],[Interactions]]/bbdd_Social_Media_Trends[[#This Row],[Views]]</f>
        <v>0.12548486532153105</v>
      </c>
      <c r="N1011" s="1" t="s">
        <v>16</v>
      </c>
      <c r="O1011" s="4">
        <f t="shared" si="15"/>
        <v>0</v>
      </c>
    </row>
    <row r="1012" spans="1:15">
      <c r="A1012" s="1" t="s">
        <v>1052</v>
      </c>
      <c r="B1012" s="2">
        <v>45056</v>
      </c>
      <c r="C1012" s="13" t="str">
        <f>TEXT(bbdd_Social_Media_Trends[[#This Row],[Post_Date]],"aaaa-mm")</f>
        <v>2023-05</v>
      </c>
      <c r="D1012" s="1" t="s">
        <v>18</v>
      </c>
      <c r="E1012" s="1" t="s">
        <v>13</v>
      </c>
      <c r="F1012" s="1" t="s">
        <v>47</v>
      </c>
      <c r="G1012" s="1" t="s">
        <v>60</v>
      </c>
      <c r="H1012">
        <v>1558041</v>
      </c>
      <c r="I1012">
        <v>407000</v>
      </c>
      <c r="J1012">
        <v>95826</v>
      </c>
      <c r="K1012">
        <v>14793</v>
      </c>
      <c r="L1012">
        <f>bbdd_Social_Media_Trends[[#This Row],[Likes]]+bbdd_Social_Media_Trends[[#This Row],[Shares]]+bbdd_Social_Media_Trends[[#This Row],[Comments]]</f>
        <v>517619</v>
      </c>
      <c r="M1012">
        <f>bbdd_Social_Media_Trends[[#This Row],[Interactions]]/bbdd_Social_Media_Trends[[#This Row],[Views]]</f>
        <v>0.33222424827074515</v>
      </c>
      <c r="N1012" s="1" t="s">
        <v>22</v>
      </c>
      <c r="O1012" s="4">
        <f t="shared" si="15"/>
        <v>0</v>
      </c>
    </row>
    <row r="1013" spans="1:15">
      <c r="A1013" s="1" t="s">
        <v>1053</v>
      </c>
      <c r="B1013" s="2">
        <v>45019</v>
      </c>
      <c r="C1013" s="13" t="str">
        <f>TEXT(bbdd_Social_Media_Trends[[#This Row],[Post_Date]],"aaaa-mm")</f>
        <v>2023-04</v>
      </c>
      <c r="D1013" s="1" t="s">
        <v>27</v>
      </c>
      <c r="E1013" s="1" t="s">
        <v>52</v>
      </c>
      <c r="F1013" s="1" t="s">
        <v>20</v>
      </c>
      <c r="G1013" s="1" t="s">
        <v>25</v>
      </c>
      <c r="H1013">
        <v>2188290</v>
      </c>
      <c r="I1013">
        <v>74779</v>
      </c>
      <c r="J1013">
        <v>95888</v>
      </c>
      <c r="K1013">
        <v>30392</v>
      </c>
      <c r="L1013">
        <f>bbdd_Social_Media_Trends[[#This Row],[Likes]]+bbdd_Social_Media_Trends[[#This Row],[Shares]]+bbdd_Social_Media_Trends[[#This Row],[Comments]]</f>
        <v>201059</v>
      </c>
      <c r="M1013">
        <f>bbdd_Social_Media_Trends[[#This Row],[Interactions]]/bbdd_Social_Media_Trends[[#This Row],[Views]]</f>
        <v>9.1879504087666625E-2</v>
      </c>
      <c r="N1013" s="1" t="s">
        <v>22</v>
      </c>
      <c r="O1013" s="4">
        <f t="shared" si="15"/>
        <v>0</v>
      </c>
    </row>
    <row r="1014" spans="1:15">
      <c r="A1014" s="1" t="s">
        <v>1054</v>
      </c>
      <c r="B1014" s="2">
        <v>44644</v>
      </c>
      <c r="C1014" s="13" t="str">
        <f>TEXT(bbdd_Social_Media_Trends[[#This Row],[Post_Date]],"aaaa-mm")</f>
        <v>2022-03</v>
      </c>
      <c r="D1014" s="1" t="s">
        <v>12</v>
      </c>
      <c r="E1014" s="1" t="s">
        <v>35</v>
      </c>
      <c r="F1014" s="1" t="s">
        <v>36</v>
      </c>
      <c r="G1014" s="1" t="s">
        <v>15</v>
      </c>
      <c r="H1014">
        <v>1893329</v>
      </c>
      <c r="I1014">
        <v>477886</v>
      </c>
      <c r="J1014">
        <v>83144</v>
      </c>
      <c r="K1014">
        <v>22309</v>
      </c>
      <c r="L1014">
        <f>bbdd_Social_Media_Trends[[#This Row],[Likes]]+bbdd_Social_Media_Trends[[#This Row],[Shares]]+bbdd_Social_Media_Trends[[#This Row],[Comments]]</f>
        <v>583339</v>
      </c>
      <c r="M1014">
        <f>bbdd_Social_Media_Trends[[#This Row],[Interactions]]/bbdd_Social_Media_Trends[[#This Row],[Views]]</f>
        <v>0.30810228967073339</v>
      </c>
      <c r="N1014" s="1" t="s">
        <v>29</v>
      </c>
      <c r="O1014" s="4">
        <f t="shared" si="15"/>
        <v>0</v>
      </c>
    </row>
    <row r="1015" spans="1:15">
      <c r="A1015" s="1" t="s">
        <v>1055</v>
      </c>
      <c r="B1015" s="2">
        <v>45047</v>
      </c>
      <c r="C1015" s="13" t="str">
        <f>TEXT(bbdd_Social_Media_Trends[[#This Row],[Post_Date]],"aaaa-mm")</f>
        <v>2023-05</v>
      </c>
      <c r="D1015" s="1" t="s">
        <v>27</v>
      </c>
      <c r="E1015" s="1" t="s">
        <v>13</v>
      </c>
      <c r="F1015" s="1" t="s">
        <v>47</v>
      </c>
      <c r="G1015" s="1" t="s">
        <v>60</v>
      </c>
      <c r="H1015">
        <v>1259550</v>
      </c>
      <c r="I1015">
        <v>444463</v>
      </c>
      <c r="J1015">
        <v>95640</v>
      </c>
      <c r="K1015">
        <v>40419</v>
      </c>
      <c r="L1015">
        <f>bbdd_Social_Media_Trends[[#This Row],[Likes]]+bbdd_Social_Media_Trends[[#This Row],[Shares]]+bbdd_Social_Media_Trends[[#This Row],[Comments]]</f>
        <v>580522</v>
      </c>
      <c r="M1015">
        <f>bbdd_Social_Media_Trends[[#This Row],[Interactions]]/bbdd_Social_Media_Trends[[#This Row],[Views]]</f>
        <v>0.46089635187170019</v>
      </c>
      <c r="N1015" s="1" t="s">
        <v>29</v>
      </c>
      <c r="O1015" s="4">
        <f t="shared" si="15"/>
        <v>0</v>
      </c>
    </row>
    <row r="1016" spans="1:15">
      <c r="A1016" s="1" t="s">
        <v>1056</v>
      </c>
      <c r="B1016" s="2">
        <v>44879</v>
      </c>
      <c r="C1016" s="13" t="str">
        <f>TEXT(bbdd_Social_Media_Trends[[#This Row],[Post_Date]],"aaaa-mm")</f>
        <v>2022-11</v>
      </c>
      <c r="D1016" s="1" t="s">
        <v>18</v>
      </c>
      <c r="E1016" s="1" t="s">
        <v>31</v>
      </c>
      <c r="F1016" s="1" t="s">
        <v>41</v>
      </c>
      <c r="G1016" s="1" t="s">
        <v>28</v>
      </c>
      <c r="H1016">
        <v>251154</v>
      </c>
      <c r="I1016">
        <v>309987</v>
      </c>
      <c r="J1016">
        <v>21850</v>
      </c>
      <c r="K1016">
        <v>21949</v>
      </c>
      <c r="L1016">
        <f>bbdd_Social_Media_Trends[[#This Row],[Likes]]+bbdd_Social_Media_Trends[[#This Row],[Shares]]+bbdd_Social_Media_Trends[[#This Row],[Comments]]</f>
        <v>353786</v>
      </c>
      <c r="M1016">
        <f>bbdd_Social_Media_Trends[[#This Row],[Interactions]]/bbdd_Social_Media_Trends[[#This Row],[Views]]</f>
        <v>1.4086417098672528</v>
      </c>
      <c r="N1016" s="1" t="s">
        <v>29</v>
      </c>
      <c r="O1016" s="4">
        <f t="shared" si="15"/>
        <v>0</v>
      </c>
    </row>
    <row r="1017" spans="1:15">
      <c r="A1017" s="1" t="s">
        <v>1057</v>
      </c>
      <c r="B1017" s="2">
        <v>44757</v>
      </c>
      <c r="C1017" s="13" t="str">
        <f>TEXT(bbdd_Social_Media_Trends[[#This Row],[Post_Date]],"aaaa-mm")</f>
        <v>2022-07</v>
      </c>
      <c r="D1017" s="1" t="s">
        <v>27</v>
      </c>
      <c r="E1017" s="1" t="s">
        <v>52</v>
      </c>
      <c r="F1017" s="1" t="s">
        <v>47</v>
      </c>
      <c r="G1017" s="1" t="s">
        <v>28</v>
      </c>
      <c r="H1017">
        <v>3000680</v>
      </c>
      <c r="I1017">
        <v>425076</v>
      </c>
      <c r="J1017">
        <v>88638</v>
      </c>
      <c r="K1017">
        <v>29249</v>
      </c>
      <c r="L1017">
        <f>bbdd_Social_Media_Trends[[#This Row],[Likes]]+bbdd_Social_Media_Trends[[#This Row],[Shares]]+bbdd_Social_Media_Trends[[#This Row],[Comments]]</f>
        <v>542963</v>
      </c>
      <c r="M1017">
        <f>bbdd_Social_Media_Trends[[#This Row],[Interactions]]/bbdd_Social_Media_Trends[[#This Row],[Views]]</f>
        <v>0.18094665209219243</v>
      </c>
      <c r="N1017" s="1" t="s">
        <v>16</v>
      </c>
      <c r="O1017" s="4">
        <f t="shared" si="15"/>
        <v>0</v>
      </c>
    </row>
    <row r="1018" spans="1:15">
      <c r="A1018" s="1" t="s">
        <v>1058</v>
      </c>
      <c r="B1018" s="2">
        <v>45241</v>
      </c>
      <c r="C1018" s="13" t="str">
        <f>TEXT(bbdd_Social_Media_Trends[[#This Row],[Post_Date]],"aaaa-mm")</f>
        <v>2023-11</v>
      </c>
      <c r="D1018" s="1" t="s">
        <v>27</v>
      </c>
      <c r="E1018" s="1" t="s">
        <v>39</v>
      </c>
      <c r="F1018" s="1" t="s">
        <v>32</v>
      </c>
      <c r="G1018" s="1" t="s">
        <v>50</v>
      </c>
      <c r="H1018">
        <v>4172105</v>
      </c>
      <c r="I1018">
        <v>113356</v>
      </c>
      <c r="J1018">
        <v>15475</v>
      </c>
      <c r="K1018">
        <v>39721</v>
      </c>
      <c r="L1018">
        <f>bbdd_Social_Media_Trends[[#This Row],[Likes]]+bbdd_Social_Media_Trends[[#This Row],[Shares]]+bbdd_Social_Media_Trends[[#This Row],[Comments]]</f>
        <v>168552</v>
      </c>
      <c r="M1018">
        <f>bbdd_Social_Media_Trends[[#This Row],[Interactions]]/bbdd_Social_Media_Trends[[#This Row],[Views]]</f>
        <v>4.0399750245978951E-2</v>
      </c>
      <c r="N1018" s="1" t="s">
        <v>16</v>
      </c>
      <c r="O1018" s="4">
        <f t="shared" si="15"/>
        <v>0</v>
      </c>
    </row>
    <row r="1019" spans="1:15">
      <c r="A1019" s="1" t="s">
        <v>1059</v>
      </c>
      <c r="B1019" s="2">
        <v>44977</v>
      </c>
      <c r="C1019" s="13" t="str">
        <f>TEXT(bbdd_Social_Media_Trends[[#This Row],[Post_Date]],"aaaa-mm")</f>
        <v>2023-02</v>
      </c>
      <c r="D1019" s="1" t="s">
        <v>12</v>
      </c>
      <c r="E1019" s="1" t="s">
        <v>31</v>
      </c>
      <c r="F1019" s="1" t="s">
        <v>20</v>
      </c>
      <c r="G1019" s="1" t="s">
        <v>21</v>
      </c>
      <c r="H1019">
        <v>1373399</v>
      </c>
      <c r="I1019">
        <v>241489</v>
      </c>
      <c r="J1019">
        <v>20322</v>
      </c>
      <c r="K1019">
        <v>23441</v>
      </c>
      <c r="L1019">
        <f>bbdd_Social_Media_Trends[[#This Row],[Likes]]+bbdd_Social_Media_Trends[[#This Row],[Shares]]+bbdd_Social_Media_Trends[[#This Row],[Comments]]</f>
        <v>285252</v>
      </c>
      <c r="M1019">
        <f>bbdd_Social_Media_Trends[[#This Row],[Interactions]]/bbdd_Social_Media_Trends[[#This Row],[Views]]</f>
        <v>0.20769783580736553</v>
      </c>
      <c r="N1019" s="1" t="s">
        <v>22</v>
      </c>
      <c r="O1019" s="4">
        <f t="shared" si="15"/>
        <v>0</v>
      </c>
    </row>
    <row r="1020" spans="1:15">
      <c r="A1020" s="1" t="s">
        <v>1060</v>
      </c>
      <c r="B1020" s="2">
        <v>45258</v>
      </c>
      <c r="C1020" s="13" t="str">
        <f>TEXT(bbdd_Social_Media_Trends[[#This Row],[Post_Date]],"aaaa-mm")</f>
        <v>2023-11</v>
      </c>
      <c r="D1020" s="1" t="s">
        <v>24</v>
      </c>
      <c r="E1020" s="1" t="s">
        <v>35</v>
      </c>
      <c r="F1020" s="1" t="s">
        <v>36</v>
      </c>
      <c r="G1020" s="1" t="s">
        <v>15</v>
      </c>
      <c r="H1020">
        <v>106972</v>
      </c>
      <c r="I1020">
        <v>206432</v>
      </c>
      <c r="J1020">
        <v>65280</v>
      </c>
      <c r="K1020">
        <v>9800</v>
      </c>
      <c r="L1020">
        <f>bbdd_Social_Media_Trends[[#This Row],[Likes]]+bbdd_Social_Media_Trends[[#This Row],[Shares]]+bbdd_Social_Media_Trends[[#This Row],[Comments]]</f>
        <v>281512</v>
      </c>
      <c r="M1020">
        <f>bbdd_Social_Media_Trends[[#This Row],[Interactions]]/bbdd_Social_Media_Trends[[#This Row],[Views]]</f>
        <v>2.6316419249897169</v>
      </c>
      <c r="N1020" s="1" t="s">
        <v>16</v>
      </c>
      <c r="O1020" s="4">
        <f t="shared" si="15"/>
        <v>0</v>
      </c>
    </row>
    <row r="1021" spans="1:15">
      <c r="A1021" s="1" t="s">
        <v>1061</v>
      </c>
      <c r="B1021" s="2">
        <v>45220</v>
      </c>
      <c r="C1021" s="13" t="str">
        <f>TEXT(bbdd_Social_Media_Trends[[#This Row],[Post_Date]],"aaaa-mm")</f>
        <v>2023-10</v>
      </c>
      <c r="D1021" s="1" t="s">
        <v>27</v>
      </c>
      <c r="E1021" s="1" t="s">
        <v>35</v>
      </c>
      <c r="F1021" s="1" t="s">
        <v>14</v>
      </c>
      <c r="G1021" s="1" t="s">
        <v>50</v>
      </c>
      <c r="H1021">
        <v>3312960</v>
      </c>
      <c r="I1021">
        <v>366286</v>
      </c>
      <c r="J1021">
        <v>22239</v>
      </c>
      <c r="K1021">
        <v>43842</v>
      </c>
      <c r="L1021">
        <f>bbdd_Social_Media_Trends[[#This Row],[Likes]]+bbdd_Social_Media_Trends[[#This Row],[Shares]]+bbdd_Social_Media_Trends[[#This Row],[Comments]]</f>
        <v>432367</v>
      </c>
      <c r="M1021">
        <f>bbdd_Social_Media_Trends[[#This Row],[Interactions]]/bbdd_Social_Media_Trends[[#This Row],[Views]]</f>
        <v>0.13050776345020768</v>
      </c>
      <c r="N1021" s="1" t="s">
        <v>22</v>
      </c>
      <c r="O1021" s="4">
        <f t="shared" si="15"/>
        <v>0</v>
      </c>
    </row>
    <row r="1022" spans="1:15">
      <c r="A1022" s="1" t="s">
        <v>1062</v>
      </c>
      <c r="B1022" s="2">
        <v>44892</v>
      </c>
      <c r="C1022" s="13" t="str">
        <f>TEXT(bbdd_Social_Media_Trends[[#This Row],[Post_Date]],"aaaa-mm")</f>
        <v>2022-11</v>
      </c>
      <c r="D1022" s="1" t="s">
        <v>12</v>
      </c>
      <c r="E1022" s="1" t="s">
        <v>31</v>
      </c>
      <c r="F1022" s="1" t="s">
        <v>47</v>
      </c>
      <c r="G1022" s="1" t="s">
        <v>60</v>
      </c>
      <c r="H1022">
        <v>1529954</v>
      </c>
      <c r="I1022">
        <v>243198</v>
      </c>
      <c r="J1022">
        <v>84121</v>
      </c>
      <c r="K1022">
        <v>45333</v>
      </c>
      <c r="L1022">
        <f>bbdd_Social_Media_Trends[[#This Row],[Likes]]+bbdd_Social_Media_Trends[[#This Row],[Shares]]+bbdd_Social_Media_Trends[[#This Row],[Comments]]</f>
        <v>372652</v>
      </c>
      <c r="M1022">
        <f>bbdd_Social_Media_Trends[[#This Row],[Interactions]]/bbdd_Social_Media_Trends[[#This Row],[Views]]</f>
        <v>0.24357072173411751</v>
      </c>
      <c r="N1022" s="1" t="s">
        <v>16</v>
      </c>
      <c r="O1022" s="4">
        <f t="shared" si="15"/>
        <v>0</v>
      </c>
    </row>
    <row r="1023" spans="1:15">
      <c r="A1023" s="1" t="s">
        <v>1063</v>
      </c>
      <c r="B1023" s="2">
        <v>44874</v>
      </c>
      <c r="C1023" s="13" t="str">
        <f>TEXT(bbdd_Social_Media_Trends[[#This Row],[Post_Date]],"aaaa-mm")</f>
        <v>2022-11</v>
      </c>
      <c r="D1023" s="1" t="s">
        <v>27</v>
      </c>
      <c r="E1023" s="1" t="s">
        <v>57</v>
      </c>
      <c r="F1023" s="1" t="s">
        <v>32</v>
      </c>
      <c r="G1023" s="1" t="s">
        <v>25</v>
      </c>
      <c r="H1023">
        <v>102258</v>
      </c>
      <c r="I1023">
        <v>164931</v>
      </c>
      <c r="J1023">
        <v>73156</v>
      </c>
      <c r="K1023">
        <v>20281</v>
      </c>
      <c r="L1023">
        <f>bbdd_Social_Media_Trends[[#This Row],[Likes]]+bbdd_Social_Media_Trends[[#This Row],[Shares]]+bbdd_Social_Media_Trends[[#This Row],[Comments]]</f>
        <v>258368</v>
      </c>
      <c r="M1023">
        <f>bbdd_Social_Media_Trends[[#This Row],[Interactions]]/bbdd_Social_Media_Trends[[#This Row],[Views]]</f>
        <v>2.5266287234250622</v>
      </c>
      <c r="N1023" s="1" t="s">
        <v>16</v>
      </c>
      <c r="O1023" s="4">
        <f t="shared" si="15"/>
        <v>0</v>
      </c>
    </row>
    <row r="1024" spans="1:15">
      <c r="A1024" s="1" t="s">
        <v>1064</v>
      </c>
      <c r="B1024" s="2">
        <v>45202</v>
      </c>
      <c r="C1024" s="13" t="str">
        <f>TEXT(bbdd_Social_Media_Trends[[#This Row],[Post_Date]],"aaaa-mm")</f>
        <v>2023-10</v>
      </c>
      <c r="D1024" s="1" t="s">
        <v>18</v>
      </c>
      <c r="E1024" s="1" t="s">
        <v>39</v>
      </c>
      <c r="F1024" s="1" t="s">
        <v>36</v>
      </c>
      <c r="G1024" s="1" t="s">
        <v>28</v>
      </c>
      <c r="H1024">
        <v>235741</v>
      </c>
      <c r="I1024">
        <v>197273</v>
      </c>
      <c r="J1024">
        <v>83423</v>
      </c>
      <c r="K1024">
        <v>15114</v>
      </c>
      <c r="L1024">
        <f>bbdd_Social_Media_Trends[[#This Row],[Likes]]+bbdd_Social_Media_Trends[[#This Row],[Shares]]+bbdd_Social_Media_Trends[[#This Row],[Comments]]</f>
        <v>295810</v>
      </c>
      <c r="M1024">
        <f>bbdd_Social_Media_Trends[[#This Row],[Interactions]]/bbdd_Social_Media_Trends[[#This Row],[Views]]</f>
        <v>1.2548093034304597</v>
      </c>
      <c r="N1024" s="1" t="s">
        <v>16</v>
      </c>
      <c r="O1024" s="4">
        <f t="shared" si="15"/>
        <v>0</v>
      </c>
    </row>
    <row r="1025" spans="1:15">
      <c r="A1025" s="1" t="s">
        <v>1065</v>
      </c>
      <c r="B1025" s="2">
        <v>44868</v>
      </c>
      <c r="C1025" s="13" t="str">
        <f>TEXT(bbdd_Social_Media_Trends[[#This Row],[Post_Date]],"aaaa-mm")</f>
        <v>2022-11</v>
      </c>
      <c r="D1025" s="1" t="s">
        <v>24</v>
      </c>
      <c r="E1025" s="1" t="s">
        <v>59</v>
      </c>
      <c r="F1025" s="1" t="s">
        <v>41</v>
      </c>
      <c r="G1025" s="1" t="s">
        <v>44</v>
      </c>
      <c r="H1025">
        <v>3379946</v>
      </c>
      <c r="I1025">
        <v>52964</v>
      </c>
      <c r="J1025">
        <v>78464</v>
      </c>
      <c r="K1025">
        <v>19620</v>
      </c>
      <c r="L1025">
        <f>bbdd_Social_Media_Trends[[#This Row],[Likes]]+bbdd_Social_Media_Trends[[#This Row],[Shares]]+bbdd_Social_Media_Trends[[#This Row],[Comments]]</f>
        <v>151048</v>
      </c>
      <c r="M1025">
        <f>bbdd_Social_Media_Trends[[#This Row],[Interactions]]/bbdd_Social_Media_Trends[[#This Row],[Views]]</f>
        <v>4.4689471370252663E-2</v>
      </c>
      <c r="N1025" s="1" t="s">
        <v>22</v>
      </c>
      <c r="O1025" s="4">
        <f t="shared" si="15"/>
        <v>0</v>
      </c>
    </row>
    <row r="1026" spans="1:15">
      <c r="A1026" s="1" t="s">
        <v>1066</v>
      </c>
      <c r="B1026" s="2">
        <v>45067</v>
      </c>
      <c r="C1026" s="13" t="str">
        <f>TEXT(bbdd_Social_Media_Trends[[#This Row],[Post_Date]],"aaaa-mm")</f>
        <v>2023-05</v>
      </c>
      <c r="D1026" s="1" t="s">
        <v>27</v>
      </c>
      <c r="E1026" s="1" t="s">
        <v>13</v>
      </c>
      <c r="F1026" s="1" t="s">
        <v>20</v>
      </c>
      <c r="G1026" s="1" t="s">
        <v>50</v>
      </c>
      <c r="H1026">
        <v>2234585</v>
      </c>
      <c r="I1026">
        <v>38539</v>
      </c>
      <c r="J1026">
        <v>86095</v>
      </c>
      <c r="K1026">
        <v>38190</v>
      </c>
      <c r="L1026">
        <f>bbdd_Social_Media_Trends[[#This Row],[Likes]]+bbdd_Social_Media_Trends[[#This Row],[Shares]]+bbdd_Social_Media_Trends[[#This Row],[Comments]]</f>
        <v>162824</v>
      </c>
      <c r="M1026">
        <f>bbdd_Social_Media_Trends[[#This Row],[Interactions]]/bbdd_Social_Media_Trends[[#This Row],[Views]]</f>
        <v>7.2865431388826118E-2</v>
      </c>
      <c r="N1026" s="1" t="s">
        <v>16</v>
      </c>
      <c r="O1026" s="4">
        <f t="shared" ref="O1026:O1089" si="16">IF(ISERROR(VLOOKUP(A1026,A1027:A6024,1,FALSE)),0, 1)</f>
        <v>0</v>
      </c>
    </row>
    <row r="1027" spans="1:15">
      <c r="A1027" s="1" t="s">
        <v>1067</v>
      </c>
      <c r="B1027" s="2">
        <v>44911</v>
      </c>
      <c r="C1027" s="13" t="str">
        <f>TEXT(bbdd_Social_Media_Trends[[#This Row],[Post_Date]],"aaaa-mm")</f>
        <v>2022-12</v>
      </c>
      <c r="D1027" s="1" t="s">
        <v>24</v>
      </c>
      <c r="E1027" s="1" t="s">
        <v>31</v>
      </c>
      <c r="F1027" s="1" t="s">
        <v>41</v>
      </c>
      <c r="G1027" s="1" t="s">
        <v>60</v>
      </c>
      <c r="H1027">
        <v>2688261</v>
      </c>
      <c r="I1027">
        <v>401420</v>
      </c>
      <c r="J1027">
        <v>13288</v>
      </c>
      <c r="K1027">
        <v>32169</v>
      </c>
      <c r="L1027">
        <f>bbdd_Social_Media_Trends[[#This Row],[Likes]]+bbdd_Social_Media_Trends[[#This Row],[Shares]]+bbdd_Social_Media_Trends[[#This Row],[Comments]]</f>
        <v>446877</v>
      </c>
      <c r="M1027">
        <f>bbdd_Social_Media_Trends[[#This Row],[Interactions]]/bbdd_Social_Media_Trends[[#This Row],[Views]]</f>
        <v>0.16623274302606778</v>
      </c>
      <c r="N1027" s="1" t="s">
        <v>16</v>
      </c>
      <c r="O1027" s="4">
        <f t="shared" si="16"/>
        <v>0</v>
      </c>
    </row>
    <row r="1028" spans="1:15">
      <c r="A1028" s="1" t="s">
        <v>1068</v>
      </c>
      <c r="B1028" s="2">
        <v>44917</v>
      </c>
      <c r="C1028" s="13" t="str">
        <f>TEXT(bbdd_Social_Media_Trends[[#This Row],[Post_Date]],"aaaa-mm")</f>
        <v>2022-12</v>
      </c>
      <c r="D1028" s="1" t="s">
        <v>12</v>
      </c>
      <c r="E1028" s="1" t="s">
        <v>39</v>
      </c>
      <c r="F1028" s="1" t="s">
        <v>14</v>
      </c>
      <c r="G1028" s="1" t="s">
        <v>25</v>
      </c>
      <c r="H1028">
        <v>2260892</v>
      </c>
      <c r="I1028">
        <v>110179</v>
      </c>
      <c r="J1028">
        <v>66087</v>
      </c>
      <c r="K1028">
        <v>49262</v>
      </c>
      <c r="L1028">
        <f>bbdd_Social_Media_Trends[[#This Row],[Likes]]+bbdd_Social_Media_Trends[[#This Row],[Shares]]+bbdd_Social_Media_Trends[[#This Row],[Comments]]</f>
        <v>225528</v>
      </c>
      <c r="M1028">
        <f>bbdd_Social_Media_Trends[[#This Row],[Interactions]]/bbdd_Social_Media_Trends[[#This Row],[Views]]</f>
        <v>9.9751779386189163E-2</v>
      </c>
      <c r="N1028" s="1" t="s">
        <v>16</v>
      </c>
      <c r="O1028" s="4">
        <f t="shared" si="16"/>
        <v>0</v>
      </c>
    </row>
    <row r="1029" spans="1:15">
      <c r="A1029" s="1" t="s">
        <v>1069</v>
      </c>
      <c r="B1029" s="2">
        <v>44856</v>
      </c>
      <c r="C1029" s="13" t="str">
        <f>TEXT(bbdd_Social_Media_Trends[[#This Row],[Post_Date]],"aaaa-mm")</f>
        <v>2022-10</v>
      </c>
      <c r="D1029" s="1" t="s">
        <v>12</v>
      </c>
      <c r="E1029" s="1" t="s">
        <v>46</v>
      </c>
      <c r="F1029" s="1" t="s">
        <v>41</v>
      </c>
      <c r="G1029" s="1" t="s">
        <v>44</v>
      </c>
      <c r="H1029">
        <v>1130376</v>
      </c>
      <c r="I1029">
        <v>138976</v>
      </c>
      <c r="J1029">
        <v>12325</v>
      </c>
      <c r="K1029">
        <v>30626</v>
      </c>
      <c r="L1029">
        <f>bbdd_Social_Media_Trends[[#This Row],[Likes]]+bbdd_Social_Media_Trends[[#This Row],[Shares]]+bbdd_Social_Media_Trends[[#This Row],[Comments]]</f>
        <v>181927</v>
      </c>
      <c r="M1029">
        <f>bbdd_Social_Media_Trends[[#This Row],[Interactions]]/bbdd_Social_Media_Trends[[#This Row],[Views]]</f>
        <v>0.16094379215411508</v>
      </c>
      <c r="N1029" s="1" t="s">
        <v>16</v>
      </c>
      <c r="O1029" s="4">
        <f t="shared" si="16"/>
        <v>0</v>
      </c>
    </row>
    <row r="1030" spans="1:15">
      <c r="A1030" s="1" t="s">
        <v>1070</v>
      </c>
      <c r="B1030" s="2">
        <v>44790</v>
      </c>
      <c r="C1030" s="13" t="str">
        <f>TEXT(bbdd_Social_Media_Trends[[#This Row],[Post_Date]],"aaaa-mm")</f>
        <v>2022-08</v>
      </c>
      <c r="D1030" s="1" t="s">
        <v>18</v>
      </c>
      <c r="E1030" s="1" t="s">
        <v>57</v>
      </c>
      <c r="F1030" s="1" t="s">
        <v>41</v>
      </c>
      <c r="G1030" s="1" t="s">
        <v>60</v>
      </c>
      <c r="H1030">
        <v>4650686</v>
      </c>
      <c r="I1030">
        <v>35344</v>
      </c>
      <c r="J1030">
        <v>74563</v>
      </c>
      <c r="K1030">
        <v>32695</v>
      </c>
      <c r="L1030">
        <f>bbdd_Social_Media_Trends[[#This Row],[Likes]]+bbdd_Social_Media_Trends[[#This Row],[Shares]]+bbdd_Social_Media_Trends[[#This Row],[Comments]]</f>
        <v>142602</v>
      </c>
      <c r="M1030">
        <f>bbdd_Social_Media_Trends[[#This Row],[Interactions]]/bbdd_Social_Media_Trends[[#This Row],[Views]]</f>
        <v>3.066257322038082E-2</v>
      </c>
      <c r="N1030" s="1" t="s">
        <v>16</v>
      </c>
      <c r="O1030" s="4">
        <f t="shared" si="16"/>
        <v>0</v>
      </c>
    </row>
    <row r="1031" spans="1:15">
      <c r="A1031" s="1" t="s">
        <v>1071</v>
      </c>
      <c r="B1031" s="2">
        <v>44750</v>
      </c>
      <c r="C1031" s="13" t="str">
        <f>TEXT(bbdd_Social_Media_Trends[[#This Row],[Post_Date]],"aaaa-mm")</f>
        <v>2022-07</v>
      </c>
      <c r="D1031" s="1" t="s">
        <v>18</v>
      </c>
      <c r="E1031" s="1" t="s">
        <v>35</v>
      </c>
      <c r="F1031" s="1" t="s">
        <v>20</v>
      </c>
      <c r="G1031" s="1" t="s">
        <v>44</v>
      </c>
      <c r="H1031">
        <v>473893</v>
      </c>
      <c r="I1031">
        <v>391296</v>
      </c>
      <c r="J1031">
        <v>16786</v>
      </c>
      <c r="K1031">
        <v>34510</v>
      </c>
      <c r="L1031">
        <f>bbdd_Social_Media_Trends[[#This Row],[Likes]]+bbdd_Social_Media_Trends[[#This Row],[Shares]]+bbdd_Social_Media_Trends[[#This Row],[Comments]]</f>
        <v>442592</v>
      </c>
      <c r="M1031">
        <f>bbdd_Social_Media_Trends[[#This Row],[Interactions]]/bbdd_Social_Media_Trends[[#This Row],[Views]]</f>
        <v>0.93394922482501319</v>
      </c>
      <c r="N1031" s="1" t="s">
        <v>29</v>
      </c>
      <c r="O1031" s="4">
        <f t="shared" si="16"/>
        <v>0</v>
      </c>
    </row>
    <row r="1032" spans="1:15">
      <c r="A1032" s="1" t="s">
        <v>1072</v>
      </c>
      <c r="B1032" s="2">
        <v>44869</v>
      </c>
      <c r="C1032" s="13" t="str">
        <f>TEXT(bbdd_Social_Media_Trends[[#This Row],[Post_Date]],"aaaa-mm")</f>
        <v>2022-11</v>
      </c>
      <c r="D1032" s="1" t="s">
        <v>18</v>
      </c>
      <c r="E1032" s="1" t="s">
        <v>35</v>
      </c>
      <c r="F1032" s="1" t="s">
        <v>41</v>
      </c>
      <c r="G1032" s="1" t="s">
        <v>21</v>
      </c>
      <c r="H1032">
        <v>2350338</v>
      </c>
      <c r="I1032">
        <v>117930</v>
      </c>
      <c r="J1032">
        <v>10242</v>
      </c>
      <c r="K1032">
        <v>49338</v>
      </c>
      <c r="L1032">
        <f>bbdd_Social_Media_Trends[[#This Row],[Likes]]+bbdd_Social_Media_Trends[[#This Row],[Shares]]+bbdd_Social_Media_Trends[[#This Row],[Comments]]</f>
        <v>177510</v>
      </c>
      <c r="M1032">
        <f>bbdd_Social_Media_Trends[[#This Row],[Interactions]]/bbdd_Social_Media_Trends[[#This Row],[Views]]</f>
        <v>7.5525307423868399E-2</v>
      </c>
      <c r="N1032" s="1" t="s">
        <v>22</v>
      </c>
      <c r="O1032" s="4">
        <f t="shared" si="16"/>
        <v>0</v>
      </c>
    </row>
    <row r="1033" spans="1:15">
      <c r="A1033" s="1" t="s">
        <v>1073</v>
      </c>
      <c r="B1033" s="2">
        <v>45132</v>
      </c>
      <c r="C1033" s="13" t="str">
        <f>TEXT(bbdd_Social_Media_Trends[[#This Row],[Post_Date]],"aaaa-mm")</f>
        <v>2023-07</v>
      </c>
      <c r="D1033" s="1" t="s">
        <v>24</v>
      </c>
      <c r="E1033" s="1" t="s">
        <v>59</v>
      </c>
      <c r="F1033" s="1" t="s">
        <v>20</v>
      </c>
      <c r="G1033" s="1" t="s">
        <v>50</v>
      </c>
      <c r="H1033">
        <v>4539318</v>
      </c>
      <c r="I1033">
        <v>227085</v>
      </c>
      <c r="J1033">
        <v>49466</v>
      </c>
      <c r="K1033">
        <v>43222</v>
      </c>
      <c r="L1033">
        <f>bbdd_Social_Media_Trends[[#This Row],[Likes]]+bbdd_Social_Media_Trends[[#This Row],[Shares]]+bbdd_Social_Media_Trends[[#This Row],[Comments]]</f>
        <v>319773</v>
      </c>
      <c r="M1033">
        <f>bbdd_Social_Media_Trends[[#This Row],[Interactions]]/bbdd_Social_Media_Trends[[#This Row],[Views]]</f>
        <v>7.04451637889216E-2</v>
      </c>
      <c r="N1033" s="1" t="s">
        <v>16</v>
      </c>
      <c r="O1033" s="4">
        <f t="shared" si="16"/>
        <v>0</v>
      </c>
    </row>
    <row r="1034" spans="1:15">
      <c r="A1034" s="1" t="s">
        <v>1074</v>
      </c>
      <c r="B1034" s="2">
        <v>45059</v>
      </c>
      <c r="C1034" s="13" t="str">
        <f>TEXT(bbdd_Social_Media_Trends[[#This Row],[Post_Date]],"aaaa-mm")</f>
        <v>2023-05</v>
      </c>
      <c r="D1034" s="1" t="s">
        <v>27</v>
      </c>
      <c r="E1034" s="1" t="s">
        <v>13</v>
      </c>
      <c r="F1034" s="1" t="s">
        <v>36</v>
      </c>
      <c r="G1034" s="1" t="s">
        <v>37</v>
      </c>
      <c r="H1034">
        <v>1190886</v>
      </c>
      <c r="I1034">
        <v>286183</v>
      </c>
      <c r="J1034">
        <v>15049</v>
      </c>
      <c r="K1034">
        <v>26925</v>
      </c>
      <c r="L1034">
        <f>bbdd_Social_Media_Trends[[#This Row],[Likes]]+bbdd_Social_Media_Trends[[#This Row],[Shares]]+bbdd_Social_Media_Trends[[#This Row],[Comments]]</f>
        <v>328157</v>
      </c>
      <c r="M1034">
        <f>bbdd_Social_Media_Trends[[#This Row],[Interactions]]/bbdd_Social_Media_Trends[[#This Row],[Views]]</f>
        <v>0.27555702225066042</v>
      </c>
      <c r="N1034" s="1" t="s">
        <v>16</v>
      </c>
      <c r="O1034" s="4">
        <f t="shared" si="16"/>
        <v>0</v>
      </c>
    </row>
    <row r="1035" spans="1:15">
      <c r="A1035" s="1" t="s">
        <v>1075</v>
      </c>
      <c r="B1035" s="2">
        <v>44810</v>
      </c>
      <c r="C1035" s="13" t="str">
        <f>TEXT(bbdd_Social_Media_Trends[[#This Row],[Post_Date]],"aaaa-mm")</f>
        <v>2022-09</v>
      </c>
      <c r="D1035" s="1" t="s">
        <v>18</v>
      </c>
      <c r="E1035" s="1" t="s">
        <v>19</v>
      </c>
      <c r="F1035" s="1" t="s">
        <v>36</v>
      </c>
      <c r="G1035" s="1" t="s">
        <v>28</v>
      </c>
      <c r="H1035">
        <v>11338</v>
      </c>
      <c r="I1035">
        <v>379782</v>
      </c>
      <c r="J1035">
        <v>86100</v>
      </c>
      <c r="K1035">
        <v>44273</v>
      </c>
      <c r="L1035">
        <f>bbdd_Social_Media_Trends[[#This Row],[Likes]]+bbdd_Social_Media_Trends[[#This Row],[Shares]]+bbdd_Social_Media_Trends[[#This Row],[Comments]]</f>
        <v>510155</v>
      </c>
      <c r="M1035">
        <f>bbdd_Social_Media_Trends[[#This Row],[Interactions]]/bbdd_Social_Media_Trends[[#This Row],[Views]]</f>
        <v>44.995149056270947</v>
      </c>
      <c r="N1035" s="1" t="s">
        <v>22</v>
      </c>
      <c r="O1035" s="4">
        <f t="shared" si="16"/>
        <v>0</v>
      </c>
    </row>
    <row r="1036" spans="1:15">
      <c r="A1036" s="1" t="s">
        <v>1076</v>
      </c>
      <c r="B1036" s="2">
        <v>45059</v>
      </c>
      <c r="C1036" s="13" t="str">
        <f>TEXT(bbdd_Social_Media_Trends[[#This Row],[Post_Date]],"aaaa-mm")</f>
        <v>2023-05</v>
      </c>
      <c r="D1036" s="1" t="s">
        <v>18</v>
      </c>
      <c r="E1036" s="1" t="s">
        <v>39</v>
      </c>
      <c r="F1036" s="1" t="s">
        <v>20</v>
      </c>
      <c r="G1036" s="1" t="s">
        <v>25</v>
      </c>
      <c r="H1036">
        <v>1878293</v>
      </c>
      <c r="I1036">
        <v>135556</v>
      </c>
      <c r="J1036">
        <v>66131</v>
      </c>
      <c r="K1036">
        <v>1905</v>
      </c>
      <c r="L1036">
        <f>bbdd_Social_Media_Trends[[#This Row],[Likes]]+bbdd_Social_Media_Trends[[#This Row],[Shares]]+bbdd_Social_Media_Trends[[#This Row],[Comments]]</f>
        <v>203592</v>
      </c>
      <c r="M1036">
        <f>bbdd_Social_Media_Trends[[#This Row],[Interactions]]/bbdd_Social_Media_Trends[[#This Row],[Views]]</f>
        <v>0.10839203468255486</v>
      </c>
      <c r="N1036" s="1" t="s">
        <v>16</v>
      </c>
      <c r="O1036" s="4">
        <f t="shared" si="16"/>
        <v>0</v>
      </c>
    </row>
    <row r="1037" spans="1:15">
      <c r="A1037" s="1" t="s">
        <v>1077</v>
      </c>
      <c r="B1037" s="2">
        <v>45056</v>
      </c>
      <c r="C1037" s="13" t="str">
        <f>TEXT(bbdd_Social_Media_Trends[[#This Row],[Post_Date]],"aaaa-mm")</f>
        <v>2023-05</v>
      </c>
      <c r="D1037" s="1" t="s">
        <v>18</v>
      </c>
      <c r="E1037" s="1" t="s">
        <v>13</v>
      </c>
      <c r="F1037" s="1" t="s">
        <v>47</v>
      </c>
      <c r="G1037" s="1" t="s">
        <v>21</v>
      </c>
      <c r="H1037">
        <v>1939855</v>
      </c>
      <c r="I1037">
        <v>270361</v>
      </c>
      <c r="J1037">
        <v>16051</v>
      </c>
      <c r="K1037">
        <v>48568</v>
      </c>
      <c r="L1037">
        <f>bbdd_Social_Media_Trends[[#This Row],[Likes]]+bbdd_Social_Media_Trends[[#This Row],[Shares]]+bbdd_Social_Media_Trends[[#This Row],[Comments]]</f>
        <v>334980</v>
      </c>
      <c r="M1037">
        <f>bbdd_Social_Media_Trends[[#This Row],[Interactions]]/bbdd_Social_Media_Trends[[#This Row],[Views]]</f>
        <v>0.17268300981258908</v>
      </c>
      <c r="N1037" s="1" t="s">
        <v>22</v>
      </c>
      <c r="O1037" s="4">
        <f t="shared" si="16"/>
        <v>0</v>
      </c>
    </row>
    <row r="1038" spans="1:15">
      <c r="A1038" s="1" t="s">
        <v>1078</v>
      </c>
      <c r="B1038" s="2">
        <v>44606</v>
      </c>
      <c r="C1038" s="13" t="str">
        <f>TEXT(bbdd_Social_Media_Trends[[#This Row],[Post_Date]],"aaaa-mm")</f>
        <v>2022-02</v>
      </c>
      <c r="D1038" s="1" t="s">
        <v>24</v>
      </c>
      <c r="E1038" s="1" t="s">
        <v>39</v>
      </c>
      <c r="F1038" s="1" t="s">
        <v>36</v>
      </c>
      <c r="G1038" s="1" t="s">
        <v>21</v>
      </c>
      <c r="H1038">
        <v>3725275</v>
      </c>
      <c r="I1038">
        <v>304621</v>
      </c>
      <c r="J1038">
        <v>39355</v>
      </c>
      <c r="K1038">
        <v>21276</v>
      </c>
      <c r="L1038">
        <f>bbdd_Social_Media_Trends[[#This Row],[Likes]]+bbdd_Social_Media_Trends[[#This Row],[Shares]]+bbdd_Social_Media_Trends[[#This Row],[Comments]]</f>
        <v>365252</v>
      </c>
      <c r="M1038">
        <f>bbdd_Social_Media_Trends[[#This Row],[Interactions]]/bbdd_Social_Media_Trends[[#This Row],[Views]]</f>
        <v>9.8046989819543517E-2</v>
      </c>
      <c r="N1038" s="1" t="s">
        <v>22</v>
      </c>
      <c r="O1038" s="4">
        <f t="shared" si="16"/>
        <v>0</v>
      </c>
    </row>
    <row r="1039" spans="1:15">
      <c r="A1039" s="1" t="s">
        <v>1079</v>
      </c>
      <c r="B1039" s="2">
        <v>44740</v>
      </c>
      <c r="C1039" s="13" t="str">
        <f>TEXT(bbdd_Social_Media_Trends[[#This Row],[Post_Date]],"aaaa-mm")</f>
        <v>2022-06</v>
      </c>
      <c r="D1039" s="1" t="s">
        <v>27</v>
      </c>
      <c r="E1039" s="1" t="s">
        <v>35</v>
      </c>
      <c r="F1039" s="1" t="s">
        <v>36</v>
      </c>
      <c r="G1039" s="1" t="s">
        <v>60</v>
      </c>
      <c r="H1039">
        <v>3464426</v>
      </c>
      <c r="I1039">
        <v>174304</v>
      </c>
      <c r="J1039">
        <v>3700</v>
      </c>
      <c r="K1039">
        <v>7670</v>
      </c>
      <c r="L1039">
        <f>bbdd_Social_Media_Trends[[#This Row],[Likes]]+bbdd_Social_Media_Trends[[#This Row],[Shares]]+bbdd_Social_Media_Trends[[#This Row],[Comments]]</f>
        <v>185674</v>
      </c>
      <c r="M1039">
        <f>bbdd_Social_Media_Trends[[#This Row],[Interactions]]/bbdd_Social_Media_Trends[[#This Row],[Views]]</f>
        <v>5.3594448257806633E-2</v>
      </c>
      <c r="N1039" s="1" t="s">
        <v>16</v>
      </c>
      <c r="O1039" s="4">
        <f t="shared" si="16"/>
        <v>0</v>
      </c>
    </row>
    <row r="1040" spans="1:15">
      <c r="A1040" s="1" t="s">
        <v>1080</v>
      </c>
      <c r="B1040" s="2">
        <v>44640</v>
      </c>
      <c r="C1040" s="13" t="str">
        <f>TEXT(bbdd_Social_Media_Trends[[#This Row],[Post_Date]],"aaaa-mm")</f>
        <v>2022-03</v>
      </c>
      <c r="D1040" s="1" t="s">
        <v>12</v>
      </c>
      <c r="E1040" s="1" t="s">
        <v>46</v>
      </c>
      <c r="F1040" s="1" t="s">
        <v>47</v>
      </c>
      <c r="G1040" s="1" t="s">
        <v>21</v>
      </c>
      <c r="H1040">
        <v>2404354</v>
      </c>
      <c r="I1040">
        <v>337049</v>
      </c>
      <c r="J1040">
        <v>40767</v>
      </c>
      <c r="K1040">
        <v>13246</v>
      </c>
      <c r="L1040">
        <f>bbdd_Social_Media_Trends[[#This Row],[Likes]]+bbdd_Social_Media_Trends[[#This Row],[Shares]]+bbdd_Social_Media_Trends[[#This Row],[Comments]]</f>
        <v>391062</v>
      </c>
      <c r="M1040">
        <f>bbdd_Social_Media_Trends[[#This Row],[Interactions]]/bbdd_Social_Media_Trends[[#This Row],[Views]]</f>
        <v>0.16264743045325272</v>
      </c>
      <c r="N1040" s="1" t="s">
        <v>16</v>
      </c>
      <c r="O1040" s="4">
        <f t="shared" si="16"/>
        <v>0</v>
      </c>
    </row>
    <row r="1041" spans="1:15">
      <c r="A1041" s="1" t="s">
        <v>1081</v>
      </c>
      <c r="B1041" s="2">
        <v>45040</v>
      </c>
      <c r="C1041" s="13" t="str">
        <f>TEXT(bbdd_Social_Media_Trends[[#This Row],[Post_Date]],"aaaa-mm")</f>
        <v>2023-04</v>
      </c>
      <c r="D1041" s="1" t="s">
        <v>27</v>
      </c>
      <c r="E1041" s="1" t="s">
        <v>57</v>
      </c>
      <c r="F1041" s="1" t="s">
        <v>32</v>
      </c>
      <c r="G1041" s="1" t="s">
        <v>60</v>
      </c>
      <c r="H1041">
        <v>3462645</v>
      </c>
      <c r="I1041">
        <v>247106</v>
      </c>
      <c r="J1041">
        <v>97876</v>
      </c>
      <c r="K1041">
        <v>38689</v>
      </c>
      <c r="L1041">
        <f>bbdd_Social_Media_Trends[[#This Row],[Likes]]+bbdd_Social_Media_Trends[[#This Row],[Shares]]+bbdd_Social_Media_Trends[[#This Row],[Comments]]</f>
        <v>383671</v>
      </c>
      <c r="M1041">
        <f>bbdd_Social_Media_Trends[[#This Row],[Interactions]]/bbdd_Social_Media_Trends[[#This Row],[Views]]</f>
        <v>0.11080286890512889</v>
      </c>
      <c r="N1041" s="1" t="s">
        <v>29</v>
      </c>
      <c r="O1041" s="4">
        <f t="shared" si="16"/>
        <v>0</v>
      </c>
    </row>
    <row r="1042" spans="1:15">
      <c r="A1042" s="1" t="s">
        <v>1082</v>
      </c>
      <c r="B1042" s="2">
        <v>44810</v>
      </c>
      <c r="C1042" s="13" t="str">
        <f>TEXT(bbdd_Social_Media_Trends[[#This Row],[Post_Date]],"aaaa-mm")</f>
        <v>2022-09</v>
      </c>
      <c r="D1042" s="1" t="s">
        <v>12</v>
      </c>
      <c r="E1042" s="1" t="s">
        <v>49</v>
      </c>
      <c r="F1042" s="1" t="s">
        <v>32</v>
      </c>
      <c r="G1042" s="1" t="s">
        <v>28</v>
      </c>
      <c r="H1042">
        <v>3106476</v>
      </c>
      <c r="I1042">
        <v>152334</v>
      </c>
      <c r="J1042">
        <v>49965</v>
      </c>
      <c r="K1042">
        <v>44652</v>
      </c>
      <c r="L1042">
        <f>bbdd_Social_Media_Trends[[#This Row],[Likes]]+bbdd_Social_Media_Trends[[#This Row],[Shares]]+bbdd_Social_Media_Trends[[#This Row],[Comments]]</f>
        <v>246951</v>
      </c>
      <c r="M1042">
        <f>bbdd_Social_Media_Trends[[#This Row],[Interactions]]/bbdd_Social_Media_Trends[[#This Row],[Views]]</f>
        <v>7.9495544147130059E-2</v>
      </c>
      <c r="N1042" s="1" t="s">
        <v>16</v>
      </c>
      <c r="O1042" s="4">
        <f t="shared" si="16"/>
        <v>0</v>
      </c>
    </row>
    <row r="1043" spans="1:15">
      <c r="A1043" s="1" t="s">
        <v>1083</v>
      </c>
      <c r="B1043" s="2">
        <v>44951</v>
      </c>
      <c r="C1043" s="13" t="str">
        <f>TEXT(bbdd_Social_Media_Trends[[#This Row],[Post_Date]],"aaaa-mm")</f>
        <v>2023-01</v>
      </c>
      <c r="D1043" s="1" t="s">
        <v>18</v>
      </c>
      <c r="E1043" s="1" t="s">
        <v>35</v>
      </c>
      <c r="F1043" s="1" t="s">
        <v>14</v>
      </c>
      <c r="G1043" s="1" t="s">
        <v>15</v>
      </c>
      <c r="H1043">
        <v>4796296</v>
      </c>
      <c r="I1043">
        <v>473059</v>
      </c>
      <c r="J1043">
        <v>1016</v>
      </c>
      <c r="K1043">
        <v>10919</v>
      </c>
      <c r="L1043">
        <f>bbdd_Social_Media_Trends[[#This Row],[Likes]]+bbdd_Social_Media_Trends[[#This Row],[Shares]]+bbdd_Social_Media_Trends[[#This Row],[Comments]]</f>
        <v>484994</v>
      </c>
      <c r="M1043">
        <f>bbdd_Social_Media_Trends[[#This Row],[Interactions]]/bbdd_Social_Media_Trends[[#This Row],[Views]]</f>
        <v>0.10111844640113955</v>
      </c>
      <c r="N1043" s="1" t="s">
        <v>22</v>
      </c>
      <c r="O1043" s="4">
        <f t="shared" si="16"/>
        <v>0</v>
      </c>
    </row>
    <row r="1044" spans="1:15">
      <c r="A1044" s="1" t="s">
        <v>1084</v>
      </c>
      <c r="B1044" s="2">
        <v>44761</v>
      </c>
      <c r="C1044" s="13" t="str">
        <f>TEXT(bbdd_Social_Media_Trends[[#This Row],[Post_Date]],"aaaa-mm")</f>
        <v>2022-07</v>
      </c>
      <c r="D1044" s="1" t="s">
        <v>24</v>
      </c>
      <c r="E1044" s="1" t="s">
        <v>57</v>
      </c>
      <c r="F1044" s="1" t="s">
        <v>20</v>
      </c>
      <c r="G1044" s="1" t="s">
        <v>60</v>
      </c>
      <c r="H1044">
        <v>2876540</v>
      </c>
      <c r="I1044">
        <v>10981</v>
      </c>
      <c r="J1044">
        <v>63070</v>
      </c>
      <c r="K1044">
        <v>9201</v>
      </c>
      <c r="L1044">
        <f>bbdd_Social_Media_Trends[[#This Row],[Likes]]+bbdd_Social_Media_Trends[[#This Row],[Shares]]+bbdd_Social_Media_Trends[[#This Row],[Comments]]</f>
        <v>83252</v>
      </c>
      <c r="M1044">
        <f>bbdd_Social_Media_Trends[[#This Row],[Interactions]]/bbdd_Social_Media_Trends[[#This Row],[Views]]</f>
        <v>2.8941714698909105E-2</v>
      </c>
      <c r="N1044" s="1" t="s">
        <v>29</v>
      </c>
      <c r="O1044" s="4">
        <f t="shared" si="16"/>
        <v>0</v>
      </c>
    </row>
    <row r="1045" spans="1:15">
      <c r="A1045" s="1" t="s">
        <v>1085</v>
      </c>
      <c r="B1045" s="2">
        <v>44716</v>
      </c>
      <c r="C1045" s="13" t="str">
        <f>TEXT(bbdd_Social_Media_Trends[[#This Row],[Post_Date]],"aaaa-mm")</f>
        <v>2022-06</v>
      </c>
      <c r="D1045" s="1" t="s">
        <v>18</v>
      </c>
      <c r="E1045" s="1" t="s">
        <v>49</v>
      </c>
      <c r="F1045" s="1" t="s">
        <v>14</v>
      </c>
      <c r="G1045" s="1" t="s">
        <v>37</v>
      </c>
      <c r="H1045">
        <v>4298093</v>
      </c>
      <c r="I1045">
        <v>313918</v>
      </c>
      <c r="J1045">
        <v>75168</v>
      </c>
      <c r="K1045">
        <v>21454</v>
      </c>
      <c r="L1045">
        <f>bbdd_Social_Media_Trends[[#This Row],[Likes]]+bbdd_Social_Media_Trends[[#This Row],[Shares]]+bbdd_Social_Media_Trends[[#This Row],[Comments]]</f>
        <v>410540</v>
      </c>
      <c r="M1045">
        <f>bbdd_Social_Media_Trends[[#This Row],[Interactions]]/bbdd_Social_Media_Trends[[#This Row],[Views]]</f>
        <v>9.551677918555973E-2</v>
      </c>
      <c r="N1045" s="1" t="s">
        <v>16</v>
      </c>
      <c r="O1045" s="4">
        <f t="shared" si="16"/>
        <v>0</v>
      </c>
    </row>
    <row r="1046" spans="1:15">
      <c r="A1046" s="1" t="s">
        <v>1086</v>
      </c>
      <c r="B1046" s="2">
        <v>44776</v>
      </c>
      <c r="C1046" s="13" t="str">
        <f>TEXT(bbdd_Social_Media_Trends[[#This Row],[Post_Date]],"aaaa-mm")</f>
        <v>2022-08</v>
      </c>
      <c r="D1046" s="1" t="s">
        <v>18</v>
      </c>
      <c r="E1046" s="1" t="s">
        <v>35</v>
      </c>
      <c r="F1046" s="1" t="s">
        <v>36</v>
      </c>
      <c r="G1046" s="1" t="s">
        <v>37</v>
      </c>
      <c r="H1046">
        <v>2685008</v>
      </c>
      <c r="I1046">
        <v>312885</v>
      </c>
      <c r="J1046">
        <v>79634</v>
      </c>
      <c r="K1046">
        <v>27209</v>
      </c>
      <c r="L1046">
        <f>bbdd_Social_Media_Trends[[#This Row],[Likes]]+bbdd_Social_Media_Trends[[#This Row],[Shares]]+bbdd_Social_Media_Trends[[#This Row],[Comments]]</f>
        <v>419728</v>
      </c>
      <c r="M1046">
        <f>bbdd_Social_Media_Trends[[#This Row],[Interactions]]/bbdd_Social_Media_Trends[[#This Row],[Views]]</f>
        <v>0.1563228117011197</v>
      </c>
      <c r="N1046" s="1" t="s">
        <v>22</v>
      </c>
      <c r="O1046" s="4">
        <f t="shared" si="16"/>
        <v>0</v>
      </c>
    </row>
    <row r="1047" spans="1:15">
      <c r="A1047" s="1" t="s">
        <v>1087</v>
      </c>
      <c r="B1047" s="2">
        <v>45042</v>
      </c>
      <c r="C1047" s="13" t="str">
        <f>TEXT(bbdd_Social_Media_Trends[[#This Row],[Post_Date]],"aaaa-mm")</f>
        <v>2023-04</v>
      </c>
      <c r="D1047" s="1" t="s">
        <v>12</v>
      </c>
      <c r="E1047" s="1" t="s">
        <v>52</v>
      </c>
      <c r="F1047" s="1" t="s">
        <v>14</v>
      </c>
      <c r="G1047" s="1" t="s">
        <v>15</v>
      </c>
      <c r="H1047">
        <v>794730</v>
      </c>
      <c r="I1047">
        <v>194026</v>
      </c>
      <c r="J1047">
        <v>93504</v>
      </c>
      <c r="K1047">
        <v>47841</v>
      </c>
      <c r="L1047">
        <f>bbdd_Social_Media_Trends[[#This Row],[Likes]]+bbdd_Social_Media_Trends[[#This Row],[Shares]]+bbdd_Social_Media_Trends[[#This Row],[Comments]]</f>
        <v>335371</v>
      </c>
      <c r="M1047">
        <f>bbdd_Social_Media_Trends[[#This Row],[Interactions]]/bbdd_Social_Media_Trends[[#This Row],[Views]]</f>
        <v>0.42199363305776805</v>
      </c>
      <c r="N1047" s="1" t="s">
        <v>16</v>
      </c>
      <c r="O1047" s="4">
        <f t="shared" si="16"/>
        <v>0</v>
      </c>
    </row>
    <row r="1048" spans="1:15">
      <c r="A1048" s="1" t="s">
        <v>1088</v>
      </c>
      <c r="B1048" s="2">
        <v>44805</v>
      </c>
      <c r="C1048" s="13" t="str">
        <f>TEXT(bbdd_Social_Media_Trends[[#This Row],[Post_Date]],"aaaa-mm")</f>
        <v>2022-09</v>
      </c>
      <c r="D1048" s="1" t="s">
        <v>24</v>
      </c>
      <c r="E1048" s="1" t="s">
        <v>39</v>
      </c>
      <c r="F1048" s="1" t="s">
        <v>41</v>
      </c>
      <c r="G1048" s="1" t="s">
        <v>28</v>
      </c>
      <c r="H1048">
        <v>1477708</v>
      </c>
      <c r="I1048">
        <v>265660</v>
      </c>
      <c r="J1048">
        <v>97515</v>
      </c>
      <c r="K1048">
        <v>21963</v>
      </c>
      <c r="L1048">
        <f>bbdd_Social_Media_Trends[[#This Row],[Likes]]+bbdd_Social_Media_Trends[[#This Row],[Shares]]+bbdd_Social_Media_Trends[[#This Row],[Comments]]</f>
        <v>385138</v>
      </c>
      <c r="M1048">
        <f>bbdd_Social_Media_Trends[[#This Row],[Interactions]]/bbdd_Social_Media_Trends[[#This Row],[Views]]</f>
        <v>0.26063200578192713</v>
      </c>
      <c r="N1048" s="1" t="s">
        <v>22</v>
      </c>
      <c r="O1048" s="4">
        <f t="shared" si="16"/>
        <v>0</v>
      </c>
    </row>
    <row r="1049" spans="1:15">
      <c r="A1049" s="1" t="s">
        <v>1089</v>
      </c>
      <c r="B1049" s="2">
        <v>44767</v>
      </c>
      <c r="C1049" s="13" t="str">
        <f>TEXT(bbdd_Social_Media_Trends[[#This Row],[Post_Date]],"aaaa-mm")</f>
        <v>2022-07</v>
      </c>
      <c r="D1049" s="1" t="s">
        <v>12</v>
      </c>
      <c r="E1049" s="1" t="s">
        <v>13</v>
      </c>
      <c r="F1049" s="1" t="s">
        <v>14</v>
      </c>
      <c r="G1049" s="1" t="s">
        <v>60</v>
      </c>
      <c r="H1049">
        <v>2418004</v>
      </c>
      <c r="I1049">
        <v>471089</v>
      </c>
      <c r="J1049">
        <v>47327</v>
      </c>
      <c r="K1049">
        <v>24701</v>
      </c>
      <c r="L1049">
        <f>bbdd_Social_Media_Trends[[#This Row],[Likes]]+bbdd_Social_Media_Trends[[#This Row],[Shares]]+bbdd_Social_Media_Trends[[#This Row],[Comments]]</f>
        <v>543117</v>
      </c>
      <c r="M1049">
        <f>bbdd_Social_Media_Trends[[#This Row],[Interactions]]/bbdd_Social_Media_Trends[[#This Row],[Views]]</f>
        <v>0.22461377235107965</v>
      </c>
      <c r="N1049" s="1" t="s">
        <v>22</v>
      </c>
      <c r="O1049" s="4">
        <f t="shared" si="16"/>
        <v>0</v>
      </c>
    </row>
    <row r="1050" spans="1:15">
      <c r="A1050" s="1" t="s">
        <v>1090</v>
      </c>
      <c r="B1050" s="2">
        <v>44782</v>
      </c>
      <c r="C1050" s="13" t="str">
        <f>TEXT(bbdd_Social_Media_Trends[[#This Row],[Post_Date]],"aaaa-mm")</f>
        <v>2022-08</v>
      </c>
      <c r="D1050" s="1" t="s">
        <v>18</v>
      </c>
      <c r="E1050" s="1" t="s">
        <v>59</v>
      </c>
      <c r="F1050" s="1" t="s">
        <v>36</v>
      </c>
      <c r="G1050" s="1" t="s">
        <v>21</v>
      </c>
      <c r="H1050">
        <v>454490</v>
      </c>
      <c r="I1050">
        <v>367108</v>
      </c>
      <c r="J1050">
        <v>6386</v>
      </c>
      <c r="K1050">
        <v>33172</v>
      </c>
      <c r="L1050">
        <f>bbdd_Social_Media_Trends[[#This Row],[Likes]]+bbdd_Social_Media_Trends[[#This Row],[Shares]]+bbdd_Social_Media_Trends[[#This Row],[Comments]]</f>
        <v>406666</v>
      </c>
      <c r="M1050">
        <f>bbdd_Social_Media_Trends[[#This Row],[Interactions]]/bbdd_Social_Media_Trends[[#This Row],[Views]]</f>
        <v>0.89477436247222164</v>
      </c>
      <c r="N1050" s="1" t="s">
        <v>29</v>
      </c>
      <c r="O1050" s="4">
        <f t="shared" si="16"/>
        <v>0</v>
      </c>
    </row>
    <row r="1051" spans="1:15">
      <c r="A1051" s="1" t="s">
        <v>1091</v>
      </c>
      <c r="B1051" s="2">
        <v>44961</v>
      </c>
      <c r="C1051" s="13" t="str">
        <f>TEXT(bbdd_Social_Media_Trends[[#This Row],[Post_Date]],"aaaa-mm")</f>
        <v>2023-02</v>
      </c>
      <c r="D1051" s="1" t="s">
        <v>12</v>
      </c>
      <c r="E1051" s="1" t="s">
        <v>13</v>
      </c>
      <c r="F1051" s="1" t="s">
        <v>47</v>
      </c>
      <c r="G1051" s="1" t="s">
        <v>37</v>
      </c>
      <c r="H1051">
        <v>1061491</v>
      </c>
      <c r="I1051">
        <v>404574</v>
      </c>
      <c r="J1051">
        <v>82042</v>
      </c>
      <c r="K1051">
        <v>29450</v>
      </c>
      <c r="L1051">
        <f>bbdd_Social_Media_Trends[[#This Row],[Likes]]+bbdd_Social_Media_Trends[[#This Row],[Shares]]+bbdd_Social_Media_Trends[[#This Row],[Comments]]</f>
        <v>516066</v>
      </c>
      <c r="M1051">
        <f>bbdd_Social_Media_Trends[[#This Row],[Interactions]]/bbdd_Social_Media_Trends[[#This Row],[Views]]</f>
        <v>0.48617086720471486</v>
      </c>
      <c r="N1051" s="1" t="s">
        <v>22</v>
      </c>
      <c r="O1051" s="4">
        <f t="shared" si="16"/>
        <v>0</v>
      </c>
    </row>
    <row r="1052" spans="1:15">
      <c r="A1052" s="1" t="s">
        <v>1092</v>
      </c>
      <c r="B1052" s="2">
        <v>44853</v>
      </c>
      <c r="C1052" s="13" t="str">
        <f>TEXT(bbdd_Social_Media_Trends[[#This Row],[Post_Date]],"aaaa-mm")</f>
        <v>2022-10</v>
      </c>
      <c r="D1052" s="1" t="s">
        <v>24</v>
      </c>
      <c r="E1052" s="1" t="s">
        <v>39</v>
      </c>
      <c r="F1052" s="1" t="s">
        <v>20</v>
      </c>
      <c r="G1052" s="1" t="s">
        <v>21</v>
      </c>
      <c r="H1052">
        <v>655507</v>
      </c>
      <c r="I1052">
        <v>247570</v>
      </c>
      <c r="J1052">
        <v>68972</v>
      </c>
      <c r="K1052">
        <v>23701</v>
      </c>
      <c r="L1052">
        <f>bbdd_Social_Media_Trends[[#This Row],[Likes]]+bbdd_Social_Media_Trends[[#This Row],[Shares]]+bbdd_Social_Media_Trends[[#This Row],[Comments]]</f>
        <v>340243</v>
      </c>
      <c r="M1052">
        <f>bbdd_Social_Media_Trends[[#This Row],[Interactions]]/bbdd_Social_Media_Trends[[#This Row],[Views]]</f>
        <v>0.51905319088888446</v>
      </c>
      <c r="N1052" s="1" t="s">
        <v>22</v>
      </c>
      <c r="O1052" s="4">
        <f t="shared" si="16"/>
        <v>0</v>
      </c>
    </row>
    <row r="1053" spans="1:15">
      <c r="A1053" s="1" t="s">
        <v>1093</v>
      </c>
      <c r="B1053" s="2">
        <v>44566</v>
      </c>
      <c r="C1053" s="13" t="str">
        <f>TEXT(bbdd_Social_Media_Trends[[#This Row],[Post_Date]],"aaaa-mm")</f>
        <v>2022-01</v>
      </c>
      <c r="D1053" s="1" t="s">
        <v>12</v>
      </c>
      <c r="E1053" s="1" t="s">
        <v>13</v>
      </c>
      <c r="F1053" s="1" t="s">
        <v>20</v>
      </c>
      <c r="G1053" s="1" t="s">
        <v>44</v>
      </c>
      <c r="H1053">
        <v>2631238</v>
      </c>
      <c r="I1053">
        <v>442816</v>
      </c>
      <c r="J1053">
        <v>29304</v>
      </c>
      <c r="K1053">
        <v>44101</v>
      </c>
      <c r="L1053">
        <f>bbdd_Social_Media_Trends[[#This Row],[Likes]]+bbdd_Social_Media_Trends[[#This Row],[Shares]]+bbdd_Social_Media_Trends[[#This Row],[Comments]]</f>
        <v>516221</v>
      </c>
      <c r="M1053">
        <f>bbdd_Social_Media_Trends[[#This Row],[Interactions]]/bbdd_Social_Media_Trends[[#This Row],[Views]]</f>
        <v>0.19618939829844353</v>
      </c>
      <c r="N1053" s="1" t="s">
        <v>29</v>
      </c>
      <c r="O1053" s="4">
        <f t="shared" si="16"/>
        <v>0</v>
      </c>
    </row>
    <row r="1054" spans="1:15">
      <c r="A1054" s="1" t="s">
        <v>1094</v>
      </c>
      <c r="B1054" s="2">
        <v>44595</v>
      </c>
      <c r="C1054" s="13" t="str">
        <f>TEXT(bbdd_Social_Media_Trends[[#This Row],[Post_Date]],"aaaa-mm")</f>
        <v>2022-02</v>
      </c>
      <c r="D1054" s="1" t="s">
        <v>18</v>
      </c>
      <c r="E1054" s="1" t="s">
        <v>31</v>
      </c>
      <c r="F1054" s="1" t="s">
        <v>20</v>
      </c>
      <c r="G1054" s="1" t="s">
        <v>50</v>
      </c>
      <c r="H1054">
        <v>2414079</v>
      </c>
      <c r="I1054">
        <v>453772</v>
      </c>
      <c r="J1054">
        <v>12971</v>
      </c>
      <c r="K1054">
        <v>44775</v>
      </c>
      <c r="L1054">
        <f>bbdd_Social_Media_Trends[[#This Row],[Likes]]+bbdd_Social_Media_Trends[[#This Row],[Shares]]+bbdd_Social_Media_Trends[[#This Row],[Comments]]</f>
        <v>511518</v>
      </c>
      <c r="M1054">
        <f>bbdd_Social_Media_Trends[[#This Row],[Interactions]]/bbdd_Social_Media_Trends[[#This Row],[Views]]</f>
        <v>0.21188950320184219</v>
      </c>
      <c r="N1054" s="1" t="s">
        <v>22</v>
      </c>
      <c r="O1054" s="4">
        <f t="shared" si="16"/>
        <v>0</v>
      </c>
    </row>
    <row r="1055" spans="1:15">
      <c r="A1055" s="1" t="s">
        <v>1095</v>
      </c>
      <c r="B1055" s="2">
        <v>44974</v>
      </c>
      <c r="C1055" s="13" t="str">
        <f>TEXT(bbdd_Social_Media_Trends[[#This Row],[Post_Date]],"aaaa-mm")</f>
        <v>2023-02</v>
      </c>
      <c r="D1055" s="1" t="s">
        <v>27</v>
      </c>
      <c r="E1055" s="1" t="s">
        <v>52</v>
      </c>
      <c r="F1055" s="1" t="s">
        <v>41</v>
      </c>
      <c r="G1055" s="1" t="s">
        <v>37</v>
      </c>
      <c r="H1055">
        <v>3213925</v>
      </c>
      <c r="I1055">
        <v>436365</v>
      </c>
      <c r="J1055">
        <v>48616</v>
      </c>
      <c r="K1055">
        <v>46800</v>
      </c>
      <c r="L1055">
        <f>bbdd_Social_Media_Trends[[#This Row],[Likes]]+bbdd_Social_Media_Trends[[#This Row],[Shares]]+bbdd_Social_Media_Trends[[#This Row],[Comments]]</f>
        <v>531781</v>
      </c>
      <c r="M1055">
        <f>bbdd_Social_Media_Trends[[#This Row],[Interactions]]/bbdd_Social_Media_Trends[[#This Row],[Views]]</f>
        <v>0.16546154624018919</v>
      </c>
      <c r="N1055" s="1" t="s">
        <v>29</v>
      </c>
      <c r="O1055" s="4">
        <f t="shared" si="16"/>
        <v>0</v>
      </c>
    </row>
    <row r="1056" spans="1:15">
      <c r="A1056" s="1" t="s">
        <v>1096</v>
      </c>
      <c r="B1056" s="2">
        <v>45195</v>
      </c>
      <c r="C1056" s="13" t="str">
        <f>TEXT(bbdd_Social_Media_Trends[[#This Row],[Post_Date]],"aaaa-mm")</f>
        <v>2023-09</v>
      </c>
      <c r="D1056" s="1" t="s">
        <v>24</v>
      </c>
      <c r="E1056" s="1" t="s">
        <v>52</v>
      </c>
      <c r="F1056" s="1" t="s">
        <v>41</v>
      </c>
      <c r="G1056" s="1" t="s">
        <v>28</v>
      </c>
      <c r="H1056">
        <v>1658817</v>
      </c>
      <c r="I1056">
        <v>280297</v>
      </c>
      <c r="J1056">
        <v>70901</v>
      </c>
      <c r="K1056">
        <v>36696</v>
      </c>
      <c r="L1056">
        <f>bbdd_Social_Media_Trends[[#This Row],[Likes]]+bbdd_Social_Media_Trends[[#This Row],[Shares]]+bbdd_Social_Media_Trends[[#This Row],[Comments]]</f>
        <v>387894</v>
      </c>
      <c r="M1056">
        <f>bbdd_Social_Media_Trends[[#This Row],[Interactions]]/bbdd_Social_Media_Trends[[#This Row],[Views]]</f>
        <v>0.23383772893574156</v>
      </c>
      <c r="N1056" s="1" t="s">
        <v>22</v>
      </c>
      <c r="O1056" s="4">
        <f t="shared" si="16"/>
        <v>0</v>
      </c>
    </row>
    <row r="1057" spans="1:15">
      <c r="A1057" s="1" t="s">
        <v>1097</v>
      </c>
      <c r="B1057" s="2">
        <v>45127</v>
      </c>
      <c r="C1057" s="13" t="str">
        <f>TEXT(bbdd_Social_Media_Trends[[#This Row],[Post_Date]],"aaaa-mm")</f>
        <v>2023-07</v>
      </c>
      <c r="D1057" s="1" t="s">
        <v>12</v>
      </c>
      <c r="E1057" s="1" t="s">
        <v>52</v>
      </c>
      <c r="F1057" s="1" t="s">
        <v>32</v>
      </c>
      <c r="G1057" s="1" t="s">
        <v>25</v>
      </c>
      <c r="H1057">
        <v>2878436</v>
      </c>
      <c r="I1057">
        <v>149765</v>
      </c>
      <c r="J1057">
        <v>9840</v>
      </c>
      <c r="K1057">
        <v>42118</v>
      </c>
      <c r="L1057">
        <f>bbdd_Social_Media_Trends[[#This Row],[Likes]]+bbdd_Social_Media_Trends[[#This Row],[Shares]]+bbdd_Social_Media_Trends[[#This Row],[Comments]]</f>
        <v>201723</v>
      </c>
      <c r="M1057">
        <f>bbdd_Social_Media_Trends[[#This Row],[Interactions]]/bbdd_Social_Media_Trends[[#This Row],[Views]]</f>
        <v>7.0080766082692134E-2</v>
      </c>
      <c r="N1057" s="1" t="s">
        <v>16</v>
      </c>
      <c r="O1057" s="4">
        <f t="shared" si="16"/>
        <v>0</v>
      </c>
    </row>
    <row r="1058" spans="1:15">
      <c r="A1058" s="1" t="s">
        <v>1098</v>
      </c>
      <c r="B1058" s="2">
        <v>44751</v>
      </c>
      <c r="C1058" s="13" t="str">
        <f>TEXT(bbdd_Social_Media_Trends[[#This Row],[Post_Date]],"aaaa-mm")</f>
        <v>2022-07</v>
      </c>
      <c r="D1058" s="1" t="s">
        <v>12</v>
      </c>
      <c r="E1058" s="1" t="s">
        <v>13</v>
      </c>
      <c r="F1058" s="1" t="s">
        <v>41</v>
      </c>
      <c r="G1058" s="1" t="s">
        <v>25</v>
      </c>
      <c r="H1058">
        <v>3730939</v>
      </c>
      <c r="I1058">
        <v>8927</v>
      </c>
      <c r="J1058">
        <v>36583</v>
      </c>
      <c r="K1058">
        <v>33397</v>
      </c>
      <c r="L1058">
        <f>bbdd_Social_Media_Trends[[#This Row],[Likes]]+bbdd_Social_Media_Trends[[#This Row],[Shares]]+bbdd_Social_Media_Trends[[#This Row],[Comments]]</f>
        <v>78907</v>
      </c>
      <c r="M1058">
        <f>bbdd_Social_Media_Trends[[#This Row],[Interactions]]/bbdd_Social_Media_Trends[[#This Row],[Views]]</f>
        <v>2.1149367491668989E-2</v>
      </c>
      <c r="N1058" s="1" t="s">
        <v>22</v>
      </c>
      <c r="O1058" s="4">
        <f t="shared" si="16"/>
        <v>0</v>
      </c>
    </row>
    <row r="1059" spans="1:15">
      <c r="A1059" s="1" t="s">
        <v>1099</v>
      </c>
      <c r="B1059" s="2">
        <v>45215</v>
      </c>
      <c r="C1059" s="13" t="str">
        <f>TEXT(bbdd_Social_Media_Trends[[#This Row],[Post_Date]],"aaaa-mm")</f>
        <v>2023-10</v>
      </c>
      <c r="D1059" s="1" t="s">
        <v>12</v>
      </c>
      <c r="E1059" s="1" t="s">
        <v>19</v>
      </c>
      <c r="F1059" s="1" t="s">
        <v>14</v>
      </c>
      <c r="G1059" s="1" t="s">
        <v>60</v>
      </c>
      <c r="H1059">
        <v>1951149</v>
      </c>
      <c r="I1059">
        <v>367712</v>
      </c>
      <c r="J1059">
        <v>57910</v>
      </c>
      <c r="K1059">
        <v>28894</v>
      </c>
      <c r="L1059">
        <f>bbdd_Social_Media_Trends[[#This Row],[Likes]]+bbdd_Social_Media_Trends[[#This Row],[Shares]]+bbdd_Social_Media_Trends[[#This Row],[Comments]]</f>
        <v>454516</v>
      </c>
      <c r="M1059">
        <f>bbdd_Social_Media_Trends[[#This Row],[Interactions]]/bbdd_Social_Media_Trends[[#This Row],[Views]]</f>
        <v>0.2329478681535854</v>
      </c>
      <c r="N1059" s="1" t="s">
        <v>29</v>
      </c>
      <c r="O1059" s="4">
        <f t="shared" si="16"/>
        <v>0</v>
      </c>
    </row>
    <row r="1060" spans="1:15">
      <c r="A1060" s="1" t="s">
        <v>1100</v>
      </c>
      <c r="B1060" s="2">
        <v>44848</v>
      </c>
      <c r="C1060" s="13" t="str">
        <f>TEXT(bbdd_Social_Media_Trends[[#This Row],[Post_Date]],"aaaa-mm")</f>
        <v>2022-10</v>
      </c>
      <c r="D1060" s="1" t="s">
        <v>18</v>
      </c>
      <c r="E1060" s="1" t="s">
        <v>57</v>
      </c>
      <c r="F1060" s="1" t="s">
        <v>41</v>
      </c>
      <c r="G1060" s="1" t="s">
        <v>21</v>
      </c>
      <c r="H1060">
        <v>4031260</v>
      </c>
      <c r="I1060">
        <v>489680</v>
      </c>
      <c r="J1060">
        <v>10003</v>
      </c>
      <c r="K1060">
        <v>38423</v>
      </c>
      <c r="L1060">
        <f>bbdd_Social_Media_Trends[[#This Row],[Likes]]+bbdd_Social_Media_Trends[[#This Row],[Shares]]+bbdd_Social_Media_Trends[[#This Row],[Comments]]</f>
        <v>538106</v>
      </c>
      <c r="M1060">
        <f>bbdd_Social_Media_Trends[[#This Row],[Interactions]]/bbdd_Social_Media_Trends[[#This Row],[Views]]</f>
        <v>0.13348332779329539</v>
      </c>
      <c r="N1060" s="1" t="s">
        <v>16</v>
      </c>
      <c r="O1060" s="4">
        <f t="shared" si="16"/>
        <v>0</v>
      </c>
    </row>
    <row r="1061" spans="1:15">
      <c r="A1061" s="1" t="s">
        <v>1101</v>
      </c>
      <c r="B1061" s="2">
        <v>44679</v>
      </c>
      <c r="C1061" s="13" t="str">
        <f>TEXT(bbdd_Social_Media_Trends[[#This Row],[Post_Date]],"aaaa-mm")</f>
        <v>2022-04</v>
      </c>
      <c r="D1061" s="1" t="s">
        <v>12</v>
      </c>
      <c r="E1061" s="1" t="s">
        <v>31</v>
      </c>
      <c r="F1061" s="1" t="s">
        <v>36</v>
      </c>
      <c r="G1061" s="1" t="s">
        <v>15</v>
      </c>
      <c r="H1061">
        <v>800596</v>
      </c>
      <c r="I1061">
        <v>434086</v>
      </c>
      <c r="J1061">
        <v>82037</v>
      </c>
      <c r="K1061">
        <v>27401</v>
      </c>
      <c r="L1061">
        <f>bbdd_Social_Media_Trends[[#This Row],[Likes]]+bbdd_Social_Media_Trends[[#This Row],[Shares]]+bbdd_Social_Media_Trends[[#This Row],[Comments]]</f>
        <v>543524</v>
      </c>
      <c r="M1061">
        <f>bbdd_Social_Media_Trends[[#This Row],[Interactions]]/bbdd_Social_Media_Trends[[#This Row],[Views]]</f>
        <v>0.67889922008103964</v>
      </c>
      <c r="N1061" s="1" t="s">
        <v>16</v>
      </c>
      <c r="O1061" s="4">
        <f t="shared" si="16"/>
        <v>0</v>
      </c>
    </row>
    <row r="1062" spans="1:15">
      <c r="A1062" s="1" t="s">
        <v>1102</v>
      </c>
      <c r="B1062" s="2">
        <v>45220</v>
      </c>
      <c r="C1062" s="13" t="str">
        <f>TEXT(bbdd_Social_Media_Trends[[#This Row],[Post_Date]],"aaaa-mm")</f>
        <v>2023-10</v>
      </c>
      <c r="D1062" s="1" t="s">
        <v>24</v>
      </c>
      <c r="E1062" s="1" t="s">
        <v>46</v>
      </c>
      <c r="F1062" s="1" t="s">
        <v>41</v>
      </c>
      <c r="G1062" s="1" t="s">
        <v>37</v>
      </c>
      <c r="H1062">
        <v>3059352</v>
      </c>
      <c r="I1062">
        <v>45964</v>
      </c>
      <c r="J1062">
        <v>49018</v>
      </c>
      <c r="K1062">
        <v>20424</v>
      </c>
      <c r="L1062">
        <f>bbdd_Social_Media_Trends[[#This Row],[Likes]]+bbdd_Social_Media_Trends[[#This Row],[Shares]]+bbdd_Social_Media_Trends[[#This Row],[Comments]]</f>
        <v>115406</v>
      </c>
      <c r="M1062">
        <f>bbdd_Social_Media_Trends[[#This Row],[Interactions]]/bbdd_Social_Media_Trends[[#This Row],[Views]]</f>
        <v>3.7722367350994587E-2</v>
      </c>
      <c r="N1062" s="1" t="s">
        <v>22</v>
      </c>
      <c r="O1062" s="4">
        <f t="shared" si="16"/>
        <v>0</v>
      </c>
    </row>
    <row r="1063" spans="1:15">
      <c r="A1063" s="1" t="s">
        <v>1103</v>
      </c>
      <c r="B1063" s="2">
        <v>45260</v>
      </c>
      <c r="C1063" s="13" t="str">
        <f>TEXT(bbdd_Social_Media_Trends[[#This Row],[Post_Date]],"aaaa-mm")</f>
        <v>2023-11</v>
      </c>
      <c r="D1063" s="1" t="s">
        <v>27</v>
      </c>
      <c r="E1063" s="1" t="s">
        <v>57</v>
      </c>
      <c r="F1063" s="1" t="s">
        <v>36</v>
      </c>
      <c r="G1063" s="1" t="s">
        <v>60</v>
      </c>
      <c r="H1063">
        <v>489829</v>
      </c>
      <c r="I1063">
        <v>338839</v>
      </c>
      <c r="J1063">
        <v>69684</v>
      </c>
      <c r="K1063">
        <v>45590</v>
      </c>
      <c r="L1063">
        <f>bbdd_Social_Media_Trends[[#This Row],[Likes]]+bbdd_Social_Media_Trends[[#This Row],[Shares]]+bbdd_Social_Media_Trends[[#This Row],[Comments]]</f>
        <v>454113</v>
      </c>
      <c r="M1063">
        <f>bbdd_Social_Media_Trends[[#This Row],[Interactions]]/bbdd_Social_Media_Trends[[#This Row],[Views]]</f>
        <v>0.92708475815029323</v>
      </c>
      <c r="N1063" s="1" t="s">
        <v>16</v>
      </c>
      <c r="O1063" s="4">
        <f t="shared" si="16"/>
        <v>0</v>
      </c>
    </row>
    <row r="1064" spans="1:15">
      <c r="A1064" s="1" t="s">
        <v>1104</v>
      </c>
      <c r="B1064" s="2">
        <v>44877</v>
      </c>
      <c r="C1064" s="13" t="str">
        <f>TEXT(bbdd_Social_Media_Trends[[#This Row],[Post_Date]],"aaaa-mm")</f>
        <v>2022-11</v>
      </c>
      <c r="D1064" s="1" t="s">
        <v>27</v>
      </c>
      <c r="E1064" s="1" t="s">
        <v>39</v>
      </c>
      <c r="F1064" s="1" t="s">
        <v>14</v>
      </c>
      <c r="G1064" s="1" t="s">
        <v>25</v>
      </c>
      <c r="H1064">
        <v>1775441</v>
      </c>
      <c r="I1064">
        <v>300600</v>
      </c>
      <c r="J1064">
        <v>92494</v>
      </c>
      <c r="K1064">
        <v>29780</v>
      </c>
      <c r="L1064">
        <f>bbdd_Social_Media_Trends[[#This Row],[Likes]]+bbdd_Social_Media_Trends[[#This Row],[Shares]]+bbdd_Social_Media_Trends[[#This Row],[Comments]]</f>
        <v>422874</v>
      </c>
      <c r="M1064">
        <f>bbdd_Social_Media_Trends[[#This Row],[Interactions]]/bbdd_Social_Media_Trends[[#This Row],[Views]]</f>
        <v>0.23817969732590383</v>
      </c>
      <c r="N1064" s="1" t="s">
        <v>29</v>
      </c>
      <c r="O1064" s="4">
        <f t="shared" si="16"/>
        <v>0</v>
      </c>
    </row>
    <row r="1065" spans="1:15">
      <c r="A1065" s="1" t="s">
        <v>1105</v>
      </c>
      <c r="B1065" s="2">
        <v>44725</v>
      </c>
      <c r="C1065" s="13" t="str">
        <f>TEXT(bbdd_Social_Media_Trends[[#This Row],[Post_Date]],"aaaa-mm")</f>
        <v>2022-06</v>
      </c>
      <c r="D1065" s="1" t="s">
        <v>24</v>
      </c>
      <c r="E1065" s="1" t="s">
        <v>52</v>
      </c>
      <c r="F1065" s="1" t="s">
        <v>20</v>
      </c>
      <c r="G1065" s="1" t="s">
        <v>15</v>
      </c>
      <c r="H1065">
        <v>3386425</v>
      </c>
      <c r="I1065">
        <v>804</v>
      </c>
      <c r="J1065">
        <v>77479</v>
      </c>
      <c r="K1065">
        <v>48511</v>
      </c>
      <c r="L1065">
        <f>bbdd_Social_Media_Trends[[#This Row],[Likes]]+bbdd_Social_Media_Trends[[#This Row],[Shares]]+bbdd_Social_Media_Trends[[#This Row],[Comments]]</f>
        <v>126794</v>
      </c>
      <c r="M1065">
        <f>bbdd_Social_Media_Trends[[#This Row],[Interactions]]/bbdd_Social_Media_Trends[[#This Row],[Views]]</f>
        <v>3.7441845013546735E-2</v>
      </c>
      <c r="N1065" s="1" t="s">
        <v>29</v>
      </c>
      <c r="O1065" s="4">
        <f t="shared" si="16"/>
        <v>0</v>
      </c>
    </row>
    <row r="1066" spans="1:15">
      <c r="A1066" s="1" t="s">
        <v>1106</v>
      </c>
      <c r="B1066" s="2">
        <v>44977</v>
      </c>
      <c r="C1066" s="13" t="str">
        <f>TEXT(bbdd_Social_Media_Trends[[#This Row],[Post_Date]],"aaaa-mm")</f>
        <v>2023-02</v>
      </c>
      <c r="D1066" s="1" t="s">
        <v>18</v>
      </c>
      <c r="E1066" s="1" t="s">
        <v>39</v>
      </c>
      <c r="F1066" s="1" t="s">
        <v>47</v>
      </c>
      <c r="G1066" s="1" t="s">
        <v>21</v>
      </c>
      <c r="H1066">
        <v>3147828</v>
      </c>
      <c r="I1066">
        <v>488798</v>
      </c>
      <c r="J1066">
        <v>11213</v>
      </c>
      <c r="K1066">
        <v>28108</v>
      </c>
      <c r="L1066">
        <f>bbdd_Social_Media_Trends[[#This Row],[Likes]]+bbdd_Social_Media_Trends[[#This Row],[Shares]]+bbdd_Social_Media_Trends[[#This Row],[Comments]]</f>
        <v>528119</v>
      </c>
      <c r="M1066">
        <f>bbdd_Social_Media_Trends[[#This Row],[Interactions]]/bbdd_Social_Media_Trends[[#This Row],[Views]]</f>
        <v>0.16777250853604453</v>
      </c>
      <c r="N1066" s="1" t="s">
        <v>29</v>
      </c>
      <c r="O1066" s="4">
        <f t="shared" si="16"/>
        <v>0</v>
      </c>
    </row>
    <row r="1067" spans="1:15">
      <c r="A1067" s="1" t="s">
        <v>1107</v>
      </c>
      <c r="B1067" s="2">
        <v>45029</v>
      </c>
      <c r="C1067" s="13" t="str">
        <f>TEXT(bbdd_Social_Media_Trends[[#This Row],[Post_Date]],"aaaa-mm")</f>
        <v>2023-04</v>
      </c>
      <c r="D1067" s="1" t="s">
        <v>12</v>
      </c>
      <c r="E1067" s="1" t="s">
        <v>13</v>
      </c>
      <c r="F1067" s="1" t="s">
        <v>20</v>
      </c>
      <c r="G1067" s="1" t="s">
        <v>28</v>
      </c>
      <c r="H1067">
        <v>1370433</v>
      </c>
      <c r="I1067">
        <v>360983</v>
      </c>
      <c r="J1067">
        <v>28865</v>
      </c>
      <c r="K1067">
        <v>7949</v>
      </c>
      <c r="L1067">
        <f>bbdd_Social_Media_Trends[[#This Row],[Likes]]+bbdd_Social_Media_Trends[[#This Row],[Shares]]+bbdd_Social_Media_Trends[[#This Row],[Comments]]</f>
        <v>397797</v>
      </c>
      <c r="M1067">
        <f>bbdd_Social_Media_Trends[[#This Row],[Interactions]]/bbdd_Social_Media_Trends[[#This Row],[Views]]</f>
        <v>0.29027103112665853</v>
      </c>
      <c r="N1067" s="1" t="s">
        <v>22</v>
      </c>
      <c r="O1067" s="4">
        <f t="shared" si="16"/>
        <v>0</v>
      </c>
    </row>
    <row r="1068" spans="1:15">
      <c r="A1068" s="1" t="s">
        <v>1108</v>
      </c>
      <c r="B1068" s="2">
        <v>44666</v>
      </c>
      <c r="C1068" s="13" t="str">
        <f>TEXT(bbdd_Social_Media_Trends[[#This Row],[Post_Date]],"aaaa-mm")</f>
        <v>2022-04</v>
      </c>
      <c r="D1068" s="1" t="s">
        <v>24</v>
      </c>
      <c r="E1068" s="1" t="s">
        <v>49</v>
      </c>
      <c r="F1068" s="1" t="s">
        <v>36</v>
      </c>
      <c r="G1068" s="1" t="s">
        <v>60</v>
      </c>
      <c r="H1068">
        <v>4329212</v>
      </c>
      <c r="I1068">
        <v>314231</v>
      </c>
      <c r="J1068">
        <v>36820</v>
      </c>
      <c r="K1068">
        <v>38094</v>
      </c>
      <c r="L1068">
        <f>bbdd_Social_Media_Trends[[#This Row],[Likes]]+bbdd_Social_Media_Trends[[#This Row],[Shares]]+bbdd_Social_Media_Trends[[#This Row],[Comments]]</f>
        <v>389145</v>
      </c>
      <c r="M1068">
        <f>bbdd_Social_Media_Trends[[#This Row],[Interactions]]/bbdd_Social_Media_Trends[[#This Row],[Views]]</f>
        <v>8.9888182884090687E-2</v>
      </c>
      <c r="N1068" s="1" t="s">
        <v>29</v>
      </c>
      <c r="O1068" s="4">
        <f t="shared" si="16"/>
        <v>0</v>
      </c>
    </row>
    <row r="1069" spans="1:15">
      <c r="A1069" s="1" t="s">
        <v>1109</v>
      </c>
      <c r="B1069" s="2">
        <v>44826</v>
      </c>
      <c r="C1069" s="13" t="str">
        <f>TEXT(bbdd_Social_Media_Trends[[#This Row],[Post_Date]],"aaaa-mm")</f>
        <v>2022-09</v>
      </c>
      <c r="D1069" s="1" t="s">
        <v>27</v>
      </c>
      <c r="E1069" s="1" t="s">
        <v>35</v>
      </c>
      <c r="F1069" s="1" t="s">
        <v>36</v>
      </c>
      <c r="G1069" s="1" t="s">
        <v>25</v>
      </c>
      <c r="H1069">
        <v>1193284</v>
      </c>
      <c r="I1069">
        <v>301260</v>
      </c>
      <c r="J1069">
        <v>95595</v>
      </c>
      <c r="K1069">
        <v>13072</v>
      </c>
      <c r="L1069">
        <f>bbdd_Social_Media_Trends[[#This Row],[Likes]]+bbdd_Social_Media_Trends[[#This Row],[Shares]]+bbdd_Social_Media_Trends[[#This Row],[Comments]]</f>
        <v>409927</v>
      </c>
      <c r="M1069">
        <f>bbdd_Social_Media_Trends[[#This Row],[Interactions]]/bbdd_Social_Media_Trends[[#This Row],[Views]]</f>
        <v>0.34352844754475881</v>
      </c>
      <c r="N1069" s="1" t="s">
        <v>16</v>
      </c>
      <c r="O1069" s="4">
        <f t="shared" si="16"/>
        <v>0</v>
      </c>
    </row>
    <row r="1070" spans="1:15">
      <c r="A1070" s="1" t="s">
        <v>1110</v>
      </c>
      <c r="B1070" s="2">
        <v>44886</v>
      </c>
      <c r="C1070" s="13" t="str">
        <f>TEXT(bbdd_Social_Media_Trends[[#This Row],[Post_Date]],"aaaa-mm")</f>
        <v>2022-11</v>
      </c>
      <c r="D1070" s="1" t="s">
        <v>12</v>
      </c>
      <c r="E1070" s="1" t="s">
        <v>35</v>
      </c>
      <c r="F1070" s="1" t="s">
        <v>36</v>
      </c>
      <c r="G1070" s="1" t="s">
        <v>37</v>
      </c>
      <c r="H1070">
        <v>4969573</v>
      </c>
      <c r="I1070">
        <v>61124</v>
      </c>
      <c r="J1070">
        <v>69585</v>
      </c>
      <c r="K1070">
        <v>20780</v>
      </c>
      <c r="L1070">
        <f>bbdd_Social_Media_Trends[[#This Row],[Likes]]+bbdd_Social_Media_Trends[[#This Row],[Shares]]+bbdd_Social_Media_Trends[[#This Row],[Comments]]</f>
        <v>151489</v>
      </c>
      <c r="M1070">
        <f>bbdd_Social_Media_Trends[[#This Row],[Interactions]]/bbdd_Social_Media_Trends[[#This Row],[Views]]</f>
        <v>3.0483303092639951E-2</v>
      </c>
      <c r="N1070" s="1" t="s">
        <v>16</v>
      </c>
      <c r="O1070" s="4">
        <f t="shared" si="16"/>
        <v>0</v>
      </c>
    </row>
    <row r="1071" spans="1:15">
      <c r="A1071" s="1" t="s">
        <v>1111</v>
      </c>
      <c r="B1071" s="2">
        <v>44817</v>
      </c>
      <c r="C1071" s="13" t="str">
        <f>TEXT(bbdd_Social_Media_Trends[[#This Row],[Post_Date]],"aaaa-mm")</f>
        <v>2022-09</v>
      </c>
      <c r="D1071" s="1" t="s">
        <v>27</v>
      </c>
      <c r="E1071" s="1" t="s">
        <v>52</v>
      </c>
      <c r="F1071" s="1" t="s">
        <v>32</v>
      </c>
      <c r="G1071" s="1" t="s">
        <v>50</v>
      </c>
      <c r="H1071">
        <v>131873</v>
      </c>
      <c r="I1071">
        <v>454436</v>
      </c>
      <c r="J1071">
        <v>93369</v>
      </c>
      <c r="K1071">
        <v>18730</v>
      </c>
      <c r="L1071">
        <f>bbdd_Social_Media_Trends[[#This Row],[Likes]]+bbdd_Social_Media_Trends[[#This Row],[Shares]]+bbdd_Social_Media_Trends[[#This Row],[Comments]]</f>
        <v>566535</v>
      </c>
      <c r="M1071">
        <f>bbdd_Social_Media_Trends[[#This Row],[Interactions]]/bbdd_Social_Media_Trends[[#This Row],[Views]]</f>
        <v>4.2960651535947463</v>
      </c>
      <c r="N1071" s="1" t="s">
        <v>29</v>
      </c>
      <c r="O1071" s="4">
        <f t="shared" si="16"/>
        <v>0</v>
      </c>
    </row>
    <row r="1072" spans="1:15">
      <c r="A1072" s="1" t="s">
        <v>1112</v>
      </c>
      <c r="B1072" s="2">
        <v>45121</v>
      </c>
      <c r="C1072" s="13" t="str">
        <f>TEXT(bbdd_Social_Media_Trends[[#This Row],[Post_Date]],"aaaa-mm")</f>
        <v>2023-07</v>
      </c>
      <c r="D1072" s="1" t="s">
        <v>24</v>
      </c>
      <c r="E1072" s="1" t="s">
        <v>49</v>
      </c>
      <c r="F1072" s="1" t="s">
        <v>36</v>
      </c>
      <c r="G1072" s="1" t="s">
        <v>25</v>
      </c>
      <c r="H1072">
        <v>3380653</v>
      </c>
      <c r="I1072">
        <v>387333</v>
      </c>
      <c r="J1072">
        <v>43799</v>
      </c>
      <c r="K1072">
        <v>7391</v>
      </c>
      <c r="L1072">
        <f>bbdd_Social_Media_Trends[[#This Row],[Likes]]+bbdd_Social_Media_Trends[[#This Row],[Shares]]+bbdd_Social_Media_Trends[[#This Row],[Comments]]</f>
        <v>438523</v>
      </c>
      <c r="M1072">
        <f>bbdd_Social_Media_Trends[[#This Row],[Interactions]]/bbdd_Social_Media_Trends[[#This Row],[Views]]</f>
        <v>0.12971547212920106</v>
      </c>
      <c r="N1072" s="1" t="s">
        <v>16</v>
      </c>
      <c r="O1072" s="4">
        <f t="shared" si="16"/>
        <v>0</v>
      </c>
    </row>
    <row r="1073" spans="1:15">
      <c r="A1073" s="1" t="s">
        <v>1113</v>
      </c>
      <c r="B1073" s="2">
        <v>44564</v>
      </c>
      <c r="C1073" s="13" t="str">
        <f>TEXT(bbdd_Social_Media_Trends[[#This Row],[Post_Date]],"aaaa-mm")</f>
        <v>2022-01</v>
      </c>
      <c r="D1073" s="1" t="s">
        <v>24</v>
      </c>
      <c r="E1073" s="1" t="s">
        <v>31</v>
      </c>
      <c r="F1073" s="1" t="s">
        <v>14</v>
      </c>
      <c r="G1073" s="1" t="s">
        <v>25</v>
      </c>
      <c r="H1073">
        <v>4615991</v>
      </c>
      <c r="I1073">
        <v>4652</v>
      </c>
      <c r="J1073">
        <v>67987</v>
      </c>
      <c r="K1073">
        <v>39672</v>
      </c>
      <c r="L1073">
        <f>bbdd_Social_Media_Trends[[#This Row],[Likes]]+bbdd_Social_Media_Trends[[#This Row],[Shares]]+bbdd_Social_Media_Trends[[#This Row],[Comments]]</f>
        <v>112311</v>
      </c>
      <c r="M1073">
        <f>bbdd_Social_Media_Trends[[#This Row],[Interactions]]/bbdd_Social_Media_Trends[[#This Row],[Views]]</f>
        <v>2.4330853331386477E-2</v>
      </c>
      <c r="N1073" s="1" t="s">
        <v>16</v>
      </c>
      <c r="O1073" s="4">
        <f t="shared" si="16"/>
        <v>0</v>
      </c>
    </row>
    <row r="1074" spans="1:15">
      <c r="A1074" s="1" t="s">
        <v>1114</v>
      </c>
      <c r="B1074" s="2">
        <v>45031</v>
      </c>
      <c r="C1074" s="13" t="str">
        <f>TEXT(bbdd_Social_Media_Trends[[#This Row],[Post_Date]],"aaaa-mm")</f>
        <v>2023-04</v>
      </c>
      <c r="D1074" s="1" t="s">
        <v>12</v>
      </c>
      <c r="E1074" s="1" t="s">
        <v>57</v>
      </c>
      <c r="F1074" s="1" t="s">
        <v>20</v>
      </c>
      <c r="G1074" s="1" t="s">
        <v>44</v>
      </c>
      <c r="H1074">
        <v>864943</v>
      </c>
      <c r="I1074">
        <v>82684</v>
      </c>
      <c r="J1074">
        <v>91782</v>
      </c>
      <c r="K1074">
        <v>8394</v>
      </c>
      <c r="L1074">
        <f>bbdd_Social_Media_Trends[[#This Row],[Likes]]+bbdd_Social_Media_Trends[[#This Row],[Shares]]+bbdd_Social_Media_Trends[[#This Row],[Comments]]</f>
        <v>182860</v>
      </c>
      <c r="M1074">
        <f>bbdd_Social_Media_Trends[[#This Row],[Interactions]]/bbdd_Social_Media_Trends[[#This Row],[Views]]</f>
        <v>0.21141277517709259</v>
      </c>
      <c r="N1074" s="1" t="s">
        <v>16</v>
      </c>
      <c r="O1074" s="4">
        <f t="shared" si="16"/>
        <v>0</v>
      </c>
    </row>
    <row r="1075" spans="1:15">
      <c r="A1075" s="1" t="s">
        <v>1115</v>
      </c>
      <c r="B1075" s="2">
        <v>44691</v>
      </c>
      <c r="C1075" s="13" t="str">
        <f>TEXT(bbdd_Social_Media_Trends[[#This Row],[Post_Date]],"aaaa-mm")</f>
        <v>2022-05</v>
      </c>
      <c r="D1075" s="1" t="s">
        <v>18</v>
      </c>
      <c r="E1075" s="1" t="s">
        <v>35</v>
      </c>
      <c r="F1075" s="1" t="s">
        <v>32</v>
      </c>
      <c r="G1075" s="1" t="s">
        <v>15</v>
      </c>
      <c r="H1075">
        <v>1263647</v>
      </c>
      <c r="I1075">
        <v>322686</v>
      </c>
      <c r="J1075">
        <v>75202</v>
      </c>
      <c r="K1075">
        <v>21411</v>
      </c>
      <c r="L1075">
        <f>bbdd_Social_Media_Trends[[#This Row],[Likes]]+bbdd_Social_Media_Trends[[#This Row],[Shares]]+bbdd_Social_Media_Trends[[#This Row],[Comments]]</f>
        <v>419299</v>
      </c>
      <c r="M1075">
        <f>bbdd_Social_Media_Trends[[#This Row],[Interactions]]/bbdd_Social_Media_Trends[[#This Row],[Views]]</f>
        <v>0.33181655952967876</v>
      </c>
      <c r="N1075" s="1" t="s">
        <v>16</v>
      </c>
      <c r="O1075" s="4">
        <f t="shared" si="16"/>
        <v>0</v>
      </c>
    </row>
    <row r="1076" spans="1:15">
      <c r="A1076" s="1" t="s">
        <v>1116</v>
      </c>
      <c r="B1076" s="2">
        <v>44940</v>
      </c>
      <c r="C1076" s="13" t="str">
        <f>TEXT(bbdd_Social_Media_Trends[[#This Row],[Post_Date]],"aaaa-mm")</f>
        <v>2023-01</v>
      </c>
      <c r="D1076" s="1" t="s">
        <v>27</v>
      </c>
      <c r="E1076" s="1" t="s">
        <v>59</v>
      </c>
      <c r="F1076" s="1" t="s">
        <v>32</v>
      </c>
      <c r="G1076" s="1" t="s">
        <v>60</v>
      </c>
      <c r="H1076">
        <v>1984393</v>
      </c>
      <c r="I1076">
        <v>375236</v>
      </c>
      <c r="J1076">
        <v>99926</v>
      </c>
      <c r="K1076">
        <v>43802</v>
      </c>
      <c r="L1076">
        <f>bbdd_Social_Media_Trends[[#This Row],[Likes]]+bbdd_Social_Media_Trends[[#This Row],[Shares]]+bbdd_Social_Media_Trends[[#This Row],[Comments]]</f>
        <v>518964</v>
      </c>
      <c r="M1076">
        <f>bbdd_Social_Media_Trends[[#This Row],[Interactions]]/bbdd_Social_Media_Trends[[#This Row],[Views]]</f>
        <v>0.26152279311608134</v>
      </c>
      <c r="N1076" s="1" t="s">
        <v>22</v>
      </c>
      <c r="O1076" s="4">
        <f t="shared" si="16"/>
        <v>0</v>
      </c>
    </row>
    <row r="1077" spans="1:15">
      <c r="A1077" s="1" t="s">
        <v>1117</v>
      </c>
      <c r="B1077" s="2">
        <v>45201</v>
      </c>
      <c r="C1077" s="13" t="str">
        <f>TEXT(bbdd_Social_Media_Trends[[#This Row],[Post_Date]],"aaaa-mm")</f>
        <v>2023-10</v>
      </c>
      <c r="D1077" s="1" t="s">
        <v>12</v>
      </c>
      <c r="E1077" s="1" t="s">
        <v>46</v>
      </c>
      <c r="F1077" s="1" t="s">
        <v>47</v>
      </c>
      <c r="G1077" s="1" t="s">
        <v>60</v>
      </c>
      <c r="H1077">
        <v>3986858</v>
      </c>
      <c r="I1077">
        <v>90525</v>
      </c>
      <c r="J1077">
        <v>32612</v>
      </c>
      <c r="K1077">
        <v>1252</v>
      </c>
      <c r="L1077">
        <f>bbdd_Social_Media_Trends[[#This Row],[Likes]]+bbdd_Social_Media_Trends[[#This Row],[Shares]]+bbdd_Social_Media_Trends[[#This Row],[Comments]]</f>
        <v>124389</v>
      </c>
      <c r="M1077">
        <f>bbdd_Social_Media_Trends[[#This Row],[Interactions]]/bbdd_Social_Media_Trends[[#This Row],[Views]]</f>
        <v>3.1199756800969584E-2</v>
      </c>
      <c r="N1077" s="1" t="s">
        <v>22</v>
      </c>
      <c r="O1077" s="4">
        <f t="shared" si="16"/>
        <v>0</v>
      </c>
    </row>
    <row r="1078" spans="1:15">
      <c r="A1078" s="1" t="s">
        <v>1118</v>
      </c>
      <c r="B1078" s="2">
        <v>45023</v>
      </c>
      <c r="C1078" s="13" t="str">
        <f>TEXT(bbdd_Social_Media_Trends[[#This Row],[Post_Date]],"aaaa-mm")</f>
        <v>2023-04</v>
      </c>
      <c r="D1078" s="1" t="s">
        <v>12</v>
      </c>
      <c r="E1078" s="1" t="s">
        <v>52</v>
      </c>
      <c r="F1078" s="1" t="s">
        <v>14</v>
      </c>
      <c r="G1078" s="1" t="s">
        <v>25</v>
      </c>
      <c r="H1078">
        <v>1026460</v>
      </c>
      <c r="I1078">
        <v>195036</v>
      </c>
      <c r="J1078">
        <v>70291</v>
      </c>
      <c r="K1078">
        <v>35850</v>
      </c>
      <c r="L1078">
        <f>bbdd_Social_Media_Trends[[#This Row],[Likes]]+bbdd_Social_Media_Trends[[#This Row],[Shares]]+bbdd_Social_Media_Trends[[#This Row],[Comments]]</f>
        <v>301177</v>
      </c>
      <c r="M1078">
        <f>bbdd_Social_Media_Trends[[#This Row],[Interactions]]/bbdd_Social_Media_Trends[[#This Row],[Views]]</f>
        <v>0.29341328449233289</v>
      </c>
      <c r="N1078" s="1" t="s">
        <v>29</v>
      </c>
      <c r="O1078" s="4">
        <f t="shared" si="16"/>
        <v>0</v>
      </c>
    </row>
    <row r="1079" spans="1:15">
      <c r="A1079" s="1" t="s">
        <v>1119</v>
      </c>
      <c r="B1079" s="2">
        <v>44995</v>
      </c>
      <c r="C1079" s="13" t="str">
        <f>TEXT(bbdd_Social_Media_Trends[[#This Row],[Post_Date]],"aaaa-mm")</f>
        <v>2023-03</v>
      </c>
      <c r="D1079" s="1" t="s">
        <v>12</v>
      </c>
      <c r="E1079" s="1" t="s">
        <v>49</v>
      </c>
      <c r="F1079" s="1" t="s">
        <v>20</v>
      </c>
      <c r="G1079" s="1" t="s">
        <v>44</v>
      </c>
      <c r="H1079">
        <v>3391235</v>
      </c>
      <c r="I1079">
        <v>264956</v>
      </c>
      <c r="J1079">
        <v>65030</v>
      </c>
      <c r="K1079">
        <v>40163</v>
      </c>
      <c r="L1079">
        <f>bbdd_Social_Media_Trends[[#This Row],[Likes]]+bbdd_Social_Media_Trends[[#This Row],[Shares]]+bbdd_Social_Media_Trends[[#This Row],[Comments]]</f>
        <v>370149</v>
      </c>
      <c r="M1079">
        <f>bbdd_Social_Media_Trends[[#This Row],[Interactions]]/bbdd_Social_Media_Trends[[#This Row],[Views]]</f>
        <v>0.10914873195163415</v>
      </c>
      <c r="N1079" s="1" t="s">
        <v>16</v>
      </c>
      <c r="O1079" s="4">
        <f t="shared" si="16"/>
        <v>0</v>
      </c>
    </row>
    <row r="1080" spans="1:15">
      <c r="A1080" s="1" t="s">
        <v>1120</v>
      </c>
      <c r="B1080" s="2">
        <v>44980</v>
      </c>
      <c r="C1080" s="13" t="str">
        <f>TEXT(bbdd_Social_Media_Trends[[#This Row],[Post_Date]],"aaaa-mm")</f>
        <v>2023-02</v>
      </c>
      <c r="D1080" s="1" t="s">
        <v>24</v>
      </c>
      <c r="E1080" s="1" t="s">
        <v>13</v>
      </c>
      <c r="F1080" s="1" t="s">
        <v>14</v>
      </c>
      <c r="G1080" s="1" t="s">
        <v>25</v>
      </c>
      <c r="H1080">
        <v>3216923</v>
      </c>
      <c r="I1080">
        <v>205624</v>
      </c>
      <c r="J1080">
        <v>63081</v>
      </c>
      <c r="K1080">
        <v>49107</v>
      </c>
      <c r="L1080">
        <f>bbdd_Social_Media_Trends[[#This Row],[Likes]]+bbdd_Social_Media_Trends[[#This Row],[Shares]]+bbdd_Social_Media_Trends[[#This Row],[Comments]]</f>
        <v>317812</v>
      </c>
      <c r="M1080">
        <f>bbdd_Social_Media_Trends[[#This Row],[Interactions]]/bbdd_Social_Media_Trends[[#This Row],[Views]]</f>
        <v>9.8793785241362633E-2</v>
      </c>
      <c r="N1080" s="1" t="s">
        <v>29</v>
      </c>
      <c r="O1080" s="4">
        <f t="shared" si="16"/>
        <v>0</v>
      </c>
    </row>
    <row r="1081" spans="1:15">
      <c r="A1081" s="1" t="s">
        <v>1121</v>
      </c>
      <c r="B1081" s="2">
        <v>45072</v>
      </c>
      <c r="C1081" s="13" t="str">
        <f>TEXT(bbdd_Social_Media_Trends[[#This Row],[Post_Date]],"aaaa-mm")</f>
        <v>2023-05</v>
      </c>
      <c r="D1081" s="1" t="s">
        <v>18</v>
      </c>
      <c r="E1081" s="1" t="s">
        <v>31</v>
      </c>
      <c r="F1081" s="1" t="s">
        <v>36</v>
      </c>
      <c r="G1081" s="1" t="s">
        <v>60</v>
      </c>
      <c r="H1081">
        <v>4841137</v>
      </c>
      <c r="I1081">
        <v>431351</v>
      </c>
      <c r="J1081">
        <v>625</v>
      </c>
      <c r="K1081">
        <v>19075</v>
      </c>
      <c r="L1081">
        <f>bbdd_Social_Media_Trends[[#This Row],[Likes]]+bbdd_Social_Media_Trends[[#This Row],[Shares]]+bbdd_Social_Media_Trends[[#This Row],[Comments]]</f>
        <v>451051</v>
      </c>
      <c r="M1081">
        <f>bbdd_Social_Media_Trends[[#This Row],[Interactions]]/bbdd_Social_Media_Trends[[#This Row],[Views]]</f>
        <v>9.3170468011956692E-2</v>
      </c>
      <c r="N1081" s="1" t="s">
        <v>22</v>
      </c>
      <c r="O1081" s="4">
        <f t="shared" si="16"/>
        <v>0</v>
      </c>
    </row>
    <row r="1082" spans="1:15">
      <c r="A1082" s="1" t="s">
        <v>1122</v>
      </c>
      <c r="B1082" s="2">
        <v>44872</v>
      </c>
      <c r="C1082" s="13" t="str">
        <f>TEXT(bbdd_Social_Media_Trends[[#This Row],[Post_Date]],"aaaa-mm")</f>
        <v>2022-11</v>
      </c>
      <c r="D1082" s="1" t="s">
        <v>12</v>
      </c>
      <c r="E1082" s="1" t="s">
        <v>39</v>
      </c>
      <c r="F1082" s="1" t="s">
        <v>20</v>
      </c>
      <c r="G1082" s="1" t="s">
        <v>25</v>
      </c>
      <c r="H1082">
        <v>2056554</v>
      </c>
      <c r="I1082">
        <v>5852</v>
      </c>
      <c r="J1082">
        <v>96016</v>
      </c>
      <c r="K1082">
        <v>26074</v>
      </c>
      <c r="L1082">
        <f>bbdd_Social_Media_Trends[[#This Row],[Likes]]+bbdd_Social_Media_Trends[[#This Row],[Shares]]+bbdd_Social_Media_Trends[[#This Row],[Comments]]</f>
        <v>127942</v>
      </c>
      <c r="M1082">
        <f>bbdd_Social_Media_Trends[[#This Row],[Interactions]]/bbdd_Social_Media_Trends[[#This Row],[Views]]</f>
        <v>6.2211835915808679E-2</v>
      </c>
      <c r="N1082" s="1" t="s">
        <v>16</v>
      </c>
      <c r="O1082" s="4">
        <f t="shared" si="16"/>
        <v>0</v>
      </c>
    </row>
    <row r="1083" spans="1:15">
      <c r="A1083" s="1" t="s">
        <v>1123</v>
      </c>
      <c r="B1083" s="2">
        <v>45282</v>
      </c>
      <c r="C1083" s="13" t="str">
        <f>TEXT(bbdd_Social_Media_Trends[[#This Row],[Post_Date]],"aaaa-mm")</f>
        <v>2023-12</v>
      </c>
      <c r="D1083" s="1" t="s">
        <v>18</v>
      </c>
      <c r="E1083" s="1" t="s">
        <v>46</v>
      </c>
      <c r="F1083" s="1" t="s">
        <v>41</v>
      </c>
      <c r="G1083" s="1" t="s">
        <v>25</v>
      </c>
      <c r="H1083">
        <v>1889541</v>
      </c>
      <c r="I1083">
        <v>357123</v>
      </c>
      <c r="J1083">
        <v>24263</v>
      </c>
      <c r="K1083">
        <v>35214</v>
      </c>
      <c r="L1083">
        <f>bbdd_Social_Media_Trends[[#This Row],[Likes]]+bbdd_Social_Media_Trends[[#This Row],[Shares]]+bbdd_Social_Media_Trends[[#This Row],[Comments]]</f>
        <v>416600</v>
      </c>
      <c r="M1083">
        <f>bbdd_Social_Media_Trends[[#This Row],[Interactions]]/bbdd_Social_Media_Trends[[#This Row],[Views]]</f>
        <v>0.22047682479501635</v>
      </c>
      <c r="N1083" s="1" t="s">
        <v>29</v>
      </c>
      <c r="O1083" s="4">
        <f t="shared" si="16"/>
        <v>0</v>
      </c>
    </row>
    <row r="1084" spans="1:15">
      <c r="A1084" s="1" t="s">
        <v>1124</v>
      </c>
      <c r="B1084" s="2">
        <v>45257</v>
      </c>
      <c r="C1084" s="13" t="str">
        <f>TEXT(bbdd_Social_Media_Trends[[#This Row],[Post_Date]],"aaaa-mm")</f>
        <v>2023-11</v>
      </c>
      <c r="D1084" s="1" t="s">
        <v>18</v>
      </c>
      <c r="E1084" s="1" t="s">
        <v>59</v>
      </c>
      <c r="F1084" s="1" t="s">
        <v>14</v>
      </c>
      <c r="G1084" s="1" t="s">
        <v>25</v>
      </c>
      <c r="H1084">
        <v>353263</v>
      </c>
      <c r="I1084">
        <v>473924</v>
      </c>
      <c r="J1084">
        <v>71436</v>
      </c>
      <c r="K1084">
        <v>3303</v>
      </c>
      <c r="L1084">
        <f>bbdd_Social_Media_Trends[[#This Row],[Likes]]+bbdd_Social_Media_Trends[[#This Row],[Shares]]+bbdd_Social_Media_Trends[[#This Row],[Comments]]</f>
        <v>548663</v>
      </c>
      <c r="M1084">
        <f>bbdd_Social_Media_Trends[[#This Row],[Interactions]]/bbdd_Social_Media_Trends[[#This Row],[Views]]</f>
        <v>1.5531289718991232</v>
      </c>
      <c r="N1084" s="1" t="s">
        <v>16</v>
      </c>
      <c r="O1084" s="4">
        <f t="shared" si="16"/>
        <v>0</v>
      </c>
    </row>
    <row r="1085" spans="1:15">
      <c r="A1085" s="1" t="s">
        <v>1125</v>
      </c>
      <c r="B1085" s="2">
        <v>45010</v>
      </c>
      <c r="C1085" s="13" t="str">
        <f>TEXT(bbdd_Social_Media_Trends[[#This Row],[Post_Date]],"aaaa-mm")</f>
        <v>2023-03</v>
      </c>
      <c r="D1085" s="1" t="s">
        <v>18</v>
      </c>
      <c r="E1085" s="1" t="s">
        <v>57</v>
      </c>
      <c r="F1085" s="1" t="s">
        <v>14</v>
      </c>
      <c r="G1085" s="1" t="s">
        <v>50</v>
      </c>
      <c r="H1085">
        <v>2385749</v>
      </c>
      <c r="I1085">
        <v>319160</v>
      </c>
      <c r="J1085">
        <v>12581</v>
      </c>
      <c r="K1085">
        <v>37720</v>
      </c>
      <c r="L1085">
        <f>bbdd_Social_Media_Trends[[#This Row],[Likes]]+bbdd_Social_Media_Trends[[#This Row],[Shares]]+bbdd_Social_Media_Trends[[#This Row],[Comments]]</f>
        <v>369461</v>
      </c>
      <c r="M1085">
        <f>bbdd_Social_Media_Trends[[#This Row],[Interactions]]/bbdd_Social_Media_Trends[[#This Row],[Views]]</f>
        <v>0.15486163883962648</v>
      </c>
      <c r="N1085" s="1" t="s">
        <v>29</v>
      </c>
      <c r="O1085" s="4">
        <f t="shared" si="16"/>
        <v>0</v>
      </c>
    </row>
    <row r="1086" spans="1:15">
      <c r="A1086" s="1" t="s">
        <v>1126</v>
      </c>
      <c r="B1086" s="2">
        <v>44900</v>
      </c>
      <c r="C1086" s="13" t="str">
        <f>TEXT(bbdd_Social_Media_Trends[[#This Row],[Post_Date]],"aaaa-mm")</f>
        <v>2022-12</v>
      </c>
      <c r="D1086" s="1" t="s">
        <v>27</v>
      </c>
      <c r="E1086" s="1" t="s">
        <v>35</v>
      </c>
      <c r="F1086" s="1" t="s">
        <v>32</v>
      </c>
      <c r="G1086" s="1" t="s">
        <v>15</v>
      </c>
      <c r="H1086">
        <v>2543088</v>
      </c>
      <c r="I1086">
        <v>334654</v>
      </c>
      <c r="J1086">
        <v>46205</v>
      </c>
      <c r="K1086">
        <v>44955</v>
      </c>
      <c r="L1086">
        <f>bbdd_Social_Media_Trends[[#This Row],[Likes]]+bbdd_Social_Media_Trends[[#This Row],[Shares]]+bbdd_Social_Media_Trends[[#This Row],[Comments]]</f>
        <v>425814</v>
      </c>
      <c r="M1086">
        <f>bbdd_Social_Media_Trends[[#This Row],[Interactions]]/bbdd_Social_Media_Trends[[#This Row],[Views]]</f>
        <v>0.16743974254921576</v>
      </c>
      <c r="N1086" s="1" t="s">
        <v>29</v>
      </c>
      <c r="O1086" s="4">
        <f t="shared" si="16"/>
        <v>0</v>
      </c>
    </row>
    <row r="1087" spans="1:15">
      <c r="A1087" s="1" t="s">
        <v>1127</v>
      </c>
      <c r="B1087" s="2">
        <v>44720</v>
      </c>
      <c r="C1087" s="13" t="str">
        <f>TEXT(bbdd_Social_Media_Trends[[#This Row],[Post_Date]],"aaaa-mm")</f>
        <v>2022-06</v>
      </c>
      <c r="D1087" s="1" t="s">
        <v>18</v>
      </c>
      <c r="E1087" s="1" t="s">
        <v>46</v>
      </c>
      <c r="F1087" s="1" t="s">
        <v>47</v>
      </c>
      <c r="G1087" s="1" t="s">
        <v>44</v>
      </c>
      <c r="H1087">
        <v>4826724</v>
      </c>
      <c r="I1087">
        <v>359660</v>
      </c>
      <c r="J1087">
        <v>68209</v>
      </c>
      <c r="K1087">
        <v>1169</v>
      </c>
      <c r="L1087">
        <f>bbdd_Social_Media_Trends[[#This Row],[Likes]]+bbdd_Social_Media_Trends[[#This Row],[Shares]]+bbdd_Social_Media_Trends[[#This Row],[Comments]]</f>
        <v>429038</v>
      </c>
      <c r="M1087">
        <f>bbdd_Social_Media_Trends[[#This Row],[Interactions]]/bbdd_Social_Media_Trends[[#This Row],[Views]]</f>
        <v>8.8888032545469758E-2</v>
      </c>
      <c r="N1087" s="1" t="s">
        <v>16</v>
      </c>
      <c r="O1087" s="4">
        <f t="shared" si="16"/>
        <v>0</v>
      </c>
    </row>
    <row r="1088" spans="1:15">
      <c r="A1088" s="1" t="s">
        <v>1128</v>
      </c>
      <c r="B1088" s="2">
        <v>45217</v>
      </c>
      <c r="C1088" s="13" t="str">
        <f>TEXT(bbdd_Social_Media_Trends[[#This Row],[Post_Date]],"aaaa-mm")</f>
        <v>2023-10</v>
      </c>
      <c r="D1088" s="1" t="s">
        <v>12</v>
      </c>
      <c r="E1088" s="1" t="s">
        <v>31</v>
      </c>
      <c r="F1088" s="1" t="s">
        <v>36</v>
      </c>
      <c r="G1088" s="1" t="s">
        <v>50</v>
      </c>
      <c r="H1088">
        <v>332982</v>
      </c>
      <c r="I1088">
        <v>248040</v>
      </c>
      <c r="J1088">
        <v>43908</v>
      </c>
      <c r="K1088">
        <v>44462</v>
      </c>
      <c r="L1088">
        <f>bbdd_Social_Media_Trends[[#This Row],[Likes]]+bbdd_Social_Media_Trends[[#This Row],[Shares]]+bbdd_Social_Media_Trends[[#This Row],[Comments]]</f>
        <v>336410</v>
      </c>
      <c r="M1088">
        <f>bbdd_Social_Media_Trends[[#This Row],[Interactions]]/bbdd_Social_Media_Trends[[#This Row],[Views]]</f>
        <v>1.0102948507727145</v>
      </c>
      <c r="N1088" s="1" t="s">
        <v>16</v>
      </c>
      <c r="O1088" s="4">
        <f t="shared" si="16"/>
        <v>0</v>
      </c>
    </row>
    <row r="1089" spans="1:15">
      <c r="A1089" s="1" t="s">
        <v>1129</v>
      </c>
      <c r="B1089" s="2">
        <v>44979</v>
      </c>
      <c r="C1089" s="13" t="str">
        <f>TEXT(bbdd_Social_Media_Trends[[#This Row],[Post_Date]],"aaaa-mm")</f>
        <v>2023-02</v>
      </c>
      <c r="D1089" s="1" t="s">
        <v>12</v>
      </c>
      <c r="E1089" s="1" t="s">
        <v>49</v>
      </c>
      <c r="F1089" s="1" t="s">
        <v>47</v>
      </c>
      <c r="G1089" s="1" t="s">
        <v>25</v>
      </c>
      <c r="H1089">
        <v>243690</v>
      </c>
      <c r="I1089">
        <v>434643</v>
      </c>
      <c r="J1089">
        <v>49661</v>
      </c>
      <c r="K1089">
        <v>16049</v>
      </c>
      <c r="L1089">
        <f>bbdd_Social_Media_Trends[[#This Row],[Likes]]+bbdd_Social_Media_Trends[[#This Row],[Shares]]+bbdd_Social_Media_Trends[[#This Row],[Comments]]</f>
        <v>500353</v>
      </c>
      <c r="M1089">
        <f>bbdd_Social_Media_Trends[[#This Row],[Interactions]]/bbdd_Social_Media_Trends[[#This Row],[Views]]</f>
        <v>2.0532356682670607</v>
      </c>
      <c r="N1089" s="1" t="s">
        <v>29</v>
      </c>
      <c r="O1089" s="4">
        <f t="shared" si="16"/>
        <v>0</v>
      </c>
    </row>
    <row r="1090" spans="1:15">
      <c r="A1090" s="1" t="s">
        <v>1130</v>
      </c>
      <c r="B1090" s="2">
        <v>44679</v>
      </c>
      <c r="C1090" s="13" t="str">
        <f>TEXT(bbdd_Social_Media_Trends[[#This Row],[Post_Date]],"aaaa-mm")</f>
        <v>2022-04</v>
      </c>
      <c r="D1090" s="1" t="s">
        <v>18</v>
      </c>
      <c r="E1090" s="1" t="s">
        <v>19</v>
      </c>
      <c r="F1090" s="1" t="s">
        <v>14</v>
      </c>
      <c r="G1090" s="1" t="s">
        <v>21</v>
      </c>
      <c r="H1090">
        <v>2780722</v>
      </c>
      <c r="I1090">
        <v>130632</v>
      </c>
      <c r="J1090">
        <v>4458</v>
      </c>
      <c r="K1090">
        <v>42849</v>
      </c>
      <c r="L1090">
        <f>bbdd_Social_Media_Trends[[#This Row],[Likes]]+bbdd_Social_Media_Trends[[#This Row],[Shares]]+bbdd_Social_Media_Trends[[#This Row],[Comments]]</f>
        <v>177939</v>
      </c>
      <c r="M1090">
        <f>bbdd_Social_Media_Trends[[#This Row],[Interactions]]/bbdd_Social_Media_Trends[[#This Row],[Views]]</f>
        <v>6.3990215490796989E-2</v>
      </c>
      <c r="N1090" s="1" t="s">
        <v>22</v>
      </c>
      <c r="O1090" s="4">
        <f t="shared" ref="O1090:O1153" si="17">IF(ISERROR(VLOOKUP(A1090,A1091:A6088,1,FALSE)),0, 1)</f>
        <v>0</v>
      </c>
    </row>
    <row r="1091" spans="1:15">
      <c r="A1091" s="1" t="s">
        <v>1131</v>
      </c>
      <c r="B1091" s="2">
        <v>45076</v>
      </c>
      <c r="C1091" s="13" t="str">
        <f>TEXT(bbdd_Social_Media_Trends[[#This Row],[Post_Date]],"aaaa-mm")</f>
        <v>2023-05</v>
      </c>
      <c r="D1091" s="1" t="s">
        <v>24</v>
      </c>
      <c r="E1091" s="1" t="s">
        <v>19</v>
      </c>
      <c r="F1091" s="1" t="s">
        <v>32</v>
      </c>
      <c r="G1091" s="1" t="s">
        <v>37</v>
      </c>
      <c r="H1091">
        <v>4582230</v>
      </c>
      <c r="I1091">
        <v>284453</v>
      </c>
      <c r="J1091">
        <v>89108</v>
      </c>
      <c r="K1091">
        <v>46380</v>
      </c>
      <c r="L1091">
        <f>bbdd_Social_Media_Trends[[#This Row],[Likes]]+bbdd_Social_Media_Trends[[#This Row],[Shares]]+bbdd_Social_Media_Trends[[#This Row],[Comments]]</f>
        <v>419941</v>
      </c>
      <c r="M1091">
        <f>bbdd_Social_Media_Trends[[#This Row],[Interactions]]/bbdd_Social_Media_Trends[[#This Row],[Views]]</f>
        <v>9.1645552493000132E-2</v>
      </c>
      <c r="N1091" s="1" t="s">
        <v>22</v>
      </c>
      <c r="O1091" s="4">
        <f t="shared" si="17"/>
        <v>0</v>
      </c>
    </row>
    <row r="1092" spans="1:15">
      <c r="A1092" s="1" t="s">
        <v>1132</v>
      </c>
      <c r="B1092" s="2">
        <v>44816</v>
      </c>
      <c r="C1092" s="13" t="str">
        <f>TEXT(bbdd_Social_Media_Trends[[#This Row],[Post_Date]],"aaaa-mm")</f>
        <v>2022-09</v>
      </c>
      <c r="D1092" s="1" t="s">
        <v>27</v>
      </c>
      <c r="E1092" s="1" t="s">
        <v>59</v>
      </c>
      <c r="F1092" s="1" t="s">
        <v>32</v>
      </c>
      <c r="G1092" s="1" t="s">
        <v>60</v>
      </c>
      <c r="H1092">
        <v>4126761</v>
      </c>
      <c r="I1092">
        <v>108177</v>
      </c>
      <c r="J1092">
        <v>6409</v>
      </c>
      <c r="K1092">
        <v>1021</v>
      </c>
      <c r="L1092">
        <f>bbdd_Social_Media_Trends[[#This Row],[Likes]]+bbdd_Social_Media_Trends[[#This Row],[Shares]]+bbdd_Social_Media_Trends[[#This Row],[Comments]]</f>
        <v>115607</v>
      </c>
      <c r="M1092">
        <f>bbdd_Social_Media_Trends[[#This Row],[Interactions]]/bbdd_Social_Media_Trends[[#This Row],[Views]]</f>
        <v>2.8013979971217136E-2</v>
      </c>
      <c r="N1092" s="1" t="s">
        <v>22</v>
      </c>
      <c r="O1092" s="4">
        <f t="shared" si="17"/>
        <v>0</v>
      </c>
    </row>
    <row r="1093" spans="1:15">
      <c r="A1093" s="1" t="s">
        <v>1133</v>
      </c>
      <c r="B1093" s="2">
        <v>44981</v>
      </c>
      <c r="C1093" s="13" t="str">
        <f>TEXT(bbdd_Social_Media_Trends[[#This Row],[Post_Date]],"aaaa-mm")</f>
        <v>2023-02</v>
      </c>
      <c r="D1093" s="1" t="s">
        <v>24</v>
      </c>
      <c r="E1093" s="1" t="s">
        <v>59</v>
      </c>
      <c r="F1093" s="1" t="s">
        <v>32</v>
      </c>
      <c r="G1093" s="1" t="s">
        <v>25</v>
      </c>
      <c r="H1093">
        <v>2116294</v>
      </c>
      <c r="I1093">
        <v>479845</v>
      </c>
      <c r="J1093">
        <v>2280</v>
      </c>
      <c r="K1093">
        <v>48864</v>
      </c>
      <c r="L1093">
        <f>bbdd_Social_Media_Trends[[#This Row],[Likes]]+bbdd_Social_Media_Trends[[#This Row],[Shares]]+bbdd_Social_Media_Trends[[#This Row],[Comments]]</f>
        <v>530989</v>
      </c>
      <c r="M1093">
        <f>bbdd_Social_Media_Trends[[#This Row],[Interactions]]/bbdd_Social_Media_Trends[[#This Row],[Views]]</f>
        <v>0.25090511998805459</v>
      </c>
      <c r="N1093" s="1" t="s">
        <v>29</v>
      </c>
      <c r="O1093" s="4">
        <f t="shared" si="17"/>
        <v>0</v>
      </c>
    </row>
    <row r="1094" spans="1:15">
      <c r="A1094" s="1" t="s">
        <v>1134</v>
      </c>
      <c r="B1094" s="2">
        <v>44956</v>
      </c>
      <c r="C1094" s="13" t="str">
        <f>TEXT(bbdd_Social_Media_Trends[[#This Row],[Post_Date]],"aaaa-mm")</f>
        <v>2023-01</v>
      </c>
      <c r="D1094" s="1" t="s">
        <v>18</v>
      </c>
      <c r="E1094" s="1" t="s">
        <v>31</v>
      </c>
      <c r="F1094" s="1" t="s">
        <v>32</v>
      </c>
      <c r="G1094" s="1" t="s">
        <v>50</v>
      </c>
      <c r="H1094">
        <v>3724442</v>
      </c>
      <c r="I1094">
        <v>459724</v>
      </c>
      <c r="J1094">
        <v>55807</v>
      </c>
      <c r="K1094">
        <v>9912</v>
      </c>
      <c r="L1094">
        <f>bbdd_Social_Media_Trends[[#This Row],[Likes]]+bbdd_Social_Media_Trends[[#This Row],[Shares]]+bbdd_Social_Media_Trends[[#This Row],[Comments]]</f>
        <v>525443</v>
      </c>
      <c r="M1094">
        <f>bbdd_Social_Media_Trends[[#This Row],[Interactions]]/bbdd_Social_Media_Trends[[#This Row],[Views]]</f>
        <v>0.14107965703318778</v>
      </c>
      <c r="N1094" s="1" t="s">
        <v>22</v>
      </c>
      <c r="O1094" s="4">
        <f t="shared" si="17"/>
        <v>0</v>
      </c>
    </row>
    <row r="1095" spans="1:15">
      <c r="A1095" s="1" t="s">
        <v>1135</v>
      </c>
      <c r="B1095" s="2">
        <v>45269</v>
      </c>
      <c r="C1095" s="13" t="str">
        <f>TEXT(bbdd_Social_Media_Trends[[#This Row],[Post_Date]],"aaaa-mm")</f>
        <v>2023-12</v>
      </c>
      <c r="D1095" s="1" t="s">
        <v>18</v>
      </c>
      <c r="E1095" s="1" t="s">
        <v>39</v>
      </c>
      <c r="F1095" s="1" t="s">
        <v>36</v>
      </c>
      <c r="G1095" s="1" t="s">
        <v>25</v>
      </c>
      <c r="H1095">
        <v>4170208</v>
      </c>
      <c r="I1095">
        <v>315259</v>
      </c>
      <c r="J1095">
        <v>26019</v>
      </c>
      <c r="K1095">
        <v>37399</v>
      </c>
      <c r="L1095">
        <f>bbdd_Social_Media_Trends[[#This Row],[Likes]]+bbdd_Social_Media_Trends[[#This Row],[Shares]]+bbdd_Social_Media_Trends[[#This Row],[Comments]]</f>
        <v>378677</v>
      </c>
      <c r="M1095">
        <f>bbdd_Social_Media_Trends[[#This Row],[Interactions]]/bbdd_Social_Media_Trends[[#This Row],[Views]]</f>
        <v>9.0805302757080708E-2</v>
      </c>
      <c r="N1095" s="1" t="s">
        <v>22</v>
      </c>
      <c r="O1095" s="4">
        <f t="shared" si="17"/>
        <v>0</v>
      </c>
    </row>
    <row r="1096" spans="1:15">
      <c r="A1096" s="1" t="s">
        <v>1136</v>
      </c>
      <c r="B1096" s="2">
        <v>44567</v>
      </c>
      <c r="C1096" s="13" t="str">
        <f>TEXT(bbdd_Social_Media_Trends[[#This Row],[Post_Date]],"aaaa-mm")</f>
        <v>2022-01</v>
      </c>
      <c r="D1096" s="1" t="s">
        <v>24</v>
      </c>
      <c r="E1096" s="1" t="s">
        <v>35</v>
      </c>
      <c r="F1096" s="1" t="s">
        <v>20</v>
      </c>
      <c r="G1096" s="1" t="s">
        <v>50</v>
      </c>
      <c r="H1096">
        <v>1340034</v>
      </c>
      <c r="I1096">
        <v>92561</v>
      </c>
      <c r="J1096">
        <v>43545</v>
      </c>
      <c r="K1096">
        <v>32024</v>
      </c>
      <c r="L1096">
        <f>bbdd_Social_Media_Trends[[#This Row],[Likes]]+bbdd_Social_Media_Trends[[#This Row],[Shares]]+bbdd_Social_Media_Trends[[#This Row],[Comments]]</f>
        <v>168130</v>
      </c>
      <c r="M1096">
        <f>bbdd_Social_Media_Trends[[#This Row],[Interactions]]/bbdd_Social_Media_Trends[[#This Row],[Views]]</f>
        <v>0.12546696576355526</v>
      </c>
      <c r="N1096" s="1" t="s">
        <v>29</v>
      </c>
      <c r="O1096" s="4">
        <f t="shared" si="17"/>
        <v>0</v>
      </c>
    </row>
    <row r="1097" spans="1:15">
      <c r="A1097" s="1" t="s">
        <v>1137</v>
      </c>
      <c r="B1097" s="2">
        <v>45104</v>
      </c>
      <c r="C1097" s="13" t="str">
        <f>TEXT(bbdd_Social_Media_Trends[[#This Row],[Post_Date]],"aaaa-mm")</f>
        <v>2023-06</v>
      </c>
      <c r="D1097" s="1" t="s">
        <v>27</v>
      </c>
      <c r="E1097" s="1" t="s">
        <v>19</v>
      </c>
      <c r="F1097" s="1" t="s">
        <v>32</v>
      </c>
      <c r="G1097" s="1" t="s">
        <v>21</v>
      </c>
      <c r="H1097">
        <v>2091486</v>
      </c>
      <c r="I1097">
        <v>222248</v>
      </c>
      <c r="J1097">
        <v>78214</v>
      </c>
      <c r="K1097">
        <v>42629</v>
      </c>
      <c r="L1097">
        <f>bbdd_Social_Media_Trends[[#This Row],[Likes]]+bbdd_Social_Media_Trends[[#This Row],[Shares]]+bbdd_Social_Media_Trends[[#This Row],[Comments]]</f>
        <v>343091</v>
      </c>
      <c r="M1097">
        <f>bbdd_Social_Media_Trends[[#This Row],[Interactions]]/bbdd_Social_Media_Trends[[#This Row],[Views]]</f>
        <v>0.16404173874460551</v>
      </c>
      <c r="N1097" s="1" t="s">
        <v>16</v>
      </c>
      <c r="O1097" s="4">
        <f t="shared" si="17"/>
        <v>0</v>
      </c>
    </row>
    <row r="1098" spans="1:15">
      <c r="A1098" s="1" t="s">
        <v>1138</v>
      </c>
      <c r="B1098" s="2">
        <v>44584</v>
      </c>
      <c r="C1098" s="13" t="str">
        <f>TEXT(bbdd_Social_Media_Trends[[#This Row],[Post_Date]],"aaaa-mm")</f>
        <v>2022-01</v>
      </c>
      <c r="D1098" s="1" t="s">
        <v>24</v>
      </c>
      <c r="E1098" s="1" t="s">
        <v>59</v>
      </c>
      <c r="F1098" s="1" t="s">
        <v>47</v>
      </c>
      <c r="G1098" s="1" t="s">
        <v>37</v>
      </c>
      <c r="H1098">
        <v>4386555</v>
      </c>
      <c r="I1098">
        <v>119786</v>
      </c>
      <c r="J1098">
        <v>77421</v>
      </c>
      <c r="K1098">
        <v>45384</v>
      </c>
      <c r="L1098">
        <f>bbdd_Social_Media_Trends[[#This Row],[Likes]]+bbdd_Social_Media_Trends[[#This Row],[Shares]]+bbdd_Social_Media_Trends[[#This Row],[Comments]]</f>
        <v>242591</v>
      </c>
      <c r="M1098">
        <f>bbdd_Social_Media_Trends[[#This Row],[Interactions]]/bbdd_Social_Media_Trends[[#This Row],[Views]]</f>
        <v>5.5303307493009893E-2</v>
      </c>
      <c r="N1098" s="1" t="s">
        <v>29</v>
      </c>
      <c r="O1098" s="4">
        <f t="shared" si="17"/>
        <v>0</v>
      </c>
    </row>
    <row r="1099" spans="1:15">
      <c r="A1099" s="1" t="s">
        <v>1139</v>
      </c>
      <c r="B1099" s="2">
        <v>44787</v>
      </c>
      <c r="C1099" s="13" t="str">
        <f>TEXT(bbdd_Social_Media_Trends[[#This Row],[Post_Date]],"aaaa-mm")</f>
        <v>2022-08</v>
      </c>
      <c r="D1099" s="1" t="s">
        <v>27</v>
      </c>
      <c r="E1099" s="1" t="s">
        <v>59</v>
      </c>
      <c r="F1099" s="1" t="s">
        <v>36</v>
      </c>
      <c r="G1099" s="1" t="s">
        <v>15</v>
      </c>
      <c r="H1099">
        <v>97528</v>
      </c>
      <c r="I1099">
        <v>402649</v>
      </c>
      <c r="J1099">
        <v>98985</v>
      </c>
      <c r="K1099">
        <v>48533</v>
      </c>
      <c r="L1099">
        <f>bbdd_Social_Media_Trends[[#This Row],[Likes]]+bbdd_Social_Media_Trends[[#This Row],[Shares]]+bbdd_Social_Media_Trends[[#This Row],[Comments]]</f>
        <v>550167</v>
      </c>
      <c r="M1099">
        <f>bbdd_Social_Media_Trends[[#This Row],[Interactions]]/bbdd_Social_Media_Trends[[#This Row],[Views]]</f>
        <v>5.6411184480354359</v>
      </c>
      <c r="N1099" s="1" t="s">
        <v>22</v>
      </c>
      <c r="O1099" s="4">
        <f t="shared" si="17"/>
        <v>0</v>
      </c>
    </row>
    <row r="1100" spans="1:15">
      <c r="A1100" s="1" t="s">
        <v>1140</v>
      </c>
      <c r="B1100" s="2">
        <v>44911</v>
      </c>
      <c r="C1100" s="13" t="str">
        <f>TEXT(bbdd_Social_Media_Trends[[#This Row],[Post_Date]],"aaaa-mm")</f>
        <v>2022-12</v>
      </c>
      <c r="D1100" s="1" t="s">
        <v>27</v>
      </c>
      <c r="E1100" s="1" t="s">
        <v>49</v>
      </c>
      <c r="F1100" s="1" t="s">
        <v>41</v>
      </c>
      <c r="G1100" s="1" t="s">
        <v>44</v>
      </c>
      <c r="H1100">
        <v>3781524</v>
      </c>
      <c r="I1100">
        <v>76341</v>
      </c>
      <c r="J1100">
        <v>10644</v>
      </c>
      <c r="K1100">
        <v>1692</v>
      </c>
      <c r="L1100">
        <f>bbdd_Social_Media_Trends[[#This Row],[Likes]]+bbdd_Social_Media_Trends[[#This Row],[Shares]]+bbdd_Social_Media_Trends[[#This Row],[Comments]]</f>
        <v>88677</v>
      </c>
      <c r="M1100">
        <f>bbdd_Social_Media_Trends[[#This Row],[Interactions]]/bbdd_Social_Media_Trends[[#This Row],[Views]]</f>
        <v>2.3450069337124398E-2</v>
      </c>
      <c r="N1100" s="1" t="s">
        <v>22</v>
      </c>
      <c r="O1100" s="4">
        <f t="shared" si="17"/>
        <v>0</v>
      </c>
    </row>
    <row r="1101" spans="1:15">
      <c r="A1101" s="1" t="s">
        <v>1141</v>
      </c>
      <c r="B1101" s="2">
        <v>44708</v>
      </c>
      <c r="C1101" s="13" t="str">
        <f>TEXT(bbdd_Social_Media_Trends[[#This Row],[Post_Date]],"aaaa-mm")</f>
        <v>2022-05</v>
      </c>
      <c r="D1101" s="1" t="s">
        <v>12</v>
      </c>
      <c r="E1101" s="1" t="s">
        <v>57</v>
      </c>
      <c r="F1101" s="1" t="s">
        <v>20</v>
      </c>
      <c r="G1101" s="1" t="s">
        <v>37</v>
      </c>
      <c r="H1101">
        <v>2076113</v>
      </c>
      <c r="I1101">
        <v>484384</v>
      </c>
      <c r="J1101">
        <v>39567</v>
      </c>
      <c r="K1101">
        <v>41864</v>
      </c>
      <c r="L1101">
        <f>bbdd_Social_Media_Trends[[#This Row],[Likes]]+bbdd_Social_Media_Trends[[#This Row],[Shares]]+bbdd_Social_Media_Trends[[#This Row],[Comments]]</f>
        <v>565815</v>
      </c>
      <c r="M1101">
        <f>bbdd_Social_Media_Trends[[#This Row],[Interactions]]/bbdd_Social_Media_Trends[[#This Row],[Views]]</f>
        <v>0.27253574347831744</v>
      </c>
      <c r="N1101" s="1" t="s">
        <v>29</v>
      </c>
      <c r="O1101" s="4">
        <f t="shared" si="17"/>
        <v>0</v>
      </c>
    </row>
    <row r="1102" spans="1:15">
      <c r="A1102" s="1" t="s">
        <v>1142</v>
      </c>
      <c r="B1102" s="2">
        <v>45236</v>
      </c>
      <c r="C1102" s="13" t="str">
        <f>TEXT(bbdd_Social_Media_Trends[[#This Row],[Post_Date]],"aaaa-mm")</f>
        <v>2023-11</v>
      </c>
      <c r="D1102" s="1" t="s">
        <v>12</v>
      </c>
      <c r="E1102" s="1" t="s">
        <v>46</v>
      </c>
      <c r="F1102" s="1" t="s">
        <v>36</v>
      </c>
      <c r="G1102" s="1" t="s">
        <v>25</v>
      </c>
      <c r="H1102">
        <v>3648938</v>
      </c>
      <c r="I1102">
        <v>224759</v>
      </c>
      <c r="J1102">
        <v>88368</v>
      </c>
      <c r="K1102">
        <v>34806</v>
      </c>
      <c r="L1102">
        <f>bbdd_Social_Media_Trends[[#This Row],[Likes]]+bbdd_Social_Media_Trends[[#This Row],[Shares]]+bbdd_Social_Media_Trends[[#This Row],[Comments]]</f>
        <v>347933</v>
      </c>
      <c r="M1102">
        <f>bbdd_Social_Media_Trends[[#This Row],[Interactions]]/bbdd_Social_Media_Trends[[#This Row],[Views]]</f>
        <v>9.5351853059712166E-2</v>
      </c>
      <c r="N1102" s="1" t="s">
        <v>16</v>
      </c>
      <c r="O1102" s="4">
        <f t="shared" si="17"/>
        <v>0</v>
      </c>
    </row>
    <row r="1103" spans="1:15">
      <c r="A1103" s="1" t="s">
        <v>1143</v>
      </c>
      <c r="B1103" s="2">
        <v>45061</v>
      </c>
      <c r="C1103" s="13" t="str">
        <f>TEXT(bbdd_Social_Media_Trends[[#This Row],[Post_Date]],"aaaa-mm")</f>
        <v>2023-05</v>
      </c>
      <c r="D1103" s="1" t="s">
        <v>12</v>
      </c>
      <c r="E1103" s="1" t="s">
        <v>31</v>
      </c>
      <c r="F1103" s="1" t="s">
        <v>41</v>
      </c>
      <c r="G1103" s="1" t="s">
        <v>60</v>
      </c>
      <c r="H1103">
        <v>1304352</v>
      </c>
      <c r="I1103">
        <v>334062</v>
      </c>
      <c r="J1103">
        <v>84453</v>
      </c>
      <c r="K1103">
        <v>42589</v>
      </c>
      <c r="L1103">
        <f>bbdd_Social_Media_Trends[[#This Row],[Likes]]+bbdd_Social_Media_Trends[[#This Row],[Shares]]+bbdd_Social_Media_Trends[[#This Row],[Comments]]</f>
        <v>461104</v>
      </c>
      <c r="M1103">
        <f>bbdd_Social_Media_Trends[[#This Row],[Interactions]]/bbdd_Social_Media_Trends[[#This Row],[Views]]</f>
        <v>0.35351193542847331</v>
      </c>
      <c r="N1103" s="1" t="s">
        <v>22</v>
      </c>
      <c r="O1103" s="4">
        <f t="shared" si="17"/>
        <v>0</v>
      </c>
    </row>
    <row r="1104" spans="1:15">
      <c r="A1104" s="1" t="s">
        <v>1144</v>
      </c>
      <c r="B1104" s="2">
        <v>44607</v>
      </c>
      <c r="C1104" s="13" t="str">
        <f>TEXT(bbdd_Social_Media_Trends[[#This Row],[Post_Date]],"aaaa-mm")</f>
        <v>2022-02</v>
      </c>
      <c r="D1104" s="1" t="s">
        <v>18</v>
      </c>
      <c r="E1104" s="1" t="s">
        <v>49</v>
      </c>
      <c r="F1104" s="1" t="s">
        <v>36</v>
      </c>
      <c r="G1104" s="1" t="s">
        <v>28</v>
      </c>
      <c r="H1104">
        <v>4113719</v>
      </c>
      <c r="I1104">
        <v>371010</v>
      </c>
      <c r="J1104">
        <v>23116</v>
      </c>
      <c r="K1104">
        <v>29531</v>
      </c>
      <c r="L1104">
        <f>bbdd_Social_Media_Trends[[#This Row],[Likes]]+bbdd_Social_Media_Trends[[#This Row],[Shares]]+bbdd_Social_Media_Trends[[#This Row],[Comments]]</f>
        <v>423657</v>
      </c>
      <c r="M1104">
        <f>bbdd_Social_Media_Trends[[#This Row],[Interactions]]/bbdd_Social_Media_Trends[[#This Row],[Views]]</f>
        <v>0.10298637315771933</v>
      </c>
      <c r="N1104" s="1" t="s">
        <v>29</v>
      </c>
      <c r="O1104" s="4">
        <f t="shared" si="17"/>
        <v>0</v>
      </c>
    </row>
    <row r="1105" spans="1:15">
      <c r="A1105" s="1" t="s">
        <v>1145</v>
      </c>
      <c r="B1105" s="2">
        <v>44929</v>
      </c>
      <c r="C1105" s="13" t="str">
        <f>TEXT(bbdd_Social_Media_Trends[[#This Row],[Post_Date]],"aaaa-mm")</f>
        <v>2023-01</v>
      </c>
      <c r="D1105" s="1" t="s">
        <v>12</v>
      </c>
      <c r="E1105" s="1" t="s">
        <v>57</v>
      </c>
      <c r="F1105" s="1" t="s">
        <v>41</v>
      </c>
      <c r="G1105" s="1" t="s">
        <v>44</v>
      </c>
      <c r="H1105">
        <v>2919564</v>
      </c>
      <c r="I1105">
        <v>36753</v>
      </c>
      <c r="J1105">
        <v>49519</v>
      </c>
      <c r="K1105">
        <v>6372</v>
      </c>
      <c r="L1105">
        <f>bbdd_Social_Media_Trends[[#This Row],[Likes]]+bbdd_Social_Media_Trends[[#This Row],[Shares]]+bbdd_Social_Media_Trends[[#This Row],[Comments]]</f>
        <v>92644</v>
      </c>
      <c r="M1105">
        <f>bbdd_Social_Media_Trends[[#This Row],[Interactions]]/bbdd_Social_Media_Trends[[#This Row],[Views]]</f>
        <v>3.1732135346236631E-2</v>
      </c>
      <c r="N1105" s="1" t="s">
        <v>16</v>
      </c>
      <c r="O1105" s="4">
        <f t="shared" si="17"/>
        <v>0</v>
      </c>
    </row>
    <row r="1106" spans="1:15">
      <c r="A1106" s="1" t="s">
        <v>1146</v>
      </c>
      <c r="B1106" s="2">
        <v>45071</v>
      </c>
      <c r="C1106" s="13" t="str">
        <f>TEXT(bbdd_Social_Media_Trends[[#This Row],[Post_Date]],"aaaa-mm")</f>
        <v>2023-05</v>
      </c>
      <c r="D1106" s="1" t="s">
        <v>27</v>
      </c>
      <c r="E1106" s="1" t="s">
        <v>39</v>
      </c>
      <c r="F1106" s="1" t="s">
        <v>36</v>
      </c>
      <c r="G1106" s="1" t="s">
        <v>60</v>
      </c>
      <c r="H1106">
        <v>4732496</v>
      </c>
      <c r="I1106">
        <v>365067</v>
      </c>
      <c r="J1106">
        <v>78267</v>
      </c>
      <c r="K1106">
        <v>37692</v>
      </c>
      <c r="L1106">
        <f>bbdd_Social_Media_Trends[[#This Row],[Likes]]+bbdd_Social_Media_Trends[[#This Row],[Shares]]+bbdd_Social_Media_Trends[[#This Row],[Comments]]</f>
        <v>481026</v>
      </c>
      <c r="M1106">
        <f>bbdd_Social_Media_Trends[[#This Row],[Interactions]]/bbdd_Social_Media_Trends[[#This Row],[Views]]</f>
        <v>0.10164319209144604</v>
      </c>
      <c r="N1106" s="1" t="s">
        <v>29</v>
      </c>
      <c r="O1106" s="4">
        <f t="shared" si="17"/>
        <v>0</v>
      </c>
    </row>
    <row r="1107" spans="1:15">
      <c r="A1107" s="1" t="s">
        <v>1147</v>
      </c>
      <c r="B1107" s="2">
        <v>45288</v>
      </c>
      <c r="C1107" s="13" t="str">
        <f>TEXT(bbdd_Social_Media_Trends[[#This Row],[Post_Date]],"aaaa-mm")</f>
        <v>2023-12</v>
      </c>
      <c r="D1107" s="1" t="s">
        <v>24</v>
      </c>
      <c r="E1107" s="1" t="s">
        <v>13</v>
      </c>
      <c r="F1107" s="1" t="s">
        <v>20</v>
      </c>
      <c r="G1107" s="1" t="s">
        <v>37</v>
      </c>
      <c r="H1107">
        <v>2040652</v>
      </c>
      <c r="I1107">
        <v>407996</v>
      </c>
      <c r="J1107">
        <v>11598</v>
      </c>
      <c r="K1107">
        <v>40259</v>
      </c>
      <c r="L1107">
        <f>bbdd_Social_Media_Trends[[#This Row],[Likes]]+bbdd_Social_Media_Trends[[#This Row],[Shares]]+bbdd_Social_Media_Trends[[#This Row],[Comments]]</f>
        <v>459853</v>
      </c>
      <c r="M1107">
        <f>bbdd_Social_Media_Trends[[#This Row],[Interactions]]/bbdd_Social_Media_Trends[[#This Row],[Views]]</f>
        <v>0.22534611486916928</v>
      </c>
      <c r="N1107" s="1" t="s">
        <v>29</v>
      </c>
      <c r="O1107" s="4">
        <f t="shared" si="17"/>
        <v>0</v>
      </c>
    </row>
    <row r="1108" spans="1:15">
      <c r="A1108" s="1" t="s">
        <v>1148</v>
      </c>
      <c r="B1108" s="2">
        <v>45115</v>
      </c>
      <c r="C1108" s="13" t="str">
        <f>TEXT(bbdd_Social_Media_Trends[[#This Row],[Post_Date]],"aaaa-mm")</f>
        <v>2023-07</v>
      </c>
      <c r="D1108" s="1" t="s">
        <v>27</v>
      </c>
      <c r="E1108" s="1" t="s">
        <v>39</v>
      </c>
      <c r="F1108" s="1" t="s">
        <v>41</v>
      </c>
      <c r="G1108" s="1" t="s">
        <v>50</v>
      </c>
      <c r="H1108">
        <v>3380651</v>
      </c>
      <c r="I1108">
        <v>451739</v>
      </c>
      <c r="J1108">
        <v>2827</v>
      </c>
      <c r="K1108">
        <v>2335</v>
      </c>
      <c r="L1108">
        <f>bbdd_Social_Media_Trends[[#This Row],[Likes]]+bbdd_Social_Media_Trends[[#This Row],[Shares]]+bbdd_Social_Media_Trends[[#This Row],[Comments]]</f>
        <v>456901</v>
      </c>
      <c r="M1108">
        <f>bbdd_Social_Media_Trends[[#This Row],[Interactions]]/bbdd_Social_Media_Trends[[#This Row],[Views]]</f>
        <v>0.13515177993824268</v>
      </c>
      <c r="N1108" s="1" t="s">
        <v>16</v>
      </c>
      <c r="O1108" s="4">
        <f t="shared" si="17"/>
        <v>0</v>
      </c>
    </row>
    <row r="1109" spans="1:15">
      <c r="A1109" s="1" t="s">
        <v>1149</v>
      </c>
      <c r="B1109" s="2">
        <v>45206</v>
      </c>
      <c r="C1109" s="13" t="str">
        <f>TEXT(bbdd_Social_Media_Trends[[#This Row],[Post_Date]],"aaaa-mm")</f>
        <v>2023-10</v>
      </c>
      <c r="D1109" s="1" t="s">
        <v>27</v>
      </c>
      <c r="E1109" s="1" t="s">
        <v>19</v>
      </c>
      <c r="F1109" s="1" t="s">
        <v>14</v>
      </c>
      <c r="G1109" s="1" t="s">
        <v>21</v>
      </c>
      <c r="H1109">
        <v>2592595</v>
      </c>
      <c r="I1109">
        <v>237876</v>
      </c>
      <c r="J1109">
        <v>33780</v>
      </c>
      <c r="K1109">
        <v>36343</v>
      </c>
      <c r="L1109">
        <f>bbdd_Social_Media_Trends[[#This Row],[Likes]]+bbdd_Social_Media_Trends[[#This Row],[Shares]]+bbdd_Social_Media_Trends[[#This Row],[Comments]]</f>
        <v>307999</v>
      </c>
      <c r="M1109">
        <f>bbdd_Social_Media_Trends[[#This Row],[Interactions]]/bbdd_Social_Media_Trends[[#This Row],[Views]]</f>
        <v>0.11879950397188917</v>
      </c>
      <c r="N1109" s="1" t="s">
        <v>16</v>
      </c>
      <c r="O1109" s="4">
        <f t="shared" si="17"/>
        <v>0</v>
      </c>
    </row>
    <row r="1110" spans="1:15">
      <c r="A1110" s="1" t="s">
        <v>1150</v>
      </c>
      <c r="B1110" s="2">
        <v>44730</v>
      </c>
      <c r="C1110" s="13" t="str">
        <f>TEXT(bbdd_Social_Media_Trends[[#This Row],[Post_Date]],"aaaa-mm")</f>
        <v>2022-06</v>
      </c>
      <c r="D1110" s="1" t="s">
        <v>18</v>
      </c>
      <c r="E1110" s="1" t="s">
        <v>39</v>
      </c>
      <c r="F1110" s="1" t="s">
        <v>32</v>
      </c>
      <c r="G1110" s="1" t="s">
        <v>50</v>
      </c>
      <c r="H1110">
        <v>4284095</v>
      </c>
      <c r="I1110">
        <v>435610</v>
      </c>
      <c r="J1110">
        <v>44348</v>
      </c>
      <c r="K1110">
        <v>35611</v>
      </c>
      <c r="L1110">
        <f>bbdd_Social_Media_Trends[[#This Row],[Likes]]+bbdd_Social_Media_Trends[[#This Row],[Shares]]+bbdd_Social_Media_Trends[[#This Row],[Comments]]</f>
        <v>515569</v>
      </c>
      <c r="M1110">
        <f>bbdd_Social_Media_Trends[[#This Row],[Interactions]]/bbdd_Social_Media_Trends[[#This Row],[Views]]</f>
        <v>0.12034490364942887</v>
      </c>
      <c r="N1110" s="1" t="s">
        <v>16</v>
      </c>
      <c r="O1110" s="4">
        <f t="shared" si="17"/>
        <v>0</v>
      </c>
    </row>
    <row r="1111" spans="1:15">
      <c r="A1111" s="1" t="s">
        <v>1151</v>
      </c>
      <c r="B1111" s="2">
        <v>44611</v>
      </c>
      <c r="C1111" s="13" t="str">
        <f>TEXT(bbdd_Social_Media_Trends[[#This Row],[Post_Date]],"aaaa-mm")</f>
        <v>2022-02</v>
      </c>
      <c r="D1111" s="1" t="s">
        <v>27</v>
      </c>
      <c r="E1111" s="1" t="s">
        <v>57</v>
      </c>
      <c r="F1111" s="1" t="s">
        <v>14</v>
      </c>
      <c r="G1111" s="1" t="s">
        <v>25</v>
      </c>
      <c r="H1111">
        <v>1562200</v>
      </c>
      <c r="I1111">
        <v>236997</v>
      </c>
      <c r="J1111">
        <v>84050</v>
      </c>
      <c r="K1111">
        <v>12958</v>
      </c>
      <c r="L1111">
        <f>bbdd_Social_Media_Trends[[#This Row],[Likes]]+bbdd_Social_Media_Trends[[#This Row],[Shares]]+bbdd_Social_Media_Trends[[#This Row],[Comments]]</f>
        <v>334005</v>
      </c>
      <c r="M1111">
        <f>bbdd_Social_Media_Trends[[#This Row],[Interactions]]/bbdd_Social_Media_Trends[[#This Row],[Views]]</f>
        <v>0.21380425041607989</v>
      </c>
      <c r="N1111" s="1" t="s">
        <v>22</v>
      </c>
      <c r="O1111" s="4">
        <f t="shared" si="17"/>
        <v>0</v>
      </c>
    </row>
    <row r="1112" spans="1:15">
      <c r="A1112" s="1" t="s">
        <v>1152</v>
      </c>
      <c r="B1112" s="2">
        <v>45000</v>
      </c>
      <c r="C1112" s="13" t="str">
        <f>TEXT(bbdd_Social_Media_Trends[[#This Row],[Post_Date]],"aaaa-mm")</f>
        <v>2023-03</v>
      </c>
      <c r="D1112" s="1" t="s">
        <v>24</v>
      </c>
      <c r="E1112" s="1" t="s">
        <v>59</v>
      </c>
      <c r="F1112" s="1" t="s">
        <v>41</v>
      </c>
      <c r="G1112" s="1" t="s">
        <v>60</v>
      </c>
      <c r="H1112">
        <v>3305437</v>
      </c>
      <c r="I1112">
        <v>493487</v>
      </c>
      <c r="J1112">
        <v>69852</v>
      </c>
      <c r="K1112">
        <v>38719</v>
      </c>
      <c r="L1112">
        <f>bbdd_Social_Media_Trends[[#This Row],[Likes]]+bbdd_Social_Media_Trends[[#This Row],[Shares]]+bbdd_Social_Media_Trends[[#This Row],[Comments]]</f>
        <v>602058</v>
      </c>
      <c r="M1112">
        <f>bbdd_Social_Media_Trends[[#This Row],[Interactions]]/bbdd_Social_Media_Trends[[#This Row],[Views]]</f>
        <v>0.18214172588979913</v>
      </c>
      <c r="N1112" s="1" t="s">
        <v>16</v>
      </c>
      <c r="O1112" s="4">
        <f t="shared" si="17"/>
        <v>0</v>
      </c>
    </row>
    <row r="1113" spans="1:15">
      <c r="A1113" s="1" t="s">
        <v>1153</v>
      </c>
      <c r="B1113" s="2">
        <v>45141</v>
      </c>
      <c r="C1113" s="13" t="str">
        <f>TEXT(bbdd_Social_Media_Trends[[#This Row],[Post_Date]],"aaaa-mm")</f>
        <v>2023-08</v>
      </c>
      <c r="D1113" s="1" t="s">
        <v>27</v>
      </c>
      <c r="E1113" s="1" t="s">
        <v>31</v>
      </c>
      <c r="F1113" s="1" t="s">
        <v>20</v>
      </c>
      <c r="G1113" s="1" t="s">
        <v>21</v>
      </c>
      <c r="H1113">
        <v>2293007</v>
      </c>
      <c r="I1113">
        <v>93269</v>
      </c>
      <c r="J1113">
        <v>84008</v>
      </c>
      <c r="K1113">
        <v>11949</v>
      </c>
      <c r="L1113">
        <f>bbdd_Social_Media_Trends[[#This Row],[Likes]]+bbdd_Social_Media_Trends[[#This Row],[Shares]]+bbdd_Social_Media_Trends[[#This Row],[Comments]]</f>
        <v>189226</v>
      </c>
      <c r="M1113">
        <f>bbdd_Social_Media_Trends[[#This Row],[Interactions]]/bbdd_Social_Media_Trends[[#This Row],[Views]]</f>
        <v>8.2523079955708817E-2</v>
      </c>
      <c r="N1113" s="1" t="s">
        <v>22</v>
      </c>
      <c r="O1113" s="4">
        <f t="shared" si="17"/>
        <v>0</v>
      </c>
    </row>
    <row r="1114" spans="1:15">
      <c r="A1114" s="1" t="s">
        <v>1154</v>
      </c>
      <c r="B1114" s="2">
        <v>45173</v>
      </c>
      <c r="C1114" s="13" t="str">
        <f>TEXT(bbdd_Social_Media_Trends[[#This Row],[Post_Date]],"aaaa-mm")</f>
        <v>2023-09</v>
      </c>
      <c r="D1114" s="1" t="s">
        <v>24</v>
      </c>
      <c r="E1114" s="1" t="s">
        <v>59</v>
      </c>
      <c r="F1114" s="1" t="s">
        <v>20</v>
      </c>
      <c r="G1114" s="1" t="s">
        <v>15</v>
      </c>
      <c r="H1114">
        <v>1191376</v>
      </c>
      <c r="I1114">
        <v>239380</v>
      </c>
      <c r="J1114">
        <v>16309</v>
      </c>
      <c r="K1114">
        <v>8387</v>
      </c>
      <c r="L1114">
        <f>bbdd_Social_Media_Trends[[#This Row],[Likes]]+bbdd_Social_Media_Trends[[#This Row],[Shares]]+bbdd_Social_Media_Trends[[#This Row],[Comments]]</f>
        <v>264076</v>
      </c>
      <c r="M1114">
        <f>bbdd_Social_Media_Trends[[#This Row],[Interactions]]/bbdd_Social_Media_Trends[[#This Row],[Views]]</f>
        <v>0.22165630329971395</v>
      </c>
      <c r="N1114" s="1" t="s">
        <v>29</v>
      </c>
      <c r="O1114" s="4">
        <f t="shared" si="17"/>
        <v>0</v>
      </c>
    </row>
    <row r="1115" spans="1:15">
      <c r="A1115" s="1" t="s">
        <v>1155</v>
      </c>
      <c r="B1115" s="2">
        <v>44635</v>
      </c>
      <c r="C1115" s="13" t="str">
        <f>TEXT(bbdd_Social_Media_Trends[[#This Row],[Post_Date]],"aaaa-mm")</f>
        <v>2022-03</v>
      </c>
      <c r="D1115" s="1" t="s">
        <v>27</v>
      </c>
      <c r="E1115" s="1" t="s">
        <v>49</v>
      </c>
      <c r="F1115" s="1" t="s">
        <v>41</v>
      </c>
      <c r="G1115" s="1" t="s">
        <v>21</v>
      </c>
      <c r="H1115">
        <v>660930</v>
      </c>
      <c r="I1115">
        <v>336481</v>
      </c>
      <c r="J1115">
        <v>11129</v>
      </c>
      <c r="K1115">
        <v>35123</v>
      </c>
      <c r="L1115">
        <f>bbdd_Social_Media_Trends[[#This Row],[Likes]]+bbdd_Social_Media_Trends[[#This Row],[Shares]]+bbdd_Social_Media_Trends[[#This Row],[Comments]]</f>
        <v>382733</v>
      </c>
      <c r="M1115">
        <f>bbdd_Social_Media_Trends[[#This Row],[Interactions]]/bbdd_Social_Media_Trends[[#This Row],[Views]]</f>
        <v>0.57908250495513902</v>
      </c>
      <c r="N1115" s="1" t="s">
        <v>29</v>
      </c>
      <c r="O1115" s="4">
        <f t="shared" si="17"/>
        <v>0</v>
      </c>
    </row>
    <row r="1116" spans="1:15">
      <c r="A1116" s="1" t="s">
        <v>1156</v>
      </c>
      <c r="B1116" s="2">
        <v>44762</v>
      </c>
      <c r="C1116" s="13" t="str">
        <f>TEXT(bbdd_Social_Media_Trends[[#This Row],[Post_Date]],"aaaa-mm")</f>
        <v>2022-07</v>
      </c>
      <c r="D1116" s="1" t="s">
        <v>12</v>
      </c>
      <c r="E1116" s="1" t="s">
        <v>35</v>
      </c>
      <c r="F1116" s="1" t="s">
        <v>41</v>
      </c>
      <c r="G1116" s="1" t="s">
        <v>21</v>
      </c>
      <c r="H1116">
        <v>790471</v>
      </c>
      <c r="I1116">
        <v>245250</v>
      </c>
      <c r="J1116">
        <v>99730</v>
      </c>
      <c r="K1116">
        <v>49881</v>
      </c>
      <c r="L1116">
        <f>bbdd_Social_Media_Trends[[#This Row],[Likes]]+bbdd_Social_Media_Trends[[#This Row],[Shares]]+bbdd_Social_Media_Trends[[#This Row],[Comments]]</f>
        <v>394861</v>
      </c>
      <c r="M1116">
        <f>bbdd_Social_Media_Trends[[#This Row],[Interactions]]/bbdd_Social_Media_Trends[[#This Row],[Views]]</f>
        <v>0.49952623182887163</v>
      </c>
      <c r="N1116" s="1" t="s">
        <v>22</v>
      </c>
      <c r="O1116" s="4">
        <f t="shared" si="17"/>
        <v>0</v>
      </c>
    </row>
    <row r="1117" spans="1:15">
      <c r="A1117" s="1" t="s">
        <v>1157</v>
      </c>
      <c r="B1117" s="2">
        <v>44775</v>
      </c>
      <c r="C1117" s="13" t="str">
        <f>TEXT(bbdd_Social_Media_Trends[[#This Row],[Post_Date]],"aaaa-mm")</f>
        <v>2022-08</v>
      </c>
      <c r="D1117" s="1" t="s">
        <v>27</v>
      </c>
      <c r="E1117" s="1" t="s">
        <v>35</v>
      </c>
      <c r="F1117" s="1" t="s">
        <v>41</v>
      </c>
      <c r="G1117" s="1" t="s">
        <v>37</v>
      </c>
      <c r="H1117">
        <v>4565789</v>
      </c>
      <c r="I1117">
        <v>300350</v>
      </c>
      <c r="J1117">
        <v>4163</v>
      </c>
      <c r="K1117">
        <v>15057</v>
      </c>
      <c r="L1117">
        <f>bbdd_Social_Media_Trends[[#This Row],[Likes]]+bbdd_Social_Media_Trends[[#This Row],[Shares]]+bbdd_Social_Media_Trends[[#This Row],[Comments]]</f>
        <v>319570</v>
      </c>
      <c r="M1117">
        <f>bbdd_Social_Media_Trends[[#This Row],[Interactions]]/bbdd_Social_Media_Trends[[#This Row],[Views]]</f>
        <v>6.9992283918507842E-2</v>
      </c>
      <c r="N1117" s="1" t="s">
        <v>22</v>
      </c>
      <c r="O1117" s="4">
        <f t="shared" si="17"/>
        <v>0</v>
      </c>
    </row>
    <row r="1118" spans="1:15">
      <c r="A1118" s="1" t="s">
        <v>1158</v>
      </c>
      <c r="B1118" s="2">
        <v>44733</v>
      </c>
      <c r="C1118" s="13" t="str">
        <f>TEXT(bbdd_Social_Media_Trends[[#This Row],[Post_Date]],"aaaa-mm")</f>
        <v>2022-06</v>
      </c>
      <c r="D1118" s="1" t="s">
        <v>18</v>
      </c>
      <c r="E1118" s="1" t="s">
        <v>52</v>
      </c>
      <c r="F1118" s="1" t="s">
        <v>20</v>
      </c>
      <c r="G1118" s="1" t="s">
        <v>60</v>
      </c>
      <c r="H1118">
        <v>1513083</v>
      </c>
      <c r="I1118">
        <v>352786</v>
      </c>
      <c r="J1118">
        <v>90781</v>
      </c>
      <c r="K1118">
        <v>29795</v>
      </c>
      <c r="L1118">
        <f>bbdd_Social_Media_Trends[[#This Row],[Likes]]+bbdd_Social_Media_Trends[[#This Row],[Shares]]+bbdd_Social_Media_Trends[[#This Row],[Comments]]</f>
        <v>473362</v>
      </c>
      <c r="M1118">
        <f>bbdd_Social_Media_Trends[[#This Row],[Interactions]]/bbdd_Social_Media_Trends[[#This Row],[Views]]</f>
        <v>0.3128460236484053</v>
      </c>
      <c r="N1118" s="1" t="s">
        <v>29</v>
      </c>
      <c r="O1118" s="4">
        <f t="shared" si="17"/>
        <v>0</v>
      </c>
    </row>
    <row r="1119" spans="1:15">
      <c r="A1119" s="1" t="s">
        <v>1159</v>
      </c>
      <c r="B1119" s="2">
        <v>44794</v>
      </c>
      <c r="C1119" s="13" t="str">
        <f>TEXT(bbdd_Social_Media_Trends[[#This Row],[Post_Date]],"aaaa-mm")</f>
        <v>2022-08</v>
      </c>
      <c r="D1119" s="1" t="s">
        <v>24</v>
      </c>
      <c r="E1119" s="1" t="s">
        <v>59</v>
      </c>
      <c r="F1119" s="1" t="s">
        <v>20</v>
      </c>
      <c r="G1119" s="1" t="s">
        <v>37</v>
      </c>
      <c r="H1119">
        <v>3829879</v>
      </c>
      <c r="I1119">
        <v>145994</v>
      </c>
      <c r="J1119">
        <v>75122</v>
      </c>
      <c r="K1119">
        <v>11620</v>
      </c>
      <c r="L1119">
        <f>bbdd_Social_Media_Trends[[#This Row],[Likes]]+bbdd_Social_Media_Trends[[#This Row],[Shares]]+bbdd_Social_Media_Trends[[#This Row],[Comments]]</f>
        <v>232736</v>
      </c>
      <c r="M1119">
        <f>bbdd_Social_Media_Trends[[#This Row],[Interactions]]/bbdd_Social_Media_Trends[[#This Row],[Views]]</f>
        <v>6.0768499474787588E-2</v>
      </c>
      <c r="N1119" s="1" t="s">
        <v>29</v>
      </c>
      <c r="O1119" s="4">
        <f t="shared" si="17"/>
        <v>0</v>
      </c>
    </row>
    <row r="1120" spans="1:15">
      <c r="A1120" s="1" t="s">
        <v>1160</v>
      </c>
      <c r="B1120" s="2">
        <v>45174</v>
      </c>
      <c r="C1120" s="13" t="str">
        <f>TEXT(bbdd_Social_Media_Trends[[#This Row],[Post_Date]],"aaaa-mm")</f>
        <v>2023-09</v>
      </c>
      <c r="D1120" s="1" t="s">
        <v>27</v>
      </c>
      <c r="E1120" s="1" t="s">
        <v>49</v>
      </c>
      <c r="F1120" s="1" t="s">
        <v>41</v>
      </c>
      <c r="G1120" s="1" t="s">
        <v>28</v>
      </c>
      <c r="H1120">
        <v>2754577</v>
      </c>
      <c r="I1120">
        <v>351227</v>
      </c>
      <c r="J1120">
        <v>85607</v>
      </c>
      <c r="K1120">
        <v>43219</v>
      </c>
      <c r="L1120">
        <f>bbdd_Social_Media_Trends[[#This Row],[Likes]]+bbdd_Social_Media_Trends[[#This Row],[Shares]]+bbdd_Social_Media_Trends[[#This Row],[Comments]]</f>
        <v>480053</v>
      </c>
      <c r="M1120">
        <f>bbdd_Social_Media_Trends[[#This Row],[Interactions]]/bbdd_Social_Media_Trends[[#This Row],[Views]]</f>
        <v>0.17427467084782891</v>
      </c>
      <c r="N1120" s="1" t="s">
        <v>16</v>
      </c>
      <c r="O1120" s="4">
        <f t="shared" si="17"/>
        <v>0</v>
      </c>
    </row>
    <row r="1121" spans="1:15">
      <c r="A1121" s="1" t="s">
        <v>1161</v>
      </c>
      <c r="B1121" s="2">
        <v>44612</v>
      </c>
      <c r="C1121" s="13" t="str">
        <f>TEXT(bbdd_Social_Media_Trends[[#This Row],[Post_Date]],"aaaa-mm")</f>
        <v>2022-02</v>
      </c>
      <c r="D1121" s="1" t="s">
        <v>24</v>
      </c>
      <c r="E1121" s="1" t="s">
        <v>52</v>
      </c>
      <c r="F1121" s="1" t="s">
        <v>14</v>
      </c>
      <c r="G1121" s="1" t="s">
        <v>50</v>
      </c>
      <c r="H1121">
        <v>3497840</v>
      </c>
      <c r="I1121">
        <v>366736</v>
      </c>
      <c r="J1121">
        <v>65404</v>
      </c>
      <c r="K1121">
        <v>28802</v>
      </c>
      <c r="L1121">
        <f>bbdd_Social_Media_Trends[[#This Row],[Likes]]+bbdd_Social_Media_Trends[[#This Row],[Shares]]+bbdd_Social_Media_Trends[[#This Row],[Comments]]</f>
        <v>460942</v>
      </c>
      <c r="M1121">
        <f>bbdd_Social_Media_Trends[[#This Row],[Interactions]]/bbdd_Social_Media_Trends[[#This Row],[Views]]</f>
        <v>0.13177904077945246</v>
      </c>
      <c r="N1121" s="1" t="s">
        <v>16</v>
      </c>
      <c r="O1121" s="4">
        <f t="shared" si="17"/>
        <v>0</v>
      </c>
    </row>
    <row r="1122" spans="1:15">
      <c r="A1122" s="1" t="s">
        <v>1162</v>
      </c>
      <c r="B1122" s="2">
        <v>44788</v>
      </c>
      <c r="C1122" s="13" t="str">
        <f>TEXT(bbdd_Social_Media_Trends[[#This Row],[Post_Date]],"aaaa-mm")</f>
        <v>2022-08</v>
      </c>
      <c r="D1122" s="1" t="s">
        <v>18</v>
      </c>
      <c r="E1122" s="1" t="s">
        <v>49</v>
      </c>
      <c r="F1122" s="1" t="s">
        <v>36</v>
      </c>
      <c r="G1122" s="1" t="s">
        <v>44</v>
      </c>
      <c r="H1122">
        <v>4746014</v>
      </c>
      <c r="I1122">
        <v>29305</v>
      </c>
      <c r="J1122">
        <v>89872</v>
      </c>
      <c r="K1122">
        <v>16323</v>
      </c>
      <c r="L1122">
        <f>bbdd_Social_Media_Trends[[#This Row],[Likes]]+bbdd_Social_Media_Trends[[#This Row],[Shares]]+bbdd_Social_Media_Trends[[#This Row],[Comments]]</f>
        <v>135500</v>
      </c>
      <c r="M1122">
        <f>bbdd_Social_Media_Trends[[#This Row],[Interactions]]/bbdd_Social_Media_Trends[[#This Row],[Views]]</f>
        <v>2.8550273977278617E-2</v>
      </c>
      <c r="N1122" s="1" t="s">
        <v>22</v>
      </c>
      <c r="O1122" s="4">
        <f t="shared" si="17"/>
        <v>0</v>
      </c>
    </row>
    <row r="1123" spans="1:15">
      <c r="A1123" s="1" t="s">
        <v>1163</v>
      </c>
      <c r="B1123" s="2">
        <v>44643</v>
      </c>
      <c r="C1123" s="13" t="str">
        <f>TEXT(bbdd_Social_Media_Trends[[#This Row],[Post_Date]],"aaaa-mm")</f>
        <v>2022-03</v>
      </c>
      <c r="D1123" s="1" t="s">
        <v>24</v>
      </c>
      <c r="E1123" s="1" t="s">
        <v>52</v>
      </c>
      <c r="F1123" s="1" t="s">
        <v>14</v>
      </c>
      <c r="G1123" s="1" t="s">
        <v>50</v>
      </c>
      <c r="H1123">
        <v>4161787</v>
      </c>
      <c r="I1123">
        <v>343575</v>
      </c>
      <c r="J1123">
        <v>2003</v>
      </c>
      <c r="K1123">
        <v>19921</v>
      </c>
      <c r="L1123">
        <f>bbdd_Social_Media_Trends[[#This Row],[Likes]]+bbdd_Social_Media_Trends[[#This Row],[Shares]]+bbdd_Social_Media_Trends[[#This Row],[Comments]]</f>
        <v>365499</v>
      </c>
      <c r="M1123">
        <f>bbdd_Social_Media_Trends[[#This Row],[Interactions]]/bbdd_Social_Media_Trends[[#This Row],[Views]]</f>
        <v>8.7822610815978808E-2</v>
      </c>
      <c r="N1123" s="1" t="s">
        <v>22</v>
      </c>
      <c r="O1123" s="4">
        <f t="shared" si="17"/>
        <v>0</v>
      </c>
    </row>
    <row r="1124" spans="1:15">
      <c r="A1124" s="1" t="s">
        <v>1164</v>
      </c>
      <c r="B1124" s="2">
        <v>44608</v>
      </c>
      <c r="C1124" s="13" t="str">
        <f>TEXT(bbdd_Social_Media_Trends[[#This Row],[Post_Date]],"aaaa-mm")</f>
        <v>2022-02</v>
      </c>
      <c r="D1124" s="1" t="s">
        <v>27</v>
      </c>
      <c r="E1124" s="1" t="s">
        <v>31</v>
      </c>
      <c r="F1124" s="1" t="s">
        <v>14</v>
      </c>
      <c r="G1124" s="1" t="s">
        <v>21</v>
      </c>
      <c r="H1124">
        <v>3873103</v>
      </c>
      <c r="I1124">
        <v>121317</v>
      </c>
      <c r="J1124">
        <v>4727</v>
      </c>
      <c r="K1124">
        <v>38875</v>
      </c>
      <c r="L1124">
        <f>bbdd_Social_Media_Trends[[#This Row],[Likes]]+bbdd_Social_Media_Trends[[#This Row],[Shares]]+bbdd_Social_Media_Trends[[#This Row],[Comments]]</f>
        <v>164919</v>
      </c>
      <c r="M1124">
        <f>bbdd_Social_Media_Trends[[#This Row],[Interactions]]/bbdd_Social_Media_Trends[[#This Row],[Views]]</f>
        <v>4.2580587193265969E-2</v>
      </c>
      <c r="N1124" s="1" t="s">
        <v>22</v>
      </c>
      <c r="O1124" s="4">
        <f t="shared" si="17"/>
        <v>0</v>
      </c>
    </row>
    <row r="1125" spans="1:15">
      <c r="A1125" s="1" t="s">
        <v>1165</v>
      </c>
      <c r="B1125" s="2">
        <v>44565</v>
      </c>
      <c r="C1125" s="13" t="str">
        <f>TEXT(bbdd_Social_Media_Trends[[#This Row],[Post_Date]],"aaaa-mm")</f>
        <v>2022-01</v>
      </c>
      <c r="D1125" s="1" t="s">
        <v>27</v>
      </c>
      <c r="E1125" s="1" t="s">
        <v>49</v>
      </c>
      <c r="F1125" s="1" t="s">
        <v>36</v>
      </c>
      <c r="G1125" s="1" t="s">
        <v>25</v>
      </c>
      <c r="H1125">
        <v>3620241</v>
      </c>
      <c r="I1125">
        <v>386951</v>
      </c>
      <c r="J1125">
        <v>38015</v>
      </c>
      <c r="K1125">
        <v>31259</v>
      </c>
      <c r="L1125">
        <f>bbdd_Social_Media_Trends[[#This Row],[Likes]]+bbdd_Social_Media_Trends[[#This Row],[Shares]]+bbdd_Social_Media_Trends[[#This Row],[Comments]]</f>
        <v>456225</v>
      </c>
      <c r="M1125">
        <f>bbdd_Social_Media_Trends[[#This Row],[Interactions]]/bbdd_Social_Media_Trends[[#This Row],[Views]]</f>
        <v>0.12602061575458651</v>
      </c>
      <c r="N1125" s="1" t="s">
        <v>16</v>
      </c>
      <c r="O1125" s="4">
        <f t="shared" si="17"/>
        <v>0</v>
      </c>
    </row>
    <row r="1126" spans="1:15">
      <c r="A1126" s="1" t="s">
        <v>1166</v>
      </c>
      <c r="B1126" s="2">
        <v>45057</v>
      </c>
      <c r="C1126" s="13" t="str">
        <f>TEXT(bbdd_Social_Media_Trends[[#This Row],[Post_Date]],"aaaa-mm")</f>
        <v>2023-05</v>
      </c>
      <c r="D1126" s="1" t="s">
        <v>27</v>
      </c>
      <c r="E1126" s="1" t="s">
        <v>57</v>
      </c>
      <c r="F1126" s="1" t="s">
        <v>14</v>
      </c>
      <c r="G1126" s="1" t="s">
        <v>21</v>
      </c>
      <c r="H1126">
        <v>3722406</v>
      </c>
      <c r="I1126">
        <v>295942</v>
      </c>
      <c r="J1126">
        <v>27878</v>
      </c>
      <c r="K1126">
        <v>47869</v>
      </c>
      <c r="L1126">
        <f>bbdd_Social_Media_Trends[[#This Row],[Likes]]+bbdd_Social_Media_Trends[[#This Row],[Shares]]+bbdd_Social_Media_Trends[[#This Row],[Comments]]</f>
        <v>371689</v>
      </c>
      <c r="M1126">
        <f>bbdd_Social_Media_Trends[[#This Row],[Interactions]]/bbdd_Social_Media_Trends[[#This Row],[Views]]</f>
        <v>9.9851816271519012E-2</v>
      </c>
      <c r="N1126" s="1" t="s">
        <v>22</v>
      </c>
      <c r="O1126" s="4">
        <f t="shared" si="17"/>
        <v>0</v>
      </c>
    </row>
    <row r="1127" spans="1:15">
      <c r="A1127" s="1" t="s">
        <v>1167</v>
      </c>
      <c r="B1127" s="2">
        <v>44796</v>
      </c>
      <c r="C1127" s="13" t="str">
        <f>TEXT(bbdd_Social_Media_Trends[[#This Row],[Post_Date]],"aaaa-mm")</f>
        <v>2022-08</v>
      </c>
      <c r="D1127" s="1" t="s">
        <v>27</v>
      </c>
      <c r="E1127" s="1" t="s">
        <v>31</v>
      </c>
      <c r="F1127" s="1" t="s">
        <v>14</v>
      </c>
      <c r="G1127" s="1" t="s">
        <v>21</v>
      </c>
      <c r="H1127">
        <v>2975095</v>
      </c>
      <c r="I1127">
        <v>449386</v>
      </c>
      <c r="J1127">
        <v>33351</v>
      </c>
      <c r="K1127">
        <v>13313</v>
      </c>
      <c r="L1127">
        <f>bbdd_Social_Media_Trends[[#This Row],[Likes]]+bbdd_Social_Media_Trends[[#This Row],[Shares]]+bbdd_Social_Media_Trends[[#This Row],[Comments]]</f>
        <v>496050</v>
      </c>
      <c r="M1127">
        <f>bbdd_Social_Media_Trends[[#This Row],[Interactions]]/bbdd_Social_Media_Trends[[#This Row],[Views]]</f>
        <v>0.16673417151385081</v>
      </c>
      <c r="N1127" s="1" t="s">
        <v>16</v>
      </c>
      <c r="O1127" s="4">
        <f t="shared" si="17"/>
        <v>0</v>
      </c>
    </row>
    <row r="1128" spans="1:15">
      <c r="A1128" s="1" t="s">
        <v>1168</v>
      </c>
      <c r="B1128" s="2">
        <v>44600</v>
      </c>
      <c r="C1128" s="13" t="str">
        <f>TEXT(bbdd_Social_Media_Trends[[#This Row],[Post_Date]],"aaaa-mm")</f>
        <v>2022-02</v>
      </c>
      <c r="D1128" s="1" t="s">
        <v>27</v>
      </c>
      <c r="E1128" s="1" t="s">
        <v>57</v>
      </c>
      <c r="F1128" s="1" t="s">
        <v>47</v>
      </c>
      <c r="G1128" s="1" t="s">
        <v>25</v>
      </c>
      <c r="H1128">
        <v>178206</v>
      </c>
      <c r="I1128">
        <v>37884</v>
      </c>
      <c r="J1128">
        <v>42111</v>
      </c>
      <c r="K1128">
        <v>34950</v>
      </c>
      <c r="L1128">
        <f>bbdd_Social_Media_Trends[[#This Row],[Likes]]+bbdd_Social_Media_Trends[[#This Row],[Shares]]+bbdd_Social_Media_Trends[[#This Row],[Comments]]</f>
        <v>114945</v>
      </c>
      <c r="M1128">
        <f>bbdd_Social_Media_Trends[[#This Row],[Interactions]]/bbdd_Social_Media_Trends[[#This Row],[Views]]</f>
        <v>0.64501195245951315</v>
      </c>
      <c r="N1128" s="1" t="s">
        <v>29</v>
      </c>
      <c r="O1128" s="4">
        <f t="shared" si="17"/>
        <v>0</v>
      </c>
    </row>
    <row r="1129" spans="1:15">
      <c r="A1129" s="1" t="s">
        <v>1169</v>
      </c>
      <c r="B1129" s="2">
        <v>44895</v>
      </c>
      <c r="C1129" s="13" t="str">
        <f>TEXT(bbdd_Social_Media_Trends[[#This Row],[Post_Date]],"aaaa-mm")</f>
        <v>2022-11</v>
      </c>
      <c r="D1129" s="1" t="s">
        <v>12</v>
      </c>
      <c r="E1129" s="1" t="s">
        <v>57</v>
      </c>
      <c r="F1129" s="1" t="s">
        <v>47</v>
      </c>
      <c r="G1129" s="1" t="s">
        <v>28</v>
      </c>
      <c r="H1129">
        <v>2221223</v>
      </c>
      <c r="I1129">
        <v>69758</v>
      </c>
      <c r="J1129">
        <v>80790</v>
      </c>
      <c r="K1129">
        <v>38108</v>
      </c>
      <c r="L1129">
        <f>bbdd_Social_Media_Trends[[#This Row],[Likes]]+bbdd_Social_Media_Trends[[#This Row],[Shares]]+bbdd_Social_Media_Trends[[#This Row],[Comments]]</f>
        <v>188656</v>
      </c>
      <c r="M1129">
        <f>bbdd_Social_Media_Trends[[#This Row],[Interactions]]/bbdd_Social_Media_Trends[[#This Row],[Views]]</f>
        <v>8.4933390298947919E-2</v>
      </c>
      <c r="N1129" s="1" t="s">
        <v>22</v>
      </c>
      <c r="O1129" s="4">
        <f t="shared" si="17"/>
        <v>0</v>
      </c>
    </row>
    <row r="1130" spans="1:15">
      <c r="A1130" s="1" t="s">
        <v>1170</v>
      </c>
      <c r="B1130" s="2">
        <v>45059</v>
      </c>
      <c r="C1130" s="13" t="str">
        <f>TEXT(bbdd_Social_Media_Trends[[#This Row],[Post_Date]],"aaaa-mm")</f>
        <v>2023-05</v>
      </c>
      <c r="D1130" s="1" t="s">
        <v>24</v>
      </c>
      <c r="E1130" s="1" t="s">
        <v>52</v>
      </c>
      <c r="F1130" s="1" t="s">
        <v>14</v>
      </c>
      <c r="G1130" s="1" t="s">
        <v>60</v>
      </c>
      <c r="H1130">
        <v>3283134</v>
      </c>
      <c r="I1130">
        <v>413608</v>
      </c>
      <c r="J1130">
        <v>67001</v>
      </c>
      <c r="K1130">
        <v>12600</v>
      </c>
      <c r="L1130">
        <f>bbdd_Social_Media_Trends[[#This Row],[Likes]]+bbdd_Social_Media_Trends[[#This Row],[Shares]]+bbdd_Social_Media_Trends[[#This Row],[Comments]]</f>
        <v>493209</v>
      </c>
      <c r="M1130">
        <f>bbdd_Social_Media_Trends[[#This Row],[Interactions]]/bbdd_Social_Media_Trends[[#This Row],[Views]]</f>
        <v>0.15022505934878078</v>
      </c>
      <c r="N1130" s="1" t="s">
        <v>16</v>
      </c>
      <c r="O1130" s="4">
        <f t="shared" si="17"/>
        <v>0</v>
      </c>
    </row>
    <row r="1131" spans="1:15">
      <c r="A1131" s="1" t="s">
        <v>1171</v>
      </c>
      <c r="B1131" s="2">
        <v>44724</v>
      </c>
      <c r="C1131" s="13" t="str">
        <f>TEXT(bbdd_Social_Media_Trends[[#This Row],[Post_Date]],"aaaa-mm")</f>
        <v>2022-06</v>
      </c>
      <c r="D1131" s="1" t="s">
        <v>24</v>
      </c>
      <c r="E1131" s="1" t="s">
        <v>31</v>
      </c>
      <c r="F1131" s="1" t="s">
        <v>41</v>
      </c>
      <c r="G1131" s="1" t="s">
        <v>44</v>
      </c>
      <c r="H1131">
        <v>2215064</v>
      </c>
      <c r="I1131">
        <v>29791</v>
      </c>
      <c r="J1131">
        <v>99856</v>
      </c>
      <c r="K1131">
        <v>25420</v>
      </c>
      <c r="L1131">
        <f>bbdd_Social_Media_Trends[[#This Row],[Likes]]+bbdd_Social_Media_Trends[[#This Row],[Shares]]+bbdd_Social_Media_Trends[[#This Row],[Comments]]</f>
        <v>155067</v>
      </c>
      <c r="M1131">
        <f>bbdd_Social_Media_Trends[[#This Row],[Interactions]]/bbdd_Social_Media_Trends[[#This Row],[Views]]</f>
        <v>7.0005652206888827E-2</v>
      </c>
      <c r="N1131" s="1" t="s">
        <v>16</v>
      </c>
      <c r="O1131" s="4">
        <f t="shared" si="17"/>
        <v>0</v>
      </c>
    </row>
    <row r="1132" spans="1:15">
      <c r="A1132" s="1" t="s">
        <v>1172</v>
      </c>
      <c r="B1132" s="2">
        <v>44792</v>
      </c>
      <c r="C1132" s="13" t="str">
        <f>TEXT(bbdd_Social_Media_Trends[[#This Row],[Post_Date]],"aaaa-mm")</f>
        <v>2022-08</v>
      </c>
      <c r="D1132" s="1" t="s">
        <v>24</v>
      </c>
      <c r="E1132" s="1" t="s">
        <v>59</v>
      </c>
      <c r="F1132" s="1" t="s">
        <v>14</v>
      </c>
      <c r="G1132" s="1" t="s">
        <v>25</v>
      </c>
      <c r="H1132">
        <v>2189190</v>
      </c>
      <c r="I1132">
        <v>105704</v>
      </c>
      <c r="J1132">
        <v>95438</v>
      </c>
      <c r="K1132">
        <v>38438</v>
      </c>
      <c r="L1132">
        <f>bbdd_Social_Media_Trends[[#This Row],[Likes]]+bbdd_Social_Media_Trends[[#This Row],[Shares]]+bbdd_Social_Media_Trends[[#This Row],[Comments]]</f>
        <v>239580</v>
      </c>
      <c r="M1132">
        <f>bbdd_Social_Media_Trends[[#This Row],[Interactions]]/bbdd_Social_Media_Trends[[#This Row],[Views]]</f>
        <v>0.1094377372452825</v>
      </c>
      <c r="N1132" s="1" t="s">
        <v>29</v>
      </c>
      <c r="O1132" s="4">
        <f t="shared" si="17"/>
        <v>0</v>
      </c>
    </row>
    <row r="1133" spans="1:15">
      <c r="A1133" s="1" t="s">
        <v>1173</v>
      </c>
      <c r="B1133" s="2">
        <v>45075</v>
      </c>
      <c r="C1133" s="13" t="str">
        <f>TEXT(bbdd_Social_Media_Trends[[#This Row],[Post_Date]],"aaaa-mm")</f>
        <v>2023-05</v>
      </c>
      <c r="D1133" s="1" t="s">
        <v>18</v>
      </c>
      <c r="E1133" s="1" t="s">
        <v>52</v>
      </c>
      <c r="F1133" s="1" t="s">
        <v>41</v>
      </c>
      <c r="G1133" s="1" t="s">
        <v>15</v>
      </c>
      <c r="H1133">
        <v>2085067</v>
      </c>
      <c r="I1133">
        <v>227030</v>
      </c>
      <c r="J1133">
        <v>40851</v>
      </c>
      <c r="K1133">
        <v>2906</v>
      </c>
      <c r="L1133">
        <f>bbdd_Social_Media_Trends[[#This Row],[Likes]]+bbdd_Social_Media_Trends[[#This Row],[Shares]]+bbdd_Social_Media_Trends[[#This Row],[Comments]]</f>
        <v>270787</v>
      </c>
      <c r="M1133">
        <f>bbdd_Social_Media_Trends[[#This Row],[Interactions]]/bbdd_Social_Media_Trends[[#This Row],[Views]]</f>
        <v>0.12986968764073289</v>
      </c>
      <c r="N1133" s="1" t="s">
        <v>29</v>
      </c>
      <c r="O1133" s="4">
        <f t="shared" si="17"/>
        <v>0</v>
      </c>
    </row>
    <row r="1134" spans="1:15">
      <c r="A1134" s="1" t="s">
        <v>1174</v>
      </c>
      <c r="B1134" s="2">
        <v>44642</v>
      </c>
      <c r="C1134" s="13" t="str">
        <f>TEXT(bbdd_Social_Media_Trends[[#This Row],[Post_Date]],"aaaa-mm")</f>
        <v>2022-03</v>
      </c>
      <c r="D1134" s="1" t="s">
        <v>18</v>
      </c>
      <c r="E1134" s="1" t="s">
        <v>49</v>
      </c>
      <c r="F1134" s="1" t="s">
        <v>41</v>
      </c>
      <c r="G1134" s="1" t="s">
        <v>21</v>
      </c>
      <c r="H1134">
        <v>4121250</v>
      </c>
      <c r="I1134">
        <v>73511</v>
      </c>
      <c r="J1134">
        <v>93273</v>
      </c>
      <c r="K1134">
        <v>36056</v>
      </c>
      <c r="L1134">
        <f>bbdd_Social_Media_Trends[[#This Row],[Likes]]+bbdd_Social_Media_Trends[[#This Row],[Shares]]+bbdd_Social_Media_Trends[[#This Row],[Comments]]</f>
        <v>202840</v>
      </c>
      <c r="M1134">
        <f>bbdd_Social_Media_Trends[[#This Row],[Interactions]]/bbdd_Social_Media_Trends[[#This Row],[Views]]</f>
        <v>4.9218077039733091E-2</v>
      </c>
      <c r="N1134" s="1" t="s">
        <v>22</v>
      </c>
      <c r="O1134" s="4">
        <f t="shared" si="17"/>
        <v>0</v>
      </c>
    </row>
    <row r="1135" spans="1:15">
      <c r="A1135" s="1" t="s">
        <v>1175</v>
      </c>
      <c r="B1135" s="2">
        <v>44928</v>
      </c>
      <c r="C1135" s="13" t="str">
        <f>TEXT(bbdd_Social_Media_Trends[[#This Row],[Post_Date]],"aaaa-mm")</f>
        <v>2023-01</v>
      </c>
      <c r="D1135" s="1" t="s">
        <v>24</v>
      </c>
      <c r="E1135" s="1" t="s">
        <v>52</v>
      </c>
      <c r="F1135" s="1" t="s">
        <v>41</v>
      </c>
      <c r="G1135" s="1" t="s">
        <v>60</v>
      </c>
      <c r="H1135">
        <v>1706185</v>
      </c>
      <c r="I1135">
        <v>35065</v>
      </c>
      <c r="J1135">
        <v>44031</v>
      </c>
      <c r="K1135">
        <v>14777</v>
      </c>
      <c r="L1135">
        <f>bbdd_Social_Media_Trends[[#This Row],[Likes]]+bbdd_Social_Media_Trends[[#This Row],[Shares]]+bbdd_Social_Media_Trends[[#This Row],[Comments]]</f>
        <v>93873</v>
      </c>
      <c r="M1135">
        <f>bbdd_Social_Media_Trends[[#This Row],[Interactions]]/bbdd_Social_Media_Trends[[#This Row],[Views]]</f>
        <v>5.5019238828145835E-2</v>
      </c>
      <c r="N1135" s="1" t="s">
        <v>22</v>
      </c>
      <c r="O1135" s="4">
        <f t="shared" si="17"/>
        <v>0</v>
      </c>
    </row>
    <row r="1136" spans="1:15">
      <c r="A1136" s="1" t="s">
        <v>1176</v>
      </c>
      <c r="B1136" s="2">
        <v>44580</v>
      </c>
      <c r="C1136" s="13" t="str">
        <f>TEXT(bbdd_Social_Media_Trends[[#This Row],[Post_Date]],"aaaa-mm")</f>
        <v>2022-01</v>
      </c>
      <c r="D1136" s="1" t="s">
        <v>24</v>
      </c>
      <c r="E1136" s="1" t="s">
        <v>19</v>
      </c>
      <c r="F1136" s="1" t="s">
        <v>14</v>
      </c>
      <c r="G1136" s="1" t="s">
        <v>50</v>
      </c>
      <c r="H1136">
        <v>697238</v>
      </c>
      <c r="I1136">
        <v>308437</v>
      </c>
      <c r="J1136">
        <v>36985</v>
      </c>
      <c r="K1136">
        <v>18584</v>
      </c>
      <c r="L1136">
        <f>bbdd_Social_Media_Trends[[#This Row],[Likes]]+bbdd_Social_Media_Trends[[#This Row],[Shares]]+bbdd_Social_Media_Trends[[#This Row],[Comments]]</f>
        <v>364006</v>
      </c>
      <c r="M1136">
        <f>bbdd_Social_Media_Trends[[#This Row],[Interactions]]/bbdd_Social_Media_Trends[[#This Row],[Views]]</f>
        <v>0.5220685045852349</v>
      </c>
      <c r="N1136" s="1" t="s">
        <v>22</v>
      </c>
      <c r="O1136" s="4">
        <f t="shared" si="17"/>
        <v>0</v>
      </c>
    </row>
    <row r="1137" spans="1:15">
      <c r="A1137" s="1" t="s">
        <v>1177</v>
      </c>
      <c r="B1137" s="2">
        <v>44816</v>
      </c>
      <c r="C1137" s="13" t="str">
        <f>TEXT(bbdd_Social_Media_Trends[[#This Row],[Post_Date]],"aaaa-mm")</f>
        <v>2022-09</v>
      </c>
      <c r="D1137" s="1" t="s">
        <v>12</v>
      </c>
      <c r="E1137" s="1" t="s">
        <v>19</v>
      </c>
      <c r="F1137" s="1" t="s">
        <v>41</v>
      </c>
      <c r="G1137" s="1" t="s">
        <v>15</v>
      </c>
      <c r="H1137">
        <v>492746</v>
      </c>
      <c r="I1137">
        <v>467395</v>
      </c>
      <c r="J1137">
        <v>66735</v>
      </c>
      <c r="K1137">
        <v>1125</v>
      </c>
      <c r="L1137">
        <f>bbdd_Social_Media_Trends[[#This Row],[Likes]]+bbdd_Social_Media_Trends[[#This Row],[Shares]]+bbdd_Social_Media_Trends[[#This Row],[Comments]]</f>
        <v>535255</v>
      </c>
      <c r="M1137">
        <f>bbdd_Social_Media_Trends[[#This Row],[Interactions]]/bbdd_Social_Media_Trends[[#This Row],[Views]]</f>
        <v>1.086269599347331</v>
      </c>
      <c r="N1137" s="1" t="s">
        <v>22</v>
      </c>
      <c r="O1137" s="4">
        <f t="shared" si="17"/>
        <v>0</v>
      </c>
    </row>
    <row r="1138" spans="1:15">
      <c r="A1138" s="1" t="s">
        <v>1178</v>
      </c>
      <c r="B1138" s="2">
        <v>45168</v>
      </c>
      <c r="C1138" s="13" t="str">
        <f>TEXT(bbdd_Social_Media_Trends[[#This Row],[Post_Date]],"aaaa-mm")</f>
        <v>2023-08</v>
      </c>
      <c r="D1138" s="1" t="s">
        <v>24</v>
      </c>
      <c r="E1138" s="1" t="s">
        <v>49</v>
      </c>
      <c r="F1138" s="1" t="s">
        <v>32</v>
      </c>
      <c r="G1138" s="1" t="s">
        <v>60</v>
      </c>
      <c r="H1138">
        <v>2611265</v>
      </c>
      <c r="I1138">
        <v>196133</v>
      </c>
      <c r="J1138">
        <v>74984</v>
      </c>
      <c r="K1138">
        <v>14125</v>
      </c>
      <c r="L1138">
        <f>bbdd_Social_Media_Trends[[#This Row],[Likes]]+bbdd_Social_Media_Trends[[#This Row],[Shares]]+bbdd_Social_Media_Trends[[#This Row],[Comments]]</f>
        <v>285242</v>
      </c>
      <c r="M1138">
        <f>bbdd_Social_Media_Trends[[#This Row],[Interactions]]/bbdd_Social_Media_Trends[[#This Row],[Views]]</f>
        <v>0.10923517911816687</v>
      </c>
      <c r="N1138" s="1" t="s">
        <v>22</v>
      </c>
      <c r="O1138" s="4">
        <f t="shared" si="17"/>
        <v>0</v>
      </c>
    </row>
    <row r="1139" spans="1:15">
      <c r="A1139" s="1" t="s">
        <v>1179</v>
      </c>
      <c r="B1139" s="2">
        <v>45029</v>
      </c>
      <c r="C1139" s="13" t="str">
        <f>TEXT(bbdd_Social_Media_Trends[[#This Row],[Post_Date]],"aaaa-mm")</f>
        <v>2023-04</v>
      </c>
      <c r="D1139" s="1" t="s">
        <v>18</v>
      </c>
      <c r="E1139" s="1" t="s">
        <v>13</v>
      </c>
      <c r="F1139" s="1" t="s">
        <v>47</v>
      </c>
      <c r="G1139" s="1" t="s">
        <v>15</v>
      </c>
      <c r="H1139">
        <v>4248915</v>
      </c>
      <c r="I1139">
        <v>261493</v>
      </c>
      <c r="J1139">
        <v>87021</v>
      </c>
      <c r="K1139">
        <v>28833</v>
      </c>
      <c r="L1139">
        <f>bbdd_Social_Media_Trends[[#This Row],[Likes]]+bbdd_Social_Media_Trends[[#This Row],[Shares]]+bbdd_Social_Media_Trends[[#This Row],[Comments]]</f>
        <v>377347</v>
      </c>
      <c r="M1139">
        <f>bbdd_Social_Media_Trends[[#This Row],[Interactions]]/bbdd_Social_Media_Trends[[#This Row],[Views]]</f>
        <v>8.8810202133956545E-2</v>
      </c>
      <c r="N1139" s="1" t="s">
        <v>22</v>
      </c>
      <c r="O1139" s="4">
        <f t="shared" si="17"/>
        <v>0</v>
      </c>
    </row>
    <row r="1140" spans="1:15">
      <c r="A1140" s="1" t="s">
        <v>1180</v>
      </c>
      <c r="B1140" s="2">
        <v>44742</v>
      </c>
      <c r="C1140" s="13" t="str">
        <f>TEXT(bbdd_Social_Media_Trends[[#This Row],[Post_Date]],"aaaa-mm")</f>
        <v>2022-06</v>
      </c>
      <c r="D1140" s="1" t="s">
        <v>27</v>
      </c>
      <c r="E1140" s="1" t="s">
        <v>31</v>
      </c>
      <c r="F1140" s="1" t="s">
        <v>32</v>
      </c>
      <c r="G1140" s="1" t="s">
        <v>50</v>
      </c>
      <c r="H1140">
        <v>3239323</v>
      </c>
      <c r="I1140">
        <v>38620</v>
      </c>
      <c r="J1140">
        <v>936</v>
      </c>
      <c r="K1140">
        <v>18479</v>
      </c>
      <c r="L1140">
        <f>bbdd_Social_Media_Trends[[#This Row],[Likes]]+bbdd_Social_Media_Trends[[#This Row],[Shares]]+bbdd_Social_Media_Trends[[#This Row],[Comments]]</f>
        <v>58035</v>
      </c>
      <c r="M1140">
        <f>bbdd_Social_Media_Trends[[#This Row],[Interactions]]/bbdd_Social_Media_Trends[[#This Row],[Views]]</f>
        <v>1.7915780550442177E-2</v>
      </c>
      <c r="N1140" s="1" t="s">
        <v>29</v>
      </c>
      <c r="O1140" s="4">
        <f t="shared" si="17"/>
        <v>0</v>
      </c>
    </row>
    <row r="1141" spans="1:15">
      <c r="A1141" s="1" t="s">
        <v>1181</v>
      </c>
      <c r="B1141" s="2">
        <v>44895</v>
      </c>
      <c r="C1141" s="13" t="str">
        <f>TEXT(bbdd_Social_Media_Trends[[#This Row],[Post_Date]],"aaaa-mm")</f>
        <v>2022-11</v>
      </c>
      <c r="D1141" s="1" t="s">
        <v>24</v>
      </c>
      <c r="E1141" s="1" t="s">
        <v>59</v>
      </c>
      <c r="F1141" s="1" t="s">
        <v>41</v>
      </c>
      <c r="G1141" s="1" t="s">
        <v>50</v>
      </c>
      <c r="H1141">
        <v>3551156</v>
      </c>
      <c r="I1141">
        <v>74808</v>
      </c>
      <c r="J1141">
        <v>24814</v>
      </c>
      <c r="K1141">
        <v>5993</v>
      </c>
      <c r="L1141">
        <f>bbdd_Social_Media_Trends[[#This Row],[Likes]]+bbdd_Social_Media_Trends[[#This Row],[Shares]]+bbdd_Social_Media_Trends[[#This Row],[Comments]]</f>
        <v>105615</v>
      </c>
      <c r="M1141">
        <f>bbdd_Social_Media_Trends[[#This Row],[Interactions]]/bbdd_Social_Media_Trends[[#This Row],[Views]]</f>
        <v>2.974101954405833E-2</v>
      </c>
      <c r="N1141" s="1" t="s">
        <v>29</v>
      </c>
      <c r="O1141" s="4">
        <f t="shared" si="17"/>
        <v>0</v>
      </c>
    </row>
    <row r="1142" spans="1:15">
      <c r="A1142" s="1" t="s">
        <v>1182</v>
      </c>
      <c r="B1142" s="2">
        <v>44769</v>
      </c>
      <c r="C1142" s="13" t="str">
        <f>TEXT(bbdd_Social_Media_Trends[[#This Row],[Post_Date]],"aaaa-mm")</f>
        <v>2022-07</v>
      </c>
      <c r="D1142" s="1" t="s">
        <v>12</v>
      </c>
      <c r="E1142" s="1" t="s">
        <v>57</v>
      </c>
      <c r="F1142" s="1" t="s">
        <v>32</v>
      </c>
      <c r="G1142" s="1" t="s">
        <v>25</v>
      </c>
      <c r="H1142">
        <v>4569045</v>
      </c>
      <c r="I1142">
        <v>140232</v>
      </c>
      <c r="J1142">
        <v>946</v>
      </c>
      <c r="K1142">
        <v>8215</v>
      </c>
      <c r="L1142">
        <f>bbdd_Social_Media_Trends[[#This Row],[Likes]]+bbdd_Social_Media_Trends[[#This Row],[Shares]]+bbdd_Social_Media_Trends[[#This Row],[Comments]]</f>
        <v>149393</v>
      </c>
      <c r="M1142">
        <f>bbdd_Social_Media_Trends[[#This Row],[Interactions]]/bbdd_Social_Media_Trends[[#This Row],[Views]]</f>
        <v>3.2696767048693981E-2</v>
      </c>
      <c r="N1142" s="1" t="s">
        <v>22</v>
      </c>
      <c r="O1142" s="4">
        <f t="shared" si="17"/>
        <v>0</v>
      </c>
    </row>
    <row r="1143" spans="1:15">
      <c r="A1143" s="1" t="s">
        <v>1183</v>
      </c>
      <c r="B1143" s="2">
        <v>45092</v>
      </c>
      <c r="C1143" s="13" t="str">
        <f>TEXT(bbdd_Social_Media_Trends[[#This Row],[Post_Date]],"aaaa-mm")</f>
        <v>2023-06</v>
      </c>
      <c r="D1143" s="1" t="s">
        <v>27</v>
      </c>
      <c r="E1143" s="1" t="s">
        <v>57</v>
      </c>
      <c r="F1143" s="1" t="s">
        <v>32</v>
      </c>
      <c r="G1143" s="1" t="s">
        <v>25</v>
      </c>
      <c r="H1143">
        <v>651443</v>
      </c>
      <c r="I1143">
        <v>338455</v>
      </c>
      <c r="J1143">
        <v>43231</v>
      </c>
      <c r="K1143">
        <v>38317</v>
      </c>
      <c r="L1143">
        <f>bbdd_Social_Media_Trends[[#This Row],[Likes]]+bbdd_Social_Media_Trends[[#This Row],[Shares]]+bbdd_Social_Media_Trends[[#This Row],[Comments]]</f>
        <v>420003</v>
      </c>
      <c r="M1143">
        <f>bbdd_Social_Media_Trends[[#This Row],[Interactions]]/bbdd_Social_Media_Trends[[#This Row],[Views]]</f>
        <v>0.64472716722721712</v>
      </c>
      <c r="N1143" s="1" t="s">
        <v>29</v>
      </c>
      <c r="O1143" s="4">
        <f t="shared" si="17"/>
        <v>0</v>
      </c>
    </row>
    <row r="1144" spans="1:15">
      <c r="A1144" s="1" t="s">
        <v>1184</v>
      </c>
      <c r="B1144" s="2">
        <v>44873</v>
      </c>
      <c r="C1144" s="13" t="str">
        <f>TEXT(bbdd_Social_Media_Trends[[#This Row],[Post_Date]],"aaaa-mm")</f>
        <v>2022-11</v>
      </c>
      <c r="D1144" s="1" t="s">
        <v>12</v>
      </c>
      <c r="E1144" s="1" t="s">
        <v>35</v>
      </c>
      <c r="F1144" s="1" t="s">
        <v>32</v>
      </c>
      <c r="G1144" s="1" t="s">
        <v>21</v>
      </c>
      <c r="H1144">
        <v>3484442</v>
      </c>
      <c r="I1144">
        <v>290461</v>
      </c>
      <c r="J1144">
        <v>51999</v>
      </c>
      <c r="K1144">
        <v>5863</v>
      </c>
      <c r="L1144">
        <f>bbdd_Social_Media_Trends[[#This Row],[Likes]]+bbdd_Social_Media_Trends[[#This Row],[Shares]]+bbdd_Social_Media_Trends[[#This Row],[Comments]]</f>
        <v>348323</v>
      </c>
      <c r="M1144">
        <f>bbdd_Social_Media_Trends[[#This Row],[Interactions]]/bbdd_Social_Media_Trends[[#This Row],[Views]]</f>
        <v>9.9965216812333224E-2</v>
      </c>
      <c r="N1144" s="1" t="s">
        <v>16</v>
      </c>
      <c r="O1144" s="4">
        <f t="shared" si="17"/>
        <v>0</v>
      </c>
    </row>
    <row r="1145" spans="1:15">
      <c r="A1145" s="1" t="s">
        <v>1185</v>
      </c>
      <c r="B1145" s="2">
        <v>44647</v>
      </c>
      <c r="C1145" s="13" t="str">
        <f>TEXT(bbdd_Social_Media_Trends[[#This Row],[Post_Date]],"aaaa-mm")</f>
        <v>2022-03</v>
      </c>
      <c r="D1145" s="1" t="s">
        <v>12</v>
      </c>
      <c r="E1145" s="1" t="s">
        <v>39</v>
      </c>
      <c r="F1145" s="1" t="s">
        <v>41</v>
      </c>
      <c r="G1145" s="1" t="s">
        <v>28</v>
      </c>
      <c r="H1145">
        <v>497423</v>
      </c>
      <c r="I1145">
        <v>158956</v>
      </c>
      <c r="J1145">
        <v>68044</v>
      </c>
      <c r="K1145">
        <v>30123</v>
      </c>
      <c r="L1145">
        <f>bbdd_Social_Media_Trends[[#This Row],[Likes]]+bbdd_Social_Media_Trends[[#This Row],[Shares]]+bbdd_Social_Media_Trends[[#This Row],[Comments]]</f>
        <v>257123</v>
      </c>
      <c r="M1145">
        <f>bbdd_Social_Media_Trends[[#This Row],[Interactions]]/bbdd_Social_Media_Trends[[#This Row],[Views]]</f>
        <v>0.5169101549385533</v>
      </c>
      <c r="N1145" s="1" t="s">
        <v>29</v>
      </c>
      <c r="O1145" s="4">
        <f t="shared" si="17"/>
        <v>0</v>
      </c>
    </row>
    <row r="1146" spans="1:15">
      <c r="A1146" s="1" t="s">
        <v>1186</v>
      </c>
      <c r="B1146" s="2">
        <v>44694</v>
      </c>
      <c r="C1146" s="13" t="str">
        <f>TEXT(bbdd_Social_Media_Trends[[#This Row],[Post_Date]],"aaaa-mm")</f>
        <v>2022-05</v>
      </c>
      <c r="D1146" s="1" t="s">
        <v>27</v>
      </c>
      <c r="E1146" s="1" t="s">
        <v>49</v>
      </c>
      <c r="F1146" s="1" t="s">
        <v>32</v>
      </c>
      <c r="G1146" s="1" t="s">
        <v>25</v>
      </c>
      <c r="H1146">
        <v>222706</v>
      </c>
      <c r="I1146">
        <v>422102</v>
      </c>
      <c r="J1146">
        <v>50384</v>
      </c>
      <c r="K1146">
        <v>8792</v>
      </c>
      <c r="L1146">
        <f>bbdd_Social_Media_Trends[[#This Row],[Likes]]+bbdd_Social_Media_Trends[[#This Row],[Shares]]+bbdd_Social_Media_Trends[[#This Row],[Comments]]</f>
        <v>481278</v>
      </c>
      <c r="M1146">
        <f>bbdd_Social_Media_Trends[[#This Row],[Interactions]]/bbdd_Social_Media_Trends[[#This Row],[Views]]</f>
        <v>2.1610464019828832</v>
      </c>
      <c r="N1146" s="1" t="s">
        <v>22</v>
      </c>
      <c r="O1146" s="4">
        <f t="shared" si="17"/>
        <v>0</v>
      </c>
    </row>
    <row r="1147" spans="1:15">
      <c r="A1147" s="1" t="s">
        <v>1187</v>
      </c>
      <c r="B1147" s="2">
        <v>45056</v>
      </c>
      <c r="C1147" s="13" t="str">
        <f>TEXT(bbdd_Social_Media_Trends[[#This Row],[Post_Date]],"aaaa-mm")</f>
        <v>2023-05</v>
      </c>
      <c r="D1147" s="1" t="s">
        <v>27</v>
      </c>
      <c r="E1147" s="1" t="s">
        <v>49</v>
      </c>
      <c r="F1147" s="1" t="s">
        <v>41</v>
      </c>
      <c r="G1147" s="1" t="s">
        <v>37</v>
      </c>
      <c r="H1147">
        <v>1128302</v>
      </c>
      <c r="I1147">
        <v>228488</v>
      </c>
      <c r="J1147">
        <v>52037</v>
      </c>
      <c r="K1147">
        <v>25873</v>
      </c>
      <c r="L1147">
        <f>bbdd_Social_Media_Trends[[#This Row],[Likes]]+bbdd_Social_Media_Trends[[#This Row],[Shares]]+bbdd_Social_Media_Trends[[#This Row],[Comments]]</f>
        <v>306398</v>
      </c>
      <c r="M1147">
        <f>bbdd_Social_Media_Trends[[#This Row],[Interactions]]/bbdd_Social_Media_Trends[[#This Row],[Views]]</f>
        <v>0.27155672860634827</v>
      </c>
      <c r="N1147" s="1" t="s">
        <v>22</v>
      </c>
      <c r="O1147" s="4">
        <f t="shared" si="17"/>
        <v>0</v>
      </c>
    </row>
    <row r="1148" spans="1:15">
      <c r="A1148" s="1" t="s">
        <v>1188</v>
      </c>
      <c r="B1148" s="2">
        <v>44839</v>
      </c>
      <c r="C1148" s="13" t="str">
        <f>TEXT(bbdd_Social_Media_Trends[[#This Row],[Post_Date]],"aaaa-mm")</f>
        <v>2022-10</v>
      </c>
      <c r="D1148" s="1" t="s">
        <v>27</v>
      </c>
      <c r="E1148" s="1" t="s">
        <v>19</v>
      </c>
      <c r="F1148" s="1" t="s">
        <v>41</v>
      </c>
      <c r="G1148" s="1" t="s">
        <v>60</v>
      </c>
      <c r="H1148">
        <v>2677335</v>
      </c>
      <c r="I1148">
        <v>7372</v>
      </c>
      <c r="J1148">
        <v>39950</v>
      </c>
      <c r="K1148">
        <v>10623</v>
      </c>
      <c r="L1148">
        <f>bbdd_Social_Media_Trends[[#This Row],[Likes]]+bbdd_Social_Media_Trends[[#This Row],[Shares]]+bbdd_Social_Media_Trends[[#This Row],[Comments]]</f>
        <v>57945</v>
      </c>
      <c r="M1148">
        <f>bbdd_Social_Media_Trends[[#This Row],[Interactions]]/bbdd_Social_Media_Trends[[#This Row],[Views]]</f>
        <v>2.1642790312008022E-2</v>
      </c>
      <c r="N1148" s="1" t="s">
        <v>22</v>
      </c>
      <c r="O1148" s="4">
        <f t="shared" si="17"/>
        <v>0</v>
      </c>
    </row>
    <row r="1149" spans="1:15">
      <c r="A1149" s="1" t="s">
        <v>1189</v>
      </c>
      <c r="B1149" s="2">
        <v>45112</v>
      </c>
      <c r="C1149" s="13" t="str">
        <f>TEXT(bbdd_Social_Media_Trends[[#This Row],[Post_Date]],"aaaa-mm")</f>
        <v>2023-07</v>
      </c>
      <c r="D1149" s="1" t="s">
        <v>27</v>
      </c>
      <c r="E1149" s="1" t="s">
        <v>19</v>
      </c>
      <c r="F1149" s="1" t="s">
        <v>20</v>
      </c>
      <c r="G1149" s="1" t="s">
        <v>21</v>
      </c>
      <c r="H1149">
        <v>1050909</v>
      </c>
      <c r="I1149">
        <v>258178</v>
      </c>
      <c r="J1149">
        <v>5642</v>
      </c>
      <c r="K1149">
        <v>13315</v>
      </c>
      <c r="L1149">
        <f>bbdd_Social_Media_Trends[[#This Row],[Likes]]+bbdd_Social_Media_Trends[[#This Row],[Shares]]+bbdd_Social_Media_Trends[[#This Row],[Comments]]</f>
        <v>277135</v>
      </c>
      <c r="M1149">
        <f>bbdd_Social_Media_Trends[[#This Row],[Interactions]]/bbdd_Social_Media_Trends[[#This Row],[Views]]</f>
        <v>0.26370979789877147</v>
      </c>
      <c r="N1149" s="1" t="s">
        <v>29</v>
      </c>
      <c r="O1149" s="4">
        <f t="shared" si="17"/>
        <v>0</v>
      </c>
    </row>
    <row r="1150" spans="1:15">
      <c r="A1150" s="1" t="s">
        <v>1190</v>
      </c>
      <c r="B1150" s="2">
        <v>44702</v>
      </c>
      <c r="C1150" s="13" t="str">
        <f>TEXT(bbdd_Social_Media_Trends[[#This Row],[Post_Date]],"aaaa-mm")</f>
        <v>2022-05</v>
      </c>
      <c r="D1150" s="1" t="s">
        <v>24</v>
      </c>
      <c r="E1150" s="1" t="s">
        <v>19</v>
      </c>
      <c r="F1150" s="1" t="s">
        <v>41</v>
      </c>
      <c r="G1150" s="1" t="s">
        <v>50</v>
      </c>
      <c r="H1150">
        <v>1015391</v>
      </c>
      <c r="I1150">
        <v>388747</v>
      </c>
      <c r="J1150">
        <v>2397</v>
      </c>
      <c r="K1150">
        <v>15351</v>
      </c>
      <c r="L1150">
        <f>bbdd_Social_Media_Trends[[#This Row],[Likes]]+bbdd_Social_Media_Trends[[#This Row],[Shares]]+bbdd_Social_Media_Trends[[#This Row],[Comments]]</f>
        <v>406495</v>
      </c>
      <c r="M1150">
        <f>bbdd_Social_Media_Trends[[#This Row],[Interactions]]/bbdd_Social_Media_Trends[[#This Row],[Views]]</f>
        <v>0.40033346760016586</v>
      </c>
      <c r="N1150" s="1" t="s">
        <v>16</v>
      </c>
      <c r="O1150" s="4">
        <f t="shared" si="17"/>
        <v>0</v>
      </c>
    </row>
    <row r="1151" spans="1:15">
      <c r="A1151" s="1" t="s">
        <v>1191</v>
      </c>
      <c r="B1151" s="2">
        <v>44838</v>
      </c>
      <c r="C1151" s="13" t="str">
        <f>TEXT(bbdd_Social_Media_Trends[[#This Row],[Post_Date]],"aaaa-mm")</f>
        <v>2022-10</v>
      </c>
      <c r="D1151" s="1" t="s">
        <v>24</v>
      </c>
      <c r="E1151" s="1" t="s">
        <v>59</v>
      </c>
      <c r="F1151" s="1" t="s">
        <v>32</v>
      </c>
      <c r="G1151" s="1" t="s">
        <v>50</v>
      </c>
      <c r="H1151">
        <v>1217360</v>
      </c>
      <c r="I1151">
        <v>423212</v>
      </c>
      <c r="J1151">
        <v>78276</v>
      </c>
      <c r="K1151">
        <v>46525</v>
      </c>
      <c r="L1151">
        <f>bbdd_Social_Media_Trends[[#This Row],[Likes]]+bbdd_Social_Media_Trends[[#This Row],[Shares]]+bbdd_Social_Media_Trends[[#This Row],[Comments]]</f>
        <v>548013</v>
      </c>
      <c r="M1151">
        <f>bbdd_Social_Media_Trends[[#This Row],[Interactions]]/bbdd_Social_Media_Trends[[#This Row],[Views]]</f>
        <v>0.45016511138857856</v>
      </c>
      <c r="N1151" s="1" t="s">
        <v>22</v>
      </c>
      <c r="O1151" s="4">
        <f t="shared" si="17"/>
        <v>0</v>
      </c>
    </row>
    <row r="1152" spans="1:15">
      <c r="A1152" s="1" t="s">
        <v>1192</v>
      </c>
      <c r="B1152" s="2">
        <v>45196</v>
      </c>
      <c r="C1152" s="13" t="str">
        <f>TEXT(bbdd_Social_Media_Trends[[#This Row],[Post_Date]],"aaaa-mm")</f>
        <v>2023-09</v>
      </c>
      <c r="D1152" s="1" t="s">
        <v>12</v>
      </c>
      <c r="E1152" s="1" t="s">
        <v>13</v>
      </c>
      <c r="F1152" s="1" t="s">
        <v>36</v>
      </c>
      <c r="G1152" s="1" t="s">
        <v>25</v>
      </c>
      <c r="H1152">
        <v>3371506</v>
      </c>
      <c r="I1152">
        <v>450959</v>
      </c>
      <c r="J1152">
        <v>9604</v>
      </c>
      <c r="K1152">
        <v>38602</v>
      </c>
      <c r="L1152">
        <f>bbdd_Social_Media_Trends[[#This Row],[Likes]]+bbdd_Social_Media_Trends[[#This Row],[Shares]]+bbdd_Social_Media_Trends[[#This Row],[Comments]]</f>
        <v>499165</v>
      </c>
      <c r="M1152">
        <f>bbdd_Social_Media_Trends[[#This Row],[Interactions]]/bbdd_Social_Media_Trends[[#This Row],[Views]]</f>
        <v>0.14805401503067175</v>
      </c>
      <c r="N1152" s="1" t="s">
        <v>29</v>
      </c>
      <c r="O1152" s="4">
        <f t="shared" si="17"/>
        <v>0</v>
      </c>
    </row>
    <row r="1153" spans="1:15">
      <c r="A1153" s="1" t="s">
        <v>1193</v>
      </c>
      <c r="B1153" s="2">
        <v>44884</v>
      </c>
      <c r="C1153" s="13" t="str">
        <f>TEXT(bbdd_Social_Media_Trends[[#This Row],[Post_Date]],"aaaa-mm")</f>
        <v>2022-11</v>
      </c>
      <c r="D1153" s="1" t="s">
        <v>27</v>
      </c>
      <c r="E1153" s="1" t="s">
        <v>46</v>
      </c>
      <c r="F1153" s="1" t="s">
        <v>47</v>
      </c>
      <c r="G1153" s="1" t="s">
        <v>60</v>
      </c>
      <c r="H1153">
        <v>2477176</v>
      </c>
      <c r="I1153">
        <v>11709</v>
      </c>
      <c r="J1153">
        <v>98546</v>
      </c>
      <c r="K1153">
        <v>46222</v>
      </c>
      <c r="L1153">
        <f>bbdd_Social_Media_Trends[[#This Row],[Likes]]+bbdd_Social_Media_Trends[[#This Row],[Shares]]+bbdd_Social_Media_Trends[[#This Row],[Comments]]</f>
        <v>156477</v>
      </c>
      <c r="M1153">
        <f>bbdd_Social_Media_Trends[[#This Row],[Interactions]]/bbdd_Social_Media_Trends[[#This Row],[Views]]</f>
        <v>6.3167493952791406E-2</v>
      </c>
      <c r="N1153" s="1" t="s">
        <v>16</v>
      </c>
      <c r="O1153" s="4">
        <f t="shared" si="17"/>
        <v>0</v>
      </c>
    </row>
    <row r="1154" spans="1:15">
      <c r="A1154" s="1" t="s">
        <v>1194</v>
      </c>
      <c r="B1154" s="2">
        <v>45246</v>
      </c>
      <c r="C1154" s="13" t="str">
        <f>TEXT(bbdd_Social_Media_Trends[[#This Row],[Post_Date]],"aaaa-mm")</f>
        <v>2023-11</v>
      </c>
      <c r="D1154" s="1" t="s">
        <v>18</v>
      </c>
      <c r="E1154" s="1" t="s">
        <v>31</v>
      </c>
      <c r="F1154" s="1" t="s">
        <v>47</v>
      </c>
      <c r="G1154" s="1" t="s">
        <v>50</v>
      </c>
      <c r="H1154">
        <v>2912775</v>
      </c>
      <c r="I1154">
        <v>178086</v>
      </c>
      <c r="J1154">
        <v>11014</v>
      </c>
      <c r="K1154">
        <v>25511</v>
      </c>
      <c r="L1154">
        <f>bbdd_Social_Media_Trends[[#This Row],[Likes]]+bbdd_Social_Media_Trends[[#This Row],[Shares]]+bbdd_Social_Media_Trends[[#This Row],[Comments]]</f>
        <v>214611</v>
      </c>
      <c r="M1154">
        <f>bbdd_Social_Media_Trends[[#This Row],[Interactions]]/bbdd_Social_Media_Trends[[#This Row],[Views]]</f>
        <v>7.3679223420964543E-2</v>
      </c>
      <c r="N1154" s="1" t="s">
        <v>22</v>
      </c>
      <c r="O1154" s="4">
        <f t="shared" ref="O1154:O1217" si="18">IF(ISERROR(VLOOKUP(A1154,A1155:A6152,1,FALSE)),0, 1)</f>
        <v>0</v>
      </c>
    </row>
    <row r="1155" spans="1:15">
      <c r="A1155" s="1" t="s">
        <v>1195</v>
      </c>
      <c r="B1155" s="2">
        <v>44667</v>
      </c>
      <c r="C1155" s="13" t="str">
        <f>TEXT(bbdd_Social_Media_Trends[[#This Row],[Post_Date]],"aaaa-mm")</f>
        <v>2022-04</v>
      </c>
      <c r="D1155" s="1" t="s">
        <v>27</v>
      </c>
      <c r="E1155" s="1" t="s">
        <v>46</v>
      </c>
      <c r="F1155" s="1" t="s">
        <v>14</v>
      </c>
      <c r="G1155" s="1" t="s">
        <v>25</v>
      </c>
      <c r="H1155">
        <v>962239</v>
      </c>
      <c r="I1155">
        <v>312622</v>
      </c>
      <c r="J1155">
        <v>27648</v>
      </c>
      <c r="K1155">
        <v>42018</v>
      </c>
      <c r="L1155">
        <f>bbdd_Social_Media_Trends[[#This Row],[Likes]]+bbdd_Social_Media_Trends[[#This Row],[Shares]]+bbdd_Social_Media_Trends[[#This Row],[Comments]]</f>
        <v>382288</v>
      </c>
      <c r="M1155">
        <f>bbdd_Social_Media_Trends[[#This Row],[Interactions]]/bbdd_Social_Media_Trends[[#This Row],[Views]]</f>
        <v>0.39729007034634845</v>
      </c>
      <c r="N1155" s="1" t="s">
        <v>29</v>
      </c>
      <c r="O1155" s="4">
        <f t="shared" si="18"/>
        <v>0</v>
      </c>
    </row>
    <row r="1156" spans="1:15">
      <c r="A1156" s="1" t="s">
        <v>1196</v>
      </c>
      <c r="B1156" s="2">
        <v>44867</v>
      </c>
      <c r="C1156" s="13" t="str">
        <f>TEXT(bbdd_Social_Media_Trends[[#This Row],[Post_Date]],"aaaa-mm")</f>
        <v>2022-11</v>
      </c>
      <c r="D1156" s="1" t="s">
        <v>12</v>
      </c>
      <c r="E1156" s="1" t="s">
        <v>13</v>
      </c>
      <c r="F1156" s="1" t="s">
        <v>32</v>
      </c>
      <c r="G1156" s="1" t="s">
        <v>25</v>
      </c>
      <c r="H1156">
        <v>3069640</v>
      </c>
      <c r="I1156">
        <v>139491</v>
      </c>
      <c r="J1156">
        <v>60853</v>
      </c>
      <c r="K1156">
        <v>30527</v>
      </c>
      <c r="L1156">
        <f>bbdd_Social_Media_Trends[[#This Row],[Likes]]+bbdd_Social_Media_Trends[[#This Row],[Shares]]+bbdd_Social_Media_Trends[[#This Row],[Comments]]</f>
        <v>230871</v>
      </c>
      <c r="M1156">
        <f>bbdd_Social_Media_Trends[[#This Row],[Interactions]]/bbdd_Social_Media_Trends[[#This Row],[Views]]</f>
        <v>7.5211099672925816E-2</v>
      </c>
      <c r="N1156" s="1" t="s">
        <v>22</v>
      </c>
      <c r="O1156" s="4">
        <f t="shared" si="18"/>
        <v>0</v>
      </c>
    </row>
    <row r="1157" spans="1:15">
      <c r="A1157" s="1" t="s">
        <v>1197</v>
      </c>
      <c r="B1157" s="2">
        <v>45093</v>
      </c>
      <c r="C1157" s="13" t="str">
        <f>TEXT(bbdd_Social_Media_Trends[[#This Row],[Post_Date]],"aaaa-mm")</f>
        <v>2023-06</v>
      </c>
      <c r="D1157" s="1" t="s">
        <v>27</v>
      </c>
      <c r="E1157" s="1" t="s">
        <v>19</v>
      </c>
      <c r="F1157" s="1" t="s">
        <v>36</v>
      </c>
      <c r="G1157" s="1" t="s">
        <v>60</v>
      </c>
      <c r="H1157">
        <v>1106136</v>
      </c>
      <c r="I1157">
        <v>186803</v>
      </c>
      <c r="J1157">
        <v>18713</v>
      </c>
      <c r="K1157">
        <v>7394</v>
      </c>
      <c r="L1157">
        <f>bbdd_Social_Media_Trends[[#This Row],[Likes]]+bbdd_Social_Media_Trends[[#This Row],[Shares]]+bbdd_Social_Media_Trends[[#This Row],[Comments]]</f>
        <v>212910</v>
      </c>
      <c r="M1157">
        <f>bbdd_Social_Media_Trends[[#This Row],[Interactions]]/bbdd_Social_Media_Trends[[#This Row],[Views]]</f>
        <v>0.19248085226409772</v>
      </c>
      <c r="N1157" s="1" t="s">
        <v>22</v>
      </c>
      <c r="O1157" s="4">
        <f t="shared" si="18"/>
        <v>0</v>
      </c>
    </row>
    <row r="1158" spans="1:15">
      <c r="A1158" s="1" t="s">
        <v>1198</v>
      </c>
      <c r="B1158" s="2">
        <v>45253</v>
      </c>
      <c r="C1158" s="13" t="str">
        <f>TEXT(bbdd_Social_Media_Trends[[#This Row],[Post_Date]],"aaaa-mm")</f>
        <v>2023-11</v>
      </c>
      <c r="D1158" s="1" t="s">
        <v>18</v>
      </c>
      <c r="E1158" s="1" t="s">
        <v>57</v>
      </c>
      <c r="F1158" s="1" t="s">
        <v>47</v>
      </c>
      <c r="G1158" s="1" t="s">
        <v>50</v>
      </c>
      <c r="H1158">
        <v>4018134</v>
      </c>
      <c r="I1158">
        <v>476460</v>
      </c>
      <c r="J1158">
        <v>96568</v>
      </c>
      <c r="K1158">
        <v>48685</v>
      </c>
      <c r="L1158">
        <f>bbdd_Social_Media_Trends[[#This Row],[Likes]]+bbdd_Social_Media_Trends[[#This Row],[Shares]]+bbdd_Social_Media_Trends[[#This Row],[Comments]]</f>
        <v>621713</v>
      </c>
      <c r="M1158">
        <f>bbdd_Social_Media_Trends[[#This Row],[Interactions]]/bbdd_Social_Media_Trends[[#This Row],[Views]]</f>
        <v>0.15472679607001658</v>
      </c>
      <c r="N1158" s="1" t="s">
        <v>22</v>
      </c>
      <c r="O1158" s="4">
        <f t="shared" si="18"/>
        <v>0</v>
      </c>
    </row>
    <row r="1159" spans="1:15">
      <c r="A1159" s="1" t="s">
        <v>1199</v>
      </c>
      <c r="B1159" s="2">
        <v>44564</v>
      </c>
      <c r="C1159" s="13" t="str">
        <f>TEXT(bbdd_Social_Media_Trends[[#This Row],[Post_Date]],"aaaa-mm")</f>
        <v>2022-01</v>
      </c>
      <c r="D1159" s="1" t="s">
        <v>18</v>
      </c>
      <c r="E1159" s="1" t="s">
        <v>57</v>
      </c>
      <c r="F1159" s="1" t="s">
        <v>14</v>
      </c>
      <c r="G1159" s="1" t="s">
        <v>25</v>
      </c>
      <c r="H1159">
        <v>1135196</v>
      </c>
      <c r="I1159">
        <v>106116</v>
      </c>
      <c r="J1159">
        <v>41569</v>
      </c>
      <c r="K1159">
        <v>21497</v>
      </c>
      <c r="L1159">
        <f>bbdd_Social_Media_Trends[[#This Row],[Likes]]+bbdd_Social_Media_Trends[[#This Row],[Shares]]+bbdd_Social_Media_Trends[[#This Row],[Comments]]</f>
        <v>169182</v>
      </c>
      <c r="M1159">
        <f>bbdd_Social_Media_Trends[[#This Row],[Interactions]]/bbdd_Social_Media_Trends[[#This Row],[Views]]</f>
        <v>0.14903329469096085</v>
      </c>
      <c r="N1159" s="1" t="s">
        <v>22</v>
      </c>
      <c r="O1159" s="4">
        <f t="shared" si="18"/>
        <v>0</v>
      </c>
    </row>
    <row r="1160" spans="1:15">
      <c r="A1160" s="1" t="s">
        <v>1200</v>
      </c>
      <c r="B1160" s="2">
        <v>44763</v>
      </c>
      <c r="C1160" s="13" t="str">
        <f>TEXT(bbdd_Social_Media_Trends[[#This Row],[Post_Date]],"aaaa-mm")</f>
        <v>2022-07</v>
      </c>
      <c r="D1160" s="1" t="s">
        <v>12</v>
      </c>
      <c r="E1160" s="1" t="s">
        <v>19</v>
      </c>
      <c r="F1160" s="1" t="s">
        <v>41</v>
      </c>
      <c r="G1160" s="1" t="s">
        <v>50</v>
      </c>
      <c r="H1160">
        <v>136335</v>
      </c>
      <c r="I1160">
        <v>97707</v>
      </c>
      <c r="J1160">
        <v>63913</v>
      </c>
      <c r="K1160">
        <v>30021</v>
      </c>
      <c r="L1160">
        <f>bbdd_Social_Media_Trends[[#This Row],[Likes]]+bbdd_Social_Media_Trends[[#This Row],[Shares]]+bbdd_Social_Media_Trends[[#This Row],[Comments]]</f>
        <v>191641</v>
      </c>
      <c r="M1160">
        <f>bbdd_Social_Media_Trends[[#This Row],[Interactions]]/bbdd_Social_Media_Trends[[#This Row],[Views]]</f>
        <v>1.4056625224630506</v>
      </c>
      <c r="N1160" s="1" t="s">
        <v>29</v>
      </c>
      <c r="O1160" s="4">
        <f t="shared" si="18"/>
        <v>0</v>
      </c>
    </row>
    <row r="1161" spans="1:15">
      <c r="A1161" s="1" t="s">
        <v>1201</v>
      </c>
      <c r="B1161" s="2">
        <v>45063</v>
      </c>
      <c r="C1161" s="13" t="str">
        <f>TEXT(bbdd_Social_Media_Trends[[#This Row],[Post_Date]],"aaaa-mm")</f>
        <v>2023-05</v>
      </c>
      <c r="D1161" s="1" t="s">
        <v>18</v>
      </c>
      <c r="E1161" s="1" t="s">
        <v>46</v>
      </c>
      <c r="F1161" s="1" t="s">
        <v>41</v>
      </c>
      <c r="G1161" s="1" t="s">
        <v>44</v>
      </c>
      <c r="H1161">
        <v>312301</v>
      </c>
      <c r="I1161">
        <v>376135</v>
      </c>
      <c r="J1161">
        <v>50291</v>
      </c>
      <c r="K1161">
        <v>40981</v>
      </c>
      <c r="L1161">
        <f>bbdd_Social_Media_Trends[[#This Row],[Likes]]+bbdd_Social_Media_Trends[[#This Row],[Shares]]+bbdd_Social_Media_Trends[[#This Row],[Comments]]</f>
        <v>467407</v>
      </c>
      <c r="M1161">
        <f>bbdd_Social_Media_Trends[[#This Row],[Interactions]]/bbdd_Social_Media_Trends[[#This Row],[Views]]</f>
        <v>1.4966554702034256</v>
      </c>
      <c r="N1161" s="1" t="s">
        <v>16</v>
      </c>
      <c r="O1161" s="4">
        <f t="shared" si="18"/>
        <v>0</v>
      </c>
    </row>
    <row r="1162" spans="1:15">
      <c r="A1162" s="1" t="s">
        <v>1202</v>
      </c>
      <c r="B1162" s="2">
        <v>44756</v>
      </c>
      <c r="C1162" s="13" t="str">
        <f>TEXT(bbdd_Social_Media_Trends[[#This Row],[Post_Date]],"aaaa-mm")</f>
        <v>2022-07</v>
      </c>
      <c r="D1162" s="1" t="s">
        <v>18</v>
      </c>
      <c r="E1162" s="1" t="s">
        <v>31</v>
      </c>
      <c r="F1162" s="1" t="s">
        <v>20</v>
      </c>
      <c r="G1162" s="1" t="s">
        <v>25</v>
      </c>
      <c r="H1162">
        <v>2930383</v>
      </c>
      <c r="I1162">
        <v>479741</v>
      </c>
      <c r="J1162">
        <v>220</v>
      </c>
      <c r="K1162">
        <v>33112</v>
      </c>
      <c r="L1162">
        <f>bbdd_Social_Media_Trends[[#This Row],[Likes]]+bbdd_Social_Media_Trends[[#This Row],[Shares]]+bbdd_Social_Media_Trends[[#This Row],[Comments]]</f>
        <v>513073</v>
      </c>
      <c r="M1162">
        <f>bbdd_Social_Media_Trends[[#This Row],[Interactions]]/bbdd_Social_Media_Trends[[#This Row],[Views]]</f>
        <v>0.17508735206285322</v>
      </c>
      <c r="N1162" s="1" t="s">
        <v>29</v>
      </c>
      <c r="O1162" s="4">
        <f t="shared" si="18"/>
        <v>0</v>
      </c>
    </row>
    <row r="1163" spans="1:15">
      <c r="A1163" s="1" t="s">
        <v>1203</v>
      </c>
      <c r="B1163" s="2">
        <v>45061</v>
      </c>
      <c r="C1163" s="13" t="str">
        <f>TEXT(bbdd_Social_Media_Trends[[#This Row],[Post_Date]],"aaaa-mm")</f>
        <v>2023-05</v>
      </c>
      <c r="D1163" s="1" t="s">
        <v>24</v>
      </c>
      <c r="E1163" s="1" t="s">
        <v>59</v>
      </c>
      <c r="F1163" s="1" t="s">
        <v>47</v>
      </c>
      <c r="G1163" s="1" t="s">
        <v>21</v>
      </c>
      <c r="H1163">
        <v>963339</v>
      </c>
      <c r="I1163">
        <v>243870</v>
      </c>
      <c r="J1163">
        <v>4291</v>
      </c>
      <c r="K1163">
        <v>30134</v>
      </c>
      <c r="L1163">
        <f>bbdd_Social_Media_Trends[[#This Row],[Likes]]+bbdd_Social_Media_Trends[[#This Row],[Shares]]+bbdd_Social_Media_Trends[[#This Row],[Comments]]</f>
        <v>278295</v>
      </c>
      <c r="M1163">
        <f>bbdd_Social_Media_Trends[[#This Row],[Interactions]]/bbdd_Social_Media_Trends[[#This Row],[Views]]</f>
        <v>0.28888584392410149</v>
      </c>
      <c r="N1163" s="1" t="s">
        <v>29</v>
      </c>
      <c r="O1163" s="4">
        <f t="shared" si="18"/>
        <v>0</v>
      </c>
    </row>
    <row r="1164" spans="1:15">
      <c r="A1164" s="1" t="s">
        <v>1204</v>
      </c>
      <c r="B1164" s="2">
        <v>45253</v>
      </c>
      <c r="C1164" s="13" t="str">
        <f>TEXT(bbdd_Social_Media_Trends[[#This Row],[Post_Date]],"aaaa-mm")</f>
        <v>2023-11</v>
      </c>
      <c r="D1164" s="1" t="s">
        <v>12</v>
      </c>
      <c r="E1164" s="1" t="s">
        <v>31</v>
      </c>
      <c r="F1164" s="1" t="s">
        <v>36</v>
      </c>
      <c r="G1164" s="1" t="s">
        <v>44</v>
      </c>
      <c r="H1164">
        <v>2542362</v>
      </c>
      <c r="I1164">
        <v>339645</v>
      </c>
      <c r="J1164">
        <v>75620</v>
      </c>
      <c r="K1164">
        <v>27672</v>
      </c>
      <c r="L1164">
        <f>bbdd_Social_Media_Trends[[#This Row],[Likes]]+bbdd_Social_Media_Trends[[#This Row],[Shares]]+bbdd_Social_Media_Trends[[#This Row],[Comments]]</f>
        <v>442937</v>
      </c>
      <c r="M1164">
        <f>bbdd_Social_Media_Trends[[#This Row],[Interactions]]/bbdd_Social_Media_Trends[[#This Row],[Views]]</f>
        <v>0.17422263233953308</v>
      </c>
      <c r="N1164" s="1" t="s">
        <v>16</v>
      </c>
      <c r="O1164" s="4">
        <f t="shared" si="18"/>
        <v>0</v>
      </c>
    </row>
    <row r="1165" spans="1:15">
      <c r="A1165" s="1" t="s">
        <v>1205</v>
      </c>
      <c r="B1165" s="2">
        <v>45103</v>
      </c>
      <c r="C1165" s="13" t="str">
        <f>TEXT(bbdd_Social_Media_Trends[[#This Row],[Post_Date]],"aaaa-mm")</f>
        <v>2023-06</v>
      </c>
      <c r="D1165" s="1" t="s">
        <v>27</v>
      </c>
      <c r="E1165" s="1" t="s">
        <v>46</v>
      </c>
      <c r="F1165" s="1" t="s">
        <v>20</v>
      </c>
      <c r="G1165" s="1" t="s">
        <v>60</v>
      </c>
      <c r="H1165">
        <v>929670</v>
      </c>
      <c r="I1165">
        <v>415475</v>
      </c>
      <c r="J1165">
        <v>77500</v>
      </c>
      <c r="K1165">
        <v>1737</v>
      </c>
      <c r="L1165">
        <f>bbdd_Social_Media_Trends[[#This Row],[Likes]]+bbdd_Social_Media_Trends[[#This Row],[Shares]]+bbdd_Social_Media_Trends[[#This Row],[Comments]]</f>
        <v>494712</v>
      </c>
      <c r="M1165">
        <f>bbdd_Social_Media_Trends[[#This Row],[Interactions]]/bbdd_Social_Media_Trends[[#This Row],[Views]]</f>
        <v>0.53213720997773406</v>
      </c>
      <c r="N1165" s="1" t="s">
        <v>22</v>
      </c>
      <c r="O1165" s="4">
        <f t="shared" si="18"/>
        <v>0</v>
      </c>
    </row>
    <row r="1166" spans="1:15">
      <c r="A1166" s="1" t="s">
        <v>1206</v>
      </c>
      <c r="B1166" s="2">
        <v>45157</v>
      </c>
      <c r="C1166" s="13" t="str">
        <f>TEXT(bbdd_Social_Media_Trends[[#This Row],[Post_Date]],"aaaa-mm")</f>
        <v>2023-08</v>
      </c>
      <c r="D1166" s="1" t="s">
        <v>18</v>
      </c>
      <c r="E1166" s="1" t="s">
        <v>59</v>
      </c>
      <c r="F1166" s="1" t="s">
        <v>47</v>
      </c>
      <c r="G1166" s="1" t="s">
        <v>44</v>
      </c>
      <c r="H1166">
        <v>2808211</v>
      </c>
      <c r="I1166">
        <v>93056</v>
      </c>
      <c r="J1166">
        <v>17427</v>
      </c>
      <c r="K1166">
        <v>27332</v>
      </c>
      <c r="L1166">
        <f>bbdd_Social_Media_Trends[[#This Row],[Likes]]+bbdd_Social_Media_Trends[[#This Row],[Shares]]+bbdd_Social_Media_Trends[[#This Row],[Comments]]</f>
        <v>137815</v>
      </c>
      <c r="M1166">
        <f>bbdd_Social_Media_Trends[[#This Row],[Interactions]]/bbdd_Social_Media_Trends[[#This Row],[Views]]</f>
        <v>4.9075728283950175E-2</v>
      </c>
      <c r="N1166" s="1" t="s">
        <v>29</v>
      </c>
      <c r="O1166" s="4">
        <f t="shared" si="18"/>
        <v>0</v>
      </c>
    </row>
    <row r="1167" spans="1:15">
      <c r="A1167" s="1" t="s">
        <v>1207</v>
      </c>
      <c r="B1167" s="2">
        <v>45232</v>
      </c>
      <c r="C1167" s="13" t="str">
        <f>TEXT(bbdd_Social_Media_Trends[[#This Row],[Post_Date]],"aaaa-mm")</f>
        <v>2023-11</v>
      </c>
      <c r="D1167" s="1" t="s">
        <v>24</v>
      </c>
      <c r="E1167" s="1" t="s">
        <v>13</v>
      </c>
      <c r="F1167" s="1" t="s">
        <v>41</v>
      </c>
      <c r="G1167" s="1" t="s">
        <v>21</v>
      </c>
      <c r="H1167">
        <v>209672</v>
      </c>
      <c r="I1167">
        <v>221957</v>
      </c>
      <c r="J1167">
        <v>65127</v>
      </c>
      <c r="K1167">
        <v>34835</v>
      </c>
      <c r="L1167">
        <f>bbdd_Social_Media_Trends[[#This Row],[Likes]]+bbdd_Social_Media_Trends[[#This Row],[Shares]]+bbdd_Social_Media_Trends[[#This Row],[Comments]]</f>
        <v>321919</v>
      </c>
      <c r="M1167">
        <f>bbdd_Social_Media_Trends[[#This Row],[Interactions]]/bbdd_Social_Media_Trends[[#This Row],[Views]]</f>
        <v>1.5353456827807241</v>
      </c>
      <c r="N1167" s="1" t="s">
        <v>22</v>
      </c>
      <c r="O1167" s="4">
        <f t="shared" si="18"/>
        <v>0</v>
      </c>
    </row>
    <row r="1168" spans="1:15">
      <c r="A1168" s="1" t="s">
        <v>1208</v>
      </c>
      <c r="B1168" s="2">
        <v>45015</v>
      </c>
      <c r="C1168" s="13" t="str">
        <f>TEXT(bbdd_Social_Media_Trends[[#This Row],[Post_Date]],"aaaa-mm")</f>
        <v>2023-03</v>
      </c>
      <c r="D1168" s="1" t="s">
        <v>24</v>
      </c>
      <c r="E1168" s="1" t="s">
        <v>35</v>
      </c>
      <c r="F1168" s="1" t="s">
        <v>36</v>
      </c>
      <c r="G1168" s="1" t="s">
        <v>50</v>
      </c>
      <c r="H1168">
        <v>3737771</v>
      </c>
      <c r="I1168">
        <v>3185</v>
      </c>
      <c r="J1168">
        <v>21475</v>
      </c>
      <c r="K1168">
        <v>43289</v>
      </c>
      <c r="L1168">
        <f>bbdd_Social_Media_Trends[[#This Row],[Likes]]+bbdd_Social_Media_Trends[[#This Row],[Shares]]+bbdd_Social_Media_Trends[[#This Row],[Comments]]</f>
        <v>67949</v>
      </c>
      <c r="M1168">
        <f>bbdd_Social_Media_Trends[[#This Row],[Interactions]]/bbdd_Social_Media_Trends[[#This Row],[Views]]</f>
        <v>1.8179016317479053E-2</v>
      </c>
      <c r="N1168" s="1" t="s">
        <v>22</v>
      </c>
      <c r="O1168" s="4">
        <f t="shared" si="18"/>
        <v>0</v>
      </c>
    </row>
    <row r="1169" spans="1:15">
      <c r="A1169" s="1" t="s">
        <v>1209</v>
      </c>
      <c r="B1169" s="2">
        <v>44916</v>
      </c>
      <c r="C1169" s="13" t="str">
        <f>TEXT(bbdd_Social_Media_Trends[[#This Row],[Post_Date]],"aaaa-mm")</f>
        <v>2022-12</v>
      </c>
      <c r="D1169" s="1" t="s">
        <v>27</v>
      </c>
      <c r="E1169" s="1" t="s">
        <v>13</v>
      </c>
      <c r="F1169" s="1" t="s">
        <v>14</v>
      </c>
      <c r="G1169" s="1" t="s">
        <v>60</v>
      </c>
      <c r="H1169">
        <v>4446755</v>
      </c>
      <c r="I1169">
        <v>221164</v>
      </c>
      <c r="J1169">
        <v>44206</v>
      </c>
      <c r="K1169">
        <v>37039</v>
      </c>
      <c r="L1169">
        <f>bbdd_Social_Media_Trends[[#This Row],[Likes]]+bbdd_Social_Media_Trends[[#This Row],[Shares]]+bbdd_Social_Media_Trends[[#This Row],[Comments]]</f>
        <v>302409</v>
      </c>
      <c r="M1169">
        <f>bbdd_Social_Media_Trends[[#This Row],[Interactions]]/bbdd_Social_Media_Trends[[#This Row],[Views]]</f>
        <v>6.8006670032416894E-2</v>
      </c>
      <c r="N1169" s="1" t="s">
        <v>29</v>
      </c>
      <c r="O1169" s="4">
        <f t="shared" si="18"/>
        <v>0</v>
      </c>
    </row>
    <row r="1170" spans="1:15">
      <c r="A1170" s="1" t="s">
        <v>1210</v>
      </c>
      <c r="B1170" s="2">
        <v>45159</v>
      </c>
      <c r="C1170" s="13" t="str">
        <f>TEXT(bbdd_Social_Media_Trends[[#This Row],[Post_Date]],"aaaa-mm")</f>
        <v>2023-08</v>
      </c>
      <c r="D1170" s="1" t="s">
        <v>12</v>
      </c>
      <c r="E1170" s="1" t="s">
        <v>39</v>
      </c>
      <c r="F1170" s="1" t="s">
        <v>32</v>
      </c>
      <c r="G1170" s="1" t="s">
        <v>15</v>
      </c>
      <c r="H1170">
        <v>2013957</v>
      </c>
      <c r="I1170">
        <v>449783</v>
      </c>
      <c r="J1170">
        <v>37315</v>
      </c>
      <c r="K1170">
        <v>45597</v>
      </c>
      <c r="L1170">
        <f>bbdd_Social_Media_Trends[[#This Row],[Likes]]+bbdd_Social_Media_Trends[[#This Row],[Shares]]+bbdd_Social_Media_Trends[[#This Row],[Comments]]</f>
        <v>532695</v>
      </c>
      <c r="M1170">
        <f>bbdd_Social_Media_Trends[[#This Row],[Interactions]]/bbdd_Social_Media_Trends[[#This Row],[Views]]</f>
        <v>0.26450167506058969</v>
      </c>
      <c r="N1170" s="1" t="s">
        <v>22</v>
      </c>
      <c r="O1170" s="4">
        <f t="shared" si="18"/>
        <v>0</v>
      </c>
    </row>
    <row r="1171" spans="1:15">
      <c r="A1171" s="1" t="s">
        <v>1211</v>
      </c>
      <c r="B1171" s="2">
        <v>45068</v>
      </c>
      <c r="C1171" s="13" t="str">
        <f>TEXT(bbdd_Social_Media_Trends[[#This Row],[Post_Date]],"aaaa-mm")</f>
        <v>2023-05</v>
      </c>
      <c r="D1171" s="1" t="s">
        <v>12</v>
      </c>
      <c r="E1171" s="1" t="s">
        <v>57</v>
      </c>
      <c r="F1171" s="1" t="s">
        <v>47</v>
      </c>
      <c r="G1171" s="1" t="s">
        <v>50</v>
      </c>
      <c r="H1171">
        <v>1036784</v>
      </c>
      <c r="I1171">
        <v>398301</v>
      </c>
      <c r="J1171">
        <v>83508</v>
      </c>
      <c r="K1171">
        <v>44951</v>
      </c>
      <c r="L1171">
        <f>bbdd_Social_Media_Trends[[#This Row],[Likes]]+bbdd_Social_Media_Trends[[#This Row],[Shares]]+bbdd_Social_Media_Trends[[#This Row],[Comments]]</f>
        <v>526760</v>
      </c>
      <c r="M1171">
        <f>bbdd_Social_Media_Trends[[#This Row],[Interactions]]/bbdd_Social_Media_Trends[[#This Row],[Views]]</f>
        <v>0.50807111220852175</v>
      </c>
      <c r="N1171" s="1" t="s">
        <v>22</v>
      </c>
      <c r="O1171" s="4">
        <f t="shared" si="18"/>
        <v>0</v>
      </c>
    </row>
    <row r="1172" spans="1:15">
      <c r="A1172" s="1" t="s">
        <v>1212</v>
      </c>
      <c r="B1172" s="2">
        <v>44729</v>
      </c>
      <c r="C1172" s="13" t="str">
        <f>TEXT(bbdd_Social_Media_Trends[[#This Row],[Post_Date]],"aaaa-mm")</f>
        <v>2022-06</v>
      </c>
      <c r="D1172" s="1" t="s">
        <v>24</v>
      </c>
      <c r="E1172" s="1" t="s">
        <v>19</v>
      </c>
      <c r="F1172" s="1" t="s">
        <v>14</v>
      </c>
      <c r="G1172" s="1" t="s">
        <v>60</v>
      </c>
      <c r="H1172">
        <v>3980555</v>
      </c>
      <c r="I1172">
        <v>275061</v>
      </c>
      <c r="J1172">
        <v>89641</v>
      </c>
      <c r="K1172">
        <v>47571</v>
      </c>
      <c r="L1172">
        <f>bbdd_Social_Media_Trends[[#This Row],[Likes]]+bbdd_Social_Media_Trends[[#This Row],[Shares]]+bbdd_Social_Media_Trends[[#This Row],[Comments]]</f>
        <v>412273</v>
      </c>
      <c r="M1172">
        <f>bbdd_Social_Media_Trends[[#This Row],[Interactions]]/bbdd_Social_Media_Trends[[#This Row],[Views]]</f>
        <v>0.10357173811189646</v>
      </c>
      <c r="N1172" s="1" t="s">
        <v>29</v>
      </c>
      <c r="O1172" s="4">
        <f t="shared" si="18"/>
        <v>0</v>
      </c>
    </row>
    <row r="1173" spans="1:15">
      <c r="A1173" s="1" t="s">
        <v>1213</v>
      </c>
      <c r="B1173" s="2">
        <v>44566</v>
      </c>
      <c r="C1173" s="13" t="str">
        <f>TEXT(bbdd_Social_Media_Trends[[#This Row],[Post_Date]],"aaaa-mm")</f>
        <v>2022-01</v>
      </c>
      <c r="D1173" s="1" t="s">
        <v>12</v>
      </c>
      <c r="E1173" s="1" t="s">
        <v>39</v>
      </c>
      <c r="F1173" s="1" t="s">
        <v>14</v>
      </c>
      <c r="G1173" s="1" t="s">
        <v>25</v>
      </c>
      <c r="H1173">
        <v>4198164</v>
      </c>
      <c r="I1173">
        <v>5801</v>
      </c>
      <c r="J1173">
        <v>27958</v>
      </c>
      <c r="K1173">
        <v>40130</v>
      </c>
      <c r="L1173">
        <f>bbdd_Social_Media_Trends[[#This Row],[Likes]]+bbdd_Social_Media_Trends[[#This Row],[Shares]]+bbdd_Social_Media_Trends[[#This Row],[Comments]]</f>
        <v>73889</v>
      </c>
      <c r="M1173">
        <f>bbdd_Social_Media_Trends[[#This Row],[Interactions]]/bbdd_Social_Media_Trends[[#This Row],[Views]]</f>
        <v>1.7600312898686188E-2</v>
      </c>
      <c r="N1173" s="1" t="s">
        <v>16</v>
      </c>
      <c r="O1173" s="4">
        <f t="shared" si="18"/>
        <v>0</v>
      </c>
    </row>
    <row r="1174" spans="1:15">
      <c r="A1174" s="1" t="s">
        <v>1214</v>
      </c>
      <c r="B1174" s="2">
        <v>45208</v>
      </c>
      <c r="C1174" s="13" t="str">
        <f>TEXT(bbdd_Social_Media_Trends[[#This Row],[Post_Date]],"aaaa-mm")</f>
        <v>2023-10</v>
      </c>
      <c r="D1174" s="1" t="s">
        <v>18</v>
      </c>
      <c r="E1174" s="1" t="s">
        <v>19</v>
      </c>
      <c r="F1174" s="1" t="s">
        <v>36</v>
      </c>
      <c r="G1174" s="1" t="s">
        <v>60</v>
      </c>
      <c r="H1174">
        <v>3123278</v>
      </c>
      <c r="I1174">
        <v>298146</v>
      </c>
      <c r="J1174">
        <v>8587</v>
      </c>
      <c r="K1174">
        <v>1236</v>
      </c>
      <c r="L1174">
        <f>bbdd_Social_Media_Trends[[#This Row],[Likes]]+bbdd_Social_Media_Trends[[#This Row],[Shares]]+bbdd_Social_Media_Trends[[#This Row],[Comments]]</f>
        <v>307969</v>
      </c>
      <c r="M1174">
        <f>bbdd_Social_Media_Trends[[#This Row],[Interactions]]/bbdd_Social_Media_Trends[[#This Row],[Views]]</f>
        <v>9.8604414976828827E-2</v>
      </c>
      <c r="N1174" s="1" t="s">
        <v>29</v>
      </c>
      <c r="O1174" s="4">
        <f t="shared" si="18"/>
        <v>0</v>
      </c>
    </row>
    <row r="1175" spans="1:15">
      <c r="A1175" s="1" t="s">
        <v>1215</v>
      </c>
      <c r="B1175" s="2">
        <v>45142</v>
      </c>
      <c r="C1175" s="13" t="str">
        <f>TEXT(bbdd_Social_Media_Trends[[#This Row],[Post_Date]],"aaaa-mm")</f>
        <v>2023-08</v>
      </c>
      <c r="D1175" s="1" t="s">
        <v>12</v>
      </c>
      <c r="E1175" s="1" t="s">
        <v>39</v>
      </c>
      <c r="F1175" s="1" t="s">
        <v>14</v>
      </c>
      <c r="G1175" s="1" t="s">
        <v>37</v>
      </c>
      <c r="H1175">
        <v>2064157</v>
      </c>
      <c r="I1175">
        <v>356084</v>
      </c>
      <c r="J1175">
        <v>56738</v>
      </c>
      <c r="K1175">
        <v>25612</v>
      </c>
      <c r="L1175">
        <f>bbdd_Social_Media_Trends[[#This Row],[Likes]]+bbdd_Social_Media_Trends[[#This Row],[Shares]]+bbdd_Social_Media_Trends[[#This Row],[Comments]]</f>
        <v>438434</v>
      </c>
      <c r="M1175">
        <f>bbdd_Social_Media_Trends[[#This Row],[Interactions]]/bbdd_Social_Media_Trends[[#This Row],[Views]]</f>
        <v>0.21240341698814577</v>
      </c>
      <c r="N1175" s="1" t="s">
        <v>29</v>
      </c>
      <c r="O1175" s="4">
        <f t="shared" si="18"/>
        <v>0</v>
      </c>
    </row>
    <row r="1176" spans="1:15">
      <c r="A1176" s="1" t="s">
        <v>1216</v>
      </c>
      <c r="B1176" s="2">
        <v>44622</v>
      </c>
      <c r="C1176" s="13" t="str">
        <f>TEXT(bbdd_Social_Media_Trends[[#This Row],[Post_Date]],"aaaa-mm")</f>
        <v>2022-03</v>
      </c>
      <c r="D1176" s="1" t="s">
        <v>12</v>
      </c>
      <c r="E1176" s="1" t="s">
        <v>19</v>
      </c>
      <c r="F1176" s="1" t="s">
        <v>32</v>
      </c>
      <c r="G1176" s="1" t="s">
        <v>60</v>
      </c>
      <c r="H1176">
        <v>2074835</v>
      </c>
      <c r="I1176">
        <v>47157</v>
      </c>
      <c r="J1176">
        <v>47309</v>
      </c>
      <c r="K1176">
        <v>8648</v>
      </c>
      <c r="L1176">
        <f>bbdd_Social_Media_Trends[[#This Row],[Likes]]+bbdd_Social_Media_Trends[[#This Row],[Shares]]+bbdd_Social_Media_Trends[[#This Row],[Comments]]</f>
        <v>103114</v>
      </c>
      <c r="M1176">
        <f>bbdd_Social_Media_Trends[[#This Row],[Interactions]]/bbdd_Social_Media_Trends[[#This Row],[Views]]</f>
        <v>4.9697445820992996E-2</v>
      </c>
      <c r="N1176" s="1" t="s">
        <v>22</v>
      </c>
      <c r="O1176" s="4">
        <f t="shared" si="18"/>
        <v>0</v>
      </c>
    </row>
    <row r="1177" spans="1:15">
      <c r="A1177" s="1" t="s">
        <v>1217</v>
      </c>
      <c r="B1177" s="2">
        <v>45104</v>
      </c>
      <c r="C1177" s="13" t="str">
        <f>TEXT(bbdd_Social_Media_Trends[[#This Row],[Post_Date]],"aaaa-mm")</f>
        <v>2023-06</v>
      </c>
      <c r="D1177" s="1" t="s">
        <v>12</v>
      </c>
      <c r="E1177" s="1" t="s">
        <v>19</v>
      </c>
      <c r="F1177" s="1" t="s">
        <v>47</v>
      </c>
      <c r="G1177" s="1" t="s">
        <v>60</v>
      </c>
      <c r="H1177">
        <v>4860381</v>
      </c>
      <c r="I1177">
        <v>322942</v>
      </c>
      <c r="J1177">
        <v>75521</v>
      </c>
      <c r="K1177">
        <v>4830</v>
      </c>
      <c r="L1177">
        <f>bbdd_Social_Media_Trends[[#This Row],[Likes]]+bbdd_Social_Media_Trends[[#This Row],[Shares]]+bbdd_Social_Media_Trends[[#This Row],[Comments]]</f>
        <v>403293</v>
      </c>
      <c r="M1177">
        <f>bbdd_Social_Media_Trends[[#This Row],[Interactions]]/bbdd_Social_Media_Trends[[#This Row],[Views]]</f>
        <v>8.2975593888627255E-2</v>
      </c>
      <c r="N1177" s="1" t="s">
        <v>16</v>
      </c>
      <c r="O1177" s="4">
        <f t="shared" si="18"/>
        <v>0</v>
      </c>
    </row>
    <row r="1178" spans="1:15">
      <c r="A1178" s="1" t="s">
        <v>1218</v>
      </c>
      <c r="B1178" s="2">
        <v>45090</v>
      </c>
      <c r="C1178" s="13" t="str">
        <f>TEXT(bbdd_Social_Media_Trends[[#This Row],[Post_Date]],"aaaa-mm")</f>
        <v>2023-06</v>
      </c>
      <c r="D1178" s="1" t="s">
        <v>18</v>
      </c>
      <c r="E1178" s="1" t="s">
        <v>59</v>
      </c>
      <c r="F1178" s="1" t="s">
        <v>47</v>
      </c>
      <c r="G1178" s="1" t="s">
        <v>25</v>
      </c>
      <c r="H1178">
        <v>3599873</v>
      </c>
      <c r="I1178">
        <v>278305</v>
      </c>
      <c r="J1178">
        <v>77717</v>
      </c>
      <c r="K1178">
        <v>19512</v>
      </c>
      <c r="L1178">
        <f>bbdd_Social_Media_Trends[[#This Row],[Likes]]+bbdd_Social_Media_Trends[[#This Row],[Shares]]+bbdd_Social_Media_Trends[[#This Row],[Comments]]</f>
        <v>375534</v>
      </c>
      <c r="M1178">
        <f>bbdd_Social_Media_Trends[[#This Row],[Interactions]]/bbdd_Social_Media_Trends[[#This Row],[Views]]</f>
        <v>0.10431868013121574</v>
      </c>
      <c r="N1178" s="1" t="s">
        <v>29</v>
      </c>
      <c r="O1178" s="4">
        <f t="shared" si="18"/>
        <v>0</v>
      </c>
    </row>
    <row r="1179" spans="1:15">
      <c r="A1179" s="1" t="s">
        <v>1219</v>
      </c>
      <c r="B1179" s="2">
        <v>45096</v>
      </c>
      <c r="C1179" s="13" t="str">
        <f>TEXT(bbdd_Social_Media_Trends[[#This Row],[Post_Date]],"aaaa-mm")</f>
        <v>2023-06</v>
      </c>
      <c r="D1179" s="1" t="s">
        <v>12</v>
      </c>
      <c r="E1179" s="1" t="s">
        <v>39</v>
      </c>
      <c r="F1179" s="1" t="s">
        <v>47</v>
      </c>
      <c r="G1179" s="1" t="s">
        <v>25</v>
      </c>
      <c r="H1179">
        <v>3940481</v>
      </c>
      <c r="I1179">
        <v>94795</v>
      </c>
      <c r="J1179">
        <v>68944</v>
      </c>
      <c r="K1179">
        <v>47811</v>
      </c>
      <c r="L1179">
        <f>bbdd_Social_Media_Trends[[#This Row],[Likes]]+bbdd_Social_Media_Trends[[#This Row],[Shares]]+bbdd_Social_Media_Trends[[#This Row],[Comments]]</f>
        <v>211550</v>
      </c>
      <c r="M1179">
        <f>bbdd_Social_Media_Trends[[#This Row],[Interactions]]/bbdd_Social_Media_Trends[[#This Row],[Views]]</f>
        <v>5.3686339307307915E-2</v>
      </c>
      <c r="N1179" s="1" t="s">
        <v>22</v>
      </c>
      <c r="O1179" s="4">
        <f t="shared" si="18"/>
        <v>0</v>
      </c>
    </row>
    <row r="1180" spans="1:15">
      <c r="A1180" s="1" t="s">
        <v>1220</v>
      </c>
      <c r="B1180" s="2">
        <v>45139</v>
      </c>
      <c r="C1180" s="13" t="str">
        <f>TEXT(bbdd_Social_Media_Trends[[#This Row],[Post_Date]],"aaaa-mm")</f>
        <v>2023-08</v>
      </c>
      <c r="D1180" s="1" t="s">
        <v>12</v>
      </c>
      <c r="E1180" s="1" t="s">
        <v>59</v>
      </c>
      <c r="F1180" s="1" t="s">
        <v>47</v>
      </c>
      <c r="G1180" s="1" t="s">
        <v>15</v>
      </c>
      <c r="H1180">
        <v>3402318</v>
      </c>
      <c r="I1180">
        <v>493021</v>
      </c>
      <c r="J1180">
        <v>14422</v>
      </c>
      <c r="K1180">
        <v>17661</v>
      </c>
      <c r="L1180">
        <f>bbdd_Social_Media_Trends[[#This Row],[Likes]]+bbdd_Social_Media_Trends[[#This Row],[Shares]]+bbdd_Social_Media_Trends[[#This Row],[Comments]]</f>
        <v>525104</v>
      </c>
      <c r="M1180">
        <f>bbdd_Social_Media_Trends[[#This Row],[Interactions]]/bbdd_Social_Media_Trends[[#This Row],[Views]]</f>
        <v>0.15433713133222704</v>
      </c>
      <c r="N1180" s="1" t="s">
        <v>22</v>
      </c>
      <c r="O1180" s="4">
        <f t="shared" si="18"/>
        <v>0</v>
      </c>
    </row>
    <row r="1181" spans="1:15">
      <c r="A1181" s="1" t="s">
        <v>1221</v>
      </c>
      <c r="B1181" s="2">
        <v>44877</v>
      </c>
      <c r="C1181" s="13" t="str">
        <f>TEXT(bbdd_Social_Media_Trends[[#This Row],[Post_Date]],"aaaa-mm")</f>
        <v>2022-11</v>
      </c>
      <c r="D1181" s="1" t="s">
        <v>18</v>
      </c>
      <c r="E1181" s="1" t="s">
        <v>57</v>
      </c>
      <c r="F1181" s="1" t="s">
        <v>32</v>
      </c>
      <c r="G1181" s="1" t="s">
        <v>44</v>
      </c>
      <c r="H1181">
        <v>2836169</v>
      </c>
      <c r="I1181">
        <v>142049</v>
      </c>
      <c r="J1181">
        <v>19440</v>
      </c>
      <c r="K1181">
        <v>32540</v>
      </c>
      <c r="L1181">
        <f>bbdd_Social_Media_Trends[[#This Row],[Likes]]+bbdd_Social_Media_Trends[[#This Row],[Shares]]+bbdd_Social_Media_Trends[[#This Row],[Comments]]</f>
        <v>194029</v>
      </c>
      <c r="M1181">
        <f>bbdd_Social_Media_Trends[[#This Row],[Interactions]]/bbdd_Social_Media_Trends[[#This Row],[Views]]</f>
        <v>6.8412354834990446E-2</v>
      </c>
      <c r="N1181" s="1" t="s">
        <v>16</v>
      </c>
      <c r="O1181" s="4">
        <f t="shared" si="18"/>
        <v>0</v>
      </c>
    </row>
    <row r="1182" spans="1:15">
      <c r="A1182" s="1" t="s">
        <v>1222</v>
      </c>
      <c r="B1182" s="2">
        <v>44645</v>
      </c>
      <c r="C1182" s="13" t="str">
        <f>TEXT(bbdd_Social_Media_Trends[[#This Row],[Post_Date]],"aaaa-mm")</f>
        <v>2022-03</v>
      </c>
      <c r="D1182" s="1" t="s">
        <v>18</v>
      </c>
      <c r="E1182" s="1" t="s">
        <v>59</v>
      </c>
      <c r="F1182" s="1" t="s">
        <v>36</v>
      </c>
      <c r="G1182" s="1" t="s">
        <v>28</v>
      </c>
      <c r="H1182">
        <v>3207625</v>
      </c>
      <c r="I1182">
        <v>410976</v>
      </c>
      <c r="J1182">
        <v>85117</v>
      </c>
      <c r="K1182">
        <v>37271</v>
      </c>
      <c r="L1182">
        <f>bbdd_Social_Media_Trends[[#This Row],[Likes]]+bbdd_Social_Media_Trends[[#This Row],[Shares]]+bbdd_Social_Media_Trends[[#This Row],[Comments]]</f>
        <v>533364</v>
      </c>
      <c r="M1182">
        <f>bbdd_Social_Media_Trends[[#This Row],[Interactions]]/bbdd_Social_Media_Trends[[#This Row],[Views]]</f>
        <v>0.16628003585207124</v>
      </c>
      <c r="N1182" s="1" t="s">
        <v>29</v>
      </c>
      <c r="O1182" s="4">
        <f t="shared" si="18"/>
        <v>0</v>
      </c>
    </row>
    <row r="1183" spans="1:15">
      <c r="A1183" s="1" t="s">
        <v>1223</v>
      </c>
      <c r="B1183" s="2">
        <v>44757</v>
      </c>
      <c r="C1183" s="13" t="str">
        <f>TEXT(bbdd_Social_Media_Trends[[#This Row],[Post_Date]],"aaaa-mm")</f>
        <v>2022-07</v>
      </c>
      <c r="D1183" s="1" t="s">
        <v>24</v>
      </c>
      <c r="E1183" s="1" t="s">
        <v>57</v>
      </c>
      <c r="F1183" s="1" t="s">
        <v>32</v>
      </c>
      <c r="G1183" s="1" t="s">
        <v>28</v>
      </c>
      <c r="H1183">
        <v>3036452</v>
      </c>
      <c r="I1183">
        <v>221744</v>
      </c>
      <c r="J1183">
        <v>11077</v>
      </c>
      <c r="K1183">
        <v>49900</v>
      </c>
      <c r="L1183">
        <f>bbdd_Social_Media_Trends[[#This Row],[Likes]]+bbdd_Social_Media_Trends[[#This Row],[Shares]]+bbdd_Social_Media_Trends[[#This Row],[Comments]]</f>
        <v>282721</v>
      </c>
      <c r="M1183">
        <f>bbdd_Social_Media_Trends[[#This Row],[Interactions]]/bbdd_Social_Media_Trends[[#This Row],[Views]]</f>
        <v>9.31089969477535E-2</v>
      </c>
      <c r="N1183" s="1" t="s">
        <v>16</v>
      </c>
      <c r="O1183" s="4">
        <f t="shared" si="18"/>
        <v>0</v>
      </c>
    </row>
    <row r="1184" spans="1:15">
      <c r="A1184" s="1" t="s">
        <v>1224</v>
      </c>
      <c r="B1184" s="2">
        <v>44760</v>
      </c>
      <c r="C1184" s="13" t="str">
        <f>TEXT(bbdd_Social_Media_Trends[[#This Row],[Post_Date]],"aaaa-mm")</f>
        <v>2022-07</v>
      </c>
      <c r="D1184" s="1" t="s">
        <v>12</v>
      </c>
      <c r="E1184" s="1" t="s">
        <v>46</v>
      </c>
      <c r="F1184" s="1" t="s">
        <v>47</v>
      </c>
      <c r="G1184" s="1" t="s">
        <v>37</v>
      </c>
      <c r="H1184">
        <v>4172163</v>
      </c>
      <c r="I1184">
        <v>236621</v>
      </c>
      <c r="J1184">
        <v>13929</v>
      </c>
      <c r="K1184">
        <v>2337</v>
      </c>
      <c r="L1184">
        <f>bbdd_Social_Media_Trends[[#This Row],[Likes]]+bbdd_Social_Media_Trends[[#This Row],[Shares]]+bbdd_Social_Media_Trends[[#This Row],[Comments]]</f>
        <v>252887</v>
      </c>
      <c r="M1184">
        <f>bbdd_Social_Media_Trends[[#This Row],[Interactions]]/bbdd_Social_Media_Trends[[#This Row],[Views]]</f>
        <v>6.0612924279324659E-2</v>
      </c>
      <c r="N1184" s="1" t="s">
        <v>16</v>
      </c>
      <c r="O1184" s="4">
        <f t="shared" si="18"/>
        <v>0</v>
      </c>
    </row>
    <row r="1185" spans="1:15">
      <c r="A1185" s="1" t="s">
        <v>1225</v>
      </c>
      <c r="B1185" s="2">
        <v>44941</v>
      </c>
      <c r="C1185" s="13" t="str">
        <f>TEXT(bbdd_Social_Media_Trends[[#This Row],[Post_Date]],"aaaa-mm")</f>
        <v>2023-01</v>
      </c>
      <c r="D1185" s="1" t="s">
        <v>24</v>
      </c>
      <c r="E1185" s="1" t="s">
        <v>52</v>
      </c>
      <c r="F1185" s="1" t="s">
        <v>14</v>
      </c>
      <c r="G1185" s="1" t="s">
        <v>21</v>
      </c>
      <c r="H1185">
        <v>1588694</v>
      </c>
      <c r="I1185">
        <v>85453</v>
      </c>
      <c r="J1185">
        <v>32995</v>
      </c>
      <c r="K1185">
        <v>47809</v>
      </c>
      <c r="L1185">
        <f>bbdd_Social_Media_Trends[[#This Row],[Likes]]+bbdd_Social_Media_Trends[[#This Row],[Shares]]+bbdd_Social_Media_Trends[[#This Row],[Comments]]</f>
        <v>166257</v>
      </c>
      <c r="M1185">
        <f>bbdd_Social_Media_Trends[[#This Row],[Interactions]]/bbdd_Social_Media_Trends[[#This Row],[Views]]</f>
        <v>0.10465010883153081</v>
      </c>
      <c r="N1185" s="1" t="s">
        <v>29</v>
      </c>
      <c r="O1185" s="4">
        <f t="shared" si="18"/>
        <v>0</v>
      </c>
    </row>
    <row r="1186" spans="1:15">
      <c r="A1186" s="1" t="s">
        <v>1226</v>
      </c>
      <c r="B1186" s="2">
        <v>44628</v>
      </c>
      <c r="C1186" s="13" t="str">
        <f>TEXT(bbdd_Social_Media_Trends[[#This Row],[Post_Date]],"aaaa-mm")</f>
        <v>2022-03</v>
      </c>
      <c r="D1186" s="1" t="s">
        <v>12</v>
      </c>
      <c r="E1186" s="1" t="s">
        <v>19</v>
      </c>
      <c r="F1186" s="1" t="s">
        <v>47</v>
      </c>
      <c r="G1186" s="1" t="s">
        <v>44</v>
      </c>
      <c r="H1186">
        <v>4698854</v>
      </c>
      <c r="I1186">
        <v>234921</v>
      </c>
      <c r="J1186">
        <v>87352</v>
      </c>
      <c r="K1186">
        <v>22243</v>
      </c>
      <c r="L1186">
        <f>bbdd_Social_Media_Trends[[#This Row],[Likes]]+bbdd_Social_Media_Trends[[#This Row],[Shares]]+bbdd_Social_Media_Trends[[#This Row],[Comments]]</f>
        <v>344516</v>
      </c>
      <c r="M1186">
        <f>bbdd_Social_Media_Trends[[#This Row],[Interactions]]/bbdd_Social_Media_Trends[[#This Row],[Views]]</f>
        <v>7.3319153989462107E-2</v>
      </c>
      <c r="N1186" s="1" t="s">
        <v>16</v>
      </c>
      <c r="O1186" s="4">
        <f t="shared" si="18"/>
        <v>0</v>
      </c>
    </row>
    <row r="1187" spans="1:15">
      <c r="A1187" s="1" t="s">
        <v>1227</v>
      </c>
      <c r="B1187" s="2">
        <v>44715</v>
      </c>
      <c r="C1187" s="13" t="str">
        <f>TEXT(bbdd_Social_Media_Trends[[#This Row],[Post_Date]],"aaaa-mm")</f>
        <v>2022-06</v>
      </c>
      <c r="D1187" s="1" t="s">
        <v>12</v>
      </c>
      <c r="E1187" s="1" t="s">
        <v>31</v>
      </c>
      <c r="F1187" s="1" t="s">
        <v>20</v>
      </c>
      <c r="G1187" s="1" t="s">
        <v>44</v>
      </c>
      <c r="H1187">
        <v>1435830</v>
      </c>
      <c r="I1187">
        <v>117831</v>
      </c>
      <c r="J1187">
        <v>84434</v>
      </c>
      <c r="K1187">
        <v>24859</v>
      </c>
      <c r="L1187">
        <f>bbdd_Social_Media_Trends[[#This Row],[Likes]]+bbdd_Social_Media_Trends[[#This Row],[Shares]]+bbdd_Social_Media_Trends[[#This Row],[Comments]]</f>
        <v>227124</v>
      </c>
      <c r="M1187">
        <f>bbdd_Social_Media_Trends[[#This Row],[Interactions]]/bbdd_Social_Media_Trends[[#This Row],[Views]]</f>
        <v>0.1581830718121226</v>
      </c>
      <c r="N1187" s="1" t="s">
        <v>16</v>
      </c>
      <c r="O1187" s="4">
        <f t="shared" si="18"/>
        <v>0</v>
      </c>
    </row>
    <row r="1188" spans="1:15">
      <c r="A1188" s="1" t="s">
        <v>1228</v>
      </c>
      <c r="B1188" s="2">
        <v>45049</v>
      </c>
      <c r="C1188" s="13" t="str">
        <f>TEXT(bbdd_Social_Media_Trends[[#This Row],[Post_Date]],"aaaa-mm")</f>
        <v>2023-05</v>
      </c>
      <c r="D1188" s="1" t="s">
        <v>12</v>
      </c>
      <c r="E1188" s="1" t="s">
        <v>31</v>
      </c>
      <c r="F1188" s="1" t="s">
        <v>20</v>
      </c>
      <c r="G1188" s="1" t="s">
        <v>28</v>
      </c>
      <c r="H1188">
        <v>3990883</v>
      </c>
      <c r="I1188">
        <v>491508</v>
      </c>
      <c r="J1188">
        <v>66058</v>
      </c>
      <c r="K1188">
        <v>37043</v>
      </c>
      <c r="L1188">
        <f>bbdd_Social_Media_Trends[[#This Row],[Likes]]+bbdd_Social_Media_Trends[[#This Row],[Shares]]+bbdd_Social_Media_Trends[[#This Row],[Comments]]</f>
        <v>594609</v>
      </c>
      <c r="M1188">
        <f>bbdd_Social_Media_Trends[[#This Row],[Interactions]]/bbdd_Social_Media_Trends[[#This Row],[Views]]</f>
        <v>0.14899183965052346</v>
      </c>
      <c r="N1188" s="1" t="s">
        <v>22</v>
      </c>
      <c r="O1188" s="4">
        <f t="shared" si="18"/>
        <v>0</v>
      </c>
    </row>
    <row r="1189" spans="1:15">
      <c r="A1189" s="1" t="s">
        <v>1229</v>
      </c>
      <c r="B1189" s="2">
        <v>44584</v>
      </c>
      <c r="C1189" s="13" t="str">
        <f>TEXT(bbdd_Social_Media_Trends[[#This Row],[Post_Date]],"aaaa-mm")</f>
        <v>2022-01</v>
      </c>
      <c r="D1189" s="1" t="s">
        <v>24</v>
      </c>
      <c r="E1189" s="1" t="s">
        <v>19</v>
      </c>
      <c r="F1189" s="1" t="s">
        <v>32</v>
      </c>
      <c r="G1189" s="1" t="s">
        <v>50</v>
      </c>
      <c r="H1189">
        <v>778600</v>
      </c>
      <c r="I1189">
        <v>491963</v>
      </c>
      <c r="J1189">
        <v>55403</v>
      </c>
      <c r="K1189">
        <v>8603</v>
      </c>
      <c r="L1189">
        <f>bbdd_Social_Media_Trends[[#This Row],[Likes]]+bbdd_Social_Media_Trends[[#This Row],[Shares]]+bbdd_Social_Media_Trends[[#This Row],[Comments]]</f>
        <v>555969</v>
      </c>
      <c r="M1189">
        <f>bbdd_Social_Media_Trends[[#This Row],[Interactions]]/bbdd_Social_Media_Trends[[#This Row],[Views]]</f>
        <v>0.71406241972771645</v>
      </c>
      <c r="N1189" s="1" t="s">
        <v>29</v>
      </c>
      <c r="O1189" s="4">
        <f t="shared" si="18"/>
        <v>0</v>
      </c>
    </row>
    <row r="1190" spans="1:15">
      <c r="A1190" s="1" t="s">
        <v>1230</v>
      </c>
      <c r="B1190" s="2">
        <v>44693</v>
      </c>
      <c r="C1190" s="13" t="str">
        <f>TEXT(bbdd_Social_Media_Trends[[#This Row],[Post_Date]],"aaaa-mm")</f>
        <v>2022-05</v>
      </c>
      <c r="D1190" s="1" t="s">
        <v>12</v>
      </c>
      <c r="E1190" s="1" t="s">
        <v>35</v>
      </c>
      <c r="F1190" s="1" t="s">
        <v>41</v>
      </c>
      <c r="G1190" s="1" t="s">
        <v>25</v>
      </c>
      <c r="H1190">
        <v>4103458</v>
      </c>
      <c r="I1190">
        <v>118601</v>
      </c>
      <c r="J1190">
        <v>51035</v>
      </c>
      <c r="K1190">
        <v>44941</v>
      </c>
      <c r="L1190">
        <f>bbdd_Social_Media_Trends[[#This Row],[Likes]]+bbdd_Social_Media_Trends[[#This Row],[Shares]]+bbdd_Social_Media_Trends[[#This Row],[Comments]]</f>
        <v>214577</v>
      </c>
      <c r="M1190">
        <f>bbdd_Social_Media_Trends[[#This Row],[Interactions]]/bbdd_Social_Media_Trends[[#This Row],[Views]]</f>
        <v>5.2291750031315053E-2</v>
      </c>
      <c r="N1190" s="1" t="s">
        <v>29</v>
      </c>
      <c r="O1190" s="4">
        <f t="shared" si="18"/>
        <v>0</v>
      </c>
    </row>
    <row r="1191" spans="1:15">
      <c r="A1191" s="1" t="s">
        <v>1231</v>
      </c>
      <c r="B1191" s="2">
        <v>45044</v>
      </c>
      <c r="C1191" s="13" t="str">
        <f>TEXT(bbdd_Social_Media_Trends[[#This Row],[Post_Date]],"aaaa-mm")</f>
        <v>2023-04</v>
      </c>
      <c r="D1191" s="1" t="s">
        <v>12</v>
      </c>
      <c r="E1191" s="1" t="s">
        <v>31</v>
      </c>
      <c r="F1191" s="1" t="s">
        <v>14</v>
      </c>
      <c r="G1191" s="1" t="s">
        <v>28</v>
      </c>
      <c r="H1191">
        <v>4149798</v>
      </c>
      <c r="I1191">
        <v>198160</v>
      </c>
      <c r="J1191">
        <v>72234</v>
      </c>
      <c r="K1191">
        <v>42191</v>
      </c>
      <c r="L1191">
        <f>bbdd_Social_Media_Trends[[#This Row],[Likes]]+bbdd_Social_Media_Trends[[#This Row],[Shares]]+bbdd_Social_Media_Trends[[#This Row],[Comments]]</f>
        <v>312585</v>
      </c>
      <c r="M1191">
        <f>bbdd_Social_Media_Trends[[#This Row],[Interactions]]/bbdd_Social_Media_Trends[[#This Row],[Views]]</f>
        <v>7.5325353185865918E-2</v>
      </c>
      <c r="N1191" s="1" t="s">
        <v>22</v>
      </c>
      <c r="O1191" s="4">
        <f t="shared" si="18"/>
        <v>0</v>
      </c>
    </row>
    <row r="1192" spans="1:15">
      <c r="A1192" s="1" t="s">
        <v>1232</v>
      </c>
      <c r="B1192" s="2">
        <v>44580</v>
      </c>
      <c r="C1192" s="13" t="str">
        <f>TEXT(bbdd_Social_Media_Trends[[#This Row],[Post_Date]],"aaaa-mm")</f>
        <v>2022-01</v>
      </c>
      <c r="D1192" s="1" t="s">
        <v>24</v>
      </c>
      <c r="E1192" s="1" t="s">
        <v>46</v>
      </c>
      <c r="F1192" s="1" t="s">
        <v>14</v>
      </c>
      <c r="G1192" s="1" t="s">
        <v>37</v>
      </c>
      <c r="H1192">
        <v>3312891</v>
      </c>
      <c r="I1192">
        <v>292286</v>
      </c>
      <c r="J1192">
        <v>6952</v>
      </c>
      <c r="K1192">
        <v>23430</v>
      </c>
      <c r="L1192">
        <f>bbdd_Social_Media_Trends[[#This Row],[Likes]]+bbdd_Social_Media_Trends[[#This Row],[Shares]]+bbdd_Social_Media_Trends[[#This Row],[Comments]]</f>
        <v>322668</v>
      </c>
      <c r="M1192">
        <f>bbdd_Social_Media_Trends[[#This Row],[Interactions]]/bbdd_Social_Media_Trends[[#This Row],[Views]]</f>
        <v>9.7397710941893353E-2</v>
      </c>
      <c r="N1192" s="1" t="s">
        <v>29</v>
      </c>
      <c r="O1192" s="4">
        <f t="shared" si="18"/>
        <v>0</v>
      </c>
    </row>
    <row r="1193" spans="1:15">
      <c r="A1193" s="1" t="s">
        <v>1233</v>
      </c>
      <c r="B1193" s="2">
        <v>44977</v>
      </c>
      <c r="C1193" s="13" t="str">
        <f>TEXT(bbdd_Social_Media_Trends[[#This Row],[Post_Date]],"aaaa-mm")</f>
        <v>2023-02</v>
      </c>
      <c r="D1193" s="1" t="s">
        <v>12</v>
      </c>
      <c r="E1193" s="1" t="s">
        <v>46</v>
      </c>
      <c r="F1193" s="1" t="s">
        <v>14</v>
      </c>
      <c r="G1193" s="1" t="s">
        <v>21</v>
      </c>
      <c r="H1193">
        <v>1154890</v>
      </c>
      <c r="I1193">
        <v>242791</v>
      </c>
      <c r="J1193">
        <v>31594</v>
      </c>
      <c r="K1193">
        <v>24465</v>
      </c>
      <c r="L1193">
        <f>bbdd_Social_Media_Trends[[#This Row],[Likes]]+bbdd_Social_Media_Trends[[#This Row],[Shares]]+bbdd_Social_Media_Trends[[#This Row],[Comments]]</f>
        <v>298850</v>
      </c>
      <c r="M1193">
        <f>bbdd_Social_Media_Trends[[#This Row],[Interactions]]/bbdd_Social_Media_Trends[[#This Row],[Views]]</f>
        <v>0.25876923343348718</v>
      </c>
      <c r="N1193" s="1" t="s">
        <v>29</v>
      </c>
      <c r="O1193" s="4">
        <f t="shared" si="18"/>
        <v>0</v>
      </c>
    </row>
    <row r="1194" spans="1:15">
      <c r="A1194" s="1" t="s">
        <v>1234</v>
      </c>
      <c r="B1194" s="2">
        <v>45185</v>
      </c>
      <c r="C1194" s="13" t="str">
        <f>TEXT(bbdd_Social_Media_Trends[[#This Row],[Post_Date]],"aaaa-mm")</f>
        <v>2023-09</v>
      </c>
      <c r="D1194" s="1" t="s">
        <v>27</v>
      </c>
      <c r="E1194" s="1" t="s">
        <v>52</v>
      </c>
      <c r="F1194" s="1" t="s">
        <v>14</v>
      </c>
      <c r="G1194" s="1" t="s">
        <v>44</v>
      </c>
      <c r="H1194">
        <v>2289467</v>
      </c>
      <c r="I1194">
        <v>55335</v>
      </c>
      <c r="J1194">
        <v>94333</v>
      </c>
      <c r="K1194">
        <v>43209</v>
      </c>
      <c r="L1194">
        <f>bbdd_Social_Media_Trends[[#This Row],[Likes]]+bbdd_Social_Media_Trends[[#This Row],[Shares]]+bbdd_Social_Media_Trends[[#This Row],[Comments]]</f>
        <v>192877</v>
      </c>
      <c r="M1194">
        <f>bbdd_Social_Media_Trends[[#This Row],[Interactions]]/bbdd_Social_Media_Trends[[#This Row],[Views]]</f>
        <v>8.42453723945355E-2</v>
      </c>
      <c r="N1194" s="1" t="s">
        <v>16</v>
      </c>
      <c r="O1194" s="4">
        <f t="shared" si="18"/>
        <v>0</v>
      </c>
    </row>
    <row r="1195" spans="1:15">
      <c r="A1195" s="1" t="s">
        <v>1235</v>
      </c>
      <c r="B1195" s="2">
        <v>44834</v>
      </c>
      <c r="C1195" s="13" t="str">
        <f>TEXT(bbdd_Social_Media_Trends[[#This Row],[Post_Date]],"aaaa-mm")</f>
        <v>2022-09</v>
      </c>
      <c r="D1195" s="1" t="s">
        <v>24</v>
      </c>
      <c r="E1195" s="1" t="s">
        <v>39</v>
      </c>
      <c r="F1195" s="1" t="s">
        <v>32</v>
      </c>
      <c r="G1195" s="1" t="s">
        <v>21</v>
      </c>
      <c r="H1195">
        <v>950724</v>
      </c>
      <c r="I1195">
        <v>371343</v>
      </c>
      <c r="J1195">
        <v>52165</v>
      </c>
      <c r="K1195">
        <v>30174</v>
      </c>
      <c r="L1195">
        <f>bbdd_Social_Media_Trends[[#This Row],[Likes]]+bbdd_Social_Media_Trends[[#This Row],[Shares]]+bbdd_Social_Media_Trends[[#This Row],[Comments]]</f>
        <v>453682</v>
      </c>
      <c r="M1195">
        <f>bbdd_Social_Media_Trends[[#This Row],[Interactions]]/bbdd_Social_Media_Trends[[#This Row],[Views]]</f>
        <v>0.47719632616826757</v>
      </c>
      <c r="N1195" s="1" t="s">
        <v>22</v>
      </c>
      <c r="O1195" s="4">
        <f t="shared" si="18"/>
        <v>0</v>
      </c>
    </row>
    <row r="1196" spans="1:15">
      <c r="A1196" s="1" t="s">
        <v>1236</v>
      </c>
      <c r="B1196" s="2">
        <v>44777</v>
      </c>
      <c r="C1196" s="13" t="str">
        <f>TEXT(bbdd_Social_Media_Trends[[#This Row],[Post_Date]],"aaaa-mm")</f>
        <v>2022-08</v>
      </c>
      <c r="D1196" s="1" t="s">
        <v>24</v>
      </c>
      <c r="E1196" s="1" t="s">
        <v>19</v>
      </c>
      <c r="F1196" s="1" t="s">
        <v>32</v>
      </c>
      <c r="G1196" s="1" t="s">
        <v>37</v>
      </c>
      <c r="H1196">
        <v>4641254</v>
      </c>
      <c r="I1196">
        <v>378649</v>
      </c>
      <c r="J1196">
        <v>39504</v>
      </c>
      <c r="K1196">
        <v>22534</v>
      </c>
      <c r="L1196">
        <f>bbdd_Social_Media_Trends[[#This Row],[Likes]]+bbdd_Social_Media_Trends[[#This Row],[Shares]]+bbdd_Social_Media_Trends[[#This Row],[Comments]]</f>
        <v>440687</v>
      </c>
      <c r="M1196">
        <f>bbdd_Social_Media_Trends[[#This Row],[Interactions]]/bbdd_Social_Media_Trends[[#This Row],[Views]]</f>
        <v>9.4949985499608508E-2</v>
      </c>
      <c r="N1196" s="1" t="s">
        <v>16</v>
      </c>
      <c r="O1196" s="4">
        <f t="shared" si="18"/>
        <v>0</v>
      </c>
    </row>
    <row r="1197" spans="1:15">
      <c r="A1197" s="1" t="s">
        <v>1237</v>
      </c>
      <c r="B1197" s="2">
        <v>44633</v>
      </c>
      <c r="C1197" s="13" t="str">
        <f>TEXT(bbdd_Social_Media_Trends[[#This Row],[Post_Date]],"aaaa-mm")</f>
        <v>2022-03</v>
      </c>
      <c r="D1197" s="1" t="s">
        <v>27</v>
      </c>
      <c r="E1197" s="1" t="s">
        <v>13</v>
      </c>
      <c r="F1197" s="1" t="s">
        <v>47</v>
      </c>
      <c r="G1197" s="1" t="s">
        <v>60</v>
      </c>
      <c r="H1197">
        <v>633478</v>
      </c>
      <c r="I1197">
        <v>356209</v>
      </c>
      <c r="J1197">
        <v>80366</v>
      </c>
      <c r="K1197">
        <v>48809</v>
      </c>
      <c r="L1197">
        <f>bbdd_Social_Media_Trends[[#This Row],[Likes]]+bbdd_Social_Media_Trends[[#This Row],[Shares]]+bbdd_Social_Media_Trends[[#This Row],[Comments]]</f>
        <v>485384</v>
      </c>
      <c r="M1197">
        <f>bbdd_Social_Media_Trends[[#This Row],[Interactions]]/bbdd_Social_Media_Trends[[#This Row],[Views]]</f>
        <v>0.76622076851919085</v>
      </c>
      <c r="N1197" s="1" t="s">
        <v>29</v>
      </c>
      <c r="O1197" s="4">
        <f t="shared" si="18"/>
        <v>0</v>
      </c>
    </row>
    <row r="1198" spans="1:15">
      <c r="A1198" s="1" t="s">
        <v>1238</v>
      </c>
      <c r="B1198" s="2">
        <v>44859</v>
      </c>
      <c r="C1198" s="13" t="str">
        <f>TEXT(bbdd_Social_Media_Trends[[#This Row],[Post_Date]],"aaaa-mm")</f>
        <v>2022-10</v>
      </c>
      <c r="D1198" s="1" t="s">
        <v>24</v>
      </c>
      <c r="E1198" s="1" t="s">
        <v>59</v>
      </c>
      <c r="F1198" s="1" t="s">
        <v>47</v>
      </c>
      <c r="G1198" s="1" t="s">
        <v>28</v>
      </c>
      <c r="H1198">
        <v>513065</v>
      </c>
      <c r="I1198">
        <v>249364</v>
      </c>
      <c r="J1198">
        <v>19912</v>
      </c>
      <c r="K1198">
        <v>7312</v>
      </c>
      <c r="L1198">
        <f>bbdd_Social_Media_Trends[[#This Row],[Likes]]+bbdd_Social_Media_Trends[[#This Row],[Shares]]+bbdd_Social_Media_Trends[[#This Row],[Comments]]</f>
        <v>276588</v>
      </c>
      <c r="M1198">
        <f>bbdd_Social_Media_Trends[[#This Row],[Interactions]]/bbdd_Social_Media_Trends[[#This Row],[Views]]</f>
        <v>0.53908958903842596</v>
      </c>
      <c r="N1198" s="1" t="s">
        <v>22</v>
      </c>
      <c r="O1198" s="4">
        <f t="shared" si="18"/>
        <v>0</v>
      </c>
    </row>
    <row r="1199" spans="1:15">
      <c r="A1199" s="1" t="s">
        <v>1239</v>
      </c>
      <c r="B1199" s="2">
        <v>45193</v>
      </c>
      <c r="C1199" s="13" t="str">
        <f>TEXT(bbdd_Social_Media_Trends[[#This Row],[Post_Date]],"aaaa-mm")</f>
        <v>2023-09</v>
      </c>
      <c r="D1199" s="1" t="s">
        <v>24</v>
      </c>
      <c r="E1199" s="1" t="s">
        <v>39</v>
      </c>
      <c r="F1199" s="1" t="s">
        <v>36</v>
      </c>
      <c r="G1199" s="1" t="s">
        <v>37</v>
      </c>
      <c r="H1199">
        <v>2165655</v>
      </c>
      <c r="I1199">
        <v>124165</v>
      </c>
      <c r="J1199">
        <v>5295</v>
      </c>
      <c r="K1199">
        <v>34518</v>
      </c>
      <c r="L1199">
        <f>bbdd_Social_Media_Trends[[#This Row],[Likes]]+bbdd_Social_Media_Trends[[#This Row],[Shares]]+bbdd_Social_Media_Trends[[#This Row],[Comments]]</f>
        <v>163978</v>
      </c>
      <c r="M1199">
        <f>bbdd_Social_Media_Trends[[#This Row],[Interactions]]/bbdd_Social_Media_Trends[[#This Row],[Views]]</f>
        <v>7.5717508098011921E-2</v>
      </c>
      <c r="N1199" s="1" t="s">
        <v>16</v>
      </c>
      <c r="O1199" s="4">
        <f t="shared" si="18"/>
        <v>0</v>
      </c>
    </row>
    <row r="1200" spans="1:15">
      <c r="A1200" s="1" t="s">
        <v>1240</v>
      </c>
      <c r="B1200" s="2">
        <v>44960</v>
      </c>
      <c r="C1200" s="13" t="str">
        <f>TEXT(bbdd_Social_Media_Trends[[#This Row],[Post_Date]],"aaaa-mm")</f>
        <v>2023-02</v>
      </c>
      <c r="D1200" s="1" t="s">
        <v>18</v>
      </c>
      <c r="E1200" s="1" t="s">
        <v>19</v>
      </c>
      <c r="F1200" s="1" t="s">
        <v>14</v>
      </c>
      <c r="G1200" s="1" t="s">
        <v>60</v>
      </c>
      <c r="H1200">
        <v>4029746</v>
      </c>
      <c r="I1200">
        <v>268583</v>
      </c>
      <c r="J1200">
        <v>97064</v>
      </c>
      <c r="K1200">
        <v>12067</v>
      </c>
      <c r="L1200">
        <f>bbdd_Social_Media_Trends[[#This Row],[Likes]]+bbdd_Social_Media_Trends[[#This Row],[Shares]]+bbdd_Social_Media_Trends[[#This Row],[Comments]]</f>
        <v>377714</v>
      </c>
      <c r="M1200">
        <f>bbdd_Social_Media_Trends[[#This Row],[Interactions]]/bbdd_Social_Media_Trends[[#This Row],[Views]]</f>
        <v>9.373146595343726E-2</v>
      </c>
      <c r="N1200" s="1" t="s">
        <v>29</v>
      </c>
      <c r="O1200" s="4">
        <f t="shared" si="18"/>
        <v>0</v>
      </c>
    </row>
    <row r="1201" spans="1:15">
      <c r="A1201" s="1" t="s">
        <v>1241</v>
      </c>
      <c r="B1201" s="2">
        <v>45075</v>
      </c>
      <c r="C1201" s="13" t="str">
        <f>TEXT(bbdd_Social_Media_Trends[[#This Row],[Post_Date]],"aaaa-mm")</f>
        <v>2023-05</v>
      </c>
      <c r="D1201" s="1" t="s">
        <v>27</v>
      </c>
      <c r="E1201" s="1" t="s">
        <v>46</v>
      </c>
      <c r="F1201" s="1" t="s">
        <v>14</v>
      </c>
      <c r="G1201" s="1" t="s">
        <v>37</v>
      </c>
      <c r="H1201">
        <v>505913</v>
      </c>
      <c r="I1201">
        <v>272303</v>
      </c>
      <c r="J1201">
        <v>96744</v>
      </c>
      <c r="K1201">
        <v>360</v>
      </c>
      <c r="L1201">
        <f>bbdd_Social_Media_Trends[[#This Row],[Likes]]+bbdd_Social_Media_Trends[[#This Row],[Shares]]+bbdd_Social_Media_Trends[[#This Row],[Comments]]</f>
        <v>369407</v>
      </c>
      <c r="M1201">
        <f>bbdd_Social_Media_Trends[[#This Row],[Interactions]]/bbdd_Social_Media_Trends[[#This Row],[Views]]</f>
        <v>0.73017890427800825</v>
      </c>
      <c r="N1201" s="1" t="s">
        <v>16</v>
      </c>
      <c r="O1201" s="4">
        <f t="shared" si="18"/>
        <v>0</v>
      </c>
    </row>
    <row r="1202" spans="1:15">
      <c r="A1202" s="1" t="s">
        <v>1242</v>
      </c>
      <c r="B1202" s="2">
        <v>44830</v>
      </c>
      <c r="C1202" s="13" t="str">
        <f>TEXT(bbdd_Social_Media_Trends[[#This Row],[Post_Date]],"aaaa-mm")</f>
        <v>2022-09</v>
      </c>
      <c r="D1202" s="1" t="s">
        <v>12</v>
      </c>
      <c r="E1202" s="1" t="s">
        <v>13</v>
      </c>
      <c r="F1202" s="1" t="s">
        <v>47</v>
      </c>
      <c r="G1202" s="1" t="s">
        <v>60</v>
      </c>
      <c r="H1202">
        <v>4486868</v>
      </c>
      <c r="I1202">
        <v>94546</v>
      </c>
      <c r="J1202">
        <v>72083</v>
      </c>
      <c r="K1202">
        <v>47825</v>
      </c>
      <c r="L1202">
        <f>bbdd_Social_Media_Trends[[#This Row],[Likes]]+bbdd_Social_Media_Trends[[#This Row],[Shares]]+bbdd_Social_Media_Trends[[#This Row],[Comments]]</f>
        <v>214454</v>
      </c>
      <c r="M1202">
        <f>bbdd_Social_Media_Trends[[#This Row],[Interactions]]/bbdd_Social_Media_Trends[[#This Row],[Views]]</f>
        <v>4.7795923570740216E-2</v>
      </c>
      <c r="N1202" s="1" t="s">
        <v>29</v>
      </c>
      <c r="O1202" s="4">
        <f t="shared" si="18"/>
        <v>0</v>
      </c>
    </row>
    <row r="1203" spans="1:15">
      <c r="A1203" s="1" t="s">
        <v>1243</v>
      </c>
      <c r="B1203" s="2">
        <v>44591</v>
      </c>
      <c r="C1203" s="13" t="str">
        <f>TEXT(bbdd_Social_Media_Trends[[#This Row],[Post_Date]],"aaaa-mm")</f>
        <v>2022-01</v>
      </c>
      <c r="D1203" s="1" t="s">
        <v>18</v>
      </c>
      <c r="E1203" s="1" t="s">
        <v>52</v>
      </c>
      <c r="F1203" s="1" t="s">
        <v>41</v>
      </c>
      <c r="G1203" s="1" t="s">
        <v>15</v>
      </c>
      <c r="H1203">
        <v>4184048</v>
      </c>
      <c r="I1203">
        <v>287717</v>
      </c>
      <c r="J1203">
        <v>88326</v>
      </c>
      <c r="K1203">
        <v>45451</v>
      </c>
      <c r="L1203">
        <f>bbdd_Social_Media_Trends[[#This Row],[Likes]]+bbdd_Social_Media_Trends[[#This Row],[Shares]]+bbdd_Social_Media_Trends[[#This Row],[Comments]]</f>
        <v>421494</v>
      </c>
      <c r="M1203">
        <f>bbdd_Social_Media_Trends[[#This Row],[Interactions]]/bbdd_Social_Media_Trends[[#This Row],[Views]]</f>
        <v>0.10073832804977381</v>
      </c>
      <c r="N1203" s="1" t="s">
        <v>22</v>
      </c>
      <c r="O1203" s="4">
        <f t="shared" si="18"/>
        <v>0</v>
      </c>
    </row>
    <row r="1204" spans="1:15">
      <c r="A1204" s="1" t="s">
        <v>1244</v>
      </c>
      <c r="B1204" s="2">
        <v>44605</v>
      </c>
      <c r="C1204" s="13" t="str">
        <f>TEXT(bbdd_Social_Media_Trends[[#This Row],[Post_Date]],"aaaa-mm")</f>
        <v>2022-02</v>
      </c>
      <c r="D1204" s="1" t="s">
        <v>24</v>
      </c>
      <c r="E1204" s="1" t="s">
        <v>52</v>
      </c>
      <c r="F1204" s="1" t="s">
        <v>32</v>
      </c>
      <c r="G1204" s="1" t="s">
        <v>44</v>
      </c>
      <c r="H1204">
        <v>2435410</v>
      </c>
      <c r="I1204">
        <v>326186</v>
      </c>
      <c r="J1204">
        <v>1739</v>
      </c>
      <c r="K1204">
        <v>5729</v>
      </c>
      <c r="L1204">
        <f>bbdd_Social_Media_Trends[[#This Row],[Likes]]+bbdd_Social_Media_Trends[[#This Row],[Shares]]+bbdd_Social_Media_Trends[[#This Row],[Comments]]</f>
        <v>333654</v>
      </c>
      <c r="M1204">
        <f>bbdd_Social_Media_Trends[[#This Row],[Interactions]]/bbdd_Social_Media_Trends[[#This Row],[Views]]</f>
        <v>0.13700116202200041</v>
      </c>
      <c r="N1204" s="1" t="s">
        <v>29</v>
      </c>
      <c r="O1204" s="4">
        <f t="shared" si="18"/>
        <v>0</v>
      </c>
    </row>
    <row r="1205" spans="1:15">
      <c r="A1205" s="1" t="s">
        <v>1245</v>
      </c>
      <c r="B1205" s="2">
        <v>44751</v>
      </c>
      <c r="C1205" s="13" t="str">
        <f>TEXT(bbdd_Social_Media_Trends[[#This Row],[Post_Date]],"aaaa-mm")</f>
        <v>2022-07</v>
      </c>
      <c r="D1205" s="1" t="s">
        <v>18</v>
      </c>
      <c r="E1205" s="1" t="s">
        <v>19</v>
      </c>
      <c r="F1205" s="1" t="s">
        <v>14</v>
      </c>
      <c r="G1205" s="1" t="s">
        <v>60</v>
      </c>
      <c r="H1205">
        <v>1171718</v>
      </c>
      <c r="I1205">
        <v>339285</v>
      </c>
      <c r="J1205">
        <v>76401</v>
      </c>
      <c r="K1205">
        <v>22897</v>
      </c>
      <c r="L1205">
        <f>bbdd_Social_Media_Trends[[#This Row],[Likes]]+bbdd_Social_Media_Trends[[#This Row],[Shares]]+bbdd_Social_Media_Trends[[#This Row],[Comments]]</f>
        <v>438583</v>
      </c>
      <c r="M1205">
        <f>bbdd_Social_Media_Trends[[#This Row],[Interactions]]/bbdd_Social_Media_Trends[[#This Row],[Views]]</f>
        <v>0.37430764057563337</v>
      </c>
      <c r="N1205" s="1" t="s">
        <v>16</v>
      </c>
      <c r="O1205" s="4">
        <f t="shared" si="18"/>
        <v>0</v>
      </c>
    </row>
    <row r="1206" spans="1:15">
      <c r="A1206" s="1" t="s">
        <v>1246</v>
      </c>
      <c r="B1206" s="2">
        <v>45093</v>
      </c>
      <c r="C1206" s="13" t="str">
        <f>TEXT(bbdd_Social_Media_Trends[[#This Row],[Post_Date]],"aaaa-mm")</f>
        <v>2023-06</v>
      </c>
      <c r="D1206" s="1" t="s">
        <v>24</v>
      </c>
      <c r="E1206" s="1" t="s">
        <v>35</v>
      </c>
      <c r="F1206" s="1" t="s">
        <v>20</v>
      </c>
      <c r="G1206" s="1" t="s">
        <v>25</v>
      </c>
      <c r="H1206">
        <v>4098970</v>
      </c>
      <c r="I1206">
        <v>468202</v>
      </c>
      <c r="J1206">
        <v>10925</v>
      </c>
      <c r="K1206">
        <v>38510</v>
      </c>
      <c r="L1206">
        <f>bbdd_Social_Media_Trends[[#This Row],[Likes]]+bbdd_Social_Media_Trends[[#This Row],[Shares]]+bbdd_Social_Media_Trends[[#This Row],[Comments]]</f>
        <v>517637</v>
      </c>
      <c r="M1206">
        <f>bbdd_Social_Media_Trends[[#This Row],[Interactions]]/bbdd_Social_Media_Trends[[#This Row],[Views]]</f>
        <v>0.12628465199794095</v>
      </c>
      <c r="N1206" s="1" t="s">
        <v>16</v>
      </c>
      <c r="O1206" s="4">
        <f t="shared" si="18"/>
        <v>0</v>
      </c>
    </row>
    <row r="1207" spans="1:15">
      <c r="A1207" s="1" t="s">
        <v>1247</v>
      </c>
      <c r="B1207" s="2">
        <v>44616</v>
      </c>
      <c r="C1207" s="13" t="str">
        <f>TEXT(bbdd_Social_Media_Trends[[#This Row],[Post_Date]],"aaaa-mm")</f>
        <v>2022-02</v>
      </c>
      <c r="D1207" s="1" t="s">
        <v>27</v>
      </c>
      <c r="E1207" s="1" t="s">
        <v>49</v>
      </c>
      <c r="F1207" s="1" t="s">
        <v>14</v>
      </c>
      <c r="G1207" s="1" t="s">
        <v>28</v>
      </c>
      <c r="H1207">
        <v>1538823</v>
      </c>
      <c r="I1207">
        <v>307662</v>
      </c>
      <c r="J1207">
        <v>59624</v>
      </c>
      <c r="K1207">
        <v>8124</v>
      </c>
      <c r="L1207">
        <f>bbdd_Social_Media_Trends[[#This Row],[Likes]]+bbdd_Social_Media_Trends[[#This Row],[Shares]]+bbdd_Social_Media_Trends[[#This Row],[Comments]]</f>
        <v>375410</v>
      </c>
      <c r="M1207">
        <f>bbdd_Social_Media_Trends[[#This Row],[Interactions]]/bbdd_Social_Media_Trends[[#This Row],[Views]]</f>
        <v>0.24395918179023837</v>
      </c>
      <c r="N1207" s="1" t="s">
        <v>29</v>
      </c>
      <c r="O1207" s="4">
        <f t="shared" si="18"/>
        <v>0</v>
      </c>
    </row>
    <row r="1208" spans="1:15">
      <c r="A1208" s="1" t="s">
        <v>1248</v>
      </c>
      <c r="B1208" s="2">
        <v>44973</v>
      </c>
      <c r="C1208" s="13" t="str">
        <f>TEXT(bbdd_Social_Media_Trends[[#This Row],[Post_Date]],"aaaa-mm")</f>
        <v>2023-02</v>
      </c>
      <c r="D1208" s="1" t="s">
        <v>24</v>
      </c>
      <c r="E1208" s="1" t="s">
        <v>52</v>
      </c>
      <c r="F1208" s="1" t="s">
        <v>14</v>
      </c>
      <c r="G1208" s="1" t="s">
        <v>60</v>
      </c>
      <c r="H1208">
        <v>2595660</v>
      </c>
      <c r="I1208">
        <v>434540</v>
      </c>
      <c r="J1208">
        <v>40012</v>
      </c>
      <c r="K1208">
        <v>13478</v>
      </c>
      <c r="L1208">
        <f>bbdd_Social_Media_Trends[[#This Row],[Likes]]+bbdd_Social_Media_Trends[[#This Row],[Shares]]+bbdd_Social_Media_Trends[[#This Row],[Comments]]</f>
        <v>488030</v>
      </c>
      <c r="M1208">
        <f>bbdd_Social_Media_Trends[[#This Row],[Interactions]]/bbdd_Social_Media_Trends[[#This Row],[Views]]</f>
        <v>0.18801769106893815</v>
      </c>
      <c r="N1208" s="1" t="s">
        <v>16</v>
      </c>
      <c r="O1208" s="4">
        <f t="shared" si="18"/>
        <v>0</v>
      </c>
    </row>
    <row r="1209" spans="1:15">
      <c r="A1209" s="1" t="s">
        <v>1249</v>
      </c>
      <c r="B1209" s="2">
        <v>45185</v>
      </c>
      <c r="C1209" s="13" t="str">
        <f>TEXT(bbdd_Social_Media_Trends[[#This Row],[Post_Date]],"aaaa-mm")</f>
        <v>2023-09</v>
      </c>
      <c r="D1209" s="1" t="s">
        <v>12</v>
      </c>
      <c r="E1209" s="1" t="s">
        <v>39</v>
      </c>
      <c r="F1209" s="1" t="s">
        <v>20</v>
      </c>
      <c r="G1209" s="1" t="s">
        <v>28</v>
      </c>
      <c r="H1209">
        <v>3521130</v>
      </c>
      <c r="I1209">
        <v>260136</v>
      </c>
      <c r="J1209">
        <v>65723</v>
      </c>
      <c r="K1209">
        <v>32176</v>
      </c>
      <c r="L1209">
        <f>bbdd_Social_Media_Trends[[#This Row],[Likes]]+bbdd_Social_Media_Trends[[#This Row],[Shares]]+bbdd_Social_Media_Trends[[#This Row],[Comments]]</f>
        <v>358035</v>
      </c>
      <c r="M1209">
        <f>bbdd_Social_Media_Trends[[#This Row],[Interactions]]/bbdd_Social_Media_Trends[[#This Row],[Views]]</f>
        <v>0.10168184645270126</v>
      </c>
      <c r="N1209" s="1" t="s">
        <v>29</v>
      </c>
      <c r="O1209" s="4">
        <f t="shared" si="18"/>
        <v>0</v>
      </c>
    </row>
    <row r="1210" spans="1:15">
      <c r="A1210" s="1" t="s">
        <v>1250</v>
      </c>
      <c r="B1210" s="2">
        <v>44720</v>
      </c>
      <c r="C1210" s="13" t="str">
        <f>TEXT(bbdd_Social_Media_Trends[[#This Row],[Post_Date]],"aaaa-mm")</f>
        <v>2022-06</v>
      </c>
      <c r="D1210" s="1" t="s">
        <v>18</v>
      </c>
      <c r="E1210" s="1" t="s">
        <v>39</v>
      </c>
      <c r="F1210" s="1" t="s">
        <v>36</v>
      </c>
      <c r="G1210" s="1" t="s">
        <v>21</v>
      </c>
      <c r="H1210">
        <v>3589308</v>
      </c>
      <c r="I1210">
        <v>407373</v>
      </c>
      <c r="J1210">
        <v>70852</v>
      </c>
      <c r="K1210">
        <v>20849</v>
      </c>
      <c r="L1210">
        <f>bbdd_Social_Media_Trends[[#This Row],[Likes]]+bbdd_Social_Media_Trends[[#This Row],[Shares]]+bbdd_Social_Media_Trends[[#This Row],[Comments]]</f>
        <v>499074</v>
      </c>
      <c r="M1210">
        <f>bbdd_Social_Media_Trends[[#This Row],[Interactions]]/bbdd_Social_Media_Trends[[#This Row],[Views]]</f>
        <v>0.1390446292154365</v>
      </c>
      <c r="N1210" s="1" t="s">
        <v>16</v>
      </c>
      <c r="O1210" s="4">
        <f t="shared" si="18"/>
        <v>0</v>
      </c>
    </row>
    <row r="1211" spans="1:15">
      <c r="A1211" s="1" t="s">
        <v>1251</v>
      </c>
      <c r="B1211" s="2">
        <v>45066</v>
      </c>
      <c r="C1211" s="13" t="str">
        <f>TEXT(bbdd_Social_Media_Trends[[#This Row],[Post_Date]],"aaaa-mm")</f>
        <v>2023-05</v>
      </c>
      <c r="D1211" s="1" t="s">
        <v>27</v>
      </c>
      <c r="E1211" s="1" t="s">
        <v>35</v>
      </c>
      <c r="F1211" s="1" t="s">
        <v>36</v>
      </c>
      <c r="G1211" s="1" t="s">
        <v>15</v>
      </c>
      <c r="H1211">
        <v>1035365</v>
      </c>
      <c r="I1211">
        <v>326981</v>
      </c>
      <c r="J1211">
        <v>34821</v>
      </c>
      <c r="K1211">
        <v>2572</v>
      </c>
      <c r="L1211">
        <f>bbdd_Social_Media_Trends[[#This Row],[Likes]]+bbdd_Social_Media_Trends[[#This Row],[Shares]]+bbdd_Social_Media_Trends[[#This Row],[Comments]]</f>
        <v>364374</v>
      </c>
      <c r="M1211">
        <f>bbdd_Social_Media_Trends[[#This Row],[Interactions]]/bbdd_Social_Media_Trends[[#This Row],[Views]]</f>
        <v>0.35192806401607163</v>
      </c>
      <c r="N1211" s="1" t="s">
        <v>16</v>
      </c>
      <c r="O1211" s="4">
        <f t="shared" si="18"/>
        <v>0</v>
      </c>
    </row>
    <row r="1212" spans="1:15">
      <c r="A1212" s="1" t="s">
        <v>1252</v>
      </c>
      <c r="B1212" s="2">
        <v>44762</v>
      </c>
      <c r="C1212" s="13" t="str">
        <f>TEXT(bbdd_Social_Media_Trends[[#This Row],[Post_Date]],"aaaa-mm")</f>
        <v>2022-07</v>
      </c>
      <c r="D1212" s="1" t="s">
        <v>18</v>
      </c>
      <c r="E1212" s="1" t="s">
        <v>19</v>
      </c>
      <c r="F1212" s="1" t="s">
        <v>47</v>
      </c>
      <c r="G1212" s="1" t="s">
        <v>15</v>
      </c>
      <c r="H1212">
        <v>2315963</v>
      </c>
      <c r="I1212">
        <v>306373</v>
      </c>
      <c r="J1212">
        <v>6915</v>
      </c>
      <c r="K1212">
        <v>33050</v>
      </c>
      <c r="L1212">
        <f>bbdd_Social_Media_Trends[[#This Row],[Likes]]+bbdd_Social_Media_Trends[[#This Row],[Shares]]+bbdd_Social_Media_Trends[[#This Row],[Comments]]</f>
        <v>346338</v>
      </c>
      <c r="M1212">
        <f>bbdd_Social_Media_Trends[[#This Row],[Interactions]]/bbdd_Social_Media_Trends[[#This Row],[Views]]</f>
        <v>0.14954383986272665</v>
      </c>
      <c r="N1212" s="1" t="s">
        <v>22</v>
      </c>
      <c r="O1212" s="4">
        <f t="shared" si="18"/>
        <v>0</v>
      </c>
    </row>
    <row r="1213" spans="1:15">
      <c r="A1213" s="1" t="s">
        <v>1253</v>
      </c>
      <c r="B1213" s="2">
        <v>45114</v>
      </c>
      <c r="C1213" s="13" t="str">
        <f>TEXT(bbdd_Social_Media_Trends[[#This Row],[Post_Date]],"aaaa-mm")</f>
        <v>2023-07</v>
      </c>
      <c r="D1213" s="1" t="s">
        <v>27</v>
      </c>
      <c r="E1213" s="1" t="s">
        <v>19</v>
      </c>
      <c r="F1213" s="1" t="s">
        <v>47</v>
      </c>
      <c r="G1213" s="1" t="s">
        <v>50</v>
      </c>
      <c r="H1213">
        <v>2676777</v>
      </c>
      <c r="I1213">
        <v>488199</v>
      </c>
      <c r="J1213">
        <v>52014</v>
      </c>
      <c r="K1213">
        <v>45422</v>
      </c>
      <c r="L1213">
        <f>bbdd_Social_Media_Trends[[#This Row],[Likes]]+bbdd_Social_Media_Trends[[#This Row],[Shares]]+bbdd_Social_Media_Trends[[#This Row],[Comments]]</f>
        <v>585635</v>
      </c>
      <c r="M1213">
        <f>bbdd_Social_Media_Trends[[#This Row],[Interactions]]/bbdd_Social_Media_Trends[[#This Row],[Views]]</f>
        <v>0.21878363419888919</v>
      </c>
      <c r="N1213" s="1" t="s">
        <v>22</v>
      </c>
      <c r="O1213" s="4">
        <f t="shared" si="18"/>
        <v>0</v>
      </c>
    </row>
    <row r="1214" spans="1:15">
      <c r="A1214" s="1" t="s">
        <v>1254</v>
      </c>
      <c r="B1214" s="2">
        <v>45117</v>
      </c>
      <c r="C1214" s="13" t="str">
        <f>TEXT(bbdd_Social_Media_Trends[[#This Row],[Post_Date]],"aaaa-mm")</f>
        <v>2023-07</v>
      </c>
      <c r="D1214" s="1" t="s">
        <v>18</v>
      </c>
      <c r="E1214" s="1" t="s">
        <v>49</v>
      </c>
      <c r="F1214" s="1" t="s">
        <v>14</v>
      </c>
      <c r="G1214" s="1" t="s">
        <v>50</v>
      </c>
      <c r="H1214">
        <v>2950546</v>
      </c>
      <c r="I1214">
        <v>305105</v>
      </c>
      <c r="J1214">
        <v>99587</v>
      </c>
      <c r="K1214">
        <v>34102</v>
      </c>
      <c r="L1214">
        <f>bbdd_Social_Media_Trends[[#This Row],[Likes]]+bbdd_Social_Media_Trends[[#This Row],[Shares]]+bbdd_Social_Media_Trends[[#This Row],[Comments]]</f>
        <v>438794</v>
      </c>
      <c r="M1214">
        <f>bbdd_Social_Media_Trends[[#This Row],[Interactions]]/bbdd_Social_Media_Trends[[#This Row],[Views]]</f>
        <v>0.14871620371280433</v>
      </c>
      <c r="N1214" s="1" t="s">
        <v>22</v>
      </c>
      <c r="O1214" s="4">
        <f t="shared" si="18"/>
        <v>0</v>
      </c>
    </row>
    <row r="1215" spans="1:15">
      <c r="A1215" s="1" t="s">
        <v>1255</v>
      </c>
      <c r="B1215" s="2">
        <v>44681</v>
      </c>
      <c r="C1215" s="13" t="str">
        <f>TEXT(bbdd_Social_Media_Trends[[#This Row],[Post_Date]],"aaaa-mm")</f>
        <v>2022-04</v>
      </c>
      <c r="D1215" s="1" t="s">
        <v>12</v>
      </c>
      <c r="E1215" s="1" t="s">
        <v>59</v>
      </c>
      <c r="F1215" s="1" t="s">
        <v>36</v>
      </c>
      <c r="G1215" s="1" t="s">
        <v>60</v>
      </c>
      <c r="H1215">
        <v>3368170</v>
      </c>
      <c r="I1215">
        <v>17758</v>
      </c>
      <c r="J1215">
        <v>93392</v>
      </c>
      <c r="K1215">
        <v>19981</v>
      </c>
      <c r="L1215">
        <f>bbdd_Social_Media_Trends[[#This Row],[Likes]]+bbdd_Social_Media_Trends[[#This Row],[Shares]]+bbdd_Social_Media_Trends[[#This Row],[Comments]]</f>
        <v>131131</v>
      </c>
      <c r="M1215">
        <f>bbdd_Social_Media_Trends[[#This Row],[Interactions]]/bbdd_Social_Media_Trends[[#This Row],[Views]]</f>
        <v>3.893241730672739E-2</v>
      </c>
      <c r="N1215" s="1" t="s">
        <v>16</v>
      </c>
      <c r="O1215" s="4">
        <f t="shared" si="18"/>
        <v>0</v>
      </c>
    </row>
    <row r="1216" spans="1:15">
      <c r="A1216" s="1" t="s">
        <v>1256</v>
      </c>
      <c r="B1216" s="2">
        <v>44988</v>
      </c>
      <c r="C1216" s="13" t="str">
        <f>TEXT(bbdd_Social_Media_Trends[[#This Row],[Post_Date]],"aaaa-mm")</f>
        <v>2023-03</v>
      </c>
      <c r="D1216" s="1" t="s">
        <v>27</v>
      </c>
      <c r="E1216" s="1" t="s">
        <v>59</v>
      </c>
      <c r="F1216" s="1" t="s">
        <v>47</v>
      </c>
      <c r="G1216" s="1" t="s">
        <v>37</v>
      </c>
      <c r="H1216">
        <v>4736019</v>
      </c>
      <c r="I1216">
        <v>308046</v>
      </c>
      <c r="J1216">
        <v>88779</v>
      </c>
      <c r="K1216">
        <v>33858</v>
      </c>
      <c r="L1216">
        <f>bbdd_Social_Media_Trends[[#This Row],[Likes]]+bbdd_Social_Media_Trends[[#This Row],[Shares]]+bbdd_Social_Media_Trends[[#This Row],[Comments]]</f>
        <v>430683</v>
      </c>
      <c r="M1216">
        <f>bbdd_Social_Media_Trends[[#This Row],[Interactions]]/bbdd_Social_Media_Trends[[#This Row],[Views]]</f>
        <v>9.0937768619593795E-2</v>
      </c>
      <c r="N1216" s="1" t="s">
        <v>22</v>
      </c>
      <c r="O1216" s="4">
        <f t="shared" si="18"/>
        <v>0</v>
      </c>
    </row>
    <row r="1217" spans="1:15">
      <c r="A1217" s="1" t="s">
        <v>1257</v>
      </c>
      <c r="B1217" s="2">
        <v>44686</v>
      </c>
      <c r="C1217" s="13" t="str">
        <f>TEXT(bbdd_Social_Media_Trends[[#This Row],[Post_Date]],"aaaa-mm")</f>
        <v>2022-05</v>
      </c>
      <c r="D1217" s="1" t="s">
        <v>12</v>
      </c>
      <c r="E1217" s="1" t="s">
        <v>39</v>
      </c>
      <c r="F1217" s="1" t="s">
        <v>47</v>
      </c>
      <c r="G1217" s="1" t="s">
        <v>37</v>
      </c>
      <c r="H1217">
        <v>2258063</v>
      </c>
      <c r="I1217">
        <v>241357</v>
      </c>
      <c r="J1217">
        <v>49321</v>
      </c>
      <c r="K1217">
        <v>14634</v>
      </c>
      <c r="L1217">
        <f>bbdd_Social_Media_Trends[[#This Row],[Likes]]+bbdd_Social_Media_Trends[[#This Row],[Shares]]+bbdd_Social_Media_Trends[[#This Row],[Comments]]</f>
        <v>305312</v>
      </c>
      <c r="M1217">
        <f>bbdd_Social_Media_Trends[[#This Row],[Interactions]]/bbdd_Social_Media_Trends[[#This Row],[Views]]</f>
        <v>0.13520969078364953</v>
      </c>
      <c r="N1217" s="1" t="s">
        <v>29</v>
      </c>
      <c r="O1217" s="4">
        <f t="shared" si="18"/>
        <v>0</v>
      </c>
    </row>
    <row r="1218" spans="1:15">
      <c r="A1218" s="1" t="s">
        <v>1258</v>
      </c>
      <c r="B1218" s="2">
        <v>45201</v>
      </c>
      <c r="C1218" s="13" t="str">
        <f>TEXT(bbdd_Social_Media_Trends[[#This Row],[Post_Date]],"aaaa-mm")</f>
        <v>2023-10</v>
      </c>
      <c r="D1218" s="1" t="s">
        <v>27</v>
      </c>
      <c r="E1218" s="1" t="s">
        <v>35</v>
      </c>
      <c r="F1218" s="1" t="s">
        <v>41</v>
      </c>
      <c r="G1218" s="1" t="s">
        <v>44</v>
      </c>
      <c r="H1218">
        <v>4989820</v>
      </c>
      <c r="I1218">
        <v>166706</v>
      </c>
      <c r="J1218">
        <v>39793</v>
      </c>
      <c r="K1218">
        <v>15510</v>
      </c>
      <c r="L1218">
        <f>bbdd_Social_Media_Trends[[#This Row],[Likes]]+bbdd_Social_Media_Trends[[#This Row],[Shares]]+bbdd_Social_Media_Trends[[#This Row],[Comments]]</f>
        <v>222009</v>
      </c>
      <c r="M1218">
        <f>bbdd_Social_Media_Trends[[#This Row],[Interactions]]/bbdd_Social_Media_Trends[[#This Row],[Views]]</f>
        <v>4.4492386498911782E-2</v>
      </c>
      <c r="N1218" s="1" t="s">
        <v>16</v>
      </c>
      <c r="O1218" s="4">
        <f t="shared" ref="O1218:O1281" si="19">IF(ISERROR(VLOOKUP(A1218,A1219:A6216,1,FALSE)),0, 1)</f>
        <v>0</v>
      </c>
    </row>
    <row r="1219" spans="1:15">
      <c r="A1219" s="1" t="s">
        <v>1259</v>
      </c>
      <c r="B1219" s="2">
        <v>45018</v>
      </c>
      <c r="C1219" s="13" t="str">
        <f>TEXT(bbdd_Social_Media_Trends[[#This Row],[Post_Date]],"aaaa-mm")</f>
        <v>2023-04</v>
      </c>
      <c r="D1219" s="1" t="s">
        <v>27</v>
      </c>
      <c r="E1219" s="1" t="s">
        <v>57</v>
      </c>
      <c r="F1219" s="1" t="s">
        <v>32</v>
      </c>
      <c r="G1219" s="1" t="s">
        <v>44</v>
      </c>
      <c r="H1219">
        <v>4766161</v>
      </c>
      <c r="I1219">
        <v>384232</v>
      </c>
      <c r="J1219">
        <v>67245</v>
      </c>
      <c r="K1219">
        <v>8995</v>
      </c>
      <c r="L1219">
        <f>bbdd_Social_Media_Trends[[#This Row],[Likes]]+bbdd_Social_Media_Trends[[#This Row],[Shares]]+bbdd_Social_Media_Trends[[#This Row],[Comments]]</f>
        <v>460472</v>
      </c>
      <c r="M1219">
        <f>bbdd_Social_Media_Trends[[#This Row],[Interactions]]/bbdd_Social_Media_Trends[[#This Row],[Views]]</f>
        <v>9.661276654313608E-2</v>
      </c>
      <c r="N1219" s="1" t="s">
        <v>22</v>
      </c>
      <c r="O1219" s="4">
        <f t="shared" si="19"/>
        <v>0</v>
      </c>
    </row>
    <row r="1220" spans="1:15">
      <c r="A1220" s="1" t="s">
        <v>1260</v>
      </c>
      <c r="B1220" s="2">
        <v>44753</v>
      </c>
      <c r="C1220" s="13" t="str">
        <f>TEXT(bbdd_Social_Media_Trends[[#This Row],[Post_Date]],"aaaa-mm")</f>
        <v>2022-07</v>
      </c>
      <c r="D1220" s="1" t="s">
        <v>12</v>
      </c>
      <c r="E1220" s="1" t="s">
        <v>13</v>
      </c>
      <c r="F1220" s="1" t="s">
        <v>47</v>
      </c>
      <c r="G1220" s="1" t="s">
        <v>15</v>
      </c>
      <c r="H1220">
        <v>4706101</v>
      </c>
      <c r="I1220">
        <v>198755</v>
      </c>
      <c r="J1220">
        <v>73600</v>
      </c>
      <c r="K1220">
        <v>39098</v>
      </c>
      <c r="L1220">
        <f>bbdd_Social_Media_Trends[[#This Row],[Likes]]+bbdd_Social_Media_Trends[[#This Row],[Shares]]+bbdd_Social_Media_Trends[[#This Row],[Comments]]</f>
        <v>311453</v>
      </c>
      <c r="M1220">
        <f>bbdd_Social_Media_Trends[[#This Row],[Interactions]]/bbdd_Social_Media_Trends[[#This Row],[Views]]</f>
        <v>6.6180687579803318E-2</v>
      </c>
      <c r="N1220" s="1" t="s">
        <v>29</v>
      </c>
      <c r="O1220" s="4">
        <f t="shared" si="19"/>
        <v>0</v>
      </c>
    </row>
    <row r="1221" spans="1:15">
      <c r="A1221" s="1" t="s">
        <v>1261</v>
      </c>
      <c r="B1221" s="2">
        <v>45031</v>
      </c>
      <c r="C1221" s="13" t="str">
        <f>TEXT(bbdd_Social_Media_Trends[[#This Row],[Post_Date]],"aaaa-mm")</f>
        <v>2023-04</v>
      </c>
      <c r="D1221" s="1" t="s">
        <v>24</v>
      </c>
      <c r="E1221" s="1" t="s">
        <v>59</v>
      </c>
      <c r="F1221" s="1" t="s">
        <v>41</v>
      </c>
      <c r="G1221" s="1" t="s">
        <v>50</v>
      </c>
      <c r="H1221">
        <v>1726804</v>
      </c>
      <c r="I1221">
        <v>328441</v>
      </c>
      <c r="J1221">
        <v>44676</v>
      </c>
      <c r="K1221">
        <v>1323</v>
      </c>
      <c r="L1221">
        <f>bbdd_Social_Media_Trends[[#This Row],[Likes]]+bbdd_Social_Media_Trends[[#This Row],[Shares]]+bbdd_Social_Media_Trends[[#This Row],[Comments]]</f>
        <v>374440</v>
      </c>
      <c r="M1221">
        <f>bbdd_Social_Media_Trends[[#This Row],[Interactions]]/bbdd_Social_Media_Trends[[#This Row],[Views]]</f>
        <v>0.21683989613181345</v>
      </c>
      <c r="N1221" s="1" t="s">
        <v>16</v>
      </c>
      <c r="O1221" s="4">
        <f t="shared" si="19"/>
        <v>0</v>
      </c>
    </row>
    <row r="1222" spans="1:15">
      <c r="A1222" s="1" t="s">
        <v>1262</v>
      </c>
      <c r="B1222" s="2">
        <v>44578</v>
      </c>
      <c r="C1222" s="13" t="str">
        <f>TEXT(bbdd_Social_Media_Trends[[#This Row],[Post_Date]],"aaaa-mm")</f>
        <v>2022-01</v>
      </c>
      <c r="D1222" s="1" t="s">
        <v>27</v>
      </c>
      <c r="E1222" s="1" t="s">
        <v>31</v>
      </c>
      <c r="F1222" s="1" t="s">
        <v>36</v>
      </c>
      <c r="G1222" s="1" t="s">
        <v>50</v>
      </c>
      <c r="H1222">
        <v>3218932</v>
      </c>
      <c r="I1222">
        <v>135138</v>
      </c>
      <c r="J1222">
        <v>58808</v>
      </c>
      <c r="K1222">
        <v>4020</v>
      </c>
      <c r="L1222">
        <f>bbdd_Social_Media_Trends[[#This Row],[Likes]]+bbdd_Social_Media_Trends[[#This Row],[Shares]]+bbdd_Social_Media_Trends[[#This Row],[Comments]]</f>
        <v>197966</v>
      </c>
      <c r="M1222">
        <f>bbdd_Social_Media_Trends[[#This Row],[Interactions]]/bbdd_Social_Media_Trends[[#This Row],[Views]]</f>
        <v>6.1500522533560822E-2</v>
      </c>
      <c r="N1222" s="1" t="s">
        <v>22</v>
      </c>
      <c r="O1222" s="4">
        <f t="shared" si="19"/>
        <v>0</v>
      </c>
    </row>
    <row r="1223" spans="1:15">
      <c r="A1223" s="1" t="s">
        <v>1263</v>
      </c>
      <c r="B1223" s="2">
        <v>45024</v>
      </c>
      <c r="C1223" s="13" t="str">
        <f>TEXT(bbdd_Social_Media_Trends[[#This Row],[Post_Date]],"aaaa-mm")</f>
        <v>2023-04</v>
      </c>
      <c r="D1223" s="1" t="s">
        <v>18</v>
      </c>
      <c r="E1223" s="1" t="s">
        <v>19</v>
      </c>
      <c r="F1223" s="1" t="s">
        <v>41</v>
      </c>
      <c r="G1223" s="1" t="s">
        <v>44</v>
      </c>
      <c r="H1223">
        <v>1374292</v>
      </c>
      <c r="I1223">
        <v>468164</v>
      </c>
      <c r="J1223">
        <v>79559</v>
      </c>
      <c r="K1223">
        <v>11612</v>
      </c>
      <c r="L1223">
        <f>bbdd_Social_Media_Trends[[#This Row],[Likes]]+bbdd_Social_Media_Trends[[#This Row],[Shares]]+bbdd_Social_Media_Trends[[#This Row],[Comments]]</f>
        <v>559335</v>
      </c>
      <c r="M1223">
        <f>bbdd_Social_Media_Trends[[#This Row],[Interactions]]/bbdd_Social_Media_Trends[[#This Row],[Views]]</f>
        <v>0.40699865821819525</v>
      </c>
      <c r="N1223" s="1" t="s">
        <v>29</v>
      </c>
      <c r="O1223" s="4">
        <f t="shared" si="19"/>
        <v>0</v>
      </c>
    </row>
    <row r="1224" spans="1:15">
      <c r="A1224" s="1" t="s">
        <v>1264</v>
      </c>
      <c r="B1224" s="2">
        <v>45169</v>
      </c>
      <c r="C1224" s="13" t="str">
        <f>TEXT(bbdd_Social_Media_Trends[[#This Row],[Post_Date]],"aaaa-mm")</f>
        <v>2023-08</v>
      </c>
      <c r="D1224" s="1" t="s">
        <v>24</v>
      </c>
      <c r="E1224" s="1" t="s">
        <v>39</v>
      </c>
      <c r="F1224" s="1" t="s">
        <v>20</v>
      </c>
      <c r="G1224" s="1" t="s">
        <v>37</v>
      </c>
      <c r="H1224">
        <v>2307722</v>
      </c>
      <c r="I1224">
        <v>112883</v>
      </c>
      <c r="J1224">
        <v>48860</v>
      </c>
      <c r="K1224">
        <v>26500</v>
      </c>
      <c r="L1224">
        <f>bbdd_Social_Media_Trends[[#This Row],[Likes]]+bbdd_Social_Media_Trends[[#This Row],[Shares]]+bbdd_Social_Media_Trends[[#This Row],[Comments]]</f>
        <v>188243</v>
      </c>
      <c r="M1224">
        <f>bbdd_Social_Media_Trends[[#This Row],[Interactions]]/bbdd_Social_Media_Trends[[#This Row],[Views]]</f>
        <v>8.1570917120866379E-2</v>
      </c>
      <c r="N1224" s="1" t="s">
        <v>16</v>
      </c>
      <c r="O1224" s="4">
        <f t="shared" si="19"/>
        <v>0</v>
      </c>
    </row>
    <row r="1225" spans="1:15">
      <c r="A1225" s="1" t="s">
        <v>1265</v>
      </c>
      <c r="B1225" s="2">
        <v>44568</v>
      </c>
      <c r="C1225" s="13" t="str">
        <f>TEXT(bbdd_Social_Media_Trends[[#This Row],[Post_Date]],"aaaa-mm")</f>
        <v>2022-01</v>
      </c>
      <c r="D1225" s="1" t="s">
        <v>12</v>
      </c>
      <c r="E1225" s="1" t="s">
        <v>52</v>
      </c>
      <c r="F1225" s="1" t="s">
        <v>32</v>
      </c>
      <c r="G1225" s="1" t="s">
        <v>60</v>
      </c>
      <c r="H1225">
        <v>3943560</v>
      </c>
      <c r="I1225">
        <v>361857</v>
      </c>
      <c r="J1225">
        <v>53708</v>
      </c>
      <c r="K1225">
        <v>10889</v>
      </c>
      <c r="L1225">
        <f>bbdd_Social_Media_Trends[[#This Row],[Likes]]+bbdd_Social_Media_Trends[[#This Row],[Shares]]+bbdd_Social_Media_Trends[[#This Row],[Comments]]</f>
        <v>426454</v>
      </c>
      <c r="M1225">
        <f>bbdd_Social_Media_Trends[[#This Row],[Interactions]]/bbdd_Social_Media_Trends[[#This Row],[Views]]</f>
        <v>0.10813934617452252</v>
      </c>
      <c r="N1225" s="1" t="s">
        <v>16</v>
      </c>
      <c r="O1225" s="4">
        <f t="shared" si="19"/>
        <v>0</v>
      </c>
    </row>
    <row r="1226" spans="1:15">
      <c r="A1226" s="1" t="s">
        <v>1266</v>
      </c>
      <c r="B1226" s="2">
        <v>45282</v>
      </c>
      <c r="C1226" s="13" t="str">
        <f>TEXT(bbdd_Social_Media_Trends[[#This Row],[Post_Date]],"aaaa-mm")</f>
        <v>2023-12</v>
      </c>
      <c r="D1226" s="1" t="s">
        <v>27</v>
      </c>
      <c r="E1226" s="1" t="s">
        <v>49</v>
      </c>
      <c r="F1226" s="1" t="s">
        <v>36</v>
      </c>
      <c r="G1226" s="1" t="s">
        <v>60</v>
      </c>
      <c r="H1226">
        <v>4397362</v>
      </c>
      <c r="I1226">
        <v>416040</v>
      </c>
      <c r="J1226">
        <v>26255</v>
      </c>
      <c r="K1226">
        <v>37205</v>
      </c>
      <c r="L1226">
        <f>bbdd_Social_Media_Trends[[#This Row],[Likes]]+bbdd_Social_Media_Trends[[#This Row],[Shares]]+bbdd_Social_Media_Trends[[#This Row],[Comments]]</f>
        <v>479500</v>
      </c>
      <c r="M1226">
        <f>bbdd_Social_Media_Trends[[#This Row],[Interactions]]/bbdd_Social_Media_Trends[[#This Row],[Views]]</f>
        <v>0.1090426487516834</v>
      </c>
      <c r="N1226" s="1" t="s">
        <v>22</v>
      </c>
      <c r="O1226" s="4">
        <f t="shared" si="19"/>
        <v>0</v>
      </c>
    </row>
    <row r="1227" spans="1:15">
      <c r="A1227" s="1" t="s">
        <v>1267</v>
      </c>
      <c r="B1227" s="2">
        <v>44860</v>
      </c>
      <c r="C1227" s="13" t="str">
        <f>TEXT(bbdd_Social_Media_Trends[[#This Row],[Post_Date]],"aaaa-mm")</f>
        <v>2022-10</v>
      </c>
      <c r="D1227" s="1" t="s">
        <v>18</v>
      </c>
      <c r="E1227" s="1" t="s">
        <v>57</v>
      </c>
      <c r="F1227" s="1" t="s">
        <v>47</v>
      </c>
      <c r="G1227" s="1" t="s">
        <v>21</v>
      </c>
      <c r="H1227">
        <v>2904623</v>
      </c>
      <c r="I1227">
        <v>210629</v>
      </c>
      <c r="J1227">
        <v>93645</v>
      </c>
      <c r="K1227">
        <v>25652</v>
      </c>
      <c r="L1227">
        <f>bbdd_Social_Media_Trends[[#This Row],[Likes]]+bbdd_Social_Media_Trends[[#This Row],[Shares]]+bbdd_Social_Media_Trends[[#This Row],[Comments]]</f>
        <v>329926</v>
      </c>
      <c r="M1227">
        <f>bbdd_Social_Media_Trends[[#This Row],[Interactions]]/bbdd_Social_Media_Trends[[#This Row],[Views]]</f>
        <v>0.11358651363705376</v>
      </c>
      <c r="N1227" s="1" t="s">
        <v>16</v>
      </c>
      <c r="O1227" s="4">
        <f t="shared" si="19"/>
        <v>0</v>
      </c>
    </row>
    <row r="1228" spans="1:15">
      <c r="A1228" s="1" t="s">
        <v>1268</v>
      </c>
      <c r="B1228" s="2">
        <v>45181</v>
      </c>
      <c r="C1228" s="13" t="str">
        <f>TEXT(bbdd_Social_Media_Trends[[#This Row],[Post_Date]],"aaaa-mm")</f>
        <v>2023-09</v>
      </c>
      <c r="D1228" s="1" t="s">
        <v>27</v>
      </c>
      <c r="E1228" s="1" t="s">
        <v>31</v>
      </c>
      <c r="F1228" s="1" t="s">
        <v>47</v>
      </c>
      <c r="G1228" s="1" t="s">
        <v>60</v>
      </c>
      <c r="H1228">
        <v>4648895</v>
      </c>
      <c r="I1228">
        <v>334635</v>
      </c>
      <c r="J1228">
        <v>14885</v>
      </c>
      <c r="K1228">
        <v>39943</v>
      </c>
      <c r="L1228">
        <f>bbdd_Social_Media_Trends[[#This Row],[Likes]]+bbdd_Social_Media_Trends[[#This Row],[Shares]]+bbdd_Social_Media_Trends[[#This Row],[Comments]]</f>
        <v>389463</v>
      </c>
      <c r="M1228">
        <f>bbdd_Social_Media_Trends[[#This Row],[Interactions]]/bbdd_Social_Media_Trends[[#This Row],[Views]]</f>
        <v>8.3775391786650374E-2</v>
      </c>
      <c r="N1228" s="1" t="s">
        <v>16</v>
      </c>
      <c r="O1228" s="4">
        <f t="shared" si="19"/>
        <v>0</v>
      </c>
    </row>
    <row r="1229" spans="1:15">
      <c r="A1229" s="1" t="s">
        <v>1269</v>
      </c>
      <c r="B1229" s="2">
        <v>45065</v>
      </c>
      <c r="C1229" s="13" t="str">
        <f>TEXT(bbdd_Social_Media_Trends[[#This Row],[Post_Date]],"aaaa-mm")</f>
        <v>2023-05</v>
      </c>
      <c r="D1229" s="1" t="s">
        <v>27</v>
      </c>
      <c r="E1229" s="1" t="s">
        <v>19</v>
      </c>
      <c r="F1229" s="1" t="s">
        <v>36</v>
      </c>
      <c r="G1229" s="1" t="s">
        <v>37</v>
      </c>
      <c r="H1229">
        <v>2182075</v>
      </c>
      <c r="I1229">
        <v>401349</v>
      </c>
      <c r="J1229">
        <v>79190</v>
      </c>
      <c r="K1229">
        <v>49849</v>
      </c>
      <c r="L1229">
        <f>bbdd_Social_Media_Trends[[#This Row],[Likes]]+bbdd_Social_Media_Trends[[#This Row],[Shares]]+bbdd_Social_Media_Trends[[#This Row],[Comments]]</f>
        <v>530388</v>
      </c>
      <c r="M1229">
        <f>bbdd_Social_Media_Trends[[#This Row],[Interactions]]/bbdd_Social_Media_Trends[[#This Row],[Views]]</f>
        <v>0.24306588911930158</v>
      </c>
      <c r="N1229" s="1" t="s">
        <v>16</v>
      </c>
      <c r="O1229" s="4">
        <f t="shared" si="19"/>
        <v>0</v>
      </c>
    </row>
    <row r="1230" spans="1:15">
      <c r="A1230" s="1" t="s">
        <v>1270</v>
      </c>
      <c r="B1230" s="2">
        <v>44594</v>
      </c>
      <c r="C1230" s="13" t="str">
        <f>TEXT(bbdd_Social_Media_Trends[[#This Row],[Post_Date]],"aaaa-mm")</f>
        <v>2022-02</v>
      </c>
      <c r="D1230" s="1" t="s">
        <v>27</v>
      </c>
      <c r="E1230" s="1" t="s">
        <v>57</v>
      </c>
      <c r="F1230" s="1" t="s">
        <v>36</v>
      </c>
      <c r="G1230" s="1" t="s">
        <v>44</v>
      </c>
      <c r="H1230">
        <v>3686801</v>
      </c>
      <c r="I1230">
        <v>289690</v>
      </c>
      <c r="J1230">
        <v>37216</v>
      </c>
      <c r="K1230">
        <v>29859</v>
      </c>
      <c r="L1230">
        <f>bbdd_Social_Media_Trends[[#This Row],[Likes]]+bbdd_Social_Media_Trends[[#This Row],[Shares]]+bbdd_Social_Media_Trends[[#This Row],[Comments]]</f>
        <v>356765</v>
      </c>
      <c r="M1230">
        <f>bbdd_Social_Media_Trends[[#This Row],[Interactions]]/bbdd_Social_Media_Trends[[#This Row],[Views]]</f>
        <v>9.6768173817897957E-2</v>
      </c>
      <c r="N1230" s="1" t="s">
        <v>29</v>
      </c>
      <c r="O1230" s="4">
        <f t="shared" si="19"/>
        <v>0</v>
      </c>
    </row>
    <row r="1231" spans="1:15">
      <c r="A1231" s="1" t="s">
        <v>1271</v>
      </c>
      <c r="B1231" s="2">
        <v>44938</v>
      </c>
      <c r="C1231" s="13" t="str">
        <f>TEXT(bbdd_Social_Media_Trends[[#This Row],[Post_Date]],"aaaa-mm")</f>
        <v>2023-01</v>
      </c>
      <c r="D1231" s="1" t="s">
        <v>18</v>
      </c>
      <c r="E1231" s="1" t="s">
        <v>46</v>
      </c>
      <c r="F1231" s="1" t="s">
        <v>14</v>
      </c>
      <c r="G1231" s="1" t="s">
        <v>15</v>
      </c>
      <c r="H1231">
        <v>436676</v>
      </c>
      <c r="I1231">
        <v>411915</v>
      </c>
      <c r="J1231">
        <v>89675</v>
      </c>
      <c r="K1231">
        <v>24765</v>
      </c>
      <c r="L1231">
        <f>bbdd_Social_Media_Trends[[#This Row],[Likes]]+bbdd_Social_Media_Trends[[#This Row],[Shares]]+bbdd_Social_Media_Trends[[#This Row],[Comments]]</f>
        <v>526355</v>
      </c>
      <c r="M1231">
        <f>bbdd_Social_Media_Trends[[#This Row],[Interactions]]/bbdd_Social_Media_Trends[[#This Row],[Views]]</f>
        <v>1.2053673661936997</v>
      </c>
      <c r="N1231" s="1" t="s">
        <v>29</v>
      </c>
      <c r="O1231" s="4">
        <f t="shared" si="19"/>
        <v>0</v>
      </c>
    </row>
    <row r="1232" spans="1:15">
      <c r="A1232" s="1" t="s">
        <v>1272</v>
      </c>
      <c r="B1232" s="2">
        <v>44909</v>
      </c>
      <c r="C1232" s="13" t="str">
        <f>TEXT(bbdd_Social_Media_Trends[[#This Row],[Post_Date]],"aaaa-mm")</f>
        <v>2022-12</v>
      </c>
      <c r="D1232" s="1" t="s">
        <v>18</v>
      </c>
      <c r="E1232" s="1" t="s">
        <v>13</v>
      </c>
      <c r="F1232" s="1" t="s">
        <v>36</v>
      </c>
      <c r="G1232" s="1" t="s">
        <v>44</v>
      </c>
      <c r="H1232">
        <v>1021135</v>
      </c>
      <c r="I1232">
        <v>442784</v>
      </c>
      <c r="J1232">
        <v>49480</v>
      </c>
      <c r="K1232">
        <v>32668</v>
      </c>
      <c r="L1232">
        <f>bbdd_Social_Media_Trends[[#This Row],[Likes]]+bbdd_Social_Media_Trends[[#This Row],[Shares]]+bbdd_Social_Media_Trends[[#This Row],[Comments]]</f>
        <v>524932</v>
      </c>
      <c r="M1232">
        <f>bbdd_Social_Media_Trends[[#This Row],[Interactions]]/bbdd_Social_Media_Trends[[#This Row],[Views]]</f>
        <v>0.5140671899406053</v>
      </c>
      <c r="N1232" s="1" t="s">
        <v>16</v>
      </c>
      <c r="O1232" s="4">
        <f t="shared" si="19"/>
        <v>0</v>
      </c>
    </row>
    <row r="1233" spans="1:15">
      <c r="A1233" s="1" t="s">
        <v>1273</v>
      </c>
      <c r="B1233" s="2">
        <v>45001</v>
      </c>
      <c r="C1233" s="13" t="str">
        <f>TEXT(bbdd_Social_Media_Trends[[#This Row],[Post_Date]],"aaaa-mm")</f>
        <v>2023-03</v>
      </c>
      <c r="D1233" s="1" t="s">
        <v>24</v>
      </c>
      <c r="E1233" s="1" t="s">
        <v>46</v>
      </c>
      <c r="F1233" s="1" t="s">
        <v>36</v>
      </c>
      <c r="G1233" s="1" t="s">
        <v>60</v>
      </c>
      <c r="H1233">
        <v>2616896</v>
      </c>
      <c r="I1233">
        <v>411249</v>
      </c>
      <c r="J1233">
        <v>93026</v>
      </c>
      <c r="K1233">
        <v>8004</v>
      </c>
      <c r="L1233">
        <f>bbdd_Social_Media_Trends[[#This Row],[Likes]]+bbdd_Social_Media_Trends[[#This Row],[Shares]]+bbdd_Social_Media_Trends[[#This Row],[Comments]]</f>
        <v>512279</v>
      </c>
      <c r="M1233">
        <f>bbdd_Social_Media_Trends[[#This Row],[Interactions]]/bbdd_Social_Media_Trends[[#This Row],[Views]]</f>
        <v>0.19575825711071437</v>
      </c>
      <c r="N1233" s="1" t="s">
        <v>16</v>
      </c>
      <c r="O1233" s="4">
        <f t="shared" si="19"/>
        <v>0</v>
      </c>
    </row>
    <row r="1234" spans="1:15">
      <c r="A1234" s="1" t="s">
        <v>1274</v>
      </c>
      <c r="B1234" s="2">
        <v>45263</v>
      </c>
      <c r="C1234" s="13" t="str">
        <f>TEXT(bbdd_Social_Media_Trends[[#This Row],[Post_Date]],"aaaa-mm")</f>
        <v>2023-12</v>
      </c>
      <c r="D1234" s="1" t="s">
        <v>18</v>
      </c>
      <c r="E1234" s="1" t="s">
        <v>52</v>
      </c>
      <c r="F1234" s="1" t="s">
        <v>47</v>
      </c>
      <c r="G1234" s="1" t="s">
        <v>50</v>
      </c>
      <c r="H1234">
        <v>80333</v>
      </c>
      <c r="I1234">
        <v>106027</v>
      </c>
      <c r="J1234">
        <v>74544</v>
      </c>
      <c r="K1234">
        <v>43880</v>
      </c>
      <c r="L1234">
        <f>bbdd_Social_Media_Trends[[#This Row],[Likes]]+bbdd_Social_Media_Trends[[#This Row],[Shares]]+bbdd_Social_Media_Trends[[#This Row],[Comments]]</f>
        <v>224451</v>
      </c>
      <c r="M1234">
        <f>bbdd_Social_Media_Trends[[#This Row],[Interactions]]/bbdd_Social_Media_Trends[[#This Row],[Views]]</f>
        <v>2.7940074440142904</v>
      </c>
      <c r="N1234" s="1" t="s">
        <v>29</v>
      </c>
      <c r="O1234" s="4">
        <f t="shared" si="19"/>
        <v>0</v>
      </c>
    </row>
    <row r="1235" spans="1:15">
      <c r="A1235" s="1" t="s">
        <v>1275</v>
      </c>
      <c r="B1235" s="2">
        <v>45019</v>
      </c>
      <c r="C1235" s="13" t="str">
        <f>TEXT(bbdd_Social_Media_Trends[[#This Row],[Post_Date]],"aaaa-mm")</f>
        <v>2023-04</v>
      </c>
      <c r="D1235" s="1" t="s">
        <v>27</v>
      </c>
      <c r="E1235" s="1" t="s">
        <v>31</v>
      </c>
      <c r="F1235" s="1" t="s">
        <v>32</v>
      </c>
      <c r="G1235" s="1" t="s">
        <v>60</v>
      </c>
      <c r="H1235">
        <v>2286789</v>
      </c>
      <c r="I1235">
        <v>161388</v>
      </c>
      <c r="J1235">
        <v>40096</v>
      </c>
      <c r="K1235">
        <v>47798</v>
      </c>
      <c r="L1235">
        <f>bbdd_Social_Media_Trends[[#This Row],[Likes]]+bbdd_Social_Media_Trends[[#This Row],[Shares]]+bbdd_Social_Media_Trends[[#This Row],[Comments]]</f>
        <v>249282</v>
      </c>
      <c r="M1235">
        <f>bbdd_Social_Media_Trends[[#This Row],[Interactions]]/bbdd_Social_Media_Trends[[#This Row],[Views]]</f>
        <v>0.10900962003927778</v>
      </c>
      <c r="N1235" s="1" t="s">
        <v>22</v>
      </c>
      <c r="O1235" s="4">
        <f t="shared" si="19"/>
        <v>0</v>
      </c>
    </row>
    <row r="1236" spans="1:15">
      <c r="A1236" s="1" t="s">
        <v>1276</v>
      </c>
      <c r="B1236" s="2">
        <v>44743</v>
      </c>
      <c r="C1236" s="13" t="str">
        <f>TEXT(bbdd_Social_Media_Trends[[#This Row],[Post_Date]],"aaaa-mm")</f>
        <v>2022-07</v>
      </c>
      <c r="D1236" s="1" t="s">
        <v>24</v>
      </c>
      <c r="E1236" s="1" t="s">
        <v>57</v>
      </c>
      <c r="F1236" s="1" t="s">
        <v>36</v>
      </c>
      <c r="G1236" s="1" t="s">
        <v>50</v>
      </c>
      <c r="H1236">
        <v>803980</v>
      </c>
      <c r="I1236">
        <v>242545</v>
      </c>
      <c r="J1236">
        <v>76839</v>
      </c>
      <c r="K1236">
        <v>34020</v>
      </c>
      <c r="L1236">
        <f>bbdd_Social_Media_Trends[[#This Row],[Likes]]+bbdd_Social_Media_Trends[[#This Row],[Shares]]+bbdd_Social_Media_Trends[[#This Row],[Comments]]</f>
        <v>353404</v>
      </c>
      <c r="M1236">
        <f>bbdd_Social_Media_Trends[[#This Row],[Interactions]]/bbdd_Social_Media_Trends[[#This Row],[Views]]</f>
        <v>0.43956814846140452</v>
      </c>
      <c r="N1236" s="1" t="s">
        <v>29</v>
      </c>
      <c r="O1236" s="4">
        <f t="shared" si="19"/>
        <v>0</v>
      </c>
    </row>
    <row r="1237" spans="1:15">
      <c r="A1237" s="1" t="s">
        <v>1277</v>
      </c>
      <c r="B1237" s="2">
        <v>45097</v>
      </c>
      <c r="C1237" s="13" t="str">
        <f>TEXT(bbdd_Social_Media_Trends[[#This Row],[Post_Date]],"aaaa-mm")</f>
        <v>2023-06</v>
      </c>
      <c r="D1237" s="1" t="s">
        <v>27</v>
      </c>
      <c r="E1237" s="1" t="s">
        <v>52</v>
      </c>
      <c r="F1237" s="1" t="s">
        <v>47</v>
      </c>
      <c r="G1237" s="1" t="s">
        <v>37</v>
      </c>
      <c r="H1237">
        <v>1658169</v>
      </c>
      <c r="I1237">
        <v>328783</v>
      </c>
      <c r="J1237">
        <v>1574</v>
      </c>
      <c r="K1237">
        <v>11658</v>
      </c>
      <c r="L1237">
        <f>bbdd_Social_Media_Trends[[#This Row],[Likes]]+bbdd_Social_Media_Trends[[#This Row],[Shares]]+bbdd_Social_Media_Trends[[#This Row],[Comments]]</f>
        <v>342015</v>
      </c>
      <c r="M1237">
        <f>bbdd_Social_Media_Trends[[#This Row],[Interactions]]/bbdd_Social_Media_Trends[[#This Row],[Views]]</f>
        <v>0.20626064050166176</v>
      </c>
      <c r="N1237" s="1" t="s">
        <v>16</v>
      </c>
      <c r="O1237" s="4">
        <f t="shared" si="19"/>
        <v>0</v>
      </c>
    </row>
    <row r="1238" spans="1:15">
      <c r="A1238" s="1" t="s">
        <v>1278</v>
      </c>
      <c r="B1238" s="2">
        <v>44620</v>
      </c>
      <c r="C1238" s="13" t="str">
        <f>TEXT(bbdd_Social_Media_Trends[[#This Row],[Post_Date]],"aaaa-mm")</f>
        <v>2022-02</v>
      </c>
      <c r="D1238" s="1" t="s">
        <v>24</v>
      </c>
      <c r="E1238" s="1" t="s">
        <v>31</v>
      </c>
      <c r="F1238" s="1" t="s">
        <v>32</v>
      </c>
      <c r="G1238" s="1" t="s">
        <v>37</v>
      </c>
      <c r="H1238">
        <v>723296</v>
      </c>
      <c r="I1238">
        <v>216935</v>
      </c>
      <c r="J1238">
        <v>93964</v>
      </c>
      <c r="K1238">
        <v>23402</v>
      </c>
      <c r="L1238">
        <f>bbdd_Social_Media_Trends[[#This Row],[Likes]]+bbdd_Social_Media_Trends[[#This Row],[Shares]]+bbdd_Social_Media_Trends[[#This Row],[Comments]]</f>
        <v>334301</v>
      </c>
      <c r="M1238">
        <f>bbdd_Social_Media_Trends[[#This Row],[Interactions]]/bbdd_Social_Media_Trends[[#This Row],[Views]]</f>
        <v>0.46219113613237178</v>
      </c>
      <c r="N1238" s="1" t="s">
        <v>29</v>
      </c>
      <c r="O1238" s="4">
        <f t="shared" si="19"/>
        <v>0</v>
      </c>
    </row>
    <row r="1239" spans="1:15">
      <c r="A1239" s="1" t="s">
        <v>1279</v>
      </c>
      <c r="B1239" s="2">
        <v>44908</v>
      </c>
      <c r="C1239" s="13" t="str">
        <f>TEXT(bbdd_Social_Media_Trends[[#This Row],[Post_Date]],"aaaa-mm")</f>
        <v>2022-12</v>
      </c>
      <c r="D1239" s="1" t="s">
        <v>12</v>
      </c>
      <c r="E1239" s="1" t="s">
        <v>57</v>
      </c>
      <c r="F1239" s="1" t="s">
        <v>36</v>
      </c>
      <c r="G1239" s="1" t="s">
        <v>37</v>
      </c>
      <c r="H1239">
        <v>3206060</v>
      </c>
      <c r="I1239">
        <v>426226</v>
      </c>
      <c r="J1239">
        <v>17467</v>
      </c>
      <c r="K1239">
        <v>29795</v>
      </c>
      <c r="L1239">
        <f>bbdd_Social_Media_Trends[[#This Row],[Likes]]+bbdd_Social_Media_Trends[[#This Row],[Shares]]+bbdd_Social_Media_Trends[[#This Row],[Comments]]</f>
        <v>473488</v>
      </c>
      <c r="M1239">
        <f>bbdd_Social_Media_Trends[[#This Row],[Interactions]]/bbdd_Social_Media_Trends[[#This Row],[Views]]</f>
        <v>0.14768532092350112</v>
      </c>
      <c r="N1239" s="1" t="s">
        <v>16</v>
      </c>
      <c r="O1239" s="4">
        <f t="shared" si="19"/>
        <v>0</v>
      </c>
    </row>
    <row r="1240" spans="1:15">
      <c r="A1240" s="1" t="s">
        <v>1280</v>
      </c>
      <c r="B1240" s="2">
        <v>44925</v>
      </c>
      <c r="C1240" s="13" t="str">
        <f>TEXT(bbdd_Social_Media_Trends[[#This Row],[Post_Date]],"aaaa-mm")</f>
        <v>2022-12</v>
      </c>
      <c r="D1240" s="1" t="s">
        <v>12</v>
      </c>
      <c r="E1240" s="1" t="s">
        <v>57</v>
      </c>
      <c r="F1240" s="1" t="s">
        <v>32</v>
      </c>
      <c r="G1240" s="1" t="s">
        <v>37</v>
      </c>
      <c r="H1240">
        <v>1655182</v>
      </c>
      <c r="I1240">
        <v>289945</v>
      </c>
      <c r="J1240">
        <v>93775</v>
      </c>
      <c r="K1240">
        <v>32084</v>
      </c>
      <c r="L1240">
        <f>bbdd_Social_Media_Trends[[#This Row],[Likes]]+bbdd_Social_Media_Trends[[#This Row],[Shares]]+bbdd_Social_Media_Trends[[#This Row],[Comments]]</f>
        <v>415804</v>
      </c>
      <c r="M1240">
        <f>bbdd_Social_Media_Trends[[#This Row],[Interactions]]/bbdd_Social_Media_Trends[[#This Row],[Views]]</f>
        <v>0.25121346172203418</v>
      </c>
      <c r="N1240" s="1" t="s">
        <v>16</v>
      </c>
      <c r="O1240" s="4">
        <f t="shared" si="19"/>
        <v>0</v>
      </c>
    </row>
    <row r="1241" spans="1:15">
      <c r="A1241" s="1" t="s">
        <v>1281</v>
      </c>
      <c r="B1241" s="2">
        <v>45046</v>
      </c>
      <c r="C1241" s="13" t="str">
        <f>TEXT(bbdd_Social_Media_Trends[[#This Row],[Post_Date]],"aaaa-mm")</f>
        <v>2023-04</v>
      </c>
      <c r="D1241" s="1" t="s">
        <v>12</v>
      </c>
      <c r="E1241" s="1" t="s">
        <v>49</v>
      </c>
      <c r="F1241" s="1" t="s">
        <v>14</v>
      </c>
      <c r="G1241" s="1" t="s">
        <v>28</v>
      </c>
      <c r="H1241">
        <v>1476674</v>
      </c>
      <c r="I1241">
        <v>464620</v>
      </c>
      <c r="J1241">
        <v>19688</v>
      </c>
      <c r="K1241">
        <v>29990</v>
      </c>
      <c r="L1241">
        <f>bbdd_Social_Media_Trends[[#This Row],[Likes]]+bbdd_Social_Media_Trends[[#This Row],[Shares]]+bbdd_Social_Media_Trends[[#This Row],[Comments]]</f>
        <v>514298</v>
      </c>
      <c r="M1241">
        <f>bbdd_Social_Media_Trends[[#This Row],[Interactions]]/bbdd_Social_Media_Trends[[#This Row],[Views]]</f>
        <v>0.34828134036354674</v>
      </c>
      <c r="N1241" s="1" t="s">
        <v>29</v>
      </c>
      <c r="O1241" s="4">
        <f t="shared" si="19"/>
        <v>0</v>
      </c>
    </row>
    <row r="1242" spans="1:15">
      <c r="A1242" s="1" t="s">
        <v>1282</v>
      </c>
      <c r="B1242" s="2">
        <v>44875</v>
      </c>
      <c r="C1242" s="13" t="str">
        <f>TEXT(bbdd_Social_Media_Trends[[#This Row],[Post_Date]],"aaaa-mm")</f>
        <v>2022-11</v>
      </c>
      <c r="D1242" s="1" t="s">
        <v>24</v>
      </c>
      <c r="E1242" s="1" t="s">
        <v>49</v>
      </c>
      <c r="F1242" s="1" t="s">
        <v>20</v>
      </c>
      <c r="G1242" s="1" t="s">
        <v>25</v>
      </c>
      <c r="H1242">
        <v>1771174</v>
      </c>
      <c r="I1242">
        <v>91099</v>
      </c>
      <c r="J1242">
        <v>97414</v>
      </c>
      <c r="K1242">
        <v>3140</v>
      </c>
      <c r="L1242">
        <f>bbdd_Social_Media_Trends[[#This Row],[Likes]]+bbdd_Social_Media_Trends[[#This Row],[Shares]]+bbdd_Social_Media_Trends[[#This Row],[Comments]]</f>
        <v>191653</v>
      </c>
      <c r="M1242">
        <f>bbdd_Social_Media_Trends[[#This Row],[Interactions]]/bbdd_Social_Media_Trends[[#This Row],[Views]]</f>
        <v>0.10820676003599872</v>
      </c>
      <c r="N1242" s="1" t="s">
        <v>29</v>
      </c>
      <c r="O1242" s="4">
        <f t="shared" si="19"/>
        <v>0</v>
      </c>
    </row>
    <row r="1243" spans="1:15">
      <c r="A1243" s="1" t="s">
        <v>1283</v>
      </c>
      <c r="B1243" s="2">
        <v>44628</v>
      </c>
      <c r="C1243" s="13" t="str">
        <f>TEXT(bbdd_Social_Media_Trends[[#This Row],[Post_Date]],"aaaa-mm")</f>
        <v>2022-03</v>
      </c>
      <c r="D1243" s="1" t="s">
        <v>12</v>
      </c>
      <c r="E1243" s="1" t="s">
        <v>13</v>
      </c>
      <c r="F1243" s="1" t="s">
        <v>47</v>
      </c>
      <c r="G1243" s="1" t="s">
        <v>28</v>
      </c>
      <c r="H1243">
        <v>3327212</v>
      </c>
      <c r="I1243">
        <v>134040</v>
      </c>
      <c r="J1243">
        <v>6283</v>
      </c>
      <c r="K1243">
        <v>36793</v>
      </c>
      <c r="L1243">
        <f>bbdd_Social_Media_Trends[[#This Row],[Likes]]+bbdd_Social_Media_Trends[[#This Row],[Shares]]+bbdd_Social_Media_Trends[[#This Row],[Comments]]</f>
        <v>177116</v>
      </c>
      <c r="M1243">
        <f>bbdd_Social_Media_Trends[[#This Row],[Interactions]]/bbdd_Social_Media_Trends[[#This Row],[Views]]</f>
        <v>5.3232556266327481E-2</v>
      </c>
      <c r="N1243" s="1" t="s">
        <v>16</v>
      </c>
      <c r="O1243" s="4">
        <f t="shared" si="19"/>
        <v>0</v>
      </c>
    </row>
    <row r="1244" spans="1:15">
      <c r="A1244" s="1" t="s">
        <v>1284</v>
      </c>
      <c r="B1244" s="2">
        <v>44803</v>
      </c>
      <c r="C1244" s="13" t="str">
        <f>TEXT(bbdd_Social_Media_Trends[[#This Row],[Post_Date]],"aaaa-mm")</f>
        <v>2022-08</v>
      </c>
      <c r="D1244" s="1" t="s">
        <v>12</v>
      </c>
      <c r="E1244" s="1" t="s">
        <v>39</v>
      </c>
      <c r="F1244" s="1" t="s">
        <v>32</v>
      </c>
      <c r="G1244" s="1" t="s">
        <v>21</v>
      </c>
      <c r="H1244">
        <v>690673</v>
      </c>
      <c r="I1244">
        <v>437322</v>
      </c>
      <c r="J1244">
        <v>28171</v>
      </c>
      <c r="K1244">
        <v>24122</v>
      </c>
      <c r="L1244">
        <f>bbdd_Social_Media_Trends[[#This Row],[Likes]]+bbdd_Social_Media_Trends[[#This Row],[Shares]]+bbdd_Social_Media_Trends[[#This Row],[Comments]]</f>
        <v>489615</v>
      </c>
      <c r="M1244">
        <f>bbdd_Social_Media_Trends[[#This Row],[Interactions]]/bbdd_Social_Media_Trends[[#This Row],[Views]]</f>
        <v>0.70889552653716015</v>
      </c>
      <c r="N1244" s="1" t="s">
        <v>22</v>
      </c>
      <c r="O1244" s="4">
        <f t="shared" si="19"/>
        <v>0</v>
      </c>
    </row>
    <row r="1245" spans="1:15">
      <c r="A1245" s="1" t="s">
        <v>1285</v>
      </c>
      <c r="B1245" s="2">
        <v>44976</v>
      </c>
      <c r="C1245" s="13" t="str">
        <f>TEXT(bbdd_Social_Media_Trends[[#This Row],[Post_Date]],"aaaa-mm")</f>
        <v>2023-02</v>
      </c>
      <c r="D1245" s="1" t="s">
        <v>27</v>
      </c>
      <c r="E1245" s="1" t="s">
        <v>39</v>
      </c>
      <c r="F1245" s="1" t="s">
        <v>36</v>
      </c>
      <c r="G1245" s="1" t="s">
        <v>28</v>
      </c>
      <c r="H1245">
        <v>3569008</v>
      </c>
      <c r="I1245">
        <v>137418</v>
      </c>
      <c r="J1245">
        <v>23331</v>
      </c>
      <c r="K1245">
        <v>49305</v>
      </c>
      <c r="L1245">
        <f>bbdd_Social_Media_Trends[[#This Row],[Likes]]+bbdd_Social_Media_Trends[[#This Row],[Shares]]+bbdd_Social_Media_Trends[[#This Row],[Comments]]</f>
        <v>210054</v>
      </c>
      <c r="M1245">
        <f>bbdd_Social_Media_Trends[[#This Row],[Interactions]]/bbdd_Social_Media_Trends[[#This Row],[Views]]</f>
        <v>5.8855009571287038E-2</v>
      </c>
      <c r="N1245" s="1" t="s">
        <v>22</v>
      </c>
      <c r="O1245" s="4">
        <f t="shared" si="19"/>
        <v>0</v>
      </c>
    </row>
    <row r="1246" spans="1:15">
      <c r="A1246" s="1" t="s">
        <v>1286</v>
      </c>
      <c r="B1246" s="2">
        <v>44890</v>
      </c>
      <c r="C1246" s="13" t="str">
        <f>TEXT(bbdd_Social_Media_Trends[[#This Row],[Post_Date]],"aaaa-mm")</f>
        <v>2022-11</v>
      </c>
      <c r="D1246" s="1" t="s">
        <v>12</v>
      </c>
      <c r="E1246" s="1" t="s">
        <v>31</v>
      </c>
      <c r="F1246" s="1" t="s">
        <v>36</v>
      </c>
      <c r="G1246" s="1" t="s">
        <v>25</v>
      </c>
      <c r="H1246">
        <v>3099684</v>
      </c>
      <c r="I1246">
        <v>153065</v>
      </c>
      <c r="J1246">
        <v>41200</v>
      </c>
      <c r="K1246">
        <v>7632</v>
      </c>
      <c r="L1246">
        <f>bbdd_Social_Media_Trends[[#This Row],[Likes]]+bbdd_Social_Media_Trends[[#This Row],[Shares]]+bbdd_Social_Media_Trends[[#This Row],[Comments]]</f>
        <v>201897</v>
      </c>
      <c r="M1246">
        <f>bbdd_Social_Media_Trends[[#This Row],[Interactions]]/bbdd_Social_Media_Trends[[#This Row],[Views]]</f>
        <v>6.5134704053703543E-2</v>
      </c>
      <c r="N1246" s="1" t="s">
        <v>29</v>
      </c>
      <c r="O1246" s="4">
        <f t="shared" si="19"/>
        <v>0</v>
      </c>
    </row>
    <row r="1247" spans="1:15">
      <c r="A1247" s="1" t="s">
        <v>1287</v>
      </c>
      <c r="B1247" s="2">
        <v>44779</v>
      </c>
      <c r="C1247" s="13" t="str">
        <f>TEXT(bbdd_Social_Media_Trends[[#This Row],[Post_Date]],"aaaa-mm")</f>
        <v>2022-08</v>
      </c>
      <c r="D1247" s="1" t="s">
        <v>24</v>
      </c>
      <c r="E1247" s="1" t="s">
        <v>46</v>
      </c>
      <c r="F1247" s="1" t="s">
        <v>47</v>
      </c>
      <c r="G1247" s="1" t="s">
        <v>37</v>
      </c>
      <c r="H1247">
        <v>3710671</v>
      </c>
      <c r="I1247">
        <v>76950</v>
      </c>
      <c r="J1247">
        <v>26333</v>
      </c>
      <c r="K1247">
        <v>7103</v>
      </c>
      <c r="L1247">
        <f>bbdd_Social_Media_Trends[[#This Row],[Likes]]+bbdd_Social_Media_Trends[[#This Row],[Shares]]+bbdd_Social_Media_Trends[[#This Row],[Comments]]</f>
        <v>110386</v>
      </c>
      <c r="M1247">
        <f>bbdd_Social_Media_Trends[[#This Row],[Interactions]]/bbdd_Social_Media_Trends[[#This Row],[Views]]</f>
        <v>2.9748258468616593E-2</v>
      </c>
      <c r="N1247" s="1" t="s">
        <v>22</v>
      </c>
      <c r="O1247" s="4">
        <f t="shared" si="19"/>
        <v>0</v>
      </c>
    </row>
    <row r="1248" spans="1:15">
      <c r="A1248" s="1" t="s">
        <v>1288</v>
      </c>
      <c r="B1248" s="2">
        <v>45230</v>
      </c>
      <c r="C1248" s="13" t="str">
        <f>TEXT(bbdd_Social_Media_Trends[[#This Row],[Post_Date]],"aaaa-mm")</f>
        <v>2023-10</v>
      </c>
      <c r="D1248" s="1" t="s">
        <v>18</v>
      </c>
      <c r="E1248" s="1" t="s">
        <v>19</v>
      </c>
      <c r="F1248" s="1" t="s">
        <v>32</v>
      </c>
      <c r="G1248" s="1" t="s">
        <v>50</v>
      </c>
      <c r="H1248">
        <v>3188483</v>
      </c>
      <c r="I1248">
        <v>368317</v>
      </c>
      <c r="J1248">
        <v>49091</v>
      </c>
      <c r="K1248">
        <v>21981</v>
      </c>
      <c r="L1248">
        <f>bbdd_Social_Media_Trends[[#This Row],[Likes]]+bbdd_Social_Media_Trends[[#This Row],[Shares]]+bbdd_Social_Media_Trends[[#This Row],[Comments]]</f>
        <v>439389</v>
      </c>
      <c r="M1248">
        <f>bbdd_Social_Media_Trends[[#This Row],[Interactions]]/bbdd_Social_Media_Trends[[#This Row],[Views]]</f>
        <v>0.13780503142089828</v>
      </c>
      <c r="N1248" s="1" t="s">
        <v>29</v>
      </c>
      <c r="O1248" s="4">
        <f t="shared" si="19"/>
        <v>0</v>
      </c>
    </row>
    <row r="1249" spans="1:15">
      <c r="A1249" s="1" t="s">
        <v>1289</v>
      </c>
      <c r="B1249" s="2">
        <v>45226</v>
      </c>
      <c r="C1249" s="13" t="str">
        <f>TEXT(bbdd_Social_Media_Trends[[#This Row],[Post_Date]],"aaaa-mm")</f>
        <v>2023-10</v>
      </c>
      <c r="D1249" s="1" t="s">
        <v>12</v>
      </c>
      <c r="E1249" s="1" t="s">
        <v>35</v>
      </c>
      <c r="F1249" s="1" t="s">
        <v>41</v>
      </c>
      <c r="G1249" s="1" t="s">
        <v>60</v>
      </c>
      <c r="H1249">
        <v>2801347</v>
      </c>
      <c r="I1249">
        <v>499380</v>
      </c>
      <c r="J1249">
        <v>60311</v>
      </c>
      <c r="K1249">
        <v>12282</v>
      </c>
      <c r="L1249">
        <f>bbdd_Social_Media_Trends[[#This Row],[Likes]]+bbdd_Social_Media_Trends[[#This Row],[Shares]]+bbdd_Social_Media_Trends[[#This Row],[Comments]]</f>
        <v>571973</v>
      </c>
      <c r="M1249">
        <f>bbdd_Social_Media_Trends[[#This Row],[Interactions]]/bbdd_Social_Media_Trends[[#This Row],[Views]]</f>
        <v>0.20417784729988822</v>
      </c>
      <c r="N1249" s="1" t="s">
        <v>16</v>
      </c>
      <c r="O1249" s="4">
        <f t="shared" si="19"/>
        <v>0</v>
      </c>
    </row>
    <row r="1250" spans="1:15">
      <c r="A1250" s="1" t="s">
        <v>1290</v>
      </c>
      <c r="B1250" s="2">
        <v>44673</v>
      </c>
      <c r="C1250" s="13" t="str">
        <f>TEXT(bbdd_Social_Media_Trends[[#This Row],[Post_Date]],"aaaa-mm")</f>
        <v>2022-04</v>
      </c>
      <c r="D1250" s="1" t="s">
        <v>12</v>
      </c>
      <c r="E1250" s="1" t="s">
        <v>13</v>
      </c>
      <c r="F1250" s="1" t="s">
        <v>41</v>
      </c>
      <c r="G1250" s="1" t="s">
        <v>60</v>
      </c>
      <c r="H1250">
        <v>2248578</v>
      </c>
      <c r="I1250">
        <v>93218</v>
      </c>
      <c r="J1250">
        <v>59577</v>
      </c>
      <c r="K1250">
        <v>14331</v>
      </c>
      <c r="L1250">
        <f>bbdd_Social_Media_Trends[[#This Row],[Likes]]+bbdd_Social_Media_Trends[[#This Row],[Shares]]+bbdd_Social_Media_Trends[[#This Row],[Comments]]</f>
        <v>167126</v>
      </c>
      <c r="M1250">
        <f>bbdd_Social_Media_Trends[[#This Row],[Interactions]]/bbdd_Social_Media_Trends[[#This Row],[Views]]</f>
        <v>7.4325195745933659E-2</v>
      </c>
      <c r="N1250" s="1" t="s">
        <v>22</v>
      </c>
      <c r="O1250" s="4">
        <f t="shared" si="19"/>
        <v>0</v>
      </c>
    </row>
    <row r="1251" spans="1:15">
      <c r="A1251" s="1" t="s">
        <v>1291</v>
      </c>
      <c r="B1251" s="2">
        <v>44751</v>
      </c>
      <c r="C1251" s="13" t="str">
        <f>TEXT(bbdd_Social_Media_Trends[[#This Row],[Post_Date]],"aaaa-mm")</f>
        <v>2022-07</v>
      </c>
      <c r="D1251" s="1" t="s">
        <v>24</v>
      </c>
      <c r="E1251" s="1" t="s">
        <v>46</v>
      </c>
      <c r="F1251" s="1" t="s">
        <v>41</v>
      </c>
      <c r="G1251" s="1" t="s">
        <v>28</v>
      </c>
      <c r="H1251">
        <v>1609482</v>
      </c>
      <c r="I1251">
        <v>403027</v>
      </c>
      <c r="J1251">
        <v>23102</v>
      </c>
      <c r="K1251">
        <v>44642</v>
      </c>
      <c r="L1251">
        <f>bbdd_Social_Media_Trends[[#This Row],[Likes]]+bbdd_Social_Media_Trends[[#This Row],[Shares]]+bbdd_Social_Media_Trends[[#This Row],[Comments]]</f>
        <v>470771</v>
      </c>
      <c r="M1251">
        <f>bbdd_Social_Media_Trends[[#This Row],[Interactions]]/bbdd_Social_Media_Trends[[#This Row],[Views]]</f>
        <v>0.29249845602498192</v>
      </c>
      <c r="N1251" s="1" t="s">
        <v>16</v>
      </c>
      <c r="O1251" s="4">
        <f t="shared" si="19"/>
        <v>0</v>
      </c>
    </row>
    <row r="1252" spans="1:15">
      <c r="A1252" s="1" t="s">
        <v>1292</v>
      </c>
      <c r="B1252" s="2">
        <v>45058</v>
      </c>
      <c r="C1252" s="13" t="str">
        <f>TEXT(bbdd_Social_Media_Trends[[#This Row],[Post_Date]],"aaaa-mm")</f>
        <v>2023-05</v>
      </c>
      <c r="D1252" s="1" t="s">
        <v>27</v>
      </c>
      <c r="E1252" s="1" t="s">
        <v>13</v>
      </c>
      <c r="F1252" s="1" t="s">
        <v>41</v>
      </c>
      <c r="G1252" s="1" t="s">
        <v>25</v>
      </c>
      <c r="H1252">
        <v>4251376</v>
      </c>
      <c r="I1252">
        <v>37945</v>
      </c>
      <c r="J1252">
        <v>3378</v>
      </c>
      <c r="K1252">
        <v>26696</v>
      </c>
      <c r="L1252">
        <f>bbdd_Social_Media_Trends[[#This Row],[Likes]]+bbdd_Social_Media_Trends[[#This Row],[Shares]]+bbdd_Social_Media_Trends[[#This Row],[Comments]]</f>
        <v>68019</v>
      </c>
      <c r="M1252">
        <f>bbdd_Social_Media_Trends[[#This Row],[Interactions]]/bbdd_Social_Media_Trends[[#This Row],[Views]]</f>
        <v>1.5999290582625485E-2</v>
      </c>
      <c r="N1252" s="1" t="s">
        <v>29</v>
      </c>
      <c r="O1252" s="4">
        <f t="shared" si="19"/>
        <v>0</v>
      </c>
    </row>
    <row r="1253" spans="1:15">
      <c r="A1253" s="1" t="s">
        <v>1293</v>
      </c>
      <c r="B1253" s="2">
        <v>44743</v>
      </c>
      <c r="C1253" s="13" t="str">
        <f>TEXT(bbdd_Social_Media_Trends[[#This Row],[Post_Date]],"aaaa-mm")</f>
        <v>2022-07</v>
      </c>
      <c r="D1253" s="1" t="s">
        <v>27</v>
      </c>
      <c r="E1253" s="1" t="s">
        <v>13</v>
      </c>
      <c r="F1253" s="1" t="s">
        <v>47</v>
      </c>
      <c r="G1253" s="1" t="s">
        <v>21</v>
      </c>
      <c r="H1253">
        <v>1358058</v>
      </c>
      <c r="I1253">
        <v>300720</v>
      </c>
      <c r="J1253">
        <v>59766</v>
      </c>
      <c r="K1253">
        <v>43145</v>
      </c>
      <c r="L1253">
        <f>bbdd_Social_Media_Trends[[#This Row],[Likes]]+bbdd_Social_Media_Trends[[#This Row],[Shares]]+bbdd_Social_Media_Trends[[#This Row],[Comments]]</f>
        <v>403631</v>
      </c>
      <c r="M1253">
        <f>bbdd_Social_Media_Trends[[#This Row],[Interactions]]/bbdd_Social_Media_Trends[[#This Row],[Views]]</f>
        <v>0.29721190111173457</v>
      </c>
      <c r="N1253" s="1" t="s">
        <v>22</v>
      </c>
      <c r="O1253" s="4">
        <f t="shared" si="19"/>
        <v>0</v>
      </c>
    </row>
    <row r="1254" spans="1:15">
      <c r="A1254" s="1" t="s">
        <v>1294</v>
      </c>
      <c r="B1254" s="2">
        <v>44988</v>
      </c>
      <c r="C1254" s="13" t="str">
        <f>TEXT(bbdd_Social_Media_Trends[[#This Row],[Post_Date]],"aaaa-mm")</f>
        <v>2023-03</v>
      </c>
      <c r="D1254" s="1" t="s">
        <v>12</v>
      </c>
      <c r="E1254" s="1" t="s">
        <v>57</v>
      </c>
      <c r="F1254" s="1" t="s">
        <v>36</v>
      </c>
      <c r="G1254" s="1" t="s">
        <v>21</v>
      </c>
      <c r="H1254">
        <v>2606224</v>
      </c>
      <c r="I1254">
        <v>69943</v>
      </c>
      <c r="J1254">
        <v>67574</v>
      </c>
      <c r="K1254">
        <v>13284</v>
      </c>
      <c r="L1254">
        <f>bbdd_Social_Media_Trends[[#This Row],[Likes]]+bbdd_Social_Media_Trends[[#This Row],[Shares]]+bbdd_Social_Media_Trends[[#This Row],[Comments]]</f>
        <v>150801</v>
      </c>
      <c r="M1254">
        <f>bbdd_Social_Media_Trends[[#This Row],[Interactions]]/bbdd_Social_Media_Trends[[#This Row],[Views]]</f>
        <v>5.7861872195175856E-2</v>
      </c>
      <c r="N1254" s="1" t="s">
        <v>22</v>
      </c>
      <c r="O1254" s="4">
        <f t="shared" si="19"/>
        <v>0</v>
      </c>
    </row>
    <row r="1255" spans="1:15">
      <c r="A1255" s="1" t="s">
        <v>1295</v>
      </c>
      <c r="B1255" s="2">
        <v>44948</v>
      </c>
      <c r="C1255" s="13" t="str">
        <f>TEXT(bbdd_Social_Media_Trends[[#This Row],[Post_Date]],"aaaa-mm")</f>
        <v>2023-01</v>
      </c>
      <c r="D1255" s="1" t="s">
        <v>18</v>
      </c>
      <c r="E1255" s="1" t="s">
        <v>49</v>
      </c>
      <c r="F1255" s="1" t="s">
        <v>14</v>
      </c>
      <c r="G1255" s="1" t="s">
        <v>25</v>
      </c>
      <c r="H1255">
        <v>3442475</v>
      </c>
      <c r="I1255">
        <v>429165</v>
      </c>
      <c r="J1255">
        <v>1181</v>
      </c>
      <c r="K1255">
        <v>16421</v>
      </c>
      <c r="L1255">
        <f>bbdd_Social_Media_Trends[[#This Row],[Likes]]+bbdd_Social_Media_Trends[[#This Row],[Shares]]+bbdd_Social_Media_Trends[[#This Row],[Comments]]</f>
        <v>446767</v>
      </c>
      <c r="M1255">
        <f>bbdd_Social_Media_Trends[[#This Row],[Interactions]]/bbdd_Social_Media_Trends[[#This Row],[Views]]</f>
        <v>0.12978075367286618</v>
      </c>
      <c r="N1255" s="1" t="s">
        <v>22</v>
      </c>
      <c r="O1255" s="4">
        <f t="shared" si="19"/>
        <v>0</v>
      </c>
    </row>
    <row r="1256" spans="1:15">
      <c r="A1256" s="1" t="s">
        <v>1296</v>
      </c>
      <c r="B1256" s="2">
        <v>45253</v>
      </c>
      <c r="C1256" s="13" t="str">
        <f>TEXT(bbdd_Social_Media_Trends[[#This Row],[Post_Date]],"aaaa-mm")</f>
        <v>2023-11</v>
      </c>
      <c r="D1256" s="1" t="s">
        <v>24</v>
      </c>
      <c r="E1256" s="1" t="s">
        <v>31</v>
      </c>
      <c r="F1256" s="1" t="s">
        <v>41</v>
      </c>
      <c r="G1256" s="1" t="s">
        <v>28</v>
      </c>
      <c r="H1256">
        <v>3909627</v>
      </c>
      <c r="I1256">
        <v>162796</v>
      </c>
      <c r="J1256">
        <v>63419</v>
      </c>
      <c r="K1256">
        <v>5547</v>
      </c>
      <c r="L1256">
        <f>bbdd_Social_Media_Trends[[#This Row],[Likes]]+bbdd_Social_Media_Trends[[#This Row],[Shares]]+bbdd_Social_Media_Trends[[#This Row],[Comments]]</f>
        <v>231762</v>
      </c>
      <c r="M1256">
        <f>bbdd_Social_Media_Trends[[#This Row],[Interactions]]/bbdd_Social_Media_Trends[[#This Row],[Views]]</f>
        <v>5.927982388089708E-2</v>
      </c>
      <c r="N1256" s="1" t="s">
        <v>16</v>
      </c>
      <c r="O1256" s="4">
        <f t="shared" si="19"/>
        <v>0</v>
      </c>
    </row>
    <row r="1257" spans="1:15">
      <c r="A1257" s="1" t="s">
        <v>1297</v>
      </c>
      <c r="B1257" s="2">
        <v>44725</v>
      </c>
      <c r="C1257" s="13" t="str">
        <f>TEXT(bbdd_Social_Media_Trends[[#This Row],[Post_Date]],"aaaa-mm")</f>
        <v>2022-06</v>
      </c>
      <c r="D1257" s="1" t="s">
        <v>27</v>
      </c>
      <c r="E1257" s="1" t="s">
        <v>19</v>
      </c>
      <c r="F1257" s="1" t="s">
        <v>32</v>
      </c>
      <c r="G1257" s="1" t="s">
        <v>44</v>
      </c>
      <c r="H1257">
        <v>4022893</v>
      </c>
      <c r="I1257">
        <v>120768</v>
      </c>
      <c r="J1257">
        <v>54001</v>
      </c>
      <c r="K1257">
        <v>43214</v>
      </c>
      <c r="L1257">
        <f>bbdd_Social_Media_Trends[[#This Row],[Likes]]+bbdd_Social_Media_Trends[[#This Row],[Shares]]+bbdd_Social_Media_Trends[[#This Row],[Comments]]</f>
        <v>217983</v>
      </c>
      <c r="M1257">
        <f>bbdd_Social_Media_Trends[[#This Row],[Interactions]]/bbdd_Social_Media_Trends[[#This Row],[Views]]</f>
        <v>5.4185632081191322E-2</v>
      </c>
      <c r="N1257" s="1" t="s">
        <v>22</v>
      </c>
      <c r="O1257" s="4">
        <f t="shared" si="19"/>
        <v>0</v>
      </c>
    </row>
    <row r="1258" spans="1:15">
      <c r="A1258" s="1" t="s">
        <v>1298</v>
      </c>
      <c r="B1258" s="2">
        <v>45207</v>
      </c>
      <c r="C1258" s="13" t="str">
        <f>TEXT(bbdd_Social_Media_Trends[[#This Row],[Post_Date]],"aaaa-mm")</f>
        <v>2023-10</v>
      </c>
      <c r="D1258" s="1" t="s">
        <v>12</v>
      </c>
      <c r="E1258" s="1" t="s">
        <v>52</v>
      </c>
      <c r="F1258" s="1" t="s">
        <v>41</v>
      </c>
      <c r="G1258" s="1" t="s">
        <v>50</v>
      </c>
      <c r="H1258">
        <v>2288198</v>
      </c>
      <c r="I1258">
        <v>160224</v>
      </c>
      <c r="J1258">
        <v>63631</v>
      </c>
      <c r="K1258">
        <v>2779</v>
      </c>
      <c r="L1258">
        <f>bbdd_Social_Media_Trends[[#This Row],[Likes]]+bbdd_Social_Media_Trends[[#This Row],[Shares]]+bbdd_Social_Media_Trends[[#This Row],[Comments]]</f>
        <v>226634</v>
      </c>
      <c r="M1258">
        <f>bbdd_Social_Media_Trends[[#This Row],[Interactions]]/bbdd_Social_Media_Trends[[#This Row],[Views]]</f>
        <v>9.9044750497990122E-2</v>
      </c>
      <c r="N1258" s="1" t="s">
        <v>16</v>
      </c>
      <c r="O1258" s="4">
        <f t="shared" si="19"/>
        <v>0</v>
      </c>
    </row>
    <row r="1259" spans="1:15">
      <c r="A1259" s="1" t="s">
        <v>1299</v>
      </c>
      <c r="B1259" s="2">
        <v>44572</v>
      </c>
      <c r="C1259" s="13" t="str">
        <f>TEXT(bbdd_Social_Media_Trends[[#This Row],[Post_Date]],"aaaa-mm")</f>
        <v>2022-01</v>
      </c>
      <c r="D1259" s="1" t="s">
        <v>27</v>
      </c>
      <c r="E1259" s="1" t="s">
        <v>59</v>
      </c>
      <c r="F1259" s="1" t="s">
        <v>32</v>
      </c>
      <c r="G1259" s="1" t="s">
        <v>44</v>
      </c>
      <c r="H1259">
        <v>1707547</v>
      </c>
      <c r="I1259">
        <v>468293</v>
      </c>
      <c r="J1259">
        <v>62396</v>
      </c>
      <c r="K1259">
        <v>41097</v>
      </c>
      <c r="L1259">
        <f>bbdd_Social_Media_Trends[[#This Row],[Likes]]+bbdd_Social_Media_Trends[[#This Row],[Shares]]+bbdd_Social_Media_Trends[[#This Row],[Comments]]</f>
        <v>571786</v>
      </c>
      <c r="M1259">
        <f>bbdd_Social_Media_Trends[[#This Row],[Interactions]]/bbdd_Social_Media_Trends[[#This Row],[Views]]</f>
        <v>0.3348581327483226</v>
      </c>
      <c r="N1259" s="1" t="s">
        <v>22</v>
      </c>
      <c r="O1259" s="4">
        <f t="shared" si="19"/>
        <v>0</v>
      </c>
    </row>
    <row r="1260" spans="1:15">
      <c r="A1260" s="1" t="s">
        <v>1300</v>
      </c>
      <c r="B1260" s="2">
        <v>45027</v>
      </c>
      <c r="C1260" s="13" t="str">
        <f>TEXT(bbdd_Social_Media_Trends[[#This Row],[Post_Date]],"aaaa-mm")</f>
        <v>2023-04</v>
      </c>
      <c r="D1260" s="1" t="s">
        <v>12</v>
      </c>
      <c r="E1260" s="1" t="s">
        <v>31</v>
      </c>
      <c r="F1260" s="1" t="s">
        <v>47</v>
      </c>
      <c r="G1260" s="1" t="s">
        <v>60</v>
      </c>
      <c r="H1260">
        <v>167982</v>
      </c>
      <c r="I1260">
        <v>473290</v>
      </c>
      <c r="J1260">
        <v>53315</v>
      </c>
      <c r="K1260">
        <v>22117</v>
      </c>
      <c r="L1260">
        <f>bbdd_Social_Media_Trends[[#This Row],[Likes]]+bbdd_Social_Media_Trends[[#This Row],[Shares]]+bbdd_Social_Media_Trends[[#This Row],[Comments]]</f>
        <v>548722</v>
      </c>
      <c r="M1260">
        <f>bbdd_Social_Media_Trends[[#This Row],[Interactions]]/bbdd_Social_Media_Trends[[#This Row],[Views]]</f>
        <v>3.2665523687061708</v>
      </c>
      <c r="N1260" s="1" t="s">
        <v>16</v>
      </c>
      <c r="O1260" s="4">
        <f t="shared" si="19"/>
        <v>0</v>
      </c>
    </row>
    <row r="1261" spans="1:15">
      <c r="A1261" s="1" t="s">
        <v>1301</v>
      </c>
      <c r="B1261" s="2">
        <v>45280</v>
      </c>
      <c r="C1261" s="13" t="str">
        <f>TEXT(bbdd_Social_Media_Trends[[#This Row],[Post_Date]],"aaaa-mm")</f>
        <v>2023-12</v>
      </c>
      <c r="D1261" s="1" t="s">
        <v>24</v>
      </c>
      <c r="E1261" s="1" t="s">
        <v>57</v>
      </c>
      <c r="F1261" s="1" t="s">
        <v>20</v>
      </c>
      <c r="G1261" s="1" t="s">
        <v>21</v>
      </c>
      <c r="H1261">
        <v>1723036</v>
      </c>
      <c r="I1261">
        <v>269685</v>
      </c>
      <c r="J1261">
        <v>15870</v>
      </c>
      <c r="K1261">
        <v>11719</v>
      </c>
      <c r="L1261">
        <f>bbdd_Social_Media_Trends[[#This Row],[Likes]]+bbdd_Social_Media_Trends[[#This Row],[Shares]]+bbdd_Social_Media_Trends[[#This Row],[Comments]]</f>
        <v>297274</v>
      </c>
      <c r="M1261">
        <f>bbdd_Social_Media_Trends[[#This Row],[Interactions]]/bbdd_Social_Media_Trends[[#This Row],[Views]]</f>
        <v>0.17252918685390206</v>
      </c>
      <c r="N1261" s="1" t="s">
        <v>29</v>
      </c>
      <c r="O1261" s="4">
        <f t="shared" si="19"/>
        <v>0</v>
      </c>
    </row>
    <row r="1262" spans="1:15">
      <c r="A1262" s="1" t="s">
        <v>1302</v>
      </c>
      <c r="B1262" s="2">
        <v>44790</v>
      </c>
      <c r="C1262" s="13" t="str">
        <f>TEXT(bbdd_Social_Media_Trends[[#This Row],[Post_Date]],"aaaa-mm")</f>
        <v>2022-08</v>
      </c>
      <c r="D1262" s="1" t="s">
        <v>18</v>
      </c>
      <c r="E1262" s="1" t="s">
        <v>57</v>
      </c>
      <c r="F1262" s="1" t="s">
        <v>14</v>
      </c>
      <c r="G1262" s="1" t="s">
        <v>44</v>
      </c>
      <c r="H1262">
        <v>1368137</v>
      </c>
      <c r="I1262">
        <v>220395</v>
      </c>
      <c r="J1262">
        <v>47904</v>
      </c>
      <c r="K1262">
        <v>42984</v>
      </c>
      <c r="L1262">
        <f>bbdd_Social_Media_Trends[[#This Row],[Likes]]+bbdd_Social_Media_Trends[[#This Row],[Shares]]+bbdd_Social_Media_Trends[[#This Row],[Comments]]</f>
        <v>311283</v>
      </c>
      <c r="M1262">
        <f>bbdd_Social_Media_Trends[[#This Row],[Interactions]]/bbdd_Social_Media_Trends[[#This Row],[Views]]</f>
        <v>0.22752326704123929</v>
      </c>
      <c r="N1262" s="1" t="s">
        <v>29</v>
      </c>
      <c r="O1262" s="4">
        <f t="shared" si="19"/>
        <v>0</v>
      </c>
    </row>
    <row r="1263" spans="1:15">
      <c r="A1263" s="1" t="s">
        <v>1303</v>
      </c>
      <c r="B1263" s="2">
        <v>44886</v>
      </c>
      <c r="C1263" s="13" t="str">
        <f>TEXT(bbdd_Social_Media_Trends[[#This Row],[Post_Date]],"aaaa-mm")</f>
        <v>2022-11</v>
      </c>
      <c r="D1263" s="1" t="s">
        <v>18</v>
      </c>
      <c r="E1263" s="1" t="s">
        <v>35</v>
      </c>
      <c r="F1263" s="1" t="s">
        <v>20</v>
      </c>
      <c r="G1263" s="1" t="s">
        <v>25</v>
      </c>
      <c r="H1263">
        <v>1753723</v>
      </c>
      <c r="I1263">
        <v>413003</v>
      </c>
      <c r="J1263">
        <v>90078</v>
      </c>
      <c r="K1263">
        <v>39688</v>
      </c>
      <c r="L1263">
        <f>bbdd_Social_Media_Trends[[#This Row],[Likes]]+bbdd_Social_Media_Trends[[#This Row],[Shares]]+bbdd_Social_Media_Trends[[#This Row],[Comments]]</f>
        <v>542769</v>
      </c>
      <c r="M1263">
        <f>bbdd_Social_Media_Trends[[#This Row],[Interactions]]/bbdd_Social_Media_Trends[[#This Row],[Views]]</f>
        <v>0.30949528517331415</v>
      </c>
      <c r="N1263" s="1" t="s">
        <v>16</v>
      </c>
      <c r="O1263" s="4">
        <f t="shared" si="19"/>
        <v>0</v>
      </c>
    </row>
    <row r="1264" spans="1:15">
      <c r="A1264" s="1" t="s">
        <v>1304</v>
      </c>
      <c r="B1264" s="2">
        <v>44577</v>
      </c>
      <c r="C1264" s="13" t="str">
        <f>TEXT(bbdd_Social_Media_Trends[[#This Row],[Post_Date]],"aaaa-mm")</f>
        <v>2022-01</v>
      </c>
      <c r="D1264" s="1" t="s">
        <v>24</v>
      </c>
      <c r="E1264" s="1" t="s">
        <v>46</v>
      </c>
      <c r="F1264" s="1" t="s">
        <v>41</v>
      </c>
      <c r="G1264" s="1" t="s">
        <v>60</v>
      </c>
      <c r="H1264">
        <v>4289386</v>
      </c>
      <c r="I1264">
        <v>188014</v>
      </c>
      <c r="J1264">
        <v>39473</v>
      </c>
      <c r="K1264">
        <v>14691</v>
      </c>
      <c r="L1264">
        <f>bbdd_Social_Media_Trends[[#This Row],[Likes]]+bbdd_Social_Media_Trends[[#This Row],[Shares]]+bbdd_Social_Media_Trends[[#This Row],[Comments]]</f>
        <v>242178</v>
      </c>
      <c r="M1264">
        <f>bbdd_Social_Media_Trends[[#This Row],[Interactions]]/bbdd_Social_Media_Trends[[#This Row],[Views]]</f>
        <v>5.6459828982516377E-2</v>
      </c>
      <c r="N1264" s="1" t="s">
        <v>29</v>
      </c>
      <c r="O1264" s="4">
        <f t="shared" si="19"/>
        <v>0</v>
      </c>
    </row>
    <row r="1265" spans="1:15">
      <c r="A1265" s="1" t="s">
        <v>1305</v>
      </c>
      <c r="B1265" s="2">
        <v>45198</v>
      </c>
      <c r="C1265" s="13" t="str">
        <f>TEXT(bbdd_Social_Media_Trends[[#This Row],[Post_Date]],"aaaa-mm")</f>
        <v>2023-09</v>
      </c>
      <c r="D1265" s="1" t="s">
        <v>24</v>
      </c>
      <c r="E1265" s="1" t="s">
        <v>35</v>
      </c>
      <c r="F1265" s="1" t="s">
        <v>14</v>
      </c>
      <c r="G1265" s="1" t="s">
        <v>60</v>
      </c>
      <c r="H1265">
        <v>3356274</v>
      </c>
      <c r="I1265">
        <v>322024</v>
      </c>
      <c r="J1265">
        <v>4474</v>
      </c>
      <c r="K1265">
        <v>33051</v>
      </c>
      <c r="L1265">
        <f>bbdd_Social_Media_Trends[[#This Row],[Likes]]+bbdd_Social_Media_Trends[[#This Row],[Shares]]+bbdd_Social_Media_Trends[[#This Row],[Comments]]</f>
        <v>359549</v>
      </c>
      <c r="M1265">
        <f>bbdd_Social_Media_Trends[[#This Row],[Interactions]]/bbdd_Social_Media_Trends[[#This Row],[Views]]</f>
        <v>0.1071274276176498</v>
      </c>
      <c r="N1265" s="1" t="s">
        <v>16</v>
      </c>
      <c r="O1265" s="4">
        <f t="shared" si="19"/>
        <v>0</v>
      </c>
    </row>
    <row r="1266" spans="1:15">
      <c r="A1266" s="1" t="s">
        <v>1306</v>
      </c>
      <c r="B1266" s="2">
        <v>44894</v>
      </c>
      <c r="C1266" s="13" t="str">
        <f>TEXT(bbdd_Social_Media_Trends[[#This Row],[Post_Date]],"aaaa-mm")</f>
        <v>2022-11</v>
      </c>
      <c r="D1266" s="1" t="s">
        <v>18</v>
      </c>
      <c r="E1266" s="1" t="s">
        <v>31</v>
      </c>
      <c r="F1266" s="1" t="s">
        <v>36</v>
      </c>
      <c r="G1266" s="1" t="s">
        <v>44</v>
      </c>
      <c r="H1266">
        <v>2213124</v>
      </c>
      <c r="I1266">
        <v>480760</v>
      </c>
      <c r="J1266">
        <v>63167</v>
      </c>
      <c r="K1266">
        <v>20082</v>
      </c>
      <c r="L1266">
        <f>bbdd_Social_Media_Trends[[#This Row],[Likes]]+bbdd_Social_Media_Trends[[#This Row],[Shares]]+bbdd_Social_Media_Trends[[#This Row],[Comments]]</f>
        <v>564009</v>
      </c>
      <c r="M1266">
        <f>bbdd_Social_Media_Trends[[#This Row],[Interactions]]/bbdd_Social_Media_Trends[[#This Row],[Views]]</f>
        <v>0.25484744641511275</v>
      </c>
      <c r="N1266" s="1" t="s">
        <v>16</v>
      </c>
      <c r="O1266" s="4">
        <f t="shared" si="19"/>
        <v>0</v>
      </c>
    </row>
    <row r="1267" spans="1:15">
      <c r="A1267" s="1" t="s">
        <v>1307</v>
      </c>
      <c r="B1267" s="2">
        <v>44563</v>
      </c>
      <c r="C1267" s="13" t="str">
        <f>TEXT(bbdd_Social_Media_Trends[[#This Row],[Post_Date]],"aaaa-mm")</f>
        <v>2022-01</v>
      </c>
      <c r="D1267" s="1" t="s">
        <v>12</v>
      </c>
      <c r="E1267" s="1" t="s">
        <v>35</v>
      </c>
      <c r="F1267" s="1" t="s">
        <v>14</v>
      </c>
      <c r="G1267" s="1" t="s">
        <v>50</v>
      </c>
      <c r="H1267">
        <v>1714956</v>
      </c>
      <c r="I1267">
        <v>137707</v>
      </c>
      <c r="J1267">
        <v>28180</v>
      </c>
      <c r="K1267">
        <v>47207</v>
      </c>
      <c r="L1267">
        <f>bbdd_Social_Media_Trends[[#This Row],[Likes]]+bbdd_Social_Media_Trends[[#This Row],[Shares]]+bbdd_Social_Media_Trends[[#This Row],[Comments]]</f>
        <v>213094</v>
      </c>
      <c r="M1267">
        <f>bbdd_Social_Media_Trends[[#This Row],[Interactions]]/bbdd_Social_Media_Trends[[#This Row],[Views]]</f>
        <v>0.12425624913991963</v>
      </c>
      <c r="N1267" s="1" t="s">
        <v>22</v>
      </c>
      <c r="O1267" s="4">
        <f t="shared" si="19"/>
        <v>0</v>
      </c>
    </row>
    <row r="1268" spans="1:15">
      <c r="A1268" s="1" t="s">
        <v>1308</v>
      </c>
      <c r="B1268" s="2">
        <v>44910</v>
      </c>
      <c r="C1268" s="13" t="str">
        <f>TEXT(bbdd_Social_Media_Trends[[#This Row],[Post_Date]],"aaaa-mm")</f>
        <v>2022-12</v>
      </c>
      <c r="D1268" s="1" t="s">
        <v>12</v>
      </c>
      <c r="E1268" s="1" t="s">
        <v>35</v>
      </c>
      <c r="F1268" s="1" t="s">
        <v>20</v>
      </c>
      <c r="G1268" s="1" t="s">
        <v>15</v>
      </c>
      <c r="H1268">
        <v>2347135</v>
      </c>
      <c r="I1268">
        <v>149856</v>
      </c>
      <c r="J1268">
        <v>83261</v>
      </c>
      <c r="K1268">
        <v>13888</v>
      </c>
      <c r="L1268">
        <f>bbdd_Social_Media_Trends[[#This Row],[Likes]]+bbdd_Social_Media_Trends[[#This Row],[Shares]]+bbdd_Social_Media_Trends[[#This Row],[Comments]]</f>
        <v>247005</v>
      </c>
      <c r="M1268">
        <f>bbdd_Social_Media_Trends[[#This Row],[Interactions]]/bbdd_Social_Media_Trends[[#This Row],[Views]]</f>
        <v>0.10523680998323488</v>
      </c>
      <c r="N1268" s="1" t="s">
        <v>29</v>
      </c>
      <c r="O1268" s="4">
        <f t="shared" si="19"/>
        <v>0</v>
      </c>
    </row>
    <row r="1269" spans="1:15">
      <c r="A1269" s="1" t="s">
        <v>1309</v>
      </c>
      <c r="B1269" s="2">
        <v>45165</v>
      </c>
      <c r="C1269" s="13" t="str">
        <f>TEXT(bbdd_Social_Media_Trends[[#This Row],[Post_Date]],"aaaa-mm")</f>
        <v>2023-08</v>
      </c>
      <c r="D1269" s="1" t="s">
        <v>27</v>
      </c>
      <c r="E1269" s="1" t="s">
        <v>57</v>
      </c>
      <c r="F1269" s="1" t="s">
        <v>47</v>
      </c>
      <c r="G1269" s="1" t="s">
        <v>50</v>
      </c>
      <c r="H1269">
        <v>3849864</v>
      </c>
      <c r="I1269">
        <v>429897</v>
      </c>
      <c r="J1269">
        <v>10666</v>
      </c>
      <c r="K1269">
        <v>23842</v>
      </c>
      <c r="L1269">
        <f>bbdd_Social_Media_Trends[[#This Row],[Likes]]+bbdd_Social_Media_Trends[[#This Row],[Shares]]+bbdd_Social_Media_Trends[[#This Row],[Comments]]</f>
        <v>464405</v>
      </c>
      <c r="M1269">
        <f>bbdd_Social_Media_Trends[[#This Row],[Interactions]]/bbdd_Social_Media_Trends[[#This Row],[Views]]</f>
        <v>0.12062893650269205</v>
      </c>
      <c r="N1269" s="1" t="s">
        <v>22</v>
      </c>
      <c r="O1269" s="4">
        <f t="shared" si="19"/>
        <v>0</v>
      </c>
    </row>
    <row r="1270" spans="1:15">
      <c r="A1270" s="1" t="s">
        <v>1310</v>
      </c>
      <c r="B1270" s="2">
        <v>44909</v>
      </c>
      <c r="C1270" s="13" t="str">
        <f>TEXT(bbdd_Social_Media_Trends[[#This Row],[Post_Date]],"aaaa-mm")</f>
        <v>2022-12</v>
      </c>
      <c r="D1270" s="1" t="s">
        <v>12</v>
      </c>
      <c r="E1270" s="1" t="s">
        <v>52</v>
      </c>
      <c r="F1270" s="1" t="s">
        <v>20</v>
      </c>
      <c r="G1270" s="1" t="s">
        <v>60</v>
      </c>
      <c r="H1270">
        <v>2458064</v>
      </c>
      <c r="I1270">
        <v>428601</v>
      </c>
      <c r="J1270">
        <v>16411</v>
      </c>
      <c r="K1270">
        <v>12329</v>
      </c>
      <c r="L1270">
        <f>bbdd_Social_Media_Trends[[#This Row],[Likes]]+bbdd_Social_Media_Trends[[#This Row],[Shares]]+bbdd_Social_Media_Trends[[#This Row],[Comments]]</f>
        <v>457341</v>
      </c>
      <c r="M1270">
        <f>bbdd_Social_Media_Trends[[#This Row],[Interactions]]/bbdd_Social_Media_Trends[[#This Row],[Views]]</f>
        <v>0.18605740127189527</v>
      </c>
      <c r="N1270" s="1" t="s">
        <v>22</v>
      </c>
      <c r="O1270" s="4">
        <f t="shared" si="19"/>
        <v>0</v>
      </c>
    </row>
    <row r="1271" spans="1:15">
      <c r="A1271" s="1" t="s">
        <v>1311</v>
      </c>
      <c r="B1271" s="2">
        <v>44782</v>
      </c>
      <c r="C1271" s="13" t="str">
        <f>TEXT(bbdd_Social_Media_Trends[[#This Row],[Post_Date]],"aaaa-mm")</f>
        <v>2022-08</v>
      </c>
      <c r="D1271" s="1" t="s">
        <v>12</v>
      </c>
      <c r="E1271" s="1" t="s">
        <v>59</v>
      </c>
      <c r="F1271" s="1" t="s">
        <v>36</v>
      </c>
      <c r="G1271" s="1" t="s">
        <v>15</v>
      </c>
      <c r="H1271">
        <v>4138951</v>
      </c>
      <c r="I1271">
        <v>356632</v>
      </c>
      <c r="J1271">
        <v>57983</v>
      </c>
      <c r="K1271">
        <v>12027</v>
      </c>
      <c r="L1271">
        <f>bbdd_Social_Media_Trends[[#This Row],[Likes]]+bbdd_Social_Media_Trends[[#This Row],[Shares]]+bbdd_Social_Media_Trends[[#This Row],[Comments]]</f>
        <v>426642</v>
      </c>
      <c r="M1271">
        <f>bbdd_Social_Media_Trends[[#This Row],[Interactions]]/bbdd_Social_Media_Trends[[#This Row],[Views]]</f>
        <v>0.10307974170266813</v>
      </c>
      <c r="N1271" s="1" t="s">
        <v>16</v>
      </c>
      <c r="O1271" s="4">
        <f t="shared" si="19"/>
        <v>0</v>
      </c>
    </row>
    <row r="1272" spans="1:15">
      <c r="A1272" s="1" t="s">
        <v>1312</v>
      </c>
      <c r="B1272" s="2">
        <v>45042</v>
      </c>
      <c r="C1272" s="13" t="str">
        <f>TEXT(bbdd_Social_Media_Trends[[#This Row],[Post_Date]],"aaaa-mm")</f>
        <v>2023-04</v>
      </c>
      <c r="D1272" s="1" t="s">
        <v>24</v>
      </c>
      <c r="E1272" s="1" t="s">
        <v>57</v>
      </c>
      <c r="F1272" s="1" t="s">
        <v>47</v>
      </c>
      <c r="G1272" s="1" t="s">
        <v>60</v>
      </c>
      <c r="H1272">
        <v>786091</v>
      </c>
      <c r="I1272">
        <v>115476</v>
      </c>
      <c r="J1272">
        <v>45804</v>
      </c>
      <c r="K1272">
        <v>33532</v>
      </c>
      <c r="L1272">
        <f>bbdd_Social_Media_Trends[[#This Row],[Likes]]+bbdd_Social_Media_Trends[[#This Row],[Shares]]+bbdd_Social_Media_Trends[[#This Row],[Comments]]</f>
        <v>194812</v>
      </c>
      <c r="M1272">
        <f>bbdd_Social_Media_Trends[[#This Row],[Interactions]]/bbdd_Social_Media_Trends[[#This Row],[Views]]</f>
        <v>0.24782372524300622</v>
      </c>
      <c r="N1272" s="1" t="s">
        <v>29</v>
      </c>
      <c r="O1272" s="4">
        <f t="shared" si="19"/>
        <v>0</v>
      </c>
    </row>
    <row r="1273" spans="1:15">
      <c r="A1273" s="1" t="s">
        <v>1313</v>
      </c>
      <c r="B1273" s="2">
        <v>45264</v>
      </c>
      <c r="C1273" s="13" t="str">
        <f>TEXT(bbdd_Social_Media_Trends[[#This Row],[Post_Date]],"aaaa-mm")</f>
        <v>2023-12</v>
      </c>
      <c r="D1273" s="1" t="s">
        <v>18</v>
      </c>
      <c r="E1273" s="1" t="s">
        <v>35</v>
      </c>
      <c r="F1273" s="1" t="s">
        <v>36</v>
      </c>
      <c r="G1273" s="1" t="s">
        <v>28</v>
      </c>
      <c r="H1273">
        <v>2428341</v>
      </c>
      <c r="I1273">
        <v>178208</v>
      </c>
      <c r="J1273">
        <v>2717</v>
      </c>
      <c r="K1273">
        <v>10620</v>
      </c>
      <c r="L1273">
        <f>bbdd_Social_Media_Trends[[#This Row],[Likes]]+bbdd_Social_Media_Trends[[#This Row],[Shares]]+bbdd_Social_Media_Trends[[#This Row],[Comments]]</f>
        <v>191545</v>
      </c>
      <c r="M1273">
        <f>bbdd_Social_Media_Trends[[#This Row],[Interactions]]/bbdd_Social_Media_Trends[[#This Row],[Views]]</f>
        <v>7.8878954809065122E-2</v>
      </c>
      <c r="N1273" s="1" t="s">
        <v>16</v>
      </c>
      <c r="O1273" s="4">
        <f t="shared" si="19"/>
        <v>0</v>
      </c>
    </row>
    <row r="1274" spans="1:15">
      <c r="A1274" s="1" t="s">
        <v>1314</v>
      </c>
      <c r="B1274" s="2">
        <v>44749</v>
      </c>
      <c r="C1274" s="13" t="str">
        <f>TEXT(bbdd_Social_Media_Trends[[#This Row],[Post_Date]],"aaaa-mm")</f>
        <v>2022-07</v>
      </c>
      <c r="D1274" s="1" t="s">
        <v>18</v>
      </c>
      <c r="E1274" s="1" t="s">
        <v>46</v>
      </c>
      <c r="F1274" s="1" t="s">
        <v>47</v>
      </c>
      <c r="G1274" s="1" t="s">
        <v>28</v>
      </c>
      <c r="H1274">
        <v>1934060</v>
      </c>
      <c r="I1274">
        <v>55050</v>
      </c>
      <c r="J1274">
        <v>41483</v>
      </c>
      <c r="K1274">
        <v>39848</v>
      </c>
      <c r="L1274">
        <f>bbdd_Social_Media_Trends[[#This Row],[Likes]]+bbdd_Social_Media_Trends[[#This Row],[Shares]]+bbdd_Social_Media_Trends[[#This Row],[Comments]]</f>
        <v>136381</v>
      </c>
      <c r="M1274">
        <f>bbdd_Social_Media_Trends[[#This Row],[Interactions]]/bbdd_Social_Media_Trends[[#This Row],[Views]]</f>
        <v>7.0515392490408779E-2</v>
      </c>
      <c r="N1274" s="1" t="s">
        <v>22</v>
      </c>
      <c r="O1274" s="4">
        <f t="shared" si="19"/>
        <v>0</v>
      </c>
    </row>
    <row r="1275" spans="1:15">
      <c r="A1275" s="1" t="s">
        <v>1315</v>
      </c>
      <c r="B1275" s="2">
        <v>44668</v>
      </c>
      <c r="C1275" s="13" t="str">
        <f>TEXT(bbdd_Social_Media_Trends[[#This Row],[Post_Date]],"aaaa-mm")</f>
        <v>2022-04</v>
      </c>
      <c r="D1275" s="1" t="s">
        <v>27</v>
      </c>
      <c r="E1275" s="1" t="s">
        <v>35</v>
      </c>
      <c r="F1275" s="1" t="s">
        <v>41</v>
      </c>
      <c r="G1275" s="1" t="s">
        <v>15</v>
      </c>
      <c r="H1275">
        <v>3328075</v>
      </c>
      <c r="I1275">
        <v>305353</v>
      </c>
      <c r="J1275">
        <v>8424</v>
      </c>
      <c r="K1275">
        <v>46784</v>
      </c>
      <c r="L1275">
        <f>bbdd_Social_Media_Trends[[#This Row],[Likes]]+bbdd_Social_Media_Trends[[#This Row],[Shares]]+bbdd_Social_Media_Trends[[#This Row],[Comments]]</f>
        <v>360561</v>
      </c>
      <c r="M1275">
        <f>bbdd_Social_Media_Trends[[#This Row],[Interactions]]/bbdd_Social_Media_Trends[[#This Row],[Views]]</f>
        <v>0.108339205096039</v>
      </c>
      <c r="N1275" s="1" t="s">
        <v>22</v>
      </c>
      <c r="O1275" s="4">
        <f t="shared" si="19"/>
        <v>0</v>
      </c>
    </row>
    <row r="1276" spans="1:15">
      <c r="A1276" s="1" t="s">
        <v>1316</v>
      </c>
      <c r="B1276" s="2">
        <v>45028</v>
      </c>
      <c r="C1276" s="13" t="str">
        <f>TEXT(bbdd_Social_Media_Trends[[#This Row],[Post_Date]],"aaaa-mm")</f>
        <v>2023-04</v>
      </c>
      <c r="D1276" s="1" t="s">
        <v>18</v>
      </c>
      <c r="E1276" s="1" t="s">
        <v>13</v>
      </c>
      <c r="F1276" s="1" t="s">
        <v>20</v>
      </c>
      <c r="G1276" s="1" t="s">
        <v>21</v>
      </c>
      <c r="H1276">
        <v>4618662</v>
      </c>
      <c r="I1276">
        <v>1774</v>
      </c>
      <c r="J1276">
        <v>38568</v>
      </c>
      <c r="K1276">
        <v>31300</v>
      </c>
      <c r="L1276">
        <f>bbdd_Social_Media_Trends[[#This Row],[Likes]]+bbdd_Social_Media_Trends[[#This Row],[Shares]]+bbdd_Social_Media_Trends[[#This Row],[Comments]]</f>
        <v>71642</v>
      </c>
      <c r="M1276">
        <f>bbdd_Social_Media_Trends[[#This Row],[Interactions]]/bbdd_Social_Media_Trends[[#This Row],[Views]]</f>
        <v>1.5511418674932264E-2</v>
      </c>
      <c r="N1276" s="1" t="s">
        <v>29</v>
      </c>
      <c r="O1276" s="4">
        <f t="shared" si="19"/>
        <v>0</v>
      </c>
    </row>
    <row r="1277" spans="1:15">
      <c r="A1277" s="1" t="s">
        <v>1317</v>
      </c>
      <c r="B1277" s="2">
        <v>44905</v>
      </c>
      <c r="C1277" s="13" t="str">
        <f>TEXT(bbdd_Social_Media_Trends[[#This Row],[Post_Date]],"aaaa-mm")</f>
        <v>2022-12</v>
      </c>
      <c r="D1277" s="1" t="s">
        <v>27</v>
      </c>
      <c r="E1277" s="1" t="s">
        <v>19</v>
      </c>
      <c r="F1277" s="1" t="s">
        <v>14</v>
      </c>
      <c r="G1277" s="1" t="s">
        <v>25</v>
      </c>
      <c r="H1277">
        <v>2637799</v>
      </c>
      <c r="I1277">
        <v>128740</v>
      </c>
      <c r="J1277">
        <v>47263</v>
      </c>
      <c r="K1277">
        <v>25381</v>
      </c>
      <c r="L1277">
        <f>bbdd_Social_Media_Trends[[#This Row],[Likes]]+bbdd_Social_Media_Trends[[#This Row],[Shares]]+bbdd_Social_Media_Trends[[#This Row],[Comments]]</f>
        <v>201384</v>
      </c>
      <c r="M1277">
        <f>bbdd_Social_Media_Trends[[#This Row],[Interactions]]/bbdd_Social_Media_Trends[[#This Row],[Views]]</f>
        <v>7.6345468324159643E-2</v>
      </c>
      <c r="N1277" s="1" t="s">
        <v>29</v>
      </c>
      <c r="O1277" s="4">
        <f t="shared" si="19"/>
        <v>0</v>
      </c>
    </row>
    <row r="1278" spans="1:15">
      <c r="A1278" s="1" t="s">
        <v>1318</v>
      </c>
      <c r="B1278" s="2">
        <v>44799</v>
      </c>
      <c r="C1278" s="13" t="str">
        <f>TEXT(bbdd_Social_Media_Trends[[#This Row],[Post_Date]],"aaaa-mm")</f>
        <v>2022-08</v>
      </c>
      <c r="D1278" s="1" t="s">
        <v>24</v>
      </c>
      <c r="E1278" s="1" t="s">
        <v>49</v>
      </c>
      <c r="F1278" s="1" t="s">
        <v>32</v>
      </c>
      <c r="G1278" s="1" t="s">
        <v>37</v>
      </c>
      <c r="H1278">
        <v>1021175</v>
      </c>
      <c r="I1278">
        <v>427434</v>
      </c>
      <c r="J1278">
        <v>92929</v>
      </c>
      <c r="K1278">
        <v>40158</v>
      </c>
      <c r="L1278">
        <f>bbdd_Social_Media_Trends[[#This Row],[Likes]]+bbdd_Social_Media_Trends[[#This Row],[Shares]]+bbdd_Social_Media_Trends[[#This Row],[Comments]]</f>
        <v>560521</v>
      </c>
      <c r="M1278">
        <f>bbdd_Social_Media_Trends[[#This Row],[Interactions]]/bbdd_Social_Media_Trends[[#This Row],[Views]]</f>
        <v>0.54889808309055743</v>
      </c>
      <c r="N1278" s="1" t="s">
        <v>22</v>
      </c>
      <c r="O1278" s="4">
        <f t="shared" si="19"/>
        <v>0</v>
      </c>
    </row>
    <row r="1279" spans="1:15">
      <c r="A1279" s="1" t="s">
        <v>1319</v>
      </c>
      <c r="B1279" s="2">
        <v>45257</v>
      </c>
      <c r="C1279" s="13" t="str">
        <f>TEXT(bbdd_Social_Media_Trends[[#This Row],[Post_Date]],"aaaa-mm")</f>
        <v>2023-11</v>
      </c>
      <c r="D1279" s="1" t="s">
        <v>18</v>
      </c>
      <c r="E1279" s="1" t="s">
        <v>59</v>
      </c>
      <c r="F1279" s="1" t="s">
        <v>32</v>
      </c>
      <c r="G1279" s="1" t="s">
        <v>21</v>
      </c>
      <c r="H1279">
        <v>136708</v>
      </c>
      <c r="I1279">
        <v>9741</v>
      </c>
      <c r="J1279">
        <v>60279</v>
      </c>
      <c r="K1279">
        <v>1977</v>
      </c>
      <c r="L1279">
        <f>bbdd_Social_Media_Trends[[#This Row],[Likes]]+bbdd_Social_Media_Trends[[#This Row],[Shares]]+bbdd_Social_Media_Trends[[#This Row],[Comments]]</f>
        <v>71997</v>
      </c>
      <c r="M1279">
        <f>bbdd_Social_Media_Trends[[#This Row],[Interactions]]/bbdd_Social_Media_Trends[[#This Row],[Views]]</f>
        <v>0.52664803815431427</v>
      </c>
      <c r="N1279" s="1" t="s">
        <v>22</v>
      </c>
      <c r="O1279" s="4">
        <f t="shared" si="19"/>
        <v>0</v>
      </c>
    </row>
    <row r="1280" spans="1:15">
      <c r="A1280" s="1" t="s">
        <v>1320</v>
      </c>
      <c r="B1280" s="2">
        <v>45200</v>
      </c>
      <c r="C1280" s="13" t="str">
        <f>TEXT(bbdd_Social_Media_Trends[[#This Row],[Post_Date]],"aaaa-mm")</f>
        <v>2023-10</v>
      </c>
      <c r="D1280" s="1" t="s">
        <v>12</v>
      </c>
      <c r="E1280" s="1" t="s">
        <v>57</v>
      </c>
      <c r="F1280" s="1" t="s">
        <v>41</v>
      </c>
      <c r="G1280" s="1" t="s">
        <v>25</v>
      </c>
      <c r="H1280">
        <v>4820047</v>
      </c>
      <c r="I1280">
        <v>240695</v>
      </c>
      <c r="J1280">
        <v>76116</v>
      </c>
      <c r="K1280">
        <v>10533</v>
      </c>
      <c r="L1280">
        <f>bbdd_Social_Media_Trends[[#This Row],[Likes]]+bbdd_Social_Media_Trends[[#This Row],[Shares]]+bbdd_Social_Media_Trends[[#This Row],[Comments]]</f>
        <v>327344</v>
      </c>
      <c r="M1280">
        <f>bbdd_Social_Media_Trends[[#This Row],[Interactions]]/bbdd_Social_Media_Trends[[#This Row],[Views]]</f>
        <v>6.7913030723559337E-2</v>
      </c>
      <c r="N1280" s="1" t="s">
        <v>29</v>
      </c>
      <c r="O1280" s="4">
        <f t="shared" si="19"/>
        <v>0</v>
      </c>
    </row>
    <row r="1281" spans="1:15">
      <c r="A1281" s="1" t="s">
        <v>1321</v>
      </c>
      <c r="B1281" s="2">
        <v>44585</v>
      </c>
      <c r="C1281" s="13" t="str">
        <f>TEXT(bbdd_Social_Media_Trends[[#This Row],[Post_Date]],"aaaa-mm")</f>
        <v>2022-01</v>
      </c>
      <c r="D1281" s="1" t="s">
        <v>27</v>
      </c>
      <c r="E1281" s="1" t="s">
        <v>57</v>
      </c>
      <c r="F1281" s="1" t="s">
        <v>14</v>
      </c>
      <c r="G1281" s="1" t="s">
        <v>50</v>
      </c>
      <c r="H1281">
        <v>1417619</v>
      </c>
      <c r="I1281">
        <v>261333</v>
      </c>
      <c r="J1281">
        <v>28832</v>
      </c>
      <c r="K1281">
        <v>33631</v>
      </c>
      <c r="L1281">
        <f>bbdd_Social_Media_Trends[[#This Row],[Likes]]+bbdd_Social_Media_Trends[[#This Row],[Shares]]+bbdd_Social_Media_Trends[[#This Row],[Comments]]</f>
        <v>323796</v>
      </c>
      <c r="M1281">
        <f>bbdd_Social_Media_Trends[[#This Row],[Interactions]]/bbdd_Social_Media_Trends[[#This Row],[Views]]</f>
        <v>0.22840833820652798</v>
      </c>
      <c r="N1281" s="1" t="s">
        <v>22</v>
      </c>
      <c r="O1281" s="4">
        <f t="shared" si="19"/>
        <v>0</v>
      </c>
    </row>
    <row r="1282" spans="1:15">
      <c r="A1282" s="1" t="s">
        <v>1322</v>
      </c>
      <c r="B1282" s="2">
        <v>45228</v>
      </c>
      <c r="C1282" s="13" t="str">
        <f>TEXT(bbdd_Social_Media_Trends[[#This Row],[Post_Date]],"aaaa-mm")</f>
        <v>2023-10</v>
      </c>
      <c r="D1282" s="1" t="s">
        <v>18</v>
      </c>
      <c r="E1282" s="1" t="s">
        <v>13</v>
      </c>
      <c r="F1282" s="1" t="s">
        <v>20</v>
      </c>
      <c r="G1282" s="1" t="s">
        <v>50</v>
      </c>
      <c r="H1282">
        <v>3373662</v>
      </c>
      <c r="I1282">
        <v>127818</v>
      </c>
      <c r="J1282">
        <v>52586</v>
      </c>
      <c r="K1282">
        <v>17121</v>
      </c>
      <c r="L1282">
        <f>bbdd_Social_Media_Trends[[#This Row],[Likes]]+bbdd_Social_Media_Trends[[#This Row],[Shares]]+bbdd_Social_Media_Trends[[#This Row],[Comments]]</f>
        <v>197525</v>
      </c>
      <c r="M1282">
        <f>bbdd_Social_Media_Trends[[#This Row],[Interactions]]/bbdd_Social_Media_Trends[[#This Row],[Views]]</f>
        <v>5.854913740617762E-2</v>
      </c>
      <c r="N1282" s="1" t="s">
        <v>22</v>
      </c>
      <c r="O1282" s="4">
        <f t="shared" ref="O1282:O1345" si="20">IF(ISERROR(VLOOKUP(A1282,A1283:A6280,1,FALSE)),0, 1)</f>
        <v>0</v>
      </c>
    </row>
    <row r="1283" spans="1:15">
      <c r="A1283" s="1" t="s">
        <v>1323</v>
      </c>
      <c r="B1283" s="2">
        <v>45211</v>
      </c>
      <c r="C1283" s="13" t="str">
        <f>TEXT(bbdd_Social_Media_Trends[[#This Row],[Post_Date]],"aaaa-mm")</f>
        <v>2023-10</v>
      </c>
      <c r="D1283" s="1" t="s">
        <v>24</v>
      </c>
      <c r="E1283" s="1" t="s">
        <v>49</v>
      </c>
      <c r="F1283" s="1" t="s">
        <v>41</v>
      </c>
      <c r="G1283" s="1" t="s">
        <v>28</v>
      </c>
      <c r="H1283">
        <v>280264</v>
      </c>
      <c r="I1283">
        <v>24388</v>
      </c>
      <c r="J1283">
        <v>40754</v>
      </c>
      <c r="K1283">
        <v>36005</v>
      </c>
      <c r="L1283">
        <f>bbdd_Social_Media_Trends[[#This Row],[Likes]]+bbdd_Social_Media_Trends[[#This Row],[Shares]]+bbdd_Social_Media_Trends[[#This Row],[Comments]]</f>
        <v>101147</v>
      </c>
      <c r="M1283">
        <f>bbdd_Social_Media_Trends[[#This Row],[Interactions]]/bbdd_Social_Media_Trends[[#This Row],[Views]]</f>
        <v>0.36089900950532355</v>
      </c>
      <c r="N1283" s="1" t="s">
        <v>29</v>
      </c>
      <c r="O1283" s="4">
        <f t="shared" si="20"/>
        <v>0</v>
      </c>
    </row>
    <row r="1284" spans="1:15">
      <c r="A1284" s="1" t="s">
        <v>1324</v>
      </c>
      <c r="B1284" s="2">
        <v>44787</v>
      </c>
      <c r="C1284" s="13" t="str">
        <f>TEXT(bbdd_Social_Media_Trends[[#This Row],[Post_Date]],"aaaa-mm")</f>
        <v>2022-08</v>
      </c>
      <c r="D1284" s="1" t="s">
        <v>27</v>
      </c>
      <c r="E1284" s="1" t="s">
        <v>31</v>
      </c>
      <c r="F1284" s="1" t="s">
        <v>32</v>
      </c>
      <c r="G1284" s="1" t="s">
        <v>25</v>
      </c>
      <c r="H1284">
        <v>1412186</v>
      </c>
      <c r="I1284">
        <v>348080</v>
      </c>
      <c r="J1284">
        <v>24255</v>
      </c>
      <c r="K1284">
        <v>47797</v>
      </c>
      <c r="L1284">
        <f>bbdd_Social_Media_Trends[[#This Row],[Likes]]+bbdd_Social_Media_Trends[[#This Row],[Shares]]+bbdd_Social_Media_Trends[[#This Row],[Comments]]</f>
        <v>420132</v>
      </c>
      <c r="M1284">
        <f>bbdd_Social_Media_Trends[[#This Row],[Interactions]]/bbdd_Social_Media_Trends[[#This Row],[Views]]</f>
        <v>0.29750471963324943</v>
      </c>
      <c r="N1284" s="1" t="s">
        <v>29</v>
      </c>
      <c r="O1284" s="4">
        <f t="shared" si="20"/>
        <v>0</v>
      </c>
    </row>
    <row r="1285" spans="1:15">
      <c r="A1285" s="1" t="s">
        <v>1325</v>
      </c>
      <c r="B1285" s="2">
        <v>45131</v>
      </c>
      <c r="C1285" s="13" t="str">
        <f>TEXT(bbdd_Social_Media_Trends[[#This Row],[Post_Date]],"aaaa-mm")</f>
        <v>2023-07</v>
      </c>
      <c r="D1285" s="1" t="s">
        <v>27</v>
      </c>
      <c r="E1285" s="1" t="s">
        <v>35</v>
      </c>
      <c r="F1285" s="1" t="s">
        <v>41</v>
      </c>
      <c r="G1285" s="1" t="s">
        <v>28</v>
      </c>
      <c r="H1285">
        <v>2440607</v>
      </c>
      <c r="I1285">
        <v>59389</v>
      </c>
      <c r="J1285">
        <v>15997</v>
      </c>
      <c r="K1285">
        <v>21735</v>
      </c>
      <c r="L1285">
        <f>bbdd_Social_Media_Trends[[#This Row],[Likes]]+bbdd_Social_Media_Trends[[#This Row],[Shares]]+bbdd_Social_Media_Trends[[#This Row],[Comments]]</f>
        <v>97121</v>
      </c>
      <c r="M1285">
        <f>bbdd_Social_Media_Trends[[#This Row],[Interactions]]/bbdd_Social_Media_Trends[[#This Row],[Views]]</f>
        <v>3.9793789004128888E-2</v>
      </c>
      <c r="N1285" s="1" t="s">
        <v>29</v>
      </c>
      <c r="O1285" s="4">
        <f t="shared" si="20"/>
        <v>0</v>
      </c>
    </row>
    <row r="1286" spans="1:15">
      <c r="A1286" s="1" t="s">
        <v>1326</v>
      </c>
      <c r="B1286" s="2">
        <v>45003</v>
      </c>
      <c r="C1286" s="13" t="str">
        <f>TEXT(bbdd_Social_Media_Trends[[#This Row],[Post_Date]],"aaaa-mm")</f>
        <v>2023-03</v>
      </c>
      <c r="D1286" s="1" t="s">
        <v>27</v>
      </c>
      <c r="E1286" s="1" t="s">
        <v>49</v>
      </c>
      <c r="F1286" s="1" t="s">
        <v>41</v>
      </c>
      <c r="G1286" s="1" t="s">
        <v>50</v>
      </c>
      <c r="H1286">
        <v>1212383</v>
      </c>
      <c r="I1286">
        <v>134452</v>
      </c>
      <c r="J1286">
        <v>16512</v>
      </c>
      <c r="K1286">
        <v>26744</v>
      </c>
      <c r="L1286">
        <f>bbdd_Social_Media_Trends[[#This Row],[Likes]]+bbdd_Social_Media_Trends[[#This Row],[Shares]]+bbdd_Social_Media_Trends[[#This Row],[Comments]]</f>
        <v>177708</v>
      </c>
      <c r="M1286">
        <f>bbdd_Social_Media_Trends[[#This Row],[Interactions]]/bbdd_Social_Media_Trends[[#This Row],[Views]]</f>
        <v>0.14657744293676173</v>
      </c>
      <c r="N1286" s="1" t="s">
        <v>29</v>
      </c>
      <c r="O1286" s="4">
        <f t="shared" si="20"/>
        <v>0</v>
      </c>
    </row>
    <row r="1287" spans="1:15">
      <c r="A1287" s="1" t="s">
        <v>1327</v>
      </c>
      <c r="B1287" s="2">
        <v>44909</v>
      </c>
      <c r="C1287" s="13" t="str">
        <f>TEXT(bbdd_Social_Media_Trends[[#This Row],[Post_Date]],"aaaa-mm")</f>
        <v>2022-12</v>
      </c>
      <c r="D1287" s="1" t="s">
        <v>27</v>
      </c>
      <c r="E1287" s="1" t="s">
        <v>19</v>
      </c>
      <c r="F1287" s="1" t="s">
        <v>20</v>
      </c>
      <c r="G1287" s="1" t="s">
        <v>21</v>
      </c>
      <c r="H1287">
        <v>2561337</v>
      </c>
      <c r="I1287">
        <v>468506</v>
      </c>
      <c r="J1287">
        <v>33962</v>
      </c>
      <c r="K1287">
        <v>5509</v>
      </c>
      <c r="L1287">
        <f>bbdd_Social_Media_Trends[[#This Row],[Likes]]+bbdd_Social_Media_Trends[[#This Row],[Shares]]+bbdd_Social_Media_Trends[[#This Row],[Comments]]</f>
        <v>507977</v>
      </c>
      <c r="M1287">
        <f>bbdd_Social_Media_Trends[[#This Row],[Interactions]]/bbdd_Social_Media_Trends[[#This Row],[Views]]</f>
        <v>0.19832493732765349</v>
      </c>
      <c r="N1287" s="1" t="s">
        <v>29</v>
      </c>
      <c r="O1287" s="4">
        <f t="shared" si="20"/>
        <v>0</v>
      </c>
    </row>
    <row r="1288" spans="1:15">
      <c r="A1288" s="1" t="s">
        <v>1328</v>
      </c>
      <c r="B1288" s="2">
        <v>45240</v>
      </c>
      <c r="C1288" s="13" t="str">
        <f>TEXT(bbdd_Social_Media_Trends[[#This Row],[Post_Date]],"aaaa-mm")</f>
        <v>2023-11</v>
      </c>
      <c r="D1288" s="1" t="s">
        <v>27</v>
      </c>
      <c r="E1288" s="1" t="s">
        <v>31</v>
      </c>
      <c r="F1288" s="1" t="s">
        <v>32</v>
      </c>
      <c r="G1288" s="1" t="s">
        <v>37</v>
      </c>
      <c r="H1288">
        <v>886874</v>
      </c>
      <c r="I1288">
        <v>374139</v>
      </c>
      <c r="J1288">
        <v>41228</v>
      </c>
      <c r="K1288">
        <v>35296</v>
      </c>
      <c r="L1288">
        <f>bbdd_Social_Media_Trends[[#This Row],[Likes]]+bbdd_Social_Media_Trends[[#This Row],[Shares]]+bbdd_Social_Media_Trends[[#This Row],[Comments]]</f>
        <v>450663</v>
      </c>
      <c r="M1288">
        <f>bbdd_Social_Media_Trends[[#This Row],[Interactions]]/bbdd_Social_Media_Trends[[#This Row],[Views]]</f>
        <v>0.50814771884168441</v>
      </c>
      <c r="N1288" s="1" t="s">
        <v>16</v>
      </c>
      <c r="O1288" s="4">
        <f t="shared" si="20"/>
        <v>0</v>
      </c>
    </row>
    <row r="1289" spans="1:15">
      <c r="A1289" s="1" t="s">
        <v>1329</v>
      </c>
      <c r="B1289" s="2">
        <v>44732</v>
      </c>
      <c r="C1289" s="13" t="str">
        <f>TEXT(bbdd_Social_Media_Trends[[#This Row],[Post_Date]],"aaaa-mm")</f>
        <v>2022-06</v>
      </c>
      <c r="D1289" s="1" t="s">
        <v>12</v>
      </c>
      <c r="E1289" s="1" t="s">
        <v>57</v>
      </c>
      <c r="F1289" s="1" t="s">
        <v>36</v>
      </c>
      <c r="G1289" s="1" t="s">
        <v>25</v>
      </c>
      <c r="H1289">
        <v>1622096</v>
      </c>
      <c r="I1289">
        <v>119815</v>
      </c>
      <c r="J1289">
        <v>41769</v>
      </c>
      <c r="K1289">
        <v>1529</v>
      </c>
      <c r="L1289">
        <f>bbdd_Social_Media_Trends[[#This Row],[Likes]]+bbdd_Social_Media_Trends[[#This Row],[Shares]]+bbdd_Social_Media_Trends[[#This Row],[Comments]]</f>
        <v>163113</v>
      </c>
      <c r="M1289">
        <f>bbdd_Social_Media_Trends[[#This Row],[Interactions]]/bbdd_Social_Media_Trends[[#This Row],[Views]]</f>
        <v>0.1005569337449818</v>
      </c>
      <c r="N1289" s="1" t="s">
        <v>22</v>
      </c>
      <c r="O1289" s="4">
        <f t="shared" si="20"/>
        <v>0</v>
      </c>
    </row>
    <row r="1290" spans="1:15">
      <c r="A1290" s="1" t="s">
        <v>1330</v>
      </c>
      <c r="B1290" s="2">
        <v>45263</v>
      </c>
      <c r="C1290" s="13" t="str">
        <f>TEXT(bbdd_Social_Media_Trends[[#This Row],[Post_Date]],"aaaa-mm")</f>
        <v>2023-12</v>
      </c>
      <c r="D1290" s="1" t="s">
        <v>18</v>
      </c>
      <c r="E1290" s="1" t="s">
        <v>39</v>
      </c>
      <c r="F1290" s="1" t="s">
        <v>32</v>
      </c>
      <c r="G1290" s="1" t="s">
        <v>25</v>
      </c>
      <c r="H1290">
        <v>946358</v>
      </c>
      <c r="I1290">
        <v>304294</v>
      </c>
      <c r="J1290">
        <v>25948</v>
      </c>
      <c r="K1290">
        <v>35055</v>
      </c>
      <c r="L1290">
        <f>bbdd_Social_Media_Trends[[#This Row],[Likes]]+bbdd_Social_Media_Trends[[#This Row],[Shares]]+bbdd_Social_Media_Trends[[#This Row],[Comments]]</f>
        <v>365297</v>
      </c>
      <c r="M1290">
        <f>bbdd_Social_Media_Trends[[#This Row],[Interactions]]/bbdd_Social_Media_Trends[[#This Row],[Views]]</f>
        <v>0.38600297139137618</v>
      </c>
      <c r="N1290" s="1" t="s">
        <v>29</v>
      </c>
      <c r="O1290" s="4">
        <f t="shared" si="20"/>
        <v>0</v>
      </c>
    </row>
    <row r="1291" spans="1:15">
      <c r="A1291" s="1" t="s">
        <v>1331</v>
      </c>
      <c r="B1291" s="2">
        <v>44737</v>
      </c>
      <c r="C1291" s="13" t="str">
        <f>TEXT(bbdd_Social_Media_Trends[[#This Row],[Post_Date]],"aaaa-mm")</f>
        <v>2022-06</v>
      </c>
      <c r="D1291" s="1" t="s">
        <v>24</v>
      </c>
      <c r="E1291" s="1" t="s">
        <v>46</v>
      </c>
      <c r="F1291" s="1" t="s">
        <v>14</v>
      </c>
      <c r="G1291" s="1" t="s">
        <v>44</v>
      </c>
      <c r="H1291">
        <v>4119667</v>
      </c>
      <c r="I1291">
        <v>242655</v>
      </c>
      <c r="J1291">
        <v>41085</v>
      </c>
      <c r="K1291">
        <v>3854</v>
      </c>
      <c r="L1291">
        <f>bbdd_Social_Media_Trends[[#This Row],[Likes]]+bbdd_Social_Media_Trends[[#This Row],[Shares]]+bbdd_Social_Media_Trends[[#This Row],[Comments]]</f>
        <v>287594</v>
      </c>
      <c r="M1291">
        <f>bbdd_Social_Media_Trends[[#This Row],[Interactions]]/bbdd_Social_Media_Trends[[#This Row],[Views]]</f>
        <v>6.9810011343149819E-2</v>
      </c>
      <c r="N1291" s="1" t="s">
        <v>16</v>
      </c>
      <c r="O1291" s="4">
        <f t="shared" si="20"/>
        <v>0</v>
      </c>
    </row>
    <row r="1292" spans="1:15">
      <c r="A1292" s="1" t="s">
        <v>1332</v>
      </c>
      <c r="B1292" s="2">
        <v>44614</v>
      </c>
      <c r="C1292" s="13" t="str">
        <f>TEXT(bbdd_Social_Media_Trends[[#This Row],[Post_Date]],"aaaa-mm")</f>
        <v>2022-02</v>
      </c>
      <c r="D1292" s="1" t="s">
        <v>12</v>
      </c>
      <c r="E1292" s="1" t="s">
        <v>19</v>
      </c>
      <c r="F1292" s="1" t="s">
        <v>32</v>
      </c>
      <c r="G1292" s="1" t="s">
        <v>60</v>
      </c>
      <c r="H1292">
        <v>3974573</v>
      </c>
      <c r="I1292">
        <v>400911</v>
      </c>
      <c r="J1292">
        <v>46622</v>
      </c>
      <c r="K1292">
        <v>18136</v>
      </c>
      <c r="L1292">
        <f>bbdd_Social_Media_Trends[[#This Row],[Likes]]+bbdd_Social_Media_Trends[[#This Row],[Shares]]+bbdd_Social_Media_Trends[[#This Row],[Comments]]</f>
        <v>465669</v>
      </c>
      <c r="M1292">
        <f>bbdd_Social_Media_Trends[[#This Row],[Interactions]]/bbdd_Social_Media_Trends[[#This Row],[Views]]</f>
        <v>0.11716201966852792</v>
      </c>
      <c r="N1292" s="1" t="s">
        <v>29</v>
      </c>
      <c r="O1292" s="4">
        <f t="shared" si="20"/>
        <v>0</v>
      </c>
    </row>
    <row r="1293" spans="1:15">
      <c r="A1293" s="1" t="s">
        <v>1333</v>
      </c>
      <c r="B1293" s="2">
        <v>44762</v>
      </c>
      <c r="C1293" s="13" t="str">
        <f>TEXT(bbdd_Social_Media_Trends[[#This Row],[Post_Date]],"aaaa-mm")</f>
        <v>2022-07</v>
      </c>
      <c r="D1293" s="1" t="s">
        <v>27</v>
      </c>
      <c r="E1293" s="1" t="s">
        <v>13</v>
      </c>
      <c r="F1293" s="1" t="s">
        <v>32</v>
      </c>
      <c r="G1293" s="1" t="s">
        <v>21</v>
      </c>
      <c r="H1293">
        <v>2764814</v>
      </c>
      <c r="I1293">
        <v>67913</v>
      </c>
      <c r="J1293">
        <v>48844</v>
      </c>
      <c r="K1293">
        <v>32596</v>
      </c>
      <c r="L1293">
        <f>bbdd_Social_Media_Trends[[#This Row],[Likes]]+bbdd_Social_Media_Trends[[#This Row],[Shares]]+bbdd_Social_Media_Trends[[#This Row],[Comments]]</f>
        <v>149353</v>
      </c>
      <c r="M1293">
        <f>bbdd_Social_Media_Trends[[#This Row],[Interactions]]/bbdd_Social_Media_Trends[[#This Row],[Views]]</f>
        <v>5.4019185377388861E-2</v>
      </c>
      <c r="N1293" s="1" t="s">
        <v>29</v>
      </c>
      <c r="O1293" s="4">
        <f t="shared" si="20"/>
        <v>0</v>
      </c>
    </row>
    <row r="1294" spans="1:15">
      <c r="A1294" s="1" t="s">
        <v>1334</v>
      </c>
      <c r="B1294" s="2">
        <v>44973</v>
      </c>
      <c r="C1294" s="13" t="str">
        <f>TEXT(bbdd_Social_Media_Trends[[#This Row],[Post_Date]],"aaaa-mm")</f>
        <v>2023-02</v>
      </c>
      <c r="D1294" s="1" t="s">
        <v>18</v>
      </c>
      <c r="E1294" s="1" t="s">
        <v>31</v>
      </c>
      <c r="F1294" s="1" t="s">
        <v>32</v>
      </c>
      <c r="G1294" s="1" t="s">
        <v>50</v>
      </c>
      <c r="H1294">
        <v>3105914</v>
      </c>
      <c r="I1294">
        <v>310842</v>
      </c>
      <c r="J1294">
        <v>86059</v>
      </c>
      <c r="K1294">
        <v>25445</v>
      </c>
      <c r="L1294">
        <f>bbdd_Social_Media_Trends[[#This Row],[Likes]]+bbdd_Social_Media_Trends[[#This Row],[Shares]]+bbdd_Social_Media_Trends[[#This Row],[Comments]]</f>
        <v>422346</v>
      </c>
      <c r="M1294">
        <f>bbdd_Social_Media_Trends[[#This Row],[Interactions]]/bbdd_Social_Media_Trends[[#This Row],[Views]]</f>
        <v>0.13598122807006247</v>
      </c>
      <c r="N1294" s="1" t="s">
        <v>29</v>
      </c>
      <c r="O1294" s="4">
        <f t="shared" si="20"/>
        <v>0</v>
      </c>
    </row>
    <row r="1295" spans="1:15">
      <c r="A1295" s="1" t="s">
        <v>1335</v>
      </c>
      <c r="B1295" s="2">
        <v>45024</v>
      </c>
      <c r="C1295" s="13" t="str">
        <f>TEXT(bbdd_Social_Media_Trends[[#This Row],[Post_Date]],"aaaa-mm")</f>
        <v>2023-04</v>
      </c>
      <c r="D1295" s="1" t="s">
        <v>27</v>
      </c>
      <c r="E1295" s="1" t="s">
        <v>52</v>
      </c>
      <c r="F1295" s="1" t="s">
        <v>14</v>
      </c>
      <c r="G1295" s="1" t="s">
        <v>15</v>
      </c>
      <c r="H1295">
        <v>2289887</v>
      </c>
      <c r="I1295">
        <v>411599</v>
      </c>
      <c r="J1295">
        <v>6923</v>
      </c>
      <c r="K1295">
        <v>34729</v>
      </c>
      <c r="L1295">
        <f>bbdd_Social_Media_Trends[[#This Row],[Likes]]+bbdd_Social_Media_Trends[[#This Row],[Shares]]+bbdd_Social_Media_Trends[[#This Row],[Comments]]</f>
        <v>453251</v>
      </c>
      <c r="M1295">
        <f>bbdd_Social_Media_Trends[[#This Row],[Interactions]]/bbdd_Social_Media_Trends[[#This Row],[Views]]</f>
        <v>0.19793596801938262</v>
      </c>
      <c r="N1295" s="1" t="s">
        <v>16</v>
      </c>
      <c r="O1295" s="4">
        <f t="shared" si="20"/>
        <v>0</v>
      </c>
    </row>
    <row r="1296" spans="1:15">
      <c r="A1296" s="1" t="s">
        <v>1336</v>
      </c>
      <c r="B1296" s="2">
        <v>44844</v>
      </c>
      <c r="C1296" s="13" t="str">
        <f>TEXT(bbdd_Social_Media_Trends[[#This Row],[Post_Date]],"aaaa-mm")</f>
        <v>2022-10</v>
      </c>
      <c r="D1296" s="1" t="s">
        <v>27</v>
      </c>
      <c r="E1296" s="1" t="s">
        <v>19</v>
      </c>
      <c r="F1296" s="1" t="s">
        <v>14</v>
      </c>
      <c r="G1296" s="1" t="s">
        <v>37</v>
      </c>
      <c r="H1296">
        <v>1213734</v>
      </c>
      <c r="I1296">
        <v>342720</v>
      </c>
      <c r="J1296">
        <v>58380</v>
      </c>
      <c r="K1296">
        <v>21282</v>
      </c>
      <c r="L1296">
        <f>bbdd_Social_Media_Trends[[#This Row],[Likes]]+bbdd_Social_Media_Trends[[#This Row],[Shares]]+bbdd_Social_Media_Trends[[#This Row],[Comments]]</f>
        <v>422382</v>
      </c>
      <c r="M1296">
        <f>bbdd_Social_Media_Trends[[#This Row],[Interactions]]/bbdd_Social_Media_Trends[[#This Row],[Views]]</f>
        <v>0.34800211578484247</v>
      </c>
      <c r="N1296" s="1" t="s">
        <v>22</v>
      </c>
      <c r="O1296" s="4">
        <f t="shared" si="20"/>
        <v>0</v>
      </c>
    </row>
    <row r="1297" spans="1:15">
      <c r="A1297" s="1" t="s">
        <v>1337</v>
      </c>
      <c r="B1297" s="2">
        <v>44689</v>
      </c>
      <c r="C1297" s="13" t="str">
        <f>TEXT(bbdd_Social_Media_Trends[[#This Row],[Post_Date]],"aaaa-mm")</f>
        <v>2022-05</v>
      </c>
      <c r="D1297" s="1" t="s">
        <v>27</v>
      </c>
      <c r="E1297" s="1" t="s">
        <v>52</v>
      </c>
      <c r="F1297" s="1" t="s">
        <v>14</v>
      </c>
      <c r="G1297" s="1" t="s">
        <v>44</v>
      </c>
      <c r="H1297">
        <v>264136</v>
      </c>
      <c r="I1297">
        <v>434933</v>
      </c>
      <c r="J1297">
        <v>9642</v>
      </c>
      <c r="K1297">
        <v>7876</v>
      </c>
      <c r="L1297">
        <f>bbdd_Social_Media_Trends[[#This Row],[Likes]]+bbdd_Social_Media_Trends[[#This Row],[Shares]]+bbdd_Social_Media_Trends[[#This Row],[Comments]]</f>
        <v>452451</v>
      </c>
      <c r="M1297">
        <f>bbdd_Social_Media_Trends[[#This Row],[Interactions]]/bbdd_Social_Media_Trends[[#This Row],[Views]]</f>
        <v>1.7129471181512554</v>
      </c>
      <c r="N1297" s="1" t="s">
        <v>16</v>
      </c>
      <c r="O1297" s="4">
        <f t="shared" si="20"/>
        <v>0</v>
      </c>
    </row>
    <row r="1298" spans="1:15">
      <c r="A1298" s="1" t="s">
        <v>1338</v>
      </c>
      <c r="B1298" s="2">
        <v>45261</v>
      </c>
      <c r="C1298" s="13" t="str">
        <f>TEXT(bbdd_Social_Media_Trends[[#This Row],[Post_Date]],"aaaa-mm")</f>
        <v>2023-12</v>
      </c>
      <c r="D1298" s="1" t="s">
        <v>24</v>
      </c>
      <c r="E1298" s="1" t="s">
        <v>31</v>
      </c>
      <c r="F1298" s="1" t="s">
        <v>20</v>
      </c>
      <c r="G1298" s="1" t="s">
        <v>44</v>
      </c>
      <c r="H1298">
        <v>1661537</v>
      </c>
      <c r="I1298">
        <v>8669</v>
      </c>
      <c r="J1298">
        <v>88291</v>
      </c>
      <c r="K1298">
        <v>10996</v>
      </c>
      <c r="L1298">
        <f>bbdd_Social_Media_Trends[[#This Row],[Likes]]+bbdd_Social_Media_Trends[[#This Row],[Shares]]+bbdd_Social_Media_Trends[[#This Row],[Comments]]</f>
        <v>107956</v>
      </c>
      <c r="M1298">
        <f>bbdd_Social_Media_Trends[[#This Row],[Interactions]]/bbdd_Social_Media_Trends[[#This Row],[Views]]</f>
        <v>6.4973575671200823E-2</v>
      </c>
      <c r="N1298" s="1" t="s">
        <v>29</v>
      </c>
      <c r="O1298" s="4">
        <f t="shared" si="20"/>
        <v>0</v>
      </c>
    </row>
    <row r="1299" spans="1:15">
      <c r="A1299" s="1" t="s">
        <v>1339</v>
      </c>
      <c r="B1299" s="2">
        <v>45177</v>
      </c>
      <c r="C1299" s="13" t="str">
        <f>TEXT(bbdd_Social_Media_Trends[[#This Row],[Post_Date]],"aaaa-mm")</f>
        <v>2023-09</v>
      </c>
      <c r="D1299" s="1" t="s">
        <v>18</v>
      </c>
      <c r="E1299" s="1" t="s">
        <v>46</v>
      </c>
      <c r="F1299" s="1" t="s">
        <v>41</v>
      </c>
      <c r="G1299" s="1" t="s">
        <v>15</v>
      </c>
      <c r="H1299">
        <v>643763</v>
      </c>
      <c r="I1299">
        <v>472554</v>
      </c>
      <c r="J1299">
        <v>57987</v>
      </c>
      <c r="K1299">
        <v>11509</v>
      </c>
      <c r="L1299">
        <f>bbdd_Social_Media_Trends[[#This Row],[Likes]]+bbdd_Social_Media_Trends[[#This Row],[Shares]]+bbdd_Social_Media_Trends[[#This Row],[Comments]]</f>
        <v>542050</v>
      </c>
      <c r="M1299">
        <f>bbdd_Social_Media_Trends[[#This Row],[Interactions]]/bbdd_Social_Media_Trends[[#This Row],[Views]]</f>
        <v>0.84200241393183517</v>
      </c>
      <c r="N1299" s="1" t="s">
        <v>16</v>
      </c>
      <c r="O1299" s="4">
        <f t="shared" si="20"/>
        <v>0</v>
      </c>
    </row>
    <row r="1300" spans="1:15">
      <c r="A1300" s="1" t="s">
        <v>1340</v>
      </c>
      <c r="B1300" s="2">
        <v>45048</v>
      </c>
      <c r="C1300" s="13" t="str">
        <f>TEXT(bbdd_Social_Media_Trends[[#This Row],[Post_Date]],"aaaa-mm")</f>
        <v>2023-05</v>
      </c>
      <c r="D1300" s="1" t="s">
        <v>12</v>
      </c>
      <c r="E1300" s="1" t="s">
        <v>31</v>
      </c>
      <c r="F1300" s="1" t="s">
        <v>47</v>
      </c>
      <c r="G1300" s="1" t="s">
        <v>28</v>
      </c>
      <c r="H1300">
        <v>1296499</v>
      </c>
      <c r="I1300">
        <v>230354</v>
      </c>
      <c r="J1300">
        <v>67311</v>
      </c>
      <c r="K1300">
        <v>23584</v>
      </c>
      <c r="L1300">
        <f>bbdd_Social_Media_Trends[[#This Row],[Likes]]+bbdd_Social_Media_Trends[[#This Row],[Shares]]+bbdd_Social_Media_Trends[[#This Row],[Comments]]</f>
        <v>321249</v>
      </c>
      <c r="M1300">
        <f>bbdd_Social_Media_Trends[[#This Row],[Interactions]]/bbdd_Social_Media_Trends[[#This Row],[Views]]</f>
        <v>0.24778191113143935</v>
      </c>
      <c r="N1300" s="1" t="s">
        <v>29</v>
      </c>
      <c r="O1300" s="4">
        <f t="shared" si="20"/>
        <v>0</v>
      </c>
    </row>
    <row r="1301" spans="1:15">
      <c r="A1301" s="1" t="s">
        <v>1341</v>
      </c>
      <c r="B1301" s="2">
        <v>44967</v>
      </c>
      <c r="C1301" s="13" t="str">
        <f>TEXT(bbdd_Social_Media_Trends[[#This Row],[Post_Date]],"aaaa-mm")</f>
        <v>2023-02</v>
      </c>
      <c r="D1301" s="1" t="s">
        <v>12</v>
      </c>
      <c r="E1301" s="1" t="s">
        <v>35</v>
      </c>
      <c r="F1301" s="1" t="s">
        <v>32</v>
      </c>
      <c r="G1301" s="1" t="s">
        <v>44</v>
      </c>
      <c r="H1301">
        <v>1205102</v>
      </c>
      <c r="I1301">
        <v>220248</v>
      </c>
      <c r="J1301">
        <v>24146</v>
      </c>
      <c r="K1301">
        <v>6273</v>
      </c>
      <c r="L1301">
        <f>bbdd_Social_Media_Trends[[#This Row],[Likes]]+bbdd_Social_Media_Trends[[#This Row],[Shares]]+bbdd_Social_Media_Trends[[#This Row],[Comments]]</f>
        <v>250667</v>
      </c>
      <c r="M1301">
        <f>bbdd_Social_Media_Trends[[#This Row],[Interactions]]/bbdd_Social_Media_Trends[[#This Row],[Views]]</f>
        <v>0.20800479959372734</v>
      </c>
      <c r="N1301" s="1" t="s">
        <v>16</v>
      </c>
      <c r="O1301" s="4">
        <f t="shared" si="20"/>
        <v>0</v>
      </c>
    </row>
    <row r="1302" spans="1:15">
      <c r="A1302" s="1" t="s">
        <v>1342</v>
      </c>
      <c r="B1302" s="2">
        <v>44958</v>
      </c>
      <c r="C1302" s="13" t="str">
        <f>TEXT(bbdd_Social_Media_Trends[[#This Row],[Post_Date]],"aaaa-mm")</f>
        <v>2023-02</v>
      </c>
      <c r="D1302" s="1" t="s">
        <v>24</v>
      </c>
      <c r="E1302" s="1" t="s">
        <v>35</v>
      </c>
      <c r="F1302" s="1" t="s">
        <v>32</v>
      </c>
      <c r="G1302" s="1" t="s">
        <v>21</v>
      </c>
      <c r="H1302">
        <v>3264905</v>
      </c>
      <c r="I1302">
        <v>287339</v>
      </c>
      <c r="J1302">
        <v>75893</v>
      </c>
      <c r="K1302">
        <v>22514</v>
      </c>
      <c r="L1302">
        <f>bbdd_Social_Media_Trends[[#This Row],[Likes]]+bbdd_Social_Media_Trends[[#This Row],[Shares]]+bbdd_Social_Media_Trends[[#This Row],[Comments]]</f>
        <v>385746</v>
      </c>
      <c r="M1302">
        <f>bbdd_Social_Media_Trends[[#This Row],[Interactions]]/bbdd_Social_Media_Trends[[#This Row],[Views]]</f>
        <v>0.11814922639402985</v>
      </c>
      <c r="N1302" s="1" t="s">
        <v>29</v>
      </c>
      <c r="O1302" s="4">
        <f t="shared" si="20"/>
        <v>0</v>
      </c>
    </row>
    <row r="1303" spans="1:15">
      <c r="A1303" s="1" t="s">
        <v>1343</v>
      </c>
      <c r="B1303" s="2">
        <v>44668</v>
      </c>
      <c r="C1303" s="13" t="str">
        <f>TEXT(bbdd_Social_Media_Trends[[#This Row],[Post_Date]],"aaaa-mm")</f>
        <v>2022-04</v>
      </c>
      <c r="D1303" s="1" t="s">
        <v>12</v>
      </c>
      <c r="E1303" s="1" t="s">
        <v>59</v>
      </c>
      <c r="F1303" s="1" t="s">
        <v>36</v>
      </c>
      <c r="G1303" s="1" t="s">
        <v>37</v>
      </c>
      <c r="H1303">
        <v>4295107</v>
      </c>
      <c r="I1303">
        <v>52742</v>
      </c>
      <c r="J1303">
        <v>18986</v>
      </c>
      <c r="K1303">
        <v>7245</v>
      </c>
      <c r="L1303">
        <f>bbdd_Social_Media_Trends[[#This Row],[Likes]]+bbdd_Social_Media_Trends[[#This Row],[Shares]]+bbdd_Social_Media_Trends[[#This Row],[Comments]]</f>
        <v>78973</v>
      </c>
      <c r="M1303">
        <f>bbdd_Social_Media_Trends[[#This Row],[Interactions]]/bbdd_Social_Media_Trends[[#This Row],[Views]]</f>
        <v>1.8386736349059522E-2</v>
      </c>
      <c r="N1303" s="1" t="s">
        <v>22</v>
      </c>
      <c r="O1303" s="4">
        <f t="shared" si="20"/>
        <v>0</v>
      </c>
    </row>
    <row r="1304" spans="1:15">
      <c r="A1304" s="1" t="s">
        <v>1344</v>
      </c>
      <c r="B1304" s="2">
        <v>44755</v>
      </c>
      <c r="C1304" s="13" t="str">
        <f>TEXT(bbdd_Social_Media_Trends[[#This Row],[Post_Date]],"aaaa-mm")</f>
        <v>2022-07</v>
      </c>
      <c r="D1304" s="1" t="s">
        <v>27</v>
      </c>
      <c r="E1304" s="1" t="s">
        <v>57</v>
      </c>
      <c r="F1304" s="1" t="s">
        <v>36</v>
      </c>
      <c r="G1304" s="1" t="s">
        <v>50</v>
      </c>
      <c r="H1304">
        <v>736289</v>
      </c>
      <c r="I1304">
        <v>485171</v>
      </c>
      <c r="J1304">
        <v>37329</v>
      </c>
      <c r="K1304">
        <v>48944</v>
      </c>
      <c r="L1304">
        <f>bbdd_Social_Media_Trends[[#This Row],[Likes]]+bbdd_Social_Media_Trends[[#This Row],[Shares]]+bbdd_Social_Media_Trends[[#This Row],[Comments]]</f>
        <v>571444</v>
      </c>
      <c r="M1304">
        <f>bbdd_Social_Media_Trends[[#This Row],[Interactions]]/bbdd_Social_Media_Trends[[#This Row],[Views]]</f>
        <v>0.77611372708270798</v>
      </c>
      <c r="N1304" s="1" t="s">
        <v>22</v>
      </c>
      <c r="O1304" s="4">
        <f t="shared" si="20"/>
        <v>0</v>
      </c>
    </row>
    <row r="1305" spans="1:15">
      <c r="A1305" s="1" t="s">
        <v>1345</v>
      </c>
      <c r="B1305" s="2">
        <v>44801</v>
      </c>
      <c r="C1305" s="13" t="str">
        <f>TEXT(bbdd_Social_Media_Trends[[#This Row],[Post_Date]],"aaaa-mm")</f>
        <v>2022-08</v>
      </c>
      <c r="D1305" s="1" t="s">
        <v>24</v>
      </c>
      <c r="E1305" s="1" t="s">
        <v>39</v>
      </c>
      <c r="F1305" s="1" t="s">
        <v>36</v>
      </c>
      <c r="G1305" s="1" t="s">
        <v>15</v>
      </c>
      <c r="H1305">
        <v>961783</v>
      </c>
      <c r="I1305">
        <v>142483</v>
      </c>
      <c r="J1305">
        <v>59165</v>
      </c>
      <c r="K1305">
        <v>21732</v>
      </c>
      <c r="L1305">
        <f>bbdd_Social_Media_Trends[[#This Row],[Likes]]+bbdd_Social_Media_Trends[[#This Row],[Shares]]+bbdd_Social_Media_Trends[[#This Row],[Comments]]</f>
        <v>223380</v>
      </c>
      <c r="M1305">
        <f>bbdd_Social_Media_Trends[[#This Row],[Interactions]]/bbdd_Social_Media_Trends[[#This Row],[Views]]</f>
        <v>0.232256132620352</v>
      </c>
      <c r="N1305" s="1" t="s">
        <v>22</v>
      </c>
      <c r="O1305" s="4">
        <f t="shared" si="20"/>
        <v>0</v>
      </c>
    </row>
    <row r="1306" spans="1:15">
      <c r="A1306" s="1" t="s">
        <v>1346</v>
      </c>
      <c r="B1306" s="2">
        <v>44605</v>
      </c>
      <c r="C1306" s="13" t="str">
        <f>TEXT(bbdd_Social_Media_Trends[[#This Row],[Post_Date]],"aaaa-mm")</f>
        <v>2022-02</v>
      </c>
      <c r="D1306" s="1" t="s">
        <v>18</v>
      </c>
      <c r="E1306" s="1" t="s">
        <v>13</v>
      </c>
      <c r="F1306" s="1" t="s">
        <v>41</v>
      </c>
      <c r="G1306" s="1" t="s">
        <v>15</v>
      </c>
      <c r="H1306">
        <v>3171066</v>
      </c>
      <c r="I1306">
        <v>339557</v>
      </c>
      <c r="J1306">
        <v>4006</v>
      </c>
      <c r="K1306">
        <v>12554</v>
      </c>
      <c r="L1306">
        <f>bbdd_Social_Media_Trends[[#This Row],[Likes]]+bbdd_Social_Media_Trends[[#This Row],[Shares]]+bbdd_Social_Media_Trends[[#This Row],[Comments]]</f>
        <v>356117</v>
      </c>
      <c r="M1306">
        <f>bbdd_Social_Media_Trends[[#This Row],[Interactions]]/bbdd_Social_Media_Trends[[#This Row],[Views]]</f>
        <v>0.11230198299247005</v>
      </c>
      <c r="N1306" s="1" t="s">
        <v>22</v>
      </c>
      <c r="O1306" s="4">
        <f t="shared" si="20"/>
        <v>0</v>
      </c>
    </row>
    <row r="1307" spans="1:15">
      <c r="A1307" s="1" t="s">
        <v>1347</v>
      </c>
      <c r="B1307" s="2">
        <v>45187</v>
      </c>
      <c r="C1307" s="13" t="str">
        <f>TEXT(bbdd_Social_Media_Trends[[#This Row],[Post_Date]],"aaaa-mm")</f>
        <v>2023-09</v>
      </c>
      <c r="D1307" s="1" t="s">
        <v>27</v>
      </c>
      <c r="E1307" s="1" t="s">
        <v>35</v>
      </c>
      <c r="F1307" s="1" t="s">
        <v>41</v>
      </c>
      <c r="G1307" s="1" t="s">
        <v>50</v>
      </c>
      <c r="H1307">
        <v>2389579</v>
      </c>
      <c r="I1307">
        <v>152619</v>
      </c>
      <c r="J1307">
        <v>48984</v>
      </c>
      <c r="K1307">
        <v>25191</v>
      </c>
      <c r="L1307">
        <f>bbdd_Social_Media_Trends[[#This Row],[Likes]]+bbdd_Social_Media_Trends[[#This Row],[Shares]]+bbdd_Social_Media_Trends[[#This Row],[Comments]]</f>
        <v>226794</v>
      </c>
      <c r="M1307">
        <f>bbdd_Social_Media_Trends[[#This Row],[Interactions]]/bbdd_Social_Media_Trends[[#This Row],[Views]]</f>
        <v>9.4909605415849405E-2</v>
      </c>
      <c r="N1307" s="1" t="s">
        <v>22</v>
      </c>
      <c r="O1307" s="4">
        <f t="shared" si="20"/>
        <v>0</v>
      </c>
    </row>
    <row r="1308" spans="1:15">
      <c r="A1308" s="1" t="s">
        <v>1348</v>
      </c>
      <c r="B1308" s="2">
        <v>44703</v>
      </c>
      <c r="C1308" s="13" t="str">
        <f>TEXT(bbdd_Social_Media_Trends[[#This Row],[Post_Date]],"aaaa-mm")</f>
        <v>2022-05</v>
      </c>
      <c r="D1308" s="1" t="s">
        <v>12</v>
      </c>
      <c r="E1308" s="1" t="s">
        <v>13</v>
      </c>
      <c r="F1308" s="1" t="s">
        <v>20</v>
      </c>
      <c r="G1308" s="1" t="s">
        <v>21</v>
      </c>
      <c r="H1308">
        <v>804183</v>
      </c>
      <c r="I1308">
        <v>164716</v>
      </c>
      <c r="J1308">
        <v>88378</v>
      </c>
      <c r="K1308">
        <v>8578</v>
      </c>
      <c r="L1308">
        <f>bbdd_Social_Media_Trends[[#This Row],[Likes]]+bbdd_Social_Media_Trends[[#This Row],[Shares]]+bbdd_Social_Media_Trends[[#This Row],[Comments]]</f>
        <v>261672</v>
      </c>
      <c r="M1308">
        <f>bbdd_Social_Media_Trends[[#This Row],[Interactions]]/bbdd_Social_Media_Trends[[#This Row],[Views]]</f>
        <v>0.32538862423105192</v>
      </c>
      <c r="N1308" s="1" t="s">
        <v>22</v>
      </c>
      <c r="O1308" s="4">
        <f t="shared" si="20"/>
        <v>0</v>
      </c>
    </row>
    <row r="1309" spans="1:15">
      <c r="A1309" s="1" t="s">
        <v>1349</v>
      </c>
      <c r="B1309" s="2">
        <v>45185</v>
      </c>
      <c r="C1309" s="13" t="str">
        <f>TEXT(bbdd_Social_Media_Trends[[#This Row],[Post_Date]],"aaaa-mm")</f>
        <v>2023-09</v>
      </c>
      <c r="D1309" s="1" t="s">
        <v>24</v>
      </c>
      <c r="E1309" s="1" t="s">
        <v>46</v>
      </c>
      <c r="F1309" s="1" t="s">
        <v>47</v>
      </c>
      <c r="G1309" s="1" t="s">
        <v>21</v>
      </c>
      <c r="H1309">
        <v>278830</v>
      </c>
      <c r="I1309">
        <v>96874</v>
      </c>
      <c r="J1309">
        <v>13638</v>
      </c>
      <c r="K1309">
        <v>40689</v>
      </c>
      <c r="L1309">
        <f>bbdd_Social_Media_Trends[[#This Row],[Likes]]+bbdd_Social_Media_Trends[[#This Row],[Shares]]+bbdd_Social_Media_Trends[[#This Row],[Comments]]</f>
        <v>151201</v>
      </c>
      <c r="M1309">
        <f>bbdd_Social_Media_Trends[[#This Row],[Interactions]]/bbdd_Social_Media_Trends[[#This Row],[Views]]</f>
        <v>0.54226948319764734</v>
      </c>
      <c r="N1309" s="1" t="s">
        <v>22</v>
      </c>
      <c r="O1309" s="4">
        <f t="shared" si="20"/>
        <v>0</v>
      </c>
    </row>
    <row r="1310" spans="1:15">
      <c r="A1310" s="1" t="s">
        <v>1350</v>
      </c>
      <c r="B1310" s="2">
        <v>45053</v>
      </c>
      <c r="C1310" s="13" t="str">
        <f>TEXT(bbdd_Social_Media_Trends[[#This Row],[Post_Date]],"aaaa-mm")</f>
        <v>2023-05</v>
      </c>
      <c r="D1310" s="1" t="s">
        <v>27</v>
      </c>
      <c r="E1310" s="1" t="s">
        <v>52</v>
      </c>
      <c r="F1310" s="1" t="s">
        <v>20</v>
      </c>
      <c r="G1310" s="1" t="s">
        <v>15</v>
      </c>
      <c r="H1310">
        <v>894414</v>
      </c>
      <c r="I1310">
        <v>424359</v>
      </c>
      <c r="J1310">
        <v>9498</v>
      </c>
      <c r="K1310">
        <v>48618</v>
      </c>
      <c r="L1310">
        <f>bbdd_Social_Media_Trends[[#This Row],[Likes]]+bbdd_Social_Media_Trends[[#This Row],[Shares]]+bbdd_Social_Media_Trends[[#This Row],[Comments]]</f>
        <v>482475</v>
      </c>
      <c r="M1310">
        <f>bbdd_Social_Media_Trends[[#This Row],[Interactions]]/bbdd_Social_Media_Trends[[#This Row],[Views]]</f>
        <v>0.53943140424903901</v>
      </c>
      <c r="N1310" s="1" t="s">
        <v>16</v>
      </c>
      <c r="O1310" s="4">
        <f t="shared" si="20"/>
        <v>0</v>
      </c>
    </row>
    <row r="1311" spans="1:15">
      <c r="A1311" s="1" t="s">
        <v>1351</v>
      </c>
      <c r="B1311" s="2">
        <v>45052</v>
      </c>
      <c r="C1311" s="13" t="str">
        <f>TEXT(bbdd_Social_Media_Trends[[#This Row],[Post_Date]],"aaaa-mm")</f>
        <v>2023-05</v>
      </c>
      <c r="D1311" s="1" t="s">
        <v>27</v>
      </c>
      <c r="E1311" s="1" t="s">
        <v>49</v>
      </c>
      <c r="F1311" s="1" t="s">
        <v>47</v>
      </c>
      <c r="G1311" s="1" t="s">
        <v>15</v>
      </c>
      <c r="H1311">
        <v>3175002</v>
      </c>
      <c r="I1311">
        <v>317730</v>
      </c>
      <c r="J1311">
        <v>81407</v>
      </c>
      <c r="K1311">
        <v>42155</v>
      </c>
      <c r="L1311">
        <f>bbdd_Social_Media_Trends[[#This Row],[Likes]]+bbdd_Social_Media_Trends[[#This Row],[Shares]]+bbdd_Social_Media_Trends[[#This Row],[Comments]]</f>
        <v>441292</v>
      </c>
      <c r="M1311">
        <f>bbdd_Social_Media_Trends[[#This Row],[Interactions]]/bbdd_Social_Media_Trends[[#This Row],[Views]]</f>
        <v>0.13898951874675985</v>
      </c>
      <c r="N1311" s="1" t="s">
        <v>29</v>
      </c>
      <c r="O1311" s="4">
        <f t="shared" si="20"/>
        <v>0</v>
      </c>
    </row>
    <row r="1312" spans="1:15">
      <c r="A1312" s="1" t="s">
        <v>1352</v>
      </c>
      <c r="B1312" s="2">
        <v>44640</v>
      </c>
      <c r="C1312" s="13" t="str">
        <f>TEXT(bbdd_Social_Media_Trends[[#This Row],[Post_Date]],"aaaa-mm")</f>
        <v>2022-03</v>
      </c>
      <c r="D1312" s="1" t="s">
        <v>27</v>
      </c>
      <c r="E1312" s="1" t="s">
        <v>31</v>
      </c>
      <c r="F1312" s="1" t="s">
        <v>47</v>
      </c>
      <c r="G1312" s="1" t="s">
        <v>25</v>
      </c>
      <c r="H1312">
        <v>2362838</v>
      </c>
      <c r="I1312">
        <v>3194</v>
      </c>
      <c r="J1312">
        <v>35532</v>
      </c>
      <c r="K1312">
        <v>3408</v>
      </c>
      <c r="L1312">
        <f>bbdd_Social_Media_Trends[[#This Row],[Likes]]+bbdd_Social_Media_Trends[[#This Row],[Shares]]+bbdd_Social_Media_Trends[[#This Row],[Comments]]</f>
        <v>42134</v>
      </c>
      <c r="M1312">
        <f>bbdd_Social_Media_Trends[[#This Row],[Interactions]]/bbdd_Social_Media_Trends[[#This Row],[Views]]</f>
        <v>1.7831946159660543E-2</v>
      </c>
      <c r="N1312" s="1" t="s">
        <v>16</v>
      </c>
      <c r="O1312" s="4">
        <f t="shared" si="20"/>
        <v>0</v>
      </c>
    </row>
    <row r="1313" spans="1:15">
      <c r="A1313" s="1" t="s">
        <v>1353</v>
      </c>
      <c r="B1313" s="2">
        <v>45170</v>
      </c>
      <c r="C1313" s="13" t="str">
        <f>TEXT(bbdd_Social_Media_Trends[[#This Row],[Post_Date]],"aaaa-mm")</f>
        <v>2023-09</v>
      </c>
      <c r="D1313" s="1" t="s">
        <v>12</v>
      </c>
      <c r="E1313" s="1" t="s">
        <v>31</v>
      </c>
      <c r="F1313" s="1" t="s">
        <v>14</v>
      </c>
      <c r="G1313" s="1" t="s">
        <v>60</v>
      </c>
      <c r="H1313">
        <v>2010391</v>
      </c>
      <c r="I1313">
        <v>142135</v>
      </c>
      <c r="J1313">
        <v>17115</v>
      </c>
      <c r="K1313">
        <v>37585</v>
      </c>
      <c r="L1313">
        <f>bbdd_Social_Media_Trends[[#This Row],[Likes]]+bbdd_Social_Media_Trends[[#This Row],[Shares]]+bbdd_Social_Media_Trends[[#This Row],[Comments]]</f>
        <v>196835</v>
      </c>
      <c r="M1313">
        <f>bbdd_Social_Media_Trends[[#This Row],[Interactions]]/bbdd_Social_Media_Trends[[#This Row],[Views]]</f>
        <v>9.7908814752951046E-2</v>
      </c>
      <c r="N1313" s="1" t="s">
        <v>29</v>
      </c>
      <c r="O1313" s="4">
        <f t="shared" si="20"/>
        <v>0</v>
      </c>
    </row>
    <row r="1314" spans="1:15">
      <c r="A1314" s="1" t="s">
        <v>1354</v>
      </c>
      <c r="B1314" s="2">
        <v>44571</v>
      </c>
      <c r="C1314" s="13" t="str">
        <f>TEXT(bbdd_Social_Media_Trends[[#This Row],[Post_Date]],"aaaa-mm")</f>
        <v>2022-01</v>
      </c>
      <c r="D1314" s="1" t="s">
        <v>24</v>
      </c>
      <c r="E1314" s="1" t="s">
        <v>46</v>
      </c>
      <c r="F1314" s="1" t="s">
        <v>36</v>
      </c>
      <c r="G1314" s="1" t="s">
        <v>15</v>
      </c>
      <c r="H1314">
        <v>1333519</v>
      </c>
      <c r="I1314">
        <v>33634</v>
      </c>
      <c r="J1314">
        <v>67008</v>
      </c>
      <c r="K1314">
        <v>19020</v>
      </c>
      <c r="L1314">
        <f>bbdd_Social_Media_Trends[[#This Row],[Likes]]+bbdd_Social_Media_Trends[[#This Row],[Shares]]+bbdd_Social_Media_Trends[[#This Row],[Comments]]</f>
        <v>119662</v>
      </c>
      <c r="M1314">
        <f>bbdd_Social_Media_Trends[[#This Row],[Interactions]]/bbdd_Social_Media_Trends[[#This Row],[Views]]</f>
        <v>8.9734004539867823E-2</v>
      </c>
      <c r="N1314" s="1" t="s">
        <v>22</v>
      </c>
      <c r="O1314" s="4">
        <f t="shared" si="20"/>
        <v>0</v>
      </c>
    </row>
    <row r="1315" spans="1:15">
      <c r="A1315" s="1" t="s">
        <v>1355</v>
      </c>
      <c r="B1315" s="2">
        <v>45120</v>
      </c>
      <c r="C1315" s="13" t="str">
        <f>TEXT(bbdd_Social_Media_Trends[[#This Row],[Post_Date]],"aaaa-mm")</f>
        <v>2023-07</v>
      </c>
      <c r="D1315" s="1" t="s">
        <v>12</v>
      </c>
      <c r="E1315" s="1" t="s">
        <v>13</v>
      </c>
      <c r="F1315" s="1" t="s">
        <v>14</v>
      </c>
      <c r="G1315" s="1" t="s">
        <v>60</v>
      </c>
      <c r="H1315">
        <v>2851867</v>
      </c>
      <c r="I1315">
        <v>407380</v>
      </c>
      <c r="J1315">
        <v>86927</v>
      </c>
      <c r="K1315">
        <v>39494</v>
      </c>
      <c r="L1315">
        <f>bbdd_Social_Media_Trends[[#This Row],[Likes]]+bbdd_Social_Media_Trends[[#This Row],[Shares]]+bbdd_Social_Media_Trends[[#This Row],[Comments]]</f>
        <v>533801</v>
      </c>
      <c r="M1315">
        <f>bbdd_Social_Media_Trends[[#This Row],[Interactions]]/bbdd_Social_Media_Trends[[#This Row],[Views]]</f>
        <v>0.18717597980550987</v>
      </c>
      <c r="N1315" s="1" t="s">
        <v>29</v>
      </c>
      <c r="O1315" s="4">
        <f t="shared" si="20"/>
        <v>0</v>
      </c>
    </row>
    <row r="1316" spans="1:15">
      <c r="A1316" s="1" t="s">
        <v>1356</v>
      </c>
      <c r="B1316" s="2">
        <v>45209</v>
      </c>
      <c r="C1316" s="13" t="str">
        <f>TEXT(bbdd_Social_Media_Trends[[#This Row],[Post_Date]],"aaaa-mm")</f>
        <v>2023-10</v>
      </c>
      <c r="D1316" s="1" t="s">
        <v>18</v>
      </c>
      <c r="E1316" s="1" t="s">
        <v>19</v>
      </c>
      <c r="F1316" s="1" t="s">
        <v>47</v>
      </c>
      <c r="G1316" s="1" t="s">
        <v>50</v>
      </c>
      <c r="H1316">
        <v>330476</v>
      </c>
      <c r="I1316">
        <v>485696</v>
      </c>
      <c r="J1316">
        <v>2619</v>
      </c>
      <c r="K1316">
        <v>4585</v>
      </c>
      <c r="L1316">
        <f>bbdd_Social_Media_Trends[[#This Row],[Likes]]+bbdd_Social_Media_Trends[[#This Row],[Shares]]+bbdd_Social_Media_Trends[[#This Row],[Comments]]</f>
        <v>492900</v>
      </c>
      <c r="M1316">
        <f>bbdd_Social_Media_Trends[[#This Row],[Interactions]]/bbdd_Social_Media_Trends[[#This Row],[Views]]</f>
        <v>1.4914850095014465</v>
      </c>
      <c r="N1316" s="1" t="s">
        <v>29</v>
      </c>
      <c r="O1316" s="4">
        <f t="shared" si="20"/>
        <v>0</v>
      </c>
    </row>
    <row r="1317" spans="1:15">
      <c r="A1317" s="1" t="s">
        <v>1357</v>
      </c>
      <c r="B1317" s="2">
        <v>44706</v>
      </c>
      <c r="C1317" s="13" t="str">
        <f>TEXT(bbdd_Social_Media_Trends[[#This Row],[Post_Date]],"aaaa-mm")</f>
        <v>2022-05</v>
      </c>
      <c r="D1317" s="1" t="s">
        <v>24</v>
      </c>
      <c r="E1317" s="1" t="s">
        <v>35</v>
      </c>
      <c r="F1317" s="1" t="s">
        <v>32</v>
      </c>
      <c r="G1317" s="1" t="s">
        <v>28</v>
      </c>
      <c r="H1317">
        <v>1068462</v>
      </c>
      <c r="I1317">
        <v>397476</v>
      </c>
      <c r="J1317">
        <v>34854</v>
      </c>
      <c r="K1317">
        <v>18603</v>
      </c>
      <c r="L1317">
        <f>bbdd_Social_Media_Trends[[#This Row],[Likes]]+bbdd_Social_Media_Trends[[#This Row],[Shares]]+bbdd_Social_Media_Trends[[#This Row],[Comments]]</f>
        <v>450933</v>
      </c>
      <c r="M1317">
        <f>bbdd_Social_Media_Trends[[#This Row],[Interactions]]/bbdd_Social_Media_Trends[[#This Row],[Views]]</f>
        <v>0.42203934253160152</v>
      </c>
      <c r="N1317" s="1" t="s">
        <v>22</v>
      </c>
      <c r="O1317" s="4">
        <f t="shared" si="20"/>
        <v>0</v>
      </c>
    </row>
    <row r="1318" spans="1:15">
      <c r="A1318" s="1" t="s">
        <v>1358</v>
      </c>
      <c r="B1318" s="2">
        <v>45076</v>
      </c>
      <c r="C1318" s="13" t="str">
        <f>TEXT(bbdd_Social_Media_Trends[[#This Row],[Post_Date]],"aaaa-mm")</f>
        <v>2023-05</v>
      </c>
      <c r="D1318" s="1" t="s">
        <v>24</v>
      </c>
      <c r="E1318" s="1" t="s">
        <v>57</v>
      </c>
      <c r="F1318" s="1" t="s">
        <v>41</v>
      </c>
      <c r="G1318" s="1" t="s">
        <v>28</v>
      </c>
      <c r="H1318">
        <v>370537</v>
      </c>
      <c r="I1318">
        <v>271989</v>
      </c>
      <c r="J1318">
        <v>18364</v>
      </c>
      <c r="K1318">
        <v>40465</v>
      </c>
      <c r="L1318">
        <f>bbdd_Social_Media_Trends[[#This Row],[Likes]]+bbdd_Social_Media_Trends[[#This Row],[Shares]]+bbdd_Social_Media_Trends[[#This Row],[Comments]]</f>
        <v>330818</v>
      </c>
      <c r="M1318">
        <f>bbdd_Social_Media_Trends[[#This Row],[Interactions]]/bbdd_Social_Media_Trends[[#This Row],[Views]]</f>
        <v>0.89280692616391888</v>
      </c>
      <c r="N1318" s="1" t="s">
        <v>29</v>
      </c>
      <c r="O1318" s="4">
        <f t="shared" si="20"/>
        <v>0</v>
      </c>
    </row>
    <row r="1319" spans="1:15">
      <c r="A1319" s="1" t="s">
        <v>1359</v>
      </c>
      <c r="B1319" s="2">
        <v>45107</v>
      </c>
      <c r="C1319" s="13" t="str">
        <f>TEXT(bbdd_Social_Media_Trends[[#This Row],[Post_Date]],"aaaa-mm")</f>
        <v>2023-06</v>
      </c>
      <c r="D1319" s="1" t="s">
        <v>24</v>
      </c>
      <c r="E1319" s="1" t="s">
        <v>52</v>
      </c>
      <c r="F1319" s="1" t="s">
        <v>14</v>
      </c>
      <c r="G1319" s="1" t="s">
        <v>44</v>
      </c>
      <c r="H1319">
        <v>2055018</v>
      </c>
      <c r="I1319">
        <v>318200</v>
      </c>
      <c r="J1319">
        <v>34749</v>
      </c>
      <c r="K1319">
        <v>4831</v>
      </c>
      <c r="L1319">
        <f>bbdd_Social_Media_Trends[[#This Row],[Likes]]+bbdd_Social_Media_Trends[[#This Row],[Shares]]+bbdd_Social_Media_Trends[[#This Row],[Comments]]</f>
        <v>357780</v>
      </c>
      <c r="M1319">
        <f>bbdd_Social_Media_Trends[[#This Row],[Interactions]]/bbdd_Social_Media_Trends[[#This Row],[Views]]</f>
        <v>0.17410066481169509</v>
      </c>
      <c r="N1319" s="1" t="s">
        <v>16</v>
      </c>
      <c r="O1319" s="4">
        <f t="shared" si="20"/>
        <v>0</v>
      </c>
    </row>
    <row r="1320" spans="1:15">
      <c r="A1320" s="1" t="s">
        <v>1360</v>
      </c>
      <c r="B1320" s="2">
        <v>45084</v>
      </c>
      <c r="C1320" s="13" t="str">
        <f>TEXT(bbdd_Social_Media_Trends[[#This Row],[Post_Date]],"aaaa-mm")</f>
        <v>2023-06</v>
      </c>
      <c r="D1320" s="1" t="s">
        <v>18</v>
      </c>
      <c r="E1320" s="1" t="s">
        <v>31</v>
      </c>
      <c r="F1320" s="1" t="s">
        <v>14</v>
      </c>
      <c r="G1320" s="1" t="s">
        <v>25</v>
      </c>
      <c r="H1320">
        <v>1179104</v>
      </c>
      <c r="I1320">
        <v>355660</v>
      </c>
      <c r="J1320">
        <v>14269</v>
      </c>
      <c r="K1320">
        <v>32625</v>
      </c>
      <c r="L1320">
        <f>bbdd_Social_Media_Trends[[#This Row],[Likes]]+bbdd_Social_Media_Trends[[#This Row],[Shares]]+bbdd_Social_Media_Trends[[#This Row],[Comments]]</f>
        <v>402554</v>
      </c>
      <c r="M1320">
        <f>bbdd_Social_Media_Trends[[#This Row],[Interactions]]/bbdd_Social_Media_Trends[[#This Row],[Views]]</f>
        <v>0.34140669525334494</v>
      </c>
      <c r="N1320" s="1" t="s">
        <v>22</v>
      </c>
      <c r="O1320" s="4">
        <f t="shared" si="20"/>
        <v>0</v>
      </c>
    </row>
    <row r="1321" spans="1:15">
      <c r="A1321" s="1" t="s">
        <v>1361</v>
      </c>
      <c r="B1321" s="2">
        <v>44678</v>
      </c>
      <c r="C1321" s="13" t="str">
        <f>TEXT(bbdd_Social_Media_Trends[[#This Row],[Post_Date]],"aaaa-mm")</f>
        <v>2022-04</v>
      </c>
      <c r="D1321" s="1" t="s">
        <v>24</v>
      </c>
      <c r="E1321" s="1" t="s">
        <v>59</v>
      </c>
      <c r="F1321" s="1" t="s">
        <v>47</v>
      </c>
      <c r="G1321" s="1" t="s">
        <v>60</v>
      </c>
      <c r="H1321">
        <v>842477</v>
      </c>
      <c r="I1321">
        <v>301736</v>
      </c>
      <c r="J1321">
        <v>68814</v>
      </c>
      <c r="K1321">
        <v>19088</v>
      </c>
      <c r="L1321">
        <f>bbdd_Social_Media_Trends[[#This Row],[Likes]]+bbdd_Social_Media_Trends[[#This Row],[Shares]]+bbdd_Social_Media_Trends[[#This Row],[Comments]]</f>
        <v>389638</v>
      </c>
      <c r="M1321">
        <f>bbdd_Social_Media_Trends[[#This Row],[Interactions]]/bbdd_Social_Media_Trends[[#This Row],[Views]]</f>
        <v>0.46249096414501523</v>
      </c>
      <c r="N1321" s="1" t="s">
        <v>29</v>
      </c>
      <c r="O1321" s="4">
        <f t="shared" si="20"/>
        <v>0</v>
      </c>
    </row>
    <row r="1322" spans="1:15">
      <c r="A1322" s="1" t="s">
        <v>1362</v>
      </c>
      <c r="B1322" s="2">
        <v>44994</v>
      </c>
      <c r="C1322" s="13" t="str">
        <f>TEXT(bbdd_Social_Media_Trends[[#This Row],[Post_Date]],"aaaa-mm")</f>
        <v>2023-03</v>
      </c>
      <c r="D1322" s="1" t="s">
        <v>18</v>
      </c>
      <c r="E1322" s="1" t="s">
        <v>59</v>
      </c>
      <c r="F1322" s="1" t="s">
        <v>41</v>
      </c>
      <c r="G1322" s="1" t="s">
        <v>21</v>
      </c>
      <c r="H1322">
        <v>739337</v>
      </c>
      <c r="I1322">
        <v>157550</v>
      </c>
      <c r="J1322">
        <v>81164</v>
      </c>
      <c r="K1322">
        <v>9915</v>
      </c>
      <c r="L1322">
        <f>bbdd_Social_Media_Trends[[#This Row],[Likes]]+bbdd_Social_Media_Trends[[#This Row],[Shares]]+bbdd_Social_Media_Trends[[#This Row],[Comments]]</f>
        <v>248629</v>
      </c>
      <c r="M1322">
        <f>bbdd_Social_Media_Trends[[#This Row],[Interactions]]/bbdd_Social_Media_Trends[[#This Row],[Views]]</f>
        <v>0.33628642959841049</v>
      </c>
      <c r="N1322" s="1" t="s">
        <v>22</v>
      </c>
      <c r="O1322" s="4">
        <f t="shared" si="20"/>
        <v>0</v>
      </c>
    </row>
    <row r="1323" spans="1:15">
      <c r="A1323" s="1" t="s">
        <v>1363</v>
      </c>
      <c r="B1323" s="2">
        <v>44880</v>
      </c>
      <c r="C1323" s="13" t="str">
        <f>TEXT(bbdd_Social_Media_Trends[[#This Row],[Post_Date]],"aaaa-mm")</f>
        <v>2022-11</v>
      </c>
      <c r="D1323" s="1" t="s">
        <v>24</v>
      </c>
      <c r="E1323" s="1" t="s">
        <v>52</v>
      </c>
      <c r="F1323" s="1" t="s">
        <v>20</v>
      </c>
      <c r="G1323" s="1" t="s">
        <v>28</v>
      </c>
      <c r="H1323">
        <v>4500031</v>
      </c>
      <c r="I1323">
        <v>189284</v>
      </c>
      <c r="J1323">
        <v>97120</v>
      </c>
      <c r="K1323">
        <v>44811</v>
      </c>
      <c r="L1323">
        <f>bbdd_Social_Media_Trends[[#This Row],[Likes]]+bbdd_Social_Media_Trends[[#This Row],[Shares]]+bbdd_Social_Media_Trends[[#This Row],[Comments]]</f>
        <v>331215</v>
      </c>
      <c r="M1323">
        <f>bbdd_Social_Media_Trends[[#This Row],[Interactions]]/bbdd_Social_Media_Trends[[#This Row],[Views]]</f>
        <v>7.3602826291641096E-2</v>
      </c>
      <c r="N1323" s="1" t="s">
        <v>22</v>
      </c>
      <c r="O1323" s="4">
        <f t="shared" si="20"/>
        <v>0</v>
      </c>
    </row>
    <row r="1324" spans="1:15">
      <c r="A1324" s="1" t="s">
        <v>1364</v>
      </c>
      <c r="B1324" s="2">
        <v>44966</v>
      </c>
      <c r="C1324" s="13" t="str">
        <f>TEXT(bbdd_Social_Media_Trends[[#This Row],[Post_Date]],"aaaa-mm")</f>
        <v>2023-02</v>
      </c>
      <c r="D1324" s="1" t="s">
        <v>27</v>
      </c>
      <c r="E1324" s="1" t="s">
        <v>19</v>
      </c>
      <c r="F1324" s="1" t="s">
        <v>36</v>
      </c>
      <c r="G1324" s="1" t="s">
        <v>15</v>
      </c>
      <c r="H1324">
        <v>1215133</v>
      </c>
      <c r="I1324">
        <v>357427</v>
      </c>
      <c r="J1324">
        <v>68104</v>
      </c>
      <c r="K1324">
        <v>34015</v>
      </c>
      <c r="L1324">
        <f>bbdd_Social_Media_Trends[[#This Row],[Likes]]+bbdd_Social_Media_Trends[[#This Row],[Shares]]+bbdd_Social_Media_Trends[[#This Row],[Comments]]</f>
        <v>459546</v>
      </c>
      <c r="M1324">
        <f>bbdd_Social_Media_Trends[[#This Row],[Interactions]]/bbdd_Social_Media_Trends[[#This Row],[Views]]</f>
        <v>0.37818576238156648</v>
      </c>
      <c r="N1324" s="1" t="s">
        <v>29</v>
      </c>
      <c r="O1324" s="4">
        <f t="shared" si="20"/>
        <v>0</v>
      </c>
    </row>
    <row r="1325" spans="1:15">
      <c r="A1325" s="1" t="s">
        <v>1365</v>
      </c>
      <c r="B1325" s="2">
        <v>44982</v>
      </c>
      <c r="C1325" s="13" t="str">
        <f>TEXT(bbdd_Social_Media_Trends[[#This Row],[Post_Date]],"aaaa-mm")</f>
        <v>2023-02</v>
      </c>
      <c r="D1325" s="1" t="s">
        <v>18</v>
      </c>
      <c r="E1325" s="1" t="s">
        <v>13</v>
      </c>
      <c r="F1325" s="1" t="s">
        <v>32</v>
      </c>
      <c r="G1325" s="1" t="s">
        <v>25</v>
      </c>
      <c r="H1325">
        <v>449348</v>
      </c>
      <c r="I1325">
        <v>35182</v>
      </c>
      <c r="J1325">
        <v>4716</v>
      </c>
      <c r="K1325">
        <v>18161</v>
      </c>
      <c r="L1325">
        <f>bbdd_Social_Media_Trends[[#This Row],[Likes]]+bbdd_Social_Media_Trends[[#This Row],[Shares]]+bbdd_Social_Media_Trends[[#This Row],[Comments]]</f>
        <v>58059</v>
      </c>
      <c r="M1325">
        <f>bbdd_Social_Media_Trends[[#This Row],[Interactions]]/bbdd_Social_Media_Trends[[#This Row],[Views]]</f>
        <v>0.12920720688642209</v>
      </c>
      <c r="N1325" s="1" t="s">
        <v>16</v>
      </c>
      <c r="O1325" s="4">
        <f t="shared" si="20"/>
        <v>0</v>
      </c>
    </row>
    <row r="1326" spans="1:15">
      <c r="A1326" s="1" t="s">
        <v>1366</v>
      </c>
      <c r="B1326" s="2">
        <v>44758</v>
      </c>
      <c r="C1326" s="13" t="str">
        <f>TEXT(bbdd_Social_Media_Trends[[#This Row],[Post_Date]],"aaaa-mm")</f>
        <v>2022-07</v>
      </c>
      <c r="D1326" s="1" t="s">
        <v>24</v>
      </c>
      <c r="E1326" s="1" t="s">
        <v>31</v>
      </c>
      <c r="F1326" s="1" t="s">
        <v>47</v>
      </c>
      <c r="G1326" s="1" t="s">
        <v>21</v>
      </c>
      <c r="H1326">
        <v>1190740</v>
      </c>
      <c r="I1326">
        <v>213240</v>
      </c>
      <c r="J1326">
        <v>94333</v>
      </c>
      <c r="K1326">
        <v>16398</v>
      </c>
      <c r="L1326">
        <f>bbdd_Social_Media_Trends[[#This Row],[Likes]]+bbdd_Social_Media_Trends[[#This Row],[Shares]]+bbdd_Social_Media_Trends[[#This Row],[Comments]]</f>
        <v>323971</v>
      </c>
      <c r="M1326">
        <f>bbdd_Social_Media_Trends[[#This Row],[Interactions]]/bbdd_Social_Media_Trends[[#This Row],[Views]]</f>
        <v>0.27207534810286038</v>
      </c>
      <c r="N1326" s="1" t="s">
        <v>22</v>
      </c>
      <c r="O1326" s="4">
        <f t="shared" si="20"/>
        <v>0</v>
      </c>
    </row>
    <row r="1327" spans="1:15">
      <c r="A1327" s="1" t="s">
        <v>1367</v>
      </c>
      <c r="B1327" s="2">
        <v>44865</v>
      </c>
      <c r="C1327" s="13" t="str">
        <f>TEXT(bbdd_Social_Media_Trends[[#This Row],[Post_Date]],"aaaa-mm")</f>
        <v>2022-10</v>
      </c>
      <c r="D1327" s="1" t="s">
        <v>27</v>
      </c>
      <c r="E1327" s="1" t="s">
        <v>59</v>
      </c>
      <c r="F1327" s="1" t="s">
        <v>32</v>
      </c>
      <c r="G1327" s="1" t="s">
        <v>25</v>
      </c>
      <c r="H1327">
        <v>1118979</v>
      </c>
      <c r="I1327">
        <v>426061</v>
      </c>
      <c r="J1327">
        <v>23299</v>
      </c>
      <c r="K1327">
        <v>8196</v>
      </c>
      <c r="L1327">
        <f>bbdd_Social_Media_Trends[[#This Row],[Likes]]+bbdd_Social_Media_Trends[[#This Row],[Shares]]+bbdd_Social_Media_Trends[[#This Row],[Comments]]</f>
        <v>457556</v>
      </c>
      <c r="M1327">
        <f>bbdd_Social_Media_Trends[[#This Row],[Interactions]]/bbdd_Social_Media_Trends[[#This Row],[Views]]</f>
        <v>0.40890490348791175</v>
      </c>
      <c r="N1327" s="1" t="s">
        <v>22</v>
      </c>
      <c r="O1327" s="4">
        <f t="shared" si="20"/>
        <v>0</v>
      </c>
    </row>
    <row r="1328" spans="1:15">
      <c r="A1328" s="1" t="s">
        <v>1368</v>
      </c>
      <c r="B1328" s="2">
        <v>44944</v>
      </c>
      <c r="C1328" s="13" t="str">
        <f>TEXT(bbdd_Social_Media_Trends[[#This Row],[Post_Date]],"aaaa-mm")</f>
        <v>2023-01</v>
      </c>
      <c r="D1328" s="1" t="s">
        <v>18</v>
      </c>
      <c r="E1328" s="1" t="s">
        <v>59</v>
      </c>
      <c r="F1328" s="1" t="s">
        <v>36</v>
      </c>
      <c r="G1328" s="1" t="s">
        <v>25</v>
      </c>
      <c r="H1328">
        <v>4007152</v>
      </c>
      <c r="I1328">
        <v>432650</v>
      </c>
      <c r="J1328">
        <v>96770</v>
      </c>
      <c r="K1328">
        <v>7738</v>
      </c>
      <c r="L1328">
        <f>bbdd_Social_Media_Trends[[#This Row],[Likes]]+bbdd_Social_Media_Trends[[#This Row],[Shares]]+bbdd_Social_Media_Trends[[#This Row],[Comments]]</f>
        <v>537158</v>
      </c>
      <c r="M1328">
        <f>bbdd_Social_Media_Trends[[#This Row],[Interactions]]/bbdd_Social_Media_Trends[[#This Row],[Views]]</f>
        <v>0.1340498189237643</v>
      </c>
      <c r="N1328" s="1" t="s">
        <v>22</v>
      </c>
      <c r="O1328" s="4">
        <f t="shared" si="20"/>
        <v>0</v>
      </c>
    </row>
    <row r="1329" spans="1:15">
      <c r="A1329" s="1" t="s">
        <v>1369</v>
      </c>
      <c r="B1329" s="2">
        <v>45011</v>
      </c>
      <c r="C1329" s="13" t="str">
        <f>TEXT(bbdd_Social_Media_Trends[[#This Row],[Post_Date]],"aaaa-mm")</f>
        <v>2023-03</v>
      </c>
      <c r="D1329" s="1" t="s">
        <v>24</v>
      </c>
      <c r="E1329" s="1" t="s">
        <v>59</v>
      </c>
      <c r="F1329" s="1" t="s">
        <v>32</v>
      </c>
      <c r="G1329" s="1" t="s">
        <v>37</v>
      </c>
      <c r="H1329">
        <v>3390112</v>
      </c>
      <c r="I1329">
        <v>413183</v>
      </c>
      <c r="J1329">
        <v>6201</v>
      </c>
      <c r="K1329">
        <v>2949</v>
      </c>
      <c r="L1329">
        <f>bbdd_Social_Media_Trends[[#This Row],[Likes]]+bbdd_Social_Media_Trends[[#This Row],[Shares]]+bbdd_Social_Media_Trends[[#This Row],[Comments]]</f>
        <v>422333</v>
      </c>
      <c r="M1329">
        <f>bbdd_Social_Media_Trends[[#This Row],[Interactions]]/bbdd_Social_Media_Trends[[#This Row],[Views]]</f>
        <v>0.12457789005201009</v>
      </c>
      <c r="N1329" s="1" t="s">
        <v>29</v>
      </c>
      <c r="O1329" s="4">
        <f t="shared" si="20"/>
        <v>0</v>
      </c>
    </row>
    <row r="1330" spans="1:15">
      <c r="A1330" s="1" t="s">
        <v>1370</v>
      </c>
      <c r="B1330" s="2">
        <v>45280</v>
      </c>
      <c r="C1330" s="13" t="str">
        <f>TEXT(bbdd_Social_Media_Trends[[#This Row],[Post_Date]],"aaaa-mm")</f>
        <v>2023-12</v>
      </c>
      <c r="D1330" s="1" t="s">
        <v>18</v>
      </c>
      <c r="E1330" s="1" t="s">
        <v>49</v>
      </c>
      <c r="F1330" s="1" t="s">
        <v>47</v>
      </c>
      <c r="G1330" s="1" t="s">
        <v>50</v>
      </c>
      <c r="H1330">
        <v>4223266</v>
      </c>
      <c r="I1330">
        <v>5635</v>
      </c>
      <c r="J1330">
        <v>13422</v>
      </c>
      <c r="K1330">
        <v>13879</v>
      </c>
      <c r="L1330">
        <f>bbdd_Social_Media_Trends[[#This Row],[Likes]]+bbdd_Social_Media_Trends[[#This Row],[Shares]]+bbdd_Social_Media_Trends[[#This Row],[Comments]]</f>
        <v>32936</v>
      </c>
      <c r="M1330">
        <f>bbdd_Social_Media_Trends[[#This Row],[Interactions]]/bbdd_Social_Media_Trends[[#This Row],[Views]]</f>
        <v>7.7987036573116631E-3</v>
      </c>
      <c r="N1330" s="1" t="s">
        <v>29</v>
      </c>
      <c r="O1330" s="4">
        <f t="shared" si="20"/>
        <v>0</v>
      </c>
    </row>
    <row r="1331" spans="1:15">
      <c r="A1331" s="1" t="s">
        <v>1371</v>
      </c>
      <c r="B1331" s="2">
        <v>45212</v>
      </c>
      <c r="C1331" s="13" t="str">
        <f>TEXT(bbdd_Social_Media_Trends[[#This Row],[Post_Date]],"aaaa-mm")</f>
        <v>2023-10</v>
      </c>
      <c r="D1331" s="1" t="s">
        <v>24</v>
      </c>
      <c r="E1331" s="1" t="s">
        <v>57</v>
      </c>
      <c r="F1331" s="1" t="s">
        <v>36</v>
      </c>
      <c r="G1331" s="1" t="s">
        <v>60</v>
      </c>
      <c r="H1331">
        <v>837863</v>
      </c>
      <c r="I1331">
        <v>264887</v>
      </c>
      <c r="J1331">
        <v>35633</v>
      </c>
      <c r="K1331">
        <v>21578</v>
      </c>
      <c r="L1331">
        <f>bbdd_Social_Media_Trends[[#This Row],[Likes]]+bbdd_Social_Media_Trends[[#This Row],[Shares]]+bbdd_Social_Media_Trends[[#This Row],[Comments]]</f>
        <v>322098</v>
      </c>
      <c r="M1331">
        <f>bbdd_Social_Media_Trends[[#This Row],[Interactions]]/bbdd_Social_Media_Trends[[#This Row],[Views]]</f>
        <v>0.38442800314609904</v>
      </c>
      <c r="N1331" s="1" t="s">
        <v>16</v>
      </c>
      <c r="O1331" s="4">
        <f t="shared" si="20"/>
        <v>0</v>
      </c>
    </row>
    <row r="1332" spans="1:15">
      <c r="A1332" s="1" t="s">
        <v>1372</v>
      </c>
      <c r="B1332" s="2">
        <v>45164</v>
      </c>
      <c r="C1332" s="13" t="str">
        <f>TEXT(bbdd_Social_Media_Trends[[#This Row],[Post_Date]],"aaaa-mm")</f>
        <v>2023-08</v>
      </c>
      <c r="D1332" s="1" t="s">
        <v>24</v>
      </c>
      <c r="E1332" s="1" t="s">
        <v>49</v>
      </c>
      <c r="F1332" s="1" t="s">
        <v>36</v>
      </c>
      <c r="G1332" s="1" t="s">
        <v>44</v>
      </c>
      <c r="H1332">
        <v>3425267</v>
      </c>
      <c r="I1332">
        <v>229865</v>
      </c>
      <c r="J1332">
        <v>43423</v>
      </c>
      <c r="K1332">
        <v>22490</v>
      </c>
      <c r="L1332">
        <f>bbdd_Social_Media_Trends[[#This Row],[Likes]]+bbdd_Social_Media_Trends[[#This Row],[Shares]]+bbdd_Social_Media_Trends[[#This Row],[Comments]]</f>
        <v>295778</v>
      </c>
      <c r="M1332">
        <f>bbdd_Social_Media_Trends[[#This Row],[Interactions]]/bbdd_Social_Media_Trends[[#This Row],[Views]]</f>
        <v>8.6351808486754458E-2</v>
      </c>
      <c r="N1332" s="1" t="s">
        <v>29</v>
      </c>
      <c r="O1332" s="4">
        <f t="shared" si="20"/>
        <v>0</v>
      </c>
    </row>
    <row r="1333" spans="1:15">
      <c r="A1333" s="1" t="s">
        <v>1373</v>
      </c>
      <c r="B1333" s="2">
        <v>44848</v>
      </c>
      <c r="C1333" s="13" t="str">
        <f>TEXT(bbdd_Social_Media_Trends[[#This Row],[Post_Date]],"aaaa-mm")</f>
        <v>2022-10</v>
      </c>
      <c r="D1333" s="1" t="s">
        <v>24</v>
      </c>
      <c r="E1333" s="1" t="s">
        <v>19</v>
      </c>
      <c r="F1333" s="1" t="s">
        <v>20</v>
      </c>
      <c r="G1333" s="1" t="s">
        <v>44</v>
      </c>
      <c r="H1333">
        <v>4347648</v>
      </c>
      <c r="I1333">
        <v>241142</v>
      </c>
      <c r="J1333">
        <v>55800</v>
      </c>
      <c r="K1333">
        <v>165</v>
      </c>
      <c r="L1333">
        <f>bbdd_Social_Media_Trends[[#This Row],[Likes]]+bbdd_Social_Media_Trends[[#This Row],[Shares]]+bbdd_Social_Media_Trends[[#This Row],[Comments]]</f>
        <v>297107</v>
      </c>
      <c r="M1333">
        <f>bbdd_Social_Media_Trends[[#This Row],[Interactions]]/bbdd_Social_Media_Trends[[#This Row],[Views]]</f>
        <v>6.8337409100276747E-2</v>
      </c>
      <c r="N1333" s="1" t="s">
        <v>16</v>
      </c>
      <c r="O1333" s="4">
        <f t="shared" si="20"/>
        <v>0</v>
      </c>
    </row>
    <row r="1334" spans="1:15">
      <c r="A1334" s="1" t="s">
        <v>1374</v>
      </c>
      <c r="B1334" s="2">
        <v>45005</v>
      </c>
      <c r="C1334" s="13" t="str">
        <f>TEXT(bbdd_Social_Media_Trends[[#This Row],[Post_Date]],"aaaa-mm")</f>
        <v>2023-03</v>
      </c>
      <c r="D1334" s="1" t="s">
        <v>12</v>
      </c>
      <c r="E1334" s="1" t="s">
        <v>46</v>
      </c>
      <c r="F1334" s="1" t="s">
        <v>14</v>
      </c>
      <c r="G1334" s="1" t="s">
        <v>15</v>
      </c>
      <c r="H1334">
        <v>2454558</v>
      </c>
      <c r="I1334">
        <v>271958</v>
      </c>
      <c r="J1334">
        <v>31163</v>
      </c>
      <c r="K1334">
        <v>46231</v>
      </c>
      <c r="L1334">
        <f>bbdd_Social_Media_Trends[[#This Row],[Likes]]+bbdd_Social_Media_Trends[[#This Row],[Shares]]+bbdd_Social_Media_Trends[[#This Row],[Comments]]</f>
        <v>349352</v>
      </c>
      <c r="M1334">
        <f>bbdd_Social_Media_Trends[[#This Row],[Interactions]]/bbdd_Social_Media_Trends[[#This Row],[Views]]</f>
        <v>0.14232786513905965</v>
      </c>
      <c r="N1334" s="1" t="s">
        <v>16</v>
      </c>
      <c r="O1334" s="4">
        <f t="shared" si="20"/>
        <v>0</v>
      </c>
    </row>
    <row r="1335" spans="1:15">
      <c r="A1335" s="1" t="s">
        <v>1375</v>
      </c>
      <c r="B1335" s="2">
        <v>45148</v>
      </c>
      <c r="C1335" s="13" t="str">
        <f>TEXT(bbdd_Social_Media_Trends[[#This Row],[Post_Date]],"aaaa-mm")</f>
        <v>2023-08</v>
      </c>
      <c r="D1335" s="1" t="s">
        <v>24</v>
      </c>
      <c r="E1335" s="1" t="s">
        <v>52</v>
      </c>
      <c r="F1335" s="1" t="s">
        <v>14</v>
      </c>
      <c r="G1335" s="1" t="s">
        <v>25</v>
      </c>
      <c r="H1335">
        <v>4328041</v>
      </c>
      <c r="I1335">
        <v>127158</v>
      </c>
      <c r="J1335">
        <v>91300</v>
      </c>
      <c r="K1335">
        <v>2263</v>
      </c>
      <c r="L1335">
        <f>bbdd_Social_Media_Trends[[#This Row],[Likes]]+bbdd_Social_Media_Trends[[#This Row],[Shares]]+bbdd_Social_Media_Trends[[#This Row],[Comments]]</f>
        <v>220721</v>
      </c>
      <c r="M1335">
        <f>bbdd_Social_Media_Trends[[#This Row],[Interactions]]/bbdd_Social_Media_Trends[[#This Row],[Views]]</f>
        <v>5.0997899511580409E-2</v>
      </c>
      <c r="N1335" s="1" t="s">
        <v>29</v>
      </c>
      <c r="O1335" s="4">
        <f t="shared" si="20"/>
        <v>0</v>
      </c>
    </row>
    <row r="1336" spans="1:15">
      <c r="A1336" s="1" t="s">
        <v>1376</v>
      </c>
      <c r="B1336" s="2">
        <v>44861</v>
      </c>
      <c r="C1336" s="13" t="str">
        <f>TEXT(bbdd_Social_Media_Trends[[#This Row],[Post_Date]],"aaaa-mm")</f>
        <v>2022-10</v>
      </c>
      <c r="D1336" s="1" t="s">
        <v>12</v>
      </c>
      <c r="E1336" s="1" t="s">
        <v>57</v>
      </c>
      <c r="F1336" s="1" t="s">
        <v>41</v>
      </c>
      <c r="G1336" s="1" t="s">
        <v>44</v>
      </c>
      <c r="H1336">
        <v>4511744</v>
      </c>
      <c r="I1336">
        <v>254344</v>
      </c>
      <c r="J1336">
        <v>59222</v>
      </c>
      <c r="K1336">
        <v>41866</v>
      </c>
      <c r="L1336">
        <f>bbdd_Social_Media_Trends[[#This Row],[Likes]]+bbdd_Social_Media_Trends[[#This Row],[Shares]]+bbdd_Social_Media_Trends[[#This Row],[Comments]]</f>
        <v>355432</v>
      </c>
      <c r="M1336">
        <f>bbdd_Social_Media_Trends[[#This Row],[Interactions]]/bbdd_Social_Media_Trends[[#This Row],[Views]]</f>
        <v>7.877929244212438E-2</v>
      </c>
      <c r="N1336" s="1" t="s">
        <v>22</v>
      </c>
      <c r="O1336" s="4">
        <f t="shared" si="20"/>
        <v>0</v>
      </c>
    </row>
    <row r="1337" spans="1:15">
      <c r="A1337" s="1" t="s">
        <v>1377</v>
      </c>
      <c r="B1337" s="2">
        <v>45103</v>
      </c>
      <c r="C1337" s="13" t="str">
        <f>TEXT(bbdd_Social_Media_Trends[[#This Row],[Post_Date]],"aaaa-mm")</f>
        <v>2023-06</v>
      </c>
      <c r="D1337" s="1" t="s">
        <v>27</v>
      </c>
      <c r="E1337" s="1" t="s">
        <v>59</v>
      </c>
      <c r="F1337" s="1" t="s">
        <v>41</v>
      </c>
      <c r="G1337" s="1" t="s">
        <v>37</v>
      </c>
      <c r="H1337">
        <v>4610463</v>
      </c>
      <c r="I1337">
        <v>425376</v>
      </c>
      <c r="J1337">
        <v>84697</v>
      </c>
      <c r="K1337">
        <v>14385</v>
      </c>
      <c r="L1337">
        <f>bbdd_Social_Media_Trends[[#This Row],[Likes]]+bbdd_Social_Media_Trends[[#This Row],[Shares]]+bbdd_Social_Media_Trends[[#This Row],[Comments]]</f>
        <v>524458</v>
      </c>
      <c r="M1337">
        <f>bbdd_Social_Media_Trends[[#This Row],[Interactions]]/bbdd_Social_Media_Trends[[#This Row],[Views]]</f>
        <v>0.11375386810391928</v>
      </c>
      <c r="N1337" s="1" t="s">
        <v>22</v>
      </c>
      <c r="O1337" s="4">
        <f t="shared" si="20"/>
        <v>0</v>
      </c>
    </row>
    <row r="1338" spans="1:15">
      <c r="A1338" s="1" t="s">
        <v>1378</v>
      </c>
      <c r="B1338" s="2">
        <v>44566</v>
      </c>
      <c r="C1338" s="13" t="str">
        <f>TEXT(bbdd_Social_Media_Trends[[#This Row],[Post_Date]],"aaaa-mm")</f>
        <v>2022-01</v>
      </c>
      <c r="D1338" s="1" t="s">
        <v>18</v>
      </c>
      <c r="E1338" s="1" t="s">
        <v>19</v>
      </c>
      <c r="F1338" s="1" t="s">
        <v>41</v>
      </c>
      <c r="G1338" s="1" t="s">
        <v>44</v>
      </c>
      <c r="H1338">
        <v>2277825</v>
      </c>
      <c r="I1338">
        <v>468829</v>
      </c>
      <c r="J1338">
        <v>14948</v>
      </c>
      <c r="K1338">
        <v>24904</v>
      </c>
      <c r="L1338">
        <f>bbdd_Social_Media_Trends[[#This Row],[Likes]]+bbdd_Social_Media_Trends[[#This Row],[Shares]]+bbdd_Social_Media_Trends[[#This Row],[Comments]]</f>
        <v>508681</v>
      </c>
      <c r="M1338">
        <f>bbdd_Social_Media_Trends[[#This Row],[Interactions]]/bbdd_Social_Media_Trends[[#This Row],[Views]]</f>
        <v>0.22331873607498381</v>
      </c>
      <c r="N1338" s="1" t="s">
        <v>29</v>
      </c>
      <c r="O1338" s="4">
        <f t="shared" si="20"/>
        <v>0</v>
      </c>
    </row>
    <row r="1339" spans="1:15">
      <c r="A1339" s="1" t="s">
        <v>1379</v>
      </c>
      <c r="B1339" s="2">
        <v>44795</v>
      </c>
      <c r="C1339" s="13" t="str">
        <f>TEXT(bbdd_Social_Media_Trends[[#This Row],[Post_Date]],"aaaa-mm")</f>
        <v>2022-08</v>
      </c>
      <c r="D1339" s="1" t="s">
        <v>27</v>
      </c>
      <c r="E1339" s="1" t="s">
        <v>46</v>
      </c>
      <c r="F1339" s="1" t="s">
        <v>41</v>
      </c>
      <c r="G1339" s="1" t="s">
        <v>37</v>
      </c>
      <c r="H1339">
        <v>3893120</v>
      </c>
      <c r="I1339">
        <v>140608</v>
      </c>
      <c r="J1339">
        <v>79169</v>
      </c>
      <c r="K1339">
        <v>3536</v>
      </c>
      <c r="L1339">
        <f>bbdd_Social_Media_Trends[[#This Row],[Likes]]+bbdd_Social_Media_Trends[[#This Row],[Shares]]+bbdd_Social_Media_Trends[[#This Row],[Comments]]</f>
        <v>223313</v>
      </c>
      <c r="M1339">
        <f>bbdd_Social_Media_Trends[[#This Row],[Interactions]]/bbdd_Social_Media_Trends[[#This Row],[Views]]</f>
        <v>5.736093416077593E-2</v>
      </c>
      <c r="N1339" s="1" t="s">
        <v>16</v>
      </c>
      <c r="O1339" s="4">
        <f t="shared" si="20"/>
        <v>0</v>
      </c>
    </row>
    <row r="1340" spans="1:15">
      <c r="A1340" s="1" t="s">
        <v>1380</v>
      </c>
      <c r="B1340" s="2">
        <v>45254</v>
      </c>
      <c r="C1340" s="13" t="str">
        <f>TEXT(bbdd_Social_Media_Trends[[#This Row],[Post_Date]],"aaaa-mm")</f>
        <v>2023-11</v>
      </c>
      <c r="D1340" s="1" t="s">
        <v>12</v>
      </c>
      <c r="E1340" s="1" t="s">
        <v>39</v>
      </c>
      <c r="F1340" s="1" t="s">
        <v>14</v>
      </c>
      <c r="G1340" s="1" t="s">
        <v>50</v>
      </c>
      <c r="H1340">
        <v>323133</v>
      </c>
      <c r="I1340">
        <v>316119</v>
      </c>
      <c r="J1340">
        <v>92969</v>
      </c>
      <c r="K1340">
        <v>275</v>
      </c>
      <c r="L1340">
        <f>bbdd_Social_Media_Trends[[#This Row],[Likes]]+bbdd_Social_Media_Trends[[#This Row],[Shares]]+bbdd_Social_Media_Trends[[#This Row],[Comments]]</f>
        <v>409363</v>
      </c>
      <c r="M1340">
        <f>bbdd_Social_Media_Trends[[#This Row],[Interactions]]/bbdd_Social_Media_Trends[[#This Row],[Views]]</f>
        <v>1.2668560623644134</v>
      </c>
      <c r="N1340" s="1" t="s">
        <v>29</v>
      </c>
      <c r="O1340" s="4">
        <f t="shared" si="20"/>
        <v>0</v>
      </c>
    </row>
    <row r="1341" spans="1:15">
      <c r="A1341" s="1" t="s">
        <v>1381</v>
      </c>
      <c r="B1341" s="2">
        <v>44770</v>
      </c>
      <c r="C1341" s="13" t="str">
        <f>TEXT(bbdd_Social_Media_Trends[[#This Row],[Post_Date]],"aaaa-mm")</f>
        <v>2022-07</v>
      </c>
      <c r="D1341" s="1" t="s">
        <v>12</v>
      </c>
      <c r="E1341" s="1" t="s">
        <v>35</v>
      </c>
      <c r="F1341" s="1" t="s">
        <v>47</v>
      </c>
      <c r="G1341" s="1" t="s">
        <v>37</v>
      </c>
      <c r="H1341">
        <v>4714288</v>
      </c>
      <c r="I1341">
        <v>367578</v>
      </c>
      <c r="J1341">
        <v>82639</v>
      </c>
      <c r="K1341">
        <v>34084</v>
      </c>
      <c r="L1341">
        <f>bbdd_Social_Media_Trends[[#This Row],[Likes]]+bbdd_Social_Media_Trends[[#This Row],[Shares]]+bbdd_Social_Media_Trends[[#This Row],[Comments]]</f>
        <v>484301</v>
      </c>
      <c r="M1341">
        <f>bbdd_Social_Media_Trends[[#This Row],[Interactions]]/bbdd_Social_Media_Trends[[#This Row],[Views]]</f>
        <v>0.10273046534280468</v>
      </c>
      <c r="N1341" s="1" t="s">
        <v>16</v>
      </c>
      <c r="O1341" s="4">
        <f t="shared" si="20"/>
        <v>0</v>
      </c>
    </row>
    <row r="1342" spans="1:15">
      <c r="A1342" s="1" t="s">
        <v>1382</v>
      </c>
      <c r="B1342" s="2">
        <v>45158</v>
      </c>
      <c r="C1342" s="13" t="str">
        <f>TEXT(bbdd_Social_Media_Trends[[#This Row],[Post_Date]],"aaaa-mm")</f>
        <v>2023-08</v>
      </c>
      <c r="D1342" s="1" t="s">
        <v>18</v>
      </c>
      <c r="E1342" s="1" t="s">
        <v>49</v>
      </c>
      <c r="F1342" s="1" t="s">
        <v>47</v>
      </c>
      <c r="G1342" s="1" t="s">
        <v>37</v>
      </c>
      <c r="H1342">
        <v>2449412</v>
      </c>
      <c r="I1342">
        <v>260270</v>
      </c>
      <c r="J1342">
        <v>93639</v>
      </c>
      <c r="K1342">
        <v>48015</v>
      </c>
      <c r="L1342">
        <f>bbdd_Social_Media_Trends[[#This Row],[Likes]]+bbdd_Social_Media_Trends[[#This Row],[Shares]]+bbdd_Social_Media_Trends[[#This Row],[Comments]]</f>
        <v>401924</v>
      </c>
      <c r="M1342">
        <f>bbdd_Social_Media_Trends[[#This Row],[Interactions]]/bbdd_Social_Media_Trends[[#This Row],[Views]]</f>
        <v>0.16408999384342038</v>
      </c>
      <c r="N1342" s="1" t="s">
        <v>22</v>
      </c>
      <c r="O1342" s="4">
        <f t="shared" si="20"/>
        <v>0</v>
      </c>
    </row>
    <row r="1343" spans="1:15">
      <c r="A1343" s="1" t="s">
        <v>1383</v>
      </c>
      <c r="B1343" s="2">
        <v>44908</v>
      </c>
      <c r="C1343" s="13" t="str">
        <f>TEXT(bbdd_Social_Media_Trends[[#This Row],[Post_Date]],"aaaa-mm")</f>
        <v>2022-12</v>
      </c>
      <c r="D1343" s="1" t="s">
        <v>18</v>
      </c>
      <c r="E1343" s="1" t="s">
        <v>59</v>
      </c>
      <c r="F1343" s="1" t="s">
        <v>14</v>
      </c>
      <c r="G1343" s="1" t="s">
        <v>44</v>
      </c>
      <c r="H1343">
        <v>3525460</v>
      </c>
      <c r="I1343">
        <v>12794</v>
      </c>
      <c r="J1343">
        <v>64359</v>
      </c>
      <c r="K1343">
        <v>44733</v>
      </c>
      <c r="L1343">
        <f>bbdd_Social_Media_Trends[[#This Row],[Likes]]+bbdd_Social_Media_Trends[[#This Row],[Shares]]+bbdd_Social_Media_Trends[[#This Row],[Comments]]</f>
        <v>121886</v>
      </c>
      <c r="M1343">
        <f>bbdd_Social_Media_Trends[[#This Row],[Interactions]]/bbdd_Social_Media_Trends[[#This Row],[Views]]</f>
        <v>3.4573076988534832E-2</v>
      </c>
      <c r="N1343" s="1" t="s">
        <v>29</v>
      </c>
      <c r="O1343" s="4">
        <f t="shared" si="20"/>
        <v>0</v>
      </c>
    </row>
    <row r="1344" spans="1:15">
      <c r="A1344" s="1" t="s">
        <v>1384</v>
      </c>
      <c r="B1344" s="2">
        <v>44993</v>
      </c>
      <c r="C1344" s="13" t="str">
        <f>TEXT(bbdd_Social_Media_Trends[[#This Row],[Post_Date]],"aaaa-mm")</f>
        <v>2023-03</v>
      </c>
      <c r="D1344" s="1" t="s">
        <v>27</v>
      </c>
      <c r="E1344" s="1" t="s">
        <v>49</v>
      </c>
      <c r="F1344" s="1" t="s">
        <v>47</v>
      </c>
      <c r="G1344" s="1" t="s">
        <v>50</v>
      </c>
      <c r="H1344">
        <v>4742368</v>
      </c>
      <c r="I1344">
        <v>54608</v>
      </c>
      <c r="J1344">
        <v>90554</v>
      </c>
      <c r="K1344">
        <v>26913</v>
      </c>
      <c r="L1344">
        <f>bbdd_Social_Media_Trends[[#This Row],[Likes]]+bbdd_Social_Media_Trends[[#This Row],[Shares]]+bbdd_Social_Media_Trends[[#This Row],[Comments]]</f>
        <v>172075</v>
      </c>
      <c r="M1344">
        <f>bbdd_Social_Media_Trends[[#This Row],[Interactions]]/bbdd_Social_Media_Trends[[#This Row],[Views]]</f>
        <v>3.6284615618189055E-2</v>
      </c>
      <c r="N1344" s="1" t="s">
        <v>22</v>
      </c>
      <c r="O1344" s="4">
        <f t="shared" si="20"/>
        <v>0</v>
      </c>
    </row>
    <row r="1345" spans="1:15">
      <c r="A1345" s="1" t="s">
        <v>1385</v>
      </c>
      <c r="B1345" s="2">
        <v>45236</v>
      </c>
      <c r="C1345" s="13" t="str">
        <f>TEXT(bbdd_Social_Media_Trends[[#This Row],[Post_Date]],"aaaa-mm")</f>
        <v>2023-11</v>
      </c>
      <c r="D1345" s="1" t="s">
        <v>18</v>
      </c>
      <c r="E1345" s="1" t="s">
        <v>59</v>
      </c>
      <c r="F1345" s="1" t="s">
        <v>47</v>
      </c>
      <c r="G1345" s="1" t="s">
        <v>28</v>
      </c>
      <c r="H1345">
        <v>2884482</v>
      </c>
      <c r="I1345">
        <v>205837</v>
      </c>
      <c r="J1345">
        <v>18884</v>
      </c>
      <c r="K1345">
        <v>34478</v>
      </c>
      <c r="L1345">
        <f>bbdd_Social_Media_Trends[[#This Row],[Likes]]+bbdd_Social_Media_Trends[[#This Row],[Shares]]+bbdd_Social_Media_Trends[[#This Row],[Comments]]</f>
        <v>259199</v>
      </c>
      <c r="M1345">
        <f>bbdd_Social_Media_Trends[[#This Row],[Interactions]]/bbdd_Social_Media_Trends[[#This Row],[Views]]</f>
        <v>8.98598084508761E-2</v>
      </c>
      <c r="N1345" s="1" t="s">
        <v>16</v>
      </c>
      <c r="O1345" s="4">
        <f t="shared" si="20"/>
        <v>0</v>
      </c>
    </row>
    <row r="1346" spans="1:15">
      <c r="A1346" s="1" t="s">
        <v>1386</v>
      </c>
      <c r="B1346" s="2">
        <v>44687</v>
      </c>
      <c r="C1346" s="13" t="str">
        <f>TEXT(bbdd_Social_Media_Trends[[#This Row],[Post_Date]],"aaaa-mm")</f>
        <v>2022-05</v>
      </c>
      <c r="D1346" s="1" t="s">
        <v>12</v>
      </c>
      <c r="E1346" s="1" t="s">
        <v>19</v>
      </c>
      <c r="F1346" s="1" t="s">
        <v>36</v>
      </c>
      <c r="G1346" s="1" t="s">
        <v>37</v>
      </c>
      <c r="H1346">
        <v>2816091</v>
      </c>
      <c r="I1346">
        <v>31691</v>
      </c>
      <c r="J1346">
        <v>13582</v>
      </c>
      <c r="K1346">
        <v>28775</v>
      </c>
      <c r="L1346">
        <f>bbdd_Social_Media_Trends[[#This Row],[Likes]]+bbdd_Social_Media_Trends[[#This Row],[Shares]]+bbdd_Social_Media_Trends[[#This Row],[Comments]]</f>
        <v>74048</v>
      </c>
      <c r="M1346">
        <f>bbdd_Social_Media_Trends[[#This Row],[Interactions]]/bbdd_Social_Media_Trends[[#This Row],[Views]]</f>
        <v>2.6294604826335513E-2</v>
      </c>
      <c r="N1346" s="1" t="s">
        <v>22</v>
      </c>
      <c r="O1346" s="4">
        <f t="shared" ref="O1346:O1409" si="21">IF(ISERROR(VLOOKUP(A1346,A1347:A6344,1,FALSE)),0, 1)</f>
        <v>0</v>
      </c>
    </row>
    <row r="1347" spans="1:15">
      <c r="A1347" s="1" t="s">
        <v>1387</v>
      </c>
      <c r="B1347" s="2">
        <v>45009</v>
      </c>
      <c r="C1347" s="13" t="str">
        <f>TEXT(bbdd_Social_Media_Trends[[#This Row],[Post_Date]],"aaaa-mm")</f>
        <v>2023-03</v>
      </c>
      <c r="D1347" s="1" t="s">
        <v>24</v>
      </c>
      <c r="E1347" s="1" t="s">
        <v>13</v>
      </c>
      <c r="F1347" s="1" t="s">
        <v>36</v>
      </c>
      <c r="G1347" s="1" t="s">
        <v>50</v>
      </c>
      <c r="H1347">
        <v>4467747</v>
      </c>
      <c r="I1347">
        <v>342278</v>
      </c>
      <c r="J1347">
        <v>65649</v>
      </c>
      <c r="K1347">
        <v>39380</v>
      </c>
      <c r="L1347">
        <f>bbdd_Social_Media_Trends[[#This Row],[Likes]]+bbdd_Social_Media_Trends[[#This Row],[Shares]]+bbdd_Social_Media_Trends[[#This Row],[Comments]]</f>
        <v>447307</v>
      </c>
      <c r="M1347">
        <f>bbdd_Social_Media_Trends[[#This Row],[Interactions]]/bbdd_Social_Media_Trends[[#This Row],[Views]]</f>
        <v>0.1001191428252316</v>
      </c>
      <c r="N1347" s="1" t="s">
        <v>22</v>
      </c>
      <c r="O1347" s="4">
        <f t="shared" si="21"/>
        <v>0</v>
      </c>
    </row>
    <row r="1348" spans="1:15">
      <c r="A1348" s="1" t="s">
        <v>1388</v>
      </c>
      <c r="B1348" s="2">
        <v>45120</v>
      </c>
      <c r="C1348" s="13" t="str">
        <f>TEXT(bbdd_Social_Media_Trends[[#This Row],[Post_Date]],"aaaa-mm")</f>
        <v>2023-07</v>
      </c>
      <c r="D1348" s="1" t="s">
        <v>27</v>
      </c>
      <c r="E1348" s="1" t="s">
        <v>46</v>
      </c>
      <c r="F1348" s="1" t="s">
        <v>47</v>
      </c>
      <c r="G1348" s="1" t="s">
        <v>60</v>
      </c>
      <c r="H1348">
        <v>4985164</v>
      </c>
      <c r="I1348">
        <v>47700</v>
      </c>
      <c r="J1348">
        <v>96055</v>
      </c>
      <c r="K1348">
        <v>48941</v>
      </c>
      <c r="L1348">
        <f>bbdd_Social_Media_Trends[[#This Row],[Likes]]+bbdd_Social_Media_Trends[[#This Row],[Shares]]+bbdd_Social_Media_Trends[[#This Row],[Comments]]</f>
        <v>192696</v>
      </c>
      <c r="M1348">
        <f>bbdd_Social_Media_Trends[[#This Row],[Interactions]]/bbdd_Social_Media_Trends[[#This Row],[Views]]</f>
        <v>3.8653893833783599E-2</v>
      </c>
      <c r="N1348" s="1" t="s">
        <v>16</v>
      </c>
      <c r="O1348" s="4">
        <f t="shared" si="21"/>
        <v>0</v>
      </c>
    </row>
    <row r="1349" spans="1:15">
      <c r="A1349" s="1" t="s">
        <v>1389</v>
      </c>
      <c r="B1349" s="2">
        <v>45218</v>
      </c>
      <c r="C1349" s="13" t="str">
        <f>TEXT(bbdd_Social_Media_Trends[[#This Row],[Post_Date]],"aaaa-mm")</f>
        <v>2023-10</v>
      </c>
      <c r="D1349" s="1" t="s">
        <v>12</v>
      </c>
      <c r="E1349" s="1" t="s">
        <v>35</v>
      </c>
      <c r="F1349" s="1" t="s">
        <v>20</v>
      </c>
      <c r="G1349" s="1" t="s">
        <v>44</v>
      </c>
      <c r="H1349">
        <v>4745468</v>
      </c>
      <c r="I1349">
        <v>126563</v>
      </c>
      <c r="J1349">
        <v>37361</v>
      </c>
      <c r="K1349">
        <v>35102</v>
      </c>
      <c r="L1349">
        <f>bbdd_Social_Media_Trends[[#This Row],[Likes]]+bbdd_Social_Media_Trends[[#This Row],[Shares]]+bbdd_Social_Media_Trends[[#This Row],[Comments]]</f>
        <v>199026</v>
      </c>
      <c r="M1349">
        <f>bbdd_Social_Media_Trends[[#This Row],[Interactions]]/bbdd_Social_Media_Trends[[#This Row],[Views]]</f>
        <v>4.1940225916600848E-2</v>
      </c>
      <c r="N1349" s="1" t="s">
        <v>16</v>
      </c>
      <c r="O1349" s="4">
        <f t="shared" si="21"/>
        <v>0</v>
      </c>
    </row>
    <row r="1350" spans="1:15">
      <c r="A1350" s="1" t="s">
        <v>1390</v>
      </c>
      <c r="B1350" s="2">
        <v>45157</v>
      </c>
      <c r="C1350" s="13" t="str">
        <f>TEXT(bbdd_Social_Media_Trends[[#This Row],[Post_Date]],"aaaa-mm")</f>
        <v>2023-08</v>
      </c>
      <c r="D1350" s="1" t="s">
        <v>27</v>
      </c>
      <c r="E1350" s="1" t="s">
        <v>57</v>
      </c>
      <c r="F1350" s="1" t="s">
        <v>14</v>
      </c>
      <c r="G1350" s="1" t="s">
        <v>15</v>
      </c>
      <c r="H1350">
        <v>4193386</v>
      </c>
      <c r="I1350">
        <v>430264</v>
      </c>
      <c r="J1350">
        <v>84216</v>
      </c>
      <c r="K1350">
        <v>12887</v>
      </c>
      <c r="L1350">
        <f>bbdd_Social_Media_Trends[[#This Row],[Likes]]+bbdd_Social_Media_Trends[[#This Row],[Shares]]+bbdd_Social_Media_Trends[[#This Row],[Comments]]</f>
        <v>527367</v>
      </c>
      <c r="M1350">
        <f>bbdd_Social_Media_Trends[[#This Row],[Interactions]]/bbdd_Social_Media_Trends[[#This Row],[Views]]</f>
        <v>0.12576161603057767</v>
      </c>
      <c r="N1350" s="1" t="s">
        <v>29</v>
      </c>
      <c r="O1350" s="4">
        <f t="shared" si="21"/>
        <v>0</v>
      </c>
    </row>
    <row r="1351" spans="1:15">
      <c r="A1351" s="1" t="s">
        <v>1391</v>
      </c>
      <c r="B1351" s="2">
        <v>44786</v>
      </c>
      <c r="C1351" s="13" t="str">
        <f>TEXT(bbdd_Social_Media_Trends[[#This Row],[Post_Date]],"aaaa-mm")</f>
        <v>2022-08</v>
      </c>
      <c r="D1351" s="1" t="s">
        <v>27</v>
      </c>
      <c r="E1351" s="1" t="s">
        <v>19</v>
      </c>
      <c r="F1351" s="1" t="s">
        <v>36</v>
      </c>
      <c r="G1351" s="1" t="s">
        <v>60</v>
      </c>
      <c r="H1351">
        <v>1406438</v>
      </c>
      <c r="I1351">
        <v>73183</v>
      </c>
      <c r="J1351">
        <v>6162</v>
      </c>
      <c r="K1351">
        <v>13527</v>
      </c>
      <c r="L1351">
        <f>bbdd_Social_Media_Trends[[#This Row],[Likes]]+bbdd_Social_Media_Trends[[#This Row],[Shares]]+bbdd_Social_Media_Trends[[#This Row],[Comments]]</f>
        <v>92872</v>
      </c>
      <c r="M1351">
        <f>bbdd_Social_Media_Trends[[#This Row],[Interactions]]/bbdd_Social_Media_Trends[[#This Row],[Views]]</f>
        <v>6.6033483168116899E-2</v>
      </c>
      <c r="N1351" s="1" t="s">
        <v>22</v>
      </c>
      <c r="O1351" s="4">
        <f t="shared" si="21"/>
        <v>0</v>
      </c>
    </row>
    <row r="1352" spans="1:15">
      <c r="A1352" s="1" t="s">
        <v>1392</v>
      </c>
      <c r="B1352" s="2">
        <v>45139</v>
      </c>
      <c r="C1352" s="13" t="str">
        <f>TEXT(bbdd_Social_Media_Trends[[#This Row],[Post_Date]],"aaaa-mm")</f>
        <v>2023-08</v>
      </c>
      <c r="D1352" s="1" t="s">
        <v>27</v>
      </c>
      <c r="E1352" s="1" t="s">
        <v>31</v>
      </c>
      <c r="F1352" s="1" t="s">
        <v>41</v>
      </c>
      <c r="G1352" s="1" t="s">
        <v>44</v>
      </c>
      <c r="H1352">
        <v>4920264</v>
      </c>
      <c r="I1352">
        <v>398327</v>
      </c>
      <c r="J1352">
        <v>3628</v>
      </c>
      <c r="K1352">
        <v>34070</v>
      </c>
      <c r="L1352">
        <f>bbdd_Social_Media_Trends[[#This Row],[Likes]]+bbdd_Social_Media_Trends[[#This Row],[Shares]]+bbdd_Social_Media_Trends[[#This Row],[Comments]]</f>
        <v>436025</v>
      </c>
      <c r="M1352">
        <f>bbdd_Social_Media_Trends[[#This Row],[Interactions]]/bbdd_Social_Media_Trends[[#This Row],[Views]]</f>
        <v>8.8618212356084955E-2</v>
      </c>
      <c r="N1352" s="1" t="s">
        <v>22</v>
      </c>
      <c r="O1352" s="4">
        <f t="shared" si="21"/>
        <v>0</v>
      </c>
    </row>
    <row r="1353" spans="1:15">
      <c r="A1353" s="1" t="s">
        <v>1393</v>
      </c>
      <c r="B1353" s="2">
        <v>44724</v>
      </c>
      <c r="C1353" s="13" t="str">
        <f>TEXT(bbdd_Social_Media_Trends[[#This Row],[Post_Date]],"aaaa-mm")</f>
        <v>2022-06</v>
      </c>
      <c r="D1353" s="1" t="s">
        <v>12</v>
      </c>
      <c r="E1353" s="1" t="s">
        <v>52</v>
      </c>
      <c r="F1353" s="1" t="s">
        <v>41</v>
      </c>
      <c r="G1353" s="1" t="s">
        <v>28</v>
      </c>
      <c r="H1353">
        <v>675163</v>
      </c>
      <c r="I1353">
        <v>272637</v>
      </c>
      <c r="J1353">
        <v>95308</v>
      </c>
      <c r="K1353">
        <v>27495</v>
      </c>
      <c r="L1353">
        <f>bbdd_Social_Media_Trends[[#This Row],[Likes]]+bbdd_Social_Media_Trends[[#This Row],[Shares]]+bbdd_Social_Media_Trends[[#This Row],[Comments]]</f>
        <v>395440</v>
      </c>
      <c r="M1353">
        <f>bbdd_Social_Media_Trends[[#This Row],[Interactions]]/bbdd_Social_Media_Trends[[#This Row],[Views]]</f>
        <v>0.58569560239527341</v>
      </c>
      <c r="N1353" s="1" t="s">
        <v>16</v>
      </c>
      <c r="O1353" s="4">
        <f t="shared" si="21"/>
        <v>0</v>
      </c>
    </row>
    <row r="1354" spans="1:15">
      <c r="A1354" s="1" t="s">
        <v>1394</v>
      </c>
      <c r="B1354" s="2">
        <v>45196</v>
      </c>
      <c r="C1354" s="13" t="str">
        <f>TEXT(bbdd_Social_Media_Trends[[#This Row],[Post_Date]],"aaaa-mm")</f>
        <v>2023-09</v>
      </c>
      <c r="D1354" s="1" t="s">
        <v>27</v>
      </c>
      <c r="E1354" s="1" t="s">
        <v>52</v>
      </c>
      <c r="F1354" s="1" t="s">
        <v>20</v>
      </c>
      <c r="G1354" s="1" t="s">
        <v>44</v>
      </c>
      <c r="H1354">
        <v>3156979</v>
      </c>
      <c r="I1354">
        <v>486439</v>
      </c>
      <c r="J1354">
        <v>65910</v>
      </c>
      <c r="K1354">
        <v>47543</v>
      </c>
      <c r="L1354">
        <f>bbdd_Social_Media_Trends[[#This Row],[Likes]]+bbdd_Social_Media_Trends[[#This Row],[Shares]]+bbdd_Social_Media_Trends[[#This Row],[Comments]]</f>
        <v>599892</v>
      </c>
      <c r="M1354">
        <f>bbdd_Social_Media_Trends[[#This Row],[Interactions]]/bbdd_Social_Media_Trends[[#This Row],[Views]]</f>
        <v>0.19002090289482446</v>
      </c>
      <c r="N1354" s="1" t="s">
        <v>22</v>
      </c>
      <c r="O1354" s="4">
        <f t="shared" si="21"/>
        <v>0</v>
      </c>
    </row>
    <row r="1355" spans="1:15">
      <c r="A1355" s="1" t="s">
        <v>1395</v>
      </c>
      <c r="B1355" s="2">
        <v>45127</v>
      </c>
      <c r="C1355" s="13" t="str">
        <f>TEXT(bbdd_Social_Media_Trends[[#This Row],[Post_Date]],"aaaa-mm")</f>
        <v>2023-07</v>
      </c>
      <c r="D1355" s="1" t="s">
        <v>24</v>
      </c>
      <c r="E1355" s="1" t="s">
        <v>31</v>
      </c>
      <c r="F1355" s="1" t="s">
        <v>47</v>
      </c>
      <c r="G1355" s="1" t="s">
        <v>50</v>
      </c>
      <c r="H1355">
        <v>2825287</v>
      </c>
      <c r="I1355">
        <v>117638</v>
      </c>
      <c r="J1355">
        <v>95968</v>
      </c>
      <c r="K1355">
        <v>7429</v>
      </c>
      <c r="L1355">
        <f>bbdd_Social_Media_Trends[[#This Row],[Likes]]+bbdd_Social_Media_Trends[[#This Row],[Shares]]+bbdd_Social_Media_Trends[[#This Row],[Comments]]</f>
        <v>221035</v>
      </c>
      <c r="M1355">
        <f>bbdd_Social_Media_Trends[[#This Row],[Interactions]]/bbdd_Social_Media_Trends[[#This Row],[Views]]</f>
        <v>7.8234529801751121E-2</v>
      </c>
      <c r="N1355" s="1" t="s">
        <v>16</v>
      </c>
      <c r="O1355" s="4">
        <f t="shared" si="21"/>
        <v>0</v>
      </c>
    </row>
    <row r="1356" spans="1:15">
      <c r="A1356" s="1" t="s">
        <v>1396</v>
      </c>
      <c r="B1356" s="2">
        <v>44835</v>
      </c>
      <c r="C1356" s="13" t="str">
        <f>TEXT(bbdd_Social_Media_Trends[[#This Row],[Post_Date]],"aaaa-mm")</f>
        <v>2022-10</v>
      </c>
      <c r="D1356" s="1" t="s">
        <v>18</v>
      </c>
      <c r="E1356" s="1" t="s">
        <v>35</v>
      </c>
      <c r="F1356" s="1" t="s">
        <v>41</v>
      </c>
      <c r="G1356" s="1" t="s">
        <v>21</v>
      </c>
      <c r="H1356">
        <v>4880933</v>
      </c>
      <c r="I1356">
        <v>424044</v>
      </c>
      <c r="J1356">
        <v>36411</v>
      </c>
      <c r="K1356">
        <v>15765</v>
      </c>
      <c r="L1356">
        <f>bbdd_Social_Media_Trends[[#This Row],[Likes]]+bbdd_Social_Media_Trends[[#This Row],[Shares]]+bbdd_Social_Media_Trends[[#This Row],[Comments]]</f>
        <v>476220</v>
      </c>
      <c r="M1356">
        <f>bbdd_Social_Media_Trends[[#This Row],[Interactions]]/bbdd_Social_Media_Trends[[#This Row],[Views]]</f>
        <v>9.7567411804259555E-2</v>
      </c>
      <c r="N1356" s="1" t="s">
        <v>29</v>
      </c>
      <c r="O1356" s="4">
        <f t="shared" si="21"/>
        <v>0</v>
      </c>
    </row>
    <row r="1357" spans="1:15">
      <c r="A1357" s="1" t="s">
        <v>1397</v>
      </c>
      <c r="B1357" s="2">
        <v>44970</v>
      </c>
      <c r="C1357" s="13" t="str">
        <f>TEXT(bbdd_Social_Media_Trends[[#This Row],[Post_Date]],"aaaa-mm")</f>
        <v>2023-02</v>
      </c>
      <c r="D1357" s="1" t="s">
        <v>12</v>
      </c>
      <c r="E1357" s="1" t="s">
        <v>35</v>
      </c>
      <c r="F1357" s="1" t="s">
        <v>20</v>
      </c>
      <c r="G1357" s="1" t="s">
        <v>37</v>
      </c>
      <c r="H1357">
        <v>203380</v>
      </c>
      <c r="I1357">
        <v>209884</v>
      </c>
      <c r="J1357">
        <v>73618</v>
      </c>
      <c r="K1357">
        <v>20779</v>
      </c>
      <c r="L1357">
        <f>bbdd_Social_Media_Trends[[#This Row],[Likes]]+bbdd_Social_Media_Trends[[#This Row],[Shares]]+bbdd_Social_Media_Trends[[#This Row],[Comments]]</f>
        <v>304281</v>
      </c>
      <c r="M1357">
        <f>bbdd_Social_Media_Trends[[#This Row],[Interactions]]/bbdd_Social_Media_Trends[[#This Row],[Views]]</f>
        <v>1.4961205624938538</v>
      </c>
      <c r="N1357" s="1" t="s">
        <v>29</v>
      </c>
      <c r="O1357" s="4">
        <f t="shared" si="21"/>
        <v>0</v>
      </c>
    </row>
    <row r="1358" spans="1:15">
      <c r="A1358" s="1" t="s">
        <v>1398</v>
      </c>
      <c r="B1358" s="2">
        <v>45243</v>
      </c>
      <c r="C1358" s="13" t="str">
        <f>TEXT(bbdd_Social_Media_Trends[[#This Row],[Post_Date]],"aaaa-mm")</f>
        <v>2023-11</v>
      </c>
      <c r="D1358" s="1" t="s">
        <v>18</v>
      </c>
      <c r="E1358" s="1" t="s">
        <v>49</v>
      </c>
      <c r="F1358" s="1" t="s">
        <v>41</v>
      </c>
      <c r="G1358" s="1" t="s">
        <v>44</v>
      </c>
      <c r="H1358">
        <v>1591371</v>
      </c>
      <c r="I1358">
        <v>457773</v>
      </c>
      <c r="J1358">
        <v>5808</v>
      </c>
      <c r="K1358">
        <v>24319</v>
      </c>
      <c r="L1358">
        <f>bbdd_Social_Media_Trends[[#This Row],[Likes]]+bbdd_Social_Media_Trends[[#This Row],[Shares]]+bbdd_Social_Media_Trends[[#This Row],[Comments]]</f>
        <v>487900</v>
      </c>
      <c r="M1358">
        <f>bbdd_Social_Media_Trends[[#This Row],[Interactions]]/bbdd_Social_Media_Trends[[#This Row],[Views]]</f>
        <v>0.306590983497877</v>
      </c>
      <c r="N1358" s="1" t="s">
        <v>16</v>
      </c>
      <c r="O1358" s="4">
        <f t="shared" si="21"/>
        <v>0</v>
      </c>
    </row>
    <row r="1359" spans="1:15">
      <c r="A1359" s="1" t="s">
        <v>1399</v>
      </c>
      <c r="B1359" s="2">
        <v>44743</v>
      </c>
      <c r="C1359" s="13" t="str">
        <f>TEXT(bbdd_Social_Media_Trends[[#This Row],[Post_Date]],"aaaa-mm")</f>
        <v>2022-07</v>
      </c>
      <c r="D1359" s="1" t="s">
        <v>24</v>
      </c>
      <c r="E1359" s="1" t="s">
        <v>57</v>
      </c>
      <c r="F1359" s="1" t="s">
        <v>20</v>
      </c>
      <c r="G1359" s="1" t="s">
        <v>21</v>
      </c>
      <c r="H1359">
        <v>3671946</v>
      </c>
      <c r="I1359">
        <v>28063</v>
      </c>
      <c r="J1359">
        <v>80288</v>
      </c>
      <c r="K1359">
        <v>21251</v>
      </c>
      <c r="L1359">
        <f>bbdd_Social_Media_Trends[[#This Row],[Likes]]+bbdd_Social_Media_Trends[[#This Row],[Shares]]+bbdd_Social_Media_Trends[[#This Row],[Comments]]</f>
        <v>129602</v>
      </c>
      <c r="M1359">
        <f>bbdd_Social_Media_Trends[[#This Row],[Interactions]]/bbdd_Social_Media_Trends[[#This Row],[Views]]</f>
        <v>3.5295181356152838E-2</v>
      </c>
      <c r="N1359" s="1" t="s">
        <v>29</v>
      </c>
      <c r="O1359" s="4">
        <f t="shared" si="21"/>
        <v>0</v>
      </c>
    </row>
    <row r="1360" spans="1:15">
      <c r="A1360" s="1" t="s">
        <v>1400</v>
      </c>
      <c r="B1360" s="2">
        <v>44694</v>
      </c>
      <c r="C1360" s="13" t="str">
        <f>TEXT(bbdd_Social_Media_Trends[[#This Row],[Post_Date]],"aaaa-mm")</f>
        <v>2022-05</v>
      </c>
      <c r="D1360" s="1" t="s">
        <v>18</v>
      </c>
      <c r="E1360" s="1" t="s">
        <v>46</v>
      </c>
      <c r="F1360" s="1" t="s">
        <v>20</v>
      </c>
      <c r="G1360" s="1" t="s">
        <v>44</v>
      </c>
      <c r="H1360">
        <v>4747943</v>
      </c>
      <c r="I1360">
        <v>215327</v>
      </c>
      <c r="J1360">
        <v>30817</v>
      </c>
      <c r="K1360">
        <v>27401</v>
      </c>
      <c r="L1360">
        <f>bbdd_Social_Media_Trends[[#This Row],[Likes]]+bbdd_Social_Media_Trends[[#This Row],[Shares]]+bbdd_Social_Media_Trends[[#This Row],[Comments]]</f>
        <v>273545</v>
      </c>
      <c r="M1360">
        <f>bbdd_Social_Media_Trends[[#This Row],[Interactions]]/bbdd_Social_Media_Trends[[#This Row],[Views]]</f>
        <v>5.761337067441627E-2</v>
      </c>
      <c r="N1360" s="1" t="s">
        <v>16</v>
      </c>
      <c r="O1360" s="4">
        <f t="shared" si="21"/>
        <v>0</v>
      </c>
    </row>
    <row r="1361" spans="1:15">
      <c r="A1361" s="1" t="s">
        <v>1401</v>
      </c>
      <c r="B1361" s="2">
        <v>44599</v>
      </c>
      <c r="C1361" s="13" t="str">
        <f>TEXT(bbdd_Social_Media_Trends[[#This Row],[Post_Date]],"aaaa-mm")</f>
        <v>2022-02</v>
      </c>
      <c r="D1361" s="1" t="s">
        <v>24</v>
      </c>
      <c r="E1361" s="1" t="s">
        <v>59</v>
      </c>
      <c r="F1361" s="1" t="s">
        <v>41</v>
      </c>
      <c r="G1361" s="1" t="s">
        <v>44</v>
      </c>
      <c r="H1361">
        <v>2578412</v>
      </c>
      <c r="I1361">
        <v>251504</v>
      </c>
      <c r="J1361">
        <v>84789</v>
      </c>
      <c r="K1361">
        <v>13528</v>
      </c>
      <c r="L1361">
        <f>bbdd_Social_Media_Trends[[#This Row],[Likes]]+bbdd_Social_Media_Trends[[#This Row],[Shares]]+bbdd_Social_Media_Trends[[#This Row],[Comments]]</f>
        <v>349821</v>
      </c>
      <c r="M1361">
        <f>bbdd_Social_Media_Trends[[#This Row],[Interactions]]/bbdd_Social_Media_Trends[[#This Row],[Views]]</f>
        <v>0.13567304216703924</v>
      </c>
      <c r="N1361" s="1" t="s">
        <v>22</v>
      </c>
      <c r="O1361" s="4">
        <f t="shared" si="21"/>
        <v>0</v>
      </c>
    </row>
    <row r="1362" spans="1:15">
      <c r="A1362" s="1" t="s">
        <v>1402</v>
      </c>
      <c r="B1362" s="2">
        <v>44988</v>
      </c>
      <c r="C1362" s="13" t="str">
        <f>TEXT(bbdd_Social_Media_Trends[[#This Row],[Post_Date]],"aaaa-mm")</f>
        <v>2023-03</v>
      </c>
      <c r="D1362" s="1" t="s">
        <v>27</v>
      </c>
      <c r="E1362" s="1" t="s">
        <v>49</v>
      </c>
      <c r="F1362" s="1" t="s">
        <v>14</v>
      </c>
      <c r="G1362" s="1" t="s">
        <v>21</v>
      </c>
      <c r="H1362">
        <v>1449220</v>
      </c>
      <c r="I1362">
        <v>225649</v>
      </c>
      <c r="J1362">
        <v>39904</v>
      </c>
      <c r="K1362">
        <v>16363</v>
      </c>
      <c r="L1362">
        <f>bbdd_Social_Media_Trends[[#This Row],[Likes]]+bbdd_Social_Media_Trends[[#This Row],[Shares]]+bbdd_Social_Media_Trends[[#This Row],[Comments]]</f>
        <v>281916</v>
      </c>
      <c r="M1362">
        <f>bbdd_Social_Media_Trends[[#This Row],[Interactions]]/bbdd_Social_Media_Trends[[#This Row],[Views]]</f>
        <v>0.19452947102579318</v>
      </c>
      <c r="N1362" s="1" t="s">
        <v>29</v>
      </c>
      <c r="O1362" s="4">
        <f t="shared" si="21"/>
        <v>0</v>
      </c>
    </row>
    <row r="1363" spans="1:15">
      <c r="A1363" s="1" t="s">
        <v>1403</v>
      </c>
      <c r="B1363" s="2">
        <v>45250</v>
      </c>
      <c r="C1363" s="13" t="str">
        <f>TEXT(bbdd_Social_Media_Trends[[#This Row],[Post_Date]],"aaaa-mm")</f>
        <v>2023-11</v>
      </c>
      <c r="D1363" s="1" t="s">
        <v>27</v>
      </c>
      <c r="E1363" s="1" t="s">
        <v>13</v>
      </c>
      <c r="F1363" s="1" t="s">
        <v>32</v>
      </c>
      <c r="G1363" s="1" t="s">
        <v>37</v>
      </c>
      <c r="H1363">
        <v>597344</v>
      </c>
      <c r="I1363">
        <v>17521</v>
      </c>
      <c r="J1363">
        <v>66825</v>
      </c>
      <c r="K1363">
        <v>29302</v>
      </c>
      <c r="L1363">
        <f>bbdd_Social_Media_Trends[[#This Row],[Likes]]+bbdd_Social_Media_Trends[[#This Row],[Shares]]+bbdd_Social_Media_Trends[[#This Row],[Comments]]</f>
        <v>113648</v>
      </c>
      <c r="M1363">
        <f>bbdd_Social_Media_Trends[[#This Row],[Interactions]]/bbdd_Social_Media_Trends[[#This Row],[Views]]</f>
        <v>0.19025553115122945</v>
      </c>
      <c r="N1363" s="1" t="s">
        <v>22</v>
      </c>
      <c r="O1363" s="4">
        <f t="shared" si="21"/>
        <v>0</v>
      </c>
    </row>
    <row r="1364" spans="1:15">
      <c r="A1364" s="1" t="s">
        <v>1404</v>
      </c>
      <c r="B1364" s="2">
        <v>45039</v>
      </c>
      <c r="C1364" s="13" t="str">
        <f>TEXT(bbdd_Social_Media_Trends[[#This Row],[Post_Date]],"aaaa-mm")</f>
        <v>2023-04</v>
      </c>
      <c r="D1364" s="1" t="s">
        <v>12</v>
      </c>
      <c r="E1364" s="1" t="s">
        <v>35</v>
      </c>
      <c r="F1364" s="1" t="s">
        <v>14</v>
      </c>
      <c r="G1364" s="1" t="s">
        <v>50</v>
      </c>
      <c r="H1364">
        <v>1009899</v>
      </c>
      <c r="I1364">
        <v>476137</v>
      </c>
      <c r="J1364">
        <v>3228</v>
      </c>
      <c r="K1364">
        <v>47964</v>
      </c>
      <c r="L1364">
        <f>bbdd_Social_Media_Trends[[#This Row],[Likes]]+bbdd_Social_Media_Trends[[#This Row],[Shares]]+bbdd_Social_Media_Trends[[#This Row],[Comments]]</f>
        <v>527329</v>
      </c>
      <c r="M1364">
        <f>bbdd_Social_Media_Trends[[#This Row],[Interactions]]/bbdd_Social_Media_Trends[[#This Row],[Views]]</f>
        <v>0.52216013680575979</v>
      </c>
      <c r="N1364" s="1" t="s">
        <v>29</v>
      </c>
      <c r="O1364" s="4">
        <f t="shared" si="21"/>
        <v>0</v>
      </c>
    </row>
    <row r="1365" spans="1:15">
      <c r="A1365" s="1" t="s">
        <v>1405</v>
      </c>
      <c r="B1365" s="2">
        <v>44810</v>
      </c>
      <c r="C1365" s="13" t="str">
        <f>TEXT(bbdd_Social_Media_Trends[[#This Row],[Post_Date]],"aaaa-mm")</f>
        <v>2022-09</v>
      </c>
      <c r="D1365" s="1" t="s">
        <v>27</v>
      </c>
      <c r="E1365" s="1" t="s">
        <v>59</v>
      </c>
      <c r="F1365" s="1" t="s">
        <v>20</v>
      </c>
      <c r="G1365" s="1" t="s">
        <v>60</v>
      </c>
      <c r="H1365">
        <v>3120029</v>
      </c>
      <c r="I1365">
        <v>151582</v>
      </c>
      <c r="J1365">
        <v>8928</v>
      </c>
      <c r="K1365">
        <v>27509</v>
      </c>
      <c r="L1365">
        <f>bbdd_Social_Media_Trends[[#This Row],[Likes]]+bbdd_Social_Media_Trends[[#This Row],[Shares]]+bbdd_Social_Media_Trends[[#This Row],[Comments]]</f>
        <v>188019</v>
      </c>
      <c r="M1365">
        <f>bbdd_Social_Media_Trends[[#This Row],[Interactions]]/bbdd_Social_Media_Trends[[#This Row],[Views]]</f>
        <v>6.0261939872994767E-2</v>
      </c>
      <c r="N1365" s="1" t="s">
        <v>22</v>
      </c>
      <c r="O1365" s="4">
        <f t="shared" si="21"/>
        <v>0</v>
      </c>
    </row>
    <row r="1366" spans="1:15">
      <c r="A1366" s="1" t="s">
        <v>1406</v>
      </c>
      <c r="B1366" s="2">
        <v>44580</v>
      </c>
      <c r="C1366" s="13" t="str">
        <f>TEXT(bbdd_Social_Media_Trends[[#This Row],[Post_Date]],"aaaa-mm")</f>
        <v>2022-01</v>
      </c>
      <c r="D1366" s="1" t="s">
        <v>12</v>
      </c>
      <c r="E1366" s="1" t="s">
        <v>39</v>
      </c>
      <c r="F1366" s="1" t="s">
        <v>36</v>
      </c>
      <c r="G1366" s="1" t="s">
        <v>28</v>
      </c>
      <c r="H1366">
        <v>2364689</v>
      </c>
      <c r="I1366">
        <v>57101</v>
      </c>
      <c r="J1366">
        <v>14115</v>
      </c>
      <c r="K1366">
        <v>11231</v>
      </c>
      <c r="L1366">
        <f>bbdd_Social_Media_Trends[[#This Row],[Likes]]+bbdd_Social_Media_Trends[[#This Row],[Shares]]+bbdd_Social_Media_Trends[[#This Row],[Comments]]</f>
        <v>82447</v>
      </c>
      <c r="M1366">
        <f>bbdd_Social_Media_Trends[[#This Row],[Interactions]]/bbdd_Social_Media_Trends[[#This Row],[Views]]</f>
        <v>3.4865895684379637E-2</v>
      </c>
      <c r="N1366" s="1" t="s">
        <v>16</v>
      </c>
      <c r="O1366" s="4">
        <f t="shared" si="21"/>
        <v>0</v>
      </c>
    </row>
    <row r="1367" spans="1:15">
      <c r="A1367" s="1" t="s">
        <v>1407</v>
      </c>
      <c r="B1367" s="2">
        <v>44581</v>
      </c>
      <c r="C1367" s="13" t="str">
        <f>TEXT(bbdd_Social_Media_Trends[[#This Row],[Post_Date]],"aaaa-mm")</f>
        <v>2022-01</v>
      </c>
      <c r="D1367" s="1" t="s">
        <v>27</v>
      </c>
      <c r="E1367" s="1" t="s">
        <v>39</v>
      </c>
      <c r="F1367" s="1" t="s">
        <v>14</v>
      </c>
      <c r="G1367" s="1" t="s">
        <v>50</v>
      </c>
      <c r="H1367">
        <v>853053</v>
      </c>
      <c r="I1367">
        <v>422491</v>
      </c>
      <c r="J1367">
        <v>51824</v>
      </c>
      <c r="K1367">
        <v>41589</v>
      </c>
      <c r="L1367">
        <f>bbdd_Social_Media_Trends[[#This Row],[Likes]]+bbdd_Social_Media_Trends[[#This Row],[Shares]]+bbdd_Social_Media_Trends[[#This Row],[Comments]]</f>
        <v>515904</v>
      </c>
      <c r="M1367">
        <f>bbdd_Social_Media_Trends[[#This Row],[Interactions]]/bbdd_Social_Media_Trends[[#This Row],[Views]]</f>
        <v>0.60477367760268119</v>
      </c>
      <c r="N1367" s="1" t="s">
        <v>29</v>
      </c>
      <c r="O1367" s="4">
        <f t="shared" si="21"/>
        <v>0</v>
      </c>
    </row>
    <row r="1368" spans="1:15">
      <c r="A1368" s="1" t="s">
        <v>1408</v>
      </c>
      <c r="B1368" s="2">
        <v>44724</v>
      </c>
      <c r="C1368" s="13" t="str">
        <f>TEXT(bbdd_Social_Media_Trends[[#This Row],[Post_Date]],"aaaa-mm")</f>
        <v>2022-06</v>
      </c>
      <c r="D1368" s="1" t="s">
        <v>12</v>
      </c>
      <c r="E1368" s="1" t="s">
        <v>31</v>
      </c>
      <c r="F1368" s="1" t="s">
        <v>32</v>
      </c>
      <c r="G1368" s="1" t="s">
        <v>44</v>
      </c>
      <c r="H1368">
        <v>318179</v>
      </c>
      <c r="I1368">
        <v>247637</v>
      </c>
      <c r="J1368">
        <v>74541</v>
      </c>
      <c r="K1368">
        <v>9632</v>
      </c>
      <c r="L1368">
        <f>bbdd_Social_Media_Trends[[#This Row],[Likes]]+bbdd_Social_Media_Trends[[#This Row],[Shares]]+bbdd_Social_Media_Trends[[#This Row],[Comments]]</f>
        <v>331810</v>
      </c>
      <c r="M1368">
        <f>bbdd_Social_Media_Trends[[#This Row],[Interactions]]/bbdd_Social_Media_Trends[[#This Row],[Views]]</f>
        <v>1.0428406651601771</v>
      </c>
      <c r="N1368" s="1" t="s">
        <v>29</v>
      </c>
      <c r="O1368" s="4">
        <f t="shared" si="21"/>
        <v>0</v>
      </c>
    </row>
    <row r="1369" spans="1:15">
      <c r="A1369" s="1" t="s">
        <v>1409</v>
      </c>
      <c r="B1369" s="2">
        <v>44699</v>
      </c>
      <c r="C1369" s="13" t="str">
        <f>TEXT(bbdd_Social_Media_Trends[[#This Row],[Post_Date]],"aaaa-mm")</f>
        <v>2022-05</v>
      </c>
      <c r="D1369" s="1" t="s">
        <v>24</v>
      </c>
      <c r="E1369" s="1" t="s">
        <v>59</v>
      </c>
      <c r="F1369" s="1" t="s">
        <v>36</v>
      </c>
      <c r="G1369" s="1" t="s">
        <v>15</v>
      </c>
      <c r="H1369">
        <v>2205622</v>
      </c>
      <c r="I1369">
        <v>171076</v>
      </c>
      <c r="J1369">
        <v>81828</v>
      </c>
      <c r="K1369">
        <v>23677</v>
      </c>
      <c r="L1369">
        <f>bbdd_Social_Media_Trends[[#This Row],[Likes]]+bbdd_Social_Media_Trends[[#This Row],[Shares]]+bbdd_Social_Media_Trends[[#This Row],[Comments]]</f>
        <v>276581</v>
      </c>
      <c r="M1369">
        <f>bbdd_Social_Media_Trends[[#This Row],[Interactions]]/bbdd_Social_Media_Trends[[#This Row],[Views]]</f>
        <v>0.12539818699668392</v>
      </c>
      <c r="N1369" s="1" t="s">
        <v>22</v>
      </c>
      <c r="O1369" s="4">
        <f t="shared" si="21"/>
        <v>0</v>
      </c>
    </row>
    <row r="1370" spans="1:15">
      <c r="A1370" s="1" t="s">
        <v>1410</v>
      </c>
      <c r="B1370" s="2">
        <v>45225</v>
      </c>
      <c r="C1370" s="13" t="str">
        <f>TEXT(bbdd_Social_Media_Trends[[#This Row],[Post_Date]],"aaaa-mm")</f>
        <v>2023-10</v>
      </c>
      <c r="D1370" s="1" t="s">
        <v>12</v>
      </c>
      <c r="E1370" s="1" t="s">
        <v>49</v>
      </c>
      <c r="F1370" s="1" t="s">
        <v>32</v>
      </c>
      <c r="G1370" s="1" t="s">
        <v>50</v>
      </c>
      <c r="H1370">
        <v>963137</v>
      </c>
      <c r="I1370">
        <v>158489</v>
      </c>
      <c r="J1370">
        <v>94198</v>
      </c>
      <c r="K1370">
        <v>2651</v>
      </c>
      <c r="L1370">
        <f>bbdd_Social_Media_Trends[[#This Row],[Likes]]+bbdd_Social_Media_Trends[[#This Row],[Shares]]+bbdd_Social_Media_Trends[[#This Row],[Comments]]</f>
        <v>255338</v>
      </c>
      <c r="M1370">
        <f>bbdd_Social_Media_Trends[[#This Row],[Interactions]]/bbdd_Social_Media_Trends[[#This Row],[Views]]</f>
        <v>0.26511077863273863</v>
      </c>
      <c r="N1370" s="1" t="s">
        <v>29</v>
      </c>
      <c r="O1370" s="4">
        <f t="shared" si="21"/>
        <v>0</v>
      </c>
    </row>
    <row r="1371" spans="1:15">
      <c r="A1371" s="1" t="s">
        <v>1411</v>
      </c>
      <c r="B1371" s="2">
        <v>44790</v>
      </c>
      <c r="C1371" s="13" t="str">
        <f>TEXT(bbdd_Social_Media_Trends[[#This Row],[Post_Date]],"aaaa-mm")</f>
        <v>2022-08</v>
      </c>
      <c r="D1371" s="1" t="s">
        <v>24</v>
      </c>
      <c r="E1371" s="1" t="s">
        <v>57</v>
      </c>
      <c r="F1371" s="1" t="s">
        <v>14</v>
      </c>
      <c r="G1371" s="1" t="s">
        <v>50</v>
      </c>
      <c r="H1371">
        <v>4356359</v>
      </c>
      <c r="I1371">
        <v>427373</v>
      </c>
      <c r="J1371">
        <v>98628</v>
      </c>
      <c r="K1371">
        <v>27675</v>
      </c>
      <c r="L1371">
        <f>bbdd_Social_Media_Trends[[#This Row],[Likes]]+bbdd_Social_Media_Trends[[#This Row],[Shares]]+bbdd_Social_Media_Trends[[#This Row],[Comments]]</f>
        <v>553676</v>
      </c>
      <c r="M1371">
        <f>bbdd_Social_Media_Trends[[#This Row],[Interactions]]/bbdd_Social_Media_Trends[[#This Row],[Views]]</f>
        <v>0.12709604511473915</v>
      </c>
      <c r="N1371" s="1" t="s">
        <v>29</v>
      </c>
      <c r="O1371" s="4">
        <f t="shared" si="21"/>
        <v>0</v>
      </c>
    </row>
    <row r="1372" spans="1:15">
      <c r="A1372" s="1" t="s">
        <v>1412</v>
      </c>
      <c r="B1372" s="2">
        <v>44665</v>
      </c>
      <c r="C1372" s="13" t="str">
        <f>TEXT(bbdd_Social_Media_Trends[[#This Row],[Post_Date]],"aaaa-mm")</f>
        <v>2022-04</v>
      </c>
      <c r="D1372" s="1" t="s">
        <v>18</v>
      </c>
      <c r="E1372" s="1" t="s">
        <v>13</v>
      </c>
      <c r="F1372" s="1" t="s">
        <v>36</v>
      </c>
      <c r="G1372" s="1" t="s">
        <v>28</v>
      </c>
      <c r="H1372">
        <v>1180989</v>
      </c>
      <c r="I1372">
        <v>109429</v>
      </c>
      <c r="J1372">
        <v>18098</v>
      </c>
      <c r="K1372">
        <v>33218</v>
      </c>
      <c r="L1372">
        <f>bbdd_Social_Media_Trends[[#This Row],[Likes]]+bbdd_Social_Media_Trends[[#This Row],[Shares]]+bbdd_Social_Media_Trends[[#This Row],[Comments]]</f>
        <v>160745</v>
      </c>
      <c r="M1372">
        <f>bbdd_Social_Media_Trends[[#This Row],[Interactions]]/bbdd_Social_Media_Trends[[#This Row],[Views]]</f>
        <v>0.1361104972188564</v>
      </c>
      <c r="N1372" s="1" t="s">
        <v>22</v>
      </c>
      <c r="O1372" s="4">
        <f t="shared" si="21"/>
        <v>0</v>
      </c>
    </row>
    <row r="1373" spans="1:15">
      <c r="A1373" s="1" t="s">
        <v>1413</v>
      </c>
      <c r="B1373" s="2">
        <v>45172</v>
      </c>
      <c r="C1373" s="13" t="str">
        <f>TEXT(bbdd_Social_Media_Trends[[#This Row],[Post_Date]],"aaaa-mm")</f>
        <v>2023-09</v>
      </c>
      <c r="D1373" s="1" t="s">
        <v>27</v>
      </c>
      <c r="E1373" s="1" t="s">
        <v>13</v>
      </c>
      <c r="F1373" s="1" t="s">
        <v>47</v>
      </c>
      <c r="G1373" s="1" t="s">
        <v>25</v>
      </c>
      <c r="H1373">
        <v>3465465</v>
      </c>
      <c r="I1373">
        <v>146955</v>
      </c>
      <c r="J1373">
        <v>2010</v>
      </c>
      <c r="K1373">
        <v>4596</v>
      </c>
      <c r="L1373">
        <f>bbdd_Social_Media_Trends[[#This Row],[Likes]]+bbdd_Social_Media_Trends[[#This Row],[Shares]]+bbdd_Social_Media_Trends[[#This Row],[Comments]]</f>
        <v>153561</v>
      </c>
      <c r="M1373">
        <f>bbdd_Social_Media_Trends[[#This Row],[Interactions]]/bbdd_Social_Media_Trends[[#This Row],[Views]]</f>
        <v>4.4311802312243811E-2</v>
      </c>
      <c r="N1373" s="1" t="s">
        <v>16</v>
      </c>
      <c r="O1373" s="4">
        <f t="shared" si="21"/>
        <v>0</v>
      </c>
    </row>
    <row r="1374" spans="1:15">
      <c r="A1374" s="1" t="s">
        <v>1414</v>
      </c>
      <c r="B1374" s="2">
        <v>44817</v>
      </c>
      <c r="C1374" s="13" t="str">
        <f>TEXT(bbdd_Social_Media_Trends[[#This Row],[Post_Date]],"aaaa-mm")</f>
        <v>2022-09</v>
      </c>
      <c r="D1374" s="1" t="s">
        <v>18</v>
      </c>
      <c r="E1374" s="1" t="s">
        <v>35</v>
      </c>
      <c r="F1374" s="1" t="s">
        <v>47</v>
      </c>
      <c r="G1374" s="1" t="s">
        <v>21</v>
      </c>
      <c r="H1374">
        <v>2744810</v>
      </c>
      <c r="I1374">
        <v>30544</v>
      </c>
      <c r="J1374">
        <v>94790</v>
      </c>
      <c r="K1374">
        <v>20833</v>
      </c>
      <c r="L1374">
        <f>bbdd_Social_Media_Trends[[#This Row],[Likes]]+bbdd_Social_Media_Trends[[#This Row],[Shares]]+bbdd_Social_Media_Trends[[#This Row],[Comments]]</f>
        <v>146167</v>
      </c>
      <c r="M1374">
        <f>bbdd_Social_Media_Trends[[#This Row],[Interactions]]/bbdd_Social_Media_Trends[[#This Row],[Views]]</f>
        <v>5.3252137670731309E-2</v>
      </c>
      <c r="N1374" s="1" t="s">
        <v>22</v>
      </c>
      <c r="O1374" s="4">
        <f t="shared" si="21"/>
        <v>0</v>
      </c>
    </row>
    <row r="1375" spans="1:15">
      <c r="A1375" s="1" t="s">
        <v>1415</v>
      </c>
      <c r="B1375" s="2">
        <v>45083</v>
      </c>
      <c r="C1375" s="13" t="str">
        <f>TEXT(bbdd_Social_Media_Trends[[#This Row],[Post_Date]],"aaaa-mm")</f>
        <v>2023-06</v>
      </c>
      <c r="D1375" s="1" t="s">
        <v>24</v>
      </c>
      <c r="E1375" s="1" t="s">
        <v>52</v>
      </c>
      <c r="F1375" s="1" t="s">
        <v>14</v>
      </c>
      <c r="G1375" s="1" t="s">
        <v>15</v>
      </c>
      <c r="H1375">
        <v>4517381</v>
      </c>
      <c r="I1375">
        <v>232135</v>
      </c>
      <c r="J1375">
        <v>69688</v>
      </c>
      <c r="K1375">
        <v>1995</v>
      </c>
      <c r="L1375">
        <f>bbdd_Social_Media_Trends[[#This Row],[Likes]]+bbdd_Social_Media_Trends[[#This Row],[Shares]]+bbdd_Social_Media_Trends[[#This Row],[Comments]]</f>
        <v>303818</v>
      </c>
      <c r="M1375">
        <f>bbdd_Social_Media_Trends[[#This Row],[Interactions]]/bbdd_Social_Media_Trends[[#This Row],[Views]]</f>
        <v>6.7255341092548979E-2</v>
      </c>
      <c r="N1375" s="1" t="s">
        <v>29</v>
      </c>
      <c r="O1375" s="4">
        <f t="shared" si="21"/>
        <v>0</v>
      </c>
    </row>
    <row r="1376" spans="1:15">
      <c r="A1376" s="1" t="s">
        <v>1416</v>
      </c>
      <c r="B1376" s="2">
        <v>45225</v>
      </c>
      <c r="C1376" s="13" t="str">
        <f>TEXT(bbdd_Social_Media_Trends[[#This Row],[Post_Date]],"aaaa-mm")</f>
        <v>2023-10</v>
      </c>
      <c r="D1376" s="1" t="s">
        <v>24</v>
      </c>
      <c r="E1376" s="1" t="s">
        <v>52</v>
      </c>
      <c r="F1376" s="1" t="s">
        <v>14</v>
      </c>
      <c r="G1376" s="1" t="s">
        <v>50</v>
      </c>
      <c r="H1376">
        <v>4496073</v>
      </c>
      <c r="I1376">
        <v>124732</v>
      </c>
      <c r="J1376">
        <v>19857</v>
      </c>
      <c r="K1376">
        <v>2918</v>
      </c>
      <c r="L1376">
        <f>bbdd_Social_Media_Trends[[#This Row],[Likes]]+bbdd_Social_Media_Trends[[#This Row],[Shares]]+bbdd_Social_Media_Trends[[#This Row],[Comments]]</f>
        <v>147507</v>
      </c>
      <c r="M1376">
        <f>bbdd_Social_Media_Trends[[#This Row],[Interactions]]/bbdd_Social_Media_Trends[[#This Row],[Views]]</f>
        <v>3.2807963749698903E-2</v>
      </c>
      <c r="N1376" s="1" t="s">
        <v>22</v>
      </c>
      <c r="O1376" s="4">
        <f t="shared" si="21"/>
        <v>0</v>
      </c>
    </row>
    <row r="1377" spans="1:15">
      <c r="A1377" s="1" t="s">
        <v>1417</v>
      </c>
      <c r="B1377" s="2">
        <v>45084</v>
      </c>
      <c r="C1377" s="13" t="str">
        <f>TEXT(bbdd_Social_Media_Trends[[#This Row],[Post_Date]],"aaaa-mm")</f>
        <v>2023-06</v>
      </c>
      <c r="D1377" s="1" t="s">
        <v>18</v>
      </c>
      <c r="E1377" s="1" t="s">
        <v>59</v>
      </c>
      <c r="F1377" s="1" t="s">
        <v>41</v>
      </c>
      <c r="G1377" s="1" t="s">
        <v>44</v>
      </c>
      <c r="H1377">
        <v>323411</v>
      </c>
      <c r="I1377">
        <v>56058</v>
      </c>
      <c r="J1377">
        <v>33031</v>
      </c>
      <c r="K1377">
        <v>39409</v>
      </c>
      <c r="L1377">
        <f>bbdd_Social_Media_Trends[[#This Row],[Likes]]+bbdd_Social_Media_Trends[[#This Row],[Shares]]+bbdd_Social_Media_Trends[[#This Row],[Comments]]</f>
        <v>128498</v>
      </c>
      <c r="M1377">
        <f>bbdd_Social_Media_Trends[[#This Row],[Interactions]]/bbdd_Social_Media_Trends[[#This Row],[Views]]</f>
        <v>0.39732105587008482</v>
      </c>
      <c r="N1377" s="1" t="s">
        <v>16</v>
      </c>
      <c r="O1377" s="4">
        <f t="shared" si="21"/>
        <v>0</v>
      </c>
    </row>
    <row r="1378" spans="1:15">
      <c r="A1378" s="1" t="s">
        <v>1418</v>
      </c>
      <c r="B1378" s="2">
        <v>44771</v>
      </c>
      <c r="C1378" s="13" t="str">
        <f>TEXT(bbdd_Social_Media_Trends[[#This Row],[Post_Date]],"aaaa-mm")</f>
        <v>2022-07</v>
      </c>
      <c r="D1378" s="1" t="s">
        <v>27</v>
      </c>
      <c r="E1378" s="1" t="s">
        <v>19</v>
      </c>
      <c r="F1378" s="1" t="s">
        <v>47</v>
      </c>
      <c r="G1378" s="1" t="s">
        <v>44</v>
      </c>
      <c r="H1378">
        <v>1690683</v>
      </c>
      <c r="I1378">
        <v>485592</v>
      </c>
      <c r="J1378">
        <v>49331</v>
      </c>
      <c r="K1378">
        <v>19554</v>
      </c>
      <c r="L1378">
        <f>bbdd_Social_Media_Trends[[#This Row],[Likes]]+bbdd_Social_Media_Trends[[#This Row],[Shares]]+bbdd_Social_Media_Trends[[#This Row],[Comments]]</f>
        <v>554477</v>
      </c>
      <c r="M1378">
        <f>bbdd_Social_Media_Trends[[#This Row],[Interactions]]/bbdd_Social_Media_Trends[[#This Row],[Views]]</f>
        <v>0.3279603568498648</v>
      </c>
      <c r="N1378" s="1" t="s">
        <v>16</v>
      </c>
      <c r="O1378" s="4">
        <f t="shared" si="21"/>
        <v>0</v>
      </c>
    </row>
    <row r="1379" spans="1:15">
      <c r="A1379" s="1" t="s">
        <v>1419</v>
      </c>
      <c r="B1379" s="2">
        <v>44753</v>
      </c>
      <c r="C1379" s="13" t="str">
        <f>TEXT(bbdd_Social_Media_Trends[[#This Row],[Post_Date]],"aaaa-mm")</f>
        <v>2022-07</v>
      </c>
      <c r="D1379" s="1" t="s">
        <v>12</v>
      </c>
      <c r="E1379" s="1" t="s">
        <v>46</v>
      </c>
      <c r="F1379" s="1" t="s">
        <v>47</v>
      </c>
      <c r="G1379" s="1" t="s">
        <v>50</v>
      </c>
      <c r="H1379">
        <v>4125312</v>
      </c>
      <c r="I1379">
        <v>360231</v>
      </c>
      <c r="J1379">
        <v>50867</v>
      </c>
      <c r="K1379">
        <v>10401</v>
      </c>
      <c r="L1379">
        <f>bbdd_Social_Media_Trends[[#This Row],[Likes]]+bbdd_Social_Media_Trends[[#This Row],[Shares]]+bbdd_Social_Media_Trends[[#This Row],[Comments]]</f>
        <v>421499</v>
      </c>
      <c r="M1379">
        <f>bbdd_Social_Media_Trends[[#This Row],[Interactions]]/bbdd_Social_Media_Trends[[#This Row],[Views]]</f>
        <v>0.10217384769927705</v>
      </c>
      <c r="N1379" s="1" t="s">
        <v>22</v>
      </c>
      <c r="O1379" s="4">
        <f t="shared" si="21"/>
        <v>0</v>
      </c>
    </row>
    <row r="1380" spans="1:15">
      <c r="A1380" s="1" t="s">
        <v>1420</v>
      </c>
      <c r="B1380" s="2">
        <v>45219</v>
      </c>
      <c r="C1380" s="13" t="str">
        <f>TEXT(bbdd_Social_Media_Trends[[#This Row],[Post_Date]],"aaaa-mm")</f>
        <v>2023-10</v>
      </c>
      <c r="D1380" s="1" t="s">
        <v>18</v>
      </c>
      <c r="E1380" s="1" t="s">
        <v>19</v>
      </c>
      <c r="F1380" s="1" t="s">
        <v>47</v>
      </c>
      <c r="G1380" s="1" t="s">
        <v>21</v>
      </c>
      <c r="H1380">
        <v>3262393</v>
      </c>
      <c r="I1380">
        <v>454181</v>
      </c>
      <c r="J1380">
        <v>90442</v>
      </c>
      <c r="K1380">
        <v>5100</v>
      </c>
      <c r="L1380">
        <f>bbdd_Social_Media_Trends[[#This Row],[Likes]]+bbdd_Social_Media_Trends[[#This Row],[Shares]]+bbdd_Social_Media_Trends[[#This Row],[Comments]]</f>
        <v>549723</v>
      </c>
      <c r="M1380">
        <f>bbdd_Social_Media_Trends[[#This Row],[Interactions]]/bbdd_Social_Media_Trends[[#This Row],[Views]]</f>
        <v>0.16850299764620633</v>
      </c>
      <c r="N1380" s="1" t="s">
        <v>29</v>
      </c>
      <c r="O1380" s="4">
        <f t="shared" si="21"/>
        <v>0</v>
      </c>
    </row>
    <row r="1381" spans="1:15">
      <c r="A1381" s="1" t="s">
        <v>1421</v>
      </c>
      <c r="B1381" s="2">
        <v>44670</v>
      </c>
      <c r="C1381" s="13" t="str">
        <f>TEXT(bbdd_Social_Media_Trends[[#This Row],[Post_Date]],"aaaa-mm")</f>
        <v>2022-04</v>
      </c>
      <c r="D1381" s="1" t="s">
        <v>12</v>
      </c>
      <c r="E1381" s="1" t="s">
        <v>52</v>
      </c>
      <c r="F1381" s="1" t="s">
        <v>20</v>
      </c>
      <c r="G1381" s="1" t="s">
        <v>25</v>
      </c>
      <c r="H1381">
        <v>1323089</v>
      </c>
      <c r="I1381">
        <v>321120</v>
      </c>
      <c r="J1381">
        <v>43717</v>
      </c>
      <c r="K1381">
        <v>31601</v>
      </c>
      <c r="L1381">
        <f>bbdd_Social_Media_Trends[[#This Row],[Likes]]+bbdd_Social_Media_Trends[[#This Row],[Shares]]+bbdd_Social_Media_Trends[[#This Row],[Comments]]</f>
        <v>396438</v>
      </c>
      <c r="M1381">
        <f>bbdd_Social_Media_Trends[[#This Row],[Interactions]]/bbdd_Social_Media_Trends[[#This Row],[Views]]</f>
        <v>0.29963063709244048</v>
      </c>
      <c r="N1381" s="1" t="s">
        <v>16</v>
      </c>
      <c r="O1381" s="4">
        <f t="shared" si="21"/>
        <v>0</v>
      </c>
    </row>
    <row r="1382" spans="1:15">
      <c r="A1382" s="1" t="s">
        <v>1422</v>
      </c>
      <c r="B1382" s="2">
        <v>45074</v>
      </c>
      <c r="C1382" s="13" t="str">
        <f>TEXT(bbdd_Social_Media_Trends[[#This Row],[Post_Date]],"aaaa-mm")</f>
        <v>2023-05</v>
      </c>
      <c r="D1382" s="1" t="s">
        <v>27</v>
      </c>
      <c r="E1382" s="1" t="s">
        <v>52</v>
      </c>
      <c r="F1382" s="1" t="s">
        <v>47</v>
      </c>
      <c r="G1382" s="1" t="s">
        <v>44</v>
      </c>
      <c r="H1382">
        <v>4993673</v>
      </c>
      <c r="I1382">
        <v>462012</v>
      </c>
      <c r="J1382">
        <v>14851</v>
      </c>
      <c r="K1382">
        <v>39245</v>
      </c>
      <c r="L1382">
        <f>bbdd_Social_Media_Trends[[#This Row],[Likes]]+bbdd_Social_Media_Trends[[#This Row],[Shares]]+bbdd_Social_Media_Trends[[#This Row],[Comments]]</f>
        <v>516108</v>
      </c>
      <c r="M1382">
        <f>bbdd_Social_Media_Trends[[#This Row],[Interactions]]/bbdd_Social_Media_Trends[[#This Row],[Views]]</f>
        <v>0.1033523821043148</v>
      </c>
      <c r="N1382" s="1" t="s">
        <v>29</v>
      </c>
      <c r="O1382" s="4">
        <f t="shared" si="21"/>
        <v>0</v>
      </c>
    </row>
    <row r="1383" spans="1:15">
      <c r="A1383" s="1" t="s">
        <v>1423</v>
      </c>
      <c r="B1383" s="2">
        <v>44802</v>
      </c>
      <c r="C1383" s="13" t="str">
        <f>TEXT(bbdd_Social_Media_Trends[[#This Row],[Post_Date]],"aaaa-mm")</f>
        <v>2022-08</v>
      </c>
      <c r="D1383" s="1" t="s">
        <v>27</v>
      </c>
      <c r="E1383" s="1" t="s">
        <v>39</v>
      </c>
      <c r="F1383" s="1" t="s">
        <v>20</v>
      </c>
      <c r="G1383" s="1" t="s">
        <v>60</v>
      </c>
      <c r="H1383">
        <v>1871397</v>
      </c>
      <c r="I1383">
        <v>491635</v>
      </c>
      <c r="J1383">
        <v>26412</v>
      </c>
      <c r="K1383">
        <v>40281</v>
      </c>
      <c r="L1383">
        <f>bbdd_Social_Media_Trends[[#This Row],[Likes]]+bbdd_Social_Media_Trends[[#This Row],[Shares]]+bbdd_Social_Media_Trends[[#This Row],[Comments]]</f>
        <v>558328</v>
      </c>
      <c r="M1383">
        <f>bbdd_Social_Media_Trends[[#This Row],[Interactions]]/bbdd_Social_Media_Trends[[#This Row],[Views]]</f>
        <v>0.29834823930999144</v>
      </c>
      <c r="N1383" s="1" t="s">
        <v>16</v>
      </c>
      <c r="O1383" s="4">
        <f t="shared" si="21"/>
        <v>0</v>
      </c>
    </row>
    <row r="1384" spans="1:15">
      <c r="A1384" s="1" t="s">
        <v>1424</v>
      </c>
      <c r="B1384" s="2">
        <v>44650</v>
      </c>
      <c r="C1384" s="13" t="str">
        <f>TEXT(bbdd_Social_Media_Trends[[#This Row],[Post_Date]],"aaaa-mm")</f>
        <v>2022-03</v>
      </c>
      <c r="D1384" s="1" t="s">
        <v>24</v>
      </c>
      <c r="E1384" s="1" t="s">
        <v>46</v>
      </c>
      <c r="F1384" s="1" t="s">
        <v>41</v>
      </c>
      <c r="G1384" s="1" t="s">
        <v>44</v>
      </c>
      <c r="H1384">
        <v>1091382</v>
      </c>
      <c r="I1384">
        <v>169871</v>
      </c>
      <c r="J1384">
        <v>69296</v>
      </c>
      <c r="K1384">
        <v>28132</v>
      </c>
      <c r="L1384">
        <f>bbdd_Social_Media_Trends[[#This Row],[Likes]]+bbdd_Social_Media_Trends[[#This Row],[Shares]]+bbdd_Social_Media_Trends[[#This Row],[Comments]]</f>
        <v>267299</v>
      </c>
      <c r="M1384">
        <f>bbdd_Social_Media_Trends[[#This Row],[Interactions]]/bbdd_Social_Media_Trends[[#This Row],[Views]]</f>
        <v>0.24491791141873331</v>
      </c>
      <c r="N1384" s="1" t="s">
        <v>22</v>
      </c>
      <c r="O1384" s="4">
        <f t="shared" si="21"/>
        <v>0</v>
      </c>
    </row>
    <row r="1385" spans="1:15">
      <c r="A1385" s="1" t="s">
        <v>1425</v>
      </c>
      <c r="B1385" s="2">
        <v>44866</v>
      </c>
      <c r="C1385" s="13" t="str">
        <f>TEXT(bbdd_Social_Media_Trends[[#This Row],[Post_Date]],"aaaa-mm")</f>
        <v>2022-11</v>
      </c>
      <c r="D1385" s="1" t="s">
        <v>18</v>
      </c>
      <c r="E1385" s="1" t="s">
        <v>39</v>
      </c>
      <c r="F1385" s="1" t="s">
        <v>36</v>
      </c>
      <c r="G1385" s="1" t="s">
        <v>25</v>
      </c>
      <c r="H1385">
        <v>3717231</v>
      </c>
      <c r="I1385">
        <v>417599</v>
      </c>
      <c r="J1385">
        <v>10888</v>
      </c>
      <c r="K1385">
        <v>30642</v>
      </c>
      <c r="L1385">
        <f>bbdd_Social_Media_Trends[[#This Row],[Likes]]+bbdd_Social_Media_Trends[[#This Row],[Shares]]+bbdd_Social_Media_Trends[[#This Row],[Comments]]</f>
        <v>459129</v>
      </c>
      <c r="M1385">
        <f>bbdd_Social_Media_Trends[[#This Row],[Interactions]]/bbdd_Social_Media_Trends[[#This Row],[Views]]</f>
        <v>0.12351371222288848</v>
      </c>
      <c r="N1385" s="1" t="s">
        <v>29</v>
      </c>
      <c r="O1385" s="4">
        <f t="shared" si="21"/>
        <v>0</v>
      </c>
    </row>
    <row r="1386" spans="1:15">
      <c r="A1386" s="1" t="s">
        <v>1426</v>
      </c>
      <c r="B1386" s="2">
        <v>44977</v>
      </c>
      <c r="C1386" s="13" t="str">
        <f>TEXT(bbdd_Social_Media_Trends[[#This Row],[Post_Date]],"aaaa-mm")</f>
        <v>2023-02</v>
      </c>
      <c r="D1386" s="1" t="s">
        <v>24</v>
      </c>
      <c r="E1386" s="1" t="s">
        <v>13</v>
      </c>
      <c r="F1386" s="1" t="s">
        <v>20</v>
      </c>
      <c r="G1386" s="1" t="s">
        <v>15</v>
      </c>
      <c r="H1386">
        <v>3351844</v>
      </c>
      <c r="I1386">
        <v>109560</v>
      </c>
      <c r="J1386">
        <v>72783</v>
      </c>
      <c r="K1386">
        <v>24165</v>
      </c>
      <c r="L1386">
        <f>bbdd_Social_Media_Trends[[#This Row],[Likes]]+bbdd_Social_Media_Trends[[#This Row],[Shares]]+bbdd_Social_Media_Trends[[#This Row],[Comments]]</f>
        <v>206508</v>
      </c>
      <c r="M1386">
        <f>bbdd_Social_Media_Trends[[#This Row],[Interactions]]/bbdd_Social_Media_Trends[[#This Row],[Views]]</f>
        <v>6.1610265871562042E-2</v>
      </c>
      <c r="N1386" s="1" t="s">
        <v>16</v>
      </c>
      <c r="O1386" s="4">
        <f t="shared" si="21"/>
        <v>0</v>
      </c>
    </row>
    <row r="1387" spans="1:15">
      <c r="A1387" s="1" t="s">
        <v>1427</v>
      </c>
      <c r="B1387" s="2">
        <v>44838</v>
      </c>
      <c r="C1387" s="13" t="str">
        <f>TEXT(bbdd_Social_Media_Trends[[#This Row],[Post_Date]],"aaaa-mm")</f>
        <v>2022-10</v>
      </c>
      <c r="D1387" s="1" t="s">
        <v>27</v>
      </c>
      <c r="E1387" s="1" t="s">
        <v>19</v>
      </c>
      <c r="F1387" s="1" t="s">
        <v>32</v>
      </c>
      <c r="G1387" s="1" t="s">
        <v>60</v>
      </c>
      <c r="H1387">
        <v>1088400</v>
      </c>
      <c r="I1387">
        <v>219478</v>
      </c>
      <c r="J1387">
        <v>50960</v>
      </c>
      <c r="K1387">
        <v>9544</v>
      </c>
      <c r="L1387">
        <f>bbdd_Social_Media_Trends[[#This Row],[Likes]]+bbdd_Social_Media_Trends[[#This Row],[Shares]]+bbdd_Social_Media_Trends[[#This Row],[Comments]]</f>
        <v>279982</v>
      </c>
      <c r="M1387">
        <f>bbdd_Social_Media_Trends[[#This Row],[Interactions]]/bbdd_Social_Media_Trends[[#This Row],[Views]]</f>
        <v>0.25724182285924291</v>
      </c>
      <c r="N1387" s="1" t="s">
        <v>29</v>
      </c>
      <c r="O1387" s="4">
        <f t="shared" si="21"/>
        <v>0</v>
      </c>
    </row>
    <row r="1388" spans="1:15">
      <c r="A1388" s="1" t="s">
        <v>1428</v>
      </c>
      <c r="B1388" s="2">
        <v>45152</v>
      </c>
      <c r="C1388" s="13" t="str">
        <f>TEXT(bbdd_Social_Media_Trends[[#This Row],[Post_Date]],"aaaa-mm")</f>
        <v>2023-08</v>
      </c>
      <c r="D1388" s="1" t="s">
        <v>12</v>
      </c>
      <c r="E1388" s="1" t="s">
        <v>46</v>
      </c>
      <c r="F1388" s="1" t="s">
        <v>36</v>
      </c>
      <c r="G1388" s="1" t="s">
        <v>15</v>
      </c>
      <c r="H1388">
        <v>1068851</v>
      </c>
      <c r="I1388">
        <v>486900</v>
      </c>
      <c r="J1388">
        <v>57469</v>
      </c>
      <c r="K1388">
        <v>18804</v>
      </c>
      <c r="L1388">
        <f>bbdd_Social_Media_Trends[[#This Row],[Likes]]+bbdd_Social_Media_Trends[[#This Row],[Shares]]+bbdd_Social_Media_Trends[[#This Row],[Comments]]</f>
        <v>563173</v>
      </c>
      <c r="M1388">
        <f>bbdd_Social_Media_Trends[[#This Row],[Interactions]]/bbdd_Social_Media_Trends[[#This Row],[Views]]</f>
        <v>0.52689570389137497</v>
      </c>
      <c r="N1388" s="1" t="s">
        <v>29</v>
      </c>
      <c r="O1388" s="4">
        <f t="shared" si="21"/>
        <v>0</v>
      </c>
    </row>
    <row r="1389" spans="1:15">
      <c r="A1389" s="1" t="s">
        <v>1429</v>
      </c>
      <c r="B1389" s="2">
        <v>44900</v>
      </c>
      <c r="C1389" s="13" t="str">
        <f>TEXT(bbdd_Social_Media_Trends[[#This Row],[Post_Date]],"aaaa-mm")</f>
        <v>2022-12</v>
      </c>
      <c r="D1389" s="1" t="s">
        <v>27</v>
      </c>
      <c r="E1389" s="1" t="s">
        <v>57</v>
      </c>
      <c r="F1389" s="1" t="s">
        <v>20</v>
      </c>
      <c r="G1389" s="1" t="s">
        <v>25</v>
      </c>
      <c r="H1389">
        <v>4256215</v>
      </c>
      <c r="I1389">
        <v>226028</v>
      </c>
      <c r="J1389">
        <v>42182</v>
      </c>
      <c r="K1389">
        <v>44655</v>
      </c>
      <c r="L1389">
        <f>bbdd_Social_Media_Trends[[#This Row],[Likes]]+bbdd_Social_Media_Trends[[#This Row],[Shares]]+bbdd_Social_Media_Trends[[#This Row],[Comments]]</f>
        <v>312865</v>
      </c>
      <c r="M1389">
        <f>bbdd_Social_Media_Trends[[#This Row],[Interactions]]/bbdd_Social_Media_Trends[[#This Row],[Views]]</f>
        <v>7.3507799770453325E-2</v>
      </c>
      <c r="N1389" s="1" t="s">
        <v>29</v>
      </c>
      <c r="O1389" s="4">
        <f t="shared" si="21"/>
        <v>0</v>
      </c>
    </row>
    <row r="1390" spans="1:15">
      <c r="A1390" s="1" t="s">
        <v>1430</v>
      </c>
      <c r="B1390" s="2">
        <v>45056</v>
      </c>
      <c r="C1390" s="13" t="str">
        <f>TEXT(bbdd_Social_Media_Trends[[#This Row],[Post_Date]],"aaaa-mm")</f>
        <v>2023-05</v>
      </c>
      <c r="D1390" s="1" t="s">
        <v>24</v>
      </c>
      <c r="E1390" s="1" t="s">
        <v>19</v>
      </c>
      <c r="F1390" s="1" t="s">
        <v>32</v>
      </c>
      <c r="G1390" s="1" t="s">
        <v>50</v>
      </c>
      <c r="H1390">
        <v>2875825</v>
      </c>
      <c r="I1390">
        <v>267989</v>
      </c>
      <c r="J1390">
        <v>33779</v>
      </c>
      <c r="K1390">
        <v>31998</v>
      </c>
      <c r="L1390">
        <f>bbdd_Social_Media_Trends[[#This Row],[Likes]]+bbdd_Social_Media_Trends[[#This Row],[Shares]]+bbdd_Social_Media_Trends[[#This Row],[Comments]]</f>
        <v>333766</v>
      </c>
      <c r="M1390">
        <f>bbdd_Social_Media_Trends[[#This Row],[Interactions]]/bbdd_Social_Media_Trends[[#This Row],[Views]]</f>
        <v>0.11605921778967775</v>
      </c>
      <c r="N1390" s="1" t="s">
        <v>16</v>
      </c>
      <c r="O1390" s="4">
        <f t="shared" si="21"/>
        <v>0</v>
      </c>
    </row>
    <row r="1391" spans="1:15">
      <c r="A1391" s="1" t="s">
        <v>1431</v>
      </c>
      <c r="B1391" s="2">
        <v>44736</v>
      </c>
      <c r="C1391" s="13" t="str">
        <f>TEXT(bbdd_Social_Media_Trends[[#This Row],[Post_Date]],"aaaa-mm")</f>
        <v>2022-06</v>
      </c>
      <c r="D1391" s="1" t="s">
        <v>27</v>
      </c>
      <c r="E1391" s="1" t="s">
        <v>57</v>
      </c>
      <c r="F1391" s="1" t="s">
        <v>36</v>
      </c>
      <c r="G1391" s="1" t="s">
        <v>44</v>
      </c>
      <c r="H1391">
        <v>1064061</v>
      </c>
      <c r="I1391">
        <v>290505</v>
      </c>
      <c r="J1391">
        <v>80733</v>
      </c>
      <c r="K1391">
        <v>47868</v>
      </c>
      <c r="L1391">
        <f>bbdd_Social_Media_Trends[[#This Row],[Likes]]+bbdd_Social_Media_Trends[[#This Row],[Shares]]+bbdd_Social_Media_Trends[[#This Row],[Comments]]</f>
        <v>419106</v>
      </c>
      <c r="M1391">
        <f>bbdd_Social_Media_Trends[[#This Row],[Interactions]]/bbdd_Social_Media_Trends[[#This Row],[Views]]</f>
        <v>0.39387403541714244</v>
      </c>
      <c r="N1391" s="1" t="s">
        <v>29</v>
      </c>
      <c r="O1391" s="4">
        <f t="shared" si="21"/>
        <v>0</v>
      </c>
    </row>
    <row r="1392" spans="1:15">
      <c r="A1392" s="1" t="s">
        <v>1432</v>
      </c>
      <c r="B1392" s="2">
        <v>44754</v>
      </c>
      <c r="C1392" s="13" t="str">
        <f>TEXT(bbdd_Social_Media_Trends[[#This Row],[Post_Date]],"aaaa-mm")</f>
        <v>2022-07</v>
      </c>
      <c r="D1392" s="1" t="s">
        <v>12</v>
      </c>
      <c r="E1392" s="1" t="s">
        <v>52</v>
      </c>
      <c r="F1392" s="1" t="s">
        <v>47</v>
      </c>
      <c r="G1392" s="1" t="s">
        <v>50</v>
      </c>
      <c r="H1392">
        <v>3806689</v>
      </c>
      <c r="I1392">
        <v>20540</v>
      </c>
      <c r="J1392">
        <v>47457</v>
      </c>
      <c r="K1392">
        <v>9403</v>
      </c>
      <c r="L1392">
        <f>bbdd_Social_Media_Trends[[#This Row],[Likes]]+bbdd_Social_Media_Trends[[#This Row],[Shares]]+bbdd_Social_Media_Trends[[#This Row],[Comments]]</f>
        <v>77400</v>
      </c>
      <c r="M1392">
        <f>bbdd_Social_Media_Trends[[#This Row],[Interactions]]/bbdd_Social_Media_Trends[[#This Row],[Views]]</f>
        <v>2.0332630272659521E-2</v>
      </c>
      <c r="N1392" s="1" t="s">
        <v>16</v>
      </c>
      <c r="O1392" s="4">
        <f t="shared" si="21"/>
        <v>0</v>
      </c>
    </row>
    <row r="1393" spans="1:15">
      <c r="A1393" s="1" t="s">
        <v>1433</v>
      </c>
      <c r="B1393" s="2">
        <v>44621</v>
      </c>
      <c r="C1393" s="13" t="str">
        <f>TEXT(bbdd_Social_Media_Trends[[#This Row],[Post_Date]],"aaaa-mm")</f>
        <v>2022-03</v>
      </c>
      <c r="D1393" s="1" t="s">
        <v>24</v>
      </c>
      <c r="E1393" s="1" t="s">
        <v>39</v>
      </c>
      <c r="F1393" s="1" t="s">
        <v>32</v>
      </c>
      <c r="G1393" s="1" t="s">
        <v>37</v>
      </c>
      <c r="H1393">
        <v>4581334</v>
      </c>
      <c r="I1393">
        <v>82540</v>
      </c>
      <c r="J1393">
        <v>38617</v>
      </c>
      <c r="K1393">
        <v>2955</v>
      </c>
      <c r="L1393">
        <f>bbdd_Social_Media_Trends[[#This Row],[Likes]]+bbdd_Social_Media_Trends[[#This Row],[Shares]]+bbdd_Social_Media_Trends[[#This Row],[Comments]]</f>
        <v>124112</v>
      </c>
      <c r="M1393">
        <f>bbdd_Social_Media_Trends[[#This Row],[Interactions]]/bbdd_Social_Media_Trends[[#This Row],[Views]]</f>
        <v>2.7090799317404057E-2</v>
      </c>
      <c r="N1393" s="1" t="s">
        <v>16</v>
      </c>
      <c r="O1393" s="4">
        <f t="shared" si="21"/>
        <v>0</v>
      </c>
    </row>
    <row r="1394" spans="1:15">
      <c r="A1394" s="1" t="s">
        <v>1434</v>
      </c>
      <c r="B1394" s="2">
        <v>44925</v>
      </c>
      <c r="C1394" s="13" t="str">
        <f>TEXT(bbdd_Social_Media_Trends[[#This Row],[Post_Date]],"aaaa-mm")</f>
        <v>2022-12</v>
      </c>
      <c r="D1394" s="1" t="s">
        <v>12</v>
      </c>
      <c r="E1394" s="1" t="s">
        <v>13</v>
      </c>
      <c r="F1394" s="1" t="s">
        <v>20</v>
      </c>
      <c r="G1394" s="1" t="s">
        <v>21</v>
      </c>
      <c r="H1394">
        <v>1122575</v>
      </c>
      <c r="I1394">
        <v>36002</v>
      </c>
      <c r="J1394">
        <v>75771</v>
      </c>
      <c r="K1394">
        <v>49277</v>
      </c>
      <c r="L1394">
        <f>bbdd_Social_Media_Trends[[#This Row],[Likes]]+bbdd_Social_Media_Trends[[#This Row],[Shares]]+bbdd_Social_Media_Trends[[#This Row],[Comments]]</f>
        <v>161050</v>
      </c>
      <c r="M1394">
        <f>bbdd_Social_Media_Trends[[#This Row],[Interactions]]/bbdd_Social_Media_Trends[[#This Row],[Views]]</f>
        <v>0.14346480190633143</v>
      </c>
      <c r="N1394" s="1" t="s">
        <v>22</v>
      </c>
      <c r="O1394" s="4">
        <f t="shared" si="21"/>
        <v>0</v>
      </c>
    </row>
    <row r="1395" spans="1:15">
      <c r="A1395" s="1" t="s">
        <v>1435</v>
      </c>
      <c r="B1395" s="2">
        <v>45100</v>
      </c>
      <c r="C1395" s="13" t="str">
        <f>TEXT(bbdd_Social_Media_Trends[[#This Row],[Post_Date]],"aaaa-mm")</f>
        <v>2023-06</v>
      </c>
      <c r="D1395" s="1" t="s">
        <v>12</v>
      </c>
      <c r="E1395" s="1" t="s">
        <v>39</v>
      </c>
      <c r="F1395" s="1" t="s">
        <v>14</v>
      </c>
      <c r="G1395" s="1" t="s">
        <v>15</v>
      </c>
      <c r="H1395">
        <v>3589440</v>
      </c>
      <c r="I1395">
        <v>232704</v>
      </c>
      <c r="J1395">
        <v>14507</v>
      </c>
      <c r="K1395">
        <v>29927</v>
      </c>
      <c r="L1395">
        <f>bbdd_Social_Media_Trends[[#This Row],[Likes]]+bbdd_Social_Media_Trends[[#This Row],[Shares]]+bbdd_Social_Media_Trends[[#This Row],[Comments]]</f>
        <v>277138</v>
      </c>
      <c r="M1395">
        <f>bbdd_Social_Media_Trends[[#This Row],[Interactions]]/bbdd_Social_Media_Trends[[#This Row],[Views]]</f>
        <v>7.7209258268699302E-2</v>
      </c>
      <c r="N1395" s="1" t="s">
        <v>16</v>
      </c>
      <c r="O1395" s="4">
        <f t="shared" si="21"/>
        <v>0</v>
      </c>
    </row>
    <row r="1396" spans="1:15">
      <c r="A1396" s="1" t="s">
        <v>1436</v>
      </c>
      <c r="B1396" s="2">
        <v>44688</v>
      </c>
      <c r="C1396" s="13" t="str">
        <f>TEXT(bbdd_Social_Media_Trends[[#This Row],[Post_Date]],"aaaa-mm")</f>
        <v>2022-05</v>
      </c>
      <c r="D1396" s="1" t="s">
        <v>24</v>
      </c>
      <c r="E1396" s="1" t="s">
        <v>49</v>
      </c>
      <c r="F1396" s="1" t="s">
        <v>32</v>
      </c>
      <c r="G1396" s="1" t="s">
        <v>50</v>
      </c>
      <c r="H1396">
        <v>3436501</v>
      </c>
      <c r="I1396">
        <v>353078</v>
      </c>
      <c r="J1396">
        <v>6086</v>
      </c>
      <c r="K1396">
        <v>47414</v>
      </c>
      <c r="L1396">
        <f>bbdd_Social_Media_Trends[[#This Row],[Likes]]+bbdd_Social_Media_Trends[[#This Row],[Shares]]+bbdd_Social_Media_Trends[[#This Row],[Comments]]</f>
        <v>406578</v>
      </c>
      <c r="M1396">
        <f>bbdd_Social_Media_Trends[[#This Row],[Interactions]]/bbdd_Social_Media_Trends[[#This Row],[Views]]</f>
        <v>0.11831161987149139</v>
      </c>
      <c r="N1396" s="1" t="s">
        <v>22</v>
      </c>
      <c r="O1396" s="4">
        <f t="shared" si="21"/>
        <v>0</v>
      </c>
    </row>
    <row r="1397" spans="1:15">
      <c r="A1397" s="1" t="s">
        <v>1437</v>
      </c>
      <c r="B1397" s="2">
        <v>44973</v>
      </c>
      <c r="C1397" s="13" t="str">
        <f>TEXT(bbdd_Social_Media_Trends[[#This Row],[Post_Date]],"aaaa-mm")</f>
        <v>2023-02</v>
      </c>
      <c r="D1397" s="1" t="s">
        <v>27</v>
      </c>
      <c r="E1397" s="1" t="s">
        <v>19</v>
      </c>
      <c r="F1397" s="1" t="s">
        <v>41</v>
      </c>
      <c r="G1397" s="1" t="s">
        <v>28</v>
      </c>
      <c r="H1397">
        <v>4946463</v>
      </c>
      <c r="I1397">
        <v>445158</v>
      </c>
      <c r="J1397">
        <v>72002</v>
      </c>
      <c r="K1397">
        <v>36183</v>
      </c>
      <c r="L1397">
        <f>bbdd_Social_Media_Trends[[#This Row],[Likes]]+bbdd_Social_Media_Trends[[#This Row],[Shares]]+bbdd_Social_Media_Trends[[#This Row],[Comments]]</f>
        <v>553343</v>
      </c>
      <c r="M1397">
        <f>bbdd_Social_Media_Trends[[#This Row],[Interactions]]/bbdd_Social_Media_Trends[[#This Row],[Views]]</f>
        <v>0.1118663982728669</v>
      </c>
      <c r="N1397" s="1" t="s">
        <v>29</v>
      </c>
      <c r="O1397" s="4">
        <f t="shared" si="21"/>
        <v>0</v>
      </c>
    </row>
    <row r="1398" spans="1:15">
      <c r="A1398" s="1" t="s">
        <v>1438</v>
      </c>
      <c r="B1398" s="2">
        <v>44732</v>
      </c>
      <c r="C1398" s="13" t="str">
        <f>TEXT(bbdd_Social_Media_Trends[[#This Row],[Post_Date]],"aaaa-mm")</f>
        <v>2022-06</v>
      </c>
      <c r="D1398" s="1" t="s">
        <v>24</v>
      </c>
      <c r="E1398" s="1" t="s">
        <v>13</v>
      </c>
      <c r="F1398" s="1" t="s">
        <v>47</v>
      </c>
      <c r="G1398" s="1" t="s">
        <v>60</v>
      </c>
      <c r="H1398">
        <v>1687923</v>
      </c>
      <c r="I1398">
        <v>409229</v>
      </c>
      <c r="J1398">
        <v>27714</v>
      </c>
      <c r="K1398">
        <v>13106</v>
      </c>
      <c r="L1398">
        <f>bbdd_Social_Media_Trends[[#This Row],[Likes]]+bbdd_Social_Media_Trends[[#This Row],[Shares]]+bbdd_Social_Media_Trends[[#This Row],[Comments]]</f>
        <v>450049</v>
      </c>
      <c r="M1398">
        <f>bbdd_Social_Media_Trends[[#This Row],[Interactions]]/bbdd_Social_Media_Trends[[#This Row],[Views]]</f>
        <v>0.26662886873394104</v>
      </c>
      <c r="N1398" s="1" t="s">
        <v>22</v>
      </c>
      <c r="O1398" s="4">
        <f t="shared" si="21"/>
        <v>0</v>
      </c>
    </row>
    <row r="1399" spans="1:15">
      <c r="A1399" s="1" t="s">
        <v>1439</v>
      </c>
      <c r="B1399" s="2">
        <v>44935</v>
      </c>
      <c r="C1399" s="13" t="str">
        <f>TEXT(bbdd_Social_Media_Trends[[#This Row],[Post_Date]],"aaaa-mm")</f>
        <v>2023-01</v>
      </c>
      <c r="D1399" s="1" t="s">
        <v>12</v>
      </c>
      <c r="E1399" s="1" t="s">
        <v>31</v>
      </c>
      <c r="F1399" s="1" t="s">
        <v>41</v>
      </c>
      <c r="G1399" s="1" t="s">
        <v>25</v>
      </c>
      <c r="H1399">
        <v>924656</v>
      </c>
      <c r="I1399">
        <v>154970</v>
      </c>
      <c r="J1399">
        <v>2083</v>
      </c>
      <c r="K1399">
        <v>31448</v>
      </c>
      <c r="L1399">
        <f>bbdd_Social_Media_Trends[[#This Row],[Likes]]+bbdd_Social_Media_Trends[[#This Row],[Shares]]+bbdd_Social_Media_Trends[[#This Row],[Comments]]</f>
        <v>188501</v>
      </c>
      <c r="M1399">
        <f>bbdd_Social_Media_Trends[[#This Row],[Interactions]]/bbdd_Social_Media_Trends[[#This Row],[Views]]</f>
        <v>0.20386067899845997</v>
      </c>
      <c r="N1399" s="1" t="s">
        <v>16</v>
      </c>
      <c r="O1399" s="4">
        <f t="shared" si="21"/>
        <v>0</v>
      </c>
    </row>
    <row r="1400" spans="1:15">
      <c r="A1400" s="1" t="s">
        <v>1440</v>
      </c>
      <c r="B1400" s="2">
        <v>45240</v>
      </c>
      <c r="C1400" s="13" t="str">
        <f>TEXT(bbdd_Social_Media_Trends[[#This Row],[Post_Date]],"aaaa-mm")</f>
        <v>2023-11</v>
      </c>
      <c r="D1400" s="1" t="s">
        <v>27</v>
      </c>
      <c r="E1400" s="1" t="s">
        <v>39</v>
      </c>
      <c r="F1400" s="1" t="s">
        <v>20</v>
      </c>
      <c r="G1400" s="1" t="s">
        <v>60</v>
      </c>
      <c r="H1400">
        <v>3630952</v>
      </c>
      <c r="I1400">
        <v>413617</v>
      </c>
      <c r="J1400">
        <v>89862</v>
      </c>
      <c r="K1400">
        <v>4384</v>
      </c>
      <c r="L1400">
        <f>bbdd_Social_Media_Trends[[#This Row],[Likes]]+bbdd_Social_Media_Trends[[#This Row],[Shares]]+bbdd_Social_Media_Trends[[#This Row],[Comments]]</f>
        <v>507863</v>
      </c>
      <c r="M1400">
        <f>bbdd_Social_Media_Trends[[#This Row],[Interactions]]/bbdd_Social_Media_Trends[[#This Row],[Views]]</f>
        <v>0.13987048024870613</v>
      </c>
      <c r="N1400" s="1" t="s">
        <v>22</v>
      </c>
      <c r="O1400" s="4">
        <f t="shared" si="21"/>
        <v>0</v>
      </c>
    </row>
    <row r="1401" spans="1:15">
      <c r="A1401" s="1" t="s">
        <v>1441</v>
      </c>
      <c r="B1401" s="2">
        <v>44937</v>
      </c>
      <c r="C1401" s="13" t="str">
        <f>TEXT(bbdd_Social_Media_Trends[[#This Row],[Post_Date]],"aaaa-mm")</f>
        <v>2023-01</v>
      </c>
      <c r="D1401" s="1" t="s">
        <v>18</v>
      </c>
      <c r="E1401" s="1" t="s">
        <v>35</v>
      </c>
      <c r="F1401" s="1" t="s">
        <v>41</v>
      </c>
      <c r="G1401" s="1" t="s">
        <v>28</v>
      </c>
      <c r="H1401">
        <v>23823</v>
      </c>
      <c r="I1401">
        <v>40878</v>
      </c>
      <c r="J1401">
        <v>92816</v>
      </c>
      <c r="K1401">
        <v>32364</v>
      </c>
      <c r="L1401">
        <f>bbdd_Social_Media_Trends[[#This Row],[Likes]]+bbdd_Social_Media_Trends[[#This Row],[Shares]]+bbdd_Social_Media_Trends[[#This Row],[Comments]]</f>
        <v>166058</v>
      </c>
      <c r="M1401">
        <f>bbdd_Social_Media_Trends[[#This Row],[Interactions]]/bbdd_Social_Media_Trends[[#This Row],[Views]]</f>
        <v>6.9704907022625191</v>
      </c>
      <c r="N1401" s="1" t="s">
        <v>22</v>
      </c>
      <c r="O1401" s="4">
        <f t="shared" si="21"/>
        <v>0</v>
      </c>
    </row>
    <row r="1402" spans="1:15">
      <c r="A1402" s="1" t="s">
        <v>1442</v>
      </c>
      <c r="B1402" s="2">
        <v>44631</v>
      </c>
      <c r="C1402" s="13" t="str">
        <f>TEXT(bbdd_Social_Media_Trends[[#This Row],[Post_Date]],"aaaa-mm")</f>
        <v>2022-03</v>
      </c>
      <c r="D1402" s="1" t="s">
        <v>24</v>
      </c>
      <c r="E1402" s="1" t="s">
        <v>57</v>
      </c>
      <c r="F1402" s="1" t="s">
        <v>14</v>
      </c>
      <c r="G1402" s="1" t="s">
        <v>44</v>
      </c>
      <c r="H1402">
        <v>3270361</v>
      </c>
      <c r="I1402">
        <v>115776</v>
      </c>
      <c r="J1402">
        <v>61334</v>
      </c>
      <c r="K1402">
        <v>8923</v>
      </c>
      <c r="L1402">
        <f>bbdd_Social_Media_Trends[[#This Row],[Likes]]+bbdd_Social_Media_Trends[[#This Row],[Shares]]+bbdd_Social_Media_Trends[[#This Row],[Comments]]</f>
        <v>186033</v>
      </c>
      <c r="M1402">
        <f>bbdd_Social_Media_Trends[[#This Row],[Interactions]]/bbdd_Social_Media_Trends[[#This Row],[Views]]</f>
        <v>5.6884545773387099E-2</v>
      </c>
      <c r="N1402" s="1" t="s">
        <v>29</v>
      </c>
      <c r="O1402" s="4">
        <f t="shared" si="21"/>
        <v>0</v>
      </c>
    </row>
    <row r="1403" spans="1:15">
      <c r="A1403" s="1" t="s">
        <v>1443</v>
      </c>
      <c r="B1403" s="2">
        <v>44577</v>
      </c>
      <c r="C1403" s="13" t="str">
        <f>TEXT(bbdd_Social_Media_Trends[[#This Row],[Post_Date]],"aaaa-mm")</f>
        <v>2022-01</v>
      </c>
      <c r="D1403" s="1" t="s">
        <v>12</v>
      </c>
      <c r="E1403" s="1" t="s">
        <v>52</v>
      </c>
      <c r="F1403" s="1" t="s">
        <v>14</v>
      </c>
      <c r="G1403" s="1" t="s">
        <v>15</v>
      </c>
      <c r="H1403">
        <v>534126</v>
      </c>
      <c r="I1403">
        <v>87051</v>
      </c>
      <c r="J1403">
        <v>54840</v>
      </c>
      <c r="K1403">
        <v>1455</v>
      </c>
      <c r="L1403">
        <f>bbdd_Social_Media_Trends[[#This Row],[Likes]]+bbdd_Social_Media_Trends[[#This Row],[Shares]]+bbdd_Social_Media_Trends[[#This Row],[Comments]]</f>
        <v>143346</v>
      </c>
      <c r="M1403">
        <f>bbdd_Social_Media_Trends[[#This Row],[Interactions]]/bbdd_Social_Media_Trends[[#This Row],[Views]]</f>
        <v>0.26837487783781355</v>
      </c>
      <c r="N1403" s="1" t="s">
        <v>22</v>
      </c>
      <c r="O1403" s="4">
        <f t="shared" si="21"/>
        <v>0</v>
      </c>
    </row>
    <row r="1404" spans="1:15">
      <c r="A1404" s="1" t="s">
        <v>1444</v>
      </c>
      <c r="B1404" s="2">
        <v>45082</v>
      </c>
      <c r="C1404" s="13" t="str">
        <f>TEXT(bbdd_Social_Media_Trends[[#This Row],[Post_Date]],"aaaa-mm")</f>
        <v>2023-06</v>
      </c>
      <c r="D1404" s="1" t="s">
        <v>12</v>
      </c>
      <c r="E1404" s="1" t="s">
        <v>35</v>
      </c>
      <c r="F1404" s="1" t="s">
        <v>14</v>
      </c>
      <c r="G1404" s="1" t="s">
        <v>44</v>
      </c>
      <c r="H1404">
        <v>4126231</v>
      </c>
      <c r="I1404">
        <v>268495</v>
      </c>
      <c r="J1404">
        <v>57440</v>
      </c>
      <c r="K1404">
        <v>8547</v>
      </c>
      <c r="L1404">
        <f>bbdd_Social_Media_Trends[[#This Row],[Likes]]+bbdd_Social_Media_Trends[[#This Row],[Shares]]+bbdd_Social_Media_Trends[[#This Row],[Comments]]</f>
        <v>334482</v>
      </c>
      <c r="M1404">
        <f>bbdd_Social_Media_Trends[[#This Row],[Interactions]]/bbdd_Social_Media_Trends[[#This Row],[Views]]</f>
        <v>8.1062354482819787E-2</v>
      </c>
      <c r="N1404" s="1" t="s">
        <v>22</v>
      </c>
      <c r="O1404" s="4">
        <f t="shared" si="21"/>
        <v>0</v>
      </c>
    </row>
    <row r="1405" spans="1:15">
      <c r="A1405" s="1" t="s">
        <v>1445</v>
      </c>
      <c r="B1405" s="2">
        <v>45136</v>
      </c>
      <c r="C1405" s="13" t="str">
        <f>TEXT(bbdd_Social_Media_Trends[[#This Row],[Post_Date]],"aaaa-mm")</f>
        <v>2023-07</v>
      </c>
      <c r="D1405" s="1" t="s">
        <v>27</v>
      </c>
      <c r="E1405" s="1" t="s">
        <v>57</v>
      </c>
      <c r="F1405" s="1" t="s">
        <v>36</v>
      </c>
      <c r="G1405" s="1" t="s">
        <v>21</v>
      </c>
      <c r="H1405">
        <v>4883178</v>
      </c>
      <c r="I1405">
        <v>104079</v>
      </c>
      <c r="J1405">
        <v>97157</v>
      </c>
      <c r="K1405">
        <v>25266</v>
      </c>
      <c r="L1405">
        <f>bbdd_Social_Media_Trends[[#This Row],[Likes]]+bbdd_Social_Media_Trends[[#This Row],[Shares]]+bbdd_Social_Media_Trends[[#This Row],[Comments]]</f>
        <v>226502</v>
      </c>
      <c r="M1405">
        <f>bbdd_Social_Media_Trends[[#This Row],[Interactions]]/bbdd_Social_Media_Trends[[#This Row],[Views]]</f>
        <v>4.6384137543214687E-2</v>
      </c>
      <c r="N1405" s="1" t="s">
        <v>22</v>
      </c>
      <c r="O1405" s="4">
        <f t="shared" si="21"/>
        <v>0</v>
      </c>
    </row>
    <row r="1406" spans="1:15">
      <c r="A1406" s="1" t="s">
        <v>1446</v>
      </c>
      <c r="B1406" s="2">
        <v>44824</v>
      </c>
      <c r="C1406" s="13" t="str">
        <f>TEXT(bbdd_Social_Media_Trends[[#This Row],[Post_Date]],"aaaa-mm")</f>
        <v>2022-09</v>
      </c>
      <c r="D1406" s="1" t="s">
        <v>18</v>
      </c>
      <c r="E1406" s="1" t="s">
        <v>46</v>
      </c>
      <c r="F1406" s="1" t="s">
        <v>32</v>
      </c>
      <c r="G1406" s="1" t="s">
        <v>15</v>
      </c>
      <c r="H1406">
        <v>1749951</v>
      </c>
      <c r="I1406">
        <v>204875</v>
      </c>
      <c r="J1406">
        <v>35997</v>
      </c>
      <c r="K1406">
        <v>12109</v>
      </c>
      <c r="L1406">
        <f>bbdd_Social_Media_Trends[[#This Row],[Likes]]+bbdd_Social_Media_Trends[[#This Row],[Shares]]+bbdd_Social_Media_Trends[[#This Row],[Comments]]</f>
        <v>252981</v>
      </c>
      <c r="M1406">
        <f>bbdd_Social_Media_Trends[[#This Row],[Interactions]]/bbdd_Social_Media_Trends[[#This Row],[Views]]</f>
        <v>0.14456461923791009</v>
      </c>
      <c r="N1406" s="1" t="s">
        <v>29</v>
      </c>
      <c r="O1406" s="4">
        <f t="shared" si="21"/>
        <v>0</v>
      </c>
    </row>
    <row r="1407" spans="1:15">
      <c r="A1407" s="1" t="s">
        <v>1447</v>
      </c>
      <c r="B1407" s="2">
        <v>45289</v>
      </c>
      <c r="C1407" s="13" t="str">
        <f>TEXT(bbdd_Social_Media_Trends[[#This Row],[Post_Date]],"aaaa-mm")</f>
        <v>2023-12</v>
      </c>
      <c r="D1407" s="1" t="s">
        <v>12</v>
      </c>
      <c r="E1407" s="1" t="s">
        <v>35</v>
      </c>
      <c r="F1407" s="1" t="s">
        <v>14</v>
      </c>
      <c r="G1407" s="1" t="s">
        <v>37</v>
      </c>
      <c r="H1407">
        <v>215435</v>
      </c>
      <c r="I1407">
        <v>384718</v>
      </c>
      <c r="J1407">
        <v>41860</v>
      </c>
      <c r="K1407">
        <v>11247</v>
      </c>
      <c r="L1407">
        <f>bbdd_Social_Media_Trends[[#This Row],[Likes]]+bbdd_Social_Media_Trends[[#This Row],[Shares]]+bbdd_Social_Media_Trends[[#This Row],[Comments]]</f>
        <v>437825</v>
      </c>
      <c r="M1407">
        <f>bbdd_Social_Media_Trends[[#This Row],[Interactions]]/bbdd_Social_Media_Trends[[#This Row],[Views]]</f>
        <v>2.0322835193909996</v>
      </c>
      <c r="N1407" s="1" t="s">
        <v>22</v>
      </c>
      <c r="O1407" s="4">
        <f t="shared" si="21"/>
        <v>0</v>
      </c>
    </row>
    <row r="1408" spans="1:15">
      <c r="A1408" s="1" t="s">
        <v>1448</v>
      </c>
      <c r="B1408" s="2">
        <v>44877</v>
      </c>
      <c r="C1408" s="13" t="str">
        <f>TEXT(bbdd_Social_Media_Trends[[#This Row],[Post_Date]],"aaaa-mm")</f>
        <v>2022-11</v>
      </c>
      <c r="D1408" s="1" t="s">
        <v>12</v>
      </c>
      <c r="E1408" s="1" t="s">
        <v>31</v>
      </c>
      <c r="F1408" s="1" t="s">
        <v>41</v>
      </c>
      <c r="G1408" s="1" t="s">
        <v>37</v>
      </c>
      <c r="H1408">
        <v>1166376</v>
      </c>
      <c r="I1408">
        <v>489633</v>
      </c>
      <c r="J1408">
        <v>74135</v>
      </c>
      <c r="K1408">
        <v>5827</v>
      </c>
      <c r="L1408">
        <f>bbdd_Social_Media_Trends[[#This Row],[Likes]]+bbdd_Social_Media_Trends[[#This Row],[Shares]]+bbdd_Social_Media_Trends[[#This Row],[Comments]]</f>
        <v>569595</v>
      </c>
      <c r="M1408">
        <f>bbdd_Social_Media_Trends[[#This Row],[Interactions]]/bbdd_Social_Media_Trends[[#This Row],[Views]]</f>
        <v>0.48834595362044486</v>
      </c>
      <c r="N1408" s="1" t="s">
        <v>29</v>
      </c>
      <c r="O1408" s="4">
        <f t="shared" si="21"/>
        <v>0</v>
      </c>
    </row>
    <row r="1409" spans="1:15">
      <c r="A1409" s="1" t="s">
        <v>1449</v>
      </c>
      <c r="B1409" s="2">
        <v>44605</v>
      </c>
      <c r="C1409" s="13" t="str">
        <f>TEXT(bbdd_Social_Media_Trends[[#This Row],[Post_Date]],"aaaa-mm")</f>
        <v>2022-02</v>
      </c>
      <c r="D1409" s="1" t="s">
        <v>18</v>
      </c>
      <c r="E1409" s="1" t="s">
        <v>39</v>
      </c>
      <c r="F1409" s="1" t="s">
        <v>32</v>
      </c>
      <c r="G1409" s="1" t="s">
        <v>15</v>
      </c>
      <c r="H1409">
        <v>4096709</v>
      </c>
      <c r="I1409">
        <v>436110</v>
      </c>
      <c r="J1409">
        <v>99307</v>
      </c>
      <c r="K1409">
        <v>43672</v>
      </c>
      <c r="L1409">
        <f>bbdd_Social_Media_Trends[[#This Row],[Likes]]+bbdd_Social_Media_Trends[[#This Row],[Shares]]+bbdd_Social_Media_Trends[[#This Row],[Comments]]</f>
        <v>579089</v>
      </c>
      <c r="M1409">
        <f>bbdd_Social_Media_Trends[[#This Row],[Interactions]]/bbdd_Social_Media_Trends[[#This Row],[Views]]</f>
        <v>0.14135468250246722</v>
      </c>
      <c r="N1409" s="1" t="s">
        <v>22</v>
      </c>
      <c r="O1409" s="4">
        <f t="shared" si="21"/>
        <v>0</v>
      </c>
    </row>
    <row r="1410" spans="1:15">
      <c r="A1410" s="1" t="s">
        <v>1450</v>
      </c>
      <c r="B1410" s="2">
        <v>44808</v>
      </c>
      <c r="C1410" s="13" t="str">
        <f>TEXT(bbdd_Social_Media_Trends[[#This Row],[Post_Date]],"aaaa-mm")</f>
        <v>2022-09</v>
      </c>
      <c r="D1410" s="1" t="s">
        <v>12</v>
      </c>
      <c r="E1410" s="1" t="s">
        <v>39</v>
      </c>
      <c r="F1410" s="1" t="s">
        <v>47</v>
      </c>
      <c r="G1410" s="1" t="s">
        <v>25</v>
      </c>
      <c r="H1410">
        <v>4482940</v>
      </c>
      <c r="I1410">
        <v>45442</v>
      </c>
      <c r="J1410">
        <v>17114</v>
      </c>
      <c r="K1410">
        <v>47200</v>
      </c>
      <c r="L1410">
        <f>bbdd_Social_Media_Trends[[#This Row],[Likes]]+bbdd_Social_Media_Trends[[#This Row],[Shares]]+bbdd_Social_Media_Trends[[#This Row],[Comments]]</f>
        <v>109756</v>
      </c>
      <c r="M1410">
        <f>bbdd_Social_Media_Trends[[#This Row],[Interactions]]/bbdd_Social_Media_Trends[[#This Row],[Views]]</f>
        <v>2.4483040147760177E-2</v>
      </c>
      <c r="N1410" s="1" t="s">
        <v>16</v>
      </c>
      <c r="O1410" s="4">
        <f t="shared" ref="O1410:O1473" si="22">IF(ISERROR(VLOOKUP(A1410,A1411:A6408,1,FALSE)),0, 1)</f>
        <v>0</v>
      </c>
    </row>
    <row r="1411" spans="1:15">
      <c r="A1411" s="1" t="s">
        <v>1451</v>
      </c>
      <c r="B1411" s="2">
        <v>45013</v>
      </c>
      <c r="C1411" s="13" t="str">
        <f>TEXT(bbdd_Social_Media_Trends[[#This Row],[Post_Date]],"aaaa-mm")</f>
        <v>2023-03</v>
      </c>
      <c r="D1411" s="1" t="s">
        <v>18</v>
      </c>
      <c r="E1411" s="1" t="s">
        <v>59</v>
      </c>
      <c r="F1411" s="1" t="s">
        <v>36</v>
      </c>
      <c r="G1411" s="1" t="s">
        <v>15</v>
      </c>
      <c r="H1411">
        <v>183630</v>
      </c>
      <c r="I1411">
        <v>124969</v>
      </c>
      <c r="J1411">
        <v>28636</v>
      </c>
      <c r="K1411">
        <v>6719</v>
      </c>
      <c r="L1411">
        <f>bbdd_Social_Media_Trends[[#This Row],[Likes]]+bbdd_Social_Media_Trends[[#This Row],[Shares]]+bbdd_Social_Media_Trends[[#This Row],[Comments]]</f>
        <v>160324</v>
      </c>
      <c r="M1411">
        <f>bbdd_Social_Media_Trends[[#This Row],[Interactions]]/bbdd_Social_Media_Trends[[#This Row],[Views]]</f>
        <v>0.87308174045635245</v>
      </c>
      <c r="N1411" s="1" t="s">
        <v>29</v>
      </c>
      <c r="O1411" s="4">
        <f t="shared" si="22"/>
        <v>0</v>
      </c>
    </row>
    <row r="1412" spans="1:15">
      <c r="A1412" s="1" t="s">
        <v>1452</v>
      </c>
      <c r="B1412" s="2">
        <v>45261</v>
      </c>
      <c r="C1412" s="13" t="str">
        <f>TEXT(bbdd_Social_Media_Trends[[#This Row],[Post_Date]],"aaaa-mm")</f>
        <v>2023-12</v>
      </c>
      <c r="D1412" s="1" t="s">
        <v>18</v>
      </c>
      <c r="E1412" s="1" t="s">
        <v>52</v>
      </c>
      <c r="F1412" s="1" t="s">
        <v>20</v>
      </c>
      <c r="G1412" s="1" t="s">
        <v>50</v>
      </c>
      <c r="H1412">
        <v>1270114</v>
      </c>
      <c r="I1412">
        <v>443977</v>
      </c>
      <c r="J1412">
        <v>12624</v>
      </c>
      <c r="K1412">
        <v>5006</v>
      </c>
      <c r="L1412">
        <f>bbdd_Social_Media_Trends[[#This Row],[Likes]]+bbdd_Social_Media_Trends[[#This Row],[Shares]]+bbdd_Social_Media_Trends[[#This Row],[Comments]]</f>
        <v>461607</v>
      </c>
      <c r="M1412">
        <f>bbdd_Social_Media_Trends[[#This Row],[Interactions]]/bbdd_Social_Media_Trends[[#This Row],[Views]]</f>
        <v>0.36343745522055498</v>
      </c>
      <c r="N1412" s="1" t="s">
        <v>22</v>
      </c>
      <c r="O1412" s="4">
        <f t="shared" si="22"/>
        <v>0</v>
      </c>
    </row>
    <row r="1413" spans="1:15">
      <c r="A1413" s="1" t="s">
        <v>1453</v>
      </c>
      <c r="B1413" s="2">
        <v>45071</v>
      </c>
      <c r="C1413" s="13" t="str">
        <f>TEXT(bbdd_Social_Media_Trends[[#This Row],[Post_Date]],"aaaa-mm")</f>
        <v>2023-05</v>
      </c>
      <c r="D1413" s="1" t="s">
        <v>27</v>
      </c>
      <c r="E1413" s="1" t="s">
        <v>49</v>
      </c>
      <c r="F1413" s="1" t="s">
        <v>32</v>
      </c>
      <c r="G1413" s="1" t="s">
        <v>28</v>
      </c>
      <c r="H1413">
        <v>3869946</v>
      </c>
      <c r="I1413">
        <v>95722</v>
      </c>
      <c r="J1413">
        <v>26834</v>
      </c>
      <c r="K1413">
        <v>29707</v>
      </c>
      <c r="L1413">
        <f>bbdd_Social_Media_Trends[[#This Row],[Likes]]+bbdd_Social_Media_Trends[[#This Row],[Shares]]+bbdd_Social_Media_Trends[[#This Row],[Comments]]</f>
        <v>152263</v>
      </c>
      <c r="M1413">
        <f>bbdd_Social_Media_Trends[[#This Row],[Interactions]]/bbdd_Social_Media_Trends[[#This Row],[Views]]</f>
        <v>3.9344993444352973E-2</v>
      </c>
      <c r="N1413" s="1" t="s">
        <v>29</v>
      </c>
      <c r="O1413" s="4">
        <f t="shared" si="22"/>
        <v>0</v>
      </c>
    </row>
    <row r="1414" spans="1:15">
      <c r="A1414" s="1" t="s">
        <v>1454</v>
      </c>
      <c r="B1414" s="2">
        <v>45059</v>
      </c>
      <c r="C1414" s="13" t="str">
        <f>TEXT(bbdd_Social_Media_Trends[[#This Row],[Post_Date]],"aaaa-mm")</f>
        <v>2023-05</v>
      </c>
      <c r="D1414" s="1" t="s">
        <v>27</v>
      </c>
      <c r="E1414" s="1" t="s">
        <v>39</v>
      </c>
      <c r="F1414" s="1" t="s">
        <v>41</v>
      </c>
      <c r="G1414" s="1" t="s">
        <v>21</v>
      </c>
      <c r="H1414">
        <v>4596667</v>
      </c>
      <c r="I1414">
        <v>27747</v>
      </c>
      <c r="J1414">
        <v>18462</v>
      </c>
      <c r="K1414">
        <v>49929</v>
      </c>
      <c r="L1414">
        <f>bbdd_Social_Media_Trends[[#This Row],[Likes]]+bbdd_Social_Media_Trends[[#This Row],[Shares]]+bbdd_Social_Media_Trends[[#This Row],[Comments]]</f>
        <v>96138</v>
      </c>
      <c r="M1414">
        <f>bbdd_Social_Media_Trends[[#This Row],[Interactions]]/bbdd_Social_Media_Trends[[#This Row],[Views]]</f>
        <v>2.0914719295524343E-2</v>
      </c>
      <c r="N1414" s="1" t="s">
        <v>22</v>
      </c>
      <c r="O1414" s="4">
        <f t="shared" si="22"/>
        <v>0</v>
      </c>
    </row>
    <row r="1415" spans="1:15">
      <c r="A1415" s="1" t="s">
        <v>1455</v>
      </c>
      <c r="B1415" s="2">
        <v>45188</v>
      </c>
      <c r="C1415" s="13" t="str">
        <f>TEXT(bbdd_Social_Media_Trends[[#This Row],[Post_Date]],"aaaa-mm")</f>
        <v>2023-09</v>
      </c>
      <c r="D1415" s="1" t="s">
        <v>18</v>
      </c>
      <c r="E1415" s="1" t="s">
        <v>31</v>
      </c>
      <c r="F1415" s="1" t="s">
        <v>36</v>
      </c>
      <c r="G1415" s="1" t="s">
        <v>60</v>
      </c>
      <c r="H1415">
        <v>1253544</v>
      </c>
      <c r="I1415">
        <v>142240</v>
      </c>
      <c r="J1415">
        <v>4875</v>
      </c>
      <c r="K1415">
        <v>24089</v>
      </c>
      <c r="L1415">
        <f>bbdd_Social_Media_Trends[[#This Row],[Likes]]+bbdd_Social_Media_Trends[[#This Row],[Shares]]+bbdd_Social_Media_Trends[[#This Row],[Comments]]</f>
        <v>171204</v>
      </c>
      <c r="M1415">
        <f>bbdd_Social_Media_Trends[[#This Row],[Interactions]]/bbdd_Social_Media_Trends[[#This Row],[Views]]</f>
        <v>0.13657597978212171</v>
      </c>
      <c r="N1415" s="1" t="s">
        <v>22</v>
      </c>
      <c r="O1415" s="4">
        <f t="shared" si="22"/>
        <v>0</v>
      </c>
    </row>
    <row r="1416" spans="1:15">
      <c r="A1416" s="1" t="s">
        <v>1456</v>
      </c>
      <c r="B1416" s="2">
        <v>44917</v>
      </c>
      <c r="C1416" s="13" t="str">
        <f>TEXT(bbdd_Social_Media_Trends[[#This Row],[Post_Date]],"aaaa-mm")</f>
        <v>2022-12</v>
      </c>
      <c r="D1416" s="1" t="s">
        <v>18</v>
      </c>
      <c r="E1416" s="1" t="s">
        <v>46</v>
      </c>
      <c r="F1416" s="1" t="s">
        <v>14</v>
      </c>
      <c r="G1416" s="1" t="s">
        <v>37</v>
      </c>
      <c r="H1416">
        <v>1581916</v>
      </c>
      <c r="I1416">
        <v>469936</v>
      </c>
      <c r="J1416">
        <v>5231</v>
      </c>
      <c r="K1416">
        <v>20186</v>
      </c>
      <c r="L1416">
        <f>bbdd_Social_Media_Trends[[#This Row],[Likes]]+bbdd_Social_Media_Trends[[#This Row],[Shares]]+bbdd_Social_Media_Trends[[#This Row],[Comments]]</f>
        <v>495353</v>
      </c>
      <c r="M1416">
        <f>bbdd_Social_Media_Trends[[#This Row],[Interactions]]/bbdd_Social_Media_Trends[[#This Row],[Views]]</f>
        <v>0.31313483143226317</v>
      </c>
      <c r="N1416" s="1" t="s">
        <v>29</v>
      </c>
      <c r="O1416" s="4">
        <f t="shared" si="22"/>
        <v>0</v>
      </c>
    </row>
    <row r="1417" spans="1:15">
      <c r="A1417" s="1" t="s">
        <v>1457</v>
      </c>
      <c r="B1417" s="2">
        <v>45054</v>
      </c>
      <c r="C1417" s="13" t="str">
        <f>TEXT(bbdd_Social_Media_Trends[[#This Row],[Post_Date]],"aaaa-mm")</f>
        <v>2023-05</v>
      </c>
      <c r="D1417" s="1" t="s">
        <v>27</v>
      </c>
      <c r="E1417" s="1" t="s">
        <v>13</v>
      </c>
      <c r="F1417" s="1" t="s">
        <v>36</v>
      </c>
      <c r="G1417" s="1" t="s">
        <v>60</v>
      </c>
      <c r="H1417">
        <v>2572752</v>
      </c>
      <c r="I1417">
        <v>354527</v>
      </c>
      <c r="J1417">
        <v>52194</v>
      </c>
      <c r="K1417">
        <v>10554</v>
      </c>
      <c r="L1417">
        <f>bbdd_Social_Media_Trends[[#This Row],[Likes]]+bbdd_Social_Media_Trends[[#This Row],[Shares]]+bbdd_Social_Media_Trends[[#This Row],[Comments]]</f>
        <v>417275</v>
      </c>
      <c r="M1417">
        <f>bbdd_Social_Media_Trends[[#This Row],[Interactions]]/bbdd_Social_Media_Trends[[#This Row],[Views]]</f>
        <v>0.16219013725380449</v>
      </c>
      <c r="N1417" s="1" t="s">
        <v>29</v>
      </c>
      <c r="O1417" s="4">
        <f t="shared" si="22"/>
        <v>0</v>
      </c>
    </row>
    <row r="1418" spans="1:15">
      <c r="A1418" s="1" t="s">
        <v>1458</v>
      </c>
      <c r="B1418" s="2">
        <v>45275</v>
      </c>
      <c r="C1418" s="13" t="str">
        <f>TEXT(bbdd_Social_Media_Trends[[#This Row],[Post_Date]],"aaaa-mm")</f>
        <v>2023-12</v>
      </c>
      <c r="D1418" s="1" t="s">
        <v>18</v>
      </c>
      <c r="E1418" s="1" t="s">
        <v>52</v>
      </c>
      <c r="F1418" s="1" t="s">
        <v>41</v>
      </c>
      <c r="G1418" s="1" t="s">
        <v>60</v>
      </c>
      <c r="H1418">
        <v>1760362</v>
      </c>
      <c r="I1418">
        <v>304604</v>
      </c>
      <c r="J1418">
        <v>96372</v>
      </c>
      <c r="K1418">
        <v>32740</v>
      </c>
      <c r="L1418">
        <f>bbdd_Social_Media_Trends[[#This Row],[Likes]]+bbdd_Social_Media_Trends[[#This Row],[Shares]]+bbdd_Social_Media_Trends[[#This Row],[Comments]]</f>
        <v>433716</v>
      </c>
      <c r="M1418">
        <f>bbdd_Social_Media_Trends[[#This Row],[Interactions]]/bbdd_Social_Media_Trends[[#This Row],[Views]]</f>
        <v>0.24637886980064327</v>
      </c>
      <c r="N1418" s="1" t="s">
        <v>16</v>
      </c>
      <c r="O1418" s="4">
        <f t="shared" si="22"/>
        <v>0</v>
      </c>
    </row>
    <row r="1419" spans="1:15">
      <c r="A1419" s="1" t="s">
        <v>1459</v>
      </c>
      <c r="B1419" s="2">
        <v>45097</v>
      </c>
      <c r="C1419" s="13" t="str">
        <f>TEXT(bbdd_Social_Media_Trends[[#This Row],[Post_Date]],"aaaa-mm")</f>
        <v>2023-06</v>
      </c>
      <c r="D1419" s="1" t="s">
        <v>18</v>
      </c>
      <c r="E1419" s="1" t="s">
        <v>19</v>
      </c>
      <c r="F1419" s="1" t="s">
        <v>14</v>
      </c>
      <c r="G1419" s="1" t="s">
        <v>28</v>
      </c>
      <c r="H1419">
        <v>2065185</v>
      </c>
      <c r="I1419">
        <v>429022</v>
      </c>
      <c r="J1419">
        <v>80506</v>
      </c>
      <c r="K1419">
        <v>34002</v>
      </c>
      <c r="L1419">
        <f>bbdd_Social_Media_Trends[[#This Row],[Likes]]+bbdd_Social_Media_Trends[[#This Row],[Shares]]+bbdd_Social_Media_Trends[[#This Row],[Comments]]</f>
        <v>543530</v>
      </c>
      <c r="M1419">
        <f>bbdd_Social_Media_Trends[[#This Row],[Interactions]]/bbdd_Social_Media_Trends[[#This Row],[Views]]</f>
        <v>0.26318707524991708</v>
      </c>
      <c r="N1419" s="1" t="s">
        <v>22</v>
      </c>
      <c r="O1419" s="4">
        <f t="shared" si="22"/>
        <v>0</v>
      </c>
    </row>
    <row r="1420" spans="1:15">
      <c r="A1420" s="1" t="s">
        <v>1460</v>
      </c>
      <c r="B1420" s="2">
        <v>44739</v>
      </c>
      <c r="C1420" s="13" t="str">
        <f>TEXT(bbdd_Social_Media_Trends[[#This Row],[Post_Date]],"aaaa-mm")</f>
        <v>2022-06</v>
      </c>
      <c r="D1420" s="1" t="s">
        <v>24</v>
      </c>
      <c r="E1420" s="1" t="s">
        <v>31</v>
      </c>
      <c r="F1420" s="1" t="s">
        <v>20</v>
      </c>
      <c r="G1420" s="1" t="s">
        <v>25</v>
      </c>
      <c r="H1420">
        <v>2321786</v>
      </c>
      <c r="I1420">
        <v>187199</v>
      </c>
      <c r="J1420">
        <v>28150</v>
      </c>
      <c r="K1420">
        <v>34043</v>
      </c>
      <c r="L1420">
        <f>bbdd_Social_Media_Trends[[#This Row],[Likes]]+bbdd_Social_Media_Trends[[#This Row],[Shares]]+bbdd_Social_Media_Trends[[#This Row],[Comments]]</f>
        <v>249392</v>
      </c>
      <c r="M1420">
        <f>bbdd_Social_Media_Trends[[#This Row],[Interactions]]/bbdd_Social_Media_Trends[[#This Row],[Views]]</f>
        <v>0.10741386157036006</v>
      </c>
      <c r="N1420" s="1" t="s">
        <v>16</v>
      </c>
      <c r="O1420" s="4">
        <f t="shared" si="22"/>
        <v>0</v>
      </c>
    </row>
    <row r="1421" spans="1:15">
      <c r="A1421" s="1" t="s">
        <v>1461</v>
      </c>
      <c r="B1421" s="2">
        <v>44838</v>
      </c>
      <c r="C1421" s="13" t="str">
        <f>TEXT(bbdd_Social_Media_Trends[[#This Row],[Post_Date]],"aaaa-mm")</f>
        <v>2022-10</v>
      </c>
      <c r="D1421" s="1" t="s">
        <v>18</v>
      </c>
      <c r="E1421" s="1" t="s">
        <v>49</v>
      </c>
      <c r="F1421" s="1" t="s">
        <v>32</v>
      </c>
      <c r="G1421" s="1" t="s">
        <v>21</v>
      </c>
      <c r="H1421">
        <v>1834220</v>
      </c>
      <c r="I1421">
        <v>276597</v>
      </c>
      <c r="J1421">
        <v>79599</v>
      </c>
      <c r="K1421">
        <v>22457</v>
      </c>
      <c r="L1421">
        <f>bbdd_Social_Media_Trends[[#This Row],[Likes]]+bbdd_Social_Media_Trends[[#This Row],[Shares]]+bbdd_Social_Media_Trends[[#This Row],[Comments]]</f>
        <v>378653</v>
      </c>
      <c r="M1421">
        <f>bbdd_Social_Media_Trends[[#This Row],[Interactions]]/bbdd_Social_Media_Trends[[#This Row],[Views]]</f>
        <v>0.20643815899946572</v>
      </c>
      <c r="N1421" s="1" t="s">
        <v>29</v>
      </c>
      <c r="O1421" s="4">
        <f t="shared" si="22"/>
        <v>0</v>
      </c>
    </row>
    <row r="1422" spans="1:15">
      <c r="A1422" s="1" t="s">
        <v>1462</v>
      </c>
      <c r="B1422" s="2">
        <v>44709</v>
      </c>
      <c r="C1422" s="13" t="str">
        <f>TEXT(bbdd_Social_Media_Trends[[#This Row],[Post_Date]],"aaaa-mm")</f>
        <v>2022-05</v>
      </c>
      <c r="D1422" s="1" t="s">
        <v>27</v>
      </c>
      <c r="E1422" s="1" t="s">
        <v>52</v>
      </c>
      <c r="F1422" s="1" t="s">
        <v>14</v>
      </c>
      <c r="G1422" s="1" t="s">
        <v>21</v>
      </c>
      <c r="H1422">
        <v>3627837</v>
      </c>
      <c r="I1422">
        <v>118275</v>
      </c>
      <c r="J1422">
        <v>97590</v>
      </c>
      <c r="K1422">
        <v>15628</v>
      </c>
      <c r="L1422">
        <f>bbdd_Social_Media_Trends[[#This Row],[Likes]]+bbdd_Social_Media_Trends[[#This Row],[Shares]]+bbdd_Social_Media_Trends[[#This Row],[Comments]]</f>
        <v>231493</v>
      </c>
      <c r="M1422">
        <f>bbdd_Social_Media_Trends[[#This Row],[Interactions]]/bbdd_Social_Media_Trends[[#This Row],[Views]]</f>
        <v>6.3810198749282288E-2</v>
      </c>
      <c r="N1422" s="1" t="s">
        <v>22</v>
      </c>
      <c r="O1422" s="4">
        <f t="shared" si="22"/>
        <v>0</v>
      </c>
    </row>
    <row r="1423" spans="1:15">
      <c r="A1423" s="1" t="s">
        <v>1463</v>
      </c>
      <c r="B1423" s="2">
        <v>44805</v>
      </c>
      <c r="C1423" s="13" t="str">
        <f>TEXT(bbdd_Social_Media_Trends[[#This Row],[Post_Date]],"aaaa-mm")</f>
        <v>2022-09</v>
      </c>
      <c r="D1423" s="1" t="s">
        <v>24</v>
      </c>
      <c r="E1423" s="1" t="s">
        <v>31</v>
      </c>
      <c r="F1423" s="1" t="s">
        <v>32</v>
      </c>
      <c r="G1423" s="1" t="s">
        <v>25</v>
      </c>
      <c r="H1423">
        <v>1869418</v>
      </c>
      <c r="I1423">
        <v>422698</v>
      </c>
      <c r="J1423">
        <v>91378</v>
      </c>
      <c r="K1423">
        <v>14943</v>
      </c>
      <c r="L1423">
        <f>bbdd_Social_Media_Trends[[#This Row],[Likes]]+bbdd_Social_Media_Trends[[#This Row],[Shares]]+bbdd_Social_Media_Trends[[#This Row],[Comments]]</f>
        <v>529019</v>
      </c>
      <c r="M1423">
        <f>bbdd_Social_Media_Trends[[#This Row],[Interactions]]/bbdd_Social_Media_Trends[[#This Row],[Views]]</f>
        <v>0.28298593465987809</v>
      </c>
      <c r="N1423" s="1" t="s">
        <v>16</v>
      </c>
      <c r="O1423" s="4">
        <f t="shared" si="22"/>
        <v>0</v>
      </c>
    </row>
    <row r="1424" spans="1:15">
      <c r="A1424" s="1" t="s">
        <v>1464</v>
      </c>
      <c r="B1424" s="2">
        <v>45137</v>
      </c>
      <c r="C1424" s="13" t="str">
        <f>TEXT(bbdd_Social_Media_Trends[[#This Row],[Post_Date]],"aaaa-mm")</f>
        <v>2023-07</v>
      </c>
      <c r="D1424" s="1" t="s">
        <v>27</v>
      </c>
      <c r="E1424" s="1" t="s">
        <v>31</v>
      </c>
      <c r="F1424" s="1" t="s">
        <v>32</v>
      </c>
      <c r="G1424" s="1" t="s">
        <v>60</v>
      </c>
      <c r="H1424">
        <v>3319990</v>
      </c>
      <c r="I1424">
        <v>492053</v>
      </c>
      <c r="J1424">
        <v>70509</v>
      </c>
      <c r="K1424">
        <v>850</v>
      </c>
      <c r="L1424">
        <f>bbdd_Social_Media_Trends[[#This Row],[Likes]]+bbdd_Social_Media_Trends[[#This Row],[Shares]]+bbdd_Social_Media_Trends[[#This Row],[Comments]]</f>
        <v>563412</v>
      </c>
      <c r="M1424">
        <f>bbdd_Social_Media_Trends[[#This Row],[Interactions]]/bbdd_Social_Media_Trends[[#This Row],[Views]]</f>
        <v>0.16970292079193008</v>
      </c>
      <c r="N1424" s="1" t="s">
        <v>22</v>
      </c>
      <c r="O1424" s="4">
        <f t="shared" si="22"/>
        <v>0</v>
      </c>
    </row>
    <row r="1425" spans="1:15">
      <c r="A1425" s="1" t="s">
        <v>1465</v>
      </c>
      <c r="B1425" s="2">
        <v>44844</v>
      </c>
      <c r="C1425" s="13" t="str">
        <f>TEXT(bbdd_Social_Media_Trends[[#This Row],[Post_Date]],"aaaa-mm")</f>
        <v>2022-10</v>
      </c>
      <c r="D1425" s="1" t="s">
        <v>18</v>
      </c>
      <c r="E1425" s="1" t="s">
        <v>46</v>
      </c>
      <c r="F1425" s="1" t="s">
        <v>36</v>
      </c>
      <c r="G1425" s="1" t="s">
        <v>44</v>
      </c>
      <c r="H1425">
        <v>1401937</v>
      </c>
      <c r="I1425">
        <v>135014</v>
      </c>
      <c r="J1425">
        <v>42756</v>
      </c>
      <c r="K1425">
        <v>42886</v>
      </c>
      <c r="L1425">
        <f>bbdd_Social_Media_Trends[[#This Row],[Likes]]+bbdd_Social_Media_Trends[[#This Row],[Shares]]+bbdd_Social_Media_Trends[[#This Row],[Comments]]</f>
        <v>220656</v>
      </c>
      <c r="M1425">
        <f>bbdd_Social_Media_Trends[[#This Row],[Interactions]]/bbdd_Social_Media_Trends[[#This Row],[Views]]</f>
        <v>0.15739366319599241</v>
      </c>
      <c r="N1425" s="1" t="s">
        <v>16</v>
      </c>
      <c r="O1425" s="4">
        <f t="shared" si="22"/>
        <v>0</v>
      </c>
    </row>
    <row r="1426" spans="1:15">
      <c r="A1426" s="1" t="s">
        <v>1466</v>
      </c>
      <c r="B1426" s="2">
        <v>44579</v>
      </c>
      <c r="C1426" s="13" t="str">
        <f>TEXT(bbdd_Social_Media_Trends[[#This Row],[Post_Date]],"aaaa-mm")</f>
        <v>2022-01</v>
      </c>
      <c r="D1426" s="1" t="s">
        <v>24</v>
      </c>
      <c r="E1426" s="1" t="s">
        <v>57</v>
      </c>
      <c r="F1426" s="1" t="s">
        <v>20</v>
      </c>
      <c r="G1426" s="1" t="s">
        <v>25</v>
      </c>
      <c r="H1426">
        <v>3069341</v>
      </c>
      <c r="I1426">
        <v>152047</v>
      </c>
      <c r="J1426">
        <v>18783</v>
      </c>
      <c r="K1426">
        <v>29122</v>
      </c>
      <c r="L1426">
        <f>bbdd_Social_Media_Trends[[#This Row],[Likes]]+bbdd_Social_Media_Trends[[#This Row],[Shares]]+bbdd_Social_Media_Trends[[#This Row],[Comments]]</f>
        <v>199952</v>
      </c>
      <c r="M1426">
        <f>bbdd_Social_Media_Trends[[#This Row],[Interactions]]/bbdd_Social_Media_Trends[[#This Row],[Views]]</f>
        <v>6.5144928504196828E-2</v>
      </c>
      <c r="N1426" s="1" t="s">
        <v>16</v>
      </c>
      <c r="O1426" s="4">
        <f t="shared" si="22"/>
        <v>0</v>
      </c>
    </row>
    <row r="1427" spans="1:15">
      <c r="A1427" s="1" t="s">
        <v>1467</v>
      </c>
      <c r="B1427" s="2">
        <v>44800</v>
      </c>
      <c r="C1427" s="13" t="str">
        <f>TEXT(bbdd_Social_Media_Trends[[#This Row],[Post_Date]],"aaaa-mm")</f>
        <v>2022-08</v>
      </c>
      <c r="D1427" s="1" t="s">
        <v>27</v>
      </c>
      <c r="E1427" s="1" t="s">
        <v>19</v>
      </c>
      <c r="F1427" s="1" t="s">
        <v>47</v>
      </c>
      <c r="G1427" s="1" t="s">
        <v>15</v>
      </c>
      <c r="H1427">
        <v>4571329</v>
      </c>
      <c r="I1427">
        <v>49155</v>
      </c>
      <c r="J1427">
        <v>98931</v>
      </c>
      <c r="K1427">
        <v>27535</v>
      </c>
      <c r="L1427">
        <f>bbdd_Social_Media_Trends[[#This Row],[Likes]]+bbdd_Social_Media_Trends[[#This Row],[Shares]]+bbdd_Social_Media_Trends[[#This Row],[Comments]]</f>
        <v>175621</v>
      </c>
      <c r="M1427">
        <f>bbdd_Social_Media_Trends[[#This Row],[Interactions]]/bbdd_Social_Media_Trends[[#This Row],[Views]]</f>
        <v>3.8417930540549587E-2</v>
      </c>
      <c r="N1427" s="1" t="s">
        <v>29</v>
      </c>
      <c r="O1427" s="4">
        <f t="shared" si="22"/>
        <v>0</v>
      </c>
    </row>
    <row r="1428" spans="1:15">
      <c r="A1428" s="1" t="s">
        <v>1468</v>
      </c>
      <c r="B1428" s="2">
        <v>44599</v>
      </c>
      <c r="C1428" s="13" t="str">
        <f>TEXT(bbdd_Social_Media_Trends[[#This Row],[Post_Date]],"aaaa-mm")</f>
        <v>2022-02</v>
      </c>
      <c r="D1428" s="1" t="s">
        <v>24</v>
      </c>
      <c r="E1428" s="1" t="s">
        <v>49</v>
      </c>
      <c r="F1428" s="1" t="s">
        <v>41</v>
      </c>
      <c r="G1428" s="1" t="s">
        <v>15</v>
      </c>
      <c r="H1428">
        <v>3533891</v>
      </c>
      <c r="I1428">
        <v>362421</v>
      </c>
      <c r="J1428">
        <v>44888</v>
      </c>
      <c r="K1428">
        <v>6152</v>
      </c>
      <c r="L1428">
        <f>bbdd_Social_Media_Trends[[#This Row],[Likes]]+bbdd_Social_Media_Trends[[#This Row],[Shares]]+bbdd_Social_Media_Trends[[#This Row],[Comments]]</f>
        <v>413461</v>
      </c>
      <c r="M1428">
        <f>bbdd_Social_Media_Trends[[#This Row],[Interactions]]/bbdd_Social_Media_Trends[[#This Row],[Views]]</f>
        <v>0.1169987982085469</v>
      </c>
      <c r="N1428" s="1" t="s">
        <v>29</v>
      </c>
      <c r="O1428" s="4">
        <f t="shared" si="22"/>
        <v>0</v>
      </c>
    </row>
    <row r="1429" spans="1:15">
      <c r="A1429" s="1" t="s">
        <v>1469</v>
      </c>
      <c r="B1429" s="2">
        <v>45147</v>
      </c>
      <c r="C1429" s="13" t="str">
        <f>TEXT(bbdd_Social_Media_Trends[[#This Row],[Post_Date]],"aaaa-mm")</f>
        <v>2023-08</v>
      </c>
      <c r="D1429" s="1" t="s">
        <v>12</v>
      </c>
      <c r="E1429" s="1" t="s">
        <v>19</v>
      </c>
      <c r="F1429" s="1" t="s">
        <v>47</v>
      </c>
      <c r="G1429" s="1" t="s">
        <v>25</v>
      </c>
      <c r="H1429">
        <v>2967157</v>
      </c>
      <c r="I1429">
        <v>412876</v>
      </c>
      <c r="J1429">
        <v>73893</v>
      </c>
      <c r="K1429">
        <v>17235</v>
      </c>
      <c r="L1429">
        <f>bbdd_Social_Media_Trends[[#This Row],[Likes]]+bbdd_Social_Media_Trends[[#This Row],[Shares]]+bbdd_Social_Media_Trends[[#This Row],[Comments]]</f>
        <v>504004</v>
      </c>
      <c r="M1429">
        <f>bbdd_Social_Media_Trends[[#This Row],[Interactions]]/bbdd_Social_Media_Trends[[#This Row],[Views]]</f>
        <v>0.16986091399949513</v>
      </c>
      <c r="N1429" s="1" t="s">
        <v>29</v>
      </c>
      <c r="O1429" s="4">
        <f t="shared" si="22"/>
        <v>0</v>
      </c>
    </row>
    <row r="1430" spans="1:15">
      <c r="A1430" s="1" t="s">
        <v>1470</v>
      </c>
      <c r="B1430" s="2">
        <v>45079</v>
      </c>
      <c r="C1430" s="13" t="str">
        <f>TEXT(bbdd_Social_Media_Trends[[#This Row],[Post_Date]],"aaaa-mm")</f>
        <v>2023-06</v>
      </c>
      <c r="D1430" s="1" t="s">
        <v>24</v>
      </c>
      <c r="E1430" s="1" t="s">
        <v>59</v>
      </c>
      <c r="F1430" s="1" t="s">
        <v>32</v>
      </c>
      <c r="G1430" s="1" t="s">
        <v>44</v>
      </c>
      <c r="H1430">
        <v>2307580</v>
      </c>
      <c r="I1430">
        <v>242509</v>
      </c>
      <c r="J1430">
        <v>24840</v>
      </c>
      <c r="K1430">
        <v>36605</v>
      </c>
      <c r="L1430">
        <f>bbdd_Social_Media_Trends[[#This Row],[Likes]]+bbdd_Social_Media_Trends[[#This Row],[Shares]]+bbdd_Social_Media_Trends[[#This Row],[Comments]]</f>
        <v>303954</v>
      </c>
      <c r="M1430">
        <f>bbdd_Social_Media_Trends[[#This Row],[Interactions]]/bbdd_Social_Media_Trends[[#This Row],[Views]]</f>
        <v>0.13171981036410438</v>
      </c>
      <c r="N1430" s="1" t="s">
        <v>22</v>
      </c>
      <c r="O1430" s="4">
        <f t="shared" si="22"/>
        <v>0</v>
      </c>
    </row>
    <row r="1431" spans="1:15">
      <c r="A1431" s="1" t="s">
        <v>1471</v>
      </c>
      <c r="B1431" s="2">
        <v>45162</v>
      </c>
      <c r="C1431" s="13" t="str">
        <f>TEXT(bbdd_Social_Media_Trends[[#This Row],[Post_Date]],"aaaa-mm")</f>
        <v>2023-08</v>
      </c>
      <c r="D1431" s="1" t="s">
        <v>18</v>
      </c>
      <c r="E1431" s="1" t="s">
        <v>49</v>
      </c>
      <c r="F1431" s="1" t="s">
        <v>41</v>
      </c>
      <c r="G1431" s="1" t="s">
        <v>15</v>
      </c>
      <c r="H1431">
        <v>538315</v>
      </c>
      <c r="I1431">
        <v>258979</v>
      </c>
      <c r="J1431">
        <v>34138</v>
      </c>
      <c r="K1431">
        <v>31038</v>
      </c>
      <c r="L1431">
        <f>bbdd_Social_Media_Trends[[#This Row],[Likes]]+bbdd_Social_Media_Trends[[#This Row],[Shares]]+bbdd_Social_Media_Trends[[#This Row],[Comments]]</f>
        <v>324155</v>
      </c>
      <c r="M1431">
        <f>bbdd_Social_Media_Trends[[#This Row],[Interactions]]/bbdd_Social_Media_Trends[[#This Row],[Views]]</f>
        <v>0.60216601803776604</v>
      </c>
      <c r="N1431" s="1" t="s">
        <v>22</v>
      </c>
      <c r="O1431" s="4">
        <f t="shared" si="22"/>
        <v>0</v>
      </c>
    </row>
    <row r="1432" spans="1:15">
      <c r="A1432" s="1" t="s">
        <v>1472</v>
      </c>
      <c r="B1432" s="2">
        <v>44677</v>
      </c>
      <c r="C1432" s="13" t="str">
        <f>TEXT(bbdd_Social_Media_Trends[[#This Row],[Post_Date]],"aaaa-mm")</f>
        <v>2022-04</v>
      </c>
      <c r="D1432" s="1" t="s">
        <v>27</v>
      </c>
      <c r="E1432" s="1" t="s">
        <v>57</v>
      </c>
      <c r="F1432" s="1" t="s">
        <v>47</v>
      </c>
      <c r="G1432" s="1" t="s">
        <v>37</v>
      </c>
      <c r="H1432">
        <v>2864531</v>
      </c>
      <c r="I1432">
        <v>281538</v>
      </c>
      <c r="J1432">
        <v>66575</v>
      </c>
      <c r="K1432">
        <v>25027</v>
      </c>
      <c r="L1432">
        <f>bbdd_Social_Media_Trends[[#This Row],[Likes]]+bbdd_Social_Media_Trends[[#This Row],[Shares]]+bbdd_Social_Media_Trends[[#This Row],[Comments]]</f>
        <v>373140</v>
      </c>
      <c r="M1432">
        <f>bbdd_Social_Media_Trends[[#This Row],[Interactions]]/bbdd_Social_Media_Trends[[#This Row],[Views]]</f>
        <v>0.13026216158945392</v>
      </c>
      <c r="N1432" s="1" t="s">
        <v>16</v>
      </c>
      <c r="O1432" s="4">
        <f t="shared" si="22"/>
        <v>0</v>
      </c>
    </row>
    <row r="1433" spans="1:15">
      <c r="A1433" s="1" t="s">
        <v>1473</v>
      </c>
      <c r="B1433" s="2">
        <v>45194</v>
      </c>
      <c r="C1433" s="13" t="str">
        <f>TEXT(bbdd_Social_Media_Trends[[#This Row],[Post_Date]],"aaaa-mm")</f>
        <v>2023-09</v>
      </c>
      <c r="D1433" s="1" t="s">
        <v>27</v>
      </c>
      <c r="E1433" s="1" t="s">
        <v>39</v>
      </c>
      <c r="F1433" s="1" t="s">
        <v>36</v>
      </c>
      <c r="G1433" s="1" t="s">
        <v>25</v>
      </c>
      <c r="H1433">
        <v>4812846</v>
      </c>
      <c r="I1433">
        <v>282674</v>
      </c>
      <c r="J1433">
        <v>48887</v>
      </c>
      <c r="K1433">
        <v>13168</v>
      </c>
      <c r="L1433">
        <f>bbdd_Social_Media_Trends[[#This Row],[Likes]]+bbdd_Social_Media_Trends[[#This Row],[Shares]]+bbdd_Social_Media_Trends[[#This Row],[Comments]]</f>
        <v>344729</v>
      </c>
      <c r="M1433">
        <f>bbdd_Social_Media_Trends[[#This Row],[Interactions]]/bbdd_Social_Media_Trends[[#This Row],[Views]]</f>
        <v>7.1626850308528472E-2</v>
      </c>
      <c r="N1433" s="1" t="s">
        <v>22</v>
      </c>
      <c r="O1433" s="4">
        <f t="shared" si="22"/>
        <v>0</v>
      </c>
    </row>
    <row r="1434" spans="1:15">
      <c r="A1434" s="1" t="s">
        <v>1474</v>
      </c>
      <c r="B1434" s="2">
        <v>44596</v>
      </c>
      <c r="C1434" s="13" t="str">
        <f>TEXT(bbdd_Social_Media_Trends[[#This Row],[Post_Date]],"aaaa-mm")</f>
        <v>2022-02</v>
      </c>
      <c r="D1434" s="1" t="s">
        <v>24</v>
      </c>
      <c r="E1434" s="1" t="s">
        <v>35</v>
      </c>
      <c r="F1434" s="1" t="s">
        <v>32</v>
      </c>
      <c r="G1434" s="1" t="s">
        <v>15</v>
      </c>
      <c r="H1434">
        <v>4988430</v>
      </c>
      <c r="I1434">
        <v>387248</v>
      </c>
      <c r="J1434">
        <v>73957</v>
      </c>
      <c r="K1434">
        <v>36470</v>
      </c>
      <c r="L1434">
        <f>bbdd_Social_Media_Trends[[#This Row],[Likes]]+bbdd_Social_Media_Trends[[#This Row],[Shares]]+bbdd_Social_Media_Trends[[#This Row],[Comments]]</f>
        <v>497675</v>
      </c>
      <c r="M1434">
        <f>bbdd_Social_Media_Trends[[#This Row],[Interactions]]/bbdd_Social_Media_Trends[[#This Row],[Views]]</f>
        <v>9.9765858195865226E-2</v>
      </c>
      <c r="N1434" s="1" t="s">
        <v>22</v>
      </c>
      <c r="O1434" s="4">
        <f t="shared" si="22"/>
        <v>0</v>
      </c>
    </row>
    <row r="1435" spans="1:15">
      <c r="A1435" s="1" t="s">
        <v>1475</v>
      </c>
      <c r="B1435" s="2">
        <v>44577</v>
      </c>
      <c r="C1435" s="13" t="str">
        <f>TEXT(bbdd_Social_Media_Trends[[#This Row],[Post_Date]],"aaaa-mm")</f>
        <v>2022-01</v>
      </c>
      <c r="D1435" s="1" t="s">
        <v>12</v>
      </c>
      <c r="E1435" s="1" t="s">
        <v>57</v>
      </c>
      <c r="F1435" s="1" t="s">
        <v>32</v>
      </c>
      <c r="G1435" s="1" t="s">
        <v>15</v>
      </c>
      <c r="H1435">
        <v>320458</v>
      </c>
      <c r="I1435">
        <v>417326</v>
      </c>
      <c r="J1435">
        <v>92430</v>
      </c>
      <c r="K1435">
        <v>12583</v>
      </c>
      <c r="L1435">
        <f>bbdd_Social_Media_Trends[[#This Row],[Likes]]+bbdd_Social_Media_Trends[[#This Row],[Shares]]+bbdd_Social_Media_Trends[[#This Row],[Comments]]</f>
        <v>522339</v>
      </c>
      <c r="M1435">
        <f>bbdd_Social_Media_Trends[[#This Row],[Interactions]]/bbdd_Social_Media_Trends[[#This Row],[Views]]</f>
        <v>1.6299764711756299</v>
      </c>
      <c r="N1435" s="1" t="s">
        <v>29</v>
      </c>
      <c r="O1435" s="4">
        <f t="shared" si="22"/>
        <v>0</v>
      </c>
    </row>
    <row r="1436" spans="1:15">
      <c r="A1436" s="1" t="s">
        <v>1476</v>
      </c>
      <c r="B1436" s="2">
        <v>45253</v>
      </c>
      <c r="C1436" s="13" t="str">
        <f>TEXT(bbdd_Social_Media_Trends[[#This Row],[Post_Date]],"aaaa-mm")</f>
        <v>2023-11</v>
      </c>
      <c r="D1436" s="1" t="s">
        <v>12</v>
      </c>
      <c r="E1436" s="1" t="s">
        <v>46</v>
      </c>
      <c r="F1436" s="1" t="s">
        <v>41</v>
      </c>
      <c r="G1436" s="1" t="s">
        <v>21</v>
      </c>
      <c r="H1436">
        <v>494177</v>
      </c>
      <c r="I1436">
        <v>74495</v>
      </c>
      <c r="J1436">
        <v>51341</v>
      </c>
      <c r="K1436">
        <v>20363</v>
      </c>
      <c r="L1436">
        <f>bbdd_Social_Media_Trends[[#This Row],[Likes]]+bbdd_Social_Media_Trends[[#This Row],[Shares]]+bbdd_Social_Media_Trends[[#This Row],[Comments]]</f>
        <v>146199</v>
      </c>
      <c r="M1436">
        <f>bbdd_Social_Media_Trends[[#This Row],[Interactions]]/bbdd_Social_Media_Trends[[#This Row],[Views]]</f>
        <v>0.29584339214491973</v>
      </c>
      <c r="N1436" s="1" t="s">
        <v>22</v>
      </c>
      <c r="O1436" s="4">
        <f t="shared" si="22"/>
        <v>0</v>
      </c>
    </row>
    <row r="1437" spans="1:15">
      <c r="A1437" s="1" t="s">
        <v>1477</v>
      </c>
      <c r="B1437" s="2">
        <v>44889</v>
      </c>
      <c r="C1437" s="13" t="str">
        <f>TEXT(bbdd_Social_Media_Trends[[#This Row],[Post_Date]],"aaaa-mm")</f>
        <v>2022-11</v>
      </c>
      <c r="D1437" s="1" t="s">
        <v>12</v>
      </c>
      <c r="E1437" s="1" t="s">
        <v>39</v>
      </c>
      <c r="F1437" s="1" t="s">
        <v>47</v>
      </c>
      <c r="G1437" s="1" t="s">
        <v>28</v>
      </c>
      <c r="H1437">
        <v>2263835</v>
      </c>
      <c r="I1437">
        <v>253167</v>
      </c>
      <c r="J1437">
        <v>92950</v>
      </c>
      <c r="K1437">
        <v>2373</v>
      </c>
      <c r="L1437">
        <f>bbdd_Social_Media_Trends[[#This Row],[Likes]]+bbdd_Social_Media_Trends[[#This Row],[Shares]]+bbdd_Social_Media_Trends[[#This Row],[Comments]]</f>
        <v>348490</v>
      </c>
      <c r="M1437">
        <f>bbdd_Social_Media_Trends[[#This Row],[Interactions]]/bbdd_Social_Media_Trends[[#This Row],[Views]]</f>
        <v>0.15393789741743547</v>
      </c>
      <c r="N1437" s="1" t="s">
        <v>16</v>
      </c>
      <c r="O1437" s="4">
        <f t="shared" si="22"/>
        <v>0</v>
      </c>
    </row>
    <row r="1438" spans="1:15">
      <c r="A1438" s="1" t="s">
        <v>1478</v>
      </c>
      <c r="B1438" s="2">
        <v>44914</v>
      </c>
      <c r="C1438" s="13" t="str">
        <f>TEXT(bbdd_Social_Media_Trends[[#This Row],[Post_Date]],"aaaa-mm")</f>
        <v>2022-12</v>
      </c>
      <c r="D1438" s="1" t="s">
        <v>18</v>
      </c>
      <c r="E1438" s="1" t="s">
        <v>46</v>
      </c>
      <c r="F1438" s="1" t="s">
        <v>41</v>
      </c>
      <c r="G1438" s="1" t="s">
        <v>37</v>
      </c>
      <c r="H1438">
        <v>2243545</v>
      </c>
      <c r="I1438">
        <v>436598</v>
      </c>
      <c r="J1438">
        <v>7615</v>
      </c>
      <c r="K1438">
        <v>11674</v>
      </c>
      <c r="L1438">
        <f>bbdd_Social_Media_Trends[[#This Row],[Likes]]+bbdd_Social_Media_Trends[[#This Row],[Shares]]+bbdd_Social_Media_Trends[[#This Row],[Comments]]</f>
        <v>455887</v>
      </c>
      <c r="M1438">
        <f>bbdd_Social_Media_Trends[[#This Row],[Interactions]]/bbdd_Social_Media_Trends[[#This Row],[Views]]</f>
        <v>0.20319940094805319</v>
      </c>
      <c r="N1438" s="1" t="s">
        <v>22</v>
      </c>
      <c r="O1438" s="4">
        <f t="shared" si="22"/>
        <v>0</v>
      </c>
    </row>
    <row r="1439" spans="1:15">
      <c r="A1439" s="1" t="s">
        <v>1479</v>
      </c>
      <c r="B1439" s="2">
        <v>44741</v>
      </c>
      <c r="C1439" s="13" t="str">
        <f>TEXT(bbdd_Social_Media_Trends[[#This Row],[Post_Date]],"aaaa-mm")</f>
        <v>2022-06</v>
      </c>
      <c r="D1439" s="1" t="s">
        <v>18</v>
      </c>
      <c r="E1439" s="1" t="s">
        <v>19</v>
      </c>
      <c r="F1439" s="1" t="s">
        <v>47</v>
      </c>
      <c r="G1439" s="1" t="s">
        <v>50</v>
      </c>
      <c r="H1439">
        <v>1786017</v>
      </c>
      <c r="I1439">
        <v>418903</v>
      </c>
      <c r="J1439">
        <v>61845</v>
      </c>
      <c r="K1439">
        <v>42763</v>
      </c>
      <c r="L1439">
        <f>bbdd_Social_Media_Trends[[#This Row],[Likes]]+bbdd_Social_Media_Trends[[#This Row],[Shares]]+bbdd_Social_Media_Trends[[#This Row],[Comments]]</f>
        <v>523511</v>
      </c>
      <c r="M1439">
        <f>bbdd_Social_Media_Trends[[#This Row],[Interactions]]/bbdd_Social_Media_Trends[[#This Row],[Views]]</f>
        <v>0.29311647089585374</v>
      </c>
      <c r="N1439" s="1" t="s">
        <v>22</v>
      </c>
      <c r="O1439" s="4">
        <f t="shared" si="22"/>
        <v>0</v>
      </c>
    </row>
    <row r="1440" spans="1:15">
      <c r="A1440" s="1" t="s">
        <v>1480</v>
      </c>
      <c r="B1440" s="2">
        <v>45254</v>
      </c>
      <c r="C1440" s="13" t="str">
        <f>TEXT(bbdd_Social_Media_Trends[[#This Row],[Post_Date]],"aaaa-mm")</f>
        <v>2023-11</v>
      </c>
      <c r="D1440" s="1" t="s">
        <v>12</v>
      </c>
      <c r="E1440" s="1" t="s">
        <v>13</v>
      </c>
      <c r="F1440" s="1" t="s">
        <v>14</v>
      </c>
      <c r="G1440" s="1" t="s">
        <v>28</v>
      </c>
      <c r="H1440">
        <v>2793453</v>
      </c>
      <c r="I1440">
        <v>52138</v>
      </c>
      <c r="J1440">
        <v>49038</v>
      </c>
      <c r="K1440">
        <v>10863</v>
      </c>
      <c r="L1440">
        <f>bbdd_Social_Media_Trends[[#This Row],[Likes]]+bbdd_Social_Media_Trends[[#This Row],[Shares]]+bbdd_Social_Media_Trends[[#This Row],[Comments]]</f>
        <v>112039</v>
      </c>
      <c r="M1440">
        <f>bbdd_Social_Media_Trends[[#This Row],[Interactions]]/bbdd_Social_Media_Trends[[#This Row],[Views]]</f>
        <v>4.0107708989555221E-2</v>
      </c>
      <c r="N1440" s="1" t="s">
        <v>22</v>
      </c>
      <c r="O1440" s="4">
        <f t="shared" si="22"/>
        <v>0</v>
      </c>
    </row>
    <row r="1441" spans="1:15">
      <c r="A1441" s="1" t="s">
        <v>1481</v>
      </c>
      <c r="B1441" s="2">
        <v>44910</v>
      </c>
      <c r="C1441" s="13" t="str">
        <f>TEXT(bbdd_Social_Media_Trends[[#This Row],[Post_Date]],"aaaa-mm")</f>
        <v>2022-12</v>
      </c>
      <c r="D1441" s="1" t="s">
        <v>24</v>
      </c>
      <c r="E1441" s="1" t="s">
        <v>49</v>
      </c>
      <c r="F1441" s="1" t="s">
        <v>36</v>
      </c>
      <c r="G1441" s="1" t="s">
        <v>60</v>
      </c>
      <c r="H1441">
        <v>4561911</v>
      </c>
      <c r="I1441">
        <v>61464</v>
      </c>
      <c r="J1441">
        <v>87896</v>
      </c>
      <c r="K1441">
        <v>29370</v>
      </c>
      <c r="L1441">
        <f>bbdd_Social_Media_Trends[[#This Row],[Likes]]+bbdd_Social_Media_Trends[[#This Row],[Shares]]+bbdd_Social_Media_Trends[[#This Row],[Comments]]</f>
        <v>178730</v>
      </c>
      <c r="M1441">
        <f>bbdd_Social_Media_Trends[[#This Row],[Interactions]]/bbdd_Social_Media_Trends[[#This Row],[Views]]</f>
        <v>3.9178756446585652E-2</v>
      </c>
      <c r="N1441" s="1" t="s">
        <v>29</v>
      </c>
      <c r="O1441" s="4">
        <f t="shared" si="22"/>
        <v>0</v>
      </c>
    </row>
    <row r="1442" spans="1:15">
      <c r="A1442" s="1" t="s">
        <v>1482</v>
      </c>
      <c r="B1442" s="2">
        <v>45236</v>
      </c>
      <c r="C1442" s="13" t="str">
        <f>TEXT(bbdd_Social_Media_Trends[[#This Row],[Post_Date]],"aaaa-mm")</f>
        <v>2023-11</v>
      </c>
      <c r="D1442" s="1" t="s">
        <v>27</v>
      </c>
      <c r="E1442" s="1" t="s">
        <v>39</v>
      </c>
      <c r="F1442" s="1" t="s">
        <v>32</v>
      </c>
      <c r="G1442" s="1" t="s">
        <v>25</v>
      </c>
      <c r="H1442">
        <v>4608473</v>
      </c>
      <c r="I1442">
        <v>304395</v>
      </c>
      <c r="J1442">
        <v>4335</v>
      </c>
      <c r="K1442">
        <v>6543</v>
      </c>
      <c r="L1442">
        <f>bbdd_Social_Media_Trends[[#This Row],[Likes]]+bbdd_Social_Media_Trends[[#This Row],[Shares]]+bbdd_Social_Media_Trends[[#This Row],[Comments]]</f>
        <v>315273</v>
      </c>
      <c r="M1442">
        <f>bbdd_Social_Media_Trends[[#This Row],[Interactions]]/bbdd_Social_Media_Trends[[#This Row],[Views]]</f>
        <v>6.8411597507460717E-2</v>
      </c>
      <c r="N1442" s="1" t="s">
        <v>16</v>
      </c>
      <c r="O1442" s="4">
        <f t="shared" si="22"/>
        <v>0</v>
      </c>
    </row>
    <row r="1443" spans="1:15">
      <c r="A1443" s="1" t="s">
        <v>1483</v>
      </c>
      <c r="B1443" s="2">
        <v>44835</v>
      </c>
      <c r="C1443" s="13" t="str">
        <f>TEXT(bbdd_Social_Media_Trends[[#This Row],[Post_Date]],"aaaa-mm")</f>
        <v>2022-10</v>
      </c>
      <c r="D1443" s="1" t="s">
        <v>12</v>
      </c>
      <c r="E1443" s="1" t="s">
        <v>52</v>
      </c>
      <c r="F1443" s="1" t="s">
        <v>36</v>
      </c>
      <c r="G1443" s="1" t="s">
        <v>50</v>
      </c>
      <c r="H1443">
        <v>2090020</v>
      </c>
      <c r="I1443">
        <v>106952</v>
      </c>
      <c r="J1443">
        <v>66241</v>
      </c>
      <c r="K1443">
        <v>31466</v>
      </c>
      <c r="L1443">
        <f>bbdd_Social_Media_Trends[[#This Row],[Likes]]+bbdd_Social_Media_Trends[[#This Row],[Shares]]+bbdd_Social_Media_Trends[[#This Row],[Comments]]</f>
        <v>204659</v>
      </c>
      <c r="M1443">
        <f>bbdd_Social_Media_Trends[[#This Row],[Interactions]]/bbdd_Social_Media_Trends[[#This Row],[Views]]</f>
        <v>9.7922029454263593E-2</v>
      </c>
      <c r="N1443" s="1" t="s">
        <v>29</v>
      </c>
      <c r="O1443" s="4">
        <f t="shared" si="22"/>
        <v>0</v>
      </c>
    </row>
    <row r="1444" spans="1:15">
      <c r="A1444" s="1" t="s">
        <v>1484</v>
      </c>
      <c r="B1444" s="2">
        <v>44921</v>
      </c>
      <c r="C1444" s="13" t="str">
        <f>TEXT(bbdd_Social_Media_Trends[[#This Row],[Post_Date]],"aaaa-mm")</f>
        <v>2022-12</v>
      </c>
      <c r="D1444" s="1" t="s">
        <v>12</v>
      </c>
      <c r="E1444" s="1" t="s">
        <v>13</v>
      </c>
      <c r="F1444" s="1" t="s">
        <v>32</v>
      </c>
      <c r="G1444" s="1" t="s">
        <v>37</v>
      </c>
      <c r="H1444">
        <v>2954922</v>
      </c>
      <c r="I1444">
        <v>83459</v>
      </c>
      <c r="J1444">
        <v>90758</v>
      </c>
      <c r="K1444">
        <v>11510</v>
      </c>
      <c r="L1444">
        <f>bbdd_Social_Media_Trends[[#This Row],[Likes]]+bbdd_Social_Media_Trends[[#This Row],[Shares]]+bbdd_Social_Media_Trends[[#This Row],[Comments]]</f>
        <v>185727</v>
      </c>
      <c r="M1444">
        <f>bbdd_Social_Media_Trends[[#This Row],[Interactions]]/bbdd_Social_Media_Trends[[#This Row],[Views]]</f>
        <v>6.2853435725206963E-2</v>
      </c>
      <c r="N1444" s="1" t="s">
        <v>22</v>
      </c>
      <c r="O1444" s="4">
        <f t="shared" si="22"/>
        <v>0</v>
      </c>
    </row>
    <row r="1445" spans="1:15">
      <c r="A1445" s="1" t="s">
        <v>1485</v>
      </c>
      <c r="B1445" s="2">
        <v>44888</v>
      </c>
      <c r="C1445" s="13" t="str">
        <f>TEXT(bbdd_Social_Media_Trends[[#This Row],[Post_Date]],"aaaa-mm")</f>
        <v>2022-11</v>
      </c>
      <c r="D1445" s="1" t="s">
        <v>12</v>
      </c>
      <c r="E1445" s="1" t="s">
        <v>35</v>
      </c>
      <c r="F1445" s="1" t="s">
        <v>47</v>
      </c>
      <c r="G1445" s="1" t="s">
        <v>44</v>
      </c>
      <c r="H1445">
        <v>2972779</v>
      </c>
      <c r="I1445">
        <v>83040</v>
      </c>
      <c r="J1445">
        <v>51880</v>
      </c>
      <c r="K1445">
        <v>28713</v>
      </c>
      <c r="L1445">
        <f>bbdd_Social_Media_Trends[[#This Row],[Likes]]+bbdd_Social_Media_Trends[[#This Row],[Shares]]+bbdd_Social_Media_Trends[[#This Row],[Comments]]</f>
        <v>163633</v>
      </c>
      <c r="M1445">
        <f>bbdd_Social_Media_Trends[[#This Row],[Interactions]]/bbdd_Social_Media_Trends[[#This Row],[Views]]</f>
        <v>5.5043782265684738E-2</v>
      </c>
      <c r="N1445" s="1" t="s">
        <v>16</v>
      </c>
      <c r="O1445" s="4">
        <f t="shared" si="22"/>
        <v>0</v>
      </c>
    </row>
    <row r="1446" spans="1:15">
      <c r="A1446" s="1" t="s">
        <v>1486</v>
      </c>
      <c r="B1446" s="2">
        <v>45180</v>
      </c>
      <c r="C1446" s="13" t="str">
        <f>TEXT(bbdd_Social_Media_Trends[[#This Row],[Post_Date]],"aaaa-mm")</f>
        <v>2023-09</v>
      </c>
      <c r="D1446" s="1" t="s">
        <v>27</v>
      </c>
      <c r="E1446" s="1" t="s">
        <v>13</v>
      </c>
      <c r="F1446" s="1" t="s">
        <v>36</v>
      </c>
      <c r="G1446" s="1" t="s">
        <v>60</v>
      </c>
      <c r="H1446">
        <v>1149619</v>
      </c>
      <c r="I1446">
        <v>297330</v>
      </c>
      <c r="J1446">
        <v>86236</v>
      </c>
      <c r="K1446">
        <v>24425</v>
      </c>
      <c r="L1446">
        <f>bbdd_Social_Media_Trends[[#This Row],[Likes]]+bbdd_Social_Media_Trends[[#This Row],[Shares]]+bbdd_Social_Media_Trends[[#This Row],[Comments]]</f>
        <v>407991</v>
      </c>
      <c r="M1446">
        <f>bbdd_Social_Media_Trends[[#This Row],[Interactions]]/bbdd_Social_Media_Trends[[#This Row],[Views]]</f>
        <v>0.35489235999057078</v>
      </c>
      <c r="N1446" s="1" t="s">
        <v>29</v>
      </c>
      <c r="O1446" s="4">
        <f t="shared" si="22"/>
        <v>0</v>
      </c>
    </row>
    <row r="1447" spans="1:15">
      <c r="A1447" s="1" t="s">
        <v>1487</v>
      </c>
      <c r="B1447" s="2">
        <v>44897</v>
      </c>
      <c r="C1447" s="13" t="str">
        <f>TEXT(bbdd_Social_Media_Trends[[#This Row],[Post_Date]],"aaaa-mm")</f>
        <v>2022-12</v>
      </c>
      <c r="D1447" s="1" t="s">
        <v>12</v>
      </c>
      <c r="E1447" s="1" t="s">
        <v>52</v>
      </c>
      <c r="F1447" s="1" t="s">
        <v>41</v>
      </c>
      <c r="G1447" s="1" t="s">
        <v>21</v>
      </c>
      <c r="H1447">
        <v>3654157</v>
      </c>
      <c r="I1447">
        <v>446765</v>
      </c>
      <c r="J1447">
        <v>960</v>
      </c>
      <c r="K1447">
        <v>10338</v>
      </c>
      <c r="L1447">
        <f>bbdd_Social_Media_Trends[[#This Row],[Likes]]+bbdd_Social_Media_Trends[[#This Row],[Shares]]+bbdd_Social_Media_Trends[[#This Row],[Comments]]</f>
        <v>458063</v>
      </c>
      <c r="M1447">
        <f>bbdd_Social_Media_Trends[[#This Row],[Interactions]]/bbdd_Social_Media_Trends[[#This Row],[Views]]</f>
        <v>0.12535394620428186</v>
      </c>
      <c r="N1447" s="1" t="s">
        <v>29</v>
      </c>
      <c r="O1447" s="4">
        <f t="shared" si="22"/>
        <v>0</v>
      </c>
    </row>
    <row r="1448" spans="1:15">
      <c r="A1448" s="1" t="s">
        <v>1488</v>
      </c>
      <c r="B1448" s="2">
        <v>44683</v>
      </c>
      <c r="C1448" s="13" t="str">
        <f>TEXT(bbdd_Social_Media_Trends[[#This Row],[Post_Date]],"aaaa-mm")</f>
        <v>2022-05</v>
      </c>
      <c r="D1448" s="1" t="s">
        <v>24</v>
      </c>
      <c r="E1448" s="1" t="s">
        <v>31</v>
      </c>
      <c r="F1448" s="1" t="s">
        <v>14</v>
      </c>
      <c r="G1448" s="1" t="s">
        <v>60</v>
      </c>
      <c r="H1448">
        <v>237146</v>
      </c>
      <c r="I1448">
        <v>366143</v>
      </c>
      <c r="J1448">
        <v>43936</v>
      </c>
      <c r="K1448">
        <v>27510</v>
      </c>
      <c r="L1448">
        <f>bbdd_Social_Media_Trends[[#This Row],[Likes]]+bbdd_Social_Media_Trends[[#This Row],[Shares]]+bbdd_Social_Media_Trends[[#This Row],[Comments]]</f>
        <v>437589</v>
      </c>
      <c r="M1448">
        <f>bbdd_Social_Media_Trends[[#This Row],[Interactions]]/bbdd_Social_Media_Trends[[#This Row],[Views]]</f>
        <v>1.8452303644168571</v>
      </c>
      <c r="N1448" s="1" t="s">
        <v>22</v>
      </c>
      <c r="O1448" s="4">
        <f t="shared" si="22"/>
        <v>0</v>
      </c>
    </row>
    <row r="1449" spans="1:15">
      <c r="A1449" s="1" t="s">
        <v>1489</v>
      </c>
      <c r="B1449" s="2">
        <v>45067</v>
      </c>
      <c r="C1449" s="13" t="str">
        <f>TEXT(bbdd_Social_Media_Trends[[#This Row],[Post_Date]],"aaaa-mm")</f>
        <v>2023-05</v>
      </c>
      <c r="D1449" s="1" t="s">
        <v>24</v>
      </c>
      <c r="E1449" s="1" t="s">
        <v>13</v>
      </c>
      <c r="F1449" s="1" t="s">
        <v>14</v>
      </c>
      <c r="G1449" s="1" t="s">
        <v>25</v>
      </c>
      <c r="H1449">
        <v>4822497</v>
      </c>
      <c r="I1449">
        <v>93252</v>
      </c>
      <c r="J1449">
        <v>89723</v>
      </c>
      <c r="K1449">
        <v>22110</v>
      </c>
      <c r="L1449">
        <f>bbdd_Social_Media_Trends[[#This Row],[Likes]]+bbdd_Social_Media_Trends[[#This Row],[Shares]]+bbdd_Social_Media_Trends[[#This Row],[Comments]]</f>
        <v>205085</v>
      </c>
      <c r="M1449">
        <f>bbdd_Social_Media_Trends[[#This Row],[Interactions]]/bbdd_Social_Media_Trends[[#This Row],[Views]]</f>
        <v>4.2526724226059652E-2</v>
      </c>
      <c r="N1449" s="1" t="s">
        <v>29</v>
      </c>
      <c r="O1449" s="4">
        <f t="shared" si="22"/>
        <v>0</v>
      </c>
    </row>
    <row r="1450" spans="1:15">
      <c r="A1450" s="1" t="s">
        <v>1490</v>
      </c>
      <c r="B1450" s="2">
        <v>44853</v>
      </c>
      <c r="C1450" s="13" t="str">
        <f>TEXT(bbdd_Social_Media_Trends[[#This Row],[Post_Date]],"aaaa-mm")</f>
        <v>2022-10</v>
      </c>
      <c r="D1450" s="1" t="s">
        <v>18</v>
      </c>
      <c r="E1450" s="1" t="s">
        <v>35</v>
      </c>
      <c r="F1450" s="1" t="s">
        <v>32</v>
      </c>
      <c r="G1450" s="1" t="s">
        <v>37</v>
      </c>
      <c r="H1450">
        <v>4059730</v>
      </c>
      <c r="I1450">
        <v>479772</v>
      </c>
      <c r="J1450">
        <v>15896</v>
      </c>
      <c r="K1450">
        <v>35015</v>
      </c>
      <c r="L1450">
        <f>bbdd_Social_Media_Trends[[#This Row],[Likes]]+bbdd_Social_Media_Trends[[#This Row],[Shares]]+bbdd_Social_Media_Trends[[#This Row],[Comments]]</f>
        <v>530683</v>
      </c>
      <c r="M1450">
        <f>bbdd_Social_Media_Trends[[#This Row],[Interactions]]/bbdd_Social_Media_Trends[[#This Row],[Views]]</f>
        <v>0.13071879164377925</v>
      </c>
      <c r="N1450" s="1" t="s">
        <v>22</v>
      </c>
      <c r="O1450" s="4">
        <f t="shared" si="22"/>
        <v>0</v>
      </c>
    </row>
    <row r="1451" spans="1:15">
      <c r="A1451" s="1" t="s">
        <v>1491</v>
      </c>
      <c r="B1451" s="2">
        <v>44841</v>
      </c>
      <c r="C1451" s="13" t="str">
        <f>TEXT(bbdd_Social_Media_Trends[[#This Row],[Post_Date]],"aaaa-mm")</f>
        <v>2022-10</v>
      </c>
      <c r="D1451" s="1" t="s">
        <v>27</v>
      </c>
      <c r="E1451" s="1" t="s">
        <v>19</v>
      </c>
      <c r="F1451" s="1" t="s">
        <v>32</v>
      </c>
      <c r="G1451" s="1" t="s">
        <v>37</v>
      </c>
      <c r="H1451">
        <v>1704415</v>
      </c>
      <c r="I1451">
        <v>111106</v>
      </c>
      <c r="J1451">
        <v>36968</v>
      </c>
      <c r="K1451">
        <v>11611</v>
      </c>
      <c r="L1451">
        <f>bbdd_Social_Media_Trends[[#This Row],[Likes]]+bbdd_Social_Media_Trends[[#This Row],[Shares]]+bbdd_Social_Media_Trends[[#This Row],[Comments]]</f>
        <v>159685</v>
      </c>
      <c r="M1451">
        <f>bbdd_Social_Media_Trends[[#This Row],[Interactions]]/bbdd_Social_Media_Trends[[#This Row],[Views]]</f>
        <v>9.3689037000965147E-2</v>
      </c>
      <c r="N1451" s="1" t="s">
        <v>16</v>
      </c>
      <c r="O1451" s="4">
        <f t="shared" si="22"/>
        <v>0</v>
      </c>
    </row>
    <row r="1452" spans="1:15">
      <c r="A1452" s="1" t="s">
        <v>1492</v>
      </c>
      <c r="B1452" s="2">
        <v>44785</v>
      </c>
      <c r="C1452" s="13" t="str">
        <f>TEXT(bbdd_Social_Media_Trends[[#This Row],[Post_Date]],"aaaa-mm")</f>
        <v>2022-08</v>
      </c>
      <c r="D1452" s="1" t="s">
        <v>12</v>
      </c>
      <c r="E1452" s="1" t="s">
        <v>39</v>
      </c>
      <c r="F1452" s="1" t="s">
        <v>20</v>
      </c>
      <c r="G1452" s="1" t="s">
        <v>15</v>
      </c>
      <c r="H1452">
        <v>1245862</v>
      </c>
      <c r="I1452">
        <v>162049</v>
      </c>
      <c r="J1452">
        <v>83886</v>
      </c>
      <c r="K1452">
        <v>27223</v>
      </c>
      <c r="L1452">
        <f>bbdd_Social_Media_Trends[[#This Row],[Likes]]+bbdd_Social_Media_Trends[[#This Row],[Shares]]+bbdd_Social_Media_Trends[[#This Row],[Comments]]</f>
        <v>273158</v>
      </c>
      <c r="M1452">
        <f>bbdd_Social_Media_Trends[[#This Row],[Interactions]]/bbdd_Social_Media_Trends[[#This Row],[Views]]</f>
        <v>0.21925221252434057</v>
      </c>
      <c r="N1452" s="1" t="s">
        <v>29</v>
      </c>
      <c r="O1452" s="4">
        <f t="shared" si="22"/>
        <v>0</v>
      </c>
    </row>
    <row r="1453" spans="1:15">
      <c r="A1453" s="1" t="s">
        <v>1493</v>
      </c>
      <c r="B1453" s="2">
        <v>45221</v>
      </c>
      <c r="C1453" s="13" t="str">
        <f>TEXT(bbdd_Social_Media_Trends[[#This Row],[Post_Date]],"aaaa-mm")</f>
        <v>2023-10</v>
      </c>
      <c r="D1453" s="1" t="s">
        <v>24</v>
      </c>
      <c r="E1453" s="1" t="s">
        <v>39</v>
      </c>
      <c r="F1453" s="1" t="s">
        <v>14</v>
      </c>
      <c r="G1453" s="1" t="s">
        <v>28</v>
      </c>
      <c r="H1453">
        <v>536923</v>
      </c>
      <c r="I1453">
        <v>464158</v>
      </c>
      <c r="J1453">
        <v>44277</v>
      </c>
      <c r="K1453">
        <v>47080</v>
      </c>
      <c r="L1453">
        <f>bbdd_Social_Media_Trends[[#This Row],[Likes]]+bbdd_Social_Media_Trends[[#This Row],[Shares]]+bbdd_Social_Media_Trends[[#This Row],[Comments]]</f>
        <v>555515</v>
      </c>
      <c r="M1453">
        <f>bbdd_Social_Media_Trends[[#This Row],[Interactions]]/bbdd_Social_Media_Trends[[#This Row],[Views]]</f>
        <v>1.0346269390583007</v>
      </c>
      <c r="N1453" s="1" t="s">
        <v>29</v>
      </c>
      <c r="O1453" s="4">
        <f t="shared" si="22"/>
        <v>0</v>
      </c>
    </row>
    <row r="1454" spans="1:15">
      <c r="A1454" s="1" t="s">
        <v>1494</v>
      </c>
      <c r="B1454" s="2">
        <v>44608</v>
      </c>
      <c r="C1454" s="13" t="str">
        <f>TEXT(bbdd_Social_Media_Trends[[#This Row],[Post_Date]],"aaaa-mm")</f>
        <v>2022-02</v>
      </c>
      <c r="D1454" s="1" t="s">
        <v>27</v>
      </c>
      <c r="E1454" s="1" t="s">
        <v>57</v>
      </c>
      <c r="F1454" s="1" t="s">
        <v>32</v>
      </c>
      <c r="G1454" s="1" t="s">
        <v>25</v>
      </c>
      <c r="H1454">
        <v>540051</v>
      </c>
      <c r="I1454">
        <v>496755</v>
      </c>
      <c r="J1454">
        <v>33448</v>
      </c>
      <c r="K1454">
        <v>20685</v>
      </c>
      <c r="L1454">
        <f>bbdd_Social_Media_Trends[[#This Row],[Likes]]+bbdd_Social_Media_Trends[[#This Row],[Shares]]+bbdd_Social_Media_Trends[[#This Row],[Comments]]</f>
        <v>550888</v>
      </c>
      <c r="M1454">
        <f>bbdd_Social_Media_Trends[[#This Row],[Interactions]]/bbdd_Social_Media_Trends[[#This Row],[Views]]</f>
        <v>1.0200666233374256</v>
      </c>
      <c r="N1454" s="1" t="s">
        <v>22</v>
      </c>
      <c r="O1454" s="4">
        <f t="shared" si="22"/>
        <v>0</v>
      </c>
    </row>
    <row r="1455" spans="1:15">
      <c r="A1455" s="1" t="s">
        <v>1495</v>
      </c>
      <c r="B1455" s="2">
        <v>45064</v>
      </c>
      <c r="C1455" s="13" t="str">
        <f>TEXT(bbdd_Social_Media_Trends[[#This Row],[Post_Date]],"aaaa-mm")</f>
        <v>2023-05</v>
      </c>
      <c r="D1455" s="1" t="s">
        <v>27</v>
      </c>
      <c r="E1455" s="1" t="s">
        <v>57</v>
      </c>
      <c r="F1455" s="1" t="s">
        <v>32</v>
      </c>
      <c r="G1455" s="1" t="s">
        <v>44</v>
      </c>
      <c r="H1455">
        <v>2550618</v>
      </c>
      <c r="I1455">
        <v>270046</v>
      </c>
      <c r="J1455">
        <v>39624</v>
      </c>
      <c r="K1455">
        <v>31764</v>
      </c>
      <c r="L1455">
        <f>bbdd_Social_Media_Trends[[#This Row],[Likes]]+bbdd_Social_Media_Trends[[#This Row],[Shares]]+bbdd_Social_Media_Trends[[#This Row],[Comments]]</f>
        <v>341434</v>
      </c>
      <c r="M1455">
        <f>bbdd_Social_Media_Trends[[#This Row],[Interactions]]/bbdd_Social_Media_Trends[[#This Row],[Views]]</f>
        <v>0.13386324412358103</v>
      </c>
      <c r="N1455" s="1" t="s">
        <v>16</v>
      </c>
      <c r="O1455" s="4">
        <f t="shared" si="22"/>
        <v>0</v>
      </c>
    </row>
    <row r="1456" spans="1:15">
      <c r="A1456" s="1" t="s">
        <v>1496</v>
      </c>
      <c r="B1456" s="2">
        <v>44593</v>
      </c>
      <c r="C1456" s="13" t="str">
        <f>TEXT(bbdd_Social_Media_Trends[[#This Row],[Post_Date]],"aaaa-mm")</f>
        <v>2022-02</v>
      </c>
      <c r="D1456" s="1" t="s">
        <v>18</v>
      </c>
      <c r="E1456" s="1" t="s">
        <v>13</v>
      </c>
      <c r="F1456" s="1" t="s">
        <v>14</v>
      </c>
      <c r="G1456" s="1" t="s">
        <v>44</v>
      </c>
      <c r="H1456">
        <v>3262707</v>
      </c>
      <c r="I1456">
        <v>322516</v>
      </c>
      <c r="J1456">
        <v>95255</v>
      </c>
      <c r="K1456">
        <v>21585</v>
      </c>
      <c r="L1456">
        <f>bbdd_Social_Media_Trends[[#This Row],[Likes]]+bbdd_Social_Media_Trends[[#This Row],[Shares]]+bbdd_Social_Media_Trends[[#This Row],[Comments]]</f>
        <v>439356</v>
      </c>
      <c r="M1456">
        <f>bbdd_Social_Media_Trends[[#This Row],[Interactions]]/bbdd_Social_Media_Trends[[#This Row],[Views]]</f>
        <v>0.13465996180472228</v>
      </c>
      <c r="N1456" s="1" t="s">
        <v>16</v>
      </c>
      <c r="O1456" s="4">
        <f t="shared" si="22"/>
        <v>0</v>
      </c>
    </row>
    <row r="1457" spans="1:15">
      <c r="A1457" s="1" t="s">
        <v>1497</v>
      </c>
      <c r="B1457" s="2">
        <v>44615</v>
      </c>
      <c r="C1457" s="13" t="str">
        <f>TEXT(bbdd_Social_Media_Trends[[#This Row],[Post_Date]],"aaaa-mm")</f>
        <v>2022-02</v>
      </c>
      <c r="D1457" s="1" t="s">
        <v>18</v>
      </c>
      <c r="E1457" s="1" t="s">
        <v>46</v>
      </c>
      <c r="F1457" s="1" t="s">
        <v>32</v>
      </c>
      <c r="G1457" s="1" t="s">
        <v>50</v>
      </c>
      <c r="H1457">
        <v>3707557</v>
      </c>
      <c r="I1457">
        <v>238257</v>
      </c>
      <c r="J1457">
        <v>87810</v>
      </c>
      <c r="K1457">
        <v>32469</v>
      </c>
      <c r="L1457">
        <f>bbdd_Social_Media_Trends[[#This Row],[Likes]]+bbdd_Social_Media_Trends[[#This Row],[Shares]]+bbdd_Social_Media_Trends[[#This Row],[Comments]]</f>
        <v>358536</v>
      </c>
      <c r="M1457">
        <f>bbdd_Social_Media_Trends[[#This Row],[Interactions]]/bbdd_Social_Media_Trends[[#This Row],[Views]]</f>
        <v>9.6704110010985667E-2</v>
      </c>
      <c r="N1457" s="1" t="s">
        <v>22</v>
      </c>
      <c r="O1457" s="4">
        <f t="shared" si="22"/>
        <v>0</v>
      </c>
    </row>
    <row r="1458" spans="1:15">
      <c r="A1458" s="1" t="s">
        <v>1498</v>
      </c>
      <c r="B1458" s="2">
        <v>45197</v>
      </c>
      <c r="C1458" s="13" t="str">
        <f>TEXT(bbdd_Social_Media_Trends[[#This Row],[Post_Date]],"aaaa-mm")</f>
        <v>2023-09</v>
      </c>
      <c r="D1458" s="1" t="s">
        <v>27</v>
      </c>
      <c r="E1458" s="1" t="s">
        <v>52</v>
      </c>
      <c r="F1458" s="1" t="s">
        <v>32</v>
      </c>
      <c r="G1458" s="1" t="s">
        <v>50</v>
      </c>
      <c r="H1458">
        <v>3789717</v>
      </c>
      <c r="I1458">
        <v>314746</v>
      </c>
      <c r="J1458">
        <v>69878</v>
      </c>
      <c r="K1458">
        <v>17368</v>
      </c>
      <c r="L1458">
        <f>bbdd_Social_Media_Trends[[#This Row],[Likes]]+bbdd_Social_Media_Trends[[#This Row],[Shares]]+bbdd_Social_Media_Trends[[#This Row],[Comments]]</f>
        <v>401992</v>
      </c>
      <c r="M1458">
        <f>bbdd_Social_Media_Trends[[#This Row],[Interactions]]/bbdd_Social_Media_Trends[[#This Row],[Views]]</f>
        <v>0.10607441136105941</v>
      </c>
      <c r="N1458" s="1" t="s">
        <v>22</v>
      </c>
      <c r="O1458" s="4">
        <f t="shared" si="22"/>
        <v>0</v>
      </c>
    </row>
    <row r="1459" spans="1:15">
      <c r="A1459" s="1" t="s">
        <v>1499</v>
      </c>
      <c r="B1459" s="2">
        <v>45015</v>
      </c>
      <c r="C1459" s="13" t="str">
        <f>TEXT(bbdd_Social_Media_Trends[[#This Row],[Post_Date]],"aaaa-mm")</f>
        <v>2023-03</v>
      </c>
      <c r="D1459" s="1" t="s">
        <v>27</v>
      </c>
      <c r="E1459" s="1" t="s">
        <v>52</v>
      </c>
      <c r="F1459" s="1" t="s">
        <v>14</v>
      </c>
      <c r="G1459" s="1" t="s">
        <v>60</v>
      </c>
      <c r="H1459">
        <v>1980686</v>
      </c>
      <c r="I1459">
        <v>27994</v>
      </c>
      <c r="J1459">
        <v>52403</v>
      </c>
      <c r="K1459">
        <v>25446</v>
      </c>
      <c r="L1459">
        <f>bbdd_Social_Media_Trends[[#This Row],[Likes]]+bbdd_Social_Media_Trends[[#This Row],[Shares]]+bbdd_Social_Media_Trends[[#This Row],[Comments]]</f>
        <v>105843</v>
      </c>
      <c r="M1459">
        <f>bbdd_Social_Media_Trends[[#This Row],[Interactions]]/bbdd_Social_Media_Trends[[#This Row],[Views]]</f>
        <v>5.3437546385444235E-2</v>
      </c>
      <c r="N1459" s="1" t="s">
        <v>22</v>
      </c>
      <c r="O1459" s="4">
        <f t="shared" si="22"/>
        <v>0</v>
      </c>
    </row>
    <row r="1460" spans="1:15">
      <c r="A1460" s="1" t="s">
        <v>1500</v>
      </c>
      <c r="B1460" s="2">
        <v>45065</v>
      </c>
      <c r="C1460" s="13" t="str">
        <f>TEXT(bbdd_Social_Media_Trends[[#This Row],[Post_Date]],"aaaa-mm")</f>
        <v>2023-05</v>
      </c>
      <c r="D1460" s="1" t="s">
        <v>12</v>
      </c>
      <c r="E1460" s="1" t="s">
        <v>59</v>
      </c>
      <c r="F1460" s="1" t="s">
        <v>41</v>
      </c>
      <c r="G1460" s="1" t="s">
        <v>15</v>
      </c>
      <c r="H1460">
        <v>2133430</v>
      </c>
      <c r="I1460">
        <v>479806</v>
      </c>
      <c r="J1460">
        <v>15065</v>
      </c>
      <c r="K1460">
        <v>12873</v>
      </c>
      <c r="L1460">
        <f>bbdd_Social_Media_Trends[[#This Row],[Likes]]+bbdd_Social_Media_Trends[[#This Row],[Shares]]+bbdd_Social_Media_Trends[[#This Row],[Comments]]</f>
        <v>507744</v>
      </c>
      <c r="M1460">
        <f>bbdd_Social_Media_Trends[[#This Row],[Interactions]]/bbdd_Social_Media_Trends[[#This Row],[Views]]</f>
        <v>0.2379942158870926</v>
      </c>
      <c r="N1460" s="1" t="s">
        <v>16</v>
      </c>
      <c r="O1460" s="4">
        <f t="shared" si="22"/>
        <v>0</v>
      </c>
    </row>
    <row r="1461" spans="1:15">
      <c r="A1461" s="1" t="s">
        <v>1501</v>
      </c>
      <c r="B1461" s="2">
        <v>44944</v>
      </c>
      <c r="C1461" s="13" t="str">
        <f>TEXT(bbdd_Social_Media_Trends[[#This Row],[Post_Date]],"aaaa-mm")</f>
        <v>2023-01</v>
      </c>
      <c r="D1461" s="1" t="s">
        <v>12</v>
      </c>
      <c r="E1461" s="1" t="s">
        <v>39</v>
      </c>
      <c r="F1461" s="1" t="s">
        <v>14</v>
      </c>
      <c r="G1461" s="1" t="s">
        <v>37</v>
      </c>
      <c r="H1461">
        <v>3067711</v>
      </c>
      <c r="I1461">
        <v>211685</v>
      </c>
      <c r="J1461">
        <v>55025</v>
      </c>
      <c r="K1461">
        <v>91</v>
      </c>
      <c r="L1461">
        <f>bbdd_Social_Media_Trends[[#This Row],[Likes]]+bbdd_Social_Media_Trends[[#This Row],[Shares]]+bbdd_Social_Media_Trends[[#This Row],[Comments]]</f>
        <v>266801</v>
      </c>
      <c r="M1461">
        <f>bbdd_Social_Media_Trends[[#This Row],[Interactions]]/bbdd_Social_Media_Trends[[#This Row],[Views]]</f>
        <v>8.6970708779282008E-2</v>
      </c>
      <c r="N1461" s="1" t="s">
        <v>16</v>
      </c>
      <c r="O1461" s="4">
        <f t="shared" si="22"/>
        <v>0</v>
      </c>
    </row>
    <row r="1462" spans="1:15">
      <c r="A1462" s="1" t="s">
        <v>1502</v>
      </c>
      <c r="B1462" s="2">
        <v>45088</v>
      </c>
      <c r="C1462" s="13" t="str">
        <f>TEXT(bbdd_Social_Media_Trends[[#This Row],[Post_Date]],"aaaa-mm")</f>
        <v>2023-06</v>
      </c>
      <c r="D1462" s="1" t="s">
        <v>12</v>
      </c>
      <c r="E1462" s="1" t="s">
        <v>57</v>
      </c>
      <c r="F1462" s="1" t="s">
        <v>41</v>
      </c>
      <c r="G1462" s="1" t="s">
        <v>21</v>
      </c>
      <c r="H1462">
        <v>2412395</v>
      </c>
      <c r="I1462">
        <v>496981</v>
      </c>
      <c r="J1462">
        <v>33360</v>
      </c>
      <c r="K1462">
        <v>46462</v>
      </c>
      <c r="L1462">
        <f>bbdd_Social_Media_Trends[[#This Row],[Likes]]+bbdd_Social_Media_Trends[[#This Row],[Shares]]+bbdd_Social_Media_Trends[[#This Row],[Comments]]</f>
        <v>576803</v>
      </c>
      <c r="M1462">
        <f>bbdd_Social_Media_Trends[[#This Row],[Interactions]]/bbdd_Social_Media_Trends[[#This Row],[Views]]</f>
        <v>0.23909973283811317</v>
      </c>
      <c r="N1462" s="1" t="s">
        <v>16</v>
      </c>
      <c r="O1462" s="4">
        <f t="shared" si="22"/>
        <v>0</v>
      </c>
    </row>
    <row r="1463" spans="1:15">
      <c r="A1463" s="1" t="s">
        <v>1503</v>
      </c>
      <c r="B1463" s="2">
        <v>44706</v>
      </c>
      <c r="C1463" s="13" t="str">
        <f>TEXT(bbdd_Social_Media_Trends[[#This Row],[Post_Date]],"aaaa-mm")</f>
        <v>2022-05</v>
      </c>
      <c r="D1463" s="1" t="s">
        <v>18</v>
      </c>
      <c r="E1463" s="1" t="s">
        <v>31</v>
      </c>
      <c r="F1463" s="1" t="s">
        <v>14</v>
      </c>
      <c r="G1463" s="1" t="s">
        <v>15</v>
      </c>
      <c r="H1463">
        <v>712815</v>
      </c>
      <c r="I1463">
        <v>321009</v>
      </c>
      <c r="J1463">
        <v>10779</v>
      </c>
      <c r="K1463">
        <v>9754</v>
      </c>
      <c r="L1463">
        <f>bbdd_Social_Media_Trends[[#This Row],[Likes]]+bbdd_Social_Media_Trends[[#This Row],[Shares]]+bbdd_Social_Media_Trends[[#This Row],[Comments]]</f>
        <v>341542</v>
      </c>
      <c r="M1463">
        <f>bbdd_Social_Media_Trends[[#This Row],[Interactions]]/bbdd_Social_Media_Trends[[#This Row],[Views]]</f>
        <v>0.47914536029685123</v>
      </c>
      <c r="N1463" s="1" t="s">
        <v>29</v>
      </c>
      <c r="O1463" s="4">
        <f t="shared" si="22"/>
        <v>0</v>
      </c>
    </row>
    <row r="1464" spans="1:15">
      <c r="A1464" s="1" t="s">
        <v>1504</v>
      </c>
      <c r="B1464" s="2">
        <v>44802</v>
      </c>
      <c r="C1464" s="13" t="str">
        <f>TEXT(bbdd_Social_Media_Trends[[#This Row],[Post_Date]],"aaaa-mm")</f>
        <v>2022-08</v>
      </c>
      <c r="D1464" s="1" t="s">
        <v>24</v>
      </c>
      <c r="E1464" s="1" t="s">
        <v>19</v>
      </c>
      <c r="F1464" s="1" t="s">
        <v>36</v>
      </c>
      <c r="G1464" s="1" t="s">
        <v>15</v>
      </c>
      <c r="H1464">
        <v>1582056</v>
      </c>
      <c r="I1464">
        <v>494486</v>
      </c>
      <c r="J1464">
        <v>84288</v>
      </c>
      <c r="K1464">
        <v>37093</v>
      </c>
      <c r="L1464">
        <f>bbdd_Social_Media_Trends[[#This Row],[Likes]]+bbdd_Social_Media_Trends[[#This Row],[Shares]]+bbdd_Social_Media_Trends[[#This Row],[Comments]]</f>
        <v>615867</v>
      </c>
      <c r="M1464">
        <f>bbdd_Social_Media_Trends[[#This Row],[Interactions]]/bbdd_Social_Media_Trends[[#This Row],[Views]]</f>
        <v>0.3892826802591059</v>
      </c>
      <c r="N1464" s="1" t="s">
        <v>22</v>
      </c>
      <c r="O1464" s="4">
        <f t="shared" si="22"/>
        <v>0</v>
      </c>
    </row>
    <row r="1465" spans="1:15">
      <c r="A1465" s="1" t="s">
        <v>1505</v>
      </c>
      <c r="B1465" s="2">
        <v>44648</v>
      </c>
      <c r="C1465" s="13" t="str">
        <f>TEXT(bbdd_Social_Media_Trends[[#This Row],[Post_Date]],"aaaa-mm")</f>
        <v>2022-03</v>
      </c>
      <c r="D1465" s="1" t="s">
        <v>18</v>
      </c>
      <c r="E1465" s="1" t="s">
        <v>19</v>
      </c>
      <c r="F1465" s="1" t="s">
        <v>36</v>
      </c>
      <c r="G1465" s="1" t="s">
        <v>37</v>
      </c>
      <c r="H1465">
        <v>322957</v>
      </c>
      <c r="I1465">
        <v>396843</v>
      </c>
      <c r="J1465">
        <v>98493</v>
      </c>
      <c r="K1465">
        <v>11487</v>
      </c>
      <c r="L1465">
        <f>bbdd_Social_Media_Trends[[#This Row],[Likes]]+bbdd_Social_Media_Trends[[#This Row],[Shares]]+bbdd_Social_Media_Trends[[#This Row],[Comments]]</f>
        <v>506823</v>
      </c>
      <c r="M1465">
        <f>bbdd_Social_Media_Trends[[#This Row],[Interactions]]/bbdd_Social_Media_Trends[[#This Row],[Views]]</f>
        <v>1.5693203739197479</v>
      </c>
      <c r="N1465" s="1" t="s">
        <v>29</v>
      </c>
      <c r="O1465" s="4">
        <f t="shared" si="22"/>
        <v>0</v>
      </c>
    </row>
    <row r="1466" spans="1:15">
      <c r="A1466" s="1" t="s">
        <v>1506</v>
      </c>
      <c r="B1466" s="2">
        <v>44850</v>
      </c>
      <c r="C1466" s="13" t="str">
        <f>TEXT(bbdd_Social_Media_Trends[[#This Row],[Post_Date]],"aaaa-mm")</f>
        <v>2022-10</v>
      </c>
      <c r="D1466" s="1" t="s">
        <v>27</v>
      </c>
      <c r="E1466" s="1" t="s">
        <v>52</v>
      </c>
      <c r="F1466" s="1" t="s">
        <v>20</v>
      </c>
      <c r="G1466" s="1" t="s">
        <v>21</v>
      </c>
      <c r="H1466">
        <v>4995243</v>
      </c>
      <c r="I1466">
        <v>198754</v>
      </c>
      <c r="J1466">
        <v>50261</v>
      </c>
      <c r="K1466">
        <v>36892</v>
      </c>
      <c r="L1466">
        <f>bbdd_Social_Media_Trends[[#This Row],[Likes]]+bbdd_Social_Media_Trends[[#This Row],[Shares]]+bbdd_Social_Media_Trends[[#This Row],[Comments]]</f>
        <v>285907</v>
      </c>
      <c r="M1466">
        <f>bbdd_Social_Media_Trends[[#This Row],[Interactions]]/bbdd_Social_Media_Trends[[#This Row],[Views]]</f>
        <v>5.7235854191677961E-2</v>
      </c>
      <c r="N1466" s="1" t="s">
        <v>22</v>
      </c>
      <c r="O1466" s="4">
        <f t="shared" si="22"/>
        <v>0</v>
      </c>
    </row>
    <row r="1467" spans="1:15">
      <c r="A1467" s="1" t="s">
        <v>1507</v>
      </c>
      <c r="B1467" s="2">
        <v>44579</v>
      </c>
      <c r="C1467" s="13" t="str">
        <f>TEXT(bbdd_Social_Media_Trends[[#This Row],[Post_Date]],"aaaa-mm")</f>
        <v>2022-01</v>
      </c>
      <c r="D1467" s="1" t="s">
        <v>12</v>
      </c>
      <c r="E1467" s="1" t="s">
        <v>59</v>
      </c>
      <c r="F1467" s="1" t="s">
        <v>20</v>
      </c>
      <c r="G1467" s="1" t="s">
        <v>37</v>
      </c>
      <c r="H1467">
        <v>3678890</v>
      </c>
      <c r="I1467">
        <v>73518</v>
      </c>
      <c r="J1467">
        <v>35146</v>
      </c>
      <c r="K1467">
        <v>5294</v>
      </c>
      <c r="L1467">
        <f>bbdd_Social_Media_Trends[[#This Row],[Likes]]+bbdd_Social_Media_Trends[[#This Row],[Shares]]+bbdd_Social_Media_Trends[[#This Row],[Comments]]</f>
        <v>113958</v>
      </c>
      <c r="M1467">
        <f>bbdd_Social_Media_Trends[[#This Row],[Interactions]]/bbdd_Social_Media_Trends[[#This Row],[Views]]</f>
        <v>3.0976191188102933E-2</v>
      </c>
      <c r="N1467" s="1" t="s">
        <v>22</v>
      </c>
      <c r="O1467" s="4">
        <f t="shared" si="22"/>
        <v>0</v>
      </c>
    </row>
    <row r="1468" spans="1:15">
      <c r="A1468" s="1" t="s">
        <v>1508</v>
      </c>
      <c r="B1468" s="2">
        <v>44698</v>
      </c>
      <c r="C1468" s="13" t="str">
        <f>TEXT(bbdd_Social_Media_Trends[[#This Row],[Post_Date]],"aaaa-mm")</f>
        <v>2022-05</v>
      </c>
      <c r="D1468" s="1" t="s">
        <v>18</v>
      </c>
      <c r="E1468" s="1" t="s">
        <v>52</v>
      </c>
      <c r="F1468" s="1" t="s">
        <v>20</v>
      </c>
      <c r="G1468" s="1" t="s">
        <v>50</v>
      </c>
      <c r="H1468">
        <v>2249841</v>
      </c>
      <c r="I1468">
        <v>97823</v>
      </c>
      <c r="J1468">
        <v>18276</v>
      </c>
      <c r="K1468">
        <v>5221</v>
      </c>
      <c r="L1468">
        <f>bbdd_Social_Media_Trends[[#This Row],[Likes]]+bbdd_Social_Media_Trends[[#This Row],[Shares]]+bbdd_Social_Media_Trends[[#This Row],[Comments]]</f>
        <v>121320</v>
      </c>
      <c r="M1468">
        <f>bbdd_Social_Media_Trends[[#This Row],[Interactions]]/bbdd_Social_Media_Trends[[#This Row],[Views]]</f>
        <v>5.3923810615950196E-2</v>
      </c>
      <c r="N1468" s="1" t="s">
        <v>16</v>
      </c>
      <c r="O1468" s="4">
        <f t="shared" si="22"/>
        <v>0</v>
      </c>
    </row>
    <row r="1469" spans="1:15">
      <c r="A1469" s="1" t="s">
        <v>1509</v>
      </c>
      <c r="B1469" s="2">
        <v>44984</v>
      </c>
      <c r="C1469" s="13" t="str">
        <f>TEXT(bbdd_Social_Media_Trends[[#This Row],[Post_Date]],"aaaa-mm")</f>
        <v>2023-02</v>
      </c>
      <c r="D1469" s="1" t="s">
        <v>18</v>
      </c>
      <c r="E1469" s="1" t="s">
        <v>31</v>
      </c>
      <c r="F1469" s="1" t="s">
        <v>20</v>
      </c>
      <c r="G1469" s="1" t="s">
        <v>28</v>
      </c>
      <c r="H1469">
        <v>1684281</v>
      </c>
      <c r="I1469">
        <v>409446</v>
      </c>
      <c r="J1469">
        <v>92094</v>
      </c>
      <c r="K1469">
        <v>7598</v>
      </c>
      <c r="L1469">
        <f>bbdd_Social_Media_Trends[[#This Row],[Likes]]+bbdd_Social_Media_Trends[[#This Row],[Shares]]+bbdd_Social_Media_Trends[[#This Row],[Comments]]</f>
        <v>509138</v>
      </c>
      <c r="M1469">
        <f>bbdd_Social_Media_Trends[[#This Row],[Interactions]]/bbdd_Social_Media_Trends[[#This Row],[Views]]</f>
        <v>0.30228803863488335</v>
      </c>
      <c r="N1469" s="1" t="s">
        <v>16</v>
      </c>
      <c r="O1469" s="4">
        <f t="shared" si="22"/>
        <v>0</v>
      </c>
    </row>
    <row r="1470" spans="1:15">
      <c r="A1470" s="1" t="s">
        <v>1510</v>
      </c>
      <c r="B1470" s="2">
        <v>44679</v>
      </c>
      <c r="C1470" s="13" t="str">
        <f>TEXT(bbdd_Social_Media_Trends[[#This Row],[Post_Date]],"aaaa-mm")</f>
        <v>2022-04</v>
      </c>
      <c r="D1470" s="1" t="s">
        <v>12</v>
      </c>
      <c r="E1470" s="1" t="s">
        <v>46</v>
      </c>
      <c r="F1470" s="1" t="s">
        <v>47</v>
      </c>
      <c r="G1470" s="1" t="s">
        <v>15</v>
      </c>
      <c r="H1470">
        <v>1873057</v>
      </c>
      <c r="I1470">
        <v>21326</v>
      </c>
      <c r="J1470">
        <v>82659</v>
      </c>
      <c r="K1470">
        <v>29430</v>
      </c>
      <c r="L1470">
        <f>bbdd_Social_Media_Trends[[#This Row],[Likes]]+bbdd_Social_Media_Trends[[#This Row],[Shares]]+bbdd_Social_Media_Trends[[#This Row],[Comments]]</f>
        <v>133415</v>
      </c>
      <c r="M1470">
        <f>bbdd_Social_Media_Trends[[#This Row],[Interactions]]/bbdd_Social_Media_Trends[[#This Row],[Views]]</f>
        <v>7.1228478364513195E-2</v>
      </c>
      <c r="N1470" s="1" t="s">
        <v>16</v>
      </c>
      <c r="O1470" s="4">
        <f t="shared" si="22"/>
        <v>0</v>
      </c>
    </row>
    <row r="1471" spans="1:15">
      <c r="A1471" s="1" t="s">
        <v>1511</v>
      </c>
      <c r="B1471" s="2">
        <v>45283</v>
      </c>
      <c r="C1471" s="13" t="str">
        <f>TEXT(bbdd_Social_Media_Trends[[#This Row],[Post_Date]],"aaaa-mm")</f>
        <v>2023-12</v>
      </c>
      <c r="D1471" s="1" t="s">
        <v>27</v>
      </c>
      <c r="E1471" s="1" t="s">
        <v>39</v>
      </c>
      <c r="F1471" s="1" t="s">
        <v>32</v>
      </c>
      <c r="G1471" s="1" t="s">
        <v>28</v>
      </c>
      <c r="H1471">
        <v>4400045</v>
      </c>
      <c r="I1471">
        <v>264695</v>
      </c>
      <c r="J1471">
        <v>92687</v>
      </c>
      <c r="K1471">
        <v>40287</v>
      </c>
      <c r="L1471">
        <f>bbdd_Social_Media_Trends[[#This Row],[Likes]]+bbdd_Social_Media_Trends[[#This Row],[Shares]]+bbdd_Social_Media_Trends[[#This Row],[Comments]]</f>
        <v>397669</v>
      </c>
      <c r="M1471">
        <f>bbdd_Social_Media_Trends[[#This Row],[Interactions]]/bbdd_Social_Media_Trends[[#This Row],[Views]]</f>
        <v>9.0378393857335551E-2</v>
      </c>
      <c r="N1471" s="1" t="s">
        <v>29</v>
      </c>
      <c r="O1471" s="4">
        <f t="shared" si="22"/>
        <v>0</v>
      </c>
    </row>
    <row r="1472" spans="1:15">
      <c r="A1472" s="1" t="s">
        <v>1512</v>
      </c>
      <c r="B1472" s="2">
        <v>45048</v>
      </c>
      <c r="C1472" s="13" t="str">
        <f>TEXT(bbdd_Social_Media_Trends[[#This Row],[Post_Date]],"aaaa-mm")</f>
        <v>2023-05</v>
      </c>
      <c r="D1472" s="1" t="s">
        <v>24</v>
      </c>
      <c r="E1472" s="1" t="s">
        <v>57</v>
      </c>
      <c r="F1472" s="1" t="s">
        <v>14</v>
      </c>
      <c r="G1472" s="1" t="s">
        <v>44</v>
      </c>
      <c r="H1472">
        <v>4295904</v>
      </c>
      <c r="I1472">
        <v>96005</v>
      </c>
      <c r="J1472">
        <v>37813</v>
      </c>
      <c r="K1472">
        <v>34742</v>
      </c>
      <c r="L1472">
        <f>bbdd_Social_Media_Trends[[#This Row],[Likes]]+bbdd_Social_Media_Trends[[#This Row],[Shares]]+bbdd_Social_Media_Trends[[#This Row],[Comments]]</f>
        <v>168560</v>
      </c>
      <c r="M1472">
        <f>bbdd_Social_Media_Trends[[#This Row],[Interactions]]/bbdd_Social_Media_Trends[[#This Row],[Views]]</f>
        <v>3.9237375881770169E-2</v>
      </c>
      <c r="N1472" s="1" t="s">
        <v>16</v>
      </c>
      <c r="O1472" s="4">
        <f t="shared" si="22"/>
        <v>0</v>
      </c>
    </row>
    <row r="1473" spans="1:15">
      <c r="A1473" s="1" t="s">
        <v>1513</v>
      </c>
      <c r="B1473" s="2">
        <v>44694</v>
      </c>
      <c r="C1473" s="13" t="str">
        <f>TEXT(bbdd_Social_Media_Trends[[#This Row],[Post_Date]],"aaaa-mm")</f>
        <v>2022-05</v>
      </c>
      <c r="D1473" s="1" t="s">
        <v>12</v>
      </c>
      <c r="E1473" s="1" t="s">
        <v>19</v>
      </c>
      <c r="F1473" s="1" t="s">
        <v>41</v>
      </c>
      <c r="G1473" s="1" t="s">
        <v>21</v>
      </c>
      <c r="H1473">
        <v>1325071</v>
      </c>
      <c r="I1473">
        <v>32968</v>
      </c>
      <c r="J1473">
        <v>51401</v>
      </c>
      <c r="K1473">
        <v>6451</v>
      </c>
      <c r="L1473">
        <f>bbdd_Social_Media_Trends[[#This Row],[Likes]]+bbdd_Social_Media_Trends[[#This Row],[Shares]]+bbdd_Social_Media_Trends[[#This Row],[Comments]]</f>
        <v>90820</v>
      </c>
      <c r="M1473">
        <f>bbdd_Social_Media_Trends[[#This Row],[Interactions]]/bbdd_Social_Media_Trends[[#This Row],[Views]]</f>
        <v>6.853972353179566E-2</v>
      </c>
      <c r="N1473" s="1" t="s">
        <v>16</v>
      </c>
      <c r="O1473" s="4">
        <f t="shared" si="22"/>
        <v>0</v>
      </c>
    </row>
    <row r="1474" spans="1:15">
      <c r="A1474" s="1" t="s">
        <v>1514</v>
      </c>
      <c r="B1474" s="2">
        <v>44640</v>
      </c>
      <c r="C1474" s="13" t="str">
        <f>TEXT(bbdd_Social_Media_Trends[[#This Row],[Post_Date]],"aaaa-mm")</f>
        <v>2022-03</v>
      </c>
      <c r="D1474" s="1" t="s">
        <v>27</v>
      </c>
      <c r="E1474" s="1" t="s">
        <v>13</v>
      </c>
      <c r="F1474" s="1" t="s">
        <v>36</v>
      </c>
      <c r="G1474" s="1" t="s">
        <v>25</v>
      </c>
      <c r="H1474">
        <v>655188</v>
      </c>
      <c r="I1474">
        <v>203395</v>
      </c>
      <c r="J1474">
        <v>52047</v>
      </c>
      <c r="K1474">
        <v>33016</v>
      </c>
      <c r="L1474">
        <f>bbdd_Social_Media_Trends[[#This Row],[Likes]]+bbdd_Social_Media_Trends[[#This Row],[Shares]]+bbdd_Social_Media_Trends[[#This Row],[Comments]]</f>
        <v>288458</v>
      </c>
      <c r="M1474">
        <f>bbdd_Social_Media_Trends[[#This Row],[Interactions]]/bbdd_Social_Media_Trends[[#This Row],[Views]]</f>
        <v>0.44026752626726984</v>
      </c>
      <c r="N1474" s="1" t="s">
        <v>16</v>
      </c>
      <c r="O1474" s="4">
        <f t="shared" ref="O1474:O1537" si="23">IF(ISERROR(VLOOKUP(A1474,A1475:A6472,1,FALSE)),0, 1)</f>
        <v>0</v>
      </c>
    </row>
    <row r="1475" spans="1:15">
      <c r="A1475" s="1" t="s">
        <v>1515</v>
      </c>
      <c r="B1475" s="2">
        <v>45067</v>
      </c>
      <c r="C1475" s="13" t="str">
        <f>TEXT(bbdd_Social_Media_Trends[[#This Row],[Post_Date]],"aaaa-mm")</f>
        <v>2023-05</v>
      </c>
      <c r="D1475" s="1" t="s">
        <v>24</v>
      </c>
      <c r="E1475" s="1" t="s">
        <v>19</v>
      </c>
      <c r="F1475" s="1" t="s">
        <v>47</v>
      </c>
      <c r="G1475" s="1" t="s">
        <v>21</v>
      </c>
      <c r="H1475">
        <v>3918763</v>
      </c>
      <c r="I1475">
        <v>377071</v>
      </c>
      <c r="J1475">
        <v>94228</v>
      </c>
      <c r="K1475">
        <v>18967</v>
      </c>
      <c r="L1475">
        <f>bbdd_Social_Media_Trends[[#This Row],[Likes]]+bbdd_Social_Media_Trends[[#This Row],[Shares]]+bbdd_Social_Media_Trends[[#This Row],[Comments]]</f>
        <v>490266</v>
      </c>
      <c r="M1475">
        <f>bbdd_Social_Media_Trends[[#This Row],[Interactions]]/bbdd_Social_Media_Trends[[#This Row],[Views]]</f>
        <v>0.12510733616705066</v>
      </c>
      <c r="N1475" s="1" t="s">
        <v>29</v>
      </c>
      <c r="O1475" s="4">
        <f t="shared" si="23"/>
        <v>0</v>
      </c>
    </row>
    <row r="1476" spans="1:15">
      <c r="A1476" s="1" t="s">
        <v>1516</v>
      </c>
      <c r="B1476" s="2">
        <v>45221</v>
      </c>
      <c r="C1476" s="13" t="str">
        <f>TEXT(bbdd_Social_Media_Trends[[#This Row],[Post_Date]],"aaaa-mm")</f>
        <v>2023-10</v>
      </c>
      <c r="D1476" s="1" t="s">
        <v>18</v>
      </c>
      <c r="E1476" s="1" t="s">
        <v>13</v>
      </c>
      <c r="F1476" s="1" t="s">
        <v>32</v>
      </c>
      <c r="G1476" s="1" t="s">
        <v>44</v>
      </c>
      <c r="H1476">
        <v>990310</v>
      </c>
      <c r="I1476">
        <v>94516</v>
      </c>
      <c r="J1476">
        <v>53191</v>
      </c>
      <c r="K1476">
        <v>6975</v>
      </c>
      <c r="L1476">
        <f>bbdd_Social_Media_Trends[[#This Row],[Likes]]+bbdd_Social_Media_Trends[[#This Row],[Shares]]+bbdd_Social_Media_Trends[[#This Row],[Comments]]</f>
        <v>154682</v>
      </c>
      <c r="M1476">
        <f>bbdd_Social_Media_Trends[[#This Row],[Interactions]]/bbdd_Social_Media_Trends[[#This Row],[Views]]</f>
        <v>0.15619553473154871</v>
      </c>
      <c r="N1476" s="1" t="s">
        <v>22</v>
      </c>
      <c r="O1476" s="4">
        <f t="shared" si="23"/>
        <v>0</v>
      </c>
    </row>
    <row r="1477" spans="1:15">
      <c r="A1477" s="1" t="s">
        <v>1517</v>
      </c>
      <c r="B1477" s="2">
        <v>45044</v>
      </c>
      <c r="C1477" s="13" t="str">
        <f>TEXT(bbdd_Social_Media_Trends[[#This Row],[Post_Date]],"aaaa-mm")</f>
        <v>2023-04</v>
      </c>
      <c r="D1477" s="1" t="s">
        <v>24</v>
      </c>
      <c r="E1477" s="1" t="s">
        <v>13</v>
      </c>
      <c r="F1477" s="1" t="s">
        <v>41</v>
      </c>
      <c r="G1477" s="1" t="s">
        <v>21</v>
      </c>
      <c r="H1477">
        <v>239932</v>
      </c>
      <c r="I1477">
        <v>144696</v>
      </c>
      <c r="J1477">
        <v>32439</v>
      </c>
      <c r="K1477">
        <v>22126</v>
      </c>
      <c r="L1477">
        <f>bbdd_Social_Media_Trends[[#This Row],[Likes]]+bbdd_Social_Media_Trends[[#This Row],[Shares]]+bbdd_Social_Media_Trends[[#This Row],[Comments]]</f>
        <v>199261</v>
      </c>
      <c r="M1477">
        <f>bbdd_Social_Media_Trends[[#This Row],[Interactions]]/bbdd_Social_Media_Trends[[#This Row],[Views]]</f>
        <v>0.83048947201707146</v>
      </c>
      <c r="N1477" s="1" t="s">
        <v>29</v>
      </c>
      <c r="O1477" s="4">
        <f t="shared" si="23"/>
        <v>0</v>
      </c>
    </row>
    <row r="1478" spans="1:15">
      <c r="A1478" s="1" t="s">
        <v>1518</v>
      </c>
      <c r="B1478" s="2">
        <v>44624</v>
      </c>
      <c r="C1478" s="13" t="str">
        <f>TEXT(bbdd_Social_Media_Trends[[#This Row],[Post_Date]],"aaaa-mm")</f>
        <v>2022-03</v>
      </c>
      <c r="D1478" s="1" t="s">
        <v>12</v>
      </c>
      <c r="E1478" s="1" t="s">
        <v>49</v>
      </c>
      <c r="F1478" s="1" t="s">
        <v>47</v>
      </c>
      <c r="G1478" s="1" t="s">
        <v>21</v>
      </c>
      <c r="H1478">
        <v>1093638</v>
      </c>
      <c r="I1478">
        <v>160508</v>
      </c>
      <c r="J1478">
        <v>65534</v>
      </c>
      <c r="K1478">
        <v>14746</v>
      </c>
      <c r="L1478">
        <f>bbdd_Social_Media_Trends[[#This Row],[Likes]]+bbdd_Social_Media_Trends[[#This Row],[Shares]]+bbdd_Social_Media_Trends[[#This Row],[Comments]]</f>
        <v>240788</v>
      </c>
      <c r="M1478">
        <f>bbdd_Social_Media_Trends[[#This Row],[Interactions]]/bbdd_Social_Media_Trends[[#This Row],[Views]]</f>
        <v>0.22017157414062058</v>
      </c>
      <c r="N1478" s="1" t="s">
        <v>16</v>
      </c>
      <c r="O1478" s="4">
        <f t="shared" si="23"/>
        <v>0</v>
      </c>
    </row>
    <row r="1479" spans="1:15">
      <c r="A1479" s="1" t="s">
        <v>1519</v>
      </c>
      <c r="B1479" s="2">
        <v>44916</v>
      </c>
      <c r="C1479" s="13" t="str">
        <f>TEXT(bbdd_Social_Media_Trends[[#This Row],[Post_Date]],"aaaa-mm")</f>
        <v>2022-12</v>
      </c>
      <c r="D1479" s="1" t="s">
        <v>18</v>
      </c>
      <c r="E1479" s="1" t="s">
        <v>49</v>
      </c>
      <c r="F1479" s="1" t="s">
        <v>20</v>
      </c>
      <c r="G1479" s="1" t="s">
        <v>21</v>
      </c>
      <c r="H1479">
        <v>4459322</v>
      </c>
      <c r="I1479">
        <v>130429</v>
      </c>
      <c r="J1479">
        <v>41640</v>
      </c>
      <c r="K1479">
        <v>43576</v>
      </c>
      <c r="L1479">
        <f>bbdd_Social_Media_Trends[[#This Row],[Likes]]+bbdd_Social_Media_Trends[[#This Row],[Shares]]+bbdd_Social_Media_Trends[[#This Row],[Comments]]</f>
        <v>215645</v>
      </c>
      <c r="M1479">
        <f>bbdd_Social_Media_Trends[[#This Row],[Interactions]]/bbdd_Social_Media_Trends[[#This Row],[Views]]</f>
        <v>4.8358248182122754E-2</v>
      </c>
      <c r="N1479" s="1" t="s">
        <v>16</v>
      </c>
      <c r="O1479" s="4">
        <f t="shared" si="23"/>
        <v>0</v>
      </c>
    </row>
    <row r="1480" spans="1:15">
      <c r="A1480" s="1" t="s">
        <v>1520</v>
      </c>
      <c r="B1480" s="2">
        <v>44875</v>
      </c>
      <c r="C1480" s="13" t="str">
        <f>TEXT(bbdd_Social_Media_Trends[[#This Row],[Post_Date]],"aaaa-mm")</f>
        <v>2022-11</v>
      </c>
      <c r="D1480" s="1" t="s">
        <v>18</v>
      </c>
      <c r="E1480" s="1" t="s">
        <v>35</v>
      </c>
      <c r="F1480" s="1" t="s">
        <v>32</v>
      </c>
      <c r="G1480" s="1" t="s">
        <v>25</v>
      </c>
      <c r="H1480">
        <v>4856239</v>
      </c>
      <c r="I1480">
        <v>463589</v>
      </c>
      <c r="J1480">
        <v>77615</v>
      </c>
      <c r="K1480">
        <v>15106</v>
      </c>
      <c r="L1480">
        <f>bbdd_Social_Media_Trends[[#This Row],[Likes]]+bbdd_Social_Media_Trends[[#This Row],[Shares]]+bbdd_Social_Media_Trends[[#This Row],[Comments]]</f>
        <v>556310</v>
      </c>
      <c r="M1480">
        <f>bbdd_Social_Media_Trends[[#This Row],[Interactions]]/bbdd_Social_Media_Trends[[#This Row],[Views]]</f>
        <v>0.11455572923820265</v>
      </c>
      <c r="N1480" s="1" t="s">
        <v>22</v>
      </c>
      <c r="O1480" s="4">
        <f t="shared" si="23"/>
        <v>0</v>
      </c>
    </row>
    <row r="1481" spans="1:15">
      <c r="A1481" s="1" t="s">
        <v>1521</v>
      </c>
      <c r="B1481" s="2">
        <v>45132</v>
      </c>
      <c r="C1481" s="13" t="str">
        <f>TEXT(bbdd_Social_Media_Trends[[#This Row],[Post_Date]],"aaaa-mm")</f>
        <v>2023-07</v>
      </c>
      <c r="D1481" s="1" t="s">
        <v>24</v>
      </c>
      <c r="E1481" s="1" t="s">
        <v>31</v>
      </c>
      <c r="F1481" s="1" t="s">
        <v>32</v>
      </c>
      <c r="G1481" s="1" t="s">
        <v>25</v>
      </c>
      <c r="H1481">
        <v>180256</v>
      </c>
      <c r="I1481">
        <v>229751</v>
      </c>
      <c r="J1481">
        <v>7248</v>
      </c>
      <c r="K1481">
        <v>44829</v>
      </c>
      <c r="L1481">
        <f>bbdd_Social_Media_Trends[[#This Row],[Likes]]+bbdd_Social_Media_Trends[[#This Row],[Shares]]+bbdd_Social_Media_Trends[[#This Row],[Comments]]</f>
        <v>281828</v>
      </c>
      <c r="M1481">
        <f>bbdd_Social_Media_Trends[[#This Row],[Interactions]]/bbdd_Social_Media_Trends[[#This Row],[Views]]</f>
        <v>1.5634874844665365</v>
      </c>
      <c r="N1481" s="1" t="s">
        <v>29</v>
      </c>
      <c r="O1481" s="4">
        <f t="shared" si="23"/>
        <v>0</v>
      </c>
    </row>
    <row r="1482" spans="1:15">
      <c r="A1482" s="1" t="s">
        <v>1522</v>
      </c>
      <c r="B1482" s="2">
        <v>44652</v>
      </c>
      <c r="C1482" s="13" t="str">
        <f>TEXT(bbdd_Social_Media_Trends[[#This Row],[Post_Date]],"aaaa-mm")</f>
        <v>2022-04</v>
      </c>
      <c r="D1482" s="1" t="s">
        <v>12</v>
      </c>
      <c r="E1482" s="1" t="s">
        <v>52</v>
      </c>
      <c r="F1482" s="1" t="s">
        <v>36</v>
      </c>
      <c r="G1482" s="1" t="s">
        <v>25</v>
      </c>
      <c r="H1482">
        <v>3716784</v>
      </c>
      <c r="I1482">
        <v>8333</v>
      </c>
      <c r="J1482">
        <v>58793</v>
      </c>
      <c r="K1482">
        <v>1796</v>
      </c>
      <c r="L1482">
        <f>bbdd_Social_Media_Trends[[#This Row],[Likes]]+bbdd_Social_Media_Trends[[#This Row],[Shares]]+bbdd_Social_Media_Trends[[#This Row],[Comments]]</f>
        <v>68922</v>
      </c>
      <c r="M1482">
        <f>bbdd_Social_Media_Trends[[#This Row],[Interactions]]/bbdd_Social_Media_Trends[[#This Row],[Views]]</f>
        <v>1.8543450466855217E-2</v>
      </c>
      <c r="N1482" s="1" t="s">
        <v>29</v>
      </c>
      <c r="O1482" s="4">
        <f t="shared" si="23"/>
        <v>0</v>
      </c>
    </row>
    <row r="1483" spans="1:15">
      <c r="A1483" s="1" t="s">
        <v>1523</v>
      </c>
      <c r="B1483" s="2">
        <v>45014</v>
      </c>
      <c r="C1483" s="13" t="str">
        <f>TEXT(bbdd_Social_Media_Trends[[#This Row],[Post_Date]],"aaaa-mm")</f>
        <v>2023-03</v>
      </c>
      <c r="D1483" s="1" t="s">
        <v>24</v>
      </c>
      <c r="E1483" s="1" t="s">
        <v>57</v>
      </c>
      <c r="F1483" s="1" t="s">
        <v>32</v>
      </c>
      <c r="G1483" s="1" t="s">
        <v>15</v>
      </c>
      <c r="H1483">
        <v>2121741</v>
      </c>
      <c r="I1483">
        <v>241186</v>
      </c>
      <c r="J1483">
        <v>76623</v>
      </c>
      <c r="K1483">
        <v>19400</v>
      </c>
      <c r="L1483">
        <f>bbdd_Social_Media_Trends[[#This Row],[Likes]]+bbdd_Social_Media_Trends[[#This Row],[Shares]]+bbdd_Social_Media_Trends[[#This Row],[Comments]]</f>
        <v>337209</v>
      </c>
      <c r="M1483">
        <f>bbdd_Social_Media_Trends[[#This Row],[Interactions]]/bbdd_Social_Media_Trends[[#This Row],[Views]]</f>
        <v>0.15893033127040482</v>
      </c>
      <c r="N1483" s="1" t="s">
        <v>22</v>
      </c>
      <c r="O1483" s="4">
        <f t="shared" si="23"/>
        <v>0</v>
      </c>
    </row>
    <row r="1484" spans="1:15">
      <c r="A1484" s="1" t="s">
        <v>1524</v>
      </c>
      <c r="B1484" s="2">
        <v>45207</v>
      </c>
      <c r="C1484" s="13" t="str">
        <f>TEXT(bbdd_Social_Media_Trends[[#This Row],[Post_Date]],"aaaa-mm")</f>
        <v>2023-10</v>
      </c>
      <c r="D1484" s="1" t="s">
        <v>24</v>
      </c>
      <c r="E1484" s="1" t="s">
        <v>35</v>
      </c>
      <c r="F1484" s="1" t="s">
        <v>32</v>
      </c>
      <c r="G1484" s="1" t="s">
        <v>21</v>
      </c>
      <c r="H1484">
        <v>1491502</v>
      </c>
      <c r="I1484">
        <v>426504</v>
      </c>
      <c r="J1484">
        <v>12495</v>
      </c>
      <c r="K1484">
        <v>12223</v>
      </c>
      <c r="L1484">
        <f>bbdd_Social_Media_Trends[[#This Row],[Likes]]+bbdd_Social_Media_Trends[[#This Row],[Shares]]+bbdd_Social_Media_Trends[[#This Row],[Comments]]</f>
        <v>451222</v>
      </c>
      <c r="M1484">
        <f>bbdd_Social_Media_Trends[[#This Row],[Interactions]]/bbdd_Social_Media_Trends[[#This Row],[Views]]</f>
        <v>0.30252859198311499</v>
      </c>
      <c r="N1484" s="1" t="s">
        <v>29</v>
      </c>
      <c r="O1484" s="4">
        <f t="shared" si="23"/>
        <v>0</v>
      </c>
    </row>
    <row r="1485" spans="1:15">
      <c r="A1485" s="1" t="s">
        <v>1525</v>
      </c>
      <c r="B1485" s="2">
        <v>44907</v>
      </c>
      <c r="C1485" s="13" t="str">
        <f>TEXT(bbdd_Social_Media_Trends[[#This Row],[Post_Date]],"aaaa-mm")</f>
        <v>2022-12</v>
      </c>
      <c r="D1485" s="1" t="s">
        <v>12</v>
      </c>
      <c r="E1485" s="1" t="s">
        <v>46</v>
      </c>
      <c r="F1485" s="1" t="s">
        <v>32</v>
      </c>
      <c r="G1485" s="1" t="s">
        <v>60</v>
      </c>
      <c r="H1485">
        <v>863776</v>
      </c>
      <c r="I1485">
        <v>360210</v>
      </c>
      <c r="J1485">
        <v>45845</v>
      </c>
      <c r="K1485">
        <v>199</v>
      </c>
      <c r="L1485">
        <f>bbdd_Social_Media_Trends[[#This Row],[Likes]]+bbdd_Social_Media_Trends[[#This Row],[Shares]]+bbdd_Social_Media_Trends[[#This Row],[Comments]]</f>
        <v>406254</v>
      </c>
      <c r="M1485">
        <f>bbdd_Social_Media_Trends[[#This Row],[Interactions]]/bbdd_Social_Media_Trends[[#This Row],[Views]]</f>
        <v>0.47032332456562814</v>
      </c>
      <c r="N1485" s="1" t="s">
        <v>22</v>
      </c>
      <c r="O1485" s="4">
        <f t="shared" si="23"/>
        <v>0</v>
      </c>
    </row>
    <row r="1486" spans="1:15">
      <c r="A1486" s="1" t="s">
        <v>1526</v>
      </c>
      <c r="B1486" s="2">
        <v>45272</v>
      </c>
      <c r="C1486" s="13" t="str">
        <f>TEXT(bbdd_Social_Media_Trends[[#This Row],[Post_Date]],"aaaa-mm")</f>
        <v>2023-12</v>
      </c>
      <c r="D1486" s="1" t="s">
        <v>18</v>
      </c>
      <c r="E1486" s="1" t="s">
        <v>35</v>
      </c>
      <c r="F1486" s="1" t="s">
        <v>32</v>
      </c>
      <c r="G1486" s="1" t="s">
        <v>44</v>
      </c>
      <c r="H1486">
        <v>671118</v>
      </c>
      <c r="I1486">
        <v>362241</v>
      </c>
      <c r="J1486">
        <v>15395</v>
      </c>
      <c r="K1486">
        <v>711</v>
      </c>
      <c r="L1486">
        <f>bbdd_Social_Media_Trends[[#This Row],[Likes]]+bbdd_Social_Media_Trends[[#This Row],[Shares]]+bbdd_Social_Media_Trends[[#This Row],[Comments]]</f>
        <v>378347</v>
      </c>
      <c r="M1486">
        <f>bbdd_Social_Media_Trends[[#This Row],[Interactions]]/bbdd_Social_Media_Trends[[#This Row],[Views]]</f>
        <v>0.56375629919030634</v>
      </c>
      <c r="N1486" s="1" t="s">
        <v>16</v>
      </c>
      <c r="O1486" s="4">
        <f t="shared" si="23"/>
        <v>0</v>
      </c>
    </row>
    <row r="1487" spans="1:15">
      <c r="A1487" s="1" t="s">
        <v>1527</v>
      </c>
      <c r="B1487" s="2">
        <v>44787</v>
      </c>
      <c r="C1487" s="13" t="str">
        <f>TEXT(bbdd_Social_Media_Trends[[#This Row],[Post_Date]],"aaaa-mm")</f>
        <v>2022-08</v>
      </c>
      <c r="D1487" s="1" t="s">
        <v>24</v>
      </c>
      <c r="E1487" s="1" t="s">
        <v>59</v>
      </c>
      <c r="F1487" s="1" t="s">
        <v>47</v>
      </c>
      <c r="G1487" s="1" t="s">
        <v>21</v>
      </c>
      <c r="H1487">
        <v>1732622</v>
      </c>
      <c r="I1487">
        <v>439661</v>
      </c>
      <c r="J1487">
        <v>38668</v>
      </c>
      <c r="K1487">
        <v>776</v>
      </c>
      <c r="L1487">
        <f>bbdd_Social_Media_Trends[[#This Row],[Likes]]+bbdd_Social_Media_Trends[[#This Row],[Shares]]+bbdd_Social_Media_Trends[[#This Row],[Comments]]</f>
        <v>479105</v>
      </c>
      <c r="M1487">
        <f>bbdd_Social_Media_Trends[[#This Row],[Interactions]]/bbdd_Social_Media_Trends[[#This Row],[Views]]</f>
        <v>0.2765202104094257</v>
      </c>
      <c r="N1487" s="1" t="s">
        <v>16</v>
      </c>
      <c r="O1487" s="4">
        <f t="shared" si="23"/>
        <v>0</v>
      </c>
    </row>
    <row r="1488" spans="1:15">
      <c r="A1488" s="1" t="s">
        <v>1528</v>
      </c>
      <c r="B1488" s="2">
        <v>44983</v>
      </c>
      <c r="C1488" s="13" t="str">
        <f>TEXT(bbdd_Social_Media_Trends[[#This Row],[Post_Date]],"aaaa-mm")</f>
        <v>2023-02</v>
      </c>
      <c r="D1488" s="1" t="s">
        <v>27</v>
      </c>
      <c r="E1488" s="1" t="s">
        <v>52</v>
      </c>
      <c r="F1488" s="1" t="s">
        <v>32</v>
      </c>
      <c r="G1488" s="1" t="s">
        <v>28</v>
      </c>
      <c r="H1488">
        <v>3944670</v>
      </c>
      <c r="I1488">
        <v>372509</v>
      </c>
      <c r="J1488">
        <v>62062</v>
      </c>
      <c r="K1488">
        <v>992</v>
      </c>
      <c r="L1488">
        <f>bbdd_Social_Media_Trends[[#This Row],[Likes]]+bbdd_Social_Media_Trends[[#This Row],[Shares]]+bbdd_Social_Media_Trends[[#This Row],[Comments]]</f>
        <v>435563</v>
      </c>
      <c r="M1488">
        <f>bbdd_Social_Media_Trends[[#This Row],[Interactions]]/bbdd_Social_Media_Trends[[#This Row],[Views]]</f>
        <v>0.11041810848562744</v>
      </c>
      <c r="N1488" s="1" t="s">
        <v>29</v>
      </c>
      <c r="O1488" s="4">
        <f t="shared" si="23"/>
        <v>0</v>
      </c>
    </row>
    <row r="1489" spans="1:15">
      <c r="A1489" s="1" t="s">
        <v>1529</v>
      </c>
      <c r="B1489" s="2">
        <v>44986</v>
      </c>
      <c r="C1489" s="13" t="str">
        <f>TEXT(bbdd_Social_Media_Trends[[#This Row],[Post_Date]],"aaaa-mm")</f>
        <v>2023-03</v>
      </c>
      <c r="D1489" s="1" t="s">
        <v>24</v>
      </c>
      <c r="E1489" s="1" t="s">
        <v>52</v>
      </c>
      <c r="F1489" s="1" t="s">
        <v>36</v>
      </c>
      <c r="G1489" s="1" t="s">
        <v>21</v>
      </c>
      <c r="H1489">
        <v>4833726</v>
      </c>
      <c r="I1489">
        <v>226063</v>
      </c>
      <c r="J1489">
        <v>96093</v>
      </c>
      <c r="K1489">
        <v>28087</v>
      </c>
      <c r="L1489">
        <f>bbdd_Social_Media_Trends[[#This Row],[Likes]]+bbdd_Social_Media_Trends[[#This Row],[Shares]]+bbdd_Social_Media_Trends[[#This Row],[Comments]]</f>
        <v>350243</v>
      </c>
      <c r="M1489">
        <f>bbdd_Social_Media_Trends[[#This Row],[Interactions]]/bbdd_Social_Media_Trends[[#This Row],[Views]]</f>
        <v>7.2458182362839768E-2</v>
      </c>
      <c r="N1489" s="1" t="s">
        <v>22</v>
      </c>
      <c r="O1489" s="4">
        <f t="shared" si="23"/>
        <v>0</v>
      </c>
    </row>
    <row r="1490" spans="1:15">
      <c r="A1490" s="1" t="s">
        <v>1530</v>
      </c>
      <c r="B1490" s="2">
        <v>44692</v>
      </c>
      <c r="C1490" s="13" t="str">
        <f>TEXT(bbdd_Social_Media_Trends[[#This Row],[Post_Date]],"aaaa-mm")</f>
        <v>2022-05</v>
      </c>
      <c r="D1490" s="1" t="s">
        <v>27</v>
      </c>
      <c r="E1490" s="1" t="s">
        <v>46</v>
      </c>
      <c r="F1490" s="1" t="s">
        <v>32</v>
      </c>
      <c r="G1490" s="1" t="s">
        <v>21</v>
      </c>
      <c r="H1490">
        <v>1026032</v>
      </c>
      <c r="I1490">
        <v>380810</v>
      </c>
      <c r="J1490">
        <v>37630</v>
      </c>
      <c r="K1490">
        <v>25608</v>
      </c>
      <c r="L1490">
        <f>bbdd_Social_Media_Trends[[#This Row],[Likes]]+bbdd_Social_Media_Trends[[#This Row],[Shares]]+bbdd_Social_Media_Trends[[#This Row],[Comments]]</f>
        <v>444048</v>
      </c>
      <c r="M1490">
        <f>bbdd_Social_Media_Trends[[#This Row],[Interactions]]/bbdd_Social_Media_Trends[[#This Row],[Views]]</f>
        <v>0.43278182356885553</v>
      </c>
      <c r="N1490" s="1" t="s">
        <v>22</v>
      </c>
      <c r="O1490" s="4">
        <f t="shared" si="23"/>
        <v>0</v>
      </c>
    </row>
    <row r="1491" spans="1:15">
      <c r="A1491" s="1" t="s">
        <v>1531</v>
      </c>
      <c r="B1491" s="2">
        <v>45089</v>
      </c>
      <c r="C1491" s="13" t="str">
        <f>TEXT(bbdd_Social_Media_Trends[[#This Row],[Post_Date]],"aaaa-mm")</f>
        <v>2023-06</v>
      </c>
      <c r="D1491" s="1" t="s">
        <v>27</v>
      </c>
      <c r="E1491" s="1" t="s">
        <v>31</v>
      </c>
      <c r="F1491" s="1" t="s">
        <v>20</v>
      </c>
      <c r="G1491" s="1" t="s">
        <v>25</v>
      </c>
      <c r="H1491">
        <v>4106517</v>
      </c>
      <c r="I1491">
        <v>307295</v>
      </c>
      <c r="J1491">
        <v>68183</v>
      </c>
      <c r="K1491">
        <v>5092</v>
      </c>
      <c r="L1491">
        <f>bbdd_Social_Media_Trends[[#This Row],[Likes]]+bbdd_Social_Media_Trends[[#This Row],[Shares]]+bbdd_Social_Media_Trends[[#This Row],[Comments]]</f>
        <v>380570</v>
      </c>
      <c r="M1491">
        <f>bbdd_Social_Media_Trends[[#This Row],[Interactions]]/bbdd_Social_Media_Trends[[#This Row],[Views]]</f>
        <v>9.2674643743103954E-2</v>
      </c>
      <c r="N1491" s="1" t="s">
        <v>16</v>
      </c>
      <c r="O1491" s="4">
        <f t="shared" si="23"/>
        <v>0</v>
      </c>
    </row>
    <row r="1492" spans="1:15">
      <c r="A1492" s="1" t="s">
        <v>1532</v>
      </c>
      <c r="B1492" s="2">
        <v>44713</v>
      </c>
      <c r="C1492" s="13" t="str">
        <f>TEXT(bbdd_Social_Media_Trends[[#This Row],[Post_Date]],"aaaa-mm")</f>
        <v>2022-06</v>
      </c>
      <c r="D1492" s="1" t="s">
        <v>27</v>
      </c>
      <c r="E1492" s="1" t="s">
        <v>57</v>
      </c>
      <c r="F1492" s="1" t="s">
        <v>32</v>
      </c>
      <c r="G1492" s="1" t="s">
        <v>50</v>
      </c>
      <c r="H1492">
        <v>2479066</v>
      </c>
      <c r="I1492">
        <v>402001</v>
      </c>
      <c r="J1492">
        <v>44542</v>
      </c>
      <c r="K1492">
        <v>16506</v>
      </c>
      <c r="L1492">
        <f>bbdd_Social_Media_Trends[[#This Row],[Likes]]+bbdd_Social_Media_Trends[[#This Row],[Shares]]+bbdd_Social_Media_Trends[[#This Row],[Comments]]</f>
        <v>463049</v>
      </c>
      <c r="M1492">
        <f>bbdd_Social_Media_Trends[[#This Row],[Interactions]]/bbdd_Social_Media_Trends[[#This Row],[Views]]</f>
        <v>0.18678365158491142</v>
      </c>
      <c r="N1492" s="1" t="s">
        <v>16</v>
      </c>
      <c r="O1492" s="4">
        <f t="shared" si="23"/>
        <v>0</v>
      </c>
    </row>
    <row r="1493" spans="1:15">
      <c r="A1493" s="1" t="s">
        <v>1533</v>
      </c>
      <c r="B1493" s="2">
        <v>45214</v>
      </c>
      <c r="C1493" s="13" t="str">
        <f>TEXT(bbdd_Social_Media_Trends[[#This Row],[Post_Date]],"aaaa-mm")</f>
        <v>2023-10</v>
      </c>
      <c r="D1493" s="1" t="s">
        <v>24</v>
      </c>
      <c r="E1493" s="1" t="s">
        <v>13</v>
      </c>
      <c r="F1493" s="1" t="s">
        <v>32</v>
      </c>
      <c r="G1493" s="1" t="s">
        <v>60</v>
      </c>
      <c r="H1493">
        <v>4289404</v>
      </c>
      <c r="I1493">
        <v>303500</v>
      </c>
      <c r="J1493">
        <v>69530</v>
      </c>
      <c r="K1493">
        <v>26484</v>
      </c>
      <c r="L1493">
        <f>bbdd_Social_Media_Trends[[#This Row],[Likes]]+bbdd_Social_Media_Trends[[#This Row],[Shares]]+bbdd_Social_Media_Trends[[#This Row],[Comments]]</f>
        <v>399514</v>
      </c>
      <c r="M1493">
        <f>bbdd_Social_Media_Trends[[#This Row],[Interactions]]/bbdd_Social_Media_Trends[[#This Row],[Views]]</f>
        <v>9.3139746221153341E-2</v>
      </c>
      <c r="N1493" s="1" t="s">
        <v>16</v>
      </c>
      <c r="O1493" s="4">
        <f t="shared" si="23"/>
        <v>0</v>
      </c>
    </row>
    <row r="1494" spans="1:15">
      <c r="A1494" s="1" t="s">
        <v>1534</v>
      </c>
      <c r="B1494" s="2">
        <v>44777</v>
      </c>
      <c r="C1494" s="13" t="str">
        <f>TEXT(bbdd_Social_Media_Trends[[#This Row],[Post_Date]],"aaaa-mm")</f>
        <v>2022-08</v>
      </c>
      <c r="D1494" s="1" t="s">
        <v>18</v>
      </c>
      <c r="E1494" s="1" t="s">
        <v>35</v>
      </c>
      <c r="F1494" s="1" t="s">
        <v>36</v>
      </c>
      <c r="G1494" s="1" t="s">
        <v>44</v>
      </c>
      <c r="H1494">
        <v>4751448</v>
      </c>
      <c r="I1494">
        <v>53228</v>
      </c>
      <c r="J1494">
        <v>671</v>
      </c>
      <c r="K1494">
        <v>10009</v>
      </c>
      <c r="L1494">
        <f>bbdd_Social_Media_Trends[[#This Row],[Likes]]+bbdd_Social_Media_Trends[[#This Row],[Shares]]+bbdd_Social_Media_Trends[[#This Row],[Comments]]</f>
        <v>63908</v>
      </c>
      <c r="M1494">
        <f>bbdd_Social_Media_Trends[[#This Row],[Interactions]]/bbdd_Social_Media_Trends[[#This Row],[Views]]</f>
        <v>1.3450215597434719E-2</v>
      </c>
      <c r="N1494" s="1" t="s">
        <v>16</v>
      </c>
      <c r="O1494" s="4">
        <f t="shared" si="23"/>
        <v>0</v>
      </c>
    </row>
    <row r="1495" spans="1:15">
      <c r="A1495" s="1" t="s">
        <v>1535</v>
      </c>
      <c r="B1495" s="2">
        <v>45156</v>
      </c>
      <c r="C1495" s="13" t="str">
        <f>TEXT(bbdd_Social_Media_Trends[[#This Row],[Post_Date]],"aaaa-mm")</f>
        <v>2023-08</v>
      </c>
      <c r="D1495" s="1" t="s">
        <v>27</v>
      </c>
      <c r="E1495" s="1" t="s">
        <v>39</v>
      </c>
      <c r="F1495" s="1" t="s">
        <v>36</v>
      </c>
      <c r="G1495" s="1" t="s">
        <v>60</v>
      </c>
      <c r="H1495">
        <v>3416751</v>
      </c>
      <c r="I1495">
        <v>64162</v>
      </c>
      <c r="J1495">
        <v>48379</v>
      </c>
      <c r="K1495">
        <v>32333</v>
      </c>
      <c r="L1495">
        <f>bbdd_Social_Media_Trends[[#This Row],[Likes]]+bbdd_Social_Media_Trends[[#This Row],[Shares]]+bbdd_Social_Media_Trends[[#This Row],[Comments]]</f>
        <v>144874</v>
      </c>
      <c r="M1495">
        <f>bbdd_Social_Media_Trends[[#This Row],[Interactions]]/bbdd_Social_Media_Trends[[#This Row],[Views]]</f>
        <v>4.2401099758220602E-2</v>
      </c>
      <c r="N1495" s="1" t="s">
        <v>16</v>
      </c>
      <c r="O1495" s="4">
        <f t="shared" si="23"/>
        <v>0</v>
      </c>
    </row>
    <row r="1496" spans="1:15">
      <c r="A1496" s="1" t="s">
        <v>1536</v>
      </c>
      <c r="B1496" s="2">
        <v>45281</v>
      </c>
      <c r="C1496" s="13" t="str">
        <f>TEXT(bbdd_Social_Media_Trends[[#This Row],[Post_Date]],"aaaa-mm")</f>
        <v>2023-12</v>
      </c>
      <c r="D1496" s="1" t="s">
        <v>18</v>
      </c>
      <c r="E1496" s="1" t="s">
        <v>13</v>
      </c>
      <c r="F1496" s="1" t="s">
        <v>41</v>
      </c>
      <c r="G1496" s="1" t="s">
        <v>28</v>
      </c>
      <c r="H1496">
        <v>4727831</v>
      </c>
      <c r="I1496">
        <v>399257</v>
      </c>
      <c r="J1496">
        <v>28383</v>
      </c>
      <c r="K1496">
        <v>10368</v>
      </c>
      <c r="L1496">
        <f>bbdd_Social_Media_Trends[[#This Row],[Likes]]+bbdd_Social_Media_Trends[[#This Row],[Shares]]+bbdd_Social_Media_Trends[[#This Row],[Comments]]</f>
        <v>438008</v>
      </c>
      <c r="M1496">
        <f>bbdd_Social_Media_Trends[[#This Row],[Interactions]]/bbdd_Social_Media_Trends[[#This Row],[Views]]</f>
        <v>9.2644597490900163E-2</v>
      </c>
      <c r="N1496" s="1" t="s">
        <v>29</v>
      </c>
      <c r="O1496" s="4">
        <f t="shared" si="23"/>
        <v>0</v>
      </c>
    </row>
    <row r="1497" spans="1:15">
      <c r="A1497" s="1" t="s">
        <v>1537</v>
      </c>
      <c r="B1497" s="2">
        <v>44623</v>
      </c>
      <c r="C1497" s="13" t="str">
        <f>TEXT(bbdd_Social_Media_Trends[[#This Row],[Post_Date]],"aaaa-mm")</f>
        <v>2022-03</v>
      </c>
      <c r="D1497" s="1" t="s">
        <v>24</v>
      </c>
      <c r="E1497" s="1" t="s">
        <v>52</v>
      </c>
      <c r="F1497" s="1" t="s">
        <v>32</v>
      </c>
      <c r="G1497" s="1" t="s">
        <v>25</v>
      </c>
      <c r="H1497">
        <v>3130764</v>
      </c>
      <c r="I1497">
        <v>471908</v>
      </c>
      <c r="J1497">
        <v>48103</v>
      </c>
      <c r="K1497">
        <v>21747</v>
      </c>
      <c r="L1497">
        <f>bbdd_Social_Media_Trends[[#This Row],[Likes]]+bbdd_Social_Media_Trends[[#This Row],[Shares]]+bbdd_Social_Media_Trends[[#This Row],[Comments]]</f>
        <v>541758</v>
      </c>
      <c r="M1497">
        <f>bbdd_Social_Media_Trends[[#This Row],[Interactions]]/bbdd_Social_Media_Trends[[#This Row],[Views]]</f>
        <v>0.17304338493735075</v>
      </c>
      <c r="N1497" s="1" t="s">
        <v>22</v>
      </c>
      <c r="O1497" s="4">
        <f t="shared" si="23"/>
        <v>0</v>
      </c>
    </row>
    <row r="1498" spans="1:15">
      <c r="A1498" s="1" t="s">
        <v>1538</v>
      </c>
      <c r="B1498" s="2">
        <v>44712</v>
      </c>
      <c r="C1498" s="13" t="str">
        <f>TEXT(bbdd_Social_Media_Trends[[#This Row],[Post_Date]],"aaaa-mm")</f>
        <v>2022-05</v>
      </c>
      <c r="D1498" s="1" t="s">
        <v>18</v>
      </c>
      <c r="E1498" s="1" t="s">
        <v>13</v>
      </c>
      <c r="F1498" s="1" t="s">
        <v>32</v>
      </c>
      <c r="G1498" s="1" t="s">
        <v>44</v>
      </c>
      <c r="H1498">
        <v>735519</v>
      </c>
      <c r="I1498">
        <v>381334</v>
      </c>
      <c r="J1498">
        <v>90166</v>
      </c>
      <c r="K1498">
        <v>35476</v>
      </c>
      <c r="L1498">
        <f>bbdd_Social_Media_Trends[[#This Row],[Likes]]+bbdd_Social_Media_Trends[[#This Row],[Shares]]+bbdd_Social_Media_Trends[[#This Row],[Comments]]</f>
        <v>506976</v>
      </c>
      <c r="M1498">
        <f>bbdd_Social_Media_Trends[[#This Row],[Interactions]]/bbdd_Social_Media_Trends[[#This Row],[Views]]</f>
        <v>0.68927655165944046</v>
      </c>
      <c r="N1498" s="1" t="s">
        <v>22</v>
      </c>
      <c r="O1498" s="4">
        <f t="shared" si="23"/>
        <v>0</v>
      </c>
    </row>
    <row r="1499" spans="1:15">
      <c r="A1499" s="1" t="s">
        <v>1539</v>
      </c>
      <c r="B1499" s="2">
        <v>44875</v>
      </c>
      <c r="C1499" s="13" t="str">
        <f>TEXT(bbdd_Social_Media_Trends[[#This Row],[Post_Date]],"aaaa-mm")</f>
        <v>2022-11</v>
      </c>
      <c r="D1499" s="1" t="s">
        <v>12</v>
      </c>
      <c r="E1499" s="1" t="s">
        <v>31</v>
      </c>
      <c r="F1499" s="1" t="s">
        <v>32</v>
      </c>
      <c r="G1499" s="1" t="s">
        <v>25</v>
      </c>
      <c r="H1499">
        <v>515113</v>
      </c>
      <c r="I1499">
        <v>69782</v>
      </c>
      <c r="J1499">
        <v>39001</v>
      </c>
      <c r="K1499">
        <v>16271</v>
      </c>
      <c r="L1499">
        <f>bbdd_Social_Media_Trends[[#This Row],[Likes]]+bbdd_Social_Media_Trends[[#This Row],[Shares]]+bbdd_Social_Media_Trends[[#This Row],[Comments]]</f>
        <v>125054</v>
      </c>
      <c r="M1499">
        <f>bbdd_Social_Media_Trends[[#This Row],[Interactions]]/bbdd_Social_Media_Trends[[#This Row],[Views]]</f>
        <v>0.24277003298305419</v>
      </c>
      <c r="N1499" s="1" t="s">
        <v>29</v>
      </c>
      <c r="O1499" s="4">
        <f t="shared" si="23"/>
        <v>0</v>
      </c>
    </row>
    <row r="1500" spans="1:15">
      <c r="A1500" s="1" t="s">
        <v>1540</v>
      </c>
      <c r="B1500" s="2">
        <v>44898</v>
      </c>
      <c r="C1500" s="13" t="str">
        <f>TEXT(bbdd_Social_Media_Trends[[#This Row],[Post_Date]],"aaaa-mm")</f>
        <v>2022-12</v>
      </c>
      <c r="D1500" s="1" t="s">
        <v>12</v>
      </c>
      <c r="E1500" s="1" t="s">
        <v>46</v>
      </c>
      <c r="F1500" s="1" t="s">
        <v>20</v>
      </c>
      <c r="G1500" s="1" t="s">
        <v>44</v>
      </c>
      <c r="H1500">
        <v>4632593</v>
      </c>
      <c r="I1500">
        <v>82688</v>
      </c>
      <c r="J1500">
        <v>35928</v>
      </c>
      <c r="K1500">
        <v>8999</v>
      </c>
      <c r="L1500">
        <f>bbdd_Social_Media_Trends[[#This Row],[Likes]]+bbdd_Social_Media_Trends[[#This Row],[Shares]]+bbdd_Social_Media_Trends[[#This Row],[Comments]]</f>
        <v>127615</v>
      </c>
      <c r="M1500">
        <f>bbdd_Social_Media_Trends[[#This Row],[Interactions]]/bbdd_Social_Media_Trends[[#This Row],[Views]]</f>
        <v>2.7547207363133347E-2</v>
      </c>
      <c r="N1500" s="1" t="s">
        <v>22</v>
      </c>
      <c r="O1500" s="4">
        <f t="shared" si="23"/>
        <v>0</v>
      </c>
    </row>
    <row r="1501" spans="1:15">
      <c r="A1501" s="1" t="s">
        <v>1541</v>
      </c>
      <c r="B1501" s="2">
        <v>45062</v>
      </c>
      <c r="C1501" s="13" t="str">
        <f>TEXT(bbdd_Social_Media_Trends[[#This Row],[Post_Date]],"aaaa-mm")</f>
        <v>2023-05</v>
      </c>
      <c r="D1501" s="1" t="s">
        <v>27</v>
      </c>
      <c r="E1501" s="1" t="s">
        <v>19</v>
      </c>
      <c r="F1501" s="1" t="s">
        <v>20</v>
      </c>
      <c r="G1501" s="1" t="s">
        <v>60</v>
      </c>
      <c r="H1501">
        <v>1763821</v>
      </c>
      <c r="I1501">
        <v>229796</v>
      </c>
      <c r="J1501">
        <v>94518</v>
      </c>
      <c r="K1501">
        <v>13069</v>
      </c>
      <c r="L1501">
        <f>bbdd_Social_Media_Trends[[#This Row],[Likes]]+bbdd_Social_Media_Trends[[#This Row],[Shares]]+bbdd_Social_Media_Trends[[#This Row],[Comments]]</f>
        <v>337383</v>
      </c>
      <c r="M1501">
        <f>bbdd_Social_Media_Trends[[#This Row],[Interactions]]/bbdd_Social_Media_Trends[[#This Row],[Views]]</f>
        <v>0.19127961397443391</v>
      </c>
      <c r="N1501" s="1" t="s">
        <v>22</v>
      </c>
      <c r="O1501" s="4">
        <f t="shared" si="23"/>
        <v>0</v>
      </c>
    </row>
    <row r="1502" spans="1:15">
      <c r="A1502" s="1" t="s">
        <v>1542</v>
      </c>
      <c r="B1502" s="2">
        <v>45189</v>
      </c>
      <c r="C1502" s="13" t="str">
        <f>TEXT(bbdd_Social_Media_Trends[[#This Row],[Post_Date]],"aaaa-mm")</f>
        <v>2023-09</v>
      </c>
      <c r="D1502" s="1" t="s">
        <v>27</v>
      </c>
      <c r="E1502" s="1" t="s">
        <v>57</v>
      </c>
      <c r="F1502" s="1" t="s">
        <v>36</v>
      </c>
      <c r="G1502" s="1" t="s">
        <v>60</v>
      </c>
      <c r="H1502">
        <v>2579953</v>
      </c>
      <c r="I1502">
        <v>129665</v>
      </c>
      <c r="J1502">
        <v>13366</v>
      </c>
      <c r="K1502">
        <v>22743</v>
      </c>
      <c r="L1502">
        <f>bbdd_Social_Media_Trends[[#This Row],[Likes]]+bbdd_Social_Media_Trends[[#This Row],[Shares]]+bbdd_Social_Media_Trends[[#This Row],[Comments]]</f>
        <v>165774</v>
      </c>
      <c r="M1502">
        <f>bbdd_Social_Media_Trends[[#This Row],[Interactions]]/bbdd_Social_Media_Trends[[#This Row],[Views]]</f>
        <v>6.4254658902700934E-2</v>
      </c>
      <c r="N1502" s="1" t="s">
        <v>29</v>
      </c>
      <c r="O1502" s="4">
        <f t="shared" si="23"/>
        <v>0</v>
      </c>
    </row>
    <row r="1503" spans="1:15">
      <c r="A1503" s="1" t="s">
        <v>1543</v>
      </c>
      <c r="B1503" s="2">
        <v>45275</v>
      </c>
      <c r="C1503" s="13" t="str">
        <f>TEXT(bbdd_Social_Media_Trends[[#This Row],[Post_Date]],"aaaa-mm")</f>
        <v>2023-12</v>
      </c>
      <c r="D1503" s="1" t="s">
        <v>18</v>
      </c>
      <c r="E1503" s="1" t="s">
        <v>35</v>
      </c>
      <c r="F1503" s="1" t="s">
        <v>14</v>
      </c>
      <c r="G1503" s="1" t="s">
        <v>50</v>
      </c>
      <c r="H1503">
        <v>3239663</v>
      </c>
      <c r="I1503">
        <v>288436</v>
      </c>
      <c r="J1503">
        <v>94297</v>
      </c>
      <c r="K1503">
        <v>5399</v>
      </c>
      <c r="L1503">
        <f>bbdd_Social_Media_Trends[[#This Row],[Likes]]+bbdd_Social_Media_Trends[[#This Row],[Shares]]+bbdd_Social_Media_Trends[[#This Row],[Comments]]</f>
        <v>388132</v>
      </c>
      <c r="M1503">
        <f>bbdd_Social_Media_Trends[[#This Row],[Interactions]]/bbdd_Social_Media_Trends[[#This Row],[Views]]</f>
        <v>0.11980628849358714</v>
      </c>
      <c r="N1503" s="1" t="s">
        <v>16</v>
      </c>
      <c r="O1503" s="4">
        <f t="shared" si="23"/>
        <v>0</v>
      </c>
    </row>
    <row r="1504" spans="1:15">
      <c r="A1504" s="1" t="s">
        <v>1544</v>
      </c>
      <c r="B1504" s="2">
        <v>45166</v>
      </c>
      <c r="C1504" s="13" t="str">
        <f>TEXT(bbdd_Social_Media_Trends[[#This Row],[Post_Date]],"aaaa-mm")</f>
        <v>2023-08</v>
      </c>
      <c r="D1504" s="1" t="s">
        <v>12</v>
      </c>
      <c r="E1504" s="1" t="s">
        <v>19</v>
      </c>
      <c r="F1504" s="1" t="s">
        <v>41</v>
      </c>
      <c r="G1504" s="1" t="s">
        <v>25</v>
      </c>
      <c r="H1504">
        <v>2768113</v>
      </c>
      <c r="I1504">
        <v>444617</v>
      </c>
      <c r="J1504">
        <v>75286</v>
      </c>
      <c r="K1504">
        <v>49358</v>
      </c>
      <c r="L1504">
        <f>bbdd_Social_Media_Trends[[#This Row],[Likes]]+bbdd_Social_Media_Trends[[#This Row],[Shares]]+bbdd_Social_Media_Trends[[#This Row],[Comments]]</f>
        <v>569261</v>
      </c>
      <c r="M1504">
        <f>bbdd_Social_Media_Trends[[#This Row],[Interactions]]/bbdd_Social_Media_Trends[[#This Row],[Views]]</f>
        <v>0.20564948034997127</v>
      </c>
      <c r="N1504" s="1" t="s">
        <v>29</v>
      </c>
      <c r="O1504" s="4">
        <f t="shared" si="23"/>
        <v>0</v>
      </c>
    </row>
    <row r="1505" spans="1:15">
      <c r="A1505" s="1" t="s">
        <v>1545</v>
      </c>
      <c r="B1505" s="2">
        <v>44796</v>
      </c>
      <c r="C1505" s="13" t="str">
        <f>TEXT(bbdd_Social_Media_Trends[[#This Row],[Post_Date]],"aaaa-mm")</f>
        <v>2022-08</v>
      </c>
      <c r="D1505" s="1" t="s">
        <v>24</v>
      </c>
      <c r="E1505" s="1" t="s">
        <v>39</v>
      </c>
      <c r="F1505" s="1" t="s">
        <v>20</v>
      </c>
      <c r="G1505" s="1" t="s">
        <v>60</v>
      </c>
      <c r="H1505">
        <v>829927</v>
      </c>
      <c r="I1505">
        <v>186967</v>
      </c>
      <c r="J1505">
        <v>80175</v>
      </c>
      <c r="K1505">
        <v>49580</v>
      </c>
      <c r="L1505">
        <f>bbdd_Social_Media_Trends[[#This Row],[Likes]]+bbdd_Social_Media_Trends[[#This Row],[Shares]]+bbdd_Social_Media_Trends[[#This Row],[Comments]]</f>
        <v>316722</v>
      </c>
      <c r="M1505">
        <f>bbdd_Social_Media_Trends[[#This Row],[Interactions]]/bbdd_Social_Media_Trends[[#This Row],[Views]]</f>
        <v>0.38162633581025801</v>
      </c>
      <c r="N1505" s="1" t="s">
        <v>16</v>
      </c>
      <c r="O1505" s="4">
        <f t="shared" si="23"/>
        <v>0</v>
      </c>
    </row>
    <row r="1506" spans="1:15">
      <c r="A1506" s="1" t="s">
        <v>1546</v>
      </c>
      <c r="B1506" s="2">
        <v>45223</v>
      </c>
      <c r="C1506" s="13" t="str">
        <f>TEXT(bbdd_Social_Media_Trends[[#This Row],[Post_Date]],"aaaa-mm")</f>
        <v>2023-10</v>
      </c>
      <c r="D1506" s="1" t="s">
        <v>18</v>
      </c>
      <c r="E1506" s="1" t="s">
        <v>39</v>
      </c>
      <c r="F1506" s="1" t="s">
        <v>47</v>
      </c>
      <c r="G1506" s="1" t="s">
        <v>60</v>
      </c>
      <c r="H1506">
        <v>4631785</v>
      </c>
      <c r="I1506">
        <v>399114</v>
      </c>
      <c r="J1506">
        <v>43028</v>
      </c>
      <c r="K1506">
        <v>19189</v>
      </c>
      <c r="L1506">
        <f>bbdd_Social_Media_Trends[[#This Row],[Likes]]+bbdd_Social_Media_Trends[[#This Row],[Shares]]+bbdd_Social_Media_Trends[[#This Row],[Comments]]</f>
        <v>461331</v>
      </c>
      <c r="M1506">
        <f>bbdd_Social_Media_Trends[[#This Row],[Interactions]]/bbdd_Social_Media_Trends[[#This Row],[Views]]</f>
        <v>9.9601125699919149E-2</v>
      </c>
      <c r="N1506" s="1" t="s">
        <v>16</v>
      </c>
      <c r="O1506" s="4">
        <f t="shared" si="23"/>
        <v>0</v>
      </c>
    </row>
    <row r="1507" spans="1:15">
      <c r="A1507" s="1" t="s">
        <v>1547</v>
      </c>
      <c r="B1507" s="2">
        <v>45017</v>
      </c>
      <c r="C1507" s="13" t="str">
        <f>TEXT(bbdd_Social_Media_Trends[[#This Row],[Post_Date]],"aaaa-mm")</f>
        <v>2023-04</v>
      </c>
      <c r="D1507" s="1" t="s">
        <v>18</v>
      </c>
      <c r="E1507" s="1" t="s">
        <v>19</v>
      </c>
      <c r="F1507" s="1" t="s">
        <v>36</v>
      </c>
      <c r="G1507" s="1" t="s">
        <v>50</v>
      </c>
      <c r="H1507">
        <v>3923269</v>
      </c>
      <c r="I1507">
        <v>38803</v>
      </c>
      <c r="J1507">
        <v>3269</v>
      </c>
      <c r="K1507">
        <v>25920</v>
      </c>
      <c r="L1507">
        <f>bbdd_Social_Media_Trends[[#This Row],[Likes]]+bbdd_Social_Media_Trends[[#This Row],[Shares]]+bbdd_Social_Media_Trends[[#This Row],[Comments]]</f>
        <v>67992</v>
      </c>
      <c r="M1507">
        <f>bbdd_Social_Media_Trends[[#This Row],[Interactions]]/bbdd_Social_Media_Trends[[#This Row],[Views]]</f>
        <v>1.733044560543771E-2</v>
      </c>
      <c r="N1507" s="1" t="s">
        <v>16</v>
      </c>
      <c r="O1507" s="4">
        <f t="shared" si="23"/>
        <v>0</v>
      </c>
    </row>
    <row r="1508" spans="1:15">
      <c r="A1508" s="1" t="s">
        <v>1548</v>
      </c>
      <c r="B1508" s="2">
        <v>44816</v>
      </c>
      <c r="C1508" s="13" t="str">
        <f>TEXT(bbdd_Social_Media_Trends[[#This Row],[Post_Date]],"aaaa-mm")</f>
        <v>2022-09</v>
      </c>
      <c r="D1508" s="1" t="s">
        <v>18</v>
      </c>
      <c r="E1508" s="1" t="s">
        <v>35</v>
      </c>
      <c r="F1508" s="1" t="s">
        <v>36</v>
      </c>
      <c r="G1508" s="1" t="s">
        <v>44</v>
      </c>
      <c r="H1508">
        <v>1684045</v>
      </c>
      <c r="I1508">
        <v>237632</v>
      </c>
      <c r="J1508">
        <v>16203</v>
      </c>
      <c r="K1508">
        <v>33795</v>
      </c>
      <c r="L1508">
        <f>bbdd_Social_Media_Trends[[#This Row],[Likes]]+bbdd_Social_Media_Trends[[#This Row],[Shares]]+bbdd_Social_Media_Trends[[#This Row],[Comments]]</f>
        <v>287630</v>
      </c>
      <c r="M1508">
        <f>bbdd_Social_Media_Trends[[#This Row],[Interactions]]/bbdd_Social_Media_Trends[[#This Row],[Views]]</f>
        <v>0.17079709865235193</v>
      </c>
      <c r="N1508" s="1" t="s">
        <v>29</v>
      </c>
      <c r="O1508" s="4">
        <f t="shared" si="23"/>
        <v>0</v>
      </c>
    </row>
    <row r="1509" spans="1:15">
      <c r="A1509" s="1" t="s">
        <v>1549</v>
      </c>
      <c r="B1509" s="2">
        <v>44709</v>
      </c>
      <c r="C1509" s="13" t="str">
        <f>TEXT(bbdd_Social_Media_Trends[[#This Row],[Post_Date]],"aaaa-mm")</f>
        <v>2022-05</v>
      </c>
      <c r="D1509" s="1" t="s">
        <v>12</v>
      </c>
      <c r="E1509" s="1" t="s">
        <v>52</v>
      </c>
      <c r="F1509" s="1" t="s">
        <v>32</v>
      </c>
      <c r="G1509" s="1" t="s">
        <v>25</v>
      </c>
      <c r="H1509">
        <v>4473700</v>
      </c>
      <c r="I1509">
        <v>15777</v>
      </c>
      <c r="J1509">
        <v>85487</v>
      </c>
      <c r="K1509">
        <v>15204</v>
      </c>
      <c r="L1509">
        <f>bbdd_Social_Media_Trends[[#This Row],[Likes]]+bbdd_Social_Media_Trends[[#This Row],[Shares]]+bbdd_Social_Media_Trends[[#This Row],[Comments]]</f>
        <v>116468</v>
      </c>
      <c r="M1509">
        <f>bbdd_Social_Media_Trends[[#This Row],[Interactions]]/bbdd_Social_Media_Trends[[#This Row],[Views]]</f>
        <v>2.6033931644947137E-2</v>
      </c>
      <c r="N1509" s="1" t="s">
        <v>16</v>
      </c>
      <c r="O1509" s="4">
        <f t="shared" si="23"/>
        <v>0</v>
      </c>
    </row>
    <row r="1510" spans="1:15">
      <c r="A1510" s="1" t="s">
        <v>1550</v>
      </c>
      <c r="B1510" s="2">
        <v>44598</v>
      </c>
      <c r="C1510" s="13" t="str">
        <f>TEXT(bbdd_Social_Media_Trends[[#This Row],[Post_Date]],"aaaa-mm")</f>
        <v>2022-02</v>
      </c>
      <c r="D1510" s="1" t="s">
        <v>27</v>
      </c>
      <c r="E1510" s="1" t="s">
        <v>52</v>
      </c>
      <c r="F1510" s="1" t="s">
        <v>41</v>
      </c>
      <c r="G1510" s="1" t="s">
        <v>15</v>
      </c>
      <c r="H1510">
        <v>3822229</v>
      </c>
      <c r="I1510">
        <v>385332</v>
      </c>
      <c r="J1510">
        <v>48139</v>
      </c>
      <c r="K1510">
        <v>6985</v>
      </c>
      <c r="L1510">
        <f>bbdd_Social_Media_Trends[[#This Row],[Likes]]+bbdd_Social_Media_Trends[[#This Row],[Shares]]+bbdd_Social_Media_Trends[[#This Row],[Comments]]</f>
        <v>440456</v>
      </c>
      <c r="M1510">
        <f>bbdd_Social_Media_Trends[[#This Row],[Interactions]]/bbdd_Social_Media_Trends[[#This Row],[Views]]</f>
        <v>0.1152353770535465</v>
      </c>
      <c r="N1510" s="1" t="s">
        <v>29</v>
      </c>
      <c r="O1510" s="4">
        <f t="shared" si="23"/>
        <v>0</v>
      </c>
    </row>
    <row r="1511" spans="1:15">
      <c r="A1511" s="1" t="s">
        <v>1551</v>
      </c>
      <c r="B1511" s="2">
        <v>45005</v>
      </c>
      <c r="C1511" s="13" t="str">
        <f>TEXT(bbdd_Social_Media_Trends[[#This Row],[Post_Date]],"aaaa-mm")</f>
        <v>2023-03</v>
      </c>
      <c r="D1511" s="1" t="s">
        <v>24</v>
      </c>
      <c r="E1511" s="1" t="s">
        <v>52</v>
      </c>
      <c r="F1511" s="1" t="s">
        <v>36</v>
      </c>
      <c r="G1511" s="1" t="s">
        <v>28</v>
      </c>
      <c r="H1511">
        <v>4253475</v>
      </c>
      <c r="I1511">
        <v>394052</v>
      </c>
      <c r="J1511">
        <v>7337</v>
      </c>
      <c r="K1511">
        <v>4553</v>
      </c>
      <c r="L1511">
        <f>bbdd_Social_Media_Trends[[#This Row],[Likes]]+bbdd_Social_Media_Trends[[#This Row],[Shares]]+bbdd_Social_Media_Trends[[#This Row],[Comments]]</f>
        <v>405942</v>
      </c>
      <c r="M1511">
        <f>bbdd_Social_Media_Trends[[#This Row],[Interactions]]/bbdd_Social_Media_Trends[[#This Row],[Views]]</f>
        <v>9.5437730326380199E-2</v>
      </c>
      <c r="N1511" s="1" t="s">
        <v>16</v>
      </c>
      <c r="O1511" s="4">
        <f t="shared" si="23"/>
        <v>0</v>
      </c>
    </row>
    <row r="1512" spans="1:15">
      <c r="A1512" s="1" t="s">
        <v>1552</v>
      </c>
      <c r="B1512" s="2">
        <v>45235</v>
      </c>
      <c r="C1512" s="13" t="str">
        <f>TEXT(bbdd_Social_Media_Trends[[#This Row],[Post_Date]],"aaaa-mm")</f>
        <v>2023-11</v>
      </c>
      <c r="D1512" s="1" t="s">
        <v>27</v>
      </c>
      <c r="E1512" s="1" t="s">
        <v>59</v>
      </c>
      <c r="F1512" s="1" t="s">
        <v>36</v>
      </c>
      <c r="G1512" s="1" t="s">
        <v>37</v>
      </c>
      <c r="H1512">
        <v>2829354</v>
      </c>
      <c r="I1512">
        <v>130736</v>
      </c>
      <c r="J1512">
        <v>42112</v>
      </c>
      <c r="K1512">
        <v>46374</v>
      </c>
      <c r="L1512">
        <f>bbdd_Social_Media_Trends[[#This Row],[Likes]]+bbdd_Social_Media_Trends[[#This Row],[Shares]]+bbdd_Social_Media_Trends[[#This Row],[Comments]]</f>
        <v>219222</v>
      </c>
      <c r="M1512">
        <f>bbdd_Social_Media_Trends[[#This Row],[Interactions]]/bbdd_Social_Media_Trends[[#This Row],[Views]]</f>
        <v>7.7481290782277515E-2</v>
      </c>
      <c r="N1512" s="1" t="s">
        <v>22</v>
      </c>
      <c r="O1512" s="4">
        <f t="shared" si="23"/>
        <v>0</v>
      </c>
    </row>
    <row r="1513" spans="1:15">
      <c r="A1513" s="1" t="s">
        <v>1553</v>
      </c>
      <c r="B1513" s="2">
        <v>44986</v>
      </c>
      <c r="C1513" s="13" t="str">
        <f>TEXT(bbdd_Social_Media_Trends[[#This Row],[Post_Date]],"aaaa-mm")</f>
        <v>2023-03</v>
      </c>
      <c r="D1513" s="1" t="s">
        <v>24</v>
      </c>
      <c r="E1513" s="1" t="s">
        <v>46</v>
      </c>
      <c r="F1513" s="1" t="s">
        <v>36</v>
      </c>
      <c r="G1513" s="1" t="s">
        <v>37</v>
      </c>
      <c r="H1513">
        <v>4577129</v>
      </c>
      <c r="I1513">
        <v>120208</v>
      </c>
      <c r="J1513">
        <v>84673</v>
      </c>
      <c r="K1513">
        <v>8875</v>
      </c>
      <c r="L1513">
        <f>bbdd_Social_Media_Trends[[#This Row],[Likes]]+bbdd_Social_Media_Trends[[#This Row],[Shares]]+bbdd_Social_Media_Trends[[#This Row],[Comments]]</f>
        <v>213756</v>
      </c>
      <c r="M1513">
        <f>bbdd_Social_Media_Trends[[#This Row],[Interactions]]/bbdd_Social_Media_Trends[[#This Row],[Views]]</f>
        <v>4.6700890449012905E-2</v>
      </c>
      <c r="N1513" s="1" t="s">
        <v>16</v>
      </c>
      <c r="O1513" s="4">
        <f t="shared" si="23"/>
        <v>0</v>
      </c>
    </row>
    <row r="1514" spans="1:15">
      <c r="A1514" s="1" t="s">
        <v>1554</v>
      </c>
      <c r="B1514" s="2">
        <v>45234</v>
      </c>
      <c r="C1514" s="13" t="str">
        <f>TEXT(bbdd_Social_Media_Trends[[#This Row],[Post_Date]],"aaaa-mm")</f>
        <v>2023-11</v>
      </c>
      <c r="D1514" s="1" t="s">
        <v>27</v>
      </c>
      <c r="E1514" s="1" t="s">
        <v>35</v>
      </c>
      <c r="F1514" s="1" t="s">
        <v>14</v>
      </c>
      <c r="G1514" s="1" t="s">
        <v>15</v>
      </c>
      <c r="H1514">
        <v>1194963</v>
      </c>
      <c r="I1514">
        <v>103244</v>
      </c>
      <c r="J1514">
        <v>46147</v>
      </c>
      <c r="K1514">
        <v>35429</v>
      </c>
      <c r="L1514">
        <f>bbdd_Social_Media_Trends[[#This Row],[Likes]]+bbdd_Social_Media_Trends[[#This Row],[Shares]]+bbdd_Social_Media_Trends[[#This Row],[Comments]]</f>
        <v>184820</v>
      </c>
      <c r="M1514">
        <f>bbdd_Social_Media_Trends[[#This Row],[Interactions]]/bbdd_Social_Media_Trends[[#This Row],[Views]]</f>
        <v>0.15466587668404796</v>
      </c>
      <c r="N1514" s="1" t="s">
        <v>16</v>
      </c>
      <c r="O1514" s="4">
        <f t="shared" si="23"/>
        <v>0</v>
      </c>
    </row>
    <row r="1515" spans="1:15">
      <c r="A1515" s="1" t="s">
        <v>1555</v>
      </c>
      <c r="B1515" s="2">
        <v>45225</v>
      </c>
      <c r="C1515" s="13" t="str">
        <f>TEXT(bbdd_Social_Media_Trends[[#This Row],[Post_Date]],"aaaa-mm")</f>
        <v>2023-10</v>
      </c>
      <c r="D1515" s="1" t="s">
        <v>18</v>
      </c>
      <c r="E1515" s="1" t="s">
        <v>39</v>
      </c>
      <c r="F1515" s="1" t="s">
        <v>32</v>
      </c>
      <c r="G1515" s="1" t="s">
        <v>50</v>
      </c>
      <c r="H1515">
        <v>18259</v>
      </c>
      <c r="I1515">
        <v>325660</v>
      </c>
      <c r="J1515">
        <v>50504</v>
      </c>
      <c r="K1515">
        <v>27761</v>
      </c>
      <c r="L1515">
        <f>bbdd_Social_Media_Trends[[#This Row],[Likes]]+bbdd_Social_Media_Trends[[#This Row],[Shares]]+bbdd_Social_Media_Trends[[#This Row],[Comments]]</f>
        <v>403925</v>
      </c>
      <c r="M1515">
        <f>bbdd_Social_Media_Trends[[#This Row],[Interactions]]/bbdd_Social_Media_Trends[[#This Row],[Views]]</f>
        <v>22.121967249027875</v>
      </c>
      <c r="N1515" s="1" t="s">
        <v>29</v>
      </c>
      <c r="O1515" s="4">
        <f t="shared" si="23"/>
        <v>0</v>
      </c>
    </row>
    <row r="1516" spans="1:15">
      <c r="A1516" s="1" t="s">
        <v>1556</v>
      </c>
      <c r="B1516" s="2">
        <v>44644</v>
      </c>
      <c r="C1516" s="13" t="str">
        <f>TEXT(bbdd_Social_Media_Trends[[#This Row],[Post_Date]],"aaaa-mm")</f>
        <v>2022-03</v>
      </c>
      <c r="D1516" s="1" t="s">
        <v>24</v>
      </c>
      <c r="E1516" s="1" t="s">
        <v>19</v>
      </c>
      <c r="F1516" s="1" t="s">
        <v>32</v>
      </c>
      <c r="G1516" s="1" t="s">
        <v>25</v>
      </c>
      <c r="H1516">
        <v>4558750</v>
      </c>
      <c r="I1516">
        <v>161524</v>
      </c>
      <c r="J1516">
        <v>66774</v>
      </c>
      <c r="K1516">
        <v>20755</v>
      </c>
      <c r="L1516">
        <f>bbdd_Social_Media_Trends[[#This Row],[Likes]]+bbdd_Social_Media_Trends[[#This Row],[Shares]]+bbdd_Social_Media_Trends[[#This Row],[Comments]]</f>
        <v>249053</v>
      </c>
      <c r="M1516">
        <f>bbdd_Social_Media_Trends[[#This Row],[Interactions]]/bbdd_Social_Media_Trends[[#This Row],[Views]]</f>
        <v>5.4631861804222651E-2</v>
      </c>
      <c r="N1516" s="1" t="s">
        <v>16</v>
      </c>
      <c r="O1516" s="4">
        <f t="shared" si="23"/>
        <v>0</v>
      </c>
    </row>
    <row r="1517" spans="1:15">
      <c r="A1517" s="1" t="s">
        <v>1557</v>
      </c>
      <c r="B1517" s="2">
        <v>44999</v>
      </c>
      <c r="C1517" s="13" t="str">
        <f>TEXT(bbdd_Social_Media_Trends[[#This Row],[Post_Date]],"aaaa-mm")</f>
        <v>2023-03</v>
      </c>
      <c r="D1517" s="1" t="s">
        <v>27</v>
      </c>
      <c r="E1517" s="1" t="s">
        <v>57</v>
      </c>
      <c r="F1517" s="1" t="s">
        <v>41</v>
      </c>
      <c r="G1517" s="1" t="s">
        <v>60</v>
      </c>
      <c r="H1517">
        <v>2624457</v>
      </c>
      <c r="I1517">
        <v>270811</v>
      </c>
      <c r="J1517">
        <v>8063</v>
      </c>
      <c r="K1517">
        <v>43610</v>
      </c>
      <c r="L1517">
        <f>bbdd_Social_Media_Trends[[#This Row],[Likes]]+bbdd_Social_Media_Trends[[#This Row],[Shares]]+bbdd_Social_Media_Trends[[#This Row],[Comments]]</f>
        <v>322484</v>
      </c>
      <c r="M1517">
        <f>bbdd_Social_Media_Trends[[#This Row],[Interactions]]/bbdd_Social_Media_Trends[[#This Row],[Views]]</f>
        <v>0.12287646549362402</v>
      </c>
      <c r="N1517" s="1" t="s">
        <v>22</v>
      </c>
      <c r="O1517" s="4">
        <f t="shared" si="23"/>
        <v>0</v>
      </c>
    </row>
    <row r="1518" spans="1:15">
      <c r="A1518" s="1" t="s">
        <v>1558</v>
      </c>
      <c r="B1518" s="2">
        <v>45260</v>
      </c>
      <c r="C1518" s="13" t="str">
        <f>TEXT(bbdd_Social_Media_Trends[[#This Row],[Post_Date]],"aaaa-mm")</f>
        <v>2023-11</v>
      </c>
      <c r="D1518" s="1" t="s">
        <v>27</v>
      </c>
      <c r="E1518" s="1" t="s">
        <v>39</v>
      </c>
      <c r="F1518" s="1" t="s">
        <v>14</v>
      </c>
      <c r="G1518" s="1" t="s">
        <v>15</v>
      </c>
      <c r="H1518">
        <v>3810909</v>
      </c>
      <c r="I1518">
        <v>73215</v>
      </c>
      <c r="J1518">
        <v>60036</v>
      </c>
      <c r="K1518">
        <v>6135</v>
      </c>
      <c r="L1518">
        <f>bbdd_Social_Media_Trends[[#This Row],[Likes]]+bbdd_Social_Media_Trends[[#This Row],[Shares]]+bbdd_Social_Media_Trends[[#This Row],[Comments]]</f>
        <v>139386</v>
      </c>
      <c r="M1518">
        <f>bbdd_Social_Media_Trends[[#This Row],[Interactions]]/bbdd_Social_Media_Trends[[#This Row],[Views]]</f>
        <v>3.6575525681668074E-2</v>
      </c>
      <c r="N1518" s="1" t="s">
        <v>16</v>
      </c>
      <c r="O1518" s="4">
        <f t="shared" si="23"/>
        <v>0</v>
      </c>
    </row>
    <row r="1519" spans="1:15">
      <c r="A1519" s="1" t="s">
        <v>1559</v>
      </c>
      <c r="B1519" s="2">
        <v>44767</v>
      </c>
      <c r="C1519" s="13" t="str">
        <f>TEXT(bbdd_Social_Media_Trends[[#This Row],[Post_Date]],"aaaa-mm")</f>
        <v>2022-07</v>
      </c>
      <c r="D1519" s="1" t="s">
        <v>18</v>
      </c>
      <c r="E1519" s="1" t="s">
        <v>57</v>
      </c>
      <c r="F1519" s="1" t="s">
        <v>20</v>
      </c>
      <c r="G1519" s="1" t="s">
        <v>25</v>
      </c>
      <c r="H1519">
        <v>2804201</v>
      </c>
      <c r="I1519">
        <v>214403</v>
      </c>
      <c r="J1519">
        <v>58405</v>
      </c>
      <c r="K1519">
        <v>45421</v>
      </c>
      <c r="L1519">
        <f>bbdd_Social_Media_Trends[[#This Row],[Likes]]+bbdd_Social_Media_Trends[[#This Row],[Shares]]+bbdd_Social_Media_Trends[[#This Row],[Comments]]</f>
        <v>318229</v>
      </c>
      <c r="M1519">
        <f>bbdd_Social_Media_Trends[[#This Row],[Interactions]]/bbdd_Social_Media_Trends[[#This Row],[Views]]</f>
        <v>0.11348294933209138</v>
      </c>
      <c r="N1519" s="1" t="s">
        <v>16</v>
      </c>
      <c r="O1519" s="4">
        <f t="shared" si="23"/>
        <v>0</v>
      </c>
    </row>
    <row r="1520" spans="1:15">
      <c r="A1520" s="1" t="s">
        <v>1560</v>
      </c>
      <c r="B1520" s="2">
        <v>44774</v>
      </c>
      <c r="C1520" s="13" t="str">
        <f>TEXT(bbdd_Social_Media_Trends[[#This Row],[Post_Date]],"aaaa-mm")</f>
        <v>2022-08</v>
      </c>
      <c r="D1520" s="1" t="s">
        <v>12</v>
      </c>
      <c r="E1520" s="1" t="s">
        <v>31</v>
      </c>
      <c r="F1520" s="1" t="s">
        <v>36</v>
      </c>
      <c r="G1520" s="1" t="s">
        <v>37</v>
      </c>
      <c r="H1520">
        <v>296962</v>
      </c>
      <c r="I1520">
        <v>420882</v>
      </c>
      <c r="J1520">
        <v>50231</v>
      </c>
      <c r="K1520">
        <v>20919</v>
      </c>
      <c r="L1520">
        <f>bbdd_Social_Media_Trends[[#This Row],[Likes]]+bbdd_Social_Media_Trends[[#This Row],[Shares]]+bbdd_Social_Media_Trends[[#This Row],[Comments]]</f>
        <v>492032</v>
      </c>
      <c r="M1520">
        <f>bbdd_Social_Media_Trends[[#This Row],[Interactions]]/bbdd_Social_Media_Trends[[#This Row],[Views]]</f>
        <v>1.6568853927438527</v>
      </c>
      <c r="N1520" s="1" t="s">
        <v>29</v>
      </c>
      <c r="O1520" s="4">
        <f t="shared" si="23"/>
        <v>0</v>
      </c>
    </row>
    <row r="1521" spans="1:15">
      <c r="A1521" s="1" t="s">
        <v>1561</v>
      </c>
      <c r="B1521" s="2">
        <v>45015</v>
      </c>
      <c r="C1521" s="13" t="str">
        <f>TEXT(bbdd_Social_Media_Trends[[#This Row],[Post_Date]],"aaaa-mm")</f>
        <v>2023-03</v>
      </c>
      <c r="D1521" s="1" t="s">
        <v>12</v>
      </c>
      <c r="E1521" s="1" t="s">
        <v>13</v>
      </c>
      <c r="F1521" s="1" t="s">
        <v>47</v>
      </c>
      <c r="G1521" s="1" t="s">
        <v>50</v>
      </c>
      <c r="H1521">
        <v>3678271</v>
      </c>
      <c r="I1521">
        <v>388515</v>
      </c>
      <c r="J1521">
        <v>29923</v>
      </c>
      <c r="K1521">
        <v>39653</v>
      </c>
      <c r="L1521">
        <f>bbdd_Social_Media_Trends[[#This Row],[Likes]]+bbdd_Social_Media_Trends[[#This Row],[Shares]]+bbdd_Social_Media_Trends[[#This Row],[Comments]]</f>
        <v>458091</v>
      </c>
      <c r="M1521">
        <f>bbdd_Social_Media_Trends[[#This Row],[Interactions]]/bbdd_Social_Media_Trends[[#This Row],[Views]]</f>
        <v>0.12453976338339399</v>
      </c>
      <c r="N1521" s="1" t="s">
        <v>22</v>
      </c>
      <c r="O1521" s="4">
        <f t="shared" si="23"/>
        <v>0</v>
      </c>
    </row>
    <row r="1522" spans="1:15">
      <c r="A1522" s="1" t="s">
        <v>1562</v>
      </c>
      <c r="B1522" s="2">
        <v>44983</v>
      </c>
      <c r="C1522" s="13" t="str">
        <f>TEXT(bbdd_Social_Media_Trends[[#This Row],[Post_Date]],"aaaa-mm")</f>
        <v>2023-02</v>
      </c>
      <c r="D1522" s="1" t="s">
        <v>18</v>
      </c>
      <c r="E1522" s="1" t="s">
        <v>39</v>
      </c>
      <c r="F1522" s="1" t="s">
        <v>20</v>
      </c>
      <c r="G1522" s="1" t="s">
        <v>21</v>
      </c>
      <c r="H1522">
        <v>3433826</v>
      </c>
      <c r="I1522">
        <v>11737</v>
      </c>
      <c r="J1522">
        <v>47228</v>
      </c>
      <c r="K1522">
        <v>22379</v>
      </c>
      <c r="L1522">
        <f>bbdd_Social_Media_Trends[[#This Row],[Likes]]+bbdd_Social_Media_Trends[[#This Row],[Shares]]+bbdd_Social_Media_Trends[[#This Row],[Comments]]</f>
        <v>81344</v>
      </c>
      <c r="M1522">
        <f>bbdd_Social_Media_Trends[[#This Row],[Interactions]]/bbdd_Social_Media_Trends[[#This Row],[Views]]</f>
        <v>2.3689027923954213E-2</v>
      </c>
      <c r="N1522" s="1" t="s">
        <v>22</v>
      </c>
      <c r="O1522" s="4">
        <f t="shared" si="23"/>
        <v>0</v>
      </c>
    </row>
    <row r="1523" spans="1:15">
      <c r="A1523" s="1" t="s">
        <v>1563</v>
      </c>
      <c r="B1523" s="2">
        <v>45235</v>
      </c>
      <c r="C1523" s="13" t="str">
        <f>TEXT(bbdd_Social_Media_Trends[[#This Row],[Post_Date]],"aaaa-mm")</f>
        <v>2023-11</v>
      </c>
      <c r="D1523" s="1" t="s">
        <v>18</v>
      </c>
      <c r="E1523" s="1" t="s">
        <v>13</v>
      </c>
      <c r="F1523" s="1" t="s">
        <v>41</v>
      </c>
      <c r="G1523" s="1" t="s">
        <v>60</v>
      </c>
      <c r="H1523">
        <v>807398</v>
      </c>
      <c r="I1523">
        <v>175697</v>
      </c>
      <c r="J1523">
        <v>86610</v>
      </c>
      <c r="K1523">
        <v>31176</v>
      </c>
      <c r="L1523">
        <f>bbdd_Social_Media_Trends[[#This Row],[Likes]]+bbdd_Social_Media_Trends[[#This Row],[Shares]]+bbdd_Social_Media_Trends[[#This Row],[Comments]]</f>
        <v>293483</v>
      </c>
      <c r="M1523">
        <f>bbdd_Social_Media_Trends[[#This Row],[Interactions]]/bbdd_Social_Media_Trends[[#This Row],[Views]]</f>
        <v>0.36349235445220324</v>
      </c>
      <c r="N1523" s="1" t="s">
        <v>29</v>
      </c>
      <c r="O1523" s="4">
        <f t="shared" si="23"/>
        <v>0</v>
      </c>
    </row>
    <row r="1524" spans="1:15">
      <c r="A1524" s="1" t="s">
        <v>1564</v>
      </c>
      <c r="B1524" s="2">
        <v>45154</v>
      </c>
      <c r="C1524" s="13" t="str">
        <f>TEXT(bbdd_Social_Media_Trends[[#This Row],[Post_Date]],"aaaa-mm")</f>
        <v>2023-08</v>
      </c>
      <c r="D1524" s="1" t="s">
        <v>12</v>
      </c>
      <c r="E1524" s="1" t="s">
        <v>49</v>
      </c>
      <c r="F1524" s="1" t="s">
        <v>36</v>
      </c>
      <c r="G1524" s="1" t="s">
        <v>15</v>
      </c>
      <c r="H1524">
        <v>344152</v>
      </c>
      <c r="I1524">
        <v>155459</v>
      </c>
      <c r="J1524">
        <v>92731</v>
      </c>
      <c r="K1524">
        <v>12480</v>
      </c>
      <c r="L1524">
        <f>bbdd_Social_Media_Trends[[#This Row],[Likes]]+bbdd_Social_Media_Trends[[#This Row],[Shares]]+bbdd_Social_Media_Trends[[#This Row],[Comments]]</f>
        <v>260670</v>
      </c>
      <c r="M1524">
        <f>bbdd_Social_Media_Trends[[#This Row],[Interactions]]/bbdd_Social_Media_Trends[[#This Row],[Views]]</f>
        <v>0.75742695088216838</v>
      </c>
      <c r="N1524" s="1" t="s">
        <v>29</v>
      </c>
      <c r="O1524" s="4">
        <f t="shared" si="23"/>
        <v>0</v>
      </c>
    </row>
    <row r="1525" spans="1:15">
      <c r="A1525" s="1" t="s">
        <v>1565</v>
      </c>
      <c r="B1525" s="2">
        <v>44626</v>
      </c>
      <c r="C1525" s="13" t="str">
        <f>TEXT(bbdd_Social_Media_Trends[[#This Row],[Post_Date]],"aaaa-mm")</f>
        <v>2022-03</v>
      </c>
      <c r="D1525" s="1" t="s">
        <v>24</v>
      </c>
      <c r="E1525" s="1" t="s">
        <v>52</v>
      </c>
      <c r="F1525" s="1" t="s">
        <v>32</v>
      </c>
      <c r="G1525" s="1" t="s">
        <v>25</v>
      </c>
      <c r="H1525">
        <v>1595568</v>
      </c>
      <c r="I1525">
        <v>145000</v>
      </c>
      <c r="J1525">
        <v>70495</v>
      </c>
      <c r="K1525">
        <v>40154</v>
      </c>
      <c r="L1525">
        <f>bbdd_Social_Media_Trends[[#This Row],[Likes]]+bbdd_Social_Media_Trends[[#This Row],[Shares]]+bbdd_Social_Media_Trends[[#This Row],[Comments]]</f>
        <v>255649</v>
      </c>
      <c r="M1525">
        <f>bbdd_Social_Media_Trends[[#This Row],[Interactions]]/bbdd_Social_Media_Trends[[#This Row],[Views]]</f>
        <v>0.16022444671740721</v>
      </c>
      <c r="N1525" s="1" t="s">
        <v>29</v>
      </c>
      <c r="O1525" s="4">
        <f t="shared" si="23"/>
        <v>0</v>
      </c>
    </row>
    <row r="1526" spans="1:15">
      <c r="A1526" s="1" t="s">
        <v>1566</v>
      </c>
      <c r="B1526" s="2">
        <v>44887</v>
      </c>
      <c r="C1526" s="13" t="str">
        <f>TEXT(bbdd_Social_Media_Trends[[#This Row],[Post_Date]],"aaaa-mm")</f>
        <v>2022-11</v>
      </c>
      <c r="D1526" s="1" t="s">
        <v>27</v>
      </c>
      <c r="E1526" s="1" t="s">
        <v>52</v>
      </c>
      <c r="F1526" s="1" t="s">
        <v>47</v>
      </c>
      <c r="G1526" s="1" t="s">
        <v>21</v>
      </c>
      <c r="H1526">
        <v>2632783</v>
      </c>
      <c r="I1526">
        <v>220230</v>
      </c>
      <c r="J1526">
        <v>80297</v>
      </c>
      <c r="K1526">
        <v>29046</v>
      </c>
      <c r="L1526">
        <f>bbdd_Social_Media_Trends[[#This Row],[Likes]]+bbdd_Social_Media_Trends[[#This Row],[Shares]]+bbdd_Social_Media_Trends[[#This Row],[Comments]]</f>
        <v>329573</v>
      </c>
      <c r="M1526">
        <f>bbdd_Social_Media_Trends[[#This Row],[Interactions]]/bbdd_Social_Media_Trends[[#This Row],[Views]]</f>
        <v>0.1251804649300759</v>
      </c>
      <c r="N1526" s="1" t="s">
        <v>22</v>
      </c>
      <c r="O1526" s="4">
        <f t="shared" si="23"/>
        <v>0</v>
      </c>
    </row>
    <row r="1527" spans="1:15">
      <c r="A1527" s="1" t="s">
        <v>1567</v>
      </c>
      <c r="B1527" s="2">
        <v>45090</v>
      </c>
      <c r="C1527" s="13" t="str">
        <f>TEXT(bbdd_Social_Media_Trends[[#This Row],[Post_Date]],"aaaa-mm")</f>
        <v>2023-06</v>
      </c>
      <c r="D1527" s="1" t="s">
        <v>12</v>
      </c>
      <c r="E1527" s="1" t="s">
        <v>31</v>
      </c>
      <c r="F1527" s="1" t="s">
        <v>32</v>
      </c>
      <c r="G1527" s="1" t="s">
        <v>44</v>
      </c>
      <c r="H1527">
        <v>2252242</v>
      </c>
      <c r="I1527">
        <v>248785</v>
      </c>
      <c r="J1527">
        <v>7800</v>
      </c>
      <c r="K1527">
        <v>26183</v>
      </c>
      <c r="L1527">
        <f>bbdd_Social_Media_Trends[[#This Row],[Likes]]+bbdd_Social_Media_Trends[[#This Row],[Shares]]+bbdd_Social_Media_Trends[[#This Row],[Comments]]</f>
        <v>282768</v>
      </c>
      <c r="M1527">
        <f>bbdd_Social_Media_Trends[[#This Row],[Interactions]]/bbdd_Social_Media_Trends[[#This Row],[Views]]</f>
        <v>0.12554956350161306</v>
      </c>
      <c r="N1527" s="1" t="s">
        <v>29</v>
      </c>
      <c r="O1527" s="4">
        <f t="shared" si="23"/>
        <v>0</v>
      </c>
    </row>
    <row r="1528" spans="1:15">
      <c r="A1528" s="1" t="s">
        <v>1568</v>
      </c>
      <c r="B1528" s="2">
        <v>44999</v>
      </c>
      <c r="C1528" s="13" t="str">
        <f>TEXT(bbdd_Social_Media_Trends[[#This Row],[Post_Date]],"aaaa-mm")</f>
        <v>2023-03</v>
      </c>
      <c r="D1528" s="1" t="s">
        <v>24</v>
      </c>
      <c r="E1528" s="1" t="s">
        <v>39</v>
      </c>
      <c r="F1528" s="1" t="s">
        <v>32</v>
      </c>
      <c r="G1528" s="1" t="s">
        <v>21</v>
      </c>
      <c r="H1528">
        <v>2532021</v>
      </c>
      <c r="I1528">
        <v>335223</v>
      </c>
      <c r="J1528">
        <v>14017</v>
      </c>
      <c r="K1528">
        <v>24606</v>
      </c>
      <c r="L1528">
        <f>bbdd_Social_Media_Trends[[#This Row],[Likes]]+bbdd_Social_Media_Trends[[#This Row],[Shares]]+bbdd_Social_Media_Trends[[#This Row],[Comments]]</f>
        <v>373846</v>
      </c>
      <c r="M1528">
        <f>bbdd_Social_Media_Trends[[#This Row],[Interactions]]/bbdd_Social_Media_Trends[[#This Row],[Views]]</f>
        <v>0.14764727464740615</v>
      </c>
      <c r="N1528" s="1" t="s">
        <v>29</v>
      </c>
      <c r="O1528" s="4">
        <f t="shared" si="23"/>
        <v>0</v>
      </c>
    </row>
    <row r="1529" spans="1:15">
      <c r="A1529" s="1" t="s">
        <v>1569</v>
      </c>
      <c r="B1529" s="2">
        <v>45084</v>
      </c>
      <c r="C1529" s="13" t="str">
        <f>TEXT(bbdd_Social_Media_Trends[[#This Row],[Post_Date]],"aaaa-mm")</f>
        <v>2023-06</v>
      </c>
      <c r="D1529" s="1" t="s">
        <v>27</v>
      </c>
      <c r="E1529" s="1" t="s">
        <v>13</v>
      </c>
      <c r="F1529" s="1" t="s">
        <v>14</v>
      </c>
      <c r="G1529" s="1" t="s">
        <v>15</v>
      </c>
      <c r="H1529">
        <v>4138006</v>
      </c>
      <c r="I1529">
        <v>417828</v>
      </c>
      <c r="J1529">
        <v>36755</v>
      </c>
      <c r="K1529">
        <v>20440</v>
      </c>
      <c r="L1529">
        <f>bbdd_Social_Media_Trends[[#This Row],[Likes]]+bbdd_Social_Media_Trends[[#This Row],[Shares]]+bbdd_Social_Media_Trends[[#This Row],[Comments]]</f>
        <v>475023</v>
      </c>
      <c r="M1529">
        <f>bbdd_Social_Media_Trends[[#This Row],[Interactions]]/bbdd_Social_Media_Trends[[#This Row],[Views]]</f>
        <v>0.11479514529461775</v>
      </c>
      <c r="N1529" s="1" t="s">
        <v>16</v>
      </c>
      <c r="O1529" s="4">
        <f t="shared" si="23"/>
        <v>0</v>
      </c>
    </row>
    <row r="1530" spans="1:15">
      <c r="A1530" s="1" t="s">
        <v>1570</v>
      </c>
      <c r="B1530" s="2">
        <v>44913</v>
      </c>
      <c r="C1530" s="13" t="str">
        <f>TEXT(bbdd_Social_Media_Trends[[#This Row],[Post_Date]],"aaaa-mm")</f>
        <v>2022-12</v>
      </c>
      <c r="D1530" s="1" t="s">
        <v>18</v>
      </c>
      <c r="E1530" s="1" t="s">
        <v>57</v>
      </c>
      <c r="F1530" s="1" t="s">
        <v>20</v>
      </c>
      <c r="G1530" s="1" t="s">
        <v>21</v>
      </c>
      <c r="H1530">
        <v>4854421</v>
      </c>
      <c r="I1530">
        <v>486650</v>
      </c>
      <c r="J1530">
        <v>86108</v>
      </c>
      <c r="K1530">
        <v>46638</v>
      </c>
      <c r="L1530">
        <f>bbdd_Social_Media_Trends[[#This Row],[Likes]]+bbdd_Social_Media_Trends[[#This Row],[Shares]]+bbdd_Social_Media_Trends[[#This Row],[Comments]]</f>
        <v>619396</v>
      </c>
      <c r="M1530">
        <f>bbdd_Social_Media_Trends[[#This Row],[Interactions]]/bbdd_Social_Media_Trends[[#This Row],[Views]]</f>
        <v>0.12759420742453118</v>
      </c>
      <c r="N1530" s="1" t="s">
        <v>22</v>
      </c>
      <c r="O1530" s="4">
        <f t="shared" si="23"/>
        <v>0</v>
      </c>
    </row>
    <row r="1531" spans="1:15">
      <c r="A1531" s="1" t="s">
        <v>1571</v>
      </c>
      <c r="B1531" s="2">
        <v>44907</v>
      </c>
      <c r="C1531" s="13" t="str">
        <f>TEXT(bbdd_Social_Media_Trends[[#This Row],[Post_Date]],"aaaa-mm")</f>
        <v>2022-12</v>
      </c>
      <c r="D1531" s="1" t="s">
        <v>24</v>
      </c>
      <c r="E1531" s="1" t="s">
        <v>49</v>
      </c>
      <c r="F1531" s="1" t="s">
        <v>14</v>
      </c>
      <c r="G1531" s="1" t="s">
        <v>25</v>
      </c>
      <c r="H1531">
        <v>4066022</v>
      </c>
      <c r="I1531">
        <v>295418</v>
      </c>
      <c r="J1531">
        <v>61929</v>
      </c>
      <c r="K1531">
        <v>8393</v>
      </c>
      <c r="L1531">
        <f>bbdd_Social_Media_Trends[[#This Row],[Likes]]+bbdd_Social_Media_Trends[[#This Row],[Shares]]+bbdd_Social_Media_Trends[[#This Row],[Comments]]</f>
        <v>365740</v>
      </c>
      <c r="M1531">
        <f>bbdd_Social_Media_Trends[[#This Row],[Interactions]]/bbdd_Social_Media_Trends[[#This Row],[Views]]</f>
        <v>8.9950324912162302E-2</v>
      </c>
      <c r="N1531" s="1" t="s">
        <v>29</v>
      </c>
      <c r="O1531" s="4">
        <f t="shared" si="23"/>
        <v>0</v>
      </c>
    </row>
    <row r="1532" spans="1:15">
      <c r="A1532" s="1" t="s">
        <v>1572</v>
      </c>
      <c r="B1532" s="2">
        <v>45110</v>
      </c>
      <c r="C1532" s="13" t="str">
        <f>TEXT(bbdd_Social_Media_Trends[[#This Row],[Post_Date]],"aaaa-mm")</f>
        <v>2023-07</v>
      </c>
      <c r="D1532" s="1" t="s">
        <v>27</v>
      </c>
      <c r="E1532" s="1" t="s">
        <v>46</v>
      </c>
      <c r="F1532" s="1" t="s">
        <v>41</v>
      </c>
      <c r="G1532" s="1" t="s">
        <v>25</v>
      </c>
      <c r="H1532">
        <v>2007848</v>
      </c>
      <c r="I1532">
        <v>280952</v>
      </c>
      <c r="J1532">
        <v>42850</v>
      </c>
      <c r="K1532">
        <v>13703</v>
      </c>
      <c r="L1532">
        <f>bbdd_Social_Media_Trends[[#This Row],[Likes]]+bbdd_Social_Media_Trends[[#This Row],[Shares]]+bbdd_Social_Media_Trends[[#This Row],[Comments]]</f>
        <v>337505</v>
      </c>
      <c r="M1532">
        <f>bbdd_Social_Media_Trends[[#This Row],[Interactions]]/bbdd_Social_Media_Trends[[#This Row],[Views]]</f>
        <v>0.16809290344687447</v>
      </c>
      <c r="N1532" s="1" t="s">
        <v>16</v>
      </c>
      <c r="O1532" s="4">
        <f t="shared" si="23"/>
        <v>0</v>
      </c>
    </row>
    <row r="1533" spans="1:15">
      <c r="A1533" s="1" t="s">
        <v>1573</v>
      </c>
      <c r="B1533" s="2">
        <v>44732</v>
      </c>
      <c r="C1533" s="13" t="str">
        <f>TEXT(bbdd_Social_Media_Trends[[#This Row],[Post_Date]],"aaaa-mm")</f>
        <v>2022-06</v>
      </c>
      <c r="D1533" s="1" t="s">
        <v>12</v>
      </c>
      <c r="E1533" s="1" t="s">
        <v>52</v>
      </c>
      <c r="F1533" s="1" t="s">
        <v>41</v>
      </c>
      <c r="G1533" s="1" t="s">
        <v>25</v>
      </c>
      <c r="H1533">
        <v>4321729</v>
      </c>
      <c r="I1533">
        <v>395257</v>
      </c>
      <c r="J1533">
        <v>25222</v>
      </c>
      <c r="K1533">
        <v>9123</v>
      </c>
      <c r="L1533">
        <f>bbdd_Social_Media_Trends[[#This Row],[Likes]]+bbdd_Social_Media_Trends[[#This Row],[Shares]]+bbdd_Social_Media_Trends[[#This Row],[Comments]]</f>
        <v>429602</v>
      </c>
      <c r="M1533">
        <f>bbdd_Social_Media_Trends[[#This Row],[Interactions]]/bbdd_Social_Media_Trends[[#This Row],[Views]]</f>
        <v>9.9405122348023206E-2</v>
      </c>
      <c r="N1533" s="1" t="s">
        <v>16</v>
      </c>
      <c r="O1533" s="4">
        <f t="shared" si="23"/>
        <v>0</v>
      </c>
    </row>
    <row r="1534" spans="1:15">
      <c r="A1534" s="1" t="s">
        <v>1574</v>
      </c>
      <c r="B1534" s="2">
        <v>44674</v>
      </c>
      <c r="C1534" s="13" t="str">
        <f>TEXT(bbdd_Social_Media_Trends[[#This Row],[Post_Date]],"aaaa-mm")</f>
        <v>2022-04</v>
      </c>
      <c r="D1534" s="1" t="s">
        <v>27</v>
      </c>
      <c r="E1534" s="1" t="s">
        <v>31</v>
      </c>
      <c r="F1534" s="1" t="s">
        <v>41</v>
      </c>
      <c r="G1534" s="1" t="s">
        <v>60</v>
      </c>
      <c r="H1534">
        <v>111610</v>
      </c>
      <c r="I1534">
        <v>3213</v>
      </c>
      <c r="J1534">
        <v>71922</v>
      </c>
      <c r="K1534">
        <v>12065</v>
      </c>
      <c r="L1534">
        <f>bbdd_Social_Media_Trends[[#This Row],[Likes]]+bbdd_Social_Media_Trends[[#This Row],[Shares]]+bbdd_Social_Media_Trends[[#This Row],[Comments]]</f>
        <v>87200</v>
      </c>
      <c r="M1534">
        <f>bbdd_Social_Media_Trends[[#This Row],[Interactions]]/bbdd_Social_Media_Trends[[#This Row],[Views]]</f>
        <v>0.78129199892482748</v>
      </c>
      <c r="N1534" s="1" t="s">
        <v>29</v>
      </c>
      <c r="O1534" s="4">
        <f t="shared" si="23"/>
        <v>0</v>
      </c>
    </row>
    <row r="1535" spans="1:15">
      <c r="A1535" s="1" t="s">
        <v>1575</v>
      </c>
      <c r="B1535" s="2">
        <v>44871</v>
      </c>
      <c r="C1535" s="13" t="str">
        <f>TEXT(bbdd_Social_Media_Trends[[#This Row],[Post_Date]],"aaaa-mm")</f>
        <v>2022-11</v>
      </c>
      <c r="D1535" s="1" t="s">
        <v>18</v>
      </c>
      <c r="E1535" s="1" t="s">
        <v>39</v>
      </c>
      <c r="F1535" s="1" t="s">
        <v>14</v>
      </c>
      <c r="G1535" s="1" t="s">
        <v>44</v>
      </c>
      <c r="H1535">
        <v>2048086</v>
      </c>
      <c r="I1535">
        <v>191738</v>
      </c>
      <c r="J1535">
        <v>99853</v>
      </c>
      <c r="K1535">
        <v>42598</v>
      </c>
      <c r="L1535">
        <f>bbdd_Social_Media_Trends[[#This Row],[Likes]]+bbdd_Social_Media_Trends[[#This Row],[Shares]]+bbdd_Social_Media_Trends[[#This Row],[Comments]]</f>
        <v>334189</v>
      </c>
      <c r="M1535">
        <f>bbdd_Social_Media_Trends[[#This Row],[Interactions]]/bbdd_Social_Media_Trends[[#This Row],[Views]]</f>
        <v>0.16317137073345553</v>
      </c>
      <c r="N1535" s="1" t="s">
        <v>29</v>
      </c>
      <c r="O1535" s="4">
        <f t="shared" si="23"/>
        <v>0</v>
      </c>
    </row>
    <row r="1536" spans="1:15">
      <c r="A1536" s="1" t="s">
        <v>1576</v>
      </c>
      <c r="B1536" s="2">
        <v>45095</v>
      </c>
      <c r="C1536" s="13" t="str">
        <f>TEXT(bbdd_Social_Media_Trends[[#This Row],[Post_Date]],"aaaa-mm")</f>
        <v>2023-06</v>
      </c>
      <c r="D1536" s="1" t="s">
        <v>24</v>
      </c>
      <c r="E1536" s="1" t="s">
        <v>52</v>
      </c>
      <c r="F1536" s="1" t="s">
        <v>32</v>
      </c>
      <c r="G1536" s="1" t="s">
        <v>37</v>
      </c>
      <c r="H1536">
        <v>103478</v>
      </c>
      <c r="I1536">
        <v>456488</v>
      </c>
      <c r="J1536">
        <v>26980</v>
      </c>
      <c r="K1536">
        <v>47979</v>
      </c>
      <c r="L1536">
        <f>bbdd_Social_Media_Trends[[#This Row],[Likes]]+bbdd_Social_Media_Trends[[#This Row],[Shares]]+bbdd_Social_Media_Trends[[#This Row],[Comments]]</f>
        <v>531447</v>
      </c>
      <c r="M1536">
        <f>bbdd_Social_Media_Trends[[#This Row],[Interactions]]/bbdd_Social_Media_Trends[[#This Row],[Views]]</f>
        <v>5.1358453004503373</v>
      </c>
      <c r="N1536" s="1" t="s">
        <v>29</v>
      </c>
      <c r="O1536" s="4">
        <f t="shared" si="23"/>
        <v>0</v>
      </c>
    </row>
    <row r="1537" spans="1:15">
      <c r="A1537" s="1" t="s">
        <v>1577</v>
      </c>
      <c r="B1537" s="2">
        <v>44616</v>
      </c>
      <c r="C1537" s="13" t="str">
        <f>TEXT(bbdd_Social_Media_Trends[[#This Row],[Post_Date]],"aaaa-mm")</f>
        <v>2022-02</v>
      </c>
      <c r="D1537" s="1" t="s">
        <v>24</v>
      </c>
      <c r="E1537" s="1" t="s">
        <v>46</v>
      </c>
      <c r="F1537" s="1" t="s">
        <v>32</v>
      </c>
      <c r="G1537" s="1" t="s">
        <v>60</v>
      </c>
      <c r="H1537">
        <v>4894673</v>
      </c>
      <c r="I1537">
        <v>140903</v>
      </c>
      <c r="J1537">
        <v>8150</v>
      </c>
      <c r="K1537">
        <v>24491</v>
      </c>
      <c r="L1537">
        <f>bbdd_Social_Media_Trends[[#This Row],[Likes]]+bbdd_Social_Media_Trends[[#This Row],[Shares]]+bbdd_Social_Media_Trends[[#This Row],[Comments]]</f>
        <v>173544</v>
      </c>
      <c r="M1537">
        <f>bbdd_Social_Media_Trends[[#This Row],[Interactions]]/bbdd_Social_Media_Trends[[#This Row],[Views]]</f>
        <v>3.5455688255374769E-2</v>
      </c>
      <c r="N1537" s="1" t="s">
        <v>22</v>
      </c>
      <c r="O1537" s="4">
        <f t="shared" si="23"/>
        <v>0</v>
      </c>
    </row>
    <row r="1538" spans="1:15">
      <c r="A1538" s="1" t="s">
        <v>1578</v>
      </c>
      <c r="B1538" s="2">
        <v>44976</v>
      </c>
      <c r="C1538" s="13" t="str">
        <f>TEXT(bbdd_Social_Media_Trends[[#This Row],[Post_Date]],"aaaa-mm")</f>
        <v>2023-02</v>
      </c>
      <c r="D1538" s="1" t="s">
        <v>18</v>
      </c>
      <c r="E1538" s="1" t="s">
        <v>39</v>
      </c>
      <c r="F1538" s="1" t="s">
        <v>47</v>
      </c>
      <c r="G1538" s="1" t="s">
        <v>60</v>
      </c>
      <c r="H1538">
        <v>991012</v>
      </c>
      <c r="I1538">
        <v>355863</v>
      </c>
      <c r="J1538">
        <v>94626</v>
      </c>
      <c r="K1538">
        <v>26180</v>
      </c>
      <c r="L1538">
        <f>bbdd_Social_Media_Trends[[#This Row],[Likes]]+bbdd_Social_Media_Trends[[#This Row],[Shares]]+bbdd_Social_Media_Trends[[#This Row],[Comments]]</f>
        <v>476669</v>
      </c>
      <c r="M1538">
        <f>bbdd_Social_Media_Trends[[#This Row],[Interactions]]/bbdd_Social_Media_Trends[[#This Row],[Views]]</f>
        <v>0.48099215751171531</v>
      </c>
      <c r="N1538" s="1" t="s">
        <v>16</v>
      </c>
      <c r="O1538" s="4">
        <f t="shared" ref="O1538:O1601" si="24">IF(ISERROR(VLOOKUP(A1538,A1539:A6536,1,FALSE)),0, 1)</f>
        <v>0</v>
      </c>
    </row>
    <row r="1539" spans="1:15">
      <c r="A1539" s="1" t="s">
        <v>1579</v>
      </c>
      <c r="B1539" s="2">
        <v>44673</v>
      </c>
      <c r="C1539" s="13" t="str">
        <f>TEXT(bbdd_Social_Media_Trends[[#This Row],[Post_Date]],"aaaa-mm")</f>
        <v>2022-04</v>
      </c>
      <c r="D1539" s="1" t="s">
        <v>27</v>
      </c>
      <c r="E1539" s="1" t="s">
        <v>13</v>
      </c>
      <c r="F1539" s="1" t="s">
        <v>14</v>
      </c>
      <c r="G1539" s="1" t="s">
        <v>50</v>
      </c>
      <c r="H1539">
        <v>20509</v>
      </c>
      <c r="I1539">
        <v>237516</v>
      </c>
      <c r="J1539">
        <v>66323</v>
      </c>
      <c r="K1539">
        <v>41897</v>
      </c>
      <c r="L1539">
        <f>bbdd_Social_Media_Trends[[#This Row],[Likes]]+bbdd_Social_Media_Trends[[#This Row],[Shares]]+bbdd_Social_Media_Trends[[#This Row],[Comments]]</f>
        <v>345736</v>
      </c>
      <c r="M1539">
        <f>bbdd_Social_Media_Trends[[#This Row],[Interactions]]/bbdd_Social_Media_Trends[[#This Row],[Views]]</f>
        <v>16.857769759617728</v>
      </c>
      <c r="N1539" s="1" t="s">
        <v>22</v>
      </c>
      <c r="O1539" s="4">
        <f t="shared" si="24"/>
        <v>0</v>
      </c>
    </row>
    <row r="1540" spans="1:15">
      <c r="A1540" s="1" t="s">
        <v>1580</v>
      </c>
      <c r="B1540" s="2">
        <v>45034</v>
      </c>
      <c r="C1540" s="13" t="str">
        <f>TEXT(bbdd_Social_Media_Trends[[#This Row],[Post_Date]],"aaaa-mm")</f>
        <v>2023-04</v>
      </c>
      <c r="D1540" s="1" t="s">
        <v>27</v>
      </c>
      <c r="E1540" s="1" t="s">
        <v>57</v>
      </c>
      <c r="F1540" s="1" t="s">
        <v>32</v>
      </c>
      <c r="G1540" s="1" t="s">
        <v>28</v>
      </c>
      <c r="H1540">
        <v>1469953</v>
      </c>
      <c r="I1540">
        <v>306082</v>
      </c>
      <c r="J1540">
        <v>51502</v>
      </c>
      <c r="K1540">
        <v>1668</v>
      </c>
      <c r="L1540">
        <f>bbdd_Social_Media_Trends[[#This Row],[Likes]]+bbdd_Social_Media_Trends[[#This Row],[Shares]]+bbdd_Social_Media_Trends[[#This Row],[Comments]]</f>
        <v>359252</v>
      </c>
      <c r="M1540">
        <f>bbdd_Social_Media_Trends[[#This Row],[Interactions]]/bbdd_Social_Media_Trends[[#This Row],[Views]]</f>
        <v>0.24439692969775223</v>
      </c>
      <c r="N1540" s="1" t="s">
        <v>16</v>
      </c>
      <c r="O1540" s="4">
        <f t="shared" si="24"/>
        <v>0</v>
      </c>
    </row>
    <row r="1541" spans="1:15">
      <c r="A1541" s="1" t="s">
        <v>1581</v>
      </c>
      <c r="B1541" s="2">
        <v>44600</v>
      </c>
      <c r="C1541" s="13" t="str">
        <f>TEXT(bbdd_Social_Media_Trends[[#This Row],[Post_Date]],"aaaa-mm")</f>
        <v>2022-02</v>
      </c>
      <c r="D1541" s="1" t="s">
        <v>18</v>
      </c>
      <c r="E1541" s="1" t="s">
        <v>52</v>
      </c>
      <c r="F1541" s="1" t="s">
        <v>47</v>
      </c>
      <c r="G1541" s="1" t="s">
        <v>60</v>
      </c>
      <c r="H1541">
        <v>1913736</v>
      </c>
      <c r="I1541">
        <v>54523</v>
      </c>
      <c r="J1541">
        <v>2152</v>
      </c>
      <c r="K1541">
        <v>11464</v>
      </c>
      <c r="L1541">
        <f>bbdd_Social_Media_Trends[[#This Row],[Likes]]+bbdd_Social_Media_Trends[[#This Row],[Shares]]+bbdd_Social_Media_Trends[[#This Row],[Comments]]</f>
        <v>68139</v>
      </c>
      <c r="M1541">
        <f>bbdd_Social_Media_Trends[[#This Row],[Interactions]]/bbdd_Social_Media_Trends[[#This Row],[Views]]</f>
        <v>3.5605224545078321E-2</v>
      </c>
      <c r="N1541" s="1" t="s">
        <v>16</v>
      </c>
      <c r="O1541" s="4">
        <f t="shared" si="24"/>
        <v>0</v>
      </c>
    </row>
    <row r="1542" spans="1:15">
      <c r="A1542" s="1" t="s">
        <v>1582</v>
      </c>
      <c r="B1542" s="2">
        <v>45231</v>
      </c>
      <c r="C1542" s="13" t="str">
        <f>TEXT(bbdd_Social_Media_Trends[[#This Row],[Post_Date]],"aaaa-mm")</f>
        <v>2023-11</v>
      </c>
      <c r="D1542" s="1" t="s">
        <v>18</v>
      </c>
      <c r="E1542" s="1" t="s">
        <v>35</v>
      </c>
      <c r="F1542" s="1" t="s">
        <v>41</v>
      </c>
      <c r="G1542" s="1" t="s">
        <v>37</v>
      </c>
      <c r="H1542">
        <v>4323</v>
      </c>
      <c r="I1542">
        <v>301571</v>
      </c>
      <c r="J1542">
        <v>81786</v>
      </c>
      <c r="K1542">
        <v>30318</v>
      </c>
      <c r="L1542">
        <f>bbdd_Social_Media_Trends[[#This Row],[Likes]]+bbdd_Social_Media_Trends[[#This Row],[Shares]]+bbdd_Social_Media_Trends[[#This Row],[Comments]]</f>
        <v>413675</v>
      </c>
      <c r="M1542">
        <f>bbdd_Social_Media_Trends[[#This Row],[Interactions]]/bbdd_Social_Media_Trends[[#This Row],[Views]]</f>
        <v>95.69164931760352</v>
      </c>
      <c r="N1542" s="1" t="s">
        <v>29</v>
      </c>
      <c r="O1542" s="4">
        <f t="shared" si="24"/>
        <v>0</v>
      </c>
    </row>
    <row r="1543" spans="1:15">
      <c r="A1543" s="1" t="s">
        <v>1583</v>
      </c>
      <c r="B1543" s="2">
        <v>44938</v>
      </c>
      <c r="C1543" s="13" t="str">
        <f>TEXT(bbdd_Social_Media_Trends[[#This Row],[Post_Date]],"aaaa-mm")</f>
        <v>2023-01</v>
      </c>
      <c r="D1543" s="1" t="s">
        <v>27</v>
      </c>
      <c r="E1543" s="1" t="s">
        <v>52</v>
      </c>
      <c r="F1543" s="1" t="s">
        <v>47</v>
      </c>
      <c r="G1543" s="1" t="s">
        <v>50</v>
      </c>
      <c r="H1543">
        <v>2911881</v>
      </c>
      <c r="I1543">
        <v>44708</v>
      </c>
      <c r="J1543">
        <v>57294</v>
      </c>
      <c r="K1543">
        <v>21899</v>
      </c>
      <c r="L1543">
        <f>bbdd_Social_Media_Trends[[#This Row],[Likes]]+bbdd_Social_Media_Trends[[#This Row],[Shares]]+bbdd_Social_Media_Trends[[#This Row],[Comments]]</f>
        <v>123901</v>
      </c>
      <c r="M1543">
        <f>bbdd_Social_Media_Trends[[#This Row],[Interactions]]/bbdd_Social_Media_Trends[[#This Row],[Views]]</f>
        <v>4.2550159158289781E-2</v>
      </c>
      <c r="N1543" s="1" t="s">
        <v>29</v>
      </c>
      <c r="O1543" s="4">
        <f t="shared" si="24"/>
        <v>0</v>
      </c>
    </row>
    <row r="1544" spans="1:15">
      <c r="A1544" s="1" t="s">
        <v>1584</v>
      </c>
      <c r="B1544" s="2">
        <v>45019</v>
      </c>
      <c r="C1544" s="13" t="str">
        <f>TEXT(bbdd_Social_Media_Trends[[#This Row],[Post_Date]],"aaaa-mm")</f>
        <v>2023-04</v>
      </c>
      <c r="D1544" s="1" t="s">
        <v>27</v>
      </c>
      <c r="E1544" s="1" t="s">
        <v>35</v>
      </c>
      <c r="F1544" s="1" t="s">
        <v>47</v>
      </c>
      <c r="G1544" s="1" t="s">
        <v>50</v>
      </c>
      <c r="H1544">
        <v>2206955</v>
      </c>
      <c r="I1544">
        <v>316622</v>
      </c>
      <c r="J1544">
        <v>64570</v>
      </c>
      <c r="K1544">
        <v>9555</v>
      </c>
      <c r="L1544">
        <f>bbdd_Social_Media_Trends[[#This Row],[Likes]]+bbdd_Social_Media_Trends[[#This Row],[Shares]]+bbdd_Social_Media_Trends[[#This Row],[Comments]]</f>
        <v>390747</v>
      </c>
      <c r="M1544">
        <f>bbdd_Social_Media_Trends[[#This Row],[Interactions]]/bbdd_Social_Media_Trends[[#This Row],[Views]]</f>
        <v>0.17705254524899691</v>
      </c>
      <c r="N1544" s="1" t="s">
        <v>22</v>
      </c>
      <c r="O1544" s="4">
        <f t="shared" si="24"/>
        <v>0</v>
      </c>
    </row>
    <row r="1545" spans="1:15">
      <c r="A1545" s="1" t="s">
        <v>1585</v>
      </c>
      <c r="B1545" s="2">
        <v>44911</v>
      </c>
      <c r="C1545" s="13" t="str">
        <f>TEXT(bbdd_Social_Media_Trends[[#This Row],[Post_Date]],"aaaa-mm")</f>
        <v>2022-12</v>
      </c>
      <c r="D1545" s="1" t="s">
        <v>27</v>
      </c>
      <c r="E1545" s="1" t="s">
        <v>13</v>
      </c>
      <c r="F1545" s="1" t="s">
        <v>41</v>
      </c>
      <c r="G1545" s="1" t="s">
        <v>28</v>
      </c>
      <c r="H1545">
        <v>4574924</v>
      </c>
      <c r="I1545">
        <v>197709</v>
      </c>
      <c r="J1545">
        <v>97880</v>
      </c>
      <c r="K1545">
        <v>18735</v>
      </c>
      <c r="L1545">
        <f>bbdd_Social_Media_Trends[[#This Row],[Likes]]+bbdd_Social_Media_Trends[[#This Row],[Shares]]+bbdd_Social_Media_Trends[[#This Row],[Comments]]</f>
        <v>314324</v>
      </c>
      <c r="M1545">
        <f>bbdd_Social_Media_Trends[[#This Row],[Interactions]]/bbdd_Social_Media_Trends[[#This Row],[Views]]</f>
        <v>6.8705840796480996E-2</v>
      </c>
      <c r="N1545" s="1" t="s">
        <v>22</v>
      </c>
      <c r="O1545" s="4">
        <f t="shared" si="24"/>
        <v>0</v>
      </c>
    </row>
    <row r="1546" spans="1:15">
      <c r="A1546" s="1" t="s">
        <v>1586</v>
      </c>
      <c r="B1546" s="2">
        <v>44829</v>
      </c>
      <c r="C1546" s="13" t="str">
        <f>TEXT(bbdd_Social_Media_Trends[[#This Row],[Post_Date]],"aaaa-mm")</f>
        <v>2022-09</v>
      </c>
      <c r="D1546" s="1" t="s">
        <v>27</v>
      </c>
      <c r="E1546" s="1" t="s">
        <v>39</v>
      </c>
      <c r="F1546" s="1" t="s">
        <v>20</v>
      </c>
      <c r="G1546" s="1" t="s">
        <v>60</v>
      </c>
      <c r="H1546">
        <v>4910553</v>
      </c>
      <c r="I1546">
        <v>499704</v>
      </c>
      <c r="J1546">
        <v>34160</v>
      </c>
      <c r="K1546">
        <v>9319</v>
      </c>
      <c r="L1546">
        <f>bbdd_Social_Media_Trends[[#This Row],[Likes]]+bbdd_Social_Media_Trends[[#This Row],[Shares]]+bbdd_Social_Media_Trends[[#This Row],[Comments]]</f>
        <v>543183</v>
      </c>
      <c r="M1546">
        <f>bbdd_Social_Media_Trends[[#This Row],[Interactions]]/bbdd_Social_Media_Trends[[#This Row],[Views]]</f>
        <v>0.1106154439225073</v>
      </c>
      <c r="N1546" s="1" t="s">
        <v>29</v>
      </c>
      <c r="O1546" s="4">
        <f t="shared" si="24"/>
        <v>0</v>
      </c>
    </row>
    <row r="1547" spans="1:15">
      <c r="A1547" s="1" t="s">
        <v>1587</v>
      </c>
      <c r="B1547" s="2">
        <v>45128</v>
      </c>
      <c r="C1547" s="13" t="str">
        <f>TEXT(bbdd_Social_Media_Trends[[#This Row],[Post_Date]],"aaaa-mm")</f>
        <v>2023-07</v>
      </c>
      <c r="D1547" s="1" t="s">
        <v>27</v>
      </c>
      <c r="E1547" s="1" t="s">
        <v>57</v>
      </c>
      <c r="F1547" s="1" t="s">
        <v>47</v>
      </c>
      <c r="G1547" s="1" t="s">
        <v>15</v>
      </c>
      <c r="H1547">
        <v>3101726</v>
      </c>
      <c r="I1547">
        <v>490</v>
      </c>
      <c r="J1547">
        <v>80829</v>
      </c>
      <c r="K1547">
        <v>593</v>
      </c>
      <c r="L1547">
        <f>bbdd_Social_Media_Trends[[#This Row],[Likes]]+bbdd_Social_Media_Trends[[#This Row],[Shares]]+bbdd_Social_Media_Trends[[#This Row],[Comments]]</f>
        <v>81912</v>
      </c>
      <c r="M1547">
        <f>bbdd_Social_Media_Trends[[#This Row],[Interactions]]/bbdd_Social_Media_Trends[[#This Row],[Views]]</f>
        <v>2.6408522222788215E-2</v>
      </c>
      <c r="N1547" s="1" t="s">
        <v>16</v>
      </c>
      <c r="O1547" s="4">
        <f t="shared" si="24"/>
        <v>0</v>
      </c>
    </row>
    <row r="1548" spans="1:15">
      <c r="A1548" s="1" t="s">
        <v>1588</v>
      </c>
      <c r="B1548" s="2">
        <v>44974</v>
      </c>
      <c r="C1548" s="13" t="str">
        <f>TEXT(bbdd_Social_Media_Trends[[#This Row],[Post_Date]],"aaaa-mm")</f>
        <v>2023-02</v>
      </c>
      <c r="D1548" s="1" t="s">
        <v>18</v>
      </c>
      <c r="E1548" s="1" t="s">
        <v>35</v>
      </c>
      <c r="F1548" s="1" t="s">
        <v>20</v>
      </c>
      <c r="G1548" s="1" t="s">
        <v>60</v>
      </c>
      <c r="H1548">
        <v>1664101</v>
      </c>
      <c r="I1548">
        <v>117775</v>
      </c>
      <c r="J1548">
        <v>50763</v>
      </c>
      <c r="K1548">
        <v>42936</v>
      </c>
      <c r="L1548">
        <f>bbdd_Social_Media_Trends[[#This Row],[Likes]]+bbdd_Social_Media_Trends[[#This Row],[Shares]]+bbdd_Social_Media_Trends[[#This Row],[Comments]]</f>
        <v>211474</v>
      </c>
      <c r="M1548">
        <f>bbdd_Social_Media_Trends[[#This Row],[Interactions]]/bbdd_Social_Media_Trends[[#This Row],[Views]]</f>
        <v>0.12708002699355389</v>
      </c>
      <c r="N1548" s="1" t="s">
        <v>16</v>
      </c>
      <c r="O1548" s="4">
        <f t="shared" si="24"/>
        <v>0</v>
      </c>
    </row>
    <row r="1549" spans="1:15">
      <c r="A1549" s="1" t="s">
        <v>1589</v>
      </c>
      <c r="B1549" s="2">
        <v>44618</v>
      </c>
      <c r="C1549" s="13" t="str">
        <f>TEXT(bbdd_Social_Media_Trends[[#This Row],[Post_Date]],"aaaa-mm")</f>
        <v>2022-02</v>
      </c>
      <c r="D1549" s="1" t="s">
        <v>12</v>
      </c>
      <c r="E1549" s="1" t="s">
        <v>19</v>
      </c>
      <c r="F1549" s="1" t="s">
        <v>36</v>
      </c>
      <c r="G1549" s="1" t="s">
        <v>25</v>
      </c>
      <c r="H1549">
        <v>2417241</v>
      </c>
      <c r="I1549">
        <v>419969</v>
      </c>
      <c r="J1549">
        <v>78050</v>
      </c>
      <c r="K1549">
        <v>42955</v>
      </c>
      <c r="L1549">
        <f>bbdd_Social_Media_Trends[[#This Row],[Likes]]+bbdd_Social_Media_Trends[[#This Row],[Shares]]+bbdd_Social_Media_Trends[[#This Row],[Comments]]</f>
        <v>540974</v>
      </c>
      <c r="M1549">
        <f>bbdd_Social_Media_Trends[[#This Row],[Interactions]]/bbdd_Social_Media_Trends[[#This Row],[Views]]</f>
        <v>0.22379812356318629</v>
      </c>
      <c r="N1549" s="1" t="s">
        <v>29</v>
      </c>
      <c r="O1549" s="4">
        <f t="shared" si="24"/>
        <v>0</v>
      </c>
    </row>
    <row r="1550" spans="1:15">
      <c r="A1550" s="1" t="s">
        <v>1590</v>
      </c>
      <c r="B1550" s="2">
        <v>44568</v>
      </c>
      <c r="C1550" s="13" t="str">
        <f>TEXT(bbdd_Social_Media_Trends[[#This Row],[Post_Date]],"aaaa-mm")</f>
        <v>2022-01</v>
      </c>
      <c r="D1550" s="1" t="s">
        <v>12</v>
      </c>
      <c r="E1550" s="1" t="s">
        <v>49</v>
      </c>
      <c r="F1550" s="1" t="s">
        <v>32</v>
      </c>
      <c r="G1550" s="1" t="s">
        <v>37</v>
      </c>
      <c r="H1550">
        <v>2758290</v>
      </c>
      <c r="I1550">
        <v>30695</v>
      </c>
      <c r="J1550">
        <v>65435</v>
      </c>
      <c r="K1550">
        <v>16736</v>
      </c>
      <c r="L1550">
        <f>bbdd_Social_Media_Trends[[#This Row],[Likes]]+bbdd_Social_Media_Trends[[#This Row],[Shares]]+bbdd_Social_Media_Trends[[#This Row],[Comments]]</f>
        <v>112866</v>
      </c>
      <c r="M1550">
        <f>bbdd_Social_Media_Trends[[#This Row],[Interactions]]/bbdd_Social_Media_Trends[[#This Row],[Views]]</f>
        <v>4.09188301447636E-2</v>
      </c>
      <c r="N1550" s="1" t="s">
        <v>29</v>
      </c>
      <c r="O1550" s="4">
        <f t="shared" si="24"/>
        <v>0</v>
      </c>
    </row>
    <row r="1551" spans="1:15">
      <c r="A1551" s="1" t="s">
        <v>1591</v>
      </c>
      <c r="B1551" s="2">
        <v>45150</v>
      </c>
      <c r="C1551" s="13" t="str">
        <f>TEXT(bbdd_Social_Media_Trends[[#This Row],[Post_Date]],"aaaa-mm")</f>
        <v>2023-08</v>
      </c>
      <c r="D1551" s="1" t="s">
        <v>24</v>
      </c>
      <c r="E1551" s="1" t="s">
        <v>39</v>
      </c>
      <c r="F1551" s="1" t="s">
        <v>32</v>
      </c>
      <c r="G1551" s="1" t="s">
        <v>25</v>
      </c>
      <c r="H1551">
        <v>271748</v>
      </c>
      <c r="I1551">
        <v>215421</v>
      </c>
      <c r="J1551">
        <v>41229</v>
      </c>
      <c r="K1551">
        <v>16581</v>
      </c>
      <c r="L1551">
        <f>bbdd_Social_Media_Trends[[#This Row],[Likes]]+bbdd_Social_Media_Trends[[#This Row],[Shares]]+bbdd_Social_Media_Trends[[#This Row],[Comments]]</f>
        <v>273231</v>
      </c>
      <c r="M1551">
        <f>bbdd_Social_Media_Trends[[#This Row],[Interactions]]/bbdd_Social_Media_Trends[[#This Row],[Views]]</f>
        <v>1.0054572618749724</v>
      </c>
      <c r="N1551" s="1" t="s">
        <v>29</v>
      </c>
      <c r="O1551" s="4">
        <f t="shared" si="24"/>
        <v>0</v>
      </c>
    </row>
    <row r="1552" spans="1:15">
      <c r="A1552" s="1" t="s">
        <v>1592</v>
      </c>
      <c r="B1552" s="2">
        <v>45166</v>
      </c>
      <c r="C1552" s="13" t="str">
        <f>TEXT(bbdd_Social_Media_Trends[[#This Row],[Post_Date]],"aaaa-mm")</f>
        <v>2023-08</v>
      </c>
      <c r="D1552" s="1" t="s">
        <v>27</v>
      </c>
      <c r="E1552" s="1" t="s">
        <v>49</v>
      </c>
      <c r="F1552" s="1" t="s">
        <v>20</v>
      </c>
      <c r="G1552" s="1" t="s">
        <v>21</v>
      </c>
      <c r="H1552">
        <v>1151377</v>
      </c>
      <c r="I1552">
        <v>488602</v>
      </c>
      <c r="J1552">
        <v>78927</v>
      </c>
      <c r="K1552">
        <v>10780</v>
      </c>
      <c r="L1552">
        <f>bbdd_Social_Media_Trends[[#This Row],[Likes]]+bbdd_Social_Media_Trends[[#This Row],[Shares]]+bbdd_Social_Media_Trends[[#This Row],[Comments]]</f>
        <v>578309</v>
      </c>
      <c r="M1552">
        <f>bbdd_Social_Media_Trends[[#This Row],[Interactions]]/bbdd_Social_Media_Trends[[#This Row],[Views]]</f>
        <v>0.50227597042497807</v>
      </c>
      <c r="N1552" s="1" t="s">
        <v>16</v>
      </c>
      <c r="O1552" s="4">
        <f t="shared" si="24"/>
        <v>0</v>
      </c>
    </row>
    <row r="1553" spans="1:15">
      <c r="A1553" s="1" t="s">
        <v>1593</v>
      </c>
      <c r="B1553" s="2">
        <v>44671</v>
      </c>
      <c r="C1553" s="13" t="str">
        <f>TEXT(bbdd_Social_Media_Trends[[#This Row],[Post_Date]],"aaaa-mm")</f>
        <v>2022-04</v>
      </c>
      <c r="D1553" s="1" t="s">
        <v>24</v>
      </c>
      <c r="E1553" s="1" t="s">
        <v>57</v>
      </c>
      <c r="F1553" s="1" t="s">
        <v>14</v>
      </c>
      <c r="G1553" s="1" t="s">
        <v>44</v>
      </c>
      <c r="H1553">
        <v>1188499</v>
      </c>
      <c r="I1553">
        <v>97329</v>
      </c>
      <c r="J1553">
        <v>81880</v>
      </c>
      <c r="K1553">
        <v>35799</v>
      </c>
      <c r="L1553">
        <f>bbdd_Social_Media_Trends[[#This Row],[Likes]]+bbdd_Social_Media_Trends[[#This Row],[Shares]]+bbdd_Social_Media_Trends[[#This Row],[Comments]]</f>
        <v>215008</v>
      </c>
      <c r="M1553">
        <f>bbdd_Social_Media_Trends[[#This Row],[Interactions]]/bbdd_Social_Media_Trends[[#This Row],[Views]]</f>
        <v>0.18090717787730576</v>
      </c>
      <c r="N1553" s="1" t="s">
        <v>29</v>
      </c>
      <c r="O1553" s="4">
        <f t="shared" si="24"/>
        <v>0</v>
      </c>
    </row>
    <row r="1554" spans="1:15">
      <c r="A1554" s="1" t="s">
        <v>1594</v>
      </c>
      <c r="B1554" s="2">
        <v>44964</v>
      </c>
      <c r="C1554" s="13" t="str">
        <f>TEXT(bbdd_Social_Media_Trends[[#This Row],[Post_Date]],"aaaa-mm")</f>
        <v>2023-02</v>
      </c>
      <c r="D1554" s="1" t="s">
        <v>27</v>
      </c>
      <c r="E1554" s="1" t="s">
        <v>52</v>
      </c>
      <c r="F1554" s="1" t="s">
        <v>41</v>
      </c>
      <c r="G1554" s="1" t="s">
        <v>37</v>
      </c>
      <c r="H1554">
        <v>1797416</v>
      </c>
      <c r="I1554">
        <v>432818</v>
      </c>
      <c r="J1554">
        <v>87238</v>
      </c>
      <c r="K1554">
        <v>33875</v>
      </c>
      <c r="L1554">
        <f>bbdd_Social_Media_Trends[[#This Row],[Likes]]+bbdd_Social_Media_Trends[[#This Row],[Shares]]+bbdd_Social_Media_Trends[[#This Row],[Comments]]</f>
        <v>553931</v>
      </c>
      <c r="M1554">
        <f>bbdd_Social_Media_Trends[[#This Row],[Interactions]]/bbdd_Social_Media_Trends[[#This Row],[Views]]</f>
        <v>0.30818185662083791</v>
      </c>
      <c r="N1554" s="1" t="s">
        <v>29</v>
      </c>
      <c r="O1554" s="4">
        <f t="shared" si="24"/>
        <v>0</v>
      </c>
    </row>
    <row r="1555" spans="1:15">
      <c r="A1555" s="1" t="s">
        <v>1595</v>
      </c>
      <c r="B1555" s="2">
        <v>44835</v>
      </c>
      <c r="C1555" s="13" t="str">
        <f>TEXT(bbdd_Social_Media_Trends[[#This Row],[Post_Date]],"aaaa-mm")</f>
        <v>2022-10</v>
      </c>
      <c r="D1555" s="1" t="s">
        <v>27</v>
      </c>
      <c r="E1555" s="1" t="s">
        <v>39</v>
      </c>
      <c r="F1555" s="1" t="s">
        <v>14</v>
      </c>
      <c r="G1555" s="1" t="s">
        <v>21</v>
      </c>
      <c r="H1555">
        <v>4334449</v>
      </c>
      <c r="I1555">
        <v>298421</v>
      </c>
      <c r="J1555">
        <v>27429</v>
      </c>
      <c r="K1555">
        <v>47285</v>
      </c>
      <c r="L1555">
        <f>bbdd_Social_Media_Trends[[#This Row],[Likes]]+bbdd_Social_Media_Trends[[#This Row],[Shares]]+bbdd_Social_Media_Trends[[#This Row],[Comments]]</f>
        <v>373135</v>
      </c>
      <c r="M1555">
        <f>bbdd_Social_Media_Trends[[#This Row],[Interactions]]/bbdd_Social_Media_Trends[[#This Row],[Views]]</f>
        <v>8.6085913111447379E-2</v>
      </c>
      <c r="N1555" s="1" t="s">
        <v>22</v>
      </c>
      <c r="O1555" s="4">
        <f t="shared" si="24"/>
        <v>0</v>
      </c>
    </row>
    <row r="1556" spans="1:15">
      <c r="A1556" s="1" t="s">
        <v>1596</v>
      </c>
      <c r="B1556" s="2">
        <v>44819</v>
      </c>
      <c r="C1556" s="13" t="str">
        <f>TEXT(bbdd_Social_Media_Trends[[#This Row],[Post_Date]],"aaaa-mm")</f>
        <v>2022-09</v>
      </c>
      <c r="D1556" s="1" t="s">
        <v>27</v>
      </c>
      <c r="E1556" s="1" t="s">
        <v>49</v>
      </c>
      <c r="F1556" s="1" t="s">
        <v>47</v>
      </c>
      <c r="G1556" s="1" t="s">
        <v>25</v>
      </c>
      <c r="H1556">
        <v>4938299</v>
      </c>
      <c r="I1556">
        <v>139325</v>
      </c>
      <c r="J1556">
        <v>25425</v>
      </c>
      <c r="K1556">
        <v>21859</v>
      </c>
      <c r="L1556">
        <f>bbdd_Social_Media_Trends[[#This Row],[Likes]]+bbdd_Social_Media_Trends[[#This Row],[Shares]]+bbdd_Social_Media_Trends[[#This Row],[Comments]]</f>
        <v>186609</v>
      </c>
      <c r="M1556">
        <f>bbdd_Social_Media_Trends[[#This Row],[Interactions]]/bbdd_Social_Media_Trends[[#This Row],[Views]]</f>
        <v>3.7788112870443855E-2</v>
      </c>
      <c r="N1556" s="1" t="s">
        <v>22</v>
      </c>
      <c r="O1556" s="4">
        <f t="shared" si="24"/>
        <v>0</v>
      </c>
    </row>
    <row r="1557" spans="1:15">
      <c r="A1557" s="1" t="s">
        <v>1597</v>
      </c>
      <c r="B1557" s="2">
        <v>44838</v>
      </c>
      <c r="C1557" s="13" t="str">
        <f>TEXT(bbdd_Social_Media_Trends[[#This Row],[Post_Date]],"aaaa-mm")</f>
        <v>2022-10</v>
      </c>
      <c r="D1557" s="1" t="s">
        <v>27</v>
      </c>
      <c r="E1557" s="1" t="s">
        <v>59</v>
      </c>
      <c r="F1557" s="1" t="s">
        <v>36</v>
      </c>
      <c r="G1557" s="1" t="s">
        <v>44</v>
      </c>
      <c r="H1557">
        <v>4629556</v>
      </c>
      <c r="I1557">
        <v>8738</v>
      </c>
      <c r="J1557">
        <v>79929</v>
      </c>
      <c r="K1557">
        <v>19204</v>
      </c>
      <c r="L1557">
        <f>bbdd_Social_Media_Trends[[#This Row],[Likes]]+bbdd_Social_Media_Trends[[#This Row],[Shares]]+bbdd_Social_Media_Trends[[#This Row],[Comments]]</f>
        <v>107871</v>
      </c>
      <c r="M1557">
        <f>bbdd_Social_Media_Trends[[#This Row],[Interactions]]/bbdd_Social_Media_Trends[[#This Row],[Views]]</f>
        <v>2.3300506571256509E-2</v>
      </c>
      <c r="N1557" s="1" t="s">
        <v>29</v>
      </c>
      <c r="O1557" s="4">
        <f t="shared" si="24"/>
        <v>0</v>
      </c>
    </row>
    <row r="1558" spans="1:15">
      <c r="A1558" s="1" t="s">
        <v>1598</v>
      </c>
      <c r="B1558" s="2">
        <v>44789</v>
      </c>
      <c r="C1558" s="13" t="str">
        <f>TEXT(bbdd_Social_Media_Trends[[#This Row],[Post_Date]],"aaaa-mm")</f>
        <v>2022-08</v>
      </c>
      <c r="D1558" s="1" t="s">
        <v>24</v>
      </c>
      <c r="E1558" s="1" t="s">
        <v>49</v>
      </c>
      <c r="F1558" s="1" t="s">
        <v>32</v>
      </c>
      <c r="G1558" s="1" t="s">
        <v>37</v>
      </c>
      <c r="H1558">
        <v>4774320</v>
      </c>
      <c r="I1558">
        <v>416290</v>
      </c>
      <c r="J1558">
        <v>52552</v>
      </c>
      <c r="K1558">
        <v>21456</v>
      </c>
      <c r="L1558">
        <f>bbdd_Social_Media_Trends[[#This Row],[Likes]]+bbdd_Social_Media_Trends[[#This Row],[Shares]]+bbdd_Social_Media_Trends[[#This Row],[Comments]]</f>
        <v>490298</v>
      </c>
      <c r="M1558">
        <f>bbdd_Social_Media_Trends[[#This Row],[Interactions]]/bbdd_Social_Media_Trends[[#This Row],[Views]]</f>
        <v>0.10269483402872032</v>
      </c>
      <c r="N1558" s="1" t="s">
        <v>16</v>
      </c>
      <c r="O1558" s="4">
        <f t="shared" si="24"/>
        <v>0</v>
      </c>
    </row>
    <row r="1559" spans="1:15">
      <c r="A1559" s="1" t="s">
        <v>1599</v>
      </c>
      <c r="B1559" s="2">
        <v>45168</v>
      </c>
      <c r="C1559" s="13" t="str">
        <f>TEXT(bbdd_Social_Media_Trends[[#This Row],[Post_Date]],"aaaa-mm")</f>
        <v>2023-08</v>
      </c>
      <c r="D1559" s="1" t="s">
        <v>12</v>
      </c>
      <c r="E1559" s="1" t="s">
        <v>39</v>
      </c>
      <c r="F1559" s="1" t="s">
        <v>14</v>
      </c>
      <c r="G1559" s="1" t="s">
        <v>37</v>
      </c>
      <c r="H1559">
        <v>2497597</v>
      </c>
      <c r="I1559">
        <v>321619</v>
      </c>
      <c r="J1559">
        <v>36084</v>
      </c>
      <c r="K1559">
        <v>47880</v>
      </c>
      <c r="L1559">
        <f>bbdd_Social_Media_Trends[[#This Row],[Likes]]+bbdd_Social_Media_Trends[[#This Row],[Shares]]+bbdd_Social_Media_Trends[[#This Row],[Comments]]</f>
        <v>405583</v>
      </c>
      <c r="M1559">
        <f>bbdd_Social_Media_Trends[[#This Row],[Interactions]]/bbdd_Social_Media_Trends[[#This Row],[Views]]</f>
        <v>0.16238928858418711</v>
      </c>
      <c r="N1559" s="1" t="s">
        <v>29</v>
      </c>
      <c r="O1559" s="4">
        <f t="shared" si="24"/>
        <v>0</v>
      </c>
    </row>
    <row r="1560" spans="1:15">
      <c r="A1560" s="1" t="s">
        <v>1600</v>
      </c>
      <c r="B1560" s="2">
        <v>45148</v>
      </c>
      <c r="C1560" s="13" t="str">
        <f>TEXT(bbdd_Social_Media_Trends[[#This Row],[Post_Date]],"aaaa-mm")</f>
        <v>2023-08</v>
      </c>
      <c r="D1560" s="1" t="s">
        <v>27</v>
      </c>
      <c r="E1560" s="1" t="s">
        <v>35</v>
      </c>
      <c r="F1560" s="1" t="s">
        <v>20</v>
      </c>
      <c r="G1560" s="1" t="s">
        <v>25</v>
      </c>
      <c r="H1560">
        <v>1882126</v>
      </c>
      <c r="I1560">
        <v>475800</v>
      </c>
      <c r="J1560">
        <v>43114</v>
      </c>
      <c r="K1560">
        <v>27910</v>
      </c>
      <c r="L1560">
        <f>bbdd_Social_Media_Trends[[#This Row],[Likes]]+bbdd_Social_Media_Trends[[#This Row],[Shares]]+bbdd_Social_Media_Trends[[#This Row],[Comments]]</f>
        <v>546824</v>
      </c>
      <c r="M1560">
        <f>bbdd_Social_Media_Trends[[#This Row],[Interactions]]/bbdd_Social_Media_Trends[[#This Row],[Views]]</f>
        <v>0.29053527765941284</v>
      </c>
      <c r="N1560" s="1" t="s">
        <v>29</v>
      </c>
      <c r="O1560" s="4">
        <f t="shared" si="24"/>
        <v>0</v>
      </c>
    </row>
    <row r="1561" spans="1:15">
      <c r="A1561" s="1" t="s">
        <v>1601</v>
      </c>
      <c r="B1561" s="2">
        <v>44973</v>
      </c>
      <c r="C1561" s="13" t="str">
        <f>TEXT(bbdd_Social_Media_Trends[[#This Row],[Post_Date]],"aaaa-mm")</f>
        <v>2023-02</v>
      </c>
      <c r="D1561" s="1" t="s">
        <v>27</v>
      </c>
      <c r="E1561" s="1" t="s">
        <v>35</v>
      </c>
      <c r="F1561" s="1" t="s">
        <v>47</v>
      </c>
      <c r="G1561" s="1" t="s">
        <v>25</v>
      </c>
      <c r="H1561">
        <v>1194460</v>
      </c>
      <c r="I1561">
        <v>216370</v>
      </c>
      <c r="J1561">
        <v>38625</v>
      </c>
      <c r="K1561">
        <v>17650</v>
      </c>
      <c r="L1561">
        <f>bbdd_Social_Media_Trends[[#This Row],[Likes]]+bbdd_Social_Media_Trends[[#This Row],[Shares]]+bbdd_Social_Media_Trends[[#This Row],[Comments]]</f>
        <v>272645</v>
      </c>
      <c r="M1561">
        <f>bbdd_Social_Media_Trends[[#This Row],[Interactions]]/bbdd_Social_Media_Trends[[#This Row],[Views]]</f>
        <v>0.22825795757078512</v>
      </c>
      <c r="N1561" s="1" t="s">
        <v>22</v>
      </c>
      <c r="O1561" s="4">
        <f t="shared" si="24"/>
        <v>0</v>
      </c>
    </row>
    <row r="1562" spans="1:15">
      <c r="A1562" s="1" t="s">
        <v>1602</v>
      </c>
      <c r="B1562" s="2">
        <v>45185</v>
      </c>
      <c r="C1562" s="13" t="str">
        <f>TEXT(bbdd_Social_Media_Trends[[#This Row],[Post_Date]],"aaaa-mm")</f>
        <v>2023-09</v>
      </c>
      <c r="D1562" s="1" t="s">
        <v>24</v>
      </c>
      <c r="E1562" s="1" t="s">
        <v>35</v>
      </c>
      <c r="F1562" s="1" t="s">
        <v>36</v>
      </c>
      <c r="G1562" s="1" t="s">
        <v>15</v>
      </c>
      <c r="H1562">
        <v>1622856</v>
      </c>
      <c r="I1562">
        <v>192496</v>
      </c>
      <c r="J1562">
        <v>43325</v>
      </c>
      <c r="K1562">
        <v>17806</v>
      </c>
      <c r="L1562">
        <f>bbdd_Social_Media_Trends[[#This Row],[Likes]]+bbdd_Social_Media_Trends[[#This Row],[Shares]]+bbdd_Social_Media_Trends[[#This Row],[Comments]]</f>
        <v>253627</v>
      </c>
      <c r="M1562">
        <f>bbdd_Social_Media_Trends[[#This Row],[Interactions]]/bbdd_Social_Media_Trends[[#This Row],[Views]]</f>
        <v>0.15628435301715002</v>
      </c>
      <c r="N1562" s="1" t="s">
        <v>29</v>
      </c>
      <c r="O1562" s="4">
        <f t="shared" si="24"/>
        <v>0</v>
      </c>
    </row>
    <row r="1563" spans="1:15">
      <c r="A1563" s="1" t="s">
        <v>1603</v>
      </c>
      <c r="B1563" s="2">
        <v>44834</v>
      </c>
      <c r="C1563" s="13" t="str">
        <f>TEXT(bbdd_Social_Media_Trends[[#This Row],[Post_Date]],"aaaa-mm")</f>
        <v>2022-09</v>
      </c>
      <c r="D1563" s="1" t="s">
        <v>24</v>
      </c>
      <c r="E1563" s="1" t="s">
        <v>39</v>
      </c>
      <c r="F1563" s="1" t="s">
        <v>36</v>
      </c>
      <c r="G1563" s="1" t="s">
        <v>21</v>
      </c>
      <c r="H1563">
        <v>1301521</v>
      </c>
      <c r="I1563">
        <v>96995</v>
      </c>
      <c r="J1563">
        <v>8034</v>
      </c>
      <c r="K1563">
        <v>37607</v>
      </c>
      <c r="L1563">
        <f>bbdd_Social_Media_Trends[[#This Row],[Likes]]+bbdd_Social_Media_Trends[[#This Row],[Shares]]+bbdd_Social_Media_Trends[[#This Row],[Comments]]</f>
        <v>142636</v>
      </c>
      <c r="M1563">
        <f>bbdd_Social_Media_Trends[[#This Row],[Interactions]]/bbdd_Social_Media_Trends[[#This Row],[Views]]</f>
        <v>0.10959177762018438</v>
      </c>
      <c r="N1563" s="1" t="s">
        <v>22</v>
      </c>
      <c r="O1563" s="4">
        <f t="shared" si="24"/>
        <v>0</v>
      </c>
    </row>
    <row r="1564" spans="1:15">
      <c r="A1564" s="1" t="s">
        <v>1604</v>
      </c>
      <c r="B1564" s="2">
        <v>45113</v>
      </c>
      <c r="C1564" s="13" t="str">
        <f>TEXT(bbdd_Social_Media_Trends[[#This Row],[Post_Date]],"aaaa-mm")</f>
        <v>2023-07</v>
      </c>
      <c r="D1564" s="1" t="s">
        <v>27</v>
      </c>
      <c r="E1564" s="1" t="s">
        <v>31</v>
      </c>
      <c r="F1564" s="1" t="s">
        <v>47</v>
      </c>
      <c r="G1564" s="1" t="s">
        <v>28</v>
      </c>
      <c r="H1564">
        <v>4530295</v>
      </c>
      <c r="I1564">
        <v>353065</v>
      </c>
      <c r="J1564">
        <v>91917</v>
      </c>
      <c r="K1564">
        <v>19537</v>
      </c>
      <c r="L1564">
        <f>bbdd_Social_Media_Trends[[#This Row],[Likes]]+bbdd_Social_Media_Trends[[#This Row],[Shares]]+bbdd_Social_Media_Trends[[#This Row],[Comments]]</f>
        <v>464519</v>
      </c>
      <c r="M1564">
        <f>bbdd_Social_Media_Trends[[#This Row],[Interactions]]/bbdd_Social_Media_Trends[[#This Row],[Views]]</f>
        <v>0.10253614830822276</v>
      </c>
      <c r="N1564" s="1" t="s">
        <v>16</v>
      </c>
      <c r="O1564" s="4">
        <f t="shared" si="24"/>
        <v>0</v>
      </c>
    </row>
    <row r="1565" spans="1:15">
      <c r="A1565" s="1" t="s">
        <v>1605</v>
      </c>
      <c r="B1565" s="2">
        <v>45039</v>
      </c>
      <c r="C1565" s="13" t="str">
        <f>TEXT(bbdd_Social_Media_Trends[[#This Row],[Post_Date]],"aaaa-mm")</f>
        <v>2023-04</v>
      </c>
      <c r="D1565" s="1" t="s">
        <v>18</v>
      </c>
      <c r="E1565" s="1" t="s">
        <v>57</v>
      </c>
      <c r="F1565" s="1" t="s">
        <v>47</v>
      </c>
      <c r="G1565" s="1" t="s">
        <v>15</v>
      </c>
      <c r="H1565">
        <v>3642505</v>
      </c>
      <c r="I1565">
        <v>472553</v>
      </c>
      <c r="J1565">
        <v>83616</v>
      </c>
      <c r="K1565">
        <v>25351</v>
      </c>
      <c r="L1565">
        <f>bbdd_Social_Media_Trends[[#This Row],[Likes]]+bbdd_Social_Media_Trends[[#This Row],[Shares]]+bbdd_Social_Media_Trends[[#This Row],[Comments]]</f>
        <v>581520</v>
      </c>
      <c r="M1565">
        <f>bbdd_Social_Media_Trends[[#This Row],[Interactions]]/bbdd_Social_Media_Trends[[#This Row],[Views]]</f>
        <v>0.15964837385260969</v>
      </c>
      <c r="N1565" s="1" t="s">
        <v>29</v>
      </c>
      <c r="O1565" s="4">
        <f t="shared" si="24"/>
        <v>0</v>
      </c>
    </row>
    <row r="1566" spans="1:15">
      <c r="A1566" s="1" t="s">
        <v>1606</v>
      </c>
      <c r="B1566" s="2">
        <v>44779</v>
      </c>
      <c r="C1566" s="13" t="str">
        <f>TEXT(bbdd_Social_Media_Trends[[#This Row],[Post_Date]],"aaaa-mm")</f>
        <v>2022-08</v>
      </c>
      <c r="D1566" s="1" t="s">
        <v>27</v>
      </c>
      <c r="E1566" s="1" t="s">
        <v>31</v>
      </c>
      <c r="F1566" s="1" t="s">
        <v>20</v>
      </c>
      <c r="G1566" s="1" t="s">
        <v>15</v>
      </c>
      <c r="H1566">
        <v>110017</v>
      </c>
      <c r="I1566">
        <v>447835</v>
      </c>
      <c r="J1566">
        <v>93230</v>
      </c>
      <c r="K1566">
        <v>15675</v>
      </c>
      <c r="L1566">
        <f>bbdd_Social_Media_Trends[[#This Row],[Likes]]+bbdd_Social_Media_Trends[[#This Row],[Shares]]+bbdd_Social_Media_Trends[[#This Row],[Comments]]</f>
        <v>556740</v>
      </c>
      <c r="M1566">
        <f>bbdd_Social_Media_Trends[[#This Row],[Interactions]]/bbdd_Social_Media_Trends[[#This Row],[Views]]</f>
        <v>5.0604906514447769</v>
      </c>
      <c r="N1566" s="1" t="s">
        <v>16</v>
      </c>
      <c r="O1566" s="4">
        <f t="shared" si="24"/>
        <v>0</v>
      </c>
    </row>
    <row r="1567" spans="1:15">
      <c r="A1567" s="1" t="s">
        <v>1607</v>
      </c>
      <c r="B1567" s="2">
        <v>44628</v>
      </c>
      <c r="C1567" s="13" t="str">
        <f>TEXT(bbdd_Social_Media_Trends[[#This Row],[Post_Date]],"aaaa-mm")</f>
        <v>2022-03</v>
      </c>
      <c r="D1567" s="1" t="s">
        <v>27</v>
      </c>
      <c r="E1567" s="1" t="s">
        <v>19</v>
      </c>
      <c r="F1567" s="1" t="s">
        <v>47</v>
      </c>
      <c r="G1567" s="1" t="s">
        <v>60</v>
      </c>
      <c r="H1567">
        <v>558319</v>
      </c>
      <c r="I1567">
        <v>94611</v>
      </c>
      <c r="J1567">
        <v>39828</v>
      </c>
      <c r="K1567">
        <v>27525</v>
      </c>
      <c r="L1567">
        <f>bbdd_Social_Media_Trends[[#This Row],[Likes]]+bbdd_Social_Media_Trends[[#This Row],[Shares]]+bbdd_Social_Media_Trends[[#This Row],[Comments]]</f>
        <v>161964</v>
      </c>
      <c r="M1567">
        <f>bbdd_Social_Media_Trends[[#This Row],[Interactions]]/bbdd_Social_Media_Trends[[#This Row],[Views]]</f>
        <v>0.29009222326304496</v>
      </c>
      <c r="N1567" s="1" t="s">
        <v>29</v>
      </c>
      <c r="O1567" s="4">
        <f t="shared" si="24"/>
        <v>0</v>
      </c>
    </row>
    <row r="1568" spans="1:15">
      <c r="A1568" s="1" t="s">
        <v>1608</v>
      </c>
      <c r="B1568" s="2">
        <v>44932</v>
      </c>
      <c r="C1568" s="13" t="str">
        <f>TEXT(bbdd_Social_Media_Trends[[#This Row],[Post_Date]],"aaaa-mm")</f>
        <v>2023-01</v>
      </c>
      <c r="D1568" s="1" t="s">
        <v>18</v>
      </c>
      <c r="E1568" s="1" t="s">
        <v>13</v>
      </c>
      <c r="F1568" s="1" t="s">
        <v>47</v>
      </c>
      <c r="G1568" s="1" t="s">
        <v>28</v>
      </c>
      <c r="H1568">
        <v>797275</v>
      </c>
      <c r="I1568">
        <v>354616</v>
      </c>
      <c r="J1568">
        <v>31544</v>
      </c>
      <c r="K1568">
        <v>29280</v>
      </c>
      <c r="L1568">
        <f>bbdd_Social_Media_Trends[[#This Row],[Likes]]+bbdd_Social_Media_Trends[[#This Row],[Shares]]+bbdd_Social_Media_Trends[[#This Row],[Comments]]</f>
        <v>415440</v>
      </c>
      <c r="M1568">
        <f>bbdd_Social_Media_Trends[[#This Row],[Interactions]]/bbdd_Social_Media_Trends[[#This Row],[Views]]</f>
        <v>0.52107491141701423</v>
      </c>
      <c r="N1568" s="1" t="s">
        <v>16</v>
      </c>
      <c r="O1568" s="4">
        <f t="shared" si="24"/>
        <v>0</v>
      </c>
    </row>
    <row r="1569" spans="1:15">
      <c r="A1569" s="1" t="s">
        <v>1609</v>
      </c>
      <c r="B1569" s="2">
        <v>44574</v>
      </c>
      <c r="C1569" s="13" t="str">
        <f>TEXT(bbdd_Social_Media_Trends[[#This Row],[Post_Date]],"aaaa-mm")</f>
        <v>2022-01</v>
      </c>
      <c r="D1569" s="1" t="s">
        <v>18</v>
      </c>
      <c r="E1569" s="1" t="s">
        <v>57</v>
      </c>
      <c r="F1569" s="1" t="s">
        <v>47</v>
      </c>
      <c r="G1569" s="1" t="s">
        <v>50</v>
      </c>
      <c r="H1569">
        <v>1146819</v>
      </c>
      <c r="I1569">
        <v>153532</v>
      </c>
      <c r="J1569">
        <v>13633</v>
      </c>
      <c r="K1569">
        <v>27160</v>
      </c>
      <c r="L1569">
        <f>bbdd_Social_Media_Trends[[#This Row],[Likes]]+bbdd_Social_Media_Trends[[#This Row],[Shares]]+bbdd_Social_Media_Trends[[#This Row],[Comments]]</f>
        <v>194325</v>
      </c>
      <c r="M1569">
        <f>bbdd_Social_Media_Trends[[#This Row],[Interactions]]/bbdd_Social_Media_Trends[[#This Row],[Views]]</f>
        <v>0.16944696591179603</v>
      </c>
      <c r="N1569" s="1" t="s">
        <v>22</v>
      </c>
      <c r="O1569" s="4">
        <f t="shared" si="24"/>
        <v>0</v>
      </c>
    </row>
    <row r="1570" spans="1:15">
      <c r="A1570" s="1" t="s">
        <v>1610</v>
      </c>
      <c r="B1570" s="2">
        <v>44780</v>
      </c>
      <c r="C1570" s="13" t="str">
        <f>TEXT(bbdd_Social_Media_Trends[[#This Row],[Post_Date]],"aaaa-mm")</f>
        <v>2022-08</v>
      </c>
      <c r="D1570" s="1" t="s">
        <v>12</v>
      </c>
      <c r="E1570" s="1" t="s">
        <v>39</v>
      </c>
      <c r="F1570" s="1" t="s">
        <v>47</v>
      </c>
      <c r="G1570" s="1" t="s">
        <v>50</v>
      </c>
      <c r="H1570">
        <v>3317315</v>
      </c>
      <c r="I1570">
        <v>70605</v>
      </c>
      <c r="J1570">
        <v>61789</v>
      </c>
      <c r="K1570">
        <v>43169</v>
      </c>
      <c r="L1570">
        <f>bbdd_Social_Media_Trends[[#This Row],[Likes]]+bbdd_Social_Media_Trends[[#This Row],[Shares]]+bbdd_Social_Media_Trends[[#This Row],[Comments]]</f>
        <v>175563</v>
      </c>
      <c r="M1570">
        <f>bbdd_Social_Media_Trends[[#This Row],[Interactions]]/bbdd_Social_Media_Trends[[#This Row],[Views]]</f>
        <v>5.2923222545944539E-2</v>
      </c>
      <c r="N1570" s="1" t="s">
        <v>29</v>
      </c>
      <c r="O1570" s="4">
        <f t="shared" si="24"/>
        <v>0</v>
      </c>
    </row>
    <row r="1571" spans="1:15">
      <c r="A1571" s="1" t="s">
        <v>1611</v>
      </c>
      <c r="B1571" s="2">
        <v>45268</v>
      </c>
      <c r="C1571" s="13" t="str">
        <f>TEXT(bbdd_Social_Media_Trends[[#This Row],[Post_Date]],"aaaa-mm")</f>
        <v>2023-12</v>
      </c>
      <c r="D1571" s="1" t="s">
        <v>12</v>
      </c>
      <c r="E1571" s="1" t="s">
        <v>31</v>
      </c>
      <c r="F1571" s="1" t="s">
        <v>41</v>
      </c>
      <c r="G1571" s="1" t="s">
        <v>28</v>
      </c>
      <c r="H1571">
        <v>243941</v>
      </c>
      <c r="I1571">
        <v>453454</v>
      </c>
      <c r="J1571">
        <v>4373</v>
      </c>
      <c r="K1571">
        <v>23761</v>
      </c>
      <c r="L1571">
        <f>bbdd_Social_Media_Trends[[#This Row],[Likes]]+bbdd_Social_Media_Trends[[#This Row],[Shares]]+bbdd_Social_Media_Trends[[#This Row],[Comments]]</f>
        <v>481588</v>
      </c>
      <c r="M1571">
        <f>bbdd_Social_Media_Trends[[#This Row],[Interactions]]/bbdd_Social_Media_Trends[[#This Row],[Views]]</f>
        <v>1.9741986791888202</v>
      </c>
      <c r="N1571" s="1" t="s">
        <v>22</v>
      </c>
      <c r="O1571" s="4">
        <f t="shared" si="24"/>
        <v>0</v>
      </c>
    </row>
    <row r="1572" spans="1:15">
      <c r="A1572" s="1" t="s">
        <v>1612</v>
      </c>
      <c r="B1572" s="2">
        <v>44611</v>
      </c>
      <c r="C1572" s="13" t="str">
        <f>TEXT(bbdd_Social_Media_Trends[[#This Row],[Post_Date]],"aaaa-mm")</f>
        <v>2022-02</v>
      </c>
      <c r="D1572" s="1" t="s">
        <v>27</v>
      </c>
      <c r="E1572" s="1" t="s">
        <v>57</v>
      </c>
      <c r="F1572" s="1" t="s">
        <v>32</v>
      </c>
      <c r="G1572" s="1" t="s">
        <v>50</v>
      </c>
      <c r="H1572">
        <v>2514764</v>
      </c>
      <c r="I1572">
        <v>100963</v>
      </c>
      <c r="J1572">
        <v>79384</v>
      </c>
      <c r="K1572">
        <v>29464</v>
      </c>
      <c r="L1572">
        <f>bbdd_Social_Media_Trends[[#This Row],[Likes]]+bbdd_Social_Media_Trends[[#This Row],[Shares]]+bbdd_Social_Media_Trends[[#This Row],[Comments]]</f>
        <v>209811</v>
      </c>
      <c r="M1572">
        <f>bbdd_Social_Media_Trends[[#This Row],[Interactions]]/bbdd_Social_Media_Trends[[#This Row],[Views]]</f>
        <v>8.3431685836126174E-2</v>
      </c>
      <c r="N1572" s="1" t="s">
        <v>22</v>
      </c>
      <c r="O1572" s="4">
        <f t="shared" si="24"/>
        <v>0</v>
      </c>
    </row>
    <row r="1573" spans="1:15">
      <c r="A1573" s="1" t="s">
        <v>1613</v>
      </c>
      <c r="B1573" s="2">
        <v>44687</v>
      </c>
      <c r="C1573" s="13" t="str">
        <f>TEXT(bbdd_Social_Media_Trends[[#This Row],[Post_Date]],"aaaa-mm")</f>
        <v>2022-05</v>
      </c>
      <c r="D1573" s="1" t="s">
        <v>18</v>
      </c>
      <c r="E1573" s="1" t="s">
        <v>52</v>
      </c>
      <c r="F1573" s="1" t="s">
        <v>47</v>
      </c>
      <c r="G1573" s="1" t="s">
        <v>21</v>
      </c>
      <c r="H1573">
        <v>4956932</v>
      </c>
      <c r="I1573">
        <v>128560</v>
      </c>
      <c r="J1573">
        <v>68871</v>
      </c>
      <c r="K1573">
        <v>43838</v>
      </c>
      <c r="L1573">
        <f>bbdd_Social_Media_Trends[[#This Row],[Likes]]+bbdd_Social_Media_Trends[[#This Row],[Shares]]+bbdd_Social_Media_Trends[[#This Row],[Comments]]</f>
        <v>241269</v>
      </c>
      <c r="M1573">
        <f>bbdd_Social_Media_Trends[[#This Row],[Interactions]]/bbdd_Social_Media_Trends[[#This Row],[Views]]</f>
        <v>4.8673050185074153E-2</v>
      </c>
      <c r="N1573" s="1" t="s">
        <v>22</v>
      </c>
      <c r="O1573" s="4">
        <f t="shared" si="24"/>
        <v>0</v>
      </c>
    </row>
    <row r="1574" spans="1:15">
      <c r="A1574" s="1" t="s">
        <v>1614</v>
      </c>
      <c r="B1574" s="2">
        <v>44666</v>
      </c>
      <c r="C1574" s="13" t="str">
        <f>TEXT(bbdd_Social_Media_Trends[[#This Row],[Post_Date]],"aaaa-mm")</f>
        <v>2022-04</v>
      </c>
      <c r="D1574" s="1" t="s">
        <v>24</v>
      </c>
      <c r="E1574" s="1" t="s">
        <v>57</v>
      </c>
      <c r="F1574" s="1" t="s">
        <v>36</v>
      </c>
      <c r="G1574" s="1" t="s">
        <v>21</v>
      </c>
      <c r="H1574">
        <v>2131247</v>
      </c>
      <c r="I1574">
        <v>184490</v>
      </c>
      <c r="J1574">
        <v>46526</v>
      </c>
      <c r="K1574">
        <v>35734</v>
      </c>
      <c r="L1574">
        <f>bbdd_Social_Media_Trends[[#This Row],[Likes]]+bbdd_Social_Media_Trends[[#This Row],[Shares]]+bbdd_Social_Media_Trends[[#This Row],[Comments]]</f>
        <v>266750</v>
      </c>
      <c r="M1574">
        <f>bbdd_Social_Media_Trends[[#This Row],[Interactions]]/bbdd_Social_Media_Trends[[#This Row],[Views]]</f>
        <v>0.12516146650294405</v>
      </c>
      <c r="N1574" s="1" t="s">
        <v>16</v>
      </c>
      <c r="O1574" s="4">
        <f t="shared" si="24"/>
        <v>0</v>
      </c>
    </row>
    <row r="1575" spans="1:15">
      <c r="A1575" s="1" t="s">
        <v>1615</v>
      </c>
      <c r="B1575" s="2">
        <v>44965</v>
      </c>
      <c r="C1575" s="13" t="str">
        <f>TEXT(bbdd_Social_Media_Trends[[#This Row],[Post_Date]],"aaaa-mm")</f>
        <v>2023-02</v>
      </c>
      <c r="D1575" s="1" t="s">
        <v>18</v>
      </c>
      <c r="E1575" s="1" t="s">
        <v>49</v>
      </c>
      <c r="F1575" s="1" t="s">
        <v>14</v>
      </c>
      <c r="G1575" s="1" t="s">
        <v>15</v>
      </c>
      <c r="H1575">
        <v>1131722</v>
      </c>
      <c r="I1575">
        <v>340105</v>
      </c>
      <c r="J1575">
        <v>73373</v>
      </c>
      <c r="K1575">
        <v>11857</v>
      </c>
      <c r="L1575">
        <f>bbdd_Social_Media_Trends[[#This Row],[Likes]]+bbdd_Social_Media_Trends[[#This Row],[Shares]]+bbdd_Social_Media_Trends[[#This Row],[Comments]]</f>
        <v>425335</v>
      </c>
      <c r="M1575">
        <f>bbdd_Social_Media_Trends[[#This Row],[Interactions]]/bbdd_Social_Media_Trends[[#This Row],[Views]]</f>
        <v>0.37582992996513276</v>
      </c>
      <c r="N1575" s="1" t="s">
        <v>22</v>
      </c>
      <c r="O1575" s="4">
        <f t="shared" si="24"/>
        <v>0</v>
      </c>
    </row>
    <row r="1576" spans="1:15">
      <c r="A1576" s="1" t="s">
        <v>1616</v>
      </c>
      <c r="B1576" s="2">
        <v>44713</v>
      </c>
      <c r="C1576" s="13" t="str">
        <f>TEXT(bbdd_Social_Media_Trends[[#This Row],[Post_Date]],"aaaa-mm")</f>
        <v>2022-06</v>
      </c>
      <c r="D1576" s="1" t="s">
        <v>27</v>
      </c>
      <c r="E1576" s="1" t="s">
        <v>57</v>
      </c>
      <c r="F1576" s="1" t="s">
        <v>47</v>
      </c>
      <c r="G1576" s="1" t="s">
        <v>60</v>
      </c>
      <c r="H1576">
        <v>2833025</v>
      </c>
      <c r="I1576">
        <v>156803</v>
      </c>
      <c r="J1576">
        <v>67252</v>
      </c>
      <c r="K1576">
        <v>2601</v>
      </c>
      <c r="L1576">
        <f>bbdd_Social_Media_Trends[[#This Row],[Likes]]+bbdd_Social_Media_Trends[[#This Row],[Shares]]+bbdd_Social_Media_Trends[[#This Row],[Comments]]</f>
        <v>226656</v>
      </c>
      <c r="M1576">
        <f>bbdd_Social_Media_Trends[[#This Row],[Interactions]]/bbdd_Social_Media_Trends[[#This Row],[Views]]</f>
        <v>8.0004941714245367E-2</v>
      </c>
      <c r="N1576" s="1" t="s">
        <v>29</v>
      </c>
      <c r="O1576" s="4">
        <f t="shared" si="24"/>
        <v>0</v>
      </c>
    </row>
    <row r="1577" spans="1:15">
      <c r="A1577" s="1" t="s">
        <v>1617</v>
      </c>
      <c r="B1577" s="2">
        <v>44829</v>
      </c>
      <c r="C1577" s="13" t="str">
        <f>TEXT(bbdd_Social_Media_Trends[[#This Row],[Post_Date]],"aaaa-mm")</f>
        <v>2022-09</v>
      </c>
      <c r="D1577" s="1" t="s">
        <v>12</v>
      </c>
      <c r="E1577" s="1" t="s">
        <v>59</v>
      </c>
      <c r="F1577" s="1" t="s">
        <v>14</v>
      </c>
      <c r="G1577" s="1" t="s">
        <v>28</v>
      </c>
      <c r="H1577">
        <v>3587576</v>
      </c>
      <c r="I1577">
        <v>363800</v>
      </c>
      <c r="J1577">
        <v>86707</v>
      </c>
      <c r="K1577">
        <v>9705</v>
      </c>
      <c r="L1577">
        <f>bbdd_Social_Media_Trends[[#This Row],[Likes]]+bbdd_Social_Media_Trends[[#This Row],[Shares]]+bbdd_Social_Media_Trends[[#This Row],[Comments]]</f>
        <v>460212</v>
      </c>
      <c r="M1577">
        <f>bbdd_Social_Media_Trends[[#This Row],[Interactions]]/bbdd_Social_Media_Trends[[#This Row],[Views]]</f>
        <v>0.12827937303627854</v>
      </c>
      <c r="N1577" s="1" t="s">
        <v>16</v>
      </c>
      <c r="O1577" s="4">
        <f t="shared" si="24"/>
        <v>0</v>
      </c>
    </row>
    <row r="1578" spans="1:15">
      <c r="A1578" s="1" t="s">
        <v>1618</v>
      </c>
      <c r="B1578" s="2">
        <v>44843</v>
      </c>
      <c r="C1578" s="13" t="str">
        <f>TEXT(bbdd_Social_Media_Trends[[#This Row],[Post_Date]],"aaaa-mm")</f>
        <v>2022-10</v>
      </c>
      <c r="D1578" s="1" t="s">
        <v>24</v>
      </c>
      <c r="E1578" s="1" t="s">
        <v>39</v>
      </c>
      <c r="F1578" s="1" t="s">
        <v>32</v>
      </c>
      <c r="G1578" s="1" t="s">
        <v>60</v>
      </c>
      <c r="H1578">
        <v>1942883</v>
      </c>
      <c r="I1578">
        <v>174956</v>
      </c>
      <c r="J1578">
        <v>57853</v>
      </c>
      <c r="K1578">
        <v>15443</v>
      </c>
      <c r="L1578">
        <f>bbdd_Social_Media_Trends[[#This Row],[Likes]]+bbdd_Social_Media_Trends[[#This Row],[Shares]]+bbdd_Social_Media_Trends[[#This Row],[Comments]]</f>
        <v>248252</v>
      </c>
      <c r="M1578">
        <f>bbdd_Social_Media_Trends[[#This Row],[Interactions]]/bbdd_Social_Media_Trends[[#This Row],[Views]]</f>
        <v>0.12777506417010184</v>
      </c>
      <c r="N1578" s="1" t="s">
        <v>29</v>
      </c>
      <c r="O1578" s="4">
        <f t="shared" si="24"/>
        <v>0</v>
      </c>
    </row>
    <row r="1579" spans="1:15">
      <c r="A1579" s="1" t="s">
        <v>1619</v>
      </c>
      <c r="B1579" s="2">
        <v>45290</v>
      </c>
      <c r="C1579" s="13" t="str">
        <f>TEXT(bbdd_Social_Media_Trends[[#This Row],[Post_Date]],"aaaa-mm")</f>
        <v>2023-12</v>
      </c>
      <c r="D1579" s="1" t="s">
        <v>24</v>
      </c>
      <c r="E1579" s="1" t="s">
        <v>31</v>
      </c>
      <c r="F1579" s="1" t="s">
        <v>32</v>
      </c>
      <c r="G1579" s="1" t="s">
        <v>21</v>
      </c>
      <c r="H1579">
        <v>295323</v>
      </c>
      <c r="I1579">
        <v>249791</v>
      </c>
      <c r="J1579">
        <v>34311</v>
      </c>
      <c r="K1579">
        <v>31083</v>
      </c>
      <c r="L1579">
        <f>bbdd_Social_Media_Trends[[#This Row],[Likes]]+bbdd_Social_Media_Trends[[#This Row],[Shares]]+bbdd_Social_Media_Trends[[#This Row],[Comments]]</f>
        <v>315185</v>
      </c>
      <c r="M1579">
        <f>bbdd_Social_Media_Trends[[#This Row],[Interactions]]/bbdd_Social_Media_Trends[[#This Row],[Views]]</f>
        <v>1.0672551748424606</v>
      </c>
      <c r="N1579" s="1" t="s">
        <v>16</v>
      </c>
      <c r="O1579" s="4">
        <f t="shared" si="24"/>
        <v>0</v>
      </c>
    </row>
    <row r="1580" spans="1:15">
      <c r="A1580" s="1" t="s">
        <v>1620</v>
      </c>
      <c r="B1580" s="2">
        <v>44788</v>
      </c>
      <c r="C1580" s="13" t="str">
        <f>TEXT(bbdd_Social_Media_Trends[[#This Row],[Post_Date]],"aaaa-mm")</f>
        <v>2022-08</v>
      </c>
      <c r="D1580" s="1" t="s">
        <v>24</v>
      </c>
      <c r="E1580" s="1" t="s">
        <v>52</v>
      </c>
      <c r="F1580" s="1" t="s">
        <v>32</v>
      </c>
      <c r="G1580" s="1" t="s">
        <v>21</v>
      </c>
      <c r="H1580">
        <v>57621</v>
      </c>
      <c r="I1580">
        <v>424733</v>
      </c>
      <c r="J1580">
        <v>91384</v>
      </c>
      <c r="K1580">
        <v>26655</v>
      </c>
      <c r="L1580">
        <f>bbdd_Social_Media_Trends[[#This Row],[Likes]]+bbdd_Social_Media_Trends[[#This Row],[Shares]]+bbdd_Social_Media_Trends[[#This Row],[Comments]]</f>
        <v>542772</v>
      </c>
      <c r="M1580">
        <f>bbdd_Social_Media_Trends[[#This Row],[Interactions]]/bbdd_Social_Media_Trends[[#This Row],[Views]]</f>
        <v>9.4196907377518606</v>
      </c>
      <c r="N1580" s="1" t="s">
        <v>29</v>
      </c>
      <c r="O1580" s="4">
        <f t="shared" si="24"/>
        <v>0</v>
      </c>
    </row>
    <row r="1581" spans="1:15">
      <c r="A1581" s="1" t="s">
        <v>1621</v>
      </c>
      <c r="B1581" s="2">
        <v>45181</v>
      </c>
      <c r="C1581" s="13" t="str">
        <f>TEXT(bbdd_Social_Media_Trends[[#This Row],[Post_Date]],"aaaa-mm")</f>
        <v>2023-09</v>
      </c>
      <c r="D1581" s="1" t="s">
        <v>24</v>
      </c>
      <c r="E1581" s="1" t="s">
        <v>13</v>
      </c>
      <c r="F1581" s="1" t="s">
        <v>14</v>
      </c>
      <c r="G1581" s="1" t="s">
        <v>15</v>
      </c>
      <c r="H1581">
        <v>720247</v>
      </c>
      <c r="I1581">
        <v>6093</v>
      </c>
      <c r="J1581">
        <v>2414</v>
      </c>
      <c r="K1581">
        <v>30680</v>
      </c>
      <c r="L1581">
        <f>bbdd_Social_Media_Trends[[#This Row],[Likes]]+bbdd_Social_Media_Trends[[#This Row],[Shares]]+bbdd_Social_Media_Trends[[#This Row],[Comments]]</f>
        <v>39187</v>
      </c>
      <c r="M1581">
        <f>bbdd_Social_Media_Trends[[#This Row],[Interactions]]/bbdd_Social_Media_Trends[[#This Row],[Views]]</f>
        <v>5.4407724016899757E-2</v>
      </c>
      <c r="N1581" s="1" t="s">
        <v>22</v>
      </c>
      <c r="O1581" s="4">
        <f t="shared" si="24"/>
        <v>0</v>
      </c>
    </row>
    <row r="1582" spans="1:15">
      <c r="A1582" s="1" t="s">
        <v>1622</v>
      </c>
      <c r="B1582" s="2">
        <v>44777</v>
      </c>
      <c r="C1582" s="13" t="str">
        <f>TEXT(bbdd_Social_Media_Trends[[#This Row],[Post_Date]],"aaaa-mm")</f>
        <v>2022-08</v>
      </c>
      <c r="D1582" s="1" t="s">
        <v>27</v>
      </c>
      <c r="E1582" s="1" t="s">
        <v>31</v>
      </c>
      <c r="F1582" s="1" t="s">
        <v>14</v>
      </c>
      <c r="G1582" s="1" t="s">
        <v>37</v>
      </c>
      <c r="H1582">
        <v>841094</v>
      </c>
      <c r="I1582">
        <v>337567</v>
      </c>
      <c r="J1582">
        <v>10161</v>
      </c>
      <c r="K1582">
        <v>19041</v>
      </c>
      <c r="L1582">
        <f>bbdd_Social_Media_Trends[[#This Row],[Likes]]+bbdd_Social_Media_Trends[[#This Row],[Shares]]+bbdd_Social_Media_Trends[[#This Row],[Comments]]</f>
        <v>366769</v>
      </c>
      <c r="M1582">
        <f>bbdd_Social_Media_Trends[[#This Row],[Interactions]]/bbdd_Social_Media_Trends[[#This Row],[Views]]</f>
        <v>0.43606184326603209</v>
      </c>
      <c r="N1582" s="1" t="s">
        <v>16</v>
      </c>
      <c r="O1582" s="4">
        <f t="shared" si="24"/>
        <v>0</v>
      </c>
    </row>
    <row r="1583" spans="1:15">
      <c r="A1583" s="1" t="s">
        <v>1623</v>
      </c>
      <c r="B1583" s="2">
        <v>44927</v>
      </c>
      <c r="C1583" s="13" t="str">
        <f>TEXT(bbdd_Social_Media_Trends[[#This Row],[Post_Date]],"aaaa-mm")</f>
        <v>2023-01</v>
      </c>
      <c r="D1583" s="1" t="s">
        <v>18</v>
      </c>
      <c r="E1583" s="1" t="s">
        <v>35</v>
      </c>
      <c r="F1583" s="1" t="s">
        <v>36</v>
      </c>
      <c r="G1583" s="1" t="s">
        <v>15</v>
      </c>
      <c r="H1583">
        <v>2851192</v>
      </c>
      <c r="I1583">
        <v>57367</v>
      </c>
      <c r="J1583">
        <v>19782</v>
      </c>
      <c r="K1583">
        <v>37567</v>
      </c>
      <c r="L1583">
        <f>bbdd_Social_Media_Trends[[#This Row],[Likes]]+bbdd_Social_Media_Trends[[#This Row],[Shares]]+bbdd_Social_Media_Trends[[#This Row],[Comments]]</f>
        <v>114716</v>
      </c>
      <c r="M1583">
        <f>bbdd_Social_Media_Trends[[#This Row],[Interactions]]/bbdd_Social_Media_Trends[[#This Row],[Views]]</f>
        <v>4.0234400208754795E-2</v>
      </c>
      <c r="N1583" s="1" t="s">
        <v>29</v>
      </c>
      <c r="O1583" s="4">
        <f t="shared" si="24"/>
        <v>0</v>
      </c>
    </row>
    <row r="1584" spans="1:15">
      <c r="A1584" s="1" t="s">
        <v>1624</v>
      </c>
      <c r="B1584" s="2">
        <v>44806</v>
      </c>
      <c r="C1584" s="13" t="str">
        <f>TEXT(bbdd_Social_Media_Trends[[#This Row],[Post_Date]],"aaaa-mm")</f>
        <v>2022-09</v>
      </c>
      <c r="D1584" s="1" t="s">
        <v>27</v>
      </c>
      <c r="E1584" s="1" t="s">
        <v>13</v>
      </c>
      <c r="F1584" s="1" t="s">
        <v>47</v>
      </c>
      <c r="G1584" s="1" t="s">
        <v>44</v>
      </c>
      <c r="H1584">
        <v>416547</v>
      </c>
      <c r="I1584">
        <v>247208</v>
      </c>
      <c r="J1584">
        <v>58688</v>
      </c>
      <c r="K1584">
        <v>23164</v>
      </c>
      <c r="L1584">
        <f>bbdd_Social_Media_Trends[[#This Row],[Likes]]+bbdd_Social_Media_Trends[[#This Row],[Shares]]+bbdd_Social_Media_Trends[[#This Row],[Comments]]</f>
        <v>329060</v>
      </c>
      <c r="M1584">
        <f>bbdd_Social_Media_Trends[[#This Row],[Interactions]]/bbdd_Social_Media_Trends[[#This Row],[Views]]</f>
        <v>0.7899708796366316</v>
      </c>
      <c r="N1584" s="1" t="s">
        <v>29</v>
      </c>
      <c r="O1584" s="4">
        <f t="shared" si="24"/>
        <v>0</v>
      </c>
    </row>
    <row r="1585" spans="1:15">
      <c r="A1585" s="1" t="s">
        <v>1625</v>
      </c>
      <c r="B1585" s="2">
        <v>44685</v>
      </c>
      <c r="C1585" s="13" t="str">
        <f>TEXT(bbdd_Social_Media_Trends[[#This Row],[Post_Date]],"aaaa-mm")</f>
        <v>2022-05</v>
      </c>
      <c r="D1585" s="1" t="s">
        <v>27</v>
      </c>
      <c r="E1585" s="1" t="s">
        <v>19</v>
      </c>
      <c r="F1585" s="1" t="s">
        <v>32</v>
      </c>
      <c r="G1585" s="1" t="s">
        <v>37</v>
      </c>
      <c r="H1585">
        <v>238276</v>
      </c>
      <c r="I1585">
        <v>86411</v>
      </c>
      <c r="J1585">
        <v>87917</v>
      </c>
      <c r="K1585">
        <v>20519</v>
      </c>
      <c r="L1585">
        <f>bbdd_Social_Media_Trends[[#This Row],[Likes]]+bbdd_Social_Media_Trends[[#This Row],[Shares]]+bbdd_Social_Media_Trends[[#This Row],[Comments]]</f>
        <v>194847</v>
      </c>
      <c r="M1585">
        <f>bbdd_Social_Media_Trends[[#This Row],[Interactions]]/bbdd_Social_Media_Trends[[#This Row],[Views]]</f>
        <v>0.81773657439272107</v>
      </c>
      <c r="N1585" s="1" t="s">
        <v>29</v>
      </c>
      <c r="O1585" s="4">
        <f t="shared" si="24"/>
        <v>0</v>
      </c>
    </row>
    <row r="1586" spans="1:15">
      <c r="A1586" s="1" t="s">
        <v>1626</v>
      </c>
      <c r="B1586" s="2">
        <v>45281</v>
      </c>
      <c r="C1586" s="13" t="str">
        <f>TEXT(bbdd_Social_Media_Trends[[#This Row],[Post_Date]],"aaaa-mm")</f>
        <v>2023-12</v>
      </c>
      <c r="D1586" s="1" t="s">
        <v>24</v>
      </c>
      <c r="E1586" s="1" t="s">
        <v>52</v>
      </c>
      <c r="F1586" s="1" t="s">
        <v>47</v>
      </c>
      <c r="G1586" s="1" t="s">
        <v>60</v>
      </c>
      <c r="H1586">
        <v>3675226</v>
      </c>
      <c r="I1586">
        <v>477204</v>
      </c>
      <c r="J1586">
        <v>2549</v>
      </c>
      <c r="K1586">
        <v>30839</v>
      </c>
      <c r="L1586">
        <f>bbdd_Social_Media_Trends[[#This Row],[Likes]]+bbdd_Social_Media_Trends[[#This Row],[Shares]]+bbdd_Social_Media_Trends[[#This Row],[Comments]]</f>
        <v>510592</v>
      </c>
      <c r="M1586">
        <f>bbdd_Social_Media_Trends[[#This Row],[Interactions]]/bbdd_Social_Media_Trends[[#This Row],[Views]]</f>
        <v>0.13892805503661543</v>
      </c>
      <c r="N1586" s="1" t="s">
        <v>16</v>
      </c>
      <c r="O1586" s="4">
        <f t="shared" si="24"/>
        <v>0</v>
      </c>
    </row>
    <row r="1587" spans="1:15">
      <c r="A1587" s="1" t="s">
        <v>1627</v>
      </c>
      <c r="B1587" s="2">
        <v>45213</v>
      </c>
      <c r="C1587" s="13" t="str">
        <f>TEXT(bbdd_Social_Media_Trends[[#This Row],[Post_Date]],"aaaa-mm")</f>
        <v>2023-10</v>
      </c>
      <c r="D1587" s="1" t="s">
        <v>12</v>
      </c>
      <c r="E1587" s="1" t="s">
        <v>13</v>
      </c>
      <c r="F1587" s="1" t="s">
        <v>36</v>
      </c>
      <c r="G1587" s="1" t="s">
        <v>21</v>
      </c>
      <c r="H1587">
        <v>543860</v>
      </c>
      <c r="I1587">
        <v>495293</v>
      </c>
      <c r="J1587">
        <v>51511</v>
      </c>
      <c r="K1587">
        <v>22273</v>
      </c>
      <c r="L1587">
        <f>bbdd_Social_Media_Trends[[#This Row],[Likes]]+bbdd_Social_Media_Trends[[#This Row],[Shares]]+bbdd_Social_Media_Trends[[#This Row],[Comments]]</f>
        <v>569077</v>
      </c>
      <c r="M1587">
        <f>bbdd_Social_Media_Trends[[#This Row],[Interactions]]/bbdd_Social_Media_Trends[[#This Row],[Views]]</f>
        <v>1.0463667120214761</v>
      </c>
      <c r="N1587" s="1" t="s">
        <v>16</v>
      </c>
      <c r="O1587" s="4">
        <f t="shared" si="24"/>
        <v>0</v>
      </c>
    </row>
    <row r="1588" spans="1:15">
      <c r="A1588" s="1" t="s">
        <v>1628</v>
      </c>
      <c r="B1588" s="2">
        <v>45290</v>
      </c>
      <c r="C1588" s="13" t="str">
        <f>TEXT(bbdd_Social_Media_Trends[[#This Row],[Post_Date]],"aaaa-mm")</f>
        <v>2023-12</v>
      </c>
      <c r="D1588" s="1" t="s">
        <v>27</v>
      </c>
      <c r="E1588" s="1" t="s">
        <v>19</v>
      </c>
      <c r="F1588" s="1" t="s">
        <v>41</v>
      </c>
      <c r="G1588" s="1" t="s">
        <v>37</v>
      </c>
      <c r="H1588">
        <v>4025654</v>
      </c>
      <c r="I1588">
        <v>427509</v>
      </c>
      <c r="J1588">
        <v>7469</v>
      </c>
      <c r="K1588">
        <v>31997</v>
      </c>
      <c r="L1588">
        <f>bbdd_Social_Media_Trends[[#This Row],[Likes]]+bbdd_Social_Media_Trends[[#This Row],[Shares]]+bbdd_Social_Media_Trends[[#This Row],[Comments]]</f>
        <v>466975</v>
      </c>
      <c r="M1588">
        <f>bbdd_Social_Media_Trends[[#This Row],[Interactions]]/bbdd_Social_Media_Trends[[#This Row],[Views]]</f>
        <v>0.11599978537648789</v>
      </c>
      <c r="N1588" s="1" t="s">
        <v>29</v>
      </c>
      <c r="O1588" s="4">
        <f t="shared" si="24"/>
        <v>0</v>
      </c>
    </row>
    <row r="1589" spans="1:15">
      <c r="A1589" s="1" t="s">
        <v>1629</v>
      </c>
      <c r="B1589" s="2">
        <v>45177</v>
      </c>
      <c r="C1589" s="13" t="str">
        <f>TEXT(bbdd_Social_Media_Trends[[#This Row],[Post_Date]],"aaaa-mm")</f>
        <v>2023-09</v>
      </c>
      <c r="D1589" s="1" t="s">
        <v>18</v>
      </c>
      <c r="E1589" s="1" t="s">
        <v>49</v>
      </c>
      <c r="F1589" s="1" t="s">
        <v>41</v>
      </c>
      <c r="G1589" s="1" t="s">
        <v>37</v>
      </c>
      <c r="H1589">
        <v>3830274</v>
      </c>
      <c r="I1589">
        <v>264013</v>
      </c>
      <c r="J1589">
        <v>37812</v>
      </c>
      <c r="K1589">
        <v>25236</v>
      </c>
      <c r="L1589">
        <f>bbdd_Social_Media_Trends[[#This Row],[Likes]]+bbdd_Social_Media_Trends[[#This Row],[Shares]]+bbdd_Social_Media_Trends[[#This Row],[Comments]]</f>
        <v>327061</v>
      </c>
      <c r="M1589">
        <f>bbdd_Social_Media_Trends[[#This Row],[Interactions]]/bbdd_Social_Media_Trends[[#This Row],[Views]]</f>
        <v>8.5388408244423245E-2</v>
      </c>
      <c r="N1589" s="1" t="s">
        <v>29</v>
      </c>
      <c r="O1589" s="4">
        <f t="shared" si="24"/>
        <v>0</v>
      </c>
    </row>
    <row r="1590" spans="1:15">
      <c r="A1590" s="1" t="s">
        <v>1630</v>
      </c>
      <c r="B1590" s="2">
        <v>44580</v>
      </c>
      <c r="C1590" s="13" t="str">
        <f>TEXT(bbdd_Social_Media_Trends[[#This Row],[Post_Date]],"aaaa-mm")</f>
        <v>2022-01</v>
      </c>
      <c r="D1590" s="1" t="s">
        <v>18</v>
      </c>
      <c r="E1590" s="1" t="s">
        <v>52</v>
      </c>
      <c r="F1590" s="1" t="s">
        <v>32</v>
      </c>
      <c r="G1590" s="1" t="s">
        <v>37</v>
      </c>
      <c r="H1590">
        <v>4277170</v>
      </c>
      <c r="I1590">
        <v>471076</v>
      </c>
      <c r="J1590">
        <v>43675</v>
      </c>
      <c r="K1590">
        <v>21460</v>
      </c>
      <c r="L1590">
        <f>bbdd_Social_Media_Trends[[#This Row],[Likes]]+bbdd_Social_Media_Trends[[#This Row],[Shares]]+bbdd_Social_Media_Trends[[#This Row],[Comments]]</f>
        <v>536211</v>
      </c>
      <c r="M1590">
        <f>bbdd_Social_Media_Trends[[#This Row],[Interactions]]/bbdd_Social_Media_Trends[[#This Row],[Views]]</f>
        <v>0.12536583769174478</v>
      </c>
      <c r="N1590" s="1" t="s">
        <v>22</v>
      </c>
      <c r="O1590" s="4">
        <f t="shared" si="24"/>
        <v>0</v>
      </c>
    </row>
    <row r="1591" spans="1:15">
      <c r="A1591" s="1" t="s">
        <v>1631</v>
      </c>
      <c r="B1591" s="2">
        <v>44983</v>
      </c>
      <c r="C1591" s="13" t="str">
        <f>TEXT(bbdd_Social_Media_Trends[[#This Row],[Post_Date]],"aaaa-mm")</f>
        <v>2023-02</v>
      </c>
      <c r="D1591" s="1" t="s">
        <v>18</v>
      </c>
      <c r="E1591" s="1" t="s">
        <v>46</v>
      </c>
      <c r="F1591" s="1" t="s">
        <v>47</v>
      </c>
      <c r="G1591" s="1" t="s">
        <v>28</v>
      </c>
      <c r="H1591">
        <v>1586403</v>
      </c>
      <c r="I1591">
        <v>28598</v>
      </c>
      <c r="J1591">
        <v>85817</v>
      </c>
      <c r="K1591">
        <v>46074</v>
      </c>
      <c r="L1591">
        <f>bbdd_Social_Media_Trends[[#This Row],[Likes]]+bbdd_Social_Media_Trends[[#This Row],[Shares]]+bbdd_Social_Media_Trends[[#This Row],[Comments]]</f>
        <v>160489</v>
      </c>
      <c r="M1591">
        <f>bbdd_Social_Media_Trends[[#This Row],[Interactions]]/bbdd_Social_Media_Trends[[#This Row],[Views]]</f>
        <v>0.10116534071102992</v>
      </c>
      <c r="N1591" s="1" t="s">
        <v>22</v>
      </c>
      <c r="O1591" s="4">
        <f t="shared" si="24"/>
        <v>0</v>
      </c>
    </row>
    <row r="1592" spans="1:15">
      <c r="A1592" s="1" t="s">
        <v>1632</v>
      </c>
      <c r="B1592" s="2">
        <v>44950</v>
      </c>
      <c r="C1592" s="13" t="str">
        <f>TEXT(bbdd_Social_Media_Trends[[#This Row],[Post_Date]],"aaaa-mm")</f>
        <v>2023-01</v>
      </c>
      <c r="D1592" s="1" t="s">
        <v>12</v>
      </c>
      <c r="E1592" s="1" t="s">
        <v>31</v>
      </c>
      <c r="F1592" s="1" t="s">
        <v>20</v>
      </c>
      <c r="G1592" s="1" t="s">
        <v>28</v>
      </c>
      <c r="H1592">
        <v>914452</v>
      </c>
      <c r="I1592">
        <v>339941</v>
      </c>
      <c r="J1592">
        <v>5979</v>
      </c>
      <c r="K1592">
        <v>34553</v>
      </c>
      <c r="L1592">
        <f>bbdd_Social_Media_Trends[[#This Row],[Likes]]+bbdd_Social_Media_Trends[[#This Row],[Shares]]+bbdd_Social_Media_Trends[[#This Row],[Comments]]</f>
        <v>380473</v>
      </c>
      <c r="M1592">
        <f>bbdd_Social_Media_Trends[[#This Row],[Interactions]]/bbdd_Social_Media_Trends[[#This Row],[Views]]</f>
        <v>0.41606667162409838</v>
      </c>
      <c r="N1592" s="1" t="s">
        <v>16</v>
      </c>
      <c r="O1592" s="4">
        <f t="shared" si="24"/>
        <v>0</v>
      </c>
    </row>
    <row r="1593" spans="1:15">
      <c r="A1593" s="1" t="s">
        <v>1633</v>
      </c>
      <c r="B1593" s="2">
        <v>45159</v>
      </c>
      <c r="C1593" s="13" t="str">
        <f>TEXT(bbdd_Social_Media_Trends[[#This Row],[Post_Date]],"aaaa-mm")</f>
        <v>2023-08</v>
      </c>
      <c r="D1593" s="1" t="s">
        <v>24</v>
      </c>
      <c r="E1593" s="1" t="s">
        <v>13</v>
      </c>
      <c r="F1593" s="1" t="s">
        <v>47</v>
      </c>
      <c r="G1593" s="1" t="s">
        <v>37</v>
      </c>
      <c r="H1593">
        <v>1124083</v>
      </c>
      <c r="I1593">
        <v>331967</v>
      </c>
      <c r="J1593">
        <v>1699</v>
      </c>
      <c r="K1593">
        <v>22789</v>
      </c>
      <c r="L1593">
        <f>bbdd_Social_Media_Trends[[#This Row],[Likes]]+bbdd_Social_Media_Trends[[#This Row],[Shares]]+bbdd_Social_Media_Trends[[#This Row],[Comments]]</f>
        <v>356455</v>
      </c>
      <c r="M1593">
        <f>bbdd_Social_Media_Trends[[#This Row],[Interactions]]/bbdd_Social_Media_Trends[[#This Row],[Views]]</f>
        <v>0.31710736662684164</v>
      </c>
      <c r="N1593" s="1" t="s">
        <v>29</v>
      </c>
      <c r="O1593" s="4">
        <f t="shared" si="24"/>
        <v>0</v>
      </c>
    </row>
    <row r="1594" spans="1:15">
      <c r="A1594" s="1" t="s">
        <v>1634</v>
      </c>
      <c r="B1594" s="2">
        <v>45085</v>
      </c>
      <c r="C1594" s="13" t="str">
        <f>TEXT(bbdd_Social_Media_Trends[[#This Row],[Post_Date]],"aaaa-mm")</f>
        <v>2023-06</v>
      </c>
      <c r="D1594" s="1" t="s">
        <v>27</v>
      </c>
      <c r="E1594" s="1" t="s">
        <v>13</v>
      </c>
      <c r="F1594" s="1" t="s">
        <v>20</v>
      </c>
      <c r="G1594" s="1" t="s">
        <v>60</v>
      </c>
      <c r="H1594">
        <v>2656928</v>
      </c>
      <c r="I1594">
        <v>243831</v>
      </c>
      <c r="J1594">
        <v>52757</v>
      </c>
      <c r="K1594">
        <v>9603</v>
      </c>
      <c r="L1594">
        <f>bbdd_Social_Media_Trends[[#This Row],[Likes]]+bbdd_Social_Media_Trends[[#This Row],[Shares]]+bbdd_Social_Media_Trends[[#This Row],[Comments]]</f>
        <v>306191</v>
      </c>
      <c r="M1594">
        <f>bbdd_Social_Media_Trends[[#This Row],[Interactions]]/bbdd_Social_Media_Trends[[#This Row],[Views]]</f>
        <v>0.11524249057558203</v>
      </c>
      <c r="N1594" s="1" t="s">
        <v>29</v>
      </c>
      <c r="O1594" s="4">
        <f t="shared" si="24"/>
        <v>0</v>
      </c>
    </row>
    <row r="1595" spans="1:15">
      <c r="A1595" s="1" t="s">
        <v>1635</v>
      </c>
      <c r="B1595" s="2">
        <v>45099</v>
      </c>
      <c r="C1595" s="13" t="str">
        <f>TEXT(bbdd_Social_Media_Trends[[#This Row],[Post_Date]],"aaaa-mm")</f>
        <v>2023-06</v>
      </c>
      <c r="D1595" s="1" t="s">
        <v>12</v>
      </c>
      <c r="E1595" s="1" t="s">
        <v>35</v>
      </c>
      <c r="F1595" s="1" t="s">
        <v>47</v>
      </c>
      <c r="G1595" s="1" t="s">
        <v>21</v>
      </c>
      <c r="H1595">
        <v>4174343</v>
      </c>
      <c r="I1595">
        <v>92667</v>
      </c>
      <c r="J1595">
        <v>67770</v>
      </c>
      <c r="K1595">
        <v>33150</v>
      </c>
      <c r="L1595">
        <f>bbdd_Social_Media_Trends[[#This Row],[Likes]]+bbdd_Social_Media_Trends[[#This Row],[Shares]]+bbdd_Social_Media_Trends[[#This Row],[Comments]]</f>
        <v>193587</v>
      </c>
      <c r="M1595">
        <f>bbdd_Social_Media_Trends[[#This Row],[Interactions]]/bbdd_Social_Media_Trends[[#This Row],[Views]]</f>
        <v>4.6375441596438048E-2</v>
      </c>
      <c r="N1595" s="1" t="s">
        <v>16</v>
      </c>
      <c r="O1595" s="4">
        <f t="shared" si="24"/>
        <v>0</v>
      </c>
    </row>
    <row r="1596" spans="1:15">
      <c r="A1596" s="1" t="s">
        <v>1636</v>
      </c>
      <c r="B1596" s="2">
        <v>45238</v>
      </c>
      <c r="C1596" s="13" t="str">
        <f>TEXT(bbdd_Social_Media_Trends[[#This Row],[Post_Date]],"aaaa-mm")</f>
        <v>2023-11</v>
      </c>
      <c r="D1596" s="1" t="s">
        <v>18</v>
      </c>
      <c r="E1596" s="1" t="s">
        <v>46</v>
      </c>
      <c r="F1596" s="1" t="s">
        <v>32</v>
      </c>
      <c r="G1596" s="1" t="s">
        <v>15</v>
      </c>
      <c r="H1596">
        <v>2150898</v>
      </c>
      <c r="I1596">
        <v>109954</v>
      </c>
      <c r="J1596">
        <v>6366</v>
      </c>
      <c r="K1596">
        <v>25896</v>
      </c>
      <c r="L1596">
        <f>bbdd_Social_Media_Trends[[#This Row],[Likes]]+bbdd_Social_Media_Trends[[#This Row],[Shares]]+bbdd_Social_Media_Trends[[#This Row],[Comments]]</f>
        <v>142216</v>
      </c>
      <c r="M1596">
        <f>bbdd_Social_Media_Trends[[#This Row],[Interactions]]/bbdd_Social_Media_Trends[[#This Row],[Views]]</f>
        <v>6.6119360378781328E-2</v>
      </c>
      <c r="N1596" s="1" t="s">
        <v>29</v>
      </c>
      <c r="O1596" s="4">
        <f t="shared" si="24"/>
        <v>0</v>
      </c>
    </row>
    <row r="1597" spans="1:15">
      <c r="A1597" s="1" t="s">
        <v>1637</v>
      </c>
      <c r="B1597" s="2">
        <v>45116</v>
      </c>
      <c r="C1597" s="13" t="str">
        <f>TEXT(bbdd_Social_Media_Trends[[#This Row],[Post_Date]],"aaaa-mm")</f>
        <v>2023-07</v>
      </c>
      <c r="D1597" s="1" t="s">
        <v>27</v>
      </c>
      <c r="E1597" s="1" t="s">
        <v>31</v>
      </c>
      <c r="F1597" s="1" t="s">
        <v>32</v>
      </c>
      <c r="G1597" s="1" t="s">
        <v>37</v>
      </c>
      <c r="H1597">
        <v>4242231</v>
      </c>
      <c r="I1597">
        <v>207880</v>
      </c>
      <c r="J1597">
        <v>83865</v>
      </c>
      <c r="K1597">
        <v>28311</v>
      </c>
      <c r="L1597">
        <f>bbdd_Social_Media_Trends[[#This Row],[Likes]]+bbdd_Social_Media_Trends[[#This Row],[Shares]]+bbdd_Social_Media_Trends[[#This Row],[Comments]]</f>
        <v>320056</v>
      </c>
      <c r="M1597">
        <f>bbdd_Social_Media_Trends[[#This Row],[Interactions]]/bbdd_Social_Media_Trends[[#This Row],[Views]]</f>
        <v>7.54452079577939E-2</v>
      </c>
      <c r="N1597" s="1" t="s">
        <v>22</v>
      </c>
      <c r="O1597" s="4">
        <f t="shared" si="24"/>
        <v>0</v>
      </c>
    </row>
    <row r="1598" spans="1:15">
      <c r="A1598" s="1" t="s">
        <v>1638</v>
      </c>
      <c r="B1598" s="2">
        <v>44888</v>
      </c>
      <c r="C1598" s="13" t="str">
        <f>TEXT(bbdd_Social_Media_Trends[[#This Row],[Post_Date]],"aaaa-mm")</f>
        <v>2022-11</v>
      </c>
      <c r="D1598" s="1" t="s">
        <v>12</v>
      </c>
      <c r="E1598" s="1" t="s">
        <v>35</v>
      </c>
      <c r="F1598" s="1" t="s">
        <v>36</v>
      </c>
      <c r="G1598" s="1" t="s">
        <v>37</v>
      </c>
      <c r="H1598">
        <v>1418648</v>
      </c>
      <c r="I1598">
        <v>351250</v>
      </c>
      <c r="J1598">
        <v>22389</v>
      </c>
      <c r="K1598">
        <v>24313</v>
      </c>
      <c r="L1598">
        <f>bbdd_Social_Media_Trends[[#This Row],[Likes]]+bbdd_Social_Media_Trends[[#This Row],[Shares]]+bbdd_Social_Media_Trends[[#This Row],[Comments]]</f>
        <v>397952</v>
      </c>
      <c r="M1598">
        <f>bbdd_Social_Media_Trends[[#This Row],[Interactions]]/bbdd_Social_Media_Trends[[#This Row],[Views]]</f>
        <v>0.28051496918192531</v>
      </c>
      <c r="N1598" s="1" t="s">
        <v>22</v>
      </c>
      <c r="O1598" s="4">
        <f t="shared" si="24"/>
        <v>0</v>
      </c>
    </row>
    <row r="1599" spans="1:15">
      <c r="A1599" s="1" t="s">
        <v>1639</v>
      </c>
      <c r="B1599" s="2">
        <v>44802</v>
      </c>
      <c r="C1599" s="13" t="str">
        <f>TEXT(bbdd_Social_Media_Trends[[#This Row],[Post_Date]],"aaaa-mm")</f>
        <v>2022-08</v>
      </c>
      <c r="D1599" s="1" t="s">
        <v>12</v>
      </c>
      <c r="E1599" s="1" t="s">
        <v>31</v>
      </c>
      <c r="F1599" s="1" t="s">
        <v>20</v>
      </c>
      <c r="G1599" s="1" t="s">
        <v>44</v>
      </c>
      <c r="H1599">
        <v>3545754</v>
      </c>
      <c r="I1599">
        <v>223054</v>
      </c>
      <c r="J1599">
        <v>61984</v>
      </c>
      <c r="K1599">
        <v>32043</v>
      </c>
      <c r="L1599">
        <f>bbdd_Social_Media_Trends[[#This Row],[Likes]]+bbdd_Social_Media_Trends[[#This Row],[Shares]]+bbdd_Social_Media_Trends[[#This Row],[Comments]]</f>
        <v>317081</v>
      </c>
      <c r="M1599">
        <f>bbdd_Social_Media_Trends[[#This Row],[Interactions]]/bbdd_Social_Media_Trends[[#This Row],[Views]]</f>
        <v>8.9425549544610253E-2</v>
      </c>
      <c r="N1599" s="1" t="s">
        <v>22</v>
      </c>
      <c r="O1599" s="4">
        <f t="shared" si="24"/>
        <v>0</v>
      </c>
    </row>
    <row r="1600" spans="1:15">
      <c r="A1600" s="1" t="s">
        <v>1640</v>
      </c>
      <c r="B1600" s="2">
        <v>44711</v>
      </c>
      <c r="C1600" s="13" t="str">
        <f>TEXT(bbdd_Social_Media_Trends[[#This Row],[Post_Date]],"aaaa-mm")</f>
        <v>2022-05</v>
      </c>
      <c r="D1600" s="1" t="s">
        <v>24</v>
      </c>
      <c r="E1600" s="1" t="s">
        <v>57</v>
      </c>
      <c r="F1600" s="1" t="s">
        <v>41</v>
      </c>
      <c r="G1600" s="1" t="s">
        <v>44</v>
      </c>
      <c r="H1600">
        <v>2651800</v>
      </c>
      <c r="I1600">
        <v>219881</v>
      </c>
      <c r="J1600">
        <v>16104</v>
      </c>
      <c r="K1600">
        <v>23971</v>
      </c>
      <c r="L1600">
        <f>bbdd_Social_Media_Trends[[#This Row],[Likes]]+bbdd_Social_Media_Trends[[#This Row],[Shares]]+bbdd_Social_Media_Trends[[#This Row],[Comments]]</f>
        <v>259956</v>
      </c>
      <c r="M1600">
        <f>bbdd_Social_Media_Trends[[#This Row],[Interactions]]/bbdd_Social_Media_Trends[[#This Row],[Views]]</f>
        <v>9.8030017346707896E-2</v>
      </c>
      <c r="N1600" s="1" t="s">
        <v>16</v>
      </c>
      <c r="O1600" s="4">
        <f t="shared" si="24"/>
        <v>0</v>
      </c>
    </row>
    <row r="1601" spans="1:15">
      <c r="A1601" s="1" t="s">
        <v>1641</v>
      </c>
      <c r="B1601" s="2">
        <v>45019</v>
      </c>
      <c r="C1601" s="13" t="str">
        <f>TEXT(bbdd_Social_Media_Trends[[#This Row],[Post_Date]],"aaaa-mm")</f>
        <v>2023-04</v>
      </c>
      <c r="D1601" s="1" t="s">
        <v>18</v>
      </c>
      <c r="E1601" s="1" t="s">
        <v>46</v>
      </c>
      <c r="F1601" s="1" t="s">
        <v>20</v>
      </c>
      <c r="G1601" s="1" t="s">
        <v>44</v>
      </c>
      <c r="H1601">
        <v>3985221</v>
      </c>
      <c r="I1601">
        <v>262934</v>
      </c>
      <c r="J1601">
        <v>82583</v>
      </c>
      <c r="K1601">
        <v>19181</v>
      </c>
      <c r="L1601">
        <f>bbdd_Social_Media_Trends[[#This Row],[Likes]]+bbdd_Social_Media_Trends[[#This Row],[Shares]]+bbdd_Social_Media_Trends[[#This Row],[Comments]]</f>
        <v>364698</v>
      </c>
      <c r="M1601">
        <f>bbdd_Social_Media_Trends[[#This Row],[Interactions]]/bbdd_Social_Media_Trends[[#This Row],[Views]]</f>
        <v>9.1512616238848488E-2</v>
      </c>
      <c r="N1601" s="1" t="s">
        <v>22</v>
      </c>
      <c r="O1601" s="4">
        <f t="shared" si="24"/>
        <v>0</v>
      </c>
    </row>
    <row r="1602" spans="1:15">
      <c r="A1602" s="1" t="s">
        <v>1642</v>
      </c>
      <c r="B1602" s="2">
        <v>44912</v>
      </c>
      <c r="C1602" s="13" t="str">
        <f>TEXT(bbdd_Social_Media_Trends[[#This Row],[Post_Date]],"aaaa-mm")</f>
        <v>2022-12</v>
      </c>
      <c r="D1602" s="1" t="s">
        <v>12</v>
      </c>
      <c r="E1602" s="1" t="s">
        <v>19</v>
      </c>
      <c r="F1602" s="1" t="s">
        <v>36</v>
      </c>
      <c r="G1602" s="1" t="s">
        <v>15</v>
      </c>
      <c r="H1602">
        <v>4070028</v>
      </c>
      <c r="I1602">
        <v>212737</v>
      </c>
      <c r="J1602">
        <v>50214</v>
      </c>
      <c r="K1602">
        <v>25262</v>
      </c>
      <c r="L1602">
        <f>bbdd_Social_Media_Trends[[#This Row],[Likes]]+bbdd_Social_Media_Trends[[#This Row],[Shares]]+bbdd_Social_Media_Trends[[#This Row],[Comments]]</f>
        <v>288213</v>
      </c>
      <c r="M1602">
        <f>bbdd_Social_Media_Trends[[#This Row],[Interactions]]/bbdd_Social_Media_Trends[[#This Row],[Views]]</f>
        <v>7.081351774484107E-2</v>
      </c>
      <c r="N1602" s="1" t="s">
        <v>29</v>
      </c>
      <c r="O1602" s="4">
        <f t="shared" ref="O1602:O1665" si="25">IF(ISERROR(VLOOKUP(A1602,A1603:A6600,1,FALSE)),0, 1)</f>
        <v>0</v>
      </c>
    </row>
    <row r="1603" spans="1:15">
      <c r="A1603" s="1" t="s">
        <v>1643</v>
      </c>
      <c r="B1603" s="2">
        <v>45276</v>
      </c>
      <c r="C1603" s="13" t="str">
        <f>TEXT(bbdd_Social_Media_Trends[[#This Row],[Post_Date]],"aaaa-mm")</f>
        <v>2023-12</v>
      </c>
      <c r="D1603" s="1" t="s">
        <v>27</v>
      </c>
      <c r="E1603" s="1" t="s">
        <v>52</v>
      </c>
      <c r="F1603" s="1" t="s">
        <v>47</v>
      </c>
      <c r="G1603" s="1" t="s">
        <v>37</v>
      </c>
      <c r="H1603">
        <v>2703326</v>
      </c>
      <c r="I1603">
        <v>239560</v>
      </c>
      <c r="J1603">
        <v>14191</v>
      </c>
      <c r="K1603">
        <v>44747</v>
      </c>
      <c r="L1603">
        <f>bbdd_Social_Media_Trends[[#This Row],[Likes]]+bbdd_Social_Media_Trends[[#This Row],[Shares]]+bbdd_Social_Media_Trends[[#This Row],[Comments]]</f>
        <v>298498</v>
      </c>
      <c r="M1603">
        <f>bbdd_Social_Media_Trends[[#This Row],[Interactions]]/bbdd_Social_Media_Trends[[#This Row],[Views]]</f>
        <v>0.11041879521744695</v>
      </c>
      <c r="N1603" s="1" t="s">
        <v>29</v>
      </c>
      <c r="O1603" s="4">
        <f t="shared" si="25"/>
        <v>0</v>
      </c>
    </row>
    <row r="1604" spans="1:15">
      <c r="A1604" s="1" t="s">
        <v>1644</v>
      </c>
      <c r="B1604" s="2">
        <v>45270</v>
      </c>
      <c r="C1604" s="13" t="str">
        <f>TEXT(bbdd_Social_Media_Trends[[#This Row],[Post_Date]],"aaaa-mm")</f>
        <v>2023-12</v>
      </c>
      <c r="D1604" s="1" t="s">
        <v>27</v>
      </c>
      <c r="E1604" s="1" t="s">
        <v>57</v>
      </c>
      <c r="F1604" s="1" t="s">
        <v>41</v>
      </c>
      <c r="G1604" s="1" t="s">
        <v>50</v>
      </c>
      <c r="H1604">
        <v>2695917</v>
      </c>
      <c r="I1604">
        <v>354316</v>
      </c>
      <c r="J1604">
        <v>26738</v>
      </c>
      <c r="K1604">
        <v>3079</v>
      </c>
      <c r="L1604">
        <f>bbdd_Social_Media_Trends[[#This Row],[Likes]]+bbdd_Social_Media_Trends[[#This Row],[Shares]]+bbdd_Social_Media_Trends[[#This Row],[Comments]]</f>
        <v>384133</v>
      </c>
      <c r="M1604">
        <f>bbdd_Social_Media_Trends[[#This Row],[Interactions]]/bbdd_Social_Media_Trends[[#This Row],[Views]]</f>
        <v>0.14248695341881817</v>
      </c>
      <c r="N1604" s="1" t="s">
        <v>16</v>
      </c>
      <c r="O1604" s="4">
        <f t="shared" si="25"/>
        <v>0</v>
      </c>
    </row>
    <row r="1605" spans="1:15">
      <c r="A1605" s="1" t="s">
        <v>1645</v>
      </c>
      <c r="B1605" s="2">
        <v>44930</v>
      </c>
      <c r="C1605" s="13" t="str">
        <f>TEXT(bbdd_Social_Media_Trends[[#This Row],[Post_Date]],"aaaa-mm")</f>
        <v>2023-01</v>
      </c>
      <c r="D1605" s="1" t="s">
        <v>12</v>
      </c>
      <c r="E1605" s="1" t="s">
        <v>59</v>
      </c>
      <c r="F1605" s="1" t="s">
        <v>20</v>
      </c>
      <c r="G1605" s="1" t="s">
        <v>44</v>
      </c>
      <c r="H1605">
        <v>3185499</v>
      </c>
      <c r="I1605">
        <v>55001</v>
      </c>
      <c r="J1605">
        <v>79409</v>
      </c>
      <c r="K1605">
        <v>32643</v>
      </c>
      <c r="L1605">
        <f>bbdd_Social_Media_Trends[[#This Row],[Likes]]+bbdd_Social_Media_Trends[[#This Row],[Shares]]+bbdd_Social_Media_Trends[[#This Row],[Comments]]</f>
        <v>167053</v>
      </c>
      <c r="M1605">
        <f>bbdd_Social_Media_Trends[[#This Row],[Interactions]]/bbdd_Social_Media_Trends[[#This Row],[Views]]</f>
        <v>5.2441705365470215E-2</v>
      </c>
      <c r="N1605" s="1" t="s">
        <v>16</v>
      </c>
      <c r="O1605" s="4">
        <f t="shared" si="25"/>
        <v>0</v>
      </c>
    </row>
    <row r="1606" spans="1:15">
      <c r="A1606" s="1" t="s">
        <v>1646</v>
      </c>
      <c r="B1606" s="2">
        <v>45178</v>
      </c>
      <c r="C1606" s="13" t="str">
        <f>TEXT(bbdd_Social_Media_Trends[[#This Row],[Post_Date]],"aaaa-mm")</f>
        <v>2023-09</v>
      </c>
      <c r="D1606" s="1" t="s">
        <v>18</v>
      </c>
      <c r="E1606" s="1" t="s">
        <v>52</v>
      </c>
      <c r="F1606" s="1" t="s">
        <v>36</v>
      </c>
      <c r="G1606" s="1" t="s">
        <v>28</v>
      </c>
      <c r="H1606">
        <v>2316764</v>
      </c>
      <c r="I1606">
        <v>98083</v>
      </c>
      <c r="J1606">
        <v>89325</v>
      </c>
      <c r="K1606">
        <v>34220</v>
      </c>
      <c r="L1606">
        <f>bbdd_Social_Media_Trends[[#This Row],[Likes]]+bbdd_Social_Media_Trends[[#This Row],[Shares]]+bbdd_Social_Media_Trends[[#This Row],[Comments]]</f>
        <v>221628</v>
      </c>
      <c r="M1606">
        <f>bbdd_Social_Media_Trends[[#This Row],[Interactions]]/bbdd_Social_Media_Trends[[#This Row],[Views]]</f>
        <v>9.5662743378263818E-2</v>
      </c>
      <c r="N1606" s="1" t="s">
        <v>29</v>
      </c>
      <c r="O1606" s="4">
        <f t="shared" si="25"/>
        <v>0</v>
      </c>
    </row>
    <row r="1607" spans="1:15">
      <c r="A1607" s="1" t="s">
        <v>1647</v>
      </c>
      <c r="B1607" s="2">
        <v>45288</v>
      </c>
      <c r="C1607" s="13" t="str">
        <f>TEXT(bbdd_Social_Media_Trends[[#This Row],[Post_Date]],"aaaa-mm")</f>
        <v>2023-12</v>
      </c>
      <c r="D1607" s="1" t="s">
        <v>18</v>
      </c>
      <c r="E1607" s="1" t="s">
        <v>52</v>
      </c>
      <c r="F1607" s="1" t="s">
        <v>14</v>
      </c>
      <c r="G1607" s="1" t="s">
        <v>28</v>
      </c>
      <c r="H1607">
        <v>2463746</v>
      </c>
      <c r="I1607">
        <v>310242</v>
      </c>
      <c r="J1607">
        <v>10086</v>
      </c>
      <c r="K1607">
        <v>38862</v>
      </c>
      <c r="L1607">
        <f>bbdd_Social_Media_Trends[[#This Row],[Likes]]+bbdd_Social_Media_Trends[[#This Row],[Shares]]+bbdd_Social_Media_Trends[[#This Row],[Comments]]</f>
        <v>359190</v>
      </c>
      <c r="M1607">
        <f>bbdd_Social_Media_Trends[[#This Row],[Interactions]]/bbdd_Social_Media_Trends[[#This Row],[Views]]</f>
        <v>0.14579019103430305</v>
      </c>
      <c r="N1607" s="1" t="s">
        <v>16</v>
      </c>
      <c r="O1607" s="4">
        <f t="shared" si="25"/>
        <v>0</v>
      </c>
    </row>
    <row r="1608" spans="1:15">
      <c r="A1608" s="1" t="s">
        <v>1648</v>
      </c>
      <c r="B1608" s="2">
        <v>45250</v>
      </c>
      <c r="C1608" s="13" t="str">
        <f>TEXT(bbdd_Social_Media_Trends[[#This Row],[Post_Date]],"aaaa-mm")</f>
        <v>2023-11</v>
      </c>
      <c r="D1608" s="1" t="s">
        <v>27</v>
      </c>
      <c r="E1608" s="1" t="s">
        <v>52</v>
      </c>
      <c r="F1608" s="1" t="s">
        <v>36</v>
      </c>
      <c r="G1608" s="1" t="s">
        <v>25</v>
      </c>
      <c r="H1608">
        <v>979236</v>
      </c>
      <c r="I1608">
        <v>445534</v>
      </c>
      <c r="J1608">
        <v>44401</v>
      </c>
      <c r="K1608">
        <v>41269</v>
      </c>
      <c r="L1608">
        <f>bbdd_Social_Media_Trends[[#This Row],[Likes]]+bbdd_Social_Media_Trends[[#This Row],[Shares]]+bbdd_Social_Media_Trends[[#This Row],[Comments]]</f>
        <v>531204</v>
      </c>
      <c r="M1608">
        <f>bbdd_Social_Media_Trends[[#This Row],[Interactions]]/bbdd_Social_Media_Trends[[#This Row],[Views]]</f>
        <v>0.54246780142886908</v>
      </c>
      <c r="N1608" s="1" t="s">
        <v>16</v>
      </c>
      <c r="O1608" s="4">
        <f t="shared" si="25"/>
        <v>0</v>
      </c>
    </row>
    <row r="1609" spans="1:15">
      <c r="A1609" s="1" t="s">
        <v>1649</v>
      </c>
      <c r="B1609" s="2">
        <v>44669</v>
      </c>
      <c r="C1609" s="13" t="str">
        <f>TEXT(bbdd_Social_Media_Trends[[#This Row],[Post_Date]],"aaaa-mm")</f>
        <v>2022-04</v>
      </c>
      <c r="D1609" s="1" t="s">
        <v>18</v>
      </c>
      <c r="E1609" s="1" t="s">
        <v>52</v>
      </c>
      <c r="F1609" s="1" t="s">
        <v>47</v>
      </c>
      <c r="G1609" s="1" t="s">
        <v>28</v>
      </c>
      <c r="H1609">
        <v>3418348</v>
      </c>
      <c r="I1609">
        <v>292153</v>
      </c>
      <c r="J1609">
        <v>51497</v>
      </c>
      <c r="K1609">
        <v>30601</v>
      </c>
      <c r="L1609">
        <f>bbdd_Social_Media_Trends[[#This Row],[Likes]]+bbdd_Social_Media_Trends[[#This Row],[Shares]]+bbdd_Social_Media_Trends[[#This Row],[Comments]]</f>
        <v>374251</v>
      </c>
      <c r="M1609">
        <f>bbdd_Social_Media_Trends[[#This Row],[Interactions]]/bbdd_Social_Media_Trends[[#This Row],[Views]]</f>
        <v>0.10948300173066054</v>
      </c>
      <c r="N1609" s="1" t="s">
        <v>29</v>
      </c>
      <c r="O1609" s="4">
        <f t="shared" si="25"/>
        <v>0</v>
      </c>
    </row>
    <row r="1610" spans="1:15">
      <c r="A1610" s="1" t="s">
        <v>1650</v>
      </c>
      <c r="B1610" s="2">
        <v>45175</v>
      </c>
      <c r="C1610" s="13" t="str">
        <f>TEXT(bbdd_Social_Media_Trends[[#This Row],[Post_Date]],"aaaa-mm")</f>
        <v>2023-09</v>
      </c>
      <c r="D1610" s="1" t="s">
        <v>18</v>
      </c>
      <c r="E1610" s="1" t="s">
        <v>52</v>
      </c>
      <c r="F1610" s="1" t="s">
        <v>32</v>
      </c>
      <c r="G1610" s="1" t="s">
        <v>25</v>
      </c>
      <c r="H1610">
        <v>1057426</v>
      </c>
      <c r="I1610">
        <v>357002</v>
      </c>
      <c r="J1610">
        <v>30426</v>
      </c>
      <c r="K1610">
        <v>49349</v>
      </c>
      <c r="L1610">
        <f>bbdd_Social_Media_Trends[[#This Row],[Likes]]+bbdd_Social_Media_Trends[[#This Row],[Shares]]+bbdd_Social_Media_Trends[[#This Row],[Comments]]</f>
        <v>436777</v>
      </c>
      <c r="M1610">
        <f>bbdd_Social_Media_Trends[[#This Row],[Interactions]]/bbdd_Social_Media_Trends[[#This Row],[Views]]</f>
        <v>0.41305680019216473</v>
      </c>
      <c r="N1610" s="1" t="s">
        <v>29</v>
      </c>
      <c r="O1610" s="4">
        <f t="shared" si="25"/>
        <v>0</v>
      </c>
    </row>
    <row r="1611" spans="1:15">
      <c r="A1611" s="1" t="s">
        <v>1651</v>
      </c>
      <c r="B1611" s="2">
        <v>45268</v>
      </c>
      <c r="C1611" s="13" t="str">
        <f>TEXT(bbdd_Social_Media_Trends[[#This Row],[Post_Date]],"aaaa-mm")</f>
        <v>2023-12</v>
      </c>
      <c r="D1611" s="1" t="s">
        <v>18</v>
      </c>
      <c r="E1611" s="1" t="s">
        <v>31</v>
      </c>
      <c r="F1611" s="1" t="s">
        <v>41</v>
      </c>
      <c r="G1611" s="1" t="s">
        <v>50</v>
      </c>
      <c r="H1611">
        <v>685984</v>
      </c>
      <c r="I1611">
        <v>84562</v>
      </c>
      <c r="J1611">
        <v>38364</v>
      </c>
      <c r="K1611">
        <v>24145</v>
      </c>
      <c r="L1611">
        <f>bbdd_Social_Media_Trends[[#This Row],[Likes]]+bbdd_Social_Media_Trends[[#This Row],[Shares]]+bbdd_Social_Media_Trends[[#This Row],[Comments]]</f>
        <v>147071</v>
      </c>
      <c r="M1611">
        <f>bbdd_Social_Media_Trends[[#This Row],[Interactions]]/bbdd_Social_Media_Trends[[#This Row],[Views]]</f>
        <v>0.21439421327611138</v>
      </c>
      <c r="N1611" s="1" t="s">
        <v>16</v>
      </c>
      <c r="O1611" s="4">
        <f t="shared" si="25"/>
        <v>0</v>
      </c>
    </row>
    <row r="1612" spans="1:15">
      <c r="A1612" s="1" t="s">
        <v>1652</v>
      </c>
      <c r="B1612" s="2">
        <v>44603</v>
      </c>
      <c r="C1612" s="13" t="str">
        <f>TEXT(bbdd_Social_Media_Trends[[#This Row],[Post_Date]],"aaaa-mm")</f>
        <v>2022-02</v>
      </c>
      <c r="D1612" s="1" t="s">
        <v>12</v>
      </c>
      <c r="E1612" s="1" t="s">
        <v>59</v>
      </c>
      <c r="F1612" s="1" t="s">
        <v>47</v>
      </c>
      <c r="G1612" s="1" t="s">
        <v>28</v>
      </c>
      <c r="H1612">
        <v>4914854</v>
      </c>
      <c r="I1612">
        <v>366072</v>
      </c>
      <c r="J1612">
        <v>63088</v>
      </c>
      <c r="K1612">
        <v>10841</v>
      </c>
      <c r="L1612">
        <f>bbdd_Social_Media_Trends[[#This Row],[Likes]]+bbdd_Social_Media_Trends[[#This Row],[Shares]]+bbdd_Social_Media_Trends[[#This Row],[Comments]]</f>
        <v>440001</v>
      </c>
      <c r="M1612">
        <f>bbdd_Social_Media_Trends[[#This Row],[Interactions]]/bbdd_Social_Media_Trends[[#This Row],[Views]]</f>
        <v>8.952473461063136E-2</v>
      </c>
      <c r="N1612" s="1" t="s">
        <v>29</v>
      </c>
      <c r="O1612" s="4">
        <f t="shared" si="25"/>
        <v>0</v>
      </c>
    </row>
    <row r="1613" spans="1:15">
      <c r="A1613" s="1" t="s">
        <v>1653</v>
      </c>
      <c r="B1613" s="2">
        <v>45052</v>
      </c>
      <c r="C1613" s="13" t="str">
        <f>TEXT(bbdd_Social_Media_Trends[[#This Row],[Post_Date]],"aaaa-mm")</f>
        <v>2023-05</v>
      </c>
      <c r="D1613" s="1" t="s">
        <v>18</v>
      </c>
      <c r="E1613" s="1" t="s">
        <v>19</v>
      </c>
      <c r="F1613" s="1" t="s">
        <v>41</v>
      </c>
      <c r="G1613" s="1" t="s">
        <v>25</v>
      </c>
      <c r="H1613">
        <v>2341476</v>
      </c>
      <c r="I1613">
        <v>187857</v>
      </c>
      <c r="J1613">
        <v>88914</v>
      </c>
      <c r="K1613">
        <v>17369</v>
      </c>
      <c r="L1613">
        <f>bbdd_Social_Media_Trends[[#This Row],[Likes]]+bbdd_Social_Media_Trends[[#This Row],[Shares]]+bbdd_Social_Media_Trends[[#This Row],[Comments]]</f>
        <v>294140</v>
      </c>
      <c r="M1613">
        <f>bbdd_Social_Media_Trends[[#This Row],[Interactions]]/bbdd_Social_Media_Trends[[#This Row],[Views]]</f>
        <v>0.12562161645047826</v>
      </c>
      <c r="N1613" s="1" t="s">
        <v>16</v>
      </c>
      <c r="O1613" s="4">
        <f t="shared" si="25"/>
        <v>0</v>
      </c>
    </row>
    <row r="1614" spans="1:15">
      <c r="A1614" s="1" t="s">
        <v>1654</v>
      </c>
      <c r="B1614" s="2">
        <v>45265</v>
      </c>
      <c r="C1614" s="13" t="str">
        <f>TEXT(bbdd_Social_Media_Trends[[#This Row],[Post_Date]],"aaaa-mm")</f>
        <v>2023-12</v>
      </c>
      <c r="D1614" s="1" t="s">
        <v>18</v>
      </c>
      <c r="E1614" s="1" t="s">
        <v>19</v>
      </c>
      <c r="F1614" s="1" t="s">
        <v>20</v>
      </c>
      <c r="G1614" s="1" t="s">
        <v>60</v>
      </c>
      <c r="H1614">
        <v>4473721</v>
      </c>
      <c r="I1614">
        <v>373738</v>
      </c>
      <c r="J1614">
        <v>40435</v>
      </c>
      <c r="K1614">
        <v>43313</v>
      </c>
      <c r="L1614">
        <f>bbdd_Social_Media_Trends[[#This Row],[Likes]]+bbdd_Social_Media_Trends[[#This Row],[Shares]]+bbdd_Social_Media_Trends[[#This Row],[Comments]]</f>
        <v>457486</v>
      </c>
      <c r="M1614">
        <f>bbdd_Social_Media_Trends[[#This Row],[Interactions]]/bbdd_Social_Media_Trends[[#This Row],[Views]]</f>
        <v>0.10226073552642197</v>
      </c>
      <c r="N1614" s="1" t="s">
        <v>22</v>
      </c>
      <c r="O1614" s="4">
        <f t="shared" si="25"/>
        <v>0</v>
      </c>
    </row>
    <row r="1615" spans="1:15">
      <c r="A1615" s="1" t="s">
        <v>1655</v>
      </c>
      <c r="B1615" s="2">
        <v>44986</v>
      </c>
      <c r="C1615" s="13" t="str">
        <f>TEXT(bbdd_Social_Media_Trends[[#This Row],[Post_Date]],"aaaa-mm")</f>
        <v>2023-03</v>
      </c>
      <c r="D1615" s="1" t="s">
        <v>24</v>
      </c>
      <c r="E1615" s="1" t="s">
        <v>13</v>
      </c>
      <c r="F1615" s="1" t="s">
        <v>47</v>
      </c>
      <c r="G1615" s="1" t="s">
        <v>44</v>
      </c>
      <c r="H1615">
        <v>365562</v>
      </c>
      <c r="I1615">
        <v>250857</v>
      </c>
      <c r="J1615">
        <v>19167</v>
      </c>
      <c r="K1615">
        <v>2672</v>
      </c>
      <c r="L1615">
        <f>bbdd_Social_Media_Trends[[#This Row],[Likes]]+bbdd_Social_Media_Trends[[#This Row],[Shares]]+bbdd_Social_Media_Trends[[#This Row],[Comments]]</f>
        <v>272696</v>
      </c>
      <c r="M1615">
        <f>bbdd_Social_Media_Trends[[#This Row],[Interactions]]/bbdd_Social_Media_Trends[[#This Row],[Views]]</f>
        <v>0.74596374896734341</v>
      </c>
      <c r="N1615" s="1" t="s">
        <v>16</v>
      </c>
      <c r="O1615" s="4">
        <f t="shared" si="25"/>
        <v>0</v>
      </c>
    </row>
    <row r="1616" spans="1:15">
      <c r="A1616" s="1" t="s">
        <v>1656</v>
      </c>
      <c r="B1616" s="2">
        <v>44587</v>
      </c>
      <c r="C1616" s="13" t="str">
        <f>TEXT(bbdd_Social_Media_Trends[[#This Row],[Post_Date]],"aaaa-mm")</f>
        <v>2022-01</v>
      </c>
      <c r="D1616" s="1" t="s">
        <v>18</v>
      </c>
      <c r="E1616" s="1" t="s">
        <v>49</v>
      </c>
      <c r="F1616" s="1" t="s">
        <v>32</v>
      </c>
      <c r="G1616" s="1" t="s">
        <v>44</v>
      </c>
      <c r="H1616">
        <v>155818</v>
      </c>
      <c r="I1616">
        <v>50777</v>
      </c>
      <c r="J1616">
        <v>5658</v>
      </c>
      <c r="K1616">
        <v>26194</v>
      </c>
      <c r="L1616">
        <f>bbdd_Social_Media_Trends[[#This Row],[Likes]]+bbdd_Social_Media_Trends[[#This Row],[Shares]]+bbdd_Social_Media_Trends[[#This Row],[Comments]]</f>
        <v>82629</v>
      </c>
      <c r="M1616">
        <f>bbdd_Social_Media_Trends[[#This Row],[Interactions]]/bbdd_Social_Media_Trends[[#This Row],[Views]]</f>
        <v>0.53029175063214773</v>
      </c>
      <c r="N1616" s="1" t="s">
        <v>22</v>
      </c>
      <c r="O1616" s="4">
        <f t="shared" si="25"/>
        <v>0</v>
      </c>
    </row>
    <row r="1617" spans="1:15">
      <c r="A1617" s="1" t="s">
        <v>1657</v>
      </c>
      <c r="B1617" s="2">
        <v>45014</v>
      </c>
      <c r="C1617" s="13" t="str">
        <f>TEXT(bbdd_Social_Media_Trends[[#This Row],[Post_Date]],"aaaa-mm")</f>
        <v>2023-03</v>
      </c>
      <c r="D1617" s="1" t="s">
        <v>27</v>
      </c>
      <c r="E1617" s="1" t="s">
        <v>31</v>
      </c>
      <c r="F1617" s="1" t="s">
        <v>36</v>
      </c>
      <c r="G1617" s="1" t="s">
        <v>25</v>
      </c>
      <c r="H1617">
        <v>659447</v>
      </c>
      <c r="I1617">
        <v>306375</v>
      </c>
      <c r="J1617">
        <v>16542</v>
      </c>
      <c r="K1617">
        <v>10073</v>
      </c>
      <c r="L1617">
        <f>bbdd_Social_Media_Trends[[#This Row],[Likes]]+bbdd_Social_Media_Trends[[#This Row],[Shares]]+bbdd_Social_Media_Trends[[#This Row],[Comments]]</f>
        <v>332990</v>
      </c>
      <c r="M1617">
        <f>bbdd_Social_Media_Trends[[#This Row],[Interactions]]/bbdd_Social_Media_Trends[[#This Row],[Views]]</f>
        <v>0.50495339276696993</v>
      </c>
      <c r="N1617" s="1" t="s">
        <v>22</v>
      </c>
      <c r="O1617" s="4">
        <f t="shared" si="25"/>
        <v>0</v>
      </c>
    </row>
    <row r="1618" spans="1:15">
      <c r="A1618" s="1" t="s">
        <v>1658</v>
      </c>
      <c r="B1618" s="2">
        <v>44695</v>
      </c>
      <c r="C1618" s="13" t="str">
        <f>TEXT(bbdd_Social_Media_Trends[[#This Row],[Post_Date]],"aaaa-mm")</f>
        <v>2022-05</v>
      </c>
      <c r="D1618" s="1" t="s">
        <v>18</v>
      </c>
      <c r="E1618" s="1" t="s">
        <v>52</v>
      </c>
      <c r="F1618" s="1" t="s">
        <v>20</v>
      </c>
      <c r="G1618" s="1" t="s">
        <v>21</v>
      </c>
      <c r="H1618">
        <v>1876999</v>
      </c>
      <c r="I1618">
        <v>457119</v>
      </c>
      <c r="J1618">
        <v>16393</v>
      </c>
      <c r="K1618">
        <v>27762</v>
      </c>
      <c r="L1618">
        <f>bbdd_Social_Media_Trends[[#This Row],[Likes]]+bbdd_Social_Media_Trends[[#This Row],[Shares]]+bbdd_Social_Media_Trends[[#This Row],[Comments]]</f>
        <v>501274</v>
      </c>
      <c r="M1618">
        <f>bbdd_Social_Media_Trends[[#This Row],[Interactions]]/bbdd_Social_Media_Trends[[#This Row],[Views]]</f>
        <v>0.26706141026180619</v>
      </c>
      <c r="N1618" s="1" t="s">
        <v>22</v>
      </c>
      <c r="O1618" s="4">
        <f t="shared" si="25"/>
        <v>0</v>
      </c>
    </row>
    <row r="1619" spans="1:15">
      <c r="A1619" s="1" t="s">
        <v>1659</v>
      </c>
      <c r="B1619" s="2">
        <v>44563</v>
      </c>
      <c r="C1619" s="13" t="str">
        <f>TEXT(bbdd_Social_Media_Trends[[#This Row],[Post_Date]],"aaaa-mm")</f>
        <v>2022-01</v>
      </c>
      <c r="D1619" s="1" t="s">
        <v>18</v>
      </c>
      <c r="E1619" s="1" t="s">
        <v>19</v>
      </c>
      <c r="F1619" s="1" t="s">
        <v>20</v>
      </c>
      <c r="G1619" s="1" t="s">
        <v>15</v>
      </c>
      <c r="H1619">
        <v>55629</v>
      </c>
      <c r="I1619">
        <v>280770</v>
      </c>
      <c r="J1619">
        <v>79724</v>
      </c>
      <c r="K1619">
        <v>33789</v>
      </c>
      <c r="L1619">
        <f>bbdd_Social_Media_Trends[[#This Row],[Likes]]+bbdd_Social_Media_Trends[[#This Row],[Shares]]+bbdd_Social_Media_Trends[[#This Row],[Comments]]</f>
        <v>394283</v>
      </c>
      <c r="M1619">
        <f>bbdd_Social_Media_Trends[[#This Row],[Interactions]]/bbdd_Social_Media_Trends[[#This Row],[Views]]</f>
        <v>7.0877240288338816</v>
      </c>
      <c r="N1619" s="1" t="s">
        <v>22</v>
      </c>
      <c r="O1619" s="4">
        <f t="shared" si="25"/>
        <v>0</v>
      </c>
    </row>
    <row r="1620" spans="1:15">
      <c r="A1620" s="1" t="s">
        <v>1660</v>
      </c>
      <c r="B1620" s="2">
        <v>44703</v>
      </c>
      <c r="C1620" s="13" t="str">
        <f>TEXT(bbdd_Social_Media_Trends[[#This Row],[Post_Date]],"aaaa-mm")</f>
        <v>2022-05</v>
      </c>
      <c r="D1620" s="1" t="s">
        <v>12</v>
      </c>
      <c r="E1620" s="1" t="s">
        <v>52</v>
      </c>
      <c r="F1620" s="1" t="s">
        <v>14</v>
      </c>
      <c r="G1620" s="1" t="s">
        <v>37</v>
      </c>
      <c r="H1620">
        <v>1247095</v>
      </c>
      <c r="I1620">
        <v>384412</v>
      </c>
      <c r="J1620">
        <v>9221</v>
      </c>
      <c r="K1620">
        <v>18983</v>
      </c>
      <c r="L1620">
        <f>bbdd_Social_Media_Trends[[#This Row],[Likes]]+bbdd_Social_Media_Trends[[#This Row],[Shares]]+bbdd_Social_Media_Trends[[#This Row],[Comments]]</f>
        <v>412616</v>
      </c>
      <c r="M1620">
        <f>bbdd_Social_Media_Trends[[#This Row],[Interactions]]/bbdd_Social_Media_Trends[[#This Row],[Views]]</f>
        <v>0.33086172264342334</v>
      </c>
      <c r="N1620" s="1" t="s">
        <v>29</v>
      </c>
      <c r="O1620" s="4">
        <f t="shared" si="25"/>
        <v>0</v>
      </c>
    </row>
    <row r="1621" spans="1:15">
      <c r="A1621" s="1" t="s">
        <v>1661</v>
      </c>
      <c r="B1621" s="2">
        <v>44758</v>
      </c>
      <c r="C1621" s="13" t="str">
        <f>TEXT(bbdd_Social_Media_Trends[[#This Row],[Post_Date]],"aaaa-mm")</f>
        <v>2022-07</v>
      </c>
      <c r="D1621" s="1" t="s">
        <v>12</v>
      </c>
      <c r="E1621" s="1" t="s">
        <v>59</v>
      </c>
      <c r="F1621" s="1" t="s">
        <v>47</v>
      </c>
      <c r="G1621" s="1" t="s">
        <v>21</v>
      </c>
      <c r="H1621">
        <v>1775119</v>
      </c>
      <c r="I1621">
        <v>140839</v>
      </c>
      <c r="J1621">
        <v>55814</v>
      </c>
      <c r="K1621">
        <v>25850</v>
      </c>
      <c r="L1621">
        <f>bbdd_Social_Media_Trends[[#This Row],[Likes]]+bbdd_Social_Media_Trends[[#This Row],[Shares]]+bbdd_Social_Media_Trends[[#This Row],[Comments]]</f>
        <v>222503</v>
      </c>
      <c r="M1621">
        <f>bbdd_Social_Media_Trends[[#This Row],[Interactions]]/bbdd_Social_Media_Trends[[#This Row],[Views]]</f>
        <v>0.12534539937885855</v>
      </c>
      <c r="N1621" s="1" t="s">
        <v>22</v>
      </c>
      <c r="O1621" s="4">
        <f t="shared" si="25"/>
        <v>0</v>
      </c>
    </row>
    <row r="1622" spans="1:15">
      <c r="A1622" s="1" t="s">
        <v>1662</v>
      </c>
      <c r="B1622" s="2">
        <v>44706</v>
      </c>
      <c r="C1622" s="13" t="str">
        <f>TEXT(bbdd_Social_Media_Trends[[#This Row],[Post_Date]],"aaaa-mm")</f>
        <v>2022-05</v>
      </c>
      <c r="D1622" s="1" t="s">
        <v>24</v>
      </c>
      <c r="E1622" s="1" t="s">
        <v>52</v>
      </c>
      <c r="F1622" s="1" t="s">
        <v>36</v>
      </c>
      <c r="G1622" s="1" t="s">
        <v>60</v>
      </c>
      <c r="H1622">
        <v>857952</v>
      </c>
      <c r="I1622">
        <v>53166</v>
      </c>
      <c r="J1622">
        <v>31496</v>
      </c>
      <c r="K1622">
        <v>36051</v>
      </c>
      <c r="L1622">
        <f>bbdd_Social_Media_Trends[[#This Row],[Likes]]+bbdd_Social_Media_Trends[[#This Row],[Shares]]+bbdd_Social_Media_Trends[[#This Row],[Comments]]</f>
        <v>120713</v>
      </c>
      <c r="M1622">
        <f>bbdd_Social_Media_Trends[[#This Row],[Interactions]]/bbdd_Social_Media_Trends[[#This Row],[Views]]</f>
        <v>0.14069901346462274</v>
      </c>
      <c r="N1622" s="1" t="s">
        <v>16</v>
      </c>
      <c r="O1622" s="4">
        <f t="shared" si="25"/>
        <v>0</v>
      </c>
    </row>
    <row r="1623" spans="1:15">
      <c r="A1623" s="1" t="s">
        <v>1663</v>
      </c>
      <c r="B1623" s="2">
        <v>45088</v>
      </c>
      <c r="C1623" s="13" t="str">
        <f>TEXT(bbdd_Social_Media_Trends[[#This Row],[Post_Date]],"aaaa-mm")</f>
        <v>2023-06</v>
      </c>
      <c r="D1623" s="1" t="s">
        <v>24</v>
      </c>
      <c r="E1623" s="1" t="s">
        <v>57</v>
      </c>
      <c r="F1623" s="1" t="s">
        <v>14</v>
      </c>
      <c r="G1623" s="1" t="s">
        <v>50</v>
      </c>
      <c r="H1623">
        <v>2209389</v>
      </c>
      <c r="I1623">
        <v>482782</v>
      </c>
      <c r="J1623">
        <v>60115</v>
      </c>
      <c r="K1623">
        <v>41459</v>
      </c>
      <c r="L1623">
        <f>bbdd_Social_Media_Trends[[#This Row],[Likes]]+bbdd_Social_Media_Trends[[#This Row],[Shares]]+bbdd_Social_Media_Trends[[#This Row],[Comments]]</f>
        <v>584356</v>
      </c>
      <c r="M1623">
        <f>bbdd_Social_Media_Trends[[#This Row],[Interactions]]/bbdd_Social_Media_Trends[[#This Row],[Views]]</f>
        <v>0.26448760268110322</v>
      </c>
      <c r="N1623" s="1" t="s">
        <v>29</v>
      </c>
      <c r="O1623" s="4">
        <f t="shared" si="25"/>
        <v>0</v>
      </c>
    </row>
    <row r="1624" spans="1:15">
      <c r="A1624" s="1" t="s">
        <v>1664</v>
      </c>
      <c r="B1624" s="2">
        <v>45178</v>
      </c>
      <c r="C1624" s="13" t="str">
        <f>TEXT(bbdd_Social_Media_Trends[[#This Row],[Post_Date]],"aaaa-mm")</f>
        <v>2023-09</v>
      </c>
      <c r="D1624" s="1" t="s">
        <v>24</v>
      </c>
      <c r="E1624" s="1" t="s">
        <v>59</v>
      </c>
      <c r="F1624" s="1" t="s">
        <v>36</v>
      </c>
      <c r="G1624" s="1" t="s">
        <v>25</v>
      </c>
      <c r="H1624">
        <v>4955538</v>
      </c>
      <c r="I1624">
        <v>432781</v>
      </c>
      <c r="J1624">
        <v>10972</v>
      </c>
      <c r="K1624">
        <v>2387</v>
      </c>
      <c r="L1624">
        <f>bbdd_Social_Media_Trends[[#This Row],[Likes]]+bbdd_Social_Media_Trends[[#This Row],[Shares]]+bbdd_Social_Media_Trends[[#This Row],[Comments]]</f>
        <v>446140</v>
      </c>
      <c r="M1624">
        <f>bbdd_Social_Media_Trends[[#This Row],[Interactions]]/bbdd_Social_Media_Trends[[#This Row],[Views]]</f>
        <v>9.0028570056369259E-2</v>
      </c>
      <c r="N1624" s="1" t="s">
        <v>29</v>
      </c>
      <c r="O1624" s="4">
        <f t="shared" si="25"/>
        <v>0</v>
      </c>
    </row>
    <row r="1625" spans="1:15">
      <c r="A1625" s="1" t="s">
        <v>1665</v>
      </c>
      <c r="B1625" s="2">
        <v>44625</v>
      </c>
      <c r="C1625" s="13" t="str">
        <f>TEXT(bbdd_Social_Media_Trends[[#This Row],[Post_Date]],"aaaa-mm")</f>
        <v>2022-03</v>
      </c>
      <c r="D1625" s="1" t="s">
        <v>24</v>
      </c>
      <c r="E1625" s="1" t="s">
        <v>46</v>
      </c>
      <c r="F1625" s="1" t="s">
        <v>32</v>
      </c>
      <c r="G1625" s="1" t="s">
        <v>15</v>
      </c>
      <c r="H1625">
        <v>1259132</v>
      </c>
      <c r="I1625">
        <v>34868</v>
      </c>
      <c r="J1625">
        <v>47819</v>
      </c>
      <c r="K1625">
        <v>39976</v>
      </c>
      <c r="L1625">
        <f>bbdd_Social_Media_Trends[[#This Row],[Likes]]+bbdd_Social_Media_Trends[[#This Row],[Shares]]+bbdd_Social_Media_Trends[[#This Row],[Comments]]</f>
        <v>122663</v>
      </c>
      <c r="M1625">
        <f>bbdd_Social_Media_Trends[[#This Row],[Interactions]]/bbdd_Social_Media_Trends[[#This Row],[Views]]</f>
        <v>9.7418697960182099E-2</v>
      </c>
      <c r="N1625" s="1" t="s">
        <v>22</v>
      </c>
      <c r="O1625" s="4">
        <f t="shared" si="25"/>
        <v>0</v>
      </c>
    </row>
    <row r="1626" spans="1:15">
      <c r="A1626" s="1" t="s">
        <v>1666</v>
      </c>
      <c r="B1626" s="2">
        <v>44946</v>
      </c>
      <c r="C1626" s="13" t="str">
        <f>TEXT(bbdd_Social_Media_Trends[[#This Row],[Post_Date]],"aaaa-mm")</f>
        <v>2023-01</v>
      </c>
      <c r="D1626" s="1" t="s">
        <v>18</v>
      </c>
      <c r="E1626" s="1" t="s">
        <v>57</v>
      </c>
      <c r="F1626" s="1" t="s">
        <v>14</v>
      </c>
      <c r="G1626" s="1" t="s">
        <v>25</v>
      </c>
      <c r="H1626">
        <v>4003118</v>
      </c>
      <c r="I1626">
        <v>146736</v>
      </c>
      <c r="J1626">
        <v>23416</v>
      </c>
      <c r="K1626">
        <v>41111</v>
      </c>
      <c r="L1626">
        <f>bbdd_Social_Media_Trends[[#This Row],[Likes]]+bbdd_Social_Media_Trends[[#This Row],[Shares]]+bbdd_Social_Media_Trends[[#This Row],[Comments]]</f>
        <v>211263</v>
      </c>
      <c r="M1626">
        <f>bbdd_Social_Media_Trends[[#This Row],[Interactions]]/bbdd_Social_Media_Trends[[#This Row],[Views]]</f>
        <v>5.2774612189798051E-2</v>
      </c>
      <c r="N1626" s="1" t="s">
        <v>22</v>
      </c>
      <c r="O1626" s="4">
        <f t="shared" si="25"/>
        <v>0</v>
      </c>
    </row>
    <row r="1627" spans="1:15">
      <c r="A1627" s="1" t="s">
        <v>1667</v>
      </c>
      <c r="B1627" s="2">
        <v>44585</v>
      </c>
      <c r="C1627" s="13" t="str">
        <f>TEXT(bbdd_Social_Media_Trends[[#This Row],[Post_Date]],"aaaa-mm")</f>
        <v>2022-01</v>
      </c>
      <c r="D1627" s="1" t="s">
        <v>24</v>
      </c>
      <c r="E1627" s="1" t="s">
        <v>39</v>
      </c>
      <c r="F1627" s="1" t="s">
        <v>20</v>
      </c>
      <c r="G1627" s="1" t="s">
        <v>21</v>
      </c>
      <c r="H1627">
        <v>1904319</v>
      </c>
      <c r="I1627">
        <v>477329</v>
      </c>
      <c r="J1627">
        <v>16741</v>
      </c>
      <c r="K1627">
        <v>13594</v>
      </c>
      <c r="L1627">
        <f>bbdd_Social_Media_Trends[[#This Row],[Likes]]+bbdd_Social_Media_Trends[[#This Row],[Shares]]+bbdd_Social_Media_Trends[[#This Row],[Comments]]</f>
        <v>507664</v>
      </c>
      <c r="M1627">
        <f>bbdd_Social_Media_Trends[[#This Row],[Interactions]]/bbdd_Social_Media_Trends[[#This Row],[Views]]</f>
        <v>0.26658558781380642</v>
      </c>
      <c r="N1627" s="1" t="s">
        <v>29</v>
      </c>
      <c r="O1627" s="4">
        <f t="shared" si="25"/>
        <v>0</v>
      </c>
    </row>
    <row r="1628" spans="1:15">
      <c r="A1628" s="1" t="s">
        <v>1668</v>
      </c>
      <c r="B1628" s="2">
        <v>45126</v>
      </c>
      <c r="C1628" s="13" t="str">
        <f>TEXT(bbdd_Social_Media_Trends[[#This Row],[Post_Date]],"aaaa-mm")</f>
        <v>2023-07</v>
      </c>
      <c r="D1628" s="1" t="s">
        <v>24</v>
      </c>
      <c r="E1628" s="1" t="s">
        <v>19</v>
      </c>
      <c r="F1628" s="1" t="s">
        <v>36</v>
      </c>
      <c r="G1628" s="1" t="s">
        <v>50</v>
      </c>
      <c r="H1628">
        <v>4582495</v>
      </c>
      <c r="I1628">
        <v>64321</v>
      </c>
      <c r="J1628">
        <v>94120</v>
      </c>
      <c r="K1628">
        <v>12939</v>
      </c>
      <c r="L1628">
        <f>bbdd_Social_Media_Trends[[#This Row],[Likes]]+bbdd_Social_Media_Trends[[#This Row],[Shares]]+bbdd_Social_Media_Trends[[#This Row],[Comments]]</f>
        <v>171380</v>
      </c>
      <c r="M1628">
        <f>bbdd_Social_Media_Trends[[#This Row],[Interactions]]/bbdd_Social_Media_Trends[[#This Row],[Views]]</f>
        <v>3.739884058793299E-2</v>
      </c>
      <c r="N1628" s="1" t="s">
        <v>29</v>
      </c>
      <c r="O1628" s="4">
        <f t="shared" si="25"/>
        <v>0</v>
      </c>
    </row>
    <row r="1629" spans="1:15">
      <c r="A1629" s="1" t="s">
        <v>1669</v>
      </c>
      <c r="B1629" s="2">
        <v>44684</v>
      </c>
      <c r="C1629" s="13" t="str">
        <f>TEXT(bbdd_Social_Media_Trends[[#This Row],[Post_Date]],"aaaa-mm")</f>
        <v>2022-05</v>
      </c>
      <c r="D1629" s="1" t="s">
        <v>12</v>
      </c>
      <c r="E1629" s="1" t="s">
        <v>52</v>
      </c>
      <c r="F1629" s="1" t="s">
        <v>20</v>
      </c>
      <c r="G1629" s="1" t="s">
        <v>25</v>
      </c>
      <c r="H1629">
        <v>1707223</v>
      </c>
      <c r="I1629">
        <v>69921</v>
      </c>
      <c r="J1629">
        <v>5348</v>
      </c>
      <c r="K1629">
        <v>27889</v>
      </c>
      <c r="L1629">
        <f>bbdd_Social_Media_Trends[[#This Row],[Likes]]+bbdd_Social_Media_Trends[[#This Row],[Shares]]+bbdd_Social_Media_Trends[[#This Row],[Comments]]</f>
        <v>103158</v>
      </c>
      <c r="M1629">
        <f>bbdd_Social_Media_Trends[[#This Row],[Interactions]]/bbdd_Social_Media_Trends[[#This Row],[Views]]</f>
        <v>6.042444367256064E-2</v>
      </c>
      <c r="N1629" s="1" t="s">
        <v>29</v>
      </c>
      <c r="O1629" s="4">
        <f t="shared" si="25"/>
        <v>0</v>
      </c>
    </row>
    <row r="1630" spans="1:15">
      <c r="A1630" s="1" t="s">
        <v>1670</v>
      </c>
      <c r="B1630" s="2">
        <v>44792</v>
      </c>
      <c r="C1630" s="13" t="str">
        <f>TEXT(bbdd_Social_Media_Trends[[#This Row],[Post_Date]],"aaaa-mm")</f>
        <v>2022-08</v>
      </c>
      <c r="D1630" s="1" t="s">
        <v>12</v>
      </c>
      <c r="E1630" s="1" t="s">
        <v>57</v>
      </c>
      <c r="F1630" s="1" t="s">
        <v>20</v>
      </c>
      <c r="G1630" s="1" t="s">
        <v>60</v>
      </c>
      <c r="H1630">
        <v>1451710</v>
      </c>
      <c r="I1630">
        <v>486379</v>
      </c>
      <c r="J1630">
        <v>30071</v>
      </c>
      <c r="K1630">
        <v>10948</v>
      </c>
      <c r="L1630">
        <f>bbdd_Social_Media_Trends[[#This Row],[Likes]]+bbdd_Social_Media_Trends[[#This Row],[Shares]]+bbdd_Social_Media_Trends[[#This Row],[Comments]]</f>
        <v>527398</v>
      </c>
      <c r="M1630">
        <f>bbdd_Social_Media_Trends[[#This Row],[Interactions]]/bbdd_Social_Media_Trends[[#This Row],[Views]]</f>
        <v>0.36329432186869276</v>
      </c>
      <c r="N1630" s="1" t="s">
        <v>16</v>
      </c>
      <c r="O1630" s="4">
        <f t="shared" si="25"/>
        <v>0</v>
      </c>
    </row>
    <row r="1631" spans="1:15">
      <c r="A1631" s="1" t="s">
        <v>1671</v>
      </c>
      <c r="B1631" s="2">
        <v>45016</v>
      </c>
      <c r="C1631" s="13" t="str">
        <f>TEXT(bbdd_Social_Media_Trends[[#This Row],[Post_Date]],"aaaa-mm")</f>
        <v>2023-03</v>
      </c>
      <c r="D1631" s="1" t="s">
        <v>24</v>
      </c>
      <c r="E1631" s="1" t="s">
        <v>31</v>
      </c>
      <c r="F1631" s="1" t="s">
        <v>47</v>
      </c>
      <c r="G1631" s="1" t="s">
        <v>60</v>
      </c>
      <c r="H1631">
        <v>2110402</v>
      </c>
      <c r="I1631">
        <v>189604</v>
      </c>
      <c r="J1631">
        <v>40737</v>
      </c>
      <c r="K1631">
        <v>13834</v>
      </c>
      <c r="L1631">
        <f>bbdd_Social_Media_Trends[[#This Row],[Likes]]+bbdd_Social_Media_Trends[[#This Row],[Shares]]+bbdd_Social_Media_Trends[[#This Row],[Comments]]</f>
        <v>244175</v>
      </c>
      <c r="M1631">
        <f>bbdd_Social_Media_Trends[[#This Row],[Interactions]]/bbdd_Social_Media_Trends[[#This Row],[Views]]</f>
        <v>0.11570070536324359</v>
      </c>
      <c r="N1631" s="1" t="s">
        <v>16</v>
      </c>
      <c r="O1631" s="4">
        <f t="shared" si="25"/>
        <v>0</v>
      </c>
    </row>
    <row r="1632" spans="1:15">
      <c r="A1632" s="1" t="s">
        <v>1672</v>
      </c>
      <c r="B1632" s="2">
        <v>44598</v>
      </c>
      <c r="C1632" s="13" t="str">
        <f>TEXT(bbdd_Social_Media_Trends[[#This Row],[Post_Date]],"aaaa-mm")</f>
        <v>2022-02</v>
      </c>
      <c r="D1632" s="1" t="s">
        <v>24</v>
      </c>
      <c r="E1632" s="1" t="s">
        <v>31</v>
      </c>
      <c r="F1632" s="1" t="s">
        <v>32</v>
      </c>
      <c r="G1632" s="1" t="s">
        <v>50</v>
      </c>
      <c r="H1632">
        <v>4745366</v>
      </c>
      <c r="I1632">
        <v>432269</v>
      </c>
      <c r="J1632">
        <v>60416</v>
      </c>
      <c r="K1632">
        <v>6857</v>
      </c>
      <c r="L1632">
        <f>bbdd_Social_Media_Trends[[#This Row],[Likes]]+bbdd_Social_Media_Trends[[#This Row],[Shares]]+bbdd_Social_Media_Trends[[#This Row],[Comments]]</f>
        <v>499542</v>
      </c>
      <c r="M1632">
        <f>bbdd_Social_Media_Trends[[#This Row],[Interactions]]/bbdd_Social_Media_Trends[[#This Row],[Views]]</f>
        <v>0.1052694354871679</v>
      </c>
      <c r="N1632" s="1" t="s">
        <v>16</v>
      </c>
      <c r="O1632" s="4">
        <f t="shared" si="25"/>
        <v>0</v>
      </c>
    </row>
    <row r="1633" spans="1:15">
      <c r="A1633" s="1" t="s">
        <v>1673</v>
      </c>
      <c r="B1633" s="2">
        <v>45169</v>
      </c>
      <c r="C1633" s="13" t="str">
        <f>TEXT(bbdd_Social_Media_Trends[[#This Row],[Post_Date]],"aaaa-mm")</f>
        <v>2023-08</v>
      </c>
      <c r="D1633" s="1" t="s">
        <v>12</v>
      </c>
      <c r="E1633" s="1" t="s">
        <v>57</v>
      </c>
      <c r="F1633" s="1" t="s">
        <v>20</v>
      </c>
      <c r="G1633" s="1" t="s">
        <v>60</v>
      </c>
      <c r="H1633">
        <v>2049721</v>
      </c>
      <c r="I1633">
        <v>268966</v>
      </c>
      <c r="J1633">
        <v>85659</v>
      </c>
      <c r="K1633">
        <v>5658</v>
      </c>
      <c r="L1633">
        <f>bbdd_Social_Media_Trends[[#This Row],[Likes]]+bbdd_Social_Media_Trends[[#This Row],[Shares]]+bbdd_Social_Media_Trends[[#This Row],[Comments]]</f>
        <v>360283</v>
      </c>
      <c r="M1633">
        <f>bbdd_Social_Media_Trends[[#This Row],[Interactions]]/bbdd_Social_Media_Trends[[#This Row],[Views]]</f>
        <v>0.17577172698137941</v>
      </c>
      <c r="N1633" s="1" t="s">
        <v>16</v>
      </c>
      <c r="O1633" s="4">
        <f t="shared" si="25"/>
        <v>0</v>
      </c>
    </row>
    <row r="1634" spans="1:15">
      <c r="A1634" s="1" t="s">
        <v>1674</v>
      </c>
      <c r="B1634" s="2">
        <v>44809</v>
      </c>
      <c r="C1634" s="13" t="str">
        <f>TEXT(bbdd_Social_Media_Trends[[#This Row],[Post_Date]],"aaaa-mm")</f>
        <v>2022-09</v>
      </c>
      <c r="D1634" s="1" t="s">
        <v>27</v>
      </c>
      <c r="E1634" s="1" t="s">
        <v>31</v>
      </c>
      <c r="F1634" s="1" t="s">
        <v>41</v>
      </c>
      <c r="G1634" s="1" t="s">
        <v>21</v>
      </c>
      <c r="H1634">
        <v>4646660</v>
      </c>
      <c r="I1634">
        <v>449894</v>
      </c>
      <c r="J1634">
        <v>57521</v>
      </c>
      <c r="K1634">
        <v>37427</v>
      </c>
      <c r="L1634">
        <f>bbdd_Social_Media_Trends[[#This Row],[Likes]]+bbdd_Social_Media_Trends[[#This Row],[Shares]]+bbdd_Social_Media_Trends[[#This Row],[Comments]]</f>
        <v>544842</v>
      </c>
      <c r="M1634">
        <f>bbdd_Social_Media_Trends[[#This Row],[Interactions]]/bbdd_Social_Media_Trends[[#This Row],[Views]]</f>
        <v>0.11725454412416661</v>
      </c>
      <c r="N1634" s="1" t="s">
        <v>16</v>
      </c>
      <c r="O1634" s="4">
        <f t="shared" si="25"/>
        <v>0</v>
      </c>
    </row>
    <row r="1635" spans="1:15">
      <c r="A1635" s="1" t="s">
        <v>1675</v>
      </c>
      <c r="B1635" s="2">
        <v>45144</v>
      </c>
      <c r="C1635" s="13" t="str">
        <f>TEXT(bbdd_Social_Media_Trends[[#This Row],[Post_Date]],"aaaa-mm")</f>
        <v>2023-08</v>
      </c>
      <c r="D1635" s="1" t="s">
        <v>24</v>
      </c>
      <c r="E1635" s="1" t="s">
        <v>39</v>
      </c>
      <c r="F1635" s="1" t="s">
        <v>20</v>
      </c>
      <c r="G1635" s="1" t="s">
        <v>21</v>
      </c>
      <c r="H1635">
        <v>2479459</v>
      </c>
      <c r="I1635">
        <v>142403</v>
      </c>
      <c r="J1635">
        <v>78204</v>
      </c>
      <c r="K1635">
        <v>9039</v>
      </c>
      <c r="L1635">
        <f>bbdd_Social_Media_Trends[[#This Row],[Likes]]+bbdd_Social_Media_Trends[[#This Row],[Shares]]+bbdd_Social_Media_Trends[[#This Row],[Comments]]</f>
        <v>229646</v>
      </c>
      <c r="M1635">
        <f>bbdd_Social_Media_Trends[[#This Row],[Interactions]]/bbdd_Social_Media_Trends[[#This Row],[Views]]</f>
        <v>9.2619398021907204E-2</v>
      </c>
      <c r="N1635" s="1" t="s">
        <v>16</v>
      </c>
      <c r="O1635" s="4">
        <f t="shared" si="25"/>
        <v>0</v>
      </c>
    </row>
    <row r="1636" spans="1:15">
      <c r="A1636" s="1" t="s">
        <v>1676</v>
      </c>
      <c r="B1636" s="2">
        <v>44977</v>
      </c>
      <c r="C1636" s="13" t="str">
        <f>TEXT(bbdd_Social_Media_Trends[[#This Row],[Post_Date]],"aaaa-mm")</f>
        <v>2023-02</v>
      </c>
      <c r="D1636" s="1" t="s">
        <v>12</v>
      </c>
      <c r="E1636" s="1" t="s">
        <v>13</v>
      </c>
      <c r="F1636" s="1" t="s">
        <v>14</v>
      </c>
      <c r="G1636" s="1" t="s">
        <v>28</v>
      </c>
      <c r="H1636">
        <v>1888760</v>
      </c>
      <c r="I1636">
        <v>461087</v>
      </c>
      <c r="J1636">
        <v>43011</v>
      </c>
      <c r="K1636">
        <v>22628</v>
      </c>
      <c r="L1636">
        <f>bbdd_Social_Media_Trends[[#This Row],[Likes]]+bbdd_Social_Media_Trends[[#This Row],[Shares]]+bbdd_Social_Media_Trends[[#This Row],[Comments]]</f>
        <v>526726</v>
      </c>
      <c r="M1636">
        <f>bbdd_Social_Media_Trends[[#This Row],[Interactions]]/bbdd_Social_Media_Trends[[#This Row],[Views]]</f>
        <v>0.27887397022385058</v>
      </c>
      <c r="N1636" s="1" t="s">
        <v>16</v>
      </c>
      <c r="O1636" s="4">
        <f t="shared" si="25"/>
        <v>0</v>
      </c>
    </row>
    <row r="1637" spans="1:15">
      <c r="A1637" s="1" t="s">
        <v>1677</v>
      </c>
      <c r="B1637" s="2">
        <v>45051</v>
      </c>
      <c r="C1637" s="13" t="str">
        <f>TEXT(bbdd_Social_Media_Trends[[#This Row],[Post_Date]],"aaaa-mm")</f>
        <v>2023-05</v>
      </c>
      <c r="D1637" s="1" t="s">
        <v>27</v>
      </c>
      <c r="E1637" s="1" t="s">
        <v>39</v>
      </c>
      <c r="F1637" s="1" t="s">
        <v>14</v>
      </c>
      <c r="G1637" s="1" t="s">
        <v>37</v>
      </c>
      <c r="H1637">
        <v>261709</v>
      </c>
      <c r="I1637">
        <v>433301</v>
      </c>
      <c r="J1637">
        <v>20171</v>
      </c>
      <c r="K1637">
        <v>13866</v>
      </c>
      <c r="L1637">
        <f>bbdd_Social_Media_Trends[[#This Row],[Likes]]+bbdd_Social_Media_Trends[[#This Row],[Shares]]+bbdd_Social_Media_Trends[[#This Row],[Comments]]</f>
        <v>467338</v>
      </c>
      <c r="M1637">
        <f>bbdd_Social_Media_Trends[[#This Row],[Interactions]]/bbdd_Social_Media_Trends[[#This Row],[Views]]</f>
        <v>1.7857161962332209</v>
      </c>
      <c r="N1637" s="1" t="s">
        <v>16</v>
      </c>
      <c r="O1637" s="4">
        <f t="shared" si="25"/>
        <v>0</v>
      </c>
    </row>
    <row r="1638" spans="1:15">
      <c r="A1638" s="1" t="s">
        <v>1678</v>
      </c>
      <c r="B1638" s="2">
        <v>45000</v>
      </c>
      <c r="C1638" s="13" t="str">
        <f>TEXT(bbdd_Social_Media_Trends[[#This Row],[Post_Date]],"aaaa-mm")</f>
        <v>2023-03</v>
      </c>
      <c r="D1638" s="1" t="s">
        <v>24</v>
      </c>
      <c r="E1638" s="1" t="s">
        <v>13</v>
      </c>
      <c r="F1638" s="1" t="s">
        <v>36</v>
      </c>
      <c r="G1638" s="1" t="s">
        <v>21</v>
      </c>
      <c r="H1638">
        <v>2812314</v>
      </c>
      <c r="I1638">
        <v>74309</v>
      </c>
      <c r="J1638">
        <v>1044</v>
      </c>
      <c r="K1638">
        <v>11855</v>
      </c>
      <c r="L1638">
        <f>bbdd_Social_Media_Trends[[#This Row],[Likes]]+bbdd_Social_Media_Trends[[#This Row],[Shares]]+bbdd_Social_Media_Trends[[#This Row],[Comments]]</f>
        <v>87208</v>
      </c>
      <c r="M1638">
        <f>bbdd_Social_Media_Trends[[#This Row],[Interactions]]/bbdd_Social_Media_Trends[[#This Row],[Views]]</f>
        <v>3.100933963988374E-2</v>
      </c>
      <c r="N1638" s="1" t="s">
        <v>16</v>
      </c>
      <c r="O1638" s="4">
        <f t="shared" si="25"/>
        <v>0</v>
      </c>
    </row>
    <row r="1639" spans="1:15">
      <c r="A1639" s="1" t="s">
        <v>1679</v>
      </c>
      <c r="B1639" s="2">
        <v>44899</v>
      </c>
      <c r="C1639" s="13" t="str">
        <f>TEXT(bbdd_Social_Media_Trends[[#This Row],[Post_Date]],"aaaa-mm")</f>
        <v>2022-12</v>
      </c>
      <c r="D1639" s="1" t="s">
        <v>27</v>
      </c>
      <c r="E1639" s="1" t="s">
        <v>31</v>
      </c>
      <c r="F1639" s="1" t="s">
        <v>20</v>
      </c>
      <c r="G1639" s="1" t="s">
        <v>44</v>
      </c>
      <c r="H1639">
        <v>3497312</v>
      </c>
      <c r="I1639">
        <v>27448</v>
      </c>
      <c r="J1639">
        <v>94037</v>
      </c>
      <c r="K1639">
        <v>20054</v>
      </c>
      <c r="L1639">
        <f>bbdd_Social_Media_Trends[[#This Row],[Likes]]+bbdd_Social_Media_Trends[[#This Row],[Shares]]+bbdd_Social_Media_Trends[[#This Row],[Comments]]</f>
        <v>141539</v>
      </c>
      <c r="M1639">
        <f>bbdd_Social_Media_Trends[[#This Row],[Interactions]]/bbdd_Social_Media_Trends[[#This Row],[Views]]</f>
        <v>4.0470795856932411E-2</v>
      </c>
      <c r="N1639" s="1" t="s">
        <v>29</v>
      </c>
      <c r="O1639" s="4">
        <f t="shared" si="25"/>
        <v>0</v>
      </c>
    </row>
    <row r="1640" spans="1:15">
      <c r="A1640" s="1" t="s">
        <v>1680</v>
      </c>
      <c r="B1640" s="2">
        <v>44725</v>
      </c>
      <c r="C1640" s="13" t="str">
        <f>TEXT(bbdd_Social_Media_Trends[[#This Row],[Post_Date]],"aaaa-mm")</f>
        <v>2022-06</v>
      </c>
      <c r="D1640" s="1" t="s">
        <v>24</v>
      </c>
      <c r="E1640" s="1" t="s">
        <v>57</v>
      </c>
      <c r="F1640" s="1" t="s">
        <v>36</v>
      </c>
      <c r="G1640" s="1" t="s">
        <v>50</v>
      </c>
      <c r="H1640">
        <v>731918</v>
      </c>
      <c r="I1640">
        <v>405408</v>
      </c>
      <c r="J1640">
        <v>33684</v>
      </c>
      <c r="K1640">
        <v>24680</v>
      </c>
      <c r="L1640">
        <f>bbdd_Social_Media_Trends[[#This Row],[Likes]]+bbdd_Social_Media_Trends[[#This Row],[Shares]]+bbdd_Social_Media_Trends[[#This Row],[Comments]]</f>
        <v>463772</v>
      </c>
      <c r="M1640">
        <f>bbdd_Social_Media_Trends[[#This Row],[Interactions]]/bbdd_Social_Media_Trends[[#This Row],[Views]]</f>
        <v>0.63363928746116371</v>
      </c>
      <c r="N1640" s="1" t="s">
        <v>16</v>
      </c>
      <c r="O1640" s="4">
        <f t="shared" si="25"/>
        <v>0</v>
      </c>
    </row>
    <row r="1641" spans="1:15">
      <c r="A1641" s="1" t="s">
        <v>1681</v>
      </c>
      <c r="B1641" s="2">
        <v>45271</v>
      </c>
      <c r="C1641" s="13" t="str">
        <f>TEXT(bbdd_Social_Media_Trends[[#This Row],[Post_Date]],"aaaa-mm")</f>
        <v>2023-12</v>
      </c>
      <c r="D1641" s="1" t="s">
        <v>24</v>
      </c>
      <c r="E1641" s="1" t="s">
        <v>49</v>
      </c>
      <c r="F1641" s="1" t="s">
        <v>41</v>
      </c>
      <c r="G1641" s="1" t="s">
        <v>60</v>
      </c>
      <c r="H1641">
        <v>2000395</v>
      </c>
      <c r="I1641">
        <v>191198</v>
      </c>
      <c r="J1641">
        <v>63578</v>
      </c>
      <c r="K1641">
        <v>6326</v>
      </c>
      <c r="L1641">
        <f>bbdd_Social_Media_Trends[[#This Row],[Likes]]+bbdd_Social_Media_Trends[[#This Row],[Shares]]+bbdd_Social_Media_Trends[[#This Row],[Comments]]</f>
        <v>261102</v>
      </c>
      <c r="M1641">
        <f>bbdd_Social_Media_Trends[[#This Row],[Interactions]]/bbdd_Social_Media_Trends[[#This Row],[Views]]</f>
        <v>0.13052522126879942</v>
      </c>
      <c r="N1641" s="1" t="s">
        <v>22</v>
      </c>
      <c r="O1641" s="4">
        <f t="shared" si="25"/>
        <v>0</v>
      </c>
    </row>
    <row r="1642" spans="1:15">
      <c r="A1642" s="1" t="s">
        <v>1682</v>
      </c>
      <c r="B1642" s="2">
        <v>45242</v>
      </c>
      <c r="C1642" s="13" t="str">
        <f>TEXT(bbdd_Social_Media_Trends[[#This Row],[Post_Date]],"aaaa-mm")</f>
        <v>2023-11</v>
      </c>
      <c r="D1642" s="1" t="s">
        <v>12</v>
      </c>
      <c r="E1642" s="1" t="s">
        <v>13</v>
      </c>
      <c r="F1642" s="1" t="s">
        <v>32</v>
      </c>
      <c r="G1642" s="1" t="s">
        <v>50</v>
      </c>
      <c r="H1642">
        <v>2940659</v>
      </c>
      <c r="I1642">
        <v>29714</v>
      </c>
      <c r="J1642">
        <v>29002</v>
      </c>
      <c r="K1642">
        <v>45381</v>
      </c>
      <c r="L1642">
        <f>bbdd_Social_Media_Trends[[#This Row],[Likes]]+bbdd_Social_Media_Trends[[#This Row],[Shares]]+bbdd_Social_Media_Trends[[#This Row],[Comments]]</f>
        <v>104097</v>
      </c>
      <c r="M1642">
        <f>bbdd_Social_Media_Trends[[#This Row],[Interactions]]/bbdd_Social_Media_Trends[[#This Row],[Views]]</f>
        <v>3.5399208136679565E-2</v>
      </c>
      <c r="N1642" s="1" t="s">
        <v>22</v>
      </c>
      <c r="O1642" s="4">
        <f t="shared" si="25"/>
        <v>0</v>
      </c>
    </row>
    <row r="1643" spans="1:15">
      <c r="A1643" s="1" t="s">
        <v>1683</v>
      </c>
      <c r="B1643" s="2">
        <v>45188</v>
      </c>
      <c r="C1643" s="13" t="str">
        <f>TEXT(bbdd_Social_Media_Trends[[#This Row],[Post_Date]],"aaaa-mm")</f>
        <v>2023-09</v>
      </c>
      <c r="D1643" s="1" t="s">
        <v>12</v>
      </c>
      <c r="E1643" s="1" t="s">
        <v>49</v>
      </c>
      <c r="F1643" s="1" t="s">
        <v>14</v>
      </c>
      <c r="G1643" s="1" t="s">
        <v>44</v>
      </c>
      <c r="H1643">
        <v>2734409</v>
      </c>
      <c r="I1643">
        <v>357486</v>
      </c>
      <c r="J1643">
        <v>35102</v>
      </c>
      <c r="K1643">
        <v>40977</v>
      </c>
      <c r="L1643">
        <f>bbdd_Social_Media_Trends[[#This Row],[Likes]]+bbdd_Social_Media_Trends[[#This Row],[Shares]]+bbdd_Social_Media_Trends[[#This Row],[Comments]]</f>
        <v>433565</v>
      </c>
      <c r="M1643">
        <f>bbdd_Social_Media_Trends[[#This Row],[Interactions]]/bbdd_Social_Media_Trends[[#This Row],[Views]]</f>
        <v>0.15855894271851798</v>
      </c>
      <c r="N1643" s="1" t="s">
        <v>29</v>
      </c>
      <c r="O1643" s="4">
        <f t="shared" si="25"/>
        <v>0</v>
      </c>
    </row>
    <row r="1644" spans="1:15">
      <c r="A1644" s="1" t="s">
        <v>1684</v>
      </c>
      <c r="B1644" s="2">
        <v>45148</v>
      </c>
      <c r="C1644" s="13" t="str">
        <f>TEXT(bbdd_Social_Media_Trends[[#This Row],[Post_Date]],"aaaa-mm")</f>
        <v>2023-08</v>
      </c>
      <c r="D1644" s="1" t="s">
        <v>24</v>
      </c>
      <c r="E1644" s="1" t="s">
        <v>57</v>
      </c>
      <c r="F1644" s="1" t="s">
        <v>41</v>
      </c>
      <c r="G1644" s="1" t="s">
        <v>44</v>
      </c>
      <c r="H1644">
        <v>4562050</v>
      </c>
      <c r="I1644">
        <v>48226</v>
      </c>
      <c r="J1644">
        <v>85609</v>
      </c>
      <c r="K1644">
        <v>32371</v>
      </c>
      <c r="L1644">
        <f>bbdd_Social_Media_Trends[[#This Row],[Likes]]+bbdd_Social_Media_Trends[[#This Row],[Shares]]+bbdd_Social_Media_Trends[[#This Row],[Comments]]</f>
        <v>166206</v>
      </c>
      <c r="M1644">
        <f>bbdd_Social_Media_Trends[[#This Row],[Interactions]]/bbdd_Social_Media_Trends[[#This Row],[Views]]</f>
        <v>3.643230565206431E-2</v>
      </c>
      <c r="N1644" s="1" t="s">
        <v>29</v>
      </c>
      <c r="O1644" s="4">
        <f t="shared" si="25"/>
        <v>0</v>
      </c>
    </row>
    <row r="1645" spans="1:15">
      <c r="A1645" s="1" t="s">
        <v>1685</v>
      </c>
      <c r="B1645" s="2">
        <v>44792</v>
      </c>
      <c r="C1645" s="13" t="str">
        <f>TEXT(bbdd_Social_Media_Trends[[#This Row],[Post_Date]],"aaaa-mm")</f>
        <v>2022-08</v>
      </c>
      <c r="D1645" s="1" t="s">
        <v>12</v>
      </c>
      <c r="E1645" s="1" t="s">
        <v>46</v>
      </c>
      <c r="F1645" s="1" t="s">
        <v>14</v>
      </c>
      <c r="G1645" s="1" t="s">
        <v>21</v>
      </c>
      <c r="H1645">
        <v>4855797</v>
      </c>
      <c r="I1645">
        <v>70587</v>
      </c>
      <c r="J1645">
        <v>33841</v>
      </c>
      <c r="K1645">
        <v>28587</v>
      </c>
      <c r="L1645">
        <f>bbdd_Social_Media_Trends[[#This Row],[Likes]]+bbdd_Social_Media_Trends[[#This Row],[Shares]]+bbdd_Social_Media_Trends[[#This Row],[Comments]]</f>
        <v>133015</v>
      </c>
      <c r="M1645">
        <f>bbdd_Social_Media_Trends[[#This Row],[Interactions]]/bbdd_Social_Media_Trends[[#This Row],[Views]]</f>
        <v>2.7393031463218087E-2</v>
      </c>
      <c r="N1645" s="1" t="s">
        <v>16</v>
      </c>
      <c r="O1645" s="4">
        <f t="shared" si="25"/>
        <v>0</v>
      </c>
    </row>
    <row r="1646" spans="1:15">
      <c r="A1646" s="1" t="s">
        <v>1686</v>
      </c>
      <c r="B1646" s="2">
        <v>45062</v>
      </c>
      <c r="C1646" s="13" t="str">
        <f>TEXT(bbdd_Social_Media_Trends[[#This Row],[Post_Date]],"aaaa-mm")</f>
        <v>2023-05</v>
      </c>
      <c r="D1646" s="1" t="s">
        <v>24</v>
      </c>
      <c r="E1646" s="1" t="s">
        <v>52</v>
      </c>
      <c r="F1646" s="1" t="s">
        <v>47</v>
      </c>
      <c r="G1646" s="1" t="s">
        <v>50</v>
      </c>
      <c r="H1646">
        <v>3399334</v>
      </c>
      <c r="I1646">
        <v>231513</v>
      </c>
      <c r="J1646">
        <v>21754</v>
      </c>
      <c r="K1646">
        <v>40671</v>
      </c>
      <c r="L1646">
        <f>bbdd_Social_Media_Trends[[#This Row],[Likes]]+bbdd_Social_Media_Trends[[#This Row],[Shares]]+bbdd_Social_Media_Trends[[#This Row],[Comments]]</f>
        <v>293938</v>
      </c>
      <c r="M1646">
        <f>bbdd_Social_Media_Trends[[#This Row],[Interactions]]/bbdd_Social_Media_Trends[[#This Row],[Views]]</f>
        <v>8.6469290749305594E-2</v>
      </c>
      <c r="N1646" s="1" t="s">
        <v>29</v>
      </c>
      <c r="O1646" s="4">
        <f t="shared" si="25"/>
        <v>0</v>
      </c>
    </row>
    <row r="1647" spans="1:15">
      <c r="A1647" s="1" t="s">
        <v>1687</v>
      </c>
      <c r="B1647" s="2">
        <v>44808</v>
      </c>
      <c r="C1647" s="13" t="str">
        <f>TEXT(bbdd_Social_Media_Trends[[#This Row],[Post_Date]],"aaaa-mm")</f>
        <v>2022-09</v>
      </c>
      <c r="D1647" s="1" t="s">
        <v>18</v>
      </c>
      <c r="E1647" s="1" t="s">
        <v>59</v>
      </c>
      <c r="F1647" s="1" t="s">
        <v>32</v>
      </c>
      <c r="G1647" s="1" t="s">
        <v>28</v>
      </c>
      <c r="H1647">
        <v>2149093</v>
      </c>
      <c r="I1647">
        <v>4283</v>
      </c>
      <c r="J1647">
        <v>97823</v>
      </c>
      <c r="K1647">
        <v>25162</v>
      </c>
      <c r="L1647">
        <f>bbdd_Social_Media_Trends[[#This Row],[Likes]]+bbdd_Social_Media_Trends[[#This Row],[Shares]]+bbdd_Social_Media_Trends[[#This Row],[Comments]]</f>
        <v>127268</v>
      </c>
      <c r="M1647">
        <f>bbdd_Social_Media_Trends[[#This Row],[Interactions]]/bbdd_Social_Media_Trends[[#This Row],[Views]]</f>
        <v>5.921940092867084E-2</v>
      </c>
      <c r="N1647" s="1" t="s">
        <v>22</v>
      </c>
      <c r="O1647" s="4">
        <f t="shared" si="25"/>
        <v>0</v>
      </c>
    </row>
    <row r="1648" spans="1:15">
      <c r="A1648" s="1" t="s">
        <v>1688</v>
      </c>
      <c r="B1648" s="2">
        <v>45065</v>
      </c>
      <c r="C1648" s="13" t="str">
        <f>TEXT(bbdd_Social_Media_Trends[[#This Row],[Post_Date]],"aaaa-mm")</f>
        <v>2023-05</v>
      </c>
      <c r="D1648" s="1" t="s">
        <v>27</v>
      </c>
      <c r="E1648" s="1" t="s">
        <v>59</v>
      </c>
      <c r="F1648" s="1" t="s">
        <v>20</v>
      </c>
      <c r="G1648" s="1" t="s">
        <v>15</v>
      </c>
      <c r="H1648">
        <v>4020003</v>
      </c>
      <c r="I1648">
        <v>292915</v>
      </c>
      <c r="J1648">
        <v>66714</v>
      </c>
      <c r="K1648">
        <v>16223</v>
      </c>
      <c r="L1648">
        <f>bbdd_Social_Media_Trends[[#This Row],[Likes]]+bbdd_Social_Media_Trends[[#This Row],[Shares]]+bbdd_Social_Media_Trends[[#This Row],[Comments]]</f>
        <v>375852</v>
      </c>
      <c r="M1648">
        <f>bbdd_Social_Media_Trends[[#This Row],[Interactions]]/bbdd_Social_Media_Trends[[#This Row],[Views]]</f>
        <v>9.3495452615333874E-2</v>
      </c>
      <c r="N1648" s="1" t="s">
        <v>16</v>
      </c>
      <c r="O1648" s="4">
        <f t="shared" si="25"/>
        <v>0</v>
      </c>
    </row>
    <row r="1649" spans="1:15">
      <c r="A1649" s="1" t="s">
        <v>1689</v>
      </c>
      <c r="B1649" s="2">
        <v>44811</v>
      </c>
      <c r="C1649" s="13" t="str">
        <f>TEXT(bbdd_Social_Media_Trends[[#This Row],[Post_Date]],"aaaa-mm")</f>
        <v>2022-09</v>
      </c>
      <c r="D1649" s="1" t="s">
        <v>24</v>
      </c>
      <c r="E1649" s="1" t="s">
        <v>13</v>
      </c>
      <c r="F1649" s="1" t="s">
        <v>20</v>
      </c>
      <c r="G1649" s="1" t="s">
        <v>37</v>
      </c>
      <c r="H1649">
        <v>752268</v>
      </c>
      <c r="I1649">
        <v>50734</v>
      </c>
      <c r="J1649">
        <v>89891</v>
      </c>
      <c r="K1649">
        <v>9399</v>
      </c>
      <c r="L1649">
        <f>bbdd_Social_Media_Trends[[#This Row],[Likes]]+bbdd_Social_Media_Trends[[#This Row],[Shares]]+bbdd_Social_Media_Trends[[#This Row],[Comments]]</f>
        <v>150024</v>
      </c>
      <c r="M1649">
        <f>bbdd_Social_Media_Trends[[#This Row],[Interactions]]/bbdd_Social_Media_Trends[[#This Row],[Views]]</f>
        <v>0.19942892692497888</v>
      </c>
      <c r="N1649" s="1" t="s">
        <v>16</v>
      </c>
      <c r="O1649" s="4">
        <f t="shared" si="25"/>
        <v>0</v>
      </c>
    </row>
    <row r="1650" spans="1:15">
      <c r="A1650" s="1" t="s">
        <v>1690</v>
      </c>
      <c r="B1650" s="2">
        <v>44714</v>
      </c>
      <c r="C1650" s="13" t="str">
        <f>TEXT(bbdd_Social_Media_Trends[[#This Row],[Post_Date]],"aaaa-mm")</f>
        <v>2022-06</v>
      </c>
      <c r="D1650" s="1" t="s">
        <v>27</v>
      </c>
      <c r="E1650" s="1" t="s">
        <v>13</v>
      </c>
      <c r="F1650" s="1" t="s">
        <v>36</v>
      </c>
      <c r="G1650" s="1" t="s">
        <v>60</v>
      </c>
      <c r="H1650">
        <v>1085319</v>
      </c>
      <c r="I1650">
        <v>225410</v>
      </c>
      <c r="J1650">
        <v>83973</v>
      </c>
      <c r="K1650">
        <v>9673</v>
      </c>
      <c r="L1650">
        <f>bbdd_Social_Media_Trends[[#This Row],[Likes]]+bbdd_Social_Media_Trends[[#This Row],[Shares]]+bbdd_Social_Media_Trends[[#This Row],[Comments]]</f>
        <v>319056</v>
      </c>
      <c r="M1650">
        <f>bbdd_Social_Media_Trends[[#This Row],[Interactions]]/bbdd_Social_Media_Trends[[#This Row],[Views]]</f>
        <v>0.29397439831054278</v>
      </c>
      <c r="N1650" s="1" t="s">
        <v>29</v>
      </c>
      <c r="O1650" s="4">
        <f t="shared" si="25"/>
        <v>0</v>
      </c>
    </row>
    <row r="1651" spans="1:15">
      <c r="A1651" s="1" t="s">
        <v>1691</v>
      </c>
      <c r="B1651" s="2">
        <v>44992</v>
      </c>
      <c r="C1651" s="13" t="str">
        <f>TEXT(bbdd_Social_Media_Trends[[#This Row],[Post_Date]],"aaaa-mm")</f>
        <v>2023-03</v>
      </c>
      <c r="D1651" s="1" t="s">
        <v>27</v>
      </c>
      <c r="E1651" s="1" t="s">
        <v>52</v>
      </c>
      <c r="F1651" s="1" t="s">
        <v>20</v>
      </c>
      <c r="G1651" s="1" t="s">
        <v>28</v>
      </c>
      <c r="H1651">
        <v>4841810</v>
      </c>
      <c r="I1651">
        <v>373052</v>
      </c>
      <c r="J1651">
        <v>32565</v>
      </c>
      <c r="K1651">
        <v>46187</v>
      </c>
      <c r="L1651">
        <f>bbdd_Social_Media_Trends[[#This Row],[Likes]]+bbdd_Social_Media_Trends[[#This Row],[Shares]]+bbdd_Social_Media_Trends[[#This Row],[Comments]]</f>
        <v>451804</v>
      </c>
      <c r="M1651">
        <f>bbdd_Social_Media_Trends[[#This Row],[Interactions]]/bbdd_Social_Media_Trends[[#This Row],[Views]]</f>
        <v>9.3313037892854125E-2</v>
      </c>
      <c r="N1651" s="1" t="s">
        <v>22</v>
      </c>
      <c r="O1651" s="4">
        <f t="shared" si="25"/>
        <v>0</v>
      </c>
    </row>
    <row r="1652" spans="1:15">
      <c r="A1652" s="1" t="s">
        <v>1692</v>
      </c>
      <c r="B1652" s="2">
        <v>44891</v>
      </c>
      <c r="C1652" s="13" t="str">
        <f>TEXT(bbdd_Social_Media_Trends[[#This Row],[Post_Date]],"aaaa-mm")</f>
        <v>2022-11</v>
      </c>
      <c r="D1652" s="1" t="s">
        <v>12</v>
      </c>
      <c r="E1652" s="1" t="s">
        <v>59</v>
      </c>
      <c r="F1652" s="1" t="s">
        <v>36</v>
      </c>
      <c r="G1652" s="1" t="s">
        <v>50</v>
      </c>
      <c r="H1652">
        <v>2503297</v>
      </c>
      <c r="I1652">
        <v>250047</v>
      </c>
      <c r="J1652">
        <v>1748</v>
      </c>
      <c r="K1652">
        <v>27674</v>
      </c>
      <c r="L1652">
        <f>bbdd_Social_Media_Trends[[#This Row],[Likes]]+bbdd_Social_Media_Trends[[#This Row],[Shares]]+bbdd_Social_Media_Trends[[#This Row],[Comments]]</f>
        <v>279469</v>
      </c>
      <c r="M1652">
        <f>bbdd_Social_Media_Trends[[#This Row],[Interactions]]/bbdd_Social_Media_Trends[[#This Row],[Views]]</f>
        <v>0.11164036868178247</v>
      </c>
      <c r="N1652" s="1" t="s">
        <v>22</v>
      </c>
      <c r="O1652" s="4">
        <f t="shared" si="25"/>
        <v>0</v>
      </c>
    </row>
    <row r="1653" spans="1:15">
      <c r="A1653" s="1" t="s">
        <v>1693</v>
      </c>
      <c r="B1653" s="2">
        <v>44822</v>
      </c>
      <c r="C1653" s="13" t="str">
        <f>TEXT(bbdd_Social_Media_Trends[[#This Row],[Post_Date]],"aaaa-mm")</f>
        <v>2022-09</v>
      </c>
      <c r="D1653" s="1" t="s">
        <v>12</v>
      </c>
      <c r="E1653" s="1" t="s">
        <v>49</v>
      </c>
      <c r="F1653" s="1" t="s">
        <v>14</v>
      </c>
      <c r="G1653" s="1" t="s">
        <v>60</v>
      </c>
      <c r="H1653">
        <v>3680526</v>
      </c>
      <c r="I1653">
        <v>81081</v>
      </c>
      <c r="J1653">
        <v>6559</v>
      </c>
      <c r="K1653">
        <v>17831</v>
      </c>
      <c r="L1653">
        <f>bbdd_Social_Media_Trends[[#This Row],[Likes]]+bbdd_Social_Media_Trends[[#This Row],[Shares]]+bbdd_Social_Media_Trends[[#This Row],[Comments]]</f>
        <v>105471</v>
      </c>
      <c r="M1653">
        <f>bbdd_Social_Media_Trends[[#This Row],[Interactions]]/bbdd_Social_Media_Trends[[#This Row],[Views]]</f>
        <v>2.8656501815229669E-2</v>
      </c>
      <c r="N1653" s="1" t="s">
        <v>22</v>
      </c>
      <c r="O1653" s="4">
        <f t="shared" si="25"/>
        <v>0</v>
      </c>
    </row>
    <row r="1654" spans="1:15">
      <c r="A1654" s="1" t="s">
        <v>1694</v>
      </c>
      <c r="B1654" s="2">
        <v>44845</v>
      </c>
      <c r="C1654" s="13" t="str">
        <f>TEXT(bbdd_Social_Media_Trends[[#This Row],[Post_Date]],"aaaa-mm")</f>
        <v>2022-10</v>
      </c>
      <c r="D1654" s="1" t="s">
        <v>12</v>
      </c>
      <c r="E1654" s="1" t="s">
        <v>46</v>
      </c>
      <c r="F1654" s="1" t="s">
        <v>14</v>
      </c>
      <c r="G1654" s="1" t="s">
        <v>50</v>
      </c>
      <c r="H1654">
        <v>3917058</v>
      </c>
      <c r="I1654">
        <v>443581</v>
      </c>
      <c r="J1654">
        <v>74974</v>
      </c>
      <c r="K1654">
        <v>25488</v>
      </c>
      <c r="L1654">
        <f>bbdd_Social_Media_Trends[[#This Row],[Likes]]+bbdd_Social_Media_Trends[[#This Row],[Shares]]+bbdd_Social_Media_Trends[[#This Row],[Comments]]</f>
        <v>544043</v>
      </c>
      <c r="M1654">
        <f>bbdd_Social_Media_Trends[[#This Row],[Interactions]]/bbdd_Social_Media_Trends[[#This Row],[Views]]</f>
        <v>0.13889071849331819</v>
      </c>
      <c r="N1654" s="1" t="s">
        <v>22</v>
      </c>
      <c r="O1654" s="4">
        <f t="shared" si="25"/>
        <v>0</v>
      </c>
    </row>
    <row r="1655" spans="1:15">
      <c r="A1655" s="1" t="s">
        <v>1695</v>
      </c>
      <c r="B1655" s="2">
        <v>45089</v>
      </c>
      <c r="C1655" s="13" t="str">
        <f>TEXT(bbdd_Social_Media_Trends[[#This Row],[Post_Date]],"aaaa-mm")</f>
        <v>2023-06</v>
      </c>
      <c r="D1655" s="1" t="s">
        <v>12</v>
      </c>
      <c r="E1655" s="1" t="s">
        <v>49</v>
      </c>
      <c r="F1655" s="1" t="s">
        <v>32</v>
      </c>
      <c r="G1655" s="1" t="s">
        <v>25</v>
      </c>
      <c r="H1655">
        <v>4464275</v>
      </c>
      <c r="I1655">
        <v>97838</v>
      </c>
      <c r="J1655">
        <v>62114</v>
      </c>
      <c r="K1655">
        <v>22434</v>
      </c>
      <c r="L1655">
        <f>bbdd_Social_Media_Trends[[#This Row],[Likes]]+bbdd_Social_Media_Trends[[#This Row],[Shares]]+bbdd_Social_Media_Trends[[#This Row],[Comments]]</f>
        <v>182386</v>
      </c>
      <c r="M1655">
        <f>bbdd_Social_Media_Trends[[#This Row],[Interactions]]/bbdd_Social_Media_Trends[[#This Row],[Views]]</f>
        <v>4.0854562050948923E-2</v>
      </c>
      <c r="N1655" s="1" t="s">
        <v>22</v>
      </c>
      <c r="O1655" s="4">
        <f t="shared" si="25"/>
        <v>0</v>
      </c>
    </row>
    <row r="1656" spans="1:15">
      <c r="A1656" s="1" t="s">
        <v>1696</v>
      </c>
      <c r="B1656" s="2">
        <v>44696</v>
      </c>
      <c r="C1656" s="13" t="str">
        <f>TEXT(bbdd_Social_Media_Trends[[#This Row],[Post_Date]],"aaaa-mm")</f>
        <v>2022-05</v>
      </c>
      <c r="D1656" s="1" t="s">
        <v>27</v>
      </c>
      <c r="E1656" s="1" t="s">
        <v>46</v>
      </c>
      <c r="F1656" s="1" t="s">
        <v>47</v>
      </c>
      <c r="G1656" s="1" t="s">
        <v>15</v>
      </c>
      <c r="H1656">
        <v>4782032</v>
      </c>
      <c r="I1656">
        <v>391629</v>
      </c>
      <c r="J1656">
        <v>93730</v>
      </c>
      <c r="K1656">
        <v>20836</v>
      </c>
      <c r="L1656">
        <f>bbdd_Social_Media_Trends[[#This Row],[Likes]]+bbdd_Social_Media_Trends[[#This Row],[Shares]]+bbdd_Social_Media_Trends[[#This Row],[Comments]]</f>
        <v>506195</v>
      </c>
      <c r="M1656">
        <f>bbdd_Social_Media_Trends[[#This Row],[Interactions]]/bbdd_Social_Media_Trends[[#This Row],[Views]]</f>
        <v>0.10585353673919372</v>
      </c>
      <c r="N1656" s="1" t="s">
        <v>16</v>
      </c>
      <c r="O1656" s="4">
        <f t="shared" si="25"/>
        <v>0</v>
      </c>
    </row>
    <row r="1657" spans="1:15">
      <c r="A1657" s="1" t="s">
        <v>1697</v>
      </c>
      <c r="B1657" s="2">
        <v>44649</v>
      </c>
      <c r="C1657" s="13" t="str">
        <f>TEXT(bbdd_Social_Media_Trends[[#This Row],[Post_Date]],"aaaa-mm")</f>
        <v>2022-03</v>
      </c>
      <c r="D1657" s="1" t="s">
        <v>18</v>
      </c>
      <c r="E1657" s="1" t="s">
        <v>52</v>
      </c>
      <c r="F1657" s="1" t="s">
        <v>36</v>
      </c>
      <c r="G1657" s="1" t="s">
        <v>60</v>
      </c>
      <c r="H1657">
        <v>4141357</v>
      </c>
      <c r="I1657">
        <v>340428</v>
      </c>
      <c r="J1657">
        <v>36529</v>
      </c>
      <c r="K1657">
        <v>4526</v>
      </c>
      <c r="L1657">
        <f>bbdd_Social_Media_Trends[[#This Row],[Likes]]+bbdd_Social_Media_Trends[[#This Row],[Shares]]+bbdd_Social_Media_Trends[[#This Row],[Comments]]</f>
        <v>381483</v>
      </c>
      <c r="M1657">
        <f>bbdd_Social_Media_Trends[[#This Row],[Interactions]]/bbdd_Social_Media_Trends[[#This Row],[Views]]</f>
        <v>9.2115458773537273E-2</v>
      </c>
      <c r="N1657" s="1" t="s">
        <v>16</v>
      </c>
      <c r="O1657" s="4">
        <f t="shared" si="25"/>
        <v>0</v>
      </c>
    </row>
    <row r="1658" spans="1:15">
      <c r="A1658" s="1" t="s">
        <v>1698</v>
      </c>
      <c r="B1658" s="2">
        <v>44762</v>
      </c>
      <c r="C1658" s="13" t="str">
        <f>TEXT(bbdd_Social_Media_Trends[[#This Row],[Post_Date]],"aaaa-mm")</f>
        <v>2022-07</v>
      </c>
      <c r="D1658" s="1" t="s">
        <v>24</v>
      </c>
      <c r="E1658" s="1" t="s">
        <v>52</v>
      </c>
      <c r="F1658" s="1" t="s">
        <v>32</v>
      </c>
      <c r="G1658" s="1" t="s">
        <v>44</v>
      </c>
      <c r="H1658">
        <v>2781286</v>
      </c>
      <c r="I1658">
        <v>186013</v>
      </c>
      <c r="J1658">
        <v>98891</v>
      </c>
      <c r="K1658">
        <v>19768</v>
      </c>
      <c r="L1658">
        <f>bbdd_Social_Media_Trends[[#This Row],[Likes]]+bbdd_Social_Media_Trends[[#This Row],[Shares]]+bbdd_Social_Media_Trends[[#This Row],[Comments]]</f>
        <v>304672</v>
      </c>
      <c r="M1658">
        <f>bbdd_Social_Media_Trends[[#This Row],[Interactions]]/bbdd_Social_Media_Trends[[#This Row],[Views]]</f>
        <v>0.10954357085175706</v>
      </c>
      <c r="N1658" s="1" t="s">
        <v>16</v>
      </c>
      <c r="O1658" s="4">
        <f t="shared" si="25"/>
        <v>0</v>
      </c>
    </row>
    <row r="1659" spans="1:15">
      <c r="A1659" s="1" t="s">
        <v>1699</v>
      </c>
      <c r="B1659" s="2">
        <v>45109</v>
      </c>
      <c r="C1659" s="13" t="str">
        <f>TEXT(bbdd_Social_Media_Trends[[#This Row],[Post_Date]],"aaaa-mm")</f>
        <v>2023-07</v>
      </c>
      <c r="D1659" s="1" t="s">
        <v>18</v>
      </c>
      <c r="E1659" s="1" t="s">
        <v>52</v>
      </c>
      <c r="F1659" s="1" t="s">
        <v>14</v>
      </c>
      <c r="G1659" s="1" t="s">
        <v>37</v>
      </c>
      <c r="H1659">
        <v>1577124</v>
      </c>
      <c r="I1659">
        <v>190567</v>
      </c>
      <c r="J1659">
        <v>91953</v>
      </c>
      <c r="K1659">
        <v>34496</v>
      </c>
      <c r="L1659">
        <f>bbdd_Social_Media_Trends[[#This Row],[Likes]]+bbdd_Social_Media_Trends[[#This Row],[Shares]]+bbdd_Social_Media_Trends[[#This Row],[Comments]]</f>
        <v>317016</v>
      </c>
      <c r="M1659">
        <f>bbdd_Social_Media_Trends[[#This Row],[Interactions]]/bbdd_Social_Media_Trends[[#This Row],[Views]]</f>
        <v>0.20100892510671323</v>
      </c>
      <c r="N1659" s="1" t="s">
        <v>29</v>
      </c>
      <c r="O1659" s="4">
        <f t="shared" si="25"/>
        <v>0</v>
      </c>
    </row>
    <row r="1660" spans="1:15">
      <c r="A1660" s="1" t="s">
        <v>1700</v>
      </c>
      <c r="B1660" s="2">
        <v>45011</v>
      </c>
      <c r="C1660" s="13" t="str">
        <f>TEXT(bbdd_Social_Media_Trends[[#This Row],[Post_Date]],"aaaa-mm")</f>
        <v>2023-03</v>
      </c>
      <c r="D1660" s="1" t="s">
        <v>12</v>
      </c>
      <c r="E1660" s="1" t="s">
        <v>19</v>
      </c>
      <c r="F1660" s="1" t="s">
        <v>41</v>
      </c>
      <c r="G1660" s="1" t="s">
        <v>60</v>
      </c>
      <c r="H1660">
        <v>4836204</v>
      </c>
      <c r="I1660">
        <v>290221</v>
      </c>
      <c r="J1660">
        <v>34793</v>
      </c>
      <c r="K1660">
        <v>15068</v>
      </c>
      <c r="L1660">
        <f>bbdd_Social_Media_Trends[[#This Row],[Likes]]+bbdd_Social_Media_Trends[[#This Row],[Shares]]+bbdd_Social_Media_Trends[[#This Row],[Comments]]</f>
        <v>340082</v>
      </c>
      <c r="M1660">
        <f>bbdd_Social_Media_Trends[[#This Row],[Interactions]]/bbdd_Social_Media_Trends[[#This Row],[Views]]</f>
        <v>7.0320027856558567E-2</v>
      </c>
      <c r="N1660" s="1" t="s">
        <v>22</v>
      </c>
      <c r="O1660" s="4">
        <f t="shared" si="25"/>
        <v>0</v>
      </c>
    </row>
    <row r="1661" spans="1:15">
      <c r="A1661" s="1" t="s">
        <v>1701</v>
      </c>
      <c r="B1661" s="2">
        <v>45108</v>
      </c>
      <c r="C1661" s="13" t="str">
        <f>TEXT(bbdd_Social_Media_Trends[[#This Row],[Post_Date]],"aaaa-mm")</f>
        <v>2023-07</v>
      </c>
      <c r="D1661" s="1" t="s">
        <v>12</v>
      </c>
      <c r="E1661" s="1" t="s">
        <v>59</v>
      </c>
      <c r="F1661" s="1" t="s">
        <v>32</v>
      </c>
      <c r="G1661" s="1" t="s">
        <v>60</v>
      </c>
      <c r="H1661">
        <v>2757275</v>
      </c>
      <c r="I1661">
        <v>266710</v>
      </c>
      <c r="J1661">
        <v>2008</v>
      </c>
      <c r="K1661">
        <v>36425</v>
      </c>
      <c r="L1661">
        <f>bbdd_Social_Media_Trends[[#This Row],[Likes]]+bbdd_Social_Media_Trends[[#This Row],[Shares]]+bbdd_Social_Media_Trends[[#This Row],[Comments]]</f>
        <v>305143</v>
      </c>
      <c r="M1661">
        <f>bbdd_Social_Media_Trends[[#This Row],[Interactions]]/bbdd_Social_Media_Trends[[#This Row],[Views]]</f>
        <v>0.1106683228912604</v>
      </c>
      <c r="N1661" s="1" t="s">
        <v>22</v>
      </c>
      <c r="O1661" s="4">
        <f t="shared" si="25"/>
        <v>0</v>
      </c>
    </row>
    <row r="1662" spans="1:15">
      <c r="A1662" s="1" t="s">
        <v>1702</v>
      </c>
      <c r="B1662" s="2">
        <v>44833</v>
      </c>
      <c r="C1662" s="13" t="str">
        <f>TEXT(bbdd_Social_Media_Trends[[#This Row],[Post_Date]],"aaaa-mm")</f>
        <v>2022-09</v>
      </c>
      <c r="D1662" s="1" t="s">
        <v>12</v>
      </c>
      <c r="E1662" s="1" t="s">
        <v>49</v>
      </c>
      <c r="F1662" s="1" t="s">
        <v>47</v>
      </c>
      <c r="G1662" s="1" t="s">
        <v>50</v>
      </c>
      <c r="H1662">
        <v>461093</v>
      </c>
      <c r="I1662">
        <v>115868</v>
      </c>
      <c r="J1662">
        <v>97631</v>
      </c>
      <c r="K1662">
        <v>836</v>
      </c>
      <c r="L1662">
        <f>bbdd_Social_Media_Trends[[#This Row],[Likes]]+bbdd_Social_Media_Trends[[#This Row],[Shares]]+bbdd_Social_Media_Trends[[#This Row],[Comments]]</f>
        <v>214335</v>
      </c>
      <c r="M1662">
        <f>bbdd_Social_Media_Trends[[#This Row],[Interactions]]/bbdd_Social_Media_Trends[[#This Row],[Views]]</f>
        <v>0.46484114918248598</v>
      </c>
      <c r="N1662" s="1" t="s">
        <v>16</v>
      </c>
      <c r="O1662" s="4">
        <f t="shared" si="25"/>
        <v>0</v>
      </c>
    </row>
    <row r="1663" spans="1:15">
      <c r="A1663" s="1" t="s">
        <v>1703</v>
      </c>
      <c r="B1663" s="2">
        <v>44898</v>
      </c>
      <c r="C1663" s="13" t="str">
        <f>TEXT(bbdd_Social_Media_Trends[[#This Row],[Post_Date]],"aaaa-mm")</f>
        <v>2022-12</v>
      </c>
      <c r="D1663" s="1" t="s">
        <v>27</v>
      </c>
      <c r="E1663" s="1" t="s">
        <v>35</v>
      </c>
      <c r="F1663" s="1" t="s">
        <v>41</v>
      </c>
      <c r="G1663" s="1" t="s">
        <v>50</v>
      </c>
      <c r="H1663">
        <v>416498</v>
      </c>
      <c r="I1663">
        <v>230768</v>
      </c>
      <c r="J1663">
        <v>35649</v>
      </c>
      <c r="K1663">
        <v>8638</v>
      </c>
      <c r="L1663">
        <f>bbdd_Social_Media_Trends[[#This Row],[Likes]]+bbdd_Social_Media_Trends[[#This Row],[Shares]]+bbdd_Social_Media_Trends[[#This Row],[Comments]]</f>
        <v>275055</v>
      </c>
      <c r="M1663">
        <f>bbdd_Social_Media_Trends[[#This Row],[Interactions]]/bbdd_Social_Media_Trends[[#This Row],[Views]]</f>
        <v>0.66039932964864179</v>
      </c>
      <c r="N1663" s="1" t="s">
        <v>29</v>
      </c>
      <c r="O1663" s="4">
        <f t="shared" si="25"/>
        <v>0</v>
      </c>
    </row>
    <row r="1664" spans="1:15">
      <c r="A1664" s="1" t="s">
        <v>1704</v>
      </c>
      <c r="B1664" s="2">
        <v>45256</v>
      </c>
      <c r="C1664" s="13" t="str">
        <f>TEXT(bbdd_Social_Media_Trends[[#This Row],[Post_Date]],"aaaa-mm")</f>
        <v>2023-11</v>
      </c>
      <c r="D1664" s="1" t="s">
        <v>12</v>
      </c>
      <c r="E1664" s="1" t="s">
        <v>46</v>
      </c>
      <c r="F1664" s="1" t="s">
        <v>41</v>
      </c>
      <c r="G1664" s="1" t="s">
        <v>21</v>
      </c>
      <c r="H1664">
        <v>1596995</v>
      </c>
      <c r="I1664">
        <v>92047</v>
      </c>
      <c r="J1664">
        <v>65455</v>
      </c>
      <c r="K1664">
        <v>20030</v>
      </c>
      <c r="L1664">
        <f>bbdd_Social_Media_Trends[[#This Row],[Likes]]+bbdd_Social_Media_Trends[[#This Row],[Shares]]+bbdd_Social_Media_Trends[[#This Row],[Comments]]</f>
        <v>177532</v>
      </c>
      <c r="M1664">
        <f>bbdd_Social_Media_Trends[[#This Row],[Interactions]]/bbdd_Social_Media_Trends[[#This Row],[Views]]</f>
        <v>0.11116628417747081</v>
      </c>
      <c r="N1664" s="1" t="s">
        <v>16</v>
      </c>
      <c r="O1664" s="4">
        <f t="shared" si="25"/>
        <v>0</v>
      </c>
    </row>
    <row r="1665" spans="1:15">
      <c r="A1665" s="1" t="s">
        <v>1705</v>
      </c>
      <c r="B1665" s="2">
        <v>45215</v>
      </c>
      <c r="C1665" s="13" t="str">
        <f>TEXT(bbdd_Social_Media_Trends[[#This Row],[Post_Date]],"aaaa-mm")</f>
        <v>2023-10</v>
      </c>
      <c r="D1665" s="1" t="s">
        <v>27</v>
      </c>
      <c r="E1665" s="1" t="s">
        <v>39</v>
      </c>
      <c r="F1665" s="1" t="s">
        <v>36</v>
      </c>
      <c r="G1665" s="1" t="s">
        <v>15</v>
      </c>
      <c r="H1665">
        <v>3246135</v>
      </c>
      <c r="I1665">
        <v>189814</v>
      </c>
      <c r="J1665">
        <v>23788</v>
      </c>
      <c r="K1665">
        <v>20762</v>
      </c>
      <c r="L1665">
        <f>bbdd_Social_Media_Trends[[#This Row],[Likes]]+bbdd_Social_Media_Trends[[#This Row],[Shares]]+bbdd_Social_Media_Trends[[#This Row],[Comments]]</f>
        <v>234364</v>
      </c>
      <c r="M1665">
        <f>bbdd_Social_Media_Trends[[#This Row],[Interactions]]/bbdd_Social_Media_Trends[[#This Row],[Views]]</f>
        <v>7.2197859916485294E-2</v>
      </c>
      <c r="N1665" s="1" t="s">
        <v>22</v>
      </c>
      <c r="O1665" s="4">
        <f t="shared" si="25"/>
        <v>0</v>
      </c>
    </row>
    <row r="1666" spans="1:15">
      <c r="A1666" s="1" t="s">
        <v>1706</v>
      </c>
      <c r="B1666" s="2">
        <v>44711</v>
      </c>
      <c r="C1666" s="13" t="str">
        <f>TEXT(bbdd_Social_Media_Trends[[#This Row],[Post_Date]],"aaaa-mm")</f>
        <v>2022-05</v>
      </c>
      <c r="D1666" s="1" t="s">
        <v>27</v>
      </c>
      <c r="E1666" s="1" t="s">
        <v>35</v>
      </c>
      <c r="F1666" s="1" t="s">
        <v>41</v>
      </c>
      <c r="G1666" s="1" t="s">
        <v>60</v>
      </c>
      <c r="H1666">
        <v>3397373</v>
      </c>
      <c r="I1666">
        <v>17460</v>
      </c>
      <c r="J1666">
        <v>39861</v>
      </c>
      <c r="K1666">
        <v>45560</v>
      </c>
      <c r="L1666">
        <f>bbdd_Social_Media_Trends[[#This Row],[Likes]]+bbdd_Social_Media_Trends[[#This Row],[Shares]]+bbdd_Social_Media_Trends[[#This Row],[Comments]]</f>
        <v>102881</v>
      </c>
      <c r="M1666">
        <f>bbdd_Social_Media_Trends[[#This Row],[Interactions]]/bbdd_Social_Media_Trends[[#This Row],[Views]]</f>
        <v>3.0282515343472736E-2</v>
      </c>
      <c r="N1666" s="1" t="s">
        <v>29</v>
      </c>
      <c r="O1666" s="4">
        <f t="shared" ref="O1666:O1729" si="26">IF(ISERROR(VLOOKUP(A1666,A1667:A6664,1,FALSE)),0, 1)</f>
        <v>0</v>
      </c>
    </row>
    <row r="1667" spans="1:15">
      <c r="A1667" s="1" t="s">
        <v>1707</v>
      </c>
      <c r="B1667" s="2">
        <v>44998</v>
      </c>
      <c r="C1667" s="13" t="str">
        <f>TEXT(bbdd_Social_Media_Trends[[#This Row],[Post_Date]],"aaaa-mm")</f>
        <v>2023-03</v>
      </c>
      <c r="D1667" s="1" t="s">
        <v>27</v>
      </c>
      <c r="E1667" s="1" t="s">
        <v>49</v>
      </c>
      <c r="F1667" s="1" t="s">
        <v>20</v>
      </c>
      <c r="G1667" s="1" t="s">
        <v>37</v>
      </c>
      <c r="H1667">
        <v>3774978</v>
      </c>
      <c r="I1667">
        <v>160349</v>
      </c>
      <c r="J1667">
        <v>37878</v>
      </c>
      <c r="K1667">
        <v>9591</v>
      </c>
      <c r="L1667">
        <f>bbdd_Social_Media_Trends[[#This Row],[Likes]]+bbdd_Social_Media_Trends[[#This Row],[Shares]]+bbdd_Social_Media_Trends[[#This Row],[Comments]]</f>
        <v>207818</v>
      </c>
      <c r="M1667">
        <f>bbdd_Social_Media_Trends[[#This Row],[Interactions]]/bbdd_Social_Media_Trends[[#This Row],[Views]]</f>
        <v>5.5051446657437476E-2</v>
      </c>
      <c r="N1667" s="1" t="s">
        <v>16</v>
      </c>
      <c r="O1667" s="4">
        <f t="shared" si="26"/>
        <v>0</v>
      </c>
    </row>
    <row r="1668" spans="1:15">
      <c r="A1668" s="1" t="s">
        <v>1708</v>
      </c>
      <c r="B1668" s="2">
        <v>45177</v>
      </c>
      <c r="C1668" s="13" t="str">
        <f>TEXT(bbdd_Social_Media_Trends[[#This Row],[Post_Date]],"aaaa-mm")</f>
        <v>2023-09</v>
      </c>
      <c r="D1668" s="1" t="s">
        <v>12</v>
      </c>
      <c r="E1668" s="1" t="s">
        <v>19</v>
      </c>
      <c r="F1668" s="1" t="s">
        <v>36</v>
      </c>
      <c r="G1668" s="1" t="s">
        <v>44</v>
      </c>
      <c r="H1668">
        <v>3520604</v>
      </c>
      <c r="I1668">
        <v>419822</v>
      </c>
      <c r="J1668">
        <v>8728</v>
      </c>
      <c r="K1668">
        <v>16207</v>
      </c>
      <c r="L1668">
        <f>bbdd_Social_Media_Trends[[#This Row],[Likes]]+bbdd_Social_Media_Trends[[#This Row],[Shares]]+bbdd_Social_Media_Trends[[#This Row],[Comments]]</f>
        <v>444757</v>
      </c>
      <c r="M1668">
        <f>bbdd_Social_Media_Trends[[#This Row],[Interactions]]/bbdd_Social_Media_Trends[[#This Row],[Views]]</f>
        <v>0.12632974341902697</v>
      </c>
      <c r="N1668" s="1" t="s">
        <v>29</v>
      </c>
      <c r="O1668" s="4">
        <f t="shared" si="26"/>
        <v>0</v>
      </c>
    </row>
    <row r="1669" spans="1:15">
      <c r="A1669" s="1" t="s">
        <v>1709</v>
      </c>
      <c r="B1669" s="2">
        <v>44775</v>
      </c>
      <c r="C1669" s="13" t="str">
        <f>TEXT(bbdd_Social_Media_Trends[[#This Row],[Post_Date]],"aaaa-mm")</f>
        <v>2022-08</v>
      </c>
      <c r="D1669" s="1" t="s">
        <v>12</v>
      </c>
      <c r="E1669" s="1" t="s">
        <v>19</v>
      </c>
      <c r="F1669" s="1" t="s">
        <v>20</v>
      </c>
      <c r="G1669" s="1" t="s">
        <v>50</v>
      </c>
      <c r="H1669">
        <v>295569</v>
      </c>
      <c r="I1669">
        <v>56857</v>
      </c>
      <c r="J1669">
        <v>20351</v>
      </c>
      <c r="K1669">
        <v>49993</v>
      </c>
      <c r="L1669">
        <f>bbdd_Social_Media_Trends[[#This Row],[Likes]]+bbdd_Social_Media_Trends[[#This Row],[Shares]]+bbdd_Social_Media_Trends[[#This Row],[Comments]]</f>
        <v>127201</v>
      </c>
      <c r="M1669">
        <f>bbdd_Social_Media_Trends[[#This Row],[Interactions]]/bbdd_Social_Media_Trends[[#This Row],[Views]]</f>
        <v>0.43035974679347294</v>
      </c>
      <c r="N1669" s="1" t="s">
        <v>22</v>
      </c>
      <c r="O1669" s="4">
        <f t="shared" si="26"/>
        <v>0</v>
      </c>
    </row>
    <row r="1670" spans="1:15">
      <c r="A1670" s="1" t="s">
        <v>1710</v>
      </c>
      <c r="B1670" s="2">
        <v>45279</v>
      </c>
      <c r="C1670" s="13" t="str">
        <f>TEXT(bbdd_Social_Media_Trends[[#This Row],[Post_Date]],"aaaa-mm")</f>
        <v>2023-12</v>
      </c>
      <c r="D1670" s="1" t="s">
        <v>24</v>
      </c>
      <c r="E1670" s="1" t="s">
        <v>57</v>
      </c>
      <c r="F1670" s="1" t="s">
        <v>36</v>
      </c>
      <c r="G1670" s="1" t="s">
        <v>37</v>
      </c>
      <c r="H1670">
        <v>2291471</v>
      </c>
      <c r="I1670">
        <v>412417</v>
      </c>
      <c r="J1670">
        <v>47074</v>
      </c>
      <c r="K1670">
        <v>31750</v>
      </c>
      <c r="L1670">
        <f>bbdd_Social_Media_Trends[[#This Row],[Likes]]+bbdd_Social_Media_Trends[[#This Row],[Shares]]+bbdd_Social_Media_Trends[[#This Row],[Comments]]</f>
        <v>491241</v>
      </c>
      <c r="M1670">
        <f>bbdd_Social_Media_Trends[[#This Row],[Interactions]]/bbdd_Social_Media_Trends[[#This Row],[Views]]</f>
        <v>0.21437801307544369</v>
      </c>
      <c r="N1670" s="1" t="s">
        <v>29</v>
      </c>
      <c r="O1670" s="4">
        <f t="shared" si="26"/>
        <v>0</v>
      </c>
    </row>
    <row r="1671" spans="1:15">
      <c r="A1671" s="1" t="s">
        <v>1711</v>
      </c>
      <c r="B1671" s="2">
        <v>45111</v>
      </c>
      <c r="C1671" s="13" t="str">
        <f>TEXT(bbdd_Social_Media_Trends[[#This Row],[Post_Date]],"aaaa-mm")</f>
        <v>2023-07</v>
      </c>
      <c r="D1671" s="1" t="s">
        <v>18</v>
      </c>
      <c r="E1671" s="1" t="s">
        <v>13</v>
      </c>
      <c r="F1671" s="1" t="s">
        <v>14</v>
      </c>
      <c r="G1671" s="1" t="s">
        <v>21</v>
      </c>
      <c r="H1671">
        <v>1087661</v>
      </c>
      <c r="I1671">
        <v>285688</v>
      </c>
      <c r="J1671">
        <v>15615</v>
      </c>
      <c r="K1671">
        <v>4887</v>
      </c>
      <c r="L1671">
        <f>bbdd_Social_Media_Trends[[#This Row],[Likes]]+bbdd_Social_Media_Trends[[#This Row],[Shares]]+bbdd_Social_Media_Trends[[#This Row],[Comments]]</f>
        <v>306190</v>
      </c>
      <c r="M1671">
        <f>bbdd_Social_Media_Trends[[#This Row],[Interactions]]/bbdd_Social_Media_Trends[[#This Row],[Views]]</f>
        <v>0.28151234621816906</v>
      </c>
      <c r="N1671" s="1" t="s">
        <v>22</v>
      </c>
      <c r="O1671" s="4">
        <f t="shared" si="26"/>
        <v>0</v>
      </c>
    </row>
    <row r="1672" spans="1:15">
      <c r="A1672" s="1" t="s">
        <v>1712</v>
      </c>
      <c r="B1672" s="2">
        <v>44914</v>
      </c>
      <c r="C1672" s="13" t="str">
        <f>TEXT(bbdd_Social_Media_Trends[[#This Row],[Post_Date]],"aaaa-mm")</f>
        <v>2022-12</v>
      </c>
      <c r="D1672" s="1" t="s">
        <v>12</v>
      </c>
      <c r="E1672" s="1" t="s">
        <v>46</v>
      </c>
      <c r="F1672" s="1" t="s">
        <v>36</v>
      </c>
      <c r="G1672" s="1" t="s">
        <v>15</v>
      </c>
      <c r="H1672">
        <v>3789362</v>
      </c>
      <c r="I1672">
        <v>458702</v>
      </c>
      <c r="J1672">
        <v>42111</v>
      </c>
      <c r="K1672">
        <v>33414</v>
      </c>
      <c r="L1672">
        <f>bbdd_Social_Media_Trends[[#This Row],[Likes]]+bbdd_Social_Media_Trends[[#This Row],[Shares]]+bbdd_Social_Media_Trends[[#This Row],[Comments]]</f>
        <v>534227</v>
      </c>
      <c r="M1672">
        <f>bbdd_Social_Media_Trends[[#This Row],[Interactions]]/bbdd_Social_Media_Trends[[#This Row],[Views]]</f>
        <v>0.14098072445968476</v>
      </c>
      <c r="N1672" s="1" t="s">
        <v>29</v>
      </c>
      <c r="O1672" s="4">
        <f t="shared" si="26"/>
        <v>0</v>
      </c>
    </row>
    <row r="1673" spans="1:15">
      <c r="A1673" s="1" t="s">
        <v>1713</v>
      </c>
      <c r="B1673" s="2">
        <v>44811</v>
      </c>
      <c r="C1673" s="13" t="str">
        <f>TEXT(bbdd_Social_Media_Trends[[#This Row],[Post_Date]],"aaaa-mm")</f>
        <v>2022-09</v>
      </c>
      <c r="D1673" s="1" t="s">
        <v>18</v>
      </c>
      <c r="E1673" s="1" t="s">
        <v>13</v>
      </c>
      <c r="F1673" s="1" t="s">
        <v>41</v>
      </c>
      <c r="G1673" s="1" t="s">
        <v>44</v>
      </c>
      <c r="H1673">
        <v>3925001</v>
      </c>
      <c r="I1673">
        <v>142073</v>
      </c>
      <c r="J1673">
        <v>88617</v>
      </c>
      <c r="K1673">
        <v>35526</v>
      </c>
      <c r="L1673">
        <f>bbdd_Social_Media_Trends[[#This Row],[Likes]]+bbdd_Social_Media_Trends[[#This Row],[Shares]]+bbdd_Social_Media_Trends[[#This Row],[Comments]]</f>
        <v>266216</v>
      </c>
      <c r="M1673">
        <f>bbdd_Social_Media_Trends[[#This Row],[Interactions]]/bbdd_Social_Media_Trends[[#This Row],[Views]]</f>
        <v>6.7825715203639433E-2</v>
      </c>
      <c r="N1673" s="1" t="s">
        <v>29</v>
      </c>
      <c r="O1673" s="4">
        <f t="shared" si="26"/>
        <v>0</v>
      </c>
    </row>
    <row r="1674" spans="1:15">
      <c r="A1674" s="1" t="s">
        <v>1714</v>
      </c>
      <c r="B1674" s="2">
        <v>45207</v>
      </c>
      <c r="C1674" s="13" t="str">
        <f>TEXT(bbdd_Social_Media_Trends[[#This Row],[Post_Date]],"aaaa-mm")</f>
        <v>2023-10</v>
      </c>
      <c r="D1674" s="1" t="s">
        <v>24</v>
      </c>
      <c r="E1674" s="1" t="s">
        <v>49</v>
      </c>
      <c r="F1674" s="1" t="s">
        <v>41</v>
      </c>
      <c r="G1674" s="1" t="s">
        <v>37</v>
      </c>
      <c r="H1674">
        <v>3287268</v>
      </c>
      <c r="I1674">
        <v>123865</v>
      </c>
      <c r="J1674">
        <v>8497</v>
      </c>
      <c r="K1674">
        <v>48466</v>
      </c>
      <c r="L1674">
        <f>bbdd_Social_Media_Trends[[#This Row],[Likes]]+bbdd_Social_Media_Trends[[#This Row],[Shares]]+bbdd_Social_Media_Trends[[#This Row],[Comments]]</f>
        <v>180828</v>
      </c>
      <c r="M1674">
        <f>bbdd_Social_Media_Trends[[#This Row],[Interactions]]/bbdd_Social_Media_Trends[[#This Row],[Views]]</f>
        <v>5.5008596804398062E-2</v>
      </c>
      <c r="N1674" s="1" t="s">
        <v>22</v>
      </c>
      <c r="O1674" s="4">
        <f t="shared" si="26"/>
        <v>0</v>
      </c>
    </row>
    <row r="1675" spans="1:15">
      <c r="A1675" s="1" t="s">
        <v>1715</v>
      </c>
      <c r="B1675" s="2">
        <v>44648</v>
      </c>
      <c r="C1675" s="13" t="str">
        <f>TEXT(bbdd_Social_Media_Trends[[#This Row],[Post_Date]],"aaaa-mm")</f>
        <v>2022-03</v>
      </c>
      <c r="D1675" s="1" t="s">
        <v>18</v>
      </c>
      <c r="E1675" s="1" t="s">
        <v>59</v>
      </c>
      <c r="F1675" s="1" t="s">
        <v>36</v>
      </c>
      <c r="G1675" s="1" t="s">
        <v>60</v>
      </c>
      <c r="H1675">
        <v>4330176</v>
      </c>
      <c r="I1675">
        <v>205339</v>
      </c>
      <c r="J1675">
        <v>6335</v>
      </c>
      <c r="K1675">
        <v>41452</v>
      </c>
      <c r="L1675">
        <f>bbdd_Social_Media_Trends[[#This Row],[Likes]]+bbdd_Social_Media_Trends[[#This Row],[Shares]]+bbdd_Social_Media_Trends[[#This Row],[Comments]]</f>
        <v>253126</v>
      </c>
      <c r="M1675">
        <f>bbdd_Social_Media_Trends[[#This Row],[Interactions]]/bbdd_Social_Media_Trends[[#This Row],[Views]]</f>
        <v>5.8456284455874308E-2</v>
      </c>
      <c r="N1675" s="1" t="s">
        <v>29</v>
      </c>
      <c r="O1675" s="4">
        <f t="shared" si="26"/>
        <v>0</v>
      </c>
    </row>
    <row r="1676" spans="1:15">
      <c r="A1676" s="1" t="s">
        <v>1716</v>
      </c>
      <c r="B1676" s="2">
        <v>44586</v>
      </c>
      <c r="C1676" s="13" t="str">
        <f>TEXT(bbdd_Social_Media_Trends[[#This Row],[Post_Date]],"aaaa-mm")</f>
        <v>2022-01</v>
      </c>
      <c r="D1676" s="1" t="s">
        <v>12</v>
      </c>
      <c r="E1676" s="1" t="s">
        <v>46</v>
      </c>
      <c r="F1676" s="1" t="s">
        <v>20</v>
      </c>
      <c r="G1676" s="1" t="s">
        <v>15</v>
      </c>
      <c r="H1676">
        <v>1558806</v>
      </c>
      <c r="I1676">
        <v>207879</v>
      </c>
      <c r="J1676">
        <v>41122</v>
      </c>
      <c r="K1676">
        <v>49288</v>
      </c>
      <c r="L1676">
        <f>bbdd_Social_Media_Trends[[#This Row],[Likes]]+bbdd_Social_Media_Trends[[#This Row],[Shares]]+bbdd_Social_Media_Trends[[#This Row],[Comments]]</f>
        <v>298289</v>
      </c>
      <c r="M1676">
        <f>bbdd_Social_Media_Trends[[#This Row],[Interactions]]/bbdd_Social_Media_Trends[[#This Row],[Views]]</f>
        <v>0.19135735941483417</v>
      </c>
      <c r="N1676" s="1" t="s">
        <v>16</v>
      </c>
      <c r="O1676" s="4">
        <f t="shared" si="26"/>
        <v>0</v>
      </c>
    </row>
    <row r="1677" spans="1:15">
      <c r="A1677" s="1" t="s">
        <v>1717</v>
      </c>
      <c r="B1677" s="2">
        <v>45097</v>
      </c>
      <c r="C1677" s="13" t="str">
        <f>TEXT(bbdd_Social_Media_Trends[[#This Row],[Post_Date]],"aaaa-mm")</f>
        <v>2023-06</v>
      </c>
      <c r="D1677" s="1" t="s">
        <v>18</v>
      </c>
      <c r="E1677" s="1" t="s">
        <v>19</v>
      </c>
      <c r="F1677" s="1" t="s">
        <v>47</v>
      </c>
      <c r="G1677" s="1" t="s">
        <v>25</v>
      </c>
      <c r="H1677">
        <v>4975345</v>
      </c>
      <c r="I1677">
        <v>155558</v>
      </c>
      <c r="J1677">
        <v>52987</v>
      </c>
      <c r="K1677">
        <v>25353</v>
      </c>
      <c r="L1677">
        <f>bbdd_Social_Media_Trends[[#This Row],[Likes]]+bbdd_Social_Media_Trends[[#This Row],[Shares]]+bbdd_Social_Media_Trends[[#This Row],[Comments]]</f>
        <v>233898</v>
      </c>
      <c r="M1677">
        <f>bbdd_Social_Media_Trends[[#This Row],[Interactions]]/bbdd_Social_Media_Trends[[#This Row],[Views]]</f>
        <v>4.7011413278878145E-2</v>
      </c>
      <c r="N1677" s="1" t="s">
        <v>22</v>
      </c>
      <c r="O1677" s="4">
        <f t="shared" si="26"/>
        <v>0</v>
      </c>
    </row>
    <row r="1678" spans="1:15">
      <c r="A1678" s="1" t="s">
        <v>1718</v>
      </c>
      <c r="B1678" s="2">
        <v>44732</v>
      </c>
      <c r="C1678" s="13" t="str">
        <f>TEXT(bbdd_Social_Media_Trends[[#This Row],[Post_Date]],"aaaa-mm")</f>
        <v>2022-06</v>
      </c>
      <c r="D1678" s="1" t="s">
        <v>18</v>
      </c>
      <c r="E1678" s="1" t="s">
        <v>52</v>
      </c>
      <c r="F1678" s="1" t="s">
        <v>32</v>
      </c>
      <c r="G1678" s="1" t="s">
        <v>25</v>
      </c>
      <c r="H1678">
        <v>3675490</v>
      </c>
      <c r="I1678">
        <v>253771</v>
      </c>
      <c r="J1678">
        <v>62578</v>
      </c>
      <c r="K1678">
        <v>7498</v>
      </c>
      <c r="L1678">
        <f>bbdd_Social_Media_Trends[[#This Row],[Likes]]+bbdd_Social_Media_Trends[[#This Row],[Shares]]+bbdd_Social_Media_Trends[[#This Row],[Comments]]</f>
        <v>323847</v>
      </c>
      <c r="M1678">
        <f>bbdd_Social_Media_Trends[[#This Row],[Interactions]]/bbdd_Social_Media_Trends[[#This Row],[Views]]</f>
        <v>8.8109884668438762E-2</v>
      </c>
      <c r="N1678" s="1" t="s">
        <v>29</v>
      </c>
      <c r="O1678" s="4">
        <f t="shared" si="26"/>
        <v>0</v>
      </c>
    </row>
    <row r="1679" spans="1:15">
      <c r="A1679" s="1" t="s">
        <v>1719</v>
      </c>
      <c r="B1679" s="2">
        <v>44787</v>
      </c>
      <c r="C1679" s="13" t="str">
        <f>TEXT(bbdd_Social_Media_Trends[[#This Row],[Post_Date]],"aaaa-mm")</f>
        <v>2022-08</v>
      </c>
      <c r="D1679" s="1" t="s">
        <v>12</v>
      </c>
      <c r="E1679" s="1" t="s">
        <v>49</v>
      </c>
      <c r="F1679" s="1" t="s">
        <v>47</v>
      </c>
      <c r="G1679" s="1" t="s">
        <v>37</v>
      </c>
      <c r="H1679">
        <v>2003412</v>
      </c>
      <c r="I1679">
        <v>429878</v>
      </c>
      <c r="J1679">
        <v>23965</v>
      </c>
      <c r="K1679">
        <v>46480</v>
      </c>
      <c r="L1679">
        <f>bbdd_Social_Media_Trends[[#This Row],[Likes]]+bbdd_Social_Media_Trends[[#This Row],[Shares]]+bbdd_Social_Media_Trends[[#This Row],[Comments]]</f>
        <v>500323</v>
      </c>
      <c r="M1679">
        <f>bbdd_Social_Media_Trends[[#This Row],[Interactions]]/bbdd_Social_Media_Trends[[#This Row],[Views]]</f>
        <v>0.24973545132004799</v>
      </c>
      <c r="N1679" s="1" t="s">
        <v>22</v>
      </c>
      <c r="O1679" s="4">
        <f t="shared" si="26"/>
        <v>0</v>
      </c>
    </row>
    <row r="1680" spans="1:15">
      <c r="A1680" s="1" t="s">
        <v>1720</v>
      </c>
      <c r="B1680" s="2">
        <v>44804</v>
      </c>
      <c r="C1680" s="13" t="str">
        <f>TEXT(bbdd_Social_Media_Trends[[#This Row],[Post_Date]],"aaaa-mm")</f>
        <v>2022-08</v>
      </c>
      <c r="D1680" s="1" t="s">
        <v>24</v>
      </c>
      <c r="E1680" s="1" t="s">
        <v>59</v>
      </c>
      <c r="F1680" s="1" t="s">
        <v>32</v>
      </c>
      <c r="G1680" s="1" t="s">
        <v>25</v>
      </c>
      <c r="H1680">
        <v>3802564</v>
      </c>
      <c r="I1680">
        <v>304493</v>
      </c>
      <c r="J1680">
        <v>39002</v>
      </c>
      <c r="K1680">
        <v>2143</v>
      </c>
      <c r="L1680">
        <f>bbdd_Social_Media_Trends[[#This Row],[Likes]]+bbdd_Social_Media_Trends[[#This Row],[Shares]]+bbdd_Social_Media_Trends[[#This Row],[Comments]]</f>
        <v>345638</v>
      </c>
      <c r="M1680">
        <f>bbdd_Social_Media_Trends[[#This Row],[Interactions]]/bbdd_Social_Media_Trends[[#This Row],[Views]]</f>
        <v>9.0896037515739381E-2</v>
      </c>
      <c r="N1680" s="1" t="s">
        <v>22</v>
      </c>
      <c r="O1680" s="4">
        <f t="shared" si="26"/>
        <v>0</v>
      </c>
    </row>
    <row r="1681" spans="1:15">
      <c r="A1681" s="1" t="s">
        <v>1721</v>
      </c>
      <c r="B1681" s="2">
        <v>44689</v>
      </c>
      <c r="C1681" s="13" t="str">
        <f>TEXT(bbdd_Social_Media_Trends[[#This Row],[Post_Date]],"aaaa-mm")</f>
        <v>2022-05</v>
      </c>
      <c r="D1681" s="1" t="s">
        <v>12</v>
      </c>
      <c r="E1681" s="1" t="s">
        <v>39</v>
      </c>
      <c r="F1681" s="1" t="s">
        <v>32</v>
      </c>
      <c r="G1681" s="1" t="s">
        <v>44</v>
      </c>
      <c r="H1681">
        <v>3407613</v>
      </c>
      <c r="I1681">
        <v>330611</v>
      </c>
      <c r="J1681">
        <v>3262</v>
      </c>
      <c r="K1681">
        <v>15630</v>
      </c>
      <c r="L1681">
        <f>bbdd_Social_Media_Trends[[#This Row],[Likes]]+bbdd_Social_Media_Trends[[#This Row],[Shares]]+bbdd_Social_Media_Trends[[#This Row],[Comments]]</f>
        <v>349503</v>
      </c>
      <c r="M1681">
        <f>bbdd_Social_Media_Trends[[#This Row],[Interactions]]/bbdd_Social_Media_Trends[[#This Row],[Views]]</f>
        <v>0.10256534412798636</v>
      </c>
      <c r="N1681" s="1" t="s">
        <v>29</v>
      </c>
      <c r="O1681" s="4">
        <f t="shared" si="26"/>
        <v>0</v>
      </c>
    </row>
    <row r="1682" spans="1:15">
      <c r="A1682" s="1" t="s">
        <v>1722</v>
      </c>
      <c r="B1682" s="2">
        <v>44891</v>
      </c>
      <c r="C1682" s="13" t="str">
        <f>TEXT(bbdd_Social_Media_Trends[[#This Row],[Post_Date]],"aaaa-mm")</f>
        <v>2022-11</v>
      </c>
      <c r="D1682" s="1" t="s">
        <v>27</v>
      </c>
      <c r="E1682" s="1" t="s">
        <v>13</v>
      </c>
      <c r="F1682" s="1" t="s">
        <v>36</v>
      </c>
      <c r="G1682" s="1" t="s">
        <v>50</v>
      </c>
      <c r="H1682">
        <v>240061</v>
      </c>
      <c r="I1682">
        <v>499517</v>
      </c>
      <c r="J1682">
        <v>73285</v>
      </c>
      <c r="K1682">
        <v>47847</v>
      </c>
      <c r="L1682">
        <f>bbdd_Social_Media_Trends[[#This Row],[Likes]]+bbdd_Social_Media_Trends[[#This Row],[Shares]]+bbdd_Social_Media_Trends[[#This Row],[Comments]]</f>
        <v>620649</v>
      </c>
      <c r="M1682">
        <f>bbdd_Social_Media_Trends[[#This Row],[Interactions]]/bbdd_Social_Media_Trends[[#This Row],[Views]]</f>
        <v>2.5853803824861181</v>
      </c>
      <c r="N1682" s="1" t="s">
        <v>16</v>
      </c>
      <c r="O1682" s="4">
        <f t="shared" si="26"/>
        <v>0</v>
      </c>
    </row>
    <row r="1683" spans="1:15">
      <c r="A1683" s="1" t="s">
        <v>1723</v>
      </c>
      <c r="B1683" s="2">
        <v>44838</v>
      </c>
      <c r="C1683" s="13" t="str">
        <f>TEXT(bbdd_Social_Media_Trends[[#This Row],[Post_Date]],"aaaa-mm")</f>
        <v>2022-10</v>
      </c>
      <c r="D1683" s="1" t="s">
        <v>18</v>
      </c>
      <c r="E1683" s="1" t="s">
        <v>19</v>
      </c>
      <c r="F1683" s="1" t="s">
        <v>36</v>
      </c>
      <c r="G1683" s="1" t="s">
        <v>37</v>
      </c>
      <c r="H1683">
        <v>1582423</v>
      </c>
      <c r="I1683">
        <v>386088</v>
      </c>
      <c r="J1683">
        <v>53051</v>
      </c>
      <c r="K1683">
        <v>35424</v>
      </c>
      <c r="L1683">
        <f>bbdd_Social_Media_Trends[[#This Row],[Likes]]+bbdd_Social_Media_Trends[[#This Row],[Shares]]+bbdd_Social_Media_Trends[[#This Row],[Comments]]</f>
        <v>474563</v>
      </c>
      <c r="M1683">
        <f>bbdd_Social_Media_Trends[[#This Row],[Interactions]]/bbdd_Social_Media_Trends[[#This Row],[Views]]</f>
        <v>0.29989642466015726</v>
      </c>
      <c r="N1683" s="1" t="s">
        <v>29</v>
      </c>
      <c r="O1683" s="4">
        <f t="shared" si="26"/>
        <v>0</v>
      </c>
    </row>
    <row r="1684" spans="1:15">
      <c r="A1684" s="1" t="s">
        <v>1724</v>
      </c>
      <c r="B1684" s="2">
        <v>44911</v>
      </c>
      <c r="C1684" s="13" t="str">
        <f>TEXT(bbdd_Social_Media_Trends[[#This Row],[Post_Date]],"aaaa-mm")</f>
        <v>2022-12</v>
      </c>
      <c r="D1684" s="1" t="s">
        <v>24</v>
      </c>
      <c r="E1684" s="1" t="s">
        <v>59</v>
      </c>
      <c r="F1684" s="1" t="s">
        <v>14</v>
      </c>
      <c r="G1684" s="1" t="s">
        <v>60</v>
      </c>
      <c r="H1684">
        <v>526876</v>
      </c>
      <c r="I1684">
        <v>184751</v>
      </c>
      <c r="J1684">
        <v>83234</v>
      </c>
      <c r="K1684">
        <v>31673</v>
      </c>
      <c r="L1684">
        <f>bbdd_Social_Media_Trends[[#This Row],[Likes]]+bbdd_Social_Media_Trends[[#This Row],[Shares]]+bbdd_Social_Media_Trends[[#This Row],[Comments]]</f>
        <v>299658</v>
      </c>
      <c r="M1684">
        <f>bbdd_Social_Media_Trends[[#This Row],[Interactions]]/bbdd_Social_Media_Trends[[#This Row],[Views]]</f>
        <v>0.56874482800507142</v>
      </c>
      <c r="N1684" s="1" t="s">
        <v>16</v>
      </c>
      <c r="O1684" s="4">
        <f t="shared" si="26"/>
        <v>0</v>
      </c>
    </row>
    <row r="1685" spans="1:15">
      <c r="A1685" s="1" t="s">
        <v>1725</v>
      </c>
      <c r="B1685" s="2">
        <v>44637</v>
      </c>
      <c r="C1685" s="13" t="str">
        <f>TEXT(bbdd_Social_Media_Trends[[#This Row],[Post_Date]],"aaaa-mm")</f>
        <v>2022-03</v>
      </c>
      <c r="D1685" s="1" t="s">
        <v>24</v>
      </c>
      <c r="E1685" s="1" t="s">
        <v>39</v>
      </c>
      <c r="F1685" s="1" t="s">
        <v>14</v>
      </c>
      <c r="G1685" s="1" t="s">
        <v>21</v>
      </c>
      <c r="H1685">
        <v>4817464</v>
      </c>
      <c r="I1685">
        <v>309479</v>
      </c>
      <c r="J1685">
        <v>60716</v>
      </c>
      <c r="K1685">
        <v>22878</v>
      </c>
      <c r="L1685">
        <f>bbdd_Social_Media_Trends[[#This Row],[Likes]]+bbdd_Social_Media_Trends[[#This Row],[Shares]]+bbdd_Social_Media_Trends[[#This Row],[Comments]]</f>
        <v>393073</v>
      </c>
      <c r="M1685">
        <f>bbdd_Social_Media_Trends[[#This Row],[Interactions]]/bbdd_Social_Media_Trends[[#This Row],[Views]]</f>
        <v>8.159334454808588E-2</v>
      </c>
      <c r="N1685" s="1" t="s">
        <v>29</v>
      </c>
      <c r="O1685" s="4">
        <f t="shared" si="26"/>
        <v>0</v>
      </c>
    </row>
    <row r="1686" spans="1:15">
      <c r="A1686" s="1" t="s">
        <v>1726</v>
      </c>
      <c r="B1686" s="2">
        <v>44716</v>
      </c>
      <c r="C1686" s="13" t="str">
        <f>TEXT(bbdd_Social_Media_Trends[[#This Row],[Post_Date]],"aaaa-mm")</f>
        <v>2022-06</v>
      </c>
      <c r="D1686" s="1" t="s">
        <v>27</v>
      </c>
      <c r="E1686" s="1" t="s">
        <v>35</v>
      </c>
      <c r="F1686" s="1" t="s">
        <v>32</v>
      </c>
      <c r="G1686" s="1" t="s">
        <v>21</v>
      </c>
      <c r="H1686">
        <v>676397</v>
      </c>
      <c r="I1686">
        <v>5615</v>
      </c>
      <c r="J1686">
        <v>87186</v>
      </c>
      <c r="K1686">
        <v>1127</v>
      </c>
      <c r="L1686">
        <f>bbdd_Social_Media_Trends[[#This Row],[Likes]]+bbdd_Social_Media_Trends[[#This Row],[Shares]]+bbdd_Social_Media_Trends[[#This Row],[Comments]]</f>
        <v>93928</v>
      </c>
      <c r="M1686">
        <f>bbdd_Social_Media_Trends[[#This Row],[Interactions]]/bbdd_Social_Media_Trends[[#This Row],[Views]]</f>
        <v>0.13886519307448142</v>
      </c>
      <c r="N1686" s="1" t="s">
        <v>29</v>
      </c>
      <c r="O1686" s="4">
        <f t="shared" si="26"/>
        <v>0</v>
      </c>
    </row>
    <row r="1687" spans="1:15">
      <c r="A1687" s="1" t="s">
        <v>1727</v>
      </c>
      <c r="B1687" s="2">
        <v>45041</v>
      </c>
      <c r="C1687" s="13" t="str">
        <f>TEXT(bbdd_Social_Media_Trends[[#This Row],[Post_Date]],"aaaa-mm")</f>
        <v>2023-04</v>
      </c>
      <c r="D1687" s="1" t="s">
        <v>12</v>
      </c>
      <c r="E1687" s="1" t="s">
        <v>46</v>
      </c>
      <c r="F1687" s="1" t="s">
        <v>14</v>
      </c>
      <c r="G1687" s="1" t="s">
        <v>21</v>
      </c>
      <c r="H1687">
        <v>2417845</v>
      </c>
      <c r="I1687">
        <v>324783</v>
      </c>
      <c r="J1687">
        <v>8835</v>
      </c>
      <c r="K1687">
        <v>5058</v>
      </c>
      <c r="L1687">
        <f>bbdd_Social_Media_Trends[[#This Row],[Likes]]+bbdd_Social_Media_Trends[[#This Row],[Shares]]+bbdd_Social_Media_Trends[[#This Row],[Comments]]</f>
        <v>338676</v>
      </c>
      <c r="M1687">
        <f>bbdd_Social_Media_Trends[[#This Row],[Interactions]]/bbdd_Social_Media_Trends[[#This Row],[Views]]</f>
        <v>0.14007349519923734</v>
      </c>
      <c r="N1687" s="1" t="s">
        <v>29</v>
      </c>
      <c r="O1687" s="4">
        <f t="shared" si="26"/>
        <v>0</v>
      </c>
    </row>
    <row r="1688" spans="1:15">
      <c r="A1688" s="1" t="s">
        <v>1728</v>
      </c>
      <c r="B1688" s="2">
        <v>44942</v>
      </c>
      <c r="C1688" s="13" t="str">
        <f>TEXT(bbdd_Social_Media_Trends[[#This Row],[Post_Date]],"aaaa-mm")</f>
        <v>2023-01</v>
      </c>
      <c r="D1688" s="1" t="s">
        <v>12</v>
      </c>
      <c r="E1688" s="1" t="s">
        <v>31</v>
      </c>
      <c r="F1688" s="1" t="s">
        <v>41</v>
      </c>
      <c r="G1688" s="1" t="s">
        <v>28</v>
      </c>
      <c r="H1688">
        <v>2279763</v>
      </c>
      <c r="I1688">
        <v>12478</v>
      </c>
      <c r="J1688">
        <v>72990</v>
      </c>
      <c r="K1688">
        <v>25143</v>
      </c>
      <c r="L1688">
        <f>bbdd_Social_Media_Trends[[#This Row],[Likes]]+bbdd_Social_Media_Trends[[#This Row],[Shares]]+bbdd_Social_Media_Trends[[#This Row],[Comments]]</f>
        <v>110611</v>
      </c>
      <c r="M1688">
        <f>bbdd_Social_Media_Trends[[#This Row],[Interactions]]/bbdd_Social_Media_Trends[[#This Row],[Views]]</f>
        <v>4.8518639876162568E-2</v>
      </c>
      <c r="N1688" s="1" t="s">
        <v>22</v>
      </c>
      <c r="O1688" s="4">
        <f t="shared" si="26"/>
        <v>0</v>
      </c>
    </row>
    <row r="1689" spans="1:15">
      <c r="A1689" s="1" t="s">
        <v>1729</v>
      </c>
      <c r="B1689" s="2">
        <v>45138</v>
      </c>
      <c r="C1689" s="13" t="str">
        <f>TEXT(bbdd_Social_Media_Trends[[#This Row],[Post_Date]],"aaaa-mm")</f>
        <v>2023-07</v>
      </c>
      <c r="D1689" s="1" t="s">
        <v>24</v>
      </c>
      <c r="E1689" s="1" t="s">
        <v>52</v>
      </c>
      <c r="F1689" s="1" t="s">
        <v>41</v>
      </c>
      <c r="G1689" s="1" t="s">
        <v>21</v>
      </c>
      <c r="H1689">
        <v>3343066</v>
      </c>
      <c r="I1689">
        <v>210608</v>
      </c>
      <c r="J1689">
        <v>21075</v>
      </c>
      <c r="K1689">
        <v>3469</v>
      </c>
      <c r="L1689">
        <f>bbdd_Social_Media_Trends[[#This Row],[Likes]]+bbdd_Social_Media_Trends[[#This Row],[Shares]]+bbdd_Social_Media_Trends[[#This Row],[Comments]]</f>
        <v>235152</v>
      </c>
      <c r="M1689">
        <f>bbdd_Social_Media_Trends[[#This Row],[Interactions]]/bbdd_Social_Media_Trends[[#This Row],[Views]]</f>
        <v>7.0340220623822558E-2</v>
      </c>
      <c r="N1689" s="1" t="s">
        <v>16</v>
      </c>
      <c r="O1689" s="4">
        <f t="shared" si="26"/>
        <v>0</v>
      </c>
    </row>
    <row r="1690" spans="1:15">
      <c r="A1690" s="1" t="s">
        <v>1730</v>
      </c>
      <c r="B1690" s="2">
        <v>44796</v>
      </c>
      <c r="C1690" s="13" t="str">
        <f>TEXT(bbdd_Social_Media_Trends[[#This Row],[Post_Date]],"aaaa-mm")</f>
        <v>2022-08</v>
      </c>
      <c r="D1690" s="1" t="s">
        <v>12</v>
      </c>
      <c r="E1690" s="1" t="s">
        <v>49</v>
      </c>
      <c r="F1690" s="1" t="s">
        <v>41</v>
      </c>
      <c r="G1690" s="1" t="s">
        <v>60</v>
      </c>
      <c r="H1690">
        <v>1190006</v>
      </c>
      <c r="I1690">
        <v>239797</v>
      </c>
      <c r="J1690">
        <v>12358</v>
      </c>
      <c r="K1690">
        <v>35109</v>
      </c>
      <c r="L1690">
        <f>bbdd_Social_Media_Trends[[#This Row],[Likes]]+bbdd_Social_Media_Trends[[#This Row],[Shares]]+bbdd_Social_Media_Trends[[#This Row],[Comments]]</f>
        <v>287264</v>
      </c>
      <c r="M1690">
        <f>bbdd_Social_Media_Trends[[#This Row],[Interactions]]/bbdd_Social_Media_Trends[[#This Row],[Views]]</f>
        <v>0.24139710219948471</v>
      </c>
      <c r="N1690" s="1" t="s">
        <v>29</v>
      </c>
      <c r="O1690" s="4">
        <f t="shared" si="26"/>
        <v>0</v>
      </c>
    </row>
    <row r="1691" spans="1:15">
      <c r="A1691" s="1" t="s">
        <v>1731</v>
      </c>
      <c r="B1691" s="2">
        <v>44586</v>
      </c>
      <c r="C1691" s="13" t="str">
        <f>TEXT(bbdd_Social_Media_Trends[[#This Row],[Post_Date]],"aaaa-mm")</f>
        <v>2022-01</v>
      </c>
      <c r="D1691" s="1" t="s">
        <v>18</v>
      </c>
      <c r="E1691" s="1" t="s">
        <v>46</v>
      </c>
      <c r="F1691" s="1" t="s">
        <v>47</v>
      </c>
      <c r="G1691" s="1" t="s">
        <v>60</v>
      </c>
      <c r="H1691">
        <v>3237142</v>
      </c>
      <c r="I1691">
        <v>326165</v>
      </c>
      <c r="J1691">
        <v>92290</v>
      </c>
      <c r="K1691">
        <v>9091</v>
      </c>
      <c r="L1691">
        <f>bbdd_Social_Media_Trends[[#This Row],[Likes]]+bbdd_Social_Media_Trends[[#This Row],[Shares]]+bbdd_Social_Media_Trends[[#This Row],[Comments]]</f>
        <v>427546</v>
      </c>
      <c r="M1691">
        <f>bbdd_Social_Media_Trends[[#This Row],[Interactions]]/bbdd_Social_Media_Trends[[#This Row],[Views]]</f>
        <v>0.13207514529792019</v>
      </c>
      <c r="N1691" s="1" t="s">
        <v>16</v>
      </c>
      <c r="O1691" s="4">
        <f t="shared" si="26"/>
        <v>0</v>
      </c>
    </row>
    <row r="1692" spans="1:15">
      <c r="A1692" s="1" t="s">
        <v>1732</v>
      </c>
      <c r="B1692" s="2">
        <v>45158</v>
      </c>
      <c r="C1692" s="13" t="str">
        <f>TEXT(bbdd_Social_Media_Trends[[#This Row],[Post_Date]],"aaaa-mm")</f>
        <v>2023-08</v>
      </c>
      <c r="D1692" s="1" t="s">
        <v>12</v>
      </c>
      <c r="E1692" s="1" t="s">
        <v>13</v>
      </c>
      <c r="F1692" s="1" t="s">
        <v>32</v>
      </c>
      <c r="G1692" s="1" t="s">
        <v>21</v>
      </c>
      <c r="H1692">
        <v>4830941</v>
      </c>
      <c r="I1692">
        <v>381524</v>
      </c>
      <c r="J1692">
        <v>86156</v>
      </c>
      <c r="K1692">
        <v>26172</v>
      </c>
      <c r="L1692">
        <f>bbdd_Social_Media_Trends[[#This Row],[Likes]]+bbdd_Social_Media_Trends[[#This Row],[Shares]]+bbdd_Social_Media_Trends[[#This Row],[Comments]]</f>
        <v>493852</v>
      </c>
      <c r="M1692">
        <f>bbdd_Social_Media_Trends[[#This Row],[Interactions]]/bbdd_Social_Media_Trends[[#This Row],[Views]]</f>
        <v>0.1022268746399511</v>
      </c>
      <c r="N1692" s="1" t="s">
        <v>29</v>
      </c>
      <c r="O1692" s="4">
        <f t="shared" si="26"/>
        <v>0</v>
      </c>
    </row>
    <row r="1693" spans="1:15">
      <c r="A1693" s="1" t="s">
        <v>1733</v>
      </c>
      <c r="B1693" s="2">
        <v>44934</v>
      </c>
      <c r="C1693" s="13" t="str">
        <f>TEXT(bbdd_Social_Media_Trends[[#This Row],[Post_Date]],"aaaa-mm")</f>
        <v>2023-01</v>
      </c>
      <c r="D1693" s="1" t="s">
        <v>18</v>
      </c>
      <c r="E1693" s="1" t="s">
        <v>35</v>
      </c>
      <c r="F1693" s="1" t="s">
        <v>36</v>
      </c>
      <c r="G1693" s="1" t="s">
        <v>44</v>
      </c>
      <c r="H1693">
        <v>1586264</v>
      </c>
      <c r="I1693">
        <v>161483</v>
      </c>
      <c r="J1693">
        <v>51284</v>
      </c>
      <c r="K1693">
        <v>11309</v>
      </c>
      <c r="L1693">
        <f>bbdd_Social_Media_Trends[[#This Row],[Likes]]+bbdd_Social_Media_Trends[[#This Row],[Shares]]+bbdd_Social_Media_Trends[[#This Row],[Comments]]</f>
        <v>224076</v>
      </c>
      <c r="M1693">
        <f>bbdd_Social_Media_Trends[[#This Row],[Interactions]]/bbdd_Social_Media_Trends[[#This Row],[Views]]</f>
        <v>0.14126021897994281</v>
      </c>
      <c r="N1693" s="1" t="s">
        <v>29</v>
      </c>
      <c r="O1693" s="4">
        <f t="shared" si="26"/>
        <v>0</v>
      </c>
    </row>
    <row r="1694" spans="1:15">
      <c r="A1694" s="1" t="s">
        <v>1734</v>
      </c>
      <c r="B1694" s="2">
        <v>44795</v>
      </c>
      <c r="C1694" s="13" t="str">
        <f>TEXT(bbdd_Social_Media_Trends[[#This Row],[Post_Date]],"aaaa-mm")</f>
        <v>2022-08</v>
      </c>
      <c r="D1694" s="1" t="s">
        <v>12</v>
      </c>
      <c r="E1694" s="1" t="s">
        <v>13</v>
      </c>
      <c r="F1694" s="1" t="s">
        <v>32</v>
      </c>
      <c r="G1694" s="1" t="s">
        <v>15</v>
      </c>
      <c r="H1694">
        <v>2948962</v>
      </c>
      <c r="I1694">
        <v>477735</v>
      </c>
      <c r="J1694">
        <v>81979</v>
      </c>
      <c r="K1694">
        <v>8202</v>
      </c>
      <c r="L1694">
        <f>bbdd_Social_Media_Trends[[#This Row],[Likes]]+bbdd_Social_Media_Trends[[#This Row],[Shares]]+bbdd_Social_Media_Trends[[#This Row],[Comments]]</f>
        <v>567916</v>
      </c>
      <c r="M1694">
        <f>bbdd_Social_Media_Trends[[#This Row],[Interactions]]/bbdd_Social_Media_Trends[[#This Row],[Views]]</f>
        <v>0.19258166093696696</v>
      </c>
      <c r="N1694" s="1" t="s">
        <v>22</v>
      </c>
      <c r="O1694" s="4">
        <f t="shared" si="26"/>
        <v>0</v>
      </c>
    </row>
    <row r="1695" spans="1:15">
      <c r="A1695" s="1" t="s">
        <v>1735</v>
      </c>
      <c r="B1695" s="2">
        <v>44602</v>
      </c>
      <c r="C1695" s="13" t="str">
        <f>TEXT(bbdd_Social_Media_Trends[[#This Row],[Post_Date]],"aaaa-mm")</f>
        <v>2022-02</v>
      </c>
      <c r="D1695" s="1" t="s">
        <v>24</v>
      </c>
      <c r="E1695" s="1" t="s">
        <v>57</v>
      </c>
      <c r="F1695" s="1" t="s">
        <v>32</v>
      </c>
      <c r="G1695" s="1" t="s">
        <v>44</v>
      </c>
      <c r="H1695">
        <v>2684984</v>
      </c>
      <c r="I1695">
        <v>50716</v>
      </c>
      <c r="J1695">
        <v>76232</v>
      </c>
      <c r="K1695">
        <v>49764</v>
      </c>
      <c r="L1695">
        <f>bbdd_Social_Media_Trends[[#This Row],[Likes]]+bbdd_Social_Media_Trends[[#This Row],[Shares]]+bbdd_Social_Media_Trends[[#This Row],[Comments]]</f>
        <v>176712</v>
      </c>
      <c r="M1695">
        <f>bbdd_Social_Media_Trends[[#This Row],[Interactions]]/bbdd_Social_Media_Trends[[#This Row],[Views]]</f>
        <v>6.5814917332840714E-2</v>
      </c>
      <c r="N1695" s="1" t="s">
        <v>16</v>
      </c>
      <c r="O1695" s="4">
        <f t="shared" si="26"/>
        <v>0</v>
      </c>
    </row>
    <row r="1696" spans="1:15">
      <c r="A1696" s="1" t="s">
        <v>1736</v>
      </c>
      <c r="B1696" s="2">
        <v>44856</v>
      </c>
      <c r="C1696" s="13" t="str">
        <f>TEXT(bbdd_Social_Media_Trends[[#This Row],[Post_Date]],"aaaa-mm")</f>
        <v>2022-10</v>
      </c>
      <c r="D1696" s="1" t="s">
        <v>27</v>
      </c>
      <c r="E1696" s="1" t="s">
        <v>49</v>
      </c>
      <c r="F1696" s="1" t="s">
        <v>32</v>
      </c>
      <c r="G1696" s="1" t="s">
        <v>44</v>
      </c>
      <c r="H1696">
        <v>1482566</v>
      </c>
      <c r="I1696">
        <v>354126</v>
      </c>
      <c r="J1696">
        <v>63810</v>
      </c>
      <c r="K1696">
        <v>39991</v>
      </c>
      <c r="L1696">
        <f>bbdd_Social_Media_Trends[[#This Row],[Likes]]+bbdd_Social_Media_Trends[[#This Row],[Shares]]+bbdd_Social_Media_Trends[[#This Row],[Comments]]</f>
        <v>457927</v>
      </c>
      <c r="M1696">
        <f>bbdd_Social_Media_Trends[[#This Row],[Interactions]]/bbdd_Social_Media_Trends[[#This Row],[Views]]</f>
        <v>0.30887461333930494</v>
      </c>
      <c r="N1696" s="1" t="s">
        <v>16</v>
      </c>
      <c r="O1696" s="4">
        <f t="shared" si="26"/>
        <v>0</v>
      </c>
    </row>
    <row r="1697" spans="1:15">
      <c r="A1697" s="1" t="s">
        <v>1737</v>
      </c>
      <c r="B1697" s="2">
        <v>45098</v>
      </c>
      <c r="C1697" s="13" t="str">
        <f>TEXT(bbdd_Social_Media_Trends[[#This Row],[Post_Date]],"aaaa-mm")</f>
        <v>2023-06</v>
      </c>
      <c r="D1697" s="1" t="s">
        <v>24</v>
      </c>
      <c r="E1697" s="1" t="s">
        <v>13</v>
      </c>
      <c r="F1697" s="1" t="s">
        <v>47</v>
      </c>
      <c r="G1697" s="1" t="s">
        <v>28</v>
      </c>
      <c r="H1697">
        <v>4157917</v>
      </c>
      <c r="I1697">
        <v>384684</v>
      </c>
      <c r="J1697">
        <v>52501</v>
      </c>
      <c r="K1697">
        <v>27924</v>
      </c>
      <c r="L1697">
        <f>bbdd_Social_Media_Trends[[#This Row],[Likes]]+bbdd_Social_Media_Trends[[#This Row],[Shares]]+bbdd_Social_Media_Trends[[#This Row],[Comments]]</f>
        <v>465109</v>
      </c>
      <c r="M1697">
        <f>bbdd_Social_Media_Trends[[#This Row],[Interactions]]/bbdd_Social_Media_Trends[[#This Row],[Views]]</f>
        <v>0.111861059275594</v>
      </c>
      <c r="N1697" s="1" t="s">
        <v>22</v>
      </c>
      <c r="O1697" s="4">
        <f t="shared" si="26"/>
        <v>0</v>
      </c>
    </row>
    <row r="1698" spans="1:15">
      <c r="A1698" s="1" t="s">
        <v>1738</v>
      </c>
      <c r="B1698" s="2">
        <v>45133</v>
      </c>
      <c r="C1698" s="13" t="str">
        <f>TEXT(bbdd_Social_Media_Trends[[#This Row],[Post_Date]],"aaaa-mm")</f>
        <v>2023-07</v>
      </c>
      <c r="D1698" s="1" t="s">
        <v>12</v>
      </c>
      <c r="E1698" s="1" t="s">
        <v>59</v>
      </c>
      <c r="F1698" s="1" t="s">
        <v>36</v>
      </c>
      <c r="G1698" s="1" t="s">
        <v>15</v>
      </c>
      <c r="H1698">
        <v>592935</v>
      </c>
      <c r="I1698">
        <v>98617</v>
      </c>
      <c r="J1698">
        <v>56477</v>
      </c>
      <c r="K1698">
        <v>11679</v>
      </c>
      <c r="L1698">
        <f>bbdd_Social_Media_Trends[[#This Row],[Likes]]+bbdd_Social_Media_Trends[[#This Row],[Shares]]+bbdd_Social_Media_Trends[[#This Row],[Comments]]</f>
        <v>166773</v>
      </c>
      <c r="M1698">
        <f>bbdd_Social_Media_Trends[[#This Row],[Interactions]]/bbdd_Social_Media_Trends[[#This Row],[Views]]</f>
        <v>0.28126691795896686</v>
      </c>
      <c r="N1698" s="1" t="s">
        <v>22</v>
      </c>
      <c r="O1698" s="4">
        <f t="shared" si="26"/>
        <v>0</v>
      </c>
    </row>
    <row r="1699" spans="1:15">
      <c r="A1699" s="1" t="s">
        <v>1739</v>
      </c>
      <c r="B1699" s="2">
        <v>44655</v>
      </c>
      <c r="C1699" s="13" t="str">
        <f>TEXT(bbdd_Social_Media_Trends[[#This Row],[Post_Date]],"aaaa-mm")</f>
        <v>2022-04</v>
      </c>
      <c r="D1699" s="1" t="s">
        <v>12</v>
      </c>
      <c r="E1699" s="1" t="s">
        <v>13</v>
      </c>
      <c r="F1699" s="1" t="s">
        <v>32</v>
      </c>
      <c r="G1699" s="1" t="s">
        <v>21</v>
      </c>
      <c r="H1699">
        <v>933613</v>
      </c>
      <c r="I1699">
        <v>305356</v>
      </c>
      <c r="J1699">
        <v>62697</v>
      </c>
      <c r="K1699">
        <v>4288</v>
      </c>
      <c r="L1699">
        <f>bbdd_Social_Media_Trends[[#This Row],[Likes]]+bbdd_Social_Media_Trends[[#This Row],[Shares]]+bbdd_Social_Media_Trends[[#This Row],[Comments]]</f>
        <v>372341</v>
      </c>
      <c r="M1699">
        <f>bbdd_Social_Media_Trends[[#This Row],[Interactions]]/bbdd_Social_Media_Trends[[#This Row],[Views]]</f>
        <v>0.39881728296414037</v>
      </c>
      <c r="N1699" s="1" t="s">
        <v>29</v>
      </c>
      <c r="O1699" s="4">
        <f t="shared" si="26"/>
        <v>0</v>
      </c>
    </row>
    <row r="1700" spans="1:15">
      <c r="A1700" s="1" t="s">
        <v>1740</v>
      </c>
      <c r="B1700" s="2">
        <v>44661</v>
      </c>
      <c r="C1700" s="13" t="str">
        <f>TEXT(bbdd_Social_Media_Trends[[#This Row],[Post_Date]],"aaaa-mm")</f>
        <v>2022-04</v>
      </c>
      <c r="D1700" s="1" t="s">
        <v>27</v>
      </c>
      <c r="E1700" s="1" t="s">
        <v>52</v>
      </c>
      <c r="F1700" s="1" t="s">
        <v>14</v>
      </c>
      <c r="G1700" s="1" t="s">
        <v>60</v>
      </c>
      <c r="H1700">
        <v>1777184</v>
      </c>
      <c r="I1700">
        <v>64483</v>
      </c>
      <c r="J1700">
        <v>44743</v>
      </c>
      <c r="K1700">
        <v>32481</v>
      </c>
      <c r="L1700">
        <f>bbdd_Social_Media_Trends[[#This Row],[Likes]]+bbdd_Social_Media_Trends[[#This Row],[Shares]]+bbdd_Social_Media_Trends[[#This Row],[Comments]]</f>
        <v>141707</v>
      </c>
      <c r="M1700">
        <f>bbdd_Social_Media_Trends[[#This Row],[Interactions]]/bbdd_Social_Media_Trends[[#This Row],[Views]]</f>
        <v>7.9736819597745645E-2</v>
      </c>
      <c r="N1700" s="1" t="s">
        <v>29</v>
      </c>
      <c r="O1700" s="4">
        <f t="shared" si="26"/>
        <v>0</v>
      </c>
    </row>
    <row r="1701" spans="1:15">
      <c r="A1701" s="1" t="s">
        <v>1741</v>
      </c>
      <c r="B1701" s="2">
        <v>44764</v>
      </c>
      <c r="C1701" s="13" t="str">
        <f>TEXT(bbdd_Social_Media_Trends[[#This Row],[Post_Date]],"aaaa-mm")</f>
        <v>2022-07</v>
      </c>
      <c r="D1701" s="1" t="s">
        <v>24</v>
      </c>
      <c r="E1701" s="1" t="s">
        <v>59</v>
      </c>
      <c r="F1701" s="1" t="s">
        <v>20</v>
      </c>
      <c r="G1701" s="1" t="s">
        <v>37</v>
      </c>
      <c r="H1701">
        <v>2469353</v>
      </c>
      <c r="I1701">
        <v>451890</v>
      </c>
      <c r="J1701">
        <v>14407</v>
      </c>
      <c r="K1701">
        <v>35509</v>
      </c>
      <c r="L1701">
        <f>bbdd_Social_Media_Trends[[#This Row],[Likes]]+bbdd_Social_Media_Trends[[#This Row],[Shares]]+bbdd_Social_Media_Trends[[#This Row],[Comments]]</f>
        <v>501806</v>
      </c>
      <c r="M1701">
        <f>bbdd_Social_Media_Trends[[#This Row],[Interactions]]/bbdd_Social_Media_Trends[[#This Row],[Views]]</f>
        <v>0.20321355431969426</v>
      </c>
      <c r="N1701" s="1" t="s">
        <v>16</v>
      </c>
      <c r="O1701" s="4">
        <f t="shared" si="26"/>
        <v>0</v>
      </c>
    </row>
    <row r="1702" spans="1:15">
      <c r="A1702" s="1" t="s">
        <v>1742</v>
      </c>
      <c r="B1702" s="2">
        <v>45196</v>
      </c>
      <c r="C1702" s="13" t="str">
        <f>TEXT(bbdd_Social_Media_Trends[[#This Row],[Post_Date]],"aaaa-mm")</f>
        <v>2023-09</v>
      </c>
      <c r="D1702" s="1" t="s">
        <v>27</v>
      </c>
      <c r="E1702" s="1" t="s">
        <v>19</v>
      </c>
      <c r="F1702" s="1" t="s">
        <v>20</v>
      </c>
      <c r="G1702" s="1" t="s">
        <v>60</v>
      </c>
      <c r="H1702">
        <v>218047</v>
      </c>
      <c r="I1702">
        <v>233078</v>
      </c>
      <c r="J1702">
        <v>19910</v>
      </c>
      <c r="K1702">
        <v>28027</v>
      </c>
      <c r="L1702">
        <f>bbdd_Social_Media_Trends[[#This Row],[Likes]]+bbdd_Social_Media_Trends[[#This Row],[Shares]]+bbdd_Social_Media_Trends[[#This Row],[Comments]]</f>
        <v>281015</v>
      </c>
      <c r="M1702">
        <f>bbdd_Social_Media_Trends[[#This Row],[Interactions]]/bbdd_Social_Media_Trends[[#This Row],[Views]]</f>
        <v>1.2887817764060041</v>
      </c>
      <c r="N1702" s="1" t="s">
        <v>16</v>
      </c>
      <c r="O1702" s="4">
        <f t="shared" si="26"/>
        <v>0</v>
      </c>
    </row>
    <row r="1703" spans="1:15">
      <c r="A1703" s="1" t="s">
        <v>1743</v>
      </c>
      <c r="B1703" s="2">
        <v>44726</v>
      </c>
      <c r="C1703" s="13" t="str">
        <f>TEXT(bbdd_Social_Media_Trends[[#This Row],[Post_Date]],"aaaa-mm")</f>
        <v>2022-06</v>
      </c>
      <c r="D1703" s="1" t="s">
        <v>12</v>
      </c>
      <c r="E1703" s="1" t="s">
        <v>13</v>
      </c>
      <c r="F1703" s="1" t="s">
        <v>41</v>
      </c>
      <c r="G1703" s="1" t="s">
        <v>21</v>
      </c>
      <c r="H1703">
        <v>4348314</v>
      </c>
      <c r="I1703">
        <v>230560</v>
      </c>
      <c r="J1703">
        <v>3067</v>
      </c>
      <c r="K1703">
        <v>48962</v>
      </c>
      <c r="L1703">
        <f>bbdd_Social_Media_Trends[[#This Row],[Likes]]+bbdd_Social_Media_Trends[[#This Row],[Shares]]+bbdd_Social_Media_Trends[[#This Row],[Comments]]</f>
        <v>282589</v>
      </c>
      <c r="M1703">
        <f>bbdd_Social_Media_Trends[[#This Row],[Interactions]]/bbdd_Social_Media_Trends[[#This Row],[Views]]</f>
        <v>6.4988177026774049E-2</v>
      </c>
      <c r="N1703" s="1" t="s">
        <v>29</v>
      </c>
      <c r="O1703" s="4">
        <f t="shared" si="26"/>
        <v>0</v>
      </c>
    </row>
    <row r="1704" spans="1:15">
      <c r="A1704" s="1" t="s">
        <v>1744</v>
      </c>
      <c r="B1704" s="2">
        <v>45275</v>
      </c>
      <c r="C1704" s="13" t="str">
        <f>TEXT(bbdd_Social_Media_Trends[[#This Row],[Post_Date]],"aaaa-mm")</f>
        <v>2023-12</v>
      </c>
      <c r="D1704" s="1" t="s">
        <v>12</v>
      </c>
      <c r="E1704" s="1" t="s">
        <v>31</v>
      </c>
      <c r="F1704" s="1" t="s">
        <v>20</v>
      </c>
      <c r="G1704" s="1" t="s">
        <v>37</v>
      </c>
      <c r="H1704">
        <v>2868762</v>
      </c>
      <c r="I1704">
        <v>109444</v>
      </c>
      <c r="J1704">
        <v>83287</v>
      </c>
      <c r="K1704">
        <v>38867</v>
      </c>
      <c r="L1704">
        <f>bbdd_Social_Media_Trends[[#This Row],[Likes]]+bbdd_Social_Media_Trends[[#This Row],[Shares]]+bbdd_Social_Media_Trends[[#This Row],[Comments]]</f>
        <v>231598</v>
      </c>
      <c r="M1704">
        <f>bbdd_Social_Media_Trends[[#This Row],[Interactions]]/bbdd_Social_Media_Trends[[#This Row],[Views]]</f>
        <v>8.0730991277770683E-2</v>
      </c>
      <c r="N1704" s="1" t="s">
        <v>22</v>
      </c>
      <c r="O1704" s="4">
        <f t="shared" si="26"/>
        <v>0</v>
      </c>
    </row>
    <row r="1705" spans="1:15">
      <c r="A1705" s="1" t="s">
        <v>1745</v>
      </c>
      <c r="B1705" s="2">
        <v>44842</v>
      </c>
      <c r="C1705" s="13" t="str">
        <f>TEXT(bbdd_Social_Media_Trends[[#This Row],[Post_Date]],"aaaa-mm")</f>
        <v>2022-10</v>
      </c>
      <c r="D1705" s="1" t="s">
        <v>12</v>
      </c>
      <c r="E1705" s="1" t="s">
        <v>35</v>
      </c>
      <c r="F1705" s="1" t="s">
        <v>32</v>
      </c>
      <c r="G1705" s="1" t="s">
        <v>28</v>
      </c>
      <c r="H1705">
        <v>28489</v>
      </c>
      <c r="I1705">
        <v>444994</v>
      </c>
      <c r="J1705">
        <v>57777</v>
      </c>
      <c r="K1705">
        <v>15240</v>
      </c>
      <c r="L1705">
        <f>bbdd_Social_Media_Trends[[#This Row],[Likes]]+bbdd_Social_Media_Trends[[#This Row],[Shares]]+bbdd_Social_Media_Trends[[#This Row],[Comments]]</f>
        <v>518011</v>
      </c>
      <c r="M1705">
        <f>bbdd_Social_Media_Trends[[#This Row],[Interactions]]/bbdd_Social_Media_Trends[[#This Row],[Views]]</f>
        <v>18.182842500614271</v>
      </c>
      <c r="N1705" s="1" t="s">
        <v>16</v>
      </c>
      <c r="O1705" s="4">
        <f t="shared" si="26"/>
        <v>0</v>
      </c>
    </row>
    <row r="1706" spans="1:15">
      <c r="A1706" s="1" t="s">
        <v>1746</v>
      </c>
      <c r="B1706" s="2">
        <v>44822</v>
      </c>
      <c r="C1706" s="13" t="str">
        <f>TEXT(bbdd_Social_Media_Trends[[#This Row],[Post_Date]],"aaaa-mm")</f>
        <v>2022-09</v>
      </c>
      <c r="D1706" s="1" t="s">
        <v>18</v>
      </c>
      <c r="E1706" s="1" t="s">
        <v>49</v>
      </c>
      <c r="F1706" s="1" t="s">
        <v>41</v>
      </c>
      <c r="G1706" s="1" t="s">
        <v>44</v>
      </c>
      <c r="H1706">
        <v>3470216</v>
      </c>
      <c r="I1706">
        <v>158438</v>
      </c>
      <c r="J1706">
        <v>3224</v>
      </c>
      <c r="K1706">
        <v>37495</v>
      </c>
      <c r="L1706">
        <f>bbdd_Social_Media_Trends[[#This Row],[Likes]]+bbdd_Social_Media_Trends[[#This Row],[Shares]]+bbdd_Social_Media_Trends[[#This Row],[Comments]]</f>
        <v>199157</v>
      </c>
      <c r="M1706">
        <f>bbdd_Social_Media_Trends[[#This Row],[Interactions]]/bbdd_Social_Media_Trends[[#This Row],[Views]]</f>
        <v>5.7390375699956427E-2</v>
      </c>
      <c r="N1706" s="1" t="s">
        <v>29</v>
      </c>
      <c r="O1706" s="4">
        <f t="shared" si="26"/>
        <v>0</v>
      </c>
    </row>
    <row r="1707" spans="1:15">
      <c r="A1707" s="1" t="s">
        <v>1747</v>
      </c>
      <c r="B1707" s="2">
        <v>44770</v>
      </c>
      <c r="C1707" s="13" t="str">
        <f>TEXT(bbdd_Social_Media_Trends[[#This Row],[Post_Date]],"aaaa-mm")</f>
        <v>2022-07</v>
      </c>
      <c r="D1707" s="1" t="s">
        <v>27</v>
      </c>
      <c r="E1707" s="1" t="s">
        <v>46</v>
      </c>
      <c r="F1707" s="1" t="s">
        <v>14</v>
      </c>
      <c r="G1707" s="1" t="s">
        <v>60</v>
      </c>
      <c r="H1707">
        <v>2546025</v>
      </c>
      <c r="I1707">
        <v>61904</v>
      </c>
      <c r="J1707">
        <v>25135</v>
      </c>
      <c r="K1707">
        <v>39292</v>
      </c>
      <c r="L1707">
        <f>bbdd_Social_Media_Trends[[#This Row],[Likes]]+bbdd_Social_Media_Trends[[#This Row],[Shares]]+bbdd_Social_Media_Trends[[#This Row],[Comments]]</f>
        <v>126331</v>
      </c>
      <c r="M1707">
        <f>bbdd_Social_Media_Trends[[#This Row],[Interactions]]/bbdd_Social_Media_Trends[[#This Row],[Views]]</f>
        <v>4.9618915760842881E-2</v>
      </c>
      <c r="N1707" s="1" t="s">
        <v>22</v>
      </c>
      <c r="O1707" s="4">
        <f t="shared" si="26"/>
        <v>0</v>
      </c>
    </row>
    <row r="1708" spans="1:15">
      <c r="A1708" s="1" t="s">
        <v>1748</v>
      </c>
      <c r="B1708" s="2">
        <v>45087</v>
      </c>
      <c r="C1708" s="13" t="str">
        <f>TEXT(bbdd_Social_Media_Trends[[#This Row],[Post_Date]],"aaaa-mm")</f>
        <v>2023-06</v>
      </c>
      <c r="D1708" s="1" t="s">
        <v>18</v>
      </c>
      <c r="E1708" s="1" t="s">
        <v>39</v>
      </c>
      <c r="F1708" s="1" t="s">
        <v>20</v>
      </c>
      <c r="G1708" s="1" t="s">
        <v>21</v>
      </c>
      <c r="H1708">
        <v>4510453</v>
      </c>
      <c r="I1708">
        <v>78761</v>
      </c>
      <c r="J1708">
        <v>81693</v>
      </c>
      <c r="K1708">
        <v>35386</v>
      </c>
      <c r="L1708">
        <f>bbdd_Social_Media_Trends[[#This Row],[Likes]]+bbdd_Social_Media_Trends[[#This Row],[Shares]]+bbdd_Social_Media_Trends[[#This Row],[Comments]]</f>
        <v>195840</v>
      </c>
      <c r="M1708">
        <f>bbdd_Social_Media_Trends[[#This Row],[Interactions]]/bbdd_Social_Media_Trends[[#This Row],[Views]]</f>
        <v>4.3419142157118146E-2</v>
      </c>
      <c r="N1708" s="1" t="s">
        <v>16</v>
      </c>
      <c r="O1708" s="4">
        <f t="shared" si="26"/>
        <v>0</v>
      </c>
    </row>
    <row r="1709" spans="1:15">
      <c r="A1709" s="1" t="s">
        <v>1749</v>
      </c>
      <c r="B1709" s="2">
        <v>44966</v>
      </c>
      <c r="C1709" s="13" t="str">
        <f>TEXT(bbdd_Social_Media_Trends[[#This Row],[Post_Date]],"aaaa-mm")</f>
        <v>2023-02</v>
      </c>
      <c r="D1709" s="1" t="s">
        <v>12</v>
      </c>
      <c r="E1709" s="1" t="s">
        <v>49</v>
      </c>
      <c r="F1709" s="1" t="s">
        <v>20</v>
      </c>
      <c r="G1709" s="1" t="s">
        <v>15</v>
      </c>
      <c r="H1709">
        <v>881991</v>
      </c>
      <c r="I1709">
        <v>53251</v>
      </c>
      <c r="J1709">
        <v>64414</v>
      </c>
      <c r="K1709">
        <v>3514</v>
      </c>
      <c r="L1709">
        <f>bbdd_Social_Media_Trends[[#This Row],[Likes]]+bbdd_Social_Media_Trends[[#This Row],[Shares]]+bbdd_Social_Media_Trends[[#This Row],[Comments]]</f>
        <v>121179</v>
      </c>
      <c r="M1709">
        <f>bbdd_Social_Media_Trends[[#This Row],[Interactions]]/bbdd_Social_Media_Trends[[#This Row],[Views]]</f>
        <v>0.13739255842746695</v>
      </c>
      <c r="N1709" s="1" t="s">
        <v>29</v>
      </c>
      <c r="O1709" s="4">
        <f t="shared" si="26"/>
        <v>0</v>
      </c>
    </row>
    <row r="1710" spans="1:15">
      <c r="A1710" s="1" t="s">
        <v>1750</v>
      </c>
      <c r="B1710" s="2">
        <v>44786</v>
      </c>
      <c r="C1710" s="13" t="str">
        <f>TEXT(bbdd_Social_Media_Trends[[#This Row],[Post_Date]],"aaaa-mm")</f>
        <v>2022-08</v>
      </c>
      <c r="D1710" s="1" t="s">
        <v>27</v>
      </c>
      <c r="E1710" s="1" t="s">
        <v>31</v>
      </c>
      <c r="F1710" s="1" t="s">
        <v>36</v>
      </c>
      <c r="G1710" s="1" t="s">
        <v>37</v>
      </c>
      <c r="H1710">
        <v>2324138</v>
      </c>
      <c r="I1710">
        <v>2092</v>
      </c>
      <c r="J1710">
        <v>83576</v>
      </c>
      <c r="K1710">
        <v>5162</v>
      </c>
      <c r="L1710">
        <f>bbdd_Social_Media_Trends[[#This Row],[Likes]]+bbdd_Social_Media_Trends[[#This Row],[Shares]]+bbdd_Social_Media_Trends[[#This Row],[Comments]]</f>
        <v>90830</v>
      </c>
      <c r="M1710">
        <f>bbdd_Social_Media_Trends[[#This Row],[Interactions]]/bbdd_Social_Media_Trends[[#This Row],[Views]]</f>
        <v>3.9081156110351449E-2</v>
      </c>
      <c r="N1710" s="1" t="s">
        <v>29</v>
      </c>
      <c r="O1710" s="4">
        <f t="shared" si="26"/>
        <v>0</v>
      </c>
    </row>
    <row r="1711" spans="1:15">
      <c r="A1711" s="1" t="s">
        <v>1751</v>
      </c>
      <c r="B1711" s="2">
        <v>45221</v>
      </c>
      <c r="C1711" s="13" t="str">
        <f>TEXT(bbdd_Social_Media_Trends[[#This Row],[Post_Date]],"aaaa-mm")</f>
        <v>2023-10</v>
      </c>
      <c r="D1711" s="1" t="s">
        <v>12</v>
      </c>
      <c r="E1711" s="1" t="s">
        <v>35</v>
      </c>
      <c r="F1711" s="1" t="s">
        <v>20</v>
      </c>
      <c r="G1711" s="1" t="s">
        <v>50</v>
      </c>
      <c r="H1711">
        <v>1882409</v>
      </c>
      <c r="I1711">
        <v>24262</v>
      </c>
      <c r="J1711">
        <v>55206</v>
      </c>
      <c r="K1711">
        <v>31018</v>
      </c>
      <c r="L1711">
        <f>bbdd_Social_Media_Trends[[#This Row],[Likes]]+bbdd_Social_Media_Trends[[#This Row],[Shares]]+bbdd_Social_Media_Trends[[#This Row],[Comments]]</f>
        <v>110486</v>
      </c>
      <c r="M1711">
        <f>bbdd_Social_Media_Trends[[#This Row],[Interactions]]/bbdd_Social_Media_Trends[[#This Row],[Views]]</f>
        <v>5.8693939521113639E-2</v>
      </c>
      <c r="N1711" s="1" t="s">
        <v>22</v>
      </c>
      <c r="O1711" s="4">
        <f t="shared" si="26"/>
        <v>0</v>
      </c>
    </row>
    <row r="1712" spans="1:15">
      <c r="A1712" s="1" t="s">
        <v>1752</v>
      </c>
      <c r="B1712" s="2">
        <v>44967</v>
      </c>
      <c r="C1712" s="13" t="str">
        <f>TEXT(bbdd_Social_Media_Trends[[#This Row],[Post_Date]],"aaaa-mm")</f>
        <v>2023-02</v>
      </c>
      <c r="D1712" s="1" t="s">
        <v>27</v>
      </c>
      <c r="E1712" s="1" t="s">
        <v>49</v>
      </c>
      <c r="F1712" s="1" t="s">
        <v>36</v>
      </c>
      <c r="G1712" s="1" t="s">
        <v>28</v>
      </c>
      <c r="H1712">
        <v>1239705</v>
      </c>
      <c r="I1712">
        <v>50435</v>
      </c>
      <c r="J1712">
        <v>14795</v>
      </c>
      <c r="K1712">
        <v>8352</v>
      </c>
      <c r="L1712">
        <f>bbdd_Social_Media_Trends[[#This Row],[Likes]]+bbdd_Social_Media_Trends[[#This Row],[Shares]]+bbdd_Social_Media_Trends[[#This Row],[Comments]]</f>
        <v>73582</v>
      </c>
      <c r="M1712">
        <f>bbdd_Social_Media_Trends[[#This Row],[Interactions]]/bbdd_Social_Media_Trends[[#This Row],[Views]]</f>
        <v>5.9354443194146997E-2</v>
      </c>
      <c r="N1712" s="1" t="s">
        <v>29</v>
      </c>
      <c r="O1712" s="4">
        <f t="shared" si="26"/>
        <v>0</v>
      </c>
    </row>
    <row r="1713" spans="1:15">
      <c r="A1713" s="1" t="s">
        <v>1753</v>
      </c>
      <c r="B1713" s="2">
        <v>44641</v>
      </c>
      <c r="C1713" s="13" t="str">
        <f>TEXT(bbdd_Social_Media_Trends[[#This Row],[Post_Date]],"aaaa-mm")</f>
        <v>2022-03</v>
      </c>
      <c r="D1713" s="1" t="s">
        <v>18</v>
      </c>
      <c r="E1713" s="1" t="s">
        <v>19</v>
      </c>
      <c r="F1713" s="1" t="s">
        <v>41</v>
      </c>
      <c r="G1713" s="1" t="s">
        <v>50</v>
      </c>
      <c r="H1713">
        <v>4431420</v>
      </c>
      <c r="I1713">
        <v>316236</v>
      </c>
      <c r="J1713">
        <v>20710</v>
      </c>
      <c r="K1713">
        <v>28465</v>
      </c>
      <c r="L1713">
        <f>bbdd_Social_Media_Trends[[#This Row],[Likes]]+bbdd_Social_Media_Trends[[#This Row],[Shares]]+bbdd_Social_Media_Trends[[#This Row],[Comments]]</f>
        <v>365411</v>
      </c>
      <c r="M1713">
        <f>bbdd_Social_Media_Trends[[#This Row],[Interactions]]/bbdd_Social_Media_Trends[[#This Row],[Views]]</f>
        <v>8.2459121455425125E-2</v>
      </c>
      <c r="N1713" s="1" t="s">
        <v>16</v>
      </c>
      <c r="O1713" s="4">
        <f t="shared" si="26"/>
        <v>0</v>
      </c>
    </row>
    <row r="1714" spans="1:15">
      <c r="A1714" s="1" t="s">
        <v>1754</v>
      </c>
      <c r="B1714" s="2">
        <v>44785</v>
      </c>
      <c r="C1714" s="13" t="str">
        <f>TEXT(bbdd_Social_Media_Trends[[#This Row],[Post_Date]],"aaaa-mm")</f>
        <v>2022-08</v>
      </c>
      <c r="D1714" s="1" t="s">
        <v>12</v>
      </c>
      <c r="E1714" s="1" t="s">
        <v>59</v>
      </c>
      <c r="F1714" s="1" t="s">
        <v>41</v>
      </c>
      <c r="G1714" s="1" t="s">
        <v>15</v>
      </c>
      <c r="H1714">
        <v>1290722</v>
      </c>
      <c r="I1714">
        <v>166513</v>
      </c>
      <c r="J1714">
        <v>58572</v>
      </c>
      <c r="K1714">
        <v>11367</v>
      </c>
      <c r="L1714">
        <f>bbdd_Social_Media_Trends[[#This Row],[Likes]]+bbdd_Social_Media_Trends[[#This Row],[Shares]]+bbdd_Social_Media_Trends[[#This Row],[Comments]]</f>
        <v>236452</v>
      </c>
      <c r="M1714">
        <f>bbdd_Social_Media_Trends[[#This Row],[Interactions]]/bbdd_Social_Media_Trends[[#This Row],[Views]]</f>
        <v>0.18319359242346531</v>
      </c>
      <c r="N1714" s="1" t="s">
        <v>16</v>
      </c>
      <c r="O1714" s="4">
        <f t="shared" si="26"/>
        <v>0</v>
      </c>
    </row>
    <row r="1715" spans="1:15">
      <c r="A1715" s="1" t="s">
        <v>1755</v>
      </c>
      <c r="B1715" s="2">
        <v>44588</v>
      </c>
      <c r="C1715" s="13" t="str">
        <f>TEXT(bbdd_Social_Media_Trends[[#This Row],[Post_Date]],"aaaa-mm")</f>
        <v>2022-01</v>
      </c>
      <c r="D1715" s="1" t="s">
        <v>24</v>
      </c>
      <c r="E1715" s="1" t="s">
        <v>13</v>
      </c>
      <c r="F1715" s="1" t="s">
        <v>14</v>
      </c>
      <c r="G1715" s="1" t="s">
        <v>60</v>
      </c>
      <c r="H1715">
        <v>3228275</v>
      </c>
      <c r="I1715">
        <v>113917</v>
      </c>
      <c r="J1715">
        <v>75531</v>
      </c>
      <c r="K1715">
        <v>36656</v>
      </c>
      <c r="L1715">
        <f>bbdd_Social_Media_Trends[[#This Row],[Likes]]+bbdd_Social_Media_Trends[[#This Row],[Shares]]+bbdd_Social_Media_Trends[[#This Row],[Comments]]</f>
        <v>226104</v>
      </c>
      <c r="M1715">
        <f>bbdd_Social_Media_Trends[[#This Row],[Interactions]]/bbdd_Social_Media_Trends[[#This Row],[Views]]</f>
        <v>7.003864292849897E-2</v>
      </c>
      <c r="N1715" s="1" t="s">
        <v>29</v>
      </c>
      <c r="O1715" s="4">
        <f t="shared" si="26"/>
        <v>0</v>
      </c>
    </row>
    <row r="1716" spans="1:15">
      <c r="A1716" s="1" t="s">
        <v>1756</v>
      </c>
      <c r="B1716" s="2">
        <v>44778</v>
      </c>
      <c r="C1716" s="13" t="str">
        <f>TEXT(bbdd_Social_Media_Trends[[#This Row],[Post_Date]],"aaaa-mm")</f>
        <v>2022-08</v>
      </c>
      <c r="D1716" s="1" t="s">
        <v>12</v>
      </c>
      <c r="E1716" s="1" t="s">
        <v>39</v>
      </c>
      <c r="F1716" s="1" t="s">
        <v>20</v>
      </c>
      <c r="G1716" s="1" t="s">
        <v>37</v>
      </c>
      <c r="H1716">
        <v>2527623</v>
      </c>
      <c r="I1716">
        <v>148521</v>
      </c>
      <c r="J1716">
        <v>43818</v>
      </c>
      <c r="K1716">
        <v>33457</v>
      </c>
      <c r="L1716">
        <f>bbdd_Social_Media_Trends[[#This Row],[Likes]]+bbdd_Social_Media_Trends[[#This Row],[Shares]]+bbdd_Social_Media_Trends[[#This Row],[Comments]]</f>
        <v>225796</v>
      </c>
      <c r="M1716">
        <f>bbdd_Social_Media_Trends[[#This Row],[Interactions]]/bbdd_Social_Media_Trends[[#This Row],[Views]]</f>
        <v>8.9331359937775537E-2</v>
      </c>
      <c r="N1716" s="1" t="s">
        <v>29</v>
      </c>
      <c r="O1716" s="4">
        <f t="shared" si="26"/>
        <v>0</v>
      </c>
    </row>
    <row r="1717" spans="1:15">
      <c r="A1717" s="1" t="s">
        <v>1757</v>
      </c>
      <c r="B1717" s="2">
        <v>45043</v>
      </c>
      <c r="C1717" s="13" t="str">
        <f>TEXT(bbdd_Social_Media_Trends[[#This Row],[Post_Date]],"aaaa-mm")</f>
        <v>2023-04</v>
      </c>
      <c r="D1717" s="1" t="s">
        <v>18</v>
      </c>
      <c r="E1717" s="1" t="s">
        <v>13</v>
      </c>
      <c r="F1717" s="1" t="s">
        <v>41</v>
      </c>
      <c r="G1717" s="1" t="s">
        <v>50</v>
      </c>
      <c r="H1717">
        <v>4986208</v>
      </c>
      <c r="I1717">
        <v>327244</v>
      </c>
      <c r="J1717">
        <v>16672</v>
      </c>
      <c r="K1717">
        <v>27570</v>
      </c>
      <c r="L1717">
        <f>bbdd_Social_Media_Trends[[#This Row],[Likes]]+bbdd_Social_Media_Trends[[#This Row],[Shares]]+bbdd_Social_Media_Trends[[#This Row],[Comments]]</f>
        <v>371486</v>
      </c>
      <c r="M1717">
        <f>bbdd_Social_Media_Trends[[#This Row],[Interactions]]/bbdd_Social_Media_Trends[[#This Row],[Views]]</f>
        <v>7.4502708270493323E-2</v>
      </c>
      <c r="N1717" s="1" t="s">
        <v>22</v>
      </c>
      <c r="O1717" s="4">
        <f t="shared" si="26"/>
        <v>0</v>
      </c>
    </row>
    <row r="1718" spans="1:15">
      <c r="A1718" s="1" t="s">
        <v>1758</v>
      </c>
      <c r="B1718" s="2">
        <v>45038</v>
      </c>
      <c r="C1718" s="13" t="str">
        <f>TEXT(bbdd_Social_Media_Trends[[#This Row],[Post_Date]],"aaaa-mm")</f>
        <v>2023-04</v>
      </c>
      <c r="D1718" s="1" t="s">
        <v>24</v>
      </c>
      <c r="E1718" s="1" t="s">
        <v>39</v>
      </c>
      <c r="F1718" s="1" t="s">
        <v>14</v>
      </c>
      <c r="G1718" s="1" t="s">
        <v>21</v>
      </c>
      <c r="H1718">
        <v>3600830</v>
      </c>
      <c r="I1718">
        <v>286882</v>
      </c>
      <c r="J1718">
        <v>82806</v>
      </c>
      <c r="K1718">
        <v>18415</v>
      </c>
      <c r="L1718">
        <f>bbdd_Social_Media_Trends[[#This Row],[Likes]]+bbdd_Social_Media_Trends[[#This Row],[Shares]]+bbdd_Social_Media_Trends[[#This Row],[Comments]]</f>
        <v>388103</v>
      </c>
      <c r="M1718">
        <f>bbdd_Social_Media_Trends[[#This Row],[Interactions]]/bbdd_Social_Media_Trends[[#This Row],[Views]]</f>
        <v>0.10778153925622704</v>
      </c>
      <c r="N1718" s="1" t="s">
        <v>29</v>
      </c>
      <c r="O1718" s="4">
        <f t="shared" si="26"/>
        <v>0</v>
      </c>
    </row>
    <row r="1719" spans="1:15">
      <c r="A1719" s="1" t="s">
        <v>1759</v>
      </c>
      <c r="B1719" s="2">
        <v>44960</v>
      </c>
      <c r="C1719" s="13" t="str">
        <f>TEXT(bbdd_Social_Media_Trends[[#This Row],[Post_Date]],"aaaa-mm")</f>
        <v>2023-02</v>
      </c>
      <c r="D1719" s="1" t="s">
        <v>27</v>
      </c>
      <c r="E1719" s="1" t="s">
        <v>49</v>
      </c>
      <c r="F1719" s="1" t="s">
        <v>47</v>
      </c>
      <c r="G1719" s="1" t="s">
        <v>60</v>
      </c>
      <c r="H1719">
        <v>2686077</v>
      </c>
      <c r="I1719">
        <v>437233</v>
      </c>
      <c r="J1719">
        <v>38768</v>
      </c>
      <c r="K1719">
        <v>18367</v>
      </c>
      <c r="L1719">
        <f>bbdd_Social_Media_Trends[[#This Row],[Likes]]+bbdd_Social_Media_Trends[[#This Row],[Shares]]+bbdd_Social_Media_Trends[[#This Row],[Comments]]</f>
        <v>494368</v>
      </c>
      <c r="M1719">
        <f>bbdd_Social_Media_Trends[[#This Row],[Interactions]]/bbdd_Social_Media_Trends[[#This Row],[Views]]</f>
        <v>0.1840483351743081</v>
      </c>
      <c r="N1719" s="1" t="s">
        <v>16</v>
      </c>
      <c r="O1719" s="4">
        <f t="shared" si="26"/>
        <v>0</v>
      </c>
    </row>
    <row r="1720" spans="1:15">
      <c r="A1720" s="1" t="s">
        <v>1760</v>
      </c>
      <c r="B1720" s="2">
        <v>44657</v>
      </c>
      <c r="C1720" s="13" t="str">
        <f>TEXT(bbdd_Social_Media_Trends[[#This Row],[Post_Date]],"aaaa-mm")</f>
        <v>2022-04</v>
      </c>
      <c r="D1720" s="1" t="s">
        <v>27</v>
      </c>
      <c r="E1720" s="1" t="s">
        <v>49</v>
      </c>
      <c r="F1720" s="1" t="s">
        <v>47</v>
      </c>
      <c r="G1720" s="1" t="s">
        <v>28</v>
      </c>
      <c r="H1720">
        <v>3717495</v>
      </c>
      <c r="I1720">
        <v>477018</v>
      </c>
      <c r="J1720">
        <v>50628</v>
      </c>
      <c r="K1720">
        <v>6831</v>
      </c>
      <c r="L1720">
        <f>bbdd_Social_Media_Trends[[#This Row],[Likes]]+bbdd_Social_Media_Trends[[#This Row],[Shares]]+bbdd_Social_Media_Trends[[#This Row],[Comments]]</f>
        <v>534477</v>
      </c>
      <c r="M1720">
        <f>bbdd_Social_Media_Trends[[#This Row],[Interactions]]/bbdd_Social_Media_Trends[[#This Row],[Views]]</f>
        <v>0.14377342807455021</v>
      </c>
      <c r="N1720" s="1" t="s">
        <v>22</v>
      </c>
      <c r="O1720" s="4">
        <f t="shared" si="26"/>
        <v>0</v>
      </c>
    </row>
    <row r="1721" spans="1:15">
      <c r="A1721" s="1" t="s">
        <v>1761</v>
      </c>
      <c r="B1721" s="2">
        <v>44629</v>
      </c>
      <c r="C1721" s="13" t="str">
        <f>TEXT(bbdd_Social_Media_Trends[[#This Row],[Post_Date]],"aaaa-mm")</f>
        <v>2022-03</v>
      </c>
      <c r="D1721" s="1" t="s">
        <v>24</v>
      </c>
      <c r="E1721" s="1" t="s">
        <v>49</v>
      </c>
      <c r="F1721" s="1" t="s">
        <v>14</v>
      </c>
      <c r="G1721" s="1" t="s">
        <v>21</v>
      </c>
      <c r="H1721">
        <v>4481057</v>
      </c>
      <c r="I1721">
        <v>435510</v>
      </c>
      <c r="J1721">
        <v>25727</v>
      </c>
      <c r="K1721">
        <v>7182</v>
      </c>
      <c r="L1721">
        <f>bbdd_Social_Media_Trends[[#This Row],[Likes]]+bbdd_Social_Media_Trends[[#This Row],[Shares]]+bbdd_Social_Media_Trends[[#This Row],[Comments]]</f>
        <v>468419</v>
      </c>
      <c r="M1721">
        <f>bbdd_Social_Media_Trends[[#This Row],[Interactions]]/bbdd_Social_Media_Trends[[#This Row],[Views]]</f>
        <v>0.10453314921010824</v>
      </c>
      <c r="N1721" s="1" t="s">
        <v>29</v>
      </c>
      <c r="O1721" s="4">
        <f t="shared" si="26"/>
        <v>0</v>
      </c>
    </row>
    <row r="1722" spans="1:15">
      <c r="A1722" s="1" t="s">
        <v>1762</v>
      </c>
      <c r="B1722" s="2">
        <v>44895</v>
      </c>
      <c r="C1722" s="13" t="str">
        <f>TEXT(bbdd_Social_Media_Trends[[#This Row],[Post_Date]],"aaaa-mm")</f>
        <v>2022-11</v>
      </c>
      <c r="D1722" s="1" t="s">
        <v>27</v>
      </c>
      <c r="E1722" s="1" t="s">
        <v>35</v>
      </c>
      <c r="F1722" s="1" t="s">
        <v>20</v>
      </c>
      <c r="G1722" s="1" t="s">
        <v>28</v>
      </c>
      <c r="H1722">
        <v>3998581</v>
      </c>
      <c r="I1722">
        <v>15720</v>
      </c>
      <c r="J1722">
        <v>20570</v>
      </c>
      <c r="K1722">
        <v>27906</v>
      </c>
      <c r="L1722">
        <f>bbdd_Social_Media_Trends[[#This Row],[Likes]]+bbdd_Social_Media_Trends[[#This Row],[Shares]]+bbdd_Social_Media_Trends[[#This Row],[Comments]]</f>
        <v>64196</v>
      </c>
      <c r="M1722">
        <f>bbdd_Social_Media_Trends[[#This Row],[Interactions]]/bbdd_Social_Media_Trends[[#This Row],[Views]]</f>
        <v>1.6054695403194284E-2</v>
      </c>
      <c r="N1722" s="1" t="s">
        <v>16</v>
      </c>
      <c r="O1722" s="4">
        <f t="shared" si="26"/>
        <v>0</v>
      </c>
    </row>
    <row r="1723" spans="1:15">
      <c r="A1723" s="1" t="s">
        <v>1763</v>
      </c>
      <c r="B1723" s="2">
        <v>45100</v>
      </c>
      <c r="C1723" s="13" t="str">
        <f>TEXT(bbdd_Social_Media_Trends[[#This Row],[Post_Date]],"aaaa-mm")</f>
        <v>2023-06</v>
      </c>
      <c r="D1723" s="1" t="s">
        <v>18</v>
      </c>
      <c r="E1723" s="1" t="s">
        <v>13</v>
      </c>
      <c r="F1723" s="1" t="s">
        <v>36</v>
      </c>
      <c r="G1723" s="1" t="s">
        <v>25</v>
      </c>
      <c r="H1723">
        <v>973433</v>
      </c>
      <c r="I1723">
        <v>191321</v>
      </c>
      <c r="J1723">
        <v>5664</v>
      </c>
      <c r="K1723">
        <v>41928</v>
      </c>
      <c r="L1723">
        <f>bbdd_Social_Media_Trends[[#This Row],[Likes]]+bbdd_Social_Media_Trends[[#This Row],[Shares]]+bbdd_Social_Media_Trends[[#This Row],[Comments]]</f>
        <v>238913</v>
      </c>
      <c r="M1723">
        <f>bbdd_Social_Media_Trends[[#This Row],[Interactions]]/bbdd_Social_Media_Trends[[#This Row],[Views]]</f>
        <v>0.24543342993303083</v>
      </c>
      <c r="N1723" s="1" t="s">
        <v>22</v>
      </c>
      <c r="O1723" s="4">
        <f t="shared" si="26"/>
        <v>0</v>
      </c>
    </row>
    <row r="1724" spans="1:15">
      <c r="A1724" s="1" t="s">
        <v>1764</v>
      </c>
      <c r="B1724" s="2">
        <v>45209</v>
      </c>
      <c r="C1724" s="13" t="str">
        <f>TEXT(bbdd_Social_Media_Trends[[#This Row],[Post_Date]],"aaaa-mm")</f>
        <v>2023-10</v>
      </c>
      <c r="D1724" s="1" t="s">
        <v>27</v>
      </c>
      <c r="E1724" s="1" t="s">
        <v>57</v>
      </c>
      <c r="F1724" s="1" t="s">
        <v>20</v>
      </c>
      <c r="G1724" s="1" t="s">
        <v>21</v>
      </c>
      <c r="H1724">
        <v>3821922</v>
      </c>
      <c r="I1724">
        <v>425847</v>
      </c>
      <c r="J1724">
        <v>50387</v>
      </c>
      <c r="K1724">
        <v>18851</v>
      </c>
      <c r="L1724">
        <f>bbdd_Social_Media_Trends[[#This Row],[Likes]]+bbdd_Social_Media_Trends[[#This Row],[Shares]]+bbdd_Social_Media_Trends[[#This Row],[Comments]]</f>
        <v>495085</v>
      </c>
      <c r="M1724">
        <f>bbdd_Social_Media_Trends[[#This Row],[Interactions]]/bbdd_Social_Media_Trends[[#This Row],[Views]]</f>
        <v>0.12953822710144267</v>
      </c>
      <c r="N1724" s="1" t="s">
        <v>29</v>
      </c>
      <c r="O1724" s="4">
        <f t="shared" si="26"/>
        <v>0</v>
      </c>
    </row>
    <row r="1725" spans="1:15">
      <c r="A1725" s="1" t="s">
        <v>1765</v>
      </c>
      <c r="B1725" s="2">
        <v>45085</v>
      </c>
      <c r="C1725" s="13" t="str">
        <f>TEXT(bbdd_Social_Media_Trends[[#This Row],[Post_Date]],"aaaa-mm")</f>
        <v>2023-06</v>
      </c>
      <c r="D1725" s="1" t="s">
        <v>24</v>
      </c>
      <c r="E1725" s="1" t="s">
        <v>31</v>
      </c>
      <c r="F1725" s="1" t="s">
        <v>14</v>
      </c>
      <c r="G1725" s="1" t="s">
        <v>25</v>
      </c>
      <c r="H1725">
        <v>4301015</v>
      </c>
      <c r="I1725">
        <v>146849</v>
      </c>
      <c r="J1725">
        <v>20372</v>
      </c>
      <c r="K1725">
        <v>37300</v>
      </c>
      <c r="L1725">
        <f>bbdd_Social_Media_Trends[[#This Row],[Likes]]+bbdd_Social_Media_Trends[[#This Row],[Shares]]+bbdd_Social_Media_Trends[[#This Row],[Comments]]</f>
        <v>204521</v>
      </c>
      <c r="M1725">
        <f>bbdd_Social_Media_Trends[[#This Row],[Interactions]]/bbdd_Social_Media_Trends[[#This Row],[Views]]</f>
        <v>4.7551798819580958E-2</v>
      </c>
      <c r="N1725" s="1" t="s">
        <v>16</v>
      </c>
      <c r="O1725" s="4">
        <f t="shared" si="26"/>
        <v>0</v>
      </c>
    </row>
    <row r="1726" spans="1:15">
      <c r="A1726" s="1" t="s">
        <v>1766</v>
      </c>
      <c r="B1726" s="2">
        <v>45188</v>
      </c>
      <c r="C1726" s="13" t="str">
        <f>TEXT(bbdd_Social_Media_Trends[[#This Row],[Post_Date]],"aaaa-mm")</f>
        <v>2023-09</v>
      </c>
      <c r="D1726" s="1" t="s">
        <v>18</v>
      </c>
      <c r="E1726" s="1" t="s">
        <v>39</v>
      </c>
      <c r="F1726" s="1" t="s">
        <v>20</v>
      </c>
      <c r="G1726" s="1" t="s">
        <v>21</v>
      </c>
      <c r="H1726">
        <v>4798066</v>
      </c>
      <c r="I1726">
        <v>375356</v>
      </c>
      <c r="J1726">
        <v>7649</v>
      </c>
      <c r="K1726">
        <v>17000</v>
      </c>
      <c r="L1726">
        <f>bbdd_Social_Media_Trends[[#This Row],[Likes]]+bbdd_Social_Media_Trends[[#This Row],[Shares]]+bbdd_Social_Media_Trends[[#This Row],[Comments]]</f>
        <v>400005</v>
      </c>
      <c r="M1726">
        <f>bbdd_Social_Media_Trends[[#This Row],[Interactions]]/bbdd_Social_Media_Trends[[#This Row],[Views]]</f>
        <v>8.336796534270266E-2</v>
      </c>
      <c r="N1726" s="1" t="s">
        <v>29</v>
      </c>
      <c r="O1726" s="4">
        <f t="shared" si="26"/>
        <v>0</v>
      </c>
    </row>
    <row r="1727" spans="1:15">
      <c r="A1727" s="1" t="s">
        <v>1767</v>
      </c>
      <c r="B1727" s="2">
        <v>44877</v>
      </c>
      <c r="C1727" s="13" t="str">
        <f>TEXT(bbdd_Social_Media_Trends[[#This Row],[Post_Date]],"aaaa-mm")</f>
        <v>2022-11</v>
      </c>
      <c r="D1727" s="1" t="s">
        <v>18</v>
      </c>
      <c r="E1727" s="1" t="s">
        <v>46</v>
      </c>
      <c r="F1727" s="1" t="s">
        <v>47</v>
      </c>
      <c r="G1727" s="1" t="s">
        <v>44</v>
      </c>
      <c r="H1727">
        <v>141212</v>
      </c>
      <c r="I1727">
        <v>41508</v>
      </c>
      <c r="J1727">
        <v>96422</v>
      </c>
      <c r="K1727">
        <v>16803</v>
      </c>
      <c r="L1727">
        <f>bbdd_Social_Media_Trends[[#This Row],[Likes]]+bbdd_Social_Media_Trends[[#This Row],[Shares]]+bbdd_Social_Media_Trends[[#This Row],[Comments]]</f>
        <v>154733</v>
      </c>
      <c r="M1727">
        <f>bbdd_Social_Media_Trends[[#This Row],[Interactions]]/bbdd_Social_Media_Trends[[#This Row],[Views]]</f>
        <v>1.0957496530039941</v>
      </c>
      <c r="N1727" s="1" t="s">
        <v>16</v>
      </c>
      <c r="O1727" s="4">
        <f t="shared" si="26"/>
        <v>0</v>
      </c>
    </row>
    <row r="1728" spans="1:15">
      <c r="A1728" s="1" t="s">
        <v>1768</v>
      </c>
      <c r="B1728" s="2">
        <v>45195</v>
      </c>
      <c r="C1728" s="13" t="str">
        <f>TEXT(bbdd_Social_Media_Trends[[#This Row],[Post_Date]],"aaaa-mm")</f>
        <v>2023-09</v>
      </c>
      <c r="D1728" s="1" t="s">
        <v>18</v>
      </c>
      <c r="E1728" s="1" t="s">
        <v>46</v>
      </c>
      <c r="F1728" s="1" t="s">
        <v>14</v>
      </c>
      <c r="G1728" s="1" t="s">
        <v>28</v>
      </c>
      <c r="H1728">
        <v>4432570</v>
      </c>
      <c r="I1728">
        <v>202923</v>
      </c>
      <c r="J1728">
        <v>40150</v>
      </c>
      <c r="K1728">
        <v>18413</v>
      </c>
      <c r="L1728">
        <f>bbdd_Social_Media_Trends[[#This Row],[Likes]]+bbdd_Social_Media_Trends[[#This Row],[Shares]]+bbdd_Social_Media_Trends[[#This Row],[Comments]]</f>
        <v>261486</v>
      </c>
      <c r="M1728">
        <f>bbdd_Social_Media_Trends[[#This Row],[Interactions]]/bbdd_Social_Media_Trends[[#This Row],[Views]]</f>
        <v>5.8991961773869332E-2</v>
      </c>
      <c r="N1728" s="1" t="s">
        <v>22</v>
      </c>
      <c r="O1728" s="4">
        <f t="shared" si="26"/>
        <v>0</v>
      </c>
    </row>
    <row r="1729" spans="1:15">
      <c r="A1729" s="1" t="s">
        <v>1769</v>
      </c>
      <c r="B1729" s="2">
        <v>45028</v>
      </c>
      <c r="C1729" s="13" t="str">
        <f>TEXT(bbdd_Social_Media_Trends[[#This Row],[Post_Date]],"aaaa-mm")</f>
        <v>2023-04</v>
      </c>
      <c r="D1729" s="1" t="s">
        <v>27</v>
      </c>
      <c r="E1729" s="1" t="s">
        <v>39</v>
      </c>
      <c r="F1729" s="1" t="s">
        <v>32</v>
      </c>
      <c r="G1729" s="1" t="s">
        <v>21</v>
      </c>
      <c r="H1729">
        <v>2592310</v>
      </c>
      <c r="I1729">
        <v>268149</v>
      </c>
      <c r="J1729">
        <v>6000</v>
      </c>
      <c r="K1729">
        <v>28800</v>
      </c>
      <c r="L1729">
        <f>bbdd_Social_Media_Trends[[#This Row],[Likes]]+bbdd_Social_Media_Trends[[#This Row],[Shares]]+bbdd_Social_Media_Trends[[#This Row],[Comments]]</f>
        <v>302949</v>
      </c>
      <c r="M1729">
        <f>bbdd_Social_Media_Trends[[#This Row],[Interactions]]/bbdd_Social_Media_Trends[[#This Row],[Views]]</f>
        <v>0.11686449537285279</v>
      </c>
      <c r="N1729" s="1" t="s">
        <v>16</v>
      </c>
      <c r="O1729" s="4">
        <f t="shared" si="26"/>
        <v>0</v>
      </c>
    </row>
    <row r="1730" spans="1:15">
      <c r="A1730" s="1" t="s">
        <v>1770</v>
      </c>
      <c r="B1730" s="2">
        <v>45128</v>
      </c>
      <c r="C1730" s="13" t="str">
        <f>TEXT(bbdd_Social_Media_Trends[[#This Row],[Post_Date]],"aaaa-mm")</f>
        <v>2023-07</v>
      </c>
      <c r="D1730" s="1" t="s">
        <v>18</v>
      </c>
      <c r="E1730" s="1" t="s">
        <v>39</v>
      </c>
      <c r="F1730" s="1" t="s">
        <v>14</v>
      </c>
      <c r="G1730" s="1" t="s">
        <v>44</v>
      </c>
      <c r="H1730">
        <v>2717115</v>
      </c>
      <c r="I1730">
        <v>79019</v>
      </c>
      <c r="J1730">
        <v>55167</v>
      </c>
      <c r="K1730">
        <v>42735</v>
      </c>
      <c r="L1730">
        <f>bbdd_Social_Media_Trends[[#This Row],[Likes]]+bbdd_Social_Media_Trends[[#This Row],[Shares]]+bbdd_Social_Media_Trends[[#This Row],[Comments]]</f>
        <v>176921</v>
      </c>
      <c r="M1730">
        <f>bbdd_Social_Media_Trends[[#This Row],[Interactions]]/bbdd_Social_Media_Trends[[#This Row],[Views]]</f>
        <v>6.5113548745636463E-2</v>
      </c>
      <c r="N1730" s="1" t="s">
        <v>22</v>
      </c>
      <c r="O1730" s="4">
        <f t="shared" ref="O1730:O1793" si="27">IF(ISERROR(VLOOKUP(A1730,A1731:A6728,1,FALSE)),0, 1)</f>
        <v>0</v>
      </c>
    </row>
    <row r="1731" spans="1:15">
      <c r="A1731" s="1" t="s">
        <v>1771</v>
      </c>
      <c r="B1731" s="2">
        <v>45027</v>
      </c>
      <c r="C1731" s="13" t="str">
        <f>TEXT(bbdd_Social_Media_Trends[[#This Row],[Post_Date]],"aaaa-mm")</f>
        <v>2023-04</v>
      </c>
      <c r="D1731" s="1" t="s">
        <v>27</v>
      </c>
      <c r="E1731" s="1" t="s">
        <v>31</v>
      </c>
      <c r="F1731" s="1" t="s">
        <v>41</v>
      </c>
      <c r="G1731" s="1" t="s">
        <v>50</v>
      </c>
      <c r="H1731">
        <v>2075584</v>
      </c>
      <c r="I1731">
        <v>162238</v>
      </c>
      <c r="J1731">
        <v>444</v>
      </c>
      <c r="K1731">
        <v>11401</v>
      </c>
      <c r="L1731">
        <f>bbdd_Social_Media_Trends[[#This Row],[Likes]]+bbdd_Social_Media_Trends[[#This Row],[Shares]]+bbdd_Social_Media_Trends[[#This Row],[Comments]]</f>
        <v>174083</v>
      </c>
      <c r="M1731">
        <f>bbdd_Social_Media_Trends[[#This Row],[Interactions]]/bbdd_Social_Media_Trends[[#This Row],[Views]]</f>
        <v>8.3871816317720699E-2</v>
      </c>
      <c r="N1731" s="1" t="s">
        <v>29</v>
      </c>
      <c r="O1731" s="4">
        <f t="shared" si="27"/>
        <v>0</v>
      </c>
    </row>
    <row r="1732" spans="1:15">
      <c r="A1732" s="1" t="s">
        <v>1772</v>
      </c>
      <c r="B1732" s="2">
        <v>44644</v>
      </c>
      <c r="C1732" s="13" t="str">
        <f>TEXT(bbdd_Social_Media_Trends[[#This Row],[Post_Date]],"aaaa-mm")</f>
        <v>2022-03</v>
      </c>
      <c r="D1732" s="1" t="s">
        <v>24</v>
      </c>
      <c r="E1732" s="1" t="s">
        <v>19</v>
      </c>
      <c r="F1732" s="1" t="s">
        <v>36</v>
      </c>
      <c r="G1732" s="1" t="s">
        <v>15</v>
      </c>
      <c r="H1732">
        <v>3172236</v>
      </c>
      <c r="I1732">
        <v>294917</v>
      </c>
      <c r="J1732">
        <v>58118</v>
      </c>
      <c r="K1732">
        <v>23149</v>
      </c>
      <c r="L1732">
        <f>bbdd_Social_Media_Trends[[#This Row],[Likes]]+bbdd_Social_Media_Trends[[#This Row],[Shares]]+bbdd_Social_Media_Trends[[#This Row],[Comments]]</f>
        <v>376184</v>
      </c>
      <c r="M1732">
        <f>bbdd_Social_Media_Trends[[#This Row],[Interactions]]/bbdd_Social_Media_Trends[[#This Row],[Views]]</f>
        <v>0.11858638512393151</v>
      </c>
      <c r="N1732" s="1" t="s">
        <v>16</v>
      </c>
      <c r="O1732" s="4">
        <f t="shared" si="27"/>
        <v>0</v>
      </c>
    </row>
    <row r="1733" spans="1:15">
      <c r="A1733" s="1" t="s">
        <v>1773</v>
      </c>
      <c r="B1733" s="2">
        <v>45103</v>
      </c>
      <c r="C1733" s="13" t="str">
        <f>TEXT(bbdd_Social_Media_Trends[[#This Row],[Post_Date]],"aaaa-mm")</f>
        <v>2023-06</v>
      </c>
      <c r="D1733" s="1" t="s">
        <v>24</v>
      </c>
      <c r="E1733" s="1" t="s">
        <v>52</v>
      </c>
      <c r="F1733" s="1" t="s">
        <v>47</v>
      </c>
      <c r="G1733" s="1" t="s">
        <v>28</v>
      </c>
      <c r="H1733">
        <v>2368193</v>
      </c>
      <c r="I1733">
        <v>171217</v>
      </c>
      <c r="J1733">
        <v>24221</v>
      </c>
      <c r="K1733">
        <v>16695</v>
      </c>
      <c r="L1733">
        <f>bbdd_Social_Media_Trends[[#This Row],[Likes]]+bbdd_Social_Media_Trends[[#This Row],[Shares]]+bbdd_Social_Media_Trends[[#This Row],[Comments]]</f>
        <v>212133</v>
      </c>
      <c r="M1733">
        <f>bbdd_Social_Media_Trends[[#This Row],[Interactions]]/bbdd_Social_Media_Trends[[#This Row],[Views]]</f>
        <v>8.957589182976218E-2</v>
      </c>
      <c r="N1733" s="1" t="s">
        <v>29</v>
      </c>
      <c r="O1733" s="4">
        <f t="shared" si="27"/>
        <v>0</v>
      </c>
    </row>
    <row r="1734" spans="1:15">
      <c r="A1734" s="1" t="s">
        <v>1774</v>
      </c>
      <c r="B1734" s="2">
        <v>45019</v>
      </c>
      <c r="C1734" s="13" t="str">
        <f>TEXT(bbdd_Social_Media_Trends[[#This Row],[Post_Date]],"aaaa-mm")</f>
        <v>2023-04</v>
      </c>
      <c r="D1734" s="1" t="s">
        <v>18</v>
      </c>
      <c r="E1734" s="1" t="s">
        <v>13</v>
      </c>
      <c r="F1734" s="1" t="s">
        <v>14</v>
      </c>
      <c r="G1734" s="1" t="s">
        <v>28</v>
      </c>
      <c r="H1734">
        <v>4039664</v>
      </c>
      <c r="I1734">
        <v>215178</v>
      </c>
      <c r="J1734">
        <v>17518</v>
      </c>
      <c r="K1734">
        <v>34782</v>
      </c>
      <c r="L1734">
        <f>bbdd_Social_Media_Trends[[#This Row],[Likes]]+bbdd_Social_Media_Trends[[#This Row],[Shares]]+bbdd_Social_Media_Trends[[#This Row],[Comments]]</f>
        <v>267478</v>
      </c>
      <c r="M1734">
        <f>bbdd_Social_Media_Trends[[#This Row],[Interactions]]/bbdd_Social_Media_Trends[[#This Row],[Views]]</f>
        <v>6.6212932560727827E-2</v>
      </c>
      <c r="N1734" s="1" t="s">
        <v>22</v>
      </c>
      <c r="O1734" s="4">
        <f t="shared" si="27"/>
        <v>0</v>
      </c>
    </row>
    <row r="1735" spans="1:15">
      <c r="A1735" s="1" t="s">
        <v>1775</v>
      </c>
      <c r="B1735" s="2">
        <v>44831</v>
      </c>
      <c r="C1735" s="13" t="str">
        <f>TEXT(bbdd_Social_Media_Trends[[#This Row],[Post_Date]],"aaaa-mm")</f>
        <v>2022-09</v>
      </c>
      <c r="D1735" s="1" t="s">
        <v>27</v>
      </c>
      <c r="E1735" s="1" t="s">
        <v>39</v>
      </c>
      <c r="F1735" s="1" t="s">
        <v>20</v>
      </c>
      <c r="G1735" s="1" t="s">
        <v>21</v>
      </c>
      <c r="H1735">
        <v>2598420</v>
      </c>
      <c r="I1735">
        <v>304484</v>
      </c>
      <c r="J1735">
        <v>19829</v>
      </c>
      <c r="K1735">
        <v>19545</v>
      </c>
      <c r="L1735">
        <f>bbdd_Social_Media_Trends[[#This Row],[Likes]]+bbdd_Social_Media_Trends[[#This Row],[Shares]]+bbdd_Social_Media_Trends[[#This Row],[Comments]]</f>
        <v>343858</v>
      </c>
      <c r="M1735">
        <f>bbdd_Social_Media_Trends[[#This Row],[Interactions]]/bbdd_Social_Media_Trends[[#This Row],[Views]]</f>
        <v>0.13233349497002025</v>
      </c>
      <c r="N1735" s="1" t="s">
        <v>29</v>
      </c>
      <c r="O1735" s="4">
        <f t="shared" si="27"/>
        <v>0</v>
      </c>
    </row>
    <row r="1736" spans="1:15">
      <c r="A1736" s="1" t="s">
        <v>1776</v>
      </c>
      <c r="B1736" s="2">
        <v>45161</v>
      </c>
      <c r="C1736" s="13" t="str">
        <f>TEXT(bbdd_Social_Media_Trends[[#This Row],[Post_Date]],"aaaa-mm")</f>
        <v>2023-08</v>
      </c>
      <c r="D1736" s="1" t="s">
        <v>12</v>
      </c>
      <c r="E1736" s="1" t="s">
        <v>46</v>
      </c>
      <c r="F1736" s="1" t="s">
        <v>47</v>
      </c>
      <c r="G1736" s="1" t="s">
        <v>50</v>
      </c>
      <c r="H1736">
        <v>2332745</v>
      </c>
      <c r="I1736">
        <v>40568</v>
      </c>
      <c r="J1736">
        <v>23894</v>
      </c>
      <c r="K1736">
        <v>29224</v>
      </c>
      <c r="L1736">
        <f>bbdd_Social_Media_Trends[[#This Row],[Likes]]+bbdd_Social_Media_Trends[[#This Row],[Shares]]+bbdd_Social_Media_Trends[[#This Row],[Comments]]</f>
        <v>93686</v>
      </c>
      <c r="M1736">
        <f>bbdd_Social_Media_Trends[[#This Row],[Interactions]]/bbdd_Social_Media_Trends[[#This Row],[Views]]</f>
        <v>4.0161269234314081E-2</v>
      </c>
      <c r="N1736" s="1" t="s">
        <v>16</v>
      </c>
      <c r="O1736" s="4">
        <f t="shared" si="27"/>
        <v>0</v>
      </c>
    </row>
    <row r="1737" spans="1:15">
      <c r="A1737" s="1" t="s">
        <v>1777</v>
      </c>
      <c r="B1737" s="2">
        <v>45202</v>
      </c>
      <c r="C1737" s="13" t="str">
        <f>TEXT(bbdd_Social_Media_Trends[[#This Row],[Post_Date]],"aaaa-mm")</f>
        <v>2023-10</v>
      </c>
      <c r="D1737" s="1" t="s">
        <v>27</v>
      </c>
      <c r="E1737" s="1" t="s">
        <v>31</v>
      </c>
      <c r="F1737" s="1" t="s">
        <v>32</v>
      </c>
      <c r="G1737" s="1" t="s">
        <v>21</v>
      </c>
      <c r="H1737">
        <v>770227</v>
      </c>
      <c r="I1737">
        <v>299966</v>
      </c>
      <c r="J1737">
        <v>67551</v>
      </c>
      <c r="K1737">
        <v>7360</v>
      </c>
      <c r="L1737">
        <f>bbdd_Social_Media_Trends[[#This Row],[Likes]]+bbdd_Social_Media_Trends[[#This Row],[Shares]]+bbdd_Social_Media_Trends[[#This Row],[Comments]]</f>
        <v>374877</v>
      </c>
      <c r="M1737">
        <f>bbdd_Social_Media_Trends[[#This Row],[Interactions]]/bbdd_Social_Media_Trends[[#This Row],[Views]]</f>
        <v>0.48670976218699163</v>
      </c>
      <c r="N1737" s="1" t="s">
        <v>16</v>
      </c>
      <c r="O1737" s="4">
        <f t="shared" si="27"/>
        <v>0</v>
      </c>
    </row>
    <row r="1738" spans="1:15">
      <c r="A1738" s="1" t="s">
        <v>1778</v>
      </c>
      <c r="B1738" s="2">
        <v>44588</v>
      </c>
      <c r="C1738" s="13" t="str">
        <f>TEXT(bbdd_Social_Media_Trends[[#This Row],[Post_Date]],"aaaa-mm")</f>
        <v>2022-01</v>
      </c>
      <c r="D1738" s="1" t="s">
        <v>24</v>
      </c>
      <c r="E1738" s="1" t="s">
        <v>19</v>
      </c>
      <c r="F1738" s="1" t="s">
        <v>47</v>
      </c>
      <c r="G1738" s="1" t="s">
        <v>21</v>
      </c>
      <c r="H1738">
        <v>2805428</v>
      </c>
      <c r="I1738">
        <v>266431</v>
      </c>
      <c r="J1738">
        <v>48212</v>
      </c>
      <c r="K1738">
        <v>43658</v>
      </c>
      <c r="L1738">
        <f>bbdd_Social_Media_Trends[[#This Row],[Likes]]+bbdd_Social_Media_Trends[[#This Row],[Shares]]+bbdd_Social_Media_Trends[[#This Row],[Comments]]</f>
        <v>358301</v>
      </c>
      <c r="M1738">
        <f>bbdd_Social_Media_Trends[[#This Row],[Interactions]]/bbdd_Social_Media_Trends[[#This Row],[Views]]</f>
        <v>0.12771705422488119</v>
      </c>
      <c r="N1738" s="1" t="s">
        <v>29</v>
      </c>
      <c r="O1738" s="4">
        <f t="shared" si="27"/>
        <v>0</v>
      </c>
    </row>
    <row r="1739" spans="1:15">
      <c r="A1739" s="1" t="s">
        <v>1779</v>
      </c>
      <c r="B1739" s="2">
        <v>45272</v>
      </c>
      <c r="C1739" s="13" t="str">
        <f>TEXT(bbdd_Social_Media_Trends[[#This Row],[Post_Date]],"aaaa-mm")</f>
        <v>2023-12</v>
      </c>
      <c r="D1739" s="1" t="s">
        <v>18</v>
      </c>
      <c r="E1739" s="1" t="s">
        <v>31</v>
      </c>
      <c r="F1739" s="1" t="s">
        <v>36</v>
      </c>
      <c r="G1739" s="1" t="s">
        <v>60</v>
      </c>
      <c r="H1739">
        <v>2536643</v>
      </c>
      <c r="I1739">
        <v>205972</v>
      </c>
      <c r="J1739">
        <v>96758</v>
      </c>
      <c r="K1739">
        <v>48582</v>
      </c>
      <c r="L1739">
        <f>bbdd_Social_Media_Trends[[#This Row],[Likes]]+bbdd_Social_Media_Trends[[#This Row],[Shares]]+bbdd_Social_Media_Trends[[#This Row],[Comments]]</f>
        <v>351312</v>
      </c>
      <c r="M1739">
        <f>bbdd_Social_Media_Trends[[#This Row],[Interactions]]/bbdd_Social_Media_Trends[[#This Row],[Views]]</f>
        <v>0.1384948532371327</v>
      </c>
      <c r="N1739" s="1" t="s">
        <v>29</v>
      </c>
      <c r="O1739" s="4">
        <f t="shared" si="27"/>
        <v>0</v>
      </c>
    </row>
    <row r="1740" spans="1:15">
      <c r="A1740" s="1" t="s">
        <v>1780</v>
      </c>
      <c r="B1740" s="2">
        <v>44599</v>
      </c>
      <c r="C1740" s="13" t="str">
        <f>TEXT(bbdd_Social_Media_Trends[[#This Row],[Post_Date]],"aaaa-mm")</f>
        <v>2022-02</v>
      </c>
      <c r="D1740" s="1" t="s">
        <v>27</v>
      </c>
      <c r="E1740" s="1" t="s">
        <v>39</v>
      </c>
      <c r="F1740" s="1" t="s">
        <v>41</v>
      </c>
      <c r="G1740" s="1" t="s">
        <v>28</v>
      </c>
      <c r="H1740">
        <v>51815</v>
      </c>
      <c r="I1740">
        <v>14220</v>
      </c>
      <c r="J1740">
        <v>88469</v>
      </c>
      <c r="K1740">
        <v>23486</v>
      </c>
      <c r="L1740">
        <f>bbdd_Social_Media_Trends[[#This Row],[Likes]]+bbdd_Social_Media_Trends[[#This Row],[Shares]]+bbdd_Social_Media_Trends[[#This Row],[Comments]]</f>
        <v>126175</v>
      </c>
      <c r="M1740">
        <f>bbdd_Social_Media_Trends[[#This Row],[Interactions]]/bbdd_Social_Media_Trends[[#This Row],[Views]]</f>
        <v>2.4351056643829008</v>
      </c>
      <c r="N1740" s="1" t="s">
        <v>16</v>
      </c>
      <c r="O1740" s="4">
        <f t="shared" si="27"/>
        <v>0</v>
      </c>
    </row>
    <row r="1741" spans="1:15">
      <c r="A1741" s="1" t="s">
        <v>1781</v>
      </c>
      <c r="B1741" s="2">
        <v>44818</v>
      </c>
      <c r="C1741" s="13" t="str">
        <f>TEXT(bbdd_Social_Media_Trends[[#This Row],[Post_Date]],"aaaa-mm")</f>
        <v>2022-09</v>
      </c>
      <c r="D1741" s="1" t="s">
        <v>27</v>
      </c>
      <c r="E1741" s="1" t="s">
        <v>59</v>
      </c>
      <c r="F1741" s="1" t="s">
        <v>14</v>
      </c>
      <c r="G1741" s="1" t="s">
        <v>60</v>
      </c>
      <c r="H1741">
        <v>4817560</v>
      </c>
      <c r="I1741">
        <v>335811</v>
      </c>
      <c r="J1741">
        <v>91403</v>
      </c>
      <c r="K1741">
        <v>46079</v>
      </c>
      <c r="L1741">
        <f>bbdd_Social_Media_Trends[[#This Row],[Likes]]+bbdd_Social_Media_Trends[[#This Row],[Shares]]+bbdd_Social_Media_Trends[[#This Row],[Comments]]</f>
        <v>473293</v>
      </c>
      <c r="M1741">
        <f>bbdd_Social_Media_Trends[[#This Row],[Interactions]]/bbdd_Social_Media_Trends[[#This Row],[Views]]</f>
        <v>9.8243301588355925E-2</v>
      </c>
      <c r="N1741" s="1" t="s">
        <v>29</v>
      </c>
      <c r="O1741" s="4">
        <f t="shared" si="27"/>
        <v>0</v>
      </c>
    </row>
    <row r="1742" spans="1:15">
      <c r="A1742" s="1" t="s">
        <v>1782</v>
      </c>
      <c r="B1742" s="2">
        <v>44818</v>
      </c>
      <c r="C1742" s="13" t="str">
        <f>TEXT(bbdd_Social_Media_Trends[[#This Row],[Post_Date]],"aaaa-mm")</f>
        <v>2022-09</v>
      </c>
      <c r="D1742" s="1" t="s">
        <v>24</v>
      </c>
      <c r="E1742" s="1" t="s">
        <v>59</v>
      </c>
      <c r="F1742" s="1" t="s">
        <v>47</v>
      </c>
      <c r="G1742" s="1" t="s">
        <v>25</v>
      </c>
      <c r="H1742">
        <v>1690909</v>
      </c>
      <c r="I1742">
        <v>344166</v>
      </c>
      <c r="J1742">
        <v>38801</v>
      </c>
      <c r="K1742">
        <v>49469</v>
      </c>
      <c r="L1742">
        <f>bbdd_Social_Media_Trends[[#This Row],[Likes]]+bbdd_Social_Media_Trends[[#This Row],[Shares]]+bbdd_Social_Media_Trends[[#This Row],[Comments]]</f>
        <v>432436</v>
      </c>
      <c r="M1742">
        <f>bbdd_Social_Media_Trends[[#This Row],[Interactions]]/bbdd_Social_Media_Trends[[#This Row],[Views]]</f>
        <v>0.25574173417966312</v>
      </c>
      <c r="N1742" s="1" t="s">
        <v>22</v>
      </c>
      <c r="O1742" s="4">
        <f t="shared" si="27"/>
        <v>0</v>
      </c>
    </row>
    <row r="1743" spans="1:15">
      <c r="A1743" s="1" t="s">
        <v>1783</v>
      </c>
      <c r="B1743" s="2">
        <v>45033</v>
      </c>
      <c r="C1743" s="13" t="str">
        <f>TEXT(bbdd_Social_Media_Trends[[#This Row],[Post_Date]],"aaaa-mm")</f>
        <v>2023-04</v>
      </c>
      <c r="D1743" s="1" t="s">
        <v>12</v>
      </c>
      <c r="E1743" s="1" t="s">
        <v>49</v>
      </c>
      <c r="F1743" s="1" t="s">
        <v>14</v>
      </c>
      <c r="G1743" s="1" t="s">
        <v>60</v>
      </c>
      <c r="H1743">
        <v>4921272</v>
      </c>
      <c r="I1743">
        <v>345751</v>
      </c>
      <c r="J1743">
        <v>48526</v>
      </c>
      <c r="K1743">
        <v>28348</v>
      </c>
      <c r="L1743">
        <f>bbdd_Social_Media_Trends[[#This Row],[Likes]]+bbdd_Social_Media_Trends[[#This Row],[Shares]]+bbdd_Social_Media_Trends[[#This Row],[Comments]]</f>
        <v>422625</v>
      </c>
      <c r="M1743">
        <f>bbdd_Social_Media_Trends[[#This Row],[Interactions]]/bbdd_Social_Media_Trends[[#This Row],[Views]]</f>
        <v>8.5877187848995132E-2</v>
      </c>
      <c r="N1743" s="1" t="s">
        <v>22</v>
      </c>
      <c r="O1743" s="4">
        <f t="shared" si="27"/>
        <v>0</v>
      </c>
    </row>
    <row r="1744" spans="1:15">
      <c r="A1744" s="1" t="s">
        <v>1784</v>
      </c>
      <c r="B1744" s="2">
        <v>44925</v>
      </c>
      <c r="C1744" s="13" t="str">
        <f>TEXT(bbdd_Social_Media_Trends[[#This Row],[Post_Date]],"aaaa-mm")</f>
        <v>2022-12</v>
      </c>
      <c r="D1744" s="1" t="s">
        <v>12</v>
      </c>
      <c r="E1744" s="1" t="s">
        <v>31</v>
      </c>
      <c r="F1744" s="1" t="s">
        <v>14</v>
      </c>
      <c r="G1744" s="1" t="s">
        <v>25</v>
      </c>
      <c r="H1744">
        <v>4098173</v>
      </c>
      <c r="I1744">
        <v>91022</v>
      </c>
      <c r="J1744">
        <v>62312</v>
      </c>
      <c r="K1744">
        <v>33968</v>
      </c>
      <c r="L1744">
        <f>bbdd_Social_Media_Trends[[#This Row],[Likes]]+bbdd_Social_Media_Trends[[#This Row],[Shares]]+bbdd_Social_Media_Trends[[#This Row],[Comments]]</f>
        <v>187302</v>
      </c>
      <c r="M1744">
        <f>bbdd_Social_Media_Trends[[#This Row],[Interactions]]/bbdd_Social_Media_Trends[[#This Row],[Views]]</f>
        <v>4.570378068470999E-2</v>
      </c>
      <c r="N1744" s="1" t="s">
        <v>29</v>
      </c>
      <c r="O1744" s="4">
        <f t="shared" si="27"/>
        <v>0</v>
      </c>
    </row>
    <row r="1745" spans="1:15">
      <c r="A1745" s="1" t="s">
        <v>1785</v>
      </c>
      <c r="B1745" s="2">
        <v>44572</v>
      </c>
      <c r="C1745" s="13" t="str">
        <f>TEXT(bbdd_Social_Media_Trends[[#This Row],[Post_Date]],"aaaa-mm")</f>
        <v>2022-01</v>
      </c>
      <c r="D1745" s="1" t="s">
        <v>18</v>
      </c>
      <c r="E1745" s="1" t="s">
        <v>35</v>
      </c>
      <c r="F1745" s="1" t="s">
        <v>20</v>
      </c>
      <c r="G1745" s="1" t="s">
        <v>25</v>
      </c>
      <c r="H1745">
        <v>336698</v>
      </c>
      <c r="I1745">
        <v>348443</v>
      </c>
      <c r="J1745">
        <v>1797</v>
      </c>
      <c r="K1745">
        <v>2675</v>
      </c>
      <c r="L1745">
        <f>bbdd_Social_Media_Trends[[#This Row],[Likes]]+bbdd_Social_Media_Trends[[#This Row],[Shares]]+bbdd_Social_Media_Trends[[#This Row],[Comments]]</f>
        <v>352915</v>
      </c>
      <c r="M1745">
        <f>bbdd_Social_Media_Trends[[#This Row],[Interactions]]/bbdd_Social_Media_Trends[[#This Row],[Views]]</f>
        <v>1.0481648242638804</v>
      </c>
      <c r="N1745" s="1" t="s">
        <v>22</v>
      </c>
      <c r="O1745" s="4">
        <f t="shared" si="27"/>
        <v>0</v>
      </c>
    </row>
    <row r="1746" spans="1:15">
      <c r="A1746" s="1" t="s">
        <v>1786</v>
      </c>
      <c r="B1746" s="2">
        <v>45248</v>
      </c>
      <c r="C1746" s="13" t="str">
        <f>TEXT(bbdd_Social_Media_Trends[[#This Row],[Post_Date]],"aaaa-mm")</f>
        <v>2023-11</v>
      </c>
      <c r="D1746" s="1" t="s">
        <v>24</v>
      </c>
      <c r="E1746" s="1" t="s">
        <v>57</v>
      </c>
      <c r="F1746" s="1" t="s">
        <v>47</v>
      </c>
      <c r="G1746" s="1" t="s">
        <v>60</v>
      </c>
      <c r="H1746">
        <v>4379236</v>
      </c>
      <c r="I1746">
        <v>485559</v>
      </c>
      <c r="J1746">
        <v>59926</v>
      </c>
      <c r="K1746">
        <v>7507</v>
      </c>
      <c r="L1746">
        <f>bbdd_Social_Media_Trends[[#This Row],[Likes]]+bbdd_Social_Media_Trends[[#This Row],[Shares]]+bbdd_Social_Media_Trends[[#This Row],[Comments]]</f>
        <v>552992</v>
      </c>
      <c r="M1746">
        <f>bbdd_Social_Media_Trends[[#This Row],[Interactions]]/bbdd_Social_Media_Trends[[#This Row],[Views]]</f>
        <v>0.12627590748705939</v>
      </c>
      <c r="N1746" s="1" t="s">
        <v>29</v>
      </c>
      <c r="O1746" s="4">
        <f t="shared" si="27"/>
        <v>0</v>
      </c>
    </row>
    <row r="1747" spans="1:15">
      <c r="A1747" s="1" t="s">
        <v>1787</v>
      </c>
      <c r="B1747" s="2">
        <v>45265</v>
      </c>
      <c r="C1747" s="13" t="str">
        <f>TEXT(bbdd_Social_Media_Trends[[#This Row],[Post_Date]],"aaaa-mm")</f>
        <v>2023-12</v>
      </c>
      <c r="D1747" s="1" t="s">
        <v>12</v>
      </c>
      <c r="E1747" s="1" t="s">
        <v>19</v>
      </c>
      <c r="F1747" s="1" t="s">
        <v>36</v>
      </c>
      <c r="G1747" s="1" t="s">
        <v>21</v>
      </c>
      <c r="H1747">
        <v>1213903</v>
      </c>
      <c r="I1747">
        <v>313955</v>
      </c>
      <c r="J1747">
        <v>54987</v>
      </c>
      <c r="K1747">
        <v>27784</v>
      </c>
      <c r="L1747">
        <f>bbdd_Social_Media_Trends[[#This Row],[Likes]]+bbdd_Social_Media_Trends[[#This Row],[Shares]]+bbdd_Social_Media_Trends[[#This Row],[Comments]]</f>
        <v>396726</v>
      </c>
      <c r="M1747">
        <f>bbdd_Social_Media_Trends[[#This Row],[Interactions]]/bbdd_Social_Media_Trends[[#This Row],[Views]]</f>
        <v>0.32681853492412494</v>
      </c>
      <c r="N1747" s="1" t="s">
        <v>22</v>
      </c>
      <c r="O1747" s="4">
        <f t="shared" si="27"/>
        <v>0</v>
      </c>
    </row>
    <row r="1748" spans="1:15">
      <c r="A1748" s="1" t="s">
        <v>1788</v>
      </c>
      <c r="B1748" s="2">
        <v>45254</v>
      </c>
      <c r="C1748" s="13" t="str">
        <f>TEXT(bbdd_Social_Media_Trends[[#This Row],[Post_Date]],"aaaa-mm")</f>
        <v>2023-11</v>
      </c>
      <c r="D1748" s="1" t="s">
        <v>24</v>
      </c>
      <c r="E1748" s="1" t="s">
        <v>19</v>
      </c>
      <c r="F1748" s="1" t="s">
        <v>32</v>
      </c>
      <c r="G1748" s="1" t="s">
        <v>50</v>
      </c>
      <c r="H1748">
        <v>2121520</v>
      </c>
      <c r="I1748">
        <v>204206</v>
      </c>
      <c r="J1748">
        <v>17380</v>
      </c>
      <c r="K1748">
        <v>21689</v>
      </c>
      <c r="L1748">
        <f>bbdd_Social_Media_Trends[[#This Row],[Likes]]+bbdd_Social_Media_Trends[[#This Row],[Shares]]+bbdd_Social_Media_Trends[[#This Row],[Comments]]</f>
        <v>243275</v>
      </c>
      <c r="M1748">
        <f>bbdd_Social_Media_Trends[[#This Row],[Interactions]]/bbdd_Social_Media_Trends[[#This Row],[Views]]</f>
        <v>0.11467014216222331</v>
      </c>
      <c r="N1748" s="1" t="s">
        <v>29</v>
      </c>
      <c r="O1748" s="4">
        <f t="shared" si="27"/>
        <v>0</v>
      </c>
    </row>
    <row r="1749" spans="1:15">
      <c r="A1749" s="1" t="s">
        <v>1789</v>
      </c>
      <c r="B1749" s="2">
        <v>44584</v>
      </c>
      <c r="C1749" s="13" t="str">
        <f>TEXT(bbdd_Social_Media_Trends[[#This Row],[Post_Date]],"aaaa-mm")</f>
        <v>2022-01</v>
      </c>
      <c r="D1749" s="1" t="s">
        <v>24</v>
      </c>
      <c r="E1749" s="1" t="s">
        <v>39</v>
      </c>
      <c r="F1749" s="1" t="s">
        <v>14</v>
      </c>
      <c r="G1749" s="1" t="s">
        <v>37</v>
      </c>
      <c r="H1749">
        <v>4143188</v>
      </c>
      <c r="I1749">
        <v>47437</v>
      </c>
      <c r="J1749">
        <v>53378</v>
      </c>
      <c r="K1749">
        <v>21394</v>
      </c>
      <c r="L1749">
        <f>bbdd_Social_Media_Trends[[#This Row],[Likes]]+bbdd_Social_Media_Trends[[#This Row],[Shares]]+bbdd_Social_Media_Trends[[#This Row],[Comments]]</f>
        <v>122209</v>
      </c>
      <c r="M1749">
        <f>bbdd_Social_Media_Trends[[#This Row],[Interactions]]/bbdd_Social_Media_Trends[[#This Row],[Views]]</f>
        <v>2.9496368496915903E-2</v>
      </c>
      <c r="N1749" s="1" t="s">
        <v>16</v>
      </c>
      <c r="O1749" s="4">
        <f t="shared" si="27"/>
        <v>0</v>
      </c>
    </row>
    <row r="1750" spans="1:15">
      <c r="A1750" s="1" t="s">
        <v>1790</v>
      </c>
      <c r="B1750" s="2">
        <v>44735</v>
      </c>
      <c r="C1750" s="13" t="str">
        <f>TEXT(bbdd_Social_Media_Trends[[#This Row],[Post_Date]],"aaaa-mm")</f>
        <v>2022-06</v>
      </c>
      <c r="D1750" s="1" t="s">
        <v>27</v>
      </c>
      <c r="E1750" s="1" t="s">
        <v>57</v>
      </c>
      <c r="F1750" s="1" t="s">
        <v>41</v>
      </c>
      <c r="G1750" s="1" t="s">
        <v>44</v>
      </c>
      <c r="H1750">
        <v>502571</v>
      </c>
      <c r="I1750">
        <v>222460</v>
      </c>
      <c r="J1750">
        <v>43807</v>
      </c>
      <c r="K1750">
        <v>47455</v>
      </c>
      <c r="L1750">
        <f>bbdd_Social_Media_Trends[[#This Row],[Likes]]+bbdd_Social_Media_Trends[[#This Row],[Shares]]+bbdd_Social_Media_Trends[[#This Row],[Comments]]</f>
        <v>313722</v>
      </c>
      <c r="M1750">
        <f>bbdd_Social_Media_Trends[[#This Row],[Interactions]]/bbdd_Social_Media_Trends[[#This Row],[Views]]</f>
        <v>0.62423418780630002</v>
      </c>
      <c r="N1750" s="1" t="s">
        <v>16</v>
      </c>
      <c r="O1750" s="4">
        <f t="shared" si="27"/>
        <v>0</v>
      </c>
    </row>
    <row r="1751" spans="1:15">
      <c r="A1751" s="1" t="s">
        <v>1791</v>
      </c>
      <c r="B1751" s="2">
        <v>45177</v>
      </c>
      <c r="C1751" s="13" t="str">
        <f>TEXT(bbdd_Social_Media_Trends[[#This Row],[Post_Date]],"aaaa-mm")</f>
        <v>2023-09</v>
      </c>
      <c r="D1751" s="1" t="s">
        <v>27</v>
      </c>
      <c r="E1751" s="1" t="s">
        <v>59</v>
      </c>
      <c r="F1751" s="1" t="s">
        <v>41</v>
      </c>
      <c r="G1751" s="1" t="s">
        <v>44</v>
      </c>
      <c r="H1751">
        <v>3301819</v>
      </c>
      <c r="I1751">
        <v>219535</v>
      </c>
      <c r="J1751">
        <v>69694</v>
      </c>
      <c r="K1751">
        <v>1274</v>
      </c>
      <c r="L1751">
        <f>bbdd_Social_Media_Trends[[#This Row],[Likes]]+bbdd_Social_Media_Trends[[#This Row],[Shares]]+bbdd_Social_Media_Trends[[#This Row],[Comments]]</f>
        <v>290503</v>
      </c>
      <c r="M1751">
        <f>bbdd_Social_Media_Trends[[#This Row],[Interactions]]/bbdd_Social_Media_Trends[[#This Row],[Views]]</f>
        <v>8.7982714982256752E-2</v>
      </c>
      <c r="N1751" s="1" t="s">
        <v>29</v>
      </c>
      <c r="O1751" s="4">
        <f t="shared" si="27"/>
        <v>0</v>
      </c>
    </row>
    <row r="1752" spans="1:15">
      <c r="A1752" s="1" t="s">
        <v>1792</v>
      </c>
      <c r="B1752" s="2">
        <v>44639</v>
      </c>
      <c r="C1752" s="13" t="str">
        <f>TEXT(bbdd_Social_Media_Trends[[#This Row],[Post_Date]],"aaaa-mm")</f>
        <v>2022-03</v>
      </c>
      <c r="D1752" s="1" t="s">
        <v>12</v>
      </c>
      <c r="E1752" s="1" t="s">
        <v>13</v>
      </c>
      <c r="F1752" s="1" t="s">
        <v>41</v>
      </c>
      <c r="G1752" s="1" t="s">
        <v>15</v>
      </c>
      <c r="H1752">
        <v>153188</v>
      </c>
      <c r="I1752">
        <v>185171</v>
      </c>
      <c r="J1752">
        <v>99287</v>
      </c>
      <c r="K1752">
        <v>27548</v>
      </c>
      <c r="L1752">
        <f>bbdd_Social_Media_Trends[[#This Row],[Likes]]+bbdd_Social_Media_Trends[[#This Row],[Shares]]+bbdd_Social_Media_Trends[[#This Row],[Comments]]</f>
        <v>312006</v>
      </c>
      <c r="M1752">
        <f>bbdd_Social_Media_Trends[[#This Row],[Interactions]]/bbdd_Social_Media_Trends[[#This Row],[Views]]</f>
        <v>2.036752226022926</v>
      </c>
      <c r="N1752" s="1" t="s">
        <v>22</v>
      </c>
      <c r="O1752" s="4">
        <f t="shared" si="27"/>
        <v>0</v>
      </c>
    </row>
    <row r="1753" spans="1:15">
      <c r="A1753" s="1" t="s">
        <v>1793</v>
      </c>
      <c r="B1753" s="2">
        <v>45224</v>
      </c>
      <c r="C1753" s="13" t="str">
        <f>TEXT(bbdd_Social_Media_Trends[[#This Row],[Post_Date]],"aaaa-mm")</f>
        <v>2023-10</v>
      </c>
      <c r="D1753" s="1" t="s">
        <v>24</v>
      </c>
      <c r="E1753" s="1" t="s">
        <v>57</v>
      </c>
      <c r="F1753" s="1" t="s">
        <v>14</v>
      </c>
      <c r="G1753" s="1" t="s">
        <v>50</v>
      </c>
      <c r="H1753">
        <v>4070958</v>
      </c>
      <c r="I1753">
        <v>301070</v>
      </c>
      <c r="J1753">
        <v>66175</v>
      </c>
      <c r="K1753">
        <v>32605</v>
      </c>
      <c r="L1753">
        <f>bbdd_Social_Media_Trends[[#This Row],[Likes]]+bbdd_Social_Media_Trends[[#This Row],[Shares]]+bbdd_Social_Media_Trends[[#This Row],[Comments]]</f>
        <v>399850</v>
      </c>
      <c r="M1753">
        <f>bbdd_Social_Media_Trends[[#This Row],[Interactions]]/bbdd_Social_Media_Trends[[#This Row],[Views]]</f>
        <v>9.8220124108379409E-2</v>
      </c>
      <c r="N1753" s="1" t="s">
        <v>22</v>
      </c>
      <c r="O1753" s="4">
        <f t="shared" si="27"/>
        <v>0</v>
      </c>
    </row>
    <row r="1754" spans="1:15">
      <c r="A1754" s="1" t="s">
        <v>1794</v>
      </c>
      <c r="B1754" s="2">
        <v>44832</v>
      </c>
      <c r="C1754" s="13" t="str">
        <f>TEXT(bbdd_Social_Media_Trends[[#This Row],[Post_Date]],"aaaa-mm")</f>
        <v>2022-09</v>
      </c>
      <c r="D1754" s="1" t="s">
        <v>27</v>
      </c>
      <c r="E1754" s="1" t="s">
        <v>13</v>
      </c>
      <c r="F1754" s="1" t="s">
        <v>36</v>
      </c>
      <c r="G1754" s="1" t="s">
        <v>25</v>
      </c>
      <c r="H1754">
        <v>248786</v>
      </c>
      <c r="I1754">
        <v>265311</v>
      </c>
      <c r="J1754">
        <v>3531</v>
      </c>
      <c r="K1754">
        <v>23777</v>
      </c>
      <c r="L1754">
        <f>bbdd_Social_Media_Trends[[#This Row],[Likes]]+bbdd_Social_Media_Trends[[#This Row],[Shares]]+bbdd_Social_Media_Trends[[#This Row],[Comments]]</f>
        <v>292619</v>
      </c>
      <c r="M1754">
        <f>bbdd_Social_Media_Trends[[#This Row],[Interactions]]/bbdd_Social_Media_Trends[[#This Row],[Views]]</f>
        <v>1.1761875668244999</v>
      </c>
      <c r="N1754" s="1" t="s">
        <v>16</v>
      </c>
      <c r="O1754" s="4">
        <f t="shared" si="27"/>
        <v>0</v>
      </c>
    </row>
    <row r="1755" spans="1:15">
      <c r="A1755" s="1" t="s">
        <v>1795</v>
      </c>
      <c r="B1755" s="2">
        <v>44945</v>
      </c>
      <c r="C1755" s="13" t="str">
        <f>TEXT(bbdd_Social_Media_Trends[[#This Row],[Post_Date]],"aaaa-mm")</f>
        <v>2023-01</v>
      </c>
      <c r="D1755" s="1" t="s">
        <v>18</v>
      </c>
      <c r="E1755" s="1" t="s">
        <v>13</v>
      </c>
      <c r="F1755" s="1" t="s">
        <v>14</v>
      </c>
      <c r="G1755" s="1" t="s">
        <v>60</v>
      </c>
      <c r="H1755">
        <v>1984433</v>
      </c>
      <c r="I1755">
        <v>210428</v>
      </c>
      <c r="J1755">
        <v>28342</v>
      </c>
      <c r="K1755">
        <v>5355</v>
      </c>
      <c r="L1755">
        <f>bbdd_Social_Media_Trends[[#This Row],[Likes]]+bbdd_Social_Media_Trends[[#This Row],[Shares]]+bbdd_Social_Media_Trends[[#This Row],[Comments]]</f>
        <v>244125</v>
      </c>
      <c r="M1755">
        <f>bbdd_Social_Media_Trends[[#This Row],[Interactions]]/bbdd_Social_Media_Trends[[#This Row],[Views]]</f>
        <v>0.12302002637529208</v>
      </c>
      <c r="N1755" s="1" t="s">
        <v>22</v>
      </c>
      <c r="O1755" s="4">
        <f t="shared" si="27"/>
        <v>0</v>
      </c>
    </row>
    <row r="1756" spans="1:15">
      <c r="A1756" s="1" t="s">
        <v>1796</v>
      </c>
      <c r="B1756" s="2">
        <v>45091</v>
      </c>
      <c r="C1756" s="13" t="str">
        <f>TEXT(bbdd_Social_Media_Trends[[#This Row],[Post_Date]],"aaaa-mm")</f>
        <v>2023-06</v>
      </c>
      <c r="D1756" s="1" t="s">
        <v>27</v>
      </c>
      <c r="E1756" s="1" t="s">
        <v>35</v>
      </c>
      <c r="F1756" s="1" t="s">
        <v>20</v>
      </c>
      <c r="G1756" s="1" t="s">
        <v>44</v>
      </c>
      <c r="H1756">
        <v>3640508</v>
      </c>
      <c r="I1756">
        <v>370123</v>
      </c>
      <c r="J1756">
        <v>1262</v>
      </c>
      <c r="K1756">
        <v>2622</v>
      </c>
      <c r="L1756">
        <f>bbdd_Social_Media_Trends[[#This Row],[Likes]]+bbdd_Social_Media_Trends[[#This Row],[Shares]]+bbdd_Social_Media_Trends[[#This Row],[Comments]]</f>
        <v>374007</v>
      </c>
      <c r="M1756">
        <f>bbdd_Social_Media_Trends[[#This Row],[Interactions]]/bbdd_Social_Media_Trends[[#This Row],[Views]]</f>
        <v>0.10273483810501172</v>
      </c>
      <c r="N1756" s="1" t="s">
        <v>29</v>
      </c>
      <c r="O1756" s="4">
        <f t="shared" si="27"/>
        <v>0</v>
      </c>
    </row>
    <row r="1757" spans="1:15">
      <c r="A1757" s="1" t="s">
        <v>1797</v>
      </c>
      <c r="B1757" s="2">
        <v>44562</v>
      </c>
      <c r="C1757" s="13" t="str">
        <f>TEXT(bbdd_Social_Media_Trends[[#This Row],[Post_Date]],"aaaa-mm")</f>
        <v>2022-01</v>
      </c>
      <c r="D1757" s="1" t="s">
        <v>27</v>
      </c>
      <c r="E1757" s="1" t="s">
        <v>52</v>
      </c>
      <c r="F1757" s="1" t="s">
        <v>41</v>
      </c>
      <c r="G1757" s="1" t="s">
        <v>60</v>
      </c>
      <c r="H1757">
        <v>3150317</v>
      </c>
      <c r="I1757">
        <v>265173</v>
      </c>
      <c r="J1757">
        <v>11352</v>
      </c>
      <c r="K1757">
        <v>30489</v>
      </c>
      <c r="L1757">
        <f>bbdd_Social_Media_Trends[[#This Row],[Likes]]+bbdd_Social_Media_Trends[[#This Row],[Shares]]+bbdd_Social_Media_Trends[[#This Row],[Comments]]</f>
        <v>307014</v>
      </c>
      <c r="M1757">
        <f>bbdd_Social_Media_Trends[[#This Row],[Interactions]]/bbdd_Social_Media_Trends[[#This Row],[Views]]</f>
        <v>9.7454954533146981E-2</v>
      </c>
      <c r="N1757" s="1" t="s">
        <v>29</v>
      </c>
      <c r="O1757" s="4">
        <f t="shared" si="27"/>
        <v>0</v>
      </c>
    </row>
    <row r="1758" spans="1:15">
      <c r="A1758" s="1" t="s">
        <v>1798</v>
      </c>
      <c r="B1758" s="2">
        <v>44727</v>
      </c>
      <c r="C1758" s="13" t="str">
        <f>TEXT(bbdd_Social_Media_Trends[[#This Row],[Post_Date]],"aaaa-mm")</f>
        <v>2022-06</v>
      </c>
      <c r="D1758" s="1" t="s">
        <v>12</v>
      </c>
      <c r="E1758" s="1" t="s">
        <v>13</v>
      </c>
      <c r="F1758" s="1" t="s">
        <v>32</v>
      </c>
      <c r="G1758" s="1" t="s">
        <v>37</v>
      </c>
      <c r="H1758">
        <v>3678968</v>
      </c>
      <c r="I1758">
        <v>65840</v>
      </c>
      <c r="J1758">
        <v>37210</v>
      </c>
      <c r="K1758">
        <v>5897</v>
      </c>
      <c r="L1758">
        <f>bbdd_Social_Media_Trends[[#This Row],[Likes]]+bbdd_Social_Media_Trends[[#This Row],[Shares]]+bbdd_Social_Media_Trends[[#This Row],[Comments]]</f>
        <v>108947</v>
      </c>
      <c r="M1758">
        <f>bbdd_Social_Media_Trends[[#This Row],[Interactions]]/bbdd_Social_Media_Trends[[#This Row],[Views]]</f>
        <v>2.9613467689852156E-2</v>
      </c>
      <c r="N1758" s="1" t="s">
        <v>16</v>
      </c>
      <c r="O1758" s="4">
        <f t="shared" si="27"/>
        <v>0</v>
      </c>
    </row>
    <row r="1759" spans="1:15">
      <c r="A1759" s="1" t="s">
        <v>1799</v>
      </c>
      <c r="B1759" s="2">
        <v>45025</v>
      </c>
      <c r="C1759" s="13" t="str">
        <f>TEXT(bbdd_Social_Media_Trends[[#This Row],[Post_Date]],"aaaa-mm")</f>
        <v>2023-04</v>
      </c>
      <c r="D1759" s="1" t="s">
        <v>24</v>
      </c>
      <c r="E1759" s="1" t="s">
        <v>39</v>
      </c>
      <c r="F1759" s="1" t="s">
        <v>20</v>
      </c>
      <c r="G1759" s="1" t="s">
        <v>50</v>
      </c>
      <c r="H1759">
        <v>2872626</v>
      </c>
      <c r="I1759">
        <v>288603</v>
      </c>
      <c r="J1759">
        <v>83247</v>
      </c>
      <c r="K1759">
        <v>9082</v>
      </c>
      <c r="L1759">
        <f>bbdd_Social_Media_Trends[[#This Row],[Likes]]+bbdd_Social_Media_Trends[[#This Row],[Shares]]+bbdd_Social_Media_Trends[[#This Row],[Comments]]</f>
        <v>380932</v>
      </c>
      <c r="M1759">
        <f>bbdd_Social_Media_Trends[[#This Row],[Interactions]]/bbdd_Social_Media_Trends[[#This Row],[Views]]</f>
        <v>0.13260758622946392</v>
      </c>
      <c r="N1759" s="1" t="s">
        <v>22</v>
      </c>
      <c r="O1759" s="4">
        <f t="shared" si="27"/>
        <v>0</v>
      </c>
    </row>
    <row r="1760" spans="1:15">
      <c r="A1760" s="1" t="s">
        <v>1800</v>
      </c>
      <c r="B1760" s="2">
        <v>44825</v>
      </c>
      <c r="C1760" s="13" t="str">
        <f>TEXT(bbdd_Social_Media_Trends[[#This Row],[Post_Date]],"aaaa-mm")</f>
        <v>2022-09</v>
      </c>
      <c r="D1760" s="1" t="s">
        <v>27</v>
      </c>
      <c r="E1760" s="1" t="s">
        <v>59</v>
      </c>
      <c r="F1760" s="1" t="s">
        <v>36</v>
      </c>
      <c r="G1760" s="1" t="s">
        <v>21</v>
      </c>
      <c r="H1760">
        <v>1136605</v>
      </c>
      <c r="I1760">
        <v>225684</v>
      </c>
      <c r="J1760">
        <v>16605</v>
      </c>
      <c r="K1760">
        <v>46318</v>
      </c>
      <c r="L1760">
        <f>bbdd_Social_Media_Trends[[#This Row],[Likes]]+bbdd_Social_Media_Trends[[#This Row],[Shares]]+bbdd_Social_Media_Trends[[#This Row],[Comments]]</f>
        <v>288607</v>
      </c>
      <c r="M1760">
        <f>bbdd_Social_Media_Trends[[#This Row],[Interactions]]/bbdd_Social_Media_Trends[[#This Row],[Views]]</f>
        <v>0.25392022734371217</v>
      </c>
      <c r="N1760" s="1" t="s">
        <v>29</v>
      </c>
      <c r="O1760" s="4">
        <f t="shared" si="27"/>
        <v>0</v>
      </c>
    </row>
    <row r="1761" spans="1:15">
      <c r="A1761" s="1" t="s">
        <v>1801</v>
      </c>
      <c r="B1761" s="2">
        <v>45253</v>
      </c>
      <c r="C1761" s="13" t="str">
        <f>TEXT(bbdd_Social_Media_Trends[[#This Row],[Post_Date]],"aaaa-mm")</f>
        <v>2023-11</v>
      </c>
      <c r="D1761" s="1" t="s">
        <v>24</v>
      </c>
      <c r="E1761" s="1" t="s">
        <v>35</v>
      </c>
      <c r="F1761" s="1" t="s">
        <v>36</v>
      </c>
      <c r="G1761" s="1" t="s">
        <v>21</v>
      </c>
      <c r="H1761">
        <v>3683380</v>
      </c>
      <c r="I1761">
        <v>60476</v>
      </c>
      <c r="J1761">
        <v>10992</v>
      </c>
      <c r="K1761">
        <v>43278</v>
      </c>
      <c r="L1761">
        <f>bbdd_Social_Media_Trends[[#This Row],[Likes]]+bbdd_Social_Media_Trends[[#This Row],[Shares]]+bbdd_Social_Media_Trends[[#This Row],[Comments]]</f>
        <v>114746</v>
      </c>
      <c r="M1761">
        <f>bbdd_Social_Media_Trends[[#This Row],[Interactions]]/bbdd_Social_Media_Trends[[#This Row],[Views]]</f>
        <v>3.1152365490391978E-2</v>
      </c>
      <c r="N1761" s="1" t="s">
        <v>16</v>
      </c>
      <c r="O1761" s="4">
        <f t="shared" si="27"/>
        <v>0</v>
      </c>
    </row>
    <row r="1762" spans="1:15">
      <c r="A1762" s="1" t="s">
        <v>1802</v>
      </c>
      <c r="B1762" s="2">
        <v>45113</v>
      </c>
      <c r="C1762" s="13" t="str">
        <f>TEXT(bbdd_Social_Media_Trends[[#This Row],[Post_Date]],"aaaa-mm")</f>
        <v>2023-07</v>
      </c>
      <c r="D1762" s="1" t="s">
        <v>12</v>
      </c>
      <c r="E1762" s="1" t="s">
        <v>35</v>
      </c>
      <c r="F1762" s="1" t="s">
        <v>32</v>
      </c>
      <c r="G1762" s="1" t="s">
        <v>44</v>
      </c>
      <c r="H1762">
        <v>4554044</v>
      </c>
      <c r="I1762">
        <v>144825</v>
      </c>
      <c r="J1762">
        <v>45930</v>
      </c>
      <c r="K1762">
        <v>8774</v>
      </c>
      <c r="L1762">
        <f>bbdd_Social_Media_Trends[[#This Row],[Likes]]+bbdd_Social_Media_Trends[[#This Row],[Shares]]+bbdd_Social_Media_Trends[[#This Row],[Comments]]</f>
        <v>199529</v>
      </c>
      <c r="M1762">
        <f>bbdd_Social_Media_Trends[[#This Row],[Interactions]]/bbdd_Social_Media_Trends[[#This Row],[Views]]</f>
        <v>4.3813586342160947E-2</v>
      </c>
      <c r="N1762" s="1" t="s">
        <v>29</v>
      </c>
      <c r="O1762" s="4">
        <f t="shared" si="27"/>
        <v>0</v>
      </c>
    </row>
    <row r="1763" spans="1:15">
      <c r="A1763" s="1" t="s">
        <v>1803</v>
      </c>
      <c r="B1763" s="2">
        <v>44998</v>
      </c>
      <c r="C1763" s="13" t="str">
        <f>TEXT(bbdd_Social_Media_Trends[[#This Row],[Post_Date]],"aaaa-mm")</f>
        <v>2023-03</v>
      </c>
      <c r="D1763" s="1" t="s">
        <v>27</v>
      </c>
      <c r="E1763" s="1" t="s">
        <v>52</v>
      </c>
      <c r="F1763" s="1" t="s">
        <v>41</v>
      </c>
      <c r="G1763" s="1" t="s">
        <v>15</v>
      </c>
      <c r="H1763">
        <v>2328409</v>
      </c>
      <c r="I1763">
        <v>278174</v>
      </c>
      <c r="J1763">
        <v>1846</v>
      </c>
      <c r="K1763">
        <v>648</v>
      </c>
      <c r="L1763">
        <f>bbdd_Social_Media_Trends[[#This Row],[Likes]]+bbdd_Social_Media_Trends[[#This Row],[Shares]]+bbdd_Social_Media_Trends[[#This Row],[Comments]]</f>
        <v>280668</v>
      </c>
      <c r="M1763">
        <f>bbdd_Social_Media_Trends[[#This Row],[Interactions]]/bbdd_Social_Media_Trends[[#This Row],[Views]]</f>
        <v>0.12054067820559017</v>
      </c>
      <c r="N1763" s="1" t="s">
        <v>29</v>
      </c>
      <c r="O1763" s="4">
        <f t="shared" si="27"/>
        <v>0</v>
      </c>
    </row>
    <row r="1764" spans="1:15">
      <c r="A1764" s="1" t="s">
        <v>1804</v>
      </c>
      <c r="B1764" s="2">
        <v>45047</v>
      </c>
      <c r="C1764" s="13" t="str">
        <f>TEXT(bbdd_Social_Media_Trends[[#This Row],[Post_Date]],"aaaa-mm")</f>
        <v>2023-05</v>
      </c>
      <c r="D1764" s="1" t="s">
        <v>27</v>
      </c>
      <c r="E1764" s="1" t="s">
        <v>35</v>
      </c>
      <c r="F1764" s="1" t="s">
        <v>14</v>
      </c>
      <c r="G1764" s="1" t="s">
        <v>50</v>
      </c>
      <c r="H1764">
        <v>2790322</v>
      </c>
      <c r="I1764">
        <v>179192</v>
      </c>
      <c r="J1764">
        <v>68128</v>
      </c>
      <c r="K1764">
        <v>12943</v>
      </c>
      <c r="L1764">
        <f>bbdd_Social_Media_Trends[[#This Row],[Likes]]+bbdd_Social_Media_Trends[[#This Row],[Shares]]+bbdd_Social_Media_Trends[[#This Row],[Comments]]</f>
        <v>260263</v>
      </c>
      <c r="M1764">
        <f>bbdd_Social_Media_Trends[[#This Row],[Interactions]]/bbdd_Social_Media_Trends[[#This Row],[Views]]</f>
        <v>9.3273464496212266E-2</v>
      </c>
      <c r="N1764" s="1" t="s">
        <v>16</v>
      </c>
      <c r="O1764" s="4">
        <f t="shared" si="27"/>
        <v>0</v>
      </c>
    </row>
    <row r="1765" spans="1:15">
      <c r="A1765" s="1" t="s">
        <v>1805</v>
      </c>
      <c r="B1765" s="2">
        <v>44758</v>
      </c>
      <c r="C1765" s="13" t="str">
        <f>TEXT(bbdd_Social_Media_Trends[[#This Row],[Post_Date]],"aaaa-mm")</f>
        <v>2022-07</v>
      </c>
      <c r="D1765" s="1" t="s">
        <v>27</v>
      </c>
      <c r="E1765" s="1" t="s">
        <v>49</v>
      </c>
      <c r="F1765" s="1" t="s">
        <v>14</v>
      </c>
      <c r="G1765" s="1" t="s">
        <v>15</v>
      </c>
      <c r="H1765">
        <v>2322882</v>
      </c>
      <c r="I1765">
        <v>29085</v>
      </c>
      <c r="J1765">
        <v>62256</v>
      </c>
      <c r="K1765">
        <v>39359</v>
      </c>
      <c r="L1765">
        <f>bbdd_Social_Media_Trends[[#This Row],[Likes]]+bbdd_Social_Media_Trends[[#This Row],[Shares]]+bbdd_Social_Media_Trends[[#This Row],[Comments]]</f>
        <v>130700</v>
      </c>
      <c r="M1765">
        <f>bbdd_Social_Media_Trends[[#This Row],[Interactions]]/bbdd_Social_Media_Trends[[#This Row],[Views]]</f>
        <v>5.6266310557316297E-2</v>
      </c>
      <c r="N1765" s="1" t="s">
        <v>29</v>
      </c>
      <c r="O1765" s="4">
        <f t="shared" si="27"/>
        <v>0</v>
      </c>
    </row>
    <row r="1766" spans="1:15">
      <c r="A1766" s="1" t="s">
        <v>1806</v>
      </c>
      <c r="B1766" s="2">
        <v>44900</v>
      </c>
      <c r="C1766" s="13" t="str">
        <f>TEXT(bbdd_Social_Media_Trends[[#This Row],[Post_Date]],"aaaa-mm")</f>
        <v>2022-12</v>
      </c>
      <c r="D1766" s="1" t="s">
        <v>12</v>
      </c>
      <c r="E1766" s="1" t="s">
        <v>31</v>
      </c>
      <c r="F1766" s="1" t="s">
        <v>32</v>
      </c>
      <c r="G1766" s="1" t="s">
        <v>28</v>
      </c>
      <c r="H1766">
        <v>3833488</v>
      </c>
      <c r="I1766">
        <v>410851</v>
      </c>
      <c r="J1766">
        <v>36575</v>
      </c>
      <c r="K1766">
        <v>18180</v>
      </c>
      <c r="L1766">
        <f>bbdd_Social_Media_Trends[[#This Row],[Likes]]+bbdd_Social_Media_Trends[[#This Row],[Shares]]+bbdd_Social_Media_Trends[[#This Row],[Comments]]</f>
        <v>465606</v>
      </c>
      <c r="M1766">
        <f>bbdd_Social_Media_Trends[[#This Row],[Interactions]]/bbdd_Social_Media_Trends[[#This Row],[Views]]</f>
        <v>0.12145753423514043</v>
      </c>
      <c r="N1766" s="1" t="s">
        <v>16</v>
      </c>
      <c r="O1766" s="4">
        <f t="shared" si="27"/>
        <v>0</v>
      </c>
    </row>
    <row r="1767" spans="1:15">
      <c r="A1767" s="1" t="s">
        <v>1807</v>
      </c>
      <c r="B1767" s="2">
        <v>45252</v>
      </c>
      <c r="C1767" s="13" t="str">
        <f>TEXT(bbdd_Social_Media_Trends[[#This Row],[Post_Date]],"aaaa-mm")</f>
        <v>2023-11</v>
      </c>
      <c r="D1767" s="1" t="s">
        <v>18</v>
      </c>
      <c r="E1767" s="1" t="s">
        <v>13</v>
      </c>
      <c r="F1767" s="1" t="s">
        <v>41</v>
      </c>
      <c r="G1767" s="1" t="s">
        <v>44</v>
      </c>
      <c r="H1767">
        <v>1876071</v>
      </c>
      <c r="I1767">
        <v>259700</v>
      </c>
      <c r="J1767">
        <v>34498</v>
      </c>
      <c r="K1767">
        <v>9001</v>
      </c>
      <c r="L1767">
        <f>bbdd_Social_Media_Trends[[#This Row],[Likes]]+bbdd_Social_Media_Trends[[#This Row],[Shares]]+bbdd_Social_Media_Trends[[#This Row],[Comments]]</f>
        <v>303199</v>
      </c>
      <c r="M1767">
        <f>bbdd_Social_Media_Trends[[#This Row],[Interactions]]/bbdd_Social_Media_Trends[[#This Row],[Views]]</f>
        <v>0.16161381951962372</v>
      </c>
      <c r="N1767" s="1" t="s">
        <v>16</v>
      </c>
      <c r="O1767" s="4">
        <f t="shared" si="27"/>
        <v>0</v>
      </c>
    </row>
    <row r="1768" spans="1:15">
      <c r="A1768" s="1" t="s">
        <v>1808</v>
      </c>
      <c r="B1768" s="2">
        <v>45111</v>
      </c>
      <c r="C1768" s="13" t="str">
        <f>TEXT(bbdd_Social_Media_Trends[[#This Row],[Post_Date]],"aaaa-mm")</f>
        <v>2023-07</v>
      </c>
      <c r="D1768" s="1" t="s">
        <v>24</v>
      </c>
      <c r="E1768" s="1" t="s">
        <v>13</v>
      </c>
      <c r="F1768" s="1" t="s">
        <v>32</v>
      </c>
      <c r="G1768" s="1" t="s">
        <v>60</v>
      </c>
      <c r="H1768">
        <v>1712244</v>
      </c>
      <c r="I1768">
        <v>62154</v>
      </c>
      <c r="J1768">
        <v>17276</v>
      </c>
      <c r="K1768">
        <v>37377</v>
      </c>
      <c r="L1768">
        <f>bbdd_Social_Media_Trends[[#This Row],[Likes]]+bbdd_Social_Media_Trends[[#This Row],[Shares]]+bbdd_Social_Media_Trends[[#This Row],[Comments]]</f>
        <v>116807</v>
      </c>
      <c r="M1768">
        <f>bbdd_Social_Media_Trends[[#This Row],[Interactions]]/bbdd_Social_Media_Trends[[#This Row],[Views]]</f>
        <v>6.8218665096796957E-2</v>
      </c>
      <c r="N1768" s="1" t="s">
        <v>29</v>
      </c>
      <c r="O1768" s="4">
        <f t="shared" si="27"/>
        <v>0</v>
      </c>
    </row>
    <row r="1769" spans="1:15">
      <c r="A1769" s="1" t="s">
        <v>1809</v>
      </c>
      <c r="B1769" s="2">
        <v>45135</v>
      </c>
      <c r="C1769" s="13" t="str">
        <f>TEXT(bbdd_Social_Media_Trends[[#This Row],[Post_Date]],"aaaa-mm")</f>
        <v>2023-07</v>
      </c>
      <c r="D1769" s="1" t="s">
        <v>12</v>
      </c>
      <c r="E1769" s="1" t="s">
        <v>39</v>
      </c>
      <c r="F1769" s="1" t="s">
        <v>47</v>
      </c>
      <c r="G1769" s="1" t="s">
        <v>21</v>
      </c>
      <c r="H1769">
        <v>2139923</v>
      </c>
      <c r="I1769">
        <v>287553</v>
      </c>
      <c r="J1769">
        <v>50271</v>
      </c>
      <c r="K1769">
        <v>26407</v>
      </c>
      <c r="L1769">
        <f>bbdd_Social_Media_Trends[[#This Row],[Likes]]+bbdd_Social_Media_Trends[[#This Row],[Shares]]+bbdd_Social_Media_Trends[[#This Row],[Comments]]</f>
        <v>364231</v>
      </c>
      <c r="M1769">
        <f>bbdd_Social_Media_Trends[[#This Row],[Interactions]]/bbdd_Social_Media_Trends[[#This Row],[Views]]</f>
        <v>0.17020752615865151</v>
      </c>
      <c r="N1769" s="1" t="s">
        <v>29</v>
      </c>
      <c r="O1769" s="4">
        <f t="shared" si="27"/>
        <v>0</v>
      </c>
    </row>
    <row r="1770" spans="1:15">
      <c r="A1770" s="1" t="s">
        <v>1810</v>
      </c>
      <c r="B1770" s="2">
        <v>45076</v>
      </c>
      <c r="C1770" s="13" t="str">
        <f>TEXT(bbdd_Social_Media_Trends[[#This Row],[Post_Date]],"aaaa-mm")</f>
        <v>2023-05</v>
      </c>
      <c r="D1770" s="1" t="s">
        <v>18</v>
      </c>
      <c r="E1770" s="1" t="s">
        <v>13</v>
      </c>
      <c r="F1770" s="1" t="s">
        <v>36</v>
      </c>
      <c r="G1770" s="1" t="s">
        <v>44</v>
      </c>
      <c r="H1770">
        <v>3656215</v>
      </c>
      <c r="I1770">
        <v>348583</v>
      </c>
      <c r="J1770">
        <v>16646</v>
      </c>
      <c r="K1770">
        <v>48049</v>
      </c>
      <c r="L1770">
        <f>bbdd_Social_Media_Trends[[#This Row],[Likes]]+bbdd_Social_Media_Trends[[#This Row],[Shares]]+bbdd_Social_Media_Trends[[#This Row],[Comments]]</f>
        <v>413278</v>
      </c>
      <c r="M1770">
        <f>bbdd_Social_Media_Trends[[#This Row],[Interactions]]/bbdd_Social_Media_Trends[[#This Row],[Views]]</f>
        <v>0.11303438118381988</v>
      </c>
      <c r="N1770" s="1" t="s">
        <v>16</v>
      </c>
      <c r="O1770" s="4">
        <f t="shared" si="27"/>
        <v>0</v>
      </c>
    </row>
    <row r="1771" spans="1:15">
      <c r="A1771" s="1" t="s">
        <v>1811</v>
      </c>
      <c r="B1771" s="2">
        <v>44719</v>
      </c>
      <c r="C1771" s="13" t="str">
        <f>TEXT(bbdd_Social_Media_Trends[[#This Row],[Post_Date]],"aaaa-mm")</f>
        <v>2022-06</v>
      </c>
      <c r="D1771" s="1" t="s">
        <v>24</v>
      </c>
      <c r="E1771" s="1" t="s">
        <v>59</v>
      </c>
      <c r="F1771" s="1" t="s">
        <v>41</v>
      </c>
      <c r="G1771" s="1" t="s">
        <v>37</v>
      </c>
      <c r="H1771">
        <v>3241892</v>
      </c>
      <c r="I1771">
        <v>359553</v>
      </c>
      <c r="J1771">
        <v>36033</v>
      </c>
      <c r="K1771">
        <v>22903</v>
      </c>
      <c r="L1771">
        <f>bbdd_Social_Media_Trends[[#This Row],[Likes]]+bbdd_Social_Media_Trends[[#This Row],[Shares]]+bbdd_Social_Media_Trends[[#This Row],[Comments]]</f>
        <v>418489</v>
      </c>
      <c r="M1771">
        <f>bbdd_Social_Media_Trends[[#This Row],[Interactions]]/bbdd_Social_Media_Trends[[#This Row],[Views]]</f>
        <v>0.12908789065150844</v>
      </c>
      <c r="N1771" s="1" t="s">
        <v>16</v>
      </c>
      <c r="O1771" s="4">
        <f t="shared" si="27"/>
        <v>0</v>
      </c>
    </row>
    <row r="1772" spans="1:15">
      <c r="A1772" s="1" t="s">
        <v>1812</v>
      </c>
      <c r="B1772" s="2">
        <v>44701</v>
      </c>
      <c r="C1772" s="13" t="str">
        <f>TEXT(bbdd_Social_Media_Trends[[#This Row],[Post_Date]],"aaaa-mm")</f>
        <v>2022-05</v>
      </c>
      <c r="D1772" s="1" t="s">
        <v>27</v>
      </c>
      <c r="E1772" s="1" t="s">
        <v>19</v>
      </c>
      <c r="F1772" s="1" t="s">
        <v>47</v>
      </c>
      <c r="G1772" s="1" t="s">
        <v>15</v>
      </c>
      <c r="H1772">
        <v>4972204</v>
      </c>
      <c r="I1772">
        <v>70410</v>
      </c>
      <c r="J1772">
        <v>10979</v>
      </c>
      <c r="K1772">
        <v>34122</v>
      </c>
      <c r="L1772">
        <f>bbdd_Social_Media_Trends[[#This Row],[Likes]]+bbdd_Social_Media_Trends[[#This Row],[Shares]]+bbdd_Social_Media_Trends[[#This Row],[Comments]]</f>
        <v>115511</v>
      </c>
      <c r="M1772">
        <f>bbdd_Social_Media_Trends[[#This Row],[Interactions]]/bbdd_Social_Media_Trends[[#This Row],[Views]]</f>
        <v>2.323134770817931E-2</v>
      </c>
      <c r="N1772" s="1" t="s">
        <v>16</v>
      </c>
      <c r="O1772" s="4">
        <f t="shared" si="27"/>
        <v>0</v>
      </c>
    </row>
    <row r="1773" spans="1:15">
      <c r="A1773" s="1" t="s">
        <v>1813</v>
      </c>
      <c r="B1773" s="2">
        <v>44861</v>
      </c>
      <c r="C1773" s="13" t="str">
        <f>TEXT(bbdd_Social_Media_Trends[[#This Row],[Post_Date]],"aaaa-mm")</f>
        <v>2022-10</v>
      </c>
      <c r="D1773" s="1" t="s">
        <v>18</v>
      </c>
      <c r="E1773" s="1" t="s">
        <v>46</v>
      </c>
      <c r="F1773" s="1" t="s">
        <v>20</v>
      </c>
      <c r="G1773" s="1" t="s">
        <v>60</v>
      </c>
      <c r="H1773">
        <v>1750615</v>
      </c>
      <c r="I1773">
        <v>413287</v>
      </c>
      <c r="J1773">
        <v>91905</v>
      </c>
      <c r="K1773">
        <v>18325</v>
      </c>
      <c r="L1773">
        <f>bbdd_Social_Media_Trends[[#This Row],[Likes]]+bbdd_Social_Media_Trends[[#This Row],[Shares]]+bbdd_Social_Media_Trends[[#This Row],[Comments]]</f>
        <v>523517</v>
      </c>
      <c r="M1773">
        <f>bbdd_Social_Media_Trends[[#This Row],[Interactions]]/bbdd_Social_Media_Trends[[#This Row],[Views]]</f>
        <v>0.29904747760072886</v>
      </c>
      <c r="N1773" s="1" t="s">
        <v>29</v>
      </c>
      <c r="O1773" s="4">
        <f t="shared" si="27"/>
        <v>0</v>
      </c>
    </row>
    <row r="1774" spans="1:15">
      <c r="A1774" s="1" t="s">
        <v>1814</v>
      </c>
      <c r="B1774" s="2">
        <v>45205</v>
      </c>
      <c r="C1774" s="13" t="str">
        <f>TEXT(bbdd_Social_Media_Trends[[#This Row],[Post_Date]],"aaaa-mm")</f>
        <v>2023-10</v>
      </c>
      <c r="D1774" s="1" t="s">
        <v>24</v>
      </c>
      <c r="E1774" s="1" t="s">
        <v>35</v>
      </c>
      <c r="F1774" s="1" t="s">
        <v>41</v>
      </c>
      <c r="G1774" s="1" t="s">
        <v>44</v>
      </c>
      <c r="H1774">
        <v>1155502</v>
      </c>
      <c r="I1774">
        <v>421577</v>
      </c>
      <c r="J1774">
        <v>53062</v>
      </c>
      <c r="K1774">
        <v>23820</v>
      </c>
      <c r="L1774">
        <f>bbdd_Social_Media_Trends[[#This Row],[Likes]]+bbdd_Social_Media_Trends[[#This Row],[Shares]]+bbdd_Social_Media_Trends[[#This Row],[Comments]]</f>
        <v>498459</v>
      </c>
      <c r="M1774">
        <f>bbdd_Social_Media_Trends[[#This Row],[Interactions]]/bbdd_Social_Media_Trends[[#This Row],[Views]]</f>
        <v>0.43137874274557725</v>
      </c>
      <c r="N1774" s="1" t="s">
        <v>16</v>
      </c>
      <c r="O1774" s="4">
        <f t="shared" si="27"/>
        <v>0</v>
      </c>
    </row>
    <row r="1775" spans="1:15">
      <c r="A1775" s="1" t="s">
        <v>1815</v>
      </c>
      <c r="B1775" s="2">
        <v>45127</v>
      </c>
      <c r="C1775" s="13" t="str">
        <f>TEXT(bbdd_Social_Media_Trends[[#This Row],[Post_Date]],"aaaa-mm")</f>
        <v>2023-07</v>
      </c>
      <c r="D1775" s="1" t="s">
        <v>24</v>
      </c>
      <c r="E1775" s="1" t="s">
        <v>49</v>
      </c>
      <c r="F1775" s="1" t="s">
        <v>36</v>
      </c>
      <c r="G1775" s="1" t="s">
        <v>44</v>
      </c>
      <c r="H1775">
        <v>2397678</v>
      </c>
      <c r="I1775">
        <v>418390</v>
      </c>
      <c r="J1775">
        <v>10658</v>
      </c>
      <c r="K1775">
        <v>16153</v>
      </c>
      <c r="L1775">
        <f>bbdd_Social_Media_Trends[[#This Row],[Likes]]+bbdd_Social_Media_Trends[[#This Row],[Shares]]+bbdd_Social_Media_Trends[[#This Row],[Comments]]</f>
        <v>445201</v>
      </c>
      <c r="M1775">
        <f>bbdd_Social_Media_Trends[[#This Row],[Interactions]]/bbdd_Social_Media_Trends[[#This Row],[Views]]</f>
        <v>0.18568006212677432</v>
      </c>
      <c r="N1775" s="1" t="s">
        <v>29</v>
      </c>
      <c r="O1775" s="4">
        <f t="shared" si="27"/>
        <v>0</v>
      </c>
    </row>
    <row r="1776" spans="1:15">
      <c r="A1776" s="1" t="s">
        <v>1816</v>
      </c>
      <c r="B1776" s="2">
        <v>45249</v>
      </c>
      <c r="C1776" s="13" t="str">
        <f>TEXT(bbdd_Social_Media_Trends[[#This Row],[Post_Date]],"aaaa-mm")</f>
        <v>2023-11</v>
      </c>
      <c r="D1776" s="1" t="s">
        <v>27</v>
      </c>
      <c r="E1776" s="1" t="s">
        <v>52</v>
      </c>
      <c r="F1776" s="1" t="s">
        <v>32</v>
      </c>
      <c r="G1776" s="1" t="s">
        <v>44</v>
      </c>
      <c r="H1776">
        <v>4424982</v>
      </c>
      <c r="I1776">
        <v>473087</v>
      </c>
      <c r="J1776">
        <v>70529</v>
      </c>
      <c r="K1776">
        <v>6195</v>
      </c>
      <c r="L1776">
        <f>bbdd_Social_Media_Trends[[#This Row],[Likes]]+bbdd_Social_Media_Trends[[#This Row],[Shares]]+bbdd_Social_Media_Trends[[#This Row],[Comments]]</f>
        <v>549811</v>
      </c>
      <c r="M1776">
        <f>bbdd_Social_Media_Trends[[#This Row],[Interactions]]/bbdd_Social_Media_Trends[[#This Row],[Views]]</f>
        <v>0.12425157887647904</v>
      </c>
      <c r="N1776" s="1" t="s">
        <v>22</v>
      </c>
      <c r="O1776" s="4">
        <f t="shared" si="27"/>
        <v>0</v>
      </c>
    </row>
    <row r="1777" spans="1:15">
      <c r="A1777" s="1" t="s">
        <v>1817</v>
      </c>
      <c r="B1777" s="2">
        <v>45175</v>
      </c>
      <c r="C1777" s="13" t="str">
        <f>TEXT(bbdd_Social_Media_Trends[[#This Row],[Post_Date]],"aaaa-mm")</f>
        <v>2023-09</v>
      </c>
      <c r="D1777" s="1" t="s">
        <v>18</v>
      </c>
      <c r="E1777" s="1" t="s">
        <v>39</v>
      </c>
      <c r="F1777" s="1" t="s">
        <v>47</v>
      </c>
      <c r="G1777" s="1" t="s">
        <v>44</v>
      </c>
      <c r="H1777">
        <v>898361</v>
      </c>
      <c r="I1777">
        <v>447804</v>
      </c>
      <c r="J1777">
        <v>83016</v>
      </c>
      <c r="K1777">
        <v>38408</v>
      </c>
      <c r="L1777">
        <f>bbdd_Social_Media_Trends[[#This Row],[Likes]]+bbdd_Social_Media_Trends[[#This Row],[Shares]]+bbdd_Social_Media_Trends[[#This Row],[Comments]]</f>
        <v>569228</v>
      </c>
      <c r="M1777">
        <f>bbdd_Social_Media_Trends[[#This Row],[Interactions]]/bbdd_Social_Media_Trends[[#This Row],[Views]]</f>
        <v>0.63362946521498598</v>
      </c>
      <c r="N1777" s="1" t="s">
        <v>29</v>
      </c>
      <c r="O1777" s="4">
        <f t="shared" si="27"/>
        <v>0</v>
      </c>
    </row>
    <row r="1778" spans="1:15">
      <c r="A1778" s="1" t="s">
        <v>1818</v>
      </c>
      <c r="B1778" s="2">
        <v>45040</v>
      </c>
      <c r="C1778" s="13" t="str">
        <f>TEXT(bbdd_Social_Media_Trends[[#This Row],[Post_Date]],"aaaa-mm")</f>
        <v>2023-04</v>
      </c>
      <c r="D1778" s="1" t="s">
        <v>27</v>
      </c>
      <c r="E1778" s="1" t="s">
        <v>39</v>
      </c>
      <c r="F1778" s="1" t="s">
        <v>32</v>
      </c>
      <c r="G1778" s="1" t="s">
        <v>37</v>
      </c>
      <c r="H1778">
        <v>4500674</v>
      </c>
      <c r="I1778">
        <v>12522</v>
      </c>
      <c r="J1778">
        <v>23287</v>
      </c>
      <c r="K1778">
        <v>37281</v>
      </c>
      <c r="L1778">
        <f>bbdd_Social_Media_Trends[[#This Row],[Likes]]+bbdd_Social_Media_Trends[[#This Row],[Shares]]+bbdd_Social_Media_Trends[[#This Row],[Comments]]</f>
        <v>73090</v>
      </c>
      <c r="M1778">
        <f>bbdd_Social_Media_Trends[[#This Row],[Interactions]]/bbdd_Social_Media_Trends[[#This Row],[Views]]</f>
        <v>1.6239789862585025E-2</v>
      </c>
      <c r="N1778" s="1" t="s">
        <v>29</v>
      </c>
      <c r="O1778" s="4">
        <f t="shared" si="27"/>
        <v>0</v>
      </c>
    </row>
    <row r="1779" spans="1:15">
      <c r="A1779" s="1" t="s">
        <v>1819</v>
      </c>
      <c r="B1779" s="2">
        <v>44687</v>
      </c>
      <c r="C1779" s="13" t="str">
        <f>TEXT(bbdd_Social_Media_Trends[[#This Row],[Post_Date]],"aaaa-mm")</f>
        <v>2022-05</v>
      </c>
      <c r="D1779" s="1" t="s">
        <v>18</v>
      </c>
      <c r="E1779" s="1" t="s">
        <v>59</v>
      </c>
      <c r="F1779" s="1" t="s">
        <v>32</v>
      </c>
      <c r="G1779" s="1" t="s">
        <v>50</v>
      </c>
      <c r="H1779">
        <v>194757</v>
      </c>
      <c r="I1779">
        <v>207872</v>
      </c>
      <c r="J1779">
        <v>13510</v>
      </c>
      <c r="K1779">
        <v>3589</v>
      </c>
      <c r="L1779">
        <f>bbdd_Social_Media_Trends[[#This Row],[Likes]]+bbdd_Social_Media_Trends[[#This Row],[Shares]]+bbdd_Social_Media_Trends[[#This Row],[Comments]]</f>
        <v>224971</v>
      </c>
      <c r="M1779">
        <f>bbdd_Social_Media_Trends[[#This Row],[Interactions]]/bbdd_Social_Media_Trends[[#This Row],[Views]]</f>
        <v>1.1551369142059078</v>
      </c>
      <c r="N1779" s="1" t="s">
        <v>22</v>
      </c>
      <c r="O1779" s="4">
        <f t="shared" si="27"/>
        <v>0</v>
      </c>
    </row>
    <row r="1780" spans="1:15">
      <c r="A1780" s="1" t="s">
        <v>1820</v>
      </c>
      <c r="B1780" s="2">
        <v>45183</v>
      </c>
      <c r="C1780" s="13" t="str">
        <f>TEXT(bbdd_Social_Media_Trends[[#This Row],[Post_Date]],"aaaa-mm")</f>
        <v>2023-09</v>
      </c>
      <c r="D1780" s="1" t="s">
        <v>18</v>
      </c>
      <c r="E1780" s="1" t="s">
        <v>59</v>
      </c>
      <c r="F1780" s="1" t="s">
        <v>36</v>
      </c>
      <c r="G1780" s="1" t="s">
        <v>44</v>
      </c>
      <c r="H1780">
        <v>438881</v>
      </c>
      <c r="I1780">
        <v>24059</v>
      </c>
      <c r="J1780">
        <v>8038</v>
      </c>
      <c r="K1780">
        <v>11310</v>
      </c>
      <c r="L1780">
        <f>bbdd_Social_Media_Trends[[#This Row],[Likes]]+bbdd_Social_Media_Trends[[#This Row],[Shares]]+bbdd_Social_Media_Trends[[#This Row],[Comments]]</f>
        <v>43407</v>
      </c>
      <c r="M1780">
        <f>bbdd_Social_Media_Trends[[#This Row],[Interactions]]/bbdd_Social_Media_Trends[[#This Row],[Views]]</f>
        <v>9.89038030810174E-2</v>
      </c>
      <c r="N1780" s="1" t="s">
        <v>16</v>
      </c>
      <c r="O1780" s="4">
        <f t="shared" si="27"/>
        <v>0</v>
      </c>
    </row>
    <row r="1781" spans="1:15">
      <c r="A1781" s="1" t="s">
        <v>1821</v>
      </c>
      <c r="B1781" s="2">
        <v>44961</v>
      </c>
      <c r="C1781" s="13" t="str">
        <f>TEXT(bbdd_Social_Media_Trends[[#This Row],[Post_Date]],"aaaa-mm")</f>
        <v>2023-02</v>
      </c>
      <c r="D1781" s="1" t="s">
        <v>12</v>
      </c>
      <c r="E1781" s="1" t="s">
        <v>39</v>
      </c>
      <c r="F1781" s="1" t="s">
        <v>20</v>
      </c>
      <c r="G1781" s="1" t="s">
        <v>21</v>
      </c>
      <c r="H1781">
        <v>1753799</v>
      </c>
      <c r="I1781">
        <v>100757</v>
      </c>
      <c r="J1781">
        <v>89855</v>
      </c>
      <c r="K1781">
        <v>19963</v>
      </c>
      <c r="L1781">
        <f>bbdd_Social_Media_Trends[[#This Row],[Likes]]+bbdd_Social_Media_Trends[[#This Row],[Shares]]+bbdd_Social_Media_Trends[[#This Row],[Comments]]</f>
        <v>210575</v>
      </c>
      <c r="M1781">
        <f>bbdd_Social_Media_Trends[[#This Row],[Interactions]]/bbdd_Social_Media_Trends[[#This Row],[Views]]</f>
        <v>0.12006792112437058</v>
      </c>
      <c r="N1781" s="1" t="s">
        <v>22</v>
      </c>
      <c r="O1781" s="4">
        <f t="shared" si="27"/>
        <v>0</v>
      </c>
    </row>
    <row r="1782" spans="1:15">
      <c r="A1782" s="1" t="s">
        <v>1822</v>
      </c>
      <c r="B1782" s="2">
        <v>44743</v>
      </c>
      <c r="C1782" s="13" t="str">
        <f>TEXT(bbdd_Social_Media_Trends[[#This Row],[Post_Date]],"aaaa-mm")</f>
        <v>2022-07</v>
      </c>
      <c r="D1782" s="1" t="s">
        <v>24</v>
      </c>
      <c r="E1782" s="1" t="s">
        <v>35</v>
      </c>
      <c r="F1782" s="1" t="s">
        <v>14</v>
      </c>
      <c r="G1782" s="1" t="s">
        <v>60</v>
      </c>
      <c r="H1782">
        <v>286519</v>
      </c>
      <c r="I1782">
        <v>493538</v>
      </c>
      <c r="J1782">
        <v>16285</v>
      </c>
      <c r="K1782">
        <v>39834</v>
      </c>
      <c r="L1782">
        <f>bbdd_Social_Media_Trends[[#This Row],[Likes]]+bbdd_Social_Media_Trends[[#This Row],[Shares]]+bbdd_Social_Media_Trends[[#This Row],[Comments]]</f>
        <v>549657</v>
      </c>
      <c r="M1782">
        <f>bbdd_Social_Media_Trends[[#This Row],[Interactions]]/bbdd_Social_Media_Trends[[#This Row],[Views]]</f>
        <v>1.9183963367176349</v>
      </c>
      <c r="N1782" s="1" t="s">
        <v>16</v>
      </c>
      <c r="O1782" s="4">
        <f t="shared" si="27"/>
        <v>0</v>
      </c>
    </row>
    <row r="1783" spans="1:15">
      <c r="A1783" s="1" t="s">
        <v>1823</v>
      </c>
      <c r="B1783" s="2">
        <v>45132</v>
      </c>
      <c r="C1783" s="13" t="str">
        <f>TEXT(bbdd_Social_Media_Trends[[#This Row],[Post_Date]],"aaaa-mm")</f>
        <v>2023-07</v>
      </c>
      <c r="D1783" s="1" t="s">
        <v>27</v>
      </c>
      <c r="E1783" s="1" t="s">
        <v>13</v>
      </c>
      <c r="F1783" s="1" t="s">
        <v>36</v>
      </c>
      <c r="G1783" s="1" t="s">
        <v>21</v>
      </c>
      <c r="H1783">
        <v>3018214</v>
      </c>
      <c r="I1783">
        <v>300016</v>
      </c>
      <c r="J1783">
        <v>27155</v>
      </c>
      <c r="K1783">
        <v>10136</v>
      </c>
      <c r="L1783">
        <f>bbdd_Social_Media_Trends[[#This Row],[Likes]]+bbdd_Social_Media_Trends[[#This Row],[Shares]]+bbdd_Social_Media_Trends[[#This Row],[Comments]]</f>
        <v>337307</v>
      </c>
      <c r="M1783">
        <f>bbdd_Social_Media_Trends[[#This Row],[Interactions]]/bbdd_Social_Media_Trends[[#This Row],[Views]]</f>
        <v>0.11175715174603258</v>
      </c>
      <c r="N1783" s="1" t="s">
        <v>22</v>
      </c>
      <c r="O1783" s="4">
        <f t="shared" si="27"/>
        <v>0</v>
      </c>
    </row>
    <row r="1784" spans="1:15">
      <c r="A1784" s="1" t="s">
        <v>1824</v>
      </c>
      <c r="B1784" s="2">
        <v>45244</v>
      </c>
      <c r="C1784" s="13" t="str">
        <f>TEXT(bbdd_Social_Media_Trends[[#This Row],[Post_Date]],"aaaa-mm")</f>
        <v>2023-11</v>
      </c>
      <c r="D1784" s="1" t="s">
        <v>12</v>
      </c>
      <c r="E1784" s="1" t="s">
        <v>57</v>
      </c>
      <c r="F1784" s="1" t="s">
        <v>41</v>
      </c>
      <c r="G1784" s="1" t="s">
        <v>50</v>
      </c>
      <c r="H1784">
        <v>2478731</v>
      </c>
      <c r="I1784">
        <v>10393</v>
      </c>
      <c r="J1784">
        <v>40195</v>
      </c>
      <c r="K1784">
        <v>18394</v>
      </c>
      <c r="L1784">
        <f>bbdd_Social_Media_Trends[[#This Row],[Likes]]+bbdd_Social_Media_Trends[[#This Row],[Shares]]+bbdd_Social_Media_Trends[[#This Row],[Comments]]</f>
        <v>68982</v>
      </c>
      <c r="M1784">
        <f>bbdd_Social_Media_Trends[[#This Row],[Interactions]]/bbdd_Social_Media_Trends[[#This Row],[Views]]</f>
        <v>2.782956278837841E-2</v>
      </c>
      <c r="N1784" s="1" t="s">
        <v>22</v>
      </c>
      <c r="O1784" s="4">
        <f t="shared" si="27"/>
        <v>0</v>
      </c>
    </row>
    <row r="1785" spans="1:15">
      <c r="A1785" s="1" t="s">
        <v>1825</v>
      </c>
      <c r="B1785" s="2">
        <v>44736</v>
      </c>
      <c r="C1785" s="13" t="str">
        <f>TEXT(bbdd_Social_Media_Trends[[#This Row],[Post_Date]],"aaaa-mm")</f>
        <v>2022-06</v>
      </c>
      <c r="D1785" s="1" t="s">
        <v>12</v>
      </c>
      <c r="E1785" s="1" t="s">
        <v>59</v>
      </c>
      <c r="F1785" s="1" t="s">
        <v>14</v>
      </c>
      <c r="G1785" s="1" t="s">
        <v>15</v>
      </c>
      <c r="H1785">
        <v>998802</v>
      </c>
      <c r="I1785">
        <v>15176</v>
      </c>
      <c r="J1785">
        <v>95015</v>
      </c>
      <c r="K1785">
        <v>47750</v>
      </c>
      <c r="L1785">
        <f>bbdd_Social_Media_Trends[[#This Row],[Likes]]+bbdd_Social_Media_Trends[[#This Row],[Shares]]+bbdd_Social_Media_Trends[[#This Row],[Comments]]</f>
        <v>157941</v>
      </c>
      <c r="M1785">
        <f>bbdd_Social_Media_Trends[[#This Row],[Interactions]]/bbdd_Social_Media_Trends[[#This Row],[Views]]</f>
        <v>0.15813044026744039</v>
      </c>
      <c r="N1785" s="1" t="s">
        <v>29</v>
      </c>
      <c r="O1785" s="4">
        <f t="shared" si="27"/>
        <v>0</v>
      </c>
    </row>
    <row r="1786" spans="1:15">
      <c r="A1786" s="1" t="s">
        <v>1826</v>
      </c>
      <c r="B1786" s="2">
        <v>44762</v>
      </c>
      <c r="C1786" s="13" t="str">
        <f>TEXT(bbdd_Social_Media_Trends[[#This Row],[Post_Date]],"aaaa-mm")</f>
        <v>2022-07</v>
      </c>
      <c r="D1786" s="1" t="s">
        <v>24</v>
      </c>
      <c r="E1786" s="1" t="s">
        <v>46</v>
      </c>
      <c r="F1786" s="1" t="s">
        <v>36</v>
      </c>
      <c r="G1786" s="1" t="s">
        <v>37</v>
      </c>
      <c r="H1786">
        <v>1019654</v>
      </c>
      <c r="I1786">
        <v>113693</v>
      </c>
      <c r="J1786">
        <v>84132</v>
      </c>
      <c r="K1786">
        <v>39202</v>
      </c>
      <c r="L1786">
        <f>bbdd_Social_Media_Trends[[#This Row],[Likes]]+bbdd_Social_Media_Trends[[#This Row],[Shares]]+bbdd_Social_Media_Trends[[#This Row],[Comments]]</f>
        <v>237027</v>
      </c>
      <c r="M1786">
        <f>bbdd_Social_Media_Trends[[#This Row],[Interactions]]/bbdd_Social_Media_Trends[[#This Row],[Views]]</f>
        <v>0.23245826525468444</v>
      </c>
      <c r="N1786" s="1" t="s">
        <v>22</v>
      </c>
      <c r="O1786" s="4">
        <f t="shared" si="27"/>
        <v>0</v>
      </c>
    </row>
    <row r="1787" spans="1:15">
      <c r="A1787" s="1" t="s">
        <v>1827</v>
      </c>
      <c r="B1787" s="2">
        <v>44591</v>
      </c>
      <c r="C1787" s="13" t="str">
        <f>TEXT(bbdd_Social_Media_Trends[[#This Row],[Post_Date]],"aaaa-mm")</f>
        <v>2022-01</v>
      </c>
      <c r="D1787" s="1" t="s">
        <v>24</v>
      </c>
      <c r="E1787" s="1" t="s">
        <v>31</v>
      </c>
      <c r="F1787" s="1" t="s">
        <v>41</v>
      </c>
      <c r="G1787" s="1" t="s">
        <v>15</v>
      </c>
      <c r="H1787">
        <v>4901437</v>
      </c>
      <c r="I1787">
        <v>184487</v>
      </c>
      <c r="J1787">
        <v>53526</v>
      </c>
      <c r="K1787">
        <v>26660</v>
      </c>
      <c r="L1787">
        <f>bbdd_Social_Media_Trends[[#This Row],[Likes]]+bbdd_Social_Media_Trends[[#This Row],[Shares]]+bbdd_Social_Media_Trends[[#This Row],[Comments]]</f>
        <v>264673</v>
      </c>
      <c r="M1787">
        <f>bbdd_Social_Media_Trends[[#This Row],[Interactions]]/bbdd_Social_Media_Trends[[#This Row],[Views]]</f>
        <v>5.399906190776297E-2</v>
      </c>
      <c r="N1787" s="1" t="s">
        <v>29</v>
      </c>
      <c r="O1787" s="4">
        <f t="shared" si="27"/>
        <v>0</v>
      </c>
    </row>
    <row r="1788" spans="1:15">
      <c r="A1788" s="1" t="s">
        <v>1828</v>
      </c>
      <c r="B1788" s="2">
        <v>44583</v>
      </c>
      <c r="C1788" s="13" t="str">
        <f>TEXT(bbdd_Social_Media_Trends[[#This Row],[Post_Date]],"aaaa-mm")</f>
        <v>2022-01</v>
      </c>
      <c r="D1788" s="1" t="s">
        <v>18</v>
      </c>
      <c r="E1788" s="1" t="s">
        <v>49</v>
      </c>
      <c r="F1788" s="1" t="s">
        <v>47</v>
      </c>
      <c r="G1788" s="1" t="s">
        <v>21</v>
      </c>
      <c r="H1788">
        <v>2763725</v>
      </c>
      <c r="I1788">
        <v>53379</v>
      </c>
      <c r="J1788">
        <v>35169</v>
      </c>
      <c r="K1788">
        <v>6483</v>
      </c>
      <c r="L1788">
        <f>bbdd_Social_Media_Trends[[#This Row],[Likes]]+bbdd_Social_Media_Trends[[#This Row],[Shares]]+bbdd_Social_Media_Trends[[#This Row],[Comments]]</f>
        <v>95031</v>
      </c>
      <c r="M1788">
        <f>bbdd_Social_Media_Trends[[#This Row],[Interactions]]/bbdd_Social_Media_Trends[[#This Row],[Views]]</f>
        <v>3.4385114293209347E-2</v>
      </c>
      <c r="N1788" s="1" t="s">
        <v>22</v>
      </c>
      <c r="O1788" s="4">
        <f t="shared" si="27"/>
        <v>0</v>
      </c>
    </row>
    <row r="1789" spans="1:15">
      <c r="A1789" s="1" t="s">
        <v>1829</v>
      </c>
      <c r="B1789" s="2">
        <v>44857</v>
      </c>
      <c r="C1789" s="13" t="str">
        <f>TEXT(bbdd_Social_Media_Trends[[#This Row],[Post_Date]],"aaaa-mm")</f>
        <v>2022-10</v>
      </c>
      <c r="D1789" s="1" t="s">
        <v>24</v>
      </c>
      <c r="E1789" s="1" t="s">
        <v>35</v>
      </c>
      <c r="F1789" s="1" t="s">
        <v>41</v>
      </c>
      <c r="G1789" s="1" t="s">
        <v>44</v>
      </c>
      <c r="H1789">
        <v>3197856</v>
      </c>
      <c r="I1789">
        <v>290226</v>
      </c>
      <c r="J1789">
        <v>21343</v>
      </c>
      <c r="K1789">
        <v>32394</v>
      </c>
      <c r="L1789">
        <f>bbdd_Social_Media_Trends[[#This Row],[Likes]]+bbdd_Social_Media_Trends[[#This Row],[Shares]]+bbdd_Social_Media_Trends[[#This Row],[Comments]]</f>
        <v>343963</v>
      </c>
      <c r="M1789">
        <f>bbdd_Social_Media_Trends[[#This Row],[Interactions]]/bbdd_Social_Media_Trends[[#This Row],[Views]]</f>
        <v>0.10756050303703481</v>
      </c>
      <c r="N1789" s="1" t="s">
        <v>22</v>
      </c>
      <c r="O1789" s="4">
        <f t="shared" si="27"/>
        <v>0</v>
      </c>
    </row>
    <row r="1790" spans="1:15">
      <c r="A1790" s="1" t="s">
        <v>1830</v>
      </c>
      <c r="B1790" s="2">
        <v>44648</v>
      </c>
      <c r="C1790" s="13" t="str">
        <f>TEXT(bbdd_Social_Media_Trends[[#This Row],[Post_Date]],"aaaa-mm")</f>
        <v>2022-03</v>
      </c>
      <c r="D1790" s="1" t="s">
        <v>18</v>
      </c>
      <c r="E1790" s="1" t="s">
        <v>13</v>
      </c>
      <c r="F1790" s="1" t="s">
        <v>47</v>
      </c>
      <c r="G1790" s="1" t="s">
        <v>21</v>
      </c>
      <c r="H1790">
        <v>3429630</v>
      </c>
      <c r="I1790">
        <v>163927</v>
      </c>
      <c r="J1790">
        <v>73040</v>
      </c>
      <c r="K1790">
        <v>10283</v>
      </c>
      <c r="L1790">
        <f>bbdd_Social_Media_Trends[[#This Row],[Likes]]+bbdd_Social_Media_Trends[[#This Row],[Shares]]+bbdd_Social_Media_Trends[[#This Row],[Comments]]</f>
        <v>247250</v>
      </c>
      <c r="M1790">
        <f>bbdd_Social_Media_Trends[[#This Row],[Interactions]]/bbdd_Social_Media_Trends[[#This Row],[Views]]</f>
        <v>7.2092324828042675E-2</v>
      </c>
      <c r="N1790" s="1" t="s">
        <v>22</v>
      </c>
      <c r="O1790" s="4">
        <f t="shared" si="27"/>
        <v>0</v>
      </c>
    </row>
    <row r="1791" spans="1:15">
      <c r="A1791" s="1" t="s">
        <v>1831</v>
      </c>
      <c r="B1791" s="2">
        <v>45223</v>
      </c>
      <c r="C1791" s="13" t="str">
        <f>TEXT(bbdd_Social_Media_Trends[[#This Row],[Post_Date]],"aaaa-mm")</f>
        <v>2023-10</v>
      </c>
      <c r="D1791" s="1" t="s">
        <v>27</v>
      </c>
      <c r="E1791" s="1" t="s">
        <v>59</v>
      </c>
      <c r="F1791" s="1" t="s">
        <v>20</v>
      </c>
      <c r="G1791" s="1" t="s">
        <v>37</v>
      </c>
      <c r="H1791">
        <v>522517</v>
      </c>
      <c r="I1791">
        <v>264048</v>
      </c>
      <c r="J1791">
        <v>81370</v>
      </c>
      <c r="K1791">
        <v>35137</v>
      </c>
      <c r="L1791">
        <f>bbdd_Social_Media_Trends[[#This Row],[Likes]]+bbdd_Social_Media_Trends[[#This Row],[Shares]]+bbdd_Social_Media_Trends[[#This Row],[Comments]]</f>
        <v>380555</v>
      </c>
      <c r="M1791">
        <f>bbdd_Social_Media_Trends[[#This Row],[Interactions]]/bbdd_Social_Media_Trends[[#This Row],[Views]]</f>
        <v>0.72831123197905523</v>
      </c>
      <c r="N1791" s="1" t="s">
        <v>22</v>
      </c>
      <c r="O1791" s="4">
        <f t="shared" si="27"/>
        <v>0</v>
      </c>
    </row>
    <row r="1792" spans="1:15">
      <c r="A1792" s="1" t="s">
        <v>1832</v>
      </c>
      <c r="B1792" s="2">
        <v>45189</v>
      </c>
      <c r="C1792" s="13" t="str">
        <f>TEXT(bbdd_Social_Media_Trends[[#This Row],[Post_Date]],"aaaa-mm")</f>
        <v>2023-09</v>
      </c>
      <c r="D1792" s="1" t="s">
        <v>18</v>
      </c>
      <c r="E1792" s="1" t="s">
        <v>52</v>
      </c>
      <c r="F1792" s="1" t="s">
        <v>47</v>
      </c>
      <c r="G1792" s="1" t="s">
        <v>60</v>
      </c>
      <c r="H1792">
        <v>168561</v>
      </c>
      <c r="I1792">
        <v>82166</v>
      </c>
      <c r="J1792">
        <v>65838</v>
      </c>
      <c r="K1792">
        <v>18714</v>
      </c>
      <c r="L1792">
        <f>bbdd_Social_Media_Trends[[#This Row],[Likes]]+bbdd_Social_Media_Trends[[#This Row],[Shares]]+bbdd_Social_Media_Trends[[#This Row],[Comments]]</f>
        <v>166718</v>
      </c>
      <c r="M1792">
        <f>bbdd_Social_Media_Trends[[#This Row],[Interactions]]/bbdd_Social_Media_Trends[[#This Row],[Views]]</f>
        <v>0.98906627274399184</v>
      </c>
      <c r="N1792" s="1" t="s">
        <v>16</v>
      </c>
      <c r="O1792" s="4">
        <f t="shared" si="27"/>
        <v>0</v>
      </c>
    </row>
    <row r="1793" spans="1:15">
      <c r="A1793" s="1" t="s">
        <v>1833</v>
      </c>
      <c r="B1793" s="2">
        <v>44786</v>
      </c>
      <c r="C1793" s="13" t="str">
        <f>TEXT(bbdd_Social_Media_Trends[[#This Row],[Post_Date]],"aaaa-mm")</f>
        <v>2022-08</v>
      </c>
      <c r="D1793" s="1" t="s">
        <v>18</v>
      </c>
      <c r="E1793" s="1" t="s">
        <v>57</v>
      </c>
      <c r="F1793" s="1" t="s">
        <v>36</v>
      </c>
      <c r="G1793" s="1" t="s">
        <v>37</v>
      </c>
      <c r="H1793">
        <v>3070332</v>
      </c>
      <c r="I1793">
        <v>34145</v>
      </c>
      <c r="J1793">
        <v>25996</v>
      </c>
      <c r="K1793">
        <v>24504</v>
      </c>
      <c r="L1793">
        <f>bbdd_Social_Media_Trends[[#This Row],[Likes]]+bbdd_Social_Media_Trends[[#This Row],[Shares]]+bbdd_Social_Media_Trends[[#This Row],[Comments]]</f>
        <v>84645</v>
      </c>
      <c r="M1793">
        <f>bbdd_Social_Media_Trends[[#This Row],[Interactions]]/bbdd_Social_Media_Trends[[#This Row],[Views]]</f>
        <v>2.75686798691477E-2</v>
      </c>
      <c r="N1793" s="1" t="s">
        <v>22</v>
      </c>
      <c r="O1793" s="4">
        <f t="shared" si="27"/>
        <v>0</v>
      </c>
    </row>
    <row r="1794" spans="1:15">
      <c r="A1794" s="1" t="s">
        <v>1834</v>
      </c>
      <c r="B1794" s="2">
        <v>44868</v>
      </c>
      <c r="C1794" s="13" t="str">
        <f>TEXT(bbdd_Social_Media_Trends[[#This Row],[Post_Date]],"aaaa-mm")</f>
        <v>2022-11</v>
      </c>
      <c r="D1794" s="1" t="s">
        <v>12</v>
      </c>
      <c r="E1794" s="1" t="s">
        <v>59</v>
      </c>
      <c r="F1794" s="1" t="s">
        <v>36</v>
      </c>
      <c r="G1794" s="1" t="s">
        <v>15</v>
      </c>
      <c r="H1794">
        <v>1345733</v>
      </c>
      <c r="I1794">
        <v>200806</v>
      </c>
      <c r="J1794">
        <v>25914</v>
      </c>
      <c r="K1794">
        <v>23500</v>
      </c>
      <c r="L1794">
        <f>bbdd_Social_Media_Trends[[#This Row],[Likes]]+bbdd_Social_Media_Trends[[#This Row],[Shares]]+bbdd_Social_Media_Trends[[#This Row],[Comments]]</f>
        <v>250220</v>
      </c>
      <c r="M1794">
        <f>bbdd_Social_Media_Trends[[#This Row],[Interactions]]/bbdd_Social_Media_Trends[[#This Row],[Views]]</f>
        <v>0.18593584314273337</v>
      </c>
      <c r="N1794" s="1" t="s">
        <v>22</v>
      </c>
      <c r="O1794" s="4">
        <f t="shared" ref="O1794:O1857" si="28">IF(ISERROR(VLOOKUP(A1794,A1795:A6792,1,FALSE)),0, 1)</f>
        <v>0</v>
      </c>
    </row>
    <row r="1795" spans="1:15">
      <c r="A1795" s="1" t="s">
        <v>1835</v>
      </c>
      <c r="B1795" s="2">
        <v>44834</v>
      </c>
      <c r="C1795" s="13" t="str">
        <f>TEXT(bbdd_Social_Media_Trends[[#This Row],[Post_Date]],"aaaa-mm")</f>
        <v>2022-09</v>
      </c>
      <c r="D1795" s="1" t="s">
        <v>24</v>
      </c>
      <c r="E1795" s="1" t="s">
        <v>35</v>
      </c>
      <c r="F1795" s="1" t="s">
        <v>41</v>
      </c>
      <c r="G1795" s="1" t="s">
        <v>37</v>
      </c>
      <c r="H1795">
        <v>564496</v>
      </c>
      <c r="I1795">
        <v>212366</v>
      </c>
      <c r="J1795">
        <v>38889</v>
      </c>
      <c r="K1795">
        <v>8425</v>
      </c>
      <c r="L1795">
        <f>bbdd_Social_Media_Trends[[#This Row],[Likes]]+bbdd_Social_Media_Trends[[#This Row],[Shares]]+bbdd_Social_Media_Trends[[#This Row],[Comments]]</f>
        <v>259680</v>
      </c>
      <c r="M1795">
        <f>bbdd_Social_Media_Trends[[#This Row],[Interactions]]/bbdd_Social_Media_Trends[[#This Row],[Views]]</f>
        <v>0.4600209744621751</v>
      </c>
      <c r="N1795" s="1" t="s">
        <v>29</v>
      </c>
      <c r="O1795" s="4">
        <f t="shared" si="28"/>
        <v>0</v>
      </c>
    </row>
    <row r="1796" spans="1:15">
      <c r="A1796" s="1" t="s">
        <v>1836</v>
      </c>
      <c r="B1796" s="2">
        <v>44678</v>
      </c>
      <c r="C1796" s="13" t="str">
        <f>TEXT(bbdd_Social_Media_Trends[[#This Row],[Post_Date]],"aaaa-mm")</f>
        <v>2022-04</v>
      </c>
      <c r="D1796" s="1" t="s">
        <v>27</v>
      </c>
      <c r="E1796" s="1" t="s">
        <v>13</v>
      </c>
      <c r="F1796" s="1" t="s">
        <v>20</v>
      </c>
      <c r="G1796" s="1" t="s">
        <v>50</v>
      </c>
      <c r="H1796">
        <v>2459556</v>
      </c>
      <c r="I1796">
        <v>105917</v>
      </c>
      <c r="J1796">
        <v>66293</v>
      </c>
      <c r="K1796">
        <v>2828</v>
      </c>
      <c r="L1796">
        <f>bbdd_Social_Media_Trends[[#This Row],[Likes]]+bbdd_Social_Media_Trends[[#This Row],[Shares]]+bbdd_Social_Media_Trends[[#This Row],[Comments]]</f>
        <v>175038</v>
      </c>
      <c r="M1796">
        <f>bbdd_Social_Media_Trends[[#This Row],[Interactions]]/bbdd_Social_Media_Trends[[#This Row],[Views]]</f>
        <v>7.1166503222532845E-2</v>
      </c>
      <c r="N1796" s="1" t="s">
        <v>22</v>
      </c>
      <c r="O1796" s="4">
        <f t="shared" si="28"/>
        <v>0</v>
      </c>
    </row>
    <row r="1797" spans="1:15">
      <c r="A1797" s="1" t="s">
        <v>1837</v>
      </c>
      <c r="B1797" s="2">
        <v>44607</v>
      </c>
      <c r="C1797" s="13" t="str">
        <f>TEXT(bbdd_Social_Media_Trends[[#This Row],[Post_Date]],"aaaa-mm")</f>
        <v>2022-02</v>
      </c>
      <c r="D1797" s="1" t="s">
        <v>12</v>
      </c>
      <c r="E1797" s="1" t="s">
        <v>35</v>
      </c>
      <c r="F1797" s="1" t="s">
        <v>14</v>
      </c>
      <c r="G1797" s="1" t="s">
        <v>28</v>
      </c>
      <c r="H1797">
        <v>3929151</v>
      </c>
      <c r="I1797">
        <v>111838</v>
      </c>
      <c r="J1797">
        <v>69221</v>
      </c>
      <c r="K1797">
        <v>43570</v>
      </c>
      <c r="L1797">
        <f>bbdd_Social_Media_Trends[[#This Row],[Likes]]+bbdd_Social_Media_Trends[[#This Row],[Shares]]+bbdd_Social_Media_Trends[[#This Row],[Comments]]</f>
        <v>224629</v>
      </c>
      <c r="M1797">
        <f>bbdd_Social_Media_Trends[[#This Row],[Interactions]]/bbdd_Social_Media_Trends[[#This Row],[Views]]</f>
        <v>5.7169856796035583E-2</v>
      </c>
      <c r="N1797" s="1" t="s">
        <v>16</v>
      </c>
      <c r="O1797" s="4">
        <f t="shared" si="28"/>
        <v>0</v>
      </c>
    </row>
    <row r="1798" spans="1:15">
      <c r="A1798" s="1" t="s">
        <v>1838</v>
      </c>
      <c r="B1798" s="2">
        <v>44745</v>
      </c>
      <c r="C1798" s="13" t="str">
        <f>TEXT(bbdd_Social_Media_Trends[[#This Row],[Post_Date]],"aaaa-mm")</f>
        <v>2022-07</v>
      </c>
      <c r="D1798" s="1" t="s">
        <v>18</v>
      </c>
      <c r="E1798" s="1" t="s">
        <v>19</v>
      </c>
      <c r="F1798" s="1" t="s">
        <v>20</v>
      </c>
      <c r="G1798" s="1" t="s">
        <v>25</v>
      </c>
      <c r="H1798">
        <v>3198439</v>
      </c>
      <c r="I1798">
        <v>108162</v>
      </c>
      <c r="J1798">
        <v>26927</v>
      </c>
      <c r="K1798">
        <v>16486</v>
      </c>
      <c r="L1798">
        <f>bbdd_Social_Media_Trends[[#This Row],[Likes]]+bbdd_Social_Media_Trends[[#This Row],[Shares]]+bbdd_Social_Media_Trends[[#This Row],[Comments]]</f>
        <v>151575</v>
      </c>
      <c r="M1798">
        <f>bbdd_Social_Media_Trends[[#This Row],[Interactions]]/bbdd_Social_Media_Trends[[#This Row],[Views]]</f>
        <v>4.73903050831984E-2</v>
      </c>
      <c r="N1798" s="1" t="s">
        <v>16</v>
      </c>
      <c r="O1798" s="4">
        <f t="shared" si="28"/>
        <v>0</v>
      </c>
    </row>
    <row r="1799" spans="1:15">
      <c r="A1799" s="1" t="s">
        <v>1839</v>
      </c>
      <c r="B1799" s="2">
        <v>45284</v>
      </c>
      <c r="C1799" s="13" t="str">
        <f>TEXT(bbdd_Social_Media_Trends[[#This Row],[Post_Date]],"aaaa-mm")</f>
        <v>2023-12</v>
      </c>
      <c r="D1799" s="1" t="s">
        <v>18</v>
      </c>
      <c r="E1799" s="1" t="s">
        <v>39</v>
      </c>
      <c r="F1799" s="1" t="s">
        <v>41</v>
      </c>
      <c r="G1799" s="1" t="s">
        <v>37</v>
      </c>
      <c r="H1799">
        <v>1144375</v>
      </c>
      <c r="I1799">
        <v>451097</v>
      </c>
      <c r="J1799">
        <v>98397</v>
      </c>
      <c r="K1799">
        <v>2912</v>
      </c>
      <c r="L1799">
        <f>bbdd_Social_Media_Trends[[#This Row],[Likes]]+bbdd_Social_Media_Trends[[#This Row],[Shares]]+bbdd_Social_Media_Trends[[#This Row],[Comments]]</f>
        <v>552406</v>
      </c>
      <c r="M1799">
        <f>bbdd_Social_Media_Trends[[#This Row],[Interactions]]/bbdd_Social_Media_Trends[[#This Row],[Views]]</f>
        <v>0.48271414527580558</v>
      </c>
      <c r="N1799" s="1" t="s">
        <v>29</v>
      </c>
      <c r="O1799" s="4">
        <f t="shared" si="28"/>
        <v>0</v>
      </c>
    </row>
    <row r="1800" spans="1:15">
      <c r="A1800" s="1" t="s">
        <v>1840</v>
      </c>
      <c r="B1800" s="2">
        <v>44738</v>
      </c>
      <c r="C1800" s="13" t="str">
        <f>TEXT(bbdd_Social_Media_Trends[[#This Row],[Post_Date]],"aaaa-mm")</f>
        <v>2022-06</v>
      </c>
      <c r="D1800" s="1" t="s">
        <v>27</v>
      </c>
      <c r="E1800" s="1" t="s">
        <v>57</v>
      </c>
      <c r="F1800" s="1" t="s">
        <v>36</v>
      </c>
      <c r="G1800" s="1" t="s">
        <v>15</v>
      </c>
      <c r="H1800">
        <v>4217172</v>
      </c>
      <c r="I1800">
        <v>258038</v>
      </c>
      <c r="J1800">
        <v>5572</v>
      </c>
      <c r="K1800">
        <v>25183</v>
      </c>
      <c r="L1800">
        <f>bbdd_Social_Media_Trends[[#This Row],[Likes]]+bbdd_Social_Media_Trends[[#This Row],[Shares]]+bbdd_Social_Media_Trends[[#This Row],[Comments]]</f>
        <v>288793</v>
      </c>
      <c r="M1800">
        <f>bbdd_Social_Media_Trends[[#This Row],[Interactions]]/bbdd_Social_Media_Trends[[#This Row],[Views]]</f>
        <v>6.8480251694737607E-2</v>
      </c>
      <c r="N1800" s="1" t="s">
        <v>29</v>
      </c>
      <c r="O1800" s="4">
        <f t="shared" si="28"/>
        <v>0</v>
      </c>
    </row>
    <row r="1801" spans="1:15">
      <c r="A1801" s="1" t="s">
        <v>1841</v>
      </c>
      <c r="B1801" s="2">
        <v>44892</v>
      </c>
      <c r="C1801" s="13" t="str">
        <f>TEXT(bbdd_Social_Media_Trends[[#This Row],[Post_Date]],"aaaa-mm")</f>
        <v>2022-11</v>
      </c>
      <c r="D1801" s="1" t="s">
        <v>24</v>
      </c>
      <c r="E1801" s="1" t="s">
        <v>39</v>
      </c>
      <c r="F1801" s="1" t="s">
        <v>47</v>
      </c>
      <c r="G1801" s="1" t="s">
        <v>21</v>
      </c>
      <c r="H1801">
        <v>180669</v>
      </c>
      <c r="I1801">
        <v>7280</v>
      </c>
      <c r="J1801">
        <v>64009</v>
      </c>
      <c r="K1801">
        <v>29302</v>
      </c>
      <c r="L1801">
        <f>bbdd_Social_Media_Trends[[#This Row],[Likes]]+bbdd_Social_Media_Trends[[#This Row],[Shares]]+bbdd_Social_Media_Trends[[#This Row],[Comments]]</f>
        <v>100591</v>
      </c>
      <c r="M1801">
        <f>bbdd_Social_Media_Trends[[#This Row],[Interactions]]/bbdd_Social_Media_Trends[[#This Row],[Views]]</f>
        <v>0.55676956201672667</v>
      </c>
      <c r="N1801" s="1" t="s">
        <v>29</v>
      </c>
      <c r="O1801" s="4">
        <f t="shared" si="28"/>
        <v>0</v>
      </c>
    </row>
    <row r="1802" spans="1:15">
      <c r="A1802" s="1" t="s">
        <v>1842</v>
      </c>
      <c r="B1802" s="2">
        <v>44862</v>
      </c>
      <c r="C1802" s="13" t="str">
        <f>TEXT(bbdd_Social_Media_Trends[[#This Row],[Post_Date]],"aaaa-mm")</f>
        <v>2022-10</v>
      </c>
      <c r="D1802" s="1" t="s">
        <v>27</v>
      </c>
      <c r="E1802" s="1" t="s">
        <v>19</v>
      </c>
      <c r="F1802" s="1" t="s">
        <v>41</v>
      </c>
      <c r="G1802" s="1" t="s">
        <v>50</v>
      </c>
      <c r="H1802">
        <v>2152110</v>
      </c>
      <c r="I1802">
        <v>456511</v>
      </c>
      <c r="J1802">
        <v>79661</v>
      </c>
      <c r="K1802">
        <v>1371</v>
      </c>
      <c r="L1802">
        <f>bbdd_Social_Media_Trends[[#This Row],[Likes]]+bbdd_Social_Media_Trends[[#This Row],[Shares]]+bbdd_Social_Media_Trends[[#This Row],[Comments]]</f>
        <v>537543</v>
      </c>
      <c r="M1802">
        <f>bbdd_Social_Media_Trends[[#This Row],[Interactions]]/bbdd_Social_Media_Trends[[#This Row],[Views]]</f>
        <v>0.24977487210226243</v>
      </c>
      <c r="N1802" s="1" t="s">
        <v>16</v>
      </c>
      <c r="O1802" s="4">
        <f t="shared" si="28"/>
        <v>0</v>
      </c>
    </row>
    <row r="1803" spans="1:15">
      <c r="A1803" s="1" t="s">
        <v>1843</v>
      </c>
      <c r="B1803" s="2">
        <v>45100</v>
      </c>
      <c r="C1803" s="13" t="str">
        <f>TEXT(bbdd_Social_Media_Trends[[#This Row],[Post_Date]],"aaaa-mm")</f>
        <v>2023-06</v>
      </c>
      <c r="D1803" s="1" t="s">
        <v>27</v>
      </c>
      <c r="E1803" s="1" t="s">
        <v>31</v>
      </c>
      <c r="F1803" s="1" t="s">
        <v>47</v>
      </c>
      <c r="G1803" s="1" t="s">
        <v>21</v>
      </c>
      <c r="H1803">
        <v>3349574</v>
      </c>
      <c r="I1803">
        <v>467084</v>
      </c>
      <c r="J1803">
        <v>93624</v>
      </c>
      <c r="K1803">
        <v>20110</v>
      </c>
      <c r="L1803">
        <f>bbdd_Social_Media_Trends[[#This Row],[Likes]]+bbdd_Social_Media_Trends[[#This Row],[Shares]]+bbdd_Social_Media_Trends[[#This Row],[Comments]]</f>
        <v>580818</v>
      </c>
      <c r="M1803">
        <f>bbdd_Social_Media_Trends[[#This Row],[Interactions]]/bbdd_Social_Media_Trends[[#This Row],[Views]]</f>
        <v>0.17340055780227576</v>
      </c>
      <c r="N1803" s="1" t="s">
        <v>16</v>
      </c>
      <c r="O1803" s="4">
        <f t="shared" si="28"/>
        <v>0</v>
      </c>
    </row>
    <row r="1804" spans="1:15">
      <c r="A1804" s="1" t="s">
        <v>1844</v>
      </c>
      <c r="B1804" s="2">
        <v>44717</v>
      </c>
      <c r="C1804" s="13" t="str">
        <f>TEXT(bbdd_Social_Media_Trends[[#This Row],[Post_Date]],"aaaa-mm")</f>
        <v>2022-06</v>
      </c>
      <c r="D1804" s="1" t="s">
        <v>27</v>
      </c>
      <c r="E1804" s="1" t="s">
        <v>57</v>
      </c>
      <c r="F1804" s="1" t="s">
        <v>20</v>
      </c>
      <c r="G1804" s="1" t="s">
        <v>28</v>
      </c>
      <c r="H1804">
        <v>2082007</v>
      </c>
      <c r="I1804">
        <v>190921</v>
      </c>
      <c r="J1804">
        <v>58478</v>
      </c>
      <c r="K1804">
        <v>48329</v>
      </c>
      <c r="L1804">
        <f>bbdd_Social_Media_Trends[[#This Row],[Likes]]+bbdd_Social_Media_Trends[[#This Row],[Shares]]+bbdd_Social_Media_Trends[[#This Row],[Comments]]</f>
        <v>297728</v>
      </c>
      <c r="M1804">
        <f>bbdd_Social_Media_Trends[[#This Row],[Interactions]]/bbdd_Social_Media_Trends[[#This Row],[Views]]</f>
        <v>0.14300047982547609</v>
      </c>
      <c r="N1804" s="1" t="s">
        <v>29</v>
      </c>
      <c r="O1804" s="4">
        <f t="shared" si="28"/>
        <v>0</v>
      </c>
    </row>
    <row r="1805" spans="1:15">
      <c r="A1805" s="1" t="s">
        <v>1845</v>
      </c>
      <c r="B1805" s="2">
        <v>45266</v>
      </c>
      <c r="C1805" s="13" t="str">
        <f>TEXT(bbdd_Social_Media_Trends[[#This Row],[Post_Date]],"aaaa-mm")</f>
        <v>2023-12</v>
      </c>
      <c r="D1805" s="1" t="s">
        <v>18</v>
      </c>
      <c r="E1805" s="1" t="s">
        <v>49</v>
      </c>
      <c r="F1805" s="1" t="s">
        <v>47</v>
      </c>
      <c r="G1805" s="1" t="s">
        <v>21</v>
      </c>
      <c r="H1805">
        <v>3814814</v>
      </c>
      <c r="I1805">
        <v>395537</v>
      </c>
      <c r="J1805">
        <v>75050</v>
      </c>
      <c r="K1805">
        <v>32906</v>
      </c>
      <c r="L1805">
        <f>bbdd_Social_Media_Trends[[#This Row],[Likes]]+bbdd_Social_Media_Trends[[#This Row],[Shares]]+bbdd_Social_Media_Trends[[#This Row],[Comments]]</f>
        <v>503493</v>
      </c>
      <c r="M1805">
        <f>bbdd_Social_Media_Trends[[#This Row],[Interactions]]/bbdd_Social_Media_Trends[[#This Row],[Views]]</f>
        <v>0.13198363013242587</v>
      </c>
      <c r="N1805" s="1" t="s">
        <v>16</v>
      </c>
      <c r="O1805" s="4">
        <f t="shared" si="28"/>
        <v>0</v>
      </c>
    </row>
    <row r="1806" spans="1:15">
      <c r="A1806" s="1" t="s">
        <v>1846</v>
      </c>
      <c r="B1806" s="2">
        <v>45110</v>
      </c>
      <c r="C1806" s="13" t="str">
        <f>TEXT(bbdd_Social_Media_Trends[[#This Row],[Post_Date]],"aaaa-mm")</f>
        <v>2023-07</v>
      </c>
      <c r="D1806" s="1" t="s">
        <v>27</v>
      </c>
      <c r="E1806" s="1" t="s">
        <v>13</v>
      </c>
      <c r="F1806" s="1" t="s">
        <v>41</v>
      </c>
      <c r="G1806" s="1" t="s">
        <v>28</v>
      </c>
      <c r="H1806">
        <v>4687019</v>
      </c>
      <c r="I1806">
        <v>208163</v>
      </c>
      <c r="J1806">
        <v>10461</v>
      </c>
      <c r="K1806">
        <v>25665</v>
      </c>
      <c r="L1806">
        <f>bbdd_Social_Media_Trends[[#This Row],[Likes]]+bbdd_Social_Media_Trends[[#This Row],[Shares]]+bbdd_Social_Media_Trends[[#This Row],[Comments]]</f>
        <v>244289</v>
      </c>
      <c r="M1806">
        <f>bbdd_Social_Media_Trends[[#This Row],[Interactions]]/bbdd_Social_Media_Trends[[#This Row],[Views]]</f>
        <v>5.2120334907966026E-2</v>
      </c>
      <c r="N1806" s="1" t="s">
        <v>22</v>
      </c>
      <c r="O1806" s="4">
        <f t="shared" si="28"/>
        <v>0</v>
      </c>
    </row>
    <row r="1807" spans="1:15">
      <c r="A1807" s="1" t="s">
        <v>1847</v>
      </c>
      <c r="B1807" s="2">
        <v>45170</v>
      </c>
      <c r="C1807" s="13" t="str">
        <f>TEXT(bbdd_Social_Media_Trends[[#This Row],[Post_Date]],"aaaa-mm")</f>
        <v>2023-09</v>
      </c>
      <c r="D1807" s="1" t="s">
        <v>12</v>
      </c>
      <c r="E1807" s="1" t="s">
        <v>57</v>
      </c>
      <c r="F1807" s="1" t="s">
        <v>20</v>
      </c>
      <c r="G1807" s="1" t="s">
        <v>44</v>
      </c>
      <c r="H1807">
        <v>4166522</v>
      </c>
      <c r="I1807">
        <v>257433</v>
      </c>
      <c r="J1807">
        <v>36087</v>
      </c>
      <c r="K1807">
        <v>23361</v>
      </c>
      <c r="L1807">
        <f>bbdd_Social_Media_Trends[[#This Row],[Likes]]+bbdd_Social_Media_Trends[[#This Row],[Shares]]+bbdd_Social_Media_Trends[[#This Row],[Comments]]</f>
        <v>316881</v>
      </c>
      <c r="M1807">
        <f>bbdd_Social_Media_Trends[[#This Row],[Interactions]]/bbdd_Social_Media_Trends[[#This Row],[Views]]</f>
        <v>7.6054080597678347E-2</v>
      </c>
      <c r="N1807" s="1" t="s">
        <v>29</v>
      </c>
      <c r="O1807" s="4">
        <f t="shared" si="28"/>
        <v>0</v>
      </c>
    </row>
    <row r="1808" spans="1:15">
      <c r="A1808" s="1" t="s">
        <v>1848</v>
      </c>
      <c r="B1808" s="2">
        <v>45201</v>
      </c>
      <c r="C1808" s="13" t="str">
        <f>TEXT(bbdd_Social_Media_Trends[[#This Row],[Post_Date]],"aaaa-mm")</f>
        <v>2023-10</v>
      </c>
      <c r="D1808" s="1" t="s">
        <v>24</v>
      </c>
      <c r="E1808" s="1" t="s">
        <v>39</v>
      </c>
      <c r="F1808" s="1" t="s">
        <v>47</v>
      </c>
      <c r="G1808" s="1" t="s">
        <v>25</v>
      </c>
      <c r="H1808">
        <v>4069431</v>
      </c>
      <c r="I1808">
        <v>39427</v>
      </c>
      <c r="J1808">
        <v>57084</v>
      </c>
      <c r="K1808">
        <v>12631</v>
      </c>
      <c r="L1808">
        <f>bbdd_Social_Media_Trends[[#This Row],[Likes]]+bbdd_Social_Media_Trends[[#This Row],[Shares]]+bbdd_Social_Media_Trends[[#This Row],[Comments]]</f>
        <v>109142</v>
      </c>
      <c r="M1808">
        <f>bbdd_Social_Media_Trends[[#This Row],[Interactions]]/bbdd_Social_Media_Trends[[#This Row],[Views]]</f>
        <v>2.6819965739682036E-2</v>
      </c>
      <c r="N1808" s="1" t="s">
        <v>16</v>
      </c>
      <c r="O1808" s="4">
        <f t="shared" si="28"/>
        <v>0</v>
      </c>
    </row>
    <row r="1809" spans="1:15">
      <c r="A1809" s="1" t="s">
        <v>1849</v>
      </c>
      <c r="B1809" s="2">
        <v>44941</v>
      </c>
      <c r="C1809" s="13" t="str">
        <f>TEXT(bbdd_Social_Media_Trends[[#This Row],[Post_Date]],"aaaa-mm")</f>
        <v>2023-01</v>
      </c>
      <c r="D1809" s="1" t="s">
        <v>18</v>
      </c>
      <c r="E1809" s="1" t="s">
        <v>19</v>
      </c>
      <c r="F1809" s="1" t="s">
        <v>32</v>
      </c>
      <c r="G1809" s="1" t="s">
        <v>37</v>
      </c>
      <c r="H1809">
        <v>337040</v>
      </c>
      <c r="I1809">
        <v>430802</v>
      </c>
      <c r="J1809">
        <v>63240</v>
      </c>
      <c r="K1809">
        <v>5638</v>
      </c>
      <c r="L1809">
        <f>bbdd_Social_Media_Trends[[#This Row],[Likes]]+bbdd_Social_Media_Trends[[#This Row],[Shares]]+bbdd_Social_Media_Trends[[#This Row],[Comments]]</f>
        <v>499680</v>
      </c>
      <c r="M1809">
        <f>bbdd_Social_Media_Trends[[#This Row],[Interactions]]/bbdd_Social_Media_Trends[[#This Row],[Views]]</f>
        <v>1.482553999525279</v>
      </c>
      <c r="N1809" s="1" t="s">
        <v>29</v>
      </c>
      <c r="O1809" s="4">
        <f t="shared" si="28"/>
        <v>0</v>
      </c>
    </row>
    <row r="1810" spans="1:15">
      <c r="A1810" s="1" t="s">
        <v>1850</v>
      </c>
      <c r="B1810" s="2">
        <v>44842</v>
      </c>
      <c r="C1810" s="13" t="str">
        <f>TEXT(bbdd_Social_Media_Trends[[#This Row],[Post_Date]],"aaaa-mm")</f>
        <v>2022-10</v>
      </c>
      <c r="D1810" s="1" t="s">
        <v>27</v>
      </c>
      <c r="E1810" s="1" t="s">
        <v>52</v>
      </c>
      <c r="F1810" s="1" t="s">
        <v>36</v>
      </c>
      <c r="G1810" s="1" t="s">
        <v>60</v>
      </c>
      <c r="H1810">
        <v>3376862</v>
      </c>
      <c r="I1810">
        <v>256792</v>
      </c>
      <c r="J1810">
        <v>32295</v>
      </c>
      <c r="K1810">
        <v>36817</v>
      </c>
      <c r="L1810">
        <f>bbdd_Social_Media_Trends[[#This Row],[Likes]]+bbdd_Social_Media_Trends[[#This Row],[Shares]]+bbdd_Social_Media_Trends[[#This Row],[Comments]]</f>
        <v>325904</v>
      </c>
      <c r="M1810">
        <f>bbdd_Social_Media_Trends[[#This Row],[Interactions]]/bbdd_Social_Media_Trends[[#This Row],[Views]]</f>
        <v>9.6510902725666606E-2</v>
      </c>
      <c r="N1810" s="1" t="s">
        <v>29</v>
      </c>
      <c r="O1810" s="4">
        <f t="shared" si="28"/>
        <v>0</v>
      </c>
    </row>
    <row r="1811" spans="1:15">
      <c r="A1811" s="1" t="s">
        <v>1851</v>
      </c>
      <c r="B1811" s="2">
        <v>45143</v>
      </c>
      <c r="C1811" s="13" t="str">
        <f>TEXT(bbdd_Social_Media_Trends[[#This Row],[Post_Date]],"aaaa-mm")</f>
        <v>2023-08</v>
      </c>
      <c r="D1811" s="1" t="s">
        <v>12</v>
      </c>
      <c r="E1811" s="1" t="s">
        <v>52</v>
      </c>
      <c r="F1811" s="1" t="s">
        <v>32</v>
      </c>
      <c r="G1811" s="1" t="s">
        <v>50</v>
      </c>
      <c r="H1811">
        <v>2282731</v>
      </c>
      <c r="I1811">
        <v>406474</v>
      </c>
      <c r="J1811">
        <v>94993</v>
      </c>
      <c r="K1811">
        <v>28457</v>
      </c>
      <c r="L1811">
        <f>bbdd_Social_Media_Trends[[#This Row],[Likes]]+bbdd_Social_Media_Trends[[#This Row],[Shares]]+bbdd_Social_Media_Trends[[#This Row],[Comments]]</f>
        <v>529924</v>
      </c>
      <c r="M1811">
        <f>bbdd_Social_Media_Trends[[#This Row],[Interactions]]/bbdd_Social_Media_Trends[[#This Row],[Views]]</f>
        <v>0.23214474241599206</v>
      </c>
      <c r="N1811" s="1" t="s">
        <v>16</v>
      </c>
      <c r="O1811" s="4">
        <f t="shared" si="28"/>
        <v>0</v>
      </c>
    </row>
    <row r="1812" spans="1:15">
      <c r="A1812" s="1" t="s">
        <v>1852</v>
      </c>
      <c r="B1812" s="2">
        <v>44811</v>
      </c>
      <c r="C1812" s="13" t="str">
        <f>TEXT(bbdd_Social_Media_Trends[[#This Row],[Post_Date]],"aaaa-mm")</f>
        <v>2022-09</v>
      </c>
      <c r="D1812" s="1" t="s">
        <v>12</v>
      </c>
      <c r="E1812" s="1" t="s">
        <v>13</v>
      </c>
      <c r="F1812" s="1" t="s">
        <v>32</v>
      </c>
      <c r="G1812" s="1" t="s">
        <v>37</v>
      </c>
      <c r="H1812">
        <v>4033416</v>
      </c>
      <c r="I1812">
        <v>205717</v>
      </c>
      <c r="J1812">
        <v>90647</v>
      </c>
      <c r="K1812">
        <v>33681</v>
      </c>
      <c r="L1812">
        <f>bbdd_Social_Media_Trends[[#This Row],[Likes]]+bbdd_Social_Media_Trends[[#This Row],[Shares]]+bbdd_Social_Media_Trends[[#This Row],[Comments]]</f>
        <v>330045</v>
      </c>
      <c r="M1812">
        <f>bbdd_Social_Media_Trends[[#This Row],[Interactions]]/bbdd_Social_Media_Trends[[#This Row],[Views]]</f>
        <v>8.1827661714040906E-2</v>
      </c>
      <c r="N1812" s="1" t="s">
        <v>16</v>
      </c>
      <c r="O1812" s="4">
        <f t="shared" si="28"/>
        <v>0</v>
      </c>
    </row>
    <row r="1813" spans="1:15">
      <c r="A1813" s="1" t="s">
        <v>1853</v>
      </c>
      <c r="B1813" s="2">
        <v>45258</v>
      </c>
      <c r="C1813" s="13" t="str">
        <f>TEXT(bbdd_Social_Media_Trends[[#This Row],[Post_Date]],"aaaa-mm")</f>
        <v>2023-11</v>
      </c>
      <c r="D1813" s="1" t="s">
        <v>24</v>
      </c>
      <c r="E1813" s="1" t="s">
        <v>39</v>
      </c>
      <c r="F1813" s="1" t="s">
        <v>14</v>
      </c>
      <c r="G1813" s="1" t="s">
        <v>44</v>
      </c>
      <c r="H1813">
        <v>1112312</v>
      </c>
      <c r="I1813">
        <v>363750</v>
      </c>
      <c r="J1813">
        <v>80345</v>
      </c>
      <c r="K1813">
        <v>19382</v>
      </c>
      <c r="L1813">
        <f>bbdd_Social_Media_Trends[[#This Row],[Likes]]+bbdd_Social_Media_Trends[[#This Row],[Shares]]+bbdd_Social_Media_Trends[[#This Row],[Comments]]</f>
        <v>463477</v>
      </c>
      <c r="M1813">
        <f>bbdd_Social_Media_Trends[[#This Row],[Interactions]]/bbdd_Social_Media_Trends[[#This Row],[Views]]</f>
        <v>0.41667895338717914</v>
      </c>
      <c r="N1813" s="1" t="s">
        <v>29</v>
      </c>
      <c r="O1813" s="4">
        <f t="shared" si="28"/>
        <v>0</v>
      </c>
    </row>
    <row r="1814" spans="1:15">
      <c r="A1814" s="1" t="s">
        <v>1854</v>
      </c>
      <c r="B1814" s="2">
        <v>44606</v>
      </c>
      <c r="C1814" s="13" t="str">
        <f>TEXT(bbdd_Social_Media_Trends[[#This Row],[Post_Date]],"aaaa-mm")</f>
        <v>2022-02</v>
      </c>
      <c r="D1814" s="1" t="s">
        <v>18</v>
      </c>
      <c r="E1814" s="1" t="s">
        <v>35</v>
      </c>
      <c r="F1814" s="1" t="s">
        <v>32</v>
      </c>
      <c r="G1814" s="1" t="s">
        <v>15</v>
      </c>
      <c r="H1814">
        <v>1201764</v>
      </c>
      <c r="I1814">
        <v>142790</v>
      </c>
      <c r="J1814">
        <v>37404</v>
      </c>
      <c r="K1814">
        <v>42934</v>
      </c>
      <c r="L1814">
        <f>bbdd_Social_Media_Trends[[#This Row],[Likes]]+bbdd_Social_Media_Trends[[#This Row],[Shares]]+bbdd_Social_Media_Trends[[#This Row],[Comments]]</f>
        <v>223128</v>
      </c>
      <c r="M1814">
        <f>bbdd_Social_Media_Trends[[#This Row],[Interactions]]/bbdd_Social_Media_Trends[[#This Row],[Views]]</f>
        <v>0.18566706940797029</v>
      </c>
      <c r="N1814" s="1" t="s">
        <v>22</v>
      </c>
      <c r="O1814" s="4">
        <f t="shared" si="28"/>
        <v>0</v>
      </c>
    </row>
    <row r="1815" spans="1:15">
      <c r="A1815" s="1" t="s">
        <v>1855</v>
      </c>
      <c r="B1815" s="2">
        <v>44585</v>
      </c>
      <c r="C1815" s="13" t="str">
        <f>TEXT(bbdd_Social_Media_Trends[[#This Row],[Post_Date]],"aaaa-mm")</f>
        <v>2022-01</v>
      </c>
      <c r="D1815" s="1" t="s">
        <v>27</v>
      </c>
      <c r="E1815" s="1" t="s">
        <v>59</v>
      </c>
      <c r="F1815" s="1" t="s">
        <v>14</v>
      </c>
      <c r="G1815" s="1" t="s">
        <v>44</v>
      </c>
      <c r="H1815">
        <v>2410258</v>
      </c>
      <c r="I1815">
        <v>276044</v>
      </c>
      <c r="J1815">
        <v>18080</v>
      </c>
      <c r="K1815">
        <v>4973</v>
      </c>
      <c r="L1815">
        <f>bbdd_Social_Media_Trends[[#This Row],[Likes]]+bbdd_Social_Media_Trends[[#This Row],[Shares]]+bbdd_Social_Media_Trends[[#This Row],[Comments]]</f>
        <v>299097</v>
      </c>
      <c r="M1815">
        <f>bbdd_Social_Media_Trends[[#This Row],[Interactions]]/bbdd_Social_Media_Trends[[#This Row],[Views]]</f>
        <v>0.1240933543214046</v>
      </c>
      <c r="N1815" s="1" t="s">
        <v>16</v>
      </c>
      <c r="O1815" s="4">
        <f t="shared" si="28"/>
        <v>0</v>
      </c>
    </row>
    <row r="1816" spans="1:15">
      <c r="A1816" s="1" t="s">
        <v>1856</v>
      </c>
      <c r="B1816" s="2">
        <v>44617</v>
      </c>
      <c r="C1816" s="13" t="str">
        <f>TEXT(bbdd_Social_Media_Trends[[#This Row],[Post_Date]],"aaaa-mm")</f>
        <v>2022-02</v>
      </c>
      <c r="D1816" s="1" t="s">
        <v>24</v>
      </c>
      <c r="E1816" s="1" t="s">
        <v>52</v>
      </c>
      <c r="F1816" s="1" t="s">
        <v>32</v>
      </c>
      <c r="G1816" s="1" t="s">
        <v>28</v>
      </c>
      <c r="H1816">
        <v>4273890</v>
      </c>
      <c r="I1816">
        <v>457777</v>
      </c>
      <c r="J1816">
        <v>53428</v>
      </c>
      <c r="K1816">
        <v>36657</v>
      </c>
      <c r="L1816">
        <f>bbdd_Social_Media_Trends[[#This Row],[Likes]]+bbdd_Social_Media_Trends[[#This Row],[Shares]]+bbdd_Social_Media_Trends[[#This Row],[Comments]]</f>
        <v>547862</v>
      </c>
      <c r="M1816">
        <f>bbdd_Social_Media_Trends[[#This Row],[Interactions]]/bbdd_Social_Media_Trends[[#This Row],[Views]]</f>
        <v>0.1281881377386877</v>
      </c>
      <c r="N1816" s="1" t="s">
        <v>16</v>
      </c>
      <c r="O1816" s="4">
        <f t="shared" si="28"/>
        <v>0</v>
      </c>
    </row>
    <row r="1817" spans="1:15">
      <c r="A1817" s="1" t="s">
        <v>1857</v>
      </c>
      <c r="B1817" s="2">
        <v>45116</v>
      </c>
      <c r="C1817" s="13" t="str">
        <f>TEXT(bbdd_Social_Media_Trends[[#This Row],[Post_Date]],"aaaa-mm")</f>
        <v>2023-07</v>
      </c>
      <c r="D1817" s="1" t="s">
        <v>12</v>
      </c>
      <c r="E1817" s="1" t="s">
        <v>19</v>
      </c>
      <c r="F1817" s="1" t="s">
        <v>20</v>
      </c>
      <c r="G1817" s="1" t="s">
        <v>25</v>
      </c>
      <c r="H1817">
        <v>4524809</v>
      </c>
      <c r="I1817">
        <v>54594</v>
      </c>
      <c r="J1817">
        <v>90263</v>
      </c>
      <c r="K1817">
        <v>45323</v>
      </c>
      <c r="L1817">
        <f>bbdd_Social_Media_Trends[[#This Row],[Likes]]+bbdd_Social_Media_Trends[[#This Row],[Shares]]+bbdd_Social_Media_Trends[[#This Row],[Comments]]</f>
        <v>190180</v>
      </c>
      <c r="M1817">
        <f>bbdd_Social_Media_Trends[[#This Row],[Interactions]]/bbdd_Social_Media_Trends[[#This Row],[Views]]</f>
        <v>4.2030503386993795E-2</v>
      </c>
      <c r="N1817" s="1" t="s">
        <v>22</v>
      </c>
      <c r="O1817" s="4">
        <f t="shared" si="28"/>
        <v>0</v>
      </c>
    </row>
    <row r="1818" spans="1:15">
      <c r="A1818" s="1" t="s">
        <v>1858</v>
      </c>
      <c r="B1818" s="2">
        <v>44982</v>
      </c>
      <c r="C1818" s="13" t="str">
        <f>TEXT(bbdd_Social_Media_Trends[[#This Row],[Post_Date]],"aaaa-mm")</f>
        <v>2023-02</v>
      </c>
      <c r="D1818" s="1" t="s">
        <v>27</v>
      </c>
      <c r="E1818" s="1" t="s">
        <v>31</v>
      </c>
      <c r="F1818" s="1" t="s">
        <v>20</v>
      </c>
      <c r="G1818" s="1" t="s">
        <v>25</v>
      </c>
      <c r="H1818">
        <v>3347556</v>
      </c>
      <c r="I1818">
        <v>499143</v>
      </c>
      <c r="J1818">
        <v>71117</v>
      </c>
      <c r="K1818">
        <v>26750</v>
      </c>
      <c r="L1818">
        <f>bbdd_Social_Media_Trends[[#This Row],[Likes]]+bbdd_Social_Media_Trends[[#This Row],[Shares]]+bbdd_Social_Media_Trends[[#This Row],[Comments]]</f>
        <v>597010</v>
      </c>
      <c r="M1818">
        <f>bbdd_Social_Media_Trends[[#This Row],[Interactions]]/bbdd_Social_Media_Trends[[#This Row],[Views]]</f>
        <v>0.17834205014046067</v>
      </c>
      <c r="N1818" s="1" t="s">
        <v>16</v>
      </c>
      <c r="O1818" s="4">
        <f t="shared" si="28"/>
        <v>0</v>
      </c>
    </row>
    <row r="1819" spans="1:15">
      <c r="A1819" s="1" t="s">
        <v>1859</v>
      </c>
      <c r="B1819" s="2">
        <v>44774</v>
      </c>
      <c r="C1819" s="13" t="str">
        <f>TEXT(bbdd_Social_Media_Trends[[#This Row],[Post_Date]],"aaaa-mm")</f>
        <v>2022-08</v>
      </c>
      <c r="D1819" s="1" t="s">
        <v>18</v>
      </c>
      <c r="E1819" s="1" t="s">
        <v>46</v>
      </c>
      <c r="F1819" s="1" t="s">
        <v>41</v>
      </c>
      <c r="G1819" s="1" t="s">
        <v>28</v>
      </c>
      <c r="H1819">
        <v>4638513</v>
      </c>
      <c r="I1819">
        <v>226807</v>
      </c>
      <c r="J1819">
        <v>91716</v>
      </c>
      <c r="K1819">
        <v>9225</v>
      </c>
      <c r="L1819">
        <f>bbdd_Social_Media_Trends[[#This Row],[Likes]]+bbdd_Social_Media_Trends[[#This Row],[Shares]]+bbdd_Social_Media_Trends[[#This Row],[Comments]]</f>
        <v>327748</v>
      </c>
      <c r="M1819">
        <f>bbdd_Social_Media_Trends[[#This Row],[Interactions]]/bbdd_Social_Media_Trends[[#This Row],[Views]]</f>
        <v>7.0657988885662285E-2</v>
      </c>
      <c r="N1819" s="1" t="s">
        <v>29</v>
      </c>
      <c r="O1819" s="4">
        <f t="shared" si="28"/>
        <v>0</v>
      </c>
    </row>
    <row r="1820" spans="1:15">
      <c r="A1820" s="1" t="s">
        <v>1860</v>
      </c>
      <c r="B1820" s="2">
        <v>45030</v>
      </c>
      <c r="C1820" s="13" t="str">
        <f>TEXT(bbdd_Social_Media_Trends[[#This Row],[Post_Date]],"aaaa-mm")</f>
        <v>2023-04</v>
      </c>
      <c r="D1820" s="1" t="s">
        <v>27</v>
      </c>
      <c r="E1820" s="1" t="s">
        <v>35</v>
      </c>
      <c r="F1820" s="1" t="s">
        <v>47</v>
      </c>
      <c r="G1820" s="1" t="s">
        <v>60</v>
      </c>
      <c r="H1820">
        <v>1203677</v>
      </c>
      <c r="I1820">
        <v>367652</v>
      </c>
      <c r="J1820">
        <v>3301</v>
      </c>
      <c r="K1820">
        <v>35773</v>
      </c>
      <c r="L1820">
        <f>bbdd_Social_Media_Trends[[#This Row],[Likes]]+bbdd_Social_Media_Trends[[#This Row],[Shares]]+bbdd_Social_Media_Trends[[#This Row],[Comments]]</f>
        <v>406726</v>
      </c>
      <c r="M1820">
        <f>bbdd_Social_Media_Trends[[#This Row],[Interactions]]/bbdd_Social_Media_Trends[[#This Row],[Views]]</f>
        <v>0.33790294240066066</v>
      </c>
      <c r="N1820" s="1" t="s">
        <v>22</v>
      </c>
      <c r="O1820" s="4">
        <f t="shared" si="28"/>
        <v>0</v>
      </c>
    </row>
    <row r="1821" spans="1:15">
      <c r="A1821" s="1" t="s">
        <v>1861</v>
      </c>
      <c r="B1821" s="2">
        <v>45085</v>
      </c>
      <c r="C1821" s="13" t="str">
        <f>TEXT(bbdd_Social_Media_Trends[[#This Row],[Post_Date]],"aaaa-mm")</f>
        <v>2023-06</v>
      </c>
      <c r="D1821" s="1" t="s">
        <v>24</v>
      </c>
      <c r="E1821" s="1" t="s">
        <v>49</v>
      </c>
      <c r="F1821" s="1" t="s">
        <v>32</v>
      </c>
      <c r="G1821" s="1" t="s">
        <v>25</v>
      </c>
      <c r="H1821">
        <v>3445868</v>
      </c>
      <c r="I1821">
        <v>185241</v>
      </c>
      <c r="J1821">
        <v>98935</v>
      </c>
      <c r="K1821">
        <v>32088</v>
      </c>
      <c r="L1821">
        <f>bbdd_Social_Media_Trends[[#This Row],[Likes]]+bbdd_Social_Media_Trends[[#This Row],[Shares]]+bbdd_Social_Media_Trends[[#This Row],[Comments]]</f>
        <v>316264</v>
      </c>
      <c r="M1821">
        <f>bbdd_Social_Media_Trends[[#This Row],[Interactions]]/bbdd_Social_Media_Trends[[#This Row],[Views]]</f>
        <v>9.1780648591298336E-2</v>
      </c>
      <c r="N1821" s="1" t="s">
        <v>16</v>
      </c>
      <c r="O1821" s="4">
        <f t="shared" si="28"/>
        <v>0</v>
      </c>
    </row>
    <row r="1822" spans="1:15">
      <c r="A1822" s="1" t="s">
        <v>1862</v>
      </c>
      <c r="B1822" s="2">
        <v>44603</v>
      </c>
      <c r="C1822" s="13" t="str">
        <f>TEXT(bbdd_Social_Media_Trends[[#This Row],[Post_Date]],"aaaa-mm")</f>
        <v>2022-02</v>
      </c>
      <c r="D1822" s="1" t="s">
        <v>27</v>
      </c>
      <c r="E1822" s="1" t="s">
        <v>52</v>
      </c>
      <c r="F1822" s="1" t="s">
        <v>36</v>
      </c>
      <c r="G1822" s="1" t="s">
        <v>28</v>
      </c>
      <c r="H1822">
        <v>4430105</v>
      </c>
      <c r="I1822">
        <v>374616</v>
      </c>
      <c r="J1822">
        <v>59305</v>
      </c>
      <c r="K1822">
        <v>38022</v>
      </c>
      <c r="L1822">
        <f>bbdd_Social_Media_Trends[[#This Row],[Likes]]+bbdd_Social_Media_Trends[[#This Row],[Shares]]+bbdd_Social_Media_Trends[[#This Row],[Comments]]</f>
        <v>471943</v>
      </c>
      <c r="M1822">
        <f>bbdd_Social_Media_Trends[[#This Row],[Interactions]]/bbdd_Social_Media_Trends[[#This Row],[Views]]</f>
        <v>0.10653088357950884</v>
      </c>
      <c r="N1822" s="1" t="s">
        <v>22</v>
      </c>
      <c r="O1822" s="4">
        <f t="shared" si="28"/>
        <v>0</v>
      </c>
    </row>
    <row r="1823" spans="1:15">
      <c r="A1823" s="1" t="s">
        <v>1863</v>
      </c>
      <c r="B1823" s="2">
        <v>44643</v>
      </c>
      <c r="C1823" s="13" t="str">
        <f>TEXT(bbdd_Social_Media_Trends[[#This Row],[Post_Date]],"aaaa-mm")</f>
        <v>2022-03</v>
      </c>
      <c r="D1823" s="1" t="s">
        <v>18</v>
      </c>
      <c r="E1823" s="1" t="s">
        <v>52</v>
      </c>
      <c r="F1823" s="1" t="s">
        <v>32</v>
      </c>
      <c r="G1823" s="1" t="s">
        <v>15</v>
      </c>
      <c r="H1823">
        <v>3927149</v>
      </c>
      <c r="I1823">
        <v>204604</v>
      </c>
      <c r="J1823">
        <v>48798</v>
      </c>
      <c r="K1823">
        <v>45548</v>
      </c>
      <c r="L1823">
        <f>bbdd_Social_Media_Trends[[#This Row],[Likes]]+bbdd_Social_Media_Trends[[#This Row],[Shares]]+bbdd_Social_Media_Trends[[#This Row],[Comments]]</f>
        <v>298950</v>
      </c>
      <c r="M1823">
        <f>bbdd_Social_Media_Trends[[#This Row],[Interactions]]/bbdd_Social_Media_Trends[[#This Row],[Views]]</f>
        <v>7.6123926033873426E-2</v>
      </c>
      <c r="N1823" s="1" t="s">
        <v>16</v>
      </c>
      <c r="O1823" s="4">
        <f t="shared" si="28"/>
        <v>0</v>
      </c>
    </row>
    <row r="1824" spans="1:15">
      <c r="A1824" s="1" t="s">
        <v>1864</v>
      </c>
      <c r="B1824" s="2">
        <v>44855</v>
      </c>
      <c r="C1824" s="13" t="str">
        <f>TEXT(bbdd_Social_Media_Trends[[#This Row],[Post_Date]],"aaaa-mm")</f>
        <v>2022-10</v>
      </c>
      <c r="D1824" s="1" t="s">
        <v>18</v>
      </c>
      <c r="E1824" s="1" t="s">
        <v>35</v>
      </c>
      <c r="F1824" s="1" t="s">
        <v>20</v>
      </c>
      <c r="G1824" s="1" t="s">
        <v>50</v>
      </c>
      <c r="H1824">
        <v>1377720</v>
      </c>
      <c r="I1824">
        <v>464859</v>
      </c>
      <c r="J1824">
        <v>14355</v>
      </c>
      <c r="K1824">
        <v>4959</v>
      </c>
      <c r="L1824">
        <f>bbdd_Social_Media_Trends[[#This Row],[Likes]]+bbdd_Social_Media_Trends[[#This Row],[Shares]]+bbdd_Social_Media_Trends[[#This Row],[Comments]]</f>
        <v>484173</v>
      </c>
      <c r="M1824">
        <f>bbdd_Social_Media_Trends[[#This Row],[Interactions]]/bbdd_Social_Media_Trends[[#This Row],[Views]]</f>
        <v>0.35143062451006007</v>
      </c>
      <c r="N1824" s="1" t="s">
        <v>22</v>
      </c>
      <c r="O1824" s="4">
        <f t="shared" si="28"/>
        <v>0</v>
      </c>
    </row>
    <row r="1825" spans="1:15">
      <c r="A1825" s="1" t="s">
        <v>1865</v>
      </c>
      <c r="B1825" s="2">
        <v>44774</v>
      </c>
      <c r="C1825" s="13" t="str">
        <f>TEXT(bbdd_Social_Media_Trends[[#This Row],[Post_Date]],"aaaa-mm")</f>
        <v>2022-08</v>
      </c>
      <c r="D1825" s="1" t="s">
        <v>27</v>
      </c>
      <c r="E1825" s="1" t="s">
        <v>52</v>
      </c>
      <c r="F1825" s="1" t="s">
        <v>47</v>
      </c>
      <c r="G1825" s="1" t="s">
        <v>60</v>
      </c>
      <c r="H1825">
        <v>1910857</v>
      </c>
      <c r="I1825">
        <v>341639</v>
      </c>
      <c r="J1825">
        <v>81369</v>
      </c>
      <c r="K1825">
        <v>41098</v>
      </c>
      <c r="L1825">
        <f>bbdd_Social_Media_Trends[[#This Row],[Likes]]+bbdd_Social_Media_Trends[[#This Row],[Shares]]+bbdd_Social_Media_Trends[[#This Row],[Comments]]</f>
        <v>464106</v>
      </c>
      <c r="M1825">
        <f>bbdd_Social_Media_Trends[[#This Row],[Interactions]]/bbdd_Social_Media_Trends[[#This Row],[Views]]</f>
        <v>0.24287845715299469</v>
      </c>
      <c r="N1825" s="1" t="s">
        <v>22</v>
      </c>
      <c r="O1825" s="4">
        <f t="shared" si="28"/>
        <v>0</v>
      </c>
    </row>
    <row r="1826" spans="1:15">
      <c r="A1826" s="1" t="s">
        <v>1866</v>
      </c>
      <c r="B1826" s="2">
        <v>44713</v>
      </c>
      <c r="C1826" s="13" t="str">
        <f>TEXT(bbdd_Social_Media_Trends[[#This Row],[Post_Date]],"aaaa-mm")</f>
        <v>2022-06</v>
      </c>
      <c r="D1826" s="1" t="s">
        <v>27</v>
      </c>
      <c r="E1826" s="1" t="s">
        <v>39</v>
      </c>
      <c r="F1826" s="1" t="s">
        <v>47</v>
      </c>
      <c r="G1826" s="1" t="s">
        <v>28</v>
      </c>
      <c r="H1826">
        <v>4970299</v>
      </c>
      <c r="I1826">
        <v>427690</v>
      </c>
      <c r="J1826">
        <v>66709</v>
      </c>
      <c r="K1826">
        <v>10014</v>
      </c>
      <c r="L1826">
        <f>bbdd_Social_Media_Trends[[#This Row],[Likes]]+bbdd_Social_Media_Trends[[#This Row],[Shares]]+bbdd_Social_Media_Trends[[#This Row],[Comments]]</f>
        <v>504413</v>
      </c>
      <c r="M1826">
        <f>bbdd_Social_Media_Trends[[#This Row],[Interactions]]/bbdd_Social_Media_Trends[[#This Row],[Views]]</f>
        <v>0.10148544383345952</v>
      </c>
      <c r="N1826" s="1" t="s">
        <v>16</v>
      </c>
      <c r="O1826" s="4">
        <f t="shared" si="28"/>
        <v>0</v>
      </c>
    </row>
    <row r="1827" spans="1:15">
      <c r="A1827" s="1" t="s">
        <v>1867</v>
      </c>
      <c r="B1827" s="2">
        <v>45012</v>
      </c>
      <c r="C1827" s="13" t="str">
        <f>TEXT(bbdd_Social_Media_Trends[[#This Row],[Post_Date]],"aaaa-mm")</f>
        <v>2023-03</v>
      </c>
      <c r="D1827" s="1" t="s">
        <v>24</v>
      </c>
      <c r="E1827" s="1" t="s">
        <v>19</v>
      </c>
      <c r="F1827" s="1" t="s">
        <v>14</v>
      </c>
      <c r="G1827" s="1" t="s">
        <v>37</v>
      </c>
      <c r="H1827">
        <v>1396001</v>
      </c>
      <c r="I1827">
        <v>435655</v>
      </c>
      <c r="J1827">
        <v>66081</v>
      </c>
      <c r="K1827">
        <v>15038</v>
      </c>
      <c r="L1827">
        <f>bbdd_Social_Media_Trends[[#This Row],[Likes]]+bbdd_Social_Media_Trends[[#This Row],[Shares]]+bbdd_Social_Media_Trends[[#This Row],[Comments]]</f>
        <v>516774</v>
      </c>
      <c r="M1827">
        <f>bbdd_Social_Media_Trends[[#This Row],[Interactions]]/bbdd_Social_Media_Trends[[#This Row],[Views]]</f>
        <v>0.37018168325094325</v>
      </c>
      <c r="N1827" s="1" t="s">
        <v>16</v>
      </c>
      <c r="O1827" s="4">
        <f t="shared" si="28"/>
        <v>0</v>
      </c>
    </row>
    <row r="1828" spans="1:15">
      <c r="A1828" s="1" t="s">
        <v>1868</v>
      </c>
      <c r="B1828" s="2">
        <v>45257</v>
      </c>
      <c r="C1828" s="13" t="str">
        <f>TEXT(bbdd_Social_Media_Trends[[#This Row],[Post_Date]],"aaaa-mm")</f>
        <v>2023-11</v>
      </c>
      <c r="D1828" s="1" t="s">
        <v>18</v>
      </c>
      <c r="E1828" s="1" t="s">
        <v>52</v>
      </c>
      <c r="F1828" s="1" t="s">
        <v>32</v>
      </c>
      <c r="G1828" s="1" t="s">
        <v>37</v>
      </c>
      <c r="H1828">
        <v>1598314</v>
      </c>
      <c r="I1828">
        <v>404896</v>
      </c>
      <c r="J1828">
        <v>69137</v>
      </c>
      <c r="K1828">
        <v>28060</v>
      </c>
      <c r="L1828">
        <f>bbdd_Social_Media_Trends[[#This Row],[Likes]]+bbdd_Social_Media_Trends[[#This Row],[Shares]]+bbdd_Social_Media_Trends[[#This Row],[Comments]]</f>
        <v>502093</v>
      </c>
      <c r="M1828">
        <f>bbdd_Social_Media_Trends[[#This Row],[Interactions]]/bbdd_Social_Media_Trends[[#This Row],[Views]]</f>
        <v>0.31413914912839402</v>
      </c>
      <c r="N1828" s="1" t="s">
        <v>22</v>
      </c>
      <c r="O1828" s="4">
        <f t="shared" si="28"/>
        <v>0</v>
      </c>
    </row>
    <row r="1829" spans="1:15">
      <c r="A1829" s="1" t="s">
        <v>1869</v>
      </c>
      <c r="B1829" s="2">
        <v>44581</v>
      </c>
      <c r="C1829" s="13" t="str">
        <f>TEXT(bbdd_Social_Media_Trends[[#This Row],[Post_Date]],"aaaa-mm")</f>
        <v>2022-01</v>
      </c>
      <c r="D1829" s="1" t="s">
        <v>18</v>
      </c>
      <c r="E1829" s="1" t="s">
        <v>52</v>
      </c>
      <c r="F1829" s="1" t="s">
        <v>14</v>
      </c>
      <c r="G1829" s="1" t="s">
        <v>21</v>
      </c>
      <c r="H1829">
        <v>784996</v>
      </c>
      <c r="I1829">
        <v>495718</v>
      </c>
      <c r="J1829">
        <v>72882</v>
      </c>
      <c r="K1829">
        <v>33474</v>
      </c>
      <c r="L1829">
        <f>bbdd_Social_Media_Trends[[#This Row],[Likes]]+bbdd_Social_Media_Trends[[#This Row],[Shares]]+bbdd_Social_Media_Trends[[#This Row],[Comments]]</f>
        <v>602074</v>
      </c>
      <c r="M1829">
        <f>bbdd_Social_Media_Trends[[#This Row],[Interactions]]/bbdd_Social_Media_Trends[[#This Row],[Views]]</f>
        <v>0.76697715657149845</v>
      </c>
      <c r="N1829" s="1" t="s">
        <v>29</v>
      </c>
      <c r="O1829" s="4">
        <f t="shared" si="28"/>
        <v>0</v>
      </c>
    </row>
    <row r="1830" spans="1:15">
      <c r="A1830" s="1" t="s">
        <v>1870</v>
      </c>
      <c r="B1830" s="2">
        <v>44781</v>
      </c>
      <c r="C1830" s="13" t="str">
        <f>TEXT(bbdd_Social_Media_Trends[[#This Row],[Post_Date]],"aaaa-mm")</f>
        <v>2022-08</v>
      </c>
      <c r="D1830" s="1" t="s">
        <v>27</v>
      </c>
      <c r="E1830" s="1" t="s">
        <v>19</v>
      </c>
      <c r="F1830" s="1" t="s">
        <v>41</v>
      </c>
      <c r="G1830" s="1" t="s">
        <v>44</v>
      </c>
      <c r="H1830">
        <v>1375599</v>
      </c>
      <c r="I1830">
        <v>297534</v>
      </c>
      <c r="J1830">
        <v>38448</v>
      </c>
      <c r="K1830">
        <v>25016</v>
      </c>
      <c r="L1830">
        <f>bbdd_Social_Media_Trends[[#This Row],[Likes]]+bbdd_Social_Media_Trends[[#This Row],[Shares]]+bbdd_Social_Media_Trends[[#This Row],[Comments]]</f>
        <v>360998</v>
      </c>
      <c r="M1830">
        <f>bbdd_Social_Media_Trends[[#This Row],[Interactions]]/bbdd_Social_Media_Trends[[#This Row],[Views]]</f>
        <v>0.26242967609019779</v>
      </c>
      <c r="N1830" s="1" t="s">
        <v>22</v>
      </c>
      <c r="O1830" s="4">
        <f t="shared" si="28"/>
        <v>0</v>
      </c>
    </row>
    <row r="1831" spans="1:15">
      <c r="A1831" s="1" t="s">
        <v>1871</v>
      </c>
      <c r="B1831" s="2">
        <v>44758</v>
      </c>
      <c r="C1831" s="13" t="str">
        <f>TEXT(bbdd_Social_Media_Trends[[#This Row],[Post_Date]],"aaaa-mm")</f>
        <v>2022-07</v>
      </c>
      <c r="D1831" s="1" t="s">
        <v>12</v>
      </c>
      <c r="E1831" s="1" t="s">
        <v>49</v>
      </c>
      <c r="F1831" s="1" t="s">
        <v>41</v>
      </c>
      <c r="G1831" s="1" t="s">
        <v>50</v>
      </c>
      <c r="H1831">
        <v>3362238</v>
      </c>
      <c r="I1831">
        <v>278723</v>
      </c>
      <c r="J1831">
        <v>94008</v>
      </c>
      <c r="K1831">
        <v>22654</v>
      </c>
      <c r="L1831">
        <f>bbdd_Social_Media_Trends[[#This Row],[Likes]]+bbdd_Social_Media_Trends[[#This Row],[Shares]]+bbdd_Social_Media_Trends[[#This Row],[Comments]]</f>
        <v>395385</v>
      </c>
      <c r="M1831">
        <f>bbdd_Social_Media_Trends[[#This Row],[Interactions]]/bbdd_Social_Media_Trends[[#This Row],[Views]]</f>
        <v>0.1175957799537094</v>
      </c>
      <c r="N1831" s="1" t="s">
        <v>22</v>
      </c>
      <c r="O1831" s="4">
        <f t="shared" si="28"/>
        <v>0</v>
      </c>
    </row>
    <row r="1832" spans="1:15">
      <c r="A1832" s="1" t="s">
        <v>1872</v>
      </c>
      <c r="B1832" s="2">
        <v>44821</v>
      </c>
      <c r="C1832" s="13" t="str">
        <f>TEXT(bbdd_Social_Media_Trends[[#This Row],[Post_Date]],"aaaa-mm")</f>
        <v>2022-09</v>
      </c>
      <c r="D1832" s="1" t="s">
        <v>18</v>
      </c>
      <c r="E1832" s="1" t="s">
        <v>13</v>
      </c>
      <c r="F1832" s="1" t="s">
        <v>14</v>
      </c>
      <c r="G1832" s="1" t="s">
        <v>60</v>
      </c>
      <c r="H1832">
        <v>3888420</v>
      </c>
      <c r="I1832">
        <v>106266</v>
      </c>
      <c r="J1832">
        <v>41933</v>
      </c>
      <c r="K1832">
        <v>5458</v>
      </c>
      <c r="L1832">
        <f>bbdd_Social_Media_Trends[[#This Row],[Likes]]+bbdd_Social_Media_Trends[[#This Row],[Shares]]+bbdd_Social_Media_Trends[[#This Row],[Comments]]</f>
        <v>153657</v>
      </c>
      <c r="M1832">
        <f>bbdd_Social_Media_Trends[[#This Row],[Interactions]]/bbdd_Social_Media_Trends[[#This Row],[Views]]</f>
        <v>3.9516564568642276E-2</v>
      </c>
      <c r="N1832" s="1" t="s">
        <v>29</v>
      </c>
      <c r="O1832" s="4">
        <f t="shared" si="28"/>
        <v>0</v>
      </c>
    </row>
    <row r="1833" spans="1:15">
      <c r="A1833" s="1" t="s">
        <v>1873</v>
      </c>
      <c r="B1833" s="2">
        <v>44639</v>
      </c>
      <c r="C1833" s="13" t="str">
        <f>TEXT(bbdd_Social_Media_Trends[[#This Row],[Post_Date]],"aaaa-mm")</f>
        <v>2022-03</v>
      </c>
      <c r="D1833" s="1" t="s">
        <v>24</v>
      </c>
      <c r="E1833" s="1" t="s">
        <v>57</v>
      </c>
      <c r="F1833" s="1" t="s">
        <v>41</v>
      </c>
      <c r="G1833" s="1" t="s">
        <v>28</v>
      </c>
      <c r="H1833">
        <v>3825393</v>
      </c>
      <c r="I1833">
        <v>449057</v>
      </c>
      <c r="J1833">
        <v>58906</v>
      </c>
      <c r="K1833">
        <v>5707</v>
      </c>
      <c r="L1833">
        <f>bbdd_Social_Media_Trends[[#This Row],[Likes]]+bbdd_Social_Media_Trends[[#This Row],[Shares]]+bbdd_Social_Media_Trends[[#This Row],[Comments]]</f>
        <v>513670</v>
      </c>
      <c r="M1833">
        <f>bbdd_Social_Media_Trends[[#This Row],[Interactions]]/bbdd_Social_Media_Trends[[#This Row],[Views]]</f>
        <v>0.13427901394706374</v>
      </c>
      <c r="N1833" s="1" t="s">
        <v>29</v>
      </c>
      <c r="O1833" s="4">
        <f t="shared" si="28"/>
        <v>0</v>
      </c>
    </row>
    <row r="1834" spans="1:15">
      <c r="A1834" s="1" t="s">
        <v>1874</v>
      </c>
      <c r="B1834" s="2">
        <v>44965</v>
      </c>
      <c r="C1834" s="13" t="str">
        <f>TEXT(bbdd_Social_Media_Trends[[#This Row],[Post_Date]],"aaaa-mm")</f>
        <v>2023-02</v>
      </c>
      <c r="D1834" s="1" t="s">
        <v>12</v>
      </c>
      <c r="E1834" s="1" t="s">
        <v>57</v>
      </c>
      <c r="F1834" s="1" t="s">
        <v>20</v>
      </c>
      <c r="G1834" s="1" t="s">
        <v>60</v>
      </c>
      <c r="H1834">
        <v>2928219</v>
      </c>
      <c r="I1834">
        <v>484249</v>
      </c>
      <c r="J1834">
        <v>4371</v>
      </c>
      <c r="K1834">
        <v>32276</v>
      </c>
      <c r="L1834">
        <f>bbdd_Social_Media_Trends[[#This Row],[Likes]]+bbdd_Social_Media_Trends[[#This Row],[Shares]]+bbdd_Social_Media_Trends[[#This Row],[Comments]]</f>
        <v>520896</v>
      </c>
      <c r="M1834">
        <f>bbdd_Social_Media_Trends[[#This Row],[Interactions]]/bbdd_Social_Media_Trends[[#This Row],[Views]]</f>
        <v>0.17788833417172692</v>
      </c>
      <c r="N1834" s="1" t="s">
        <v>22</v>
      </c>
      <c r="O1834" s="4">
        <f t="shared" si="28"/>
        <v>0</v>
      </c>
    </row>
    <row r="1835" spans="1:15">
      <c r="A1835" s="1" t="s">
        <v>1875</v>
      </c>
      <c r="B1835" s="2">
        <v>45140</v>
      </c>
      <c r="C1835" s="13" t="str">
        <f>TEXT(bbdd_Social_Media_Trends[[#This Row],[Post_Date]],"aaaa-mm")</f>
        <v>2023-08</v>
      </c>
      <c r="D1835" s="1" t="s">
        <v>27</v>
      </c>
      <c r="E1835" s="1" t="s">
        <v>57</v>
      </c>
      <c r="F1835" s="1" t="s">
        <v>20</v>
      </c>
      <c r="G1835" s="1" t="s">
        <v>25</v>
      </c>
      <c r="H1835">
        <v>506301</v>
      </c>
      <c r="I1835">
        <v>229389</v>
      </c>
      <c r="J1835">
        <v>85327</v>
      </c>
      <c r="K1835">
        <v>31817</v>
      </c>
      <c r="L1835">
        <f>bbdd_Social_Media_Trends[[#This Row],[Likes]]+bbdd_Social_Media_Trends[[#This Row],[Shares]]+bbdd_Social_Media_Trends[[#This Row],[Comments]]</f>
        <v>346533</v>
      </c>
      <c r="M1835">
        <f>bbdd_Social_Media_Trends[[#This Row],[Interactions]]/bbdd_Social_Media_Trends[[#This Row],[Views]]</f>
        <v>0.68444067856867752</v>
      </c>
      <c r="N1835" s="1" t="s">
        <v>29</v>
      </c>
      <c r="O1835" s="4">
        <f t="shared" si="28"/>
        <v>0</v>
      </c>
    </row>
    <row r="1836" spans="1:15">
      <c r="A1836" s="1" t="s">
        <v>1876</v>
      </c>
      <c r="B1836" s="2">
        <v>44816</v>
      </c>
      <c r="C1836" s="13" t="str">
        <f>TEXT(bbdd_Social_Media_Trends[[#This Row],[Post_Date]],"aaaa-mm")</f>
        <v>2022-09</v>
      </c>
      <c r="D1836" s="1" t="s">
        <v>27</v>
      </c>
      <c r="E1836" s="1" t="s">
        <v>31</v>
      </c>
      <c r="F1836" s="1" t="s">
        <v>36</v>
      </c>
      <c r="G1836" s="1" t="s">
        <v>28</v>
      </c>
      <c r="H1836">
        <v>21300</v>
      </c>
      <c r="I1836">
        <v>339452</v>
      </c>
      <c r="J1836">
        <v>57791</v>
      </c>
      <c r="K1836">
        <v>30571</v>
      </c>
      <c r="L1836">
        <f>bbdd_Social_Media_Trends[[#This Row],[Likes]]+bbdd_Social_Media_Trends[[#This Row],[Shares]]+bbdd_Social_Media_Trends[[#This Row],[Comments]]</f>
        <v>427814</v>
      </c>
      <c r="M1836">
        <f>bbdd_Social_Media_Trends[[#This Row],[Interactions]]/bbdd_Social_Media_Trends[[#This Row],[Views]]</f>
        <v>20.085164319248825</v>
      </c>
      <c r="N1836" s="1" t="s">
        <v>16</v>
      </c>
      <c r="O1836" s="4">
        <f t="shared" si="28"/>
        <v>0</v>
      </c>
    </row>
    <row r="1837" spans="1:15">
      <c r="A1837" s="1" t="s">
        <v>1877</v>
      </c>
      <c r="B1837" s="2">
        <v>45067</v>
      </c>
      <c r="C1837" s="13" t="str">
        <f>TEXT(bbdd_Social_Media_Trends[[#This Row],[Post_Date]],"aaaa-mm")</f>
        <v>2023-05</v>
      </c>
      <c r="D1837" s="1" t="s">
        <v>27</v>
      </c>
      <c r="E1837" s="1" t="s">
        <v>35</v>
      </c>
      <c r="F1837" s="1" t="s">
        <v>36</v>
      </c>
      <c r="G1837" s="1" t="s">
        <v>28</v>
      </c>
      <c r="H1837">
        <v>3759712</v>
      </c>
      <c r="I1837">
        <v>127592</v>
      </c>
      <c r="J1837">
        <v>51493</v>
      </c>
      <c r="K1837">
        <v>37036</v>
      </c>
      <c r="L1837">
        <f>bbdd_Social_Media_Trends[[#This Row],[Likes]]+bbdd_Social_Media_Trends[[#This Row],[Shares]]+bbdd_Social_Media_Trends[[#This Row],[Comments]]</f>
        <v>216121</v>
      </c>
      <c r="M1837">
        <f>bbdd_Social_Media_Trends[[#This Row],[Interactions]]/bbdd_Social_Media_Trends[[#This Row],[Views]]</f>
        <v>5.7483392344945573E-2</v>
      </c>
      <c r="N1837" s="1" t="s">
        <v>16</v>
      </c>
      <c r="O1837" s="4">
        <f t="shared" si="28"/>
        <v>0</v>
      </c>
    </row>
    <row r="1838" spans="1:15">
      <c r="A1838" s="1" t="s">
        <v>1878</v>
      </c>
      <c r="B1838" s="2">
        <v>45044</v>
      </c>
      <c r="C1838" s="13" t="str">
        <f>TEXT(bbdd_Social_Media_Trends[[#This Row],[Post_Date]],"aaaa-mm")</f>
        <v>2023-04</v>
      </c>
      <c r="D1838" s="1" t="s">
        <v>24</v>
      </c>
      <c r="E1838" s="1" t="s">
        <v>46</v>
      </c>
      <c r="F1838" s="1" t="s">
        <v>47</v>
      </c>
      <c r="G1838" s="1" t="s">
        <v>28</v>
      </c>
      <c r="H1838">
        <v>4838364</v>
      </c>
      <c r="I1838">
        <v>341314</v>
      </c>
      <c r="J1838">
        <v>61</v>
      </c>
      <c r="K1838">
        <v>13939</v>
      </c>
      <c r="L1838">
        <f>bbdd_Social_Media_Trends[[#This Row],[Likes]]+bbdd_Social_Media_Trends[[#This Row],[Shares]]+bbdd_Social_Media_Trends[[#This Row],[Comments]]</f>
        <v>355314</v>
      </c>
      <c r="M1838">
        <f>bbdd_Social_Media_Trends[[#This Row],[Interactions]]/bbdd_Social_Media_Trends[[#This Row],[Views]]</f>
        <v>7.3436806325443887E-2</v>
      </c>
      <c r="N1838" s="1" t="s">
        <v>22</v>
      </c>
      <c r="O1838" s="4">
        <f t="shared" si="28"/>
        <v>0</v>
      </c>
    </row>
    <row r="1839" spans="1:15">
      <c r="A1839" s="1" t="s">
        <v>1879</v>
      </c>
      <c r="B1839" s="2">
        <v>44940</v>
      </c>
      <c r="C1839" s="13" t="str">
        <f>TEXT(bbdd_Social_Media_Trends[[#This Row],[Post_Date]],"aaaa-mm")</f>
        <v>2023-01</v>
      </c>
      <c r="D1839" s="1" t="s">
        <v>27</v>
      </c>
      <c r="E1839" s="1" t="s">
        <v>49</v>
      </c>
      <c r="F1839" s="1" t="s">
        <v>14</v>
      </c>
      <c r="G1839" s="1" t="s">
        <v>50</v>
      </c>
      <c r="H1839">
        <v>332886</v>
      </c>
      <c r="I1839">
        <v>473224</v>
      </c>
      <c r="J1839">
        <v>57891</v>
      </c>
      <c r="K1839">
        <v>14749</v>
      </c>
      <c r="L1839">
        <f>bbdd_Social_Media_Trends[[#This Row],[Likes]]+bbdd_Social_Media_Trends[[#This Row],[Shares]]+bbdd_Social_Media_Trends[[#This Row],[Comments]]</f>
        <v>545864</v>
      </c>
      <c r="M1839">
        <f>bbdd_Social_Media_Trends[[#This Row],[Interactions]]/bbdd_Social_Media_Trends[[#This Row],[Views]]</f>
        <v>1.639792601671443</v>
      </c>
      <c r="N1839" s="1" t="s">
        <v>22</v>
      </c>
      <c r="O1839" s="4">
        <f t="shared" si="28"/>
        <v>0</v>
      </c>
    </row>
    <row r="1840" spans="1:15">
      <c r="A1840" s="1" t="s">
        <v>1880</v>
      </c>
      <c r="B1840" s="2">
        <v>44603</v>
      </c>
      <c r="C1840" s="13" t="str">
        <f>TEXT(bbdd_Social_Media_Trends[[#This Row],[Post_Date]],"aaaa-mm")</f>
        <v>2022-02</v>
      </c>
      <c r="D1840" s="1" t="s">
        <v>24</v>
      </c>
      <c r="E1840" s="1" t="s">
        <v>13</v>
      </c>
      <c r="F1840" s="1" t="s">
        <v>36</v>
      </c>
      <c r="G1840" s="1" t="s">
        <v>25</v>
      </c>
      <c r="H1840">
        <v>902229</v>
      </c>
      <c r="I1840">
        <v>166118</v>
      </c>
      <c r="J1840">
        <v>61721</v>
      </c>
      <c r="K1840">
        <v>35192</v>
      </c>
      <c r="L1840">
        <f>bbdd_Social_Media_Trends[[#This Row],[Likes]]+bbdd_Social_Media_Trends[[#This Row],[Shares]]+bbdd_Social_Media_Trends[[#This Row],[Comments]]</f>
        <v>263031</v>
      </c>
      <c r="M1840">
        <f>bbdd_Social_Media_Trends[[#This Row],[Interactions]]/bbdd_Social_Media_Trends[[#This Row],[Views]]</f>
        <v>0.29153463256002632</v>
      </c>
      <c r="N1840" s="1" t="s">
        <v>22</v>
      </c>
      <c r="O1840" s="4">
        <f t="shared" si="28"/>
        <v>0</v>
      </c>
    </row>
    <row r="1841" spans="1:15">
      <c r="A1841" s="1" t="s">
        <v>1881</v>
      </c>
      <c r="B1841" s="2">
        <v>45289</v>
      </c>
      <c r="C1841" s="13" t="str">
        <f>TEXT(bbdd_Social_Media_Trends[[#This Row],[Post_Date]],"aaaa-mm")</f>
        <v>2023-12</v>
      </c>
      <c r="D1841" s="1" t="s">
        <v>27</v>
      </c>
      <c r="E1841" s="1" t="s">
        <v>59</v>
      </c>
      <c r="F1841" s="1" t="s">
        <v>41</v>
      </c>
      <c r="G1841" s="1" t="s">
        <v>60</v>
      </c>
      <c r="H1841">
        <v>3959547</v>
      </c>
      <c r="I1841">
        <v>305095</v>
      </c>
      <c r="J1841">
        <v>29410</v>
      </c>
      <c r="K1841">
        <v>45864</v>
      </c>
      <c r="L1841">
        <f>bbdd_Social_Media_Trends[[#This Row],[Likes]]+bbdd_Social_Media_Trends[[#This Row],[Shares]]+bbdd_Social_Media_Trends[[#This Row],[Comments]]</f>
        <v>380369</v>
      </c>
      <c r="M1841">
        <f>bbdd_Social_Media_Trends[[#This Row],[Interactions]]/bbdd_Social_Media_Trends[[#This Row],[Views]]</f>
        <v>9.60637668905054E-2</v>
      </c>
      <c r="N1841" s="1" t="s">
        <v>16</v>
      </c>
      <c r="O1841" s="4">
        <f t="shared" si="28"/>
        <v>0</v>
      </c>
    </row>
    <row r="1842" spans="1:15">
      <c r="A1842" s="1" t="s">
        <v>1882</v>
      </c>
      <c r="B1842" s="2">
        <v>44824</v>
      </c>
      <c r="C1842" s="13" t="str">
        <f>TEXT(bbdd_Social_Media_Trends[[#This Row],[Post_Date]],"aaaa-mm")</f>
        <v>2022-09</v>
      </c>
      <c r="D1842" s="1" t="s">
        <v>24</v>
      </c>
      <c r="E1842" s="1" t="s">
        <v>13</v>
      </c>
      <c r="F1842" s="1" t="s">
        <v>41</v>
      </c>
      <c r="G1842" s="1" t="s">
        <v>37</v>
      </c>
      <c r="H1842">
        <v>635761</v>
      </c>
      <c r="I1842">
        <v>432146</v>
      </c>
      <c r="J1842">
        <v>27237</v>
      </c>
      <c r="K1842">
        <v>43941</v>
      </c>
      <c r="L1842">
        <f>bbdd_Social_Media_Trends[[#This Row],[Likes]]+bbdd_Social_Media_Trends[[#This Row],[Shares]]+bbdd_Social_Media_Trends[[#This Row],[Comments]]</f>
        <v>503324</v>
      </c>
      <c r="M1842">
        <f>bbdd_Social_Media_Trends[[#This Row],[Interactions]]/bbdd_Social_Media_Trends[[#This Row],[Views]]</f>
        <v>0.79168744229356625</v>
      </c>
      <c r="N1842" s="1" t="s">
        <v>16</v>
      </c>
      <c r="O1842" s="4">
        <f t="shared" si="28"/>
        <v>0</v>
      </c>
    </row>
    <row r="1843" spans="1:15">
      <c r="A1843" s="1" t="s">
        <v>1883</v>
      </c>
      <c r="B1843" s="2">
        <v>44783</v>
      </c>
      <c r="C1843" s="13" t="str">
        <f>TEXT(bbdd_Social_Media_Trends[[#This Row],[Post_Date]],"aaaa-mm")</f>
        <v>2022-08</v>
      </c>
      <c r="D1843" s="1" t="s">
        <v>18</v>
      </c>
      <c r="E1843" s="1" t="s">
        <v>46</v>
      </c>
      <c r="F1843" s="1" t="s">
        <v>47</v>
      </c>
      <c r="G1843" s="1" t="s">
        <v>21</v>
      </c>
      <c r="H1843">
        <v>4997766</v>
      </c>
      <c r="I1843">
        <v>113205</v>
      </c>
      <c r="J1843">
        <v>99750</v>
      </c>
      <c r="K1843">
        <v>26950</v>
      </c>
      <c r="L1843">
        <f>bbdd_Social_Media_Trends[[#This Row],[Likes]]+bbdd_Social_Media_Trends[[#This Row],[Shares]]+bbdd_Social_Media_Trends[[#This Row],[Comments]]</f>
        <v>239905</v>
      </c>
      <c r="M1843">
        <f>bbdd_Social_Media_Trends[[#This Row],[Interactions]]/bbdd_Social_Media_Trends[[#This Row],[Views]]</f>
        <v>4.8002447493540115E-2</v>
      </c>
      <c r="N1843" s="1" t="s">
        <v>29</v>
      </c>
      <c r="O1843" s="4">
        <f t="shared" si="28"/>
        <v>0</v>
      </c>
    </row>
    <row r="1844" spans="1:15">
      <c r="A1844" s="1" t="s">
        <v>1884</v>
      </c>
      <c r="B1844" s="2">
        <v>44768</v>
      </c>
      <c r="C1844" s="13" t="str">
        <f>TEXT(bbdd_Social_Media_Trends[[#This Row],[Post_Date]],"aaaa-mm")</f>
        <v>2022-07</v>
      </c>
      <c r="D1844" s="1" t="s">
        <v>18</v>
      </c>
      <c r="E1844" s="1" t="s">
        <v>31</v>
      </c>
      <c r="F1844" s="1" t="s">
        <v>41</v>
      </c>
      <c r="G1844" s="1" t="s">
        <v>50</v>
      </c>
      <c r="H1844">
        <v>1715056</v>
      </c>
      <c r="I1844">
        <v>386316</v>
      </c>
      <c r="J1844">
        <v>69991</v>
      </c>
      <c r="K1844">
        <v>15257</v>
      </c>
      <c r="L1844">
        <f>bbdd_Social_Media_Trends[[#This Row],[Likes]]+bbdd_Social_Media_Trends[[#This Row],[Shares]]+bbdd_Social_Media_Trends[[#This Row],[Comments]]</f>
        <v>471564</v>
      </c>
      <c r="M1844">
        <f>bbdd_Social_Media_Trends[[#This Row],[Interactions]]/bbdd_Social_Media_Trends[[#This Row],[Views]]</f>
        <v>0.27495545334962823</v>
      </c>
      <c r="N1844" s="1" t="s">
        <v>16</v>
      </c>
      <c r="O1844" s="4">
        <f t="shared" si="28"/>
        <v>0</v>
      </c>
    </row>
    <row r="1845" spans="1:15">
      <c r="A1845" s="1" t="s">
        <v>1885</v>
      </c>
      <c r="B1845" s="2">
        <v>45106</v>
      </c>
      <c r="C1845" s="13" t="str">
        <f>TEXT(bbdd_Social_Media_Trends[[#This Row],[Post_Date]],"aaaa-mm")</f>
        <v>2023-06</v>
      </c>
      <c r="D1845" s="1" t="s">
        <v>27</v>
      </c>
      <c r="E1845" s="1" t="s">
        <v>31</v>
      </c>
      <c r="F1845" s="1" t="s">
        <v>32</v>
      </c>
      <c r="G1845" s="1" t="s">
        <v>60</v>
      </c>
      <c r="H1845">
        <v>2856804</v>
      </c>
      <c r="I1845">
        <v>48734</v>
      </c>
      <c r="J1845">
        <v>34691</v>
      </c>
      <c r="K1845">
        <v>24234</v>
      </c>
      <c r="L1845">
        <f>bbdd_Social_Media_Trends[[#This Row],[Likes]]+bbdd_Social_Media_Trends[[#This Row],[Shares]]+bbdd_Social_Media_Trends[[#This Row],[Comments]]</f>
        <v>107659</v>
      </c>
      <c r="M1845">
        <f>bbdd_Social_Media_Trends[[#This Row],[Interactions]]/bbdd_Social_Media_Trends[[#This Row],[Views]]</f>
        <v>3.7685119455167386E-2</v>
      </c>
      <c r="N1845" s="1" t="s">
        <v>29</v>
      </c>
      <c r="O1845" s="4">
        <f t="shared" si="28"/>
        <v>0</v>
      </c>
    </row>
    <row r="1846" spans="1:15">
      <c r="A1846" s="1" t="s">
        <v>1886</v>
      </c>
      <c r="B1846" s="2">
        <v>45211</v>
      </c>
      <c r="C1846" s="13" t="str">
        <f>TEXT(bbdd_Social_Media_Trends[[#This Row],[Post_Date]],"aaaa-mm")</f>
        <v>2023-10</v>
      </c>
      <c r="D1846" s="1" t="s">
        <v>12</v>
      </c>
      <c r="E1846" s="1" t="s">
        <v>57</v>
      </c>
      <c r="F1846" s="1" t="s">
        <v>20</v>
      </c>
      <c r="G1846" s="1" t="s">
        <v>50</v>
      </c>
      <c r="H1846">
        <v>3139776</v>
      </c>
      <c r="I1846">
        <v>138605</v>
      </c>
      <c r="J1846">
        <v>20376</v>
      </c>
      <c r="K1846">
        <v>44725</v>
      </c>
      <c r="L1846">
        <f>bbdd_Social_Media_Trends[[#This Row],[Likes]]+bbdd_Social_Media_Trends[[#This Row],[Shares]]+bbdd_Social_Media_Trends[[#This Row],[Comments]]</f>
        <v>203706</v>
      </c>
      <c r="M1846">
        <f>bbdd_Social_Media_Trends[[#This Row],[Interactions]]/bbdd_Social_Media_Trends[[#This Row],[Views]]</f>
        <v>6.4879150614566131E-2</v>
      </c>
      <c r="N1846" s="1" t="s">
        <v>22</v>
      </c>
      <c r="O1846" s="4">
        <f t="shared" si="28"/>
        <v>0</v>
      </c>
    </row>
    <row r="1847" spans="1:15">
      <c r="A1847" s="1" t="s">
        <v>1887</v>
      </c>
      <c r="B1847" s="2">
        <v>45227</v>
      </c>
      <c r="C1847" s="13" t="str">
        <f>TEXT(bbdd_Social_Media_Trends[[#This Row],[Post_Date]],"aaaa-mm")</f>
        <v>2023-10</v>
      </c>
      <c r="D1847" s="1" t="s">
        <v>24</v>
      </c>
      <c r="E1847" s="1" t="s">
        <v>46</v>
      </c>
      <c r="F1847" s="1" t="s">
        <v>47</v>
      </c>
      <c r="G1847" s="1" t="s">
        <v>37</v>
      </c>
      <c r="H1847">
        <v>4530589</v>
      </c>
      <c r="I1847">
        <v>160376</v>
      </c>
      <c r="J1847">
        <v>34461</v>
      </c>
      <c r="K1847">
        <v>22342</v>
      </c>
      <c r="L1847">
        <f>bbdd_Social_Media_Trends[[#This Row],[Likes]]+bbdd_Social_Media_Trends[[#This Row],[Shares]]+bbdd_Social_Media_Trends[[#This Row],[Comments]]</f>
        <v>217179</v>
      </c>
      <c r="M1847">
        <f>bbdd_Social_Media_Trends[[#This Row],[Interactions]]/bbdd_Social_Media_Trends[[#This Row],[Views]]</f>
        <v>4.7936151348091829E-2</v>
      </c>
      <c r="N1847" s="1" t="s">
        <v>29</v>
      </c>
      <c r="O1847" s="4">
        <f t="shared" si="28"/>
        <v>0</v>
      </c>
    </row>
    <row r="1848" spans="1:15">
      <c r="A1848" s="1" t="s">
        <v>1888</v>
      </c>
      <c r="B1848" s="2">
        <v>44750</v>
      </c>
      <c r="C1848" s="13" t="str">
        <f>TEXT(bbdd_Social_Media_Trends[[#This Row],[Post_Date]],"aaaa-mm")</f>
        <v>2022-07</v>
      </c>
      <c r="D1848" s="1" t="s">
        <v>27</v>
      </c>
      <c r="E1848" s="1" t="s">
        <v>35</v>
      </c>
      <c r="F1848" s="1" t="s">
        <v>14</v>
      </c>
      <c r="G1848" s="1" t="s">
        <v>28</v>
      </c>
      <c r="H1848">
        <v>4902986</v>
      </c>
      <c r="I1848">
        <v>245503</v>
      </c>
      <c r="J1848">
        <v>93608</v>
      </c>
      <c r="K1848">
        <v>25637</v>
      </c>
      <c r="L1848">
        <f>bbdd_Social_Media_Trends[[#This Row],[Likes]]+bbdd_Social_Media_Trends[[#This Row],[Shares]]+bbdd_Social_Media_Trends[[#This Row],[Comments]]</f>
        <v>364748</v>
      </c>
      <c r="M1848">
        <f>bbdd_Social_Media_Trends[[#This Row],[Interactions]]/bbdd_Social_Media_Trends[[#This Row],[Views]]</f>
        <v>7.4393033143476242E-2</v>
      </c>
      <c r="N1848" s="1" t="s">
        <v>16</v>
      </c>
      <c r="O1848" s="4">
        <f t="shared" si="28"/>
        <v>0</v>
      </c>
    </row>
    <row r="1849" spans="1:15">
      <c r="A1849" s="1" t="s">
        <v>1889</v>
      </c>
      <c r="B1849" s="2">
        <v>44780</v>
      </c>
      <c r="C1849" s="13" t="str">
        <f>TEXT(bbdd_Social_Media_Trends[[#This Row],[Post_Date]],"aaaa-mm")</f>
        <v>2022-08</v>
      </c>
      <c r="D1849" s="1" t="s">
        <v>27</v>
      </c>
      <c r="E1849" s="1" t="s">
        <v>57</v>
      </c>
      <c r="F1849" s="1" t="s">
        <v>36</v>
      </c>
      <c r="G1849" s="1" t="s">
        <v>25</v>
      </c>
      <c r="H1849">
        <v>1257253</v>
      </c>
      <c r="I1849">
        <v>58870</v>
      </c>
      <c r="J1849">
        <v>45618</v>
      </c>
      <c r="K1849">
        <v>43369</v>
      </c>
      <c r="L1849">
        <f>bbdd_Social_Media_Trends[[#This Row],[Likes]]+bbdd_Social_Media_Trends[[#This Row],[Shares]]+bbdd_Social_Media_Trends[[#This Row],[Comments]]</f>
        <v>147857</v>
      </c>
      <c r="M1849">
        <f>bbdd_Social_Media_Trends[[#This Row],[Interactions]]/bbdd_Social_Media_Trends[[#This Row],[Views]]</f>
        <v>0.11760321908160092</v>
      </c>
      <c r="N1849" s="1" t="s">
        <v>22</v>
      </c>
      <c r="O1849" s="4">
        <f t="shared" si="28"/>
        <v>0</v>
      </c>
    </row>
    <row r="1850" spans="1:15">
      <c r="A1850" s="1" t="s">
        <v>1890</v>
      </c>
      <c r="B1850" s="2">
        <v>44617</v>
      </c>
      <c r="C1850" s="13" t="str">
        <f>TEXT(bbdd_Social_Media_Trends[[#This Row],[Post_Date]],"aaaa-mm")</f>
        <v>2022-02</v>
      </c>
      <c r="D1850" s="1" t="s">
        <v>24</v>
      </c>
      <c r="E1850" s="1" t="s">
        <v>19</v>
      </c>
      <c r="F1850" s="1" t="s">
        <v>41</v>
      </c>
      <c r="G1850" s="1" t="s">
        <v>37</v>
      </c>
      <c r="H1850">
        <v>824491</v>
      </c>
      <c r="I1850">
        <v>48864</v>
      </c>
      <c r="J1850">
        <v>96680</v>
      </c>
      <c r="K1850">
        <v>2188</v>
      </c>
      <c r="L1850">
        <f>bbdd_Social_Media_Trends[[#This Row],[Likes]]+bbdd_Social_Media_Trends[[#This Row],[Shares]]+bbdd_Social_Media_Trends[[#This Row],[Comments]]</f>
        <v>147732</v>
      </c>
      <c r="M1850">
        <f>bbdd_Social_Media_Trends[[#This Row],[Interactions]]/bbdd_Social_Media_Trends[[#This Row],[Views]]</f>
        <v>0.17917963931686337</v>
      </c>
      <c r="N1850" s="1" t="s">
        <v>16</v>
      </c>
      <c r="O1850" s="4">
        <f t="shared" si="28"/>
        <v>0</v>
      </c>
    </row>
    <row r="1851" spans="1:15">
      <c r="A1851" s="1" t="s">
        <v>1891</v>
      </c>
      <c r="B1851" s="2">
        <v>44706</v>
      </c>
      <c r="C1851" s="13" t="str">
        <f>TEXT(bbdd_Social_Media_Trends[[#This Row],[Post_Date]],"aaaa-mm")</f>
        <v>2022-05</v>
      </c>
      <c r="D1851" s="1" t="s">
        <v>27</v>
      </c>
      <c r="E1851" s="1" t="s">
        <v>46</v>
      </c>
      <c r="F1851" s="1" t="s">
        <v>41</v>
      </c>
      <c r="G1851" s="1" t="s">
        <v>60</v>
      </c>
      <c r="H1851">
        <v>2416511</v>
      </c>
      <c r="I1851">
        <v>341242</v>
      </c>
      <c r="J1851">
        <v>35906</v>
      </c>
      <c r="K1851">
        <v>11227</v>
      </c>
      <c r="L1851">
        <f>bbdd_Social_Media_Trends[[#This Row],[Likes]]+bbdd_Social_Media_Trends[[#This Row],[Shares]]+bbdd_Social_Media_Trends[[#This Row],[Comments]]</f>
        <v>388375</v>
      </c>
      <c r="M1851">
        <f>bbdd_Social_Media_Trends[[#This Row],[Interactions]]/bbdd_Social_Media_Trends[[#This Row],[Views]]</f>
        <v>0.16071724895934675</v>
      </c>
      <c r="N1851" s="1" t="s">
        <v>16</v>
      </c>
      <c r="O1851" s="4">
        <f t="shared" si="28"/>
        <v>0</v>
      </c>
    </row>
    <row r="1852" spans="1:15">
      <c r="A1852" s="1" t="s">
        <v>1892</v>
      </c>
      <c r="B1852" s="2">
        <v>44887</v>
      </c>
      <c r="C1852" s="13" t="str">
        <f>TEXT(bbdd_Social_Media_Trends[[#This Row],[Post_Date]],"aaaa-mm")</f>
        <v>2022-11</v>
      </c>
      <c r="D1852" s="1" t="s">
        <v>24</v>
      </c>
      <c r="E1852" s="1" t="s">
        <v>19</v>
      </c>
      <c r="F1852" s="1" t="s">
        <v>14</v>
      </c>
      <c r="G1852" s="1" t="s">
        <v>28</v>
      </c>
      <c r="H1852">
        <v>4273529</v>
      </c>
      <c r="I1852">
        <v>165479</v>
      </c>
      <c r="J1852">
        <v>71931</v>
      </c>
      <c r="K1852">
        <v>29512</v>
      </c>
      <c r="L1852">
        <f>bbdd_Social_Media_Trends[[#This Row],[Likes]]+bbdd_Social_Media_Trends[[#This Row],[Shares]]+bbdd_Social_Media_Trends[[#This Row],[Comments]]</f>
        <v>266922</v>
      </c>
      <c r="M1852">
        <f>bbdd_Social_Media_Trends[[#This Row],[Interactions]]/bbdd_Social_Media_Trends[[#This Row],[Views]]</f>
        <v>6.2459386609989072E-2</v>
      </c>
      <c r="N1852" s="1" t="s">
        <v>22</v>
      </c>
      <c r="O1852" s="4">
        <f t="shared" si="28"/>
        <v>0</v>
      </c>
    </row>
    <row r="1853" spans="1:15">
      <c r="A1853" s="1" t="s">
        <v>1893</v>
      </c>
      <c r="B1853" s="2">
        <v>45192</v>
      </c>
      <c r="C1853" s="13" t="str">
        <f>TEXT(bbdd_Social_Media_Trends[[#This Row],[Post_Date]],"aaaa-mm")</f>
        <v>2023-09</v>
      </c>
      <c r="D1853" s="1" t="s">
        <v>24</v>
      </c>
      <c r="E1853" s="1" t="s">
        <v>52</v>
      </c>
      <c r="F1853" s="1" t="s">
        <v>47</v>
      </c>
      <c r="G1853" s="1" t="s">
        <v>21</v>
      </c>
      <c r="H1853">
        <v>4966138</v>
      </c>
      <c r="I1853">
        <v>284880</v>
      </c>
      <c r="J1853">
        <v>79331</v>
      </c>
      <c r="K1853">
        <v>658</v>
      </c>
      <c r="L1853">
        <f>bbdd_Social_Media_Trends[[#This Row],[Likes]]+bbdd_Social_Media_Trends[[#This Row],[Shares]]+bbdd_Social_Media_Trends[[#This Row],[Comments]]</f>
        <v>364869</v>
      </c>
      <c r="M1853">
        <f>bbdd_Social_Media_Trends[[#This Row],[Interactions]]/bbdd_Social_Media_Trends[[#This Row],[Views]]</f>
        <v>7.347137755736953E-2</v>
      </c>
      <c r="N1853" s="1" t="s">
        <v>29</v>
      </c>
      <c r="O1853" s="4">
        <f t="shared" si="28"/>
        <v>0</v>
      </c>
    </row>
    <row r="1854" spans="1:15">
      <c r="A1854" s="1" t="s">
        <v>1894</v>
      </c>
      <c r="B1854" s="2">
        <v>45265</v>
      </c>
      <c r="C1854" s="13" t="str">
        <f>TEXT(bbdd_Social_Media_Trends[[#This Row],[Post_Date]],"aaaa-mm")</f>
        <v>2023-12</v>
      </c>
      <c r="D1854" s="1" t="s">
        <v>12</v>
      </c>
      <c r="E1854" s="1" t="s">
        <v>57</v>
      </c>
      <c r="F1854" s="1" t="s">
        <v>32</v>
      </c>
      <c r="G1854" s="1" t="s">
        <v>28</v>
      </c>
      <c r="H1854">
        <v>4435720</v>
      </c>
      <c r="I1854">
        <v>172273</v>
      </c>
      <c r="J1854">
        <v>26466</v>
      </c>
      <c r="K1854">
        <v>9176</v>
      </c>
      <c r="L1854">
        <f>bbdd_Social_Media_Trends[[#This Row],[Likes]]+bbdd_Social_Media_Trends[[#This Row],[Shares]]+bbdd_Social_Media_Trends[[#This Row],[Comments]]</f>
        <v>207915</v>
      </c>
      <c r="M1854">
        <f>bbdd_Social_Media_Trends[[#This Row],[Interactions]]/bbdd_Social_Media_Trends[[#This Row],[Views]]</f>
        <v>4.6872886476152689E-2</v>
      </c>
      <c r="N1854" s="1" t="s">
        <v>22</v>
      </c>
      <c r="O1854" s="4">
        <f t="shared" si="28"/>
        <v>0</v>
      </c>
    </row>
    <row r="1855" spans="1:15">
      <c r="A1855" s="1" t="s">
        <v>1895</v>
      </c>
      <c r="B1855" s="2">
        <v>44923</v>
      </c>
      <c r="C1855" s="13" t="str">
        <f>TEXT(bbdd_Social_Media_Trends[[#This Row],[Post_Date]],"aaaa-mm")</f>
        <v>2022-12</v>
      </c>
      <c r="D1855" s="1" t="s">
        <v>27</v>
      </c>
      <c r="E1855" s="1" t="s">
        <v>13</v>
      </c>
      <c r="F1855" s="1" t="s">
        <v>14</v>
      </c>
      <c r="G1855" s="1" t="s">
        <v>37</v>
      </c>
      <c r="H1855">
        <v>386796</v>
      </c>
      <c r="I1855">
        <v>176552</v>
      </c>
      <c r="J1855">
        <v>26504</v>
      </c>
      <c r="K1855">
        <v>6005</v>
      </c>
      <c r="L1855">
        <f>bbdd_Social_Media_Trends[[#This Row],[Likes]]+bbdd_Social_Media_Trends[[#This Row],[Shares]]+bbdd_Social_Media_Trends[[#This Row],[Comments]]</f>
        <v>209061</v>
      </c>
      <c r="M1855">
        <f>bbdd_Social_Media_Trends[[#This Row],[Interactions]]/bbdd_Social_Media_Trends[[#This Row],[Views]]</f>
        <v>0.54049421400428133</v>
      </c>
      <c r="N1855" s="1" t="s">
        <v>16</v>
      </c>
      <c r="O1855" s="4">
        <f t="shared" si="28"/>
        <v>0</v>
      </c>
    </row>
    <row r="1856" spans="1:15">
      <c r="A1856" s="1" t="s">
        <v>1896</v>
      </c>
      <c r="B1856" s="2">
        <v>45214</v>
      </c>
      <c r="C1856" s="13" t="str">
        <f>TEXT(bbdd_Social_Media_Trends[[#This Row],[Post_Date]],"aaaa-mm")</f>
        <v>2023-10</v>
      </c>
      <c r="D1856" s="1" t="s">
        <v>12</v>
      </c>
      <c r="E1856" s="1" t="s">
        <v>46</v>
      </c>
      <c r="F1856" s="1" t="s">
        <v>36</v>
      </c>
      <c r="G1856" s="1" t="s">
        <v>25</v>
      </c>
      <c r="H1856">
        <v>2933265</v>
      </c>
      <c r="I1856">
        <v>63406</v>
      </c>
      <c r="J1856">
        <v>15539</v>
      </c>
      <c r="K1856">
        <v>48828</v>
      </c>
      <c r="L1856">
        <f>bbdd_Social_Media_Trends[[#This Row],[Likes]]+bbdd_Social_Media_Trends[[#This Row],[Shares]]+bbdd_Social_Media_Trends[[#This Row],[Comments]]</f>
        <v>127773</v>
      </c>
      <c r="M1856">
        <f>bbdd_Social_Media_Trends[[#This Row],[Interactions]]/bbdd_Social_Media_Trends[[#This Row],[Views]]</f>
        <v>4.3559992022541433E-2</v>
      </c>
      <c r="N1856" s="1" t="s">
        <v>22</v>
      </c>
      <c r="O1856" s="4">
        <f t="shared" si="28"/>
        <v>0</v>
      </c>
    </row>
    <row r="1857" spans="1:15">
      <c r="A1857" s="1" t="s">
        <v>1897</v>
      </c>
      <c r="B1857" s="2">
        <v>45244</v>
      </c>
      <c r="C1857" s="13" t="str">
        <f>TEXT(bbdd_Social_Media_Trends[[#This Row],[Post_Date]],"aaaa-mm")</f>
        <v>2023-11</v>
      </c>
      <c r="D1857" s="1" t="s">
        <v>27</v>
      </c>
      <c r="E1857" s="1" t="s">
        <v>35</v>
      </c>
      <c r="F1857" s="1" t="s">
        <v>32</v>
      </c>
      <c r="G1857" s="1" t="s">
        <v>50</v>
      </c>
      <c r="H1857">
        <v>2337383</v>
      </c>
      <c r="I1857">
        <v>390284</v>
      </c>
      <c r="J1857">
        <v>55216</v>
      </c>
      <c r="K1857">
        <v>31713</v>
      </c>
      <c r="L1857">
        <f>bbdd_Social_Media_Trends[[#This Row],[Likes]]+bbdd_Social_Media_Trends[[#This Row],[Shares]]+bbdd_Social_Media_Trends[[#This Row],[Comments]]</f>
        <v>477213</v>
      </c>
      <c r="M1857">
        <f>bbdd_Social_Media_Trends[[#This Row],[Interactions]]/bbdd_Social_Media_Trends[[#This Row],[Views]]</f>
        <v>0.20416551331125452</v>
      </c>
      <c r="N1857" s="1" t="s">
        <v>22</v>
      </c>
      <c r="O1857" s="4">
        <f t="shared" si="28"/>
        <v>0</v>
      </c>
    </row>
    <row r="1858" spans="1:15">
      <c r="A1858" s="1" t="s">
        <v>1898</v>
      </c>
      <c r="B1858" s="2">
        <v>44991</v>
      </c>
      <c r="C1858" s="13" t="str">
        <f>TEXT(bbdd_Social_Media_Trends[[#This Row],[Post_Date]],"aaaa-mm")</f>
        <v>2023-03</v>
      </c>
      <c r="D1858" s="1" t="s">
        <v>12</v>
      </c>
      <c r="E1858" s="1" t="s">
        <v>49</v>
      </c>
      <c r="F1858" s="1" t="s">
        <v>20</v>
      </c>
      <c r="G1858" s="1" t="s">
        <v>44</v>
      </c>
      <c r="H1858">
        <v>3364916</v>
      </c>
      <c r="I1858">
        <v>26808</v>
      </c>
      <c r="J1858">
        <v>89202</v>
      </c>
      <c r="K1858">
        <v>27099</v>
      </c>
      <c r="L1858">
        <f>bbdd_Social_Media_Trends[[#This Row],[Likes]]+bbdd_Social_Media_Trends[[#This Row],[Shares]]+bbdd_Social_Media_Trends[[#This Row],[Comments]]</f>
        <v>143109</v>
      </c>
      <c r="M1858">
        <f>bbdd_Social_Media_Trends[[#This Row],[Interactions]]/bbdd_Social_Media_Trends[[#This Row],[Views]]</f>
        <v>4.2529739226774159E-2</v>
      </c>
      <c r="N1858" s="1" t="s">
        <v>22</v>
      </c>
      <c r="O1858" s="4">
        <f t="shared" ref="O1858:O1921" si="29">IF(ISERROR(VLOOKUP(A1858,A1859:A6856,1,FALSE)),0, 1)</f>
        <v>0</v>
      </c>
    </row>
    <row r="1859" spans="1:15">
      <c r="A1859" s="1" t="s">
        <v>1899</v>
      </c>
      <c r="B1859" s="2">
        <v>45080</v>
      </c>
      <c r="C1859" s="13" t="str">
        <f>TEXT(bbdd_Social_Media_Trends[[#This Row],[Post_Date]],"aaaa-mm")</f>
        <v>2023-06</v>
      </c>
      <c r="D1859" s="1" t="s">
        <v>27</v>
      </c>
      <c r="E1859" s="1" t="s">
        <v>46</v>
      </c>
      <c r="F1859" s="1" t="s">
        <v>20</v>
      </c>
      <c r="G1859" s="1" t="s">
        <v>44</v>
      </c>
      <c r="H1859">
        <v>3716517</v>
      </c>
      <c r="I1859">
        <v>438899</v>
      </c>
      <c r="J1859">
        <v>73784</v>
      </c>
      <c r="K1859">
        <v>4027</v>
      </c>
      <c r="L1859">
        <f>bbdd_Social_Media_Trends[[#This Row],[Likes]]+bbdd_Social_Media_Trends[[#This Row],[Shares]]+bbdd_Social_Media_Trends[[#This Row],[Comments]]</f>
        <v>516710</v>
      </c>
      <c r="M1859">
        <f>bbdd_Social_Media_Trends[[#This Row],[Interactions]]/bbdd_Social_Media_Trends[[#This Row],[Views]]</f>
        <v>0.13903071074341916</v>
      </c>
      <c r="N1859" s="1" t="s">
        <v>29</v>
      </c>
      <c r="O1859" s="4">
        <f t="shared" si="29"/>
        <v>0</v>
      </c>
    </row>
    <row r="1860" spans="1:15">
      <c r="A1860" s="1" t="s">
        <v>1900</v>
      </c>
      <c r="B1860" s="2">
        <v>44703</v>
      </c>
      <c r="C1860" s="13" t="str">
        <f>TEXT(bbdd_Social_Media_Trends[[#This Row],[Post_Date]],"aaaa-mm")</f>
        <v>2022-05</v>
      </c>
      <c r="D1860" s="1" t="s">
        <v>18</v>
      </c>
      <c r="E1860" s="1" t="s">
        <v>31</v>
      </c>
      <c r="F1860" s="1" t="s">
        <v>41</v>
      </c>
      <c r="G1860" s="1" t="s">
        <v>25</v>
      </c>
      <c r="H1860">
        <v>3358828</v>
      </c>
      <c r="I1860">
        <v>121374</v>
      </c>
      <c r="J1860">
        <v>48219</v>
      </c>
      <c r="K1860">
        <v>25068</v>
      </c>
      <c r="L1860">
        <f>bbdd_Social_Media_Trends[[#This Row],[Likes]]+bbdd_Social_Media_Trends[[#This Row],[Shares]]+bbdd_Social_Media_Trends[[#This Row],[Comments]]</f>
        <v>194661</v>
      </c>
      <c r="M1860">
        <f>bbdd_Social_Media_Trends[[#This Row],[Interactions]]/bbdd_Social_Media_Trends[[#This Row],[Views]]</f>
        <v>5.7955036697324186E-2</v>
      </c>
      <c r="N1860" s="1" t="s">
        <v>16</v>
      </c>
      <c r="O1860" s="4">
        <f t="shared" si="29"/>
        <v>0</v>
      </c>
    </row>
    <row r="1861" spans="1:15">
      <c r="A1861" s="1" t="s">
        <v>1901</v>
      </c>
      <c r="B1861" s="2">
        <v>44701</v>
      </c>
      <c r="C1861" s="13" t="str">
        <f>TEXT(bbdd_Social_Media_Trends[[#This Row],[Post_Date]],"aaaa-mm")</f>
        <v>2022-05</v>
      </c>
      <c r="D1861" s="1" t="s">
        <v>27</v>
      </c>
      <c r="E1861" s="1" t="s">
        <v>46</v>
      </c>
      <c r="F1861" s="1" t="s">
        <v>32</v>
      </c>
      <c r="G1861" s="1" t="s">
        <v>44</v>
      </c>
      <c r="H1861">
        <v>3591834</v>
      </c>
      <c r="I1861">
        <v>216428</v>
      </c>
      <c r="J1861">
        <v>98920</v>
      </c>
      <c r="K1861">
        <v>37185</v>
      </c>
      <c r="L1861">
        <f>bbdd_Social_Media_Trends[[#This Row],[Likes]]+bbdd_Social_Media_Trends[[#This Row],[Shares]]+bbdd_Social_Media_Trends[[#This Row],[Comments]]</f>
        <v>352533</v>
      </c>
      <c r="M1861">
        <f>bbdd_Social_Media_Trends[[#This Row],[Interactions]]/bbdd_Social_Media_Trends[[#This Row],[Views]]</f>
        <v>9.8148466772128115E-2</v>
      </c>
      <c r="N1861" s="1" t="s">
        <v>22</v>
      </c>
      <c r="O1861" s="4">
        <f t="shared" si="29"/>
        <v>0</v>
      </c>
    </row>
    <row r="1862" spans="1:15">
      <c r="A1862" s="1" t="s">
        <v>1902</v>
      </c>
      <c r="B1862" s="2">
        <v>44752</v>
      </c>
      <c r="C1862" s="13" t="str">
        <f>TEXT(bbdd_Social_Media_Trends[[#This Row],[Post_Date]],"aaaa-mm")</f>
        <v>2022-07</v>
      </c>
      <c r="D1862" s="1" t="s">
        <v>18</v>
      </c>
      <c r="E1862" s="1" t="s">
        <v>52</v>
      </c>
      <c r="F1862" s="1" t="s">
        <v>41</v>
      </c>
      <c r="G1862" s="1" t="s">
        <v>50</v>
      </c>
      <c r="H1862">
        <v>4515285</v>
      </c>
      <c r="I1862">
        <v>443710</v>
      </c>
      <c r="J1862">
        <v>6736</v>
      </c>
      <c r="K1862">
        <v>11422</v>
      </c>
      <c r="L1862">
        <f>bbdd_Social_Media_Trends[[#This Row],[Likes]]+bbdd_Social_Media_Trends[[#This Row],[Shares]]+bbdd_Social_Media_Trends[[#This Row],[Comments]]</f>
        <v>461868</v>
      </c>
      <c r="M1862">
        <f>bbdd_Social_Media_Trends[[#This Row],[Interactions]]/bbdd_Social_Media_Trends[[#This Row],[Views]]</f>
        <v>0.1022898886781233</v>
      </c>
      <c r="N1862" s="1" t="s">
        <v>16</v>
      </c>
      <c r="O1862" s="4">
        <f t="shared" si="29"/>
        <v>0</v>
      </c>
    </row>
    <row r="1863" spans="1:15">
      <c r="A1863" s="1" t="s">
        <v>1903</v>
      </c>
      <c r="B1863" s="2">
        <v>44828</v>
      </c>
      <c r="C1863" s="13" t="str">
        <f>TEXT(bbdd_Social_Media_Trends[[#This Row],[Post_Date]],"aaaa-mm")</f>
        <v>2022-09</v>
      </c>
      <c r="D1863" s="1" t="s">
        <v>24</v>
      </c>
      <c r="E1863" s="1" t="s">
        <v>57</v>
      </c>
      <c r="F1863" s="1" t="s">
        <v>41</v>
      </c>
      <c r="G1863" s="1" t="s">
        <v>60</v>
      </c>
      <c r="H1863">
        <v>1463886</v>
      </c>
      <c r="I1863">
        <v>297834</v>
      </c>
      <c r="J1863">
        <v>6037</v>
      </c>
      <c r="K1863">
        <v>14302</v>
      </c>
      <c r="L1863">
        <f>bbdd_Social_Media_Trends[[#This Row],[Likes]]+bbdd_Social_Media_Trends[[#This Row],[Shares]]+bbdd_Social_Media_Trends[[#This Row],[Comments]]</f>
        <v>318173</v>
      </c>
      <c r="M1863">
        <f>bbdd_Social_Media_Trends[[#This Row],[Interactions]]/bbdd_Social_Media_Trends[[#This Row],[Views]]</f>
        <v>0.21734820880860942</v>
      </c>
      <c r="N1863" s="1" t="s">
        <v>22</v>
      </c>
      <c r="O1863" s="4">
        <f t="shared" si="29"/>
        <v>0</v>
      </c>
    </row>
    <row r="1864" spans="1:15">
      <c r="A1864" s="1" t="s">
        <v>1904</v>
      </c>
      <c r="B1864" s="2">
        <v>45049</v>
      </c>
      <c r="C1864" s="13" t="str">
        <f>TEXT(bbdd_Social_Media_Trends[[#This Row],[Post_Date]],"aaaa-mm")</f>
        <v>2023-05</v>
      </c>
      <c r="D1864" s="1" t="s">
        <v>18</v>
      </c>
      <c r="E1864" s="1" t="s">
        <v>49</v>
      </c>
      <c r="F1864" s="1" t="s">
        <v>47</v>
      </c>
      <c r="G1864" s="1" t="s">
        <v>28</v>
      </c>
      <c r="H1864">
        <v>2206289</v>
      </c>
      <c r="I1864">
        <v>230130</v>
      </c>
      <c r="J1864">
        <v>40936</v>
      </c>
      <c r="K1864">
        <v>3040</v>
      </c>
      <c r="L1864">
        <f>bbdd_Social_Media_Trends[[#This Row],[Likes]]+bbdd_Social_Media_Trends[[#This Row],[Shares]]+bbdd_Social_Media_Trends[[#This Row],[Comments]]</f>
        <v>274106</v>
      </c>
      <c r="M1864">
        <f>bbdd_Social_Media_Trends[[#This Row],[Interactions]]/bbdd_Social_Media_Trends[[#This Row],[Views]]</f>
        <v>0.12423848371632185</v>
      </c>
      <c r="N1864" s="1" t="s">
        <v>29</v>
      </c>
      <c r="O1864" s="4">
        <f t="shared" si="29"/>
        <v>0</v>
      </c>
    </row>
    <row r="1865" spans="1:15">
      <c r="A1865" s="1" t="s">
        <v>1905</v>
      </c>
      <c r="B1865" s="2">
        <v>44761</v>
      </c>
      <c r="C1865" s="13" t="str">
        <f>TEXT(bbdd_Social_Media_Trends[[#This Row],[Post_Date]],"aaaa-mm")</f>
        <v>2022-07</v>
      </c>
      <c r="D1865" s="1" t="s">
        <v>27</v>
      </c>
      <c r="E1865" s="1" t="s">
        <v>19</v>
      </c>
      <c r="F1865" s="1" t="s">
        <v>20</v>
      </c>
      <c r="G1865" s="1" t="s">
        <v>37</v>
      </c>
      <c r="H1865">
        <v>1252628</v>
      </c>
      <c r="I1865">
        <v>397190</v>
      </c>
      <c r="J1865">
        <v>19345</v>
      </c>
      <c r="K1865">
        <v>32718</v>
      </c>
      <c r="L1865">
        <f>bbdd_Social_Media_Trends[[#This Row],[Likes]]+bbdd_Social_Media_Trends[[#This Row],[Shares]]+bbdd_Social_Media_Trends[[#This Row],[Comments]]</f>
        <v>449253</v>
      </c>
      <c r="M1865">
        <f>bbdd_Social_Media_Trends[[#This Row],[Interactions]]/bbdd_Social_Media_Trends[[#This Row],[Views]]</f>
        <v>0.35864837765082691</v>
      </c>
      <c r="N1865" s="1" t="s">
        <v>29</v>
      </c>
      <c r="O1865" s="4">
        <f t="shared" si="29"/>
        <v>0</v>
      </c>
    </row>
    <row r="1866" spans="1:15">
      <c r="A1866" s="1" t="s">
        <v>1906</v>
      </c>
      <c r="B1866" s="2">
        <v>44948</v>
      </c>
      <c r="C1866" s="13" t="str">
        <f>TEXT(bbdd_Social_Media_Trends[[#This Row],[Post_Date]],"aaaa-mm")</f>
        <v>2023-01</v>
      </c>
      <c r="D1866" s="1" t="s">
        <v>12</v>
      </c>
      <c r="E1866" s="1" t="s">
        <v>59</v>
      </c>
      <c r="F1866" s="1" t="s">
        <v>41</v>
      </c>
      <c r="G1866" s="1" t="s">
        <v>25</v>
      </c>
      <c r="H1866">
        <v>313920</v>
      </c>
      <c r="I1866">
        <v>52827</v>
      </c>
      <c r="J1866">
        <v>794</v>
      </c>
      <c r="K1866">
        <v>37816</v>
      </c>
      <c r="L1866">
        <f>bbdd_Social_Media_Trends[[#This Row],[Likes]]+bbdd_Social_Media_Trends[[#This Row],[Shares]]+bbdd_Social_Media_Trends[[#This Row],[Comments]]</f>
        <v>91437</v>
      </c>
      <c r="M1866">
        <f>bbdd_Social_Media_Trends[[#This Row],[Interactions]]/bbdd_Social_Media_Trends[[#This Row],[Views]]</f>
        <v>0.29127484709480123</v>
      </c>
      <c r="N1866" s="1" t="s">
        <v>16</v>
      </c>
      <c r="O1866" s="4">
        <f t="shared" si="29"/>
        <v>0</v>
      </c>
    </row>
    <row r="1867" spans="1:15">
      <c r="A1867" s="1" t="s">
        <v>1907</v>
      </c>
      <c r="B1867" s="2">
        <v>45281</v>
      </c>
      <c r="C1867" s="13" t="str">
        <f>TEXT(bbdd_Social_Media_Trends[[#This Row],[Post_Date]],"aaaa-mm")</f>
        <v>2023-12</v>
      </c>
      <c r="D1867" s="1" t="s">
        <v>12</v>
      </c>
      <c r="E1867" s="1" t="s">
        <v>35</v>
      </c>
      <c r="F1867" s="1" t="s">
        <v>14</v>
      </c>
      <c r="G1867" s="1" t="s">
        <v>44</v>
      </c>
      <c r="H1867">
        <v>475699</v>
      </c>
      <c r="I1867">
        <v>432611</v>
      </c>
      <c r="J1867">
        <v>71088</v>
      </c>
      <c r="K1867">
        <v>24498</v>
      </c>
      <c r="L1867">
        <f>bbdd_Social_Media_Trends[[#This Row],[Likes]]+bbdd_Social_Media_Trends[[#This Row],[Shares]]+bbdd_Social_Media_Trends[[#This Row],[Comments]]</f>
        <v>528197</v>
      </c>
      <c r="M1867">
        <f>bbdd_Social_Media_Trends[[#This Row],[Interactions]]/bbdd_Social_Media_Trends[[#This Row],[Views]]</f>
        <v>1.1103597022486908</v>
      </c>
      <c r="N1867" s="1" t="s">
        <v>22</v>
      </c>
      <c r="O1867" s="4">
        <f t="shared" si="29"/>
        <v>0</v>
      </c>
    </row>
    <row r="1868" spans="1:15">
      <c r="A1868" s="1" t="s">
        <v>1908</v>
      </c>
      <c r="B1868" s="2">
        <v>44568</v>
      </c>
      <c r="C1868" s="13" t="str">
        <f>TEXT(bbdd_Social_Media_Trends[[#This Row],[Post_Date]],"aaaa-mm")</f>
        <v>2022-01</v>
      </c>
      <c r="D1868" s="1" t="s">
        <v>12</v>
      </c>
      <c r="E1868" s="1" t="s">
        <v>57</v>
      </c>
      <c r="F1868" s="1" t="s">
        <v>47</v>
      </c>
      <c r="G1868" s="1" t="s">
        <v>15</v>
      </c>
      <c r="H1868">
        <v>884967</v>
      </c>
      <c r="I1868">
        <v>49027</v>
      </c>
      <c r="J1868">
        <v>43339</v>
      </c>
      <c r="K1868">
        <v>27494</v>
      </c>
      <c r="L1868">
        <f>bbdd_Social_Media_Trends[[#This Row],[Likes]]+bbdd_Social_Media_Trends[[#This Row],[Shares]]+bbdd_Social_Media_Trends[[#This Row],[Comments]]</f>
        <v>119860</v>
      </c>
      <c r="M1868">
        <f>bbdd_Social_Media_Trends[[#This Row],[Interactions]]/bbdd_Social_Media_Trends[[#This Row],[Views]]</f>
        <v>0.13544007855660153</v>
      </c>
      <c r="N1868" s="1" t="s">
        <v>29</v>
      </c>
      <c r="O1868" s="4">
        <f t="shared" si="29"/>
        <v>0</v>
      </c>
    </row>
    <row r="1869" spans="1:15">
      <c r="A1869" s="1" t="s">
        <v>1909</v>
      </c>
      <c r="B1869" s="2">
        <v>45131</v>
      </c>
      <c r="C1869" s="13" t="str">
        <f>TEXT(bbdd_Social_Media_Trends[[#This Row],[Post_Date]],"aaaa-mm")</f>
        <v>2023-07</v>
      </c>
      <c r="D1869" s="1" t="s">
        <v>12</v>
      </c>
      <c r="E1869" s="1" t="s">
        <v>52</v>
      </c>
      <c r="F1869" s="1" t="s">
        <v>32</v>
      </c>
      <c r="G1869" s="1" t="s">
        <v>50</v>
      </c>
      <c r="H1869">
        <v>3000891</v>
      </c>
      <c r="I1869">
        <v>433393</v>
      </c>
      <c r="J1869">
        <v>20337</v>
      </c>
      <c r="K1869">
        <v>17183</v>
      </c>
      <c r="L1869">
        <f>bbdd_Social_Media_Trends[[#This Row],[Likes]]+bbdd_Social_Media_Trends[[#This Row],[Shares]]+bbdd_Social_Media_Trends[[#This Row],[Comments]]</f>
        <v>470913</v>
      </c>
      <c r="M1869">
        <f>bbdd_Social_Media_Trends[[#This Row],[Interactions]]/bbdd_Social_Media_Trends[[#This Row],[Views]]</f>
        <v>0.15692439345514383</v>
      </c>
      <c r="N1869" s="1" t="s">
        <v>22</v>
      </c>
      <c r="O1869" s="4">
        <f t="shared" si="29"/>
        <v>0</v>
      </c>
    </row>
    <row r="1870" spans="1:15">
      <c r="A1870" s="1" t="s">
        <v>1910</v>
      </c>
      <c r="B1870" s="2">
        <v>45006</v>
      </c>
      <c r="C1870" s="13" t="str">
        <f>TEXT(bbdd_Social_Media_Trends[[#This Row],[Post_Date]],"aaaa-mm")</f>
        <v>2023-03</v>
      </c>
      <c r="D1870" s="1" t="s">
        <v>24</v>
      </c>
      <c r="E1870" s="1" t="s">
        <v>35</v>
      </c>
      <c r="F1870" s="1" t="s">
        <v>20</v>
      </c>
      <c r="G1870" s="1" t="s">
        <v>21</v>
      </c>
      <c r="H1870">
        <v>1298529</v>
      </c>
      <c r="I1870">
        <v>455513</v>
      </c>
      <c r="J1870">
        <v>45918</v>
      </c>
      <c r="K1870">
        <v>41015</v>
      </c>
      <c r="L1870">
        <f>bbdd_Social_Media_Trends[[#This Row],[Likes]]+bbdd_Social_Media_Trends[[#This Row],[Shares]]+bbdd_Social_Media_Trends[[#This Row],[Comments]]</f>
        <v>542446</v>
      </c>
      <c r="M1870">
        <f>bbdd_Social_Media_Trends[[#This Row],[Interactions]]/bbdd_Social_Media_Trends[[#This Row],[Views]]</f>
        <v>0.41773884141209017</v>
      </c>
      <c r="N1870" s="1" t="s">
        <v>16</v>
      </c>
      <c r="O1870" s="4">
        <f t="shared" si="29"/>
        <v>0</v>
      </c>
    </row>
    <row r="1871" spans="1:15">
      <c r="A1871" s="1" t="s">
        <v>1911</v>
      </c>
      <c r="B1871" s="2">
        <v>45286</v>
      </c>
      <c r="C1871" s="13" t="str">
        <f>TEXT(bbdd_Social_Media_Trends[[#This Row],[Post_Date]],"aaaa-mm")</f>
        <v>2023-12</v>
      </c>
      <c r="D1871" s="1" t="s">
        <v>27</v>
      </c>
      <c r="E1871" s="1" t="s">
        <v>39</v>
      </c>
      <c r="F1871" s="1" t="s">
        <v>14</v>
      </c>
      <c r="G1871" s="1" t="s">
        <v>44</v>
      </c>
      <c r="H1871">
        <v>489667</v>
      </c>
      <c r="I1871">
        <v>464385</v>
      </c>
      <c r="J1871">
        <v>79535</v>
      </c>
      <c r="K1871">
        <v>37291</v>
      </c>
      <c r="L1871">
        <f>bbdd_Social_Media_Trends[[#This Row],[Likes]]+bbdd_Social_Media_Trends[[#This Row],[Shares]]+bbdd_Social_Media_Trends[[#This Row],[Comments]]</f>
        <v>581211</v>
      </c>
      <c r="M1871">
        <f>bbdd_Social_Media_Trends[[#This Row],[Interactions]]/bbdd_Social_Media_Trends[[#This Row],[Views]]</f>
        <v>1.1869515405367321</v>
      </c>
      <c r="N1871" s="1" t="s">
        <v>16</v>
      </c>
      <c r="O1871" s="4">
        <f t="shared" si="29"/>
        <v>0</v>
      </c>
    </row>
    <row r="1872" spans="1:15">
      <c r="A1872" s="1" t="s">
        <v>1912</v>
      </c>
      <c r="B1872" s="2">
        <v>44611</v>
      </c>
      <c r="C1872" s="13" t="str">
        <f>TEXT(bbdd_Social_Media_Trends[[#This Row],[Post_Date]],"aaaa-mm")</f>
        <v>2022-02</v>
      </c>
      <c r="D1872" s="1" t="s">
        <v>24</v>
      </c>
      <c r="E1872" s="1" t="s">
        <v>59</v>
      </c>
      <c r="F1872" s="1" t="s">
        <v>32</v>
      </c>
      <c r="G1872" s="1" t="s">
        <v>50</v>
      </c>
      <c r="H1872">
        <v>3695445</v>
      </c>
      <c r="I1872">
        <v>78724</v>
      </c>
      <c r="J1872">
        <v>76615</v>
      </c>
      <c r="K1872">
        <v>4201</v>
      </c>
      <c r="L1872">
        <f>bbdd_Social_Media_Trends[[#This Row],[Likes]]+bbdd_Social_Media_Trends[[#This Row],[Shares]]+bbdd_Social_Media_Trends[[#This Row],[Comments]]</f>
        <v>159540</v>
      </c>
      <c r="M1872">
        <f>bbdd_Social_Media_Trends[[#This Row],[Interactions]]/bbdd_Social_Media_Trends[[#This Row],[Views]]</f>
        <v>4.3172067234122008E-2</v>
      </c>
      <c r="N1872" s="1" t="s">
        <v>29</v>
      </c>
      <c r="O1872" s="4">
        <f t="shared" si="29"/>
        <v>0</v>
      </c>
    </row>
    <row r="1873" spans="1:15">
      <c r="A1873" s="1" t="s">
        <v>1913</v>
      </c>
      <c r="B1873" s="2">
        <v>44811</v>
      </c>
      <c r="C1873" s="13" t="str">
        <f>TEXT(bbdd_Social_Media_Trends[[#This Row],[Post_Date]],"aaaa-mm")</f>
        <v>2022-09</v>
      </c>
      <c r="D1873" s="1" t="s">
        <v>18</v>
      </c>
      <c r="E1873" s="1" t="s">
        <v>57</v>
      </c>
      <c r="F1873" s="1" t="s">
        <v>20</v>
      </c>
      <c r="G1873" s="1" t="s">
        <v>21</v>
      </c>
      <c r="H1873">
        <v>301575</v>
      </c>
      <c r="I1873">
        <v>492868</v>
      </c>
      <c r="J1873">
        <v>95534</v>
      </c>
      <c r="K1873">
        <v>42034</v>
      </c>
      <c r="L1873">
        <f>bbdd_Social_Media_Trends[[#This Row],[Likes]]+bbdd_Social_Media_Trends[[#This Row],[Shares]]+bbdd_Social_Media_Trends[[#This Row],[Comments]]</f>
        <v>630436</v>
      </c>
      <c r="M1873">
        <f>bbdd_Social_Media_Trends[[#This Row],[Interactions]]/bbdd_Social_Media_Trends[[#This Row],[Views]]</f>
        <v>2.0904783221420873</v>
      </c>
      <c r="N1873" s="1" t="s">
        <v>16</v>
      </c>
      <c r="O1873" s="4">
        <f t="shared" si="29"/>
        <v>0</v>
      </c>
    </row>
    <row r="1874" spans="1:15">
      <c r="A1874" s="1" t="s">
        <v>1914</v>
      </c>
      <c r="B1874" s="2">
        <v>45244</v>
      </c>
      <c r="C1874" s="13" t="str">
        <f>TEXT(bbdd_Social_Media_Trends[[#This Row],[Post_Date]],"aaaa-mm")</f>
        <v>2023-11</v>
      </c>
      <c r="D1874" s="1" t="s">
        <v>27</v>
      </c>
      <c r="E1874" s="1" t="s">
        <v>31</v>
      </c>
      <c r="F1874" s="1" t="s">
        <v>41</v>
      </c>
      <c r="G1874" s="1" t="s">
        <v>28</v>
      </c>
      <c r="H1874">
        <v>4571766</v>
      </c>
      <c r="I1874">
        <v>372276</v>
      </c>
      <c r="J1874">
        <v>47001</v>
      </c>
      <c r="K1874">
        <v>9417</v>
      </c>
      <c r="L1874">
        <f>bbdd_Social_Media_Trends[[#This Row],[Likes]]+bbdd_Social_Media_Trends[[#This Row],[Shares]]+bbdd_Social_Media_Trends[[#This Row],[Comments]]</f>
        <v>428694</v>
      </c>
      <c r="M1874">
        <f>bbdd_Social_Media_Trends[[#This Row],[Interactions]]/bbdd_Social_Media_Trends[[#This Row],[Views]]</f>
        <v>9.3769891109912448E-2</v>
      </c>
      <c r="N1874" s="1" t="s">
        <v>29</v>
      </c>
      <c r="O1874" s="4">
        <f t="shared" si="29"/>
        <v>0</v>
      </c>
    </row>
    <row r="1875" spans="1:15">
      <c r="A1875" s="1" t="s">
        <v>1915</v>
      </c>
      <c r="B1875" s="2">
        <v>44903</v>
      </c>
      <c r="C1875" s="13" t="str">
        <f>TEXT(bbdd_Social_Media_Trends[[#This Row],[Post_Date]],"aaaa-mm")</f>
        <v>2022-12</v>
      </c>
      <c r="D1875" s="1" t="s">
        <v>18</v>
      </c>
      <c r="E1875" s="1" t="s">
        <v>35</v>
      </c>
      <c r="F1875" s="1" t="s">
        <v>36</v>
      </c>
      <c r="G1875" s="1" t="s">
        <v>50</v>
      </c>
      <c r="H1875">
        <v>4918275</v>
      </c>
      <c r="I1875">
        <v>335200</v>
      </c>
      <c r="J1875">
        <v>77799</v>
      </c>
      <c r="K1875">
        <v>37203</v>
      </c>
      <c r="L1875">
        <f>bbdd_Social_Media_Trends[[#This Row],[Likes]]+bbdd_Social_Media_Trends[[#This Row],[Shares]]+bbdd_Social_Media_Trends[[#This Row],[Comments]]</f>
        <v>450202</v>
      </c>
      <c r="M1875">
        <f>bbdd_Social_Media_Trends[[#This Row],[Interactions]]/bbdd_Social_Media_Trends[[#This Row],[Views]]</f>
        <v>9.1536565157499333E-2</v>
      </c>
      <c r="N1875" s="1" t="s">
        <v>16</v>
      </c>
      <c r="O1875" s="4">
        <f t="shared" si="29"/>
        <v>0</v>
      </c>
    </row>
    <row r="1876" spans="1:15">
      <c r="A1876" s="1" t="s">
        <v>1916</v>
      </c>
      <c r="B1876" s="2">
        <v>44676</v>
      </c>
      <c r="C1876" s="13" t="str">
        <f>TEXT(bbdd_Social_Media_Trends[[#This Row],[Post_Date]],"aaaa-mm")</f>
        <v>2022-04</v>
      </c>
      <c r="D1876" s="1" t="s">
        <v>12</v>
      </c>
      <c r="E1876" s="1" t="s">
        <v>31</v>
      </c>
      <c r="F1876" s="1" t="s">
        <v>36</v>
      </c>
      <c r="G1876" s="1" t="s">
        <v>15</v>
      </c>
      <c r="H1876">
        <v>1971595</v>
      </c>
      <c r="I1876">
        <v>434230</v>
      </c>
      <c r="J1876">
        <v>19189</v>
      </c>
      <c r="K1876">
        <v>23843</v>
      </c>
      <c r="L1876">
        <f>bbdd_Social_Media_Trends[[#This Row],[Likes]]+bbdd_Social_Media_Trends[[#This Row],[Shares]]+bbdd_Social_Media_Trends[[#This Row],[Comments]]</f>
        <v>477262</v>
      </c>
      <c r="M1876">
        <f>bbdd_Social_Media_Trends[[#This Row],[Interactions]]/bbdd_Social_Media_Trends[[#This Row],[Views]]</f>
        <v>0.24206898475599706</v>
      </c>
      <c r="N1876" s="1" t="s">
        <v>29</v>
      </c>
      <c r="O1876" s="4">
        <f t="shared" si="29"/>
        <v>0</v>
      </c>
    </row>
    <row r="1877" spans="1:15">
      <c r="A1877" s="1" t="s">
        <v>1917</v>
      </c>
      <c r="B1877" s="2">
        <v>45258</v>
      </c>
      <c r="C1877" s="13" t="str">
        <f>TEXT(bbdd_Social_Media_Trends[[#This Row],[Post_Date]],"aaaa-mm")</f>
        <v>2023-11</v>
      </c>
      <c r="D1877" s="1" t="s">
        <v>18</v>
      </c>
      <c r="E1877" s="1" t="s">
        <v>46</v>
      </c>
      <c r="F1877" s="1" t="s">
        <v>32</v>
      </c>
      <c r="G1877" s="1" t="s">
        <v>50</v>
      </c>
      <c r="H1877">
        <v>4914449</v>
      </c>
      <c r="I1877">
        <v>262719</v>
      </c>
      <c r="J1877">
        <v>19486</v>
      </c>
      <c r="K1877">
        <v>33696</v>
      </c>
      <c r="L1877">
        <f>bbdd_Social_Media_Trends[[#This Row],[Likes]]+bbdd_Social_Media_Trends[[#This Row],[Shares]]+bbdd_Social_Media_Trends[[#This Row],[Comments]]</f>
        <v>315901</v>
      </c>
      <c r="M1877">
        <f>bbdd_Social_Media_Trends[[#This Row],[Interactions]]/bbdd_Social_Media_Trends[[#This Row],[Views]]</f>
        <v>6.4280044415966062E-2</v>
      </c>
      <c r="N1877" s="1" t="s">
        <v>29</v>
      </c>
      <c r="O1877" s="4">
        <f t="shared" si="29"/>
        <v>0</v>
      </c>
    </row>
    <row r="1878" spans="1:15">
      <c r="A1878" s="1" t="s">
        <v>1918</v>
      </c>
      <c r="B1878" s="2">
        <v>45125</v>
      </c>
      <c r="C1878" s="13" t="str">
        <f>TEXT(bbdd_Social_Media_Trends[[#This Row],[Post_Date]],"aaaa-mm")</f>
        <v>2023-07</v>
      </c>
      <c r="D1878" s="1" t="s">
        <v>24</v>
      </c>
      <c r="E1878" s="1" t="s">
        <v>13</v>
      </c>
      <c r="F1878" s="1" t="s">
        <v>32</v>
      </c>
      <c r="G1878" s="1" t="s">
        <v>21</v>
      </c>
      <c r="H1878">
        <v>1181290</v>
      </c>
      <c r="I1878">
        <v>228496</v>
      </c>
      <c r="J1878">
        <v>23867</v>
      </c>
      <c r="K1878">
        <v>2977</v>
      </c>
      <c r="L1878">
        <f>bbdd_Social_Media_Trends[[#This Row],[Likes]]+bbdd_Social_Media_Trends[[#This Row],[Shares]]+bbdd_Social_Media_Trends[[#This Row],[Comments]]</f>
        <v>255340</v>
      </c>
      <c r="M1878">
        <f>bbdd_Social_Media_Trends[[#This Row],[Interactions]]/bbdd_Social_Media_Trends[[#This Row],[Views]]</f>
        <v>0.21615352707633181</v>
      </c>
      <c r="N1878" s="1" t="s">
        <v>16</v>
      </c>
      <c r="O1878" s="4">
        <f t="shared" si="29"/>
        <v>0</v>
      </c>
    </row>
    <row r="1879" spans="1:15">
      <c r="A1879" s="1" t="s">
        <v>1919</v>
      </c>
      <c r="B1879" s="2">
        <v>44982</v>
      </c>
      <c r="C1879" s="13" t="str">
        <f>TEXT(bbdd_Social_Media_Trends[[#This Row],[Post_Date]],"aaaa-mm")</f>
        <v>2023-02</v>
      </c>
      <c r="D1879" s="1" t="s">
        <v>27</v>
      </c>
      <c r="E1879" s="1" t="s">
        <v>19</v>
      </c>
      <c r="F1879" s="1" t="s">
        <v>36</v>
      </c>
      <c r="G1879" s="1" t="s">
        <v>21</v>
      </c>
      <c r="H1879">
        <v>990147</v>
      </c>
      <c r="I1879">
        <v>219960</v>
      </c>
      <c r="J1879">
        <v>25706</v>
      </c>
      <c r="K1879">
        <v>45138</v>
      </c>
      <c r="L1879">
        <f>bbdd_Social_Media_Trends[[#This Row],[Likes]]+bbdd_Social_Media_Trends[[#This Row],[Shares]]+bbdd_Social_Media_Trends[[#This Row],[Comments]]</f>
        <v>290804</v>
      </c>
      <c r="M1879">
        <f>bbdd_Social_Media_Trends[[#This Row],[Interactions]]/bbdd_Social_Media_Trends[[#This Row],[Views]]</f>
        <v>0.29369780446741744</v>
      </c>
      <c r="N1879" s="1" t="s">
        <v>22</v>
      </c>
      <c r="O1879" s="4">
        <f t="shared" si="29"/>
        <v>0</v>
      </c>
    </row>
    <row r="1880" spans="1:15">
      <c r="A1880" s="1" t="s">
        <v>1920</v>
      </c>
      <c r="B1880" s="2">
        <v>45171</v>
      </c>
      <c r="C1880" s="13" t="str">
        <f>TEXT(bbdd_Social_Media_Trends[[#This Row],[Post_Date]],"aaaa-mm")</f>
        <v>2023-09</v>
      </c>
      <c r="D1880" s="1" t="s">
        <v>18</v>
      </c>
      <c r="E1880" s="1" t="s">
        <v>59</v>
      </c>
      <c r="F1880" s="1" t="s">
        <v>36</v>
      </c>
      <c r="G1880" s="1" t="s">
        <v>28</v>
      </c>
      <c r="H1880">
        <v>1268878</v>
      </c>
      <c r="I1880">
        <v>234893</v>
      </c>
      <c r="J1880">
        <v>38551</v>
      </c>
      <c r="K1880">
        <v>46517</v>
      </c>
      <c r="L1880">
        <f>bbdd_Social_Media_Trends[[#This Row],[Likes]]+bbdd_Social_Media_Trends[[#This Row],[Shares]]+bbdd_Social_Media_Trends[[#This Row],[Comments]]</f>
        <v>319961</v>
      </c>
      <c r="M1880">
        <f>bbdd_Social_Media_Trends[[#This Row],[Interactions]]/bbdd_Social_Media_Trends[[#This Row],[Views]]</f>
        <v>0.25216057020454291</v>
      </c>
      <c r="N1880" s="1" t="s">
        <v>22</v>
      </c>
      <c r="O1880" s="4">
        <f t="shared" si="29"/>
        <v>0</v>
      </c>
    </row>
    <row r="1881" spans="1:15">
      <c r="A1881" s="1" t="s">
        <v>1921</v>
      </c>
      <c r="B1881" s="2">
        <v>44864</v>
      </c>
      <c r="C1881" s="13" t="str">
        <f>TEXT(bbdd_Social_Media_Trends[[#This Row],[Post_Date]],"aaaa-mm")</f>
        <v>2022-10</v>
      </c>
      <c r="D1881" s="1" t="s">
        <v>12</v>
      </c>
      <c r="E1881" s="1" t="s">
        <v>52</v>
      </c>
      <c r="F1881" s="1" t="s">
        <v>20</v>
      </c>
      <c r="G1881" s="1" t="s">
        <v>37</v>
      </c>
      <c r="H1881">
        <v>2533247</v>
      </c>
      <c r="I1881">
        <v>4775</v>
      </c>
      <c r="J1881">
        <v>13471</v>
      </c>
      <c r="K1881">
        <v>25118</v>
      </c>
      <c r="L1881">
        <f>bbdd_Social_Media_Trends[[#This Row],[Likes]]+bbdd_Social_Media_Trends[[#This Row],[Shares]]+bbdd_Social_Media_Trends[[#This Row],[Comments]]</f>
        <v>43364</v>
      </c>
      <c r="M1881">
        <f>bbdd_Social_Media_Trends[[#This Row],[Interactions]]/bbdd_Social_Media_Trends[[#This Row],[Views]]</f>
        <v>1.7117951782830494E-2</v>
      </c>
      <c r="N1881" s="1" t="s">
        <v>29</v>
      </c>
      <c r="O1881" s="4">
        <f t="shared" si="29"/>
        <v>0</v>
      </c>
    </row>
    <row r="1882" spans="1:15">
      <c r="A1882" s="1" t="s">
        <v>1922</v>
      </c>
      <c r="B1882" s="2">
        <v>44689</v>
      </c>
      <c r="C1882" s="13" t="str">
        <f>TEXT(bbdd_Social_Media_Trends[[#This Row],[Post_Date]],"aaaa-mm")</f>
        <v>2022-05</v>
      </c>
      <c r="D1882" s="1" t="s">
        <v>24</v>
      </c>
      <c r="E1882" s="1" t="s">
        <v>19</v>
      </c>
      <c r="F1882" s="1" t="s">
        <v>32</v>
      </c>
      <c r="G1882" s="1" t="s">
        <v>28</v>
      </c>
      <c r="H1882">
        <v>601927</v>
      </c>
      <c r="I1882">
        <v>18643</v>
      </c>
      <c r="J1882">
        <v>53816</v>
      </c>
      <c r="K1882">
        <v>2804</v>
      </c>
      <c r="L1882">
        <f>bbdd_Social_Media_Trends[[#This Row],[Likes]]+bbdd_Social_Media_Trends[[#This Row],[Shares]]+bbdd_Social_Media_Trends[[#This Row],[Comments]]</f>
        <v>75263</v>
      </c>
      <c r="M1882">
        <f>bbdd_Social_Media_Trends[[#This Row],[Interactions]]/bbdd_Social_Media_Trends[[#This Row],[Views]]</f>
        <v>0.12503675694893235</v>
      </c>
      <c r="N1882" s="1" t="s">
        <v>22</v>
      </c>
      <c r="O1882" s="4">
        <f t="shared" si="29"/>
        <v>0</v>
      </c>
    </row>
    <row r="1883" spans="1:15">
      <c r="A1883" s="1" t="s">
        <v>1923</v>
      </c>
      <c r="B1883" s="2">
        <v>44937</v>
      </c>
      <c r="C1883" s="13" t="str">
        <f>TEXT(bbdd_Social_Media_Trends[[#This Row],[Post_Date]],"aaaa-mm")</f>
        <v>2023-01</v>
      </c>
      <c r="D1883" s="1" t="s">
        <v>27</v>
      </c>
      <c r="E1883" s="1" t="s">
        <v>13</v>
      </c>
      <c r="F1883" s="1" t="s">
        <v>32</v>
      </c>
      <c r="G1883" s="1" t="s">
        <v>37</v>
      </c>
      <c r="H1883">
        <v>4995973</v>
      </c>
      <c r="I1883">
        <v>392551</v>
      </c>
      <c r="J1883">
        <v>86164</v>
      </c>
      <c r="K1883">
        <v>31055</v>
      </c>
      <c r="L1883">
        <f>bbdd_Social_Media_Trends[[#This Row],[Likes]]+bbdd_Social_Media_Trends[[#This Row],[Shares]]+bbdd_Social_Media_Trends[[#This Row],[Comments]]</f>
        <v>509770</v>
      </c>
      <c r="M1883">
        <f>bbdd_Social_Media_Trends[[#This Row],[Interactions]]/bbdd_Social_Media_Trends[[#This Row],[Views]]</f>
        <v>0.10203617993932312</v>
      </c>
      <c r="N1883" s="1" t="s">
        <v>16</v>
      </c>
      <c r="O1883" s="4">
        <f t="shared" si="29"/>
        <v>0</v>
      </c>
    </row>
    <row r="1884" spans="1:15">
      <c r="A1884" s="1" t="s">
        <v>1924</v>
      </c>
      <c r="B1884" s="2">
        <v>44962</v>
      </c>
      <c r="C1884" s="13" t="str">
        <f>TEXT(bbdd_Social_Media_Trends[[#This Row],[Post_Date]],"aaaa-mm")</f>
        <v>2023-02</v>
      </c>
      <c r="D1884" s="1" t="s">
        <v>12</v>
      </c>
      <c r="E1884" s="1" t="s">
        <v>46</v>
      </c>
      <c r="F1884" s="1" t="s">
        <v>20</v>
      </c>
      <c r="G1884" s="1" t="s">
        <v>50</v>
      </c>
      <c r="H1884">
        <v>758897</v>
      </c>
      <c r="I1884">
        <v>484797</v>
      </c>
      <c r="J1884">
        <v>85360</v>
      </c>
      <c r="K1884">
        <v>28431</v>
      </c>
      <c r="L1884">
        <f>bbdd_Social_Media_Trends[[#This Row],[Likes]]+bbdd_Social_Media_Trends[[#This Row],[Shares]]+bbdd_Social_Media_Trends[[#This Row],[Comments]]</f>
        <v>598588</v>
      </c>
      <c r="M1884">
        <f>bbdd_Social_Media_Trends[[#This Row],[Interactions]]/bbdd_Social_Media_Trends[[#This Row],[Views]]</f>
        <v>0.78876053008511038</v>
      </c>
      <c r="N1884" s="1" t="s">
        <v>16</v>
      </c>
      <c r="O1884" s="4">
        <f t="shared" si="29"/>
        <v>0</v>
      </c>
    </row>
    <row r="1885" spans="1:15">
      <c r="A1885" s="1" t="s">
        <v>1925</v>
      </c>
      <c r="B1885" s="2">
        <v>44648</v>
      </c>
      <c r="C1885" s="13" t="str">
        <f>TEXT(bbdd_Social_Media_Trends[[#This Row],[Post_Date]],"aaaa-mm")</f>
        <v>2022-03</v>
      </c>
      <c r="D1885" s="1" t="s">
        <v>24</v>
      </c>
      <c r="E1885" s="1" t="s">
        <v>35</v>
      </c>
      <c r="F1885" s="1" t="s">
        <v>41</v>
      </c>
      <c r="G1885" s="1" t="s">
        <v>25</v>
      </c>
      <c r="H1885">
        <v>4821034</v>
      </c>
      <c r="I1885">
        <v>182518</v>
      </c>
      <c r="J1885">
        <v>97479</v>
      </c>
      <c r="K1885">
        <v>48134</v>
      </c>
      <c r="L1885">
        <f>bbdd_Social_Media_Trends[[#This Row],[Likes]]+bbdd_Social_Media_Trends[[#This Row],[Shares]]+bbdd_Social_Media_Trends[[#This Row],[Comments]]</f>
        <v>328131</v>
      </c>
      <c r="M1885">
        <f>bbdd_Social_Media_Trends[[#This Row],[Interactions]]/bbdd_Social_Media_Trends[[#This Row],[Views]]</f>
        <v>6.806237002269637E-2</v>
      </c>
      <c r="N1885" s="1" t="s">
        <v>16</v>
      </c>
      <c r="O1885" s="4">
        <f t="shared" si="29"/>
        <v>0</v>
      </c>
    </row>
    <row r="1886" spans="1:15">
      <c r="A1886" s="1" t="s">
        <v>1926</v>
      </c>
      <c r="B1886" s="2">
        <v>44685</v>
      </c>
      <c r="C1886" s="13" t="str">
        <f>TEXT(bbdd_Social_Media_Trends[[#This Row],[Post_Date]],"aaaa-mm")</f>
        <v>2022-05</v>
      </c>
      <c r="D1886" s="1" t="s">
        <v>27</v>
      </c>
      <c r="E1886" s="1" t="s">
        <v>57</v>
      </c>
      <c r="F1886" s="1" t="s">
        <v>14</v>
      </c>
      <c r="G1886" s="1" t="s">
        <v>60</v>
      </c>
      <c r="H1886">
        <v>1995022</v>
      </c>
      <c r="I1886">
        <v>332925</v>
      </c>
      <c r="J1886">
        <v>75328</v>
      </c>
      <c r="K1886">
        <v>31499</v>
      </c>
      <c r="L1886">
        <f>bbdd_Social_Media_Trends[[#This Row],[Likes]]+bbdd_Social_Media_Trends[[#This Row],[Shares]]+bbdd_Social_Media_Trends[[#This Row],[Comments]]</f>
        <v>439752</v>
      </c>
      <c r="M1886">
        <f>bbdd_Social_Media_Trends[[#This Row],[Interactions]]/bbdd_Social_Media_Trends[[#This Row],[Views]]</f>
        <v>0.2204246369212971</v>
      </c>
      <c r="N1886" s="1" t="s">
        <v>29</v>
      </c>
      <c r="O1886" s="4">
        <f t="shared" si="29"/>
        <v>0</v>
      </c>
    </row>
    <row r="1887" spans="1:15">
      <c r="A1887" s="1" t="s">
        <v>1927</v>
      </c>
      <c r="B1887" s="2">
        <v>45282</v>
      </c>
      <c r="C1887" s="13" t="str">
        <f>TEXT(bbdd_Social_Media_Trends[[#This Row],[Post_Date]],"aaaa-mm")</f>
        <v>2023-12</v>
      </c>
      <c r="D1887" s="1" t="s">
        <v>18</v>
      </c>
      <c r="E1887" s="1" t="s">
        <v>13</v>
      </c>
      <c r="F1887" s="1" t="s">
        <v>47</v>
      </c>
      <c r="G1887" s="1" t="s">
        <v>50</v>
      </c>
      <c r="H1887">
        <v>849631</v>
      </c>
      <c r="I1887">
        <v>341563</v>
      </c>
      <c r="J1887">
        <v>84777</v>
      </c>
      <c r="K1887">
        <v>14097</v>
      </c>
      <c r="L1887">
        <f>bbdd_Social_Media_Trends[[#This Row],[Likes]]+bbdd_Social_Media_Trends[[#This Row],[Shares]]+bbdd_Social_Media_Trends[[#This Row],[Comments]]</f>
        <v>440437</v>
      </c>
      <c r="M1887">
        <f>bbdd_Social_Media_Trends[[#This Row],[Interactions]]/bbdd_Social_Media_Trends[[#This Row],[Views]]</f>
        <v>0.51838621707541277</v>
      </c>
      <c r="N1887" s="1" t="s">
        <v>16</v>
      </c>
      <c r="O1887" s="4">
        <f t="shared" si="29"/>
        <v>0</v>
      </c>
    </row>
    <row r="1888" spans="1:15">
      <c r="A1888" s="1" t="s">
        <v>1928</v>
      </c>
      <c r="B1888" s="2">
        <v>44565</v>
      </c>
      <c r="C1888" s="13" t="str">
        <f>TEXT(bbdd_Social_Media_Trends[[#This Row],[Post_Date]],"aaaa-mm")</f>
        <v>2022-01</v>
      </c>
      <c r="D1888" s="1" t="s">
        <v>27</v>
      </c>
      <c r="E1888" s="1" t="s">
        <v>57</v>
      </c>
      <c r="F1888" s="1" t="s">
        <v>36</v>
      </c>
      <c r="G1888" s="1" t="s">
        <v>25</v>
      </c>
      <c r="H1888">
        <v>320605</v>
      </c>
      <c r="I1888">
        <v>273315</v>
      </c>
      <c r="J1888">
        <v>66056</v>
      </c>
      <c r="K1888">
        <v>8941</v>
      </c>
      <c r="L1888">
        <f>bbdd_Social_Media_Trends[[#This Row],[Likes]]+bbdd_Social_Media_Trends[[#This Row],[Shares]]+bbdd_Social_Media_Trends[[#This Row],[Comments]]</f>
        <v>348312</v>
      </c>
      <c r="M1888">
        <f>bbdd_Social_Media_Trends[[#This Row],[Interactions]]/bbdd_Social_Media_Trends[[#This Row],[Views]]</f>
        <v>1.0864209853246207</v>
      </c>
      <c r="N1888" s="1" t="s">
        <v>22</v>
      </c>
      <c r="O1888" s="4">
        <f t="shared" si="29"/>
        <v>0</v>
      </c>
    </row>
    <row r="1889" spans="1:15">
      <c r="A1889" s="1" t="s">
        <v>1929</v>
      </c>
      <c r="B1889" s="2">
        <v>44614</v>
      </c>
      <c r="C1889" s="13" t="str">
        <f>TEXT(bbdd_Social_Media_Trends[[#This Row],[Post_Date]],"aaaa-mm")</f>
        <v>2022-02</v>
      </c>
      <c r="D1889" s="1" t="s">
        <v>27</v>
      </c>
      <c r="E1889" s="1" t="s">
        <v>13</v>
      </c>
      <c r="F1889" s="1" t="s">
        <v>20</v>
      </c>
      <c r="G1889" s="1" t="s">
        <v>28</v>
      </c>
      <c r="H1889">
        <v>4007218</v>
      </c>
      <c r="I1889">
        <v>440738</v>
      </c>
      <c r="J1889">
        <v>42840</v>
      </c>
      <c r="K1889">
        <v>6434</v>
      </c>
      <c r="L1889">
        <f>bbdd_Social_Media_Trends[[#This Row],[Likes]]+bbdd_Social_Media_Trends[[#This Row],[Shares]]+bbdd_Social_Media_Trends[[#This Row],[Comments]]</f>
        <v>490012</v>
      </c>
      <c r="M1889">
        <f>bbdd_Social_Media_Trends[[#This Row],[Interactions]]/bbdd_Social_Media_Trends[[#This Row],[Views]]</f>
        <v>0.12228234151473666</v>
      </c>
      <c r="N1889" s="1" t="s">
        <v>16</v>
      </c>
      <c r="O1889" s="4">
        <f t="shared" si="29"/>
        <v>0</v>
      </c>
    </row>
    <row r="1890" spans="1:15">
      <c r="A1890" s="1" t="s">
        <v>1930</v>
      </c>
      <c r="B1890" s="2">
        <v>44737</v>
      </c>
      <c r="C1890" s="13" t="str">
        <f>TEXT(bbdd_Social_Media_Trends[[#This Row],[Post_Date]],"aaaa-mm")</f>
        <v>2022-06</v>
      </c>
      <c r="D1890" s="1" t="s">
        <v>27</v>
      </c>
      <c r="E1890" s="1" t="s">
        <v>31</v>
      </c>
      <c r="F1890" s="1" t="s">
        <v>36</v>
      </c>
      <c r="G1890" s="1" t="s">
        <v>37</v>
      </c>
      <c r="H1890">
        <v>828943</v>
      </c>
      <c r="I1890">
        <v>491125</v>
      </c>
      <c r="J1890">
        <v>88275</v>
      </c>
      <c r="K1890">
        <v>10440</v>
      </c>
      <c r="L1890">
        <f>bbdd_Social_Media_Trends[[#This Row],[Likes]]+bbdd_Social_Media_Trends[[#This Row],[Shares]]+bbdd_Social_Media_Trends[[#This Row],[Comments]]</f>
        <v>589840</v>
      </c>
      <c r="M1890">
        <f>bbdd_Social_Media_Trends[[#This Row],[Interactions]]/bbdd_Social_Media_Trends[[#This Row],[Views]]</f>
        <v>0.71155676566422543</v>
      </c>
      <c r="N1890" s="1" t="s">
        <v>29</v>
      </c>
      <c r="O1890" s="4">
        <f t="shared" si="29"/>
        <v>0</v>
      </c>
    </row>
    <row r="1891" spans="1:15">
      <c r="A1891" s="1" t="s">
        <v>1931</v>
      </c>
      <c r="B1891" s="2">
        <v>44572</v>
      </c>
      <c r="C1891" s="13" t="str">
        <f>TEXT(bbdd_Social_Media_Trends[[#This Row],[Post_Date]],"aaaa-mm")</f>
        <v>2022-01</v>
      </c>
      <c r="D1891" s="1" t="s">
        <v>12</v>
      </c>
      <c r="E1891" s="1" t="s">
        <v>49</v>
      </c>
      <c r="F1891" s="1" t="s">
        <v>20</v>
      </c>
      <c r="G1891" s="1" t="s">
        <v>25</v>
      </c>
      <c r="H1891">
        <v>2005876</v>
      </c>
      <c r="I1891">
        <v>221371</v>
      </c>
      <c r="J1891">
        <v>29199</v>
      </c>
      <c r="K1891">
        <v>3389</v>
      </c>
      <c r="L1891">
        <f>bbdd_Social_Media_Trends[[#This Row],[Likes]]+bbdd_Social_Media_Trends[[#This Row],[Shares]]+bbdd_Social_Media_Trends[[#This Row],[Comments]]</f>
        <v>253959</v>
      </c>
      <c r="M1891">
        <f>bbdd_Social_Media_Trends[[#This Row],[Interactions]]/bbdd_Social_Media_Trends[[#This Row],[Views]]</f>
        <v>0.12660752708542303</v>
      </c>
      <c r="N1891" s="1" t="s">
        <v>16</v>
      </c>
      <c r="O1891" s="4">
        <f t="shared" si="29"/>
        <v>0</v>
      </c>
    </row>
    <row r="1892" spans="1:15">
      <c r="A1892" s="1" t="s">
        <v>1932</v>
      </c>
      <c r="B1892" s="2">
        <v>45255</v>
      </c>
      <c r="C1892" s="13" t="str">
        <f>TEXT(bbdd_Social_Media_Trends[[#This Row],[Post_Date]],"aaaa-mm")</f>
        <v>2023-11</v>
      </c>
      <c r="D1892" s="1" t="s">
        <v>27</v>
      </c>
      <c r="E1892" s="1" t="s">
        <v>52</v>
      </c>
      <c r="F1892" s="1" t="s">
        <v>20</v>
      </c>
      <c r="G1892" s="1" t="s">
        <v>28</v>
      </c>
      <c r="H1892">
        <v>4256166</v>
      </c>
      <c r="I1892">
        <v>391217</v>
      </c>
      <c r="J1892">
        <v>1492</v>
      </c>
      <c r="K1892">
        <v>5070</v>
      </c>
      <c r="L1892">
        <f>bbdd_Social_Media_Trends[[#This Row],[Likes]]+bbdd_Social_Media_Trends[[#This Row],[Shares]]+bbdd_Social_Media_Trends[[#This Row],[Comments]]</f>
        <v>397779</v>
      </c>
      <c r="M1892">
        <f>bbdd_Social_Media_Trends[[#This Row],[Interactions]]/bbdd_Social_Media_Trends[[#This Row],[Views]]</f>
        <v>9.345946563174462E-2</v>
      </c>
      <c r="N1892" s="1" t="s">
        <v>16</v>
      </c>
      <c r="O1892" s="4">
        <f t="shared" si="29"/>
        <v>0</v>
      </c>
    </row>
    <row r="1893" spans="1:15">
      <c r="A1893" s="1" t="s">
        <v>1933</v>
      </c>
      <c r="B1893" s="2">
        <v>45205</v>
      </c>
      <c r="C1893" s="13" t="str">
        <f>TEXT(bbdd_Social_Media_Trends[[#This Row],[Post_Date]],"aaaa-mm")</f>
        <v>2023-10</v>
      </c>
      <c r="D1893" s="1" t="s">
        <v>12</v>
      </c>
      <c r="E1893" s="1" t="s">
        <v>57</v>
      </c>
      <c r="F1893" s="1" t="s">
        <v>14</v>
      </c>
      <c r="G1893" s="1" t="s">
        <v>44</v>
      </c>
      <c r="H1893">
        <v>3900994</v>
      </c>
      <c r="I1893">
        <v>126234</v>
      </c>
      <c r="J1893">
        <v>4800</v>
      </c>
      <c r="K1893">
        <v>42985</v>
      </c>
      <c r="L1893">
        <f>bbdd_Social_Media_Trends[[#This Row],[Likes]]+bbdd_Social_Media_Trends[[#This Row],[Shares]]+bbdd_Social_Media_Trends[[#This Row],[Comments]]</f>
        <v>174019</v>
      </c>
      <c r="M1893">
        <f>bbdd_Social_Media_Trends[[#This Row],[Interactions]]/bbdd_Social_Media_Trends[[#This Row],[Views]]</f>
        <v>4.4608886863194357E-2</v>
      </c>
      <c r="N1893" s="1" t="s">
        <v>29</v>
      </c>
      <c r="O1893" s="4">
        <f t="shared" si="29"/>
        <v>0</v>
      </c>
    </row>
    <row r="1894" spans="1:15">
      <c r="A1894" s="1" t="s">
        <v>1934</v>
      </c>
      <c r="B1894" s="2">
        <v>44709</v>
      </c>
      <c r="C1894" s="13" t="str">
        <f>TEXT(bbdd_Social_Media_Trends[[#This Row],[Post_Date]],"aaaa-mm")</f>
        <v>2022-05</v>
      </c>
      <c r="D1894" s="1" t="s">
        <v>18</v>
      </c>
      <c r="E1894" s="1" t="s">
        <v>39</v>
      </c>
      <c r="F1894" s="1" t="s">
        <v>41</v>
      </c>
      <c r="G1894" s="1" t="s">
        <v>25</v>
      </c>
      <c r="H1894">
        <v>503394</v>
      </c>
      <c r="I1894">
        <v>495368</v>
      </c>
      <c r="J1894">
        <v>92691</v>
      </c>
      <c r="K1894">
        <v>9122</v>
      </c>
      <c r="L1894">
        <f>bbdd_Social_Media_Trends[[#This Row],[Likes]]+bbdd_Social_Media_Trends[[#This Row],[Shares]]+bbdd_Social_Media_Trends[[#This Row],[Comments]]</f>
        <v>597181</v>
      </c>
      <c r="M1894">
        <f>bbdd_Social_Media_Trends[[#This Row],[Interactions]]/bbdd_Social_Media_Trends[[#This Row],[Views]]</f>
        <v>1.186309332252669</v>
      </c>
      <c r="N1894" s="1" t="s">
        <v>29</v>
      </c>
      <c r="O1894" s="4">
        <f t="shared" si="29"/>
        <v>0</v>
      </c>
    </row>
    <row r="1895" spans="1:15">
      <c r="A1895" s="1" t="s">
        <v>1935</v>
      </c>
      <c r="B1895" s="2">
        <v>44948</v>
      </c>
      <c r="C1895" s="13" t="str">
        <f>TEXT(bbdd_Social_Media_Trends[[#This Row],[Post_Date]],"aaaa-mm")</f>
        <v>2023-01</v>
      </c>
      <c r="D1895" s="1" t="s">
        <v>18</v>
      </c>
      <c r="E1895" s="1" t="s">
        <v>31</v>
      </c>
      <c r="F1895" s="1" t="s">
        <v>14</v>
      </c>
      <c r="G1895" s="1" t="s">
        <v>60</v>
      </c>
      <c r="H1895">
        <v>1160169</v>
      </c>
      <c r="I1895">
        <v>74584</v>
      </c>
      <c r="J1895">
        <v>94280</v>
      </c>
      <c r="K1895">
        <v>40793</v>
      </c>
      <c r="L1895">
        <f>bbdd_Social_Media_Trends[[#This Row],[Likes]]+bbdd_Social_Media_Trends[[#This Row],[Shares]]+bbdd_Social_Media_Trends[[#This Row],[Comments]]</f>
        <v>209657</v>
      </c>
      <c r="M1895">
        <f>bbdd_Social_Media_Trends[[#This Row],[Interactions]]/bbdd_Social_Media_Trends[[#This Row],[Views]]</f>
        <v>0.18071246516671277</v>
      </c>
      <c r="N1895" s="1" t="s">
        <v>16</v>
      </c>
      <c r="O1895" s="4">
        <f t="shared" si="29"/>
        <v>0</v>
      </c>
    </row>
    <row r="1896" spans="1:15">
      <c r="A1896" s="1" t="s">
        <v>1936</v>
      </c>
      <c r="B1896" s="2">
        <v>44571</v>
      </c>
      <c r="C1896" s="13" t="str">
        <f>TEXT(bbdd_Social_Media_Trends[[#This Row],[Post_Date]],"aaaa-mm")</f>
        <v>2022-01</v>
      </c>
      <c r="D1896" s="1" t="s">
        <v>12</v>
      </c>
      <c r="E1896" s="1" t="s">
        <v>35</v>
      </c>
      <c r="F1896" s="1" t="s">
        <v>20</v>
      </c>
      <c r="G1896" s="1" t="s">
        <v>21</v>
      </c>
      <c r="H1896">
        <v>569201</v>
      </c>
      <c r="I1896">
        <v>492614</v>
      </c>
      <c r="J1896">
        <v>22513</v>
      </c>
      <c r="K1896">
        <v>32105</v>
      </c>
      <c r="L1896">
        <f>bbdd_Social_Media_Trends[[#This Row],[Likes]]+bbdd_Social_Media_Trends[[#This Row],[Shares]]+bbdd_Social_Media_Trends[[#This Row],[Comments]]</f>
        <v>547232</v>
      </c>
      <c r="M1896">
        <f>bbdd_Social_Media_Trends[[#This Row],[Interactions]]/bbdd_Social_Media_Trends[[#This Row],[Views]]</f>
        <v>0.96140379233346396</v>
      </c>
      <c r="N1896" s="1" t="s">
        <v>22</v>
      </c>
      <c r="O1896" s="4">
        <f t="shared" si="29"/>
        <v>0</v>
      </c>
    </row>
    <row r="1897" spans="1:15">
      <c r="A1897" s="1" t="s">
        <v>1937</v>
      </c>
      <c r="B1897" s="2">
        <v>44734</v>
      </c>
      <c r="C1897" s="13" t="str">
        <f>TEXT(bbdd_Social_Media_Trends[[#This Row],[Post_Date]],"aaaa-mm")</f>
        <v>2022-06</v>
      </c>
      <c r="D1897" s="1" t="s">
        <v>18</v>
      </c>
      <c r="E1897" s="1" t="s">
        <v>35</v>
      </c>
      <c r="F1897" s="1" t="s">
        <v>20</v>
      </c>
      <c r="G1897" s="1" t="s">
        <v>44</v>
      </c>
      <c r="H1897">
        <v>3926645</v>
      </c>
      <c r="I1897">
        <v>474611</v>
      </c>
      <c r="J1897">
        <v>34435</v>
      </c>
      <c r="K1897">
        <v>33268</v>
      </c>
      <c r="L1897">
        <f>bbdd_Social_Media_Trends[[#This Row],[Likes]]+bbdd_Social_Media_Trends[[#This Row],[Shares]]+bbdd_Social_Media_Trends[[#This Row],[Comments]]</f>
        <v>542314</v>
      </c>
      <c r="M1897">
        <f>bbdd_Social_Media_Trends[[#This Row],[Interactions]]/bbdd_Social_Media_Trends[[#This Row],[Views]]</f>
        <v>0.1381112883899614</v>
      </c>
      <c r="N1897" s="1" t="s">
        <v>16</v>
      </c>
      <c r="O1897" s="4">
        <f t="shared" si="29"/>
        <v>0</v>
      </c>
    </row>
    <row r="1898" spans="1:15">
      <c r="A1898" s="1" t="s">
        <v>1938</v>
      </c>
      <c r="B1898" s="2">
        <v>45208</v>
      </c>
      <c r="C1898" s="13" t="str">
        <f>TEXT(bbdd_Social_Media_Trends[[#This Row],[Post_Date]],"aaaa-mm")</f>
        <v>2023-10</v>
      </c>
      <c r="D1898" s="1" t="s">
        <v>24</v>
      </c>
      <c r="E1898" s="1" t="s">
        <v>35</v>
      </c>
      <c r="F1898" s="1" t="s">
        <v>36</v>
      </c>
      <c r="G1898" s="1" t="s">
        <v>21</v>
      </c>
      <c r="H1898">
        <v>4507100</v>
      </c>
      <c r="I1898">
        <v>363826</v>
      </c>
      <c r="J1898">
        <v>62646</v>
      </c>
      <c r="K1898">
        <v>25854</v>
      </c>
      <c r="L1898">
        <f>bbdd_Social_Media_Trends[[#This Row],[Likes]]+bbdd_Social_Media_Trends[[#This Row],[Shares]]+bbdd_Social_Media_Trends[[#This Row],[Comments]]</f>
        <v>452326</v>
      </c>
      <c r="M1898">
        <f>bbdd_Social_Media_Trends[[#This Row],[Interactions]]/bbdd_Social_Media_Trends[[#This Row],[Views]]</f>
        <v>0.10035854540613698</v>
      </c>
      <c r="N1898" s="1" t="s">
        <v>22</v>
      </c>
      <c r="O1898" s="4">
        <f t="shared" si="29"/>
        <v>0</v>
      </c>
    </row>
    <row r="1899" spans="1:15">
      <c r="A1899" s="1" t="s">
        <v>1939</v>
      </c>
      <c r="B1899" s="2">
        <v>44938</v>
      </c>
      <c r="C1899" s="13" t="str">
        <f>TEXT(bbdd_Social_Media_Trends[[#This Row],[Post_Date]],"aaaa-mm")</f>
        <v>2023-01</v>
      </c>
      <c r="D1899" s="1" t="s">
        <v>24</v>
      </c>
      <c r="E1899" s="1" t="s">
        <v>13</v>
      </c>
      <c r="F1899" s="1" t="s">
        <v>47</v>
      </c>
      <c r="G1899" s="1" t="s">
        <v>28</v>
      </c>
      <c r="H1899">
        <v>4582676</v>
      </c>
      <c r="I1899">
        <v>206957</v>
      </c>
      <c r="J1899">
        <v>30289</v>
      </c>
      <c r="K1899">
        <v>24206</v>
      </c>
      <c r="L1899">
        <f>bbdd_Social_Media_Trends[[#This Row],[Likes]]+bbdd_Social_Media_Trends[[#This Row],[Shares]]+bbdd_Social_Media_Trends[[#This Row],[Comments]]</f>
        <v>261452</v>
      </c>
      <c r="M1899">
        <f>bbdd_Social_Media_Trends[[#This Row],[Interactions]]/bbdd_Social_Media_Trends[[#This Row],[Views]]</f>
        <v>5.705225505796177E-2</v>
      </c>
      <c r="N1899" s="1" t="s">
        <v>16</v>
      </c>
      <c r="O1899" s="4">
        <f t="shared" si="29"/>
        <v>0</v>
      </c>
    </row>
    <row r="1900" spans="1:15">
      <c r="A1900" s="1" t="s">
        <v>1940</v>
      </c>
      <c r="B1900" s="2">
        <v>45062</v>
      </c>
      <c r="C1900" s="13" t="str">
        <f>TEXT(bbdd_Social_Media_Trends[[#This Row],[Post_Date]],"aaaa-mm")</f>
        <v>2023-05</v>
      </c>
      <c r="D1900" s="1" t="s">
        <v>27</v>
      </c>
      <c r="E1900" s="1" t="s">
        <v>13</v>
      </c>
      <c r="F1900" s="1" t="s">
        <v>32</v>
      </c>
      <c r="G1900" s="1" t="s">
        <v>50</v>
      </c>
      <c r="H1900">
        <v>2934403</v>
      </c>
      <c r="I1900">
        <v>327541</v>
      </c>
      <c r="J1900">
        <v>26265</v>
      </c>
      <c r="K1900">
        <v>21989</v>
      </c>
      <c r="L1900">
        <f>bbdd_Social_Media_Trends[[#This Row],[Likes]]+bbdd_Social_Media_Trends[[#This Row],[Shares]]+bbdd_Social_Media_Trends[[#This Row],[Comments]]</f>
        <v>375795</v>
      </c>
      <c r="M1900">
        <f>bbdd_Social_Media_Trends[[#This Row],[Interactions]]/bbdd_Social_Media_Trends[[#This Row],[Views]]</f>
        <v>0.128065231667225</v>
      </c>
      <c r="N1900" s="1" t="s">
        <v>16</v>
      </c>
      <c r="O1900" s="4">
        <f t="shared" si="29"/>
        <v>0</v>
      </c>
    </row>
    <row r="1901" spans="1:15">
      <c r="A1901" s="1" t="s">
        <v>1941</v>
      </c>
      <c r="B1901" s="2">
        <v>44925</v>
      </c>
      <c r="C1901" s="13" t="str">
        <f>TEXT(bbdd_Social_Media_Trends[[#This Row],[Post_Date]],"aaaa-mm")</f>
        <v>2022-12</v>
      </c>
      <c r="D1901" s="1" t="s">
        <v>27</v>
      </c>
      <c r="E1901" s="1" t="s">
        <v>46</v>
      </c>
      <c r="F1901" s="1" t="s">
        <v>32</v>
      </c>
      <c r="G1901" s="1" t="s">
        <v>37</v>
      </c>
      <c r="H1901">
        <v>2439753</v>
      </c>
      <c r="I1901">
        <v>267108</v>
      </c>
      <c r="J1901">
        <v>85546</v>
      </c>
      <c r="K1901">
        <v>12609</v>
      </c>
      <c r="L1901">
        <f>bbdd_Social_Media_Trends[[#This Row],[Likes]]+bbdd_Social_Media_Trends[[#This Row],[Shares]]+bbdd_Social_Media_Trends[[#This Row],[Comments]]</f>
        <v>365263</v>
      </c>
      <c r="M1901">
        <f>bbdd_Social_Media_Trends[[#This Row],[Interactions]]/bbdd_Social_Media_Trends[[#This Row],[Views]]</f>
        <v>0.14971310620378375</v>
      </c>
      <c r="N1901" s="1" t="s">
        <v>29</v>
      </c>
      <c r="O1901" s="4">
        <f t="shared" si="29"/>
        <v>0</v>
      </c>
    </row>
    <row r="1902" spans="1:15">
      <c r="A1902" s="1" t="s">
        <v>1942</v>
      </c>
      <c r="B1902" s="2">
        <v>44829</v>
      </c>
      <c r="C1902" s="13" t="str">
        <f>TEXT(bbdd_Social_Media_Trends[[#This Row],[Post_Date]],"aaaa-mm")</f>
        <v>2022-09</v>
      </c>
      <c r="D1902" s="1" t="s">
        <v>24</v>
      </c>
      <c r="E1902" s="1" t="s">
        <v>49</v>
      </c>
      <c r="F1902" s="1" t="s">
        <v>14</v>
      </c>
      <c r="G1902" s="1" t="s">
        <v>44</v>
      </c>
      <c r="H1902">
        <v>612367</v>
      </c>
      <c r="I1902">
        <v>377940</v>
      </c>
      <c r="J1902">
        <v>84389</v>
      </c>
      <c r="K1902">
        <v>2074</v>
      </c>
      <c r="L1902">
        <f>bbdd_Social_Media_Trends[[#This Row],[Likes]]+bbdd_Social_Media_Trends[[#This Row],[Shares]]+bbdd_Social_Media_Trends[[#This Row],[Comments]]</f>
        <v>464403</v>
      </c>
      <c r="M1902">
        <f>bbdd_Social_Media_Trends[[#This Row],[Interactions]]/bbdd_Social_Media_Trends[[#This Row],[Views]]</f>
        <v>0.75837365501406839</v>
      </c>
      <c r="N1902" s="1" t="s">
        <v>16</v>
      </c>
      <c r="O1902" s="4">
        <f t="shared" si="29"/>
        <v>0</v>
      </c>
    </row>
    <row r="1903" spans="1:15">
      <c r="A1903" s="1" t="s">
        <v>1943</v>
      </c>
      <c r="B1903" s="2">
        <v>44858</v>
      </c>
      <c r="C1903" s="13" t="str">
        <f>TEXT(bbdd_Social_Media_Trends[[#This Row],[Post_Date]],"aaaa-mm")</f>
        <v>2022-10</v>
      </c>
      <c r="D1903" s="1" t="s">
        <v>27</v>
      </c>
      <c r="E1903" s="1" t="s">
        <v>13</v>
      </c>
      <c r="F1903" s="1" t="s">
        <v>47</v>
      </c>
      <c r="G1903" s="1" t="s">
        <v>25</v>
      </c>
      <c r="H1903">
        <v>4636278</v>
      </c>
      <c r="I1903">
        <v>73454</v>
      </c>
      <c r="J1903">
        <v>29403</v>
      </c>
      <c r="K1903">
        <v>25464</v>
      </c>
      <c r="L1903">
        <f>bbdd_Social_Media_Trends[[#This Row],[Likes]]+bbdd_Social_Media_Trends[[#This Row],[Shares]]+bbdd_Social_Media_Trends[[#This Row],[Comments]]</f>
        <v>128321</v>
      </c>
      <c r="M1903">
        <f>bbdd_Social_Media_Trends[[#This Row],[Interactions]]/bbdd_Social_Media_Trends[[#This Row],[Views]]</f>
        <v>2.7677589652734369E-2</v>
      </c>
      <c r="N1903" s="1" t="s">
        <v>16</v>
      </c>
      <c r="O1903" s="4">
        <f t="shared" si="29"/>
        <v>0</v>
      </c>
    </row>
    <row r="1904" spans="1:15">
      <c r="A1904" s="1" t="s">
        <v>1944</v>
      </c>
      <c r="B1904" s="2">
        <v>45115</v>
      </c>
      <c r="C1904" s="13" t="str">
        <f>TEXT(bbdd_Social_Media_Trends[[#This Row],[Post_Date]],"aaaa-mm")</f>
        <v>2023-07</v>
      </c>
      <c r="D1904" s="1" t="s">
        <v>12</v>
      </c>
      <c r="E1904" s="1" t="s">
        <v>59</v>
      </c>
      <c r="F1904" s="1" t="s">
        <v>47</v>
      </c>
      <c r="G1904" s="1" t="s">
        <v>50</v>
      </c>
      <c r="H1904">
        <v>1398792</v>
      </c>
      <c r="I1904">
        <v>421151</v>
      </c>
      <c r="J1904">
        <v>45599</v>
      </c>
      <c r="K1904">
        <v>7589</v>
      </c>
      <c r="L1904">
        <f>bbdd_Social_Media_Trends[[#This Row],[Likes]]+bbdd_Social_Media_Trends[[#This Row],[Shares]]+bbdd_Social_Media_Trends[[#This Row],[Comments]]</f>
        <v>474339</v>
      </c>
      <c r="M1904">
        <f>bbdd_Social_Media_Trends[[#This Row],[Interactions]]/bbdd_Social_Media_Trends[[#This Row],[Views]]</f>
        <v>0.33910617161093287</v>
      </c>
      <c r="N1904" s="1" t="s">
        <v>16</v>
      </c>
      <c r="O1904" s="4">
        <f t="shared" si="29"/>
        <v>0</v>
      </c>
    </row>
    <row r="1905" spans="1:15">
      <c r="A1905" s="1" t="s">
        <v>1945</v>
      </c>
      <c r="B1905" s="2">
        <v>45005</v>
      </c>
      <c r="C1905" s="13" t="str">
        <f>TEXT(bbdd_Social_Media_Trends[[#This Row],[Post_Date]],"aaaa-mm")</f>
        <v>2023-03</v>
      </c>
      <c r="D1905" s="1" t="s">
        <v>18</v>
      </c>
      <c r="E1905" s="1" t="s">
        <v>57</v>
      </c>
      <c r="F1905" s="1" t="s">
        <v>32</v>
      </c>
      <c r="G1905" s="1" t="s">
        <v>37</v>
      </c>
      <c r="H1905">
        <v>661248</v>
      </c>
      <c r="I1905">
        <v>168503</v>
      </c>
      <c r="J1905">
        <v>49139</v>
      </c>
      <c r="K1905">
        <v>22125</v>
      </c>
      <c r="L1905">
        <f>bbdd_Social_Media_Trends[[#This Row],[Likes]]+bbdd_Social_Media_Trends[[#This Row],[Shares]]+bbdd_Social_Media_Trends[[#This Row],[Comments]]</f>
        <v>239767</v>
      </c>
      <c r="M1905">
        <f>bbdd_Social_Media_Trends[[#This Row],[Interactions]]/bbdd_Social_Media_Trends[[#This Row],[Views]]</f>
        <v>0.36259769405729769</v>
      </c>
      <c r="N1905" s="1" t="s">
        <v>22</v>
      </c>
      <c r="O1905" s="4">
        <f t="shared" si="29"/>
        <v>0</v>
      </c>
    </row>
    <row r="1906" spans="1:15">
      <c r="A1906" s="1" t="s">
        <v>1946</v>
      </c>
      <c r="B1906" s="2">
        <v>44609</v>
      </c>
      <c r="C1906" s="13" t="str">
        <f>TEXT(bbdd_Social_Media_Trends[[#This Row],[Post_Date]],"aaaa-mm")</f>
        <v>2022-02</v>
      </c>
      <c r="D1906" s="1" t="s">
        <v>12</v>
      </c>
      <c r="E1906" s="1" t="s">
        <v>49</v>
      </c>
      <c r="F1906" s="1" t="s">
        <v>36</v>
      </c>
      <c r="G1906" s="1" t="s">
        <v>60</v>
      </c>
      <c r="H1906">
        <v>2805537</v>
      </c>
      <c r="I1906">
        <v>329895</v>
      </c>
      <c r="J1906">
        <v>38661</v>
      </c>
      <c r="K1906">
        <v>27857</v>
      </c>
      <c r="L1906">
        <f>bbdd_Social_Media_Trends[[#This Row],[Likes]]+bbdd_Social_Media_Trends[[#This Row],[Shares]]+bbdd_Social_Media_Trends[[#This Row],[Comments]]</f>
        <v>396413</v>
      </c>
      <c r="M1906">
        <f>bbdd_Social_Media_Trends[[#This Row],[Interactions]]/bbdd_Social_Media_Trends[[#This Row],[Views]]</f>
        <v>0.14129665728878285</v>
      </c>
      <c r="N1906" s="1" t="s">
        <v>29</v>
      </c>
      <c r="O1906" s="4">
        <f t="shared" si="29"/>
        <v>0</v>
      </c>
    </row>
    <row r="1907" spans="1:15">
      <c r="A1907" s="1" t="s">
        <v>1947</v>
      </c>
      <c r="B1907" s="2">
        <v>45281</v>
      </c>
      <c r="C1907" s="13" t="str">
        <f>TEXT(bbdd_Social_Media_Trends[[#This Row],[Post_Date]],"aaaa-mm")</f>
        <v>2023-12</v>
      </c>
      <c r="D1907" s="1" t="s">
        <v>12</v>
      </c>
      <c r="E1907" s="1" t="s">
        <v>57</v>
      </c>
      <c r="F1907" s="1" t="s">
        <v>32</v>
      </c>
      <c r="G1907" s="1" t="s">
        <v>28</v>
      </c>
      <c r="H1907">
        <v>4153069</v>
      </c>
      <c r="I1907">
        <v>355599</v>
      </c>
      <c r="J1907">
        <v>67741</v>
      </c>
      <c r="K1907">
        <v>653</v>
      </c>
      <c r="L1907">
        <f>bbdd_Social_Media_Trends[[#This Row],[Likes]]+bbdd_Social_Media_Trends[[#This Row],[Shares]]+bbdd_Social_Media_Trends[[#This Row],[Comments]]</f>
        <v>423993</v>
      </c>
      <c r="M1907">
        <f>bbdd_Social_Media_Trends[[#This Row],[Interactions]]/bbdd_Social_Media_Trends[[#This Row],[Views]]</f>
        <v>0.10209148945033179</v>
      </c>
      <c r="N1907" s="1" t="s">
        <v>22</v>
      </c>
      <c r="O1907" s="4">
        <f t="shared" si="29"/>
        <v>0</v>
      </c>
    </row>
    <row r="1908" spans="1:15">
      <c r="A1908" s="1" t="s">
        <v>1948</v>
      </c>
      <c r="B1908" s="2">
        <v>44589</v>
      </c>
      <c r="C1908" s="13" t="str">
        <f>TEXT(bbdd_Social_Media_Trends[[#This Row],[Post_Date]],"aaaa-mm")</f>
        <v>2022-01</v>
      </c>
      <c r="D1908" s="1" t="s">
        <v>12</v>
      </c>
      <c r="E1908" s="1" t="s">
        <v>46</v>
      </c>
      <c r="F1908" s="1" t="s">
        <v>41</v>
      </c>
      <c r="G1908" s="1" t="s">
        <v>44</v>
      </c>
      <c r="H1908">
        <v>2622948</v>
      </c>
      <c r="I1908">
        <v>17240</v>
      </c>
      <c r="J1908">
        <v>46438</v>
      </c>
      <c r="K1908">
        <v>7967</v>
      </c>
      <c r="L1908">
        <f>bbdd_Social_Media_Trends[[#This Row],[Likes]]+bbdd_Social_Media_Trends[[#This Row],[Shares]]+bbdd_Social_Media_Trends[[#This Row],[Comments]]</f>
        <v>71645</v>
      </c>
      <c r="M1908">
        <f>bbdd_Social_Media_Trends[[#This Row],[Interactions]]/bbdd_Social_Media_Trends[[#This Row],[Views]]</f>
        <v>2.7314685613287034E-2</v>
      </c>
      <c r="N1908" s="1" t="s">
        <v>22</v>
      </c>
      <c r="O1908" s="4">
        <f t="shared" si="29"/>
        <v>0</v>
      </c>
    </row>
    <row r="1909" spans="1:15">
      <c r="A1909" s="1" t="s">
        <v>1949</v>
      </c>
      <c r="B1909" s="2">
        <v>45224</v>
      </c>
      <c r="C1909" s="13" t="str">
        <f>TEXT(bbdd_Social_Media_Trends[[#This Row],[Post_Date]],"aaaa-mm")</f>
        <v>2023-10</v>
      </c>
      <c r="D1909" s="1" t="s">
        <v>12</v>
      </c>
      <c r="E1909" s="1" t="s">
        <v>13</v>
      </c>
      <c r="F1909" s="1" t="s">
        <v>41</v>
      </c>
      <c r="G1909" s="1" t="s">
        <v>25</v>
      </c>
      <c r="H1909">
        <v>4555505</v>
      </c>
      <c r="I1909">
        <v>186489</v>
      </c>
      <c r="J1909">
        <v>89591</v>
      </c>
      <c r="K1909">
        <v>19511</v>
      </c>
      <c r="L1909">
        <f>bbdd_Social_Media_Trends[[#This Row],[Likes]]+bbdd_Social_Media_Trends[[#This Row],[Shares]]+bbdd_Social_Media_Trends[[#This Row],[Comments]]</f>
        <v>295591</v>
      </c>
      <c r="M1909">
        <f>bbdd_Social_Media_Trends[[#This Row],[Interactions]]/bbdd_Social_Media_Trends[[#This Row],[Views]]</f>
        <v>6.4886549350730599E-2</v>
      </c>
      <c r="N1909" s="1" t="s">
        <v>29</v>
      </c>
      <c r="O1909" s="4">
        <f t="shared" si="29"/>
        <v>0</v>
      </c>
    </row>
    <row r="1910" spans="1:15">
      <c r="A1910" s="1" t="s">
        <v>1950</v>
      </c>
      <c r="B1910" s="2">
        <v>45021</v>
      </c>
      <c r="C1910" s="13" t="str">
        <f>TEXT(bbdd_Social_Media_Trends[[#This Row],[Post_Date]],"aaaa-mm")</f>
        <v>2023-04</v>
      </c>
      <c r="D1910" s="1" t="s">
        <v>27</v>
      </c>
      <c r="E1910" s="1" t="s">
        <v>35</v>
      </c>
      <c r="F1910" s="1" t="s">
        <v>36</v>
      </c>
      <c r="G1910" s="1" t="s">
        <v>25</v>
      </c>
      <c r="H1910">
        <v>1252820</v>
      </c>
      <c r="I1910">
        <v>496560</v>
      </c>
      <c r="J1910">
        <v>89202</v>
      </c>
      <c r="K1910">
        <v>11634</v>
      </c>
      <c r="L1910">
        <f>bbdd_Social_Media_Trends[[#This Row],[Likes]]+bbdd_Social_Media_Trends[[#This Row],[Shares]]+bbdd_Social_Media_Trends[[#This Row],[Comments]]</f>
        <v>597396</v>
      </c>
      <c r="M1910">
        <f>bbdd_Social_Media_Trends[[#This Row],[Interactions]]/bbdd_Social_Media_Trends[[#This Row],[Views]]</f>
        <v>0.47684104659887294</v>
      </c>
      <c r="N1910" s="1" t="s">
        <v>22</v>
      </c>
      <c r="O1910" s="4">
        <f t="shared" si="29"/>
        <v>0</v>
      </c>
    </row>
    <row r="1911" spans="1:15">
      <c r="A1911" s="1" t="s">
        <v>1951</v>
      </c>
      <c r="B1911" s="2">
        <v>45250</v>
      </c>
      <c r="C1911" s="13" t="str">
        <f>TEXT(bbdd_Social_Media_Trends[[#This Row],[Post_Date]],"aaaa-mm")</f>
        <v>2023-11</v>
      </c>
      <c r="D1911" s="1" t="s">
        <v>24</v>
      </c>
      <c r="E1911" s="1" t="s">
        <v>59</v>
      </c>
      <c r="F1911" s="1" t="s">
        <v>41</v>
      </c>
      <c r="G1911" s="1" t="s">
        <v>44</v>
      </c>
      <c r="H1911">
        <v>3136069</v>
      </c>
      <c r="I1911">
        <v>187730</v>
      </c>
      <c r="J1911">
        <v>22089</v>
      </c>
      <c r="K1911">
        <v>33189</v>
      </c>
      <c r="L1911">
        <f>bbdd_Social_Media_Trends[[#This Row],[Likes]]+bbdd_Social_Media_Trends[[#This Row],[Shares]]+bbdd_Social_Media_Trends[[#This Row],[Comments]]</f>
        <v>243008</v>
      </c>
      <c r="M1911">
        <f>bbdd_Social_Media_Trends[[#This Row],[Interactions]]/bbdd_Social_Media_Trends[[#This Row],[Views]]</f>
        <v>7.7488090982692021E-2</v>
      </c>
      <c r="N1911" s="1" t="s">
        <v>29</v>
      </c>
      <c r="O1911" s="4">
        <f t="shared" si="29"/>
        <v>0</v>
      </c>
    </row>
    <row r="1912" spans="1:15">
      <c r="A1912" s="1" t="s">
        <v>1952</v>
      </c>
      <c r="B1912" s="2">
        <v>44891</v>
      </c>
      <c r="C1912" s="13" t="str">
        <f>TEXT(bbdd_Social_Media_Trends[[#This Row],[Post_Date]],"aaaa-mm")</f>
        <v>2022-11</v>
      </c>
      <c r="D1912" s="1" t="s">
        <v>27</v>
      </c>
      <c r="E1912" s="1" t="s">
        <v>13</v>
      </c>
      <c r="F1912" s="1" t="s">
        <v>14</v>
      </c>
      <c r="G1912" s="1" t="s">
        <v>44</v>
      </c>
      <c r="H1912">
        <v>4846462</v>
      </c>
      <c r="I1912">
        <v>47915</v>
      </c>
      <c r="J1912">
        <v>71386</v>
      </c>
      <c r="K1912">
        <v>38987</v>
      </c>
      <c r="L1912">
        <f>bbdd_Social_Media_Trends[[#This Row],[Likes]]+bbdd_Social_Media_Trends[[#This Row],[Shares]]+bbdd_Social_Media_Trends[[#This Row],[Comments]]</f>
        <v>158288</v>
      </c>
      <c r="M1912">
        <f>bbdd_Social_Media_Trends[[#This Row],[Interactions]]/bbdd_Social_Media_Trends[[#This Row],[Views]]</f>
        <v>3.2660526379862255E-2</v>
      </c>
      <c r="N1912" s="1" t="s">
        <v>16</v>
      </c>
      <c r="O1912" s="4">
        <f t="shared" si="29"/>
        <v>0</v>
      </c>
    </row>
    <row r="1913" spans="1:15">
      <c r="A1913" s="1" t="s">
        <v>1953</v>
      </c>
      <c r="B1913" s="2">
        <v>44771</v>
      </c>
      <c r="C1913" s="13" t="str">
        <f>TEXT(bbdd_Social_Media_Trends[[#This Row],[Post_Date]],"aaaa-mm")</f>
        <v>2022-07</v>
      </c>
      <c r="D1913" s="1" t="s">
        <v>12</v>
      </c>
      <c r="E1913" s="1" t="s">
        <v>46</v>
      </c>
      <c r="F1913" s="1" t="s">
        <v>41</v>
      </c>
      <c r="G1913" s="1" t="s">
        <v>60</v>
      </c>
      <c r="H1913">
        <v>3868115</v>
      </c>
      <c r="I1913">
        <v>16509</v>
      </c>
      <c r="J1913">
        <v>41258</v>
      </c>
      <c r="K1913">
        <v>35367</v>
      </c>
      <c r="L1913">
        <f>bbdd_Social_Media_Trends[[#This Row],[Likes]]+bbdd_Social_Media_Trends[[#This Row],[Shares]]+bbdd_Social_Media_Trends[[#This Row],[Comments]]</f>
        <v>93134</v>
      </c>
      <c r="M1913">
        <f>bbdd_Social_Media_Trends[[#This Row],[Interactions]]/bbdd_Social_Media_Trends[[#This Row],[Views]]</f>
        <v>2.4077360678263184E-2</v>
      </c>
      <c r="N1913" s="1" t="s">
        <v>22</v>
      </c>
      <c r="O1913" s="4">
        <f t="shared" si="29"/>
        <v>0</v>
      </c>
    </row>
    <row r="1914" spans="1:15">
      <c r="A1914" s="1" t="s">
        <v>1954</v>
      </c>
      <c r="B1914" s="2">
        <v>45007</v>
      </c>
      <c r="C1914" s="13" t="str">
        <f>TEXT(bbdd_Social_Media_Trends[[#This Row],[Post_Date]],"aaaa-mm")</f>
        <v>2023-03</v>
      </c>
      <c r="D1914" s="1" t="s">
        <v>12</v>
      </c>
      <c r="E1914" s="1" t="s">
        <v>19</v>
      </c>
      <c r="F1914" s="1" t="s">
        <v>14</v>
      </c>
      <c r="G1914" s="1" t="s">
        <v>44</v>
      </c>
      <c r="H1914">
        <v>2436327</v>
      </c>
      <c r="I1914">
        <v>155784</v>
      </c>
      <c r="J1914">
        <v>70534</v>
      </c>
      <c r="K1914">
        <v>8101</v>
      </c>
      <c r="L1914">
        <f>bbdd_Social_Media_Trends[[#This Row],[Likes]]+bbdd_Social_Media_Trends[[#This Row],[Shares]]+bbdd_Social_Media_Trends[[#This Row],[Comments]]</f>
        <v>234419</v>
      </c>
      <c r="M1914">
        <f>bbdd_Social_Media_Trends[[#This Row],[Interactions]]/bbdd_Social_Media_Trends[[#This Row],[Views]]</f>
        <v>9.6218200594583567E-2</v>
      </c>
      <c r="N1914" s="1" t="s">
        <v>29</v>
      </c>
      <c r="O1914" s="4">
        <f t="shared" si="29"/>
        <v>0</v>
      </c>
    </row>
    <row r="1915" spans="1:15">
      <c r="A1915" s="1" t="s">
        <v>1955</v>
      </c>
      <c r="B1915" s="2">
        <v>44996</v>
      </c>
      <c r="C1915" s="13" t="str">
        <f>TEXT(bbdd_Social_Media_Trends[[#This Row],[Post_Date]],"aaaa-mm")</f>
        <v>2023-03</v>
      </c>
      <c r="D1915" s="1" t="s">
        <v>24</v>
      </c>
      <c r="E1915" s="1" t="s">
        <v>52</v>
      </c>
      <c r="F1915" s="1" t="s">
        <v>20</v>
      </c>
      <c r="G1915" s="1" t="s">
        <v>28</v>
      </c>
      <c r="H1915">
        <v>3910450</v>
      </c>
      <c r="I1915">
        <v>184844</v>
      </c>
      <c r="J1915">
        <v>57393</v>
      </c>
      <c r="K1915">
        <v>22803</v>
      </c>
      <c r="L1915">
        <f>bbdd_Social_Media_Trends[[#This Row],[Likes]]+bbdd_Social_Media_Trends[[#This Row],[Shares]]+bbdd_Social_Media_Trends[[#This Row],[Comments]]</f>
        <v>265040</v>
      </c>
      <c r="M1915">
        <f>bbdd_Social_Media_Trends[[#This Row],[Interactions]]/bbdd_Social_Media_Trends[[#This Row],[Views]]</f>
        <v>6.7777365776317308E-2</v>
      </c>
      <c r="N1915" s="1" t="s">
        <v>16</v>
      </c>
      <c r="O1915" s="4">
        <f t="shared" si="29"/>
        <v>0</v>
      </c>
    </row>
    <row r="1916" spans="1:15">
      <c r="A1916" s="1" t="s">
        <v>1956</v>
      </c>
      <c r="B1916" s="2">
        <v>44959</v>
      </c>
      <c r="C1916" s="13" t="str">
        <f>TEXT(bbdd_Social_Media_Trends[[#This Row],[Post_Date]],"aaaa-mm")</f>
        <v>2023-02</v>
      </c>
      <c r="D1916" s="1" t="s">
        <v>27</v>
      </c>
      <c r="E1916" s="1" t="s">
        <v>13</v>
      </c>
      <c r="F1916" s="1" t="s">
        <v>20</v>
      </c>
      <c r="G1916" s="1" t="s">
        <v>21</v>
      </c>
      <c r="H1916">
        <v>844108</v>
      </c>
      <c r="I1916">
        <v>319819</v>
      </c>
      <c r="J1916">
        <v>36180</v>
      </c>
      <c r="K1916">
        <v>45727</v>
      </c>
      <c r="L1916">
        <f>bbdd_Social_Media_Trends[[#This Row],[Likes]]+bbdd_Social_Media_Trends[[#This Row],[Shares]]+bbdd_Social_Media_Trends[[#This Row],[Comments]]</f>
        <v>401726</v>
      </c>
      <c r="M1916">
        <f>bbdd_Social_Media_Trends[[#This Row],[Interactions]]/bbdd_Social_Media_Trends[[#This Row],[Views]]</f>
        <v>0.47591777355504272</v>
      </c>
      <c r="N1916" s="1" t="s">
        <v>29</v>
      </c>
      <c r="O1916" s="4">
        <f t="shared" si="29"/>
        <v>0</v>
      </c>
    </row>
    <row r="1917" spans="1:15">
      <c r="A1917" s="1" t="s">
        <v>1957</v>
      </c>
      <c r="B1917" s="2">
        <v>44941</v>
      </c>
      <c r="C1917" s="13" t="str">
        <f>TEXT(bbdd_Social_Media_Trends[[#This Row],[Post_Date]],"aaaa-mm")</f>
        <v>2023-01</v>
      </c>
      <c r="D1917" s="1" t="s">
        <v>27</v>
      </c>
      <c r="E1917" s="1" t="s">
        <v>49</v>
      </c>
      <c r="F1917" s="1" t="s">
        <v>36</v>
      </c>
      <c r="G1917" s="1" t="s">
        <v>15</v>
      </c>
      <c r="H1917">
        <v>4711034</v>
      </c>
      <c r="I1917">
        <v>399825</v>
      </c>
      <c r="J1917">
        <v>37269</v>
      </c>
      <c r="K1917">
        <v>1289</v>
      </c>
      <c r="L1917">
        <f>bbdd_Social_Media_Trends[[#This Row],[Likes]]+bbdd_Social_Media_Trends[[#This Row],[Shares]]+bbdd_Social_Media_Trends[[#This Row],[Comments]]</f>
        <v>438383</v>
      </c>
      <c r="M1917">
        <f>bbdd_Social_Media_Trends[[#This Row],[Interactions]]/bbdd_Social_Media_Trends[[#This Row],[Views]]</f>
        <v>9.3054518392352931E-2</v>
      </c>
      <c r="N1917" s="1" t="s">
        <v>16</v>
      </c>
      <c r="O1917" s="4">
        <f t="shared" si="29"/>
        <v>0</v>
      </c>
    </row>
    <row r="1918" spans="1:15">
      <c r="A1918" s="1" t="s">
        <v>1958</v>
      </c>
      <c r="B1918" s="2">
        <v>44582</v>
      </c>
      <c r="C1918" s="13" t="str">
        <f>TEXT(bbdd_Social_Media_Trends[[#This Row],[Post_Date]],"aaaa-mm")</f>
        <v>2022-01</v>
      </c>
      <c r="D1918" s="1" t="s">
        <v>27</v>
      </c>
      <c r="E1918" s="1" t="s">
        <v>46</v>
      </c>
      <c r="F1918" s="1" t="s">
        <v>41</v>
      </c>
      <c r="G1918" s="1" t="s">
        <v>50</v>
      </c>
      <c r="H1918">
        <v>29816</v>
      </c>
      <c r="I1918">
        <v>396506</v>
      </c>
      <c r="J1918">
        <v>411</v>
      </c>
      <c r="K1918">
        <v>41454</v>
      </c>
      <c r="L1918">
        <f>bbdd_Social_Media_Trends[[#This Row],[Likes]]+bbdd_Social_Media_Trends[[#This Row],[Shares]]+bbdd_Social_Media_Trends[[#This Row],[Comments]]</f>
        <v>438371</v>
      </c>
      <c r="M1918">
        <f>bbdd_Social_Media_Trends[[#This Row],[Interactions]]/bbdd_Social_Media_Trends[[#This Row],[Views]]</f>
        <v>14.702542259189697</v>
      </c>
      <c r="N1918" s="1" t="s">
        <v>29</v>
      </c>
      <c r="O1918" s="4">
        <f t="shared" si="29"/>
        <v>0</v>
      </c>
    </row>
    <row r="1919" spans="1:15">
      <c r="A1919" s="1" t="s">
        <v>1959</v>
      </c>
      <c r="B1919" s="2">
        <v>44852</v>
      </c>
      <c r="C1919" s="13" t="str">
        <f>TEXT(bbdd_Social_Media_Trends[[#This Row],[Post_Date]],"aaaa-mm")</f>
        <v>2022-10</v>
      </c>
      <c r="D1919" s="1" t="s">
        <v>24</v>
      </c>
      <c r="E1919" s="1" t="s">
        <v>13</v>
      </c>
      <c r="F1919" s="1" t="s">
        <v>41</v>
      </c>
      <c r="G1919" s="1" t="s">
        <v>25</v>
      </c>
      <c r="H1919">
        <v>2581052</v>
      </c>
      <c r="I1919">
        <v>65940</v>
      </c>
      <c r="J1919">
        <v>31348</v>
      </c>
      <c r="K1919">
        <v>24666</v>
      </c>
      <c r="L1919">
        <f>bbdd_Social_Media_Trends[[#This Row],[Likes]]+bbdd_Social_Media_Trends[[#This Row],[Shares]]+bbdd_Social_Media_Trends[[#This Row],[Comments]]</f>
        <v>121954</v>
      </c>
      <c r="M1919">
        <f>bbdd_Social_Media_Trends[[#This Row],[Interactions]]/bbdd_Social_Media_Trends[[#This Row],[Views]]</f>
        <v>4.7249726080683382E-2</v>
      </c>
      <c r="N1919" s="1" t="s">
        <v>22</v>
      </c>
      <c r="O1919" s="4">
        <f t="shared" si="29"/>
        <v>0</v>
      </c>
    </row>
    <row r="1920" spans="1:15">
      <c r="A1920" s="1" t="s">
        <v>1960</v>
      </c>
      <c r="B1920" s="2">
        <v>44960</v>
      </c>
      <c r="C1920" s="13" t="str">
        <f>TEXT(bbdd_Social_Media_Trends[[#This Row],[Post_Date]],"aaaa-mm")</f>
        <v>2023-02</v>
      </c>
      <c r="D1920" s="1" t="s">
        <v>18</v>
      </c>
      <c r="E1920" s="1" t="s">
        <v>49</v>
      </c>
      <c r="F1920" s="1" t="s">
        <v>47</v>
      </c>
      <c r="G1920" s="1" t="s">
        <v>44</v>
      </c>
      <c r="H1920">
        <v>3332344</v>
      </c>
      <c r="I1920">
        <v>128008</v>
      </c>
      <c r="J1920">
        <v>89553</v>
      </c>
      <c r="K1920">
        <v>23522</v>
      </c>
      <c r="L1920">
        <f>bbdd_Social_Media_Trends[[#This Row],[Likes]]+bbdd_Social_Media_Trends[[#This Row],[Shares]]+bbdd_Social_Media_Trends[[#This Row],[Comments]]</f>
        <v>241083</v>
      </c>
      <c r="M1920">
        <f>bbdd_Social_Media_Trends[[#This Row],[Interactions]]/bbdd_Social_Media_Trends[[#This Row],[Views]]</f>
        <v>7.2346372403329307E-2</v>
      </c>
      <c r="N1920" s="1" t="s">
        <v>22</v>
      </c>
      <c r="O1920" s="4">
        <f t="shared" si="29"/>
        <v>0</v>
      </c>
    </row>
    <row r="1921" spans="1:15">
      <c r="A1921" s="1" t="s">
        <v>1961</v>
      </c>
      <c r="B1921" s="2">
        <v>44601</v>
      </c>
      <c r="C1921" s="13" t="str">
        <f>TEXT(bbdd_Social_Media_Trends[[#This Row],[Post_Date]],"aaaa-mm")</f>
        <v>2022-02</v>
      </c>
      <c r="D1921" s="1" t="s">
        <v>12</v>
      </c>
      <c r="E1921" s="1" t="s">
        <v>39</v>
      </c>
      <c r="F1921" s="1" t="s">
        <v>32</v>
      </c>
      <c r="G1921" s="1" t="s">
        <v>15</v>
      </c>
      <c r="H1921">
        <v>1459984</v>
      </c>
      <c r="I1921">
        <v>399450</v>
      </c>
      <c r="J1921">
        <v>4838</v>
      </c>
      <c r="K1921">
        <v>12047</v>
      </c>
      <c r="L1921">
        <f>bbdd_Social_Media_Trends[[#This Row],[Likes]]+bbdd_Social_Media_Trends[[#This Row],[Shares]]+bbdd_Social_Media_Trends[[#This Row],[Comments]]</f>
        <v>416335</v>
      </c>
      <c r="M1921">
        <f>bbdd_Social_Media_Trends[[#This Row],[Interactions]]/bbdd_Social_Media_Trends[[#This Row],[Views]]</f>
        <v>0.28516408398996151</v>
      </c>
      <c r="N1921" s="1" t="s">
        <v>16</v>
      </c>
      <c r="O1921" s="4">
        <f t="shared" si="29"/>
        <v>0</v>
      </c>
    </row>
    <row r="1922" spans="1:15">
      <c r="A1922" s="1" t="s">
        <v>1962</v>
      </c>
      <c r="B1922" s="2">
        <v>44936</v>
      </c>
      <c r="C1922" s="13" t="str">
        <f>TEXT(bbdd_Social_Media_Trends[[#This Row],[Post_Date]],"aaaa-mm")</f>
        <v>2023-01</v>
      </c>
      <c r="D1922" s="1" t="s">
        <v>27</v>
      </c>
      <c r="E1922" s="1" t="s">
        <v>59</v>
      </c>
      <c r="F1922" s="1" t="s">
        <v>32</v>
      </c>
      <c r="G1922" s="1" t="s">
        <v>37</v>
      </c>
      <c r="H1922">
        <v>526926</v>
      </c>
      <c r="I1922">
        <v>223556</v>
      </c>
      <c r="J1922">
        <v>83342</v>
      </c>
      <c r="K1922">
        <v>14983</v>
      </c>
      <c r="L1922">
        <f>bbdd_Social_Media_Trends[[#This Row],[Likes]]+bbdd_Social_Media_Trends[[#This Row],[Shares]]+bbdd_Social_Media_Trends[[#This Row],[Comments]]</f>
        <v>321881</v>
      </c>
      <c r="M1922">
        <f>bbdd_Social_Media_Trends[[#This Row],[Interactions]]/bbdd_Social_Media_Trends[[#This Row],[Views]]</f>
        <v>0.6108656623510702</v>
      </c>
      <c r="N1922" s="1" t="s">
        <v>29</v>
      </c>
      <c r="O1922" s="4">
        <f t="shared" ref="O1922:O1985" si="30">IF(ISERROR(VLOOKUP(A1922,A1923:A6920,1,FALSE)),0, 1)</f>
        <v>0</v>
      </c>
    </row>
    <row r="1923" spans="1:15">
      <c r="A1923" s="1" t="s">
        <v>1963</v>
      </c>
      <c r="B1923" s="2">
        <v>45257</v>
      </c>
      <c r="C1923" s="13" t="str">
        <f>TEXT(bbdd_Social_Media_Trends[[#This Row],[Post_Date]],"aaaa-mm")</f>
        <v>2023-11</v>
      </c>
      <c r="D1923" s="1" t="s">
        <v>24</v>
      </c>
      <c r="E1923" s="1" t="s">
        <v>57</v>
      </c>
      <c r="F1923" s="1" t="s">
        <v>32</v>
      </c>
      <c r="G1923" s="1" t="s">
        <v>37</v>
      </c>
      <c r="H1923">
        <v>1022617</v>
      </c>
      <c r="I1923">
        <v>263255</v>
      </c>
      <c r="J1923">
        <v>32265</v>
      </c>
      <c r="K1923">
        <v>49499</v>
      </c>
      <c r="L1923">
        <f>bbdd_Social_Media_Trends[[#This Row],[Likes]]+bbdd_Social_Media_Trends[[#This Row],[Shares]]+bbdd_Social_Media_Trends[[#This Row],[Comments]]</f>
        <v>345019</v>
      </c>
      <c r="M1923">
        <f>bbdd_Social_Media_Trends[[#This Row],[Interactions]]/bbdd_Social_Media_Trends[[#This Row],[Views]]</f>
        <v>0.33738828906619001</v>
      </c>
      <c r="N1923" s="1" t="s">
        <v>22</v>
      </c>
      <c r="O1923" s="4">
        <f t="shared" si="30"/>
        <v>0</v>
      </c>
    </row>
    <row r="1924" spans="1:15">
      <c r="A1924" s="1" t="s">
        <v>1964</v>
      </c>
      <c r="B1924" s="2">
        <v>45116</v>
      </c>
      <c r="C1924" s="13" t="str">
        <f>TEXT(bbdd_Social_Media_Trends[[#This Row],[Post_Date]],"aaaa-mm")</f>
        <v>2023-07</v>
      </c>
      <c r="D1924" s="1" t="s">
        <v>18</v>
      </c>
      <c r="E1924" s="1" t="s">
        <v>39</v>
      </c>
      <c r="F1924" s="1" t="s">
        <v>36</v>
      </c>
      <c r="G1924" s="1" t="s">
        <v>25</v>
      </c>
      <c r="H1924">
        <v>4477668</v>
      </c>
      <c r="I1924">
        <v>192983</v>
      </c>
      <c r="J1924">
        <v>89916</v>
      </c>
      <c r="K1924">
        <v>41367</v>
      </c>
      <c r="L1924">
        <f>bbdd_Social_Media_Trends[[#This Row],[Likes]]+bbdd_Social_Media_Trends[[#This Row],[Shares]]+bbdd_Social_Media_Trends[[#This Row],[Comments]]</f>
        <v>324266</v>
      </c>
      <c r="M1924">
        <f>bbdd_Social_Media_Trends[[#This Row],[Interactions]]/bbdd_Social_Media_Trends[[#This Row],[Views]]</f>
        <v>7.241849998704683E-2</v>
      </c>
      <c r="N1924" s="1" t="s">
        <v>16</v>
      </c>
      <c r="O1924" s="4">
        <f t="shared" si="30"/>
        <v>0</v>
      </c>
    </row>
    <row r="1925" spans="1:15">
      <c r="A1925" s="1" t="s">
        <v>1965</v>
      </c>
      <c r="B1925" s="2">
        <v>44727</v>
      </c>
      <c r="C1925" s="13" t="str">
        <f>TEXT(bbdd_Social_Media_Trends[[#This Row],[Post_Date]],"aaaa-mm")</f>
        <v>2022-06</v>
      </c>
      <c r="D1925" s="1" t="s">
        <v>12</v>
      </c>
      <c r="E1925" s="1" t="s">
        <v>31</v>
      </c>
      <c r="F1925" s="1" t="s">
        <v>20</v>
      </c>
      <c r="G1925" s="1" t="s">
        <v>25</v>
      </c>
      <c r="H1925">
        <v>2785587</v>
      </c>
      <c r="I1925">
        <v>329454</v>
      </c>
      <c r="J1925">
        <v>68787</v>
      </c>
      <c r="K1925">
        <v>12448</v>
      </c>
      <c r="L1925">
        <f>bbdd_Social_Media_Trends[[#This Row],[Likes]]+bbdd_Social_Media_Trends[[#This Row],[Shares]]+bbdd_Social_Media_Trends[[#This Row],[Comments]]</f>
        <v>410689</v>
      </c>
      <c r="M1925">
        <f>bbdd_Social_Media_Trends[[#This Row],[Interactions]]/bbdd_Social_Media_Trends[[#This Row],[Views]]</f>
        <v>0.14743355709227535</v>
      </c>
      <c r="N1925" s="1" t="s">
        <v>16</v>
      </c>
      <c r="O1925" s="4">
        <f t="shared" si="30"/>
        <v>0</v>
      </c>
    </row>
    <row r="1926" spans="1:15">
      <c r="A1926" s="1" t="s">
        <v>1966</v>
      </c>
      <c r="B1926" s="2">
        <v>45026</v>
      </c>
      <c r="C1926" s="13" t="str">
        <f>TEXT(bbdd_Social_Media_Trends[[#This Row],[Post_Date]],"aaaa-mm")</f>
        <v>2023-04</v>
      </c>
      <c r="D1926" s="1" t="s">
        <v>27</v>
      </c>
      <c r="E1926" s="1" t="s">
        <v>59</v>
      </c>
      <c r="F1926" s="1" t="s">
        <v>36</v>
      </c>
      <c r="G1926" s="1" t="s">
        <v>28</v>
      </c>
      <c r="H1926">
        <v>4846969</v>
      </c>
      <c r="I1926">
        <v>477701</v>
      </c>
      <c r="J1926">
        <v>52532</v>
      </c>
      <c r="K1926">
        <v>46084</v>
      </c>
      <c r="L1926">
        <f>bbdd_Social_Media_Trends[[#This Row],[Likes]]+bbdd_Social_Media_Trends[[#This Row],[Shares]]+bbdd_Social_Media_Trends[[#This Row],[Comments]]</f>
        <v>576317</v>
      </c>
      <c r="M1926">
        <f>bbdd_Social_Media_Trends[[#This Row],[Interactions]]/bbdd_Social_Media_Trends[[#This Row],[Views]]</f>
        <v>0.11890255539080197</v>
      </c>
      <c r="N1926" s="1" t="s">
        <v>22</v>
      </c>
      <c r="O1926" s="4">
        <f t="shared" si="30"/>
        <v>0</v>
      </c>
    </row>
    <row r="1927" spans="1:15">
      <c r="A1927" s="1" t="s">
        <v>1967</v>
      </c>
      <c r="B1927" s="2">
        <v>45269</v>
      </c>
      <c r="C1927" s="13" t="str">
        <f>TEXT(bbdd_Social_Media_Trends[[#This Row],[Post_Date]],"aaaa-mm")</f>
        <v>2023-12</v>
      </c>
      <c r="D1927" s="1" t="s">
        <v>27</v>
      </c>
      <c r="E1927" s="1" t="s">
        <v>31</v>
      </c>
      <c r="F1927" s="1" t="s">
        <v>14</v>
      </c>
      <c r="G1927" s="1" t="s">
        <v>50</v>
      </c>
      <c r="H1927">
        <v>1104642</v>
      </c>
      <c r="I1927">
        <v>327242</v>
      </c>
      <c r="J1927">
        <v>19938</v>
      </c>
      <c r="K1927">
        <v>3621</v>
      </c>
      <c r="L1927">
        <f>bbdd_Social_Media_Trends[[#This Row],[Likes]]+bbdd_Social_Media_Trends[[#This Row],[Shares]]+bbdd_Social_Media_Trends[[#This Row],[Comments]]</f>
        <v>350801</v>
      </c>
      <c r="M1927">
        <f>bbdd_Social_Media_Trends[[#This Row],[Interactions]]/bbdd_Social_Media_Trends[[#This Row],[Views]]</f>
        <v>0.31756985521100956</v>
      </c>
      <c r="N1927" s="1" t="s">
        <v>22</v>
      </c>
      <c r="O1927" s="4">
        <f t="shared" si="30"/>
        <v>0</v>
      </c>
    </row>
    <row r="1928" spans="1:15">
      <c r="A1928" s="1" t="s">
        <v>1968</v>
      </c>
      <c r="B1928" s="2">
        <v>44604</v>
      </c>
      <c r="C1928" s="13" t="str">
        <f>TEXT(bbdd_Social_Media_Trends[[#This Row],[Post_Date]],"aaaa-mm")</f>
        <v>2022-02</v>
      </c>
      <c r="D1928" s="1" t="s">
        <v>27</v>
      </c>
      <c r="E1928" s="1" t="s">
        <v>31</v>
      </c>
      <c r="F1928" s="1" t="s">
        <v>32</v>
      </c>
      <c r="G1928" s="1" t="s">
        <v>60</v>
      </c>
      <c r="H1928">
        <v>1112862</v>
      </c>
      <c r="I1928">
        <v>490073</v>
      </c>
      <c r="J1928">
        <v>29355</v>
      </c>
      <c r="K1928">
        <v>2274</v>
      </c>
      <c r="L1928">
        <f>bbdd_Social_Media_Trends[[#This Row],[Likes]]+bbdd_Social_Media_Trends[[#This Row],[Shares]]+bbdd_Social_Media_Trends[[#This Row],[Comments]]</f>
        <v>521702</v>
      </c>
      <c r="M1928">
        <f>bbdd_Social_Media_Trends[[#This Row],[Interactions]]/bbdd_Social_Media_Trends[[#This Row],[Views]]</f>
        <v>0.46879307587104241</v>
      </c>
      <c r="N1928" s="1" t="s">
        <v>29</v>
      </c>
      <c r="O1928" s="4">
        <f t="shared" si="30"/>
        <v>0</v>
      </c>
    </row>
    <row r="1929" spans="1:15">
      <c r="A1929" s="1" t="s">
        <v>1969</v>
      </c>
      <c r="B1929" s="2">
        <v>44595</v>
      </c>
      <c r="C1929" s="13" t="str">
        <f>TEXT(bbdd_Social_Media_Trends[[#This Row],[Post_Date]],"aaaa-mm")</f>
        <v>2022-02</v>
      </c>
      <c r="D1929" s="1" t="s">
        <v>12</v>
      </c>
      <c r="E1929" s="1" t="s">
        <v>39</v>
      </c>
      <c r="F1929" s="1" t="s">
        <v>14</v>
      </c>
      <c r="G1929" s="1" t="s">
        <v>15</v>
      </c>
      <c r="H1929">
        <v>4865554</v>
      </c>
      <c r="I1929">
        <v>129992</v>
      </c>
      <c r="J1929">
        <v>3291</v>
      </c>
      <c r="K1929">
        <v>27656</v>
      </c>
      <c r="L1929">
        <f>bbdd_Social_Media_Trends[[#This Row],[Likes]]+bbdd_Social_Media_Trends[[#This Row],[Shares]]+bbdd_Social_Media_Trends[[#This Row],[Comments]]</f>
        <v>160939</v>
      </c>
      <c r="M1929">
        <f>bbdd_Social_Media_Trends[[#This Row],[Interactions]]/bbdd_Social_Media_Trends[[#This Row],[Views]]</f>
        <v>3.3077219983582547E-2</v>
      </c>
      <c r="N1929" s="1" t="s">
        <v>22</v>
      </c>
      <c r="O1929" s="4">
        <f t="shared" si="30"/>
        <v>0</v>
      </c>
    </row>
    <row r="1930" spans="1:15">
      <c r="A1930" s="1" t="s">
        <v>1970</v>
      </c>
      <c r="B1930" s="2">
        <v>44751</v>
      </c>
      <c r="C1930" s="13" t="str">
        <f>TEXT(bbdd_Social_Media_Trends[[#This Row],[Post_Date]],"aaaa-mm")</f>
        <v>2022-07</v>
      </c>
      <c r="D1930" s="1" t="s">
        <v>18</v>
      </c>
      <c r="E1930" s="1" t="s">
        <v>49</v>
      </c>
      <c r="F1930" s="1" t="s">
        <v>14</v>
      </c>
      <c r="G1930" s="1" t="s">
        <v>44</v>
      </c>
      <c r="H1930">
        <v>1007595</v>
      </c>
      <c r="I1930">
        <v>473430</v>
      </c>
      <c r="J1930">
        <v>80078</v>
      </c>
      <c r="K1930">
        <v>49619</v>
      </c>
      <c r="L1930">
        <f>bbdd_Social_Media_Trends[[#This Row],[Likes]]+bbdd_Social_Media_Trends[[#This Row],[Shares]]+bbdd_Social_Media_Trends[[#This Row],[Comments]]</f>
        <v>603127</v>
      </c>
      <c r="M1930">
        <f>bbdd_Social_Media_Trends[[#This Row],[Interactions]]/bbdd_Social_Media_Trends[[#This Row],[Views]]</f>
        <v>0.59858077898361939</v>
      </c>
      <c r="N1930" s="1" t="s">
        <v>16</v>
      </c>
      <c r="O1930" s="4">
        <f t="shared" si="30"/>
        <v>0</v>
      </c>
    </row>
    <row r="1931" spans="1:15">
      <c r="A1931" s="1" t="s">
        <v>1971</v>
      </c>
      <c r="B1931" s="2">
        <v>44985</v>
      </c>
      <c r="C1931" s="13" t="str">
        <f>TEXT(bbdd_Social_Media_Trends[[#This Row],[Post_Date]],"aaaa-mm")</f>
        <v>2023-02</v>
      </c>
      <c r="D1931" s="1" t="s">
        <v>27</v>
      </c>
      <c r="E1931" s="1" t="s">
        <v>19</v>
      </c>
      <c r="F1931" s="1" t="s">
        <v>47</v>
      </c>
      <c r="G1931" s="1" t="s">
        <v>25</v>
      </c>
      <c r="H1931">
        <v>2719803</v>
      </c>
      <c r="I1931">
        <v>470536</v>
      </c>
      <c r="J1931">
        <v>62860</v>
      </c>
      <c r="K1931">
        <v>17646</v>
      </c>
      <c r="L1931">
        <f>bbdd_Social_Media_Trends[[#This Row],[Likes]]+bbdd_Social_Media_Trends[[#This Row],[Shares]]+bbdd_Social_Media_Trends[[#This Row],[Comments]]</f>
        <v>551042</v>
      </c>
      <c r="M1931">
        <f>bbdd_Social_Media_Trends[[#This Row],[Interactions]]/bbdd_Social_Media_Trends[[#This Row],[Views]]</f>
        <v>0.20260364445513149</v>
      </c>
      <c r="N1931" s="1" t="s">
        <v>22</v>
      </c>
      <c r="O1931" s="4">
        <f t="shared" si="30"/>
        <v>0</v>
      </c>
    </row>
    <row r="1932" spans="1:15">
      <c r="A1932" s="1" t="s">
        <v>1972</v>
      </c>
      <c r="B1932" s="2">
        <v>44606</v>
      </c>
      <c r="C1932" s="13" t="str">
        <f>TEXT(bbdd_Social_Media_Trends[[#This Row],[Post_Date]],"aaaa-mm")</f>
        <v>2022-02</v>
      </c>
      <c r="D1932" s="1" t="s">
        <v>12</v>
      </c>
      <c r="E1932" s="1" t="s">
        <v>57</v>
      </c>
      <c r="F1932" s="1" t="s">
        <v>20</v>
      </c>
      <c r="G1932" s="1" t="s">
        <v>15</v>
      </c>
      <c r="H1932">
        <v>4721969</v>
      </c>
      <c r="I1932">
        <v>230080</v>
      </c>
      <c r="J1932">
        <v>11521</v>
      </c>
      <c r="K1932">
        <v>45946</v>
      </c>
      <c r="L1932">
        <f>bbdd_Social_Media_Trends[[#This Row],[Likes]]+bbdd_Social_Media_Trends[[#This Row],[Shares]]+bbdd_Social_Media_Trends[[#This Row],[Comments]]</f>
        <v>287547</v>
      </c>
      <c r="M1932">
        <f>bbdd_Social_Media_Trends[[#This Row],[Interactions]]/bbdd_Social_Media_Trends[[#This Row],[Views]]</f>
        <v>6.089557131781255E-2</v>
      </c>
      <c r="N1932" s="1" t="s">
        <v>22</v>
      </c>
      <c r="O1932" s="4">
        <f t="shared" si="30"/>
        <v>0</v>
      </c>
    </row>
    <row r="1933" spans="1:15">
      <c r="A1933" s="1" t="s">
        <v>1973</v>
      </c>
      <c r="B1933" s="2">
        <v>44656</v>
      </c>
      <c r="C1933" s="13" t="str">
        <f>TEXT(bbdd_Social_Media_Trends[[#This Row],[Post_Date]],"aaaa-mm")</f>
        <v>2022-04</v>
      </c>
      <c r="D1933" s="1" t="s">
        <v>27</v>
      </c>
      <c r="E1933" s="1" t="s">
        <v>31</v>
      </c>
      <c r="F1933" s="1" t="s">
        <v>32</v>
      </c>
      <c r="G1933" s="1" t="s">
        <v>21</v>
      </c>
      <c r="H1933">
        <v>3619985</v>
      </c>
      <c r="I1933">
        <v>168202</v>
      </c>
      <c r="J1933">
        <v>97388</v>
      </c>
      <c r="K1933">
        <v>41760</v>
      </c>
      <c r="L1933">
        <f>bbdd_Social_Media_Trends[[#This Row],[Likes]]+bbdd_Social_Media_Trends[[#This Row],[Shares]]+bbdd_Social_Media_Trends[[#This Row],[Comments]]</f>
        <v>307350</v>
      </c>
      <c r="M1933">
        <f>bbdd_Social_Media_Trends[[#This Row],[Interactions]]/bbdd_Social_Media_Trends[[#This Row],[Views]]</f>
        <v>8.4903666727900812E-2</v>
      </c>
      <c r="N1933" s="1" t="s">
        <v>29</v>
      </c>
      <c r="O1933" s="4">
        <f t="shared" si="30"/>
        <v>0</v>
      </c>
    </row>
    <row r="1934" spans="1:15">
      <c r="A1934" s="1" t="s">
        <v>1974</v>
      </c>
      <c r="B1934" s="2">
        <v>45278</v>
      </c>
      <c r="C1934" s="13" t="str">
        <f>TEXT(bbdd_Social_Media_Trends[[#This Row],[Post_Date]],"aaaa-mm")</f>
        <v>2023-12</v>
      </c>
      <c r="D1934" s="1" t="s">
        <v>27</v>
      </c>
      <c r="E1934" s="1" t="s">
        <v>52</v>
      </c>
      <c r="F1934" s="1" t="s">
        <v>32</v>
      </c>
      <c r="G1934" s="1" t="s">
        <v>25</v>
      </c>
      <c r="H1934">
        <v>2584947</v>
      </c>
      <c r="I1934">
        <v>450936</v>
      </c>
      <c r="J1934">
        <v>97710</v>
      </c>
      <c r="K1934">
        <v>156</v>
      </c>
      <c r="L1934">
        <f>bbdd_Social_Media_Trends[[#This Row],[Likes]]+bbdd_Social_Media_Trends[[#This Row],[Shares]]+bbdd_Social_Media_Trends[[#This Row],[Comments]]</f>
        <v>548802</v>
      </c>
      <c r="M1934">
        <f>bbdd_Social_Media_Trends[[#This Row],[Interactions]]/bbdd_Social_Media_Trends[[#This Row],[Views]]</f>
        <v>0.21230686741352917</v>
      </c>
      <c r="N1934" s="1" t="s">
        <v>22</v>
      </c>
      <c r="O1934" s="4">
        <f t="shared" si="30"/>
        <v>0</v>
      </c>
    </row>
    <row r="1935" spans="1:15">
      <c r="A1935" s="1" t="s">
        <v>1975</v>
      </c>
      <c r="B1935" s="2">
        <v>44815</v>
      </c>
      <c r="C1935" s="13" t="str">
        <f>TEXT(bbdd_Social_Media_Trends[[#This Row],[Post_Date]],"aaaa-mm")</f>
        <v>2022-09</v>
      </c>
      <c r="D1935" s="1" t="s">
        <v>27</v>
      </c>
      <c r="E1935" s="1" t="s">
        <v>13</v>
      </c>
      <c r="F1935" s="1" t="s">
        <v>47</v>
      </c>
      <c r="G1935" s="1" t="s">
        <v>15</v>
      </c>
      <c r="H1935">
        <v>2025937</v>
      </c>
      <c r="I1935">
        <v>218589</v>
      </c>
      <c r="J1935">
        <v>97104</v>
      </c>
      <c r="K1935">
        <v>34136</v>
      </c>
      <c r="L1935">
        <f>bbdd_Social_Media_Trends[[#This Row],[Likes]]+bbdd_Social_Media_Trends[[#This Row],[Shares]]+bbdd_Social_Media_Trends[[#This Row],[Comments]]</f>
        <v>349829</v>
      </c>
      <c r="M1935">
        <f>bbdd_Social_Media_Trends[[#This Row],[Interactions]]/bbdd_Social_Media_Trends[[#This Row],[Views]]</f>
        <v>0.17267516215953407</v>
      </c>
      <c r="N1935" s="1" t="s">
        <v>16</v>
      </c>
      <c r="O1935" s="4">
        <f t="shared" si="30"/>
        <v>0</v>
      </c>
    </row>
    <row r="1936" spans="1:15">
      <c r="A1936" s="1" t="s">
        <v>1976</v>
      </c>
      <c r="B1936" s="2">
        <v>44651</v>
      </c>
      <c r="C1936" s="13" t="str">
        <f>TEXT(bbdd_Social_Media_Trends[[#This Row],[Post_Date]],"aaaa-mm")</f>
        <v>2022-03</v>
      </c>
      <c r="D1936" s="1" t="s">
        <v>27</v>
      </c>
      <c r="E1936" s="1" t="s">
        <v>19</v>
      </c>
      <c r="F1936" s="1" t="s">
        <v>47</v>
      </c>
      <c r="G1936" s="1" t="s">
        <v>21</v>
      </c>
      <c r="H1936">
        <v>3370939</v>
      </c>
      <c r="I1936">
        <v>233815</v>
      </c>
      <c r="J1936">
        <v>37777</v>
      </c>
      <c r="K1936">
        <v>29096</v>
      </c>
      <c r="L1936">
        <f>bbdd_Social_Media_Trends[[#This Row],[Likes]]+bbdd_Social_Media_Trends[[#This Row],[Shares]]+bbdd_Social_Media_Trends[[#This Row],[Comments]]</f>
        <v>300688</v>
      </c>
      <c r="M1936">
        <f>bbdd_Social_Media_Trends[[#This Row],[Interactions]]/bbdd_Social_Media_Trends[[#This Row],[Views]]</f>
        <v>8.9200071552763188E-2</v>
      </c>
      <c r="N1936" s="1" t="s">
        <v>16</v>
      </c>
      <c r="O1936" s="4">
        <f t="shared" si="30"/>
        <v>0</v>
      </c>
    </row>
    <row r="1937" spans="1:15">
      <c r="A1937" s="1" t="s">
        <v>1977</v>
      </c>
      <c r="B1937" s="2">
        <v>45001</v>
      </c>
      <c r="C1937" s="13" t="str">
        <f>TEXT(bbdd_Social_Media_Trends[[#This Row],[Post_Date]],"aaaa-mm")</f>
        <v>2023-03</v>
      </c>
      <c r="D1937" s="1" t="s">
        <v>24</v>
      </c>
      <c r="E1937" s="1" t="s">
        <v>52</v>
      </c>
      <c r="F1937" s="1" t="s">
        <v>41</v>
      </c>
      <c r="G1937" s="1" t="s">
        <v>37</v>
      </c>
      <c r="H1937">
        <v>3462370</v>
      </c>
      <c r="I1937">
        <v>78467</v>
      </c>
      <c r="J1937">
        <v>70308</v>
      </c>
      <c r="K1937">
        <v>23887</v>
      </c>
      <c r="L1937">
        <f>bbdd_Social_Media_Trends[[#This Row],[Likes]]+bbdd_Social_Media_Trends[[#This Row],[Shares]]+bbdd_Social_Media_Trends[[#This Row],[Comments]]</f>
        <v>172662</v>
      </c>
      <c r="M1937">
        <f>bbdd_Social_Media_Trends[[#This Row],[Interactions]]/bbdd_Social_Media_Trends[[#This Row],[Views]]</f>
        <v>4.9868153894586653E-2</v>
      </c>
      <c r="N1937" s="1" t="s">
        <v>22</v>
      </c>
      <c r="O1937" s="4">
        <f t="shared" si="30"/>
        <v>0</v>
      </c>
    </row>
    <row r="1938" spans="1:15">
      <c r="A1938" s="1" t="s">
        <v>1978</v>
      </c>
      <c r="B1938" s="2">
        <v>45118</v>
      </c>
      <c r="C1938" s="13" t="str">
        <f>TEXT(bbdd_Social_Media_Trends[[#This Row],[Post_Date]],"aaaa-mm")</f>
        <v>2023-07</v>
      </c>
      <c r="D1938" s="1" t="s">
        <v>12</v>
      </c>
      <c r="E1938" s="1" t="s">
        <v>39</v>
      </c>
      <c r="F1938" s="1" t="s">
        <v>36</v>
      </c>
      <c r="G1938" s="1" t="s">
        <v>50</v>
      </c>
      <c r="H1938">
        <v>4185814</v>
      </c>
      <c r="I1938">
        <v>195362</v>
      </c>
      <c r="J1938">
        <v>59917</v>
      </c>
      <c r="K1938">
        <v>7088</v>
      </c>
      <c r="L1938">
        <f>bbdd_Social_Media_Trends[[#This Row],[Likes]]+bbdd_Social_Media_Trends[[#This Row],[Shares]]+bbdd_Social_Media_Trends[[#This Row],[Comments]]</f>
        <v>262367</v>
      </c>
      <c r="M1938">
        <f>bbdd_Social_Media_Trends[[#This Row],[Interactions]]/bbdd_Social_Media_Trends[[#This Row],[Views]]</f>
        <v>6.2680042639257263E-2</v>
      </c>
      <c r="N1938" s="1" t="s">
        <v>16</v>
      </c>
      <c r="O1938" s="4">
        <f t="shared" si="30"/>
        <v>0</v>
      </c>
    </row>
    <row r="1939" spans="1:15">
      <c r="A1939" s="1" t="s">
        <v>1979</v>
      </c>
      <c r="B1939" s="2">
        <v>44883</v>
      </c>
      <c r="C1939" s="13" t="str">
        <f>TEXT(bbdd_Social_Media_Trends[[#This Row],[Post_Date]],"aaaa-mm")</f>
        <v>2022-11</v>
      </c>
      <c r="D1939" s="1" t="s">
        <v>18</v>
      </c>
      <c r="E1939" s="1" t="s">
        <v>57</v>
      </c>
      <c r="F1939" s="1" t="s">
        <v>36</v>
      </c>
      <c r="G1939" s="1" t="s">
        <v>21</v>
      </c>
      <c r="H1939">
        <v>1381662</v>
      </c>
      <c r="I1939">
        <v>487591</v>
      </c>
      <c r="J1939">
        <v>42788</v>
      </c>
      <c r="K1939">
        <v>34702</v>
      </c>
      <c r="L1939">
        <f>bbdd_Social_Media_Trends[[#This Row],[Likes]]+bbdd_Social_Media_Trends[[#This Row],[Shares]]+bbdd_Social_Media_Trends[[#This Row],[Comments]]</f>
        <v>565081</v>
      </c>
      <c r="M1939">
        <f>bbdd_Social_Media_Trends[[#This Row],[Interactions]]/bbdd_Social_Media_Trends[[#This Row],[Views]]</f>
        <v>0.40898642359708814</v>
      </c>
      <c r="N1939" s="1" t="s">
        <v>16</v>
      </c>
      <c r="O1939" s="4">
        <f t="shared" si="30"/>
        <v>0</v>
      </c>
    </row>
    <row r="1940" spans="1:15">
      <c r="A1940" s="1" t="s">
        <v>1980</v>
      </c>
      <c r="B1940" s="2">
        <v>45011</v>
      </c>
      <c r="C1940" s="13" t="str">
        <f>TEXT(bbdd_Social_Media_Trends[[#This Row],[Post_Date]],"aaaa-mm")</f>
        <v>2023-03</v>
      </c>
      <c r="D1940" s="1" t="s">
        <v>18</v>
      </c>
      <c r="E1940" s="1" t="s">
        <v>39</v>
      </c>
      <c r="F1940" s="1" t="s">
        <v>20</v>
      </c>
      <c r="G1940" s="1" t="s">
        <v>21</v>
      </c>
      <c r="H1940">
        <v>4461646</v>
      </c>
      <c r="I1940">
        <v>53583</v>
      </c>
      <c r="J1940">
        <v>54657</v>
      </c>
      <c r="K1940">
        <v>15128</v>
      </c>
      <c r="L1940">
        <f>bbdd_Social_Media_Trends[[#This Row],[Likes]]+bbdd_Social_Media_Trends[[#This Row],[Shares]]+bbdd_Social_Media_Trends[[#This Row],[Comments]]</f>
        <v>123368</v>
      </c>
      <c r="M1940">
        <f>bbdd_Social_Media_Trends[[#This Row],[Interactions]]/bbdd_Social_Media_Trends[[#This Row],[Views]]</f>
        <v>2.7650781796673244E-2</v>
      </c>
      <c r="N1940" s="1" t="s">
        <v>22</v>
      </c>
      <c r="O1940" s="4">
        <f t="shared" si="30"/>
        <v>0</v>
      </c>
    </row>
    <row r="1941" spans="1:15">
      <c r="A1941" s="1" t="s">
        <v>1981</v>
      </c>
      <c r="B1941" s="2">
        <v>45105</v>
      </c>
      <c r="C1941" s="13" t="str">
        <f>TEXT(bbdd_Social_Media_Trends[[#This Row],[Post_Date]],"aaaa-mm")</f>
        <v>2023-06</v>
      </c>
      <c r="D1941" s="1" t="s">
        <v>18</v>
      </c>
      <c r="E1941" s="1" t="s">
        <v>19</v>
      </c>
      <c r="F1941" s="1" t="s">
        <v>14</v>
      </c>
      <c r="G1941" s="1" t="s">
        <v>37</v>
      </c>
      <c r="H1941">
        <v>1799797</v>
      </c>
      <c r="I1941">
        <v>411374</v>
      </c>
      <c r="J1941">
        <v>9924</v>
      </c>
      <c r="K1941">
        <v>10776</v>
      </c>
      <c r="L1941">
        <f>bbdd_Social_Media_Trends[[#This Row],[Likes]]+bbdd_Social_Media_Trends[[#This Row],[Shares]]+bbdd_Social_Media_Trends[[#This Row],[Comments]]</f>
        <v>432074</v>
      </c>
      <c r="M1941">
        <f>bbdd_Social_Media_Trends[[#This Row],[Interactions]]/bbdd_Social_Media_Trends[[#This Row],[Views]]</f>
        <v>0.24006818546758329</v>
      </c>
      <c r="N1941" s="1" t="s">
        <v>16</v>
      </c>
      <c r="O1941" s="4">
        <f t="shared" si="30"/>
        <v>0</v>
      </c>
    </row>
    <row r="1942" spans="1:15">
      <c r="A1942" s="1" t="s">
        <v>1982</v>
      </c>
      <c r="B1942" s="2">
        <v>45101</v>
      </c>
      <c r="C1942" s="13" t="str">
        <f>TEXT(bbdd_Social_Media_Trends[[#This Row],[Post_Date]],"aaaa-mm")</f>
        <v>2023-06</v>
      </c>
      <c r="D1942" s="1" t="s">
        <v>18</v>
      </c>
      <c r="E1942" s="1" t="s">
        <v>46</v>
      </c>
      <c r="F1942" s="1" t="s">
        <v>41</v>
      </c>
      <c r="G1942" s="1" t="s">
        <v>21</v>
      </c>
      <c r="H1942">
        <v>4781276</v>
      </c>
      <c r="I1942">
        <v>315498</v>
      </c>
      <c r="J1942">
        <v>49235</v>
      </c>
      <c r="K1942">
        <v>27630</v>
      </c>
      <c r="L1942">
        <f>bbdd_Social_Media_Trends[[#This Row],[Likes]]+bbdd_Social_Media_Trends[[#This Row],[Shares]]+bbdd_Social_Media_Trends[[#This Row],[Comments]]</f>
        <v>392363</v>
      </c>
      <c r="M1942">
        <f>bbdd_Social_Media_Trends[[#This Row],[Interactions]]/bbdd_Social_Media_Trends[[#This Row],[Views]]</f>
        <v>8.2062403425361766E-2</v>
      </c>
      <c r="N1942" s="1" t="s">
        <v>29</v>
      </c>
      <c r="O1942" s="4">
        <f t="shared" si="30"/>
        <v>0</v>
      </c>
    </row>
    <row r="1943" spans="1:15">
      <c r="A1943" s="1" t="s">
        <v>1983</v>
      </c>
      <c r="B1943" s="2">
        <v>44684</v>
      </c>
      <c r="C1943" s="13" t="str">
        <f>TEXT(bbdd_Social_Media_Trends[[#This Row],[Post_Date]],"aaaa-mm")</f>
        <v>2022-05</v>
      </c>
      <c r="D1943" s="1" t="s">
        <v>12</v>
      </c>
      <c r="E1943" s="1" t="s">
        <v>46</v>
      </c>
      <c r="F1943" s="1" t="s">
        <v>36</v>
      </c>
      <c r="G1943" s="1" t="s">
        <v>50</v>
      </c>
      <c r="H1943">
        <v>800884</v>
      </c>
      <c r="I1943">
        <v>357032</v>
      </c>
      <c r="J1943">
        <v>15074</v>
      </c>
      <c r="K1943">
        <v>42750</v>
      </c>
      <c r="L1943">
        <f>bbdd_Social_Media_Trends[[#This Row],[Likes]]+bbdd_Social_Media_Trends[[#This Row],[Shares]]+bbdd_Social_Media_Trends[[#This Row],[Comments]]</f>
        <v>414856</v>
      </c>
      <c r="M1943">
        <f>bbdd_Social_Media_Trends[[#This Row],[Interactions]]/bbdd_Social_Media_Trends[[#This Row],[Views]]</f>
        <v>0.51799761263803501</v>
      </c>
      <c r="N1943" s="1" t="s">
        <v>22</v>
      </c>
      <c r="O1943" s="4">
        <f t="shared" si="30"/>
        <v>0</v>
      </c>
    </row>
    <row r="1944" spans="1:15">
      <c r="A1944" s="1" t="s">
        <v>1984</v>
      </c>
      <c r="B1944" s="2">
        <v>44581</v>
      </c>
      <c r="C1944" s="13" t="str">
        <f>TEXT(bbdd_Social_Media_Trends[[#This Row],[Post_Date]],"aaaa-mm")</f>
        <v>2022-01</v>
      </c>
      <c r="D1944" s="1" t="s">
        <v>27</v>
      </c>
      <c r="E1944" s="1" t="s">
        <v>19</v>
      </c>
      <c r="F1944" s="1" t="s">
        <v>20</v>
      </c>
      <c r="G1944" s="1" t="s">
        <v>50</v>
      </c>
      <c r="H1944">
        <v>1740963</v>
      </c>
      <c r="I1944">
        <v>388958</v>
      </c>
      <c r="J1944">
        <v>2389</v>
      </c>
      <c r="K1944">
        <v>7978</v>
      </c>
      <c r="L1944">
        <f>bbdd_Social_Media_Trends[[#This Row],[Likes]]+bbdd_Social_Media_Trends[[#This Row],[Shares]]+bbdd_Social_Media_Trends[[#This Row],[Comments]]</f>
        <v>399325</v>
      </c>
      <c r="M1944">
        <f>bbdd_Social_Media_Trends[[#This Row],[Interactions]]/bbdd_Social_Media_Trends[[#This Row],[Views]]</f>
        <v>0.22937018190507208</v>
      </c>
      <c r="N1944" s="1" t="s">
        <v>16</v>
      </c>
      <c r="O1944" s="4">
        <f t="shared" si="30"/>
        <v>0</v>
      </c>
    </row>
    <row r="1945" spans="1:15">
      <c r="A1945" s="1" t="s">
        <v>1985</v>
      </c>
      <c r="B1945" s="2">
        <v>44848</v>
      </c>
      <c r="C1945" s="13" t="str">
        <f>TEXT(bbdd_Social_Media_Trends[[#This Row],[Post_Date]],"aaaa-mm")</f>
        <v>2022-10</v>
      </c>
      <c r="D1945" s="1" t="s">
        <v>18</v>
      </c>
      <c r="E1945" s="1" t="s">
        <v>46</v>
      </c>
      <c r="F1945" s="1" t="s">
        <v>14</v>
      </c>
      <c r="G1945" s="1" t="s">
        <v>50</v>
      </c>
      <c r="H1945">
        <v>4979028</v>
      </c>
      <c r="I1945">
        <v>496075</v>
      </c>
      <c r="J1945">
        <v>14684</v>
      </c>
      <c r="K1945">
        <v>23034</v>
      </c>
      <c r="L1945">
        <f>bbdd_Social_Media_Trends[[#This Row],[Likes]]+bbdd_Social_Media_Trends[[#This Row],[Shares]]+bbdd_Social_Media_Trends[[#This Row],[Comments]]</f>
        <v>533793</v>
      </c>
      <c r="M1945">
        <f>bbdd_Social_Media_Trends[[#This Row],[Interactions]]/bbdd_Social_Media_Trends[[#This Row],[Views]]</f>
        <v>0.10720827438608499</v>
      </c>
      <c r="N1945" s="1" t="s">
        <v>16</v>
      </c>
      <c r="O1945" s="4">
        <f t="shared" si="30"/>
        <v>0</v>
      </c>
    </row>
    <row r="1946" spans="1:15">
      <c r="A1946" s="1" t="s">
        <v>1986</v>
      </c>
      <c r="B1946" s="2">
        <v>45001</v>
      </c>
      <c r="C1946" s="13" t="str">
        <f>TEXT(bbdd_Social_Media_Trends[[#This Row],[Post_Date]],"aaaa-mm")</f>
        <v>2023-03</v>
      </c>
      <c r="D1946" s="1" t="s">
        <v>18</v>
      </c>
      <c r="E1946" s="1" t="s">
        <v>31</v>
      </c>
      <c r="F1946" s="1" t="s">
        <v>20</v>
      </c>
      <c r="G1946" s="1" t="s">
        <v>50</v>
      </c>
      <c r="H1946">
        <v>2260054</v>
      </c>
      <c r="I1946">
        <v>333540</v>
      </c>
      <c r="J1946">
        <v>87685</v>
      </c>
      <c r="K1946">
        <v>15277</v>
      </c>
      <c r="L1946">
        <f>bbdd_Social_Media_Trends[[#This Row],[Likes]]+bbdd_Social_Media_Trends[[#This Row],[Shares]]+bbdd_Social_Media_Trends[[#This Row],[Comments]]</f>
        <v>436502</v>
      </c>
      <c r="M1946">
        <f>bbdd_Social_Media_Trends[[#This Row],[Interactions]]/bbdd_Social_Media_Trends[[#This Row],[Views]]</f>
        <v>0.19313786307760789</v>
      </c>
      <c r="N1946" s="1" t="s">
        <v>22</v>
      </c>
      <c r="O1946" s="4">
        <f t="shared" si="30"/>
        <v>0</v>
      </c>
    </row>
    <row r="1947" spans="1:15">
      <c r="A1947" s="1" t="s">
        <v>1987</v>
      </c>
      <c r="B1947" s="2">
        <v>45080</v>
      </c>
      <c r="C1947" s="13" t="str">
        <f>TEXT(bbdd_Social_Media_Trends[[#This Row],[Post_Date]],"aaaa-mm")</f>
        <v>2023-06</v>
      </c>
      <c r="D1947" s="1" t="s">
        <v>12</v>
      </c>
      <c r="E1947" s="1" t="s">
        <v>52</v>
      </c>
      <c r="F1947" s="1" t="s">
        <v>32</v>
      </c>
      <c r="G1947" s="1" t="s">
        <v>44</v>
      </c>
      <c r="H1947">
        <v>4318086</v>
      </c>
      <c r="I1947">
        <v>297540</v>
      </c>
      <c r="J1947">
        <v>37515</v>
      </c>
      <c r="K1947">
        <v>35324</v>
      </c>
      <c r="L1947">
        <f>bbdd_Social_Media_Trends[[#This Row],[Likes]]+bbdd_Social_Media_Trends[[#This Row],[Shares]]+bbdd_Social_Media_Trends[[#This Row],[Comments]]</f>
        <v>370379</v>
      </c>
      <c r="M1947">
        <f>bbdd_Social_Media_Trends[[#This Row],[Interactions]]/bbdd_Social_Media_Trends[[#This Row],[Views]]</f>
        <v>8.5773882224670833E-2</v>
      </c>
      <c r="N1947" s="1" t="s">
        <v>29</v>
      </c>
      <c r="O1947" s="4">
        <f t="shared" si="30"/>
        <v>0</v>
      </c>
    </row>
    <row r="1948" spans="1:15">
      <c r="A1948" s="1" t="s">
        <v>1988</v>
      </c>
      <c r="B1948" s="2">
        <v>44860</v>
      </c>
      <c r="C1948" s="13" t="str">
        <f>TEXT(bbdd_Social_Media_Trends[[#This Row],[Post_Date]],"aaaa-mm")</f>
        <v>2022-10</v>
      </c>
      <c r="D1948" s="1" t="s">
        <v>24</v>
      </c>
      <c r="E1948" s="1" t="s">
        <v>31</v>
      </c>
      <c r="F1948" s="1" t="s">
        <v>32</v>
      </c>
      <c r="G1948" s="1" t="s">
        <v>37</v>
      </c>
      <c r="H1948">
        <v>1807871</v>
      </c>
      <c r="I1948">
        <v>297988</v>
      </c>
      <c r="J1948">
        <v>87418</v>
      </c>
      <c r="K1948">
        <v>16916</v>
      </c>
      <c r="L1948">
        <f>bbdd_Social_Media_Trends[[#This Row],[Likes]]+bbdd_Social_Media_Trends[[#This Row],[Shares]]+bbdd_Social_Media_Trends[[#This Row],[Comments]]</f>
        <v>402322</v>
      </c>
      <c r="M1948">
        <f>bbdd_Social_Media_Trends[[#This Row],[Interactions]]/bbdd_Social_Media_Trends[[#This Row],[Views]]</f>
        <v>0.22253910815539382</v>
      </c>
      <c r="N1948" s="1" t="s">
        <v>16</v>
      </c>
      <c r="O1948" s="4">
        <f t="shared" si="30"/>
        <v>0</v>
      </c>
    </row>
    <row r="1949" spans="1:15">
      <c r="A1949" s="1" t="s">
        <v>1989</v>
      </c>
      <c r="B1949" s="2">
        <v>45276</v>
      </c>
      <c r="C1949" s="13" t="str">
        <f>TEXT(bbdd_Social_Media_Trends[[#This Row],[Post_Date]],"aaaa-mm")</f>
        <v>2023-12</v>
      </c>
      <c r="D1949" s="1" t="s">
        <v>27</v>
      </c>
      <c r="E1949" s="1" t="s">
        <v>19</v>
      </c>
      <c r="F1949" s="1" t="s">
        <v>20</v>
      </c>
      <c r="G1949" s="1" t="s">
        <v>21</v>
      </c>
      <c r="H1949">
        <v>3203657</v>
      </c>
      <c r="I1949">
        <v>84559</v>
      </c>
      <c r="J1949">
        <v>58387</v>
      </c>
      <c r="K1949">
        <v>36234</v>
      </c>
      <c r="L1949">
        <f>bbdd_Social_Media_Trends[[#This Row],[Likes]]+bbdd_Social_Media_Trends[[#This Row],[Shares]]+bbdd_Social_Media_Trends[[#This Row],[Comments]]</f>
        <v>179180</v>
      </c>
      <c r="M1949">
        <f>bbdd_Social_Media_Trends[[#This Row],[Interactions]]/bbdd_Social_Media_Trends[[#This Row],[Views]]</f>
        <v>5.5929832688081153E-2</v>
      </c>
      <c r="N1949" s="1" t="s">
        <v>29</v>
      </c>
      <c r="O1949" s="4">
        <f t="shared" si="30"/>
        <v>0</v>
      </c>
    </row>
    <row r="1950" spans="1:15">
      <c r="A1950" s="1" t="s">
        <v>1990</v>
      </c>
      <c r="B1950" s="2">
        <v>44764</v>
      </c>
      <c r="C1950" s="13" t="str">
        <f>TEXT(bbdd_Social_Media_Trends[[#This Row],[Post_Date]],"aaaa-mm")</f>
        <v>2022-07</v>
      </c>
      <c r="D1950" s="1" t="s">
        <v>27</v>
      </c>
      <c r="E1950" s="1" t="s">
        <v>13</v>
      </c>
      <c r="F1950" s="1" t="s">
        <v>32</v>
      </c>
      <c r="G1950" s="1" t="s">
        <v>50</v>
      </c>
      <c r="H1950">
        <v>54853</v>
      </c>
      <c r="I1950">
        <v>331423</v>
      </c>
      <c r="J1950">
        <v>63763</v>
      </c>
      <c r="K1950">
        <v>2984</v>
      </c>
      <c r="L1950">
        <f>bbdd_Social_Media_Trends[[#This Row],[Likes]]+bbdd_Social_Media_Trends[[#This Row],[Shares]]+bbdd_Social_Media_Trends[[#This Row],[Comments]]</f>
        <v>398170</v>
      </c>
      <c r="M1950">
        <f>bbdd_Social_Media_Trends[[#This Row],[Interactions]]/bbdd_Social_Media_Trends[[#This Row],[Views]]</f>
        <v>7.2588554864820516</v>
      </c>
      <c r="N1950" s="1" t="s">
        <v>22</v>
      </c>
      <c r="O1950" s="4">
        <f t="shared" si="30"/>
        <v>0</v>
      </c>
    </row>
    <row r="1951" spans="1:15">
      <c r="A1951" s="1" t="s">
        <v>1991</v>
      </c>
      <c r="B1951" s="2">
        <v>44683</v>
      </c>
      <c r="C1951" s="13" t="str">
        <f>TEXT(bbdd_Social_Media_Trends[[#This Row],[Post_Date]],"aaaa-mm")</f>
        <v>2022-05</v>
      </c>
      <c r="D1951" s="1" t="s">
        <v>24</v>
      </c>
      <c r="E1951" s="1" t="s">
        <v>52</v>
      </c>
      <c r="F1951" s="1" t="s">
        <v>36</v>
      </c>
      <c r="G1951" s="1" t="s">
        <v>21</v>
      </c>
      <c r="H1951">
        <v>738822</v>
      </c>
      <c r="I1951">
        <v>341078</v>
      </c>
      <c r="J1951">
        <v>21459</v>
      </c>
      <c r="K1951">
        <v>47079</v>
      </c>
      <c r="L1951">
        <f>bbdd_Social_Media_Trends[[#This Row],[Likes]]+bbdd_Social_Media_Trends[[#This Row],[Shares]]+bbdd_Social_Media_Trends[[#This Row],[Comments]]</f>
        <v>409616</v>
      </c>
      <c r="M1951">
        <f>bbdd_Social_Media_Trends[[#This Row],[Interactions]]/bbdd_Social_Media_Trends[[#This Row],[Views]]</f>
        <v>0.5544177081895233</v>
      </c>
      <c r="N1951" s="1" t="s">
        <v>16</v>
      </c>
      <c r="O1951" s="4">
        <f t="shared" si="30"/>
        <v>0</v>
      </c>
    </row>
    <row r="1952" spans="1:15">
      <c r="A1952" s="1" t="s">
        <v>1992</v>
      </c>
      <c r="B1952" s="2">
        <v>44896</v>
      </c>
      <c r="C1952" s="13" t="str">
        <f>TEXT(bbdd_Social_Media_Trends[[#This Row],[Post_Date]],"aaaa-mm")</f>
        <v>2022-12</v>
      </c>
      <c r="D1952" s="1" t="s">
        <v>12</v>
      </c>
      <c r="E1952" s="1" t="s">
        <v>52</v>
      </c>
      <c r="F1952" s="1" t="s">
        <v>32</v>
      </c>
      <c r="G1952" s="1" t="s">
        <v>21</v>
      </c>
      <c r="H1952">
        <v>2530016</v>
      </c>
      <c r="I1952">
        <v>217176</v>
      </c>
      <c r="J1952">
        <v>9746</v>
      </c>
      <c r="K1952">
        <v>19237</v>
      </c>
      <c r="L1952">
        <f>bbdd_Social_Media_Trends[[#This Row],[Likes]]+bbdd_Social_Media_Trends[[#This Row],[Shares]]+bbdd_Social_Media_Trends[[#This Row],[Comments]]</f>
        <v>246159</v>
      </c>
      <c r="M1952">
        <f>bbdd_Social_Media_Trends[[#This Row],[Interactions]]/bbdd_Social_Media_Trends[[#This Row],[Views]]</f>
        <v>9.7295432123749415E-2</v>
      </c>
      <c r="N1952" s="1" t="s">
        <v>29</v>
      </c>
      <c r="O1952" s="4">
        <f t="shared" si="30"/>
        <v>0</v>
      </c>
    </row>
    <row r="1953" spans="1:15">
      <c r="A1953" s="1" t="s">
        <v>1993</v>
      </c>
      <c r="B1953" s="2">
        <v>44932</v>
      </c>
      <c r="C1953" s="13" t="str">
        <f>TEXT(bbdd_Social_Media_Trends[[#This Row],[Post_Date]],"aaaa-mm")</f>
        <v>2023-01</v>
      </c>
      <c r="D1953" s="1" t="s">
        <v>27</v>
      </c>
      <c r="E1953" s="1" t="s">
        <v>59</v>
      </c>
      <c r="F1953" s="1" t="s">
        <v>14</v>
      </c>
      <c r="G1953" s="1" t="s">
        <v>15</v>
      </c>
      <c r="H1953">
        <v>4334346</v>
      </c>
      <c r="I1953">
        <v>248087</v>
      </c>
      <c r="J1953">
        <v>33934</v>
      </c>
      <c r="K1953">
        <v>22770</v>
      </c>
      <c r="L1953">
        <f>bbdd_Social_Media_Trends[[#This Row],[Likes]]+bbdd_Social_Media_Trends[[#This Row],[Shares]]+bbdd_Social_Media_Trends[[#This Row],[Comments]]</f>
        <v>304791</v>
      </c>
      <c r="M1953">
        <f>bbdd_Social_Media_Trends[[#This Row],[Interactions]]/bbdd_Social_Media_Trends[[#This Row],[Views]]</f>
        <v>7.0319951383668949E-2</v>
      </c>
      <c r="N1953" s="1" t="s">
        <v>22</v>
      </c>
      <c r="O1953" s="4">
        <f t="shared" si="30"/>
        <v>0</v>
      </c>
    </row>
    <row r="1954" spans="1:15">
      <c r="A1954" s="1" t="s">
        <v>1994</v>
      </c>
      <c r="B1954" s="2">
        <v>44581</v>
      </c>
      <c r="C1954" s="13" t="str">
        <f>TEXT(bbdd_Social_Media_Trends[[#This Row],[Post_Date]],"aaaa-mm")</f>
        <v>2022-01</v>
      </c>
      <c r="D1954" s="1" t="s">
        <v>24</v>
      </c>
      <c r="E1954" s="1" t="s">
        <v>52</v>
      </c>
      <c r="F1954" s="1" t="s">
        <v>36</v>
      </c>
      <c r="G1954" s="1" t="s">
        <v>60</v>
      </c>
      <c r="H1954">
        <v>1313145</v>
      </c>
      <c r="I1954">
        <v>14056</v>
      </c>
      <c r="J1954">
        <v>80213</v>
      </c>
      <c r="K1954">
        <v>27953</v>
      </c>
      <c r="L1954">
        <f>bbdd_Social_Media_Trends[[#This Row],[Likes]]+bbdd_Social_Media_Trends[[#This Row],[Shares]]+bbdd_Social_Media_Trends[[#This Row],[Comments]]</f>
        <v>122222</v>
      </c>
      <c r="M1954">
        <f>bbdd_Social_Media_Trends[[#This Row],[Interactions]]/bbdd_Social_Media_Trends[[#This Row],[Views]]</f>
        <v>9.3075783710100557E-2</v>
      </c>
      <c r="N1954" s="1" t="s">
        <v>29</v>
      </c>
      <c r="O1954" s="4">
        <f t="shared" si="30"/>
        <v>0</v>
      </c>
    </row>
    <row r="1955" spans="1:15">
      <c r="A1955" s="1" t="s">
        <v>1995</v>
      </c>
      <c r="B1955" s="2">
        <v>44890</v>
      </c>
      <c r="C1955" s="13" t="str">
        <f>TEXT(bbdd_Social_Media_Trends[[#This Row],[Post_Date]],"aaaa-mm")</f>
        <v>2022-11</v>
      </c>
      <c r="D1955" s="1" t="s">
        <v>12</v>
      </c>
      <c r="E1955" s="1" t="s">
        <v>59</v>
      </c>
      <c r="F1955" s="1" t="s">
        <v>36</v>
      </c>
      <c r="G1955" s="1" t="s">
        <v>28</v>
      </c>
      <c r="H1955">
        <v>2374152</v>
      </c>
      <c r="I1955">
        <v>42365</v>
      </c>
      <c r="J1955">
        <v>85512</v>
      </c>
      <c r="K1955">
        <v>6217</v>
      </c>
      <c r="L1955">
        <f>bbdd_Social_Media_Trends[[#This Row],[Likes]]+bbdd_Social_Media_Trends[[#This Row],[Shares]]+bbdd_Social_Media_Trends[[#This Row],[Comments]]</f>
        <v>134094</v>
      </c>
      <c r="M1955">
        <f>bbdd_Social_Media_Trends[[#This Row],[Interactions]]/bbdd_Social_Media_Trends[[#This Row],[Views]]</f>
        <v>5.6480798196577135E-2</v>
      </c>
      <c r="N1955" s="1" t="s">
        <v>29</v>
      </c>
      <c r="O1955" s="4">
        <f t="shared" si="30"/>
        <v>0</v>
      </c>
    </row>
    <row r="1956" spans="1:15">
      <c r="A1956" s="1" t="s">
        <v>1996</v>
      </c>
      <c r="B1956" s="2">
        <v>44688</v>
      </c>
      <c r="C1956" s="13" t="str">
        <f>TEXT(bbdd_Social_Media_Trends[[#This Row],[Post_Date]],"aaaa-mm")</f>
        <v>2022-05</v>
      </c>
      <c r="D1956" s="1" t="s">
        <v>18</v>
      </c>
      <c r="E1956" s="1" t="s">
        <v>39</v>
      </c>
      <c r="F1956" s="1" t="s">
        <v>20</v>
      </c>
      <c r="G1956" s="1" t="s">
        <v>28</v>
      </c>
      <c r="H1956">
        <v>665714</v>
      </c>
      <c r="I1956">
        <v>301322</v>
      </c>
      <c r="J1956">
        <v>55816</v>
      </c>
      <c r="K1956">
        <v>38455</v>
      </c>
      <c r="L1956">
        <f>bbdd_Social_Media_Trends[[#This Row],[Likes]]+bbdd_Social_Media_Trends[[#This Row],[Shares]]+bbdd_Social_Media_Trends[[#This Row],[Comments]]</f>
        <v>395593</v>
      </c>
      <c r="M1956">
        <f>bbdd_Social_Media_Trends[[#This Row],[Interactions]]/bbdd_Social_Media_Trends[[#This Row],[Views]]</f>
        <v>0.59423866705522188</v>
      </c>
      <c r="N1956" s="1" t="s">
        <v>16</v>
      </c>
      <c r="O1956" s="4">
        <f t="shared" si="30"/>
        <v>0</v>
      </c>
    </row>
    <row r="1957" spans="1:15">
      <c r="A1957" s="1" t="s">
        <v>1997</v>
      </c>
      <c r="B1957" s="2">
        <v>45105</v>
      </c>
      <c r="C1957" s="13" t="str">
        <f>TEXT(bbdd_Social_Media_Trends[[#This Row],[Post_Date]],"aaaa-mm")</f>
        <v>2023-06</v>
      </c>
      <c r="D1957" s="1" t="s">
        <v>27</v>
      </c>
      <c r="E1957" s="1" t="s">
        <v>31</v>
      </c>
      <c r="F1957" s="1" t="s">
        <v>32</v>
      </c>
      <c r="G1957" s="1" t="s">
        <v>50</v>
      </c>
      <c r="H1957">
        <v>3816177</v>
      </c>
      <c r="I1957">
        <v>355774</v>
      </c>
      <c r="J1957">
        <v>21287</v>
      </c>
      <c r="K1957">
        <v>44930</v>
      </c>
      <c r="L1957">
        <f>bbdd_Social_Media_Trends[[#This Row],[Likes]]+bbdd_Social_Media_Trends[[#This Row],[Shares]]+bbdd_Social_Media_Trends[[#This Row],[Comments]]</f>
        <v>421991</v>
      </c>
      <c r="M1957">
        <f>bbdd_Social_Media_Trends[[#This Row],[Interactions]]/bbdd_Social_Media_Trends[[#This Row],[Views]]</f>
        <v>0.11057951452461455</v>
      </c>
      <c r="N1957" s="1" t="s">
        <v>29</v>
      </c>
      <c r="O1957" s="4">
        <f t="shared" si="30"/>
        <v>0</v>
      </c>
    </row>
    <row r="1958" spans="1:15">
      <c r="A1958" s="1" t="s">
        <v>1998</v>
      </c>
      <c r="B1958" s="2">
        <v>44696</v>
      </c>
      <c r="C1958" s="13" t="str">
        <f>TEXT(bbdd_Social_Media_Trends[[#This Row],[Post_Date]],"aaaa-mm")</f>
        <v>2022-05</v>
      </c>
      <c r="D1958" s="1" t="s">
        <v>12</v>
      </c>
      <c r="E1958" s="1" t="s">
        <v>57</v>
      </c>
      <c r="F1958" s="1" t="s">
        <v>14</v>
      </c>
      <c r="G1958" s="1" t="s">
        <v>21</v>
      </c>
      <c r="H1958">
        <v>725159</v>
      </c>
      <c r="I1958">
        <v>20810</v>
      </c>
      <c r="J1958">
        <v>3697</v>
      </c>
      <c r="K1958">
        <v>38133</v>
      </c>
      <c r="L1958">
        <f>bbdd_Social_Media_Trends[[#This Row],[Likes]]+bbdd_Social_Media_Trends[[#This Row],[Shares]]+bbdd_Social_Media_Trends[[#This Row],[Comments]]</f>
        <v>62640</v>
      </c>
      <c r="M1958">
        <f>bbdd_Social_Media_Trends[[#This Row],[Interactions]]/bbdd_Social_Media_Trends[[#This Row],[Views]]</f>
        <v>8.6381055740878898E-2</v>
      </c>
      <c r="N1958" s="1" t="s">
        <v>22</v>
      </c>
      <c r="O1958" s="4">
        <f t="shared" si="30"/>
        <v>0</v>
      </c>
    </row>
    <row r="1959" spans="1:15">
      <c r="A1959" s="1" t="s">
        <v>1999</v>
      </c>
      <c r="B1959" s="2">
        <v>44606</v>
      </c>
      <c r="C1959" s="13" t="str">
        <f>TEXT(bbdd_Social_Media_Trends[[#This Row],[Post_Date]],"aaaa-mm")</f>
        <v>2022-02</v>
      </c>
      <c r="D1959" s="1" t="s">
        <v>18</v>
      </c>
      <c r="E1959" s="1" t="s">
        <v>57</v>
      </c>
      <c r="F1959" s="1" t="s">
        <v>20</v>
      </c>
      <c r="G1959" s="1" t="s">
        <v>21</v>
      </c>
      <c r="H1959">
        <v>875186</v>
      </c>
      <c r="I1959">
        <v>131418</v>
      </c>
      <c r="J1959">
        <v>55237</v>
      </c>
      <c r="K1959">
        <v>25538</v>
      </c>
      <c r="L1959">
        <f>bbdd_Social_Media_Trends[[#This Row],[Likes]]+bbdd_Social_Media_Trends[[#This Row],[Shares]]+bbdd_Social_Media_Trends[[#This Row],[Comments]]</f>
        <v>212193</v>
      </c>
      <c r="M1959">
        <f>bbdd_Social_Media_Trends[[#This Row],[Interactions]]/bbdd_Social_Media_Trends[[#This Row],[Views]]</f>
        <v>0.2424547467624025</v>
      </c>
      <c r="N1959" s="1" t="s">
        <v>16</v>
      </c>
      <c r="O1959" s="4">
        <f t="shared" si="30"/>
        <v>0</v>
      </c>
    </row>
    <row r="1960" spans="1:15">
      <c r="A1960" s="1" t="s">
        <v>2000</v>
      </c>
      <c r="B1960" s="2">
        <v>44574</v>
      </c>
      <c r="C1960" s="13" t="str">
        <f>TEXT(bbdd_Social_Media_Trends[[#This Row],[Post_Date]],"aaaa-mm")</f>
        <v>2022-01</v>
      </c>
      <c r="D1960" s="1" t="s">
        <v>12</v>
      </c>
      <c r="E1960" s="1" t="s">
        <v>57</v>
      </c>
      <c r="F1960" s="1" t="s">
        <v>47</v>
      </c>
      <c r="G1960" s="1" t="s">
        <v>25</v>
      </c>
      <c r="H1960">
        <v>2436246</v>
      </c>
      <c r="I1960">
        <v>264035</v>
      </c>
      <c r="J1960">
        <v>22806</v>
      </c>
      <c r="K1960">
        <v>41438</v>
      </c>
      <c r="L1960">
        <f>bbdd_Social_Media_Trends[[#This Row],[Likes]]+bbdd_Social_Media_Trends[[#This Row],[Shares]]+bbdd_Social_Media_Trends[[#This Row],[Comments]]</f>
        <v>328279</v>
      </c>
      <c r="M1960">
        <f>bbdd_Social_Media_Trends[[#This Row],[Interactions]]/bbdd_Social_Media_Trends[[#This Row],[Views]]</f>
        <v>0.13474788670766416</v>
      </c>
      <c r="N1960" s="1" t="s">
        <v>29</v>
      </c>
      <c r="O1960" s="4">
        <f t="shared" si="30"/>
        <v>0</v>
      </c>
    </row>
    <row r="1961" spans="1:15">
      <c r="A1961" s="1" t="s">
        <v>2001</v>
      </c>
      <c r="B1961" s="2">
        <v>44596</v>
      </c>
      <c r="C1961" s="13" t="str">
        <f>TEXT(bbdd_Social_Media_Trends[[#This Row],[Post_Date]],"aaaa-mm")</f>
        <v>2022-02</v>
      </c>
      <c r="D1961" s="1" t="s">
        <v>27</v>
      </c>
      <c r="E1961" s="1" t="s">
        <v>46</v>
      </c>
      <c r="F1961" s="1" t="s">
        <v>14</v>
      </c>
      <c r="G1961" s="1" t="s">
        <v>37</v>
      </c>
      <c r="H1961">
        <v>1038493</v>
      </c>
      <c r="I1961">
        <v>116281</v>
      </c>
      <c r="J1961">
        <v>38535</v>
      </c>
      <c r="K1961">
        <v>34834</v>
      </c>
      <c r="L1961">
        <f>bbdd_Social_Media_Trends[[#This Row],[Likes]]+bbdd_Social_Media_Trends[[#This Row],[Shares]]+bbdd_Social_Media_Trends[[#This Row],[Comments]]</f>
        <v>189650</v>
      </c>
      <c r="M1961">
        <f>bbdd_Social_Media_Trends[[#This Row],[Interactions]]/bbdd_Social_Media_Trends[[#This Row],[Views]]</f>
        <v>0.18262039320438367</v>
      </c>
      <c r="N1961" s="1" t="s">
        <v>22</v>
      </c>
      <c r="O1961" s="4">
        <f t="shared" si="30"/>
        <v>0</v>
      </c>
    </row>
    <row r="1962" spans="1:15">
      <c r="A1962" s="1" t="s">
        <v>2002</v>
      </c>
      <c r="B1962" s="2">
        <v>44795</v>
      </c>
      <c r="C1962" s="13" t="str">
        <f>TEXT(bbdd_Social_Media_Trends[[#This Row],[Post_Date]],"aaaa-mm")</f>
        <v>2022-08</v>
      </c>
      <c r="D1962" s="1" t="s">
        <v>27</v>
      </c>
      <c r="E1962" s="1" t="s">
        <v>13</v>
      </c>
      <c r="F1962" s="1" t="s">
        <v>20</v>
      </c>
      <c r="G1962" s="1" t="s">
        <v>28</v>
      </c>
      <c r="H1962">
        <v>2356676</v>
      </c>
      <c r="I1962">
        <v>78111</v>
      </c>
      <c r="J1962">
        <v>70417</v>
      </c>
      <c r="K1962">
        <v>5222</v>
      </c>
      <c r="L1962">
        <f>bbdd_Social_Media_Trends[[#This Row],[Likes]]+bbdd_Social_Media_Trends[[#This Row],[Shares]]+bbdd_Social_Media_Trends[[#This Row],[Comments]]</f>
        <v>153750</v>
      </c>
      <c r="M1962">
        <f>bbdd_Social_Media_Trends[[#This Row],[Interactions]]/bbdd_Social_Media_Trends[[#This Row],[Views]]</f>
        <v>6.5240194239683344E-2</v>
      </c>
      <c r="N1962" s="1" t="s">
        <v>29</v>
      </c>
      <c r="O1962" s="4">
        <f t="shared" si="30"/>
        <v>0</v>
      </c>
    </row>
    <row r="1963" spans="1:15">
      <c r="A1963" s="1" t="s">
        <v>2003</v>
      </c>
      <c r="B1963" s="2">
        <v>45128</v>
      </c>
      <c r="C1963" s="13" t="str">
        <f>TEXT(bbdd_Social_Media_Trends[[#This Row],[Post_Date]],"aaaa-mm")</f>
        <v>2023-07</v>
      </c>
      <c r="D1963" s="1" t="s">
        <v>27</v>
      </c>
      <c r="E1963" s="1" t="s">
        <v>13</v>
      </c>
      <c r="F1963" s="1" t="s">
        <v>32</v>
      </c>
      <c r="G1963" s="1" t="s">
        <v>21</v>
      </c>
      <c r="H1963">
        <v>4205174</v>
      </c>
      <c r="I1963">
        <v>326076</v>
      </c>
      <c r="J1963">
        <v>53467</v>
      </c>
      <c r="K1963">
        <v>16260</v>
      </c>
      <c r="L1963">
        <f>bbdd_Social_Media_Trends[[#This Row],[Likes]]+bbdd_Social_Media_Trends[[#This Row],[Shares]]+bbdd_Social_Media_Trends[[#This Row],[Comments]]</f>
        <v>395803</v>
      </c>
      <c r="M1963">
        <f>bbdd_Social_Media_Trends[[#This Row],[Interactions]]/bbdd_Social_Media_Trends[[#This Row],[Views]]</f>
        <v>9.4122859125448793E-2</v>
      </c>
      <c r="N1963" s="1" t="s">
        <v>16</v>
      </c>
      <c r="O1963" s="4">
        <f t="shared" si="30"/>
        <v>0</v>
      </c>
    </row>
    <row r="1964" spans="1:15">
      <c r="A1964" s="1" t="s">
        <v>2004</v>
      </c>
      <c r="B1964" s="2">
        <v>44914</v>
      </c>
      <c r="C1964" s="13" t="str">
        <f>TEXT(bbdd_Social_Media_Trends[[#This Row],[Post_Date]],"aaaa-mm")</f>
        <v>2022-12</v>
      </c>
      <c r="D1964" s="1" t="s">
        <v>18</v>
      </c>
      <c r="E1964" s="1" t="s">
        <v>35</v>
      </c>
      <c r="F1964" s="1" t="s">
        <v>47</v>
      </c>
      <c r="G1964" s="1" t="s">
        <v>50</v>
      </c>
      <c r="H1964">
        <v>191209</v>
      </c>
      <c r="I1964">
        <v>33804</v>
      </c>
      <c r="J1964">
        <v>49670</v>
      </c>
      <c r="K1964">
        <v>39284</v>
      </c>
      <c r="L1964">
        <f>bbdd_Social_Media_Trends[[#This Row],[Likes]]+bbdd_Social_Media_Trends[[#This Row],[Shares]]+bbdd_Social_Media_Trends[[#This Row],[Comments]]</f>
        <v>122758</v>
      </c>
      <c r="M1964">
        <f>bbdd_Social_Media_Trends[[#This Row],[Interactions]]/bbdd_Social_Media_Trends[[#This Row],[Views]]</f>
        <v>0.64200952884016971</v>
      </c>
      <c r="N1964" s="1" t="s">
        <v>16</v>
      </c>
      <c r="O1964" s="4">
        <f t="shared" si="30"/>
        <v>0</v>
      </c>
    </row>
    <row r="1965" spans="1:15">
      <c r="A1965" s="1" t="s">
        <v>2005</v>
      </c>
      <c r="B1965" s="2">
        <v>45021</v>
      </c>
      <c r="C1965" s="13" t="str">
        <f>TEXT(bbdd_Social_Media_Trends[[#This Row],[Post_Date]],"aaaa-mm")</f>
        <v>2023-04</v>
      </c>
      <c r="D1965" s="1" t="s">
        <v>24</v>
      </c>
      <c r="E1965" s="1" t="s">
        <v>35</v>
      </c>
      <c r="F1965" s="1" t="s">
        <v>32</v>
      </c>
      <c r="G1965" s="1" t="s">
        <v>21</v>
      </c>
      <c r="H1965">
        <v>3136415</v>
      </c>
      <c r="I1965">
        <v>145298</v>
      </c>
      <c r="J1965">
        <v>23095</v>
      </c>
      <c r="K1965">
        <v>19963</v>
      </c>
      <c r="L1965">
        <f>bbdd_Social_Media_Trends[[#This Row],[Likes]]+bbdd_Social_Media_Trends[[#This Row],[Shares]]+bbdd_Social_Media_Trends[[#This Row],[Comments]]</f>
        <v>188356</v>
      </c>
      <c r="M1965">
        <f>bbdd_Social_Media_Trends[[#This Row],[Interactions]]/bbdd_Social_Media_Trends[[#This Row],[Views]]</f>
        <v>6.0054552729788629E-2</v>
      </c>
      <c r="N1965" s="1" t="s">
        <v>29</v>
      </c>
      <c r="O1965" s="4">
        <f t="shared" si="30"/>
        <v>0</v>
      </c>
    </row>
    <row r="1966" spans="1:15">
      <c r="A1966" s="1" t="s">
        <v>2006</v>
      </c>
      <c r="B1966" s="2">
        <v>45023</v>
      </c>
      <c r="C1966" s="13" t="str">
        <f>TEXT(bbdd_Social_Media_Trends[[#This Row],[Post_Date]],"aaaa-mm")</f>
        <v>2023-04</v>
      </c>
      <c r="D1966" s="1" t="s">
        <v>27</v>
      </c>
      <c r="E1966" s="1" t="s">
        <v>46</v>
      </c>
      <c r="F1966" s="1" t="s">
        <v>14</v>
      </c>
      <c r="G1966" s="1" t="s">
        <v>21</v>
      </c>
      <c r="H1966">
        <v>1037395</v>
      </c>
      <c r="I1966">
        <v>385043</v>
      </c>
      <c r="J1966">
        <v>49209</v>
      </c>
      <c r="K1966">
        <v>9326</v>
      </c>
      <c r="L1966">
        <f>bbdd_Social_Media_Trends[[#This Row],[Likes]]+bbdd_Social_Media_Trends[[#This Row],[Shares]]+bbdd_Social_Media_Trends[[#This Row],[Comments]]</f>
        <v>443578</v>
      </c>
      <c r="M1966">
        <f>bbdd_Social_Media_Trends[[#This Row],[Interactions]]/bbdd_Social_Media_Trends[[#This Row],[Views]]</f>
        <v>0.42758833424105575</v>
      </c>
      <c r="N1966" s="1" t="s">
        <v>16</v>
      </c>
      <c r="O1966" s="4">
        <f t="shared" si="30"/>
        <v>0</v>
      </c>
    </row>
    <row r="1967" spans="1:15">
      <c r="A1967" s="1" t="s">
        <v>2007</v>
      </c>
      <c r="B1967" s="2">
        <v>45072</v>
      </c>
      <c r="C1967" s="13" t="str">
        <f>TEXT(bbdd_Social_Media_Trends[[#This Row],[Post_Date]],"aaaa-mm")</f>
        <v>2023-05</v>
      </c>
      <c r="D1967" s="1" t="s">
        <v>24</v>
      </c>
      <c r="E1967" s="1" t="s">
        <v>35</v>
      </c>
      <c r="F1967" s="1" t="s">
        <v>41</v>
      </c>
      <c r="G1967" s="1" t="s">
        <v>28</v>
      </c>
      <c r="H1967">
        <v>2705472</v>
      </c>
      <c r="I1967">
        <v>372823</v>
      </c>
      <c r="J1967">
        <v>35570</v>
      </c>
      <c r="K1967">
        <v>21397</v>
      </c>
      <c r="L1967">
        <f>bbdd_Social_Media_Trends[[#This Row],[Likes]]+bbdd_Social_Media_Trends[[#This Row],[Shares]]+bbdd_Social_Media_Trends[[#This Row],[Comments]]</f>
        <v>429790</v>
      </c>
      <c r="M1967">
        <f>bbdd_Social_Media_Trends[[#This Row],[Interactions]]/bbdd_Social_Media_Trends[[#This Row],[Views]]</f>
        <v>0.15885952617509994</v>
      </c>
      <c r="N1967" s="1" t="s">
        <v>16</v>
      </c>
      <c r="O1967" s="4">
        <f t="shared" si="30"/>
        <v>0</v>
      </c>
    </row>
    <row r="1968" spans="1:15">
      <c r="A1968" s="1" t="s">
        <v>2008</v>
      </c>
      <c r="B1968" s="2">
        <v>44690</v>
      </c>
      <c r="C1968" s="13" t="str">
        <f>TEXT(bbdd_Social_Media_Trends[[#This Row],[Post_Date]],"aaaa-mm")</f>
        <v>2022-05</v>
      </c>
      <c r="D1968" s="1" t="s">
        <v>27</v>
      </c>
      <c r="E1968" s="1" t="s">
        <v>39</v>
      </c>
      <c r="F1968" s="1" t="s">
        <v>41</v>
      </c>
      <c r="G1968" s="1" t="s">
        <v>15</v>
      </c>
      <c r="H1968">
        <v>4210453</v>
      </c>
      <c r="I1968">
        <v>389783</v>
      </c>
      <c r="J1968">
        <v>60019</v>
      </c>
      <c r="K1968">
        <v>13375</v>
      </c>
      <c r="L1968">
        <f>bbdd_Social_Media_Trends[[#This Row],[Likes]]+bbdd_Social_Media_Trends[[#This Row],[Shares]]+bbdd_Social_Media_Trends[[#This Row],[Comments]]</f>
        <v>463177</v>
      </c>
      <c r="M1968">
        <f>bbdd_Social_Media_Trends[[#This Row],[Interactions]]/bbdd_Social_Media_Trends[[#This Row],[Views]]</f>
        <v>0.11000645298736264</v>
      </c>
      <c r="N1968" s="1" t="s">
        <v>16</v>
      </c>
      <c r="O1968" s="4">
        <f t="shared" si="30"/>
        <v>0</v>
      </c>
    </row>
    <row r="1969" spans="1:15">
      <c r="A1969" s="1" t="s">
        <v>2009</v>
      </c>
      <c r="B1969" s="2">
        <v>45043</v>
      </c>
      <c r="C1969" s="13" t="str">
        <f>TEXT(bbdd_Social_Media_Trends[[#This Row],[Post_Date]],"aaaa-mm")</f>
        <v>2023-04</v>
      </c>
      <c r="D1969" s="1" t="s">
        <v>18</v>
      </c>
      <c r="E1969" s="1" t="s">
        <v>57</v>
      </c>
      <c r="F1969" s="1" t="s">
        <v>47</v>
      </c>
      <c r="G1969" s="1" t="s">
        <v>44</v>
      </c>
      <c r="H1969">
        <v>1899136</v>
      </c>
      <c r="I1969">
        <v>434017</v>
      </c>
      <c r="J1969">
        <v>45642</v>
      </c>
      <c r="K1969">
        <v>47397</v>
      </c>
      <c r="L1969">
        <f>bbdd_Social_Media_Trends[[#This Row],[Likes]]+bbdd_Social_Media_Trends[[#This Row],[Shares]]+bbdd_Social_Media_Trends[[#This Row],[Comments]]</f>
        <v>527056</v>
      </c>
      <c r="M1969">
        <f>bbdd_Social_Media_Trends[[#This Row],[Interactions]]/bbdd_Social_Media_Trends[[#This Row],[Views]]</f>
        <v>0.27752409516748666</v>
      </c>
      <c r="N1969" s="1" t="s">
        <v>29</v>
      </c>
      <c r="O1969" s="4">
        <f t="shared" si="30"/>
        <v>0</v>
      </c>
    </row>
    <row r="1970" spans="1:15">
      <c r="A1970" s="1" t="s">
        <v>2010</v>
      </c>
      <c r="B1970" s="2">
        <v>44923</v>
      </c>
      <c r="C1970" s="13" t="str">
        <f>TEXT(bbdd_Social_Media_Trends[[#This Row],[Post_Date]],"aaaa-mm")</f>
        <v>2022-12</v>
      </c>
      <c r="D1970" s="1" t="s">
        <v>24</v>
      </c>
      <c r="E1970" s="1" t="s">
        <v>49</v>
      </c>
      <c r="F1970" s="1" t="s">
        <v>36</v>
      </c>
      <c r="G1970" s="1" t="s">
        <v>21</v>
      </c>
      <c r="H1970">
        <v>2806355</v>
      </c>
      <c r="I1970">
        <v>19767</v>
      </c>
      <c r="J1970">
        <v>37594</v>
      </c>
      <c r="K1970">
        <v>1410</v>
      </c>
      <c r="L1970">
        <f>bbdd_Social_Media_Trends[[#This Row],[Likes]]+bbdd_Social_Media_Trends[[#This Row],[Shares]]+bbdd_Social_Media_Trends[[#This Row],[Comments]]</f>
        <v>58771</v>
      </c>
      <c r="M1970">
        <f>bbdd_Social_Media_Trends[[#This Row],[Interactions]]/bbdd_Social_Media_Trends[[#This Row],[Views]]</f>
        <v>2.0942111742812297E-2</v>
      </c>
      <c r="N1970" s="1" t="s">
        <v>29</v>
      </c>
      <c r="O1970" s="4">
        <f t="shared" si="30"/>
        <v>0</v>
      </c>
    </row>
    <row r="1971" spans="1:15">
      <c r="A1971" s="1" t="s">
        <v>2011</v>
      </c>
      <c r="B1971" s="2">
        <v>44934</v>
      </c>
      <c r="C1971" s="13" t="str">
        <f>TEXT(bbdd_Social_Media_Trends[[#This Row],[Post_Date]],"aaaa-mm")</f>
        <v>2023-01</v>
      </c>
      <c r="D1971" s="1" t="s">
        <v>27</v>
      </c>
      <c r="E1971" s="1" t="s">
        <v>31</v>
      </c>
      <c r="F1971" s="1" t="s">
        <v>14</v>
      </c>
      <c r="G1971" s="1" t="s">
        <v>44</v>
      </c>
      <c r="H1971">
        <v>3274297</v>
      </c>
      <c r="I1971">
        <v>184354</v>
      </c>
      <c r="J1971">
        <v>81187</v>
      </c>
      <c r="K1971">
        <v>44492</v>
      </c>
      <c r="L1971">
        <f>bbdd_Social_Media_Trends[[#This Row],[Likes]]+bbdd_Social_Media_Trends[[#This Row],[Shares]]+bbdd_Social_Media_Trends[[#This Row],[Comments]]</f>
        <v>310033</v>
      </c>
      <c r="M1971">
        <f>bbdd_Social_Media_Trends[[#This Row],[Interactions]]/bbdd_Social_Media_Trends[[#This Row],[Views]]</f>
        <v>9.4686890040824034E-2</v>
      </c>
      <c r="N1971" s="1" t="s">
        <v>16</v>
      </c>
      <c r="O1971" s="4">
        <f t="shared" si="30"/>
        <v>0</v>
      </c>
    </row>
    <row r="1972" spans="1:15">
      <c r="A1972" s="1" t="s">
        <v>2012</v>
      </c>
      <c r="B1972" s="2">
        <v>44575</v>
      </c>
      <c r="C1972" s="13" t="str">
        <f>TEXT(bbdd_Social_Media_Trends[[#This Row],[Post_Date]],"aaaa-mm")</f>
        <v>2022-01</v>
      </c>
      <c r="D1972" s="1" t="s">
        <v>27</v>
      </c>
      <c r="E1972" s="1" t="s">
        <v>59</v>
      </c>
      <c r="F1972" s="1" t="s">
        <v>32</v>
      </c>
      <c r="G1972" s="1" t="s">
        <v>21</v>
      </c>
      <c r="H1972">
        <v>692249</v>
      </c>
      <c r="I1972">
        <v>59339</v>
      </c>
      <c r="J1972">
        <v>46173</v>
      </c>
      <c r="K1972">
        <v>23289</v>
      </c>
      <c r="L1972">
        <f>bbdd_Social_Media_Trends[[#This Row],[Likes]]+bbdd_Social_Media_Trends[[#This Row],[Shares]]+bbdd_Social_Media_Trends[[#This Row],[Comments]]</f>
        <v>128801</v>
      </c>
      <c r="M1972">
        <f>bbdd_Social_Media_Trends[[#This Row],[Interactions]]/bbdd_Social_Media_Trends[[#This Row],[Views]]</f>
        <v>0.18606166278318928</v>
      </c>
      <c r="N1972" s="1" t="s">
        <v>22</v>
      </c>
      <c r="O1972" s="4">
        <f t="shared" si="30"/>
        <v>0</v>
      </c>
    </row>
    <row r="1973" spans="1:15">
      <c r="A1973" s="1" t="s">
        <v>2013</v>
      </c>
      <c r="B1973" s="2">
        <v>44840</v>
      </c>
      <c r="C1973" s="13" t="str">
        <f>TEXT(bbdd_Social_Media_Trends[[#This Row],[Post_Date]],"aaaa-mm")</f>
        <v>2022-10</v>
      </c>
      <c r="D1973" s="1" t="s">
        <v>24</v>
      </c>
      <c r="E1973" s="1" t="s">
        <v>13</v>
      </c>
      <c r="F1973" s="1" t="s">
        <v>32</v>
      </c>
      <c r="G1973" s="1" t="s">
        <v>25</v>
      </c>
      <c r="H1973">
        <v>1056289</v>
      </c>
      <c r="I1973">
        <v>71036</v>
      </c>
      <c r="J1973">
        <v>48498</v>
      </c>
      <c r="K1973">
        <v>5795</v>
      </c>
      <c r="L1973">
        <f>bbdd_Social_Media_Trends[[#This Row],[Likes]]+bbdd_Social_Media_Trends[[#This Row],[Shares]]+bbdd_Social_Media_Trends[[#This Row],[Comments]]</f>
        <v>125329</v>
      </c>
      <c r="M1973">
        <f>bbdd_Social_Media_Trends[[#This Row],[Interactions]]/bbdd_Social_Media_Trends[[#This Row],[Views]]</f>
        <v>0.11865029362229465</v>
      </c>
      <c r="N1973" s="1" t="s">
        <v>16</v>
      </c>
      <c r="O1973" s="4">
        <f t="shared" si="30"/>
        <v>0</v>
      </c>
    </row>
    <row r="1974" spans="1:15">
      <c r="A1974" s="1" t="s">
        <v>2014</v>
      </c>
      <c r="B1974" s="2">
        <v>44971</v>
      </c>
      <c r="C1974" s="13" t="str">
        <f>TEXT(bbdd_Social_Media_Trends[[#This Row],[Post_Date]],"aaaa-mm")</f>
        <v>2023-02</v>
      </c>
      <c r="D1974" s="1" t="s">
        <v>24</v>
      </c>
      <c r="E1974" s="1" t="s">
        <v>57</v>
      </c>
      <c r="F1974" s="1" t="s">
        <v>14</v>
      </c>
      <c r="G1974" s="1" t="s">
        <v>44</v>
      </c>
      <c r="H1974">
        <v>1940236</v>
      </c>
      <c r="I1974">
        <v>125022</v>
      </c>
      <c r="J1974">
        <v>92019</v>
      </c>
      <c r="K1974">
        <v>17019</v>
      </c>
      <c r="L1974">
        <f>bbdd_Social_Media_Trends[[#This Row],[Likes]]+bbdd_Social_Media_Trends[[#This Row],[Shares]]+bbdd_Social_Media_Trends[[#This Row],[Comments]]</f>
        <v>234060</v>
      </c>
      <c r="M1974">
        <f>bbdd_Social_Media_Trends[[#This Row],[Interactions]]/bbdd_Social_Media_Trends[[#This Row],[Views]]</f>
        <v>0.12063480937370505</v>
      </c>
      <c r="N1974" s="1" t="s">
        <v>16</v>
      </c>
      <c r="O1974" s="4">
        <f t="shared" si="30"/>
        <v>0</v>
      </c>
    </row>
    <row r="1975" spans="1:15">
      <c r="A1975" s="1" t="s">
        <v>2015</v>
      </c>
      <c r="B1975" s="2">
        <v>44717</v>
      </c>
      <c r="C1975" s="13" t="str">
        <f>TEXT(bbdd_Social_Media_Trends[[#This Row],[Post_Date]],"aaaa-mm")</f>
        <v>2022-06</v>
      </c>
      <c r="D1975" s="1" t="s">
        <v>18</v>
      </c>
      <c r="E1975" s="1" t="s">
        <v>31</v>
      </c>
      <c r="F1975" s="1" t="s">
        <v>41</v>
      </c>
      <c r="G1975" s="1" t="s">
        <v>50</v>
      </c>
      <c r="H1975">
        <v>73305</v>
      </c>
      <c r="I1975">
        <v>71221</v>
      </c>
      <c r="J1975">
        <v>51250</v>
      </c>
      <c r="K1975">
        <v>7922</v>
      </c>
      <c r="L1975">
        <f>bbdd_Social_Media_Trends[[#This Row],[Likes]]+bbdd_Social_Media_Trends[[#This Row],[Shares]]+bbdd_Social_Media_Trends[[#This Row],[Comments]]</f>
        <v>130393</v>
      </c>
      <c r="M1975">
        <f>bbdd_Social_Media_Trends[[#This Row],[Interactions]]/bbdd_Social_Media_Trends[[#This Row],[Views]]</f>
        <v>1.778773617079326</v>
      </c>
      <c r="N1975" s="1" t="s">
        <v>22</v>
      </c>
      <c r="O1975" s="4">
        <f t="shared" si="30"/>
        <v>0</v>
      </c>
    </row>
    <row r="1976" spans="1:15">
      <c r="A1976" s="1" t="s">
        <v>2016</v>
      </c>
      <c r="B1976" s="2">
        <v>45246</v>
      </c>
      <c r="C1976" s="13" t="str">
        <f>TEXT(bbdd_Social_Media_Trends[[#This Row],[Post_Date]],"aaaa-mm")</f>
        <v>2023-11</v>
      </c>
      <c r="D1976" s="1" t="s">
        <v>27</v>
      </c>
      <c r="E1976" s="1" t="s">
        <v>31</v>
      </c>
      <c r="F1976" s="1" t="s">
        <v>47</v>
      </c>
      <c r="G1976" s="1" t="s">
        <v>37</v>
      </c>
      <c r="H1976">
        <v>624461</v>
      </c>
      <c r="I1976">
        <v>242045</v>
      </c>
      <c r="J1976">
        <v>53178</v>
      </c>
      <c r="K1976">
        <v>47610</v>
      </c>
      <c r="L1976">
        <f>bbdd_Social_Media_Trends[[#This Row],[Likes]]+bbdd_Social_Media_Trends[[#This Row],[Shares]]+bbdd_Social_Media_Trends[[#This Row],[Comments]]</f>
        <v>342833</v>
      </c>
      <c r="M1976">
        <f>bbdd_Social_Media_Trends[[#This Row],[Interactions]]/bbdd_Social_Media_Trends[[#This Row],[Views]]</f>
        <v>0.54900626300121225</v>
      </c>
      <c r="N1976" s="1" t="s">
        <v>16</v>
      </c>
      <c r="O1976" s="4">
        <f t="shared" si="30"/>
        <v>0</v>
      </c>
    </row>
    <row r="1977" spans="1:15">
      <c r="A1977" s="1" t="s">
        <v>2017</v>
      </c>
      <c r="B1977" s="2">
        <v>44680</v>
      </c>
      <c r="C1977" s="13" t="str">
        <f>TEXT(bbdd_Social_Media_Trends[[#This Row],[Post_Date]],"aaaa-mm")</f>
        <v>2022-04</v>
      </c>
      <c r="D1977" s="1" t="s">
        <v>27</v>
      </c>
      <c r="E1977" s="1" t="s">
        <v>46</v>
      </c>
      <c r="F1977" s="1" t="s">
        <v>20</v>
      </c>
      <c r="G1977" s="1" t="s">
        <v>37</v>
      </c>
      <c r="H1977">
        <v>1180565</v>
      </c>
      <c r="I1977">
        <v>50531</v>
      </c>
      <c r="J1977">
        <v>95541</v>
      </c>
      <c r="K1977">
        <v>45708</v>
      </c>
      <c r="L1977">
        <f>bbdd_Social_Media_Trends[[#This Row],[Likes]]+bbdd_Social_Media_Trends[[#This Row],[Shares]]+bbdd_Social_Media_Trends[[#This Row],[Comments]]</f>
        <v>191780</v>
      </c>
      <c r="M1977">
        <f>bbdd_Social_Media_Trends[[#This Row],[Interactions]]/bbdd_Social_Media_Trends[[#This Row],[Views]]</f>
        <v>0.16244764159533784</v>
      </c>
      <c r="N1977" s="1" t="s">
        <v>22</v>
      </c>
      <c r="O1977" s="4">
        <f t="shared" si="30"/>
        <v>0</v>
      </c>
    </row>
    <row r="1978" spans="1:15">
      <c r="A1978" s="1" t="s">
        <v>2018</v>
      </c>
      <c r="B1978" s="2">
        <v>44578</v>
      </c>
      <c r="C1978" s="13" t="str">
        <f>TEXT(bbdd_Social_Media_Trends[[#This Row],[Post_Date]],"aaaa-mm")</f>
        <v>2022-01</v>
      </c>
      <c r="D1978" s="1" t="s">
        <v>18</v>
      </c>
      <c r="E1978" s="1" t="s">
        <v>19</v>
      </c>
      <c r="F1978" s="1" t="s">
        <v>47</v>
      </c>
      <c r="G1978" s="1" t="s">
        <v>44</v>
      </c>
      <c r="H1978">
        <v>3727268</v>
      </c>
      <c r="I1978">
        <v>498148</v>
      </c>
      <c r="J1978">
        <v>22306</v>
      </c>
      <c r="K1978">
        <v>37966</v>
      </c>
      <c r="L1978">
        <f>bbdd_Social_Media_Trends[[#This Row],[Likes]]+bbdd_Social_Media_Trends[[#This Row],[Shares]]+bbdd_Social_Media_Trends[[#This Row],[Comments]]</f>
        <v>558420</v>
      </c>
      <c r="M1978">
        <f>bbdd_Social_Media_Trends[[#This Row],[Interactions]]/bbdd_Social_Media_Trends[[#This Row],[Views]]</f>
        <v>0.14982019001585076</v>
      </c>
      <c r="N1978" s="1" t="s">
        <v>29</v>
      </c>
      <c r="O1978" s="4">
        <f t="shared" si="30"/>
        <v>0</v>
      </c>
    </row>
    <row r="1979" spans="1:15">
      <c r="A1979" s="1" t="s">
        <v>2019</v>
      </c>
      <c r="B1979" s="2">
        <v>45200</v>
      </c>
      <c r="C1979" s="13" t="str">
        <f>TEXT(bbdd_Social_Media_Trends[[#This Row],[Post_Date]],"aaaa-mm")</f>
        <v>2023-10</v>
      </c>
      <c r="D1979" s="1" t="s">
        <v>27</v>
      </c>
      <c r="E1979" s="1" t="s">
        <v>46</v>
      </c>
      <c r="F1979" s="1" t="s">
        <v>41</v>
      </c>
      <c r="G1979" s="1" t="s">
        <v>25</v>
      </c>
      <c r="H1979">
        <v>3952848</v>
      </c>
      <c r="I1979">
        <v>256180</v>
      </c>
      <c r="J1979">
        <v>92132</v>
      </c>
      <c r="K1979">
        <v>40687</v>
      </c>
      <c r="L1979">
        <f>bbdd_Social_Media_Trends[[#This Row],[Likes]]+bbdd_Social_Media_Trends[[#This Row],[Shares]]+bbdd_Social_Media_Trends[[#This Row],[Comments]]</f>
        <v>388999</v>
      </c>
      <c r="M1979">
        <f>bbdd_Social_Media_Trends[[#This Row],[Interactions]]/bbdd_Social_Media_Trends[[#This Row],[Views]]</f>
        <v>9.8409804778731694E-2</v>
      </c>
      <c r="N1979" s="1" t="s">
        <v>16</v>
      </c>
      <c r="O1979" s="4">
        <f t="shared" si="30"/>
        <v>0</v>
      </c>
    </row>
    <row r="1980" spans="1:15">
      <c r="A1980" s="1" t="s">
        <v>2020</v>
      </c>
      <c r="B1980" s="2">
        <v>45064</v>
      </c>
      <c r="C1980" s="13" t="str">
        <f>TEXT(bbdd_Social_Media_Trends[[#This Row],[Post_Date]],"aaaa-mm")</f>
        <v>2023-05</v>
      </c>
      <c r="D1980" s="1" t="s">
        <v>27</v>
      </c>
      <c r="E1980" s="1" t="s">
        <v>46</v>
      </c>
      <c r="F1980" s="1" t="s">
        <v>20</v>
      </c>
      <c r="G1980" s="1" t="s">
        <v>50</v>
      </c>
      <c r="H1980">
        <v>4791590</v>
      </c>
      <c r="I1980">
        <v>490632</v>
      </c>
      <c r="J1980">
        <v>87681</v>
      </c>
      <c r="K1980">
        <v>35110</v>
      </c>
      <c r="L1980">
        <f>bbdd_Social_Media_Trends[[#This Row],[Likes]]+bbdd_Social_Media_Trends[[#This Row],[Shares]]+bbdd_Social_Media_Trends[[#This Row],[Comments]]</f>
        <v>613423</v>
      </c>
      <c r="M1980">
        <f>bbdd_Social_Media_Trends[[#This Row],[Interactions]]/bbdd_Social_Media_Trends[[#This Row],[Views]]</f>
        <v>0.12802076137566026</v>
      </c>
      <c r="N1980" s="1" t="s">
        <v>22</v>
      </c>
      <c r="O1980" s="4">
        <f t="shared" si="30"/>
        <v>0</v>
      </c>
    </row>
    <row r="1981" spans="1:15">
      <c r="A1981" s="1" t="s">
        <v>2021</v>
      </c>
      <c r="B1981" s="2">
        <v>45160</v>
      </c>
      <c r="C1981" s="13" t="str">
        <f>TEXT(bbdd_Social_Media_Trends[[#This Row],[Post_Date]],"aaaa-mm")</f>
        <v>2023-08</v>
      </c>
      <c r="D1981" s="1" t="s">
        <v>18</v>
      </c>
      <c r="E1981" s="1" t="s">
        <v>31</v>
      </c>
      <c r="F1981" s="1" t="s">
        <v>41</v>
      </c>
      <c r="G1981" s="1" t="s">
        <v>15</v>
      </c>
      <c r="H1981">
        <v>4385009</v>
      </c>
      <c r="I1981">
        <v>261366</v>
      </c>
      <c r="J1981">
        <v>12234</v>
      </c>
      <c r="K1981">
        <v>22595</v>
      </c>
      <c r="L1981">
        <f>bbdd_Social_Media_Trends[[#This Row],[Likes]]+bbdd_Social_Media_Trends[[#This Row],[Shares]]+bbdd_Social_Media_Trends[[#This Row],[Comments]]</f>
        <v>296195</v>
      </c>
      <c r="M1981">
        <f>bbdd_Social_Media_Trends[[#This Row],[Interactions]]/bbdd_Social_Media_Trends[[#This Row],[Views]]</f>
        <v>6.7547181773173093E-2</v>
      </c>
      <c r="N1981" s="1" t="s">
        <v>22</v>
      </c>
      <c r="O1981" s="4">
        <f t="shared" si="30"/>
        <v>0</v>
      </c>
    </row>
    <row r="1982" spans="1:15">
      <c r="A1982" s="1" t="s">
        <v>2022</v>
      </c>
      <c r="B1982" s="2">
        <v>44960</v>
      </c>
      <c r="C1982" s="13" t="str">
        <f>TEXT(bbdd_Social_Media_Trends[[#This Row],[Post_Date]],"aaaa-mm")</f>
        <v>2023-02</v>
      </c>
      <c r="D1982" s="1" t="s">
        <v>27</v>
      </c>
      <c r="E1982" s="1" t="s">
        <v>35</v>
      </c>
      <c r="F1982" s="1" t="s">
        <v>20</v>
      </c>
      <c r="G1982" s="1" t="s">
        <v>50</v>
      </c>
      <c r="H1982">
        <v>2017090</v>
      </c>
      <c r="I1982">
        <v>441353</v>
      </c>
      <c r="J1982">
        <v>31596</v>
      </c>
      <c r="K1982">
        <v>30156</v>
      </c>
      <c r="L1982">
        <f>bbdd_Social_Media_Trends[[#This Row],[Likes]]+bbdd_Social_Media_Trends[[#This Row],[Shares]]+bbdd_Social_Media_Trends[[#This Row],[Comments]]</f>
        <v>503105</v>
      </c>
      <c r="M1982">
        <f>bbdd_Social_Media_Trends[[#This Row],[Interactions]]/bbdd_Social_Media_Trends[[#This Row],[Views]]</f>
        <v>0.24942119588119518</v>
      </c>
      <c r="N1982" s="1" t="s">
        <v>22</v>
      </c>
      <c r="O1982" s="4">
        <f t="shared" si="30"/>
        <v>0</v>
      </c>
    </row>
    <row r="1983" spans="1:15">
      <c r="A1983" s="1" t="s">
        <v>2023</v>
      </c>
      <c r="B1983" s="2">
        <v>45219</v>
      </c>
      <c r="C1983" s="13" t="str">
        <f>TEXT(bbdd_Social_Media_Trends[[#This Row],[Post_Date]],"aaaa-mm")</f>
        <v>2023-10</v>
      </c>
      <c r="D1983" s="1" t="s">
        <v>24</v>
      </c>
      <c r="E1983" s="1" t="s">
        <v>59</v>
      </c>
      <c r="F1983" s="1" t="s">
        <v>20</v>
      </c>
      <c r="G1983" s="1" t="s">
        <v>37</v>
      </c>
      <c r="H1983">
        <v>758023</v>
      </c>
      <c r="I1983">
        <v>91793</v>
      </c>
      <c r="J1983">
        <v>51037</v>
      </c>
      <c r="K1983">
        <v>44079</v>
      </c>
      <c r="L1983">
        <f>bbdd_Social_Media_Trends[[#This Row],[Likes]]+bbdd_Social_Media_Trends[[#This Row],[Shares]]+bbdd_Social_Media_Trends[[#This Row],[Comments]]</f>
        <v>186909</v>
      </c>
      <c r="M1983">
        <f>bbdd_Social_Media_Trends[[#This Row],[Interactions]]/bbdd_Social_Media_Trends[[#This Row],[Views]]</f>
        <v>0.24657431238893807</v>
      </c>
      <c r="N1983" s="1" t="s">
        <v>16</v>
      </c>
      <c r="O1983" s="4">
        <f t="shared" si="30"/>
        <v>0</v>
      </c>
    </row>
    <row r="1984" spans="1:15">
      <c r="A1984" s="1" t="s">
        <v>2024</v>
      </c>
      <c r="B1984" s="2">
        <v>45054</v>
      </c>
      <c r="C1984" s="13" t="str">
        <f>TEXT(bbdd_Social_Media_Trends[[#This Row],[Post_Date]],"aaaa-mm")</f>
        <v>2023-05</v>
      </c>
      <c r="D1984" s="1" t="s">
        <v>18</v>
      </c>
      <c r="E1984" s="1" t="s">
        <v>19</v>
      </c>
      <c r="F1984" s="1" t="s">
        <v>32</v>
      </c>
      <c r="G1984" s="1" t="s">
        <v>60</v>
      </c>
      <c r="H1984">
        <v>3919221</v>
      </c>
      <c r="I1984">
        <v>497249</v>
      </c>
      <c r="J1984">
        <v>2694</v>
      </c>
      <c r="K1984">
        <v>27576</v>
      </c>
      <c r="L1984">
        <f>bbdd_Social_Media_Trends[[#This Row],[Likes]]+bbdd_Social_Media_Trends[[#This Row],[Shares]]+bbdd_Social_Media_Trends[[#This Row],[Comments]]</f>
        <v>527519</v>
      </c>
      <c r="M1984">
        <f>bbdd_Social_Media_Trends[[#This Row],[Interactions]]/bbdd_Social_Media_Trends[[#This Row],[Views]]</f>
        <v>0.13459792137264012</v>
      </c>
      <c r="N1984" s="1" t="s">
        <v>22</v>
      </c>
      <c r="O1984" s="4">
        <f t="shared" si="30"/>
        <v>0</v>
      </c>
    </row>
    <row r="1985" spans="1:15">
      <c r="A1985" s="1" t="s">
        <v>2025</v>
      </c>
      <c r="B1985" s="2">
        <v>45270</v>
      </c>
      <c r="C1985" s="13" t="str">
        <f>TEXT(bbdd_Social_Media_Trends[[#This Row],[Post_Date]],"aaaa-mm")</f>
        <v>2023-12</v>
      </c>
      <c r="D1985" s="1" t="s">
        <v>27</v>
      </c>
      <c r="E1985" s="1" t="s">
        <v>13</v>
      </c>
      <c r="F1985" s="1" t="s">
        <v>47</v>
      </c>
      <c r="G1985" s="1" t="s">
        <v>60</v>
      </c>
      <c r="H1985">
        <v>3634651</v>
      </c>
      <c r="I1985">
        <v>193211</v>
      </c>
      <c r="J1985">
        <v>91421</v>
      </c>
      <c r="K1985">
        <v>48931</v>
      </c>
      <c r="L1985">
        <f>bbdd_Social_Media_Trends[[#This Row],[Likes]]+bbdd_Social_Media_Trends[[#This Row],[Shares]]+bbdd_Social_Media_Trends[[#This Row],[Comments]]</f>
        <v>333563</v>
      </c>
      <c r="M1985">
        <f>bbdd_Social_Media_Trends[[#This Row],[Interactions]]/bbdd_Social_Media_Trends[[#This Row],[Views]]</f>
        <v>9.1773047811192873E-2</v>
      </c>
      <c r="N1985" s="1" t="s">
        <v>29</v>
      </c>
      <c r="O1985" s="4">
        <f t="shared" si="30"/>
        <v>0</v>
      </c>
    </row>
    <row r="1986" spans="1:15">
      <c r="A1986" s="1" t="s">
        <v>2026</v>
      </c>
      <c r="B1986" s="2">
        <v>44629</v>
      </c>
      <c r="C1986" s="13" t="str">
        <f>TEXT(bbdd_Social_Media_Trends[[#This Row],[Post_Date]],"aaaa-mm")</f>
        <v>2022-03</v>
      </c>
      <c r="D1986" s="1" t="s">
        <v>27</v>
      </c>
      <c r="E1986" s="1" t="s">
        <v>49</v>
      </c>
      <c r="F1986" s="1" t="s">
        <v>14</v>
      </c>
      <c r="G1986" s="1" t="s">
        <v>50</v>
      </c>
      <c r="H1986">
        <v>3024824</v>
      </c>
      <c r="I1986">
        <v>125212</v>
      </c>
      <c r="J1986">
        <v>51333</v>
      </c>
      <c r="K1986">
        <v>10618</v>
      </c>
      <c r="L1986">
        <f>bbdd_Social_Media_Trends[[#This Row],[Likes]]+bbdd_Social_Media_Trends[[#This Row],[Shares]]+bbdd_Social_Media_Trends[[#This Row],[Comments]]</f>
        <v>187163</v>
      </c>
      <c r="M1986">
        <f>bbdd_Social_Media_Trends[[#This Row],[Interactions]]/bbdd_Social_Media_Trends[[#This Row],[Views]]</f>
        <v>6.1875666154460558E-2</v>
      </c>
      <c r="N1986" s="1" t="s">
        <v>29</v>
      </c>
      <c r="O1986" s="4">
        <f t="shared" ref="O1986:O2049" si="31">IF(ISERROR(VLOOKUP(A1986,A1987:A6984,1,FALSE)),0, 1)</f>
        <v>0</v>
      </c>
    </row>
    <row r="1987" spans="1:15">
      <c r="A1987" s="1" t="s">
        <v>2027</v>
      </c>
      <c r="B1987" s="2">
        <v>44791</v>
      </c>
      <c r="C1987" s="13" t="str">
        <f>TEXT(bbdd_Social_Media_Trends[[#This Row],[Post_Date]],"aaaa-mm")</f>
        <v>2022-08</v>
      </c>
      <c r="D1987" s="1" t="s">
        <v>12</v>
      </c>
      <c r="E1987" s="1" t="s">
        <v>49</v>
      </c>
      <c r="F1987" s="1" t="s">
        <v>47</v>
      </c>
      <c r="G1987" s="1" t="s">
        <v>44</v>
      </c>
      <c r="H1987">
        <v>4087185</v>
      </c>
      <c r="I1987">
        <v>135652</v>
      </c>
      <c r="J1987">
        <v>4625</v>
      </c>
      <c r="K1987">
        <v>8672</v>
      </c>
      <c r="L1987">
        <f>bbdd_Social_Media_Trends[[#This Row],[Likes]]+bbdd_Social_Media_Trends[[#This Row],[Shares]]+bbdd_Social_Media_Trends[[#This Row],[Comments]]</f>
        <v>148949</v>
      </c>
      <c r="M1987">
        <f>bbdd_Social_Media_Trends[[#This Row],[Interactions]]/bbdd_Social_Media_Trends[[#This Row],[Views]]</f>
        <v>3.6442930770200027E-2</v>
      </c>
      <c r="N1987" s="1" t="s">
        <v>29</v>
      </c>
      <c r="O1987" s="4">
        <f t="shared" si="31"/>
        <v>0</v>
      </c>
    </row>
    <row r="1988" spans="1:15">
      <c r="A1988" s="1" t="s">
        <v>2028</v>
      </c>
      <c r="B1988" s="2">
        <v>45117</v>
      </c>
      <c r="C1988" s="13" t="str">
        <f>TEXT(bbdd_Social_Media_Trends[[#This Row],[Post_Date]],"aaaa-mm")</f>
        <v>2023-07</v>
      </c>
      <c r="D1988" s="1" t="s">
        <v>27</v>
      </c>
      <c r="E1988" s="1" t="s">
        <v>13</v>
      </c>
      <c r="F1988" s="1" t="s">
        <v>32</v>
      </c>
      <c r="G1988" s="1" t="s">
        <v>44</v>
      </c>
      <c r="H1988">
        <v>4859517</v>
      </c>
      <c r="I1988">
        <v>355118</v>
      </c>
      <c r="J1988">
        <v>3206</v>
      </c>
      <c r="K1988">
        <v>41782</v>
      </c>
      <c r="L1988">
        <f>bbdd_Social_Media_Trends[[#This Row],[Likes]]+bbdd_Social_Media_Trends[[#This Row],[Shares]]+bbdd_Social_Media_Trends[[#This Row],[Comments]]</f>
        <v>400106</v>
      </c>
      <c r="M1988">
        <f>bbdd_Social_Media_Trends[[#This Row],[Interactions]]/bbdd_Social_Media_Trends[[#This Row],[Views]]</f>
        <v>8.2334520076789527E-2</v>
      </c>
      <c r="N1988" s="1" t="s">
        <v>22</v>
      </c>
      <c r="O1988" s="4">
        <f t="shared" si="31"/>
        <v>0</v>
      </c>
    </row>
    <row r="1989" spans="1:15">
      <c r="A1989" s="1" t="s">
        <v>2029</v>
      </c>
      <c r="B1989" s="2">
        <v>44777</v>
      </c>
      <c r="C1989" s="13" t="str">
        <f>TEXT(bbdd_Social_Media_Trends[[#This Row],[Post_Date]],"aaaa-mm")</f>
        <v>2022-08</v>
      </c>
      <c r="D1989" s="1" t="s">
        <v>24</v>
      </c>
      <c r="E1989" s="1" t="s">
        <v>57</v>
      </c>
      <c r="F1989" s="1" t="s">
        <v>47</v>
      </c>
      <c r="G1989" s="1" t="s">
        <v>21</v>
      </c>
      <c r="H1989">
        <v>724706</v>
      </c>
      <c r="I1989">
        <v>424691</v>
      </c>
      <c r="J1989">
        <v>59898</v>
      </c>
      <c r="K1989">
        <v>33359</v>
      </c>
      <c r="L1989">
        <f>bbdd_Social_Media_Trends[[#This Row],[Likes]]+bbdd_Social_Media_Trends[[#This Row],[Shares]]+bbdd_Social_Media_Trends[[#This Row],[Comments]]</f>
        <v>517948</v>
      </c>
      <c r="M1989">
        <f>bbdd_Social_Media_Trends[[#This Row],[Interactions]]/bbdd_Social_Media_Trends[[#This Row],[Views]]</f>
        <v>0.71470085800310745</v>
      </c>
      <c r="N1989" s="1" t="s">
        <v>29</v>
      </c>
      <c r="O1989" s="4">
        <f t="shared" si="31"/>
        <v>0</v>
      </c>
    </row>
    <row r="1990" spans="1:15">
      <c r="A1990" s="1" t="s">
        <v>2030</v>
      </c>
      <c r="B1990" s="2">
        <v>44677</v>
      </c>
      <c r="C1990" s="13" t="str">
        <f>TEXT(bbdd_Social_Media_Trends[[#This Row],[Post_Date]],"aaaa-mm")</f>
        <v>2022-04</v>
      </c>
      <c r="D1990" s="1" t="s">
        <v>12</v>
      </c>
      <c r="E1990" s="1" t="s">
        <v>59</v>
      </c>
      <c r="F1990" s="1" t="s">
        <v>36</v>
      </c>
      <c r="G1990" s="1" t="s">
        <v>50</v>
      </c>
      <c r="H1990">
        <v>1408093</v>
      </c>
      <c r="I1990">
        <v>364412</v>
      </c>
      <c r="J1990">
        <v>43196</v>
      </c>
      <c r="K1990">
        <v>35593</v>
      </c>
      <c r="L1990">
        <f>bbdd_Social_Media_Trends[[#This Row],[Likes]]+bbdd_Social_Media_Trends[[#This Row],[Shares]]+bbdd_Social_Media_Trends[[#This Row],[Comments]]</f>
        <v>443201</v>
      </c>
      <c r="M1990">
        <f>bbdd_Social_Media_Trends[[#This Row],[Interactions]]/bbdd_Social_Media_Trends[[#This Row],[Views]]</f>
        <v>0.31475264772994399</v>
      </c>
      <c r="N1990" s="1" t="s">
        <v>22</v>
      </c>
      <c r="O1990" s="4">
        <f t="shared" si="31"/>
        <v>0</v>
      </c>
    </row>
    <row r="1991" spans="1:15">
      <c r="A1991" s="1" t="s">
        <v>2031</v>
      </c>
      <c r="B1991" s="2">
        <v>44701</v>
      </c>
      <c r="C1991" s="13" t="str">
        <f>TEXT(bbdd_Social_Media_Trends[[#This Row],[Post_Date]],"aaaa-mm")</f>
        <v>2022-05</v>
      </c>
      <c r="D1991" s="1" t="s">
        <v>18</v>
      </c>
      <c r="E1991" s="1" t="s">
        <v>19</v>
      </c>
      <c r="F1991" s="1" t="s">
        <v>47</v>
      </c>
      <c r="G1991" s="1" t="s">
        <v>28</v>
      </c>
      <c r="H1991">
        <v>3076229</v>
      </c>
      <c r="I1991">
        <v>447588</v>
      </c>
      <c r="J1991">
        <v>97652</v>
      </c>
      <c r="K1991">
        <v>34103</v>
      </c>
      <c r="L1991">
        <f>bbdd_Social_Media_Trends[[#This Row],[Likes]]+bbdd_Social_Media_Trends[[#This Row],[Shares]]+bbdd_Social_Media_Trends[[#This Row],[Comments]]</f>
        <v>579343</v>
      </c>
      <c r="M1991">
        <f>bbdd_Social_Media_Trends[[#This Row],[Interactions]]/bbdd_Social_Media_Trends[[#This Row],[Views]]</f>
        <v>0.18832895730454396</v>
      </c>
      <c r="N1991" s="1" t="s">
        <v>22</v>
      </c>
      <c r="O1991" s="4">
        <f t="shared" si="31"/>
        <v>0</v>
      </c>
    </row>
    <row r="1992" spans="1:15">
      <c r="A1992" s="1" t="s">
        <v>2032</v>
      </c>
      <c r="B1992" s="2">
        <v>44562</v>
      </c>
      <c r="C1992" s="13" t="str">
        <f>TEXT(bbdd_Social_Media_Trends[[#This Row],[Post_Date]],"aaaa-mm")</f>
        <v>2022-01</v>
      </c>
      <c r="D1992" s="1" t="s">
        <v>27</v>
      </c>
      <c r="E1992" s="1" t="s">
        <v>57</v>
      </c>
      <c r="F1992" s="1" t="s">
        <v>32</v>
      </c>
      <c r="G1992" s="1" t="s">
        <v>15</v>
      </c>
      <c r="H1992">
        <v>1060377</v>
      </c>
      <c r="I1992">
        <v>361801</v>
      </c>
      <c r="J1992">
        <v>39128</v>
      </c>
      <c r="K1992">
        <v>17226</v>
      </c>
      <c r="L1992">
        <f>bbdd_Social_Media_Trends[[#This Row],[Likes]]+bbdd_Social_Media_Trends[[#This Row],[Shares]]+bbdd_Social_Media_Trends[[#This Row],[Comments]]</f>
        <v>418155</v>
      </c>
      <c r="M1992">
        <f>bbdd_Social_Media_Trends[[#This Row],[Interactions]]/bbdd_Social_Media_Trends[[#This Row],[Views]]</f>
        <v>0.3943455959531374</v>
      </c>
      <c r="N1992" s="1" t="s">
        <v>22</v>
      </c>
      <c r="O1992" s="4">
        <f t="shared" si="31"/>
        <v>0</v>
      </c>
    </row>
    <row r="1993" spans="1:15">
      <c r="A1993" s="1" t="s">
        <v>2033</v>
      </c>
      <c r="B1993" s="2">
        <v>45069</v>
      </c>
      <c r="C1993" s="13" t="str">
        <f>TEXT(bbdd_Social_Media_Trends[[#This Row],[Post_Date]],"aaaa-mm")</f>
        <v>2023-05</v>
      </c>
      <c r="D1993" s="1" t="s">
        <v>24</v>
      </c>
      <c r="E1993" s="1" t="s">
        <v>19</v>
      </c>
      <c r="F1993" s="1" t="s">
        <v>20</v>
      </c>
      <c r="G1993" s="1" t="s">
        <v>21</v>
      </c>
      <c r="H1993">
        <v>3664216</v>
      </c>
      <c r="I1993">
        <v>95608</v>
      </c>
      <c r="J1993">
        <v>71443</v>
      </c>
      <c r="K1993">
        <v>48549</v>
      </c>
      <c r="L1993">
        <f>bbdd_Social_Media_Trends[[#This Row],[Likes]]+bbdd_Social_Media_Trends[[#This Row],[Shares]]+bbdd_Social_Media_Trends[[#This Row],[Comments]]</f>
        <v>215600</v>
      </c>
      <c r="M1993">
        <f>bbdd_Social_Media_Trends[[#This Row],[Interactions]]/bbdd_Social_Media_Trends[[#This Row],[Views]]</f>
        <v>5.8839326065930612E-2</v>
      </c>
      <c r="N1993" s="1" t="s">
        <v>16</v>
      </c>
      <c r="O1993" s="4">
        <f t="shared" si="31"/>
        <v>0</v>
      </c>
    </row>
    <row r="1994" spans="1:15">
      <c r="A1994" s="1" t="s">
        <v>2034</v>
      </c>
      <c r="B1994" s="2">
        <v>44984</v>
      </c>
      <c r="C1994" s="13" t="str">
        <f>TEXT(bbdd_Social_Media_Trends[[#This Row],[Post_Date]],"aaaa-mm")</f>
        <v>2023-02</v>
      </c>
      <c r="D1994" s="1" t="s">
        <v>18</v>
      </c>
      <c r="E1994" s="1" t="s">
        <v>31</v>
      </c>
      <c r="F1994" s="1" t="s">
        <v>41</v>
      </c>
      <c r="G1994" s="1" t="s">
        <v>60</v>
      </c>
      <c r="H1994">
        <v>746440</v>
      </c>
      <c r="I1994">
        <v>448758</v>
      </c>
      <c r="J1994">
        <v>50483</v>
      </c>
      <c r="K1994">
        <v>27487</v>
      </c>
      <c r="L1994">
        <f>bbdd_Social_Media_Trends[[#This Row],[Likes]]+bbdd_Social_Media_Trends[[#This Row],[Shares]]+bbdd_Social_Media_Trends[[#This Row],[Comments]]</f>
        <v>526728</v>
      </c>
      <c r="M1994">
        <f>bbdd_Social_Media_Trends[[#This Row],[Interactions]]/bbdd_Social_Media_Trends[[#This Row],[Views]]</f>
        <v>0.70565350195595089</v>
      </c>
      <c r="N1994" s="1" t="s">
        <v>29</v>
      </c>
      <c r="O1994" s="4">
        <f t="shared" si="31"/>
        <v>0</v>
      </c>
    </row>
    <row r="1995" spans="1:15">
      <c r="A1995" s="1" t="s">
        <v>2035</v>
      </c>
      <c r="B1995" s="2">
        <v>45215</v>
      </c>
      <c r="C1995" s="13" t="str">
        <f>TEXT(bbdd_Social_Media_Trends[[#This Row],[Post_Date]],"aaaa-mm")</f>
        <v>2023-10</v>
      </c>
      <c r="D1995" s="1" t="s">
        <v>18</v>
      </c>
      <c r="E1995" s="1" t="s">
        <v>19</v>
      </c>
      <c r="F1995" s="1" t="s">
        <v>36</v>
      </c>
      <c r="G1995" s="1" t="s">
        <v>28</v>
      </c>
      <c r="H1995">
        <v>3223735</v>
      </c>
      <c r="I1995">
        <v>484066</v>
      </c>
      <c r="J1995">
        <v>88547</v>
      </c>
      <c r="K1995">
        <v>2582</v>
      </c>
      <c r="L1995">
        <f>bbdd_Social_Media_Trends[[#This Row],[Likes]]+bbdd_Social_Media_Trends[[#This Row],[Shares]]+bbdd_Social_Media_Trends[[#This Row],[Comments]]</f>
        <v>575195</v>
      </c>
      <c r="M1995">
        <f>bbdd_Social_Media_Trends[[#This Row],[Interactions]]/bbdd_Social_Media_Trends[[#This Row],[Views]]</f>
        <v>0.17842502563020843</v>
      </c>
      <c r="N1995" s="1" t="s">
        <v>22</v>
      </c>
      <c r="O1995" s="4">
        <f t="shared" si="31"/>
        <v>0</v>
      </c>
    </row>
    <row r="1996" spans="1:15">
      <c r="A1996" s="1" t="s">
        <v>2036</v>
      </c>
      <c r="B1996" s="2">
        <v>44563</v>
      </c>
      <c r="C1996" s="13" t="str">
        <f>TEXT(bbdd_Social_Media_Trends[[#This Row],[Post_Date]],"aaaa-mm")</f>
        <v>2022-01</v>
      </c>
      <c r="D1996" s="1" t="s">
        <v>12</v>
      </c>
      <c r="E1996" s="1" t="s">
        <v>46</v>
      </c>
      <c r="F1996" s="1" t="s">
        <v>32</v>
      </c>
      <c r="G1996" s="1" t="s">
        <v>60</v>
      </c>
      <c r="H1996">
        <v>986920</v>
      </c>
      <c r="I1996">
        <v>320547</v>
      </c>
      <c r="J1996">
        <v>73945</v>
      </c>
      <c r="K1996">
        <v>11000</v>
      </c>
      <c r="L1996">
        <f>bbdd_Social_Media_Trends[[#This Row],[Likes]]+bbdd_Social_Media_Trends[[#This Row],[Shares]]+bbdd_Social_Media_Trends[[#This Row],[Comments]]</f>
        <v>405492</v>
      </c>
      <c r="M1996">
        <f>bbdd_Social_Media_Trends[[#This Row],[Interactions]]/bbdd_Social_Media_Trends[[#This Row],[Views]]</f>
        <v>0.4108661289668869</v>
      </c>
      <c r="N1996" s="1" t="s">
        <v>16</v>
      </c>
      <c r="O1996" s="4">
        <f t="shared" si="31"/>
        <v>0</v>
      </c>
    </row>
    <row r="1997" spans="1:15">
      <c r="A1997" s="1" t="s">
        <v>2037</v>
      </c>
      <c r="B1997" s="2">
        <v>44571</v>
      </c>
      <c r="C1997" s="13" t="str">
        <f>TEXT(bbdd_Social_Media_Trends[[#This Row],[Post_Date]],"aaaa-mm")</f>
        <v>2022-01</v>
      </c>
      <c r="D1997" s="1" t="s">
        <v>27</v>
      </c>
      <c r="E1997" s="1" t="s">
        <v>49</v>
      </c>
      <c r="F1997" s="1" t="s">
        <v>20</v>
      </c>
      <c r="G1997" s="1" t="s">
        <v>37</v>
      </c>
      <c r="H1997">
        <v>489158</v>
      </c>
      <c r="I1997">
        <v>306635</v>
      </c>
      <c r="J1997">
        <v>58291</v>
      </c>
      <c r="K1997">
        <v>47525</v>
      </c>
      <c r="L1997">
        <f>bbdd_Social_Media_Trends[[#This Row],[Likes]]+bbdd_Social_Media_Trends[[#This Row],[Shares]]+bbdd_Social_Media_Trends[[#This Row],[Comments]]</f>
        <v>412451</v>
      </c>
      <c r="M1997">
        <f>bbdd_Social_Media_Trends[[#This Row],[Interactions]]/bbdd_Social_Media_Trends[[#This Row],[Views]]</f>
        <v>0.84318563736052565</v>
      </c>
      <c r="N1997" s="1" t="s">
        <v>29</v>
      </c>
      <c r="O1997" s="4">
        <f t="shared" si="31"/>
        <v>0</v>
      </c>
    </row>
    <row r="1998" spans="1:15">
      <c r="A1998" s="1" t="s">
        <v>2038</v>
      </c>
      <c r="B1998" s="2">
        <v>44879</v>
      </c>
      <c r="C1998" s="13" t="str">
        <f>TEXT(bbdd_Social_Media_Trends[[#This Row],[Post_Date]],"aaaa-mm")</f>
        <v>2022-11</v>
      </c>
      <c r="D1998" s="1" t="s">
        <v>27</v>
      </c>
      <c r="E1998" s="1" t="s">
        <v>13</v>
      </c>
      <c r="F1998" s="1" t="s">
        <v>20</v>
      </c>
      <c r="G1998" s="1" t="s">
        <v>37</v>
      </c>
      <c r="H1998">
        <v>3788789</v>
      </c>
      <c r="I1998">
        <v>320034</v>
      </c>
      <c r="J1998">
        <v>10095</v>
      </c>
      <c r="K1998">
        <v>30187</v>
      </c>
      <c r="L1998">
        <f>bbdd_Social_Media_Trends[[#This Row],[Likes]]+bbdd_Social_Media_Trends[[#This Row],[Shares]]+bbdd_Social_Media_Trends[[#This Row],[Comments]]</f>
        <v>360316</v>
      </c>
      <c r="M1998">
        <f>bbdd_Social_Media_Trends[[#This Row],[Interactions]]/bbdd_Social_Media_Trends[[#This Row],[Views]]</f>
        <v>9.5100571713019652E-2</v>
      </c>
      <c r="N1998" s="1" t="s">
        <v>29</v>
      </c>
      <c r="O1998" s="4">
        <f t="shared" si="31"/>
        <v>0</v>
      </c>
    </row>
    <row r="1999" spans="1:15">
      <c r="A1999" s="1" t="s">
        <v>2039</v>
      </c>
      <c r="B1999" s="2">
        <v>44662</v>
      </c>
      <c r="C1999" s="13" t="str">
        <f>TEXT(bbdd_Social_Media_Trends[[#This Row],[Post_Date]],"aaaa-mm")</f>
        <v>2022-04</v>
      </c>
      <c r="D1999" s="1" t="s">
        <v>24</v>
      </c>
      <c r="E1999" s="1" t="s">
        <v>19</v>
      </c>
      <c r="F1999" s="1" t="s">
        <v>41</v>
      </c>
      <c r="G1999" s="1" t="s">
        <v>25</v>
      </c>
      <c r="H1999">
        <v>233403</v>
      </c>
      <c r="I1999">
        <v>401209</v>
      </c>
      <c r="J1999">
        <v>43595</v>
      </c>
      <c r="K1999">
        <v>10647</v>
      </c>
      <c r="L1999">
        <f>bbdd_Social_Media_Trends[[#This Row],[Likes]]+bbdd_Social_Media_Trends[[#This Row],[Shares]]+bbdd_Social_Media_Trends[[#This Row],[Comments]]</f>
        <v>455451</v>
      </c>
      <c r="M1999">
        <f>bbdd_Social_Media_Trends[[#This Row],[Interactions]]/bbdd_Social_Media_Trends[[#This Row],[Views]]</f>
        <v>1.9513502397141425</v>
      </c>
      <c r="N1999" s="1" t="s">
        <v>16</v>
      </c>
      <c r="O1999" s="4">
        <f t="shared" si="31"/>
        <v>0</v>
      </c>
    </row>
    <row r="2000" spans="1:15">
      <c r="A2000" s="1" t="s">
        <v>2040</v>
      </c>
      <c r="B2000" s="2">
        <v>45179</v>
      </c>
      <c r="C2000" s="13" t="str">
        <f>TEXT(bbdd_Social_Media_Trends[[#This Row],[Post_Date]],"aaaa-mm")</f>
        <v>2023-09</v>
      </c>
      <c r="D2000" s="1" t="s">
        <v>12</v>
      </c>
      <c r="E2000" s="1" t="s">
        <v>19</v>
      </c>
      <c r="F2000" s="1" t="s">
        <v>36</v>
      </c>
      <c r="G2000" s="1" t="s">
        <v>25</v>
      </c>
      <c r="H2000">
        <v>1171917</v>
      </c>
      <c r="I2000">
        <v>288837</v>
      </c>
      <c r="J2000">
        <v>85031</v>
      </c>
      <c r="K2000">
        <v>1053</v>
      </c>
      <c r="L2000">
        <f>bbdd_Social_Media_Trends[[#This Row],[Likes]]+bbdd_Social_Media_Trends[[#This Row],[Shares]]+bbdd_Social_Media_Trends[[#This Row],[Comments]]</f>
        <v>374921</v>
      </c>
      <c r="M2000">
        <f>bbdd_Social_Media_Trends[[#This Row],[Interactions]]/bbdd_Social_Media_Trends[[#This Row],[Views]]</f>
        <v>0.31992112069370099</v>
      </c>
      <c r="N2000" s="1" t="s">
        <v>29</v>
      </c>
      <c r="O2000" s="4">
        <f t="shared" si="31"/>
        <v>0</v>
      </c>
    </row>
    <row r="2001" spans="1:15">
      <c r="A2001" s="1" t="s">
        <v>2041</v>
      </c>
      <c r="B2001" s="2">
        <v>44928</v>
      </c>
      <c r="C2001" s="13" t="str">
        <f>TEXT(bbdd_Social_Media_Trends[[#This Row],[Post_Date]],"aaaa-mm")</f>
        <v>2023-01</v>
      </c>
      <c r="D2001" s="1" t="s">
        <v>18</v>
      </c>
      <c r="E2001" s="1" t="s">
        <v>57</v>
      </c>
      <c r="F2001" s="1" t="s">
        <v>14</v>
      </c>
      <c r="G2001" s="1" t="s">
        <v>60</v>
      </c>
      <c r="H2001">
        <v>3921281</v>
      </c>
      <c r="I2001">
        <v>438744</v>
      </c>
      <c r="J2001">
        <v>24576</v>
      </c>
      <c r="K2001">
        <v>42634</v>
      </c>
      <c r="L2001">
        <f>bbdd_Social_Media_Trends[[#This Row],[Likes]]+bbdd_Social_Media_Trends[[#This Row],[Shares]]+bbdd_Social_Media_Trends[[#This Row],[Comments]]</f>
        <v>505954</v>
      </c>
      <c r="M2001">
        <f>bbdd_Social_Media_Trends[[#This Row],[Interactions]]/bbdd_Social_Media_Trends[[#This Row],[Views]]</f>
        <v>0.12902773353911642</v>
      </c>
      <c r="N2001" s="1" t="s">
        <v>29</v>
      </c>
      <c r="O2001" s="4">
        <f t="shared" si="31"/>
        <v>0</v>
      </c>
    </row>
    <row r="2002" spans="1:15">
      <c r="A2002" s="1" t="s">
        <v>2042</v>
      </c>
      <c r="B2002" s="2">
        <v>44884</v>
      </c>
      <c r="C2002" s="13" t="str">
        <f>TEXT(bbdd_Social_Media_Trends[[#This Row],[Post_Date]],"aaaa-mm")</f>
        <v>2022-11</v>
      </c>
      <c r="D2002" s="1" t="s">
        <v>27</v>
      </c>
      <c r="E2002" s="1" t="s">
        <v>57</v>
      </c>
      <c r="F2002" s="1" t="s">
        <v>41</v>
      </c>
      <c r="G2002" s="1" t="s">
        <v>37</v>
      </c>
      <c r="H2002">
        <v>4122674</v>
      </c>
      <c r="I2002">
        <v>52898</v>
      </c>
      <c r="J2002">
        <v>32678</v>
      </c>
      <c r="K2002">
        <v>40984</v>
      </c>
      <c r="L2002">
        <f>bbdd_Social_Media_Trends[[#This Row],[Likes]]+bbdd_Social_Media_Trends[[#This Row],[Shares]]+bbdd_Social_Media_Trends[[#This Row],[Comments]]</f>
        <v>126560</v>
      </c>
      <c r="M2002">
        <f>bbdd_Social_Media_Trends[[#This Row],[Interactions]]/bbdd_Social_Media_Trends[[#This Row],[Views]]</f>
        <v>3.069852236679398E-2</v>
      </c>
      <c r="N2002" s="1" t="s">
        <v>16</v>
      </c>
      <c r="O2002" s="4">
        <f t="shared" si="31"/>
        <v>0</v>
      </c>
    </row>
    <row r="2003" spans="1:15">
      <c r="A2003" s="1" t="s">
        <v>2043</v>
      </c>
      <c r="B2003" s="2">
        <v>45219</v>
      </c>
      <c r="C2003" s="13" t="str">
        <f>TEXT(bbdd_Social_Media_Trends[[#This Row],[Post_Date]],"aaaa-mm")</f>
        <v>2023-10</v>
      </c>
      <c r="D2003" s="1" t="s">
        <v>12</v>
      </c>
      <c r="E2003" s="1" t="s">
        <v>46</v>
      </c>
      <c r="F2003" s="1" t="s">
        <v>14</v>
      </c>
      <c r="G2003" s="1" t="s">
        <v>44</v>
      </c>
      <c r="H2003">
        <v>246466</v>
      </c>
      <c r="I2003">
        <v>47839</v>
      </c>
      <c r="J2003">
        <v>94745</v>
      </c>
      <c r="K2003">
        <v>23517</v>
      </c>
      <c r="L2003">
        <f>bbdd_Social_Media_Trends[[#This Row],[Likes]]+bbdd_Social_Media_Trends[[#This Row],[Shares]]+bbdd_Social_Media_Trends[[#This Row],[Comments]]</f>
        <v>166101</v>
      </c>
      <c r="M2003">
        <f>bbdd_Social_Media_Trends[[#This Row],[Interactions]]/bbdd_Social_Media_Trends[[#This Row],[Views]]</f>
        <v>0.67393068415116086</v>
      </c>
      <c r="N2003" s="1" t="s">
        <v>22</v>
      </c>
      <c r="O2003" s="4">
        <f t="shared" si="31"/>
        <v>0</v>
      </c>
    </row>
    <row r="2004" spans="1:15">
      <c r="A2004" s="1" t="s">
        <v>2044</v>
      </c>
      <c r="B2004" s="2">
        <v>44891</v>
      </c>
      <c r="C2004" s="13" t="str">
        <f>TEXT(bbdd_Social_Media_Trends[[#This Row],[Post_Date]],"aaaa-mm")</f>
        <v>2022-11</v>
      </c>
      <c r="D2004" s="1" t="s">
        <v>27</v>
      </c>
      <c r="E2004" s="1" t="s">
        <v>19</v>
      </c>
      <c r="F2004" s="1" t="s">
        <v>36</v>
      </c>
      <c r="G2004" s="1" t="s">
        <v>15</v>
      </c>
      <c r="H2004">
        <v>1523550</v>
      </c>
      <c r="I2004">
        <v>441585</v>
      </c>
      <c r="J2004">
        <v>49383</v>
      </c>
      <c r="K2004">
        <v>31154</v>
      </c>
      <c r="L2004">
        <f>bbdd_Social_Media_Trends[[#This Row],[Likes]]+bbdd_Social_Media_Trends[[#This Row],[Shares]]+bbdd_Social_Media_Trends[[#This Row],[Comments]]</f>
        <v>522122</v>
      </c>
      <c r="M2004">
        <f>bbdd_Social_Media_Trends[[#This Row],[Interactions]]/bbdd_Social_Media_Trends[[#This Row],[Views]]</f>
        <v>0.34270092875192804</v>
      </c>
      <c r="N2004" s="1" t="s">
        <v>22</v>
      </c>
      <c r="O2004" s="4">
        <f t="shared" si="31"/>
        <v>0</v>
      </c>
    </row>
    <row r="2005" spans="1:15">
      <c r="A2005" s="1" t="s">
        <v>2045</v>
      </c>
      <c r="B2005" s="2">
        <v>44751</v>
      </c>
      <c r="C2005" s="13" t="str">
        <f>TEXT(bbdd_Social_Media_Trends[[#This Row],[Post_Date]],"aaaa-mm")</f>
        <v>2022-07</v>
      </c>
      <c r="D2005" s="1" t="s">
        <v>27</v>
      </c>
      <c r="E2005" s="1" t="s">
        <v>46</v>
      </c>
      <c r="F2005" s="1" t="s">
        <v>41</v>
      </c>
      <c r="G2005" s="1" t="s">
        <v>28</v>
      </c>
      <c r="H2005">
        <v>4948739</v>
      </c>
      <c r="I2005">
        <v>162748</v>
      </c>
      <c r="J2005">
        <v>87359</v>
      </c>
      <c r="K2005">
        <v>32111</v>
      </c>
      <c r="L2005">
        <f>bbdd_Social_Media_Trends[[#This Row],[Likes]]+bbdd_Social_Media_Trends[[#This Row],[Shares]]+bbdd_Social_Media_Trends[[#This Row],[Comments]]</f>
        <v>282218</v>
      </c>
      <c r="M2005">
        <f>bbdd_Social_Media_Trends[[#This Row],[Interactions]]/bbdd_Social_Media_Trends[[#This Row],[Views]]</f>
        <v>5.7028265180281278E-2</v>
      </c>
      <c r="N2005" s="1" t="s">
        <v>29</v>
      </c>
      <c r="O2005" s="4">
        <f t="shared" si="31"/>
        <v>0</v>
      </c>
    </row>
    <row r="2006" spans="1:15">
      <c r="A2006" s="1" t="s">
        <v>2046</v>
      </c>
      <c r="B2006" s="2">
        <v>45195</v>
      </c>
      <c r="C2006" s="13" t="str">
        <f>TEXT(bbdd_Social_Media_Trends[[#This Row],[Post_Date]],"aaaa-mm")</f>
        <v>2023-09</v>
      </c>
      <c r="D2006" s="1" t="s">
        <v>12</v>
      </c>
      <c r="E2006" s="1" t="s">
        <v>39</v>
      </c>
      <c r="F2006" s="1" t="s">
        <v>32</v>
      </c>
      <c r="G2006" s="1" t="s">
        <v>60</v>
      </c>
      <c r="H2006">
        <v>3933118</v>
      </c>
      <c r="I2006">
        <v>419110</v>
      </c>
      <c r="J2006">
        <v>95681</v>
      </c>
      <c r="K2006">
        <v>48719</v>
      </c>
      <c r="L2006">
        <f>bbdd_Social_Media_Trends[[#This Row],[Likes]]+bbdd_Social_Media_Trends[[#This Row],[Shares]]+bbdd_Social_Media_Trends[[#This Row],[Comments]]</f>
        <v>563510</v>
      </c>
      <c r="M2006">
        <f>bbdd_Social_Media_Trends[[#This Row],[Interactions]]/bbdd_Social_Media_Trends[[#This Row],[Views]]</f>
        <v>0.14327309783230505</v>
      </c>
      <c r="N2006" s="1" t="s">
        <v>16</v>
      </c>
      <c r="O2006" s="4">
        <f t="shared" si="31"/>
        <v>0</v>
      </c>
    </row>
    <row r="2007" spans="1:15">
      <c r="A2007" s="1" t="s">
        <v>2047</v>
      </c>
      <c r="B2007" s="2">
        <v>44887</v>
      </c>
      <c r="C2007" s="13" t="str">
        <f>TEXT(bbdd_Social_Media_Trends[[#This Row],[Post_Date]],"aaaa-mm")</f>
        <v>2022-11</v>
      </c>
      <c r="D2007" s="1" t="s">
        <v>18</v>
      </c>
      <c r="E2007" s="1" t="s">
        <v>19</v>
      </c>
      <c r="F2007" s="1" t="s">
        <v>47</v>
      </c>
      <c r="G2007" s="1" t="s">
        <v>28</v>
      </c>
      <c r="H2007">
        <v>402877</v>
      </c>
      <c r="I2007">
        <v>176794</v>
      </c>
      <c r="J2007">
        <v>55741</v>
      </c>
      <c r="K2007">
        <v>16724</v>
      </c>
      <c r="L2007">
        <f>bbdd_Social_Media_Trends[[#This Row],[Likes]]+bbdd_Social_Media_Trends[[#This Row],[Shares]]+bbdd_Social_Media_Trends[[#This Row],[Comments]]</f>
        <v>249259</v>
      </c>
      <c r="M2007">
        <f>bbdd_Social_Media_Trends[[#This Row],[Interactions]]/bbdd_Social_Media_Trends[[#This Row],[Views]]</f>
        <v>0.61869751810105811</v>
      </c>
      <c r="N2007" s="1" t="s">
        <v>22</v>
      </c>
      <c r="O2007" s="4">
        <f t="shared" si="31"/>
        <v>0</v>
      </c>
    </row>
    <row r="2008" spans="1:15">
      <c r="A2008" s="1" t="s">
        <v>2048</v>
      </c>
      <c r="B2008" s="2">
        <v>44605</v>
      </c>
      <c r="C2008" s="13" t="str">
        <f>TEXT(bbdd_Social_Media_Trends[[#This Row],[Post_Date]],"aaaa-mm")</f>
        <v>2022-02</v>
      </c>
      <c r="D2008" s="1" t="s">
        <v>18</v>
      </c>
      <c r="E2008" s="1" t="s">
        <v>46</v>
      </c>
      <c r="F2008" s="1" t="s">
        <v>20</v>
      </c>
      <c r="G2008" s="1" t="s">
        <v>44</v>
      </c>
      <c r="H2008">
        <v>3428385</v>
      </c>
      <c r="I2008">
        <v>275405</v>
      </c>
      <c r="J2008">
        <v>86829</v>
      </c>
      <c r="K2008">
        <v>48383</v>
      </c>
      <c r="L2008">
        <f>bbdd_Social_Media_Trends[[#This Row],[Likes]]+bbdd_Social_Media_Trends[[#This Row],[Shares]]+bbdd_Social_Media_Trends[[#This Row],[Comments]]</f>
        <v>410617</v>
      </c>
      <c r="M2008">
        <f>bbdd_Social_Media_Trends[[#This Row],[Interactions]]/bbdd_Social_Media_Trends[[#This Row],[Views]]</f>
        <v>0.11976980414976732</v>
      </c>
      <c r="N2008" s="1" t="s">
        <v>16</v>
      </c>
      <c r="O2008" s="4">
        <f t="shared" si="31"/>
        <v>0</v>
      </c>
    </row>
    <row r="2009" spans="1:15">
      <c r="A2009" s="1" t="s">
        <v>2049</v>
      </c>
      <c r="B2009" s="2">
        <v>44924</v>
      </c>
      <c r="C2009" s="13" t="str">
        <f>TEXT(bbdd_Social_Media_Trends[[#This Row],[Post_Date]],"aaaa-mm")</f>
        <v>2022-12</v>
      </c>
      <c r="D2009" s="1" t="s">
        <v>18</v>
      </c>
      <c r="E2009" s="1" t="s">
        <v>52</v>
      </c>
      <c r="F2009" s="1" t="s">
        <v>47</v>
      </c>
      <c r="G2009" s="1" t="s">
        <v>60</v>
      </c>
      <c r="H2009">
        <v>4857009</v>
      </c>
      <c r="I2009">
        <v>234614</v>
      </c>
      <c r="J2009">
        <v>71215</v>
      </c>
      <c r="K2009">
        <v>2428</v>
      </c>
      <c r="L2009">
        <f>bbdd_Social_Media_Trends[[#This Row],[Likes]]+bbdd_Social_Media_Trends[[#This Row],[Shares]]+bbdd_Social_Media_Trends[[#This Row],[Comments]]</f>
        <v>308257</v>
      </c>
      <c r="M2009">
        <f>bbdd_Social_Media_Trends[[#This Row],[Interactions]]/bbdd_Social_Media_Trends[[#This Row],[Views]]</f>
        <v>6.346642553060948E-2</v>
      </c>
      <c r="N2009" s="1" t="s">
        <v>16</v>
      </c>
      <c r="O2009" s="4">
        <f t="shared" si="31"/>
        <v>0</v>
      </c>
    </row>
    <row r="2010" spans="1:15">
      <c r="A2010" s="1" t="s">
        <v>2050</v>
      </c>
      <c r="B2010" s="2">
        <v>45097</v>
      </c>
      <c r="C2010" s="13" t="str">
        <f>TEXT(bbdd_Social_Media_Trends[[#This Row],[Post_Date]],"aaaa-mm")</f>
        <v>2023-06</v>
      </c>
      <c r="D2010" s="1" t="s">
        <v>27</v>
      </c>
      <c r="E2010" s="1" t="s">
        <v>35</v>
      </c>
      <c r="F2010" s="1" t="s">
        <v>14</v>
      </c>
      <c r="G2010" s="1" t="s">
        <v>50</v>
      </c>
      <c r="H2010">
        <v>4995038</v>
      </c>
      <c r="I2010">
        <v>103192</v>
      </c>
      <c r="J2010">
        <v>31089</v>
      </c>
      <c r="K2010">
        <v>17817</v>
      </c>
      <c r="L2010">
        <f>bbdd_Social_Media_Trends[[#This Row],[Likes]]+bbdd_Social_Media_Trends[[#This Row],[Shares]]+bbdd_Social_Media_Trends[[#This Row],[Comments]]</f>
        <v>152098</v>
      </c>
      <c r="M2010">
        <f>bbdd_Social_Media_Trends[[#This Row],[Interactions]]/bbdd_Social_Media_Trends[[#This Row],[Views]]</f>
        <v>3.0449818399779942E-2</v>
      </c>
      <c r="N2010" s="1" t="s">
        <v>29</v>
      </c>
      <c r="O2010" s="4">
        <f t="shared" si="31"/>
        <v>0</v>
      </c>
    </row>
    <row r="2011" spans="1:15">
      <c r="A2011" s="1" t="s">
        <v>2051</v>
      </c>
      <c r="B2011" s="2">
        <v>44908</v>
      </c>
      <c r="C2011" s="13" t="str">
        <f>TEXT(bbdd_Social_Media_Trends[[#This Row],[Post_Date]],"aaaa-mm")</f>
        <v>2022-12</v>
      </c>
      <c r="D2011" s="1" t="s">
        <v>27</v>
      </c>
      <c r="E2011" s="1" t="s">
        <v>49</v>
      </c>
      <c r="F2011" s="1" t="s">
        <v>41</v>
      </c>
      <c r="G2011" s="1" t="s">
        <v>15</v>
      </c>
      <c r="H2011">
        <v>1308252</v>
      </c>
      <c r="I2011">
        <v>499175</v>
      </c>
      <c r="J2011">
        <v>87675</v>
      </c>
      <c r="K2011">
        <v>3016</v>
      </c>
      <c r="L2011">
        <f>bbdd_Social_Media_Trends[[#This Row],[Likes]]+bbdd_Social_Media_Trends[[#This Row],[Shares]]+bbdd_Social_Media_Trends[[#This Row],[Comments]]</f>
        <v>589866</v>
      </c>
      <c r="M2011">
        <f>bbdd_Social_Media_Trends[[#This Row],[Interactions]]/bbdd_Social_Media_Trends[[#This Row],[Views]]</f>
        <v>0.45088102292218929</v>
      </c>
      <c r="N2011" s="1" t="s">
        <v>29</v>
      </c>
      <c r="O2011" s="4">
        <f t="shared" si="31"/>
        <v>0</v>
      </c>
    </row>
    <row r="2012" spans="1:15">
      <c r="A2012" s="1" t="s">
        <v>2052</v>
      </c>
      <c r="B2012" s="2">
        <v>44640</v>
      </c>
      <c r="C2012" s="13" t="str">
        <f>TEXT(bbdd_Social_Media_Trends[[#This Row],[Post_Date]],"aaaa-mm")</f>
        <v>2022-03</v>
      </c>
      <c r="D2012" s="1" t="s">
        <v>24</v>
      </c>
      <c r="E2012" s="1" t="s">
        <v>31</v>
      </c>
      <c r="F2012" s="1" t="s">
        <v>41</v>
      </c>
      <c r="G2012" s="1" t="s">
        <v>44</v>
      </c>
      <c r="H2012">
        <v>1486951</v>
      </c>
      <c r="I2012">
        <v>221586</v>
      </c>
      <c r="J2012">
        <v>3514</v>
      </c>
      <c r="K2012">
        <v>43220</v>
      </c>
      <c r="L2012">
        <f>bbdd_Social_Media_Trends[[#This Row],[Likes]]+bbdd_Social_Media_Trends[[#This Row],[Shares]]+bbdd_Social_Media_Trends[[#This Row],[Comments]]</f>
        <v>268320</v>
      </c>
      <c r="M2012">
        <f>bbdd_Social_Media_Trends[[#This Row],[Interactions]]/bbdd_Social_Media_Trends[[#This Row],[Views]]</f>
        <v>0.18044979289835375</v>
      </c>
      <c r="N2012" s="1" t="s">
        <v>22</v>
      </c>
      <c r="O2012" s="4">
        <f t="shared" si="31"/>
        <v>0</v>
      </c>
    </row>
    <row r="2013" spans="1:15">
      <c r="A2013" s="1" t="s">
        <v>2053</v>
      </c>
      <c r="B2013" s="2">
        <v>45027</v>
      </c>
      <c r="C2013" s="13" t="str">
        <f>TEXT(bbdd_Social_Media_Trends[[#This Row],[Post_Date]],"aaaa-mm")</f>
        <v>2023-04</v>
      </c>
      <c r="D2013" s="1" t="s">
        <v>18</v>
      </c>
      <c r="E2013" s="1" t="s">
        <v>31</v>
      </c>
      <c r="F2013" s="1" t="s">
        <v>20</v>
      </c>
      <c r="G2013" s="1" t="s">
        <v>25</v>
      </c>
      <c r="H2013">
        <v>4866077</v>
      </c>
      <c r="I2013">
        <v>171830</v>
      </c>
      <c r="J2013">
        <v>79859</v>
      </c>
      <c r="K2013">
        <v>40217</v>
      </c>
      <c r="L2013">
        <f>bbdd_Social_Media_Trends[[#This Row],[Likes]]+bbdd_Social_Media_Trends[[#This Row],[Shares]]+bbdd_Social_Media_Trends[[#This Row],[Comments]]</f>
        <v>291906</v>
      </c>
      <c r="M2013">
        <f>bbdd_Social_Media_Trends[[#This Row],[Interactions]]/bbdd_Social_Media_Trends[[#This Row],[Views]]</f>
        <v>5.9987953334893797E-2</v>
      </c>
      <c r="N2013" s="1" t="s">
        <v>29</v>
      </c>
      <c r="O2013" s="4">
        <f t="shared" si="31"/>
        <v>0</v>
      </c>
    </row>
    <row r="2014" spans="1:15">
      <c r="A2014" s="1" t="s">
        <v>2054</v>
      </c>
      <c r="B2014" s="2">
        <v>44996</v>
      </c>
      <c r="C2014" s="13" t="str">
        <f>TEXT(bbdd_Social_Media_Trends[[#This Row],[Post_Date]],"aaaa-mm")</f>
        <v>2023-03</v>
      </c>
      <c r="D2014" s="1" t="s">
        <v>24</v>
      </c>
      <c r="E2014" s="1" t="s">
        <v>52</v>
      </c>
      <c r="F2014" s="1" t="s">
        <v>47</v>
      </c>
      <c r="G2014" s="1" t="s">
        <v>21</v>
      </c>
      <c r="H2014">
        <v>1891257</v>
      </c>
      <c r="I2014">
        <v>200446</v>
      </c>
      <c r="J2014">
        <v>78397</v>
      </c>
      <c r="K2014">
        <v>36461</v>
      </c>
      <c r="L2014">
        <f>bbdd_Social_Media_Trends[[#This Row],[Likes]]+bbdd_Social_Media_Trends[[#This Row],[Shares]]+bbdd_Social_Media_Trends[[#This Row],[Comments]]</f>
        <v>315304</v>
      </c>
      <c r="M2014">
        <f>bbdd_Social_Media_Trends[[#This Row],[Interactions]]/bbdd_Social_Media_Trends[[#This Row],[Views]]</f>
        <v>0.16671663343480025</v>
      </c>
      <c r="N2014" s="1" t="s">
        <v>16</v>
      </c>
      <c r="O2014" s="4">
        <f t="shared" si="31"/>
        <v>0</v>
      </c>
    </row>
    <row r="2015" spans="1:15">
      <c r="A2015" s="1" t="s">
        <v>2055</v>
      </c>
      <c r="B2015" s="2">
        <v>44570</v>
      </c>
      <c r="C2015" s="13" t="str">
        <f>TEXT(bbdd_Social_Media_Trends[[#This Row],[Post_Date]],"aaaa-mm")</f>
        <v>2022-01</v>
      </c>
      <c r="D2015" s="1" t="s">
        <v>12</v>
      </c>
      <c r="E2015" s="1" t="s">
        <v>46</v>
      </c>
      <c r="F2015" s="1" t="s">
        <v>32</v>
      </c>
      <c r="G2015" s="1" t="s">
        <v>44</v>
      </c>
      <c r="H2015">
        <v>2610727</v>
      </c>
      <c r="I2015">
        <v>357203</v>
      </c>
      <c r="J2015">
        <v>6242</v>
      </c>
      <c r="K2015">
        <v>35107</v>
      </c>
      <c r="L2015">
        <f>bbdd_Social_Media_Trends[[#This Row],[Likes]]+bbdd_Social_Media_Trends[[#This Row],[Shares]]+bbdd_Social_Media_Trends[[#This Row],[Comments]]</f>
        <v>398552</v>
      </c>
      <c r="M2015">
        <f>bbdd_Social_Media_Trends[[#This Row],[Interactions]]/bbdd_Social_Media_Trends[[#This Row],[Views]]</f>
        <v>0.15265939334139494</v>
      </c>
      <c r="N2015" s="1" t="s">
        <v>16</v>
      </c>
      <c r="O2015" s="4">
        <f t="shared" si="31"/>
        <v>0</v>
      </c>
    </row>
    <row r="2016" spans="1:15">
      <c r="A2016" s="1" t="s">
        <v>2056</v>
      </c>
      <c r="B2016" s="2">
        <v>45215</v>
      </c>
      <c r="C2016" s="13" t="str">
        <f>TEXT(bbdd_Social_Media_Trends[[#This Row],[Post_Date]],"aaaa-mm")</f>
        <v>2023-10</v>
      </c>
      <c r="D2016" s="1" t="s">
        <v>24</v>
      </c>
      <c r="E2016" s="1" t="s">
        <v>49</v>
      </c>
      <c r="F2016" s="1" t="s">
        <v>20</v>
      </c>
      <c r="G2016" s="1" t="s">
        <v>37</v>
      </c>
      <c r="H2016">
        <v>2301844</v>
      </c>
      <c r="I2016">
        <v>123130</v>
      </c>
      <c r="J2016">
        <v>86696</v>
      </c>
      <c r="K2016">
        <v>34714</v>
      </c>
      <c r="L2016">
        <f>bbdd_Social_Media_Trends[[#This Row],[Likes]]+bbdd_Social_Media_Trends[[#This Row],[Shares]]+bbdd_Social_Media_Trends[[#This Row],[Comments]]</f>
        <v>244540</v>
      </c>
      <c r="M2016">
        <f>bbdd_Social_Media_Trends[[#This Row],[Interactions]]/bbdd_Social_Media_Trends[[#This Row],[Views]]</f>
        <v>0.10623656511909582</v>
      </c>
      <c r="N2016" s="1" t="s">
        <v>29</v>
      </c>
      <c r="O2016" s="4">
        <f t="shared" si="31"/>
        <v>0</v>
      </c>
    </row>
    <row r="2017" spans="1:15">
      <c r="A2017" s="1" t="s">
        <v>2057</v>
      </c>
      <c r="B2017" s="2">
        <v>44614</v>
      </c>
      <c r="C2017" s="13" t="str">
        <f>TEXT(bbdd_Social_Media_Trends[[#This Row],[Post_Date]],"aaaa-mm")</f>
        <v>2022-02</v>
      </c>
      <c r="D2017" s="1" t="s">
        <v>27</v>
      </c>
      <c r="E2017" s="1" t="s">
        <v>52</v>
      </c>
      <c r="F2017" s="1" t="s">
        <v>47</v>
      </c>
      <c r="G2017" s="1" t="s">
        <v>60</v>
      </c>
      <c r="H2017">
        <v>4392368</v>
      </c>
      <c r="I2017">
        <v>301535</v>
      </c>
      <c r="J2017">
        <v>48079</v>
      </c>
      <c r="K2017">
        <v>37360</v>
      </c>
      <c r="L2017">
        <f>bbdd_Social_Media_Trends[[#This Row],[Likes]]+bbdd_Social_Media_Trends[[#This Row],[Shares]]+bbdd_Social_Media_Trends[[#This Row],[Comments]]</f>
        <v>386974</v>
      </c>
      <c r="M2017">
        <f>bbdd_Social_Media_Trends[[#This Row],[Interactions]]/bbdd_Social_Media_Trends[[#This Row],[Views]]</f>
        <v>8.8101452337326927E-2</v>
      </c>
      <c r="N2017" s="1" t="s">
        <v>22</v>
      </c>
      <c r="O2017" s="4">
        <f t="shared" si="31"/>
        <v>0</v>
      </c>
    </row>
    <row r="2018" spans="1:15">
      <c r="A2018" s="1" t="s">
        <v>2058</v>
      </c>
      <c r="B2018" s="2">
        <v>45290</v>
      </c>
      <c r="C2018" s="13" t="str">
        <f>TEXT(bbdd_Social_Media_Trends[[#This Row],[Post_Date]],"aaaa-mm")</f>
        <v>2023-12</v>
      </c>
      <c r="D2018" s="1" t="s">
        <v>24</v>
      </c>
      <c r="E2018" s="1" t="s">
        <v>35</v>
      </c>
      <c r="F2018" s="1" t="s">
        <v>14</v>
      </c>
      <c r="G2018" s="1" t="s">
        <v>37</v>
      </c>
      <c r="H2018">
        <v>3194300</v>
      </c>
      <c r="I2018">
        <v>364905</v>
      </c>
      <c r="J2018">
        <v>10897</v>
      </c>
      <c r="K2018">
        <v>45148</v>
      </c>
      <c r="L2018">
        <f>bbdd_Social_Media_Trends[[#This Row],[Likes]]+bbdd_Social_Media_Trends[[#This Row],[Shares]]+bbdd_Social_Media_Trends[[#This Row],[Comments]]</f>
        <v>420950</v>
      </c>
      <c r="M2018">
        <f>bbdd_Social_Media_Trends[[#This Row],[Interactions]]/bbdd_Social_Media_Trends[[#This Row],[Views]]</f>
        <v>0.1317816109945841</v>
      </c>
      <c r="N2018" s="1" t="s">
        <v>29</v>
      </c>
      <c r="O2018" s="4">
        <f t="shared" si="31"/>
        <v>0</v>
      </c>
    </row>
    <row r="2019" spans="1:15">
      <c r="A2019" s="1" t="s">
        <v>2059</v>
      </c>
      <c r="B2019" s="2">
        <v>45173</v>
      </c>
      <c r="C2019" s="13" t="str">
        <f>TEXT(bbdd_Social_Media_Trends[[#This Row],[Post_Date]],"aaaa-mm")</f>
        <v>2023-09</v>
      </c>
      <c r="D2019" s="1" t="s">
        <v>24</v>
      </c>
      <c r="E2019" s="1" t="s">
        <v>13</v>
      </c>
      <c r="F2019" s="1" t="s">
        <v>47</v>
      </c>
      <c r="G2019" s="1" t="s">
        <v>28</v>
      </c>
      <c r="H2019">
        <v>3147556</v>
      </c>
      <c r="I2019">
        <v>268769</v>
      </c>
      <c r="J2019">
        <v>46703</v>
      </c>
      <c r="K2019">
        <v>13429</v>
      </c>
      <c r="L2019">
        <f>bbdd_Social_Media_Trends[[#This Row],[Likes]]+bbdd_Social_Media_Trends[[#This Row],[Shares]]+bbdd_Social_Media_Trends[[#This Row],[Comments]]</f>
        <v>328901</v>
      </c>
      <c r="M2019">
        <f>bbdd_Social_Media_Trends[[#This Row],[Interactions]]/bbdd_Social_Media_Trends[[#This Row],[Views]]</f>
        <v>0.10449409001777887</v>
      </c>
      <c r="N2019" s="1" t="s">
        <v>16</v>
      </c>
      <c r="O2019" s="4">
        <f t="shared" si="31"/>
        <v>0</v>
      </c>
    </row>
    <row r="2020" spans="1:15">
      <c r="A2020" s="1" t="s">
        <v>2060</v>
      </c>
      <c r="B2020" s="2">
        <v>45141</v>
      </c>
      <c r="C2020" s="13" t="str">
        <f>TEXT(bbdd_Social_Media_Trends[[#This Row],[Post_Date]],"aaaa-mm")</f>
        <v>2023-08</v>
      </c>
      <c r="D2020" s="1" t="s">
        <v>24</v>
      </c>
      <c r="E2020" s="1" t="s">
        <v>31</v>
      </c>
      <c r="F2020" s="1" t="s">
        <v>47</v>
      </c>
      <c r="G2020" s="1" t="s">
        <v>25</v>
      </c>
      <c r="H2020">
        <v>3969775</v>
      </c>
      <c r="I2020">
        <v>405621</v>
      </c>
      <c r="J2020">
        <v>41978</v>
      </c>
      <c r="K2020">
        <v>26548</v>
      </c>
      <c r="L2020">
        <f>bbdd_Social_Media_Trends[[#This Row],[Likes]]+bbdd_Social_Media_Trends[[#This Row],[Shares]]+bbdd_Social_Media_Trends[[#This Row],[Comments]]</f>
        <v>474147</v>
      </c>
      <c r="M2020">
        <f>bbdd_Social_Media_Trends[[#This Row],[Interactions]]/bbdd_Social_Media_Trends[[#This Row],[Views]]</f>
        <v>0.11943926293051874</v>
      </c>
      <c r="N2020" s="1" t="s">
        <v>16</v>
      </c>
      <c r="O2020" s="4">
        <f t="shared" si="31"/>
        <v>0</v>
      </c>
    </row>
    <row r="2021" spans="1:15">
      <c r="A2021" s="1" t="s">
        <v>2061</v>
      </c>
      <c r="B2021" s="2">
        <v>44599</v>
      </c>
      <c r="C2021" s="13" t="str">
        <f>TEXT(bbdd_Social_Media_Trends[[#This Row],[Post_Date]],"aaaa-mm")</f>
        <v>2022-02</v>
      </c>
      <c r="D2021" s="1" t="s">
        <v>24</v>
      </c>
      <c r="E2021" s="1" t="s">
        <v>39</v>
      </c>
      <c r="F2021" s="1" t="s">
        <v>47</v>
      </c>
      <c r="G2021" s="1" t="s">
        <v>60</v>
      </c>
      <c r="H2021">
        <v>1420501</v>
      </c>
      <c r="I2021">
        <v>496804</v>
      </c>
      <c r="J2021">
        <v>23623</v>
      </c>
      <c r="K2021">
        <v>47615</v>
      </c>
      <c r="L2021">
        <f>bbdd_Social_Media_Trends[[#This Row],[Likes]]+bbdd_Social_Media_Trends[[#This Row],[Shares]]+bbdd_Social_Media_Trends[[#This Row],[Comments]]</f>
        <v>568042</v>
      </c>
      <c r="M2021">
        <f>bbdd_Social_Media_Trends[[#This Row],[Interactions]]/bbdd_Social_Media_Trends[[#This Row],[Views]]</f>
        <v>0.39988849004682153</v>
      </c>
      <c r="N2021" s="1" t="s">
        <v>16</v>
      </c>
      <c r="O2021" s="4">
        <f t="shared" si="31"/>
        <v>0</v>
      </c>
    </row>
    <row r="2022" spans="1:15">
      <c r="A2022" s="1" t="s">
        <v>2062</v>
      </c>
      <c r="B2022" s="2">
        <v>45083</v>
      </c>
      <c r="C2022" s="13" t="str">
        <f>TEXT(bbdd_Social_Media_Trends[[#This Row],[Post_Date]],"aaaa-mm")</f>
        <v>2023-06</v>
      </c>
      <c r="D2022" s="1" t="s">
        <v>12</v>
      </c>
      <c r="E2022" s="1" t="s">
        <v>52</v>
      </c>
      <c r="F2022" s="1" t="s">
        <v>36</v>
      </c>
      <c r="G2022" s="1" t="s">
        <v>44</v>
      </c>
      <c r="H2022">
        <v>4576354</v>
      </c>
      <c r="I2022">
        <v>417016</v>
      </c>
      <c r="J2022">
        <v>83248</v>
      </c>
      <c r="K2022">
        <v>45520</v>
      </c>
      <c r="L2022">
        <f>bbdd_Social_Media_Trends[[#This Row],[Likes]]+bbdd_Social_Media_Trends[[#This Row],[Shares]]+bbdd_Social_Media_Trends[[#This Row],[Comments]]</f>
        <v>545784</v>
      </c>
      <c r="M2022">
        <f>bbdd_Social_Media_Trends[[#This Row],[Interactions]]/bbdd_Social_Media_Trends[[#This Row],[Views]]</f>
        <v>0.11926175291509354</v>
      </c>
      <c r="N2022" s="1" t="s">
        <v>16</v>
      </c>
      <c r="O2022" s="4">
        <f t="shared" si="31"/>
        <v>0</v>
      </c>
    </row>
    <row r="2023" spans="1:15">
      <c r="A2023" s="1" t="s">
        <v>2063</v>
      </c>
      <c r="B2023" s="2">
        <v>44647</v>
      </c>
      <c r="C2023" s="13" t="str">
        <f>TEXT(bbdd_Social_Media_Trends[[#This Row],[Post_Date]],"aaaa-mm")</f>
        <v>2022-03</v>
      </c>
      <c r="D2023" s="1" t="s">
        <v>12</v>
      </c>
      <c r="E2023" s="1" t="s">
        <v>52</v>
      </c>
      <c r="F2023" s="1" t="s">
        <v>32</v>
      </c>
      <c r="G2023" s="1" t="s">
        <v>25</v>
      </c>
      <c r="H2023">
        <v>160874</v>
      </c>
      <c r="I2023">
        <v>377258</v>
      </c>
      <c r="J2023">
        <v>84601</v>
      </c>
      <c r="K2023">
        <v>22974</v>
      </c>
      <c r="L2023">
        <f>bbdd_Social_Media_Trends[[#This Row],[Likes]]+bbdd_Social_Media_Trends[[#This Row],[Shares]]+bbdd_Social_Media_Trends[[#This Row],[Comments]]</f>
        <v>484833</v>
      </c>
      <c r="M2023">
        <f>bbdd_Social_Media_Trends[[#This Row],[Interactions]]/bbdd_Social_Media_Trends[[#This Row],[Views]]</f>
        <v>3.0137436751743603</v>
      </c>
      <c r="N2023" s="1" t="s">
        <v>22</v>
      </c>
      <c r="O2023" s="4">
        <f t="shared" si="31"/>
        <v>0</v>
      </c>
    </row>
    <row r="2024" spans="1:15">
      <c r="A2024" s="1" t="s">
        <v>2064</v>
      </c>
      <c r="B2024" s="2">
        <v>44694</v>
      </c>
      <c r="C2024" s="13" t="str">
        <f>TEXT(bbdd_Social_Media_Trends[[#This Row],[Post_Date]],"aaaa-mm")</f>
        <v>2022-05</v>
      </c>
      <c r="D2024" s="1" t="s">
        <v>27</v>
      </c>
      <c r="E2024" s="1" t="s">
        <v>31</v>
      </c>
      <c r="F2024" s="1" t="s">
        <v>47</v>
      </c>
      <c r="G2024" s="1" t="s">
        <v>60</v>
      </c>
      <c r="H2024">
        <v>4527939</v>
      </c>
      <c r="I2024">
        <v>282607</v>
      </c>
      <c r="J2024">
        <v>15479</v>
      </c>
      <c r="K2024">
        <v>18712</v>
      </c>
      <c r="L2024">
        <f>bbdd_Social_Media_Trends[[#This Row],[Likes]]+bbdd_Social_Media_Trends[[#This Row],[Shares]]+bbdd_Social_Media_Trends[[#This Row],[Comments]]</f>
        <v>316798</v>
      </c>
      <c r="M2024">
        <f>bbdd_Social_Media_Trends[[#This Row],[Interactions]]/bbdd_Social_Media_Trends[[#This Row],[Views]]</f>
        <v>6.9965165166756882E-2</v>
      </c>
      <c r="N2024" s="1" t="s">
        <v>29</v>
      </c>
      <c r="O2024" s="4">
        <f t="shared" si="31"/>
        <v>0</v>
      </c>
    </row>
    <row r="2025" spans="1:15">
      <c r="A2025" s="1" t="s">
        <v>2065</v>
      </c>
      <c r="B2025" s="2">
        <v>44834</v>
      </c>
      <c r="C2025" s="13" t="str">
        <f>TEXT(bbdd_Social_Media_Trends[[#This Row],[Post_Date]],"aaaa-mm")</f>
        <v>2022-09</v>
      </c>
      <c r="D2025" s="1" t="s">
        <v>24</v>
      </c>
      <c r="E2025" s="1" t="s">
        <v>49</v>
      </c>
      <c r="F2025" s="1" t="s">
        <v>36</v>
      </c>
      <c r="G2025" s="1" t="s">
        <v>50</v>
      </c>
      <c r="H2025">
        <v>1457624</v>
      </c>
      <c r="I2025">
        <v>103808</v>
      </c>
      <c r="J2025">
        <v>88926</v>
      </c>
      <c r="K2025">
        <v>25099</v>
      </c>
      <c r="L2025">
        <f>bbdd_Social_Media_Trends[[#This Row],[Likes]]+bbdd_Social_Media_Trends[[#This Row],[Shares]]+bbdd_Social_Media_Trends[[#This Row],[Comments]]</f>
        <v>217833</v>
      </c>
      <c r="M2025">
        <f>bbdd_Social_Media_Trends[[#This Row],[Interactions]]/bbdd_Social_Media_Trends[[#This Row],[Views]]</f>
        <v>0.14944388950785661</v>
      </c>
      <c r="N2025" s="1" t="s">
        <v>22</v>
      </c>
      <c r="O2025" s="4">
        <f t="shared" si="31"/>
        <v>0</v>
      </c>
    </row>
    <row r="2026" spans="1:15">
      <c r="A2026" s="1" t="s">
        <v>2066</v>
      </c>
      <c r="B2026" s="2">
        <v>44792</v>
      </c>
      <c r="C2026" s="13" t="str">
        <f>TEXT(bbdd_Social_Media_Trends[[#This Row],[Post_Date]],"aaaa-mm")</f>
        <v>2022-08</v>
      </c>
      <c r="D2026" s="1" t="s">
        <v>18</v>
      </c>
      <c r="E2026" s="1" t="s">
        <v>31</v>
      </c>
      <c r="F2026" s="1" t="s">
        <v>14</v>
      </c>
      <c r="G2026" s="1" t="s">
        <v>25</v>
      </c>
      <c r="H2026">
        <v>693717</v>
      </c>
      <c r="I2026">
        <v>257532</v>
      </c>
      <c r="J2026">
        <v>54285</v>
      </c>
      <c r="K2026">
        <v>10651</v>
      </c>
      <c r="L2026">
        <f>bbdd_Social_Media_Trends[[#This Row],[Likes]]+bbdd_Social_Media_Trends[[#This Row],[Shares]]+bbdd_Social_Media_Trends[[#This Row],[Comments]]</f>
        <v>322468</v>
      </c>
      <c r="M2026">
        <f>bbdd_Social_Media_Trends[[#This Row],[Interactions]]/bbdd_Social_Media_Trends[[#This Row],[Views]]</f>
        <v>0.46484085008728343</v>
      </c>
      <c r="N2026" s="1" t="s">
        <v>22</v>
      </c>
      <c r="O2026" s="4">
        <f t="shared" si="31"/>
        <v>0</v>
      </c>
    </row>
    <row r="2027" spans="1:15">
      <c r="A2027" s="1" t="s">
        <v>2067</v>
      </c>
      <c r="B2027" s="2">
        <v>45028</v>
      </c>
      <c r="C2027" s="13" t="str">
        <f>TEXT(bbdd_Social_Media_Trends[[#This Row],[Post_Date]],"aaaa-mm")</f>
        <v>2023-04</v>
      </c>
      <c r="D2027" s="1" t="s">
        <v>24</v>
      </c>
      <c r="E2027" s="1" t="s">
        <v>31</v>
      </c>
      <c r="F2027" s="1" t="s">
        <v>20</v>
      </c>
      <c r="G2027" s="1" t="s">
        <v>37</v>
      </c>
      <c r="H2027">
        <v>3830754</v>
      </c>
      <c r="I2027">
        <v>327815</v>
      </c>
      <c r="J2027">
        <v>39667</v>
      </c>
      <c r="K2027">
        <v>43483</v>
      </c>
      <c r="L2027">
        <f>bbdd_Social_Media_Trends[[#This Row],[Likes]]+bbdd_Social_Media_Trends[[#This Row],[Shares]]+bbdd_Social_Media_Trends[[#This Row],[Comments]]</f>
        <v>410965</v>
      </c>
      <c r="M2027">
        <f>bbdd_Social_Media_Trends[[#This Row],[Interactions]]/bbdd_Social_Media_Trends[[#This Row],[Views]]</f>
        <v>0.10728044661703676</v>
      </c>
      <c r="N2027" s="1" t="s">
        <v>29</v>
      </c>
      <c r="O2027" s="4">
        <f t="shared" si="31"/>
        <v>0</v>
      </c>
    </row>
    <row r="2028" spans="1:15">
      <c r="A2028" s="1" t="s">
        <v>2068</v>
      </c>
      <c r="B2028" s="2">
        <v>45075</v>
      </c>
      <c r="C2028" s="13" t="str">
        <f>TEXT(bbdd_Social_Media_Trends[[#This Row],[Post_Date]],"aaaa-mm")</f>
        <v>2023-05</v>
      </c>
      <c r="D2028" s="1" t="s">
        <v>24</v>
      </c>
      <c r="E2028" s="1" t="s">
        <v>31</v>
      </c>
      <c r="F2028" s="1" t="s">
        <v>20</v>
      </c>
      <c r="G2028" s="1" t="s">
        <v>28</v>
      </c>
      <c r="H2028">
        <v>3303950</v>
      </c>
      <c r="I2028">
        <v>41885</v>
      </c>
      <c r="J2028">
        <v>49005</v>
      </c>
      <c r="K2028">
        <v>5588</v>
      </c>
      <c r="L2028">
        <f>bbdd_Social_Media_Trends[[#This Row],[Likes]]+bbdd_Social_Media_Trends[[#This Row],[Shares]]+bbdd_Social_Media_Trends[[#This Row],[Comments]]</f>
        <v>96478</v>
      </c>
      <c r="M2028">
        <f>bbdd_Social_Media_Trends[[#This Row],[Interactions]]/bbdd_Social_Media_Trends[[#This Row],[Views]]</f>
        <v>2.9200805096929433E-2</v>
      </c>
      <c r="N2028" s="1" t="s">
        <v>29</v>
      </c>
      <c r="O2028" s="4">
        <f t="shared" si="31"/>
        <v>0</v>
      </c>
    </row>
    <row r="2029" spans="1:15">
      <c r="A2029" s="1" t="s">
        <v>2069</v>
      </c>
      <c r="B2029" s="2">
        <v>44767</v>
      </c>
      <c r="C2029" s="13" t="str">
        <f>TEXT(bbdd_Social_Media_Trends[[#This Row],[Post_Date]],"aaaa-mm")</f>
        <v>2022-07</v>
      </c>
      <c r="D2029" s="1" t="s">
        <v>24</v>
      </c>
      <c r="E2029" s="1" t="s">
        <v>19</v>
      </c>
      <c r="F2029" s="1" t="s">
        <v>20</v>
      </c>
      <c r="G2029" s="1" t="s">
        <v>21</v>
      </c>
      <c r="H2029">
        <v>2231412</v>
      </c>
      <c r="I2029">
        <v>43911</v>
      </c>
      <c r="J2029">
        <v>38740</v>
      </c>
      <c r="K2029">
        <v>7543</v>
      </c>
      <c r="L2029">
        <f>bbdd_Social_Media_Trends[[#This Row],[Likes]]+bbdd_Social_Media_Trends[[#This Row],[Shares]]+bbdd_Social_Media_Trends[[#This Row],[Comments]]</f>
        <v>90194</v>
      </c>
      <c r="M2029">
        <f>bbdd_Social_Media_Trends[[#This Row],[Interactions]]/bbdd_Social_Media_Trends[[#This Row],[Views]]</f>
        <v>4.0420146526056147E-2</v>
      </c>
      <c r="N2029" s="1" t="s">
        <v>16</v>
      </c>
      <c r="O2029" s="4">
        <f t="shared" si="31"/>
        <v>0</v>
      </c>
    </row>
    <row r="2030" spans="1:15">
      <c r="A2030" s="1" t="s">
        <v>2070</v>
      </c>
      <c r="B2030" s="2">
        <v>44673</v>
      </c>
      <c r="C2030" s="13" t="str">
        <f>TEXT(bbdd_Social_Media_Trends[[#This Row],[Post_Date]],"aaaa-mm")</f>
        <v>2022-04</v>
      </c>
      <c r="D2030" s="1" t="s">
        <v>12</v>
      </c>
      <c r="E2030" s="1" t="s">
        <v>59</v>
      </c>
      <c r="F2030" s="1" t="s">
        <v>47</v>
      </c>
      <c r="G2030" s="1" t="s">
        <v>21</v>
      </c>
      <c r="H2030">
        <v>3298897</v>
      </c>
      <c r="I2030">
        <v>387916</v>
      </c>
      <c r="J2030">
        <v>69400</v>
      </c>
      <c r="K2030">
        <v>36957</v>
      </c>
      <c r="L2030">
        <f>bbdd_Social_Media_Trends[[#This Row],[Likes]]+bbdd_Social_Media_Trends[[#This Row],[Shares]]+bbdd_Social_Media_Trends[[#This Row],[Comments]]</f>
        <v>494273</v>
      </c>
      <c r="M2030">
        <f>bbdd_Social_Media_Trends[[#This Row],[Interactions]]/bbdd_Social_Media_Trends[[#This Row],[Views]]</f>
        <v>0.14982977643739712</v>
      </c>
      <c r="N2030" s="1" t="s">
        <v>29</v>
      </c>
      <c r="O2030" s="4">
        <f t="shared" si="31"/>
        <v>0</v>
      </c>
    </row>
    <row r="2031" spans="1:15">
      <c r="A2031" s="1" t="s">
        <v>2071</v>
      </c>
      <c r="B2031" s="2">
        <v>44900</v>
      </c>
      <c r="C2031" s="13" t="str">
        <f>TEXT(bbdd_Social_Media_Trends[[#This Row],[Post_Date]],"aaaa-mm")</f>
        <v>2022-12</v>
      </c>
      <c r="D2031" s="1" t="s">
        <v>27</v>
      </c>
      <c r="E2031" s="1" t="s">
        <v>19</v>
      </c>
      <c r="F2031" s="1" t="s">
        <v>47</v>
      </c>
      <c r="G2031" s="1" t="s">
        <v>28</v>
      </c>
      <c r="H2031">
        <v>4741710</v>
      </c>
      <c r="I2031">
        <v>493757</v>
      </c>
      <c r="J2031">
        <v>20633</v>
      </c>
      <c r="K2031">
        <v>42197</v>
      </c>
      <c r="L2031">
        <f>bbdd_Social_Media_Trends[[#This Row],[Likes]]+bbdd_Social_Media_Trends[[#This Row],[Shares]]+bbdd_Social_Media_Trends[[#This Row],[Comments]]</f>
        <v>556587</v>
      </c>
      <c r="M2031">
        <f>bbdd_Social_Media_Trends[[#This Row],[Interactions]]/bbdd_Social_Media_Trends[[#This Row],[Views]]</f>
        <v>0.11738107138563936</v>
      </c>
      <c r="N2031" s="1" t="s">
        <v>22</v>
      </c>
      <c r="O2031" s="4">
        <f t="shared" si="31"/>
        <v>0</v>
      </c>
    </row>
    <row r="2032" spans="1:15">
      <c r="A2032" s="1" t="s">
        <v>2072</v>
      </c>
      <c r="B2032" s="2">
        <v>44603</v>
      </c>
      <c r="C2032" s="13" t="str">
        <f>TEXT(bbdd_Social_Media_Trends[[#This Row],[Post_Date]],"aaaa-mm")</f>
        <v>2022-02</v>
      </c>
      <c r="D2032" s="1" t="s">
        <v>18</v>
      </c>
      <c r="E2032" s="1" t="s">
        <v>46</v>
      </c>
      <c r="F2032" s="1" t="s">
        <v>47</v>
      </c>
      <c r="G2032" s="1" t="s">
        <v>37</v>
      </c>
      <c r="H2032">
        <v>412999</v>
      </c>
      <c r="I2032">
        <v>290694</v>
      </c>
      <c r="J2032">
        <v>82634</v>
      </c>
      <c r="K2032">
        <v>19326</v>
      </c>
      <c r="L2032">
        <f>bbdd_Social_Media_Trends[[#This Row],[Likes]]+bbdd_Social_Media_Trends[[#This Row],[Shares]]+bbdd_Social_Media_Trends[[#This Row],[Comments]]</f>
        <v>392654</v>
      </c>
      <c r="M2032">
        <f>bbdd_Social_Media_Trends[[#This Row],[Interactions]]/bbdd_Social_Media_Trends[[#This Row],[Views]]</f>
        <v>0.95073837951181484</v>
      </c>
      <c r="N2032" s="1" t="s">
        <v>29</v>
      </c>
      <c r="O2032" s="4">
        <f t="shared" si="31"/>
        <v>0</v>
      </c>
    </row>
    <row r="2033" spans="1:15">
      <c r="A2033" s="1" t="s">
        <v>2073</v>
      </c>
      <c r="B2033" s="2">
        <v>44672</v>
      </c>
      <c r="C2033" s="13" t="str">
        <f>TEXT(bbdd_Social_Media_Trends[[#This Row],[Post_Date]],"aaaa-mm")</f>
        <v>2022-04</v>
      </c>
      <c r="D2033" s="1" t="s">
        <v>12</v>
      </c>
      <c r="E2033" s="1" t="s">
        <v>49</v>
      </c>
      <c r="F2033" s="1" t="s">
        <v>36</v>
      </c>
      <c r="G2033" s="1" t="s">
        <v>37</v>
      </c>
      <c r="H2033">
        <v>2626467</v>
      </c>
      <c r="I2033">
        <v>221699</v>
      </c>
      <c r="J2033">
        <v>85669</v>
      </c>
      <c r="K2033">
        <v>26740</v>
      </c>
      <c r="L2033">
        <f>bbdd_Social_Media_Trends[[#This Row],[Likes]]+bbdd_Social_Media_Trends[[#This Row],[Shares]]+bbdd_Social_Media_Trends[[#This Row],[Comments]]</f>
        <v>334108</v>
      </c>
      <c r="M2033">
        <f>bbdd_Social_Media_Trends[[#This Row],[Interactions]]/bbdd_Social_Media_Trends[[#This Row],[Views]]</f>
        <v>0.12720814691370574</v>
      </c>
      <c r="N2033" s="1" t="s">
        <v>29</v>
      </c>
      <c r="O2033" s="4">
        <f t="shared" si="31"/>
        <v>0</v>
      </c>
    </row>
    <row r="2034" spans="1:15">
      <c r="A2034" s="1" t="s">
        <v>2074</v>
      </c>
      <c r="B2034" s="2">
        <v>44711</v>
      </c>
      <c r="C2034" s="13" t="str">
        <f>TEXT(bbdd_Social_Media_Trends[[#This Row],[Post_Date]],"aaaa-mm")</f>
        <v>2022-05</v>
      </c>
      <c r="D2034" s="1" t="s">
        <v>18</v>
      </c>
      <c r="E2034" s="1" t="s">
        <v>35</v>
      </c>
      <c r="F2034" s="1" t="s">
        <v>36</v>
      </c>
      <c r="G2034" s="1" t="s">
        <v>28</v>
      </c>
      <c r="H2034">
        <v>1163746</v>
      </c>
      <c r="I2034">
        <v>382193</v>
      </c>
      <c r="J2034">
        <v>79589</v>
      </c>
      <c r="K2034">
        <v>38016</v>
      </c>
      <c r="L2034">
        <f>bbdd_Social_Media_Trends[[#This Row],[Likes]]+bbdd_Social_Media_Trends[[#This Row],[Shares]]+bbdd_Social_Media_Trends[[#This Row],[Comments]]</f>
        <v>499798</v>
      </c>
      <c r="M2034">
        <f>bbdd_Social_Media_Trends[[#This Row],[Interactions]]/bbdd_Social_Media_Trends[[#This Row],[Views]]</f>
        <v>0.42947344179915548</v>
      </c>
      <c r="N2034" s="1" t="s">
        <v>16</v>
      </c>
      <c r="O2034" s="4">
        <f t="shared" si="31"/>
        <v>0</v>
      </c>
    </row>
    <row r="2035" spans="1:15">
      <c r="A2035" s="1" t="s">
        <v>2075</v>
      </c>
      <c r="B2035" s="2">
        <v>45122</v>
      </c>
      <c r="C2035" s="13" t="str">
        <f>TEXT(bbdd_Social_Media_Trends[[#This Row],[Post_Date]],"aaaa-mm")</f>
        <v>2023-07</v>
      </c>
      <c r="D2035" s="1" t="s">
        <v>18</v>
      </c>
      <c r="E2035" s="1" t="s">
        <v>49</v>
      </c>
      <c r="F2035" s="1" t="s">
        <v>47</v>
      </c>
      <c r="G2035" s="1" t="s">
        <v>28</v>
      </c>
      <c r="H2035">
        <v>2015897</v>
      </c>
      <c r="I2035">
        <v>214072</v>
      </c>
      <c r="J2035">
        <v>93955</v>
      </c>
      <c r="K2035">
        <v>9393</v>
      </c>
      <c r="L2035">
        <f>bbdd_Social_Media_Trends[[#This Row],[Likes]]+bbdd_Social_Media_Trends[[#This Row],[Shares]]+bbdd_Social_Media_Trends[[#This Row],[Comments]]</f>
        <v>317420</v>
      </c>
      <c r="M2035">
        <f>bbdd_Social_Media_Trends[[#This Row],[Interactions]]/bbdd_Social_Media_Trends[[#This Row],[Views]]</f>
        <v>0.15745844157712424</v>
      </c>
      <c r="N2035" s="1" t="s">
        <v>16</v>
      </c>
      <c r="O2035" s="4">
        <f t="shared" si="31"/>
        <v>0</v>
      </c>
    </row>
    <row r="2036" spans="1:15">
      <c r="A2036" s="1" t="s">
        <v>2076</v>
      </c>
      <c r="B2036" s="2">
        <v>44843</v>
      </c>
      <c r="C2036" s="13" t="str">
        <f>TEXT(bbdd_Social_Media_Trends[[#This Row],[Post_Date]],"aaaa-mm")</f>
        <v>2022-10</v>
      </c>
      <c r="D2036" s="1" t="s">
        <v>27</v>
      </c>
      <c r="E2036" s="1" t="s">
        <v>46</v>
      </c>
      <c r="F2036" s="1" t="s">
        <v>41</v>
      </c>
      <c r="G2036" s="1" t="s">
        <v>15</v>
      </c>
      <c r="H2036">
        <v>4924870</v>
      </c>
      <c r="I2036">
        <v>372739</v>
      </c>
      <c r="J2036">
        <v>52629</v>
      </c>
      <c r="K2036">
        <v>10488</v>
      </c>
      <c r="L2036">
        <f>bbdd_Social_Media_Trends[[#This Row],[Likes]]+bbdd_Social_Media_Trends[[#This Row],[Shares]]+bbdd_Social_Media_Trends[[#This Row],[Comments]]</f>
        <v>435856</v>
      </c>
      <c r="M2036">
        <f>bbdd_Social_Media_Trends[[#This Row],[Interactions]]/bbdd_Social_Media_Trends[[#This Row],[Views]]</f>
        <v>8.8501016270480237E-2</v>
      </c>
      <c r="N2036" s="1" t="s">
        <v>16</v>
      </c>
      <c r="O2036" s="4">
        <f t="shared" si="31"/>
        <v>0</v>
      </c>
    </row>
    <row r="2037" spans="1:15">
      <c r="A2037" s="1" t="s">
        <v>2077</v>
      </c>
      <c r="B2037" s="2">
        <v>45227</v>
      </c>
      <c r="C2037" s="13" t="str">
        <f>TEXT(bbdd_Social_Media_Trends[[#This Row],[Post_Date]],"aaaa-mm")</f>
        <v>2023-10</v>
      </c>
      <c r="D2037" s="1" t="s">
        <v>12</v>
      </c>
      <c r="E2037" s="1" t="s">
        <v>19</v>
      </c>
      <c r="F2037" s="1" t="s">
        <v>32</v>
      </c>
      <c r="G2037" s="1" t="s">
        <v>37</v>
      </c>
      <c r="H2037">
        <v>2602031</v>
      </c>
      <c r="I2037">
        <v>305284</v>
      </c>
      <c r="J2037">
        <v>80764</v>
      </c>
      <c r="K2037">
        <v>26733</v>
      </c>
      <c r="L2037">
        <f>bbdd_Social_Media_Trends[[#This Row],[Likes]]+bbdd_Social_Media_Trends[[#This Row],[Shares]]+bbdd_Social_Media_Trends[[#This Row],[Comments]]</f>
        <v>412781</v>
      </c>
      <c r="M2037">
        <f>bbdd_Social_Media_Trends[[#This Row],[Interactions]]/bbdd_Social_Media_Trends[[#This Row],[Views]]</f>
        <v>0.15863800239120901</v>
      </c>
      <c r="N2037" s="1" t="s">
        <v>16</v>
      </c>
      <c r="O2037" s="4">
        <f t="shared" si="31"/>
        <v>0</v>
      </c>
    </row>
    <row r="2038" spans="1:15">
      <c r="A2038" s="1" t="s">
        <v>2078</v>
      </c>
      <c r="B2038" s="2">
        <v>44636</v>
      </c>
      <c r="C2038" s="13" t="str">
        <f>TEXT(bbdd_Social_Media_Trends[[#This Row],[Post_Date]],"aaaa-mm")</f>
        <v>2022-03</v>
      </c>
      <c r="D2038" s="1" t="s">
        <v>24</v>
      </c>
      <c r="E2038" s="1" t="s">
        <v>19</v>
      </c>
      <c r="F2038" s="1" t="s">
        <v>32</v>
      </c>
      <c r="G2038" s="1" t="s">
        <v>50</v>
      </c>
      <c r="H2038">
        <v>3332289</v>
      </c>
      <c r="I2038">
        <v>223968</v>
      </c>
      <c r="J2038">
        <v>61852</v>
      </c>
      <c r="K2038">
        <v>14511</v>
      </c>
      <c r="L2038">
        <f>bbdd_Social_Media_Trends[[#This Row],[Likes]]+bbdd_Social_Media_Trends[[#This Row],[Shares]]+bbdd_Social_Media_Trends[[#This Row],[Comments]]</f>
        <v>300331</v>
      </c>
      <c r="M2038">
        <f>bbdd_Social_Media_Trends[[#This Row],[Interactions]]/bbdd_Social_Media_Trends[[#This Row],[Views]]</f>
        <v>9.0127536957328724E-2</v>
      </c>
      <c r="N2038" s="1" t="s">
        <v>22</v>
      </c>
      <c r="O2038" s="4">
        <f t="shared" si="31"/>
        <v>0</v>
      </c>
    </row>
    <row r="2039" spans="1:15">
      <c r="A2039" s="1" t="s">
        <v>2079</v>
      </c>
      <c r="B2039" s="2">
        <v>44738</v>
      </c>
      <c r="C2039" s="13" t="str">
        <f>TEXT(bbdd_Social_Media_Trends[[#This Row],[Post_Date]],"aaaa-mm")</f>
        <v>2022-06</v>
      </c>
      <c r="D2039" s="1" t="s">
        <v>27</v>
      </c>
      <c r="E2039" s="1" t="s">
        <v>59</v>
      </c>
      <c r="F2039" s="1" t="s">
        <v>32</v>
      </c>
      <c r="G2039" s="1" t="s">
        <v>15</v>
      </c>
      <c r="H2039">
        <v>2714135</v>
      </c>
      <c r="I2039">
        <v>399795</v>
      </c>
      <c r="J2039">
        <v>74842</v>
      </c>
      <c r="K2039">
        <v>20833</v>
      </c>
      <c r="L2039">
        <f>bbdd_Social_Media_Trends[[#This Row],[Likes]]+bbdd_Social_Media_Trends[[#This Row],[Shares]]+bbdd_Social_Media_Trends[[#This Row],[Comments]]</f>
        <v>495470</v>
      </c>
      <c r="M2039">
        <f>bbdd_Social_Media_Trends[[#This Row],[Interactions]]/bbdd_Social_Media_Trends[[#This Row],[Views]]</f>
        <v>0.18255171537156406</v>
      </c>
      <c r="N2039" s="1" t="s">
        <v>29</v>
      </c>
      <c r="O2039" s="4">
        <f t="shared" si="31"/>
        <v>0</v>
      </c>
    </row>
    <row r="2040" spans="1:15">
      <c r="A2040" s="1" t="s">
        <v>2080</v>
      </c>
      <c r="B2040" s="2">
        <v>44837</v>
      </c>
      <c r="C2040" s="13" t="str">
        <f>TEXT(bbdd_Social_Media_Trends[[#This Row],[Post_Date]],"aaaa-mm")</f>
        <v>2022-10</v>
      </c>
      <c r="D2040" s="1" t="s">
        <v>18</v>
      </c>
      <c r="E2040" s="1" t="s">
        <v>46</v>
      </c>
      <c r="F2040" s="1" t="s">
        <v>32</v>
      </c>
      <c r="G2040" s="1" t="s">
        <v>25</v>
      </c>
      <c r="H2040">
        <v>2739421</v>
      </c>
      <c r="I2040">
        <v>200623</v>
      </c>
      <c r="J2040">
        <v>11202</v>
      </c>
      <c r="K2040">
        <v>32797</v>
      </c>
      <c r="L2040">
        <f>bbdd_Social_Media_Trends[[#This Row],[Likes]]+bbdd_Social_Media_Trends[[#This Row],[Shares]]+bbdd_Social_Media_Trends[[#This Row],[Comments]]</f>
        <v>244622</v>
      </c>
      <c r="M2040">
        <f>bbdd_Social_Media_Trends[[#This Row],[Interactions]]/bbdd_Social_Media_Trends[[#This Row],[Views]]</f>
        <v>8.9296971878364079E-2</v>
      </c>
      <c r="N2040" s="1" t="s">
        <v>29</v>
      </c>
      <c r="O2040" s="4">
        <f t="shared" si="31"/>
        <v>0</v>
      </c>
    </row>
    <row r="2041" spans="1:15">
      <c r="A2041" s="1" t="s">
        <v>2081</v>
      </c>
      <c r="B2041" s="2">
        <v>44793</v>
      </c>
      <c r="C2041" s="13" t="str">
        <f>TEXT(bbdd_Social_Media_Trends[[#This Row],[Post_Date]],"aaaa-mm")</f>
        <v>2022-08</v>
      </c>
      <c r="D2041" s="1" t="s">
        <v>12</v>
      </c>
      <c r="E2041" s="1" t="s">
        <v>39</v>
      </c>
      <c r="F2041" s="1" t="s">
        <v>41</v>
      </c>
      <c r="G2041" s="1" t="s">
        <v>21</v>
      </c>
      <c r="H2041">
        <v>633729</v>
      </c>
      <c r="I2041">
        <v>102671</v>
      </c>
      <c r="J2041">
        <v>36502</v>
      </c>
      <c r="K2041">
        <v>33365</v>
      </c>
      <c r="L2041">
        <f>bbdd_Social_Media_Trends[[#This Row],[Likes]]+bbdd_Social_Media_Trends[[#This Row],[Shares]]+bbdd_Social_Media_Trends[[#This Row],[Comments]]</f>
        <v>172538</v>
      </c>
      <c r="M2041">
        <f>bbdd_Social_Media_Trends[[#This Row],[Interactions]]/bbdd_Social_Media_Trends[[#This Row],[Views]]</f>
        <v>0.27225833124253429</v>
      </c>
      <c r="N2041" s="1" t="s">
        <v>16</v>
      </c>
      <c r="O2041" s="4">
        <f t="shared" si="31"/>
        <v>0</v>
      </c>
    </row>
    <row r="2042" spans="1:15">
      <c r="A2042" s="1" t="s">
        <v>2082</v>
      </c>
      <c r="B2042" s="2">
        <v>45164</v>
      </c>
      <c r="C2042" s="13" t="str">
        <f>TEXT(bbdd_Social_Media_Trends[[#This Row],[Post_Date]],"aaaa-mm")</f>
        <v>2023-08</v>
      </c>
      <c r="D2042" s="1" t="s">
        <v>27</v>
      </c>
      <c r="E2042" s="1" t="s">
        <v>57</v>
      </c>
      <c r="F2042" s="1" t="s">
        <v>14</v>
      </c>
      <c r="G2042" s="1" t="s">
        <v>28</v>
      </c>
      <c r="H2042">
        <v>4170429</v>
      </c>
      <c r="I2042">
        <v>240453</v>
      </c>
      <c r="J2042">
        <v>43182</v>
      </c>
      <c r="K2042">
        <v>37669</v>
      </c>
      <c r="L2042">
        <f>bbdd_Social_Media_Trends[[#This Row],[Likes]]+bbdd_Social_Media_Trends[[#This Row],[Shares]]+bbdd_Social_Media_Trends[[#This Row],[Comments]]</f>
        <v>321304</v>
      </c>
      <c r="M2042">
        <f>bbdd_Social_Media_Trends[[#This Row],[Interactions]]/bbdd_Social_Media_Trends[[#This Row],[Views]]</f>
        <v>7.704339289794887E-2</v>
      </c>
      <c r="N2042" s="1" t="s">
        <v>29</v>
      </c>
      <c r="O2042" s="4">
        <f t="shared" si="31"/>
        <v>0</v>
      </c>
    </row>
    <row r="2043" spans="1:15">
      <c r="A2043" s="1" t="s">
        <v>2083</v>
      </c>
      <c r="B2043" s="2">
        <v>44939</v>
      </c>
      <c r="C2043" s="13" t="str">
        <f>TEXT(bbdd_Social_Media_Trends[[#This Row],[Post_Date]],"aaaa-mm")</f>
        <v>2023-01</v>
      </c>
      <c r="D2043" s="1" t="s">
        <v>18</v>
      </c>
      <c r="E2043" s="1" t="s">
        <v>13</v>
      </c>
      <c r="F2043" s="1" t="s">
        <v>47</v>
      </c>
      <c r="G2043" s="1" t="s">
        <v>28</v>
      </c>
      <c r="H2043">
        <v>453984</v>
      </c>
      <c r="I2043">
        <v>374672</v>
      </c>
      <c r="J2043">
        <v>81490</v>
      </c>
      <c r="K2043">
        <v>46887</v>
      </c>
      <c r="L2043">
        <f>bbdd_Social_Media_Trends[[#This Row],[Likes]]+bbdd_Social_Media_Trends[[#This Row],[Shares]]+bbdd_Social_Media_Trends[[#This Row],[Comments]]</f>
        <v>503049</v>
      </c>
      <c r="M2043">
        <f>bbdd_Social_Media_Trends[[#This Row],[Interactions]]/bbdd_Social_Media_Trends[[#This Row],[Views]]</f>
        <v>1.1080764960879679</v>
      </c>
      <c r="N2043" s="1" t="s">
        <v>16</v>
      </c>
      <c r="O2043" s="4">
        <f t="shared" si="31"/>
        <v>0</v>
      </c>
    </row>
    <row r="2044" spans="1:15">
      <c r="A2044" s="1" t="s">
        <v>2084</v>
      </c>
      <c r="B2044" s="2">
        <v>45261</v>
      </c>
      <c r="C2044" s="13" t="str">
        <f>TEXT(bbdd_Social_Media_Trends[[#This Row],[Post_Date]],"aaaa-mm")</f>
        <v>2023-12</v>
      </c>
      <c r="D2044" s="1" t="s">
        <v>12</v>
      </c>
      <c r="E2044" s="1" t="s">
        <v>49</v>
      </c>
      <c r="F2044" s="1" t="s">
        <v>36</v>
      </c>
      <c r="G2044" s="1" t="s">
        <v>15</v>
      </c>
      <c r="H2044">
        <v>519114</v>
      </c>
      <c r="I2044">
        <v>457624</v>
      </c>
      <c r="J2044">
        <v>31292</v>
      </c>
      <c r="K2044">
        <v>27260</v>
      </c>
      <c r="L2044">
        <f>bbdd_Social_Media_Trends[[#This Row],[Likes]]+bbdd_Social_Media_Trends[[#This Row],[Shares]]+bbdd_Social_Media_Trends[[#This Row],[Comments]]</f>
        <v>516176</v>
      </c>
      <c r="M2044">
        <f>bbdd_Social_Media_Trends[[#This Row],[Interactions]]/bbdd_Social_Media_Trends[[#This Row],[Views]]</f>
        <v>0.99434035683876765</v>
      </c>
      <c r="N2044" s="1" t="s">
        <v>16</v>
      </c>
      <c r="O2044" s="4">
        <f t="shared" si="31"/>
        <v>0</v>
      </c>
    </row>
    <row r="2045" spans="1:15">
      <c r="A2045" s="1" t="s">
        <v>2085</v>
      </c>
      <c r="B2045" s="2">
        <v>45053</v>
      </c>
      <c r="C2045" s="13" t="str">
        <f>TEXT(bbdd_Social_Media_Trends[[#This Row],[Post_Date]],"aaaa-mm")</f>
        <v>2023-05</v>
      </c>
      <c r="D2045" s="1" t="s">
        <v>18</v>
      </c>
      <c r="E2045" s="1" t="s">
        <v>39</v>
      </c>
      <c r="F2045" s="1" t="s">
        <v>36</v>
      </c>
      <c r="G2045" s="1" t="s">
        <v>28</v>
      </c>
      <c r="H2045">
        <v>3646115</v>
      </c>
      <c r="I2045">
        <v>392151</v>
      </c>
      <c r="J2045">
        <v>88887</v>
      </c>
      <c r="K2045">
        <v>3518</v>
      </c>
      <c r="L2045">
        <f>bbdd_Social_Media_Trends[[#This Row],[Likes]]+bbdd_Social_Media_Trends[[#This Row],[Shares]]+bbdd_Social_Media_Trends[[#This Row],[Comments]]</f>
        <v>484556</v>
      </c>
      <c r="M2045">
        <f>bbdd_Social_Media_Trends[[#This Row],[Interactions]]/bbdd_Social_Media_Trends[[#This Row],[Views]]</f>
        <v>0.1328965213658922</v>
      </c>
      <c r="N2045" s="1" t="s">
        <v>16</v>
      </c>
      <c r="O2045" s="4">
        <f t="shared" si="31"/>
        <v>0</v>
      </c>
    </row>
    <row r="2046" spans="1:15">
      <c r="A2046" s="1" t="s">
        <v>2086</v>
      </c>
      <c r="B2046" s="2">
        <v>44890</v>
      </c>
      <c r="C2046" s="13" t="str">
        <f>TEXT(bbdd_Social_Media_Trends[[#This Row],[Post_Date]],"aaaa-mm")</f>
        <v>2022-11</v>
      </c>
      <c r="D2046" s="1" t="s">
        <v>12</v>
      </c>
      <c r="E2046" s="1" t="s">
        <v>59</v>
      </c>
      <c r="F2046" s="1" t="s">
        <v>36</v>
      </c>
      <c r="G2046" s="1" t="s">
        <v>15</v>
      </c>
      <c r="H2046">
        <v>2844830</v>
      </c>
      <c r="I2046">
        <v>42925</v>
      </c>
      <c r="J2046">
        <v>23161</v>
      </c>
      <c r="K2046">
        <v>40155</v>
      </c>
      <c r="L2046">
        <f>bbdd_Social_Media_Trends[[#This Row],[Likes]]+bbdd_Social_Media_Trends[[#This Row],[Shares]]+bbdd_Social_Media_Trends[[#This Row],[Comments]]</f>
        <v>106241</v>
      </c>
      <c r="M2046">
        <f>bbdd_Social_Media_Trends[[#This Row],[Interactions]]/bbdd_Social_Media_Trends[[#This Row],[Views]]</f>
        <v>3.7345289525208887E-2</v>
      </c>
      <c r="N2046" s="1" t="s">
        <v>29</v>
      </c>
      <c r="O2046" s="4">
        <f t="shared" si="31"/>
        <v>0</v>
      </c>
    </row>
    <row r="2047" spans="1:15">
      <c r="A2047" s="1" t="s">
        <v>2087</v>
      </c>
      <c r="B2047" s="2">
        <v>45062</v>
      </c>
      <c r="C2047" s="13" t="str">
        <f>TEXT(bbdd_Social_Media_Trends[[#This Row],[Post_Date]],"aaaa-mm")</f>
        <v>2023-05</v>
      </c>
      <c r="D2047" s="1" t="s">
        <v>24</v>
      </c>
      <c r="E2047" s="1" t="s">
        <v>49</v>
      </c>
      <c r="F2047" s="1" t="s">
        <v>14</v>
      </c>
      <c r="G2047" s="1" t="s">
        <v>37</v>
      </c>
      <c r="H2047">
        <v>3084134</v>
      </c>
      <c r="I2047">
        <v>38065</v>
      </c>
      <c r="J2047">
        <v>98106</v>
      </c>
      <c r="K2047">
        <v>1036</v>
      </c>
      <c r="L2047">
        <f>bbdd_Social_Media_Trends[[#This Row],[Likes]]+bbdd_Social_Media_Trends[[#This Row],[Shares]]+bbdd_Social_Media_Trends[[#This Row],[Comments]]</f>
        <v>137207</v>
      </c>
      <c r="M2047">
        <f>bbdd_Social_Media_Trends[[#This Row],[Interactions]]/bbdd_Social_Media_Trends[[#This Row],[Views]]</f>
        <v>4.4488015112183844E-2</v>
      </c>
      <c r="N2047" s="1" t="s">
        <v>16</v>
      </c>
      <c r="O2047" s="4">
        <f t="shared" si="31"/>
        <v>0</v>
      </c>
    </row>
    <row r="2048" spans="1:15">
      <c r="A2048" s="1" t="s">
        <v>2088</v>
      </c>
      <c r="B2048" s="2">
        <v>44882</v>
      </c>
      <c r="C2048" s="13" t="str">
        <f>TEXT(bbdd_Social_Media_Trends[[#This Row],[Post_Date]],"aaaa-mm")</f>
        <v>2022-11</v>
      </c>
      <c r="D2048" s="1" t="s">
        <v>18</v>
      </c>
      <c r="E2048" s="1" t="s">
        <v>46</v>
      </c>
      <c r="F2048" s="1" t="s">
        <v>41</v>
      </c>
      <c r="G2048" s="1" t="s">
        <v>28</v>
      </c>
      <c r="H2048">
        <v>1973499</v>
      </c>
      <c r="I2048">
        <v>230125</v>
      </c>
      <c r="J2048">
        <v>44232</v>
      </c>
      <c r="K2048">
        <v>36873</v>
      </c>
      <c r="L2048">
        <f>bbdd_Social_Media_Trends[[#This Row],[Likes]]+bbdd_Social_Media_Trends[[#This Row],[Shares]]+bbdd_Social_Media_Trends[[#This Row],[Comments]]</f>
        <v>311230</v>
      </c>
      <c r="M2048">
        <f>bbdd_Social_Media_Trends[[#This Row],[Interactions]]/bbdd_Social_Media_Trends[[#This Row],[Views]]</f>
        <v>0.15770466567249336</v>
      </c>
      <c r="N2048" s="1" t="s">
        <v>16</v>
      </c>
      <c r="O2048" s="4">
        <f t="shared" si="31"/>
        <v>0</v>
      </c>
    </row>
    <row r="2049" spans="1:15">
      <c r="A2049" s="1" t="s">
        <v>2089</v>
      </c>
      <c r="B2049" s="2">
        <v>44953</v>
      </c>
      <c r="C2049" s="13" t="str">
        <f>TEXT(bbdd_Social_Media_Trends[[#This Row],[Post_Date]],"aaaa-mm")</f>
        <v>2023-01</v>
      </c>
      <c r="D2049" s="1" t="s">
        <v>27</v>
      </c>
      <c r="E2049" s="1" t="s">
        <v>13</v>
      </c>
      <c r="F2049" s="1" t="s">
        <v>32</v>
      </c>
      <c r="G2049" s="1" t="s">
        <v>44</v>
      </c>
      <c r="H2049">
        <v>3577591</v>
      </c>
      <c r="I2049">
        <v>88612</v>
      </c>
      <c r="J2049">
        <v>19537</v>
      </c>
      <c r="K2049">
        <v>5632</v>
      </c>
      <c r="L2049">
        <f>bbdd_Social_Media_Trends[[#This Row],[Likes]]+bbdd_Social_Media_Trends[[#This Row],[Shares]]+bbdd_Social_Media_Trends[[#This Row],[Comments]]</f>
        <v>113781</v>
      </c>
      <c r="M2049">
        <f>bbdd_Social_Media_Trends[[#This Row],[Interactions]]/bbdd_Social_Media_Trends[[#This Row],[Views]]</f>
        <v>3.1803803173699845E-2</v>
      </c>
      <c r="N2049" s="1" t="s">
        <v>29</v>
      </c>
      <c r="O2049" s="4">
        <f t="shared" si="31"/>
        <v>0</v>
      </c>
    </row>
    <row r="2050" spans="1:15">
      <c r="A2050" s="1" t="s">
        <v>2090</v>
      </c>
      <c r="B2050" s="2">
        <v>45177</v>
      </c>
      <c r="C2050" s="13" t="str">
        <f>TEXT(bbdd_Social_Media_Trends[[#This Row],[Post_Date]],"aaaa-mm")</f>
        <v>2023-09</v>
      </c>
      <c r="D2050" s="1" t="s">
        <v>24</v>
      </c>
      <c r="E2050" s="1" t="s">
        <v>13</v>
      </c>
      <c r="F2050" s="1" t="s">
        <v>47</v>
      </c>
      <c r="G2050" s="1" t="s">
        <v>28</v>
      </c>
      <c r="H2050">
        <v>1451444</v>
      </c>
      <c r="I2050">
        <v>412467</v>
      </c>
      <c r="J2050">
        <v>4563</v>
      </c>
      <c r="K2050">
        <v>36176</v>
      </c>
      <c r="L2050">
        <f>bbdd_Social_Media_Trends[[#This Row],[Likes]]+bbdd_Social_Media_Trends[[#This Row],[Shares]]+bbdd_Social_Media_Trends[[#This Row],[Comments]]</f>
        <v>453206</v>
      </c>
      <c r="M2050">
        <f>bbdd_Social_Media_Trends[[#This Row],[Interactions]]/bbdd_Social_Media_Trends[[#This Row],[Views]]</f>
        <v>0.31224490920765802</v>
      </c>
      <c r="N2050" s="1" t="s">
        <v>29</v>
      </c>
      <c r="O2050" s="4">
        <f t="shared" ref="O2050:O2113" si="32">IF(ISERROR(VLOOKUP(A2050,A2051:A7048,1,FALSE)),0, 1)</f>
        <v>0</v>
      </c>
    </row>
    <row r="2051" spans="1:15">
      <c r="A2051" s="1" t="s">
        <v>2091</v>
      </c>
      <c r="B2051" s="2">
        <v>44645</v>
      </c>
      <c r="C2051" s="13" t="str">
        <f>TEXT(bbdd_Social_Media_Trends[[#This Row],[Post_Date]],"aaaa-mm")</f>
        <v>2022-03</v>
      </c>
      <c r="D2051" s="1" t="s">
        <v>27</v>
      </c>
      <c r="E2051" s="1" t="s">
        <v>57</v>
      </c>
      <c r="F2051" s="1" t="s">
        <v>47</v>
      </c>
      <c r="G2051" s="1" t="s">
        <v>25</v>
      </c>
      <c r="H2051">
        <v>1414029</v>
      </c>
      <c r="I2051">
        <v>242099</v>
      </c>
      <c r="J2051">
        <v>62896</v>
      </c>
      <c r="K2051">
        <v>40487</v>
      </c>
      <c r="L2051">
        <f>bbdd_Social_Media_Trends[[#This Row],[Likes]]+bbdd_Social_Media_Trends[[#This Row],[Shares]]+bbdd_Social_Media_Trends[[#This Row],[Comments]]</f>
        <v>345482</v>
      </c>
      <c r="M2051">
        <f>bbdd_Social_Media_Trends[[#This Row],[Interactions]]/bbdd_Social_Media_Trends[[#This Row],[Views]]</f>
        <v>0.24432455062802813</v>
      </c>
      <c r="N2051" s="1" t="s">
        <v>16</v>
      </c>
      <c r="O2051" s="4">
        <f t="shared" si="32"/>
        <v>0</v>
      </c>
    </row>
    <row r="2052" spans="1:15">
      <c r="A2052" s="1" t="s">
        <v>2092</v>
      </c>
      <c r="B2052" s="2">
        <v>44965</v>
      </c>
      <c r="C2052" s="13" t="str">
        <f>TEXT(bbdd_Social_Media_Trends[[#This Row],[Post_Date]],"aaaa-mm")</f>
        <v>2023-02</v>
      </c>
      <c r="D2052" s="1" t="s">
        <v>27</v>
      </c>
      <c r="E2052" s="1" t="s">
        <v>31</v>
      </c>
      <c r="F2052" s="1" t="s">
        <v>14</v>
      </c>
      <c r="G2052" s="1" t="s">
        <v>50</v>
      </c>
      <c r="H2052">
        <v>2340942</v>
      </c>
      <c r="I2052">
        <v>475216</v>
      </c>
      <c r="J2052">
        <v>13357</v>
      </c>
      <c r="K2052">
        <v>29605</v>
      </c>
      <c r="L2052">
        <f>bbdd_Social_Media_Trends[[#This Row],[Likes]]+bbdd_Social_Media_Trends[[#This Row],[Shares]]+bbdd_Social_Media_Trends[[#This Row],[Comments]]</f>
        <v>518178</v>
      </c>
      <c r="M2052">
        <f>bbdd_Social_Media_Trends[[#This Row],[Interactions]]/bbdd_Social_Media_Trends[[#This Row],[Views]]</f>
        <v>0.22135448037584871</v>
      </c>
      <c r="N2052" s="1" t="s">
        <v>16</v>
      </c>
      <c r="O2052" s="4">
        <f t="shared" si="32"/>
        <v>0</v>
      </c>
    </row>
    <row r="2053" spans="1:15">
      <c r="A2053" s="1" t="s">
        <v>2093</v>
      </c>
      <c r="B2053" s="2">
        <v>44718</v>
      </c>
      <c r="C2053" s="13" t="str">
        <f>TEXT(bbdd_Social_Media_Trends[[#This Row],[Post_Date]],"aaaa-mm")</f>
        <v>2022-06</v>
      </c>
      <c r="D2053" s="1" t="s">
        <v>12</v>
      </c>
      <c r="E2053" s="1" t="s">
        <v>46</v>
      </c>
      <c r="F2053" s="1" t="s">
        <v>14</v>
      </c>
      <c r="G2053" s="1" t="s">
        <v>15</v>
      </c>
      <c r="H2053">
        <v>4694412</v>
      </c>
      <c r="I2053">
        <v>189246</v>
      </c>
      <c r="J2053">
        <v>98613</v>
      </c>
      <c r="K2053">
        <v>14536</v>
      </c>
      <c r="L2053">
        <f>bbdd_Social_Media_Trends[[#This Row],[Likes]]+bbdd_Social_Media_Trends[[#This Row],[Shares]]+bbdd_Social_Media_Trends[[#This Row],[Comments]]</f>
        <v>302395</v>
      </c>
      <c r="M2053">
        <f>bbdd_Social_Media_Trends[[#This Row],[Interactions]]/bbdd_Social_Media_Trends[[#This Row],[Views]]</f>
        <v>6.44159481528251E-2</v>
      </c>
      <c r="N2053" s="1" t="s">
        <v>29</v>
      </c>
      <c r="O2053" s="4">
        <f t="shared" si="32"/>
        <v>0</v>
      </c>
    </row>
    <row r="2054" spans="1:15">
      <c r="A2054" s="1" t="s">
        <v>2094</v>
      </c>
      <c r="B2054" s="2">
        <v>44614</v>
      </c>
      <c r="C2054" s="13" t="str">
        <f>TEXT(bbdd_Social_Media_Trends[[#This Row],[Post_Date]],"aaaa-mm")</f>
        <v>2022-02</v>
      </c>
      <c r="D2054" s="1" t="s">
        <v>18</v>
      </c>
      <c r="E2054" s="1" t="s">
        <v>57</v>
      </c>
      <c r="F2054" s="1" t="s">
        <v>20</v>
      </c>
      <c r="G2054" s="1" t="s">
        <v>25</v>
      </c>
      <c r="H2054">
        <v>1044357</v>
      </c>
      <c r="I2054">
        <v>263951</v>
      </c>
      <c r="J2054">
        <v>69315</v>
      </c>
      <c r="K2054">
        <v>12306</v>
      </c>
      <c r="L2054">
        <f>bbdd_Social_Media_Trends[[#This Row],[Likes]]+bbdd_Social_Media_Trends[[#This Row],[Shares]]+bbdd_Social_Media_Trends[[#This Row],[Comments]]</f>
        <v>345572</v>
      </c>
      <c r="M2054">
        <f>bbdd_Social_Media_Trends[[#This Row],[Interactions]]/bbdd_Social_Media_Trends[[#This Row],[Views]]</f>
        <v>0.33089451212564286</v>
      </c>
      <c r="N2054" s="1" t="s">
        <v>22</v>
      </c>
      <c r="O2054" s="4">
        <f t="shared" si="32"/>
        <v>0</v>
      </c>
    </row>
    <row r="2055" spans="1:15">
      <c r="A2055" s="1" t="s">
        <v>2095</v>
      </c>
      <c r="B2055" s="2">
        <v>44805</v>
      </c>
      <c r="C2055" s="13" t="str">
        <f>TEXT(bbdd_Social_Media_Trends[[#This Row],[Post_Date]],"aaaa-mm")</f>
        <v>2022-09</v>
      </c>
      <c r="D2055" s="1" t="s">
        <v>18</v>
      </c>
      <c r="E2055" s="1" t="s">
        <v>13</v>
      </c>
      <c r="F2055" s="1" t="s">
        <v>47</v>
      </c>
      <c r="G2055" s="1" t="s">
        <v>21</v>
      </c>
      <c r="H2055">
        <v>2889449</v>
      </c>
      <c r="I2055">
        <v>114404</v>
      </c>
      <c r="J2055">
        <v>51912</v>
      </c>
      <c r="K2055">
        <v>46965</v>
      </c>
      <c r="L2055">
        <f>bbdd_Social_Media_Trends[[#This Row],[Likes]]+bbdd_Social_Media_Trends[[#This Row],[Shares]]+bbdd_Social_Media_Trends[[#This Row],[Comments]]</f>
        <v>213281</v>
      </c>
      <c r="M2055">
        <f>bbdd_Social_Media_Trends[[#This Row],[Interactions]]/bbdd_Social_Media_Trends[[#This Row],[Views]]</f>
        <v>7.3813727115446578E-2</v>
      </c>
      <c r="N2055" s="1" t="s">
        <v>22</v>
      </c>
      <c r="O2055" s="4">
        <f t="shared" si="32"/>
        <v>0</v>
      </c>
    </row>
    <row r="2056" spans="1:15">
      <c r="A2056" s="1" t="s">
        <v>2096</v>
      </c>
      <c r="B2056" s="2">
        <v>44765</v>
      </c>
      <c r="C2056" s="13" t="str">
        <f>TEXT(bbdd_Social_Media_Trends[[#This Row],[Post_Date]],"aaaa-mm")</f>
        <v>2022-07</v>
      </c>
      <c r="D2056" s="1" t="s">
        <v>18</v>
      </c>
      <c r="E2056" s="1" t="s">
        <v>59</v>
      </c>
      <c r="F2056" s="1" t="s">
        <v>47</v>
      </c>
      <c r="G2056" s="1" t="s">
        <v>37</v>
      </c>
      <c r="H2056">
        <v>2524434</v>
      </c>
      <c r="I2056">
        <v>362737</v>
      </c>
      <c r="J2056">
        <v>16212</v>
      </c>
      <c r="K2056">
        <v>26880</v>
      </c>
      <c r="L2056">
        <f>bbdd_Social_Media_Trends[[#This Row],[Likes]]+bbdd_Social_Media_Trends[[#This Row],[Shares]]+bbdd_Social_Media_Trends[[#This Row],[Comments]]</f>
        <v>405829</v>
      </c>
      <c r="M2056">
        <f>bbdd_Social_Media_Trends[[#This Row],[Interactions]]/bbdd_Social_Media_Trends[[#This Row],[Views]]</f>
        <v>0.16076039223049601</v>
      </c>
      <c r="N2056" s="1" t="s">
        <v>22</v>
      </c>
      <c r="O2056" s="4">
        <f t="shared" si="32"/>
        <v>0</v>
      </c>
    </row>
    <row r="2057" spans="1:15">
      <c r="A2057" s="1" t="s">
        <v>2097</v>
      </c>
      <c r="B2057" s="2">
        <v>44955</v>
      </c>
      <c r="C2057" s="13" t="str">
        <f>TEXT(bbdd_Social_Media_Trends[[#This Row],[Post_Date]],"aaaa-mm")</f>
        <v>2023-01</v>
      </c>
      <c r="D2057" s="1" t="s">
        <v>18</v>
      </c>
      <c r="E2057" s="1" t="s">
        <v>35</v>
      </c>
      <c r="F2057" s="1" t="s">
        <v>32</v>
      </c>
      <c r="G2057" s="1" t="s">
        <v>44</v>
      </c>
      <c r="H2057">
        <v>2347498</v>
      </c>
      <c r="I2057">
        <v>130260</v>
      </c>
      <c r="J2057">
        <v>17988</v>
      </c>
      <c r="K2057">
        <v>37680</v>
      </c>
      <c r="L2057">
        <f>bbdd_Social_Media_Trends[[#This Row],[Likes]]+bbdd_Social_Media_Trends[[#This Row],[Shares]]+bbdd_Social_Media_Trends[[#This Row],[Comments]]</f>
        <v>185928</v>
      </c>
      <c r="M2057">
        <f>bbdd_Social_Media_Trends[[#This Row],[Interactions]]/bbdd_Social_Media_Trends[[#This Row],[Views]]</f>
        <v>7.920262338881652E-2</v>
      </c>
      <c r="N2057" s="1" t="s">
        <v>29</v>
      </c>
      <c r="O2057" s="4">
        <f t="shared" si="32"/>
        <v>0</v>
      </c>
    </row>
    <row r="2058" spans="1:15">
      <c r="A2058" s="1" t="s">
        <v>2098</v>
      </c>
      <c r="B2058" s="2">
        <v>44805</v>
      </c>
      <c r="C2058" s="13" t="str">
        <f>TEXT(bbdd_Social_Media_Trends[[#This Row],[Post_Date]],"aaaa-mm")</f>
        <v>2022-09</v>
      </c>
      <c r="D2058" s="1" t="s">
        <v>12</v>
      </c>
      <c r="E2058" s="1" t="s">
        <v>52</v>
      </c>
      <c r="F2058" s="1" t="s">
        <v>20</v>
      </c>
      <c r="G2058" s="1" t="s">
        <v>25</v>
      </c>
      <c r="H2058">
        <v>4254543</v>
      </c>
      <c r="I2058">
        <v>360399</v>
      </c>
      <c r="J2058">
        <v>3532</v>
      </c>
      <c r="K2058">
        <v>4647</v>
      </c>
      <c r="L2058">
        <f>bbdd_Social_Media_Trends[[#This Row],[Likes]]+bbdd_Social_Media_Trends[[#This Row],[Shares]]+bbdd_Social_Media_Trends[[#This Row],[Comments]]</f>
        <v>368578</v>
      </c>
      <c r="M2058">
        <f>bbdd_Social_Media_Trends[[#This Row],[Interactions]]/bbdd_Social_Media_Trends[[#This Row],[Views]]</f>
        <v>8.663163117636842E-2</v>
      </c>
      <c r="N2058" s="1" t="s">
        <v>22</v>
      </c>
      <c r="O2058" s="4">
        <f t="shared" si="32"/>
        <v>0</v>
      </c>
    </row>
    <row r="2059" spans="1:15">
      <c r="A2059" s="1" t="s">
        <v>2099</v>
      </c>
      <c r="B2059" s="2">
        <v>44770</v>
      </c>
      <c r="C2059" s="13" t="str">
        <f>TEXT(bbdd_Social_Media_Trends[[#This Row],[Post_Date]],"aaaa-mm")</f>
        <v>2022-07</v>
      </c>
      <c r="D2059" s="1" t="s">
        <v>24</v>
      </c>
      <c r="E2059" s="1" t="s">
        <v>35</v>
      </c>
      <c r="F2059" s="1" t="s">
        <v>36</v>
      </c>
      <c r="G2059" s="1" t="s">
        <v>50</v>
      </c>
      <c r="H2059">
        <v>1376200</v>
      </c>
      <c r="I2059">
        <v>440777</v>
      </c>
      <c r="J2059">
        <v>20099</v>
      </c>
      <c r="K2059">
        <v>875</v>
      </c>
      <c r="L2059">
        <f>bbdd_Social_Media_Trends[[#This Row],[Likes]]+bbdd_Social_Media_Trends[[#This Row],[Shares]]+bbdd_Social_Media_Trends[[#This Row],[Comments]]</f>
        <v>461751</v>
      </c>
      <c r="M2059">
        <f>bbdd_Social_Media_Trends[[#This Row],[Interactions]]/bbdd_Social_Media_Trends[[#This Row],[Views]]</f>
        <v>0.33552608632466213</v>
      </c>
      <c r="N2059" s="1" t="s">
        <v>16</v>
      </c>
      <c r="O2059" s="4">
        <f t="shared" si="32"/>
        <v>0</v>
      </c>
    </row>
    <row r="2060" spans="1:15">
      <c r="A2060" s="1" t="s">
        <v>2100</v>
      </c>
      <c r="B2060" s="2">
        <v>44862</v>
      </c>
      <c r="C2060" s="13" t="str">
        <f>TEXT(bbdd_Social_Media_Trends[[#This Row],[Post_Date]],"aaaa-mm")</f>
        <v>2022-10</v>
      </c>
      <c r="D2060" s="1" t="s">
        <v>24</v>
      </c>
      <c r="E2060" s="1" t="s">
        <v>49</v>
      </c>
      <c r="F2060" s="1" t="s">
        <v>41</v>
      </c>
      <c r="G2060" s="1" t="s">
        <v>50</v>
      </c>
      <c r="H2060">
        <v>2986450</v>
      </c>
      <c r="I2060">
        <v>287776</v>
      </c>
      <c r="J2060">
        <v>17350</v>
      </c>
      <c r="K2060">
        <v>35190</v>
      </c>
      <c r="L2060">
        <f>bbdd_Social_Media_Trends[[#This Row],[Likes]]+bbdd_Social_Media_Trends[[#This Row],[Shares]]+bbdd_Social_Media_Trends[[#This Row],[Comments]]</f>
        <v>340316</v>
      </c>
      <c r="M2060">
        <f>bbdd_Social_Media_Trends[[#This Row],[Interactions]]/bbdd_Social_Media_Trends[[#This Row],[Views]]</f>
        <v>0.11395335599122704</v>
      </c>
      <c r="N2060" s="1" t="s">
        <v>29</v>
      </c>
      <c r="O2060" s="4">
        <f t="shared" si="32"/>
        <v>0</v>
      </c>
    </row>
    <row r="2061" spans="1:15">
      <c r="A2061" s="1" t="s">
        <v>2101</v>
      </c>
      <c r="B2061" s="2">
        <v>44723</v>
      </c>
      <c r="C2061" s="13" t="str">
        <f>TEXT(bbdd_Social_Media_Trends[[#This Row],[Post_Date]],"aaaa-mm")</f>
        <v>2022-06</v>
      </c>
      <c r="D2061" s="1" t="s">
        <v>27</v>
      </c>
      <c r="E2061" s="1" t="s">
        <v>19</v>
      </c>
      <c r="F2061" s="1" t="s">
        <v>47</v>
      </c>
      <c r="G2061" s="1" t="s">
        <v>25</v>
      </c>
      <c r="H2061">
        <v>4010899</v>
      </c>
      <c r="I2061">
        <v>237962</v>
      </c>
      <c r="J2061">
        <v>78747</v>
      </c>
      <c r="K2061">
        <v>30545</v>
      </c>
      <c r="L2061">
        <f>bbdd_Social_Media_Trends[[#This Row],[Likes]]+bbdd_Social_Media_Trends[[#This Row],[Shares]]+bbdd_Social_Media_Trends[[#This Row],[Comments]]</f>
        <v>347254</v>
      </c>
      <c r="M2061">
        <f>bbdd_Social_Media_Trends[[#This Row],[Interactions]]/bbdd_Social_Media_Trends[[#This Row],[Views]]</f>
        <v>8.6577597690692287E-2</v>
      </c>
      <c r="N2061" s="1" t="s">
        <v>16</v>
      </c>
      <c r="O2061" s="4">
        <f t="shared" si="32"/>
        <v>0</v>
      </c>
    </row>
    <row r="2062" spans="1:15">
      <c r="A2062" s="1" t="s">
        <v>2102</v>
      </c>
      <c r="B2062" s="2">
        <v>44950</v>
      </c>
      <c r="C2062" s="13" t="str">
        <f>TEXT(bbdd_Social_Media_Trends[[#This Row],[Post_Date]],"aaaa-mm")</f>
        <v>2023-01</v>
      </c>
      <c r="D2062" s="1" t="s">
        <v>24</v>
      </c>
      <c r="E2062" s="1" t="s">
        <v>39</v>
      </c>
      <c r="F2062" s="1" t="s">
        <v>41</v>
      </c>
      <c r="G2062" s="1" t="s">
        <v>50</v>
      </c>
      <c r="H2062">
        <v>3707314</v>
      </c>
      <c r="I2062">
        <v>424026</v>
      </c>
      <c r="J2062">
        <v>93907</v>
      </c>
      <c r="K2062">
        <v>46065</v>
      </c>
      <c r="L2062">
        <f>bbdd_Social_Media_Trends[[#This Row],[Likes]]+bbdd_Social_Media_Trends[[#This Row],[Shares]]+bbdd_Social_Media_Trends[[#This Row],[Comments]]</f>
        <v>563998</v>
      </c>
      <c r="M2062">
        <f>bbdd_Social_Media_Trends[[#This Row],[Interactions]]/bbdd_Social_Media_Trends[[#This Row],[Views]]</f>
        <v>0.15213116558241357</v>
      </c>
      <c r="N2062" s="1" t="s">
        <v>22</v>
      </c>
      <c r="O2062" s="4">
        <f t="shared" si="32"/>
        <v>0</v>
      </c>
    </row>
    <row r="2063" spans="1:15">
      <c r="A2063" s="1" t="s">
        <v>2103</v>
      </c>
      <c r="B2063" s="2">
        <v>45260</v>
      </c>
      <c r="C2063" s="13" t="str">
        <f>TEXT(bbdd_Social_Media_Trends[[#This Row],[Post_Date]],"aaaa-mm")</f>
        <v>2023-11</v>
      </c>
      <c r="D2063" s="1" t="s">
        <v>24</v>
      </c>
      <c r="E2063" s="1" t="s">
        <v>13</v>
      </c>
      <c r="F2063" s="1" t="s">
        <v>20</v>
      </c>
      <c r="G2063" s="1" t="s">
        <v>50</v>
      </c>
      <c r="H2063">
        <v>372995</v>
      </c>
      <c r="I2063">
        <v>141809</v>
      </c>
      <c r="J2063">
        <v>46091</v>
      </c>
      <c r="K2063">
        <v>13991</v>
      </c>
      <c r="L2063">
        <f>bbdd_Social_Media_Trends[[#This Row],[Likes]]+bbdd_Social_Media_Trends[[#This Row],[Shares]]+bbdd_Social_Media_Trends[[#This Row],[Comments]]</f>
        <v>201891</v>
      </c>
      <c r="M2063">
        <f>bbdd_Social_Media_Trends[[#This Row],[Interactions]]/bbdd_Social_Media_Trends[[#This Row],[Views]]</f>
        <v>0.54126999021434608</v>
      </c>
      <c r="N2063" s="1" t="s">
        <v>16</v>
      </c>
      <c r="O2063" s="4">
        <f t="shared" si="32"/>
        <v>0</v>
      </c>
    </row>
    <row r="2064" spans="1:15">
      <c r="A2064" s="1" t="s">
        <v>2104</v>
      </c>
      <c r="B2064" s="2">
        <v>45079</v>
      </c>
      <c r="C2064" s="13" t="str">
        <f>TEXT(bbdd_Social_Media_Trends[[#This Row],[Post_Date]],"aaaa-mm")</f>
        <v>2023-06</v>
      </c>
      <c r="D2064" s="1" t="s">
        <v>12</v>
      </c>
      <c r="E2064" s="1" t="s">
        <v>35</v>
      </c>
      <c r="F2064" s="1" t="s">
        <v>14</v>
      </c>
      <c r="G2064" s="1" t="s">
        <v>60</v>
      </c>
      <c r="H2064">
        <v>2395144</v>
      </c>
      <c r="I2064">
        <v>9089</v>
      </c>
      <c r="J2064">
        <v>25973</v>
      </c>
      <c r="K2064">
        <v>2929</v>
      </c>
      <c r="L2064">
        <f>bbdd_Social_Media_Trends[[#This Row],[Likes]]+bbdd_Social_Media_Trends[[#This Row],[Shares]]+bbdd_Social_Media_Trends[[#This Row],[Comments]]</f>
        <v>37991</v>
      </c>
      <c r="M2064">
        <f>bbdd_Social_Media_Trends[[#This Row],[Interactions]]/bbdd_Social_Media_Trends[[#This Row],[Views]]</f>
        <v>1.5861676792710583E-2</v>
      </c>
      <c r="N2064" s="1" t="s">
        <v>16</v>
      </c>
      <c r="O2064" s="4">
        <f t="shared" si="32"/>
        <v>0</v>
      </c>
    </row>
    <row r="2065" spans="1:15">
      <c r="A2065" s="1" t="s">
        <v>2105</v>
      </c>
      <c r="B2065" s="2">
        <v>44641</v>
      </c>
      <c r="C2065" s="13" t="str">
        <f>TEXT(bbdd_Social_Media_Trends[[#This Row],[Post_Date]],"aaaa-mm")</f>
        <v>2022-03</v>
      </c>
      <c r="D2065" s="1" t="s">
        <v>27</v>
      </c>
      <c r="E2065" s="1" t="s">
        <v>49</v>
      </c>
      <c r="F2065" s="1" t="s">
        <v>14</v>
      </c>
      <c r="G2065" s="1" t="s">
        <v>60</v>
      </c>
      <c r="H2065">
        <v>4223193</v>
      </c>
      <c r="I2065">
        <v>176020</v>
      </c>
      <c r="J2065">
        <v>88836</v>
      </c>
      <c r="K2065">
        <v>18233</v>
      </c>
      <c r="L2065">
        <f>bbdd_Social_Media_Trends[[#This Row],[Likes]]+bbdd_Social_Media_Trends[[#This Row],[Shares]]+bbdd_Social_Media_Trends[[#This Row],[Comments]]</f>
        <v>283089</v>
      </c>
      <c r="M2065">
        <f>bbdd_Social_Media_Trends[[#This Row],[Interactions]]/bbdd_Social_Media_Trends[[#This Row],[Views]]</f>
        <v>6.7031982672825993E-2</v>
      </c>
      <c r="N2065" s="1" t="s">
        <v>16</v>
      </c>
      <c r="O2065" s="4">
        <f t="shared" si="32"/>
        <v>0</v>
      </c>
    </row>
    <row r="2066" spans="1:15">
      <c r="A2066" s="1" t="s">
        <v>2106</v>
      </c>
      <c r="B2066" s="2">
        <v>45115</v>
      </c>
      <c r="C2066" s="13" t="str">
        <f>TEXT(bbdd_Social_Media_Trends[[#This Row],[Post_Date]],"aaaa-mm")</f>
        <v>2023-07</v>
      </c>
      <c r="D2066" s="1" t="s">
        <v>27</v>
      </c>
      <c r="E2066" s="1" t="s">
        <v>19</v>
      </c>
      <c r="F2066" s="1" t="s">
        <v>41</v>
      </c>
      <c r="G2066" s="1" t="s">
        <v>60</v>
      </c>
      <c r="H2066">
        <v>2990937</v>
      </c>
      <c r="I2066">
        <v>437335</v>
      </c>
      <c r="J2066">
        <v>28808</v>
      </c>
      <c r="K2066">
        <v>37570</v>
      </c>
      <c r="L2066">
        <f>bbdd_Social_Media_Trends[[#This Row],[Likes]]+bbdd_Social_Media_Trends[[#This Row],[Shares]]+bbdd_Social_Media_Trends[[#This Row],[Comments]]</f>
        <v>503713</v>
      </c>
      <c r="M2066">
        <f>bbdd_Social_Media_Trends[[#This Row],[Interactions]]/bbdd_Social_Media_Trends[[#This Row],[Views]]</f>
        <v>0.16841310933663933</v>
      </c>
      <c r="N2066" s="1" t="s">
        <v>29</v>
      </c>
      <c r="O2066" s="4">
        <f t="shared" si="32"/>
        <v>0</v>
      </c>
    </row>
    <row r="2067" spans="1:15">
      <c r="A2067" s="1" t="s">
        <v>2107</v>
      </c>
      <c r="B2067" s="2">
        <v>45132</v>
      </c>
      <c r="C2067" s="13" t="str">
        <f>TEXT(bbdd_Social_Media_Trends[[#This Row],[Post_Date]],"aaaa-mm")</f>
        <v>2023-07</v>
      </c>
      <c r="D2067" s="1" t="s">
        <v>12</v>
      </c>
      <c r="E2067" s="1" t="s">
        <v>49</v>
      </c>
      <c r="F2067" s="1" t="s">
        <v>20</v>
      </c>
      <c r="G2067" s="1" t="s">
        <v>28</v>
      </c>
      <c r="H2067">
        <v>2188445</v>
      </c>
      <c r="I2067">
        <v>414224</v>
      </c>
      <c r="J2067">
        <v>59543</v>
      </c>
      <c r="K2067">
        <v>33103</v>
      </c>
      <c r="L2067">
        <f>bbdd_Social_Media_Trends[[#This Row],[Likes]]+bbdd_Social_Media_Trends[[#This Row],[Shares]]+bbdd_Social_Media_Trends[[#This Row],[Comments]]</f>
        <v>506870</v>
      </c>
      <c r="M2067">
        <f>bbdd_Social_Media_Trends[[#This Row],[Interactions]]/bbdd_Social_Media_Trends[[#This Row],[Views]]</f>
        <v>0.23161194364034737</v>
      </c>
      <c r="N2067" s="1" t="s">
        <v>29</v>
      </c>
      <c r="O2067" s="4">
        <f t="shared" si="32"/>
        <v>0</v>
      </c>
    </row>
    <row r="2068" spans="1:15">
      <c r="A2068" s="1" t="s">
        <v>2108</v>
      </c>
      <c r="B2068" s="2">
        <v>45112</v>
      </c>
      <c r="C2068" s="13" t="str">
        <f>TEXT(bbdd_Social_Media_Trends[[#This Row],[Post_Date]],"aaaa-mm")</f>
        <v>2023-07</v>
      </c>
      <c r="D2068" s="1" t="s">
        <v>24</v>
      </c>
      <c r="E2068" s="1" t="s">
        <v>57</v>
      </c>
      <c r="F2068" s="1" t="s">
        <v>47</v>
      </c>
      <c r="G2068" s="1" t="s">
        <v>28</v>
      </c>
      <c r="H2068">
        <v>2488603</v>
      </c>
      <c r="I2068">
        <v>78159</v>
      </c>
      <c r="J2068">
        <v>50447</v>
      </c>
      <c r="K2068">
        <v>42943</v>
      </c>
      <c r="L2068">
        <f>bbdd_Social_Media_Trends[[#This Row],[Likes]]+bbdd_Social_Media_Trends[[#This Row],[Shares]]+bbdd_Social_Media_Trends[[#This Row],[Comments]]</f>
        <v>171549</v>
      </c>
      <c r="M2068">
        <f>bbdd_Social_Media_Trends[[#This Row],[Interactions]]/bbdd_Social_Media_Trends[[#This Row],[Views]]</f>
        <v>6.8933855661188231E-2</v>
      </c>
      <c r="N2068" s="1" t="s">
        <v>22</v>
      </c>
      <c r="O2068" s="4">
        <f t="shared" si="32"/>
        <v>0</v>
      </c>
    </row>
    <row r="2069" spans="1:15">
      <c r="A2069" s="1" t="s">
        <v>2109</v>
      </c>
      <c r="B2069" s="2">
        <v>44933</v>
      </c>
      <c r="C2069" s="13" t="str">
        <f>TEXT(bbdd_Social_Media_Trends[[#This Row],[Post_Date]],"aaaa-mm")</f>
        <v>2023-01</v>
      </c>
      <c r="D2069" s="1" t="s">
        <v>24</v>
      </c>
      <c r="E2069" s="1" t="s">
        <v>19</v>
      </c>
      <c r="F2069" s="1" t="s">
        <v>41</v>
      </c>
      <c r="G2069" s="1" t="s">
        <v>37</v>
      </c>
      <c r="H2069">
        <v>1154826</v>
      </c>
      <c r="I2069">
        <v>136734</v>
      </c>
      <c r="J2069">
        <v>83646</v>
      </c>
      <c r="K2069">
        <v>39191</v>
      </c>
      <c r="L2069">
        <f>bbdd_Social_Media_Trends[[#This Row],[Likes]]+bbdd_Social_Media_Trends[[#This Row],[Shares]]+bbdd_Social_Media_Trends[[#This Row],[Comments]]</f>
        <v>259571</v>
      </c>
      <c r="M2069">
        <f>bbdd_Social_Media_Trends[[#This Row],[Interactions]]/bbdd_Social_Media_Trends[[#This Row],[Views]]</f>
        <v>0.22477065809048288</v>
      </c>
      <c r="N2069" s="1" t="s">
        <v>29</v>
      </c>
      <c r="O2069" s="4">
        <f t="shared" si="32"/>
        <v>0</v>
      </c>
    </row>
    <row r="2070" spans="1:15">
      <c r="A2070" s="1" t="s">
        <v>2110</v>
      </c>
      <c r="B2070" s="2">
        <v>45031</v>
      </c>
      <c r="C2070" s="13" t="str">
        <f>TEXT(bbdd_Social_Media_Trends[[#This Row],[Post_Date]],"aaaa-mm")</f>
        <v>2023-04</v>
      </c>
      <c r="D2070" s="1" t="s">
        <v>12</v>
      </c>
      <c r="E2070" s="1" t="s">
        <v>49</v>
      </c>
      <c r="F2070" s="1" t="s">
        <v>14</v>
      </c>
      <c r="G2070" s="1" t="s">
        <v>37</v>
      </c>
      <c r="H2070">
        <v>2547428</v>
      </c>
      <c r="I2070">
        <v>444557</v>
      </c>
      <c r="J2070">
        <v>87696</v>
      </c>
      <c r="K2070">
        <v>16993</v>
      </c>
      <c r="L2070">
        <f>bbdd_Social_Media_Trends[[#This Row],[Likes]]+bbdd_Social_Media_Trends[[#This Row],[Shares]]+bbdd_Social_Media_Trends[[#This Row],[Comments]]</f>
        <v>549246</v>
      </c>
      <c r="M2070">
        <f>bbdd_Social_Media_Trends[[#This Row],[Interactions]]/bbdd_Social_Media_Trends[[#This Row],[Views]]</f>
        <v>0.21560805643967171</v>
      </c>
      <c r="N2070" s="1" t="s">
        <v>29</v>
      </c>
      <c r="O2070" s="4">
        <f t="shared" si="32"/>
        <v>0</v>
      </c>
    </row>
    <row r="2071" spans="1:15">
      <c r="A2071" s="1" t="s">
        <v>2111</v>
      </c>
      <c r="B2071" s="2">
        <v>44716</v>
      </c>
      <c r="C2071" s="13" t="str">
        <f>TEXT(bbdd_Social_Media_Trends[[#This Row],[Post_Date]],"aaaa-mm")</f>
        <v>2022-06</v>
      </c>
      <c r="D2071" s="1" t="s">
        <v>18</v>
      </c>
      <c r="E2071" s="1" t="s">
        <v>57</v>
      </c>
      <c r="F2071" s="1" t="s">
        <v>47</v>
      </c>
      <c r="G2071" s="1" t="s">
        <v>44</v>
      </c>
      <c r="H2071">
        <v>3658771</v>
      </c>
      <c r="I2071">
        <v>290514</v>
      </c>
      <c r="J2071">
        <v>58998</v>
      </c>
      <c r="K2071">
        <v>36045</v>
      </c>
      <c r="L2071">
        <f>bbdd_Social_Media_Trends[[#This Row],[Likes]]+bbdd_Social_Media_Trends[[#This Row],[Shares]]+bbdd_Social_Media_Trends[[#This Row],[Comments]]</f>
        <v>385557</v>
      </c>
      <c r="M2071">
        <f>bbdd_Social_Media_Trends[[#This Row],[Interactions]]/bbdd_Social_Media_Trends[[#This Row],[Views]]</f>
        <v>0.10537882802722554</v>
      </c>
      <c r="N2071" s="1" t="s">
        <v>16</v>
      </c>
      <c r="O2071" s="4">
        <f t="shared" si="32"/>
        <v>0</v>
      </c>
    </row>
    <row r="2072" spans="1:15">
      <c r="A2072" s="1" t="s">
        <v>2112</v>
      </c>
      <c r="B2072" s="2">
        <v>44568</v>
      </c>
      <c r="C2072" s="13" t="str">
        <f>TEXT(bbdd_Social_Media_Trends[[#This Row],[Post_Date]],"aaaa-mm")</f>
        <v>2022-01</v>
      </c>
      <c r="D2072" s="1" t="s">
        <v>12</v>
      </c>
      <c r="E2072" s="1" t="s">
        <v>35</v>
      </c>
      <c r="F2072" s="1" t="s">
        <v>14</v>
      </c>
      <c r="G2072" s="1" t="s">
        <v>15</v>
      </c>
      <c r="H2072">
        <v>2251120</v>
      </c>
      <c r="I2072">
        <v>333971</v>
      </c>
      <c r="J2072">
        <v>79937</v>
      </c>
      <c r="K2072">
        <v>1186</v>
      </c>
      <c r="L2072">
        <f>bbdd_Social_Media_Trends[[#This Row],[Likes]]+bbdd_Social_Media_Trends[[#This Row],[Shares]]+bbdd_Social_Media_Trends[[#This Row],[Comments]]</f>
        <v>415094</v>
      </c>
      <c r="M2072">
        <f>bbdd_Social_Media_Trends[[#This Row],[Interactions]]/bbdd_Social_Media_Trends[[#This Row],[Views]]</f>
        <v>0.18439443477024769</v>
      </c>
      <c r="N2072" s="1" t="s">
        <v>16</v>
      </c>
      <c r="O2072" s="4">
        <f t="shared" si="32"/>
        <v>0</v>
      </c>
    </row>
    <row r="2073" spans="1:15">
      <c r="A2073" s="1" t="s">
        <v>2113</v>
      </c>
      <c r="B2073" s="2">
        <v>44973</v>
      </c>
      <c r="C2073" s="13" t="str">
        <f>TEXT(bbdd_Social_Media_Trends[[#This Row],[Post_Date]],"aaaa-mm")</f>
        <v>2023-02</v>
      </c>
      <c r="D2073" s="1" t="s">
        <v>27</v>
      </c>
      <c r="E2073" s="1" t="s">
        <v>19</v>
      </c>
      <c r="F2073" s="1" t="s">
        <v>41</v>
      </c>
      <c r="G2073" s="1" t="s">
        <v>50</v>
      </c>
      <c r="H2073">
        <v>3638549</v>
      </c>
      <c r="I2073">
        <v>57913</v>
      </c>
      <c r="J2073">
        <v>23342</v>
      </c>
      <c r="K2073">
        <v>2629</v>
      </c>
      <c r="L2073">
        <f>bbdd_Social_Media_Trends[[#This Row],[Likes]]+bbdd_Social_Media_Trends[[#This Row],[Shares]]+bbdd_Social_Media_Trends[[#This Row],[Comments]]</f>
        <v>83884</v>
      </c>
      <c r="M2073">
        <f>bbdd_Social_Media_Trends[[#This Row],[Interactions]]/bbdd_Social_Media_Trends[[#This Row],[Views]]</f>
        <v>2.3054244975126075E-2</v>
      </c>
      <c r="N2073" s="1" t="s">
        <v>29</v>
      </c>
      <c r="O2073" s="4">
        <f t="shared" si="32"/>
        <v>0</v>
      </c>
    </row>
    <row r="2074" spans="1:15">
      <c r="A2074" s="1" t="s">
        <v>2114</v>
      </c>
      <c r="B2074" s="2">
        <v>44833</v>
      </c>
      <c r="C2074" s="13" t="str">
        <f>TEXT(bbdd_Social_Media_Trends[[#This Row],[Post_Date]],"aaaa-mm")</f>
        <v>2022-09</v>
      </c>
      <c r="D2074" s="1" t="s">
        <v>12</v>
      </c>
      <c r="E2074" s="1" t="s">
        <v>13</v>
      </c>
      <c r="F2074" s="1" t="s">
        <v>47</v>
      </c>
      <c r="G2074" s="1" t="s">
        <v>25</v>
      </c>
      <c r="H2074">
        <v>1579972</v>
      </c>
      <c r="I2074">
        <v>111961</v>
      </c>
      <c r="J2074">
        <v>78755</v>
      </c>
      <c r="K2074">
        <v>42502</v>
      </c>
      <c r="L2074">
        <f>bbdd_Social_Media_Trends[[#This Row],[Likes]]+bbdd_Social_Media_Trends[[#This Row],[Shares]]+bbdd_Social_Media_Trends[[#This Row],[Comments]]</f>
        <v>233218</v>
      </c>
      <c r="M2074">
        <f>bbdd_Social_Media_Trends[[#This Row],[Interactions]]/bbdd_Social_Media_Trends[[#This Row],[Views]]</f>
        <v>0.14760894496864502</v>
      </c>
      <c r="N2074" s="1" t="s">
        <v>29</v>
      </c>
      <c r="O2074" s="4">
        <f t="shared" si="32"/>
        <v>0</v>
      </c>
    </row>
    <row r="2075" spans="1:15">
      <c r="A2075" s="1" t="s">
        <v>2115</v>
      </c>
      <c r="B2075" s="2">
        <v>44861</v>
      </c>
      <c r="C2075" s="13" t="str">
        <f>TEXT(bbdd_Social_Media_Trends[[#This Row],[Post_Date]],"aaaa-mm")</f>
        <v>2022-10</v>
      </c>
      <c r="D2075" s="1" t="s">
        <v>12</v>
      </c>
      <c r="E2075" s="1" t="s">
        <v>19</v>
      </c>
      <c r="F2075" s="1" t="s">
        <v>14</v>
      </c>
      <c r="G2075" s="1" t="s">
        <v>37</v>
      </c>
      <c r="H2075">
        <v>4139460</v>
      </c>
      <c r="I2075">
        <v>150081</v>
      </c>
      <c r="J2075">
        <v>25585</v>
      </c>
      <c r="K2075">
        <v>34528</v>
      </c>
      <c r="L2075">
        <f>bbdd_Social_Media_Trends[[#This Row],[Likes]]+bbdd_Social_Media_Trends[[#This Row],[Shares]]+bbdd_Social_Media_Trends[[#This Row],[Comments]]</f>
        <v>210194</v>
      </c>
      <c r="M2075">
        <f>bbdd_Social_Media_Trends[[#This Row],[Interactions]]/bbdd_Social_Media_Trends[[#This Row],[Views]]</f>
        <v>5.0778120817691196E-2</v>
      </c>
      <c r="N2075" s="1" t="s">
        <v>16</v>
      </c>
      <c r="O2075" s="4">
        <f t="shared" si="32"/>
        <v>0</v>
      </c>
    </row>
    <row r="2076" spans="1:15">
      <c r="A2076" s="1" t="s">
        <v>2116</v>
      </c>
      <c r="B2076" s="2">
        <v>44608</v>
      </c>
      <c r="C2076" s="13" t="str">
        <f>TEXT(bbdd_Social_Media_Trends[[#This Row],[Post_Date]],"aaaa-mm")</f>
        <v>2022-02</v>
      </c>
      <c r="D2076" s="1" t="s">
        <v>18</v>
      </c>
      <c r="E2076" s="1" t="s">
        <v>59</v>
      </c>
      <c r="F2076" s="1" t="s">
        <v>20</v>
      </c>
      <c r="G2076" s="1" t="s">
        <v>28</v>
      </c>
      <c r="H2076">
        <v>293601</v>
      </c>
      <c r="I2076">
        <v>338084</v>
      </c>
      <c r="J2076">
        <v>69736</v>
      </c>
      <c r="K2076">
        <v>30711</v>
      </c>
      <c r="L2076">
        <f>bbdd_Social_Media_Trends[[#This Row],[Likes]]+bbdd_Social_Media_Trends[[#This Row],[Shares]]+bbdd_Social_Media_Trends[[#This Row],[Comments]]</f>
        <v>438531</v>
      </c>
      <c r="M2076">
        <f>bbdd_Social_Media_Trends[[#This Row],[Interactions]]/bbdd_Social_Media_Trends[[#This Row],[Views]]</f>
        <v>1.493629108892681</v>
      </c>
      <c r="N2076" s="1" t="s">
        <v>22</v>
      </c>
      <c r="O2076" s="4">
        <f t="shared" si="32"/>
        <v>0</v>
      </c>
    </row>
    <row r="2077" spans="1:15">
      <c r="A2077" s="1" t="s">
        <v>2117</v>
      </c>
      <c r="B2077" s="2">
        <v>44715</v>
      </c>
      <c r="C2077" s="13" t="str">
        <f>TEXT(bbdd_Social_Media_Trends[[#This Row],[Post_Date]],"aaaa-mm")</f>
        <v>2022-06</v>
      </c>
      <c r="D2077" s="1" t="s">
        <v>12</v>
      </c>
      <c r="E2077" s="1" t="s">
        <v>31</v>
      </c>
      <c r="F2077" s="1" t="s">
        <v>47</v>
      </c>
      <c r="G2077" s="1" t="s">
        <v>50</v>
      </c>
      <c r="H2077">
        <v>4935367</v>
      </c>
      <c r="I2077">
        <v>456736</v>
      </c>
      <c r="J2077">
        <v>55765</v>
      </c>
      <c r="K2077">
        <v>42618</v>
      </c>
      <c r="L2077">
        <f>bbdd_Social_Media_Trends[[#This Row],[Likes]]+bbdd_Social_Media_Trends[[#This Row],[Shares]]+bbdd_Social_Media_Trends[[#This Row],[Comments]]</f>
        <v>555119</v>
      </c>
      <c r="M2077">
        <f>bbdd_Social_Media_Trends[[#This Row],[Interactions]]/bbdd_Social_Media_Trends[[#This Row],[Views]]</f>
        <v>0.11247775494709918</v>
      </c>
      <c r="N2077" s="1" t="s">
        <v>16</v>
      </c>
      <c r="O2077" s="4">
        <f t="shared" si="32"/>
        <v>0</v>
      </c>
    </row>
    <row r="2078" spans="1:15">
      <c r="A2078" s="1" t="s">
        <v>2118</v>
      </c>
      <c r="B2078" s="2">
        <v>44614</v>
      </c>
      <c r="C2078" s="13" t="str">
        <f>TEXT(bbdd_Social_Media_Trends[[#This Row],[Post_Date]],"aaaa-mm")</f>
        <v>2022-02</v>
      </c>
      <c r="D2078" s="1" t="s">
        <v>18</v>
      </c>
      <c r="E2078" s="1" t="s">
        <v>19</v>
      </c>
      <c r="F2078" s="1" t="s">
        <v>47</v>
      </c>
      <c r="G2078" s="1" t="s">
        <v>37</v>
      </c>
      <c r="H2078">
        <v>453975</v>
      </c>
      <c r="I2078">
        <v>48308</v>
      </c>
      <c r="J2078">
        <v>60971</v>
      </c>
      <c r="K2078">
        <v>38116</v>
      </c>
      <c r="L2078">
        <f>bbdd_Social_Media_Trends[[#This Row],[Likes]]+bbdd_Social_Media_Trends[[#This Row],[Shares]]+bbdd_Social_Media_Trends[[#This Row],[Comments]]</f>
        <v>147395</v>
      </c>
      <c r="M2078">
        <f>bbdd_Social_Media_Trends[[#This Row],[Interactions]]/bbdd_Social_Media_Trends[[#This Row],[Views]]</f>
        <v>0.32467646896855556</v>
      </c>
      <c r="N2078" s="1" t="s">
        <v>22</v>
      </c>
      <c r="O2078" s="4">
        <f t="shared" si="32"/>
        <v>0</v>
      </c>
    </row>
    <row r="2079" spans="1:15">
      <c r="A2079" s="1" t="s">
        <v>2119</v>
      </c>
      <c r="B2079" s="2">
        <v>45008</v>
      </c>
      <c r="C2079" s="13" t="str">
        <f>TEXT(bbdd_Social_Media_Trends[[#This Row],[Post_Date]],"aaaa-mm")</f>
        <v>2023-03</v>
      </c>
      <c r="D2079" s="1" t="s">
        <v>18</v>
      </c>
      <c r="E2079" s="1" t="s">
        <v>52</v>
      </c>
      <c r="F2079" s="1" t="s">
        <v>32</v>
      </c>
      <c r="G2079" s="1" t="s">
        <v>21</v>
      </c>
      <c r="H2079">
        <v>356764</v>
      </c>
      <c r="I2079">
        <v>263855</v>
      </c>
      <c r="J2079">
        <v>20640</v>
      </c>
      <c r="K2079">
        <v>43357</v>
      </c>
      <c r="L2079">
        <f>bbdd_Social_Media_Trends[[#This Row],[Likes]]+bbdd_Social_Media_Trends[[#This Row],[Shares]]+bbdd_Social_Media_Trends[[#This Row],[Comments]]</f>
        <v>327852</v>
      </c>
      <c r="M2079">
        <f>bbdd_Social_Media_Trends[[#This Row],[Interactions]]/bbdd_Social_Media_Trends[[#This Row],[Views]]</f>
        <v>0.91896043322756782</v>
      </c>
      <c r="N2079" s="1" t="s">
        <v>29</v>
      </c>
      <c r="O2079" s="4">
        <f t="shared" si="32"/>
        <v>0</v>
      </c>
    </row>
    <row r="2080" spans="1:15">
      <c r="A2080" s="1" t="s">
        <v>2120</v>
      </c>
      <c r="B2080" s="2">
        <v>44969</v>
      </c>
      <c r="C2080" s="13" t="str">
        <f>TEXT(bbdd_Social_Media_Trends[[#This Row],[Post_Date]],"aaaa-mm")</f>
        <v>2023-02</v>
      </c>
      <c r="D2080" s="1" t="s">
        <v>24</v>
      </c>
      <c r="E2080" s="1" t="s">
        <v>31</v>
      </c>
      <c r="F2080" s="1" t="s">
        <v>36</v>
      </c>
      <c r="G2080" s="1" t="s">
        <v>15</v>
      </c>
      <c r="H2080">
        <v>2269963</v>
      </c>
      <c r="I2080">
        <v>333069</v>
      </c>
      <c r="J2080">
        <v>81591</v>
      </c>
      <c r="K2080">
        <v>17434</v>
      </c>
      <c r="L2080">
        <f>bbdd_Social_Media_Trends[[#This Row],[Likes]]+bbdd_Social_Media_Trends[[#This Row],[Shares]]+bbdd_Social_Media_Trends[[#This Row],[Comments]]</f>
        <v>432094</v>
      </c>
      <c r="M2080">
        <f>bbdd_Social_Media_Trends[[#This Row],[Interactions]]/bbdd_Social_Media_Trends[[#This Row],[Views]]</f>
        <v>0.1903528824038101</v>
      </c>
      <c r="N2080" s="1" t="s">
        <v>29</v>
      </c>
      <c r="O2080" s="4">
        <f t="shared" si="32"/>
        <v>0</v>
      </c>
    </row>
    <row r="2081" spans="1:15">
      <c r="A2081" s="1" t="s">
        <v>2121</v>
      </c>
      <c r="B2081" s="2">
        <v>44612</v>
      </c>
      <c r="C2081" s="13" t="str">
        <f>TEXT(bbdd_Social_Media_Trends[[#This Row],[Post_Date]],"aaaa-mm")</f>
        <v>2022-02</v>
      </c>
      <c r="D2081" s="1" t="s">
        <v>18</v>
      </c>
      <c r="E2081" s="1" t="s">
        <v>57</v>
      </c>
      <c r="F2081" s="1" t="s">
        <v>14</v>
      </c>
      <c r="G2081" s="1" t="s">
        <v>28</v>
      </c>
      <c r="H2081">
        <v>4203091</v>
      </c>
      <c r="I2081">
        <v>443042</v>
      </c>
      <c r="J2081">
        <v>43058</v>
      </c>
      <c r="K2081">
        <v>13463</v>
      </c>
      <c r="L2081">
        <f>bbdd_Social_Media_Trends[[#This Row],[Likes]]+bbdd_Social_Media_Trends[[#This Row],[Shares]]+bbdd_Social_Media_Trends[[#This Row],[Comments]]</f>
        <v>499563</v>
      </c>
      <c r="M2081">
        <f>bbdd_Social_Media_Trends[[#This Row],[Interactions]]/bbdd_Social_Media_Trends[[#This Row],[Views]]</f>
        <v>0.11885609899952201</v>
      </c>
      <c r="N2081" s="1" t="s">
        <v>22</v>
      </c>
      <c r="O2081" s="4">
        <f t="shared" si="32"/>
        <v>0</v>
      </c>
    </row>
    <row r="2082" spans="1:15">
      <c r="A2082" s="1" t="s">
        <v>2122</v>
      </c>
      <c r="B2082" s="2">
        <v>45004</v>
      </c>
      <c r="C2082" s="13" t="str">
        <f>TEXT(bbdd_Social_Media_Trends[[#This Row],[Post_Date]],"aaaa-mm")</f>
        <v>2023-03</v>
      </c>
      <c r="D2082" s="1" t="s">
        <v>27</v>
      </c>
      <c r="E2082" s="1" t="s">
        <v>46</v>
      </c>
      <c r="F2082" s="1" t="s">
        <v>14</v>
      </c>
      <c r="G2082" s="1" t="s">
        <v>21</v>
      </c>
      <c r="H2082">
        <v>509123</v>
      </c>
      <c r="I2082">
        <v>259581</v>
      </c>
      <c r="J2082">
        <v>53583</v>
      </c>
      <c r="K2082">
        <v>2019</v>
      </c>
      <c r="L2082">
        <f>bbdd_Social_Media_Trends[[#This Row],[Likes]]+bbdd_Social_Media_Trends[[#This Row],[Shares]]+bbdd_Social_Media_Trends[[#This Row],[Comments]]</f>
        <v>315183</v>
      </c>
      <c r="M2082">
        <f>bbdd_Social_Media_Trends[[#This Row],[Interactions]]/bbdd_Social_Media_Trends[[#This Row],[Views]]</f>
        <v>0.61907044073828921</v>
      </c>
      <c r="N2082" s="1" t="s">
        <v>16</v>
      </c>
      <c r="O2082" s="4">
        <f t="shared" si="32"/>
        <v>0</v>
      </c>
    </row>
    <row r="2083" spans="1:15">
      <c r="A2083" s="1" t="s">
        <v>2123</v>
      </c>
      <c r="B2083" s="2">
        <v>44831</v>
      </c>
      <c r="C2083" s="13" t="str">
        <f>TEXT(bbdd_Social_Media_Trends[[#This Row],[Post_Date]],"aaaa-mm")</f>
        <v>2022-09</v>
      </c>
      <c r="D2083" s="1" t="s">
        <v>18</v>
      </c>
      <c r="E2083" s="1" t="s">
        <v>52</v>
      </c>
      <c r="F2083" s="1" t="s">
        <v>20</v>
      </c>
      <c r="G2083" s="1" t="s">
        <v>60</v>
      </c>
      <c r="H2083">
        <v>1396437</v>
      </c>
      <c r="I2083">
        <v>367349</v>
      </c>
      <c r="J2083">
        <v>24578</v>
      </c>
      <c r="K2083">
        <v>35760</v>
      </c>
      <c r="L2083">
        <f>bbdd_Social_Media_Trends[[#This Row],[Likes]]+bbdd_Social_Media_Trends[[#This Row],[Shares]]+bbdd_Social_Media_Trends[[#This Row],[Comments]]</f>
        <v>427687</v>
      </c>
      <c r="M2083">
        <f>bbdd_Social_Media_Trends[[#This Row],[Interactions]]/bbdd_Social_Media_Trends[[#This Row],[Views]]</f>
        <v>0.30627017187313138</v>
      </c>
      <c r="N2083" s="1" t="s">
        <v>22</v>
      </c>
      <c r="O2083" s="4">
        <f t="shared" si="32"/>
        <v>0</v>
      </c>
    </row>
    <row r="2084" spans="1:15">
      <c r="A2084" s="1" t="s">
        <v>2124</v>
      </c>
      <c r="B2084" s="2">
        <v>44745</v>
      </c>
      <c r="C2084" s="13" t="str">
        <f>TEXT(bbdd_Social_Media_Trends[[#This Row],[Post_Date]],"aaaa-mm")</f>
        <v>2022-07</v>
      </c>
      <c r="D2084" s="1" t="s">
        <v>24</v>
      </c>
      <c r="E2084" s="1" t="s">
        <v>49</v>
      </c>
      <c r="F2084" s="1" t="s">
        <v>47</v>
      </c>
      <c r="G2084" s="1" t="s">
        <v>28</v>
      </c>
      <c r="H2084">
        <v>852224</v>
      </c>
      <c r="I2084">
        <v>97960</v>
      </c>
      <c r="J2084">
        <v>48879</v>
      </c>
      <c r="K2084">
        <v>46512</v>
      </c>
      <c r="L2084">
        <f>bbdd_Social_Media_Trends[[#This Row],[Likes]]+bbdd_Social_Media_Trends[[#This Row],[Shares]]+bbdd_Social_Media_Trends[[#This Row],[Comments]]</f>
        <v>193351</v>
      </c>
      <c r="M2084">
        <f>bbdd_Social_Media_Trends[[#This Row],[Interactions]]/bbdd_Social_Media_Trends[[#This Row],[Views]]</f>
        <v>0.22687814471312706</v>
      </c>
      <c r="N2084" s="1" t="s">
        <v>22</v>
      </c>
      <c r="O2084" s="4">
        <f t="shared" si="32"/>
        <v>0</v>
      </c>
    </row>
    <row r="2085" spans="1:15">
      <c r="A2085" s="1" t="s">
        <v>2125</v>
      </c>
      <c r="B2085" s="2">
        <v>45283</v>
      </c>
      <c r="C2085" s="13" t="str">
        <f>TEXT(bbdd_Social_Media_Trends[[#This Row],[Post_Date]],"aaaa-mm")</f>
        <v>2023-12</v>
      </c>
      <c r="D2085" s="1" t="s">
        <v>27</v>
      </c>
      <c r="E2085" s="1" t="s">
        <v>52</v>
      </c>
      <c r="F2085" s="1" t="s">
        <v>14</v>
      </c>
      <c r="G2085" s="1" t="s">
        <v>37</v>
      </c>
      <c r="H2085">
        <v>2393584</v>
      </c>
      <c r="I2085">
        <v>145807</v>
      </c>
      <c r="J2085">
        <v>92401</v>
      </c>
      <c r="K2085">
        <v>29656</v>
      </c>
      <c r="L2085">
        <f>bbdd_Social_Media_Trends[[#This Row],[Likes]]+bbdd_Social_Media_Trends[[#This Row],[Shares]]+bbdd_Social_Media_Trends[[#This Row],[Comments]]</f>
        <v>267864</v>
      </c>
      <c r="M2085">
        <f>bbdd_Social_Media_Trends[[#This Row],[Interactions]]/bbdd_Social_Media_Trends[[#This Row],[Views]]</f>
        <v>0.11190917051584569</v>
      </c>
      <c r="N2085" s="1" t="s">
        <v>29</v>
      </c>
      <c r="O2085" s="4">
        <f t="shared" si="32"/>
        <v>0</v>
      </c>
    </row>
    <row r="2086" spans="1:15">
      <c r="A2086" s="1" t="s">
        <v>2126</v>
      </c>
      <c r="B2086" s="2">
        <v>45044</v>
      </c>
      <c r="C2086" s="13" t="str">
        <f>TEXT(bbdd_Social_Media_Trends[[#This Row],[Post_Date]],"aaaa-mm")</f>
        <v>2023-04</v>
      </c>
      <c r="D2086" s="1" t="s">
        <v>18</v>
      </c>
      <c r="E2086" s="1" t="s">
        <v>57</v>
      </c>
      <c r="F2086" s="1" t="s">
        <v>32</v>
      </c>
      <c r="G2086" s="1" t="s">
        <v>44</v>
      </c>
      <c r="H2086">
        <v>142695</v>
      </c>
      <c r="I2086">
        <v>223095</v>
      </c>
      <c r="J2086">
        <v>15542</v>
      </c>
      <c r="K2086">
        <v>11469</v>
      </c>
      <c r="L2086">
        <f>bbdd_Social_Media_Trends[[#This Row],[Likes]]+bbdd_Social_Media_Trends[[#This Row],[Shares]]+bbdd_Social_Media_Trends[[#This Row],[Comments]]</f>
        <v>250106</v>
      </c>
      <c r="M2086">
        <f>bbdd_Social_Media_Trends[[#This Row],[Interactions]]/bbdd_Social_Media_Trends[[#This Row],[Views]]</f>
        <v>1.7527313500823434</v>
      </c>
      <c r="N2086" s="1" t="s">
        <v>22</v>
      </c>
      <c r="O2086" s="4">
        <f t="shared" si="32"/>
        <v>0</v>
      </c>
    </row>
    <row r="2087" spans="1:15">
      <c r="A2087" s="1" t="s">
        <v>2127</v>
      </c>
      <c r="B2087" s="2">
        <v>45033</v>
      </c>
      <c r="C2087" s="13" t="str">
        <f>TEXT(bbdd_Social_Media_Trends[[#This Row],[Post_Date]],"aaaa-mm")</f>
        <v>2023-04</v>
      </c>
      <c r="D2087" s="1" t="s">
        <v>24</v>
      </c>
      <c r="E2087" s="1" t="s">
        <v>57</v>
      </c>
      <c r="F2087" s="1" t="s">
        <v>36</v>
      </c>
      <c r="G2087" s="1" t="s">
        <v>15</v>
      </c>
      <c r="H2087">
        <v>734242</v>
      </c>
      <c r="I2087">
        <v>113418</v>
      </c>
      <c r="J2087">
        <v>42016</v>
      </c>
      <c r="K2087">
        <v>49506</v>
      </c>
      <c r="L2087">
        <f>bbdd_Social_Media_Trends[[#This Row],[Likes]]+bbdd_Social_Media_Trends[[#This Row],[Shares]]+bbdd_Social_Media_Trends[[#This Row],[Comments]]</f>
        <v>204940</v>
      </c>
      <c r="M2087">
        <f>bbdd_Social_Media_Trends[[#This Row],[Interactions]]/bbdd_Social_Media_Trends[[#This Row],[Views]]</f>
        <v>0.27911778405484838</v>
      </c>
      <c r="N2087" s="1" t="s">
        <v>22</v>
      </c>
      <c r="O2087" s="4">
        <f t="shared" si="32"/>
        <v>0</v>
      </c>
    </row>
    <row r="2088" spans="1:15">
      <c r="A2088" s="1" t="s">
        <v>2128</v>
      </c>
      <c r="B2088" s="2">
        <v>44579</v>
      </c>
      <c r="C2088" s="13" t="str">
        <f>TEXT(bbdd_Social_Media_Trends[[#This Row],[Post_Date]],"aaaa-mm")</f>
        <v>2022-01</v>
      </c>
      <c r="D2088" s="1" t="s">
        <v>24</v>
      </c>
      <c r="E2088" s="1" t="s">
        <v>46</v>
      </c>
      <c r="F2088" s="1" t="s">
        <v>47</v>
      </c>
      <c r="G2088" s="1" t="s">
        <v>21</v>
      </c>
      <c r="H2088">
        <v>2255727</v>
      </c>
      <c r="I2088">
        <v>43344</v>
      </c>
      <c r="J2088">
        <v>23104</v>
      </c>
      <c r="K2088">
        <v>29427</v>
      </c>
      <c r="L2088">
        <f>bbdd_Social_Media_Trends[[#This Row],[Likes]]+bbdd_Social_Media_Trends[[#This Row],[Shares]]+bbdd_Social_Media_Trends[[#This Row],[Comments]]</f>
        <v>95875</v>
      </c>
      <c r="M2088">
        <f>bbdd_Social_Media_Trends[[#This Row],[Interactions]]/bbdd_Social_Media_Trends[[#This Row],[Views]]</f>
        <v>4.2502926994268365E-2</v>
      </c>
      <c r="N2088" s="1" t="s">
        <v>29</v>
      </c>
      <c r="O2088" s="4">
        <f t="shared" si="32"/>
        <v>0</v>
      </c>
    </row>
    <row r="2089" spans="1:15">
      <c r="A2089" s="1" t="s">
        <v>2129</v>
      </c>
      <c r="B2089" s="2">
        <v>44723</v>
      </c>
      <c r="C2089" s="13" t="str">
        <f>TEXT(bbdd_Social_Media_Trends[[#This Row],[Post_Date]],"aaaa-mm")</f>
        <v>2022-06</v>
      </c>
      <c r="D2089" s="1" t="s">
        <v>12</v>
      </c>
      <c r="E2089" s="1" t="s">
        <v>31</v>
      </c>
      <c r="F2089" s="1" t="s">
        <v>36</v>
      </c>
      <c r="G2089" s="1" t="s">
        <v>25</v>
      </c>
      <c r="H2089">
        <v>2085790</v>
      </c>
      <c r="I2089">
        <v>301010</v>
      </c>
      <c r="J2089">
        <v>93981</v>
      </c>
      <c r="K2089">
        <v>40343</v>
      </c>
      <c r="L2089">
        <f>bbdd_Social_Media_Trends[[#This Row],[Likes]]+bbdd_Social_Media_Trends[[#This Row],[Shares]]+bbdd_Social_Media_Trends[[#This Row],[Comments]]</f>
        <v>435334</v>
      </c>
      <c r="M2089">
        <f>bbdd_Social_Media_Trends[[#This Row],[Interactions]]/bbdd_Social_Media_Trends[[#This Row],[Views]]</f>
        <v>0.2087142042103951</v>
      </c>
      <c r="N2089" s="1" t="s">
        <v>29</v>
      </c>
      <c r="O2089" s="4">
        <f t="shared" si="32"/>
        <v>0</v>
      </c>
    </row>
    <row r="2090" spans="1:15">
      <c r="A2090" s="1" t="s">
        <v>2130</v>
      </c>
      <c r="B2090" s="2">
        <v>44704</v>
      </c>
      <c r="C2090" s="13" t="str">
        <f>TEXT(bbdd_Social_Media_Trends[[#This Row],[Post_Date]],"aaaa-mm")</f>
        <v>2022-05</v>
      </c>
      <c r="D2090" s="1" t="s">
        <v>27</v>
      </c>
      <c r="E2090" s="1" t="s">
        <v>35</v>
      </c>
      <c r="F2090" s="1" t="s">
        <v>14</v>
      </c>
      <c r="G2090" s="1" t="s">
        <v>37</v>
      </c>
      <c r="H2090">
        <v>97074</v>
      </c>
      <c r="I2090">
        <v>436030</v>
      </c>
      <c r="J2090">
        <v>82440</v>
      </c>
      <c r="K2090">
        <v>9626</v>
      </c>
      <c r="L2090">
        <f>bbdd_Social_Media_Trends[[#This Row],[Likes]]+bbdd_Social_Media_Trends[[#This Row],[Shares]]+bbdd_Social_Media_Trends[[#This Row],[Comments]]</f>
        <v>528096</v>
      </c>
      <c r="M2090">
        <f>bbdd_Social_Media_Trends[[#This Row],[Interactions]]/bbdd_Social_Media_Trends[[#This Row],[Views]]</f>
        <v>5.4401384510785586</v>
      </c>
      <c r="N2090" s="1" t="s">
        <v>16</v>
      </c>
      <c r="O2090" s="4">
        <f t="shared" si="32"/>
        <v>0</v>
      </c>
    </row>
    <row r="2091" spans="1:15">
      <c r="A2091" s="1" t="s">
        <v>2131</v>
      </c>
      <c r="B2091" s="2">
        <v>45234</v>
      </c>
      <c r="C2091" s="13" t="str">
        <f>TEXT(bbdd_Social_Media_Trends[[#This Row],[Post_Date]],"aaaa-mm")</f>
        <v>2023-11</v>
      </c>
      <c r="D2091" s="1" t="s">
        <v>18</v>
      </c>
      <c r="E2091" s="1" t="s">
        <v>49</v>
      </c>
      <c r="F2091" s="1" t="s">
        <v>47</v>
      </c>
      <c r="G2091" s="1" t="s">
        <v>21</v>
      </c>
      <c r="H2091">
        <v>1737131</v>
      </c>
      <c r="I2091">
        <v>359589</v>
      </c>
      <c r="J2091">
        <v>16428</v>
      </c>
      <c r="K2091">
        <v>25826</v>
      </c>
      <c r="L2091">
        <f>bbdd_Social_Media_Trends[[#This Row],[Likes]]+bbdd_Social_Media_Trends[[#This Row],[Shares]]+bbdd_Social_Media_Trends[[#This Row],[Comments]]</f>
        <v>401843</v>
      </c>
      <c r="M2091">
        <f>bbdd_Social_Media_Trends[[#This Row],[Interactions]]/bbdd_Social_Media_Trends[[#This Row],[Views]]</f>
        <v>0.23132567434465218</v>
      </c>
      <c r="N2091" s="1" t="s">
        <v>29</v>
      </c>
      <c r="O2091" s="4">
        <f t="shared" si="32"/>
        <v>0</v>
      </c>
    </row>
    <row r="2092" spans="1:15">
      <c r="A2092" s="1" t="s">
        <v>2132</v>
      </c>
      <c r="B2092" s="2">
        <v>44893</v>
      </c>
      <c r="C2092" s="13" t="str">
        <f>TEXT(bbdd_Social_Media_Trends[[#This Row],[Post_Date]],"aaaa-mm")</f>
        <v>2022-11</v>
      </c>
      <c r="D2092" s="1" t="s">
        <v>24</v>
      </c>
      <c r="E2092" s="1" t="s">
        <v>49</v>
      </c>
      <c r="F2092" s="1" t="s">
        <v>20</v>
      </c>
      <c r="G2092" s="1" t="s">
        <v>15</v>
      </c>
      <c r="H2092">
        <v>229483</v>
      </c>
      <c r="I2092">
        <v>328091</v>
      </c>
      <c r="J2092">
        <v>45989</v>
      </c>
      <c r="K2092">
        <v>23851</v>
      </c>
      <c r="L2092">
        <f>bbdd_Social_Media_Trends[[#This Row],[Likes]]+bbdd_Social_Media_Trends[[#This Row],[Shares]]+bbdd_Social_Media_Trends[[#This Row],[Comments]]</f>
        <v>397931</v>
      </c>
      <c r="M2092">
        <f>bbdd_Social_Media_Trends[[#This Row],[Interactions]]/bbdd_Social_Media_Trends[[#This Row],[Views]]</f>
        <v>1.7340325862917951</v>
      </c>
      <c r="N2092" s="1" t="s">
        <v>22</v>
      </c>
      <c r="O2092" s="4">
        <f t="shared" si="32"/>
        <v>0</v>
      </c>
    </row>
    <row r="2093" spans="1:15">
      <c r="A2093" s="1" t="s">
        <v>2133</v>
      </c>
      <c r="B2093" s="2">
        <v>45161</v>
      </c>
      <c r="C2093" s="13" t="str">
        <f>TEXT(bbdd_Social_Media_Trends[[#This Row],[Post_Date]],"aaaa-mm")</f>
        <v>2023-08</v>
      </c>
      <c r="D2093" s="1" t="s">
        <v>24</v>
      </c>
      <c r="E2093" s="1" t="s">
        <v>59</v>
      </c>
      <c r="F2093" s="1" t="s">
        <v>47</v>
      </c>
      <c r="G2093" s="1" t="s">
        <v>28</v>
      </c>
      <c r="H2093">
        <v>1173942</v>
      </c>
      <c r="I2093">
        <v>223986</v>
      </c>
      <c r="J2093">
        <v>1007</v>
      </c>
      <c r="K2093">
        <v>5877</v>
      </c>
      <c r="L2093">
        <f>bbdd_Social_Media_Trends[[#This Row],[Likes]]+bbdd_Social_Media_Trends[[#This Row],[Shares]]+bbdd_Social_Media_Trends[[#This Row],[Comments]]</f>
        <v>230870</v>
      </c>
      <c r="M2093">
        <f>bbdd_Social_Media_Trends[[#This Row],[Interactions]]/bbdd_Social_Media_Trends[[#This Row],[Views]]</f>
        <v>0.19666218603644814</v>
      </c>
      <c r="N2093" s="1" t="s">
        <v>29</v>
      </c>
      <c r="O2093" s="4">
        <f t="shared" si="32"/>
        <v>0</v>
      </c>
    </row>
    <row r="2094" spans="1:15">
      <c r="A2094" s="1" t="s">
        <v>2134</v>
      </c>
      <c r="B2094" s="2">
        <v>44927</v>
      </c>
      <c r="C2094" s="13" t="str">
        <f>TEXT(bbdd_Social_Media_Trends[[#This Row],[Post_Date]],"aaaa-mm")</f>
        <v>2023-01</v>
      </c>
      <c r="D2094" s="1" t="s">
        <v>18</v>
      </c>
      <c r="E2094" s="1" t="s">
        <v>39</v>
      </c>
      <c r="F2094" s="1" t="s">
        <v>36</v>
      </c>
      <c r="G2094" s="1" t="s">
        <v>60</v>
      </c>
      <c r="H2094">
        <v>2430472</v>
      </c>
      <c r="I2094">
        <v>83691</v>
      </c>
      <c r="J2094">
        <v>70843</v>
      </c>
      <c r="K2094">
        <v>41634</v>
      </c>
      <c r="L2094">
        <f>bbdd_Social_Media_Trends[[#This Row],[Likes]]+bbdd_Social_Media_Trends[[#This Row],[Shares]]+bbdd_Social_Media_Trends[[#This Row],[Comments]]</f>
        <v>196168</v>
      </c>
      <c r="M2094">
        <f>bbdd_Social_Media_Trends[[#This Row],[Interactions]]/bbdd_Social_Media_Trends[[#This Row],[Views]]</f>
        <v>8.0711894644332455E-2</v>
      </c>
      <c r="N2094" s="1" t="s">
        <v>22</v>
      </c>
      <c r="O2094" s="4">
        <f t="shared" si="32"/>
        <v>0</v>
      </c>
    </row>
    <row r="2095" spans="1:15">
      <c r="A2095" s="1" t="s">
        <v>2135</v>
      </c>
      <c r="B2095" s="2">
        <v>44896</v>
      </c>
      <c r="C2095" s="13" t="str">
        <f>TEXT(bbdd_Social_Media_Trends[[#This Row],[Post_Date]],"aaaa-mm")</f>
        <v>2022-12</v>
      </c>
      <c r="D2095" s="1" t="s">
        <v>18</v>
      </c>
      <c r="E2095" s="1" t="s">
        <v>59</v>
      </c>
      <c r="F2095" s="1" t="s">
        <v>20</v>
      </c>
      <c r="G2095" s="1" t="s">
        <v>60</v>
      </c>
      <c r="H2095">
        <v>3010836</v>
      </c>
      <c r="I2095">
        <v>422269</v>
      </c>
      <c r="J2095">
        <v>58452</v>
      </c>
      <c r="K2095">
        <v>4866</v>
      </c>
      <c r="L2095">
        <f>bbdd_Social_Media_Trends[[#This Row],[Likes]]+bbdd_Social_Media_Trends[[#This Row],[Shares]]+bbdd_Social_Media_Trends[[#This Row],[Comments]]</f>
        <v>485587</v>
      </c>
      <c r="M2095">
        <f>bbdd_Social_Media_Trends[[#This Row],[Interactions]]/bbdd_Social_Media_Trends[[#This Row],[Views]]</f>
        <v>0.16127979072921939</v>
      </c>
      <c r="N2095" s="1" t="s">
        <v>16</v>
      </c>
      <c r="O2095" s="4">
        <f t="shared" si="32"/>
        <v>0</v>
      </c>
    </row>
    <row r="2096" spans="1:15">
      <c r="A2096" s="1" t="s">
        <v>2136</v>
      </c>
      <c r="B2096" s="2">
        <v>44627</v>
      </c>
      <c r="C2096" s="13" t="str">
        <f>TEXT(bbdd_Social_Media_Trends[[#This Row],[Post_Date]],"aaaa-mm")</f>
        <v>2022-03</v>
      </c>
      <c r="D2096" s="1" t="s">
        <v>18</v>
      </c>
      <c r="E2096" s="1" t="s">
        <v>52</v>
      </c>
      <c r="F2096" s="1" t="s">
        <v>47</v>
      </c>
      <c r="G2096" s="1" t="s">
        <v>25</v>
      </c>
      <c r="H2096">
        <v>448051</v>
      </c>
      <c r="I2096">
        <v>256526</v>
      </c>
      <c r="J2096">
        <v>88555</v>
      </c>
      <c r="K2096">
        <v>9475</v>
      </c>
      <c r="L2096">
        <f>bbdd_Social_Media_Trends[[#This Row],[Likes]]+bbdd_Social_Media_Trends[[#This Row],[Shares]]+bbdd_Social_Media_Trends[[#This Row],[Comments]]</f>
        <v>354556</v>
      </c>
      <c r="M2096">
        <f>bbdd_Social_Media_Trends[[#This Row],[Interactions]]/bbdd_Social_Media_Trends[[#This Row],[Views]]</f>
        <v>0.79132955846544251</v>
      </c>
      <c r="N2096" s="1" t="s">
        <v>22</v>
      </c>
      <c r="O2096" s="4">
        <f t="shared" si="32"/>
        <v>0</v>
      </c>
    </row>
    <row r="2097" spans="1:15">
      <c r="A2097" s="1" t="s">
        <v>2137</v>
      </c>
      <c r="B2097" s="2">
        <v>44895</v>
      </c>
      <c r="C2097" s="13" t="str">
        <f>TEXT(bbdd_Social_Media_Trends[[#This Row],[Post_Date]],"aaaa-mm")</f>
        <v>2022-11</v>
      </c>
      <c r="D2097" s="1" t="s">
        <v>12</v>
      </c>
      <c r="E2097" s="1" t="s">
        <v>13</v>
      </c>
      <c r="F2097" s="1" t="s">
        <v>20</v>
      </c>
      <c r="G2097" s="1" t="s">
        <v>50</v>
      </c>
      <c r="H2097">
        <v>94169</v>
      </c>
      <c r="I2097">
        <v>128922</v>
      </c>
      <c r="J2097">
        <v>215</v>
      </c>
      <c r="K2097">
        <v>48847</v>
      </c>
      <c r="L2097">
        <f>bbdd_Social_Media_Trends[[#This Row],[Likes]]+bbdd_Social_Media_Trends[[#This Row],[Shares]]+bbdd_Social_Media_Trends[[#This Row],[Comments]]</f>
        <v>177984</v>
      </c>
      <c r="M2097">
        <f>bbdd_Social_Media_Trends[[#This Row],[Interactions]]/bbdd_Social_Media_Trends[[#This Row],[Views]]</f>
        <v>1.8900487421550616</v>
      </c>
      <c r="N2097" s="1" t="s">
        <v>16</v>
      </c>
      <c r="O2097" s="4">
        <f t="shared" si="32"/>
        <v>0</v>
      </c>
    </row>
    <row r="2098" spans="1:15">
      <c r="A2098" s="1" t="s">
        <v>2138</v>
      </c>
      <c r="B2098" s="2">
        <v>44836</v>
      </c>
      <c r="C2098" s="13" t="str">
        <f>TEXT(bbdd_Social_Media_Trends[[#This Row],[Post_Date]],"aaaa-mm")</f>
        <v>2022-10</v>
      </c>
      <c r="D2098" s="1" t="s">
        <v>12</v>
      </c>
      <c r="E2098" s="1" t="s">
        <v>52</v>
      </c>
      <c r="F2098" s="1" t="s">
        <v>32</v>
      </c>
      <c r="G2098" s="1" t="s">
        <v>25</v>
      </c>
      <c r="H2098">
        <v>3759988</v>
      </c>
      <c r="I2098">
        <v>283295</v>
      </c>
      <c r="J2098">
        <v>67140</v>
      </c>
      <c r="K2098">
        <v>3530</v>
      </c>
      <c r="L2098">
        <f>bbdd_Social_Media_Trends[[#This Row],[Likes]]+bbdd_Social_Media_Trends[[#This Row],[Shares]]+bbdd_Social_Media_Trends[[#This Row],[Comments]]</f>
        <v>353965</v>
      </c>
      <c r="M2098">
        <f>bbdd_Social_Media_Trends[[#This Row],[Interactions]]/bbdd_Social_Media_Trends[[#This Row],[Views]]</f>
        <v>9.4139928106153528E-2</v>
      </c>
      <c r="N2098" s="1" t="s">
        <v>22</v>
      </c>
      <c r="O2098" s="4">
        <f t="shared" si="32"/>
        <v>0</v>
      </c>
    </row>
    <row r="2099" spans="1:15">
      <c r="A2099" s="1" t="s">
        <v>2139</v>
      </c>
      <c r="B2099" s="2">
        <v>45189</v>
      </c>
      <c r="C2099" s="13" t="str">
        <f>TEXT(bbdd_Social_Media_Trends[[#This Row],[Post_Date]],"aaaa-mm")</f>
        <v>2023-09</v>
      </c>
      <c r="D2099" s="1" t="s">
        <v>12</v>
      </c>
      <c r="E2099" s="1" t="s">
        <v>35</v>
      </c>
      <c r="F2099" s="1" t="s">
        <v>41</v>
      </c>
      <c r="G2099" s="1" t="s">
        <v>28</v>
      </c>
      <c r="H2099">
        <v>3003843</v>
      </c>
      <c r="I2099">
        <v>320819</v>
      </c>
      <c r="J2099">
        <v>72442</v>
      </c>
      <c r="K2099">
        <v>1410</v>
      </c>
      <c r="L2099">
        <f>bbdd_Social_Media_Trends[[#This Row],[Likes]]+bbdd_Social_Media_Trends[[#This Row],[Shares]]+bbdd_Social_Media_Trends[[#This Row],[Comments]]</f>
        <v>394671</v>
      </c>
      <c r="M2099">
        <f>bbdd_Social_Media_Trends[[#This Row],[Interactions]]/bbdd_Social_Media_Trends[[#This Row],[Views]]</f>
        <v>0.13138869108671791</v>
      </c>
      <c r="N2099" s="1" t="s">
        <v>16</v>
      </c>
      <c r="O2099" s="4">
        <f t="shared" si="32"/>
        <v>0</v>
      </c>
    </row>
    <row r="2100" spans="1:15">
      <c r="A2100" s="1" t="s">
        <v>2140</v>
      </c>
      <c r="B2100" s="2">
        <v>44580</v>
      </c>
      <c r="C2100" s="13" t="str">
        <f>TEXT(bbdd_Social_Media_Trends[[#This Row],[Post_Date]],"aaaa-mm")</f>
        <v>2022-01</v>
      </c>
      <c r="D2100" s="1" t="s">
        <v>12</v>
      </c>
      <c r="E2100" s="1" t="s">
        <v>52</v>
      </c>
      <c r="F2100" s="1" t="s">
        <v>20</v>
      </c>
      <c r="G2100" s="1" t="s">
        <v>37</v>
      </c>
      <c r="H2100">
        <v>3382006</v>
      </c>
      <c r="I2100">
        <v>410513</v>
      </c>
      <c r="J2100">
        <v>17552</v>
      </c>
      <c r="K2100">
        <v>18639</v>
      </c>
      <c r="L2100">
        <f>bbdd_Social_Media_Trends[[#This Row],[Likes]]+bbdd_Social_Media_Trends[[#This Row],[Shares]]+bbdd_Social_Media_Trends[[#This Row],[Comments]]</f>
        <v>446704</v>
      </c>
      <c r="M2100">
        <f>bbdd_Social_Media_Trends[[#This Row],[Interactions]]/bbdd_Social_Media_Trends[[#This Row],[Views]]</f>
        <v>0.13208255692036028</v>
      </c>
      <c r="N2100" s="1" t="s">
        <v>29</v>
      </c>
      <c r="O2100" s="4">
        <f t="shared" si="32"/>
        <v>0</v>
      </c>
    </row>
    <row r="2101" spans="1:15">
      <c r="A2101" s="1" t="s">
        <v>2141</v>
      </c>
      <c r="B2101" s="2">
        <v>44694</v>
      </c>
      <c r="C2101" s="13" t="str">
        <f>TEXT(bbdd_Social_Media_Trends[[#This Row],[Post_Date]],"aaaa-mm")</f>
        <v>2022-05</v>
      </c>
      <c r="D2101" s="1" t="s">
        <v>18</v>
      </c>
      <c r="E2101" s="1" t="s">
        <v>13</v>
      </c>
      <c r="F2101" s="1" t="s">
        <v>47</v>
      </c>
      <c r="G2101" s="1" t="s">
        <v>15</v>
      </c>
      <c r="H2101">
        <v>2292806</v>
      </c>
      <c r="I2101">
        <v>162800</v>
      </c>
      <c r="J2101">
        <v>30173</v>
      </c>
      <c r="K2101">
        <v>43887</v>
      </c>
      <c r="L2101">
        <f>bbdd_Social_Media_Trends[[#This Row],[Likes]]+bbdd_Social_Media_Trends[[#This Row],[Shares]]+bbdd_Social_Media_Trends[[#This Row],[Comments]]</f>
        <v>236860</v>
      </c>
      <c r="M2101">
        <f>bbdd_Social_Media_Trends[[#This Row],[Interactions]]/bbdd_Social_Media_Trends[[#This Row],[Views]]</f>
        <v>0.10330573105618181</v>
      </c>
      <c r="N2101" s="1" t="s">
        <v>22</v>
      </c>
      <c r="O2101" s="4">
        <f t="shared" si="32"/>
        <v>0</v>
      </c>
    </row>
    <row r="2102" spans="1:15">
      <c r="A2102" s="1" t="s">
        <v>2142</v>
      </c>
      <c r="B2102" s="2">
        <v>44605</v>
      </c>
      <c r="C2102" s="13" t="str">
        <f>TEXT(bbdd_Social_Media_Trends[[#This Row],[Post_Date]],"aaaa-mm")</f>
        <v>2022-02</v>
      </c>
      <c r="D2102" s="1" t="s">
        <v>27</v>
      </c>
      <c r="E2102" s="1" t="s">
        <v>59</v>
      </c>
      <c r="F2102" s="1" t="s">
        <v>47</v>
      </c>
      <c r="G2102" s="1" t="s">
        <v>15</v>
      </c>
      <c r="H2102">
        <v>2635064</v>
      </c>
      <c r="I2102">
        <v>198420</v>
      </c>
      <c r="J2102">
        <v>10257</v>
      </c>
      <c r="K2102">
        <v>2620</v>
      </c>
      <c r="L2102">
        <f>bbdd_Social_Media_Trends[[#This Row],[Likes]]+bbdd_Social_Media_Trends[[#This Row],[Shares]]+bbdd_Social_Media_Trends[[#This Row],[Comments]]</f>
        <v>211297</v>
      </c>
      <c r="M2102">
        <f>bbdd_Social_Media_Trends[[#This Row],[Interactions]]/bbdd_Social_Media_Trends[[#This Row],[Views]]</f>
        <v>8.0186667192903099E-2</v>
      </c>
      <c r="N2102" s="1" t="s">
        <v>29</v>
      </c>
      <c r="O2102" s="4">
        <f t="shared" si="32"/>
        <v>0</v>
      </c>
    </row>
    <row r="2103" spans="1:15">
      <c r="A2103" s="1" t="s">
        <v>2143</v>
      </c>
      <c r="B2103" s="2">
        <v>45028</v>
      </c>
      <c r="C2103" s="13" t="str">
        <f>TEXT(bbdd_Social_Media_Trends[[#This Row],[Post_Date]],"aaaa-mm")</f>
        <v>2023-04</v>
      </c>
      <c r="D2103" s="1" t="s">
        <v>24</v>
      </c>
      <c r="E2103" s="1" t="s">
        <v>49</v>
      </c>
      <c r="F2103" s="1" t="s">
        <v>32</v>
      </c>
      <c r="G2103" s="1" t="s">
        <v>50</v>
      </c>
      <c r="H2103">
        <v>2073534</v>
      </c>
      <c r="I2103">
        <v>409007</v>
      </c>
      <c r="J2103">
        <v>30389</v>
      </c>
      <c r="K2103">
        <v>40273</v>
      </c>
      <c r="L2103">
        <f>bbdd_Social_Media_Trends[[#This Row],[Likes]]+bbdd_Social_Media_Trends[[#This Row],[Shares]]+bbdd_Social_Media_Trends[[#This Row],[Comments]]</f>
        <v>479669</v>
      </c>
      <c r="M2103">
        <f>bbdd_Social_Media_Trends[[#This Row],[Interactions]]/bbdd_Social_Media_Trends[[#This Row],[Views]]</f>
        <v>0.23132921861903397</v>
      </c>
      <c r="N2103" s="1" t="s">
        <v>29</v>
      </c>
      <c r="O2103" s="4">
        <f t="shared" si="32"/>
        <v>0</v>
      </c>
    </row>
    <row r="2104" spans="1:15">
      <c r="A2104" s="1" t="s">
        <v>2144</v>
      </c>
      <c r="B2104" s="2">
        <v>45111</v>
      </c>
      <c r="C2104" s="13" t="str">
        <f>TEXT(bbdd_Social_Media_Trends[[#This Row],[Post_Date]],"aaaa-mm")</f>
        <v>2023-07</v>
      </c>
      <c r="D2104" s="1" t="s">
        <v>12</v>
      </c>
      <c r="E2104" s="1" t="s">
        <v>19</v>
      </c>
      <c r="F2104" s="1" t="s">
        <v>36</v>
      </c>
      <c r="G2104" s="1" t="s">
        <v>37</v>
      </c>
      <c r="H2104">
        <v>3262646</v>
      </c>
      <c r="I2104">
        <v>374397</v>
      </c>
      <c r="J2104">
        <v>6751</v>
      </c>
      <c r="K2104">
        <v>40244</v>
      </c>
      <c r="L2104">
        <f>bbdd_Social_Media_Trends[[#This Row],[Likes]]+bbdd_Social_Media_Trends[[#This Row],[Shares]]+bbdd_Social_Media_Trends[[#This Row],[Comments]]</f>
        <v>421392</v>
      </c>
      <c r="M2104">
        <f>bbdd_Social_Media_Trends[[#This Row],[Interactions]]/bbdd_Social_Media_Trends[[#This Row],[Views]]</f>
        <v>0.12915651897263755</v>
      </c>
      <c r="N2104" s="1" t="s">
        <v>16</v>
      </c>
      <c r="O2104" s="4">
        <f t="shared" si="32"/>
        <v>0</v>
      </c>
    </row>
    <row r="2105" spans="1:15">
      <c r="A2105" s="1" t="s">
        <v>2145</v>
      </c>
      <c r="B2105" s="2">
        <v>44936</v>
      </c>
      <c r="C2105" s="13" t="str">
        <f>TEXT(bbdd_Social_Media_Trends[[#This Row],[Post_Date]],"aaaa-mm")</f>
        <v>2023-01</v>
      </c>
      <c r="D2105" s="1" t="s">
        <v>24</v>
      </c>
      <c r="E2105" s="1" t="s">
        <v>35</v>
      </c>
      <c r="F2105" s="1" t="s">
        <v>20</v>
      </c>
      <c r="G2105" s="1" t="s">
        <v>37</v>
      </c>
      <c r="H2105">
        <v>839182</v>
      </c>
      <c r="I2105">
        <v>195990</v>
      </c>
      <c r="J2105">
        <v>75841</v>
      </c>
      <c r="K2105">
        <v>49010</v>
      </c>
      <c r="L2105">
        <f>bbdd_Social_Media_Trends[[#This Row],[Likes]]+bbdd_Social_Media_Trends[[#This Row],[Shares]]+bbdd_Social_Media_Trends[[#This Row],[Comments]]</f>
        <v>320841</v>
      </c>
      <c r="M2105">
        <f>bbdd_Social_Media_Trends[[#This Row],[Interactions]]/bbdd_Social_Media_Trends[[#This Row],[Views]]</f>
        <v>0.38232588401562473</v>
      </c>
      <c r="N2105" s="1" t="s">
        <v>22</v>
      </c>
      <c r="O2105" s="4">
        <f t="shared" si="32"/>
        <v>0</v>
      </c>
    </row>
    <row r="2106" spans="1:15">
      <c r="A2106" s="1" t="s">
        <v>2146</v>
      </c>
      <c r="B2106" s="2">
        <v>45148</v>
      </c>
      <c r="C2106" s="13" t="str">
        <f>TEXT(bbdd_Social_Media_Trends[[#This Row],[Post_Date]],"aaaa-mm")</f>
        <v>2023-08</v>
      </c>
      <c r="D2106" s="1" t="s">
        <v>12</v>
      </c>
      <c r="E2106" s="1" t="s">
        <v>31</v>
      </c>
      <c r="F2106" s="1" t="s">
        <v>36</v>
      </c>
      <c r="G2106" s="1" t="s">
        <v>25</v>
      </c>
      <c r="H2106">
        <v>4124260</v>
      </c>
      <c r="I2106">
        <v>26004</v>
      </c>
      <c r="J2106">
        <v>93306</v>
      </c>
      <c r="K2106">
        <v>38219</v>
      </c>
      <c r="L2106">
        <f>bbdd_Social_Media_Trends[[#This Row],[Likes]]+bbdd_Social_Media_Trends[[#This Row],[Shares]]+bbdd_Social_Media_Trends[[#This Row],[Comments]]</f>
        <v>157529</v>
      </c>
      <c r="M2106">
        <f>bbdd_Social_Media_Trends[[#This Row],[Interactions]]/bbdd_Social_Media_Trends[[#This Row],[Views]]</f>
        <v>3.8195700562040219E-2</v>
      </c>
      <c r="N2106" s="1" t="s">
        <v>16</v>
      </c>
      <c r="O2106" s="4">
        <f t="shared" si="32"/>
        <v>0</v>
      </c>
    </row>
    <row r="2107" spans="1:15">
      <c r="A2107" s="1" t="s">
        <v>2147</v>
      </c>
      <c r="B2107" s="2">
        <v>44906</v>
      </c>
      <c r="C2107" s="13" t="str">
        <f>TEXT(bbdd_Social_Media_Trends[[#This Row],[Post_Date]],"aaaa-mm")</f>
        <v>2022-12</v>
      </c>
      <c r="D2107" s="1" t="s">
        <v>12</v>
      </c>
      <c r="E2107" s="1" t="s">
        <v>59</v>
      </c>
      <c r="F2107" s="1" t="s">
        <v>32</v>
      </c>
      <c r="G2107" s="1" t="s">
        <v>21</v>
      </c>
      <c r="H2107">
        <v>4979485</v>
      </c>
      <c r="I2107">
        <v>346102</v>
      </c>
      <c r="J2107">
        <v>73812</v>
      </c>
      <c r="K2107">
        <v>44802</v>
      </c>
      <c r="L2107">
        <f>bbdd_Social_Media_Trends[[#This Row],[Likes]]+bbdd_Social_Media_Trends[[#This Row],[Shares]]+bbdd_Social_Media_Trends[[#This Row],[Comments]]</f>
        <v>464716</v>
      </c>
      <c r="M2107">
        <f>bbdd_Social_Media_Trends[[#This Row],[Interactions]]/bbdd_Social_Media_Trends[[#This Row],[Views]]</f>
        <v>9.3326117058290164E-2</v>
      </c>
      <c r="N2107" s="1" t="s">
        <v>16</v>
      </c>
      <c r="O2107" s="4">
        <f t="shared" si="32"/>
        <v>0</v>
      </c>
    </row>
    <row r="2108" spans="1:15">
      <c r="A2108" s="1" t="s">
        <v>2148</v>
      </c>
      <c r="B2108" s="2">
        <v>45009</v>
      </c>
      <c r="C2108" s="13" t="str">
        <f>TEXT(bbdd_Social_Media_Trends[[#This Row],[Post_Date]],"aaaa-mm")</f>
        <v>2023-03</v>
      </c>
      <c r="D2108" s="1" t="s">
        <v>24</v>
      </c>
      <c r="E2108" s="1" t="s">
        <v>31</v>
      </c>
      <c r="F2108" s="1" t="s">
        <v>36</v>
      </c>
      <c r="G2108" s="1" t="s">
        <v>15</v>
      </c>
      <c r="H2108">
        <v>4940565</v>
      </c>
      <c r="I2108">
        <v>326871</v>
      </c>
      <c r="J2108">
        <v>92268</v>
      </c>
      <c r="K2108">
        <v>5785</v>
      </c>
      <c r="L2108">
        <f>bbdd_Social_Media_Trends[[#This Row],[Likes]]+bbdd_Social_Media_Trends[[#This Row],[Shares]]+bbdd_Social_Media_Trends[[#This Row],[Comments]]</f>
        <v>424924</v>
      </c>
      <c r="M2108">
        <f>bbdd_Social_Media_Trends[[#This Row],[Interactions]]/bbdd_Social_Media_Trends[[#This Row],[Views]]</f>
        <v>8.6007167196464368E-2</v>
      </c>
      <c r="N2108" s="1" t="s">
        <v>16</v>
      </c>
      <c r="O2108" s="4">
        <f t="shared" si="32"/>
        <v>0</v>
      </c>
    </row>
    <row r="2109" spans="1:15">
      <c r="A2109" s="1" t="s">
        <v>2149</v>
      </c>
      <c r="B2109" s="2">
        <v>44802</v>
      </c>
      <c r="C2109" s="13" t="str">
        <f>TEXT(bbdd_Social_Media_Trends[[#This Row],[Post_Date]],"aaaa-mm")</f>
        <v>2022-08</v>
      </c>
      <c r="D2109" s="1" t="s">
        <v>27</v>
      </c>
      <c r="E2109" s="1" t="s">
        <v>39</v>
      </c>
      <c r="F2109" s="1" t="s">
        <v>20</v>
      </c>
      <c r="G2109" s="1" t="s">
        <v>37</v>
      </c>
      <c r="H2109">
        <v>3498297</v>
      </c>
      <c r="I2109">
        <v>280997</v>
      </c>
      <c r="J2109">
        <v>67445</v>
      </c>
      <c r="K2109">
        <v>41756</v>
      </c>
      <c r="L2109">
        <f>bbdd_Social_Media_Trends[[#This Row],[Likes]]+bbdd_Social_Media_Trends[[#This Row],[Shares]]+bbdd_Social_Media_Trends[[#This Row],[Comments]]</f>
        <v>390198</v>
      </c>
      <c r="M2109">
        <f>bbdd_Social_Media_Trends[[#This Row],[Interactions]]/bbdd_Social_Media_Trends[[#This Row],[Views]]</f>
        <v>0.11153941474951955</v>
      </c>
      <c r="N2109" s="1" t="s">
        <v>29</v>
      </c>
      <c r="O2109" s="4">
        <f t="shared" si="32"/>
        <v>0</v>
      </c>
    </row>
    <row r="2110" spans="1:15">
      <c r="A2110" s="1" t="s">
        <v>2150</v>
      </c>
      <c r="B2110" s="2">
        <v>44820</v>
      </c>
      <c r="C2110" s="13" t="str">
        <f>TEXT(bbdd_Social_Media_Trends[[#This Row],[Post_Date]],"aaaa-mm")</f>
        <v>2022-09</v>
      </c>
      <c r="D2110" s="1" t="s">
        <v>18</v>
      </c>
      <c r="E2110" s="1" t="s">
        <v>13</v>
      </c>
      <c r="F2110" s="1" t="s">
        <v>14</v>
      </c>
      <c r="G2110" s="1" t="s">
        <v>21</v>
      </c>
      <c r="H2110">
        <v>3886364</v>
      </c>
      <c r="I2110">
        <v>247013</v>
      </c>
      <c r="J2110">
        <v>99313</v>
      </c>
      <c r="K2110">
        <v>15416</v>
      </c>
      <c r="L2110">
        <f>bbdd_Social_Media_Trends[[#This Row],[Likes]]+bbdd_Social_Media_Trends[[#This Row],[Shares]]+bbdd_Social_Media_Trends[[#This Row],[Comments]]</f>
        <v>361742</v>
      </c>
      <c r="M2110">
        <f>bbdd_Social_Media_Trends[[#This Row],[Interactions]]/bbdd_Social_Media_Trends[[#This Row],[Views]]</f>
        <v>9.3079804156275633E-2</v>
      </c>
      <c r="N2110" s="1" t="s">
        <v>16</v>
      </c>
      <c r="O2110" s="4">
        <f t="shared" si="32"/>
        <v>0</v>
      </c>
    </row>
    <row r="2111" spans="1:15">
      <c r="A2111" s="1" t="s">
        <v>2151</v>
      </c>
      <c r="B2111" s="2">
        <v>45165</v>
      </c>
      <c r="C2111" s="13" t="str">
        <f>TEXT(bbdd_Social_Media_Trends[[#This Row],[Post_Date]],"aaaa-mm")</f>
        <v>2023-08</v>
      </c>
      <c r="D2111" s="1" t="s">
        <v>24</v>
      </c>
      <c r="E2111" s="1" t="s">
        <v>49</v>
      </c>
      <c r="F2111" s="1" t="s">
        <v>41</v>
      </c>
      <c r="G2111" s="1" t="s">
        <v>60</v>
      </c>
      <c r="H2111">
        <v>1338312</v>
      </c>
      <c r="I2111">
        <v>264567</v>
      </c>
      <c r="J2111">
        <v>75100</v>
      </c>
      <c r="K2111">
        <v>16361</v>
      </c>
      <c r="L2111">
        <f>bbdd_Social_Media_Trends[[#This Row],[Likes]]+bbdd_Social_Media_Trends[[#This Row],[Shares]]+bbdd_Social_Media_Trends[[#This Row],[Comments]]</f>
        <v>356028</v>
      </c>
      <c r="M2111">
        <f>bbdd_Social_Media_Trends[[#This Row],[Interactions]]/bbdd_Social_Media_Trends[[#This Row],[Views]]</f>
        <v>0.26602765274465145</v>
      </c>
      <c r="N2111" s="1" t="s">
        <v>16</v>
      </c>
      <c r="O2111" s="4">
        <f t="shared" si="32"/>
        <v>0</v>
      </c>
    </row>
    <row r="2112" spans="1:15">
      <c r="A2112" s="1" t="s">
        <v>2152</v>
      </c>
      <c r="B2112" s="2">
        <v>45092</v>
      </c>
      <c r="C2112" s="13" t="str">
        <f>TEXT(bbdd_Social_Media_Trends[[#This Row],[Post_Date]],"aaaa-mm")</f>
        <v>2023-06</v>
      </c>
      <c r="D2112" s="1" t="s">
        <v>12</v>
      </c>
      <c r="E2112" s="1" t="s">
        <v>19</v>
      </c>
      <c r="F2112" s="1" t="s">
        <v>36</v>
      </c>
      <c r="G2112" s="1" t="s">
        <v>25</v>
      </c>
      <c r="H2112">
        <v>4925928</v>
      </c>
      <c r="I2112">
        <v>223449</v>
      </c>
      <c r="J2112">
        <v>71385</v>
      </c>
      <c r="K2112">
        <v>24086</v>
      </c>
      <c r="L2112">
        <f>bbdd_Social_Media_Trends[[#This Row],[Likes]]+bbdd_Social_Media_Trends[[#This Row],[Shares]]+bbdd_Social_Media_Trends[[#This Row],[Comments]]</f>
        <v>318920</v>
      </c>
      <c r="M2112">
        <f>bbdd_Social_Media_Trends[[#This Row],[Interactions]]/bbdd_Social_Media_Trends[[#This Row],[Views]]</f>
        <v>6.4743130634471319E-2</v>
      </c>
      <c r="N2112" s="1" t="s">
        <v>22</v>
      </c>
      <c r="O2112" s="4">
        <f t="shared" si="32"/>
        <v>0</v>
      </c>
    </row>
    <row r="2113" spans="1:15">
      <c r="A2113" s="1" t="s">
        <v>2153</v>
      </c>
      <c r="B2113" s="2">
        <v>45216</v>
      </c>
      <c r="C2113" s="13" t="str">
        <f>TEXT(bbdd_Social_Media_Trends[[#This Row],[Post_Date]],"aaaa-mm")</f>
        <v>2023-10</v>
      </c>
      <c r="D2113" s="1" t="s">
        <v>27</v>
      </c>
      <c r="E2113" s="1" t="s">
        <v>31</v>
      </c>
      <c r="F2113" s="1" t="s">
        <v>32</v>
      </c>
      <c r="G2113" s="1" t="s">
        <v>25</v>
      </c>
      <c r="H2113">
        <v>16410</v>
      </c>
      <c r="I2113">
        <v>88118</v>
      </c>
      <c r="J2113">
        <v>70254</v>
      </c>
      <c r="K2113">
        <v>9681</v>
      </c>
      <c r="L2113">
        <f>bbdd_Social_Media_Trends[[#This Row],[Likes]]+bbdd_Social_Media_Trends[[#This Row],[Shares]]+bbdd_Social_Media_Trends[[#This Row],[Comments]]</f>
        <v>168053</v>
      </c>
      <c r="M2113">
        <f>bbdd_Social_Media_Trends[[#This Row],[Interactions]]/bbdd_Social_Media_Trends[[#This Row],[Views]]</f>
        <v>10.240889701401585</v>
      </c>
      <c r="N2113" s="1" t="s">
        <v>22</v>
      </c>
      <c r="O2113" s="4">
        <f t="shared" si="32"/>
        <v>0</v>
      </c>
    </row>
    <row r="2114" spans="1:15">
      <c r="A2114" s="1" t="s">
        <v>2154</v>
      </c>
      <c r="B2114" s="2">
        <v>45289</v>
      </c>
      <c r="C2114" s="13" t="str">
        <f>TEXT(bbdd_Social_Media_Trends[[#This Row],[Post_Date]],"aaaa-mm")</f>
        <v>2023-12</v>
      </c>
      <c r="D2114" s="1" t="s">
        <v>12</v>
      </c>
      <c r="E2114" s="1" t="s">
        <v>31</v>
      </c>
      <c r="F2114" s="1" t="s">
        <v>41</v>
      </c>
      <c r="G2114" s="1" t="s">
        <v>44</v>
      </c>
      <c r="H2114">
        <v>1778307</v>
      </c>
      <c r="I2114">
        <v>57050</v>
      </c>
      <c r="J2114">
        <v>82609</v>
      </c>
      <c r="K2114">
        <v>28347</v>
      </c>
      <c r="L2114">
        <f>bbdd_Social_Media_Trends[[#This Row],[Likes]]+bbdd_Social_Media_Trends[[#This Row],[Shares]]+bbdd_Social_Media_Trends[[#This Row],[Comments]]</f>
        <v>168006</v>
      </c>
      <c r="M2114">
        <f>bbdd_Social_Media_Trends[[#This Row],[Interactions]]/bbdd_Social_Media_Trends[[#This Row],[Views]]</f>
        <v>9.4475250898748073E-2</v>
      </c>
      <c r="N2114" s="1" t="s">
        <v>22</v>
      </c>
      <c r="O2114" s="4">
        <f t="shared" ref="O2114:O2177" si="33">IF(ISERROR(VLOOKUP(A2114,A2115:A7112,1,FALSE)),0, 1)</f>
        <v>0</v>
      </c>
    </row>
    <row r="2115" spans="1:15">
      <c r="A2115" s="1" t="s">
        <v>2155</v>
      </c>
      <c r="B2115" s="2">
        <v>44872</v>
      </c>
      <c r="C2115" s="13" t="str">
        <f>TEXT(bbdd_Social_Media_Trends[[#This Row],[Post_Date]],"aaaa-mm")</f>
        <v>2022-11</v>
      </c>
      <c r="D2115" s="1" t="s">
        <v>18</v>
      </c>
      <c r="E2115" s="1" t="s">
        <v>13</v>
      </c>
      <c r="F2115" s="1" t="s">
        <v>20</v>
      </c>
      <c r="G2115" s="1" t="s">
        <v>21</v>
      </c>
      <c r="H2115">
        <v>3692069</v>
      </c>
      <c r="I2115">
        <v>182095</v>
      </c>
      <c r="J2115">
        <v>72323</v>
      </c>
      <c r="K2115">
        <v>13292</v>
      </c>
      <c r="L2115">
        <f>bbdd_Social_Media_Trends[[#This Row],[Likes]]+bbdd_Social_Media_Trends[[#This Row],[Shares]]+bbdd_Social_Media_Trends[[#This Row],[Comments]]</f>
        <v>267710</v>
      </c>
      <c r="M2115">
        <f>bbdd_Social_Media_Trends[[#This Row],[Interactions]]/bbdd_Social_Media_Trends[[#This Row],[Views]]</f>
        <v>7.250947910236781E-2</v>
      </c>
      <c r="N2115" s="1" t="s">
        <v>22</v>
      </c>
      <c r="O2115" s="4">
        <f t="shared" si="33"/>
        <v>0</v>
      </c>
    </row>
    <row r="2116" spans="1:15">
      <c r="A2116" s="1" t="s">
        <v>2156</v>
      </c>
      <c r="B2116" s="2">
        <v>45159</v>
      </c>
      <c r="C2116" s="13" t="str">
        <f>TEXT(bbdd_Social_Media_Trends[[#This Row],[Post_Date]],"aaaa-mm")</f>
        <v>2023-08</v>
      </c>
      <c r="D2116" s="1" t="s">
        <v>27</v>
      </c>
      <c r="E2116" s="1" t="s">
        <v>59</v>
      </c>
      <c r="F2116" s="1" t="s">
        <v>32</v>
      </c>
      <c r="G2116" s="1" t="s">
        <v>50</v>
      </c>
      <c r="H2116">
        <v>2408155</v>
      </c>
      <c r="I2116">
        <v>331242</v>
      </c>
      <c r="J2116">
        <v>45520</v>
      </c>
      <c r="K2116">
        <v>30152</v>
      </c>
      <c r="L2116">
        <f>bbdd_Social_Media_Trends[[#This Row],[Likes]]+bbdd_Social_Media_Trends[[#This Row],[Shares]]+bbdd_Social_Media_Trends[[#This Row],[Comments]]</f>
        <v>406914</v>
      </c>
      <c r="M2116">
        <f>bbdd_Social_Media_Trends[[#This Row],[Interactions]]/bbdd_Social_Media_Trends[[#This Row],[Views]]</f>
        <v>0.16897334266274389</v>
      </c>
      <c r="N2116" s="1" t="s">
        <v>29</v>
      </c>
      <c r="O2116" s="4">
        <f t="shared" si="33"/>
        <v>0</v>
      </c>
    </row>
    <row r="2117" spans="1:15">
      <c r="A2117" s="1" t="s">
        <v>2157</v>
      </c>
      <c r="B2117" s="2">
        <v>45083</v>
      </c>
      <c r="C2117" s="13" t="str">
        <f>TEXT(bbdd_Social_Media_Trends[[#This Row],[Post_Date]],"aaaa-mm")</f>
        <v>2023-06</v>
      </c>
      <c r="D2117" s="1" t="s">
        <v>24</v>
      </c>
      <c r="E2117" s="1" t="s">
        <v>19</v>
      </c>
      <c r="F2117" s="1" t="s">
        <v>47</v>
      </c>
      <c r="G2117" s="1" t="s">
        <v>21</v>
      </c>
      <c r="H2117">
        <v>1338230</v>
      </c>
      <c r="I2117">
        <v>350566</v>
      </c>
      <c r="J2117">
        <v>75830</v>
      </c>
      <c r="K2117">
        <v>44606</v>
      </c>
      <c r="L2117">
        <f>bbdd_Social_Media_Trends[[#This Row],[Likes]]+bbdd_Social_Media_Trends[[#This Row],[Shares]]+bbdd_Social_Media_Trends[[#This Row],[Comments]]</f>
        <v>471002</v>
      </c>
      <c r="M2117">
        <f>bbdd_Social_Media_Trends[[#This Row],[Interactions]]/bbdd_Social_Media_Trends[[#This Row],[Views]]</f>
        <v>0.35195893082653951</v>
      </c>
      <c r="N2117" s="1" t="s">
        <v>29</v>
      </c>
      <c r="O2117" s="4">
        <f t="shared" si="33"/>
        <v>0</v>
      </c>
    </row>
    <row r="2118" spans="1:15">
      <c r="A2118" s="1" t="s">
        <v>2158</v>
      </c>
      <c r="B2118" s="2">
        <v>44717</v>
      </c>
      <c r="C2118" s="13" t="str">
        <f>TEXT(bbdd_Social_Media_Trends[[#This Row],[Post_Date]],"aaaa-mm")</f>
        <v>2022-06</v>
      </c>
      <c r="D2118" s="1" t="s">
        <v>24</v>
      </c>
      <c r="E2118" s="1" t="s">
        <v>39</v>
      </c>
      <c r="F2118" s="1" t="s">
        <v>14</v>
      </c>
      <c r="G2118" s="1" t="s">
        <v>44</v>
      </c>
      <c r="H2118">
        <v>3252632</v>
      </c>
      <c r="I2118">
        <v>398969</v>
      </c>
      <c r="J2118">
        <v>85010</v>
      </c>
      <c r="K2118">
        <v>22720</v>
      </c>
      <c r="L2118">
        <f>bbdd_Social_Media_Trends[[#This Row],[Likes]]+bbdd_Social_Media_Trends[[#This Row],[Shares]]+bbdd_Social_Media_Trends[[#This Row],[Comments]]</f>
        <v>506699</v>
      </c>
      <c r="M2118">
        <f>bbdd_Social_Media_Trends[[#This Row],[Interactions]]/bbdd_Social_Media_Trends[[#This Row],[Views]]</f>
        <v>0.15578122578883807</v>
      </c>
      <c r="N2118" s="1" t="s">
        <v>29</v>
      </c>
      <c r="O2118" s="4">
        <f t="shared" si="33"/>
        <v>0</v>
      </c>
    </row>
    <row r="2119" spans="1:15">
      <c r="A2119" s="1" t="s">
        <v>2159</v>
      </c>
      <c r="B2119" s="2">
        <v>44706</v>
      </c>
      <c r="C2119" s="13" t="str">
        <f>TEXT(bbdd_Social_Media_Trends[[#This Row],[Post_Date]],"aaaa-mm")</f>
        <v>2022-05</v>
      </c>
      <c r="D2119" s="1" t="s">
        <v>18</v>
      </c>
      <c r="E2119" s="1" t="s">
        <v>57</v>
      </c>
      <c r="F2119" s="1" t="s">
        <v>32</v>
      </c>
      <c r="G2119" s="1" t="s">
        <v>60</v>
      </c>
      <c r="H2119">
        <v>2800983</v>
      </c>
      <c r="I2119">
        <v>294183</v>
      </c>
      <c r="J2119">
        <v>6110</v>
      </c>
      <c r="K2119">
        <v>21898</v>
      </c>
      <c r="L2119">
        <f>bbdd_Social_Media_Trends[[#This Row],[Likes]]+bbdd_Social_Media_Trends[[#This Row],[Shares]]+bbdd_Social_Media_Trends[[#This Row],[Comments]]</f>
        <v>322191</v>
      </c>
      <c r="M2119">
        <f>bbdd_Social_Media_Trends[[#This Row],[Interactions]]/bbdd_Social_Media_Trends[[#This Row],[Views]]</f>
        <v>0.1150278313006541</v>
      </c>
      <c r="N2119" s="1" t="s">
        <v>29</v>
      </c>
      <c r="O2119" s="4">
        <f t="shared" si="33"/>
        <v>0</v>
      </c>
    </row>
    <row r="2120" spans="1:15">
      <c r="A2120" s="1" t="s">
        <v>2160</v>
      </c>
      <c r="B2120" s="2">
        <v>45105</v>
      </c>
      <c r="C2120" s="13" t="str">
        <f>TEXT(bbdd_Social_Media_Trends[[#This Row],[Post_Date]],"aaaa-mm")</f>
        <v>2023-06</v>
      </c>
      <c r="D2120" s="1" t="s">
        <v>24</v>
      </c>
      <c r="E2120" s="1" t="s">
        <v>52</v>
      </c>
      <c r="F2120" s="1" t="s">
        <v>32</v>
      </c>
      <c r="G2120" s="1" t="s">
        <v>21</v>
      </c>
      <c r="H2120">
        <v>1191790</v>
      </c>
      <c r="I2120">
        <v>18070</v>
      </c>
      <c r="J2120">
        <v>38513</v>
      </c>
      <c r="K2120">
        <v>39735</v>
      </c>
      <c r="L2120">
        <f>bbdd_Social_Media_Trends[[#This Row],[Likes]]+bbdd_Social_Media_Trends[[#This Row],[Shares]]+bbdd_Social_Media_Trends[[#This Row],[Comments]]</f>
        <v>96318</v>
      </c>
      <c r="M2120">
        <f>bbdd_Social_Media_Trends[[#This Row],[Interactions]]/bbdd_Social_Media_Trends[[#This Row],[Views]]</f>
        <v>8.0817929333187891E-2</v>
      </c>
      <c r="N2120" s="1" t="s">
        <v>16</v>
      </c>
      <c r="O2120" s="4">
        <f t="shared" si="33"/>
        <v>0</v>
      </c>
    </row>
    <row r="2121" spans="1:15">
      <c r="A2121" s="1" t="s">
        <v>2161</v>
      </c>
      <c r="B2121" s="2">
        <v>44712</v>
      </c>
      <c r="C2121" s="13" t="str">
        <f>TEXT(bbdd_Social_Media_Trends[[#This Row],[Post_Date]],"aaaa-mm")</f>
        <v>2022-05</v>
      </c>
      <c r="D2121" s="1" t="s">
        <v>12</v>
      </c>
      <c r="E2121" s="1" t="s">
        <v>59</v>
      </c>
      <c r="F2121" s="1" t="s">
        <v>14</v>
      </c>
      <c r="G2121" s="1" t="s">
        <v>28</v>
      </c>
      <c r="H2121">
        <v>932583</v>
      </c>
      <c r="I2121">
        <v>243874</v>
      </c>
      <c r="J2121">
        <v>61449</v>
      </c>
      <c r="K2121">
        <v>31026</v>
      </c>
      <c r="L2121">
        <f>bbdd_Social_Media_Trends[[#This Row],[Likes]]+bbdd_Social_Media_Trends[[#This Row],[Shares]]+bbdd_Social_Media_Trends[[#This Row],[Comments]]</f>
        <v>336349</v>
      </c>
      <c r="M2121">
        <f>bbdd_Social_Media_Trends[[#This Row],[Interactions]]/bbdd_Social_Media_Trends[[#This Row],[Views]]</f>
        <v>0.36066387656648258</v>
      </c>
      <c r="N2121" s="1" t="s">
        <v>29</v>
      </c>
      <c r="O2121" s="4">
        <f t="shared" si="33"/>
        <v>0</v>
      </c>
    </row>
    <row r="2122" spans="1:15">
      <c r="A2122" s="1" t="s">
        <v>2162</v>
      </c>
      <c r="B2122" s="2">
        <v>44870</v>
      </c>
      <c r="C2122" s="13" t="str">
        <f>TEXT(bbdd_Social_Media_Trends[[#This Row],[Post_Date]],"aaaa-mm")</f>
        <v>2022-11</v>
      </c>
      <c r="D2122" s="1" t="s">
        <v>24</v>
      </c>
      <c r="E2122" s="1" t="s">
        <v>13</v>
      </c>
      <c r="F2122" s="1" t="s">
        <v>14</v>
      </c>
      <c r="G2122" s="1" t="s">
        <v>60</v>
      </c>
      <c r="H2122">
        <v>2088610</v>
      </c>
      <c r="I2122">
        <v>416340</v>
      </c>
      <c r="J2122">
        <v>73103</v>
      </c>
      <c r="K2122">
        <v>8029</v>
      </c>
      <c r="L2122">
        <f>bbdd_Social_Media_Trends[[#This Row],[Likes]]+bbdd_Social_Media_Trends[[#This Row],[Shares]]+bbdd_Social_Media_Trends[[#This Row],[Comments]]</f>
        <v>497472</v>
      </c>
      <c r="M2122">
        <f>bbdd_Social_Media_Trends[[#This Row],[Interactions]]/bbdd_Social_Media_Trends[[#This Row],[Views]]</f>
        <v>0.2381832893646971</v>
      </c>
      <c r="N2122" s="1" t="s">
        <v>29</v>
      </c>
      <c r="O2122" s="4">
        <f t="shared" si="33"/>
        <v>0</v>
      </c>
    </row>
    <row r="2123" spans="1:15">
      <c r="A2123" s="1" t="s">
        <v>2163</v>
      </c>
      <c r="B2123" s="2">
        <v>44774</v>
      </c>
      <c r="C2123" s="13" t="str">
        <f>TEXT(bbdd_Social_Media_Trends[[#This Row],[Post_Date]],"aaaa-mm")</f>
        <v>2022-08</v>
      </c>
      <c r="D2123" s="1" t="s">
        <v>18</v>
      </c>
      <c r="E2123" s="1" t="s">
        <v>59</v>
      </c>
      <c r="F2123" s="1" t="s">
        <v>47</v>
      </c>
      <c r="G2123" s="1" t="s">
        <v>15</v>
      </c>
      <c r="H2123">
        <v>2975538</v>
      </c>
      <c r="I2123">
        <v>428206</v>
      </c>
      <c r="J2123">
        <v>273</v>
      </c>
      <c r="K2123">
        <v>5526</v>
      </c>
      <c r="L2123">
        <f>bbdd_Social_Media_Trends[[#This Row],[Likes]]+bbdd_Social_Media_Trends[[#This Row],[Shares]]+bbdd_Social_Media_Trends[[#This Row],[Comments]]</f>
        <v>434005</v>
      </c>
      <c r="M2123">
        <f>bbdd_Social_Media_Trends[[#This Row],[Interactions]]/bbdd_Social_Media_Trends[[#This Row],[Views]]</f>
        <v>0.14585765666578615</v>
      </c>
      <c r="N2123" s="1" t="s">
        <v>29</v>
      </c>
      <c r="O2123" s="4">
        <f t="shared" si="33"/>
        <v>0</v>
      </c>
    </row>
    <row r="2124" spans="1:15">
      <c r="A2124" s="1" t="s">
        <v>2164</v>
      </c>
      <c r="B2124" s="2">
        <v>45289</v>
      </c>
      <c r="C2124" s="13" t="str">
        <f>TEXT(bbdd_Social_Media_Trends[[#This Row],[Post_Date]],"aaaa-mm")</f>
        <v>2023-12</v>
      </c>
      <c r="D2124" s="1" t="s">
        <v>18</v>
      </c>
      <c r="E2124" s="1" t="s">
        <v>39</v>
      </c>
      <c r="F2124" s="1" t="s">
        <v>20</v>
      </c>
      <c r="G2124" s="1" t="s">
        <v>21</v>
      </c>
      <c r="H2124">
        <v>1518636</v>
      </c>
      <c r="I2124">
        <v>419030</v>
      </c>
      <c r="J2124">
        <v>5094</v>
      </c>
      <c r="K2124">
        <v>14494</v>
      </c>
      <c r="L2124">
        <f>bbdd_Social_Media_Trends[[#This Row],[Likes]]+bbdd_Social_Media_Trends[[#This Row],[Shares]]+bbdd_Social_Media_Trends[[#This Row],[Comments]]</f>
        <v>438618</v>
      </c>
      <c r="M2124">
        <f>bbdd_Social_Media_Trends[[#This Row],[Interactions]]/bbdd_Social_Media_Trends[[#This Row],[Views]]</f>
        <v>0.28882365491138101</v>
      </c>
      <c r="N2124" s="1" t="s">
        <v>22</v>
      </c>
      <c r="O2124" s="4">
        <f t="shared" si="33"/>
        <v>0</v>
      </c>
    </row>
    <row r="2125" spans="1:15">
      <c r="A2125" s="1" t="s">
        <v>2165</v>
      </c>
      <c r="B2125" s="2">
        <v>44586</v>
      </c>
      <c r="C2125" s="13" t="str">
        <f>TEXT(bbdd_Social_Media_Trends[[#This Row],[Post_Date]],"aaaa-mm")</f>
        <v>2022-01</v>
      </c>
      <c r="D2125" s="1" t="s">
        <v>12</v>
      </c>
      <c r="E2125" s="1" t="s">
        <v>13</v>
      </c>
      <c r="F2125" s="1" t="s">
        <v>32</v>
      </c>
      <c r="G2125" s="1" t="s">
        <v>15</v>
      </c>
      <c r="H2125">
        <v>912055</v>
      </c>
      <c r="I2125">
        <v>363839</v>
      </c>
      <c r="J2125">
        <v>15376</v>
      </c>
      <c r="K2125">
        <v>24499</v>
      </c>
      <c r="L2125">
        <f>bbdd_Social_Media_Trends[[#This Row],[Likes]]+bbdd_Social_Media_Trends[[#This Row],[Shares]]+bbdd_Social_Media_Trends[[#This Row],[Comments]]</f>
        <v>403714</v>
      </c>
      <c r="M2125">
        <f>bbdd_Social_Media_Trends[[#This Row],[Interactions]]/bbdd_Social_Media_Trends[[#This Row],[Views]]</f>
        <v>0.4426421652202992</v>
      </c>
      <c r="N2125" s="1" t="s">
        <v>22</v>
      </c>
      <c r="O2125" s="4">
        <f t="shared" si="33"/>
        <v>0</v>
      </c>
    </row>
    <row r="2126" spans="1:15">
      <c r="A2126" s="1" t="s">
        <v>2166</v>
      </c>
      <c r="B2126" s="2">
        <v>44772</v>
      </c>
      <c r="C2126" s="13" t="str">
        <f>TEXT(bbdd_Social_Media_Trends[[#This Row],[Post_Date]],"aaaa-mm")</f>
        <v>2022-07</v>
      </c>
      <c r="D2126" s="1" t="s">
        <v>18</v>
      </c>
      <c r="E2126" s="1" t="s">
        <v>49</v>
      </c>
      <c r="F2126" s="1" t="s">
        <v>41</v>
      </c>
      <c r="G2126" s="1" t="s">
        <v>60</v>
      </c>
      <c r="H2126">
        <v>812313</v>
      </c>
      <c r="I2126">
        <v>84212</v>
      </c>
      <c r="J2126">
        <v>67698</v>
      </c>
      <c r="K2126">
        <v>12732</v>
      </c>
      <c r="L2126">
        <f>bbdd_Social_Media_Trends[[#This Row],[Likes]]+bbdd_Social_Media_Trends[[#This Row],[Shares]]+bbdd_Social_Media_Trends[[#This Row],[Comments]]</f>
        <v>164642</v>
      </c>
      <c r="M2126">
        <f>bbdd_Social_Media_Trends[[#This Row],[Interactions]]/bbdd_Social_Media_Trends[[#This Row],[Views]]</f>
        <v>0.20268295595417038</v>
      </c>
      <c r="N2126" s="1" t="s">
        <v>22</v>
      </c>
      <c r="O2126" s="4">
        <f t="shared" si="33"/>
        <v>0</v>
      </c>
    </row>
    <row r="2127" spans="1:15">
      <c r="A2127" s="1" t="s">
        <v>2167</v>
      </c>
      <c r="B2127" s="2">
        <v>44621</v>
      </c>
      <c r="C2127" s="13" t="str">
        <f>TEXT(bbdd_Social_Media_Trends[[#This Row],[Post_Date]],"aaaa-mm")</f>
        <v>2022-03</v>
      </c>
      <c r="D2127" s="1" t="s">
        <v>27</v>
      </c>
      <c r="E2127" s="1" t="s">
        <v>59</v>
      </c>
      <c r="F2127" s="1" t="s">
        <v>20</v>
      </c>
      <c r="G2127" s="1" t="s">
        <v>60</v>
      </c>
      <c r="H2127">
        <v>2367290</v>
      </c>
      <c r="I2127">
        <v>417154</v>
      </c>
      <c r="J2127">
        <v>30197</v>
      </c>
      <c r="K2127">
        <v>40668</v>
      </c>
      <c r="L2127">
        <f>bbdd_Social_Media_Trends[[#This Row],[Likes]]+bbdd_Social_Media_Trends[[#This Row],[Shares]]+bbdd_Social_Media_Trends[[#This Row],[Comments]]</f>
        <v>488019</v>
      </c>
      <c r="M2127">
        <f>bbdd_Social_Media_Trends[[#This Row],[Interactions]]/bbdd_Social_Media_Trends[[#This Row],[Views]]</f>
        <v>0.20615091518149445</v>
      </c>
      <c r="N2127" s="1" t="s">
        <v>29</v>
      </c>
      <c r="O2127" s="4">
        <f t="shared" si="33"/>
        <v>0</v>
      </c>
    </row>
    <row r="2128" spans="1:15">
      <c r="A2128" s="1" t="s">
        <v>2168</v>
      </c>
      <c r="B2128" s="2">
        <v>44565</v>
      </c>
      <c r="C2128" s="13" t="str">
        <f>TEXT(bbdd_Social_Media_Trends[[#This Row],[Post_Date]],"aaaa-mm")</f>
        <v>2022-01</v>
      </c>
      <c r="D2128" s="1" t="s">
        <v>24</v>
      </c>
      <c r="E2128" s="1" t="s">
        <v>57</v>
      </c>
      <c r="F2128" s="1" t="s">
        <v>47</v>
      </c>
      <c r="G2128" s="1" t="s">
        <v>28</v>
      </c>
      <c r="H2128">
        <v>802693</v>
      </c>
      <c r="I2128">
        <v>337801</v>
      </c>
      <c r="J2128">
        <v>95338</v>
      </c>
      <c r="K2128">
        <v>43967</v>
      </c>
      <c r="L2128">
        <f>bbdd_Social_Media_Trends[[#This Row],[Likes]]+bbdd_Social_Media_Trends[[#This Row],[Shares]]+bbdd_Social_Media_Trends[[#This Row],[Comments]]</f>
        <v>477106</v>
      </c>
      <c r="M2128">
        <f>bbdd_Social_Media_Trends[[#This Row],[Interactions]]/bbdd_Social_Media_Trends[[#This Row],[Views]]</f>
        <v>0.59438166272784243</v>
      </c>
      <c r="N2128" s="1" t="s">
        <v>29</v>
      </c>
      <c r="O2128" s="4">
        <f t="shared" si="33"/>
        <v>0</v>
      </c>
    </row>
    <row r="2129" spans="1:15">
      <c r="A2129" s="1" t="s">
        <v>2169</v>
      </c>
      <c r="B2129" s="2">
        <v>44712</v>
      </c>
      <c r="C2129" s="13" t="str">
        <f>TEXT(bbdd_Social_Media_Trends[[#This Row],[Post_Date]],"aaaa-mm")</f>
        <v>2022-05</v>
      </c>
      <c r="D2129" s="1" t="s">
        <v>12</v>
      </c>
      <c r="E2129" s="1" t="s">
        <v>46</v>
      </c>
      <c r="F2129" s="1" t="s">
        <v>32</v>
      </c>
      <c r="G2129" s="1" t="s">
        <v>15</v>
      </c>
      <c r="H2129">
        <v>1883707</v>
      </c>
      <c r="I2129">
        <v>129899</v>
      </c>
      <c r="J2129">
        <v>15872</v>
      </c>
      <c r="K2129">
        <v>30639</v>
      </c>
      <c r="L2129">
        <f>bbdd_Social_Media_Trends[[#This Row],[Likes]]+bbdd_Social_Media_Trends[[#This Row],[Shares]]+bbdd_Social_Media_Trends[[#This Row],[Comments]]</f>
        <v>176410</v>
      </c>
      <c r="M2129">
        <f>bbdd_Social_Media_Trends[[#This Row],[Interactions]]/bbdd_Social_Media_Trends[[#This Row],[Views]]</f>
        <v>9.365044563724613E-2</v>
      </c>
      <c r="N2129" s="1" t="s">
        <v>22</v>
      </c>
      <c r="O2129" s="4">
        <f t="shared" si="33"/>
        <v>0</v>
      </c>
    </row>
    <row r="2130" spans="1:15">
      <c r="A2130" s="1" t="s">
        <v>2170</v>
      </c>
      <c r="B2130" s="2">
        <v>44833</v>
      </c>
      <c r="C2130" s="13" t="str">
        <f>TEXT(bbdd_Social_Media_Trends[[#This Row],[Post_Date]],"aaaa-mm")</f>
        <v>2022-09</v>
      </c>
      <c r="D2130" s="1" t="s">
        <v>12</v>
      </c>
      <c r="E2130" s="1" t="s">
        <v>49</v>
      </c>
      <c r="F2130" s="1" t="s">
        <v>41</v>
      </c>
      <c r="G2130" s="1" t="s">
        <v>50</v>
      </c>
      <c r="H2130">
        <v>1274494</v>
      </c>
      <c r="I2130">
        <v>317324</v>
      </c>
      <c r="J2130">
        <v>32727</v>
      </c>
      <c r="K2130">
        <v>21300</v>
      </c>
      <c r="L2130">
        <f>bbdd_Social_Media_Trends[[#This Row],[Likes]]+bbdd_Social_Media_Trends[[#This Row],[Shares]]+bbdd_Social_Media_Trends[[#This Row],[Comments]]</f>
        <v>371351</v>
      </c>
      <c r="M2130">
        <f>bbdd_Social_Media_Trends[[#This Row],[Interactions]]/bbdd_Social_Media_Trends[[#This Row],[Views]]</f>
        <v>0.29137132069668431</v>
      </c>
      <c r="N2130" s="1" t="s">
        <v>16</v>
      </c>
      <c r="O2130" s="4">
        <f t="shared" si="33"/>
        <v>0</v>
      </c>
    </row>
    <row r="2131" spans="1:15">
      <c r="A2131" s="1" t="s">
        <v>2171</v>
      </c>
      <c r="B2131" s="2">
        <v>44775</v>
      </c>
      <c r="C2131" s="13" t="str">
        <f>TEXT(bbdd_Social_Media_Trends[[#This Row],[Post_Date]],"aaaa-mm")</f>
        <v>2022-08</v>
      </c>
      <c r="D2131" s="1" t="s">
        <v>27</v>
      </c>
      <c r="E2131" s="1" t="s">
        <v>46</v>
      </c>
      <c r="F2131" s="1" t="s">
        <v>14</v>
      </c>
      <c r="G2131" s="1" t="s">
        <v>50</v>
      </c>
      <c r="H2131">
        <v>1152050</v>
      </c>
      <c r="I2131">
        <v>57749</v>
      </c>
      <c r="J2131">
        <v>49408</v>
      </c>
      <c r="K2131">
        <v>17292</v>
      </c>
      <c r="L2131">
        <f>bbdd_Social_Media_Trends[[#This Row],[Likes]]+bbdd_Social_Media_Trends[[#This Row],[Shares]]+bbdd_Social_Media_Trends[[#This Row],[Comments]]</f>
        <v>124449</v>
      </c>
      <c r="M2131">
        <f>bbdd_Social_Media_Trends[[#This Row],[Interactions]]/bbdd_Social_Media_Trends[[#This Row],[Views]]</f>
        <v>0.10802395729352024</v>
      </c>
      <c r="N2131" s="1" t="s">
        <v>29</v>
      </c>
      <c r="O2131" s="4">
        <f t="shared" si="33"/>
        <v>0</v>
      </c>
    </row>
    <row r="2132" spans="1:15">
      <c r="A2132" s="1" t="s">
        <v>2172</v>
      </c>
      <c r="B2132" s="2">
        <v>44901</v>
      </c>
      <c r="C2132" s="13" t="str">
        <f>TEXT(bbdd_Social_Media_Trends[[#This Row],[Post_Date]],"aaaa-mm")</f>
        <v>2022-12</v>
      </c>
      <c r="D2132" s="1" t="s">
        <v>12</v>
      </c>
      <c r="E2132" s="1" t="s">
        <v>52</v>
      </c>
      <c r="F2132" s="1" t="s">
        <v>32</v>
      </c>
      <c r="G2132" s="1" t="s">
        <v>15</v>
      </c>
      <c r="H2132">
        <v>2757579</v>
      </c>
      <c r="I2132">
        <v>463841</v>
      </c>
      <c r="J2132">
        <v>73343</v>
      </c>
      <c r="K2132">
        <v>31447</v>
      </c>
      <c r="L2132">
        <f>bbdd_Social_Media_Trends[[#This Row],[Likes]]+bbdd_Social_Media_Trends[[#This Row],[Shares]]+bbdd_Social_Media_Trends[[#This Row],[Comments]]</f>
        <v>568631</v>
      </c>
      <c r="M2132">
        <f>bbdd_Social_Media_Trends[[#This Row],[Interactions]]/bbdd_Social_Media_Trends[[#This Row],[Views]]</f>
        <v>0.20620660369113633</v>
      </c>
      <c r="N2132" s="1" t="s">
        <v>29</v>
      </c>
      <c r="O2132" s="4">
        <f t="shared" si="33"/>
        <v>0</v>
      </c>
    </row>
    <row r="2133" spans="1:15">
      <c r="A2133" s="1" t="s">
        <v>2173</v>
      </c>
      <c r="B2133" s="2">
        <v>44586</v>
      </c>
      <c r="C2133" s="13" t="str">
        <f>TEXT(bbdd_Social_Media_Trends[[#This Row],[Post_Date]],"aaaa-mm")</f>
        <v>2022-01</v>
      </c>
      <c r="D2133" s="1" t="s">
        <v>12</v>
      </c>
      <c r="E2133" s="1" t="s">
        <v>19</v>
      </c>
      <c r="F2133" s="1" t="s">
        <v>32</v>
      </c>
      <c r="G2133" s="1" t="s">
        <v>37</v>
      </c>
      <c r="H2133">
        <v>1816648</v>
      </c>
      <c r="I2133">
        <v>16624</v>
      </c>
      <c r="J2133">
        <v>67249</v>
      </c>
      <c r="K2133">
        <v>37672</v>
      </c>
      <c r="L2133">
        <f>bbdd_Social_Media_Trends[[#This Row],[Likes]]+bbdd_Social_Media_Trends[[#This Row],[Shares]]+bbdd_Social_Media_Trends[[#This Row],[Comments]]</f>
        <v>121545</v>
      </c>
      <c r="M2133">
        <f>bbdd_Social_Media_Trends[[#This Row],[Interactions]]/bbdd_Social_Media_Trends[[#This Row],[Views]]</f>
        <v>6.6906192063624872E-2</v>
      </c>
      <c r="N2133" s="1" t="s">
        <v>16</v>
      </c>
      <c r="O2133" s="4">
        <f t="shared" si="33"/>
        <v>0</v>
      </c>
    </row>
    <row r="2134" spans="1:15">
      <c r="A2134" s="1" t="s">
        <v>2174</v>
      </c>
      <c r="B2134" s="2">
        <v>44957</v>
      </c>
      <c r="C2134" s="13" t="str">
        <f>TEXT(bbdd_Social_Media_Trends[[#This Row],[Post_Date]],"aaaa-mm")</f>
        <v>2023-01</v>
      </c>
      <c r="D2134" s="1" t="s">
        <v>12</v>
      </c>
      <c r="E2134" s="1" t="s">
        <v>19</v>
      </c>
      <c r="F2134" s="1" t="s">
        <v>36</v>
      </c>
      <c r="G2134" s="1" t="s">
        <v>21</v>
      </c>
      <c r="H2134">
        <v>4016595</v>
      </c>
      <c r="I2134">
        <v>201094</v>
      </c>
      <c r="J2134">
        <v>92285</v>
      </c>
      <c r="K2134">
        <v>20196</v>
      </c>
      <c r="L2134">
        <f>bbdd_Social_Media_Trends[[#This Row],[Likes]]+bbdd_Social_Media_Trends[[#This Row],[Shares]]+bbdd_Social_Media_Trends[[#This Row],[Comments]]</f>
        <v>313575</v>
      </c>
      <c r="M2134">
        <f>bbdd_Social_Media_Trends[[#This Row],[Interactions]]/bbdd_Social_Media_Trends[[#This Row],[Views]]</f>
        <v>7.8069857677958571E-2</v>
      </c>
      <c r="N2134" s="1" t="s">
        <v>22</v>
      </c>
      <c r="O2134" s="4">
        <f t="shared" si="33"/>
        <v>0</v>
      </c>
    </row>
    <row r="2135" spans="1:15">
      <c r="A2135" s="1" t="s">
        <v>2175</v>
      </c>
      <c r="B2135" s="2">
        <v>44994</v>
      </c>
      <c r="C2135" s="13" t="str">
        <f>TEXT(bbdd_Social_Media_Trends[[#This Row],[Post_Date]],"aaaa-mm")</f>
        <v>2023-03</v>
      </c>
      <c r="D2135" s="1" t="s">
        <v>18</v>
      </c>
      <c r="E2135" s="1" t="s">
        <v>35</v>
      </c>
      <c r="F2135" s="1" t="s">
        <v>20</v>
      </c>
      <c r="G2135" s="1" t="s">
        <v>25</v>
      </c>
      <c r="H2135">
        <v>3685642</v>
      </c>
      <c r="I2135">
        <v>89680</v>
      </c>
      <c r="J2135">
        <v>72848</v>
      </c>
      <c r="K2135">
        <v>26621</v>
      </c>
      <c r="L2135">
        <f>bbdd_Social_Media_Trends[[#This Row],[Likes]]+bbdd_Social_Media_Trends[[#This Row],[Shares]]+bbdd_Social_Media_Trends[[#This Row],[Comments]]</f>
        <v>189149</v>
      </c>
      <c r="M2135">
        <f>bbdd_Social_Media_Trends[[#This Row],[Interactions]]/bbdd_Social_Media_Trends[[#This Row],[Views]]</f>
        <v>5.1320502642416166E-2</v>
      </c>
      <c r="N2135" s="1" t="s">
        <v>29</v>
      </c>
      <c r="O2135" s="4">
        <f t="shared" si="33"/>
        <v>0</v>
      </c>
    </row>
    <row r="2136" spans="1:15">
      <c r="A2136" s="1" t="s">
        <v>2176</v>
      </c>
      <c r="B2136" s="2">
        <v>44962</v>
      </c>
      <c r="C2136" s="13" t="str">
        <f>TEXT(bbdd_Social_Media_Trends[[#This Row],[Post_Date]],"aaaa-mm")</f>
        <v>2023-02</v>
      </c>
      <c r="D2136" s="1" t="s">
        <v>27</v>
      </c>
      <c r="E2136" s="1" t="s">
        <v>59</v>
      </c>
      <c r="F2136" s="1" t="s">
        <v>36</v>
      </c>
      <c r="G2136" s="1" t="s">
        <v>37</v>
      </c>
      <c r="H2136">
        <v>1115325</v>
      </c>
      <c r="I2136">
        <v>368716</v>
      </c>
      <c r="J2136">
        <v>8007</v>
      </c>
      <c r="K2136">
        <v>4218</v>
      </c>
      <c r="L2136">
        <f>bbdd_Social_Media_Trends[[#This Row],[Likes]]+bbdd_Social_Media_Trends[[#This Row],[Shares]]+bbdd_Social_Media_Trends[[#This Row],[Comments]]</f>
        <v>380941</v>
      </c>
      <c r="M2136">
        <f>bbdd_Social_Media_Trends[[#This Row],[Interactions]]/bbdd_Social_Media_Trends[[#This Row],[Views]]</f>
        <v>0.34155156568713158</v>
      </c>
      <c r="N2136" s="1" t="s">
        <v>16</v>
      </c>
      <c r="O2136" s="4">
        <f t="shared" si="33"/>
        <v>0</v>
      </c>
    </row>
    <row r="2137" spans="1:15">
      <c r="A2137" s="1" t="s">
        <v>2177</v>
      </c>
      <c r="B2137" s="2">
        <v>44789</v>
      </c>
      <c r="C2137" s="13" t="str">
        <f>TEXT(bbdd_Social_Media_Trends[[#This Row],[Post_Date]],"aaaa-mm")</f>
        <v>2022-08</v>
      </c>
      <c r="D2137" s="1" t="s">
        <v>27</v>
      </c>
      <c r="E2137" s="1" t="s">
        <v>57</v>
      </c>
      <c r="F2137" s="1" t="s">
        <v>36</v>
      </c>
      <c r="G2137" s="1" t="s">
        <v>15</v>
      </c>
      <c r="H2137">
        <v>3808359</v>
      </c>
      <c r="I2137">
        <v>310007</v>
      </c>
      <c r="J2137">
        <v>69591</v>
      </c>
      <c r="K2137">
        <v>9596</v>
      </c>
      <c r="L2137">
        <f>bbdd_Social_Media_Trends[[#This Row],[Likes]]+bbdd_Social_Media_Trends[[#This Row],[Shares]]+bbdd_Social_Media_Trends[[#This Row],[Comments]]</f>
        <v>389194</v>
      </c>
      <c r="M2137">
        <f>bbdd_Social_Media_Trends[[#This Row],[Interactions]]/bbdd_Social_Media_Trends[[#This Row],[Views]]</f>
        <v>0.10219467229848866</v>
      </c>
      <c r="N2137" s="1" t="s">
        <v>29</v>
      </c>
      <c r="O2137" s="4">
        <f t="shared" si="33"/>
        <v>0</v>
      </c>
    </row>
    <row r="2138" spans="1:15">
      <c r="A2138" s="1" t="s">
        <v>2178</v>
      </c>
      <c r="B2138" s="2">
        <v>44723</v>
      </c>
      <c r="C2138" s="13" t="str">
        <f>TEXT(bbdd_Social_Media_Trends[[#This Row],[Post_Date]],"aaaa-mm")</f>
        <v>2022-06</v>
      </c>
      <c r="D2138" s="1" t="s">
        <v>18</v>
      </c>
      <c r="E2138" s="1" t="s">
        <v>39</v>
      </c>
      <c r="F2138" s="1" t="s">
        <v>47</v>
      </c>
      <c r="G2138" s="1" t="s">
        <v>28</v>
      </c>
      <c r="H2138">
        <v>3894059</v>
      </c>
      <c r="I2138">
        <v>344593</v>
      </c>
      <c r="J2138">
        <v>93343</v>
      </c>
      <c r="K2138">
        <v>21314</v>
      </c>
      <c r="L2138">
        <f>bbdd_Social_Media_Trends[[#This Row],[Likes]]+bbdd_Social_Media_Trends[[#This Row],[Shares]]+bbdd_Social_Media_Trends[[#This Row],[Comments]]</f>
        <v>459250</v>
      </c>
      <c r="M2138">
        <f>bbdd_Social_Media_Trends[[#This Row],[Interactions]]/bbdd_Social_Media_Trends[[#This Row],[Views]]</f>
        <v>0.11793606619725074</v>
      </c>
      <c r="N2138" s="1" t="s">
        <v>22</v>
      </c>
      <c r="O2138" s="4">
        <f t="shared" si="33"/>
        <v>0</v>
      </c>
    </row>
    <row r="2139" spans="1:15">
      <c r="A2139" s="1" t="s">
        <v>2179</v>
      </c>
      <c r="B2139" s="2">
        <v>45227</v>
      </c>
      <c r="C2139" s="13" t="str">
        <f>TEXT(bbdd_Social_Media_Trends[[#This Row],[Post_Date]],"aaaa-mm")</f>
        <v>2023-10</v>
      </c>
      <c r="D2139" s="1" t="s">
        <v>27</v>
      </c>
      <c r="E2139" s="1" t="s">
        <v>19</v>
      </c>
      <c r="F2139" s="1" t="s">
        <v>32</v>
      </c>
      <c r="G2139" s="1" t="s">
        <v>25</v>
      </c>
      <c r="H2139">
        <v>2748098</v>
      </c>
      <c r="I2139">
        <v>238202</v>
      </c>
      <c r="J2139">
        <v>11437</v>
      </c>
      <c r="K2139">
        <v>42674</v>
      </c>
      <c r="L2139">
        <f>bbdd_Social_Media_Trends[[#This Row],[Likes]]+bbdd_Social_Media_Trends[[#This Row],[Shares]]+bbdd_Social_Media_Trends[[#This Row],[Comments]]</f>
        <v>292313</v>
      </c>
      <c r="M2139">
        <f>bbdd_Social_Media_Trends[[#This Row],[Interactions]]/bbdd_Social_Media_Trends[[#This Row],[Views]]</f>
        <v>0.10636920517390573</v>
      </c>
      <c r="N2139" s="1" t="s">
        <v>16</v>
      </c>
      <c r="O2139" s="4">
        <f t="shared" si="33"/>
        <v>0</v>
      </c>
    </row>
    <row r="2140" spans="1:15">
      <c r="A2140" s="1" t="s">
        <v>2180</v>
      </c>
      <c r="B2140" s="2">
        <v>44666</v>
      </c>
      <c r="C2140" s="13" t="str">
        <f>TEXT(bbdd_Social_Media_Trends[[#This Row],[Post_Date]],"aaaa-mm")</f>
        <v>2022-04</v>
      </c>
      <c r="D2140" s="1" t="s">
        <v>27</v>
      </c>
      <c r="E2140" s="1" t="s">
        <v>13</v>
      </c>
      <c r="F2140" s="1" t="s">
        <v>14</v>
      </c>
      <c r="G2140" s="1" t="s">
        <v>37</v>
      </c>
      <c r="H2140">
        <v>2221509</v>
      </c>
      <c r="I2140">
        <v>94536</v>
      </c>
      <c r="J2140">
        <v>30994</v>
      </c>
      <c r="K2140">
        <v>17067</v>
      </c>
      <c r="L2140">
        <f>bbdd_Social_Media_Trends[[#This Row],[Likes]]+bbdd_Social_Media_Trends[[#This Row],[Shares]]+bbdd_Social_Media_Trends[[#This Row],[Comments]]</f>
        <v>142597</v>
      </c>
      <c r="M2140">
        <f>bbdd_Social_Media_Trends[[#This Row],[Interactions]]/bbdd_Social_Media_Trends[[#This Row],[Views]]</f>
        <v>6.418925154028185E-2</v>
      </c>
      <c r="N2140" s="1" t="s">
        <v>29</v>
      </c>
      <c r="O2140" s="4">
        <f t="shared" si="33"/>
        <v>0</v>
      </c>
    </row>
    <row r="2141" spans="1:15">
      <c r="A2141" s="1" t="s">
        <v>2181</v>
      </c>
      <c r="B2141" s="2">
        <v>45025</v>
      </c>
      <c r="C2141" s="13" t="str">
        <f>TEXT(bbdd_Social_Media_Trends[[#This Row],[Post_Date]],"aaaa-mm")</f>
        <v>2023-04</v>
      </c>
      <c r="D2141" s="1" t="s">
        <v>18</v>
      </c>
      <c r="E2141" s="1" t="s">
        <v>46</v>
      </c>
      <c r="F2141" s="1" t="s">
        <v>47</v>
      </c>
      <c r="G2141" s="1" t="s">
        <v>25</v>
      </c>
      <c r="H2141">
        <v>2854637</v>
      </c>
      <c r="I2141">
        <v>188755</v>
      </c>
      <c r="J2141">
        <v>50133</v>
      </c>
      <c r="K2141">
        <v>48809</v>
      </c>
      <c r="L2141">
        <f>bbdd_Social_Media_Trends[[#This Row],[Likes]]+bbdd_Social_Media_Trends[[#This Row],[Shares]]+bbdd_Social_Media_Trends[[#This Row],[Comments]]</f>
        <v>287697</v>
      </c>
      <c r="M2141">
        <f>bbdd_Social_Media_Trends[[#This Row],[Interactions]]/bbdd_Social_Media_Trends[[#This Row],[Views]]</f>
        <v>0.10078234115230764</v>
      </c>
      <c r="N2141" s="1" t="s">
        <v>29</v>
      </c>
      <c r="O2141" s="4">
        <f t="shared" si="33"/>
        <v>0</v>
      </c>
    </row>
    <row r="2142" spans="1:15">
      <c r="A2142" s="1" t="s">
        <v>2182</v>
      </c>
      <c r="B2142" s="2">
        <v>45192</v>
      </c>
      <c r="C2142" s="13" t="str">
        <f>TEXT(bbdd_Social_Media_Trends[[#This Row],[Post_Date]],"aaaa-mm")</f>
        <v>2023-09</v>
      </c>
      <c r="D2142" s="1" t="s">
        <v>18</v>
      </c>
      <c r="E2142" s="1" t="s">
        <v>46</v>
      </c>
      <c r="F2142" s="1" t="s">
        <v>14</v>
      </c>
      <c r="G2142" s="1" t="s">
        <v>44</v>
      </c>
      <c r="H2142">
        <v>1155651</v>
      </c>
      <c r="I2142">
        <v>50816</v>
      </c>
      <c r="J2142">
        <v>83762</v>
      </c>
      <c r="K2142">
        <v>21207</v>
      </c>
      <c r="L2142">
        <f>bbdd_Social_Media_Trends[[#This Row],[Likes]]+bbdd_Social_Media_Trends[[#This Row],[Shares]]+bbdd_Social_Media_Trends[[#This Row],[Comments]]</f>
        <v>155785</v>
      </c>
      <c r="M2142">
        <f>bbdd_Social_Media_Trends[[#This Row],[Interactions]]/bbdd_Social_Media_Trends[[#This Row],[Views]]</f>
        <v>0.13480280811421441</v>
      </c>
      <c r="N2142" s="1" t="s">
        <v>16</v>
      </c>
      <c r="O2142" s="4">
        <f t="shared" si="33"/>
        <v>0</v>
      </c>
    </row>
    <row r="2143" spans="1:15">
      <c r="A2143" s="1" t="s">
        <v>2183</v>
      </c>
      <c r="B2143" s="2">
        <v>44609</v>
      </c>
      <c r="C2143" s="13" t="str">
        <f>TEXT(bbdd_Social_Media_Trends[[#This Row],[Post_Date]],"aaaa-mm")</f>
        <v>2022-02</v>
      </c>
      <c r="D2143" s="1" t="s">
        <v>27</v>
      </c>
      <c r="E2143" s="1" t="s">
        <v>13</v>
      </c>
      <c r="F2143" s="1" t="s">
        <v>41</v>
      </c>
      <c r="G2143" s="1" t="s">
        <v>28</v>
      </c>
      <c r="H2143">
        <v>3863014</v>
      </c>
      <c r="I2143">
        <v>248275</v>
      </c>
      <c r="J2143">
        <v>65817</v>
      </c>
      <c r="K2143">
        <v>25327</v>
      </c>
      <c r="L2143">
        <f>bbdd_Social_Media_Trends[[#This Row],[Likes]]+bbdd_Social_Media_Trends[[#This Row],[Shares]]+bbdd_Social_Media_Trends[[#This Row],[Comments]]</f>
        <v>339419</v>
      </c>
      <c r="M2143">
        <f>bbdd_Social_Media_Trends[[#This Row],[Interactions]]/bbdd_Social_Media_Trends[[#This Row],[Views]]</f>
        <v>8.7863776833322374E-2</v>
      </c>
      <c r="N2143" s="1" t="s">
        <v>22</v>
      </c>
      <c r="O2143" s="4">
        <f t="shared" si="33"/>
        <v>0</v>
      </c>
    </row>
    <row r="2144" spans="1:15">
      <c r="A2144" s="1" t="s">
        <v>2184</v>
      </c>
      <c r="B2144" s="2">
        <v>45046</v>
      </c>
      <c r="C2144" s="13" t="str">
        <f>TEXT(bbdd_Social_Media_Trends[[#This Row],[Post_Date]],"aaaa-mm")</f>
        <v>2023-04</v>
      </c>
      <c r="D2144" s="1" t="s">
        <v>27</v>
      </c>
      <c r="E2144" s="1" t="s">
        <v>13</v>
      </c>
      <c r="F2144" s="1" t="s">
        <v>41</v>
      </c>
      <c r="G2144" s="1" t="s">
        <v>25</v>
      </c>
      <c r="H2144">
        <v>1653694</v>
      </c>
      <c r="I2144">
        <v>108742</v>
      </c>
      <c r="J2144">
        <v>26758</v>
      </c>
      <c r="K2144">
        <v>18715</v>
      </c>
      <c r="L2144">
        <f>bbdd_Social_Media_Trends[[#This Row],[Likes]]+bbdd_Social_Media_Trends[[#This Row],[Shares]]+bbdd_Social_Media_Trends[[#This Row],[Comments]]</f>
        <v>154215</v>
      </c>
      <c r="M2144">
        <f>bbdd_Social_Media_Trends[[#This Row],[Interactions]]/bbdd_Social_Media_Trends[[#This Row],[Views]]</f>
        <v>9.3254858516750985E-2</v>
      </c>
      <c r="N2144" s="1" t="s">
        <v>22</v>
      </c>
      <c r="O2144" s="4">
        <f t="shared" si="33"/>
        <v>0</v>
      </c>
    </row>
    <row r="2145" spans="1:15">
      <c r="A2145" s="1" t="s">
        <v>2185</v>
      </c>
      <c r="B2145" s="2">
        <v>44814</v>
      </c>
      <c r="C2145" s="13" t="str">
        <f>TEXT(bbdd_Social_Media_Trends[[#This Row],[Post_Date]],"aaaa-mm")</f>
        <v>2022-09</v>
      </c>
      <c r="D2145" s="1" t="s">
        <v>18</v>
      </c>
      <c r="E2145" s="1" t="s">
        <v>59</v>
      </c>
      <c r="F2145" s="1" t="s">
        <v>14</v>
      </c>
      <c r="G2145" s="1" t="s">
        <v>60</v>
      </c>
      <c r="H2145">
        <v>4429431</v>
      </c>
      <c r="I2145">
        <v>5153</v>
      </c>
      <c r="J2145">
        <v>43971</v>
      </c>
      <c r="K2145">
        <v>14991</v>
      </c>
      <c r="L2145">
        <f>bbdd_Social_Media_Trends[[#This Row],[Likes]]+bbdd_Social_Media_Trends[[#This Row],[Shares]]+bbdd_Social_Media_Trends[[#This Row],[Comments]]</f>
        <v>64115</v>
      </c>
      <c r="M2145">
        <f>bbdd_Social_Media_Trends[[#This Row],[Interactions]]/bbdd_Social_Media_Trends[[#This Row],[Views]]</f>
        <v>1.4474771138776064E-2</v>
      </c>
      <c r="N2145" s="1" t="s">
        <v>29</v>
      </c>
      <c r="O2145" s="4">
        <f t="shared" si="33"/>
        <v>0</v>
      </c>
    </row>
    <row r="2146" spans="1:15">
      <c r="A2146" s="1" t="s">
        <v>2186</v>
      </c>
      <c r="B2146" s="2">
        <v>44762</v>
      </c>
      <c r="C2146" s="13" t="str">
        <f>TEXT(bbdd_Social_Media_Trends[[#This Row],[Post_Date]],"aaaa-mm")</f>
        <v>2022-07</v>
      </c>
      <c r="D2146" s="1" t="s">
        <v>12</v>
      </c>
      <c r="E2146" s="1" t="s">
        <v>19</v>
      </c>
      <c r="F2146" s="1" t="s">
        <v>47</v>
      </c>
      <c r="G2146" s="1" t="s">
        <v>28</v>
      </c>
      <c r="H2146">
        <v>454948</v>
      </c>
      <c r="I2146">
        <v>306641</v>
      </c>
      <c r="J2146">
        <v>59145</v>
      </c>
      <c r="K2146">
        <v>37973</v>
      </c>
      <c r="L2146">
        <f>bbdd_Social_Media_Trends[[#This Row],[Likes]]+bbdd_Social_Media_Trends[[#This Row],[Shares]]+bbdd_Social_Media_Trends[[#This Row],[Comments]]</f>
        <v>403759</v>
      </c>
      <c r="M2146">
        <f>bbdd_Social_Media_Trends[[#This Row],[Interactions]]/bbdd_Social_Media_Trends[[#This Row],[Views]]</f>
        <v>0.88748384430748128</v>
      </c>
      <c r="N2146" s="1" t="s">
        <v>16</v>
      </c>
      <c r="O2146" s="4">
        <f t="shared" si="33"/>
        <v>0</v>
      </c>
    </row>
    <row r="2147" spans="1:15">
      <c r="A2147" s="1" t="s">
        <v>2187</v>
      </c>
      <c r="B2147" s="2">
        <v>45247</v>
      </c>
      <c r="C2147" s="13" t="str">
        <f>TEXT(bbdd_Social_Media_Trends[[#This Row],[Post_Date]],"aaaa-mm")</f>
        <v>2023-11</v>
      </c>
      <c r="D2147" s="1" t="s">
        <v>24</v>
      </c>
      <c r="E2147" s="1" t="s">
        <v>49</v>
      </c>
      <c r="F2147" s="1" t="s">
        <v>36</v>
      </c>
      <c r="G2147" s="1" t="s">
        <v>15</v>
      </c>
      <c r="H2147">
        <v>2664697</v>
      </c>
      <c r="I2147">
        <v>448573</v>
      </c>
      <c r="J2147">
        <v>15378</v>
      </c>
      <c r="K2147">
        <v>20611</v>
      </c>
      <c r="L2147">
        <f>bbdd_Social_Media_Trends[[#This Row],[Likes]]+bbdd_Social_Media_Trends[[#This Row],[Shares]]+bbdd_Social_Media_Trends[[#This Row],[Comments]]</f>
        <v>484562</v>
      </c>
      <c r="M2147">
        <f>bbdd_Social_Media_Trends[[#This Row],[Interactions]]/bbdd_Social_Media_Trends[[#This Row],[Views]]</f>
        <v>0.1818450653113656</v>
      </c>
      <c r="N2147" s="1" t="s">
        <v>22</v>
      </c>
      <c r="O2147" s="4">
        <f t="shared" si="33"/>
        <v>0</v>
      </c>
    </row>
    <row r="2148" spans="1:15">
      <c r="A2148" s="1" t="s">
        <v>2188</v>
      </c>
      <c r="B2148" s="2">
        <v>44701</v>
      </c>
      <c r="C2148" s="13" t="str">
        <f>TEXT(bbdd_Social_Media_Trends[[#This Row],[Post_Date]],"aaaa-mm")</f>
        <v>2022-05</v>
      </c>
      <c r="D2148" s="1" t="s">
        <v>12</v>
      </c>
      <c r="E2148" s="1" t="s">
        <v>39</v>
      </c>
      <c r="F2148" s="1" t="s">
        <v>36</v>
      </c>
      <c r="G2148" s="1" t="s">
        <v>28</v>
      </c>
      <c r="H2148">
        <v>1365873</v>
      </c>
      <c r="I2148">
        <v>210793</v>
      </c>
      <c r="J2148">
        <v>21826</v>
      </c>
      <c r="K2148">
        <v>38899</v>
      </c>
      <c r="L2148">
        <f>bbdd_Social_Media_Trends[[#This Row],[Likes]]+bbdd_Social_Media_Trends[[#This Row],[Shares]]+bbdd_Social_Media_Trends[[#This Row],[Comments]]</f>
        <v>271518</v>
      </c>
      <c r="M2148">
        <f>bbdd_Social_Media_Trends[[#This Row],[Interactions]]/bbdd_Social_Media_Trends[[#This Row],[Views]]</f>
        <v>0.19878714931768912</v>
      </c>
      <c r="N2148" s="1" t="s">
        <v>29</v>
      </c>
      <c r="O2148" s="4">
        <f t="shared" si="33"/>
        <v>0</v>
      </c>
    </row>
    <row r="2149" spans="1:15">
      <c r="A2149" s="1" t="s">
        <v>2189</v>
      </c>
      <c r="B2149" s="2">
        <v>45056</v>
      </c>
      <c r="C2149" s="13" t="str">
        <f>TEXT(bbdd_Social_Media_Trends[[#This Row],[Post_Date]],"aaaa-mm")</f>
        <v>2023-05</v>
      </c>
      <c r="D2149" s="1" t="s">
        <v>27</v>
      </c>
      <c r="E2149" s="1" t="s">
        <v>19</v>
      </c>
      <c r="F2149" s="1" t="s">
        <v>32</v>
      </c>
      <c r="G2149" s="1" t="s">
        <v>15</v>
      </c>
      <c r="H2149">
        <v>3236438</v>
      </c>
      <c r="I2149">
        <v>331077</v>
      </c>
      <c r="J2149">
        <v>62035</v>
      </c>
      <c r="K2149">
        <v>20808</v>
      </c>
      <c r="L2149">
        <f>bbdd_Social_Media_Trends[[#This Row],[Likes]]+bbdd_Social_Media_Trends[[#This Row],[Shares]]+bbdd_Social_Media_Trends[[#This Row],[Comments]]</f>
        <v>413920</v>
      </c>
      <c r="M2149">
        <f>bbdd_Social_Media_Trends[[#This Row],[Interactions]]/bbdd_Social_Media_Trends[[#This Row],[Views]]</f>
        <v>0.1278936905326164</v>
      </c>
      <c r="N2149" s="1" t="s">
        <v>16</v>
      </c>
      <c r="O2149" s="4">
        <f t="shared" si="33"/>
        <v>0</v>
      </c>
    </row>
    <row r="2150" spans="1:15">
      <c r="A2150" s="1" t="s">
        <v>2190</v>
      </c>
      <c r="B2150" s="2">
        <v>44790</v>
      </c>
      <c r="C2150" s="13" t="str">
        <f>TEXT(bbdd_Social_Media_Trends[[#This Row],[Post_Date]],"aaaa-mm")</f>
        <v>2022-08</v>
      </c>
      <c r="D2150" s="1" t="s">
        <v>18</v>
      </c>
      <c r="E2150" s="1" t="s">
        <v>39</v>
      </c>
      <c r="F2150" s="1" t="s">
        <v>36</v>
      </c>
      <c r="G2150" s="1" t="s">
        <v>28</v>
      </c>
      <c r="H2150">
        <v>1187542</v>
      </c>
      <c r="I2150">
        <v>417824</v>
      </c>
      <c r="J2150">
        <v>3004</v>
      </c>
      <c r="K2150">
        <v>33799</v>
      </c>
      <c r="L2150">
        <f>bbdd_Social_Media_Trends[[#This Row],[Likes]]+bbdd_Social_Media_Trends[[#This Row],[Shares]]+bbdd_Social_Media_Trends[[#This Row],[Comments]]</f>
        <v>454627</v>
      </c>
      <c r="M2150">
        <f>bbdd_Social_Media_Trends[[#This Row],[Interactions]]/bbdd_Social_Media_Trends[[#This Row],[Views]]</f>
        <v>0.38283024937223276</v>
      </c>
      <c r="N2150" s="1" t="s">
        <v>29</v>
      </c>
      <c r="O2150" s="4">
        <f t="shared" si="33"/>
        <v>0</v>
      </c>
    </row>
    <row r="2151" spans="1:15">
      <c r="A2151" s="1" t="s">
        <v>2191</v>
      </c>
      <c r="B2151" s="2">
        <v>45085</v>
      </c>
      <c r="C2151" s="13" t="str">
        <f>TEXT(bbdd_Social_Media_Trends[[#This Row],[Post_Date]],"aaaa-mm")</f>
        <v>2023-06</v>
      </c>
      <c r="D2151" s="1" t="s">
        <v>12</v>
      </c>
      <c r="E2151" s="1" t="s">
        <v>52</v>
      </c>
      <c r="F2151" s="1" t="s">
        <v>32</v>
      </c>
      <c r="G2151" s="1" t="s">
        <v>44</v>
      </c>
      <c r="H2151">
        <v>347711</v>
      </c>
      <c r="I2151">
        <v>204813</v>
      </c>
      <c r="J2151">
        <v>98930</v>
      </c>
      <c r="K2151">
        <v>24858</v>
      </c>
      <c r="L2151">
        <f>bbdd_Social_Media_Trends[[#This Row],[Likes]]+bbdd_Social_Media_Trends[[#This Row],[Shares]]+bbdd_Social_Media_Trends[[#This Row],[Comments]]</f>
        <v>328601</v>
      </c>
      <c r="M2151">
        <f>bbdd_Social_Media_Trends[[#This Row],[Interactions]]/bbdd_Social_Media_Trends[[#This Row],[Views]]</f>
        <v>0.94504056529704261</v>
      </c>
      <c r="N2151" s="1" t="s">
        <v>22</v>
      </c>
      <c r="O2151" s="4">
        <f t="shared" si="33"/>
        <v>0</v>
      </c>
    </row>
    <row r="2152" spans="1:15">
      <c r="A2152" s="1" t="s">
        <v>2192</v>
      </c>
      <c r="B2152" s="2">
        <v>44946</v>
      </c>
      <c r="C2152" s="13" t="str">
        <f>TEXT(bbdd_Social_Media_Trends[[#This Row],[Post_Date]],"aaaa-mm")</f>
        <v>2023-01</v>
      </c>
      <c r="D2152" s="1" t="s">
        <v>27</v>
      </c>
      <c r="E2152" s="1" t="s">
        <v>31</v>
      </c>
      <c r="F2152" s="1" t="s">
        <v>20</v>
      </c>
      <c r="G2152" s="1" t="s">
        <v>50</v>
      </c>
      <c r="H2152">
        <v>1869423</v>
      </c>
      <c r="I2152">
        <v>167610</v>
      </c>
      <c r="J2152">
        <v>54151</v>
      </c>
      <c r="K2152">
        <v>30587</v>
      </c>
      <c r="L2152">
        <f>bbdd_Social_Media_Trends[[#This Row],[Likes]]+bbdd_Social_Media_Trends[[#This Row],[Shares]]+bbdd_Social_Media_Trends[[#This Row],[Comments]]</f>
        <v>252348</v>
      </c>
      <c r="M2152">
        <f>bbdd_Social_Media_Trends[[#This Row],[Interactions]]/bbdd_Social_Media_Trends[[#This Row],[Views]]</f>
        <v>0.13498710564703656</v>
      </c>
      <c r="N2152" s="1" t="s">
        <v>22</v>
      </c>
      <c r="O2152" s="4">
        <f t="shared" si="33"/>
        <v>0</v>
      </c>
    </row>
    <row r="2153" spans="1:15">
      <c r="A2153" s="1" t="s">
        <v>2193</v>
      </c>
      <c r="B2153" s="2">
        <v>45248</v>
      </c>
      <c r="C2153" s="13" t="str">
        <f>TEXT(bbdd_Social_Media_Trends[[#This Row],[Post_Date]],"aaaa-mm")</f>
        <v>2023-11</v>
      </c>
      <c r="D2153" s="1" t="s">
        <v>12</v>
      </c>
      <c r="E2153" s="1" t="s">
        <v>52</v>
      </c>
      <c r="F2153" s="1" t="s">
        <v>14</v>
      </c>
      <c r="G2153" s="1" t="s">
        <v>15</v>
      </c>
      <c r="H2153">
        <v>4706191</v>
      </c>
      <c r="I2153">
        <v>318830</v>
      </c>
      <c r="J2153">
        <v>35920</v>
      </c>
      <c r="K2153">
        <v>32602</v>
      </c>
      <c r="L2153">
        <f>bbdd_Social_Media_Trends[[#This Row],[Likes]]+bbdd_Social_Media_Trends[[#This Row],[Shares]]+bbdd_Social_Media_Trends[[#This Row],[Comments]]</f>
        <v>387352</v>
      </c>
      <c r="M2153">
        <f>bbdd_Social_Media_Trends[[#This Row],[Interactions]]/bbdd_Social_Media_Trends[[#This Row],[Views]]</f>
        <v>8.2306901696085011E-2</v>
      </c>
      <c r="N2153" s="1" t="s">
        <v>29</v>
      </c>
      <c r="O2153" s="4">
        <f t="shared" si="33"/>
        <v>0</v>
      </c>
    </row>
    <row r="2154" spans="1:15">
      <c r="A2154" s="1" t="s">
        <v>2194</v>
      </c>
      <c r="B2154" s="2">
        <v>44626</v>
      </c>
      <c r="C2154" s="13" t="str">
        <f>TEXT(bbdd_Social_Media_Trends[[#This Row],[Post_Date]],"aaaa-mm")</f>
        <v>2022-03</v>
      </c>
      <c r="D2154" s="1" t="s">
        <v>12</v>
      </c>
      <c r="E2154" s="1" t="s">
        <v>39</v>
      </c>
      <c r="F2154" s="1" t="s">
        <v>14</v>
      </c>
      <c r="G2154" s="1" t="s">
        <v>50</v>
      </c>
      <c r="H2154">
        <v>311896</v>
      </c>
      <c r="I2154">
        <v>380243</v>
      </c>
      <c r="J2154">
        <v>78206</v>
      </c>
      <c r="K2154">
        <v>27299</v>
      </c>
      <c r="L2154">
        <f>bbdd_Social_Media_Trends[[#This Row],[Likes]]+bbdd_Social_Media_Trends[[#This Row],[Shares]]+bbdd_Social_Media_Trends[[#This Row],[Comments]]</f>
        <v>485748</v>
      </c>
      <c r="M2154">
        <f>bbdd_Social_Media_Trends[[#This Row],[Interactions]]/bbdd_Social_Media_Trends[[#This Row],[Views]]</f>
        <v>1.5574037499679381</v>
      </c>
      <c r="N2154" s="1" t="s">
        <v>29</v>
      </c>
      <c r="O2154" s="4">
        <f t="shared" si="33"/>
        <v>0</v>
      </c>
    </row>
    <row r="2155" spans="1:15">
      <c r="A2155" s="1" t="s">
        <v>2195</v>
      </c>
      <c r="B2155" s="2">
        <v>45146</v>
      </c>
      <c r="C2155" s="13" t="str">
        <f>TEXT(bbdd_Social_Media_Trends[[#This Row],[Post_Date]],"aaaa-mm")</f>
        <v>2023-08</v>
      </c>
      <c r="D2155" s="1" t="s">
        <v>12</v>
      </c>
      <c r="E2155" s="1" t="s">
        <v>19</v>
      </c>
      <c r="F2155" s="1" t="s">
        <v>32</v>
      </c>
      <c r="G2155" s="1" t="s">
        <v>15</v>
      </c>
      <c r="H2155">
        <v>970198</v>
      </c>
      <c r="I2155">
        <v>143299</v>
      </c>
      <c r="J2155">
        <v>46943</v>
      </c>
      <c r="K2155">
        <v>46777</v>
      </c>
      <c r="L2155">
        <f>bbdd_Social_Media_Trends[[#This Row],[Likes]]+bbdd_Social_Media_Trends[[#This Row],[Shares]]+bbdd_Social_Media_Trends[[#This Row],[Comments]]</f>
        <v>237019</v>
      </c>
      <c r="M2155">
        <f>bbdd_Social_Media_Trends[[#This Row],[Interactions]]/bbdd_Social_Media_Trends[[#This Row],[Views]]</f>
        <v>0.24429961719154233</v>
      </c>
      <c r="N2155" s="1" t="s">
        <v>16</v>
      </c>
      <c r="O2155" s="4">
        <f t="shared" si="33"/>
        <v>0</v>
      </c>
    </row>
    <row r="2156" spans="1:15">
      <c r="A2156" s="1" t="s">
        <v>2196</v>
      </c>
      <c r="B2156" s="2">
        <v>44651</v>
      </c>
      <c r="C2156" s="13" t="str">
        <f>TEXT(bbdd_Social_Media_Trends[[#This Row],[Post_Date]],"aaaa-mm")</f>
        <v>2022-03</v>
      </c>
      <c r="D2156" s="1" t="s">
        <v>27</v>
      </c>
      <c r="E2156" s="1" t="s">
        <v>39</v>
      </c>
      <c r="F2156" s="1" t="s">
        <v>36</v>
      </c>
      <c r="G2156" s="1" t="s">
        <v>50</v>
      </c>
      <c r="H2156">
        <v>2930604</v>
      </c>
      <c r="I2156">
        <v>72137</v>
      </c>
      <c r="J2156">
        <v>89326</v>
      </c>
      <c r="K2156">
        <v>11770</v>
      </c>
      <c r="L2156">
        <f>bbdd_Social_Media_Trends[[#This Row],[Likes]]+bbdd_Social_Media_Trends[[#This Row],[Shares]]+bbdd_Social_Media_Trends[[#This Row],[Comments]]</f>
        <v>173233</v>
      </c>
      <c r="M2156">
        <f>bbdd_Social_Media_Trends[[#This Row],[Interactions]]/bbdd_Social_Media_Trends[[#This Row],[Views]]</f>
        <v>5.9111705300340815E-2</v>
      </c>
      <c r="N2156" s="1" t="s">
        <v>22</v>
      </c>
      <c r="O2156" s="4">
        <f t="shared" si="33"/>
        <v>0</v>
      </c>
    </row>
    <row r="2157" spans="1:15">
      <c r="A2157" s="1" t="s">
        <v>2197</v>
      </c>
      <c r="B2157" s="2">
        <v>44985</v>
      </c>
      <c r="C2157" s="13" t="str">
        <f>TEXT(bbdd_Social_Media_Trends[[#This Row],[Post_Date]],"aaaa-mm")</f>
        <v>2023-02</v>
      </c>
      <c r="D2157" s="1" t="s">
        <v>12</v>
      </c>
      <c r="E2157" s="1" t="s">
        <v>52</v>
      </c>
      <c r="F2157" s="1" t="s">
        <v>47</v>
      </c>
      <c r="G2157" s="1" t="s">
        <v>44</v>
      </c>
      <c r="H2157">
        <v>3351813</v>
      </c>
      <c r="I2157">
        <v>93307</v>
      </c>
      <c r="J2157">
        <v>40221</v>
      </c>
      <c r="K2157">
        <v>28094</v>
      </c>
      <c r="L2157">
        <f>bbdd_Social_Media_Trends[[#This Row],[Likes]]+bbdd_Social_Media_Trends[[#This Row],[Shares]]+bbdd_Social_Media_Trends[[#This Row],[Comments]]</f>
        <v>161622</v>
      </c>
      <c r="M2157">
        <f>bbdd_Social_Media_Trends[[#This Row],[Interactions]]/bbdd_Social_Media_Trends[[#This Row],[Views]]</f>
        <v>4.8219277149411377E-2</v>
      </c>
      <c r="N2157" s="1" t="s">
        <v>16</v>
      </c>
      <c r="O2157" s="4">
        <f t="shared" si="33"/>
        <v>0</v>
      </c>
    </row>
    <row r="2158" spans="1:15">
      <c r="A2158" s="1" t="s">
        <v>2198</v>
      </c>
      <c r="B2158" s="2">
        <v>44817</v>
      </c>
      <c r="C2158" s="13" t="str">
        <f>TEXT(bbdd_Social_Media_Trends[[#This Row],[Post_Date]],"aaaa-mm")</f>
        <v>2022-09</v>
      </c>
      <c r="D2158" s="1" t="s">
        <v>27</v>
      </c>
      <c r="E2158" s="1" t="s">
        <v>39</v>
      </c>
      <c r="F2158" s="1" t="s">
        <v>14</v>
      </c>
      <c r="G2158" s="1" t="s">
        <v>60</v>
      </c>
      <c r="H2158">
        <v>3200398</v>
      </c>
      <c r="I2158">
        <v>275571</v>
      </c>
      <c r="J2158">
        <v>97019</v>
      </c>
      <c r="K2158">
        <v>15736</v>
      </c>
      <c r="L2158">
        <f>bbdd_Social_Media_Trends[[#This Row],[Likes]]+bbdd_Social_Media_Trends[[#This Row],[Shares]]+bbdd_Social_Media_Trends[[#This Row],[Comments]]</f>
        <v>388326</v>
      </c>
      <c r="M2158">
        <f>bbdd_Social_Media_Trends[[#This Row],[Interactions]]/bbdd_Social_Media_Trends[[#This Row],[Views]]</f>
        <v>0.12133678373752264</v>
      </c>
      <c r="N2158" s="1" t="s">
        <v>29</v>
      </c>
      <c r="O2158" s="4">
        <f t="shared" si="33"/>
        <v>0</v>
      </c>
    </row>
    <row r="2159" spans="1:15">
      <c r="A2159" s="1" t="s">
        <v>2199</v>
      </c>
      <c r="B2159" s="2">
        <v>45275</v>
      </c>
      <c r="C2159" s="13" t="str">
        <f>TEXT(bbdd_Social_Media_Trends[[#This Row],[Post_Date]],"aaaa-mm")</f>
        <v>2023-12</v>
      </c>
      <c r="D2159" s="1" t="s">
        <v>18</v>
      </c>
      <c r="E2159" s="1" t="s">
        <v>49</v>
      </c>
      <c r="F2159" s="1" t="s">
        <v>14</v>
      </c>
      <c r="G2159" s="1" t="s">
        <v>37</v>
      </c>
      <c r="H2159">
        <v>3011767</v>
      </c>
      <c r="I2159">
        <v>223622</v>
      </c>
      <c r="J2159">
        <v>99894</v>
      </c>
      <c r="K2159">
        <v>9453</v>
      </c>
      <c r="L2159">
        <f>bbdd_Social_Media_Trends[[#This Row],[Likes]]+bbdd_Social_Media_Trends[[#This Row],[Shares]]+bbdd_Social_Media_Trends[[#This Row],[Comments]]</f>
        <v>332969</v>
      </c>
      <c r="M2159">
        <f>bbdd_Social_Media_Trends[[#This Row],[Interactions]]/bbdd_Social_Media_Trends[[#This Row],[Views]]</f>
        <v>0.11055602906864974</v>
      </c>
      <c r="N2159" s="1" t="s">
        <v>16</v>
      </c>
      <c r="O2159" s="4">
        <f t="shared" si="33"/>
        <v>0</v>
      </c>
    </row>
    <row r="2160" spans="1:15">
      <c r="A2160" s="1" t="s">
        <v>2200</v>
      </c>
      <c r="B2160" s="2">
        <v>45222</v>
      </c>
      <c r="C2160" s="13" t="str">
        <f>TEXT(bbdd_Social_Media_Trends[[#This Row],[Post_Date]],"aaaa-mm")</f>
        <v>2023-10</v>
      </c>
      <c r="D2160" s="1" t="s">
        <v>27</v>
      </c>
      <c r="E2160" s="1" t="s">
        <v>31</v>
      </c>
      <c r="F2160" s="1" t="s">
        <v>32</v>
      </c>
      <c r="G2160" s="1" t="s">
        <v>21</v>
      </c>
      <c r="H2160">
        <v>3208192</v>
      </c>
      <c r="I2160">
        <v>148479</v>
      </c>
      <c r="J2160">
        <v>59728</v>
      </c>
      <c r="K2160">
        <v>43085</v>
      </c>
      <c r="L2160">
        <f>bbdd_Social_Media_Trends[[#This Row],[Likes]]+bbdd_Social_Media_Trends[[#This Row],[Shares]]+bbdd_Social_Media_Trends[[#This Row],[Comments]]</f>
        <v>251292</v>
      </c>
      <c r="M2160">
        <f>bbdd_Social_Media_Trends[[#This Row],[Interactions]]/bbdd_Social_Media_Trends[[#This Row],[Views]]</f>
        <v>7.832822973188637E-2</v>
      </c>
      <c r="N2160" s="1" t="s">
        <v>16</v>
      </c>
      <c r="O2160" s="4">
        <f t="shared" si="33"/>
        <v>0</v>
      </c>
    </row>
    <row r="2161" spans="1:15">
      <c r="A2161" s="1" t="s">
        <v>2201</v>
      </c>
      <c r="B2161" s="2">
        <v>44567</v>
      </c>
      <c r="C2161" s="13" t="str">
        <f>TEXT(bbdd_Social_Media_Trends[[#This Row],[Post_Date]],"aaaa-mm")</f>
        <v>2022-01</v>
      </c>
      <c r="D2161" s="1" t="s">
        <v>12</v>
      </c>
      <c r="E2161" s="1" t="s">
        <v>19</v>
      </c>
      <c r="F2161" s="1" t="s">
        <v>14</v>
      </c>
      <c r="G2161" s="1" t="s">
        <v>37</v>
      </c>
      <c r="H2161">
        <v>4306154</v>
      </c>
      <c r="I2161">
        <v>289599</v>
      </c>
      <c r="J2161">
        <v>29188</v>
      </c>
      <c r="K2161">
        <v>17469</v>
      </c>
      <c r="L2161">
        <f>bbdd_Social_Media_Trends[[#This Row],[Likes]]+bbdd_Social_Media_Trends[[#This Row],[Shares]]+bbdd_Social_Media_Trends[[#This Row],[Comments]]</f>
        <v>336256</v>
      </c>
      <c r="M2161">
        <f>bbdd_Social_Media_Trends[[#This Row],[Interactions]]/bbdd_Social_Media_Trends[[#This Row],[Views]]</f>
        <v>7.8087314109063444E-2</v>
      </c>
      <c r="N2161" s="1" t="s">
        <v>29</v>
      </c>
      <c r="O2161" s="4">
        <f t="shared" si="33"/>
        <v>0</v>
      </c>
    </row>
    <row r="2162" spans="1:15">
      <c r="A2162" s="1" t="s">
        <v>2202</v>
      </c>
      <c r="B2162" s="2">
        <v>45277</v>
      </c>
      <c r="C2162" s="13" t="str">
        <f>TEXT(bbdd_Social_Media_Trends[[#This Row],[Post_Date]],"aaaa-mm")</f>
        <v>2023-12</v>
      </c>
      <c r="D2162" s="1" t="s">
        <v>27</v>
      </c>
      <c r="E2162" s="1" t="s">
        <v>13</v>
      </c>
      <c r="F2162" s="1" t="s">
        <v>14</v>
      </c>
      <c r="G2162" s="1" t="s">
        <v>28</v>
      </c>
      <c r="H2162">
        <v>4521597</v>
      </c>
      <c r="I2162">
        <v>438998</v>
      </c>
      <c r="J2162">
        <v>99103</v>
      </c>
      <c r="K2162">
        <v>14083</v>
      </c>
      <c r="L2162">
        <f>bbdd_Social_Media_Trends[[#This Row],[Likes]]+bbdd_Social_Media_Trends[[#This Row],[Shares]]+bbdd_Social_Media_Trends[[#This Row],[Comments]]</f>
        <v>552184</v>
      </c>
      <c r="M2162">
        <f>bbdd_Social_Media_Trends[[#This Row],[Interactions]]/bbdd_Social_Media_Trends[[#This Row],[Views]]</f>
        <v>0.12212145399070284</v>
      </c>
      <c r="N2162" s="1" t="s">
        <v>22</v>
      </c>
      <c r="O2162" s="4">
        <f t="shared" si="33"/>
        <v>0</v>
      </c>
    </row>
    <row r="2163" spans="1:15">
      <c r="A2163" s="1" t="s">
        <v>2203</v>
      </c>
      <c r="B2163" s="2">
        <v>44974</v>
      </c>
      <c r="C2163" s="13" t="str">
        <f>TEXT(bbdd_Social_Media_Trends[[#This Row],[Post_Date]],"aaaa-mm")</f>
        <v>2023-02</v>
      </c>
      <c r="D2163" s="1" t="s">
        <v>12</v>
      </c>
      <c r="E2163" s="1" t="s">
        <v>52</v>
      </c>
      <c r="F2163" s="1" t="s">
        <v>20</v>
      </c>
      <c r="G2163" s="1" t="s">
        <v>50</v>
      </c>
      <c r="H2163">
        <v>119572</v>
      </c>
      <c r="I2163">
        <v>481352</v>
      </c>
      <c r="J2163">
        <v>83967</v>
      </c>
      <c r="K2163">
        <v>27291</v>
      </c>
      <c r="L2163">
        <f>bbdd_Social_Media_Trends[[#This Row],[Likes]]+bbdd_Social_Media_Trends[[#This Row],[Shares]]+bbdd_Social_Media_Trends[[#This Row],[Comments]]</f>
        <v>592610</v>
      </c>
      <c r="M2163">
        <f>bbdd_Social_Media_Trends[[#This Row],[Interactions]]/bbdd_Social_Media_Trends[[#This Row],[Views]]</f>
        <v>4.9560933997925938</v>
      </c>
      <c r="N2163" s="1" t="s">
        <v>29</v>
      </c>
      <c r="O2163" s="4">
        <f t="shared" si="33"/>
        <v>0</v>
      </c>
    </row>
    <row r="2164" spans="1:15">
      <c r="A2164" s="1" t="s">
        <v>2204</v>
      </c>
      <c r="B2164" s="2">
        <v>44834</v>
      </c>
      <c r="C2164" s="13" t="str">
        <f>TEXT(bbdd_Social_Media_Trends[[#This Row],[Post_Date]],"aaaa-mm")</f>
        <v>2022-09</v>
      </c>
      <c r="D2164" s="1" t="s">
        <v>27</v>
      </c>
      <c r="E2164" s="1" t="s">
        <v>57</v>
      </c>
      <c r="F2164" s="1" t="s">
        <v>47</v>
      </c>
      <c r="G2164" s="1" t="s">
        <v>60</v>
      </c>
      <c r="H2164">
        <v>3387703</v>
      </c>
      <c r="I2164">
        <v>258583</v>
      </c>
      <c r="J2164">
        <v>51255</v>
      </c>
      <c r="K2164">
        <v>46631</v>
      </c>
      <c r="L2164">
        <f>bbdd_Social_Media_Trends[[#This Row],[Likes]]+bbdd_Social_Media_Trends[[#This Row],[Shares]]+bbdd_Social_Media_Trends[[#This Row],[Comments]]</f>
        <v>356469</v>
      </c>
      <c r="M2164">
        <f>bbdd_Social_Media_Trends[[#This Row],[Interactions]]/bbdd_Social_Media_Trends[[#This Row],[Views]]</f>
        <v>0.10522439540892457</v>
      </c>
      <c r="N2164" s="1" t="s">
        <v>29</v>
      </c>
      <c r="O2164" s="4">
        <f t="shared" si="33"/>
        <v>0</v>
      </c>
    </row>
    <row r="2165" spans="1:15">
      <c r="A2165" s="1" t="s">
        <v>2205</v>
      </c>
      <c r="B2165" s="2">
        <v>45044</v>
      </c>
      <c r="C2165" s="13" t="str">
        <f>TEXT(bbdd_Social_Media_Trends[[#This Row],[Post_Date]],"aaaa-mm")</f>
        <v>2023-04</v>
      </c>
      <c r="D2165" s="1" t="s">
        <v>18</v>
      </c>
      <c r="E2165" s="1" t="s">
        <v>39</v>
      </c>
      <c r="F2165" s="1" t="s">
        <v>36</v>
      </c>
      <c r="G2165" s="1" t="s">
        <v>21</v>
      </c>
      <c r="H2165">
        <v>628363</v>
      </c>
      <c r="I2165">
        <v>74367</v>
      </c>
      <c r="J2165">
        <v>94257</v>
      </c>
      <c r="K2165">
        <v>13383</v>
      </c>
      <c r="L2165">
        <f>bbdd_Social_Media_Trends[[#This Row],[Likes]]+bbdd_Social_Media_Trends[[#This Row],[Shares]]+bbdd_Social_Media_Trends[[#This Row],[Comments]]</f>
        <v>182007</v>
      </c>
      <c r="M2165">
        <f>bbdd_Social_Media_Trends[[#This Row],[Interactions]]/bbdd_Social_Media_Trends[[#This Row],[Views]]</f>
        <v>0.28965263709034428</v>
      </c>
      <c r="N2165" s="1" t="s">
        <v>16</v>
      </c>
      <c r="O2165" s="4">
        <f t="shared" si="33"/>
        <v>0</v>
      </c>
    </row>
    <row r="2166" spans="1:15">
      <c r="A2166" s="1" t="s">
        <v>2206</v>
      </c>
      <c r="B2166" s="2">
        <v>44663</v>
      </c>
      <c r="C2166" s="13" t="str">
        <f>TEXT(bbdd_Social_Media_Trends[[#This Row],[Post_Date]],"aaaa-mm")</f>
        <v>2022-04</v>
      </c>
      <c r="D2166" s="1" t="s">
        <v>27</v>
      </c>
      <c r="E2166" s="1" t="s">
        <v>31</v>
      </c>
      <c r="F2166" s="1" t="s">
        <v>32</v>
      </c>
      <c r="G2166" s="1" t="s">
        <v>28</v>
      </c>
      <c r="H2166">
        <v>3800272</v>
      </c>
      <c r="I2166">
        <v>198740</v>
      </c>
      <c r="J2166">
        <v>15794</v>
      </c>
      <c r="K2166">
        <v>46661</v>
      </c>
      <c r="L2166">
        <f>bbdd_Social_Media_Trends[[#This Row],[Likes]]+bbdd_Social_Media_Trends[[#This Row],[Shares]]+bbdd_Social_Media_Trends[[#This Row],[Comments]]</f>
        <v>261195</v>
      </c>
      <c r="M2166">
        <f>bbdd_Social_Media_Trends[[#This Row],[Interactions]]/bbdd_Social_Media_Trends[[#This Row],[Views]]</f>
        <v>6.8730606651313378E-2</v>
      </c>
      <c r="N2166" s="1" t="s">
        <v>22</v>
      </c>
      <c r="O2166" s="4">
        <f t="shared" si="33"/>
        <v>0</v>
      </c>
    </row>
    <row r="2167" spans="1:15">
      <c r="A2167" s="1" t="s">
        <v>2207</v>
      </c>
      <c r="B2167" s="2">
        <v>45011</v>
      </c>
      <c r="C2167" s="13" t="str">
        <f>TEXT(bbdd_Social_Media_Trends[[#This Row],[Post_Date]],"aaaa-mm")</f>
        <v>2023-03</v>
      </c>
      <c r="D2167" s="1" t="s">
        <v>24</v>
      </c>
      <c r="E2167" s="1" t="s">
        <v>39</v>
      </c>
      <c r="F2167" s="1" t="s">
        <v>47</v>
      </c>
      <c r="G2167" s="1" t="s">
        <v>21</v>
      </c>
      <c r="H2167">
        <v>3210454</v>
      </c>
      <c r="I2167">
        <v>289874</v>
      </c>
      <c r="J2167">
        <v>90165</v>
      </c>
      <c r="K2167">
        <v>43484</v>
      </c>
      <c r="L2167">
        <f>bbdd_Social_Media_Trends[[#This Row],[Likes]]+bbdd_Social_Media_Trends[[#This Row],[Shares]]+bbdd_Social_Media_Trends[[#This Row],[Comments]]</f>
        <v>423523</v>
      </c>
      <c r="M2167">
        <f>bbdd_Social_Media_Trends[[#This Row],[Interactions]]/bbdd_Social_Media_Trends[[#This Row],[Views]]</f>
        <v>0.13191997144329121</v>
      </c>
      <c r="N2167" s="1" t="s">
        <v>16</v>
      </c>
      <c r="O2167" s="4">
        <f t="shared" si="33"/>
        <v>0</v>
      </c>
    </row>
    <row r="2168" spans="1:15">
      <c r="A2168" s="1" t="s">
        <v>2208</v>
      </c>
      <c r="B2168" s="2">
        <v>45247</v>
      </c>
      <c r="C2168" s="13" t="str">
        <f>TEXT(bbdd_Social_Media_Trends[[#This Row],[Post_Date]],"aaaa-mm")</f>
        <v>2023-11</v>
      </c>
      <c r="D2168" s="1" t="s">
        <v>24</v>
      </c>
      <c r="E2168" s="1" t="s">
        <v>31</v>
      </c>
      <c r="F2168" s="1" t="s">
        <v>14</v>
      </c>
      <c r="G2168" s="1" t="s">
        <v>50</v>
      </c>
      <c r="H2168">
        <v>320720</v>
      </c>
      <c r="I2168">
        <v>465297</v>
      </c>
      <c r="J2168">
        <v>36253</v>
      </c>
      <c r="K2168">
        <v>43115</v>
      </c>
      <c r="L2168">
        <f>bbdd_Social_Media_Trends[[#This Row],[Likes]]+bbdd_Social_Media_Trends[[#This Row],[Shares]]+bbdd_Social_Media_Trends[[#This Row],[Comments]]</f>
        <v>544665</v>
      </c>
      <c r="M2168">
        <f>bbdd_Social_Media_Trends[[#This Row],[Interactions]]/bbdd_Social_Media_Trends[[#This Row],[Views]]</f>
        <v>1.6982570466450486</v>
      </c>
      <c r="N2168" s="1" t="s">
        <v>16</v>
      </c>
      <c r="O2168" s="4">
        <f t="shared" si="33"/>
        <v>0</v>
      </c>
    </row>
    <row r="2169" spans="1:15">
      <c r="A2169" s="1" t="s">
        <v>2209</v>
      </c>
      <c r="B2169" s="2">
        <v>44789</v>
      </c>
      <c r="C2169" s="13" t="str">
        <f>TEXT(bbdd_Social_Media_Trends[[#This Row],[Post_Date]],"aaaa-mm")</f>
        <v>2022-08</v>
      </c>
      <c r="D2169" s="1" t="s">
        <v>24</v>
      </c>
      <c r="E2169" s="1" t="s">
        <v>46</v>
      </c>
      <c r="F2169" s="1" t="s">
        <v>36</v>
      </c>
      <c r="G2169" s="1" t="s">
        <v>37</v>
      </c>
      <c r="H2169">
        <v>4217823</v>
      </c>
      <c r="I2169">
        <v>141048</v>
      </c>
      <c r="J2169">
        <v>38461</v>
      </c>
      <c r="K2169">
        <v>5788</v>
      </c>
      <c r="L2169">
        <f>bbdd_Social_Media_Trends[[#This Row],[Likes]]+bbdd_Social_Media_Trends[[#This Row],[Shares]]+bbdd_Social_Media_Trends[[#This Row],[Comments]]</f>
        <v>185297</v>
      </c>
      <c r="M2169">
        <f>bbdd_Social_Media_Trends[[#This Row],[Interactions]]/bbdd_Social_Media_Trends[[#This Row],[Views]]</f>
        <v>4.393190515581142E-2</v>
      </c>
      <c r="N2169" s="1" t="s">
        <v>16</v>
      </c>
      <c r="O2169" s="4">
        <f t="shared" si="33"/>
        <v>0</v>
      </c>
    </row>
    <row r="2170" spans="1:15">
      <c r="A2170" s="1" t="s">
        <v>2210</v>
      </c>
      <c r="B2170" s="2">
        <v>44612</v>
      </c>
      <c r="C2170" s="13" t="str">
        <f>TEXT(bbdd_Social_Media_Trends[[#This Row],[Post_Date]],"aaaa-mm")</f>
        <v>2022-02</v>
      </c>
      <c r="D2170" s="1" t="s">
        <v>27</v>
      </c>
      <c r="E2170" s="1" t="s">
        <v>13</v>
      </c>
      <c r="F2170" s="1" t="s">
        <v>36</v>
      </c>
      <c r="G2170" s="1" t="s">
        <v>50</v>
      </c>
      <c r="H2170">
        <v>3887988</v>
      </c>
      <c r="I2170">
        <v>9588</v>
      </c>
      <c r="J2170">
        <v>49773</v>
      </c>
      <c r="K2170">
        <v>40260</v>
      </c>
      <c r="L2170">
        <f>bbdd_Social_Media_Trends[[#This Row],[Likes]]+bbdd_Social_Media_Trends[[#This Row],[Shares]]+bbdd_Social_Media_Trends[[#This Row],[Comments]]</f>
        <v>99621</v>
      </c>
      <c r="M2170">
        <f>bbdd_Social_Media_Trends[[#This Row],[Interactions]]/bbdd_Social_Media_Trends[[#This Row],[Views]]</f>
        <v>2.5622764267790948E-2</v>
      </c>
      <c r="N2170" s="1" t="s">
        <v>22</v>
      </c>
      <c r="O2170" s="4">
        <f t="shared" si="33"/>
        <v>0</v>
      </c>
    </row>
    <row r="2171" spans="1:15">
      <c r="A2171" s="1" t="s">
        <v>2211</v>
      </c>
      <c r="B2171" s="2">
        <v>44679</v>
      </c>
      <c r="C2171" s="13" t="str">
        <f>TEXT(bbdd_Social_Media_Trends[[#This Row],[Post_Date]],"aaaa-mm")</f>
        <v>2022-04</v>
      </c>
      <c r="D2171" s="1" t="s">
        <v>27</v>
      </c>
      <c r="E2171" s="1" t="s">
        <v>13</v>
      </c>
      <c r="F2171" s="1" t="s">
        <v>47</v>
      </c>
      <c r="G2171" s="1" t="s">
        <v>37</v>
      </c>
      <c r="H2171">
        <v>888391</v>
      </c>
      <c r="I2171">
        <v>41916</v>
      </c>
      <c r="J2171">
        <v>38940</v>
      </c>
      <c r="K2171">
        <v>10831</v>
      </c>
      <c r="L2171">
        <f>bbdd_Social_Media_Trends[[#This Row],[Likes]]+bbdd_Social_Media_Trends[[#This Row],[Shares]]+bbdd_Social_Media_Trends[[#This Row],[Comments]]</f>
        <v>91687</v>
      </c>
      <c r="M2171">
        <f>bbdd_Social_Media_Trends[[#This Row],[Interactions]]/bbdd_Social_Media_Trends[[#This Row],[Views]]</f>
        <v>0.10320568308323699</v>
      </c>
      <c r="N2171" s="1" t="s">
        <v>22</v>
      </c>
      <c r="O2171" s="4">
        <f t="shared" si="33"/>
        <v>0</v>
      </c>
    </row>
    <row r="2172" spans="1:15">
      <c r="A2172" s="1" t="s">
        <v>2212</v>
      </c>
      <c r="B2172" s="2">
        <v>45096</v>
      </c>
      <c r="C2172" s="13" t="str">
        <f>TEXT(bbdd_Social_Media_Trends[[#This Row],[Post_Date]],"aaaa-mm")</f>
        <v>2023-06</v>
      </c>
      <c r="D2172" s="1" t="s">
        <v>24</v>
      </c>
      <c r="E2172" s="1" t="s">
        <v>35</v>
      </c>
      <c r="F2172" s="1" t="s">
        <v>14</v>
      </c>
      <c r="G2172" s="1" t="s">
        <v>37</v>
      </c>
      <c r="H2172">
        <v>4620289</v>
      </c>
      <c r="I2172">
        <v>304155</v>
      </c>
      <c r="J2172">
        <v>43414</v>
      </c>
      <c r="K2172">
        <v>44280</v>
      </c>
      <c r="L2172">
        <f>bbdd_Social_Media_Trends[[#This Row],[Likes]]+bbdd_Social_Media_Trends[[#This Row],[Shares]]+bbdd_Social_Media_Trends[[#This Row],[Comments]]</f>
        <v>391849</v>
      </c>
      <c r="M2172">
        <f>bbdd_Social_Media_Trends[[#This Row],[Interactions]]/bbdd_Social_Media_Trends[[#This Row],[Views]]</f>
        <v>8.4810495620512044E-2</v>
      </c>
      <c r="N2172" s="1" t="s">
        <v>22</v>
      </c>
      <c r="O2172" s="4">
        <f t="shared" si="33"/>
        <v>0</v>
      </c>
    </row>
    <row r="2173" spans="1:15">
      <c r="A2173" s="1" t="s">
        <v>2213</v>
      </c>
      <c r="B2173" s="2">
        <v>45271</v>
      </c>
      <c r="C2173" s="13" t="str">
        <f>TEXT(bbdd_Social_Media_Trends[[#This Row],[Post_Date]],"aaaa-mm")</f>
        <v>2023-12</v>
      </c>
      <c r="D2173" s="1" t="s">
        <v>18</v>
      </c>
      <c r="E2173" s="1" t="s">
        <v>49</v>
      </c>
      <c r="F2173" s="1" t="s">
        <v>14</v>
      </c>
      <c r="G2173" s="1" t="s">
        <v>21</v>
      </c>
      <c r="H2173">
        <v>933951</v>
      </c>
      <c r="I2173">
        <v>188820</v>
      </c>
      <c r="J2173">
        <v>89181</v>
      </c>
      <c r="K2173">
        <v>2551</v>
      </c>
      <c r="L2173">
        <f>bbdd_Social_Media_Trends[[#This Row],[Likes]]+bbdd_Social_Media_Trends[[#This Row],[Shares]]+bbdd_Social_Media_Trends[[#This Row],[Comments]]</f>
        <v>280552</v>
      </c>
      <c r="M2173">
        <f>bbdd_Social_Media_Trends[[#This Row],[Interactions]]/bbdd_Social_Media_Trends[[#This Row],[Views]]</f>
        <v>0.30039263301822045</v>
      </c>
      <c r="N2173" s="1" t="s">
        <v>16</v>
      </c>
      <c r="O2173" s="4">
        <f t="shared" si="33"/>
        <v>0</v>
      </c>
    </row>
    <row r="2174" spans="1:15">
      <c r="A2174" s="1" t="s">
        <v>2214</v>
      </c>
      <c r="B2174" s="2">
        <v>45270</v>
      </c>
      <c r="C2174" s="13" t="str">
        <f>TEXT(bbdd_Social_Media_Trends[[#This Row],[Post_Date]],"aaaa-mm")</f>
        <v>2023-12</v>
      </c>
      <c r="D2174" s="1" t="s">
        <v>27</v>
      </c>
      <c r="E2174" s="1" t="s">
        <v>49</v>
      </c>
      <c r="F2174" s="1" t="s">
        <v>47</v>
      </c>
      <c r="G2174" s="1" t="s">
        <v>25</v>
      </c>
      <c r="H2174">
        <v>3021490</v>
      </c>
      <c r="I2174">
        <v>245628</v>
      </c>
      <c r="J2174">
        <v>5788</v>
      </c>
      <c r="K2174">
        <v>46874</v>
      </c>
      <c r="L2174">
        <f>bbdd_Social_Media_Trends[[#This Row],[Likes]]+bbdd_Social_Media_Trends[[#This Row],[Shares]]+bbdd_Social_Media_Trends[[#This Row],[Comments]]</f>
        <v>298290</v>
      </c>
      <c r="M2174">
        <f>bbdd_Social_Media_Trends[[#This Row],[Interactions]]/bbdd_Social_Media_Trends[[#This Row],[Views]]</f>
        <v>9.8722815564506253E-2</v>
      </c>
      <c r="N2174" s="1" t="s">
        <v>22</v>
      </c>
      <c r="O2174" s="4">
        <f t="shared" si="33"/>
        <v>0</v>
      </c>
    </row>
    <row r="2175" spans="1:15">
      <c r="A2175" s="1" t="s">
        <v>2215</v>
      </c>
      <c r="B2175" s="2">
        <v>45109</v>
      </c>
      <c r="C2175" s="13" t="str">
        <f>TEXT(bbdd_Social_Media_Trends[[#This Row],[Post_Date]],"aaaa-mm")</f>
        <v>2023-07</v>
      </c>
      <c r="D2175" s="1" t="s">
        <v>12</v>
      </c>
      <c r="E2175" s="1" t="s">
        <v>49</v>
      </c>
      <c r="F2175" s="1" t="s">
        <v>32</v>
      </c>
      <c r="G2175" s="1" t="s">
        <v>37</v>
      </c>
      <c r="H2175">
        <v>257530</v>
      </c>
      <c r="I2175">
        <v>427342</v>
      </c>
      <c r="J2175">
        <v>76586</v>
      </c>
      <c r="K2175">
        <v>49730</v>
      </c>
      <c r="L2175">
        <f>bbdd_Social_Media_Trends[[#This Row],[Likes]]+bbdd_Social_Media_Trends[[#This Row],[Shares]]+bbdd_Social_Media_Trends[[#This Row],[Comments]]</f>
        <v>553658</v>
      </c>
      <c r="M2175">
        <f>bbdd_Social_Media_Trends[[#This Row],[Interactions]]/bbdd_Social_Media_Trends[[#This Row],[Views]]</f>
        <v>2.1498776841533025</v>
      </c>
      <c r="N2175" s="1" t="s">
        <v>16</v>
      </c>
      <c r="O2175" s="4">
        <f t="shared" si="33"/>
        <v>0</v>
      </c>
    </row>
    <row r="2176" spans="1:15">
      <c r="A2176" s="1" t="s">
        <v>2216</v>
      </c>
      <c r="B2176" s="2">
        <v>45076</v>
      </c>
      <c r="C2176" s="13" t="str">
        <f>TEXT(bbdd_Social_Media_Trends[[#This Row],[Post_Date]],"aaaa-mm")</f>
        <v>2023-05</v>
      </c>
      <c r="D2176" s="1" t="s">
        <v>24</v>
      </c>
      <c r="E2176" s="1" t="s">
        <v>49</v>
      </c>
      <c r="F2176" s="1" t="s">
        <v>20</v>
      </c>
      <c r="G2176" s="1" t="s">
        <v>25</v>
      </c>
      <c r="H2176">
        <v>428868</v>
      </c>
      <c r="I2176">
        <v>248217</v>
      </c>
      <c r="J2176">
        <v>34709</v>
      </c>
      <c r="K2176">
        <v>49708</v>
      </c>
      <c r="L2176">
        <f>bbdd_Social_Media_Trends[[#This Row],[Likes]]+bbdd_Social_Media_Trends[[#This Row],[Shares]]+bbdd_Social_Media_Trends[[#This Row],[Comments]]</f>
        <v>332634</v>
      </c>
      <c r="M2176">
        <f>bbdd_Social_Media_Trends[[#This Row],[Interactions]]/bbdd_Social_Media_Trends[[#This Row],[Views]]</f>
        <v>0.77560927837936144</v>
      </c>
      <c r="N2176" s="1" t="s">
        <v>22</v>
      </c>
      <c r="O2176" s="4">
        <f t="shared" si="33"/>
        <v>0</v>
      </c>
    </row>
    <row r="2177" spans="1:15">
      <c r="A2177" s="1" t="s">
        <v>2217</v>
      </c>
      <c r="B2177" s="2">
        <v>44598</v>
      </c>
      <c r="C2177" s="13" t="str">
        <f>TEXT(bbdd_Social_Media_Trends[[#This Row],[Post_Date]],"aaaa-mm")</f>
        <v>2022-02</v>
      </c>
      <c r="D2177" s="1" t="s">
        <v>12</v>
      </c>
      <c r="E2177" s="1" t="s">
        <v>31</v>
      </c>
      <c r="F2177" s="1" t="s">
        <v>20</v>
      </c>
      <c r="G2177" s="1" t="s">
        <v>37</v>
      </c>
      <c r="H2177">
        <v>3374576</v>
      </c>
      <c r="I2177">
        <v>396248</v>
      </c>
      <c r="J2177">
        <v>23904</v>
      </c>
      <c r="K2177">
        <v>1717</v>
      </c>
      <c r="L2177">
        <f>bbdd_Social_Media_Trends[[#This Row],[Likes]]+bbdd_Social_Media_Trends[[#This Row],[Shares]]+bbdd_Social_Media_Trends[[#This Row],[Comments]]</f>
        <v>421869</v>
      </c>
      <c r="M2177">
        <f>bbdd_Social_Media_Trends[[#This Row],[Interactions]]/bbdd_Social_Media_Trends[[#This Row],[Views]]</f>
        <v>0.12501392767565467</v>
      </c>
      <c r="N2177" s="1" t="s">
        <v>29</v>
      </c>
      <c r="O2177" s="4">
        <f t="shared" si="33"/>
        <v>0</v>
      </c>
    </row>
    <row r="2178" spans="1:15">
      <c r="A2178" s="1" t="s">
        <v>2218</v>
      </c>
      <c r="B2178" s="2">
        <v>45015</v>
      </c>
      <c r="C2178" s="13" t="str">
        <f>TEXT(bbdd_Social_Media_Trends[[#This Row],[Post_Date]],"aaaa-mm")</f>
        <v>2023-03</v>
      </c>
      <c r="D2178" s="1" t="s">
        <v>24</v>
      </c>
      <c r="E2178" s="1" t="s">
        <v>49</v>
      </c>
      <c r="F2178" s="1" t="s">
        <v>14</v>
      </c>
      <c r="G2178" s="1" t="s">
        <v>50</v>
      </c>
      <c r="H2178">
        <v>2974026</v>
      </c>
      <c r="I2178">
        <v>445834</v>
      </c>
      <c r="J2178">
        <v>2556</v>
      </c>
      <c r="K2178">
        <v>36194</v>
      </c>
      <c r="L2178">
        <f>bbdd_Social_Media_Trends[[#This Row],[Likes]]+bbdd_Social_Media_Trends[[#This Row],[Shares]]+bbdd_Social_Media_Trends[[#This Row],[Comments]]</f>
        <v>484584</v>
      </c>
      <c r="M2178">
        <f>bbdd_Social_Media_Trends[[#This Row],[Interactions]]/bbdd_Social_Media_Trends[[#This Row],[Views]]</f>
        <v>0.16293872346778407</v>
      </c>
      <c r="N2178" s="1" t="s">
        <v>16</v>
      </c>
      <c r="O2178" s="4">
        <f t="shared" ref="O2178:O2241" si="34">IF(ISERROR(VLOOKUP(A2178,A2179:A7176,1,FALSE)),0, 1)</f>
        <v>0</v>
      </c>
    </row>
    <row r="2179" spans="1:15">
      <c r="A2179" s="1" t="s">
        <v>2219</v>
      </c>
      <c r="B2179" s="2">
        <v>45040</v>
      </c>
      <c r="C2179" s="13" t="str">
        <f>TEXT(bbdd_Social_Media_Trends[[#This Row],[Post_Date]],"aaaa-mm")</f>
        <v>2023-04</v>
      </c>
      <c r="D2179" s="1" t="s">
        <v>18</v>
      </c>
      <c r="E2179" s="1" t="s">
        <v>59</v>
      </c>
      <c r="F2179" s="1" t="s">
        <v>41</v>
      </c>
      <c r="G2179" s="1" t="s">
        <v>15</v>
      </c>
      <c r="H2179">
        <v>2658996</v>
      </c>
      <c r="I2179">
        <v>329969</v>
      </c>
      <c r="J2179">
        <v>61578</v>
      </c>
      <c r="K2179">
        <v>12445</v>
      </c>
      <c r="L2179">
        <f>bbdd_Social_Media_Trends[[#This Row],[Likes]]+bbdd_Social_Media_Trends[[#This Row],[Shares]]+bbdd_Social_Media_Trends[[#This Row],[Comments]]</f>
        <v>403992</v>
      </c>
      <c r="M2179">
        <f>bbdd_Social_Media_Trends[[#This Row],[Interactions]]/bbdd_Social_Media_Trends[[#This Row],[Views]]</f>
        <v>0.15193403826105795</v>
      </c>
      <c r="N2179" s="1" t="s">
        <v>16</v>
      </c>
      <c r="O2179" s="4">
        <f t="shared" si="34"/>
        <v>0</v>
      </c>
    </row>
    <row r="2180" spans="1:15">
      <c r="A2180" s="1" t="s">
        <v>2220</v>
      </c>
      <c r="B2180" s="2">
        <v>45290</v>
      </c>
      <c r="C2180" s="13" t="str">
        <f>TEXT(bbdd_Social_Media_Trends[[#This Row],[Post_Date]],"aaaa-mm")</f>
        <v>2023-12</v>
      </c>
      <c r="D2180" s="1" t="s">
        <v>12</v>
      </c>
      <c r="E2180" s="1" t="s">
        <v>35</v>
      </c>
      <c r="F2180" s="1" t="s">
        <v>32</v>
      </c>
      <c r="G2180" s="1" t="s">
        <v>28</v>
      </c>
      <c r="H2180">
        <v>1343257</v>
      </c>
      <c r="I2180">
        <v>494555</v>
      </c>
      <c r="J2180">
        <v>85238</v>
      </c>
      <c r="K2180">
        <v>41759</v>
      </c>
      <c r="L2180">
        <f>bbdd_Social_Media_Trends[[#This Row],[Likes]]+bbdd_Social_Media_Trends[[#This Row],[Shares]]+bbdd_Social_Media_Trends[[#This Row],[Comments]]</f>
        <v>621552</v>
      </c>
      <c r="M2180">
        <f>bbdd_Social_Media_Trends[[#This Row],[Interactions]]/bbdd_Social_Media_Trends[[#This Row],[Views]]</f>
        <v>0.46272009004978198</v>
      </c>
      <c r="N2180" s="1" t="s">
        <v>22</v>
      </c>
      <c r="O2180" s="4">
        <f t="shared" si="34"/>
        <v>0</v>
      </c>
    </row>
    <row r="2181" spans="1:15">
      <c r="A2181" s="1" t="s">
        <v>2221</v>
      </c>
      <c r="B2181" s="2">
        <v>45131</v>
      </c>
      <c r="C2181" s="13" t="str">
        <f>TEXT(bbdd_Social_Media_Trends[[#This Row],[Post_Date]],"aaaa-mm")</f>
        <v>2023-07</v>
      </c>
      <c r="D2181" s="1" t="s">
        <v>18</v>
      </c>
      <c r="E2181" s="1" t="s">
        <v>49</v>
      </c>
      <c r="F2181" s="1" t="s">
        <v>36</v>
      </c>
      <c r="G2181" s="1" t="s">
        <v>50</v>
      </c>
      <c r="H2181">
        <v>4004581</v>
      </c>
      <c r="I2181">
        <v>192354</v>
      </c>
      <c r="J2181">
        <v>3305</v>
      </c>
      <c r="K2181">
        <v>2480</v>
      </c>
      <c r="L2181">
        <f>bbdd_Social_Media_Trends[[#This Row],[Likes]]+bbdd_Social_Media_Trends[[#This Row],[Shares]]+bbdd_Social_Media_Trends[[#This Row],[Comments]]</f>
        <v>198139</v>
      </c>
      <c r="M2181">
        <f>bbdd_Social_Media_Trends[[#This Row],[Interactions]]/bbdd_Social_Media_Trends[[#This Row],[Views]]</f>
        <v>4.9478085222898475E-2</v>
      </c>
      <c r="N2181" s="1" t="s">
        <v>29</v>
      </c>
      <c r="O2181" s="4">
        <f t="shared" si="34"/>
        <v>0</v>
      </c>
    </row>
    <row r="2182" spans="1:15">
      <c r="A2182" s="1" t="s">
        <v>2222</v>
      </c>
      <c r="B2182" s="2">
        <v>44596</v>
      </c>
      <c r="C2182" s="13" t="str">
        <f>TEXT(bbdd_Social_Media_Trends[[#This Row],[Post_Date]],"aaaa-mm")</f>
        <v>2022-02</v>
      </c>
      <c r="D2182" s="1" t="s">
        <v>24</v>
      </c>
      <c r="E2182" s="1" t="s">
        <v>46</v>
      </c>
      <c r="F2182" s="1" t="s">
        <v>20</v>
      </c>
      <c r="G2182" s="1" t="s">
        <v>21</v>
      </c>
      <c r="H2182">
        <v>4521859</v>
      </c>
      <c r="I2182">
        <v>43194</v>
      </c>
      <c r="J2182">
        <v>6727</v>
      </c>
      <c r="K2182">
        <v>971</v>
      </c>
      <c r="L2182">
        <f>bbdd_Social_Media_Trends[[#This Row],[Likes]]+bbdd_Social_Media_Trends[[#This Row],[Shares]]+bbdd_Social_Media_Trends[[#This Row],[Comments]]</f>
        <v>50892</v>
      </c>
      <c r="M2182">
        <f>bbdd_Social_Media_Trends[[#This Row],[Interactions]]/bbdd_Social_Media_Trends[[#This Row],[Views]]</f>
        <v>1.125466318166931E-2</v>
      </c>
      <c r="N2182" s="1" t="s">
        <v>16</v>
      </c>
      <c r="O2182" s="4">
        <f t="shared" si="34"/>
        <v>0</v>
      </c>
    </row>
    <row r="2183" spans="1:15">
      <c r="A2183" s="1" t="s">
        <v>2223</v>
      </c>
      <c r="B2183" s="2">
        <v>45017</v>
      </c>
      <c r="C2183" s="13" t="str">
        <f>TEXT(bbdd_Social_Media_Trends[[#This Row],[Post_Date]],"aaaa-mm")</f>
        <v>2023-04</v>
      </c>
      <c r="D2183" s="1" t="s">
        <v>18</v>
      </c>
      <c r="E2183" s="1" t="s">
        <v>46</v>
      </c>
      <c r="F2183" s="1" t="s">
        <v>41</v>
      </c>
      <c r="G2183" s="1" t="s">
        <v>50</v>
      </c>
      <c r="H2183">
        <v>3148704</v>
      </c>
      <c r="I2183">
        <v>463587</v>
      </c>
      <c r="J2183">
        <v>9057</v>
      </c>
      <c r="K2183">
        <v>13811</v>
      </c>
      <c r="L2183">
        <f>bbdd_Social_Media_Trends[[#This Row],[Likes]]+bbdd_Social_Media_Trends[[#This Row],[Shares]]+bbdd_Social_Media_Trends[[#This Row],[Comments]]</f>
        <v>486455</v>
      </c>
      <c r="M2183">
        <f>bbdd_Social_Media_Trends[[#This Row],[Interactions]]/bbdd_Social_Media_Trends[[#This Row],[Views]]</f>
        <v>0.15449372186143887</v>
      </c>
      <c r="N2183" s="1" t="s">
        <v>22</v>
      </c>
      <c r="O2183" s="4">
        <f t="shared" si="34"/>
        <v>0</v>
      </c>
    </row>
    <row r="2184" spans="1:15">
      <c r="A2184" s="1" t="s">
        <v>2224</v>
      </c>
      <c r="B2184" s="2">
        <v>45123</v>
      </c>
      <c r="C2184" s="13" t="str">
        <f>TEXT(bbdd_Social_Media_Trends[[#This Row],[Post_Date]],"aaaa-mm")</f>
        <v>2023-07</v>
      </c>
      <c r="D2184" s="1" t="s">
        <v>27</v>
      </c>
      <c r="E2184" s="1" t="s">
        <v>19</v>
      </c>
      <c r="F2184" s="1" t="s">
        <v>36</v>
      </c>
      <c r="G2184" s="1" t="s">
        <v>15</v>
      </c>
      <c r="H2184">
        <v>263141</v>
      </c>
      <c r="I2184">
        <v>181365</v>
      </c>
      <c r="J2184">
        <v>92942</v>
      </c>
      <c r="K2184">
        <v>5308</v>
      </c>
      <c r="L2184">
        <f>bbdd_Social_Media_Trends[[#This Row],[Likes]]+bbdd_Social_Media_Trends[[#This Row],[Shares]]+bbdd_Social_Media_Trends[[#This Row],[Comments]]</f>
        <v>279615</v>
      </c>
      <c r="M2184">
        <f>bbdd_Social_Media_Trends[[#This Row],[Interactions]]/bbdd_Social_Media_Trends[[#This Row],[Views]]</f>
        <v>1.0626052192550761</v>
      </c>
      <c r="N2184" s="1" t="s">
        <v>16</v>
      </c>
      <c r="O2184" s="4">
        <f t="shared" si="34"/>
        <v>0</v>
      </c>
    </row>
    <row r="2185" spans="1:15">
      <c r="A2185" s="1" t="s">
        <v>2225</v>
      </c>
      <c r="B2185" s="2">
        <v>44954</v>
      </c>
      <c r="C2185" s="13" t="str">
        <f>TEXT(bbdd_Social_Media_Trends[[#This Row],[Post_Date]],"aaaa-mm")</f>
        <v>2023-01</v>
      </c>
      <c r="D2185" s="1" t="s">
        <v>24</v>
      </c>
      <c r="E2185" s="1" t="s">
        <v>57</v>
      </c>
      <c r="F2185" s="1" t="s">
        <v>32</v>
      </c>
      <c r="G2185" s="1" t="s">
        <v>37</v>
      </c>
      <c r="H2185">
        <v>1746095</v>
      </c>
      <c r="I2185">
        <v>162903</v>
      </c>
      <c r="J2185">
        <v>81213</v>
      </c>
      <c r="K2185">
        <v>47445</v>
      </c>
      <c r="L2185">
        <f>bbdd_Social_Media_Trends[[#This Row],[Likes]]+bbdd_Social_Media_Trends[[#This Row],[Shares]]+bbdd_Social_Media_Trends[[#This Row],[Comments]]</f>
        <v>291561</v>
      </c>
      <c r="M2185">
        <f>bbdd_Social_Media_Trends[[#This Row],[Interactions]]/bbdd_Social_Media_Trends[[#This Row],[Views]]</f>
        <v>0.16697888717395101</v>
      </c>
      <c r="N2185" s="1" t="s">
        <v>29</v>
      </c>
      <c r="O2185" s="4">
        <f t="shared" si="34"/>
        <v>0</v>
      </c>
    </row>
    <row r="2186" spans="1:15">
      <c r="A2186" s="1" t="s">
        <v>2226</v>
      </c>
      <c r="B2186" s="2">
        <v>44810</v>
      </c>
      <c r="C2186" s="13" t="str">
        <f>TEXT(bbdd_Social_Media_Trends[[#This Row],[Post_Date]],"aaaa-mm")</f>
        <v>2022-09</v>
      </c>
      <c r="D2186" s="1" t="s">
        <v>27</v>
      </c>
      <c r="E2186" s="1" t="s">
        <v>59</v>
      </c>
      <c r="F2186" s="1" t="s">
        <v>20</v>
      </c>
      <c r="G2186" s="1" t="s">
        <v>15</v>
      </c>
      <c r="H2186">
        <v>2204480</v>
      </c>
      <c r="I2186">
        <v>287793</v>
      </c>
      <c r="J2186">
        <v>19461</v>
      </c>
      <c r="K2186">
        <v>28472</v>
      </c>
      <c r="L2186">
        <f>bbdd_Social_Media_Trends[[#This Row],[Likes]]+bbdd_Social_Media_Trends[[#This Row],[Shares]]+bbdd_Social_Media_Trends[[#This Row],[Comments]]</f>
        <v>335726</v>
      </c>
      <c r="M2186">
        <f>bbdd_Social_Media_Trends[[#This Row],[Interactions]]/bbdd_Social_Media_Trends[[#This Row],[Views]]</f>
        <v>0.15229260415154594</v>
      </c>
      <c r="N2186" s="1" t="s">
        <v>29</v>
      </c>
      <c r="O2186" s="4">
        <f t="shared" si="34"/>
        <v>0</v>
      </c>
    </row>
    <row r="2187" spans="1:15">
      <c r="A2187" s="1" t="s">
        <v>2227</v>
      </c>
      <c r="B2187" s="2">
        <v>44875</v>
      </c>
      <c r="C2187" s="13" t="str">
        <f>TEXT(bbdd_Social_Media_Trends[[#This Row],[Post_Date]],"aaaa-mm")</f>
        <v>2022-11</v>
      </c>
      <c r="D2187" s="1" t="s">
        <v>27</v>
      </c>
      <c r="E2187" s="1" t="s">
        <v>49</v>
      </c>
      <c r="F2187" s="1" t="s">
        <v>20</v>
      </c>
      <c r="G2187" s="1" t="s">
        <v>15</v>
      </c>
      <c r="H2187">
        <v>1764533</v>
      </c>
      <c r="I2187">
        <v>472012</v>
      </c>
      <c r="J2187">
        <v>15668</v>
      </c>
      <c r="K2187">
        <v>49499</v>
      </c>
      <c r="L2187">
        <f>bbdd_Social_Media_Trends[[#This Row],[Likes]]+bbdd_Social_Media_Trends[[#This Row],[Shares]]+bbdd_Social_Media_Trends[[#This Row],[Comments]]</f>
        <v>537179</v>
      </c>
      <c r="M2187">
        <f>bbdd_Social_Media_Trends[[#This Row],[Interactions]]/bbdd_Social_Media_Trends[[#This Row],[Views]]</f>
        <v>0.30443125744885474</v>
      </c>
      <c r="N2187" s="1" t="s">
        <v>29</v>
      </c>
      <c r="O2187" s="4">
        <f t="shared" si="34"/>
        <v>0</v>
      </c>
    </row>
    <row r="2188" spans="1:15">
      <c r="A2188" s="1" t="s">
        <v>2228</v>
      </c>
      <c r="B2188" s="2">
        <v>44996</v>
      </c>
      <c r="C2188" s="13" t="str">
        <f>TEXT(bbdd_Social_Media_Trends[[#This Row],[Post_Date]],"aaaa-mm")</f>
        <v>2023-03</v>
      </c>
      <c r="D2188" s="1" t="s">
        <v>27</v>
      </c>
      <c r="E2188" s="1" t="s">
        <v>46</v>
      </c>
      <c r="F2188" s="1" t="s">
        <v>36</v>
      </c>
      <c r="G2188" s="1" t="s">
        <v>25</v>
      </c>
      <c r="H2188">
        <v>3939014</v>
      </c>
      <c r="I2188">
        <v>405603</v>
      </c>
      <c r="J2188">
        <v>52812</v>
      </c>
      <c r="K2188">
        <v>15241</v>
      </c>
      <c r="L2188">
        <f>bbdd_Social_Media_Trends[[#This Row],[Likes]]+bbdd_Social_Media_Trends[[#This Row],[Shares]]+bbdd_Social_Media_Trends[[#This Row],[Comments]]</f>
        <v>473656</v>
      </c>
      <c r="M2188">
        <f>bbdd_Social_Media_Trends[[#This Row],[Interactions]]/bbdd_Social_Media_Trends[[#This Row],[Views]]</f>
        <v>0.12024735124069119</v>
      </c>
      <c r="N2188" s="1" t="s">
        <v>22</v>
      </c>
      <c r="O2188" s="4">
        <f t="shared" si="34"/>
        <v>0</v>
      </c>
    </row>
    <row r="2189" spans="1:15">
      <c r="A2189" s="1" t="s">
        <v>2229</v>
      </c>
      <c r="B2189" s="2">
        <v>44839</v>
      </c>
      <c r="C2189" s="13" t="str">
        <f>TEXT(bbdd_Social_Media_Trends[[#This Row],[Post_Date]],"aaaa-mm")</f>
        <v>2022-10</v>
      </c>
      <c r="D2189" s="1" t="s">
        <v>24</v>
      </c>
      <c r="E2189" s="1" t="s">
        <v>31</v>
      </c>
      <c r="F2189" s="1" t="s">
        <v>41</v>
      </c>
      <c r="G2189" s="1" t="s">
        <v>50</v>
      </c>
      <c r="H2189">
        <v>1448171</v>
      </c>
      <c r="I2189">
        <v>171170</v>
      </c>
      <c r="J2189">
        <v>97460</v>
      </c>
      <c r="K2189">
        <v>23669</v>
      </c>
      <c r="L2189">
        <f>bbdd_Social_Media_Trends[[#This Row],[Likes]]+bbdd_Social_Media_Trends[[#This Row],[Shares]]+bbdd_Social_Media_Trends[[#This Row],[Comments]]</f>
        <v>292299</v>
      </c>
      <c r="M2189">
        <f>bbdd_Social_Media_Trends[[#This Row],[Interactions]]/bbdd_Social_Media_Trends[[#This Row],[Views]]</f>
        <v>0.20184011418541042</v>
      </c>
      <c r="N2189" s="1" t="s">
        <v>16</v>
      </c>
      <c r="O2189" s="4">
        <f t="shared" si="34"/>
        <v>0</v>
      </c>
    </row>
    <row r="2190" spans="1:15">
      <c r="A2190" s="1" t="s">
        <v>2230</v>
      </c>
      <c r="B2190" s="2">
        <v>44917</v>
      </c>
      <c r="C2190" s="13" t="str">
        <f>TEXT(bbdd_Social_Media_Trends[[#This Row],[Post_Date]],"aaaa-mm")</f>
        <v>2022-12</v>
      </c>
      <c r="D2190" s="1" t="s">
        <v>27</v>
      </c>
      <c r="E2190" s="1" t="s">
        <v>46</v>
      </c>
      <c r="F2190" s="1" t="s">
        <v>32</v>
      </c>
      <c r="G2190" s="1" t="s">
        <v>25</v>
      </c>
      <c r="H2190">
        <v>3151221</v>
      </c>
      <c r="I2190">
        <v>407639</v>
      </c>
      <c r="J2190">
        <v>84929</v>
      </c>
      <c r="K2190">
        <v>11992</v>
      </c>
      <c r="L2190">
        <f>bbdd_Social_Media_Trends[[#This Row],[Likes]]+bbdd_Social_Media_Trends[[#This Row],[Shares]]+bbdd_Social_Media_Trends[[#This Row],[Comments]]</f>
        <v>504560</v>
      </c>
      <c r="M2190">
        <f>bbdd_Social_Media_Trends[[#This Row],[Interactions]]/bbdd_Social_Media_Trends[[#This Row],[Views]]</f>
        <v>0.16011571387725584</v>
      </c>
      <c r="N2190" s="1" t="s">
        <v>22</v>
      </c>
      <c r="O2190" s="4">
        <f t="shared" si="34"/>
        <v>0</v>
      </c>
    </row>
    <row r="2191" spans="1:15">
      <c r="A2191" s="1" t="s">
        <v>2231</v>
      </c>
      <c r="B2191" s="2">
        <v>45223</v>
      </c>
      <c r="C2191" s="13" t="str">
        <f>TEXT(bbdd_Social_Media_Trends[[#This Row],[Post_Date]],"aaaa-mm")</f>
        <v>2023-10</v>
      </c>
      <c r="D2191" s="1" t="s">
        <v>12</v>
      </c>
      <c r="E2191" s="1" t="s">
        <v>39</v>
      </c>
      <c r="F2191" s="1" t="s">
        <v>32</v>
      </c>
      <c r="G2191" s="1" t="s">
        <v>60</v>
      </c>
      <c r="H2191">
        <v>1320584</v>
      </c>
      <c r="I2191">
        <v>445459</v>
      </c>
      <c r="J2191">
        <v>33529</v>
      </c>
      <c r="K2191">
        <v>3631</v>
      </c>
      <c r="L2191">
        <f>bbdd_Social_Media_Trends[[#This Row],[Likes]]+bbdd_Social_Media_Trends[[#This Row],[Shares]]+bbdd_Social_Media_Trends[[#This Row],[Comments]]</f>
        <v>482619</v>
      </c>
      <c r="M2191">
        <f>bbdd_Social_Media_Trends[[#This Row],[Interactions]]/bbdd_Social_Media_Trends[[#This Row],[Views]]</f>
        <v>0.36545876672744787</v>
      </c>
      <c r="N2191" s="1" t="s">
        <v>22</v>
      </c>
      <c r="O2191" s="4">
        <f t="shared" si="34"/>
        <v>0</v>
      </c>
    </row>
    <row r="2192" spans="1:15">
      <c r="A2192" s="1" t="s">
        <v>2232</v>
      </c>
      <c r="B2192" s="2">
        <v>45102</v>
      </c>
      <c r="C2192" s="13" t="str">
        <f>TEXT(bbdd_Social_Media_Trends[[#This Row],[Post_Date]],"aaaa-mm")</f>
        <v>2023-06</v>
      </c>
      <c r="D2192" s="1" t="s">
        <v>18</v>
      </c>
      <c r="E2192" s="1" t="s">
        <v>35</v>
      </c>
      <c r="F2192" s="1" t="s">
        <v>41</v>
      </c>
      <c r="G2192" s="1" t="s">
        <v>50</v>
      </c>
      <c r="H2192">
        <v>3712830</v>
      </c>
      <c r="I2192">
        <v>135258</v>
      </c>
      <c r="J2192">
        <v>87420</v>
      </c>
      <c r="K2192">
        <v>47950</v>
      </c>
      <c r="L2192">
        <f>bbdd_Social_Media_Trends[[#This Row],[Likes]]+bbdd_Social_Media_Trends[[#This Row],[Shares]]+bbdd_Social_Media_Trends[[#This Row],[Comments]]</f>
        <v>270628</v>
      </c>
      <c r="M2192">
        <f>bbdd_Social_Media_Trends[[#This Row],[Interactions]]/bbdd_Social_Media_Trends[[#This Row],[Views]]</f>
        <v>7.2889951869598124E-2</v>
      </c>
      <c r="N2192" s="1" t="s">
        <v>16</v>
      </c>
      <c r="O2192" s="4">
        <f t="shared" si="34"/>
        <v>0</v>
      </c>
    </row>
    <row r="2193" spans="1:15">
      <c r="A2193" s="1" t="s">
        <v>2233</v>
      </c>
      <c r="B2193" s="2">
        <v>45022</v>
      </c>
      <c r="C2193" s="13" t="str">
        <f>TEXT(bbdd_Social_Media_Trends[[#This Row],[Post_Date]],"aaaa-mm")</f>
        <v>2023-04</v>
      </c>
      <c r="D2193" s="1" t="s">
        <v>27</v>
      </c>
      <c r="E2193" s="1" t="s">
        <v>59</v>
      </c>
      <c r="F2193" s="1" t="s">
        <v>20</v>
      </c>
      <c r="G2193" s="1" t="s">
        <v>15</v>
      </c>
      <c r="H2193">
        <v>658004</v>
      </c>
      <c r="I2193">
        <v>435828</v>
      </c>
      <c r="J2193">
        <v>78312</v>
      </c>
      <c r="K2193">
        <v>29891</v>
      </c>
      <c r="L2193">
        <f>bbdd_Social_Media_Trends[[#This Row],[Likes]]+bbdd_Social_Media_Trends[[#This Row],[Shares]]+bbdd_Social_Media_Trends[[#This Row],[Comments]]</f>
        <v>544031</v>
      </c>
      <c r="M2193">
        <f>bbdd_Social_Media_Trends[[#This Row],[Interactions]]/bbdd_Social_Media_Trends[[#This Row],[Views]]</f>
        <v>0.82678980674889513</v>
      </c>
      <c r="N2193" s="1" t="s">
        <v>29</v>
      </c>
      <c r="O2193" s="4">
        <f t="shared" si="34"/>
        <v>0</v>
      </c>
    </row>
    <row r="2194" spans="1:15">
      <c r="A2194" s="1" t="s">
        <v>2234</v>
      </c>
      <c r="B2194" s="2">
        <v>44570</v>
      </c>
      <c r="C2194" s="13" t="str">
        <f>TEXT(bbdd_Social_Media_Trends[[#This Row],[Post_Date]],"aaaa-mm")</f>
        <v>2022-01</v>
      </c>
      <c r="D2194" s="1" t="s">
        <v>24</v>
      </c>
      <c r="E2194" s="1" t="s">
        <v>57</v>
      </c>
      <c r="F2194" s="1" t="s">
        <v>36</v>
      </c>
      <c r="G2194" s="1" t="s">
        <v>28</v>
      </c>
      <c r="H2194">
        <v>2044541</v>
      </c>
      <c r="I2194">
        <v>57785</v>
      </c>
      <c r="J2194">
        <v>95543</v>
      </c>
      <c r="K2194">
        <v>45021</v>
      </c>
      <c r="L2194">
        <f>bbdd_Social_Media_Trends[[#This Row],[Likes]]+bbdd_Social_Media_Trends[[#This Row],[Shares]]+bbdd_Social_Media_Trends[[#This Row],[Comments]]</f>
        <v>198349</v>
      </c>
      <c r="M2194">
        <f>bbdd_Social_Media_Trends[[#This Row],[Interactions]]/bbdd_Social_Media_Trends[[#This Row],[Views]]</f>
        <v>9.7013950808518878E-2</v>
      </c>
      <c r="N2194" s="1" t="s">
        <v>16</v>
      </c>
      <c r="O2194" s="4">
        <f t="shared" si="34"/>
        <v>0</v>
      </c>
    </row>
    <row r="2195" spans="1:15">
      <c r="A2195" s="1" t="s">
        <v>2235</v>
      </c>
      <c r="B2195" s="2">
        <v>45214</v>
      </c>
      <c r="C2195" s="13" t="str">
        <f>TEXT(bbdd_Social_Media_Trends[[#This Row],[Post_Date]],"aaaa-mm")</f>
        <v>2023-10</v>
      </c>
      <c r="D2195" s="1" t="s">
        <v>12</v>
      </c>
      <c r="E2195" s="1" t="s">
        <v>49</v>
      </c>
      <c r="F2195" s="1" t="s">
        <v>47</v>
      </c>
      <c r="G2195" s="1" t="s">
        <v>37</v>
      </c>
      <c r="H2195">
        <v>3224016</v>
      </c>
      <c r="I2195">
        <v>293451</v>
      </c>
      <c r="J2195">
        <v>48981</v>
      </c>
      <c r="K2195">
        <v>27567</v>
      </c>
      <c r="L2195">
        <f>bbdd_Social_Media_Trends[[#This Row],[Likes]]+bbdd_Social_Media_Trends[[#This Row],[Shares]]+bbdd_Social_Media_Trends[[#This Row],[Comments]]</f>
        <v>369999</v>
      </c>
      <c r="M2195">
        <f>bbdd_Social_Media_Trends[[#This Row],[Interactions]]/bbdd_Social_Media_Trends[[#This Row],[Views]]</f>
        <v>0.11476338827102595</v>
      </c>
      <c r="N2195" s="1" t="s">
        <v>22</v>
      </c>
      <c r="O2195" s="4">
        <f t="shared" si="34"/>
        <v>0</v>
      </c>
    </row>
    <row r="2196" spans="1:15">
      <c r="A2196" s="1" t="s">
        <v>2236</v>
      </c>
      <c r="B2196" s="2">
        <v>45042</v>
      </c>
      <c r="C2196" s="13" t="str">
        <f>TEXT(bbdd_Social_Media_Trends[[#This Row],[Post_Date]],"aaaa-mm")</f>
        <v>2023-04</v>
      </c>
      <c r="D2196" s="1" t="s">
        <v>18</v>
      </c>
      <c r="E2196" s="1" t="s">
        <v>52</v>
      </c>
      <c r="F2196" s="1" t="s">
        <v>32</v>
      </c>
      <c r="G2196" s="1" t="s">
        <v>44</v>
      </c>
      <c r="H2196">
        <v>1615734</v>
      </c>
      <c r="I2196">
        <v>285555</v>
      </c>
      <c r="J2196">
        <v>68383</v>
      </c>
      <c r="K2196">
        <v>31687</v>
      </c>
      <c r="L2196">
        <f>bbdd_Social_Media_Trends[[#This Row],[Likes]]+bbdd_Social_Media_Trends[[#This Row],[Shares]]+bbdd_Social_Media_Trends[[#This Row],[Comments]]</f>
        <v>385625</v>
      </c>
      <c r="M2196">
        <f>bbdd_Social_Media_Trends[[#This Row],[Interactions]]/bbdd_Social_Media_Trends[[#This Row],[Views]]</f>
        <v>0.23866861748282825</v>
      </c>
      <c r="N2196" s="1" t="s">
        <v>29</v>
      </c>
      <c r="O2196" s="4">
        <f t="shared" si="34"/>
        <v>0</v>
      </c>
    </row>
    <row r="2197" spans="1:15">
      <c r="A2197" s="1" t="s">
        <v>2237</v>
      </c>
      <c r="B2197" s="2">
        <v>44824</v>
      </c>
      <c r="C2197" s="13" t="str">
        <f>TEXT(bbdd_Social_Media_Trends[[#This Row],[Post_Date]],"aaaa-mm")</f>
        <v>2022-09</v>
      </c>
      <c r="D2197" s="1" t="s">
        <v>12</v>
      </c>
      <c r="E2197" s="1" t="s">
        <v>13</v>
      </c>
      <c r="F2197" s="1" t="s">
        <v>41</v>
      </c>
      <c r="G2197" s="1" t="s">
        <v>25</v>
      </c>
      <c r="H2197">
        <v>639630</v>
      </c>
      <c r="I2197">
        <v>343326</v>
      </c>
      <c r="J2197">
        <v>96725</v>
      </c>
      <c r="K2197">
        <v>48577</v>
      </c>
      <c r="L2197">
        <f>bbdd_Social_Media_Trends[[#This Row],[Likes]]+bbdd_Social_Media_Trends[[#This Row],[Shares]]+bbdd_Social_Media_Trends[[#This Row],[Comments]]</f>
        <v>488628</v>
      </c>
      <c r="M2197">
        <f>bbdd_Social_Media_Trends[[#This Row],[Interactions]]/bbdd_Social_Media_Trends[[#This Row],[Views]]</f>
        <v>0.76392289292247084</v>
      </c>
      <c r="N2197" s="1" t="s">
        <v>29</v>
      </c>
      <c r="O2197" s="4">
        <f t="shared" si="34"/>
        <v>0</v>
      </c>
    </row>
    <row r="2198" spans="1:15">
      <c r="A2198" s="1" t="s">
        <v>2238</v>
      </c>
      <c r="B2198" s="2">
        <v>45079</v>
      </c>
      <c r="C2198" s="13" t="str">
        <f>TEXT(bbdd_Social_Media_Trends[[#This Row],[Post_Date]],"aaaa-mm")</f>
        <v>2023-06</v>
      </c>
      <c r="D2198" s="1" t="s">
        <v>12</v>
      </c>
      <c r="E2198" s="1" t="s">
        <v>49</v>
      </c>
      <c r="F2198" s="1" t="s">
        <v>47</v>
      </c>
      <c r="G2198" s="1" t="s">
        <v>28</v>
      </c>
      <c r="H2198">
        <v>4027013</v>
      </c>
      <c r="I2198">
        <v>187226</v>
      </c>
      <c r="J2198">
        <v>91851</v>
      </c>
      <c r="K2198">
        <v>23484</v>
      </c>
      <c r="L2198">
        <f>bbdd_Social_Media_Trends[[#This Row],[Likes]]+bbdd_Social_Media_Trends[[#This Row],[Shares]]+bbdd_Social_Media_Trends[[#This Row],[Comments]]</f>
        <v>302561</v>
      </c>
      <c r="M2198">
        <f>bbdd_Social_Media_Trends[[#This Row],[Interactions]]/bbdd_Social_Media_Trends[[#This Row],[Views]]</f>
        <v>7.5132859019824375E-2</v>
      </c>
      <c r="N2198" s="1" t="s">
        <v>16</v>
      </c>
      <c r="O2198" s="4">
        <f t="shared" si="34"/>
        <v>0</v>
      </c>
    </row>
    <row r="2199" spans="1:15">
      <c r="A2199" s="1" t="s">
        <v>2239</v>
      </c>
      <c r="B2199" s="2">
        <v>45120</v>
      </c>
      <c r="C2199" s="13" t="str">
        <f>TEXT(bbdd_Social_Media_Trends[[#This Row],[Post_Date]],"aaaa-mm")</f>
        <v>2023-07</v>
      </c>
      <c r="D2199" s="1" t="s">
        <v>24</v>
      </c>
      <c r="E2199" s="1" t="s">
        <v>59</v>
      </c>
      <c r="F2199" s="1" t="s">
        <v>36</v>
      </c>
      <c r="G2199" s="1" t="s">
        <v>50</v>
      </c>
      <c r="H2199">
        <v>1006906</v>
      </c>
      <c r="I2199">
        <v>153888</v>
      </c>
      <c r="J2199">
        <v>62055</v>
      </c>
      <c r="K2199">
        <v>43370</v>
      </c>
      <c r="L2199">
        <f>bbdd_Social_Media_Trends[[#This Row],[Likes]]+bbdd_Social_Media_Trends[[#This Row],[Shares]]+bbdd_Social_Media_Trends[[#This Row],[Comments]]</f>
        <v>259313</v>
      </c>
      <c r="M2199">
        <f>bbdd_Social_Media_Trends[[#This Row],[Interactions]]/bbdd_Social_Media_Trends[[#This Row],[Views]]</f>
        <v>0.25753446697109761</v>
      </c>
      <c r="N2199" s="1" t="s">
        <v>29</v>
      </c>
      <c r="O2199" s="4">
        <f t="shared" si="34"/>
        <v>0</v>
      </c>
    </row>
    <row r="2200" spans="1:15">
      <c r="A2200" s="1" t="s">
        <v>2240</v>
      </c>
      <c r="B2200" s="2">
        <v>45188</v>
      </c>
      <c r="C2200" s="13" t="str">
        <f>TEXT(bbdd_Social_Media_Trends[[#This Row],[Post_Date]],"aaaa-mm")</f>
        <v>2023-09</v>
      </c>
      <c r="D2200" s="1" t="s">
        <v>12</v>
      </c>
      <c r="E2200" s="1" t="s">
        <v>39</v>
      </c>
      <c r="F2200" s="1" t="s">
        <v>41</v>
      </c>
      <c r="G2200" s="1" t="s">
        <v>25</v>
      </c>
      <c r="H2200">
        <v>810419</v>
      </c>
      <c r="I2200">
        <v>34397</v>
      </c>
      <c r="J2200">
        <v>20268</v>
      </c>
      <c r="K2200">
        <v>21325</v>
      </c>
      <c r="L2200">
        <f>bbdd_Social_Media_Trends[[#This Row],[Likes]]+bbdd_Social_Media_Trends[[#This Row],[Shares]]+bbdd_Social_Media_Trends[[#This Row],[Comments]]</f>
        <v>75990</v>
      </c>
      <c r="M2200">
        <f>bbdd_Social_Media_Trends[[#This Row],[Interactions]]/bbdd_Social_Media_Trends[[#This Row],[Views]]</f>
        <v>9.376631100702229E-2</v>
      </c>
      <c r="N2200" s="1" t="s">
        <v>29</v>
      </c>
      <c r="O2200" s="4">
        <f t="shared" si="34"/>
        <v>0</v>
      </c>
    </row>
    <row r="2201" spans="1:15">
      <c r="A2201" s="1" t="s">
        <v>2241</v>
      </c>
      <c r="B2201" s="2">
        <v>44880</v>
      </c>
      <c r="C2201" s="13" t="str">
        <f>TEXT(bbdd_Social_Media_Trends[[#This Row],[Post_Date]],"aaaa-mm")</f>
        <v>2022-11</v>
      </c>
      <c r="D2201" s="1" t="s">
        <v>18</v>
      </c>
      <c r="E2201" s="1" t="s">
        <v>13</v>
      </c>
      <c r="F2201" s="1" t="s">
        <v>41</v>
      </c>
      <c r="G2201" s="1" t="s">
        <v>44</v>
      </c>
      <c r="H2201">
        <v>3995291</v>
      </c>
      <c r="I2201">
        <v>237537</v>
      </c>
      <c r="J2201">
        <v>75689</v>
      </c>
      <c r="K2201">
        <v>38151</v>
      </c>
      <c r="L2201">
        <f>bbdd_Social_Media_Trends[[#This Row],[Likes]]+bbdd_Social_Media_Trends[[#This Row],[Shares]]+bbdd_Social_Media_Trends[[#This Row],[Comments]]</f>
        <v>351377</v>
      </c>
      <c r="M2201">
        <f>bbdd_Social_Media_Trends[[#This Row],[Interactions]]/bbdd_Social_Media_Trends[[#This Row],[Views]]</f>
        <v>8.7947786531694438E-2</v>
      </c>
      <c r="N2201" s="1" t="s">
        <v>22</v>
      </c>
      <c r="O2201" s="4">
        <f t="shared" si="34"/>
        <v>0</v>
      </c>
    </row>
    <row r="2202" spans="1:15">
      <c r="A2202" s="1" t="s">
        <v>2242</v>
      </c>
      <c r="B2202" s="2">
        <v>45067</v>
      </c>
      <c r="C2202" s="13" t="str">
        <f>TEXT(bbdd_Social_Media_Trends[[#This Row],[Post_Date]],"aaaa-mm")</f>
        <v>2023-05</v>
      </c>
      <c r="D2202" s="1" t="s">
        <v>27</v>
      </c>
      <c r="E2202" s="1" t="s">
        <v>49</v>
      </c>
      <c r="F2202" s="1" t="s">
        <v>36</v>
      </c>
      <c r="G2202" s="1" t="s">
        <v>21</v>
      </c>
      <c r="H2202">
        <v>2965309</v>
      </c>
      <c r="I2202">
        <v>180167</v>
      </c>
      <c r="J2202">
        <v>89358</v>
      </c>
      <c r="K2202">
        <v>9672</v>
      </c>
      <c r="L2202">
        <f>bbdd_Social_Media_Trends[[#This Row],[Likes]]+bbdd_Social_Media_Trends[[#This Row],[Shares]]+bbdd_Social_Media_Trends[[#This Row],[Comments]]</f>
        <v>279197</v>
      </c>
      <c r="M2202">
        <f>bbdd_Social_Media_Trends[[#This Row],[Interactions]]/bbdd_Social_Media_Trends[[#This Row],[Views]]</f>
        <v>9.4154437193560606E-2</v>
      </c>
      <c r="N2202" s="1" t="s">
        <v>22</v>
      </c>
      <c r="O2202" s="4">
        <f t="shared" si="34"/>
        <v>0</v>
      </c>
    </row>
    <row r="2203" spans="1:15">
      <c r="A2203" s="1" t="s">
        <v>2243</v>
      </c>
      <c r="B2203" s="2">
        <v>44883</v>
      </c>
      <c r="C2203" s="13" t="str">
        <f>TEXT(bbdd_Social_Media_Trends[[#This Row],[Post_Date]],"aaaa-mm")</f>
        <v>2022-11</v>
      </c>
      <c r="D2203" s="1" t="s">
        <v>24</v>
      </c>
      <c r="E2203" s="1" t="s">
        <v>57</v>
      </c>
      <c r="F2203" s="1" t="s">
        <v>41</v>
      </c>
      <c r="G2203" s="1" t="s">
        <v>60</v>
      </c>
      <c r="H2203">
        <v>1551796</v>
      </c>
      <c r="I2203">
        <v>454815</v>
      </c>
      <c r="J2203">
        <v>86874</v>
      </c>
      <c r="K2203">
        <v>2310</v>
      </c>
      <c r="L2203">
        <f>bbdd_Social_Media_Trends[[#This Row],[Likes]]+bbdd_Social_Media_Trends[[#This Row],[Shares]]+bbdd_Social_Media_Trends[[#This Row],[Comments]]</f>
        <v>543999</v>
      </c>
      <c r="M2203">
        <f>bbdd_Social_Media_Trends[[#This Row],[Interactions]]/bbdd_Social_Media_Trends[[#This Row],[Views]]</f>
        <v>0.35056089846861316</v>
      </c>
      <c r="N2203" s="1" t="s">
        <v>16</v>
      </c>
      <c r="O2203" s="4">
        <f t="shared" si="34"/>
        <v>0</v>
      </c>
    </row>
    <row r="2204" spans="1:15">
      <c r="A2204" s="1" t="s">
        <v>2244</v>
      </c>
      <c r="B2204" s="2">
        <v>44695</v>
      </c>
      <c r="C2204" s="13" t="str">
        <f>TEXT(bbdd_Social_Media_Trends[[#This Row],[Post_Date]],"aaaa-mm")</f>
        <v>2022-05</v>
      </c>
      <c r="D2204" s="1" t="s">
        <v>18</v>
      </c>
      <c r="E2204" s="1" t="s">
        <v>52</v>
      </c>
      <c r="F2204" s="1" t="s">
        <v>32</v>
      </c>
      <c r="G2204" s="1" t="s">
        <v>44</v>
      </c>
      <c r="H2204">
        <v>4913452</v>
      </c>
      <c r="I2204">
        <v>306350</v>
      </c>
      <c r="J2204">
        <v>2985</v>
      </c>
      <c r="K2204">
        <v>44655</v>
      </c>
      <c r="L2204">
        <f>bbdd_Social_Media_Trends[[#This Row],[Likes]]+bbdd_Social_Media_Trends[[#This Row],[Shares]]+bbdd_Social_Media_Trends[[#This Row],[Comments]]</f>
        <v>353990</v>
      </c>
      <c r="M2204">
        <f>bbdd_Social_Media_Trends[[#This Row],[Interactions]]/bbdd_Social_Media_Trends[[#This Row],[Views]]</f>
        <v>7.2045071367340105E-2</v>
      </c>
      <c r="N2204" s="1" t="s">
        <v>29</v>
      </c>
      <c r="O2204" s="4">
        <f t="shared" si="34"/>
        <v>0</v>
      </c>
    </row>
    <row r="2205" spans="1:15">
      <c r="A2205" s="1" t="s">
        <v>2245</v>
      </c>
      <c r="B2205" s="2">
        <v>44776</v>
      </c>
      <c r="C2205" s="13" t="str">
        <f>TEXT(bbdd_Social_Media_Trends[[#This Row],[Post_Date]],"aaaa-mm")</f>
        <v>2022-08</v>
      </c>
      <c r="D2205" s="1" t="s">
        <v>12</v>
      </c>
      <c r="E2205" s="1" t="s">
        <v>39</v>
      </c>
      <c r="F2205" s="1" t="s">
        <v>41</v>
      </c>
      <c r="G2205" s="1" t="s">
        <v>21</v>
      </c>
      <c r="H2205">
        <v>2443283</v>
      </c>
      <c r="I2205">
        <v>82547</v>
      </c>
      <c r="J2205">
        <v>85481</v>
      </c>
      <c r="K2205">
        <v>19090</v>
      </c>
      <c r="L2205">
        <f>bbdd_Social_Media_Trends[[#This Row],[Likes]]+bbdd_Social_Media_Trends[[#This Row],[Shares]]+bbdd_Social_Media_Trends[[#This Row],[Comments]]</f>
        <v>187118</v>
      </c>
      <c r="M2205">
        <f>bbdd_Social_Media_Trends[[#This Row],[Interactions]]/bbdd_Social_Media_Trends[[#This Row],[Views]]</f>
        <v>7.6584660884555733E-2</v>
      </c>
      <c r="N2205" s="1" t="s">
        <v>29</v>
      </c>
      <c r="O2205" s="4">
        <f t="shared" si="34"/>
        <v>0</v>
      </c>
    </row>
    <row r="2206" spans="1:15">
      <c r="A2206" s="1" t="s">
        <v>2246</v>
      </c>
      <c r="B2206" s="2">
        <v>45041</v>
      </c>
      <c r="C2206" s="13" t="str">
        <f>TEXT(bbdd_Social_Media_Trends[[#This Row],[Post_Date]],"aaaa-mm")</f>
        <v>2023-04</v>
      </c>
      <c r="D2206" s="1" t="s">
        <v>27</v>
      </c>
      <c r="E2206" s="1" t="s">
        <v>13</v>
      </c>
      <c r="F2206" s="1" t="s">
        <v>14</v>
      </c>
      <c r="G2206" s="1" t="s">
        <v>44</v>
      </c>
      <c r="H2206">
        <v>4037538</v>
      </c>
      <c r="I2206">
        <v>373205</v>
      </c>
      <c r="J2206">
        <v>89453</v>
      </c>
      <c r="K2206">
        <v>48449</v>
      </c>
      <c r="L2206">
        <f>bbdd_Social_Media_Trends[[#This Row],[Likes]]+bbdd_Social_Media_Trends[[#This Row],[Shares]]+bbdd_Social_Media_Trends[[#This Row],[Comments]]</f>
        <v>511107</v>
      </c>
      <c r="M2206">
        <f>bbdd_Social_Media_Trends[[#This Row],[Interactions]]/bbdd_Social_Media_Trends[[#This Row],[Views]]</f>
        <v>0.12658877761645834</v>
      </c>
      <c r="N2206" s="1" t="s">
        <v>16</v>
      </c>
      <c r="O2206" s="4">
        <f t="shared" si="34"/>
        <v>0</v>
      </c>
    </row>
    <row r="2207" spans="1:15">
      <c r="A2207" s="1" t="s">
        <v>2247</v>
      </c>
      <c r="B2207" s="2">
        <v>44692</v>
      </c>
      <c r="C2207" s="13" t="str">
        <f>TEXT(bbdd_Social_Media_Trends[[#This Row],[Post_Date]],"aaaa-mm")</f>
        <v>2022-05</v>
      </c>
      <c r="D2207" s="1" t="s">
        <v>27</v>
      </c>
      <c r="E2207" s="1" t="s">
        <v>57</v>
      </c>
      <c r="F2207" s="1" t="s">
        <v>47</v>
      </c>
      <c r="G2207" s="1" t="s">
        <v>37</v>
      </c>
      <c r="H2207">
        <v>378803</v>
      </c>
      <c r="I2207">
        <v>367221</v>
      </c>
      <c r="J2207">
        <v>69287</v>
      </c>
      <c r="K2207">
        <v>15299</v>
      </c>
      <c r="L2207">
        <f>bbdd_Social_Media_Trends[[#This Row],[Likes]]+bbdd_Social_Media_Trends[[#This Row],[Shares]]+bbdd_Social_Media_Trends[[#This Row],[Comments]]</f>
        <v>451807</v>
      </c>
      <c r="M2207">
        <f>bbdd_Social_Media_Trends[[#This Row],[Interactions]]/bbdd_Social_Media_Trends[[#This Row],[Views]]</f>
        <v>1.1927228665031693</v>
      </c>
      <c r="N2207" s="1" t="s">
        <v>16</v>
      </c>
      <c r="O2207" s="4">
        <f t="shared" si="34"/>
        <v>0</v>
      </c>
    </row>
    <row r="2208" spans="1:15">
      <c r="A2208" s="1" t="s">
        <v>2248</v>
      </c>
      <c r="B2208" s="2">
        <v>44902</v>
      </c>
      <c r="C2208" s="13" t="str">
        <f>TEXT(bbdd_Social_Media_Trends[[#This Row],[Post_Date]],"aaaa-mm")</f>
        <v>2022-12</v>
      </c>
      <c r="D2208" s="1" t="s">
        <v>27</v>
      </c>
      <c r="E2208" s="1" t="s">
        <v>46</v>
      </c>
      <c r="F2208" s="1" t="s">
        <v>41</v>
      </c>
      <c r="G2208" s="1" t="s">
        <v>44</v>
      </c>
      <c r="H2208">
        <v>591859</v>
      </c>
      <c r="I2208">
        <v>475173</v>
      </c>
      <c r="J2208">
        <v>79780</v>
      </c>
      <c r="K2208">
        <v>15871</v>
      </c>
      <c r="L2208">
        <f>bbdd_Social_Media_Trends[[#This Row],[Likes]]+bbdd_Social_Media_Trends[[#This Row],[Shares]]+bbdd_Social_Media_Trends[[#This Row],[Comments]]</f>
        <v>570824</v>
      </c>
      <c r="M2208">
        <f>bbdd_Social_Media_Trends[[#This Row],[Interactions]]/bbdd_Social_Media_Trends[[#This Row],[Views]]</f>
        <v>0.96445944050863464</v>
      </c>
      <c r="N2208" s="1" t="s">
        <v>29</v>
      </c>
      <c r="O2208" s="4">
        <f t="shared" si="34"/>
        <v>0</v>
      </c>
    </row>
    <row r="2209" spans="1:15">
      <c r="A2209" s="1" t="s">
        <v>2249</v>
      </c>
      <c r="B2209" s="2">
        <v>44958</v>
      </c>
      <c r="C2209" s="13" t="str">
        <f>TEXT(bbdd_Social_Media_Trends[[#This Row],[Post_Date]],"aaaa-mm")</f>
        <v>2023-02</v>
      </c>
      <c r="D2209" s="1" t="s">
        <v>27</v>
      </c>
      <c r="E2209" s="1" t="s">
        <v>31</v>
      </c>
      <c r="F2209" s="1" t="s">
        <v>32</v>
      </c>
      <c r="G2209" s="1" t="s">
        <v>28</v>
      </c>
      <c r="H2209">
        <v>1035827</v>
      </c>
      <c r="I2209">
        <v>207082</v>
      </c>
      <c r="J2209">
        <v>54620</v>
      </c>
      <c r="K2209">
        <v>2009</v>
      </c>
      <c r="L2209">
        <f>bbdd_Social_Media_Trends[[#This Row],[Likes]]+bbdd_Social_Media_Trends[[#This Row],[Shares]]+bbdd_Social_Media_Trends[[#This Row],[Comments]]</f>
        <v>263711</v>
      </c>
      <c r="M2209">
        <f>bbdd_Social_Media_Trends[[#This Row],[Interactions]]/bbdd_Social_Media_Trends[[#This Row],[Views]]</f>
        <v>0.254589810846792</v>
      </c>
      <c r="N2209" s="1" t="s">
        <v>22</v>
      </c>
      <c r="O2209" s="4">
        <f t="shared" si="34"/>
        <v>0</v>
      </c>
    </row>
    <row r="2210" spans="1:15">
      <c r="A2210" s="1" t="s">
        <v>2250</v>
      </c>
      <c r="B2210" s="2">
        <v>45043</v>
      </c>
      <c r="C2210" s="13" t="str">
        <f>TEXT(bbdd_Social_Media_Trends[[#This Row],[Post_Date]],"aaaa-mm")</f>
        <v>2023-04</v>
      </c>
      <c r="D2210" s="1" t="s">
        <v>12</v>
      </c>
      <c r="E2210" s="1" t="s">
        <v>19</v>
      </c>
      <c r="F2210" s="1" t="s">
        <v>41</v>
      </c>
      <c r="G2210" s="1" t="s">
        <v>37</v>
      </c>
      <c r="H2210">
        <v>2114199</v>
      </c>
      <c r="I2210">
        <v>130092</v>
      </c>
      <c r="J2210">
        <v>77083</v>
      </c>
      <c r="K2210">
        <v>28834</v>
      </c>
      <c r="L2210">
        <f>bbdd_Social_Media_Trends[[#This Row],[Likes]]+bbdd_Social_Media_Trends[[#This Row],[Shares]]+bbdd_Social_Media_Trends[[#This Row],[Comments]]</f>
        <v>236009</v>
      </c>
      <c r="M2210">
        <f>bbdd_Social_Media_Trends[[#This Row],[Interactions]]/bbdd_Social_Media_Trends[[#This Row],[Views]]</f>
        <v>0.11163045673562423</v>
      </c>
      <c r="N2210" s="1" t="s">
        <v>22</v>
      </c>
      <c r="O2210" s="4">
        <f t="shared" si="34"/>
        <v>0</v>
      </c>
    </row>
    <row r="2211" spans="1:15">
      <c r="A2211" s="1" t="s">
        <v>2251</v>
      </c>
      <c r="B2211" s="2">
        <v>44792</v>
      </c>
      <c r="C2211" s="13" t="str">
        <f>TEXT(bbdd_Social_Media_Trends[[#This Row],[Post_Date]],"aaaa-mm")</f>
        <v>2022-08</v>
      </c>
      <c r="D2211" s="1" t="s">
        <v>27</v>
      </c>
      <c r="E2211" s="1" t="s">
        <v>19</v>
      </c>
      <c r="F2211" s="1" t="s">
        <v>47</v>
      </c>
      <c r="G2211" s="1" t="s">
        <v>25</v>
      </c>
      <c r="H2211">
        <v>4909844</v>
      </c>
      <c r="I2211">
        <v>224556</v>
      </c>
      <c r="J2211">
        <v>76869</v>
      </c>
      <c r="K2211">
        <v>28192</v>
      </c>
      <c r="L2211">
        <f>bbdd_Social_Media_Trends[[#This Row],[Likes]]+bbdd_Social_Media_Trends[[#This Row],[Shares]]+bbdd_Social_Media_Trends[[#This Row],[Comments]]</f>
        <v>329617</v>
      </c>
      <c r="M2211">
        <f>bbdd_Social_Media_Trends[[#This Row],[Interactions]]/bbdd_Social_Media_Trends[[#This Row],[Views]]</f>
        <v>6.7133904865409169E-2</v>
      </c>
      <c r="N2211" s="1" t="s">
        <v>22</v>
      </c>
      <c r="O2211" s="4">
        <f t="shared" si="34"/>
        <v>0</v>
      </c>
    </row>
    <row r="2212" spans="1:15">
      <c r="A2212" s="1" t="s">
        <v>2252</v>
      </c>
      <c r="B2212" s="2">
        <v>44570</v>
      </c>
      <c r="C2212" s="13" t="str">
        <f>TEXT(bbdd_Social_Media_Trends[[#This Row],[Post_Date]],"aaaa-mm")</f>
        <v>2022-01</v>
      </c>
      <c r="D2212" s="1" t="s">
        <v>24</v>
      </c>
      <c r="E2212" s="1" t="s">
        <v>52</v>
      </c>
      <c r="F2212" s="1" t="s">
        <v>32</v>
      </c>
      <c r="G2212" s="1" t="s">
        <v>60</v>
      </c>
      <c r="H2212">
        <v>2756985</v>
      </c>
      <c r="I2212">
        <v>167281</v>
      </c>
      <c r="J2212">
        <v>38374</v>
      </c>
      <c r="K2212">
        <v>11465</v>
      </c>
      <c r="L2212">
        <f>bbdd_Social_Media_Trends[[#This Row],[Likes]]+bbdd_Social_Media_Trends[[#This Row],[Shares]]+bbdd_Social_Media_Trends[[#This Row],[Comments]]</f>
        <v>217120</v>
      </c>
      <c r="M2212">
        <f>bbdd_Social_Media_Trends[[#This Row],[Interactions]]/bbdd_Social_Media_Trends[[#This Row],[Views]]</f>
        <v>7.875269542634436E-2</v>
      </c>
      <c r="N2212" s="1" t="s">
        <v>29</v>
      </c>
      <c r="O2212" s="4">
        <f t="shared" si="34"/>
        <v>0</v>
      </c>
    </row>
    <row r="2213" spans="1:15">
      <c r="A2213" s="1" t="s">
        <v>2253</v>
      </c>
      <c r="B2213" s="2">
        <v>45132</v>
      </c>
      <c r="C2213" s="13" t="str">
        <f>TEXT(bbdd_Social_Media_Trends[[#This Row],[Post_Date]],"aaaa-mm")</f>
        <v>2023-07</v>
      </c>
      <c r="D2213" s="1" t="s">
        <v>12</v>
      </c>
      <c r="E2213" s="1" t="s">
        <v>35</v>
      </c>
      <c r="F2213" s="1" t="s">
        <v>14</v>
      </c>
      <c r="G2213" s="1" t="s">
        <v>25</v>
      </c>
      <c r="H2213">
        <v>4854526</v>
      </c>
      <c r="I2213">
        <v>409766</v>
      </c>
      <c r="J2213">
        <v>24084</v>
      </c>
      <c r="K2213">
        <v>33526</v>
      </c>
      <c r="L2213">
        <f>bbdd_Social_Media_Trends[[#This Row],[Likes]]+bbdd_Social_Media_Trends[[#This Row],[Shares]]+bbdd_Social_Media_Trends[[#This Row],[Comments]]</f>
        <v>467376</v>
      </c>
      <c r="M2213">
        <f>bbdd_Social_Media_Trends[[#This Row],[Interactions]]/bbdd_Social_Media_Trends[[#This Row],[Views]]</f>
        <v>9.6276340882714403E-2</v>
      </c>
      <c r="N2213" s="1" t="s">
        <v>16</v>
      </c>
      <c r="O2213" s="4">
        <f t="shared" si="34"/>
        <v>0</v>
      </c>
    </row>
    <row r="2214" spans="1:15">
      <c r="A2214" s="1" t="s">
        <v>2254</v>
      </c>
      <c r="B2214" s="2">
        <v>45112</v>
      </c>
      <c r="C2214" s="13" t="str">
        <f>TEXT(bbdd_Social_Media_Trends[[#This Row],[Post_Date]],"aaaa-mm")</f>
        <v>2023-07</v>
      </c>
      <c r="D2214" s="1" t="s">
        <v>27</v>
      </c>
      <c r="E2214" s="1" t="s">
        <v>13</v>
      </c>
      <c r="F2214" s="1" t="s">
        <v>41</v>
      </c>
      <c r="G2214" s="1" t="s">
        <v>44</v>
      </c>
      <c r="H2214">
        <v>2968614</v>
      </c>
      <c r="I2214">
        <v>8940</v>
      </c>
      <c r="J2214">
        <v>55512</v>
      </c>
      <c r="K2214">
        <v>39938</v>
      </c>
      <c r="L2214">
        <f>bbdd_Social_Media_Trends[[#This Row],[Likes]]+bbdd_Social_Media_Trends[[#This Row],[Shares]]+bbdd_Social_Media_Trends[[#This Row],[Comments]]</f>
        <v>104390</v>
      </c>
      <c r="M2214">
        <f>bbdd_Social_Media_Trends[[#This Row],[Interactions]]/bbdd_Social_Media_Trends[[#This Row],[Views]]</f>
        <v>3.5164558275343309E-2</v>
      </c>
      <c r="N2214" s="1" t="s">
        <v>16</v>
      </c>
      <c r="O2214" s="4">
        <f t="shared" si="34"/>
        <v>0</v>
      </c>
    </row>
    <row r="2215" spans="1:15">
      <c r="A2215" s="1" t="s">
        <v>2255</v>
      </c>
      <c r="B2215" s="2">
        <v>44956</v>
      </c>
      <c r="C2215" s="13" t="str">
        <f>TEXT(bbdd_Social_Media_Trends[[#This Row],[Post_Date]],"aaaa-mm")</f>
        <v>2023-01</v>
      </c>
      <c r="D2215" s="1" t="s">
        <v>18</v>
      </c>
      <c r="E2215" s="1" t="s">
        <v>13</v>
      </c>
      <c r="F2215" s="1" t="s">
        <v>32</v>
      </c>
      <c r="G2215" s="1" t="s">
        <v>25</v>
      </c>
      <c r="H2215">
        <v>261001</v>
      </c>
      <c r="I2215">
        <v>277498</v>
      </c>
      <c r="J2215">
        <v>57943</v>
      </c>
      <c r="K2215">
        <v>20924</v>
      </c>
      <c r="L2215">
        <f>bbdd_Social_Media_Trends[[#This Row],[Likes]]+bbdd_Social_Media_Trends[[#This Row],[Shares]]+bbdd_Social_Media_Trends[[#This Row],[Comments]]</f>
        <v>356365</v>
      </c>
      <c r="M2215">
        <f>bbdd_Social_Media_Trends[[#This Row],[Interactions]]/bbdd_Social_Media_Trends[[#This Row],[Views]]</f>
        <v>1.3653779104294619</v>
      </c>
      <c r="N2215" s="1" t="s">
        <v>29</v>
      </c>
      <c r="O2215" s="4">
        <f t="shared" si="34"/>
        <v>0</v>
      </c>
    </row>
    <row r="2216" spans="1:15">
      <c r="A2216" s="1" t="s">
        <v>2256</v>
      </c>
      <c r="B2216" s="2">
        <v>45209</v>
      </c>
      <c r="C2216" s="13" t="str">
        <f>TEXT(bbdd_Social_Media_Trends[[#This Row],[Post_Date]],"aaaa-mm")</f>
        <v>2023-10</v>
      </c>
      <c r="D2216" s="1" t="s">
        <v>18</v>
      </c>
      <c r="E2216" s="1" t="s">
        <v>59</v>
      </c>
      <c r="F2216" s="1" t="s">
        <v>14</v>
      </c>
      <c r="G2216" s="1" t="s">
        <v>15</v>
      </c>
      <c r="H2216">
        <v>1136022</v>
      </c>
      <c r="I2216">
        <v>158575</v>
      </c>
      <c r="J2216">
        <v>56196</v>
      </c>
      <c r="K2216">
        <v>15648</v>
      </c>
      <c r="L2216">
        <f>bbdd_Social_Media_Trends[[#This Row],[Likes]]+bbdd_Social_Media_Trends[[#This Row],[Shares]]+bbdd_Social_Media_Trends[[#This Row],[Comments]]</f>
        <v>230419</v>
      </c>
      <c r="M2216">
        <f>bbdd_Social_Media_Trends[[#This Row],[Interactions]]/bbdd_Social_Media_Trends[[#This Row],[Views]]</f>
        <v>0.20282969872062337</v>
      </c>
      <c r="N2216" s="1" t="s">
        <v>16</v>
      </c>
      <c r="O2216" s="4">
        <f t="shared" si="34"/>
        <v>0</v>
      </c>
    </row>
    <row r="2217" spans="1:15">
      <c r="A2217" s="1" t="s">
        <v>2257</v>
      </c>
      <c r="B2217" s="2">
        <v>44973</v>
      </c>
      <c r="C2217" s="13" t="str">
        <f>TEXT(bbdd_Social_Media_Trends[[#This Row],[Post_Date]],"aaaa-mm")</f>
        <v>2023-02</v>
      </c>
      <c r="D2217" s="1" t="s">
        <v>27</v>
      </c>
      <c r="E2217" s="1" t="s">
        <v>39</v>
      </c>
      <c r="F2217" s="1" t="s">
        <v>20</v>
      </c>
      <c r="G2217" s="1" t="s">
        <v>37</v>
      </c>
      <c r="H2217">
        <v>2831737</v>
      </c>
      <c r="I2217">
        <v>137353</v>
      </c>
      <c r="J2217">
        <v>78616</v>
      </c>
      <c r="K2217">
        <v>8365</v>
      </c>
      <c r="L2217">
        <f>bbdd_Social_Media_Trends[[#This Row],[Likes]]+bbdd_Social_Media_Trends[[#This Row],[Shares]]+bbdd_Social_Media_Trends[[#This Row],[Comments]]</f>
        <v>224334</v>
      </c>
      <c r="M2217">
        <f>bbdd_Social_Media_Trends[[#This Row],[Interactions]]/bbdd_Social_Media_Trends[[#This Row],[Views]]</f>
        <v>7.9221340117390848E-2</v>
      </c>
      <c r="N2217" s="1" t="s">
        <v>16</v>
      </c>
      <c r="O2217" s="4">
        <f t="shared" si="34"/>
        <v>0</v>
      </c>
    </row>
    <row r="2218" spans="1:15">
      <c r="A2218" s="1" t="s">
        <v>2258</v>
      </c>
      <c r="B2218" s="2">
        <v>44918</v>
      </c>
      <c r="C2218" s="13" t="str">
        <f>TEXT(bbdd_Social_Media_Trends[[#This Row],[Post_Date]],"aaaa-mm")</f>
        <v>2022-12</v>
      </c>
      <c r="D2218" s="1" t="s">
        <v>24</v>
      </c>
      <c r="E2218" s="1" t="s">
        <v>19</v>
      </c>
      <c r="F2218" s="1" t="s">
        <v>36</v>
      </c>
      <c r="G2218" s="1" t="s">
        <v>50</v>
      </c>
      <c r="H2218">
        <v>3681125</v>
      </c>
      <c r="I2218">
        <v>234402</v>
      </c>
      <c r="J2218">
        <v>12937</v>
      </c>
      <c r="K2218">
        <v>11806</v>
      </c>
      <c r="L2218">
        <f>bbdd_Social_Media_Trends[[#This Row],[Likes]]+bbdd_Social_Media_Trends[[#This Row],[Shares]]+bbdd_Social_Media_Trends[[#This Row],[Comments]]</f>
        <v>259145</v>
      </c>
      <c r="M2218">
        <f>bbdd_Social_Media_Trends[[#This Row],[Interactions]]/bbdd_Social_Media_Trends[[#This Row],[Views]]</f>
        <v>7.0398315732282932E-2</v>
      </c>
      <c r="N2218" s="1" t="s">
        <v>29</v>
      </c>
      <c r="O2218" s="4">
        <f t="shared" si="34"/>
        <v>0</v>
      </c>
    </row>
    <row r="2219" spans="1:15">
      <c r="A2219" s="1" t="s">
        <v>2259</v>
      </c>
      <c r="B2219" s="2">
        <v>45166</v>
      </c>
      <c r="C2219" s="13" t="str">
        <f>TEXT(bbdd_Social_Media_Trends[[#This Row],[Post_Date]],"aaaa-mm")</f>
        <v>2023-08</v>
      </c>
      <c r="D2219" s="1" t="s">
        <v>18</v>
      </c>
      <c r="E2219" s="1" t="s">
        <v>35</v>
      </c>
      <c r="F2219" s="1" t="s">
        <v>14</v>
      </c>
      <c r="G2219" s="1" t="s">
        <v>28</v>
      </c>
      <c r="H2219">
        <v>213956</v>
      </c>
      <c r="I2219">
        <v>293513</v>
      </c>
      <c r="J2219">
        <v>50197</v>
      </c>
      <c r="K2219">
        <v>22937</v>
      </c>
      <c r="L2219">
        <f>bbdd_Social_Media_Trends[[#This Row],[Likes]]+bbdd_Social_Media_Trends[[#This Row],[Shares]]+bbdd_Social_Media_Trends[[#This Row],[Comments]]</f>
        <v>366647</v>
      </c>
      <c r="M2219">
        <f>bbdd_Social_Media_Trends[[#This Row],[Interactions]]/bbdd_Social_Media_Trends[[#This Row],[Views]]</f>
        <v>1.7136560788199442</v>
      </c>
      <c r="N2219" s="1" t="s">
        <v>29</v>
      </c>
      <c r="O2219" s="4">
        <f t="shared" si="34"/>
        <v>0</v>
      </c>
    </row>
    <row r="2220" spans="1:15">
      <c r="A2220" s="1" t="s">
        <v>2260</v>
      </c>
      <c r="B2220" s="2">
        <v>44758</v>
      </c>
      <c r="C2220" s="13" t="str">
        <f>TEXT(bbdd_Social_Media_Trends[[#This Row],[Post_Date]],"aaaa-mm")</f>
        <v>2022-07</v>
      </c>
      <c r="D2220" s="1" t="s">
        <v>24</v>
      </c>
      <c r="E2220" s="1" t="s">
        <v>19</v>
      </c>
      <c r="F2220" s="1" t="s">
        <v>36</v>
      </c>
      <c r="G2220" s="1" t="s">
        <v>50</v>
      </c>
      <c r="H2220">
        <v>175511</v>
      </c>
      <c r="I2220">
        <v>168183</v>
      </c>
      <c r="J2220">
        <v>60981</v>
      </c>
      <c r="K2220">
        <v>48874</v>
      </c>
      <c r="L2220">
        <f>bbdd_Social_Media_Trends[[#This Row],[Likes]]+bbdd_Social_Media_Trends[[#This Row],[Shares]]+bbdd_Social_Media_Trends[[#This Row],[Comments]]</f>
        <v>278038</v>
      </c>
      <c r="M2220">
        <f>bbdd_Social_Media_Trends[[#This Row],[Interactions]]/bbdd_Social_Media_Trends[[#This Row],[Views]]</f>
        <v>1.5841628160058343</v>
      </c>
      <c r="N2220" s="1" t="s">
        <v>29</v>
      </c>
      <c r="O2220" s="4">
        <f t="shared" si="34"/>
        <v>0</v>
      </c>
    </row>
    <row r="2221" spans="1:15">
      <c r="A2221" s="1" t="s">
        <v>2261</v>
      </c>
      <c r="B2221" s="2">
        <v>44742</v>
      </c>
      <c r="C2221" s="13" t="str">
        <f>TEXT(bbdd_Social_Media_Trends[[#This Row],[Post_Date]],"aaaa-mm")</f>
        <v>2022-06</v>
      </c>
      <c r="D2221" s="1" t="s">
        <v>18</v>
      </c>
      <c r="E2221" s="1" t="s">
        <v>49</v>
      </c>
      <c r="F2221" s="1" t="s">
        <v>14</v>
      </c>
      <c r="G2221" s="1" t="s">
        <v>21</v>
      </c>
      <c r="H2221">
        <v>517316</v>
      </c>
      <c r="I2221">
        <v>364221</v>
      </c>
      <c r="J2221">
        <v>48454</v>
      </c>
      <c r="K2221">
        <v>32308</v>
      </c>
      <c r="L2221">
        <f>bbdd_Social_Media_Trends[[#This Row],[Likes]]+bbdd_Social_Media_Trends[[#This Row],[Shares]]+bbdd_Social_Media_Trends[[#This Row],[Comments]]</f>
        <v>444983</v>
      </c>
      <c r="M2221">
        <f>bbdd_Social_Media_Trends[[#This Row],[Interactions]]/bbdd_Social_Media_Trends[[#This Row],[Views]]</f>
        <v>0.86017637188874885</v>
      </c>
      <c r="N2221" s="1" t="s">
        <v>16</v>
      </c>
      <c r="O2221" s="4">
        <f t="shared" si="34"/>
        <v>0</v>
      </c>
    </row>
    <row r="2222" spans="1:15">
      <c r="A2222" s="1" t="s">
        <v>2262</v>
      </c>
      <c r="B2222" s="2">
        <v>44610</v>
      </c>
      <c r="C2222" s="13" t="str">
        <f>TEXT(bbdd_Social_Media_Trends[[#This Row],[Post_Date]],"aaaa-mm")</f>
        <v>2022-02</v>
      </c>
      <c r="D2222" s="1" t="s">
        <v>18</v>
      </c>
      <c r="E2222" s="1" t="s">
        <v>52</v>
      </c>
      <c r="F2222" s="1" t="s">
        <v>36</v>
      </c>
      <c r="G2222" s="1" t="s">
        <v>25</v>
      </c>
      <c r="H2222">
        <v>2776258</v>
      </c>
      <c r="I2222">
        <v>317373</v>
      </c>
      <c r="J2222">
        <v>95587</v>
      </c>
      <c r="K2222">
        <v>17971</v>
      </c>
      <c r="L2222">
        <f>bbdd_Social_Media_Trends[[#This Row],[Likes]]+bbdd_Social_Media_Trends[[#This Row],[Shares]]+bbdd_Social_Media_Trends[[#This Row],[Comments]]</f>
        <v>430931</v>
      </c>
      <c r="M2222">
        <f>bbdd_Social_Media_Trends[[#This Row],[Interactions]]/bbdd_Social_Media_Trends[[#This Row],[Views]]</f>
        <v>0.15522008401236484</v>
      </c>
      <c r="N2222" s="1" t="s">
        <v>16</v>
      </c>
      <c r="O2222" s="4">
        <f t="shared" si="34"/>
        <v>0</v>
      </c>
    </row>
    <row r="2223" spans="1:15">
      <c r="A2223" s="1" t="s">
        <v>2263</v>
      </c>
      <c r="B2223" s="2">
        <v>45204</v>
      </c>
      <c r="C2223" s="13" t="str">
        <f>TEXT(bbdd_Social_Media_Trends[[#This Row],[Post_Date]],"aaaa-mm")</f>
        <v>2023-10</v>
      </c>
      <c r="D2223" s="1" t="s">
        <v>18</v>
      </c>
      <c r="E2223" s="1" t="s">
        <v>46</v>
      </c>
      <c r="F2223" s="1" t="s">
        <v>14</v>
      </c>
      <c r="G2223" s="1" t="s">
        <v>25</v>
      </c>
      <c r="H2223">
        <v>3603843</v>
      </c>
      <c r="I2223">
        <v>331779</v>
      </c>
      <c r="J2223">
        <v>44762</v>
      </c>
      <c r="K2223">
        <v>42966</v>
      </c>
      <c r="L2223">
        <f>bbdd_Social_Media_Trends[[#This Row],[Likes]]+bbdd_Social_Media_Trends[[#This Row],[Shares]]+bbdd_Social_Media_Trends[[#This Row],[Comments]]</f>
        <v>419507</v>
      </c>
      <c r="M2223">
        <f>bbdd_Social_Media_Trends[[#This Row],[Interactions]]/bbdd_Social_Media_Trends[[#This Row],[Views]]</f>
        <v>0.11640545939431879</v>
      </c>
      <c r="N2223" s="1" t="s">
        <v>22</v>
      </c>
      <c r="O2223" s="4">
        <f t="shared" si="34"/>
        <v>0</v>
      </c>
    </row>
    <row r="2224" spans="1:15">
      <c r="A2224" s="1" t="s">
        <v>2264</v>
      </c>
      <c r="B2224" s="2">
        <v>45030</v>
      </c>
      <c r="C2224" s="13" t="str">
        <f>TEXT(bbdd_Social_Media_Trends[[#This Row],[Post_Date]],"aaaa-mm")</f>
        <v>2023-04</v>
      </c>
      <c r="D2224" s="1" t="s">
        <v>27</v>
      </c>
      <c r="E2224" s="1" t="s">
        <v>35</v>
      </c>
      <c r="F2224" s="1" t="s">
        <v>36</v>
      </c>
      <c r="G2224" s="1" t="s">
        <v>28</v>
      </c>
      <c r="H2224">
        <v>965294</v>
      </c>
      <c r="I2224">
        <v>180682</v>
      </c>
      <c r="J2224">
        <v>20214</v>
      </c>
      <c r="K2224">
        <v>10817</v>
      </c>
      <c r="L2224">
        <f>bbdd_Social_Media_Trends[[#This Row],[Likes]]+bbdd_Social_Media_Trends[[#This Row],[Shares]]+bbdd_Social_Media_Trends[[#This Row],[Comments]]</f>
        <v>211713</v>
      </c>
      <c r="M2224">
        <f>bbdd_Social_Media_Trends[[#This Row],[Interactions]]/bbdd_Social_Media_Trends[[#This Row],[Views]]</f>
        <v>0.21932488961912122</v>
      </c>
      <c r="N2224" s="1" t="s">
        <v>22</v>
      </c>
      <c r="O2224" s="4">
        <f t="shared" si="34"/>
        <v>0</v>
      </c>
    </row>
    <row r="2225" spans="1:15">
      <c r="A2225" s="1" t="s">
        <v>2265</v>
      </c>
      <c r="B2225" s="2">
        <v>45037</v>
      </c>
      <c r="C2225" s="13" t="str">
        <f>TEXT(bbdd_Social_Media_Trends[[#This Row],[Post_Date]],"aaaa-mm")</f>
        <v>2023-04</v>
      </c>
      <c r="D2225" s="1" t="s">
        <v>27</v>
      </c>
      <c r="E2225" s="1" t="s">
        <v>57</v>
      </c>
      <c r="F2225" s="1" t="s">
        <v>20</v>
      </c>
      <c r="G2225" s="1" t="s">
        <v>15</v>
      </c>
      <c r="H2225">
        <v>4513431</v>
      </c>
      <c r="I2225">
        <v>496958</v>
      </c>
      <c r="J2225">
        <v>8179</v>
      </c>
      <c r="K2225">
        <v>42318</v>
      </c>
      <c r="L2225">
        <f>bbdd_Social_Media_Trends[[#This Row],[Likes]]+bbdd_Social_Media_Trends[[#This Row],[Shares]]+bbdd_Social_Media_Trends[[#This Row],[Comments]]</f>
        <v>547455</v>
      </c>
      <c r="M2225">
        <f>bbdd_Social_Media_Trends[[#This Row],[Interactions]]/bbdd_Social_Media_Trends[[#This Row],[Views]]</f>
        <v>0.1212946425900828</v>
      </c>
      <c r="N2225" s="1" t="s">
        <v>29</v>
      </c>
      <c r="O2225" s="4">
        <f t="shared" si="34"/>
        <v>0</v>
      </c>
    </row>
    <row r="2226" spans="1:15">
      <c r="A2226" s="1" t="s">
        <v>2266</v>
      </c>
      <c r="B2226" s="2">
        <v>45027</v>
      </c>
      <c r="C2226" s="13" t="str">
        <f>TEXT(bbdd_Social_Media_Trends[[#This Row],[Post_Date]],"aaaa-mm")</f>
        <v>2023-04</v>
      </c>
      <c r="D2226" s="1" t="s">
        <v>18</v>
      </c>
      <c r="E2226" s="1" t="s">
        <v>39</v>
      </c>
      <c r="F2226" s="1" t="s">
        <v>41</v>
      </c>
      <c r="G2226" s="1" t="s">
        <v>60</v>
      </c>
      <c r="H2226">
        <v>3087010</v>
      </c>
      <c r="I2226">
        <v>167365</v>
      </c>
      <c r="J2226">
        <v>34302</v>
      </c>
      <c r="K2226">
        <v>37657</v>
      </c>
      <c r="L2226">
        <f>bbdd_Social_Media_Trends[[#This Row],[Likes]]+bbdd_Social_Media_Trends[[#This Row],[Shares]]+bbdd_Social_Media_Trends[[#This Row],[Comments]]</f>
        <v>239324</v>
      </c>
      <c r="M2226">
        <f>bbdd_Social_Media_Trends[[#This Row],[Interactions]]/bbdd_Social_Media_Trends[[#This Row],[Views]]</f>
        <v>7.7526149899093302E-2</v>
      </c>
      <c r="N2226" s="1" t="s">
        <v>16</v>
      </c>
      <c r="O2226" s="4">
        <f t="shared" si="34"/>
        <v>0</v>
      </c>
    </row>
    <row r="2227" spans="1:15">
      <c r="A2227" s="1" t="s">
        <v>2267</v>
      </c>
      <c r="B2227" s="2">
        <v>45223</v>
      </c>
      <c r="C2227" s="13" t="str">
        <f>TEXT(bbdd_Social_Media_Trends[[#This Row],[Post_Date]],"aaaa-mm")</f>
        <v>2023-10</v>
      </c>
      <c r="D2227" s="1" t="s">
        <v>12</v>
      </c>
      <c r="E2227" s="1" t="s">
        <v>19</v>
      </c>
      <c r="F2227" s="1" t="s">
        <v>32</v>
      </c>
      <c r="G2227" s="1" t="s">
        <v>25</v>
      </c>
      <c r="H2227">
        <v>2979191</v>
      </c>
      <c r="I2227">
        <v>471046</v>
      </c>
      <c r="J2227">
        <v>81457</v>
      </c>
      <c r="K2227">
        <v>11460</v>
      </c>
      <c r="L2227">
        <f>bbdd_Social_Media_Trends[[#This Row],[Likes]]+bbdd_Social_Media_Trends[[#This Row],[Shares]]+bbdd_Social_Media_Trends[[#This Row],[Comments]]</f>
        <v>563963</v>
      </c>
      <c r="M2227">
        <f>bbdd_Social_Media_Trends[[#This Row],[Interactions]]/bbdd_Social_Media_Trends[[#This Row],[Views]]</f>
        <v>0.18930071955775912</v>
      </c>
      <c r="N2227" s="1" t="s">
        <v>29</v>
      </c>
      <c r="O2227" s="4">
        <f t="shared" si="34"/>
        <v>0</v>
      </c>
    </row>
    <row r="2228" spans="1:15">
      <c r="A2228" s="1" t="s">
        <v>2268</v>
      </c>
      <c r="B2228" s="2">
        <v>44825</v>
      </c>
      <c r="C2228" s="13" t="str">
        <f>TEXT(bbdd_Social_Media_Trends[[#This Row],[Post_Date]],"aaaa-mm")</f>
        <v>2022-09</v>
      </c>
      <c r="D2228" s="1" t="s">
        <v>18</v>
      </c>
      <c r="E2228" s="1" t="s">
        <v>19</v>
      </c>
      <c r="F2228" s="1" t="s">
        <v>14</v>
      </c>
      <c r="G2228" s="1" t="s">
        <v>50</v>
      </c>
      <c r="H2228">
        <v>646803</v>
      </c>
      <c r="I2228">
        <v>49231</v>
      </c>
      <c r="J2228">
        <v>73332</v>
      </c>
      <c r="K2228">
        <v>4583</v>
      </c>
      <c r="L2228">
        <f>bbdd_Social_Media_Trends[[#This Row],[Likes]]+bbdd_Social_Media_Trends[[#This Row],[Shares]]+bbdd_Social_Media_Trends[[#This Row],[Comments]]</f>
        <v>127146</v>
      </c>
      <c r="M2228">
        <f>bbdd_Social_Media_Trends[[#This Row],[Interactions]]/bbdd_Social_Media_Trends[[#This Row],[Views]]</f>
        <v>0.19657608267123064</v>
      </c>
      <c r="N2228" s="1" t="s">
        <v>16</v>
      </c>
      <c r="O2228" s="4">
        <f t="shared" si="34"/>
        <v>0</v>
      </c>
    </row>
    <row r="2229" spans="1:15">
      <c r="A2229" s="1" t="s">
        <v>2269</v>
      </c>
      <c r="B2229" s="2">
        <v>44887</v>
      </c>
      <c r="C2229" s="13" t="str">
        <f>TEXT(bbdd_Social_Media_Trends[[#This Row],[Post_Date]],"aaaa-mm")</f>
        <v>2022-11</v>
      </c>
      <c r="D2229" s="1" t="s">
        <v>27</v>
      </c>
      <c r="E2229" s="1" t="s">
        <v>46</v>
      </c>
      <c r="F2229" s="1" t="s">
        <v>32</v>
      </c>
      <c r="G2229" s="1" t="s">
        <v>15</v>
      </c>
      <c r="H2229">
        <v>2711276</v>
      </c>
      <c r="I2229">
        <v>358664</v>
      </c>
      <c r="J2229">
        <v>90509</v>
      </c>
      <c r="K2229">
        <v>24286</v>
      </c>
      <c r="L2229">
        <f>bbdd_Social_Media_Trends[[#This Row],[Likes]]+bbdd_Social_Media_Trends[[#This Row],[Shares]]+bbdd_Social_Media_Trends[[#This Row],[Comments]]</f>
        <v>473459</v>
      </c>
      <c r="M2229">
        <f>bbdd_Social_Media_Trends[[#This Row],[Interactions]]/bbdd_Social_Media_Trends[[#This Row],[Views]]</f>
        <v>0.17462589570372031</v>
      </c>
      <c r="N2229" s="1" t="s">
        <v>22</v>
      </c>
      <c r="O2229" s="4">
        <f t="shared" si="34"/>
        <v>0</v>
      </c>
    </row>
    <row r="2230" spans="1:15">
      <c r="A2230" s="1" t="s">
        <v>2270</v>
      </c>
      <c r="B2230" s="2">
        <v>45014</v>
      </c>
      <c r="C2230" s="13" t="str">
        <f>TEXT(bbdd_Social_Media_Trends[[#This Row],[Post_Date]],"aaaa-mm")</f>
        <v>2023-03</v>
      </c>
      <c r="D2230" s="1" t="s">
        <v>24</v>
      </c>
      <c r="E2230" s="1" t="s">
        <v>39</v>
      </c>
      <c r="F2230" s="1" t="s">
        <v>32</v>
      </c>
      <c r="G2230" s="1" t="s">
        <v>60</v>
      </c>
      <c r="H2230">
        <v>4210489</v>
      </c>
      <c r="I2230">
        <v>127953</v>
      </c>
      <c r="J2230">
        <v>19306</v>
      </c>
      <c r="K2230">
        <v>21718</v>
      </c>
      <c r="L2230">
        <f>bbdd_Social_Media_Trends[[#This Row],[Likes]]+bbdd_Social_Media_Trends[[#This Row],[Shares]]+bbdd_Social_Media_Trends[[#This Row],[Comments]]</f>
        <v>168977</v>
      </c>
      <c r="M2230">
        <f>bbdd_Social_Media_Trends[[#This Row],[Interactions]]/bbdd_Social_Media_Trends[[#This Row],[Views]]</f>
        <v>4.0132393173334502E-2</v>
      </c>
      <c r="N2230" s="1" t="s">
        <v>29</v>
      </c>
      <c r="O2230" s="4">
        <f t="shared" si="34"/>
        <v>0</v>
      </c>
    </row>
    <row r="2231" spans="1:15">
      <c r="A2231" s="1" t="s">
        <v>2271</v>
      </c>
      <c r="B2231" s="2">
        <v>44944</v>
      </c>
      <c r="C2231" s="13" t="str">
        <f>TEXT(bbdd_Social_Media_Trends[[#This Row],[Post_Date]],"aaaa-mm")</f>
        <v>2023-01</v>
      </c>
      <c r="D2231" s="1" t="s">
        <v>12</v>
      </c>
      <c r="E2231" s="1" t="s">
        <v>19</v>
      </c>
      <c r="F2231" s="1" t="s">
        <v>47</v>
      </c>
      <c r="G2231" s="1" t="s">
        <v>28</v>
      </c>
      <c r="H2231">
        <v>3384848</v>
      </c>
      <c r="I2231">
        <v>210894</v>
      </c>
      <c r="J2231">
        <v>82911</v>
      </c>
      <c r="K2231">
        <v>24114</v>
      </c>
      <c r="L2231">
        <f>bbdd_Social_Media_Trends[[#This Row],[Likes]]+bbdd_Social_Media_Trends[[#This Row],[Shares]]+bbdd_Social_Media_Trends[[#This Row],[Comments]]</f>
        <v>317919</v>
      </c>
      <c r="M2231">
        <f>bbdd_Social_Media_Trends[[#This Row],[Interactions]]/bbdd_Social_Media_Trends[[#This Row],[Views]]</f>
        <v>9.3924158485107753E-2</v>
      </c>
      <c r="N2231" s="1" t="s">
        <v>16</v>
      </c>
      <c r="O2231" s="4">
        <f t="shared" si="34"/>
        <v>0</v>
      </c>
    </row>
    <row r="2232" spans="1:15">
      <c r="A2232" s="1" t="s">
        <v>2272</v>
      </c>
      <c r="B2232" s="2">
        <v>44920</v>
      </c>
      <c r="C2232" s="13" t="str">
        <f>TEXT(bbdd_Social_Media_Trends[[#This Row],[Post_Date]],"aaaa-mm")</f>
        <v>2022-12</v>
      </c>
      <c r="D2232" s="1" t="s">
        <v>12</v>
      </c>
      <c r="E2232" s="1" t="s">
        <v>46</v>
      </c>
      <c r="F2232" s="1" t="s">
        <v>36</v>
      </c>
      <c r="G2232" s="1" t="s">
        <v>44</v>
      </c>
      <c r="H2232">
        <v>4799072</v>
      </c>
      <c r="I2232">
        <v>236114</v>
      </c>
      <c r="J2232">
        <v>47386</v>
      </c>
      <c r="K2232">
        <v>40537</v>
      </c>
      <c r="L2232">
        <f>bbdd_Social_Media_Trends[[#This Row],[Likes]]+bbdd_Social_Media_Trends[[#This Row],[Shares]]+bbdd_Social_Media_Trends[[#This Row],[Comments]]</f>
        <v>324037</v>
      </c>
      <c r="M2232">
        <f>bbdd_Social_Media_Trends[[#This Row],[Interactions]]/bbdd_Social_Media_Trends[[#This Row],[Views]]</f>
        <v>6.7520762347387159E-2</v>
      </c>
      <c r="N2232" s="1" t="s">
        <v>29</v>
      </c>
      <c r="O2232" s="4">
        <f t="shared" si="34"/>
        <v>0</v>
      </c>
    </row>
    <row r="2233" spans="1:15">
      <c r="A2233" s="1" t="s">
        <v>2273</v>
      </c>
      <c r="B2233" s="2">
        <v>44594</v>
      </c>
      <c r="C2233" s="13" t="str">
        <f>TEXT(bbdd_Social_Media_Trends[[#This Row],[Post_Date]],"aaaa-mm")</f>
        <v>2022-02</v>
      </c>
      <c r="D2233" s="1" t="s">
        <v>27</v>
      </c>
      <c r="E2233" s="1" t="s">
        <v>52</v>
      </c>
      <c r="F2233" s="1" t="s">
        <v>14</v>
      </c>
      <c r="G2233" s="1" t="s">
        <v>25</v>
      </c>
      <c r="H2233">
        <v>3371495</v>
      </c>
      <c r="I2233">
        <v>283970</v>
      </c>
      <c r="J2233">
        <v>78225</v>
      </c>
      <c r="K2233">
        <v>32830</v>
      </c>
      <c r="L2233">
        <f>bbdd_Social_Media_Trends[[#This Row],[Likes]]+bbdd_Social_Media_Trends[[#This Row],[Shares]]+bbdd_Social_Media_Trends[[#This Row],[Comments]]</f>
        <v>395025</v>
      </c>
      <c r="M2233">
        <f>bbdd_Social_Media_Trends[[#This Row],[Interactions]]/bbdd_Social_Media_Trends[[#This Row],[Views]]</f>
        <v>0.11716612363358095</v>
      </c>
      <c r="N2233" s="1" t="s">
        <v>22</v>
      </c>
      <c r="O2233" s="4">
        <f t="shared" si="34"/>
        <v>0</v>
      </c>
    </row>
    <row r="2234" spans="1:15">
      <c r="A2234" s="1" t="s">
        <v>2274</v>
      </c>
      <c r="B2234" s="2">
        <v>45258</v>
      </c>
      <c r="C2234" s="13" t="str">
        <f>TEXT(bbdd_Social_Media_Trends[[#This Row],[Post_Date]],"aaaa-mm")</f>
        <v>2023-11</v>
      </c>
      <c r="D2234" s="1" t="s">
        <v>12</v>
      </c>
      <c r="E2234" s="1" t="s">
        <v>49</v>
      </c>
      <c r="F2234" s="1" t="s">
        <v>47</v>
      </c>
      <c r="G2234" s="1" t="s">
        <v>15</v>
      </c>
      <c r="H2234">
        <v>28185</v>
      </c>
      <c r="I2234">
        <v>105103</v>
      </c>
      <c r="J2234">
        <v>37939</v>
      </c>
      <c r="K2234">
        <v>16406</v>
      </c>
      <c r="L2234">
        <f>bbdd_Social_Media_Trends[[#This Row],[Likes]]+bbdd_Social_Media_Trends[[#This Row],[Shares]]+bbdd_Social_Media_Trends[[#This Row],[Comments]]</f>
        <v>159448</v>
      </c>
      <c r="M2234">
        <f>bbdd_Social_Media_Trends[[#This Row],[Interactions]]/bbdd_Social_Media_Trends[[#This Row],[Views]]</f>
        <v>5.6571935426645377</v>
      </c>
      <c r="N2234" s="1" t="s">
        <v>29</v>
      </c>
      <c r="O2234" s="4">
        <f t="shared" si="34"/>
        <v>0</v>
      </c>
    </row>
    <row r="2235" spans="1:15">
      <c r="A2235" s="1" t="s">
        <v>2275</v>
      </c>
      <c r="B2235" s="2">
        <v>44966</v>
      </c>
      <c r="C2235" s="13" t="str">
        <f>TEXT(bbdd_Social_Media_Trends[[#This Row],[Post_Date]],"aaaa-mm")</f>
        <v>2023-02</v>
      </c>
      <c r="D2235" s="1" t="s">
        <v>27</v>
      </c>
      <c r="E2235" s="1" t="s">
        <v>46</v>
      </c>
      <c r="F2235" s="1" t="s">
        <v>32</v>
      </c>
      <c r="G2235" s="1" t="s">
        <v>60</v>
      </c>
      <c r="H2235">
        <v>3573243</v>
      </c>
      <c r="I2235">
        <v>450012</v>
      </c>
      <c r="J2235">
        <v>69135</v>
      </c>
      <c r="K2235">
        <v>30432</v>
      </c>
      <c r="L2235">
        <f>bbdd_Social_Media_Trends[[#This Row],[Likes]]+bbdd_Social_Media_Trends[[#This Row],[Shares]]+bbdd_Social_Media_Trends[[#This Row],[Comments]]</f>
        <v>549579</v>
      </c>
      <c r="M2235">
        <f>bbdd_Social_Media_Trends[[#This Row],[Interactions]]/bbdd_Social_Media_Trends[[#This Row],[Views]]</f>
        <v>0.15380398142527671</v>
      </c>
      <c r="N2235" s="1" t="s">
        <v>29</v>
      </c>
      <c r="O2235" s="4">
        <f t="shared" si="34"/>
        <v>0</v>
      </c>
    </row>
    <row r="2236" spans="1:15">
      <c r="A2236" s="1" t="s">
        <v>2276</v>
      </c>
      <c r="B2236" s="2">
        <v>44773</v>
      </c>
      <c r="C2236" s="13" t="str">
        <f>TEXT(bbdd_Social_Media_Trends[[#This Row],[Post_Date]],"aaaa-mm")</f>
        <v>2022-07</v>
      </c>
      <c r="D2236" s="1" t="s">
        <v>18</v>
      </c>
      <c r="E2236" s="1" t="s">
        <v>35</v>
      </c>
      <c r="F2236" s="1" t="s">
        <v>20</v>
      </c>
      <c r="G2236" s="1" t="s">
        <v>44</v>
      </c>
      <c r="H2236">
        <v>182764</v>
      </c>
      <c r="I2236">
        <v>157348</v>
      </c>
      <c r="J2236">
        <v>86537</v>
      </c>
      <c r="K2236">
        <v>11664</v>
      </c>
      <c r="L2236">
        <f>bbdd_Social_Media_Trends[[#This Row],[Likes]]+bbdd_Social_Media_Trends[[#This Row],[Shares]]+bbdd_Social_Media_Trends[[#This Row],[Comments]]</f>
        <v>255549</v>
      </c>
      <c r="M2236">
        <f>bbdd_Social_Media_Trends[[#This Row],[Interactions]]/bbdd_Social_Media_Trends[[#This Row],[Views]]</f>
        <v>1.3982458252172201</v>
      </c>
      <c r="N2236" s="1" t="s">
        <v>29</v>
      </c>
      <c r="O2236" s="4">
        <f t="shared" si="34"/>
        <v>0</v>
      </c>
    </row>
    <row r="2237" spans="1:15">
      <c r="A2237" s="1" t="s">
        <v>2277</v>
      </c>
      <c r="B2237" s="2">
        <v>45017</v>
      </c>
      <c r="C2237" s="13" t="str">
        <f>TEXT(bbdd_Social_Media_Trends[[#This Row],[Post_Date]],"aaaa-mm")</f>
        <v>2023-04</v>
      </c>
      <c r="D2237" s="1" t="s">
        <v>24</v>
      </c>
      <c r="E2237" s="1" t="s">
        <v>19</v>
      </c>
      <c r="F2237" s="1" t="s">
        <v>47</v>
      </c>
      <c r="G2237" s="1" t="s">
        <v>21</v>
      </c>
      <c r="H2237">
        <v>3380696</v>
      </c>
      <c r="I2237">
        <v>215220</v>
      </c>
      <c r="J2237">
        <v>38005</v>
      </c>
      <c r="K2237">
        <v>6655</v>
      </c>
      <c r="L2237">
        <f>bbdd_Social_Media_Trends[[#This Row],[Likes]]+bbdd_Social_Media_Trends[[#This Row],[Shares]]+bbdd_Social_Media_Trends[[#This Row],[Comments]]</f>
        <v>259880</v>
      </c>
      <c r="M2237">
        <f>bbdd_Social_Media_Trends[[#This Row],[Interactions]]/bbdd_Social_Media_Trends[[#This Row],[Views]]</f>
        <v>7.6871744753151422E-2</v>
      </c>
      <c r="N2237" s="1" t="s">
        <v>16</v>
      </c>
      <c r="O2237" s="4">
        <f t="shared" si="34"/>
        <v>0</v>
      </c>
    </row>
    <row r="2238" spans="1:15">
      <c r="A2238" s="1" t="s">
        <v>2278</v>
      </c>
      <c r="B2238" s="2">
        <v>44972</v>
      </c>
      <c r="C2238" s="13" t="str">
        <f>TEXT(bbdd_Social_Media_Trends[[#This Row],[Post_Date]],"aaaa-mm")</f>
        <v>2023-02</v>
      </c>
      <c r="D2238" s="1" t="s">
        <v>24</v>
      </c>
      <c r="E2238" s="1" t="s">
        <v>59</v>
      </c>
      <c r="F2238" s="1" t="s">
        <v>32</v>
      </c>
      <c r="G2238" s="1" t="s">
        <v>44</v>
      </c>
      <c r="H2238">
        <v>3978070</v>
      </c>
      <c r="I2238">
        <v>428088</v>
      </c>
      <c r="J2238">
        <v>56427</v>
      </c>
      <c r="K2238">
        <v>5317</v>
      </c>
      <c r="L2238">
        <f>bbdd_Social_Media_Trends[[#This Row],[Likes]]+bbdd_Social_Media_Trends[[#This Row],[Shares]]+bbdd_Social_Media_Trends[[#This Row],[Comments]]</f>
        <v>489832</v>
      </c>
      <c r="M2238">
        <f>bbdd_Social_Media_Trends[[#This Row],[Interactions]]/bbdd_Social_Media_Trends[[#This Row],[Views]]</f>
        <v>0.12313307709517429</v>
      </c>
      <c r="N2238" s="1" t="s">
        <v>29</v>
      </c>
      <c r="O2238" s="4">
        <f t="shared" si="34"/>
        <v>0</v>
      </c>
    </row>
    <row r="2239" spans="1:15">
      <c r="A2239" s="1" t="s">
        <v>2279</v>
      </c>
      <c r="B2239" s="2">
        <v>44751</v>
      </c>
      <c r="C2239" s="13" t="str">
        <f>TEXT(bbdd_Social_Media_Trends[[#This Row],[Post_Date]],"aaaa-mm")</f>
        <v>2022-07</v>
      </c>
      <c r="D2239" s="1" t="s">
        <v>12</v>
      </c>
      <c r="E2239" s="1" t="s">
        <v>13</v>
      </c>
      <c r="F2239" s="1" t="s">
        <v>20</v>
      </c>
      <c r="G2239" s="1" t="s">
        <v>37</v>
      </c>
      <c r="H2239">
        <v>4673322</v>
      </c>
      <c r="I2239">
        <v>65950</v>
      </c>
      <c r="J2239">
        <v>25445</v>
      </c>
      <c r="K2239">
        <v>8429</v>
      </c>
      <c r="L2239">
        <f>bbdd_Social_Media_Trends[[#This Row],[Likes]]+bbdd_Social_Media_Trends[[#This Row],[Shares]]+bbdd_Social_Media_Trends[[#This Row],[Comments]]</f>
        <v>99824</v>
      </c>
      <c r="M2239">
        <f>bbdd_Social_Media_Trends[[#This Row],[Interactions]]/bbdd_Social_Media_Trends[[#This Row],[Views]]</f>
        <v>2.136039416928686E-2</v>
      </c>
      <c r="N2239" s="1" t="s">
        <v>29</v>
      </c>
      <c r="O2239" s="4">
        <f t="shared" si="34"/>
        <v>0</v>
      </c>
    </row>
    <row r="2240" spans="1:15">
      <c r="A2240" s="1" t="s">
        <v>2280</v>
      </c>
      <c r="B2240" s="2">
        <v>44669</v>
      </c>
      <c r="C2240" s="13" t="str">
        <f>TEXT(bbdd_Social_Media_Trends[[#This Row],[Post_Date]],"aaaa-mm")</f>
        <v>2022-04</v>
      </c>
      <c r="D2240" s="1" t="s">
        <v>27</v>
      </c>
      <c r="E2240" s="1" t="s">
        <v>13</v>
      </c>
      <c r="F2240" s="1" t="s">
        <v>32</v>
      </c>
      <c r="G2240" s="1" t="s">
        <v>50</v>
      </c>
      <c r="H2240">
        <v>940572</v>
      </c>
      <c r="I2240">
        <v>408240</v>
      </c>
      <c r="J2240">
        <v>54144</v>
      </c>
      <c r="K2240">
        <v>49611</v>
      </c>
      <c r="L2240">
        <f>bbdd_Social_Media_Trends[[#This Row],[Likes]]+bbdd_Social_Media_Trends[[#This Row],[Shares]]+bbdd_Social_Media_Trends[[#This Row],[Comments]]</f>
        <v>511995</v>
      </c>
      <c r="M2240">
        <f>bbdd_Social_Media_Trends[[#This Row],[Interactions]]/bbdd_Social_Media_Trends[[#This Row],[Views]]</f>
        <v>0.5443442926219364</v>
      </c>
      <c r="N2240" s="1" t="s">
        <v>22</v>
      </c>
      <c r="O2240" s="4">
        <f t="shared" si="34"/>
        <v>0</v>
      </c>
    </row>
    <row r="2241" spans="1:15">
      <c r="A2241" s="1" t="s">
        <v>2281</v>
      </c>
      <c r="B2241" s="2">
        <v>44874</v>
      </c>
      <c r="C2241" s="13" t="str">
        <f>TEXT(bbdd_Social_Media_Trends[[#This Row],[Post_Date]],"aaaa-mm")</f>
        <v>2022-11</v>
      </c>
      <c r="D2241" s="1" t="s">
        <v>12</v>
      </c>
      <c r="E2241" s="1" t="s">
        <v>39</v>
      </c>
      <c r="F2241" s="1" t="s">
        <v>32</v>
      </c>
      <c r="G2241" s="1" t="s">
        <v>28</v>
      </c>
      <c r="H2241">
        <v>1669794</v>
      </c>
      <c r="I2241">
        <v>228462</v>
      </c>
      <c r="J2241">
        <v>53780</v>
      </c>
      <c r="K2241">
        <v>38340</v>
      </c>
      <c r="L2241">
        <f>bbdd_Social_Media_Trends[[#This Row],[Likes]]+bbdd_Social_Media_Trends[[#This Row],[Shares]]+bbdd_Social_Media_Trends[[#This Row],[Comments]]</f>
        <v>320582</v>
      </c>
      <c r="M2241">
        <f>bbdd_Social_Media_Trends[[#This Row],[Interactions]]/bbdd_Social_Media_Trends[[#This Row],[Views]]</f>
        <v>0.19198895193059742</v>
      </c>
      <c r="N2241" s="1" t="s">
        <v>22</v>
      </c>
      <c r="O2241" s="4">
        <f t="shared" si="34"/>
        <v>0</v>
      </c>
    </row>
    <row r="2242" spans="1:15">
      <c r="A2242" s="1" t="s">
        <v>2282</v>
      </c>
      <c r="B2242" s="2">
        <v>44978</v>
      </c>
      <c r="C2242" s="13" t="str">
        <f>TEXT(bbdd_Social_Media_Trends[[#This Row],[Post_Date]],"aaaa-mm")</f>
        <v>2023-02</v>
      </c>
      <c r="D2242" s="1" t="s">
        <v>12</v>
      </c>
      <c r="E2242" s="1" t="s">
        <v>35</v>
      </c>
      <c r="F2242" s="1" t="s">
        <v>36</v>
      </c>
      <c r="G2242" s="1" t="s">
        <v>50</v>
      </c>
      <c r="H2242">
        <v>2204106</v>
      </c>
      <c r="I2242">
        <v>441761</v>
      </c>
      <c r="J2242">
        <v>7826</v>
      </c>
      <c r="K2242">
        <v>15774</v>
      </c>
      <c r="L2242">
        <f>bbdd_Social_Media_Trends[[#This Row],[Likes]]+bbdd_Social_Media_Trends[[#This Row],[Shares]]+bbdd_Social_Media_Trends[[#This Row],[Comments]]</f>
        <v>465361</v>
      </c>
      <c r="M2242">
        <f>bbdd_Social_Media_Trends[[#This Row],[Interactions]]/bbdd_Social_Media_Trends[[#This Row],[Views]]</f>
        <v>0.21113367505918498</v>
      </c>
      <c r="N2242" s="1" t="s">
        <v>29</v>
      </c>
      <c r="O2242" s="4">
        <f t="shared" ref="O2242:O2305" si="35">IF(ISERROR(VLOOKUP(A2242,A2243:A7240,1,FALSE)),0, 1)</f>
        <v>0</v>
      </c>
    </row>
    <row r="2243" spans="1:15">
      <c r="A2243" s="1" t="s">
        <v>2283</v>
      </c>
      <c r="B2243" s="2">
        <v>44742</v>
      </c>
      <c r="C2243" s="13" t="str">
        <f>TEXT(bbdd_Social_Media_Trends[[#This Row],[Post_Date]],"aaaa-mm")</f>
        <v>2022-06</v>
      </c>
      <c r="D2243" s="1" t="s">
        <v>24</v>
      </c>
      <c r="E2243" s="1" t="s">
        <v>52</v>
      </c>
      <c r="F2243" s="1" t="s">
        <v>41</v>
      </c>
      <c r="G2243" s="1" t="s">
        <v>15</v>
      </c>
      <c r="H2243">
        <v>1815867</v>
      </c>
      <c r="I2243">
        <v>356490</v>
      </c>
      <c r="J2243">
        <v>24330</v>
      </c>
      <c r="K2243">
        <v>35584</v>
      </c>
      <c r="L2243">
        <f>bbdd_Social_Media_Trends[[#This Row],[Likes]]+bbdd_Social_Media_Trends[[#This Row],[Shares]]+bbdd_Social_Media_Trends[[#This Row],[Comments]]</f>
        <v>416404</v>
      </c>
      <c r="M2243">
        <f>bbdd_Social_Media_Trends[[#This Row],[Interactions]]/bbdd_Social_Media_Trends[[#This Row],[Views]]</f>
        <v>0.22931415131174254</v>
      </c>
      <c r="N2243" s="1" t="s">
        <v>16</v>
      </c>
      <c r="O2243" s="4">
        <f t="shared" si="35"/>
        <v>0</v>
      </c>
    </row>
    <row r="2244" spans="1:15">
      <c r="A2244" s="1" t="s">
        <v>2284</v>
      </c>
      <c r="B2244" s="2">
        <v>45164</v>
      </c>
      <c r="C2244" s="13" t="str">
        <f>TEXT(bbdd_Social_Media_Trends[[#This Row],[Post_Date]],"aaaa-mm")</f>
        <v>2023-08</v>
      </c>
      <c r="D2244" s="1" t="s">
        <v>24</v>
      </c>
      <c r="E2244" s="1" t="s">
        <v>57</v>
      </c>
      <c r="F2244" s="1" t="s">
        <v>14</v>
      </c>
      <c r="G2244" s="1" t="s">
        <v>21</v>
      </c>
      <c r="H2244">
        <v>2654590</v>
      </c>
      <c r="I2244">
        <v>488135</v>
      </c>
      <c r="J2244">
        <v>71550</v>
      </c>
      <c r="K2244">
        <v>15800</v>
      </c>
      <c r="L2244">
        <f>bbdd_Social_Media_Trends[[#This Row],[Likes]]+bbdd_Social_Media_Trends[[#This Row],[Shares]]+bbdd_Social_Media_Trends[[#This Row],[Comments]]</f>
        <v>575485</v>
      </c>
      <c r="M2244">
        <f>bbdd_Social_Media_Trends[[#This Row],[Interactions]]/bbdd_Social_Media_Trends[[#This Row],[Views]]</f>
        <v>0.21678865662870725</v>
      </c>
      <c r="N2244" s="1" t="s">
        <v>29</v>
      </c>
      <c r="O2244" s="4">
        <f t="shared" si="35"/>
        <v>0</v>
      </c>
    </row>
    <row r="2245" spans="1:15">
      <c r="A2245" s="1" t="s">
        <v>2285</v>
      </c>
      <c r="B2245" s="2">
        <v>44632</v>
      </c>
      <c r="C2245" s="13" t="str">
        <f>TEXT(bbdd_Social_Media_Trends[[#This Row],[Post_Date]],"aaaa-mm")</f>
        <v>2022-03</v>
      </c>
      <c r="D2245" s="1" t="s">
        <v>27</v>
      </c>
      <c r="E2245" s="1" t="s">
        <v>49</v>
      </c>
      <c r="F2245" s="1" t="s">
        <v>32</v>
      </c>
      <c r="G2245" s="1" t="s">
        <v>44</v>
      </c>
      <c r="H2245">
        <v>1816000</v>
      </c>
      <c r="I2245">
        <v>113659</v>
      </c>
      <c r="J2245">
        <v>22679</v>
      </c>
      <c r="K2245">
        <v>34146</v>
      </c>
      <c r="L2245">
        <f>bbdd_Social_Media_Trends[[#This Row],[Likes]]+bbdd_Social_Media_Trends[[#This Row],[Shares]]+bbdd_Social_Media_Trends[[#This Row],[Comments]]</f>
        <v>170484</v>
      </c>
      <c r="M2245">
        <f>bbdd_Social_Media_Trends[[#This Row],[Interactions]]/bbdd_Social_Media_Trends[[#This Row],[Views]]</f>
        <v>9.3878854625550665E-2</v>
      </c>
      <c r="N2245" s="1" t="s">
        <v>29</v>
      </c>
      <c r="O2245" s="4">
        <f t="shared" si="35"/>
        <v>0</v>
      </c>
    </row>
    <row r="2246" spans="1:15">
      <c r="A2246" s="1" t="s">
        <v>2286</v>
      </c>
      <c r="B2246" s="2">
        <v>44577</v>
      </c>
      <c r="C2246" s="13" t="str">
        <f>TEXT(bbdd_Social_Media_Trends[[#This Row],[Post_Date]],"aaaa-mm")</f>
        <v>2022-01</v>
      </c>
      <c r="D2246" s="1" t="s">
        <v>12</v>
      </c>
      <c r="E2246" s="1" t="s">
        <v>13</v>
      </c>
      <c r="F2246" s="1" t="s">
        <v>36</v>
      </c>
      <c r="G2246" s="1" t="s">
        <v>21</v>
      </c>
      <c r="H2246">
        <v>4524217</v>
      </c>
      <c r="I2246">
        <v>407316</v>
      </c>
      <c r="J2246">
        <v>32931</v>
      </c>
      <c r="K2246">
        <v>25862</v>
      </c>
      <c r="L2246">
        <f>bbdd_Social_Media_Trends[[#This Row],[Likes]]+bbdd_Social_Media_Trends[[#This Row],[Shares]]+bbdd_Social_Media_Trends[[#This Row],[Comments]]</f>
        <v>466109</v>
      </c>
      <c r="M2246">
        <f>bbdd_Social_Media_Trends[[#This Row],[Interactions]]/bbdd_Social_Media_Trends[[#This Row],[Views]]</f>
        <v>0.1030253411805844</v>
      </c>
      <c r="N2246" s="1" t="s">
        <v>22</v>
      </c>
      <c r="O2246" s="4">
        <f t="shared" si="35"/>
        <v>0</v>
      </c>
    </row>
    <row r="2247" spans="1:15">
      <c r="A2247" s="1" t="s">
        <v>2287</v>
      </c>
      <c r="B2247" s="2">
        <v>45166</v>
      </c>
      <c r="C2247" s="13" t="str">
        <f>TEXT(bbdd_Social_Media_Trends[[#This Row],[Post_Date]],"aaaa-mm")</f>
        <v>2023-08</v>
      </c>
      <c r="D2247" s="1" t="s">
        <v>24</v>
      </c>
      <c r="E2247" s="1" t="s">
        <v>52</v>
      </c>
      <c r="F2247" s="1" t="s">
        <v>36</v>
      </c>
      <c r="G2247" s="1" t="s">
        <v>21</v>
      </c>
      <c r="H2247">
        <v>4946908</v>
      </c>
      <c r="I2247">
        <v>203142</v>
      </c>
      <c r="J2247">
        <v>39890</v>
      </c>
      <c r="K2247">
        <v>30878</v>
      </c>
      <c r="L2247">
        <f>bbdd_Social_Media_Trends[[#This Row],[Likes]]+bbdd_Social_Media_Trends[[#This Row],[Shares]]+bbdd_Social_Media_Trends[[#This Row],[Comments]]</f>
        <v>273910</v>
      </c>
      <c r="M2247">
        <f>bbdd_Social_Media_Trends[[#This Row],[Interactions]]/bbdd_Social_Media_Trends[[#This Row],[Views]]</f>
        <v>5.5369940172730114E-2</v>
      </c>
      <c r="N2247" s="1" t="s">
        <v>16</v>
      </c>
      <c r="O2247" s="4">
        <f t="shared" si="35"/>
        <v>0</v>
      </c>
    </row>
    <row r="2248" spans="1:15">
      <c r="A2248" s="1" t="s">
        <v>2288</v>
      </c>
      <c r="B2248" s="2">
        <v>45268</v>
      </c>
      <c r="C2248" s="13" t="str">
        <f>TEXT(bbdd_Social_Media_Trends[[#This Row],[Post_Date]],"aaaa-mm")</f>
        <v>2023-12</v>
      </c>
      <c r="D2248" s="1" t="s">
        <v>27</v>
      </c>
      <c r="E2248" s="1" t="s">
        <v>59</v>
      </c>
      <c r="F2248" s="1" t="s">
        <v>32</v>
      </c>
      <c r="G2248" s="1" t="s">
        <v>25</v>
      </c>
      <c r="H2248">
        <v>724235</v>
      </c>
      <c r="I2248">
        <v>54370</v>
      </c>
      <c r="J2248">
        <v>44166</v>
      </c>
      <c r="K2248">
        <v>41676</v>
      </c>
      <c r="L2248">
        <f>bbdd_Social_Media_Trends[[#This Row],[Likes]]+bbdd_Social_Media_Trends[[#This Row],[Shares]]+bbdd_Social_Media_Trends[[#This Row],[Comments]]</f>
        <v>140212</v>
      </c>
      <c r="M2248">
        <f>bbdd_Social_Media_Trends[[#This Row],[Interactions]]/bbdd_Social_Media_Trends[[#This Row],[Views]]</f>
        <v>0.19360014359979841</v>
      </c>
      <c r="N2248" s="1" t="s">
        <v>29</v>
      </c>
      <c r="O2248" s="4">
        <f t="shared" si="35"/>
        <v>0</v>
      </c>
    </row>
    <row r="2249" spans="1:15">
      <c r="A2249" s="1" t="s">
        <v>2289</v>
      </c>
      <c r="B2249" s="2">
        <v>44769</v>
      </c>
      <c r="C2249" s="13" t="str">
        <f>TEXT(bbdd_Social_Media_Trends[[#This Row],[Post_Date]],"aaaa-mm")</f>
        <v>2022-07</v>
      </c>
      <c r="D2249" s="1" t="s">
        <v>24</v>
      </c>
      <c r="E2249" s="1" t="s">
        <v>57</v>
      </c>
      <c r="F2249" s="1" t="s">
        <v>36</v>
      </c>
      <c r="G2249" s="1" t="s">
        <v>50</v>
      </c>
      <c r="H2249">
        <v>4549360</v>
      </c>
      <c r="I2249">
        <v>280796</v>
      </c>
      <c r="J2249">
        <v>69638</v>
      </c>
      <c r="K2249">
        <v>48578</v>
      </c>
      <c r="L2249">
        <f>bbdd_Social_Media_Trends[[#This Row],[Likes]]+bbdd_Social_Media_Trends[[#This Row],[Shares]]+bbdd_Social_Media_Trends[[#This Row],[Comments]]</f>
        <v>399012</v>
      </c>
      <c r="M2249">
        <f>bbdd_Social_Media_Trends[[#This Row],[Interactions]]/bbdd_Social_Media_Trends[[#This Row],[Views]]</f>
        <v>8.7707281903388612E-2</v>
      </c>
      <c r="N2249" s="1" t="s">
        <v>29</v>
      </c>
      <c r="O2249" s="4">
        <f t="shared" si="35"/>
        <v>0</v>
      </c>
    </row>
    <row r="2250" spans="1:15">
      <c r="A2250" s="1" t="s">
        <v>2290</v>
      </c>
      <c r="B2250" s="2">
        <v>44640</v>
      </c>
      <c r="C2250" s="13" t="str">
        <f>TEXT(bbdd_Social_Media_Trends[[#This Row],[Post_Date]],"aaaa-mm")</f>
        <v>2022-03</v>
      </c>
      <c r="D2250" s="1" t="s">
        <v>24</v>
      </c>
      <c r="E2250" s="1" t="s">
        <v>49</v>
      </c>
      <c r="F2250" s="1" t="s">
        <v>36</v>
      </c>
      <c r="G2250" s="1" t="s">
        <v>28</v>
      </c>
      <c r="H2250">
        <v>3294369</v>
      </c>
      <c r="I2250">
        <v>278905</v>
      </c>
      <c r="J2250">
        <v>91660</v>
      </c>
      <c r="K2250">
        <v>30693</v>
      </c>
      <c r="L2250">
        <f>bbdd_Social_Media_Trends[[#This Row],[Likes]]+bbdd_Social_Media_Trends[[#This Row],[Shares]]+bbdd_Social_Media_Trends[[#This Row],[Comments]]</f>
        <v>401258</v>
      </c>
      <c r="M2250">
        <f>bbdd_Social_Media_Trends[[#This Row],[Interactions]]/bbdd_Social_Media_Trends[[#This Row],[Views]]</f>
        <v>0.12180117042140695</v>
      </c>
      <c r="N2250" s="1" t="s">
        <v>29</v>
      </c>
      <c r="O2250" s="4">
        <f t="shared" si="35"/>
        <v>0</v>
      </c>
    </row>
    <row r="2251" spans="1:15">
      <c r="A2251" s="1" t="s">
        <v>2291</v>
      </c>
      <c r="B2251" s="2">
        <v>45010</v>
      </c>
      <c r="C2251" s="13" t="str">
        <f>TEXT(bbdd_Social_Media_Trends[[#This Row],[Post_Date]],"aaaa-mm")</f>
        <v>2023-03</v>
      </c>
      <c r="D2251" s="1" t="s">
        <v>27</v>
      </c>
      <c r="E2251" s="1" t="s">
        <v>13</v>
      </c>
      <c r="F2251" s="1" t="s">
        <v>32</v>
      </c>
      <c r="G2251" s="1" t="s">
        <v>28</v>
      </c>
      <c r="H2251">
        <v>1131562</v>
      </c>
      <c r="I2251">
        <v>73853</v>
      </c>
      <c r="J2251">
        <v>82394</v>
      </c>
      <c r="K2251">
        <v>40738</v>
      </c>
      <c r="L2251">
        <f>bbdd_Social_Media_Trends[[#This Row],[Likes]]+bbdd_Social_Media_Trends[[#This Row],[Shares]]+bbdd_Social_Media_Trends[[#This Row],[Comments]]</f>
        <v>196985</v>
      </c>
      <c r="M2251">
        <f>bbdd_Social_Media_Trends[[#This Row],[Interactions]]/bbdd_Social_Media_Trends[[#This Row],[Views]]</f>
        <v>0.17408237462905257</v>
      </c>
      <c r="N2251" s="1" t="s">
        <v>22</v>
      </c>
      <c r="O2251" s="4">
        <f t="shared" si="35"/>
        <v>0</v>
      </c>
    </row>
    <row r="2252" spans="1:15">
      <c r="A2252" s="1" t="s">
        <v>2292</v>
      </c>
      <c r="B2252" s="2">
        <v>44672</v>
      </c>
      <c r="C2252" s="13" t="str">
        <f>TEXT(bbdd_Social_Media_Trends[[#This Row],[Post_Date]],"aaaa-mm")</f>
        <v>2022-04</v>
      </c>
      <c r="D2252" s="1" t="s">
        <v>12</v>
      </c>
      <c r="E2252" s="1" t="s">
        <v>35</v>
      </c>
      <c r="F2252" s="1" t="s">
        <v>36</v>
      </c>
      <c r="G2252" s="1" t="s">
        <v>28</v>
      </c>
      <c r="H2252">
        <v>994341</v>
      </c>
      <c r="I2252">
        <v>435936</v>
      </c>
      <c r="J2252">
        <v>50179</v>
      </c>
      <c r="K2252">
        <v>47236</v>
      </c>
      <c r="L2252">
        <f>bbdd_Social_Media_Trends[[#This Row],[Likes]]+bbdd_Social_Media_Trends[[#This Row],[Shares]]+bbdd_Social_Media_Trends[[#This Row],[Comments]]</f>
        <v>533351</v>
      </c>
      <c r="M2252">
        <f>bbdd_Social_Media_Trends[[#This Row],[Interactions]]/bbdd_Social_Media_Trends[[#This Row],[Views]]</f>
        <v>0.53638641069814075</v>
      </c>
      <c r="N2252" s="1" t="s">
        <v>29</v>
      </c>
      <c r="O2252" s="4">
        <f t="shared" si="35"/>
        <v>0</v>
      </c>
    </row>
    <row r="2253" spans="1:15">
      <c r="A2253" s="1" t="s">
        <v>2293</v>
      </c>
      <c r="B2253" s="2">
        <v>45118</v>
      </c>
      <c r="C2253" s="13" t="str">
        <f>TEXT(bbdd_Social_Media_Trends[[#This Row],[Post_Date]],"aaaa-mm")</f>
        <v>2023-07</v>
      </c>
      <c r="D2253" s="1" t="s">
        <v>12</v>
      </c>
      <c r="E2253" s="1" t="s">
        <v>59</v>
      </c>
      <c r="F2253" s="1" t="s">
        <v>20</v>
      </c>
      <c r="G2253" s="1" t="s">
        <v>60</v>
      </c>
      <c r="H2253">
        <v>4461411</v>
      </c>
      <c r="I2253">
        <v>195035</v>
      </c>
      <c r="J2253">
        <v>1636</v>
      </c>
      <c r="K2253">
        <v>17389</v>
      </c>
      <c r="L2253">
        <f>bbdd_Social_Media_Trends[[#This Row],[Likes]]+bbdd_Social_Media_Trends[[#This Row],[Shares]]+bbdd_Social_Media_Trends[[#This Row],[Comments]]</f>
        <v>214060</v>
      </c>
      <c r="M2253">
        <f>bbdd_Social_Media_Trends[[#This Row],[Interactions]]/bbdd_Social_Media_Trends[[#This Row],[Views]]</f>
        <v>4.7980336265813661E-2</v>
      </c>
      <c r="N2253" s="1" t="s">
        <v>22</v>
      </c>
      <c r="O2253" s="4">
        <f t="shared" si="35"/>
        <v>0</v>
      </c>
    </row>
    <row r="2254" spans="1:15">
      <c r="A2254" s="1" t="s">
        <v>2294</v>
      </c>
      <c r="B2254" s="2">
        <v>45021</v>
      </c>
      <c r="C2254" s="13" t="str">
        <f>TEXT(bbdd_Social_Media_Trends[[#This Row],[Post_Date]],"aaaa-mm")</f>
        <v>2023-04</v>
      </c>
      <c r="D2254" s="1" t="s">
        <v>27</v>
      </c>
      <c r="E2254" s="1" t="s">
        <v>46</v>
      </c>
      <c r="F2254" s="1" t="s">
        <v>14</v>
      </c>
      <c r="G2254" s="1" t="s">
        <v>60</v>
      </c>
      <c r="H2254">
        <v>3906243</v>
      </c>
      <c r="I2254">
        <v>385981</v>
      </c>
      <c r="J2254">
        <v>34390</v>
      </c>
      <c r="K2254">
        <v>20819</v>
      </c>
      <c r="L2254">
        <f>bbdd_Social_Media_Trends[[#This Row],[Likes]]+bbdd_Social_Media_Trends[[#This Row],[Shares]]+bbdd_Social_Media_Trends[[#This Row],[Comments]]</f>
        <v>441190</v>
      </c>
      <c r="M2254">
        <f>bbdd_Social_Media_Trends[[#This Row],[Interactions]]/bbdd_Social_Media_Trends[[#This Row],[Views]]</f>
        <v>0.11294484239715757</v>
      </c>
      <c r="N2254" s="1" t="s">
        <v>22</v>
      </c>
      <c r="O2254" s="4">
        <f t="shared" si="35"/>
        <v>0</v>
      </c>
    </row>
    <row r="2255" spans="1:15">
      <c r="A2255" s="1" t="s">
        <v>2295</v>
      </c>
      <c r="B2255" s="2">
        <v>45249</v>
      </c>
      <c r="C2255" s="13" t="str">
        <f>TEXT(bbdd_Social_Media_Trends[[#This Row],[Post_Date]],"aaaa-mm")</f>
        <v>2023-11</v>
      </c>
      <c r="D2255" s="1" t="s">
        <v>12</v>
      </c>
      <c r="E2255" s="1" t="s">
        <v>19</v>
      </c>
      <c r="F2255" s="1" t="s">
        <v>36</v>
      </c>
      <c r="G2255" s="1" t="s">
        <v>37</v>
      </c>
      <c r="H2255">
        <v>37444</v>
      </c>
      <c r="I2255">
        <v>248092</v>
      </c>
      <c r="J2255">
        <v>97919</v>
      </c>
      <c r="K2255">
        <v>7879</v>
      </c>
      <c r="L2255">
        <f>bbdd_Social_Media_Trends[[#This Row],[Likes]]+bbdd_Social_Media_Trends[[#This Row],[Shares]]+bbdd_Social_Media_Trends[[#This Row],[Comments]]</f>
        <v>353890</v>
      </c>
      <c r="M2255">
        <f>bbdd_Social_Media_Trends[[#This Row],[Interactions]]/bbdd_Social_Media_Trends[[#This Row],[Views]]</f>
        <v>9.4511804294412993</v>
      </c>
      <c r="N2255" s="1" t="s">
        <v>22</v>
      </c>
      <c r="O2255" s="4">
        <f t="shared" si="35"/>
        <v>0</v>
      </c>
    </row>
    <row r="2256" spans="1:15">
      <c r="A2256" s="1" t="s">
        <v>2296</v>
      </c>
      <c r="B2256" s="2">
        <v>45194</v>
      </c>
      <c r="C2256" s="13" t="str">
        <f>TEXT(bbdd_Social_Media_Trends[[#This Row],[Post_Date]],"aaaa-mm")</f>
        <v>2023-09</v>
      </c>
      <c r="D2256" s="1" t="s">
        <v>27</v>
      </c>
      <c r="E2256" s="1" t="s">
        <v>35</v>
      </c>
      <c r="F2256" s="1" t="s">
        <v>47</v>
      </c>
      <c r="G2256" s="1" t="s">
        <v>37</v>
      </c>
      <c r="H2256">
        <v>1406957</v>
      </c>
      <c r="I2256">
        <v>197077</v>
      </c>
      <c r="J2256">
        <v>91374</v>
      </c>
      <c r="K2256">
        <v>827</v>
      </c>
      <c r="L2256">
        <f>bbdd_Social_Media_Trends[[#This Row],[Likes]]+bbdd_Social_Media_Trends[[#This Row],[Shares]]+bbdd_Social_Media_Trends[[#This Row],[Comments]]</f>
        <v>289278</v>
      </c>
      <c r="M2256">
        <f>bbdd_Social_Media_Trends[[#This Row],[Interactions]]/bbdd_Social_Media_Trends[[#This Row],[Views]]</f>
        <v>0.20560543072744938</v>
      </c>
      <c r="N2256" s="1" t="s">
        <v>16</v>
      </c>
      <c r="O2256" s="4">
        <f t="shared" si="35"/>
        <v>0</v>
      </c>
    </row>
    <row r="2257" spans="1:15">
      <c r="A2257" s="1" t="s">
        <v>2297</v>
      </c>
      <c r="B2257" s="2">
        <v>44926</v>
      </c>
      <c r="C2257" s="13" t="str">
        <f>TEXT(bbdd_Social_Media_Trends[[#This Row],[Post_Date]],"aaaa-mm")</f>
        <v>2022-12</v>
      </c>
      <c r="D2257" s="1" t="s">
        <v>12</v>
      </c>
      <c r="E2257" s="1" t="s">
        <v>31</v>
      </c>
      <c r="F2257" s="1" t="s">
        <v>36</v>
      </c>
      <c r="G2257" s="1" t="s">
        <v>25</v>
      </c>
      <c r="H2257">
        <v>3614546</v>
      </c>
      <c r="I2257">
        <v>30253</v>
      </c>
      <c r="J2257">
        <v>6220</v>
      </c>
      <c r="K2257">
        <v>8336</v>
      </c>
      <c r="L2257">
        <f>bbdd_Social_Media_Trends[[#This Row],[Likes]]+bbdd_Social_Media_Trends[[#This Row],[Shares]]+bbdd_Social_Media_Trends[[#This Row],[Comments]]</f>
        <v>44809</v>
      </c>
      <c r="M2257">
        <f>bbdd_Social_Media_Trends[[#This Row],[Interactions]]/bbdd_Social_Media_Trends[[#This Row],[Views]]</f>
        <v>1.239685426606827E-2</v>
      </c>
      <c r="N2257" s="1" t="s">
        <v>22</v>
      </c>
      <c r="O2257" s="4">
        <f t="shared" si="35"/>
        <v>0</v>
      </c>
    </row>
    <row r="2258" spans="1:15">
      <c r="A2258" s="1" t="s">
        <v>2298</v>
      </c>
      <c r="B2258" s="2">
        <v>44807</v>
      </c>
      <c r="C2258" s="13" t="str">
        <f>TEXT(bbdd_Social_Media_Trends[[#This Row],[Post_Date]],"aaaa-mm")</f>
        <v>2022-09</v>
      </c>
      <c r="D2258" s="1" t="s">
        <v>24</v>
      </c>
      <c r="E2258" s="1" t="s">
        <v>49</v>
      </c>
      <c r="F2258" s="1" t="s">
        <v>36</v>
      </c>
      <c r="G2258" s="1" t="s">
        <v>60</v>
      </c>
      <c r="H2258">
        <v>2173237</v>
      </c>
      <c r="I2258">
        <v>348685</v>
      </c>
      <c r="J2258">
        <v>72757</v>
      </c>
      <c r="K2258">
        <v>47567</v>
      </c>
      <c r="L2258">
        <f>bbdd_Social_Media_Trends[[#This Row],[Likes]]+bbdd_Social_Media_Trends[[#This Row],[Shares]]+bbdd_Social_Media_Trends[[#This Row],[Comments]]</f>
        <v>469009</v>
      </c>
      <c r="M2258">
        <f>bbdd_Social_Media_Trends[[#This Row],[Interactions]]/bbdd_Social_Media_Trends[[#This Row],[Views]]</f>
        <v>0.2158112529834528</v>
      </c>
      <c r="N2258" s="1" t="s">
        <v>16</v>
      </c>
      <c r="O2258" s="4">
        <f t="shared" si="35"/>
        <v>0</v>
      </c>
    </row>
    <row r="2259" spans="1:15">
      <c r="A2259" s="1" t="s">
        <v>2299</v>
      </c>
      <c r="B2259" s="2">
        <v>44855</v>
      </c>
      <c r="C2259" s="13" t="str">
        <f>TEXT(bbdd_Social_Media_Trends[[#This Row],[Post_Date]],"aaaa-mm")</f>
        <v>2022-10</v>
      </c>
      <c r="D2259" s="1" t="s">
        <v>27</v>
      </c>
      <c r="E2259" s="1" t="s">
        <v>59</v>
      </c>
      <c r="F2259" s="1" t="s">
        <v>47</v>
      </c>
      <c r="G2259" s="1" t="s">
        <v>15</v>
      </c>
      <c r="H2259">
        <v>3512308</v>
      </c>
      <c r="I2259">
        <v>352367</v>
      </c>
      <c r="J2259">
        <v>48651</v>
      </c>
      <c r="K2259">
        <v>30525</v>
      </c>
      <c r="L2259">
        <f>bbdd_Social_Media_Trends[[#This Row],[Likes]]+bbdd_Social_Media_Trends[[#This Row],[Shares]]+bbdd_Social_Media_Trends[[#This Row],[Comments]]</f>
        <v>431543</v>
      </c>
      <c r="M2259">
        <f>bbdd_Social_Media_Trends[[#This Row],[Interactions]]/bbdd_Social_Media_Trends[[#This Row],[Views]]</f>
        <v>0.12286593316987007</v>
      </c>
      <c r="N2259" s="1" t="s">
        <v>16</v>
      </c>
      <c r="O2259" s="4">
        <f t="shared" si="35"/>
        <v>0</v>
      </c>
    </row>
    <row r="2260" spans="1:15">
      <c r="A2260" s="1" t="s">
        <v>2300</v>
      </c>
      <c r="B2260" s="2">
        <v>44884</v>
      </c>
      <c r="C2260" s="13" t="str">
        <f>TEXT(bbdd_Social_Media_Trends[[#This Row],[Post_Date]],"aaaa-mm")</f>
        <v>2022-11</v>
      </c>
      <c r="D2260" s="1" t="s">
        <v>18</v>
      </c>
      <c r="E2260" s="1" t="s">
        <v>52</v>
      </c>
      <c r="F2260" s="1" t="s">
        <v>32</v>
      </c>
      <c r="G2260" s="1" t="s">
        <v>15</v>
      </c>
      <c r="H2260">
        <v>3336371</v>
      </c>
      <c r="I2260">
        <v>199406</v>
      </c>
      <c r="J2260">
        <v>96109</v>
      </c>
      <c r="K2260">
        <v>1573</v>
      </c>
      <c r="L2260">
        <f>bbdd_Social_Media_Trends[[#This Row],[Likes]]+bbdd_Social_Media_Trends[[#This Row],[Shares]]+bbdd_Social_Media_Trends[[#This Row],[Comments]]</f>
        <v>297088</v>
      </c>
      <c r="M2260">
        <f>bbdd_Social_Media_Trends[[#This Row],[Interactions]]/bbdd_Social_Media_Trends[[#This Row],[Views]]</f>
        <v>8.9045253060885621E-2</v>
      </c>
      <c r="N2260" s="1" t="s">
        <v>29</v>
      </c>
      <c r="O2260" s="4">
        <f t="shared" si="35"/>
        <v>0</v>
      </c>
    </row>
    <row r="2261" spans="1:15">
      <c r="A2261" s="1" t="s">
        <v>2301</v>
      </c>
      <c r="B2261" s="2">
        <v>45088</v>
      </c>
      <c r="C2261" s="13" t="str">
        <f>TEXT(bbdd_Social_Media_Trends[[#This Row],[Post_Date]],"aaaa-mm")</f>
        <v>2023-06</v>
      </c>
      <c r="D2261" s="1" t="s">
        <v>12</v>
      </c>
      <c r="E2261" s="1" t="s">
        <v>46</v>
      </c>
      <c r="F2261" s="1" t="s">
        <v>41</v>
      </c>
      <c r="G2261" s="1" t="s">
        <v>28</v>
      </c>
      <c r="H2261">
        <v>1792773</v>
      </c>
      <c r="I2261">
        <v>196111</v>
      </c>
      <c r="J2261">
        <v>17185</v>
      </c>
      <c r="K2261">
        <v>44558</v>
      </c>
      <c r="L2261">
        <f>bbdd_Social_Media_Trends[[#This Row],[Likes]]+bbdd_Social_Media_Trends[[#This Row],[Shares]]+bbdd_Social_Media_Trends[[#This Row],[Comments]]</f>
        <v>257854</v>
      </c>
      <c r="M2261">
        <f>bbdd_Social_Media_Trends[[#This Row],[Interactions]]/bbdd_Social_Media_Trends[[#This Row],[Views]]</f>
        <v>0.14382969846154534</v>
      </c>
      <c r="N2261" s="1" t="s">
        <v>16</v>
      </c>
      <c r="O2261" s="4">
        <f t="shared" si="35"/>
        <v>0</v>
      </c>
    </row>
    <row r="2262" spans="1:15">
      <c r="A2262" s="1" t="s">
        <v>2302</v>
      </c>
      <c r="B2262" s="2">
        <v>44816</v>
      </c>
      <c r="C2262" s="13" t="str">
        <f>TEXT(bbdd_Social_Media_Trends[[#This Row],[Post_Date]],"aaaa-mm")</f>
        <v>2022-09</v>
      </c>
      <c r="D2262" s="1" t="s">
        <v>27</v>
      </c>
      <c r="E2262" s="1" t="s">
        <v>57</v>
      </c>
      <c r="F2262" s="1" t="s">
        <v>32</v>
      </c>
      <c r="G2262" s="1" t="s">
        <v>60</v>
      </c>
      <c r="H2262">
        <v>1164487</v>
      </c>
      <c r="I2262">
        <v>190936</v>
      </c>
      <c r="J2262">
        <v>74111</v>
      </c>
      <c r="K2262">
        <v>26606</v>
      </c>
      <c r="L2262">
        <f>bbdd_Social_Media_Trends[[#This Row],[Likes]]+bbdd_Social_Media_Trends[[#This Row],[Shares]]+bbdd_Social_Media_Trends[[#This Row],[Comments]]</f>
        <v>291653</v>
      </c>
      <c r="M2262">
        <f>bbdd_Social_Media_Trends[[#This Row],[Interactions]]/bbdd_Social_Media_Trends[[#This Row],[Views]]</f>
        <v>0.2504562094724973</v>
      </c>
      <c r="N2262" s="1" t="s">
        <v>29</v>
      </c>
      <c r="O2262" s="4">
        <f t="shared" si="35"/>
        <v>0</v>
      </c>
    </row>
    <row r="2263" spans="1:15">
      <c r="A2263" s="1" t="s">
        <v>2303</v>
      </c>
      <c r="B2263" s="2">
        <v>44838</v>
      </c>
      <c r="C2263" s="13" t="str">
        <f>TEXT(bbdd_Social_Media_Trends[[#This Row],[Post_Date]],"aaaa-mm")</f>
        <v>2022-10</v>
      </c>
      <c r="D2263" s="1" t="s">
        <v>18</v>
      </c>
      <c r="E2263" s="1" t="s">
        <v>46</v>
      </c>
      <c r="F2263" s="1" t="s">
        <v>32</v>
      </c>
      <c r="G2263" s="1" t="s">
        <v>60</v>
      </c>
      <c r="H2263">
        <v>3785489</v>
      </c>
      <c r="I2263">
        <v>39486</v>
      </c>
      <c r="J2263">
        <v>15742</v>
      </c>
      <c r="K2263">
        <v>31425</v>
      </c>
      <c r="L2263">
        <f>bbdd_Social_Media_Trends[[#This Row],[Likes]]+bbdd_Social_Media_Trends[[#This Row],[Shares]]+bbdd_Social_Media_Trends[[#This Row],[Comments]]</f>
        <v>86653</v>
      </c>
      <c r="M2263">
        <f>bbdd_Social_Media_Trends[[#This Row],[Interactions]]/bbdd_Social_Media_Trends[[#This Row],[Views]]</f>
        <v>2.2890833918682633E-2</v>
      </c>
      <c r="N2263" s="1" t="s">
        <v>29</v>
      </c>
      <c r="O2263" s="4">
        <f t="shared" si="35"/>
        <v>0</v>
      </c>
    </row>
    <row r="2264" spans="1:15">
      <c r="A2264" s="1" t="s">
        <v>2304</v>
      </c>
      <c r="B2264" s="2">
        <v>44761</v>
      </c>
      <c r="C2264" s="13" t="str">
        <f>TEXT(bbdd_Social_Media_Trends[[#This Row],[Post_Date]],"aaaa-mm")</f>
        <v>2022-07</v>
      </c>
      <c r="D2264" s="1" t="s">
        <v>27</v>
      </c>
      <c r="E2264" s="1" t="s">
        <v>19</v>
      </c>
      <c r="F2264" s="1" t="s">
        <v>20</v>
      </c>
      <c r="G2264" s="1" t="s">
        <v>44</v>
      </c>
      <c r="H2264">
        <v>4654860</v>
      </c>
      <c r="I2264">
        <v>203449</v>
      </c>
      <c r="J2264">
        <v>26065</v>
      </c>
      <c r="K2264">
        <v>43151</v>
      </c>
      <c r="L2264">
        <f>bbdd_Social_Media_Trends[[#This Row],[Likes]]+bbdd_Social_Media_Trends[[#This Row],[Shares]]+bbdd_Social_Media_Trends[[#This Row],[Comments]]</f>
        <v>272665</v>
      </c>
      <c r="M2264">
        <f>bbdd_Social_Media_Trends[[#This Row],[Interactions]]/bbdd_Social_Media_Trends[[#This Row],[Views]]</f>
        <v>5.8576412609616615E-2</v>
      </c>
      <c r="N2264" s="1" t="s">
        <v>29</v>
      </c>
      <c r="O2264" s="4">
        <f t="shared" si="35"/>
        <v>0</v>
      </c>
    </row>
    <row r="2265" spans="1:15">
      <c r="A2265" s="1" t="s">
        <v>2305</v>
      </c>
      <c r="B2265" s="2">
        <v>44645</v>
      </c>
      <c r="C2265" s="13" t="str">
        <f>TEXT(bbdd_Social_Media_Trends[[#This Row],[Post_Date]],"aaaa-mm")</f>
        <v>2022-03</v>
      </c>
      <c r="D2265" s="1" t="s">
        <v>12</v>
      </c>
      <c r="E2265" s="1" t="s">
        <v>35</v>
      </c>
      <c r="F2265" s="1" t="s">
        <v>20</v>
      </c>
      <c r="G2265" s="1" t="s">
        <v>15</v>
      </c>
      <c r="H2265">
        <v>4387433</v>
      </c>
      <c r="I2265">
        <v>206254</v>
      </c>
      <c r="J2265">
        <v>65523</v>
      </c>
      <c r="K2265">
        <v>33431</v>
      </c>
      <c r="L2265">
        <f>bbdd_Social_Media_Trends[[#This Row],[Likes]]+bbdd_Social_Media_Trends[[#This Row],[Shares]]+bbdd_Social_Media_Trends[[#This Row],[Comments]]</f>
        <v>305208</v>
      </c>
      <c r="M2265">
        <f>bbdd_Social_Media_Trends[[#This Row],[Interactions]]/bbdd_Social_Media_Trends[[#This Row],[Views]]</f>
        <v>6.9564139213066048E-2</v>
      </c>
      <c r="N2265" s="1" t="s">
        <v>29</v>
      </c>
      <c r="O2265" s="4">
        <f t="shared" si="35"/>
        <v>0</v>
      </c>
    </row>
    <row r="2266" spans="1:15">
      <c r="A2266" s="1" t="s">
        <v>2306</v>
      </c>
      <c r="B2266" s="2">
        <v>44743</v>
      </c>
      <c r="C2266" s="13" t="str">
        <f>TEXT(bbdd_Social_Media_Trends[[#This Row],[Post_Date]],"aaaa-mm")</f>
        <v>2022-07</v>
      </c>
      <c r="D2266" s="1" t="s">
        <v>18</v>
      </c>
      <c r="E2266" s="1" t="s">
        <v>19</v>
      </c>
      <c r="F2266" s="1" t="s">
        <v>41</v>
      </c>
      <c r="G2266" s="1" t="s">
        <v>50</v>
      </c>
      <c r="H2266">
        <v>4306085</v>
      </c>
      <c r="I2266">
        <v>274903</v>
      </c>
      <c r="J2266">
        <v>59924</v>
      </c>
      <c r="K2266">
        <v>38017</v>
      </c>
      <c r="L2266">
        <f>bbdd_Social_Media_Trends[[#This Row],[Likes]]+bbdd_Social_Media_Trends[[#This Row],[Shares]]+bbdd_Social_Media_Trends[[#This Row],[Comments]]</f>
        <v>372844</v>
      </c>
      <c r="M2266">
        <f>bbdd_Social_Media_Trends[[#This Row],[Interactions]]/bbdd_Social_Media_Trends[[#This Row],[Views]]</f>
        <v>8.6585378597960796E-2</v>
      </c>
      <c r="N2266" s="1" t="s">
        <v>16</v>
      </c>
      <c r="O2266" s="4">
        <f t="shared" si="35"/>
        <v>0</v>
      </c>
    </row>
    <row r="2267" spans="1:15">
      <c r="A2267" s="1" t="s">
        <v>2307</v>
      </c>
      <c r="B2267" s="2">
        <v>44958</v>
      </c>
      <c r="C2267" s="13" t="str">
        <f>TEXT(bbdd_Social_Media_Trends[[#This Row],[Post_Date]],"aaaa-mm")</f>
        <v>2023-02</v>
      </c>
      <c r="D2267" s="1" t="s">
        <v>27</v>
      </c>
      <c r="E2267" s="1" t="s">
        <v>35</v>
      </c>
      <c r="F2267" s="1" t="s">
        <v>36</v>
      </c>
      <c r="G2267" s="1" t="s">
        <v>25</v>
      </c>
      <c r="H2267">
        <v>3269493</v>
      </c>
      <c r="I2267">
        <v>255001</v>
      </c>
      <c r="J2267">
        <v>76660</v>
      </c>
      <c r="K2267">
        <v>33928</v>
      </c>
      <c r="L2267">
        <f>bbdd_Social_Media_Trends[[#This Row],[Likes]]+bbdd_Social_Media_Trends[[#This Row],[Shares]]+bbdd_Social_Media_Trends[[#This Row],[Comments]]</f>
        <v>365589</v>
      </c>
      <c r="M2267">
        <f>bbdd_Social_Media_Trends[[#This Row],[Interactions]]/bbdd_Social_Media_Trends[[#This Row],[Views]]</f>
        <v>0.11181825438990083</v>
      </c>
      <c r="N2267" s="1" t="s">
        <v>29</v>
      </c>
      <c r="O2267" s="4">
        <f t="shared" si="35"/>
        <v>0</v>
      </c>
    </row>
    <row r="2268" spans="1:15">
      <c r="A2268" s="1" t="s">
        <v>2308</v>
      </c>
      <c r="B2268" s="2">
        <v>45042</v>
      </c>
      <c r="C2268" s="13" t="str">
        <f>TEXT(bbdd_Social_Media_Trends[[#This Row],[Post_Date]],"aaaa-mm")</f>
        <v>2023-04</v>
      </c>
      <c r="D2268" s="1" t="s">
        <v>24</v>
      </c>
      <c r="E2268" s="1" t="s">
        <v>46</v>
      </c>
      <c r="F2268" s="1" t="s">
        <v>41</v>
      </c>
      <c r="G2268" s="1" t="s">
        <v>25</v>
      </c>
      <c r="H2268">
        <v>4226285</v>
      </c>
      <c r="I2268">
        <v>275310</v>
      </c>
      <c r="J2268">
        <v>91592</v>
      </c>
      <c r="K2268">
        <v>30473</v>
      </c>
      <c r="L2268">
        <f>bbdd_Social_Media_Trends[[#This Row],[Likes]]+bbdd_Social_Media_Trends[[#This Row],[Shares]]+bbdd_Social_Media_Trends[[#This Row],[Comments]]</f>
        <v>397375</v>
      </c>
      <c r="M2268">
        <f>bbdd_Social_Media_Trends[[#This Row],[Interactions]]/bbdd_Social_Media_Trends[[#This Row],[Views]]</f>
        <v>9.4024657589348568E-2</v>
      </c>
      <c r="N2268" s="1" t="s">
        <v>22</v>
      </c>
      <c r="O2268" s="4">
        <f t="shared" si="35"/>
        <v>0</v>
      </c>
    </row>
    <row r="2269" spans="1:15">
      <c r="A2269" s="1" t="s">
        <v>2309</v>
      </c>
      <c r="B2269" s="2">
        <v>44712</v>
      </c>
      <c r="C2269" s="13" t="str">
        <f>TEXT(bbdd_Social_Media_Trends[[#This Row],[Post_Date]],"aaaa-mm")</f>
        <v>2022-05</v>
      </c>
      <c r="D2269" s="1" t="s">
        <v>12</v>
      </c>
      <c r="E2269" s="1" t="s">
        <v>57</v>
      </c>
      <c r="F2269" s="1" t="s">
        <v>36</v>
      </c>
      <c r="G2269" s="1" t="s">
        <v>28</v>
      </c>
      <c r="H2269">
        <v>2188892</v>
      </c>
      <c r="I2269">
        <v>461087</v>
      </c>
      <c r="J2269">
        <v>83275</v>
      </c>
      <c r="K2269">
        <v>9604</v>
      </c>
      <c r="L2269">
        <f>bbdd_Social_Media_Trends[[#This Row],[Likes]]+bbdd_Social_Media_Trends[[#This Row],[Shares]]+bbdd_Social_Media_Trends[[#This Row],[Comments]]</f>
        <v>553966</v>
      </c>
      <c r="M2269">
        <f>bbdd_Social_Media_Trends[[#This Row],[Interactions]]/bbdd_Social_Media_Trends[[#This Row],[Views]]</f>
        <v>0.25308055399718216</v>
      </c>
      <c r="N2269" s="1" t="s">
        <v>16</v>
      </c>
      <c r="O2269" s="4">
        <f t="shared" si="35"/>
        <v>0</v>
      </c>
    </row>
    <row r="2270" spans="1:15">
      <c r="A2270" s="1" t="s">
        <v>2310</v>
      </c>
      <c r="B2270" s="2">
        <v>44896</v>
      </c>
      <c r="C2270" s="13" t="str">
        <f>TEXT(bbdd_Social_Media_Trends[[#This Row],[Post_Date]],"aaaa-mm")</f>
        <v>2022-12</v>
      </c>
      <c r="D2270" s="1" t="s">
        <v>27</v>
      </c>
      <c r="E2270" s="1" t="s">
        <v>59</v>
      </c>
      <c r="F2270" s="1" t="s">
        <v>32</v>
      </c>
      <c r="G2270" s="1" t="s">
        <v>25</v>
      </c>
      <c r="H2270">
        <v>770013</v>
      </c>
      <c r="I2270">
        <v>8387</v>
      </c>
      <c r="J2270">
        <v>28886</v>
      </c>
      <c r="K2270">
        <v>19115</v>
      </c>
      <c r="L2270">
        <f>bbdd_Social_Media_Trends[[#This Row],[Likes]]+bbdd_Social_Media_Trends[[#This Row],[Shares]]+bbdd_Social_Media_Trends[[#This Row],[Comments]]</f>
        <v>56388</v>
      </c>
      <c r="M2270">
        <f>bbdd_Social_Media_Trends[[#This Row],[Interactions]]/bbdd_Social_Media_Trends[[#This Row],[Views]]</f>
        <v>7.3229932481659404E-2</v>
      </c>
      <c r="N2270" s="1" t="s">
        <v>29</v>
      </c>
      <c r="O2270" s="4">
        <f t="shared" si="35"/>
        <v>0</v>
      </c>
    </row>
    <row r="2271" spans="1:15">
      <c r="A2271" s="1" t="s">
        <v>2311</v>
      </c>
      <c r="B2271" s="2">
        <v>44981</v>
      </c>
      <c r="C2271" s="13" t="str">
        <f>TEXT(bbdd_Social_Media_Trends[[#This Row],[Post_Date]],"aaaa-mm")</f>
        <v>2023-02</v>
      </c>
      <c r="D2271" s="1" t="s">
        <v>12</v>
      </c>
      <c r="E2271" s="1" t="s">
        <v>35</v>
      </c>
      <c r="F2271" s="1" t="s">
        <v>41</v>
      </c>
      <c r="G2271" s="1" t="s">
        <v>21</v>
      </c>
      <c r="H2271">
        <v>842016</v>
      </c>
      <c r="I2271">
        <v>244313</v>
      </c>
      <c r="J2271">
        <v>18044</v>
      </c>
      <c r="K2271">
        <v>22699</v>
      </c>
      <c r="L2271">
        <f>bbdd_Social_Media_Trends[[#This Row],[Likes]]+bbdd_Social_Media_Trends[[#This Row],[Shares]]+bbdd_Social_Media_Trends[[#This Row],[Comments]]</f>
        <v>285056</v>
      </c>
      <c r="M2271">
        <f>bbdd_Social_Media_Trends[[#This Row],[Interactions]]/bbdd_Social_Media_Trends[[#This Row],[Views]]</f>
        <v>0.33853988522783413</v>
      </c>
      <c r="N2271" s="1" t="s">
        <v>29</v>
      </c>
      <c r="O2271" s="4">
        <f t="shared" si="35"/>
        <v>0</v>
      </c>
    </row>
    <row r="2272" spans="1:15">
      <c r="A2272" s="1" t="s">
        <v>2312</v>
      </c>
      <c r="B2272" s="2">
        <v>44815</v>
      </c>
      <c r="C2272" s="13" t="str">
        <f>TEXT(bbdd_Social_Media_Trends[[#This Row],[Post_Date]],"aaaa-mm")</f>
        <v>2022-09</v>
      </c>
      <c r="D2272" s="1" t="s">
        <v>24</v>
      </c>
      <c r="E2272" s="1" t="s">
        <v>46</v>
      </c>
      <c r="F2272" s="1" t="s">
        <v>41</v>
      </c>
      <c r="G2272" s="1" t="s">
        <v>60</v>
      </c>
      <c r="H2272">
        <v>834815</v>
      </c>
      <c r="I2272">
        <v>380472</v>
      </c>
      <c r="J2272">
        <v>73770</v>
      </c>
      <c r="K2272">
        <v>34678</v>
      </c>
      <c r="L2272">
        <f>bbdd_Social_Media_Trends[[#This Row],[Likes]]+bbdd_Social_Media_Trends[[#This Row],[Shares]]+bbdd_Social_Media_Trends[[#This Row],[Comments]]</f>
        <v>488920</v>
      </c>
      <c r="M2272">
        <f>bbdd_Social_Media_Trends[[#This Row],[Interactions]]/bbdd_Social_Media_Trends[[#This Row],[Views]]</f>
        <v>0.5856626917340968</v>
      </c>
      <c r="N2272" s="1" t="s">
        <v>29</v>
      </c>
      <c r="O2272" s="4">
        <f t="shared" si="35"/>
        <v>0</v>
      </c>
    </row>
    <row r="2273" spans="1:15">
      <c r="A2273" s="1" t="s">
        <v>2313</v>
      </c>
      <c r="B2273" s="2">
        <v>44799</v>
      </c>
      <c r="C2273" s="13" t="str">
        <f>TEXT(bbdd_Social_Media_Trends[[#This Row],[Post_Date]],"aaaa-mm")</f>
        <v>2022-08</v>
      </c>
      <c r="D2273" s="1" t="s">
        <v>27</v>
      </c>
      <c r="E2273" s="1" t="s">
        <v>13</v>
      </c>
      <c r="F2273" s="1" t="s">
        <v>32</v>
      </c>
      <c r="G2273" s="1" t="s">
        <v>25</v>
      </c>
      <c r="H2273">
        <v>4935280</v>
      </c>
      <c r="I2273">
        <v>316067</v>
      </c>
      <c r="J2273">
        <v>91218</v>
      </c>
      <c r="K2273">
        <v>33572</v>
      </c>
      <c r="L2273">
        <f>bbdd_Social_Media_Trends[[#This Row],[Likes]]+bbdd_Social_Media_Trends[[#This Row],[Shares]]+bbdd_Social_Media_Trends[[#This Row],[Comments]]</f>
        <v>440857</v>
      </c>
      <c r="M2273">
        <f>bbdd_Social_Media_Trends[[#This Row],[Interactions]]/bbdd_Social_Media_Trends[[#This Row],[Views]]</f>
        <v>8.9327657194728571E-2</v>
      </c>
      <c r="N2273" s="1" t="s">
        <v>29</v>
      </c>
      <c r="O2273" s="4">
        <f t="shared" si="35"/>
        <v>0</v>
      </c>
    </row>
    <row r="2274" spans="1:15">
      <c r="A2274" s="1" t="s">
        <v>2314</v>
      </c>
      <c r="B2274" s="2">
        <v>45050</v>
      </c>
      <c r="C2274" s="13" t="str">
        <f>TEXT(bbdd_Social_Media_Trends[[#This Row],[Post_Date]],"aaaa-mm")</f>
        <v>2023-05</v>
      </c>
      <c r="D2274" s="1" t="s">
        <v>18</v>
      </c>
      <c r="E2274" s="1" t="s">
        <v>31</v>
      </c>
      <c r="F2274" s="1" t="s">
        <v>32</v>
      </c>
      <c r="G2274" s="1" t="s">
        <v>21</v>
      </c>
      <c r="H2274">
        <v>2610314</v>
      </c>
      <c r="I2274">
        <v>497448</v>
      </c>
      <c r="J2274">
        <v>37488</v>
      </c>
      <c r="K2274">
        <v>3751</v>
      </c>
      <c r="L2274">
        <f>bbdd_Social_Media_Trends[[#This Row],[Likes]]+bbdd_Social_Media_Trends[[#This Row],[Shares]]+bbdd_Social_Media_Trends[[#This Row],[Comments]]</f>
        <v>538687</v>
      </c>
      <c r="M2274">
        <f>bbdd_Social_Media_Trends[[#This Row],[Interactions]]/bbdd_Social_Media_Trends[[#This Row],[Views]]</f>
        <v>0.20636865909618538</v>
      </c>
      <c r="N2274" s="1" t="s">
        <v>16</v>
      </c>
      <c r="O2274" s="4">
        <f t="shared" si="35"/>
        <v>0</v>
      </c>
    </row>
    <row r="2275" spans="1:15">
      <c r="A2275" s="1" t="s">
        <v>2315</v>
      </c>
      <c r="B2275" s="2">
        <v>44854</v>
      </c>
      <c r="C2275" s="13" t="str">
        <f>TEXT(bbdd_Social_Media_Trends[[#This Row],[Post_Date]],"aaaa-mm")</f>
        <v>2022-10</v>
      </c>
      <c r="D2275" s="1" t="s">
        <v>24</v>
      </c>
      <c r="E2275" s="1" t="s">
        <v>52</v>
      </c>
      <c r="F2275" s="1" t="s">
        <v>32</v>
      </c>
      <c r="G2275" s="1" t="s">
        <v>50</v>
      </c>
      <c r="H2275">
        <v>4043662</v>
      </c>
      <c r="I2275">
        <v>11341</v>
      </c>
      <c r="J2275">
        <v>12132</v>
      </c>
      <c r="K2275">
        <v>24625</v>
      </c>
      <c r="L2275">
        <f>bbdd_Social_Media_Trends[[#This Row],[Likes]]+bbdd_Social_Media_Trends[[#This Row],[Shares]]+bbdd_Social_Media_Trends[[#This Row],[Comments]]</f>
        <v>48098</v>
      </c>
      <c r="M2275">
        <f>bbdd_Social_Media_Trends[[#This Row],[Interactions]]/bbdd_Social_Media_Trends[[#This Row],[Views]]</f>
        <v>1.189466379732035E-2</v>
      </c>
      <c r="N2275" s="1" t="s">
        <v>22</v>
      </c>
      <c r="O2275" s="4">
        <f t="shared" si="35"/>
        <v>0</v>
      </c>
    </row>
    <row r="2276" spans="1:15">
      <c r="A2276" s="1" t="s">
        <v>2316</v>
      </c>
      <c r="B2276" s="2">
        <v>44995</v>
      </c>
      <c r="C2276" s="13" t="str">
        <f>TEXT(bbdd_Social_Media_Trends[[#This Row],[Post_Date]],"aaaa-mm")</f>
        <v>2023-03</v>
      </c>
      <c r="D2276" s="1" t="s">
        <v>12</v>
      </c>
      <c r="E2276" s="1" t="s">
        <v>13</v>
      </c>
      <c r="F2276" s="1" t="s">
        <v>32</v>
      </c>
      <c r="G2276" s="1" t="s">
        <v>60</v>
      </c>
      <c r="H2276">
        <v>663239</v>
      </c>
      <c r="I2276">
        <v>53100</v>
      </c>
      <c r="J2276">
        <v>9335</v>
      </c>
      <c r="K2276">
        <v>45066</v>
      </c>
      <c r="L2276">
        <f>bbdd_Social_Media_Trends[[#This Row],[Likes]]+bbdd_Social_Media_Trends[[#This Row],[Shares]]+bbdd_Social_Media_Trends[[#This Row],[Comments]]</f>
        <v>107501</v>
      </c>
      <c r="M2276">
        <f>bbdd_Social_Media_Trends[[#This Row],[Interactions]]/bbdd_Social_Media_Trends[[#This Row],[Views]]</f>
        <v>0.16208485930411209</v>
      </c>
      <c r="N2276" s="1" t="s">
        <v>22</v>
      </c>
      <c r="O2276" s="4">
        <f t="shared" si="35"/>
        <v>0</v>
      </c>
    </row>
    <row r="2277" spans="1:15">
      <c r="A2277" s="1" t="s">
        <v>2317</v>
      </c>
      <c r="B2277" s="2">
        <v>44637</v>
      </c>
      <c r="C2277" s="13" t="str">
        <f>TEXT(bbdd_Social_Media_Trends[[#This Row],[Post_Date]],"aaaa-mm")</f>
        <v>2022-03</v>
      </c>
      <c r="D2277" s="1" t="s">
        <v>27</v>
      </c>
      <c r="E2277" s="1" t="s">
        <v>19</v>
      </c>
      <c r="F2277" s="1" t="s">
        <v>36</v>
      </c>
      <c r="G2277" s="1" t="s">
        <v>50</v>
      </c>
      <c r="H2277">
        <v>235262</v>
      </c>
      <c r="I2277">
        <v>223770</v>
      </c>
      <c r="J2277">
        <v>59170</v>
      </c>
      <c r="K2277">
        <v>19622</v>
      </c>
      <c r="L2277">
        <f>bbdd_Social_Media_Trends[[#This Row],[Likes]]+bbdd_Social_Media_Trends[[#This Row],[Shares]]+bbdd_Social_Media_Trends[[#This Row],[Comments]]</f>
        <v>302562</v>
      </c>
      <c r="M2277">
        <f>bbdd_Social_Media_Trends[[#This Row],[Interactions]]/bbdd_Social_Media_Trends[[#This Row],[Views]]</f>
        <v>1.2860640477425169</v>
      </c>
      <c r="N2277" s="1" t="s">
        <v>29</v>
      </c>
      <c r="O2277" s="4">
        <f t="shared" si="35"/>
        <v>0</v>
      </c>
    </row>
    <row r="2278" spans="1:15">
      <c r="A2278" s="1" t="s">
        <v>2318</v>
      </c>
      <c r="B2278" s="2">
        <v>45040</v>
      </c>
      <c r="C2278" s="13" t="str">
        <f>TEXT(bbdd_Social_Media_Trends[[#This Row],[Post_Date]],"aaaa-mm")</f>
        <v>2023-04</v>
      </c>
      <c r="D2278" s="1" t="s">
        <v>27</v>
      </c>
      <c r="E2278" s="1" t="s">
        <v>59</v>
      </c>
      <c r="F2278" s="1" t="s">
        <v>20</v>
      </c>
      <c r="G2278" s="1" t="s">
        <v>44</v>
      </c>
      <c r="H2278">
        <v>1011367</v>
      </c>
      <c r="I2278">
        <v>148407</v>
      </c>
      <c r="J2278">
        <v>85203</v>
      </c>
      <c r="K2278">
        <v>37176</v>
      </c>
      <c r="L2278">
        <f>bbdd_Social_Media_Trends[[#This Row],[Likes]]+bbdd_Social_Media_Trends[[#This Row],[Shares]]+bbdd_Social_Media_Trends[[#This Row],[Comments]]</f>
        <v>270786</v>
      </c>
      <c r="M2278">
        <f>bbdd_Social_Media_Trends[[#This Row],[Interactions]]/bbdd_Social_Media_Trends[[#This Row],[Views]]</f>
        <v>0.26774257020448561</v>
      </c>
      <c r="N2278" s="1" t="s">
        <v>16</v>
      </c>
      <c r="O2278" s="4">
        <f t="shared" si="35"/>
        <v>0</v>
      </c>
    </row>
    <row r="2279" spans="1:15">
      <c r="A2279" s="1" t="s">
        <v>2319</v>
      </c>
      <c r="B2279" s="2">
        <v>45221</v>
      </c>
      <c r="C2279" s="13" t="str">
        <f>TEXT(bbdd_Social_Media_Trends[[#This Row],[Post_Date]],"aaaa-mm")</f>
        <v>2023-10</v>
      </c>
      <c r="D2279" s="1" t="s">
        <v>12</v>
      </c>
      <c r="E2279" s="1" t="s">
        <v>39</v>
      </c>
      <c r="F2279" s="1" t="s">
        <v>14</v>
      </c>
      <c r="G2279" s="1" t="s">
        <v>50</v>
      </c>
      <c r="H2279">
        <v>958894</v>
      </c>
      <c r="I2279">
        <v>353889</v>
      </c>
      <c r="J2279">
        <v>26494</v>
      </c>
      <c r="K2279">
        <v>34577</v>
      </c>
      <c r="L2279">
        <f>bbdd_Social_Media_Trends[[#This Row],[Likes]]+bbdd_Social_Media_Trends[[#This Row],[Shares]]+bbdd_Social_Media_Trends[[#This Row],[Comments]]</f>
        <v>414960</v>
      </c>
      <c r="M2279">
        <f>bbdd_Social_Media_Trends[[#This Row],[Interactions]]/bbdd_Social_Media_Trends[[#This Row],[Views]]</f>
        <v>0.43274856240627224</v>
      </c>
      <c r="N2279" s="1" t="s">
        <v>16</v>
      </c>
      <c r="O2279" s="4">
        <f t="shared" si="35"/>
        <v>0</v>
      </c>
    </row>
    <row r="2280" spans="1:15">
      <c r="A2280" s="1" t="s">
        <v>2320</v>
      </c>
      <c r="B2280" s="2">
        <v>44657</v>
      </c>
      <c r="C2280" s="13" t="str">
        <f>TEXT(bbdd_Social_Media_Trends[[#This Row],[Post_Date]],"aaaa-mm")</f>
        <v>2022-04</v>
      </c>
      <c r="D2280" s="1" t="s">
        <v>24</v>
      </c>
      <c r="E2280" s="1" t="s">
        <v>39</v>
      </c>
      <c r="F2280" s="1" t="s">
        <v>32</v>
      </c>
      <c r="G2280" s="1" t="s">
        <v>15</v>
      </c>
      <c r="H2280">
        <v>107075</v>
      </c>
      <c r="I2280">
        <v>175627</v>
      </c>
      <c r="J2280">
        <v>91997</v>
      </c>
      <c r="K2280">
        <v>26950</v>
      </c>
      <c r="L2280">
        <f>bbdd_Social_Media_Trends[[#This Row],[Likes]]+bbdd_Social_Media_Trends[[#This Row],[Shares]]+bbdd_Social_Media_Trends[[#This Row],[Comments]]</f>
        <v>294574</v>
      </c>
      <c r="M2280">
        <f>bbdd_Social_Media_Trends[[#This Row],[Interactions]]/bbdd_Social_Media_Trends[[#This Row],[Views]]</f>
        <v>2.7510996964744336</v>
      </c>
      <c r="N2280" s="1" t="s">
        <v>29</v>
      </c>
      <c r="O2280" s="4">
        <f t="shared" si="35"/>
        <v>0</v>
      </c>
    </row>
    <row r="2281" spans="1:15">
      <c r="A2281" s="1" t="s">
        <v>2321</v>
      </c>
      <c r="B2281" s="2">
        <v>45256</v>
      </c>
      <c r="C2281" s="13" t="str">
        <f>TEXT(bbdd_Social_Media_Trends[[#This Row],[Post_Date]],"aaaa-mm")</f>
        <v>2023-11</v>
      </c>
      <c r="D2281" s="1" t="s">
        <v>18</v>
      </c>
      <c r="E2281" s="1" t="s">
        <v>46</v>
      </c>
      <c r="F2281" s="1" t="s">
        <v>20</v>
      </c>
      <c r="G2281" s="1" t="s">
        <v>37</v>
      </c>
      <c r="H2281">
        <v>2719250</v>
      </c>
      <c r="I2281">
        <v>9766</v>
      </c>
      <c r="J2281">
        <v>64708</v>
      </c>
      <c r="K2281">
        <v>4376</v>
      </c>
      <c r="L2281">
        <f>bbdd_Social_Media_Trends[[#This Row],[Likes]]+bbdd_Social_Media_Trends[[#This Row],[Shares]]+bbdd_Social_Media_Trends[[#This Row],[Comments]]</f>
        <v>78850</v>
      </c>
      <c r="M2281">
        <f>bbdd_Social_Media_Trends[[#This Row],[Interactions]]/bbdd_Social_Media_Trends[[#This Row],[Views]]</f>
        <v>2.899696607520456E-2</v>
      </c>
      <c r="N2281" s="1" t="s">
        <v>16</v>
      </c>
      <c r="O2281" s="4">
        <f t="shared" si="35"/>
        <v>0</v>
      </c>
    </row>
    <row r="2282" spans="1:15">
      <c r="A2282" s="1" t="s">
        <v>2322</v>
      </c>
      <c r="B2282" s="2">
        <v>44908</v>
      </c>
      <c r="C2282" s="13" t="str">
        <f>TEXT(bbdd_Social_Media_Trends[[#This Row],[Post_Date]],"aaaa-mm")</f>
        <v>2022-12</v>
      </c>
      <c r="D2282" s="1" t="s">
        <v>18</v>
      </c>
      <c r="E2282" s="1" t="s">
        <v>31</v>
      </c>
      <c r="F2282" s="1" t="s">
        <v>32</v>
      </c>
      <c r="G2282" s="1" t="s">
        <v>50</v>
      </c>
      <c r="H2282">
        <v>4021492</v>
      </c>
      <c r="I2282">
        <v>455615</v>
      </c>
      <c r="J2282">
        <v>5258</v>
      </c>
      <c r="K2282">
        <v>11806</v>
      </c>
      <c r="L2282">
        <f>bbdd_Social_Media_Trends[[#This Row],[Likes]]+bbdd_Social_Media_Trends[[#This Row],[Shares]]+bbdd_Social_Media_Trends[[#This Row],[Comments]]</f>
        <v>472679</v>
      </c>
      <c r="M2282">
        <f>bbdd_Social_Media_Trends[[#This Row],[Interactions]]/bbdd_Social_Media_Trends[[#This Row],[Views]]</f>
        <v>0.1175382171592036</v>
      </c>
      <c r="N2282" s="1" t="s">
        <v>22</v>
      </c>
      <c r="O2282" s="4">
        <f t="shared" si="35"/>
        <v>0</v>
      </c>
    </row>
    <row r="2283" spans="1:15">
      <c r="A2283" s="1" t="s">
        <v>2323</v>
      </c>
      <c r="B2283" s="2">
        <v>45177</v>
      </c>
      <c r="C2283" s="13" t="str">
        <f>TEXT(bbdd_Social_Media_Trends[[#This Row],[Post_Date]],"aaaa-mm")</f>
        <v>2023-09</v>
      </c>
      <c r="D2283" s="1" t="s">
        <v>24</v>
      </c>
      <c r="E2283" s="1" t="s">
        <v>46</v>
      </c>
      <c r="F2283" s="1" t="s">
        <v>47</v>
      </c>
      <c r="G2283" s="1" t="s">
        <v>21</v>
      </c>
      <c r="H2283">
        <v>1668627</v>
      </c>
      <c r="I2283">
        <v>338390</v>
      </c>
      <c r="J2283">
        <v>82782</v>
      </c>
      <c r="K2283">
        <v>10516</v>
      </c>
      <c r="L2283">
        <f>bbdd_Social_Media_Trends[[#This Row],[Likes]]+bbdd_Social_Media_Trends[[#This Row],[Shares]]+bbdd_Social_Media_Trends[[#This Row],[Comments]]</f>
        <v>431688</v>
      </c>
      <c r="M2283">
        <f>bbdd_Social_Media_Trends[[#This Row],[Interactions]]/bbdd_Social_Media_Trends[[#This Row],[Views]]</f>
        <v>0.25870850705400306</v>
      </c>
      <c r="N2283" s="1" t="s">
        <v>16</v>
      </c>
      <c r="O2283" s="4">
        <f t="shared" si="35"/>
        <v>0</v>
      </c>
    </row>
    <row r="2284" spans="1:15">
      <c r="A2284" s="1" t="s">
        <v>2324</v>
      </c>
      <c r="B2284" s="2">
        <v>45219</v>
      </c>
      <c r="C2284" s="13" t="str">
        <f>TEXT(bbdd_Social_Media_Trends[[#This Row],[Post_Date]],"aaaa-mm")</f>
        <v>2023-10</v>
      </c>
      <c r="D2284" s="1" t="s">
        <v>27</v>
      </c>
      <c r="E2284" s="1" t="s">
        <v>59</v>
      </c>
      <c r="F2284" s="1" t="s">
        <v>36</v>
      </c>
      <c r="G2284" s="1" t="s">
        <v>25</v>
      </c>
      <c r="H2284">
        <v>2589762</v>
      </c>
      <c r="I2284">
        <v>395367</v>
      </c>
      <c r="J2284">
        <v>91956</v>
      </c>
      <c r="K2284">
        <v>27337</v>
      </c>
      <c r="L2284">
        <f>bbdd_Social_Media_Trends[[#This Row],[Likes]]+bbdd_Social_Media_Trends[[#This Row],[Shares]]+bbdd_Social_Media_Trends[[#This Row],[Comments]]</f>
        <v>514660</v>
      </c>
      <c r="M2284">
        <f>bbdd_Social_Media_Trends[[#This Row],[Interactions]]/bbdd_Social_Media_Trends[[#This Row],[Views]]</f>
        <v>0.19872868626537882</v>
      </c>
      <c r="N2284" s="1" t="s">
        <v>16</v>
      </c>
      <c r="O2284" s="4">
        <f t="shared" si="35"/>
        <v>0</v>
      </c>
    </row>
    <row r="2285" spans="1:15">
      <c r="A2285" s="1" t="s">
        <v>2325</v>
      </c>
      <c r="B2285" s="2">
        <v>44836</v>
      </c>
      <c r="C2285" s="13" t="str">
        <f>TEXT(bbdd_Social_Media_Trends[[#This Row],[Post_Date]],"aaaa-mm")</f>
        <v>2022-10</v>
      </c>
      <c r="D2285" s="1" t="s">
        <v>12</v>
      </c>
      <c r="E2285" s="1" t="s">
        <v>13</v>
      </c>
      <c r="F2285" s="1" t="s">
        <v>36</v>
      </c>
      <c r="G2285" s="1" t="s">
        <v>37</v>
      </c>
      <c r="H2285">
        <v>2706964</v>
      </c>
      <c r="I2285">
        <v>164322</v>
      </c>
      <c r="J2285">
        <v>27291</v>
      </c>
      <c r="K2285">
        <v>40079</v>
      </c>
      <c r="L2285">
        <f>bbdd_Social_Media_Trends[[#This Row],[Likes]]+bbdd_Social_Media_Trends[[#This Row],[Shares]]+bbdd_Social_Media_Trends[[#This Row],[Comments]]</f>
        <v>231692</v>
      </c>
      <c r="M2285">
        <f>bbdd_Social_Media_Trends[[#This Row],[Interactions]]/bbdd_Social_Media_Trends[[#This Row],[Views]]</f>
        <v>8.5591090239840642E-2</v>
      </c>
      <c r="N2285" s="1" t="s">
        <v>16</v>
      </c>
      <c r="O2285" s="4">
        <f t="shared" si="35"/>
        <v>0</v>
      </c>
    </row>
    <row r="2286" spans="1:15">
      <c r="A2286" s="1" t="s">
        <v>2326</v>
      </c>
      <c r="B2286" s="2">
        <v>44764</v>
      </c>
      <c r="C2286" s="13" t="str">
        <f>TEXT(bbdd_Social_Media_Trends[[#This Row],[Post_Date]],"aaaa-mm")</f>
        <v>2022-07</v>
      </c>
      <c r="D2286" s="1" t="s">
        <v>27</v>
      </c>
      <c r="E2286" s="1" t="s">
        <v>19</v>
      </c>
      <c r="F2286" s="1" t="s">
        <v>41</v>
      </c>
      <c r="G2286" s="1" t="s">
        <v>21</v>
      </c>
      <c r="H2286">
        <v>2181994</v>
      </c>
      <c r="I2286">
        <v>78102</v>
      </c>
      <c r="J2286">
        <v>72816</v>
      </c>
      <c r="K2286">
        <v>15652</v>
      </c>
      <c r="L2286">
        <f>bbdd_Social_Media_Trends[[#This Row],[Likes]]+bbdd_Social_Media_Trends[[#This Row],[Shares]]+bbdd_Social_Media_Trends[[#This Row],[Comments]]</f>
        <v>166570</v>
      </c>
      <c r="M2286">
        <f>bbdd_Social_Media_Trends[[#This Row],[Interactions]]/bbdd_Social_Media_Trends[[#This Row],[Views]]</f>
        <v>7.6338431728043249E-2</v>
      </c>
      <c r="N2286" s="1" t="s">
        <v>16</v>
      </c>
      <c r="O2286" s="4">
        <f t="shared" si="35"/>
        <v>0</v>
      </c>
    </row>
    <row r="2287" spans="1:15">
      <c r="A2287" s="1" t="s">
        <v>2327</v>
      </c>
      <c r="B2287" s="2">
        <v>44700</v>
      </c>
      <c r="C2287" s="13" t="str">
        <f>TEXT(bbdd_Social_Media_Trends[[#This Row],[Post_Date]],"aaaa-mm")</f>
        <v>2022-05</v>
      </c>
      <c r="D2287" s="1" t="s">
        <v>12</v>
      </c>
      <c r="E2287" s="1" t="s">
        <v>59</v>
      </c>
      <c r="F2287" s="1" t="s">
        <v>20</v>
      </c>
      <c r="G2287" s="1" t="s">
        <v>15</v>
      </c>
      <c r="H2287">
        <v>4812866</v>
      </c>
      <c r="I2287">
        <v>463457</v>
      </c>
      <c r="J2287">
        <v>70334</v>
      </c>
      <c r="K2287">
        <v>41360</v>
      </c>
      <c r="L2287">
        <f>bbdd_Social_Media_Trends[[#This Row],[Likes]]+bbdd_Social_Media_Trends[[#This Row],[Shares]]+bbdd_Social_Media_Trends[[#This Row],[Comments]]</f>
        <v>575151</v>
      </c>
      <c r="M2287">
        <f>bbdd_Social_Media_Trends[[#This Row],[Interactions]]/bbdd_Social_Media_Trends[[#This Row],[Views]]</f>
        <v>0.11950280768257417</v>
      </c>
      <c r="N2287" s="1" t="s">
        <v>22</v>
      </c>
      <c r="O2287" s="4">
        <f t="shared" si="35"/>
        <v>0</v>
      </c>
    </row>
    <row r="2288" spans="1:15">
      <c r="A2288" s="1" t="s">
        <v>2328</v>
      </c>
      <c r="B2288" s="2">
        <v>44657</v>
      </c>
      <c r="C2288" s="13" t="str">
        <f>TEXT(bbdd_Social_Media_Trends[[#This Row],[Post_Date]],"aaaa-mm")</f>
        <v>2022-04</v>
      </c>
      <c r="D2288" s="1" t="s">
        <v>24</v>
      </c>
      <c r="E2288" s="1" t="s">
        <v>19</v>
      </c>
      <c r="F2288" s="1" t="s">
        <v>41</v>
      </c>
      <c r="G2288" s="1" t="s">
        <v>60</v>
      </c>
      <c r="H2288">
        <v>2737221</v>
      </c>
      <c r="I2288">
        <v>143378</v>
      </c>
      <c r="J2288">
        <v>97838</v>
      </c>
      <c r="K2288">
        <v>36632</v>
      </c>
      <c r="L2288">
        <f>bbdd_Social_Media_Trends[[#This Row],[Likes]]+bbdd_Social_Media_Trends[[#This Row],[Shares]]+bbdd_Social_Media_Trends[[#This Row],[Comments]]</f>
        <v>277848</v>
      </c>
      <c r="M2288">
        <f>bbdd_Social_Media_Trends[[#This Row],[Interactions]]/bbdd_Social_Media_Trends[[#This Row],[Views]]</f>
        <v>0.10150733170613553</v>
      </c>
      <c r="N2288" s="1" t="s">
        <v>16</v>
      </c>
      <c r="O2288" s="4">
        <f t="shared" si="35"/>
        <v>0</v>
      </c>
    </row>
    <row r="2289" spans="1:15">
      <c r="A2289" s="1" t="s">
        <v>2329</v>
      </c>
      <c r="B2289" s="2">
        <v>44701</v>
      </c>
      <c r="C2289" s="13" t="str">
        <f>TEXT(bbdd_Social_Media_Trends[[#This Row],[Post_Date]],"aaaa-mm")</f>
        <v>2022-05</v>
      </c>
      <c r="D2289" s="1" t="s">
        <v>18</v>
      </c>
      <c r="E2289" s="1" t="s">
        <v>52</v>
      </c>
      <c r="F2289" s="1" t="s">
        <v>14</v>
      </c>
      <c r="G2289" s="1" t="s">
        <v>28</v>
      </c>
      <c r="H2289">
        <v>2986160</v>
      </c>
      <c r="I2289">
        <v>146980</v>
      </c>
      <c r="J2289">
        <v>99759</v>
      </c>
      <c r="K2289">
        <v>23072</v>
      </c>
      <c r="L2289">
        <f>bbdd_Social_Media_Trends[[#This Row],[Likes]]+bbdd_Social_Media_Trends[[#This Row],[Shares]]+bbdd_Social_Media_Trends[[#This Row],[Comments]]</f>
        <v>269811</v>
      </c>
      <c r="M2289">
        <f>bbdd_Social_Media_Trends[[#This Row],[Interactions]]/bbdd_Social_Media_Trends[[#This Row],[Views]]</f>
        <v>9.0353832346558791E-2</v>
      </c>
      <c r="N2289" s="1" t="s">
        <v>22</v>
      </c>
      <c r="O2289" s="4">
        <f t="shared" si="35"/>
        <v>0</v>
      </c>
    </row>
    <row r="2290" spans="1:15">
      <c r="A2290" s="1" t="s">
        <v>2330</v>
      </c>
      <c r="B2290" s="2">
        <v>45044</v>
      </c>
      <c r="C2290" s="13" t="str">
        <f>TEXT(bbdd_Social_Media_Trends[[#This Row],[Post_Date]],"aaaa-mm")</f>
        <v>2023-04</v>
      </c>
      <c r="D2290" s="1" t="s">
        <v>12</v>
      </c>
      <c r="E2290" s="1" t="s">
        <v>19</v>
      </c>
      <c r="F2290" s="1" t="s">
        <v>41</v>
      </c>
      <c r="G2290" s="1" t="s">
        <v>15</v>
      </c>
      <c r="H2290">
        <v>3112218</v>
      </c>
      <c r="I2290">
        <v>43412</v>
      </c>
      <c r="J2290">
        <v>99638</v>
      </c>
      <c r="K2290">
        <v>9495</v>
      </c>
      <c r="L2290">
        <f>bbdd_Social_Media_Trends[[#This Row],[Likes]]+bbdd_Social_Media_Trends[[#This Row],[Shares]]+bbdd_Social_Media_Trends[[#This Row],[Comments]]</f>
        <v>152545</v>
      </c>
      <c r="M2290">
        <f>bbdd_Social_Media_Trends[[#This Row],[Interactions]]/bbdd_Social_Media_Trends[[#This Row],[Views]]</f>
        <v>4.9014882633543026E-2</v>
      </c>
      <c r="N2290" s="1" t="s">
        <v>22</v>
      </c>
      <c r="O2290" s="4">
        <f t="shared" si="35"/>
        <v>0</v>
      </c>
    </row>
    <row r="2291" spans="1:15">
      <c r="A2291" s="1" t="s">
        <v>2331</v>
      </c>
      <c r="B2291" s="2">
        <v>45186</v>
      </c>
      <c r="C2291" s="13" t="str">
        <f>TEXT(bbdd_Social_Media_Trends[[#This Row],[Post_Date]],"aaaa-mm")</f>
        <v>2023-09</v>
      </c>
      <c r="D2291" s="1" t="s">
        <v>27</v>
      </c>
      <c r="E2291" s="1" t="s">
        <v>49</v>
      </c>
      <c r="F2291" s="1" t="s">
        <v>14</v>
      </c>
      <c r="G2291" s="1" t="s">
        <v>50</v>
      </c>
      <c r="H2291">
        <v>1178987</v>
      </c>
      <c r="I2291">
        <v>190093</v>
      </c>
      <c r="J2291">
        <v>72698</v>
      </c>
      <c r="K2291">
        <v>10056</v>
      </c>
      <c r="L2291">
        <f>bbdd_Social_Media_Trends[[#This Row],[Likes]]+bbdd_Social_Media_Trends[[#This Row],[Shares]]+bbdd_Social_Media_Trends[[#This Row],[Comments]]</f>
        <v>272847</v>
      </c>
      <c r="M2291">
        <f>bbdd_Social_Media_Trends[[#This Row],[Interactions]]/bbdd_Social_Media_Trends[[#This Row],[Views]]</f>
        <v>0.23142494361685073</v>
      </c>
      <c r="N2291" s="1" t="s">
        <v>29</v>
      </c>
      <c r="O2291" s="4">
        <f t="shared" si="35"/>
        <v>0</v>
      </c>
    </row>
    <row r="2292" spans="1:15">
      <c r="A2292" s="1" t="s">
        <v>2332</v>
      </c>
      <c r="B2292" s="2">
        <v>44718</v>
      </c>
      <c r="C2292" s="13" t="str">
        <f>TEXT(bbdd_Social_Media_Trends[[#This Row],[Post_Date]],"aaaa-mm")</f>
        <v>2022-06</v>
      </c>
      <c r="D2292" s="1" t="s">
        <v>24</v>
      </c>
      <c r="E2292" s="1" t="s">
        <v>46</v>
      </c>
      <c r="F2292" s="1" t="s">
        <v>20</v>
      </c>
      <c r="G2292" s="1" t="s">
        <v>25</v>
      </c>
      <c r="H2292">
        <v>1850122</v>
      </c>
      <c r="I2292">
        <v>59352</v>
      </c>
      <c r="J2292">
        <v>19843</v>
      </c>
      <c r="K2292">
        <v>7319</v>
      </c>
      <c r="L2292">
        <f>bbdd_Social_Media_Trends[[#This Row],[Likes]]+bbdd_Social_Media_Trends[[#This Row],[Shares]]+bbdd_Social_Media_Trends[[#This Row],[Comments]]</f>
        <v>86514</v>
      </c>
      <c r="M2292">
        <f>bbdd_Social_Media_Trends[[#This Row],[Interactions]]/bbdd_Social_Media_Trends[[#This Row],[Views]]</f>
        <v>4.6761240610078685E-2</v>
      </c>
      <c r="N2292" s="1" t="s">
        <v>16</v>
      </c>
      <c r="O2292" s="4">
        <f t="shared" si="35"/>
        <v>0</v>
      </c>
    </row>
    <row r="2293" spans="1:15">
      <c r="A2293" s="1" t="s">
        <v>2333</v>
      </c>
      <c r="B2293" s="2">
        <v>44627</v>
      </c>
      <c r="C2293" s="13" t="str">
        <f>TEXT(bbdd_Social_Media_Trends[[#This Row],[Post_Date]],"aaaa-mm")</f>
        <v>2022-03</v>
      </c>
      <c r="D2293" s="1" t="s">
        <v>12</v>
      </c>
      <c r="E2293" s="1" t="s">
        <v>19</v>
      </c>
      <c r="F2293" s="1" t="s">
        <v>47</v>
      </c>
      <c r="G2293" s="1" t="s">
        <v>37</v>
      </c>
      <c r="H2293">
        <v>1135439</v>
      </c>
      <c r="I2293">
        <v>146702</v>
      </c>
      <c r="J2293">
        <v>92258</v>
      </c>
      <c r="K2293">
        <v>22335</v>
      </c>
      <c r="L2293">
        <f>bbdd_Social_Media_Trends[[#This Row],[Likes]]+bbdd_Social_Media_Trends[[#This Row],[Shares]]+bbdd_Social_Media_Trends[[#This Row],[Comments]]</f>
        <v>261295</v>
      </c>
      <c r="M2293">
        <f>bbdd_Social_Media_Trends[[#This Row],[Interactions]]/bbdd_Social_Media_Trends[[#This Row],[Views]]</f>
        <v>0.23012684961499472</v>
      </c>
      <c r="N2293" s="1" t="s">
        <v>22</v>
      </c>
      <c r="O2293" s="4">
        <f t="shared" si="35"/>
        <v>0</v>
      </c>
    </row>
    <row r="2294" spans="1:15">
      <c r="A2294" s="1" t="s">
        <v>2334</v>
      </c>
      <c r="B2294" s="2">
        <v>45190</v>
      </c>
      <c r="C2294" s="13" t="str">
        <f>TEXT(bbdd_Social_Media_Trends[[#This Row],[Post_Date]],"aaaa-mm")</f>
        <v>2023-09</v>
      </c>
      <c r="D2294" s="1" t="s">
        <v>12</v>
      </c>
      <c r="E2294" s="1" t="s">
        <v>46</v>
      </c>
      <c r="F2294" s="1" t="s">
        <v>32</v>
      </c>
      <c r="G2294" s="1" t="s">
        <v>37</v>
      </c>
      <c r="H2294">
        <v>3273580</v>
      </c>
      <c r="I2294">
        <v>255450</v>
      </c>
      <c r="J2294">
        <v>69728</v>
      </c>
      <c r="K2294">
        <v>20381</v>
      </c>
      <c r="L2294">
        <f>bbdd_Social_Media_Trends[[#This Row],[Likes]]+bbdd_Social_Media_Trends[[#This Row],[Shares]]+bbdd_Social_Media_Trends[[#This Row],[Comments]]</f>
        <v>345559</v>
      </c>
      <c r="M2294">
        <f>bbdd_Social_Media_Trends[[#This Row],[Interactions]]/bbdd_Social_Media_Trends[[#This Row],[Views]]</f>
        <v>0.10555996798611918</v>
      </c>
      <c r="N2294" s="1" t="s">
        <v>16</v>
      </c>
      <c r="O2294" s="4">
        <f t="shared" si="35"/>
        <v>0</v>
      </c>
    </row>
    <row r="2295" spans="1:15">
      <c r="A2295" s="1" t="s">
        <v>2335</v>
      </c>
      <c r="B2295" s="2">
        <v>45018</v>
      </c>
      <c r="C2295" s="13" t="str">
        <f>TEXT(bbdd_Social_Media_Trends[[#This Row],[Post_Date]],"aaaa-mm")</f>
        <v>2023-04</v>
      </c>
      <c r="D2295" s="1" t="s">
        <v>24</v>
      </c>
      <c r="E2295" s="1" t="s">
        <v>52</v>
      </c>
      <c r="F2295" s="1" t="s">
        <v>41</v>
      </c>
      <c r="G2295" s="1" t="s">
        <v>37</v>
      </c>
      <c r="H2295">
        <v>4056000</v>
      </c>
      <c r="I2295">
        <v>198488</v>
      </c>
      <c r="J2295">
        <v>14421</v>
      </c>
      <c r="K2295">
        <v>35350</v>
      </c>
      <c r="L2295">
        <f>bbdd_Social_Media_Trends[[#This Row],[Likes]]+bbdd_Social_Media_Trends[[#This Row],[Shares]]+bbdd_Social_Media_Trends[[#This Row],[Comments]]</f>
        <v>248259</v>
      </c>
      <c r="M2295">
        <f>bbdd_Social_Media_Trends[[#This Row],[Interactions]]/bbdd_Social_Media_Trends[[#This Row],[Views]]</f>
        <v>6.1207840236686392E-2</v>
      </c>
      <c r="N2295" s="1" t="s">
        <v>16</v>
      </c>
      <c r="O2295" s="4">
        <f t="shared" si="35"/>
        <v>0</v>
      </c>
    </row>
    <row r="2296" spans="1:15">
      <c r="A2296" s="1" t="s">
        <v>2336</v>
      </c>
      <c r="B2296" s="2">
        <v>44579</v>
      </c>
      <c r="C2296" s="13" t="str">
        <f>TEXT(bbdd_Social_Media_Trends[[#This Row],[Post_Date]],"aaaa-mm")</f>
        <v>2022-01</v>
      </c>
      <c r="D2296" s="1" t="s">
        <v>24</v>
      </c>
      <c r="E2296" s="1" t="s">
        <v>31</v>
      </c>
      <c r="F2296" s="1" t="s">
        <v>36</v>
      </c>
      <c r="G2296" s="1" t="s">
        <v>15</v>
      </c>
      <c r="H2296">
        <v>3783154</v>
      </c>
      <c r="I2296">
        <v>75634</v>
      </c>
      <c r="J2296">
        <v>72448</v>
      </c>
      <c r="K2296">
        <v>27341</v>
      </c>
      <c r="L2296">
        <f>bbdd_Social_Media_Trends[[#This Row],[Likes]]+bbdd_Social_Media_Trends[[#This Row],[Shares]]+bbdd_Social_Media_Trends[[#This Row],[Comments]]</f>
        <v>175423</v>
      </c>
      <c r="M2296">
        <f>bbdd_Social_Media_Trends[[#This Row],[Interactions]]/bbdd_Social_Media_Trends[[#This Row],[Views]]</f>
        <v>4.6369510730993241E-2</v>
      </c>
      <c r="N2296" s="1" t="s">
        <v>16</v>
      </c>
      <c r="O2296" s="4">
        <f t="shared" si="35"/>
        <v>0</v>
      </c>
    </row>
    <row r="2297" spans="1:15">
      <c r="A2297" s="1" t="s">
        <v>2337</v>
      </c>
      <c r="B2297" s="2">
        <v>44740</v>
      </c>
      <c r="C2297" s="13" t="str">
        <f>TEXT(bbdd_Social_Media_Trends[[#This Row],[Post_Date]],"aaaa-mm")</f>
        <v>2022-06</v>
      </c>
      <c r="D2297" s="1" t="s">
        <v>27</v>
      </c>
      <c r="E2297" s="1" t="s">
        <v>19</v>
      </c>
      <c r="F2297" s="1" t="s">
        <v>36</v>
      </c>
      <c r="G2297" s="1" t="s">
        <v>60</v>
      </c>
      <c r="H2297">
        <v>2798895</v>
      </c>
      <c r="I2297">
        <v>117333</v>
      </c>
      <c r="J2297">
        <v>64208</v>
      </c>
      <c r="K2297">
        <v>22561</v>
      </c>
      <c r="L2297">
        <f>bbdd_Social_Media_Trends[[#This Row],[Likes]]+bbdd_Social_Media_Trends[[#This Row],[Shares]]+bbdd_Social_Media_Trends[[#This Row],[Comments]]</f>
        <v>204102</v>
      </c>
      <c r="M2297">
        <f>bbdd_Social_Media_Trends[[#This Row],[Interactions]]/bbdd_Social_Media_Trends[[#This Row],[Views]]</f>
        <v>7.2922349713011744E-2</v>
      </c>
      <c r="N2297" s="1" t="s">
        <v>22</v>
      </c>
      <c r="O2297" s="4">
        <f t="shared" si="35"/>
        <v>0</v>
      </c>
    </row>
    <row r="2298" spans="1:15">
      <c r="A2298" s="1" t="s">
        <v>2338</v>
      </c>
      <c r="B2298" s="2">
        <v>45234</v>
      </c>
      <c r="C2298" s="13" t="str">
        <f>TEXT(bbdd_Social_Media_Trends[[#This Row],[Post_Date]],"aaaa-mm")</f>
        <v>2023-11</v>
      </c>
      <c r="D2298" s="1" t="s">
        <v>12</v>
      </c>
      <c r="E2298" s="1" t="s">
        <v>31</v>
      </c>
      <c r="F2298" s="1" t="s">
        <v>32</v>
      </c>
      <c r="G2298" s="1" t="s">
        <v>44</v>
      </c>
      <c r="H2298">
        <v>516351</v>
      </c>
      <c r="I2298">
        <v>64998</v>
      </c>
      <c r="J2298">
        <v>8340</v>
      </c>
      <c r="K2298">
        <v>6090</v>
      </c>
      <c r="L2298">
        <f>bbdd_Social_Media_Trends[[#This Row],[Likes]]+bbdd_Social_Media_Trends[[#This Row],[Shares]]+bbdd_Social_Media_Trends[[#This Row],[Comments]]</f>
        <v>79428</v>
      </c>
      <c r="M2298">
        <f>bbdd_Social_Media_Trends[[#This Row],[Interactions]]/bbdd_Social_Media_Trends[[#This Row],[Views]]</f>
        <v>0.15382559537988694</v>
      </c>
      <c r="N2298" s="1" t="s">
        <v>16</v>
      </c>
      <c r="O2298" s="4">
        <f t="shared" si="35"/>
        <v>0</v>
      </c>
    </row>
    <row r="2299" spans="1:15">
      <c r="A2299" s="1" t="s">
        <v>2339</v>
      </c>
      <c r="B2299" s="2">
        <v>44986</v>
      </c>
      <c r="C2299" s="13" t="str">
        <f>TEXT(bbdd_Social_Media_Trends[[#This Row],[Post_Date]],"aaaa-mm")</f>
        <v>2023-03</v>
      </c>
      <c r="D2299" s="1" t="s">
        <v>24</v>
      </c>
      <c r="E2299" s="1" t="s">
        <v>49</v>
      </c>
      <c r="F2299" s="1" t="s">
        <v>14</v>
      </c>
      <c r="G2299" s="1" t="s">
        <v>25</v>
      </c>
      <c r="H2299">
        <v>2758545</v>
      </c>
      <c r="I2299">
        <v>191075</v>
      </c>
      <c r="J2299">
        <v>62671</v>
      </c>
      <c r="K2299">
        <v>43510</v>
      </c>
      <c r="L2299">
        <f>bbdd_Social_Media_Trends[[#This Row],[Likes]]+bbdd_Social_Media_Trends[[#This Row],[Shares]]+bbdd_Social_Media_Trends[[#This Row],[Comments]]</f>
        <v>297256</v>
      </c>
      <c r="M2299">
        <f>bbdd_Social_Media_Trends[[#This Row],[Interactions]]/bbdd_Social_Media_Trends[[#This Row],[Views]]</f>
        <v>0.10775825661716594</v>
      </c>
      <c r="N2299" s="1" t="s">
        <v>16</v>
      </c>
      <c r="O2299" s="4">
        <f t="shared" si="35"/>
        <v>0</v>
      </c>
    </row>
    <row r="2300" spans="1:15">
      <c r="A2300" s="1" t="s">
        <v>2340</v>
      </c>
      <c r="B2300" s="2">
        <v>45283</v>
      </c>
      <c r="C2300" s="13" t="str">
        <f>TEXT(bbdd_Social_Media_Trends[[#This Row],[Post_Date]],"aaaa-mm")</f>
        <v>2023-12</v>
      </c>
      <c r="D2300" s="1" t="s">
        <v>18</v>
      </c>
      <c r="E2300" s="1" t="s">
        <v>35</v>
      </c>
      <c r="F2300" s="1" t="s">
        <v>32</v>
      </c>
      <c r="G2300" s="1" t="s">
        <v>28</v>
      </c>
      <c r="H2300">
        <v>3467552</v>
      </c>
      <c r="I2300">
        <v>147696</v>
      </c>
      <c r="J2300">
        <v>27597</v>
      </c>
      <c r="K2300">
        <v>48344</v>
      </c>
      <c r="L2300">
        <f>bbdd_Social_Media_Trends[[#This Row],[Likes]]+bbdd_Social_Media_Trends[[#This Row],[Shares]]+bbdd_Social_Media_Trends[[#This Row],[Comments]]</f>
        <v>223637</v>
      </c>
      <c r="M2300">
        <f>bbdd_Social_Media_Trends[[#This Row],[Interactions]]/bbdd_Social_Media_Trends[[#This Row],[Views]]</f>
        <v>6.4494202249886959E-2</v>
      </c>
      <c r="N2300" s="1" t="s">
        <v>22</v>
      </c>
      <c r="O2300" s="4">
        <f t="shared" si="35"/>
        <v>0</v>
      </c>
    </row>
    <row r="2301" spans="1:15">
      <c r="A2301" s="1" t="s">
        <v>2341</v>
      </c>
      <c r="B2301" s="2">
        <v>44629</v>
      </c>
      <c r="C2301" s="13" t="str">
        <f>TEXT(bbdd_Social_Media_Trends[[#This Row],[Post_Date]],"aaaa-mm")</f>
        <v>2022-03</v>
      </c>
      <c r="D2301" s="1" t="s">
        <v>18</v>
      </c>
      <c r="E2301" s="1" t="s">
        <v>35</v>
      </c>
      <c r="F2301" s="1" t="s">
        <v>41</v>
      </c>
      <c r="G2301" s="1" t="s">
        <v>21</v>
      </c>
      <c r="H2301">
        <v>1557711</v>
      </c>
      <c r="I2301">
        <v>232504</v>
      </c>
      <c r="J2301">
        <v>92705</v>
      </c>
      <c r="K2301">
        <v>26887</v>
      </c>
      <c r="L2301">
        <f>bbdd_Social_Media_Trends[[#This Row],[Likes]]+bbdd_Social_Media_Trends[[#This Row],[Shares]]+bbdd_Social_Media_Trends[[#This Row],[Comments]]</f>
        <v>352096</v>
      </c>
      <c r="M2301">
        <f>bbdd_Social_Media_Trends[[#This Row],[Interactions]]/bbdd_Social_Media_Trends[[#This Row],[Views]]</f>
        <v>0.22603422586089461</v>
      </c>
      <c r="N2301" s="1" t="s">
        <v>22</v>
      </c>
      <c r="O2301" s="4">
        <f t="shared" si="35"/>
        <v>0</v>
      </c>
    </row>
    <row r="2302" spans="1:15">
      <c r="A2302" s="1" t="s">
        <v>2342</v>
      </c>
      <c r="B2302" s="2">
        <v>44994</v>
      </c>
      <c r="C2302" s="13" t="str">
        <f>TEXT(bbdd_Social_Media_Trends[[#This Row],[Post_Date]],"aaaa-mm")</f>
        <v>2023-03</v>
      </c>
      <c r="D2302" s="1" t="s">
        <v>18</v>
      </c>
      <c r="E2302" s="1" t="s">
        <v>35</v>
      </c>
      <c r="F2302" s="1" t="s">
        <v>14</v>
      </c>
      <c r="G2302" s="1" t="s">
        <v>28</v>
      </c>
      <c r="H2302">
        <v>1703779</v>
      </c>
      <c r="I2302">
        <v>308045</v>
      </c>
      <c r="J2302">
        <v>85908</v>
      </c>
      <c r="K2302">
        <v>45368</v>
      </c>
      <c r="L2302">
        <f>bbdd_Social_Media_Trends[[#This Row],[Likes]]+bbdd_Social_Media_Trends[[#This Row],[Shares]]+bbdd_Social_Media_Trends[[#This Row],[Comments]]</f>
        <v>439321</v>
      </c>
      <c r="M2302">
        <f>bbdd_Social_Media_Trends[[#This Row],[Interactions]]/bbdd_Social_Media_Trends[[#This Row],[Views]]</f>
        <v>0.25785093019693284</v>
      </c>
      <c r="N2302" s="1" t="s">
        <v>16</v>
      </c>
      <c r="O2302" s="4">
        <f t="shared" si="35"/>
        <v>0</v>
      </c>
    </row>
    <row r="2303" spans="1:15">
      <c r="A2303" s="1" t="s">
        <v>2343</v>
      </c>
      <c r="B2303" s="2">
        <v>44752</v>
      </c>
      <c r="C2303" s="13" t="str">
        <f>TEXT(bbdd_Social_Media_Trends[[#This Row],[Post_Date]],"aaaa-mm")</f>
        <v>2022-07</v>
      </c>
      <c r="D2303" s="1" t="s">
        <v>18</v>
      </c>
      <c r="E2303" s="1" t="s">
        <v>13</v>
      </c>
      <c r="F2303" s="1" t="s">
        <v>36</v>
      </c>
      <c r="G2303" s="1" t="s">
        <v>21</v>
      </c>
      <c r="H2303">
        <v>2069092</v>
      </c>
      <c r="I2303">
        <v>440513</v>
      </c>
      <c r="J2303">
        <v>93023</v>
      </c>
      <c r="K2303">
        <v>27202</v>
      </c>
      <c r="L2303">
        <f>bbdd_Social_Media_Trends[[#This Row],[Likes]]+bbdd_Social_Media_Trends[[#This Row],[Shares]]+bbdd_Social_Media_Trends[[#This Row],[Comments]]</f>
        <v>560738</v>
      </c>
      <c r="M2303">
        <f>bbdd_Social_Media_Trends[[#This Row],[Interactions]]/bbdd_Social_Media_Trends[[#This Row],[Views]]</f>
        <v>0.27100679911768061</v>
      </c>
      <c r="N2303" s="1" t="s">
        <v>29</v>
      </c>
      <c r="O2303" s="4">
        <f t="shared" si="35"/>
        <v>0</v>
      </c>
    </row>
    <row r="2304" spans="1:15">
      <c r="A2304" s="1" t="s">
        <v>2344</v>
      </c>
      <c r="B2304" s="2">
        <v>45116</v>
      </c>
      <c r="C2304" s="13" t="str">
        <f>TEXT(bbdd_Social_Media_Trends[[#This Row],[Post_Date]],"aaaa-mm")</f>
        <v>2023-07</v>
      </c>
      <c r="D2304" s="1" t="s">
        <v>24</v>
      </c>
      <c r="E2304" s="1" t="s">
        <v>59</v>
      </c>
      <c r="F2304" s="1" t="s">
        <v>14</v>
      </c>
      <c r="G2304" s="1" t="s">
        <v>60</v>
      </c>
      <c r="H2304">
        <v>3718031</v>
      </c>
      <c r="I2304">
        <v>227580</v>
      </c>
      <c r="J2304">
        <v>713</v>
      </c>
      <c r="K2304">
        <v>33831</v>
      </c>
      <c r="L2304">
        <f>bbdd_Social_Media_Trends[[#This Row],[Likes]]+bbdd_Social_Media_Trends[[#This Row],[Shares]]+bbdd_Social_Media_Trends[[#This Row],[Comments]]</f>
        <v>262124</v>
      </c>
      <c r="M2304">
        <f>bbdd_Social_Media_Trends[[#This Row],[Interactions]]/bbdd_Social_Media_Trends[[#This Row],[Views]]</f>
        <v>7.0500756986695376E-2</v>
      </c>
      <c r="N2304" s="1" t="s">
        <v>22</v>
      </c>
      <c r="O2304" s="4">
        <f t="shared" si="35"/>
        <v>0</v>
      </c>
    </row>
    <row r="2305" spans="1:15">
      <c r="A2305" s="1" t="s">
        <v>2345</v>
      </c>
      <c r="B2305" s="2">
        <v>45147</v>
      </c>
      <c r="C2305" s="13" t="str">
        <f>TEXT(bbdd_Social_Media_Trends[[#This Row],[Post_Date]],"aaaa-mm")</f>
        <v>2023-08</v>
      </c>
      <c r="D2305" s="1" t="s">
        <v>27</v>
      </c>
      <c r="E2305" s="1" t="s">
        <v>35</v>
      </c>
      <c r="F2305" s="1" t="s">
        <v>41</v>
      </c>
      <c r="G2305" s="1" t="s">
        <v>60</v>
      </c>
      <c r="H2305">
        <v>3431137</v>
      </c>
      <c r="I2305">
        <v>116381</v>
      </c>
      <c r="J2305">
        <v>42790</v>
      </c>
      <c r="K2305">
        <v>46147</v>
      </c>
      <c r="L2305">
        <f>bbdd_Social_Media_Trends[[#This Row],[Likes]]+bbdd_Social_Media_Trends[[#This Row],[Shares]]+bbdd_Social_Media_Trends[[#This Row],[Comments]]</f>
        <v>205318</v>
      </c>
      <c r="M2305">
        <f>bbdd_Social_Media_Trends[[#This Row],[Interactions]]/bbdd_Social_Media_Trends[[#This Row],[Views]]</f>
        <v>5.9839639163344394E-2</v>
      </c>
      <c r="N2305" s="1" t="s">
        <v>22</v>
      </c>
      <c r="O2305" s="4">
        <f t="shared" si="35"/>
        <v>0</v>
      </c>
    </row>
    <row r="2306" spans="1:15">
      <c r="A2306" s="1" t="s">
        <v>2346</v>
      </c>
      <c r="B2306" s="2">
        <v>45280</v>
      </c>
      <c r="C2306" s="13" t="str">
        <f>TEXT(bbdd_Social_Media_Trends[[#This Row],[Post_Date]],"aaaa-mm")</f>
        <v>2023-12</v>
      </c>
      <c r="D2306" s="1" t="s">
        <v>12</v>
      </c>
      <c r="E2306" s="1" t="s">
        <v>59</v>
      </c>
      <c r="F2306" s="1" t="s">
        <v>20</v>
      </c>
      <c r="G2306" s="1" t="s">
        <v>44</v>
      </c>
      <c r="H2306">
        <v>4214269</v>
      </c>
      <c r="I2306">
        <v>222752</v>
      </c>
      <c r="J2306">
        <v>57342</v>
      </c>
      <c r="K2306">
        <v>4097</v>
      </c>
      <c r="L2306">
        <f>bbdd_Social_Media_Trends[[#This Row],[Likes]]+bbdd_Social_Media_Trends[[#This Row],[Shares]]+bbdd_Social_Media_Trends[[#This Row],[Comments]]</f>
        <v>284191</v>
      </c>
      <c r="M2306">
        <f>bbdd_Social_Media_Trends[[#This Row],[Interactions]]/bbdd_Social_Media_Trends[[#This Row],[Views]]</f>
        <v>6.7435419998106427E-2</v>
      </c>
      <c r="N2306" s="1" t="s">
        <v>16</v>
      </c>
      <c r="O2306" s="4">
        <f t="shared" ref="O2306:O2369" si="36">IF(ISERROR(VLOOKUP(A2306,A2307:A7304,1,FALSE)),0, 1)</f>
        <v>0</v>
      </c>
    </row>
    <row r="2307" spans="1:15">
      <c r="A2307" s="1" t="s">
        <v>2347</v>
      </c>
      <c r="B2307" s="2">
        <v>44576</v>
      </c>
      <c r="C2307" s="13" t="str">
        <f>TEXT(bbdd_Social_Media_Trends[[#This Row],[Post_Date]],"aaaa-mm")</f>
        <v>2022-01</v>
      </c>
      <c r="D2307" s="1" t="s">
        <v>24</v>
      </c>
      <c r="E2307" s="1" t="s">
        <v>19</v>
      </c>
      <c r="F2307" s="1" t="s">
        <v>20</v>
      </c>
      <c r="G2307" s="1" t="s">
        <v>15</v>
      </c>
      <c r="H2307">
        <v>4746993</v>
      </c>
      <c r="I2307">
        <v>487011</v>
      </c>
      <c r="J2307">
        <v>88442</v>
      </c>
      <c r="K2307">
        <v>9469</v>
      </c>
      <c r="L2307">
        <f>bbdd_Social_Media_Trends[[#This Row],[Likes]]+bbdd_Social_Media_Trends[[#This Row],[Shares]]+bbdd_Social_Media_Trends[[#This Row],[Comments]]</f>
        <v>584922</v>
      </c>
      <c r="M2307">
        <f>bbdd_Social_Media_Trends[[#This Row],[Interactions]]/bbdd_Social_Media_Trends[[#This Row],[Views]]</f>
        <v>0.12321947809908293</v>
      </c>
      <c r="N2307" s="1" t="s">
        <v>29</v>
      </c>
      <c r="O2307" s="4">
        <f t="shared" si="36"/>
        <v>0</v>
      </c>
    </row>
    <row r="2308" spans="1:15">
      <c r="A2308" s="1" t="s">
        <v>2348</v>
      </c>
      <c r="B2308" s="2">
        <v>45285</v>
      </c>
      <c r="C2308" s="13" t="str">
        <f>TEXT(bbdd_Social_Media_Trends[[#This Row],[Post_Date]],"aaaa-mm")</f>
        <v>2023-12</v>
      </c>
      <c r="D2308" s="1" t="s">
        <v>27</v>
      </c>
      <c r="E2308" s="1" t="s">
        <v>46</v>
      </c>
      <c r="F2308" s="1" t="s">
        <v>20</v>
      </c>
      <c r="G2308" s="1" t="s">
        <v>28</v>
      </c>
      <c r="H2308">
        <v>3594748</v>
      </c>
      <c r="I2308">
        <v>64875</v>
      </c>
      <c r="J2308">
        <v>4109</v>
      </c>
      <c r="K2308">
        <v>27363</v>
      </c>
      <c r="L2308">
        <f>bbdd_Social_Media_Trends[[#This Row],[Likes]]+bbdd_Social_Media_Trends[[#This Row],[Shares]]+bbdd_Social_Media_Trends[[#This Row],[Comments]]</f>
        <v>96347</v>
      </c>
      <c r="M2308">
        <f>bbdd_Social_Media_Trends[[#This Row],[Interactions]]/bbdd_Social_Media_Trends[[#This Row],[Views]]</f>
        <v>2.6802156924490953E-2</v>
      </c>
      <c r="N2308" s="1" t="s">
        <v>16</v>
      </c>
      <c r="O2308" s="4">
        <f t="shared" si="36"/>
        <v>0</v>
      </c>
    </row>
    <row r="2309" spans="1:15">
      <c r="A2309" s="1" t="s">
        <v>2349</v>
      </c>
      <c r="B2309" s="2">
        <v>45179</v>
      </c>
      <c r="C2309" s="13" t="str">
        <f>TEXT(bbdd_Social_Media_Trends[[#This Row],[Post_Date]],"aaaa-mm")</f>
        <v>2023-09</v>
      </c>
      <c r="D2309" s="1" t="s">
        <v>12</v>
      </c>
      <c r="E2309" s="1" t="s">
        <v>19</v>
      </c>
      <c r="F2309" s="1" t="s">
        <v>41</v>
      </c>
      <c r="G2309" s="1" t="s">
        <v>37</v>
      </c>
      <c r="H2309">
        <v>1006386</v>
      </c>
      <c r="I2309">
        <v>96310</v>
      </c>
      <c r="J2309">
        <v>36336</v>
      </c>
      <c r="K2309">
        <v>12500</v>
      </c>
      <c r="L2309">
        <f>bbdd_Social_Media_Trends[[#This Row],[Likes]]+bbdd_Social_Media_Trends[[#This Row],[Shares]]+bbdd_Social_Media_Trends[[#This Row],[Comments]]</f>
        <v>145146</v>
      </c>
      <c r="M2309">
        <f>bbdd_Social_Media_Trends[[#This Row],[Interactions]]/bbdd_Social_Media_Trends[[#This Row],[Views]]</f>
        <v>0.14422497928230321</v>
      </c>
      <c r="N2309" s="1" t="s">
        <v>22</v>
      </c>
      <c r="O2309" s="4">
        <f t="shared" si="36"/>
        <v>0</v>
      </c>
    </row>
    <row r="2310" spans="1:15">
      <c r="A2310" s="1" t="s">
        <v>2350</v>
      </c>
      <c r="B2310" s="2">
        <v>44869</v>
      </c>
      <c r="C2310" s="13" t="str">
        <f>TEXT(bbdd_Social_Media_Trends[[#This Row],[Post_Date]],"aaaa-mm")</f>
        <v>2022-11</v>
      </c>
      <c r="D2310" s="1" t="s">
        <v>27</v>
      </c>
      <c r="E2310" s="1" t="s">
        <v>19</v>
      </c>
      <c r="F2310" s="1" t="s">
        <v>14</v>
      </c>
      <c r="G2310" s="1" t="s">
        <v>50</v>
      </c>
      <c r="H2310">
        <v>2899934</v>
      </c>
      <c r="I2310">
        <v>201125</v>
      </c>
      <c r="J2310">
        <v>90937</v>
      </c>
      <c r="K2310">
        <v>32201</v>
      </c>
      <c r="L2310">
        <f>bbdd_Social_Media_Trends[[#This Row],[Likes]]+bbdd_Social_Media_Trends[[#This Row],[Shares]]+bbdd_Social_Media_Trends[[#This Row],[Comments]]</f>
        <v>324263</v>
      </c>
      <c r="M2310">
        <f>bbdd_Social_Media_Trends[[#This Row],[Interactions]]/bbdd_Social_Media_Trends[[#This Row],[Views]]</f>
        <v>0.11181737239537176</v>
      </c>
      <c r="N2310" s="1" t="s">
        <v>16</v>
      </c>
      <c r="O2310" s="4">
        <f t="shared" si="36"/>
        <v>0</v>
      </c>
    </row>
    <row r="2311" spans="1:15">
      <c r="A2311" s="1" t="s">
        <v>2351</v>
      </c>
      <c r="B2311" s="2">
        <v>44671</v>
      </c>
      <c r="C2311" s="13" t="str">
        <f>TEXT(bbdd_Social_Media_Trends[[#This Row],[Post_Date]],"aaaa-mm")</f>
        <v>2022-04</v>
      </c>
      <c r="D2311" s="1" t="s">
        <v>27</v>
      </c>
      <c r="E2311" s="1" t="s">
        <v>57</v>
      </c>
      <c r="F2311" s="1" t="s">
        <v>41</v>
      </c>
      <c r="G2311" s="1" t="s">
        <v>50</v>
      </c>
      <c r="H2311">
        <v>332524</v>
      </c>
      <c r="I2311">
        <v>334771</v>
      </c>
      <c r="J2311">
        <v>62559</v>
      </c>
      <c r="K2311">
        <v>49605</v>
      </c>
      <c r="L2311">
        <f>bbdd_Social_Media_Trends[[#This Row],[Likes]]+bbdd_Social_Media_Trends[[#This Row],[Shares]]+bbdd_Social_Media_Trends[[#This Row],[Comments]]</f>
        <v>446935</v>
      </c>
      <c r="M2311">
        <f>bbdd_Social_Media_Trends[[#This Row],[Interactions]]/bbdd_Social_Media_Trends[[#This Row],[Views]]</f>
        <v>1.3440683980705153</v>
      </c>
      <c r="N2311" s="1" t="s">
        <v>16</v>
      </c>
      <c r="O2311" s="4">
        <f t="shared" si="36"/>
        <v>0</v>
      </c>
    </row>
    <row r="2312" spans="1:15">
      <c r="A2312" s="1" t="s">
        <v>2352</v>
      </c>
      <c r="B2312" s="2">
        <v>45264</v>
      </c>
      <c r="C2312" s="13" t="str">
        <f>TEXT(bbdd_Social_Media_Trends[[#This Row],[Post_Date]],"aaaa-mm")</f>
        <v>2023-12</v>
      </c>
      <c r="D2312" s="1" t="s">
        <v>18</v>
      </c>
      <c r="E2312" s="1" t="s">
        <v>39</v>
      </c>
      <c r="F2312" s="1" t="s">
        <v>20</v>
      </c>
      <c r="G2312" s="1" t="s">
        <v>50</v>
      </c>
      <c r="H2312">
        <v>1085496</v>
      </c>
      <c r="I2312">
        <v>253431</v>
      </c>
      <c r="J2312">
        <v>33825</v>
      </c>
      <c r="K2312">
        <v>31215</v>
      </c>
      <c r="L2312">
        <f>bbdd_Social_Media_Trends[[#This Row],[Likes]]+bbdd_Social_Media_Trends[[#This Row],[Shares]]+bbdd_Social_Media_Trends[[#This Row],[Comments]]</f>
        <v>318471</v>
      </c>
      <c r="M2312">
        <f>bbdd_Social_Media_Trends[[#This Row],[Interactions]]/bbdd_Social_Media_Trends[[#This Row],[Views]]</f>
        <v>0.29338753896836101</v>
      </c>
      <c r="N2312" s="1" t="s">
        <v>29</v>
      </c>
      <c r="O2312" s="4">
        <f t="shared" si="36"/>
        <v>0</v>
      </c>
    </row>
    <row r="2313" spans="1:15">
      <c r="A2313" s="1" t="s">
        <v>2353</v>
      </c>
      <c r="B2313" s="2">
        <v>44869</v>
      </c>
      <c r="C2313" s="13" t="str">
        <f>TEXT(bbdd_Social_Media_Trends[[#This Row],[Post_Date]],"aaaa-mm")</f>
        <v>2022-11</v>
      </c>
      <c r="D2313" s="1" t="s">
        <v>24</v>
      </c>
      <c r="E2313" s="1" t="s">
        <v>46</v>
      </c>
      <c r="F2313" s="1" t="s">
        <v>36</v>
      </c>
      <c r="G2313" s="1" t="s">
        <v>50</v>
      </c>
      <c r="H2313">
        <v>4101021</v>
      </c>
      <c r="I2313">
        <v>136771</v>
      </c>
      <c r="J2313">
        <v>88796</v>
      </c>
      <c r="K2313">
        <v>4043</v>
      </c>
      <c r="L2313">
        <f>bbdd_Social_Media_Trends[[#This Row],[Likes]]+bbdd_Social_Media_Trends[[#This Row],[Shares]]+bbdd_Social_Media_Trends[[#This Row],[Comments]]</f>
        <v>229610</v>
      </c>
      <c r="M2313">
        <f>bbdd_Social_Media_Trends[[#This Row],[Interactions]]/bbdd_Social_Media_Trends[[#This Row],[Views]]</f>
        <v>5.5988496523182885E-2</v>
      </c>
      <c r="N2313" s="1" t="s">
        <v>22</v>
      </c>
      <c r="O2313" s="4">
        <f t="shared" si="36"/>
        <v>0</v>
      </c>
    </row>
    <row r="2314" spans="1:15">
      <c r="A2314" s="1" t="s">
        <v>2354</v>
      </c>
      <c r="B2314" s="2">
        <v>44988</v>
      </c>
      <c r="C2314" s="13" t="str">
        <f>TEXT(bbdd_Social_Media_Trends[[#This Row],[Post_Date]],"aaaa-mm")</f>
        <v>2023-03</v>
      </c>
      <c r="D2314" s="1" t="s">
        <v>24</v>
      </c>
      <c r="E2314" s="1" t="s">
        <v>57</v>
      </c>
      <c r="F2314" s="1" t="s">
        <v>47</v>
      </c>
      <c r="G2314" s="1" t="s">
        <v>44</v>
      </c>
      <c r="H2314">
        <v>2531742</v>
      </c>
      <c r="I2314">
        <v>387241</v>
      </c>
      <c r="J2314">
        <v>7902</v>
      </c>
      <c r="K2314">
        <v>4038</v>
      </c>
      <c r="L2314">
        <f>bbdd_Social_Media_Trends[[#This Row],[Likes]]+bbdd_Social_Media_Trends[[#This Row],[Shares]]+bbdd_Social_Media_Trends[[#This Row],[Comments]]</f>
        <v>399181</v>
      </c>
      <c r="M2314">
        <f>bbdd_Social_Media_Trends[[#This Row],[Interactions]]/bbdd_Social_Media_Trends[[#This Row],[Views]]</f>
        <v>0.15767048933106137</v>
      </c>
      <c r="N2314" s="1" t="s">
        <v>29</v>
      </c>
      <c r="O2314" s="4">
        <f t="shared" si="36"/>
        <v>0</v>
      </c>
    </row>
    <row r="2315" spans="1:15">
      <c r="A2315" s="1" t="s">
        <v>2355</v>
      </c>
      <c r="B2315" s="2">
        <v>44594</v>
      </c>
      <c r="C2315" s="13" t="str">
        <f>TEXT(bbdd_Social_Media_Trends[[#This Row],[Post_Date]],"aaaa-mm")</f>
        <v>2022-02</v>
      </c>
      <c r="D2315" s="1" t="s">
        <v>24</v>
      </c>
      <c r="E2315" s="1" t="s">
        <v>39</v>
      </c>
      <c r="F2315" s="1" t="s">
        <v>36</v>
      </c>
      <c r="G2315" s="1" t="s">
        <v>28</v>
      </c>
      <c r="H2315">
        <v>3561668</v>
      </c>
      <c r="I2315">
        <v>293915</v>
      </c>
      <c r="J2315">
        <v>74678</v>
      </c>
      <c r="K2315">
        <v>26781</v>
      </c>
      <c r="L2315">
        <f>bbdd_Social_Media_Trends[[#This Row],[Likes]]+bbdd_Social_Media_Trends[[#This Row],[Shares]]+bbdd_Social_Media_Trends[[#This Row],[Comments]]</f>
        <v>395374</v>
      </c>
      <c r="M2315">
        <f>bbdd_Social_Media_Trends[[#This Row],[Interactions]]/bbdd_Social_Media_Trends[[#This Row],[Views]]</f>
        <v>0.11100810069888603</v>
      </c>
      <c r="N2315" s="1" t="s">
        <v>22</v>
      </c>
      <c r="O2315" s="4">
        <f t="shared" si="36"/>
        <v>0</v>
      </c>
    </row>
    <row r="2316" spans="1:15">
      <c r="A2316" s="1" t="s">
        <v>2356</v>
      </c>
      <c r="B2316" s="2">
        <v>44689</v>
      </c>
      <c r="C2316" s="13" t="str">
        <f>TEXT(bbdd_Social_Media_Trends[[#This Row],[Post_Date]],"aaaa-mm")</f>
        <v>2022-05</v>
      </c>
      <c r="D2316" s="1" t="s">
        <v>27</v>
      </c>
      <c r="E2316" s="1" t="s">
        <v>39</v>
      </c>
      <c r="F2316" s="1" t="s">
        <v>47</v>
      </c>
      <c r="G2316" s="1" t="s">
        <v>60</v>
      </c>
      <c r="H2316">
        <v>2672532</v>
      </c>
      <c r="I2316">
        <v>448134</v>
      </c>
      <c r="J2316">
        <v>21213</v>
      </c>
      <c r="K2316">
        <v>18748</v>
      </c>
      <c r="L2316">
        <f>bbdd_Social_Media_Trends[[#This Row],[Likes]]+bbdd_Social_Media_Trends[[#This Row],[Shares]]+bbdd_Social_Media_Trends[[#This Row],[Comments]]</f>
        <v>488095</v>
      </c>
      <c r="M2316">
        <f>bbdd_Social_Media_Trends[[#This Row],[Interactions]]/bbdd_Social_Media_Trends[[#This Row],[Views]]</f>
        <v>0.1826339216892445</v>
      </c>
      <c r="N2316" s="1" t="s">
        <v>29</v>
      </c>
      <c r="O2316" s="4">
        <f t="shared" si="36"/>
        <v>0</v>
      </c>
    </row>
    <row r="2317" spans="1:15">
      <c r="A2317" s="1" t="s">
        <v>2357</v>
      </c>
      <c r="B2317" s="2">
        <v>44907</v>
      </c>
      <c r="C2317" s="13" t="str">
        <f>TEXT(bbdd_Social_Media_Trends[[#This Row],[Post_Date]],"aaaa-mm")</f>
        <v>2022-12</v>
      </c>
      <c r="D2317" s="1" t="s">
        <v>12</v>
      </c>
      <c r="E2317" s="1" t="s">
        <v>13</v>
      </c>
      <c r="F2317" s="1" t="s">
        <v>14</v>
      </c>
      <c r="G2317" s="1" t="s">
        <v>28</v>
      </c>
      <c r="H2317">
        <v>4720948</v>
      </c>
      <c r="I2317">
        <v>4313</v>
      </c>
      <c r="J2317">
        <v>9479</v>
      </c>
      <c r="K2317">
        <v>36144</v>
      </c>
      <c r="L2317">
        <f>bbdd_Social_Media_Trends[[#This Row],[Likes]]+bbdd_Social_Media_Trends[[#This Row],[Shares]]+bbdd_Social_Media_Trends[[#This Row],[Comments]]</f>
        <v>49936</v>
      </c>
      <c r="M2317">
        <f>bbdd_Social_Media_Trends[[#This Row],[Interactions]]/bbdd_Social_Media_Trends[[#This Row],[Views]]</f>
        <v>1.0577536545626006E-2</v>
      </c>
      <c r="N2317" s="1" t="s">
        <v>16</v>
      </c>
      <c r="O2317" s="4">
        <f t="shared" si="36"/>
        <v>0</v>
      </c>
    </row>
    <row r="2318" spans="1:15">
      <c r="A2318" s="1" t="s">
        <v>2358</v>
      </c>
      <c r="B2318" s="2">
        <v>44802</v>
      </c>
      <c r="C2318" s="13" t="str">
        <f>TEXT(bbdd_Social_Media_Trends[[#This Row],[Post_Date]],"aaaa-mm")</f>
        <v>2022-08</v>
      </c>
      <c r="D2318" s="1" t="s">
        <v>12</v>
      </c>
      <c r="E2318" s="1" t="s">
        <v>19</v>
      </c>
      <c r="F2318" s="1" t="s">
        <v>41</v>
      </c>
      <c r="G2318" s="1" t="s">
        <v>15</v>
      </c>
      <c r="H2318">
        <v>1067880</v>
      </c>
      <c r="I2318">
        <v>428558</v>
      </c>
      <c r="J2318">
        <v>44337</v>
      </c>
      <c r="K2318">
        <v>33150</v>
      </c>
      <c r="L2318">
        <f>bbdd_Social_Media_Trends[[#This Row],[Likes]]+bbdd_Social_Media_Trends[[#This Row],[Shares]]+bbdd_Social_Media_Trends[[#This Row],[Comments]]</f>
        <v>506045</v>
      </c>
      <c r="M2318">
        <f>bbdd_Social_Media_Trends[[#This Row],[Interactions]]/bbdd_Social_Media_Trends[[#This Row],[Views]]</f>
        <v>0.4738781511031202</v>
      </c>
      <c r="N2318" s="1" t="s">
        <v>16</v>
      </c>
      <c r="O2318" s="4">
        <f t="shared" si="36"/>
        <v>0</v>
      </c>
    </row>
    <row r="2319" spans="1:15">
      <c r="A2319" s="1" t="s">
        <v>2359</v>
      </c>
      <c r="B2319" s="2">
        <v>44833</v>
      </c>
      <c r="C2319" s="13" t="str">
        <f>TEXT(bbdd_Social_Media_Trends[[#This Row],[Post_Date]],"aaaa-mm")</f>
        <v>2022-09</v>
      </c>
      <c r="D2319" s="1" t="s">
        <v>27</v>
      </c>
      <c r="E2319" s="1" t="s">
        <v>35</v>
      </c>
      <c r="F2319" s="1" t="s">
        <v>47</v>
      </c>
      <c r="G2319" s="1" t="s">
        <v>60</v>
      </c>
      <c r="H2319">
        <v>1820646</v>
      </c>
      <c r="I2319">
        <v>426986</v>
      </c>
      <c r="J2319">
        <v>84306</v>
      </c>
      <c r="K2319">
        <v>37105</v>
      </c>
      <c r="L2319">
        <f>bbdd_Social_Media_Trends[[#This Row],[Likes]]+bbdd_Social_Media_Trends[[#This Row],[Shares]]+bbdd_Social_Media_Trends[[#This Row],[Comments]]</f>
        <v>548397</v>
      </c>
      <c r="M2319">
        <f>bbdd_Social_Media_Trends[[#This Row],[Interactions]]/bbdd_Social_Media_Trends[[#This Row],[Views]]</f>
        <v>0.30121011992446639</v>
      </c>
      <c r="N2319" s="1" t="s">
        <v>29</v>
      </c>
      <c r="O2319" s="4">
        <f t="shared" si="36"/>
        <v>0</v>
      </c>
    </row>
    <row r="2320" spans="1:15">
      <c r="A2320" s="1" t="s">
        <v>2360</v>
      </c>
      <c r="B2320" s="2">
        <v>44840</v>
      </c>
      <c r="C2320" s="13" t="str">
        <f>TEXT(bbdd_Social_Media_Trends[[#This Row],[Post_Date]],"aaaa-mm")</f>
        <v>2022-10</v>
      </c>
      <c r="D2320" s="1" t="s">
        <v>27</v>
      </c>
      <c r="E2320" s="1" t="s">
        <v>52</v>
      </c>
      <c r="F2320" s="1" t="s">
        <v>20</v>
      </c>
      <c r="G2320" s="1" t="s">
        <v>28</v>
      </c>
      <c r="H2320">
        <v>3068330</v>
      </c>
      <c r="I2320">
        <v>12455</v>
      </c>
      <c r="J2320">
        <v>15628</v>
      </c>
      <c r="K2320">
        <v>1032</v>
      </c>
      <c r="L2320">
        <f>bbdd_Social_Media_Trends[[#This Row],[Likes]]+bbdd_Social_Media_Trends[[#This Row],[Shares]]+bbdd_Social_Media_Trends[[#This Row],[Comments]]</f>
        <v>29115</v>
      </c>
      <c r="M2320">
        <f>bbdd_Social_Media_Trends[[#This Row],[Interactions]]/bbdd_Social_Media_Trends[[#This Row],[Views]]</f>
        <v>9.4888750558121196E-3</v>
      </c>
      <c r="N2320" s="1" t="s">
        <v>29</v>
      </c>
      <c r="O2320" s="4">
        <f t="shared" si="36"/>
        <v>0</v>
      </c>
    </row>
    <row r="2321" spans="1:15">
      <c r="A2321" s="1" t="s">
        <v>2361</v>
      </c>
      <c r="B2321" s="2">
        <v>44641</v>
      </c>
      <c r="C2321" s="13" t="str">
        <f>TEXT(bbdd_Social_Media_Trends[[#This Row],[Post_Date]],"aaaa-mm")</f>
        <v>2022-03</v>
      </c>
      <c r="D2321" s="1" t="s">
        <v>18</v>
      </c>
      <c r="E2321" s="1" t="s">
        <v>13</v>
      </c>
      <c r="F2321" s="1" t="s">
        <v>47</v>
      </c>
      <c r="G2321" s="1" t="s">
        <v>50</v>
      </c>
      <c r="H2321">
        <v>3082916</v>
      </c>
      <c r="I2321">
        <v>70195</v>
      </c>
      <c r="J2321">
        <v>7912</v>
      </c>
      <c r="K2321">
        <v>15188</v>
      </c>
      <c r="L2321">
        <f>bbdd_Social_Media_Trends[[#This Row],[Likes]]+bbdd_Social_Media_Trends[[#This Row],[Shares]]+bbdd_Social_Media_Trends[[#This Row],[Comments]]</f>
        <v>93295</v>
      </c>
      <c r="M2321">
        <f>bbdd_Social_Media_Trends[[#This Row],[Interactions]]/bbdd_Social_Media_Trends[[#This Row],[Views]]</f>
        <v>3.0261933831476434E-2</v>
      </c>
      <c r="N2321" s="1" t="s">
        <v>22</v>
      </c>
      <c r="O2321" s="4">
        <f t="shared" si="36"/>
        <v>0</v>
      </c>
    </row>
    <row r="2322" spans="1:15">
      <c r="A2322" s="1" t="s">
        <v>2362</v>
      </c>
      <c r="B2322" s="2">
        <v>44794</v>
      </c>
      <c r="C2322" s="13" t="str">
        <f>TEXT(bbdd_Social_Media_Trends[[#This Row],[Post_Date]],"aaaa-mm")</f>
        <v>2022-08</v>
      </c>
      <c r="D2322" s="1" t="s">
        <v>18</v>
      </c>
      <c r="E2322" s="1" t="s">
        <v>59</v>
      </c>
      <c r="F2322" s="1" t="s">
        <v>47</v>
      </c>
      <c r="G2322" s="1" t="s">
        <v>37</v>
      </c>
      <c r="H2322">
        <v>1946599</v>
      </c>
      <c r="I2322">
        <v>162862</v>
      </c>
      <c r="J2322">
        <v>98819</v>
      </c>
      <c r="K2322">
        <v>40097</v>
      </c>
      <c r="L2322">
        <f>bbdd_Social_Media_Trends[[#This Row],[Likes]]+bbdd_Social_Media_Trends[[#This Row],[Shares]]+bbdd_Social_Media_Trends[[#This Row],[Comments]]</f>
        <v>301778</v>
      </c>
      <c r="M2322">
        <f>bbdd_Social_Media_Trends[[#This Row],[Interactions]]/bbdd_Social_Media_Trends[[#This Row],[Views]]</f>
        <v>0.15502833403284394</v>
      </c>
      <c r="N2322" s="1" t="s">
        <v>16</v>
      </c>
      <c r="O2322" s="4">
        <f t="shared" si="36"/>
        <v>0</v>
      </c>
    </row>
    <row r="2323" spans="1:15">
      <c r="A2323" s="1" t="s">
        <v>2363</v>
      </c>
      <c r="B2323" s="2">
        <v>44730</v>
      </c>
      <c r="C2323" s="13" t="str">
        <f>TEXT(bbdd_Social_Media_Trends[[#This Row],[Post_Date]],"aaaa-mm")</f>
        <v>2022-06</v>
      </c>
      <c r="D2323" s="1" t="s">
        <v>12</v>
      </c>
      <c r="E2323" s="1" t="s">
        <v>19</v>
      </c>
      <c r="F2323" s="1" t="s">
        <v>36</v>
      </c>
      <c r="G2323" s="1" t="s">
        <v>60</v>
      </c>
      <c r="H2323">
        <v>2528340</v>
      </c>
      <c r="I2323">
        <v>193265</v>
      </c>
      <c r="J2323">
        <v>42231</v>
      </c>
      <c r="K2323">
        <v>11761</v>
      </c>
      <c r="L2323">
        <f>bbdd_Social_Media_Trends[[#This Row],[Likes]]+bbdd_Social_Media_Trends[[#This Row],[Shares]]+bbdd_Social_Media_Trends[[#This Row],[Comments]]</f>
        <v>247257</v>
      </c>
      <c r="M2323">
        <f>bbdd_Social_Media_Trends[[#This Row],[Interactions]]/bbdd_Social_Media_Trends[[#This Row],[Views]]</f>
        <v>9.7794204893329226E-2</v>
      </c>
      <c r="N2323" s="1" t="s">
        <v>16</v>
      </c>
      <c r="O2323" s="4">
        <f t="shared" si="36"/>
        <v>0</v>
      </c>
    </row>
    <row r="2324" spans="1:15">
      <c r="A2324" s="1" t="s">
        <v>2364</v>
      </c>
      <c r="B2324" s="2">
        <v>44920</v>
      </c>
      <c r="C2324" s="13" t="str">
        <f>TEXT(bbdd_Social_Media_Trends[[#This Row],[Post_Date]],"aaaa-mm")</f>
        <v>2022-12</v>
      </c>
      <c r="D2324" s="1" t="s">
        <v>27</v>
      </c>
      <c r="E2324" s="1" t="s">
        <v>46</v>
      </c>
      <c r="F2324" s="1" t="s">
        <v>14</v>
      </c>
      <c r="G2324" s="1" t="s">
        <v>28</v>
      </c>
      <c r="H2324">
        <v>3464416</v>
      </c>
      <c r="I2324">
        <v>130550</v>
      </c>
      <c r="J2324">
        <v>75762</v>
      </c>
      <c r="K2324">
        <v>46478</v>
      </c>
      <c r="L2324">
        <f>bbdd_Social_Media_Trends[[#This Row],[Likes]]+bbdd_Social_Media_Trends[[#This Row],[Shares]]+bbdd_Social_Media_Trends[[#This Row],[Comments]]</f>
        <v>252790</v>
      </c>
      <c r="M2324">
        <f>bbdd_Social_Media_Trends[[#This Row],[Interactions]]/bbdd_Social_Media_Trends[[#This Row],[Views]]</f>
        <v>7.296756509610855E-2</v>
      </c>
      <c r="N2324" s="1" t="s">
        <v>29</v>
      </c>
      <c r="O2324" s="4">
        <f t="shared" si="36"/>
        <v>0</v>
      </c>
    </row>
    <row r="2325" spans="1:15">
      <c r="A2325" s="1" t="s">
        <v>2365</v>
      </c>
      <c r="B2325" s="2">
        <v>45050</v>
      </c>
      <c r="C2325" s="13" t="str">
        <f>TEXT(bbdd_Social_Media_Trends[[#This Row],[Post_Date]],"aaaa-mm")</f>
        <v>2023-05</v>
      </c>
      <c r="D2325" s="1" t="s">
        <v>12</v>
      </c>
      <c r="E2325" s="1" t="s">
        <v>19</v>
      </c>
      <c r="F2325" s="1" t="s">
        <v>41</v>
      </c>
      <c r="G2325" s="1" t="s">
        <v>50</v>
      </c>
      <c r="H2325">
        <v>2993394</v>
      </c>
      <c r="I2325">
        <v>381818</v>
      </c>
      <c r="J2325">
        <v>62760</v>
      </c>
      <c r="K2325">
        <v>25589</v>
      </c>
      <c r="L2325">
        <f>bbdd_Social_Media_Trends[[#This Row],[Likes]]+bbdd_Social_Media_Trends[[#This Row],[Shares]]+bbdd_Social_Media_Trends[[#This Row],[Comments]]</f>
        <v>470167</v>
      </c>
      <c r="M2325">
        <f>bbdd_Social_Media_Trends[[#This Row],[Interactions]]/bbdd_Social_Media_Trends[[#This Row],[Views]]</f>
        <v>0.15706819750423767</v>
      </c>
      <c r="N2325" s="1" t="s">
        <v>16</v>
      </c>
      <c r="O2325" s="4">
        <f t="shared" si="36"/>
        <v>0</v>
      </c>
    </row>
    <row r="2326" spans="1:15">
      <c r="A2326" s="1" t="s">
        <v>2366</v>
      </c>
      <c r="B2326" s="2">
        <v>45289</v>
      </c>
      <c r="C2326" s="13" t="str">
        <f>TEXT(bbdd_Social_Media_Trends[[#This Row],[Post_Date]],"aaaa-mm")</f>
        <v>2023-12</v>
      </c>
      <c r="D2326" s="1" t="s">
        <v>12</v>
      </c>
      <c r="E2326" s="1" t="s">
        <v>57</v>
      </c>
      <c r="F2326" s="1" t="s">
        <v>47</v>
      </c>
      <c r="G2326" s="1" t="s">
        <v>28</v>
      </c>
      <c r="H2326">
        <v>3347578</v>
      </c>
      <c r="I2326">
        <v>376879</v>
      </c>
      <c r="J2326">
        <v>24479</v>
      </c>
      <c r="K2326">
        <v>27327</v>
      </c>
      <c r="L2326">
        <f>bbdd_Social_Media_Trends[[#This Row],[Likes]]+bbdd_Social_Media_Trends[[#This Row],[Shares]]+bbdd_Social_Media_Trends[[#This Row],[Comments]]</f>
        <v>428685</v>
      </c>
      <c r="M2326">
        <f>bbdd_Social_Media_Trends[[#This Row],[Interactions]]/bbdd_Social_Media_Trends[[#This Row],[Views]]</f>
        <v>0.12805825584945293</v>
      </c>
      <c r="N2326" s="1" t="s">
        <v>22</v>
      </c>
      <c r="O2326" s="4">
        <f t="shared" si="36"/>
        <v>0</v>
      </c>
    </row>
    <row r="2327" spans="1:15">
      <c r="A2327" s="1" t="s">
        <v>2367</v>
      </c>
      <c r="B2327" s="2">
        <v>44937</v>
      </c>
      <c r="C2327" s="13" t="str">
        <f>TEXT(bbdd_Social_Media_Trends[[#This Row],[Post_Date]],"aaaa-mm")</f>
        <v>2023-01</v>
      </c>
      <c r="D2327" s="1" t="s">
        <v>18</v>
      </c>
      <c r="E2327" s="1" t="s">
        <v>13</v>
      </c>
      <c r="F2327" s="1" t="s">
        <v>47</v>
      </c>
      <c r="G2327" s="1" t="s">
        <v>28</v>
      </c>
      <c r="H2327">
        <v>829327</v>
      </c>
      <c r="I2327">
        <v>240625</v>
      </c>
      <c r="J2327">
        <v>50607</v>
      </c>
      <c r="K2327">
        <v>2433</v>
      </c>
      <c r="L2327">
        <f>bbdd_Social_Media_Trends[[#This Row],[Likes]]+bbdd_Social_Media_Trends[[#This Row],[Shares]]+bbdd_Social_Media_Trends[[#This Row],[Comments]]</f>
        <v>293665</v>
      </c>
      <c r="M2327">
        <f>bbdd_Social_Media_Trends[[#This Row],[Interactions]]/bbdd_Social_Media_Trends[[#This Row],[Views]]</f>
        <v>0.35410037295300889</v>
      </c>
      <c r="N2327" s="1" t="s">
        <v>16</v>
      </c>
      <c r="O2327" s="4">
        <f t="shared" si="36"/>
        <v>0</v>
      </c>
    </row>
    <row r="2328" spans="1:15">
      <c r="A2328" s="1" t="s">
        <v>2368</v>
      </c>
      <c r="B2328" s="2">
        <v>44654</v>
      </c>
      <c r="C2328" s="13" t="str">
        <f>TEXT(bbdd_Social_Media_Trends[[#This Row],[Post_Date]],"aaaa-mm")</f>
        <v>2022-04</v>
      </c>
      <c r="D2328" s="1" t="s">
        <v>18</v>
      </c>
      <c r="E2328" s="1" t="s">
        <v>19</v>
      </c>
      <c r="F2328" s="1" t="s">
        <v>14</v>
      </c>
      <c r="G2328" s="1" t="s">
        <v>37</v>
      </c>
      <c r="H2328">
        <v>3940342</v>
      </c>
      <c r="I2328">
        <v>210349</v>
      </c>
      <c r="J2328">
        <v>63035</v>
      </c>
      <c r="K2328">
        <v>33406</v>
      </c>
      <c r="L2328">
        <f>bbdd_Social_Media_Trends[[#This Row],[Likes]]+bbdd_Social_Media_Trends[[#This Row],[Shares]]+bbdd_Social_Media_Trends[[#This Row],[Comments]]</f>
        <v>306790</v>
      </c>
      <c r="M2328">
        <f>bbdd_Social_Media_Trends[[#This Row],[Interactions]]/bbdd_Social_Media_Trends[[#This Row],[Views]]</f>
        <v>7.7858723938175931E-2</v>
      </c>
      <c r="N2328" s="1" t="s">
        <v>29</v>
      </c>
      <c r="O2328" s="4">
        <f t="shared" si="36"/>
        <v>0</v>
      </c>
    </row>
    <row r="2329" spans="1:15">
      <c r="A2329" s="1" t="s">
        <v>2369</v>
      </c>
      <c r="B2329" s="2">
        <v>44929</v>
      </c>
      <c r="C2329" s="13" t="str">
        <f>TEXT(bbdd_Social_Media_Trends[[#This Row],[Post_Date]],"aaaa-mm")</f>
        <v>2023-01</v>
      </c>
      <c r="D2329" s="1" t="s">
        <v>27</v>
      </c>
      <c r="E2329" s="1" t="s">
        <v>39</v>
      </c>
      <c r="F2329" s="1" t="s">
        <v>20</v>
      </c>
      <c r="G2329" s="1" t="s">
        <v>21</v>
      </c>
      <c r="H2329">
        <v>3371209</v>
      </c>
      <c r="I2329">
        <v>159590</v>
      </c>
      <c r="J2329">
        <v>1231</v>
      </c>
      <c r="K2329">
        <v>32209</v>
      </c>
      <c r="L2329">
        <f>bbdd_Social_Media_Trends[[#This Row],[Likes]]+bbdd_Social_Media_Trends[[#This Row],[Shares]]+bbdd_Social_Media_Trends[[#This Row],[Comments]]</f>
        <v>193030</v>
      </c>
      <c r="M2329">
        <f>bbdd_Social_Media_Trends[[#This Row],[Interactions]]/bbdd_Social_Media_Trends[[#This Row],[Views]]</f>
        <v>5.725839009091397E-2</v>
      </c>
      <c r="N2329" s="1" t="s">
        <v>16</v>
      </c>
      <c r="O2329" s="4">
        <f t="shared" si="36"/>
        <v>0</v>
      </c>
    </row>
    <row r="2330" spans="1:15">
      <c r="A2330" s="1" t="s">
        <v>2370</v>
      </c>
      <c r="B2330" s="2">
        <v>45155</v>
      </c>
      <c r="C2330" s="13" t="str">
        <f>TEXT(bbdd_Social_Media_Trends[[#This Row],[Post_Date]],"aaaa-mm")</f>
        <v>2023-08</v>
      </c>
      <c r="D2330" s="1" t="s">
        <v>27</v>
      </c>
      <c r="E2330" s="1" t="s">
        <v>13</v>
      </c>
      <c r="F2330" s="1" t="s">
        <v>41</v>
      </c>
      <c r="G2330" s="1" t="s">
        <v>44</v>
      </c>
      <c r="H2330">
        <v>748460</v>
      </c>
      <c r="I2330">
        <v>229548</v>
      </c>
      <c r="J2330">
        <v>23753</v>
      </c>
      <c r="K2330">
        <v>13759</v>
      </c>
      <c r="L2330">
        <f>bbdd_Social_Media_Trends[[#This Row],[Likes]]+bbdd_Social_Media_Trends[[#This Row],[Shares]]+bbdd_Social_Media_Trends[[#This Row],[Comments]]</f>
        <v>267060</v>
      </c>
      <c r="M2330">
        <f>bbdd_Social_Media_Trends[[#This Row],[Interactions]]/bbdd_Social_Media_Trends[[#This Row],[Views]]</f>
        <v>0.35681265531892153</v>
      </c>
      <c r="N2330" s="1" t="s">
        <v>29</v>
      </c>
      <c r="O2330" s="4">
        <f t="shared" si="36"/>
        <v>0</v>
      </c>
    </row>
    <row r="2331" spans="1:15">
      <c r="A2331" s="1" t="s">
        <v>2371</v>
      </c>
      <c r="B2331" s="2">
        <v>44963</v>
      </c>
      <c r="C2331" s="13" t="str">
        <f>TEXT(bbdd_Social_Media_Trends[[#This Row],[Post_Date]],"aaaa-mm")</f>
        <v>2023-02</v>
      </c>
      <c r="D2331" s="1" t="s">
        <v>27</v>
      </c>
      <c r="E2331" s="1" t="s">
        <v>19</v>
      </c>
      <c r="F2331" s="1" t="s">
        <v>36</v>
      </c>
      <c r="G2331" s="1" t="s">
        <v>21</v>
      </c>
      <c r="H2331">
        <v>4499716</v>
      </c>
      <c r="I2331">
        <v>319387</v>
      </c>
      <c r="J2331">
        <v>40397</v>
      </c>
      <c r="K2331">
        <v>975</v>
      </c>
      <c r="L2331">
        <f>bbdd_Social_Media_Trends[[#This Row],[Likes]]+bbdd_Social_Media_Trends[[#This Row],[Shares]]+bbdd_Social_Media_Trends[[#This Row],[Comments]]</f>
        <v>360759</v>
      </c>
      <c r="M2331">
        <f>bbdd_Social_Media_Trends[[#This Row],[Interactions]]/bbdd_Social_Media_Trends[[#This Row],[Views]]</f>
        <v>8.0173726519629243E-2</v>
      </c>
      <c r="N2331" s="1" t="s">
        <v>16</v>
      </c>
      <c r="O2331" s="4">
        <f t="shared" si="36"/>
        <v>0</v>
      </c>
    </row>
    <row r="2332" spans="1:15">
      <c r="A2332" s="1" t="s">
        <v>2372</v>
      </c>
      <c r="B2332" s="2">
        <v>44890</v>
      </c>
      <c r="C2332" s="13" t="str">
        <f>TEXT(bbdd_Social_Media_Trends[[#This Row],[Post_Date]],"aaaa-mm")</f>
        <v>2022-11</v>
      </c>
      <c r="D2332" s="1" t="s">
        <v>18</v>
      </c>
      <c r="E2332" s="1" t="s">
        <v>49</v>
      </c>
      <c r="F2332" s="1" t="s">
        <v>20</v>
      </c>
      <c r="G2332" s="1" t="s">
        <v>50</v>
      </c>
      <c r="H2332">
        <v>4465663</v>
      </c>
      <c r="I2332">
        <v>253096</v>
      </c>
      <c r="J2332">
        <v>56168</v>
      </c>
      <c r="K2332">
        <v>30810</v>
      </c>
      <c r="L2332">
        <f>bbdd_Social_Media_Trends[[#This Row],[Likes]]+bbdd_Social_Media_Trends[[#This Row],[Shares]]+bbdd_Social_Media_Trends[[#This Row],[Comments]]</f>
        <v>340074</v>
      </c>
      <c r="M2332">
        <f>bbdd_Social_Media_Trends[[#This Row],[Interactions]]/bbdd_Social_Media_Trends[[#This Row],[Views]]</f>
        <v>7.6153081860409075E-2</v>
      </c>
      <c r="N2332" s="1" t="s">
        <v>29</v>
      </c>
      <c r="O2332" s="4">
        <f t="shared" si="36"/>
        <v>0</v>
      </c>
    </row>
    <row r="2333" spans="1:15">
      <c r="A2333" s="1" t="s">
        <v>2373</v>
      </c>
      <c r="B2333" s="2">
        <v>44722</v>
      </c>
      <c r="C2333" s="13" t="str">
        <f>TEXT(bbdd_Social_Media_Trends[[#This Row],[Post_Date]],"aaaa-mm")</f>
        <v>2022-06</v>
      </c>
      <c r="D2333" s="1" t="s">
        <v>18</v>
      </c>
      <c r="E2333" s="1" t="s">
        <v>35</v>
      </c>
      <c r="F2333" s="1" t="s">
        <v>47</v>
      </c>
      <c r="G2333" s="1" t="s">
        <v>25</v>
      </c>
      <c r="H2333">
        <v>3605145</v>
      </c>
      <c r="I2333">
        <v>490924</v>
      </c>
      <c r="J2333">
        <v>80578</v>
      </c>
      <c r="K2333">
        <v>11164</v>
      </c>
      <c r="L2333">
        <f>bbdd_Social_Media_Trends[[#This Row],[Likes]]+bbdd_Social_Media_Trends[[#This Row],[Shares]]+bbdd_Social_Media_Trends[[#This Row],[Comments]]</f>
        <v>582666</v>
      </c>
      <c r="M2333">
        <f>bbdd_Social_Media_Trends[[#This Row],[Interactions]]/bbdd_Social_Media_Trends[[#This Row],[Views]]</f>
        <v>0.16162068377277475</v>
      </c>
      <c r="N2333" s="1" t="s">
        <v>22</v>
      </c>
      <c r="O2333" s="4">
        <f t="shared" si="36"/>
        <v>0</v>
      </c>
    </row>
    <row r="2334" spans="1:15">
      <c r="A2334" s="1" t="s">
        <v>2374</v>
      </c>
      <c r="B2334" s="2">
        <v>44805</v>
      </c>
      <c r="C2334" s="13" t="str">
        <f>TEXT(bbdd_Social_Media_Trends[[#This Row],[Post_Date]],"aaaa-mm")</f>
        <v>2022-09</v>
      </c>
      <c r="D2334" s="1" t="s">
        <v>18</v>
      </c>
      <c r="E2334" s="1" t="s">
        <v>52</v>
      </c>
      <c r="F2334" s="1" t="s">
        <v>47</v>
      </c>
      <c r="G2334" s="1" t="s">
        <v>44</v>
      </c>
      <c r="H2334">
        <v>2244659</v>
      </c>
      <c r="I2334">
        <v>464647</v>
      </c>
      <c r="J2334">
        <v>72133</v>
      </c>
      <c r="K2334">
        <v>21371</v>
      </c>
      <c r="L2334">
        <f>bbdd_Social_Media_Trends[[#This Row],[Likes]]+bbdd_Social_Media_Trends[[#This Row],[Shares]]+bbdd_Social_Media_Trends[[#This Row],[Comments]]</f>
        <v>558151</v>
      </c>
      <c r="M2334">
        <f>bbdd_Social_Media_Trends[[#This Row],[Interactions]]/bbdd_Social_Media_Trends[[#This Row],[Views]]</f>
        <v>0.24865736844661038</v>
      </c>
      <c r="N2334" s="1" t="s">
        <v>22</v>
      </c>
      <c r="O2334" s="4">
        <f t="shared" si="36"/>
        <v>0</v>
      </c>
    </row>
    <row r="2335" spans="1:15">
      <c r="A2335" s="1" t="s">
        <v>2375</v>
      </c>
      <c r="B2335" s="2">
        <v>44896</v>
      </c>
      <c r="C2335" s="13" t="str">
        <f>TEXT(bbdd_Social_Media_Trends[[#This Row],[Post_Date]],"aaaa-mm")</f>
        <v>2022-12</v>
      </c>
      <c r="D2335" s="1" t="s">
        <v>24</v>
      </c>
      <c r="E2335" s="1" t="s">
        <v>13</v>
      </c>
      <c r="F2335" s="1" t="s">
        <v>32</v>
      </c>
      <c r="G2335" s="1" t="s">
        <v>37</v>
      </c>
      <c r="H2335">
        <v>4869978</v>
      </c>
      <c r="I2335">
        <v>319690</v>
      </c>
      <c r="J2335">
        <v>93177</v>
      </c>
      <c r="K2335">
        <v>4639</v>
      </c>
      <c r="L2335">
        <f>bbdd_Social_Media_Trends[[#This Row],[Likes]]+bbdd_Social_Media_Trends[[#This Row],[Shares]]+bbdd_Social_Media_Trends[[#This Row],[Comments]]</f>
        <v>417506</v>
      </c>
      <c r="M2335">
        <f>bbdd_Social_Media_Trends[[#This Row],[Interactions]]/bbdd_Social_Media_Trends[[#This Row],[Views]]</f>
        <v>8.5730572088826687E-2</v>
      </c>
      <c r="N2335" s="1" t="s">
        <v>22</v>
      </c>
      <c r="O2335" s="4">
        <f t="shared" si="36"/>
        <v>0</v>
      </c>
    </row>
    <row r="2336" spans="1:15">
      <c r="A2336" s="1" t="s">
        <v>2376</v>
      </c>
      <c r="B2336" s="2">
        <v>44798</v>
      </c>
      <c r="C2336" s="13" t="str">
        <f>TEXT(bbdd_Social_Media_Trends[[#This Row],[Post_Date]],"aaaa-mm")</f>
        <v>2022-08</v>
      </c>
      <c r="D2336" s="1" t="s">
        <v>24</v>
      </c>
      <c r="E2336" s="1" t="s">
        <v>57</v>
      </c>
      <c r="F2336" s="1" t="s">
        <v>47</v>
      </c>
      <c r="G2336" s="1" t="s">
        <v>15</v>
      </c>
      <c r="H2336">
        <v>152589</v>
      </c>
      <c r="I2336">
        <v>231019</v>
      </c>
      <c r="J2336">
        <v>38248</v>
      </c>
      <c r="K2336">
        <v>15161</v>
      </c>
      <c r="L2336">
        <f>bbdd_Social_Media_Trends[[#This Row],[Likes]]+bbdd_Social_Media_Trends[[#This Row],[Shares]]+bbdd_Social_Media_Trends[[#This Row],[Comments]]</f>
        <v>284428</v>
      </c>
      <c r="M2336">
        <f>bbdd_Social_Media_Trends[[#This Row],[Interactions]]/bbdd_Social_Media_Trends[[#This Row],[Views]]</f>
        <v>1.8640137886741508</v>
      </c>
      <c r="N2336" s="1" t="s">
        <v>16</v>
      </c>
      <c r="O2336" s="4">
        <f t="shared" si="36"/>
        <v>0</v>
      </c>
    </row>
    <row r="2337" spans="1:15">
      <c r="A2337" s="1" t="s">
        <v>2377</v>
      </c>
      <c r="B2337" s="2">
        <v>45180</v>
      </c>
      <c r="C2337" s="13" t="str">
        <f>TEXT(bbdd_Social_Media_Trends[[#This Row],[Post_Date]],"aaaa-mm")</f>
        <v>2023-09</v>
      </c>
      <c r="D2337" s="1" t="s">
        <v>12</v>
      </c>
      <c r="E2337" s="1" t="s">
        <v>13</v>
      </c>
      <c r="F2337" s="1" t="s">
        <v>47</v>
      </c>
      <c r="G2337" s="1" t="s">
        <v>44</v>
      </c>
      <c r="H2337">
        <v>2402078</v>
      </c>
      <c r="I2337">
        <v>344828</v>
      </c>
      <c r="J2337">
        <v>57963</v>
      </c>
      <c r="K2337">
        <v>24529</v>
      </c>
      <c r="L2337">
        <f>bbdd_Social_Media_Trends[[#This Row],[Likes]]+bbdd_Social_Media_Trends[[#This Row],[Shares]]+bbdd_Social_Media_Trends[[#This Row],[Comments]]</f>
        <v>427320</v>
      </c>
      <c r="M2337">
        <f>bbdd_Social_Media_Trends[[#This Row],[Interactions]]/bbdd_Social_Media_Trends[[#This Row],[Views]]</f>
        <v>0.17789597173780369</v>
      </c>
      <c r="N2337" s="1" t="s">
        <v>29</v>
      </c>
      <c r="O2337" s="4">
        <f t="shared" si="36"/>
        <v>0</v>
      </c>
    </row>
    <row r="2338" spans="1:15">
      <c r="A2338" s="1" t="s">
        <v>2378</v>
      </c>
      <c r="B2338" s="2">
        <v>44955</v>
      </c>
      <c r="C2338" s="13" t="str">
        <f>TEXT(bbdd_Social_Media_Trends[[#This Row],[Post_Date]],"aaaa-mm")</f>
        <v>2023-01</v>
      </c>
      <c r="D2338" s="1" t="s">
        <v>24</v>
      </c>
      <c r="E2338" s="1" t="s">
        <v>13</v>
      </c>
      <c r="F2338" s="1" t="s">
        <v>20</v>
      </c>
      <c r="G2338" s="1" t="s">
        <v>60</v>
      </c>
      <c r="H2338">
        <v>1755140</v>
      </c>
      <c r="I2338">
        <v>106639</v>
      </c>
      <c r="J2338">
        <v>69965</v>
      </c>
      <c r="K2338">
        <v>14068</v>
      </c>
      <c r="L2338">
        <f>bbdd_Social_Media_Trends[[#This Row],[Likes]]+bbdd_Social_Media_Trends[[#This Row],[Shares]]+bbdd_Social_Media_Trends[[#This Row],[Comments]]</f>
        <v>190672</v>
      </c>
      <c r="M2338">
        <f>bbdd_Social_Media_Trends[[#This Row],[Interactions]]/bbdd_Social_Media_Trends[[#This Row],[Views]]</f>
        <v>0.10863634809758765</v>
      </c>
      <c r="N2338" s="1" t="s">
        <v>29</v>
      </c>
      <c r="O2338" s="4">
        <f t="shared" si="36"/>
        <v>0</v>
      </c>
    </row>
    <row r="2339" spans="1:15">
      <c r="A2339" s="1" t="s">
        <v>2379</v>
      </c>
      <c r="B2339" s="2">
        <v>45163</v>
      </c>
      <c r="C2339" s="13" t="str">
        <f>TEXT(bbdd_Social_Media_Trends[[#This Row],[Post_Date]],"aaaa-mm")</f>
        <v>2023-08</v>
      </c>
      <c r="D2339" s="1" t="s">
        <v>27</v>
      </c>
      <c r="E2339" s="1" t="s">
        <v>52</v>
      </c>
      <c r="F2339" s="1" t="s">
        <v>47</v>
      </c>
      <c r="G2339" s="1" t="s">
        <v>21</v>
      </c>
      <c r="H2339">
        <v>3937165</v>
      </c>
      <c r="I2339">
        <v>220022</v>
      </c>
      <c r="J2339">
        <v>33447</v>
      </c>
      <c r="K2339">
        <v>40328</v>
      </c>
      <c r="L2339">
        <f>bbdd_Social_Media_Trends[[#This Row],[Likes]]+bbdd_Social_Media_Trends[[#This Row],[Shares]]+bbdd_Social_Media_Trends[[#This Row],[Comments]]</f>
        <v>293797</v>
      </c>
      <c r="M2339">
        <f>bbdd_Social_Media_Trends[[#This Row],[Interactions]]/bbdd_Social_Media_Trends[[#This Row],[Views]]</f>
        <v>7.4621459857537084E-2</v>
      </c>
      <c r="N2339" s="1" t="s">
        <v>29</v>
      </c>
      <c r="O2339" s="4">
        <f t="shared" si="36"/>
        <v>0</v>
      </c>
    </row>
    <row r="2340" spans="1:15">
      <c r="A2340" s="1" t="s">
        <v>2380</v>
      </c>
      <c r="B2340" s="2">
        <v>44594</v>
      </c>
      <c r="C2340" s="13" t="str">
        <f>TEXT(bbdd_Social_Media_Trends[[#This Row],[Post_Date]],"aaaa-mm")</f>
        <v>2022-02</v>
      </c>
      <c r="D2340" s="1" t="s">
        <v>18</v>
      </c>
      <c r="E2340" s="1" t="s">
        <v>57</v>
      </c>
      <c r="F2340" s="1" t="s">
        <v>32</v>
      </c>
      <c r="G2340" s="1" t="s">
        <v>60</v>
      </c>
      <c r="H2340">
        <v>4739340</v>
      </c>
      <c r="I2340">
        <v>30609</v>
      </c>
      <c r="J2340">
        <v>72269</v>
      </c>
      <c r="K2340">
        <v>38645</v>
      </c>
      <c r="L2340">
        <f>bbdd_Social_Media_Trends[[#This Row],[Likes]]+bbdd_Social_Media_Trends[[#This Row],[Shares]]+bbdd_Social_Media_Trends[[#This Row],[Comments]]</f>
        <v>141523</v>
      </c>
      <c r="M2340">
        <f>bbdd_Social_Media_Trends[[#This Row],[Interactions]]/bbdd_Social_Media_Trends[[#This Row],[Views]]</f>
        <v>2.986133090261513E-2</v>
      </c>
      <c r="N2340" s="1" t="s">
        <v>16</v>
      </c>
      <c r="O2340" s="4">
        <f t="shared" si="36"/>
        <v>0</v>
      </c>
    </row>
    <row r="2341" spans="1:15">
      <c r="A2341" s="1" t="s">
        <v>2381</v>
      </c>
      <c r="B2341" s="2">
        <v>44658</v>
      </c>
      <c r="C2341" s="13" t="str">
        <f>TEXT(bbdd_Social_Media_Trends[[#This Row],[Post_Date]],"aaaa-mm")</f>
        <v>2022-04</v>
      </c>
      <c r="D2341" s="1" t="s">
        <v>12</v>
      </c>
      <c r="E2341" s="1" t="s">
        <v>31</v>
      </c>
      <c r="F2341" s="1" t="s">
        <v>20</v>
      </c>
      <c r="G2341" s="1" t="s">
        <v>50</v>
      </c>
      <c r="H2341">
        <v>3831295</v>
      </c>
      <c r="I2341">
        <v>342163</v>
      </c>
      <c r="J2341">
        <v>18158</v>
      </c>
      <c r="K2341">
        <v>42891</v>
      </c>
      <c r="L2341">
        <f>bbdd_Social_Media_Trends[[#This Row],[Likes]]+bbdd_Social_Media_Trends[[#This Row],[Shares]]+bbdd_Social_Media_Trends[[#This Row],[Comments]]</f>
        <v>403212</v>
      </c>
      <c r="M2341">
        <f>bbdd_Social_Media_Trends[[#This Row],[Interactions]]/bbdd_Social_Media_Trends[[#This Row],[Views]]</f>
        <v>0.10524170026061684</v>
      </c>
      <c r="N2341" s="1" t="s">
        <v>29</v>
      </c>
      <c r="O2341" s="4">
        <f t="shared" si="36"/>
        <v>0</v>
      </c>
    </row>
    <row r="2342" spans="1:15">
      <c r="A2342" s="1" t="s">
        <v>2382</v>
      </c>
      <c r="B2342" s="2">
        <v>44973</v>
      </c>
      <c r="C2342" s="13" t="str">
        <f>TEXT(bbdd_Social_Media_Trends[[#This Row],[Post_Date]],"aaaa-mm")</f>
        <v>2023-02</v>
      </c>
      <c r="D2342" s="1" t="s">
        <v>24</v>
      </c>
      <c r="E2342" s="1" t="s">
        <v>59</v>
      </c>
      <c r="F2342" s="1" t="s">
        <v>32</v>
      </c>
      <c r="G2342" s="1" t="s">
        <v>15</v>
      </c>
      <c r="H2342">
        <v>4395518</v>
      </c>
      <c r="I2342">
        <v>177243</v>
      </c>
      <c r="J2342">
        <v>14128</v>
      </c>
      <c r="K2342">
        <v>38308</v>
      </c>
      <c r="L2342">
        <f>bbdd_Social_Media_Trends[[#This Row],[Likes]]+bbdd_Social_Media_Trends[[#This Row],[Shares]]+bbdd_Social_Media_Trends[[#This Row],[Comments]]</f>
        <v>229679</v>
      </c>
      <c r="M2342">
        <f>bbdd_Social_Media_Trends[[#This Row],[Interactions]]/bbdd_Social_Media_Trends[[#This Row],[Views]]</f>
        <v>5.2252999532705818E-2</v>
      </c>
      <c r="N2342" s="1" t="s">
        <v>22</v>
      </c>
      <c r="O2342" s="4">
        <f t="shared" si="36"/>
        <v>0</v>
      </c>
    </row>
    <row r="2343" spans="1:15">
      <c r="A2343" s="1" t="s">
        <v>2383</v>
      </c>
      <c r="B2343" s="2">
        <v>44959</v>
      </c>
      <c r="C2343" s="13" t="str">
        <f>TEXT(bbdd_Social_Media_Trends[[#This Row],[Post_Date]],"aaaa-mm")</f>
        <v>2023-02</v>
      </c>
      <c r="D2343" s="1" t="s">
        <v>24</v>
      </c>
      <c r="E2343" s="1" t="s">
        <v>49</v>
      </c>
      <c r="F2343" s="1" t="s">
        <v>36</v>
      </c>
      <c r="G2343" s="1" t="s">
        <v>21</v>
      </c>
      <c r="H2343">
        <v>3231089</v>
      </c>
      <c r="I2343">
        <v>101739</v>
      </c>
      <c r="J2343">
        <v>6371</v>
      </c>
      <c r="K2343">
        <v>33003</v>
      </c>
      <c r="L2343">
        <f>bbdd_Social_Media_Trends[[#This Row],[Likes]]+bbdd_Social_Media_Trends[[#This Row],[Shares]]+bbdd_Social_Media_Trends[[#This Row],[Comments]]</f>
        <v>141113</v>
      </c>
      <c r="M2343">
        <f>bbdd_Social_Media_Trends[[#This Row],[Interactions]]/bbdd_Social_Media_Trends[[#This Row],[Views]]</f>
        <v>4.3673510695619963E-2</v>
      </c>
      <c r="N2343" s="1" t="s">
        <v>16</v>
      </c>
      <c r="O2343" s="4">
        <f t="shared" si="36"/>
        <v>0</v>
      </c>
    </row>
    <row r="2344" spans="1:15">
      <c r="A2344" s="1" t="s">
        <v>2384</v>
      </c>
      <c r="B2344" s="2">
        <v>44841</v>
      </c>
      <c r="C2344" s="13" t="str">
        <f>TEXT(bbdd_Social_Media_Trends[[#This Row],[Post_Date]],"aaaa-mm")</f>
        <v>2022-10</v>
      </c>
      <c r="D2344" s="1" t="s">
        <v>27</v>
      </c>
      <c r="E2344" s="1" t="s">
        <v>52</v>
      </c>
      <c r="F2344" s="1" t="s">
        <v>47</v>
      </c>
      <c r="G2344" s="1" t="s">
        <v>37</v>
      </c>
      <c r="H2344">
        <v>2324440</v>
      </c>
      <c r="I2344">
        <v>32741</v>
      </c>
      <c r="J2344">
        <v>36375</v>
      </c>
      <c r="K2344">
        <v>13921</v>
      </c>
      <c r="L2344">
        <f>bbdd_Social_Media_Trends[[#This Row],[Likes]]+bbdd_Social_Media_Trends[[#This Row],[Shares]]+bbdd_Social_Media_Trends[[#This Row],[Comments]]</f>
        <v>83037</v>
      </c>
      <c r="M2344">
        <f>bbdd_Social_Media_Trends[[#This Row],[Interactions]]/bbdd_Social_Media_Trends[[#This Row],[Views]]</f>
        <v>3.5723443065856723E-2</v>
      </c>
      <c r="N2344" s="1" t="s">
        <v>16</v>
      </c>
      <c r="O2344" s="4">
        <f t="shared" si="36"/>
        <v>0</v>
      </c>
    </row>
    <row r="2345" spans="1:15">
      <c r="A2345" s="1" t="s">
        <v>2385</v>
      </c>
      <c r="B2345" s="2">
        <v>45071</v>
      </c>
      <c r="C2345" s="13" t="str">
        <f>TEXT(bbdd_Social_Media_Trends[[#This Row],[Post_Date]],"aaaa-mm")</f>
        <v>2023-05</v>
      </c>
      <c r="D2345" s="1" t="s">
        <v>27</v>
      </c>
      <c r="E2345" s="1" t="s">
        <v>52</v>
      </c>
      <c r="F2345" s="1" t="s">
        <v>20</v>
      </c>
      <c r="G2345" s="1" t="s">
        <v>50</v>
      </c>
      <c r="H2345">
        <v>3220901</v>
      </c>
      <c r="I2345">
        <v>364571</v>
      </c>
      <c r="J2345">
        <v>27324</v>
      </c>
      <c r="K2345">
        <v>39461</v>
      </c>
      <c r="L2345">
        <f>bbdd_Social_Media_Trends[[#This Row],[Likes]]+bbdd_Social_Media_Trends[[#This Row],[Shares]]+bbdd_Social_Media_Trends[[#This Row],[Comments]]</f>
        <v>431356</v>
      </c>
      <c r="M2345">
        <f>bbdd_Social_Media_Trends[[#This Row],[Interactions]]/bbdd_Social_Media_Trends[[#This Row],[Views]]</f>
        <v>0.13392401691327985</v>
      </c>
      <c r="N2345" s="1" t="s">
        <v>29</v>
      </c>
      <c r="O2345" s="4">
        <f t="shared" si="36"/>
        <v>0</v>
      </c>
    </row>
    <row r="2346" spans="1:15">
      <c r="A2346" s="1" t="s">
        <v>2386</v>
      </c>
      <c r="B2346" s="2">
        <v>44611</v>
      </c>
      <c r="C2346" s="13" t="str">
        <f>TEXT(bbdd_Social_Media_Trends[[#This Row],[Post_Date]],"aaaa-mm")</f>
        <v>2022-02</v>
      </c>
      <c r="D2346" s="1" t="s">
        <v>18</v>
      </c>
      <c r="E2346" s="1" t="s">
        <v>13</v>
      </c>
      <c r="F2346" s="1" t="s">
        <v>14</v>
      </c>
      <c r="G2346" s="1" t="s">
        <v>50</v>
      </c>
      <c r="H2346">
        <v>358197</v>
      </c>
      <c r="I2346">
        <v>302752</v>
      </c>
      <c r="J2346">
        <v>72799</v>
      </c>
      <c r="K2346">
        <v>21197</v>
      </c>
      <c r="L2346">
        <f>bbdd_Social_Media_Trends[[#This Row],[Likes]]+bbdd_Social_Media_Trends[[#This Row],[Shares]]+bbdd_Social_Media_Trends[[#This Row],[Comments]]</f>
        <v>396748</v>
      </c>
      <c r="M2346">
        <f>bbdd_Social_Media_Trends[[#This Row],[Interactions]]/bbdd_Social_Media_Trends[[#This Row],[Views]]</f>
        <v>1.1076251336555025</v>
      </c>
      <c r="N2346" s="1" t="s">
        <v>22</v>
      </c>
      <c r="O2346" s="4">
        <f t="shared" si="36"/>
        <v>0</v>
      </c>
    </row>
    <row r="2347" spans="1:15">
      <c r="A2347" s="1" t="s">
        <v>2387</v>
      </c>
      <c r="B2347" s="2">
        <v>44571</v>
      </c>
      <c r="C2347" s="13" t="str">
        <f>TEXT(bbdd_Social_Media_Trends[[#This Row],[Post_Date]],"aaaa-mm")</f>
        <v>2022-01</v>
      </c>
      <c r="D2347" s="1" t="s">
        <v>27</v>
      </c>
      <c r="E2347" s="1" t="s">
        <v>52</v>
      </c>
      <c r="F2347" s="1" t="s">
        <v>41</v>
      </c>
      <c r="G2347" s="1" t="s">
        <v>50</v>
      </c>
      <c r="H2347">
        <v>2580641</v>
      </c>
      <c r="I2347">
        <v>123664</v>
      </c>
      <c r="J2347">
        <v>69711</v>
      </c>
      <c r="K2347">
        <v>7855</v>
      </c>
      <c r="L2347">
        <f>bbdd_Social_Media_Trends[[#This Row],[Likes]]+bbdd_Social_Media_Trends[[#This Row],[Shares]]+bbdd_Social_Media_Trends[[#This Row],[Comments]]</f>
        <v>201230</v>
      </c>
      <c r="M2347">
        <f>bbdd_Social_Media_Trends[[#This Row],[Interactions]]/bbdd_Social_Media_Trends[[#This Row],[Views]]</f>
        <v>7.7976750737510564E-2</v>
      </c>
      <c r="N2347" s="1" t="s">
        <v>29</v>
      </c>
      <c r="O2347" s="4">
        <f t="shared" si="36"/>
        <v>0</v>
      </c>
    </row>
    <row r="2348" spans="1:15">
      <c r="A2348" s="1" t="s">
        <v>2388</v>
      </c>
      <c r="B2348" s="2">
        <v>45218</v>
      </c>
      <c r="C2348" s="13" t="str">
        <f>TEXT(bbdd_Social_Media_Trends[[#This Row],[Post_Date]],"aaaa-mm")</f>
        <v>2023-10</v>
      </c>
      <c r="D2348" s="1" t="s">
        <v>12</v>
      </c>
      <c r="E2348" s="1" t="s">
        <v>13</v>
      </c>
      <c r="F2348" s="1" t="s">
        <v>20</v>
      </c>
      <c r="G2348" s="1" t="s">
        <v>37</v>
      </c>
      <c r="H2348">
        <v>2681634</v>
      </c>
      <c r="I2348">
        <v>368908</v>
      </c>
      <c r="J2348">
        <v>27522</v>
      </c>
      <c r="K2348">
        <v>23777</v>
      </c>
      <c r="L2348">
        <f>bbdd_Social_Media_Trends[[#This Row],[Likes]]+bbdd_Social_Media_Trends[[#This Row],[Shares]]+bbdd_Social_Media_Trends[[#This Row],[Comments]]</f>
        <v>420207</v>
      </c>
      <c r="M2348">
        <f>bbdd_Social_Media_Trends[[#This Row],[Interactions]]/bbdd_Social_Media_Trends[[#This Row],[Views]]</f>
        <v>0.15669811764021488</v>
      </c>
      <c r="N2348" s="1" t="s">
        <v>22</v>
      </c>
      <c r="O2348" s="4">
        <f t="shared" si="36"/>
        <v>0</v>
      </c>
    </row>
    <row r="2349" spans="1:15">
      <c r="A2349" s="1" t="s">
        <v>2389</v>
      </c>
      <c r="B2349" s="2">
        <v>45073</v>
      </c>
      <c r="C2349" s="13" t="str">
        <f>TEXT(bbdd_Social_Media_Trends[[#This Row],[Post_Date]],"aaaa-mm")</f>
        <v>2023-05</v>
      </c>
      <c r="D2349" s="1" t="s">
        <v>27</v>
      </c>
      <c r="E2349" s="1" t="s">
        <v>49</v>
      </c>
      <c r="F2349" s="1" t="s">
        <v>14</v>
      </c>
      <c r="G2349" s="1" t="s">
        <v>25</v>
      </c>
      <c r="H2349">
        <v>1214414</v>
      </c>
      <c r="I2349">
        <v>157239</v>
      </c>
      <c r="J2349">
        <v>57620</v>
      </c>
      <c r="K2349">
        <v>29886</v>
      </c>
      <c r="L2349">
        <f>bbdd_Social_Media_Trends[[#This Row],[Likes]]+bbdd_Social_Media_Trends[[#This Row],[Shares]]+bbdd_Social_Media_Trends[[#This Row],[Comments]]</f>
        <v>244745</v>
      </c>
      <c r="M2349">
        <f>bbdd_Social_Media_Trends[[#This Row],[Interactions]]/bbdd_Social_Media_Trends[[#This Row],[Views]]</f>
        <v>0.20153341446985953</v>
      </c>
      <c r="N2349" s="1" t="s">
        <v>16</v>
      </c>
      <c r="O2349" s="4">
        <f t="shared" si="36"/>
        <v>0</v>
      </c>
    </row>
    <row r="2350" spans="1:15">
      <c r="A2350" s="1" t="s">
        <v>2390</v>
      </c>
      <c r="B2350" s="2">
        <v>45057</v>
      </c>
      <c r="C2350" s="13" t="str">
        <f>TEXT(bbdd_Social_Media_Trends[[#This Row],[Post_Date]],"aaaa-mm")</f>
        <v>2023-05</v>
      </c>
      <c r="D2350" s="1" t="s">
        <v>24</v>
      </c>
      <c r="E2350" s="1" t="s">
        <v>52</v>
      </c>
      <c r="F2350" s="1" t="s">
        <v>41</v>
      </c>
      <c r="G2350" s="1" t="s">
        <v>21</v>
      </c>
      <c r="H2350">
        <v>2095372</v>
      </c>
      <c r="I2350">
        <v>123030</v>
      </c>
      <c r="J2350">
        <v>65568</v>
      </c>
      <c r="K2350">
        <v>5739</v>
      </c>
      <c r="L2350">
        <f>bbdd_Social_Media_Trends[[#This Row],[Likes]]+bbdd_Social_Media_Trends[[#This Row],[Shares]]+bbdd_Social_Media_Trends[[#This Row],[Comments]]</f>
        <v>194337</v>
      </c>
      <c r="M2350">
        <f>bbdd_Social_Media_Trends[[#This Row],[Interactions]]/bbdd_Social_Media_Trends[[#This Row],[Views]]</f>
        <v>9.2745822698785702E-2</v>
      </c>
      <c r="N2350" s="1" t="s">
        <v>22</v>
      </c>
      <c r="O2350" s="4">
        <f t="shared" si="36"/>
        <v>0</v>
      </c>
    </row>
    <row r="2351" spans="1:15">
      <c r="A2351" s="1" t="s">
        <v>2391</v>
      </c>
      <c r="B2351" s="2">
        <v>44836</v>
      </c>
      <c r="C2351" s="13" t="str">
        <f>TEXT(bbdd_Social_Media_Trends[[#This Row],[Post_Date]],"aaaa-mm")</f>
        <v>2022-10</v>
      </c>
      <c r="D2351" s="1" t="s">
        <v>24</v>
      </c>
      <c r="E2351" s="1" t="s">
        <v>59</v>
      </c>
      <c r="F2351" s="1" t="s">
        <v>20</v>
      </c>
      <c r="G2351" s="1" t="s">
        <v>60</v>
      </c>
      <c r="H2351">
        <v>1459934</v>
      </c>
      <c r="I2351">
        <v>300011</v>
      </c>
      <c r="J2351">
        <v>84049</v>
      </c>
      <c r="K2351">
        <v>5584</v>
      </c>
      <c r="L2351">
        <f>bbdd_Social_Media_Trends[[#This Row],[Likes]]+bbdd_Social_Media_Trends[[#This Row],[Shares]]+bbdd_Social_Media_Trends[[#This Row],[Comments]]</f>
        <v>389644</v>
      </c>
      <c r="M2351">
        <f>bbdd_Social_Media_Trends[[#This Row],[Interactions]]/bbdd_Social_Media_Trends[[#This Row],[Views]]</f>
        <v>0.26689151701378283</v>
      </c>
      <c r="N2351" s="1" t="s">
        <v>22</v>
      </c>
      <c r="O2351" s="4">
        <f t="shared" si="36"/>
        <v>0</v>
      </c>
    </row>
    <row r="2352" spans="1:15">
      <c r="A2352" s="1" t="s">
        <v>2392</v>
      </c>
      <c r="B2352" s="2">
        <v>45082</v>
      </c>
      <c r="C2352" s="13" t="str">
        <f>TEXT(bbdd_Social_Media_Trends[[#This Row],[Post_Date]],"aaaa-mm")</f>
        <v>2023-06</v>
      </c>
      <c r="D2352" s="1" t="s">
        <v>27</v>
      </c>
      <c r="E2352" s="1" t="s">
        <v>13</v>
      </c>
      <c r="F2352" s="1" t="s">
        <v>47</v>
      </c>
      <c r="G2352" s="1" t="s">
        <v>60</v>
      </c>
      <c r="H2352">
        <v>4116315</v>
      </c>
      <c r="I2352">
        <v>46829</v>
      </c>
      <c r="J2352">
        <v>55447</v>
      </c>
      <c r="K2352">
        <v>45969</v>
      </c>
      <c r="L2352">
        <f>bbdd_Social_Media_Trends[[#This Row],[Likes]]+bbdd_Social_Media_Trends[[#This Row],[Shares]]+bbdd_Social_Media_Trends[[#This Row],[Comments]]</f>
        <v>148245</v>
      </c>
      <c r="M2352">
        <f>bbdd_Social_Media_Trends[[#This Row],[Interactions]]/bbdd_Social_Media_Trends[[#This Row],[Views]]</f>
        <v>3.6014007674339793E-2</v>
      </c>
      <c r="N2352" s="1" t="s">
        <v>22</v>
      </c>
      <c r="O2352" s="4">
        <f t="shared" si="36"/>
        <v>0</v>
      </c>
    </row>
    <row r="2353" spans="1:15">
      <c r="A2353" s="1" t="s">
        <v>2393</v>
      </c>
      <c r="B2353" s="2">
        <v>44784</v>
      </c>
      <c r="C2353" s="13" t="str">
        <f>TEXT(bbdd_Social_Media_Trends[[#This Row],[Post_Date]],"aaaa-mm")</f>
        <v>2022-08</v>
      </c>
      <c r="D2353" s="1" t="s">
        <v>12</v>
      </c>
      <c r="E2353" s="1" t="s">
        <v>39</v>
      </c>
      <c r="F2353" s="1" t="s">
        <v>32</v>
      </c>
      <c r="G2353" s="1" t="s">
        <v>21</v>
      </c>
      <c r="H2353">
        <v>296788</v>
      </c>
      <c r="I2353">
        <v>433928</v>
      </c>
      <c r="J2353">
        <v>54838</v>
      </c>
      <c r="K2353">
        <v>18371</v>
      </c>
      <c r="L2353">
        <f>bbdd_Social_Media_Trends[[#This Row],[Likes]]+bbdd_Social_Media_Trends[[#This Row],[Shares]]+bbdd_Social_Media_Trends[[#This Row],[Comments]]</f>
        <v>507137</v>
      </c>
      <c r="M2353">
        <f>bbdd_Social_Media_Trends[[#This Row],[Interactions]]/bbdd_Social_Media_Trends[[#This Row],[Views]]</f>
        <v>1.7087517015512756</v>
      </c>
      <c r="N2353" s="1" t="s">
        <v>29</v>
      </c>
      <c r="O2353" s="4">
        <f t="shared" si="36"/>
        <v>0</v>
      </c>
    </row>
    <row r="2354" spans="1:15">
      <c r="A2354" s="1" t="s">
        <v>2394</v>
      </c>
      <c r="B2354" s="2">
        <v>45104</v>
      </c>
      <c r="C2354" s="13" t="str">
        <f>TEXT(bbdd_Social_Media_Trends[[#This Row],[Post_Date]],"aaaa-mm")</f>
        <v>2023-06</v>
      </c>
      <c r="D2354" s="1" t="s">
        <v>27</v>
      </c>
      <c r="E2354" s="1" t="s">
        <v>52</v>
      </c>
      <c r="F2354" s="1" t="s">
        <v>47</v>
      </c>
      <c r="G2354" s="1" t="s">
        <v>60</v>
      </c>
      <c r="H2354">
        <v>16896</v>
      </c>
      <c r="I2354">
        <v>474590</v>
      </c>
      <c r="J2354">
        <v>4148</v>
      </c>
      <c r="K2354">
        <v>49986</v>
      </c>
      <c r="L2354">
        <f>bbdd_Social_Media_Trends[[#This Row],[Likes]]+bbdd_Social_Media_Trends[[#This Row],[Shares]]+bbdd_Social_Media_Trends[[#This Row],[Comments]]</f>
        <v>528724</v>
      </c>
      <c r="M2354">
        <f>bbdd_Social_Media_Trends[[#This Row],[Interactions]]/bbdd_Social_Media_Trends[[#This Row],[Views]]</f>
        <v>31.292850378787879</v>
      </c>
      <c r="N2354" s="1" t="s">
        <v>29</v>
      </c>
      <c r="O2354" s="4">
        <f t="shared" si="36"/>
        <v>0</v>
      </c>
    </row>
    <row r="2355" spans="1:15">
      <c r="A2355" s="1" t="s">
        <v>2395</v>
      </c>
      <c r="B2355" s="2">
        <v>45094</v>
      </c>
      <c r="C2355" s="13" t="str">
        <f>TEXT(bbdd_Social_Media_Trends[[#This Row],[Post_Date]],"aaaa-mm")</f>
        <v>2023-06</v>
      </c>
      <c r="D2355" s="1" t="s">
        <v>18</v>
      </c>
      <c r="E2355" s="1" t="s">
        <v>19</v>
      </c>
      <c r="F2355" s="1" t="s">
        <v>20</v>
      </c>
      <c r="G2355" s="1" t="s">
        <v>28</v>
      </c>
      <c r="H2355">
        <v>155519</v>
      </c>
      <c r="I2355">
        <v>315644</v>
      </c>
      <c r="J2355">
        <v>87191</v>
      </c>
      <c r="K2355">
        <v>4007</v>
      </c>
      <c r="L2355">
        <f>bbdd_Social_Media_Trends[[#This Row],[Likes]]+bbdd_Social_Media_Trends[[#This Row],[Shares]]+bbdd_Social_Media_Trends[[#This Row],[Comments]]</f>
        <v>406842</v>
      </c>
      <c r="M2355">
        <f>bbdd_Social_Media_Trends[[#This Row],[Interactions]]/bbdd_Social_Media_Trends[[#This Row],[Views]]</f>
        <v>2.6160276236344111</v>
      </c>
      <c r="N2355" s="1" t="s">
        <v>29</v>
      </c>
      <c r="O2355" s="4">
        <f t="shared" si="36"/>
        <v>0</v>
      </c>
    </row>
    <row r="2356" spans="1:15">
      <c r="A2356" s="1" t="s">
        <v>2396</v>
      </c>
      <c r="B2356" s="2">
        <v>44952</v>
      </c>
      <c r="C2356" s="13" t="str">
        <f>TEXT(bbdd_Social_Media_Trends[[#This Row],[Post_Date]],"aaaa-mm")</f>
        <v>2023-01</v>
      </c>
      <c r="D2356" s="1" t="s">
        <v>18</v>
      </c>
      <c r="E2356" s="1" t="s">
        <v>46</v>
      </c>
      <c r="F2356" s="1" t="s">
        <v>47</v>
      </c>
      <c r="G2356" s="1" t="s">
        <v>50</v>
      </c>
      <c r="H2356">
        <v>434344</v>
      </c>
      <c r="I2356">
        <v>82529</v>
      </c>
      <c r="J2356">
        <v>16899</v>
      </c>
      <c r="K2356">
        <v>35321</v>
      </c>
      <c r="L2356">
        <f>bbdd_Social_Media_Trends[[#This Row],[Likes]]+bbdd_Social_Media_Trends[[#This Row],[Shares]]+bbdd_Social_Media_Trends[[#This Row],[Comments]]</f>
        <v>134749</v>
      </c>
      <c r="M2356">
        <f>bbdd_Social_Media_Trends[[#This Row],[Interactions]]/bbdd_Social_Media_Trends[[#This Row],[Views]]</f>
        <v>0.3102356657395981</v>
      </c>
      <c r="N2356" s="1" t="s">
        <v>16</v>
      </c>
      <c r="O2356" s="4">
        <f t="shared" si="36"/>
        <v>0</v>
      </c>
    </row>
    <row r="2357" spans="1:15">
      <c r="A2357" s="1" t="s">
        <v>2397</v>
      </c>
      <c r="B2357" s="2">
        <v>44845</v>
      </c>
      <c r="C2357" s="13" t="str">
        <f>TEXT(bbdd_Social_Media_Trends[[#This Row],[Post_Date]],"aaaa-mm")</f>
        <v>2022-10</v>
      </c>
      <c r="D2357" s="1" t="s">
        <v>24</v>
      </c>
      <c r="E2357" s="1" t="s">
        <v>57</v>
      </c>
      <c r="F2357" s="1" t="s">
        <v>47</v>
      </c>
      <c r="G2357" s="1" t="s">
        <v>37</v>
      </c>
      <c r="H2357">
        <v>901026</v>
      </c>
      <c r="I2357">
        <v>172427</v>
      </c>
      <c r="J2357">
        <v>47033</v>
      </c>
      <c r="K2357">
        <v>4198</v>
      </c>
      <c r="L2357">
        <f>bbdd_Social_Media_Trends[[#This Row],[Likes]]+bbdd_Social_Media_Trends[[#This Row],[Shares]]+bbdd_Social_Media_Trends[[#This Row],[Comments]]</f>
        <v>223658</v>
      </c>
      <c r="M2357">
        <f>bbdd_Social_Media_Trends[[#This Row],[Interactions]]/bbdd_Social_Media_Trends[[#This Row],[Views]]</f>
        <v>0.24822591134994995</v>
      </c>
      <c r="N2357" s="1" t="s">
        <v>22</v>
      </c>
      <c r="O2357" s="4">
        <f t="shared" si="36"/>
        <v>0</v>
      </c>
    </row>
    <row r="2358" spans="1:15">
      <c r="A2358" s="1" t="s">
        <v>2398</v>
      </c>
      <c r="B2358" s="2">
        <v>45000</v>
      </c>
      <c r="C2358" s="13" t="str">
        <f>TEXT(bbdd_Social_Media_Trends[[#This Row],[Post_Date]],"aaaa-mm")</f>
        <v>2023-03</v>
      </c>
      <c r="D2358" s="1" t="s">
        <v>24</v>
      </c>
      <c r="E2358" s="1" t="s">
        <v>39</v>
      </c>
      <c r="F2358" s="1" t="s">
        <v>32</v>
      </c>
      <c r="G2358" s="1" t="s">
        <v>15</v>
      </c>
      <c r="H2358">
        <v>2091073</v>
      </c>
      <c r="I2358">
        <v>475472</v>
      </c>
      <c r="J2358">
        <v>4277</v>
      </c>
      <c r="K2358">
        <v>34762</v>
      </c>
      <c r="L2358">
        <f>bbdd_Social_Media_Trends[[#This Row],[Likes]]+bbdd_Social_Media_Trends[[#This Row],[Shares]]+bbdd_Social_Media_Trends[[#This Row],[Comments]]</f>
        <v>514511</v>
      </c>
      <c r="M2358">
        <f>bbdd_Social_Media_Trends[[#This Row],[Interactions]]/bbdd_Social_Media_Trends[[#This Row],[Views]]</f>
        <v>0.24605118998715014</v>
      </c>
      <c r="N2358" s="1" t="s">
        <v>22</v>
      </c>
      <c r="O2358" s="4">
        <f t="shared" si="36"/>
        <v>0</v>
      </c>
    </row>
    <row r="2359" spans="1:15">
      <c r="A2359" s="1" t="s">
        <v>2399</v>
      </c>
      <c r="B2359" s="2">
        <v>45170</v>
      </c>
      <c r="C2359" s="13" t="str">
        <f>TEXT(bbdd_Social_Media_Trends[[#This Row],[Post_Date]],"aaaa-mm")</f>
        <v>2023-09</v>
      </c>
      <c r="D2359" s="1" t="s">
        <v>24</v>
      </c>
      <c r="E2359" s="1" t="s">
        <v>59</v>
      </c>
      <c r="F2359" s="1" t="s">
        <v>47</v>
      </c>
      <c r="G2359" s="1" t="s">
        <v>28</v>
      </c>
      <c r="H2359">
        <v>1592524</v>
      </c>
      <c r="I2359">
        <v>410109</v>
      </c>
      <c r="J2359">
        <v>38169</v>
      </c>
      <c r="K2359">
        <v>2232</v>
      </c>
      <c r="L2359">
        <f>bbdd_Social_Media_Trends[[#This Row],[Likes]]+bbdd_Social_Media_Trends[[#This Row],[Shares]]+bbdd_Social_Media_Trends[[#This Row],[Comments]]</f>
        <v>450510</v>
      </c>
      <c r="M2359">
        <f>bbdd_Social_Media_Trends[[#This Row],[Interactions]]/bbdd_Social_Media_Trends[[#This Row],[Views]]</f>
        <v>0.28289055612348701</v>
      </c>
      <c r="N2359" s="1" t="s">
        <v>29</v>
      </c>
      <c r="O2359" s="4">
        <f t="shared" si="36"/>
        <v>0</v>
      </c>
    </row>
    <row r="2360" spans="1:15">
      <c r="A2360" s="1" t="s">
        <v>2400</v>
      </c>
      <c r="B2360" s="2">
        <v>44565</v>
      </c>
      <c r="C2360" s="13" t="str">
        <f>TEXT(bbdd_Social_Media_Trends[[#This Row],[Post_Date]],"aaaa-mm")</f>
        <v>2022-01</v>
      </c>
      <c r="D2360" s="1" t="s">
        <v>18</v>
      </c>
      <c r="E2360" s="1" t="s">
        <v>31</v>
      </c>
      <c r="F2360" s="1" t="s">
        <v>32</v>
      </c>
      <c r="G2360" s="1" t="s">
        <v>37</v>
      </c>
      <c r="H2360">
        <v>1567332</v>
      </c>
      <c r="I2360">
        <v>378583</v>
      </c>
      <c r="J2360">
        <v>88750</v>
      </c>
      <c r="K2360">
        <v>33441</v>
      </c>
      <c r="L2360">
        <f>bbdd_Social_Media_Trends[[#This Row],[Likes]]+bbdd_Social_Media_Trends[[#This Row],[Shares]]+bbdd_Social_Media_Trends[[#This Row],[Comments]]</f>
        <v>500774</v>
      </c>
      <c r="M2360">
        <f>bbdd_Social_Media_Trends[[#This Row],[Interactions]]/bbdd_Social_Media_Trends[[#This Row],[Views]]</f>
        <v>0.31950729009552536</v>
      </c>
      <c r="N2360" s="1" t="s">
        <v>29</v>
      </c>
      <c r="O2360" s="4">
        <f t="shared" si="36"/>
        <v>0</v>
      </c>
    </row>
    <row r="2361" spans="1:15">
      <c r="A2361" s="1" t="s">
        <v>2401</v>
      </c>
      <c r="B2361" s="2">
        <v>44970</v>
      </c>
      <c r="C2361" s="13" t="str">
        <f>TEXT(bbdd_Social_Media_Trends[[#This Row],[Post_Date]],"aaaa-mm")</f>
        <v>2023-02</v>
      </c>
      <c r="D2361" s="1" t="s">
        <v>12</v>
      </c>
      <c r="E2361" s="1" t="s">
        <v>31</v>
      </c>
      <c r="F2361" s="1" t="s">
        <v>14</v>
      </c>
      <c r="G2361" s="1" t="s">
        <v>21</v>
      </c>
      <c r="H2361">
        <v>583548</v>
      </c>
      <c r="I2361">
        <v>159734</v>
      </c>
      <c r="J2361">
        <v>5218</v>
      </c>
      <c r="K2361">
        <v>18625</v>
      </c>
      <c r="L2361">
        <f>bbdd_Social_Media_Trends[[#This Row],[Likes]]+bbdd_Social_Media_Trends[[#This Row],[Shares]]+bbdd_Social_Media_Trends[[#This Row],[Comments]]</f>
        <v>183577</v>
      </c>
      <c r="M2361">
        <f>bbdd_Social_Media_Trends[[#This Row],[Interactions]]/bbdd_Social_Media_Trends[[#This Row],[Views]]</f>
        <v>0.31458766031243357</v>
      </c>
      <c r="N2361" s="1" t="s">
        <v>22</v>
      </c>
      <c r="O2361" s="4">
        <f t="shared" si="36"/>
        <v>0</v>
      </c>
    </row>
    <row r="2362" spans="1:15">
      <c r="A2362" s="1" t="s">
        <v>2402</v>
      </c>
      <c r="B2362" s="2">
        <v>45019</v>
      </c>
      <c r="C2362" s="13" t="str">
        <f>TEXT(bbdd_Social_Media_Trends[[#This Row],[Post_Date]],"aaaa-mm")</f>
        <v>2023-04</v>
      </c>
      <c r="D2362" s="1" t="s">
        <v>27</v>
      </c>
      <c r="E2362" s="1" t="s">
        <v>31</v>
      </c>
      <c r="F2362" s="1" t="s">
        <v>20</v>
      </c>
      <c r="G2362" s="1" t="s">
        <v>50</v>
      </c>
      <c r="H2362">
        <v>3589977</v>
      </c>
      <c r="I2362">
        <v>378797</v>
      </c>
      <c r="J2362">
        <v>16666</v>
      </c>
      <c r="K2362">
        <v>45806</v>
      </c>
      <c r="L2362">
        <f>bbdd_Social_Media_Trends[[#This Row],[Likes]]+bbdd_Social_Media_Trends[[#This Row],[Shares]]+bbdd_Social_Media_Trends[[#This Row],[Comments]]</f>
        <v>441269</v>
      </c>
      <c r="M2362">
        <f>bbdd_Social_Media_Trends[[#This Row],[Interactions]]/bbdd_Social_Media_Trends[[#This Row],[Views]]</f>
        <v>0.12291694347902507</v>
      </c>
      <c r="N2362" s="1" t="s">
        <v>29</v>
      </c>
      <c r="O2362" s="4">
        <f t="shared" si="36"/>
        <v>0</v>
      </c>
    </row>
    <row r="2363" spans="1:15">
      <c r="A2363" s="1" t="s">
        <v>2403</v>
      </c>
      <c r="B2363" s="2">
        <v>44673</v>
      </c>
      <c r="C2363" s="13" t="str">
        <f>TEXT(bbdd_Social_Media_Trends[[#This Row],[Post_Date]],"aaaa-mm")</f>
        <v>2022-04</v>
      </c>
      <c r="D2363" s="1" t="s">
        <v>12</v>
      </c>
      <c r="E2363" s="1" t="s">
        <v>59</v>
      </c>
      <c r="F2363" s="1" t="s">
        <v>41</v>
      </c>
      <c r="G2363" s="1" t="s">
        <v>37</v>
      </c>
      <c r="H2363">
        <v>2142186</v>
      </c>
      <c r="I2363">
        <v>145976</v>
      </c>
      <c r="J2363">
        <v>95970</v>
      </c>
      <c r="K2363">
        <v>8679</v>
      </c>
      <c r="L2363">
        <f>bbdd_Social_Media_Trends[[#This Row],[Likes]]+bbdd_Social_Media_Trends[[#This Row],[Shares]]+bbdd_Social_Media_Trends[[#This Row],[Comments]]</f>
        <v>250625</v>
      </c>
      <c r="M2363">
        <f>bbdd_Social_Media_Trends[[#This Row],[Interactions]]/bbdd_Social_Media_Trends[[#This Row],[Views]]</f>
        <v>0.11699497615986661</v>
      </c>
      <c r="N2363" s="1" t="s">
        <v>22</v>
      </c>
      <c r="O2363" s="4">
        <f t="shared" si="36"/>
        <v>0</v>
      </c>
    </row>
    <row r="2364" spans="1:15">
      <c r="A2364" s="1" t="s">
        <v>2404</v>
      </c>
      <c r="B2364" s="2">
        <v>45112</v>
      </c>
      <c r="C2364" s="13" t="str">
        <f>TEXT(bbdd_Social_Media_Trends[[#This Row],[Post_Date]],"aaaa-mm")</f>
        <v>2023-07</v>
      </c>
      <c r="D2364" s="1" t="s">
        <v>24</v>
      </c>
      <c r="E2364" s="1" t="s">
        <v>57</v>
      </c>
      <c r="F2364" s="1" t="s">
        <v>41</v>
      </c>
      <c r="G2364" s="1" t="s">
        <v>28</v>
      </c>
      <c r="H2364">
        <v>3887527</v>
      </c>
      <c r="I2364">
        <v>400205</v>
      </c>
      <c r="J2364">
        <v>11490</v>
      </c>
      <c r="K2364">
        <v>12108</v>
      </c>
      <c r="L2364">
        <f>bbdd_Social_Media_Trends[[#This Row],[Likes]]+bbdd_Social_Media_Trends[[#This Row],[Shares]]+bbdd_Social_Media_Trends[[#This Row],[Comments]]</f>
        <v>423803</v>
      </c>
      <c r="M2364">
        <f>bbdd_Social_Media_Trends[[#This Row],[Interactions]]/bbdd_Social_Media_Trends[[#This Row],[Views]]</f>
        <v>0.10901609172103499</v>
      </c>
      <c r="N2364" s="1" t="s">
        <v>22</v>
      </c>
      <c r="O2364" s="4">
        <f t="shared" si="36"/>
        <v>0</v>
      </c>
    </row>
    <row r="2365" spans="1:15">
      <c r="A2365" s="1" t="s">
        <v>2405</v>
      </c>
      <c r="B2365" s="2">
        <v>44801</v>
      </c>
      <c r="C2365" s="13" t="str">
        <f>TEXT(bbdd_Social_Media_Trends[[#This Row],[Post_Date]],"aaaa-mm")</f>
        <v>2022-08</v>
      </c>
      <c r="D2365" s="1" t="s">
        <v>18</v>
      </c>
      <c r="E2365" s="1" t="s">
        <v>31</v>
      </c>
      <c r="F2365" s="1" t="s">
        <v>47</v>
      </c>
      <c r="G2365" s="1" t="s">
        <v>50</v>
      </c>
      <c r="H2365">
        <v>3265277</v>
      </c>
      <c r="I2365">
        <v>458051</v>
      </c>
      <c r="J2365">
        <v>29284</v>
      </c>
      <c r="K2365">
        <v>27213</v>
      </c>
      <c r="L2365">
        <f>bbdd_Social_Media_Trends[[#This Row],[Likes]]+bbdd_Social_Media_Trends[[#This Row],[Shares]]+bbdd_Social_Media_Trends[[#This Row],[Comments]]</f>
        <v>514548</v>
      </c>
      <c r="M2365">
        <f>bbdd_Social_Media_Trends[[#This Row],[Interactions]]/bbdd_Social_Media_Trends[[#This Row],[Views]]</f>
        <v>0.15758173043205828</v>
      </c>
      <c r="N2365" s="1" t="s">
        <v>16</v>
      </c>
      <c r="O2365" s="4">
        <f t="shared" si="36"/>
        <v>0</v>
      </c>
    </row>
    <row r="2366" spans="1:15">
      <c r="A2366" s="1" t="s">
        <v>2406</v>
      </c>
      <c r="B2366" s="2">
        <v>45093</v>
      </c>
      <c r="C2366" s="13" t="str">
        <f>TEXT(bbdd_Social_Media_Trends[[#This Row],[Post_Date]],"aaaa-mm")</f>
        <v>2023-06</v>
      </c>
      <c r="D2366" s="1" t="s">
        <v>18</v>
      </c>
      <c r="E2366" s="1" t="s">
        <v>52</v>
      </c>
      <c r="F2366" s="1" t="s">
        <v>14</v>
      </c>
      <c r="G2366" s="1" t="s">
        <v>60</v>
      </c>
      <c r="H2366">
        <v>2468546</v>
      </c>
      <c r="I2366">
        <v>184286</v>
      </c>
      <c r="J2366">
        <v>40314</v>
      </c>
      <c r="K2366">
        <v>40022</v>
      </c>
      <c r="L2366">
        <f>bbdd_Social_Media_Trends[[#This Row],[Likes]]+bbdd_Social_Media_Trends[[#This Row],[Shares]]+bbdd_Social_Media_Trends[[#This Row],[Comments]]</f>
        <v>264622</v>
      </c>
      <c r="M2366">
        <f>bbdd_Social_Media_Trends[[#This Row],[Interactions]]/bbdd_Social_Media_Trends[[#This Row],[Views]]</f>
        <v>0.10719751627071158</v>
      </c>
      <c r="N2366" s="1" t="s">
        <v>22</v>
      </c>
      <c r="O2366" s="4">
        <f t="shared" si="36"/>
        <v>0</v>
      </c>
    </row>
    <row r="2367" spans="1:15">
      <c r="A2367" s="1" t="s">
        <v>2407</v>
      </c>
      <c r="B2367" s="2">
        <v>45024</v>
      </c>
      <c r="C2367" s="13" t="str">
        <f>TEXT(bbdd_Social_Media_Trends[[#This Row],[Post_Date]],"aaaa-mm")</f>
        <v>2023-04</v>
      </c>
      <c r="D2367" s="1" t="s">
        <v>12</v>
      </c>
      <c r="E2367" s="1" t="s">
        <v>52</v>
      </c>
      <c r="F2367" s="1" t="s">
        <v>36</v>
      </c>
      <c r="G2367" s="1" t="s">
        <v>50</v>
      </c>
      <c r="H2367">
        <v>2069657</v>
      </c>
      <c r="I2367">
        <v>384667</v>
      </c>
      <c r="J2367">
        <v>92434</v>
      </c>
      <c r="K2367">
        <v>33853</v>
      </c>
      <c r="L2367">
        <f>bbdd_Social_Media_Trends[[#This Row],[Likes]]+bbdd_Social_Media_Trends[[#This Row],[Shares]]+bbdd_Social_Media_Trends[[#This Row],[Comments]]</f>
        <v>510954</v>
      </c>
      <c r="M2367">
        <f>bbdd_Social_Media_Trends[[#This Row],[Interactions]]/bbdd_Social_Media_Trends[[#This Row],[Views]]</f>
        <v>0.24687858906089269</v>
      </c>
      <c r="N2367" s="1" t="s">
        <v>22</v>
      </c>
      <c r="O2367" s="4">
        <f t="shared" si="36"/>
        <v>0</v>
      </c>
    </row>
    <row r="2368" spans="1:15">
      <c r="A2368" s="1" t="s">
        <v>2408</v>
      </c>
      <c r="B2368" s="2">
        <v>44649</v>
      </c>
      <c r="C2368" s="13" t="str">
        <f>TEXT(bbdd_Social_Media_Trends[[#This Row],[Post_Date]],"aaaa-mm")</f>
        <v>2022-03</v>
      </c>
      <c r="D2368" s="1" t="s">
        <v>27</v>
      </c>
      <c r="E2368" s="1" t="s">
        <v>13</v>
      </c>
      <c r="F2368" s="1" t="s">
        <v>36</v>
      </c>
      <c r="G2368" s="1" t="s">
        <v>28</v>
      </c>
      <c r="H2368">
        <v>4289977</v>
      </c>
      <c r="I2368">
        <v>96645</v>
      </c>
      <c r="J2368">
        <v>89277</v>
      </c>
      <c r="K2368">
        <v>22760</v>
      </c>
      <c r="L2368">
        <f>bbdd_Social_Media_Trends[[#This Row],[Likes]]+bbdd_Social_Media_Trends[[#This Row],[Shares]]+bbdd_Social_Media_Trends[[#This Row],[Comments]]</f>
        <v>208682</v>
      </c>
      <c r="M2368">
        <f>bbdd_Social_Media_Trends[[#This Row],[Interactions]]/bbdd_Social_Media_Trends[[#This Row],[Views]]</f>
        <v>4.8644083639609259E-2</v>
      </c>
      <c r="N2368" s="1" t="s">
        <v>29</v>
      </c>
      <c r="O2368" s="4">
        <f t="shared" si="36"/>
        <v>0</v>
      </c>
    </row>
    <row r="2369" spans="1:15">
      <c r="A2369" s="1" t="s">
        <v>2409</v>
      </c>
      <c r="B2369" s="2">
        <v>45067</v>
      </c>
      <c r="C2369" s="13" t="str">
        <f>TEXT(bbdd_Social_Media_Trends[[#This Row],[Post_Date]],"aaaa-mm")</f>
        <v>2023-05</v>
      </c>
      <c r="D2369" s="1" t="s">
        <v>27</v>
      </c>
      <c r="E2369" s="1" t="s">
        <v>35</v>
      </c>
      <c r="F2369" s="1" t="s">
        <v>41</v>
      </c>
      <c r="G2369" s="1" t="s">
        <v>37</v>
      </c>
      <c r="H2369">
        <v>274569</v>
      </c>
      <c r="I2369">
        <v>84850</v>
      </c>
      <c r="J2369">
        <v>78663</v>
      </c>
      <c r="K2369">
        <v>22317</v>
      </c>
      <c r="L2369">
        <f>bbdd_Social_Media_Trends[[#This Row],[Likes]]+bbdd_Social_Media_Trends[[#This Row],[Shares]]+bbdd_Social_Media_Trends[[#This Row],[Comments]]</f>
        <v>185830</v>
      </c>
      <c r="M2369">
        <f>bbdd_Social_Media_Trends[[#This Row],[Interactions]]/bbdd_Social_Media_Trends[[#This Row],[Views]]</f>
        <v>0.67680619443564272</v>
      </c>
      <c r="N2369" s="1" t="s">
        <v>29</v>
      </c>
      <c r="O2369" s="4">
        <f t="shared" si="36"/>
        <v>0</v>
      </c>
    </row>
    <row r="2370" spans="1:15">
      <c r="A2370" s="1" t="s">
        <v>2410</v>
      </c>
      <c r="B2370" s="2">
        <v>45007</v>
      </c>
      <c r="C2370" s="13" t="str">
        <f>TEXT(bbdd_Social_Media_Trends[[#This Row],[Post_Date]],"aaaa-mm")</f>
        <v>2023-03</v>
      </c>
      <c r="D2370" s="1" t="s">
        <v>18</v>
      </c>
      <c r="E2370" s="1" t="s">
        <v>49</v>
      </c>
      <c r="F2370" s="1" t="s">
        <v>14</v>
      </c>
      <c r="G2370" s="1" t="s">
        <v>37</v>
      </c>
      <c r="H2370">
        <v>4530657</v>
      </c>
      <c r="I2370">
        <v>343884</v>
      </c>
      <c r="J2370">
        <v>23584</v>
      </c>
      <c r="K2370">
        <v>33459</v>
      </c>
      <c r="L2370">
        <f>bbdd_Social_Media_Trends[[#This Row],[Likes]]+bbdd_Social_Media_Trends[[#This Row],[Shares]]+bbdd_Social_Media_Trends[[#This Row],[Comments]]</f>
        <v>400927</v>
      </c>
      <c r="M2370">
        <f>bbdd_Social_Media_Trends[[#This Row],[Interactions]]/bbdd_Social_Media_Trends[[#This Row],[Views]]</f>
        <v>8.8492022238717258E-2</v>
      </c>
      <c r="N2370" s="1" t="s">
        <v>29</v>
      </c>
      <c r="O2370" s="4">
        <f t="shared" ref="O2370:O2433" si="37">IF(ISERROR(VLOOKUP(A2370,A2371:A7368,1,FALSE)),0, 1)</f>
        <v>0</v>
      </c>
    </row>
    <row r="2371" spans="1:15">
      <c r="A2371" s="1" t="s">
        <v>2411</v>
      </c>
      <c r="B2371" s="2">
        <v>44780</v>
      </c>
      <c r="C2371" s="13" t="str">
        <f>TEXT(bbdd_Social_Media_Trends[[#This Row],[Post_Date]],"aaaa-mm")</f>
        <v>2022-08</v>
      </c>
      <c r="D2371" s="1" t="s">
        <v>12</v>
      </c>
      <c r="E2371" s="1" t="s">
        <v>19</v>
      </c>
      <c r="F2371" s="1" t="s">
        <v>36</v>
      </c>
      <c r="G2371" s="1" t="s">
        <v>15</v>
      </c>
      <c r="H2371">
        <v>784735</v>
      </c>
      <c r="I2371">
        <v>222216</v>
      </c>
      <c r="J2371">
        <v>18478</v>
      </c>
      <c r="K2371">
        <v>15303</v>
      </c>
      <c r="L2371">
        <f>bbdd_Social_Media_Trends[[#This Row],[Likes]]+bbdd_Social_Media_Trends[[#This Row],[Shares]]+bbdd_Social_Media_Trends[[#This Row],[Comments]]</f>
        <v>255997</v>
      </c>
      <c r="M2371">
        <f>bbdd_Social_Media_Trends[[#This Row],[Interactions]]/bbdd_Social_Media_Trends[[#This Row],[Views]]</f>
        <v>0.32622095357031355</v>
      </c>
      <c r="N2371" s="1" t="s">
        <v>16</v>
      </c>
      <c r="O2371" s="4">
        <f t="shared" si="37"/>
        <v>0</v>
      </c>
    </row>
    <row r="2372" spans="1:15">
      <c r="A2372" s="1" t="s">
        <v>2412</v>
      </c>
      <c r="B2372" s="2">
        <v>45151</v>
      </c>
      <c r="C2372" s="13" t="str">
        <f>TEXT(bbdd_Social_Media_Trends[[#This Row],[Post_Date]],"aaaa-mm")</f>
        <v>2023-08</v>
      </c>
      <c r="D2372" s="1" t="s">
        <v>12</v>
      </c>
      <c r="E2372" s="1" t="s">
        <v>39</v>
      </c>
      <c r="F2372" s="1" t="s">
        <v>14</v>
      </c>
      <c r="G2372" s="1" t="s">
        <v>28</v>
      </c>
      <c r="H2372">
        <v>3640704</v>
      </c>
      <c r="I2372">
        <v>122275</v>
      </c>
      <c r="J2372">
        <v>69449</v>
      </c>
      <c r="K2372">
        <v>39348</v>
      </c>
      <c r="L2372">
        <f>bbdd_Social_Media_Trends[[#This Row],[Likes]]+bbdd_Social_Media_Trends[[#This Row],[Shares]]+bbdd_Social_Media_Trends[[#This Row],[Comments]]</f>
        <v>231072</v>
      </c>
      <c r="M2372">
        <f>bbdd_Social_Media_Trends[[#This Row],[Interactions]]/bbdd_Social_Media_Trends[[#This Row],[Views]]</f>
        <v>6.3469043349857604E-2</v>
      </c>
      <c r="N2372" s="1" t="s">
        <v>29</v>
      </c>
      <c r="O2372" s="4">
        <f t="shared" si="37"/>
        <v>0</v>
      </c>
    </row>
    <row r="2373" spans="1:15">
      <c r="A2373" s="1" t="s">
        <v>2413</v>
      </c>
      <c r="B2373" s="2">
        <v>44652</v>
      </c>
      <c r="C2373" s="13" t="str">
        <f>TEXT(bbdd_Social_Media_Trends[[#This Row],[Post_Date]],"aaaa-mm")</f>
        <v>2022-04</v>
      </c>
      <c r="D2373" s="1" t="s">
        <v>24</v>
      </c>
      <c r="E2373" s="1" t="s">
        <v>59</v>
      </c>
      <c r="F2373" s="1" t="s">
        <v>36</v>
      </c>
      <c r="G2373" s="1" t="s">
        <v>50</v>
      </c>
      <c r="H2373">
        <v>4201548</v>
      </c>
      <c r="I2373">
        <v>235903</v>
      </c>
      <c r="J2373">
        <v>65461</v>
      </c>
      <c r="K2373">
        <v>45899</v>
      </c>
      <c r="L2373">
        <f>bbdd_Social_Media_Trends[[#This Row],[Likes]]+bbdd_Social_Media_Trends[[#This Row],[Shares]]+bbdd_Social_Media_Trends[[#This Row],[Comments]]</f>
        <v>347263</v>
      </c>
      <c r="M2373">
        <f>bbdd_Social_Media_Trends[[#This Row],[Interactions]]/bbdd_Social_Media_Trends[[#This Row],[Views]]</f>
        <v>8.2651203794411016E-2</v>
      </c>
      <c r="N2373" s="1" t="s">
        <v>29</v>
      </c>
      <c r="O2373" s="4">
        <f t="shared" si="37"/>
        <v>0</v>
      </c>
    </row>
    <row r="2374" spans="1:15">
      <c r="A2374" s="1" t="s">
        <v>2414</v>
      </c>
      <c r="B2374" s="2">
        <v>44812</v>
      </c>
      <c r="C2374" s="13" t="str">
        <f>TEXT(bbdd_Social_Media_Trends[[#This Row],[Post_Date]],"aaaa-mm")</f>
        <v>2022-09</v>
      </c>
      <c r="D2374" s="1" t="s">
        <v>18</v>
      </c>
      <c r="E2374" s="1" t="s">
        <v>49</v>
      </c>
      <c r="F2374" s="1" t="s">
        <v>47</v>
      </c>
      <c r="G2374" s="1" t="s">
        <v>15</v>
      </c>
      <c r="H2374">
        <v>2674421</v>
      </c>
      <c r="I2374">
        <v>365369</v>
      </c>
      <c r="J2374">
        <v>78273</v>
      </c>
      <c r="K2374">
        <v>45815</v>
      </c>
      <c r="L2374">
        <f>bbdd_Social_Media_Trends[[#This Row],[Likes]]+bbdd_Social_Media_Trends[[#This Row],[Shares]]+bbdd_Social_Media_Trends[[#This Row],[Comments]]</f>
        <v>489457</v>
      </c>
      <c r="M2374">
        <f>bbdd_Social_Media_Trends[[#This Row],[Interactions]]/bbdd_Social_Media_Trends[[#This Row],[Views]]</f>
        <v>0.18301419260467966</v>
      </c>
      <c r="N2374" s="1" t="s">
        <v>16</v>
      </c>
      <c r="O2374" s="4">
        <f t="shared" si="37"/>
        <v>0</v>
      </c>
    </row>
    <row r="2375" spans="1:15">
      <c r="A2375" s="1" t="s">
        <v>2415</v>
      </c>
      <c r="B2375" s="2">
        <v>45081</v>
      </c>
      <c r="C2375" s="13" t="str">
        <f>TEXT(bbdd_Social_Media_Trends[[#This Row],[Post_Date]],"aaaa-mm")</f>
        <v>2023-06</v>
      </c>
      <c r="D2375" s="1" t="s">
        <v>24</v>
      </c>
      <c r="E2375" s="1" t="s">
        <v>52</v>
      </c>
      <c r="F2375" s="1" t="s">
        <v>32</v>
      </c>
      <c r="G2375" s="1" t="s">
        <v>60</v>
      </c>
      <c r="H2375">
        <v>2944740</v>
      </c>
      <c r="I2375">
        <v>49038</v>
      </c>
      <c r="J2375">
        <v>74344</v>
      </c>
      <c r="K2375">
        <v>44081</v>
      </c>
      <c r="L2375">
        <f>bbdd_Social_Media_Trends[[#This Row],[Likes]]+bbdd_Social_Media_Trends[[#This Row],[Shares]]+bbdd_Social_Media_Trends[[#This Row],[Comments]]</f>
        <v>167463</v>
      </c>
      <c r="M2375">
        <f>bbdd_Social_Media_Trends[[#This Row],[Interactions]]/bbdd_Social_Media_Trends[[#This Row],[Views]]</f>
        <v>5.686851810346584E-2</v>
      </c>
      <c r="N2375" s="1" t="s">
        <v>16</v>
      </c>
      <c r="O2375" s="4">
        <f t="shared" si="37"/>
        <v>0</v>
      </c>
    </row>
    <row r="2376" spans="1:15">
      <c r="A2376" s="1" t="s">
        <v>2416</v>
      </c>
      <c r="B2376" s="2">
        <v>44841</v>
      </c>
      <c r="C2376" s="13" t="str">
        <f>TEXT(bbdd_Social_Media_Trends[[#This Row],[Post_Date]],"aaaa-mm")</f>
        <v>2022-10</v>
      </c>
      <c r="D2376" s="1" t="s">
        <v>27</v>
      </c>
      <c r="E2376" s="1" t="s">
        <v>52</v>
      </c>
      <c r="F2376" s="1" t="s">
        <v>41</v>
      </c>
      <c r="G2376" s="1" t="s">
        <v>28</v>
      </c>
      <c r="H2376">
        <v>1417380</v>
      </c>
      <c r="I2376">
        <v>466880</v>
      </c>
      <c r="J2376">
        <v>27498</v>
      </c>
      <c r="K2376">
        <v>31415</v>
      </c>
      <c r="L2376">
        <f>bbdd_Social_Media_Trends[[#This Row],[Likes]]+bbdd_Social_Media_Trends[[#This Row],[Shares]]+bbdd_Social_Media_Trends[[#This Row],[Comments]]</f>
        <v>525793</v>
      </c>
      <c r="M2376">
        <f>bbdd_Social_Media_Trends[[#This Row],[Interactions]]/bbdd_Social_Media_Trends[[#This Row],[Views]]</f>
        <v>0.37096121012008071</v>
      </c>
      <c r="N2376" s="1" t="s">
        <v>16</v>
      </c>
      <c r="O2376" s="4">
        <f t="shared" si="37"/>
        <v>0</v>
      </c>
    </row>
    <row r="2377" spans="1:15">
      <c r="A2377" s="1" t="s">
        <v>2417</v>
      </c>
      <c r="B2377" s="2">
        <v>44971</v>
      </c>
      <c r="C2377" s="13" t="str">
        <f>TEXT(bbdd_Social_Media_Trends[[#This Row],[Post_Date]],"aaaa-mm")</f>
        <v>2023-02</v>
      </c>
      <c r="D2377" s="1" t="s">
        <v>24</v>
      </c>
      <c r="E2377" s="1" t="s">
        <v>13</v>
      </c>
      <c r="F2377" s="1" t="s">
        <v>36</v>
      </c>
      <c r="G2377" s="1" t="s">
        <v>50</v>
      </c>
      <c r="H2377">
        <v>3439140</v>
      </c>
      <c r="I2377">
        <v>412155</v>
      </c>
      <c r="J2377">
        <v>15138</v>
      </c>
      <c r="K2377">
        <v>23614</v>
      </c>
      <c r="L2377">
        <f>bbdd_Social_Media_Trends[[#This Row],[Likes]]+bbdd_Social_Media_Trends[[#This Row],[Shares]]+bbdd_Social_Media_Trends[[#This Row],[Comments]]</f>
        <v>450907</v>
      </c>
      <c r="M2377">
        <f>bbdd_Social_Media_Trends[[#This Row],[Interactions]]/bbdd_Social_Media_Trends[[#This Row],[Views]]</f>
        <v>0.13111039387753914</v>
      </c>
      <c r="N2377" s="1" t="s">
        <v>29</v>
      </c>
      <c r="O2377" s="4">
        <f t="shared" si="37"/>
        <v>0</v>
      </c>
    </row>
    <row r="2378" spans="1:15">
      <c r="A2378" s="1" t="s">
        <v>2418</v>
      </c>
      <c r="B2378" s="2">
        <v>44983</v>
      </c>
      <c r="C2378" s="13" t="str">
        <f>TEXT(bbdd_Social_Media_Trends[[#This Row],[Post_Date]],"aaaa-mm")</f>
        <v>2023-02</v>
      </c>
      <c r="D2378" s="1" t="s">
        <v>12</v>
      </c>
      <c r="E2378" s="1" t="s">
        <v>39</v>
      </c>
      <c r="F2378" s="1" t="s">
        <v>41</v>
      </c>
      <c r="G2378" s="1" t="s">
        <v>37</v>
      </c>
      <c r="H2378">
        <v>1673508</v>
      </c>
      <c r="I2378">
        <v>79020</v>
      </c>
      <c r="J2378">
        <v>91806</v>
      </c>
      <c r="K2378">
        <v>20155</v>
      </c>
      <c r="L2378">
        <f>bbdd_Social_Media_Trends[[#This Row],[Likes]]+bbdd_Social_Media_Trends[[#This Row],[Shares]]+bbdd_Social_Media_Trends[[#This Row],[Comments]]</f>
        <v>190981</v>
      </c>
      <c r="M2378">
        <f>bbdd_Social_Media_Trends[[#This Row],[Interactions]]/bbdd_Social_Media_Trends[[#This Row],[Views]]</f>
        <v>0.11412015956900116</v>
      </c>
      <c r="N2378" s="1" t="s">
        <v>16</v>
      </c>
      <c r="O2378" s="4">
        <f t="shared" si="37"/>
        <v>0</v>
      </c>
    </row>
    <row r="2379" spans="1:15">
      <c r="A2379" s="1" t="s">
        <v>2419</v>
      </c>
      <c r="B2379" s="2">
        <v>44981</v>
      </c>
      <c r="C2379" s="13" t="str">
        <f>TEXT(bbdd_Social_Media_Trends[[#This Row],[Post_Date]],"aaaa-mm")</f>
        <v>2023-02</v>
      </c>
      <c r="D2379" s="1" t="s">
        <v>24</v>
      </c>
      <c r="E2379" s="1" t="s">
        <v>39</v>
      </c>
      <c r="F2379" s="1" t="s">
        <v>14</v>
      </c>
      <c r="G2379" s="1" t="s">
        <v>28</v>
      </c>
      <c r="H2379">
        <v>1053561</v>
      </c>
      <c r="I2379">
        <v>469326</v>
      </c>
      <c r="J2379">
        <v>72822</v>
      </c>
      <c r="K2379">
        <v>39659</v>
      </c>
      <c r="L2379">
        <f>bbdd_Social_Media_Trends[[#This Row],[Likes]]+bbdd_Social_Media_Trends[[#This Row],[Shares]]+bbdd_Social_Media_Trends[[#This Row],[Comments]]</f>
        <v>581807</v>
      </c>
      <c r="M2379">
        <f>bbdd_Social_Media_Trends[[#This Row],[Interactions]]/bbdd_Social_Media_Trends[[#This Row],[Views]]</f>
        <v>0.55222905935204514</v>
      </c>
      <c r="N2379" s="1" t="s">
        <v>29</v>
      </c>
      <c r="O2379" s="4">
        <f t="shared" si="37"/>
        <v>0</v>
      </c>
    </row>
    <row r="2380" spans="1:15">
      <c r="A2380" s="1" t="s">
        <v>2420</v>
      </c>
      <c r="B2380" s="2">
        <v>44948</v>
      </c>
      <c r="C2380" s="13" t="str">
        <f>TEXT(bbdd_Social_Media_Trends[[#This Row],[Post_Date]],"aaaa-mm")</f>
        <v>2023-01</v>
      </c>
      <c r="D2380" s="1" t="s">
        <v>24</v>
      </c>
      <c r="E2380" s="1" t="s">
        <v>35</v>
      </c>
      <c r="F2380" s="1" t="s">
        <v>47</v>
      </c>
      <c r="G2380" s="1" t="s">
        <v>60</v>
      </c>
      <c r="H2380">
        <v>2030811</v>
      </c>
      <c r="I2380">
        <v>448529</v>
      </c>
      <c r="J2380">
        <v>13583</v>
      </c>
      <c r="K2380">
        <v>24483</v>
      </c>
      <c r="L2380">
        <f>bbdd_Social_Media_Trends[[#This Row],[Likes]]+bbdd_Social_Media_Trends[[#This Row],[Shares]]+bbdd_Social_Media_Trends[[#This Row],[Comments]]</f>
        <v>486595</v>
      </c>
      <c r="M2380">
        <f>bbdd_Social_Media_Trends[[#This Row],[Interactions]]/bbdd_Social_Media_Trends[[#This Row],[Views]]</f>
        <v>0.2396062459775922</v>
      </c>
      <c r="N2380" s="1" t="s">
        <v>22</v>
      </c>
      <c r="O2380" s="4">
        <f t="shared" si="37"/>
        <v>0</v>
      </c>
    </row>
    <row r="2381" spans="1:15">
      <c r="A2381" s="1" t="s">
        <v>2421</v>
      </c>
      <c r="B2381" s="2">
        <v>44932</v>
      </c>
      <c r="C2381" s="13" t="str">
        <f>TEXT(bbdd_Social_Media_Trends[[#This Row],[Post_Date]],"aaaa-mm")</f>
        <v>2023-01</v>
      </c>
      <c r="D2381" s="1" t="s">
        <v>24</v>
      </c>
      <c r="E2381" s="1" t="s">
        <v>59</v>
      </c>
      <c r="F2381" s="1" t="s">
        <v>36</v>
      </c>
      <c r="G2381" s="1" t="s">
        <v>15</v>
      </c>
      <c r="H2381">
        <v>4210620</v>
      </c>
      <c r="I2381">
        <v>188460</v>
      </c>
      <c r="J2381">
        <v>2003</v>
      </c>
      <c r="K2381">
        <v>44118</v>
      </c>
      <c r="L2381">
        <f>bbdd_Social_Media_Trends[[#This Row],[Likes]]+bbdd_Social_Media_Trends[[#This Row],[Shares]]+bbdd_Social_Media_Trends[[#This Row],[Comments]]</f>
        <v>234581</v>
      </c>
      <c r="M2381">
        <f>bbdd_Social_Media_Trends[[#This Row],[Interactions]]/bbdd_Social_Media_Trends[[#This Row],[Views]]</f>
        <v>5.5711747913608924E-2</v>
      </c>
      <c r="N2381" s="1" t="s">
        <v>22</v>
      </c>
      <c r="O2381" s="4">
        <f t="shared" si="37"/>
        <v>0</v>
      </c>
    </row>
    <row r="2382" spans="1:15">
      <c r="A2382" s="1" t="s">
        <v>2422</v>
      </c>
      <c r="B2382" s="2">
        <v>45008</v>
      </c>
      <c r="C2382" s="13" t="str">
        <f>TEXT(bbdd_Social_Media_Trends[[#This Row],[Post_Date]],"aaaa-mm")</f>
        <v>2023-03</v>
      </c>
      <c r="D2382" s="1" t="s">
        <v>12</v>
      </c>
      <c r="E2382" s="1" t="s">
        <v>19</v>
      </c>
      <c r="F2382" s="1" t="s">
        <v>32</v>
      </c>
      <c r="G2382" s="1" t="s">
        <v>44</v>
      </c>
      <c r="H2382">
        <v>2449143</v>
      </c>
      <c r="I2382">
        <v>142284</v>
      </c>
      <c r="J2382">
        <v>86663</v>
      </c>
      <c r="K2382">
        <v>26545</v>
      </c>
      <c r="L2382">
        <f>bbdd_Social_Media_Trends[[#This Row],[Likes]]+bbdd_Social_Media_Trends[[#This Row],[Shares]]+bbdd_Social_Media_Trends[[#This Row],[Comments]]</f>
        <v>255492</v>
      </c>
      <c r="M2382">
        <f>bbdd_Social_Media_Trends[[#This Row],[Interactions]]/bbdd_Social_Media_Trends[[#This Row],[Views]]</f>
        <v>0.10431893931877395</v>
      </c>
      <c r="N2382" s="1" t="s">
        <v>16</v>
      </c>
      <c r="O2382" s="4">
        <f t="shared" si="37"/>
        <v>0</v>
      </c>
    </row>
    <row r="2383" spans="1:15">
      <c r="A2383" s="1" t="s">
        <v>2423</v>
      </c>
      <c r="B2383" s="2">
        <v>45288</v>
      </c>
      <c r="C2383" s="13" t="str">
        <f>TEXT(bbdd_Social_Media_Trends[[#This Row],[Post_Date]],"aaaa-mm")</f>
        <v>2023-12</v>
      </c>
      <c r="D2383" s="1" t="s">
        <v>27</v>
      </c>
      <c r="E2383" s="1" t="s">
        <v>59</v>
      </c>
      <c r="F2383" s="1" t="s">
        <v>41</v>
      </c>
      <c r="G2383" s="1" t="s">
        <v>15</v>
      </c>
      <c r="H2383">
        <v>1530621</v>
      </c>
      <c r="I2383">
        <v>127327</v>
      </c>
      <c r="J2383">
        <v>89084</v>
      </c>
      <c r="K2383">
        <v>33491</v>
      </c>
      <c r="L2383">
        <f>bbdd_Social_Media_Trends[[#This Row],[Likes]]+bbdd_Social_Media_Trends[[#This Row],[Shares]]+bbdd_Social_Media_Trends[[#This Row],[Comments]]</f>
        <v>249902</v>
      </c>
      <c r="M2383">
        <f>bbdd_Social_Media_Trends[[#This Row],[Interactions]]/bbdd_Social_Media_Trends[[#This Row],[Views]]</f>
        <v>0.16326837277157441</v>
      </c>
      <c r="N2383" s="1" t="s">
        <v>29</v>
      </c>
      <c r="O2383" s="4">
        <f t="shared" si="37"/>
        <v>0</v>
      </c>
    </row>
    <row r="2384" spans="1:15">
      <c r="A2384" s="1" t="s">
        <v>2424</v>
      </c>
      <c r="B2384" s="2">
        <v>45221</v>
      </c>
      <c r="C2384" s="13" t="str">
        <f>TEXT(bbdd_Social_Media_Trends[[#This Row],[Post_Date]],"aaaa-mm")</f>
        <v>2023-10</v>
      </c>
      <c r="D2384" s="1" t="s">
        <v>18</v>
      </c>
      <c r="E2384" s="1" t="s">
        <v>13</v>
      </c>
      <c r="F2384" s="1" t="s">
        <v>36</v>
      </c>
      <c r="G2384" s="1" t="s">
        <v>37</v>
      </c>
      <c r="H2384">
        <v>4848430</v>
      </c>
      <c r="I2384">
        <v>366691</v>
      </c>
      <c r="J2384">
        <v>47997</v>
      </c>
      <c r="K2384">
        <v>35753</v>
      </c>
      <c r="L2384">
        <f>bbdd_Social_Media_Trends[[#This Row],[Likes]]+bbdd_Social_Media_Trends[[#This Row],[Shares]]+bbdd_Social_Media_Trends[[#This Row],[Comments]]</f>
        <v>450441</v>
      </c>
      <c r="M2384">
        <f>bbdd_Social_Media_Trends[[#This Row],[Interactions]]/bbdd_Social_Media_Trends[[#This Row],[Views]]</f>
        <v>9.2904507232238059E-2</v>
      </c>
      <c r="N2384" s="1" t="s">
        <v>29</v>
      </c>
      <c r="O2384" s="4">
        <f t="shared" si="37"/>
        <v>0</v>
      </c>
    </row>
    <row r="2385" spans="1:15">
      <c r="A2385" s="1" t="s">
        <v>2425</v>
      </c>
      <c r="B2385" s="2">
        <v>45203</v>
      </c>
      <c r="C2385" s="13" t="str">
        <f>TEXT(bbdd_Social_Media_Trends[[#This Row],[Post_Date]],"aaaa-mm")</f>
        <v>2023-10</v>
      </c>
      <c r="D2385" s="1" t="s">
        <v>27</v>
      </c>
      <c r="E2385" s="1" t="s">
        <v>13</v>
      </c>
      <c r="F2385" s="1" t="s">
        <v>14</v>
      </c>
      <c r="G2385" s="1" t="s">
        <v>21</v>
      </c>
      <c r="H2385">
        <v>4303440</v>
      </c>
      <c r="I2385">
        <v>2761</v>
      </c>
      <c r="J2385">
        <v>98789</v>
      </c>
      <c r="K2385">
        <v>28154</v>
      </c>
      <c r="L2385">
        <f>bbdd_Social_Media_Trends[[#This Row],[Likes]]+bbdd_Social_Media_Trends[[#This Row],[Shares]]+bbdd_Social_Media_Trends[[#This Row],[Comments]]</f>
        <v>129704</v>
      </c>
      <c r="M2385">
        <f>bbdd_Social_Media_Trends[[#This Row],[Interactions]]/bbdd_Social_Media_Trends[[#This Row],[Views]]</f>
        <v>3.0139609242838289E-2</v>
      </c>
      <c r="N2385" s="1" t="s">
        <v>16</v>
      </c>
      <c r="O2385" s="4">
        <f t="shared" si="37"/>
        <v>0</v>
      </c>
    </row>
    <row r="2386" spans="1:15">
      <c r="A2386" s="1" t="s">
        <v>2426</v>
      </c>
      <c r="B2386" s="2">
        <v>44609</v>
      </c>
      <c r="C2386" s="13" t="str">
        <f>TEXT(bbdd_Social_Media_Trends[[#This Row],[Post_Date]],"aaaa-mm")</f>
        <v>2022-02</v>
      </c>
      <c r="D2386" s="1" t="s">
        <v>27</v>
      </c>
      <c r="E2386" s="1" t="s">
        <v>39</v>
      </c>
      <c r="F2386" s="1" t="s">
        <v>36</v>
      </c>
      <c r="G2386" s="1" t="s">
        <v>25</v>
      </c>
      <c r="H2386">
        <v>1334444</v>
      </c>
      <c r="I2386">
        <v>480156</v>
      </c>
      <c r="J2386">
        <v>75315</v>
      </c>
      <c r="K2386">
        <v>4080</v>
      </c>
      <c r="L2386">
        <f>bbdd_Social_Media_Trends[[#This Row],[Likes]]+bbdd_Social_Media_Trends[[#This Row],[Shares]]+bbdd_Social_Media_Trends[[#This Row],[Comments]]</f>
        <v>559551</v>
      </c>
      <c r="M2386">
        <f>bbdd_Social_Media_Trends[[#This Row],[Interactions]]/bbdd_Social_Media_Trends[[#This Row],[Views]]</f>
        <v>0.41931396147009542</v>
      </c>
      <c r="N2386" s="1" t="s">
        <v>16</v>
      </c>
      <c r="O2386" s="4">
        <f t="shared" si="37"/>
        <v>0</v>
      </c>
    </row>
    <row r="2387" spans="1:15">
      <c r="A2387" s="1" t="s">
        <v>2427</v>
      </c>
      <c r="B2387" s="2">
        <v>44735</v>
      </c>
      <c r="C2387" s="13" t="str">
        <f>TEXT(bbdd_Social_Media_Trends[[#This Row],[Post_Date]],"aaaa-mm")</f>
        <v>2022-06</v>
      </c>
      <c r="D2387" s="1" t="s">
        <v>24</v>
      </c>
      <c r="E2387" s="1" t="s">
        <v>13</v>
      </c>
      <c r="F2387" s="1" t="s">
        <v>32</v>
      </c>
      <c r="G2387" s="1" t="s">
        <v>25</v>
      </c>
      <c r="H2387">
        <v>4476612</v>
      </c>
      <c r="I2387">
        <v>393831</v>
      </c>
      <c r="J2387">
        <v>51315</v>
      </c>
      <c r="K2387">
        <v>38941</v>
      </c>
      <c r="L2387">
        <f>bbdd_Social_Media_Trends[[#This Row],[Likes]]+bbdd_Social_Media_Trends[[#This Row],[Shares]]+bbdd_Social_Media_Trends[[#This Row],[Comments]]</f>
        <v>484087</v>
      </c>
      <c r="M2387">
        <f>bbdd_Social_Media_Trends[[#This Row],[Interactions]]/bbdd_Social_Media_Trends[[#This Row],[Views]]</f>
        <v>0.10813691246862582</v>
      </c>
      <c r="N2387" s="1" t="s">
        <v>22</v>
      </c>
      <c r="O2387" s="4">
        <f t="shared" si="37"/>
        <v>0</v>
      </c>
    </row>
    <row r="2388" spans="1:15">
      <c r="A2388" s="1" t="s">
        <v>2428</v>
      </c>
      <c r="B2388" s="2">
        <v>44620</v>
      </c>
      <c r="C2388" s="13" t="str">
        <f>TEXT(bbdd_Social_Media_Trends[[#This Row],[Post_Date]],"aaaa-mm")</f>
        <v>2022-02</v>
      </c>
      <c r="D2388" s="1" t="s">
        <v>24</v>
      </c>
      <c r="E2388" s="1" t="s">
        <v>46</v>
      </c>
      <c r="F2388" s="1" t="s">
        <v>41</v>
      </c>
      <c r="G2388" s="1" t="s">
        <v>21</v>
      </c>
      <c r="H2388">
        <v>175519</v>
      </c>
      <c r="I2388">
        <v>468536</v>
      </c>
      <c r="J2388">
        <v>73583</v>
      </c>
      <c r="K2388">
        <v>28742</v>
      </c>
      <c r="L2388">
        <f>bbdd_Social_Media_Trends[[#This Row],[Likes]]+bbdd_Social_Media_Trends[[#This Row],[Shares]]+bbdd_Social_Media_Trends[[#This Row],[Comments]]</f>
        <v>570861</v>
      </c>
      <c r="M2388">
        <f>bbdd_Social_Media_Trends[[#This Row],[Interactions]]/bbdd_Social_Media_Trends[[#This Row],[Views]]</f>
        <v>3.2524171172351712</v>
      </c>
      <c r="N2388" s="1" t="s">
        <v>16</v>
      </c>
      <c r="O2388" s="4">
        <f t="shared" si="37"/>
        <v>0</v>
      </c>
    </row>
    <row r="2389" spans="1:15">
      <c r="A2389" s="1" t="s">
        <v>2429</v>
      </c>
      <c r="B2389" s="2">
        <v>45147</v>
      </c>
      <c r="C2389" s="13" t="str">
        <f>TEXT(bbdd_Social_Media_Trends[[#This Row],[Post_Date]],"aaaa-mm")</f>
        <v>2023-08</v>
      </c>
      <c r="D2389" s="1" t="s">
        <v>12</v>
      </c>
      <c r="E2389" s="1" t="s">
        <v>57</v>
      </c>
      <c r="F2389" s="1" t="s">
        <v>47</v>
      </c>
      <c r="G2389" s="1" t="s">
        <v>15</v>
      </c>
      <c r="H2389">
        <v>2101312</v>
      </c>
      <c r="I2389">
        <v>299542</v>
      </c>
      <c r="J2389">
        <v>6451</v>
      </c>
      <c r="K2389">
        <v>23831</v>
      </c>
      <c r="L2389">
        <f>bbdd_Social_Media_Trends[[#This Row],[Likes]]+bbdd_Social_Media_Trends[[#This Row],[Shares]]+bbdd_Social_Media_Trends[[#This Row],[Comments]]</f>
        <v>329824</v>
      </c>
      <c r="M2389">
        <f>bbdd_Social_Media_Trends[[#This Row],[Interactions]]/bbdd_Social_Media_Trends[[#This Row],[Views]]</f>
        <v>0.1569609843754759</v>
      </c>
      <c r="N2389" s="1" t="s">
        <v>29</v>
      </c>
      <c r="O2389" s="4">
        <f t="shared" si="37"/>
        <v>0</v>
      </c>
    </row>
    <row r="2390" spans="1:15">
      <c r="A2390" s="1" t="s">
        <v>2430</v>
      </c>
      <c r="B2390" s="2">
        <v>45126</v>
      </c>
      <c r="C2390" s="13" t="str">
        <f>TEXT(bbdd_Social_Media_Trends[[#This Row],[Post_Date]],"aaaa-mm")</f>
        <v>2023-07</v>
      </c>
      <c r="D2390" s="1" t="s">
        <v>18</v>
      </c>
      <c r="E2390" s="1" t="s">
        <v>46</v>
      </c>
      <c r="F2390" s="1" t="s">
        <v>47</v>
      </c>
      <c r="G2390" s="1" t="s">
        <v>50</v>
      </c>
      <c r="H2390">
        <v>203200</v>
      </c>
      <c r="I2390">
        <v>218590</v>
      </c>
      <c r="J2390">
        <v>72764</v>
      </c>
      <c r="K2390">
        <v>34315</v>
      </c>
      <c r="L2390">
        <f>bbdd_Social_Media_Trends[[#This Row],[Likes]]+bbdd_Social_Media_Trends[[#This Row],[Shares]]+bbdd_Social_Media_Trends[[#This Row],[Comments]]</f>
        <v>325669</v>
      </c>
      <c r="M2390">
        <f>bbdd_Social_Media_Trends[[#This Row],[Interactions]]/bbdd_Social_Media_Trends[[#This Row],[Views]]</f>
        <v>1.6027017716535432</v>
      </c>
      <c r="N2390" s="1" t="s">
        <v>29</v>
      </c>
      <c r="O2390" s="4">
        <f t="shared" si="37"/>
        <v>0</v>
      </c>
    </row>
    <row r="2391" spans="1:15">
      <c r="A2391" s="1" t="s">
        <v>2431</v>
      </c>
      <c r="B2391" s="2">
        <v>44585</v>
      </c>
      <c r="C2391" s="13" t="str">
        <f>TEXT(bbdd_Social_Media_Trends[[#This Row],[Post_Date]],"aaaa-mm")</f>
        <v>2022-01</v>
      </c>
      <c r="D2391" s="1" t="s">
        <v>12</v>
      </c>
      <c r="E2391" s="1" t="s">
        <v>13</v>
      </c>
      <c r="F2391" s="1" t="s">
        <v>41</v>
      </c>
      <c r="G2391" s="1" t="s">
        <v>60</v>
      </c>
      <c r="H2391">
        <v>3105849</v>
      </c>
      <c r="I2391">
        <v>19437</v>
      </c>
      <c r="J2391">
        <v>81661</v>
      </c>
      <c r="K2391">
        <v>30275</v>
      </c>
      <c r="L2391">
        <f>bbdd_Social_Media_Trends[[#This Row],[Likes]]+bbdd_Social_Media_Trends[[#This Row],[Shares]]+bbdd_Social_Media_Trends[[#This Row],[Comments]]</f>
        <v>131373</v>
      </c>
      <c r="M2391">
        <f>bbdd_Social_Media_Trends[[#This Row],[Interactions]]/bbdd_Social_Media_Trends[[#This Row],[Views]]</f>
        <v>4.2298579229061037E-2</v>
      </c>
      <c r="N2391" s="1" t="s">
        <v>29</v>
      </c>
      <c r="O2391" s="4">
        <f t="shared" si="37"/>
        <v>0</v>
      </c>
    </row>
    <row r="2392" spans="1:15">
      <c r="A2392" s="1" t="s">
        <v>2432</v>
      </c>
      <c r="B2392" s="2">
        <v>45178</v>
      </c>
      <c r="C2392" s="13" t="str">
        <f>TEXT(bbdd_Social_Media_Trends[[#This Row],[Post_Date]],"aaaa-mm")</f>
        <v>2023-09</v>
      </c>
      <c r="D2392" s="1" t="s">
        <v>24</v>
      </c>
      <c r="E2392" s="1" t="s">
        <v>49</v>
      </c>
      <c r="F2392" s="1" t="s">
        <v>36</v>
      </c>
      <c r="G2392" s="1" t="s">
        <v>37</v>
      </c>
      <c r="H2392">
        <v>1633210</v>
      </c>
      <c r="I2392">
        <v>436819</v>
      </c>
      <c r="J2392">
        <v>60378</v>
      </c>
      <c r="K2392">
        <v>21976</v>
      </c>
      <c r="L2392">
        <f>bbdd_Social_Media_Trends[[#This Row],[Likes]]+bbdd_Social_Media_Trends[[#This Row],[Shares]]+bbdd_Social_Media_Trends[[#This Row],[Comments]]</f>
        <v>519173</v>
      </c>
      <c r="M2392">
        <f>bbdd_Social_Media_Trends[[#This Row],[Interactions]]/bbdd_Social_Media_Trends[[#This Row],[Views]]</f>
        <v>0.31788502397119783</v>
      </c>
      <c r="N2392" s="1" t="s">
        <v>16</v>
      </c>
      <c r="O2392" s="4">
        <f t="shared" si="37"/>
        <v>0</v>
      </c>
    </row>
    <row r="2393" spans="1:15">
      <c r="A2393" s="1" t="s">
        <v>2433</v>
      </c>
      <c r="B2393" s="2">
        <v>44966</v>
      </c>
      <c r="C2393" s="13" t="str">
        <f>TEXT(bbdd_Social_Media_Trends[[#This Row],[Post_Date]],"aaaa-mm")</f>
        <v>2023-02</v>
      </c>
      <c r="D2393" s="1" t="s">
        <v>12</v>
      </c>
      <c r="E2393" s="1" t="s">
        <v>13</v>
      </c>
      <c r="F2393" s="1" t="s">
        <v>14</v>
      </c>
      <c r="G2393" s="1" t="s">
        <v>37</v>
      </c>
      <c r="H2393">
        <v>2035775</v>
      </c>
      <c r="I2393">
        <v>228933</v>
      </c>
      <c r="J2393">
        <v>57754</v>
      </c>
      <c r="K2393">
        <v>21473</v>
      </c>
      <c r="L2393">
        <f>bbdd_Social_Media_Trends[[#This Row],[Likes]]+bbdd_Social_Media_Trends[[#This Row],[Shares]]+bbdd_Social_Media_Trends[[#This Row],[Comments]]</f>
        <v>308160</v>
      </c>
      <c r="M2393">
        <f>bbdd_Social_Media_Trends[[#This Row],[Interactions]]/bbdd_Social_Media_Trends[[#This Row],[Views]]</f>
        <v>0.15137232749198709</v>
      </c>
      <c r="N2393" s="1" t="s">
        <v>16</v>
      </c>
      <c r="O2393" s="4">
        <f t="shared" si="37"/>
        <v>0</v>
      </c>
    </row>
    <row r="2394" spans="1:15">
      <c r="A2394" s="1" t="s">
        <v>2434</v>
      </c>
      <c r="B2394" s="2">
        <v>45037</v>
      </c>
      <c r="C2394" s="13" t="str">
        <f>TEXT(bbdd_Social_Media_Trends[[#This Row],[Post_Date]],"aaaa-mm")</f>
        <v>2023-04</v>
      </c>
      <c r="D2394" s="1" t="s">
        <v>12</v>
      </c>
      <c r="E2394" s="1" t="s">
        <v>52</v>
      </c>
      <c r="F2394" s="1" t="s">
        <v>32</v>
      </c>
      <c r="G2394" s="1" t="s">
        <v>21</v>
      </c>
      <c r="H2394">
        <v>3600594</v>
      </c>
      <c r="I2394">
        <v>292122</v>
      </c>
      <c r="J2394">
        <v>20092</v>
      </c>
      <c r="K2394">
        <v>46352</v>
      </c>
      <c r="L2394">
        <f>bbdd_Social_Media_Trends[[#This Row],[Likes]]+bbdd_Social_Media_Trends[[#This Row],[Shares]]+bbdd_Social_Media_Trends[[#This Row],[Comments]]</f>
        <v>358566</v>
      </c>
      <c r="M2394">
        <f>bbdd_Social_Media_Trends[[#This Row],[Interactions]]/bbdd_Social_Media_Trends[[#This Row],[Views]]</f>
        <v>9.9585235102874689E-2</v>
      </c>
      <c r="N2394" s="1" t="s">
        <v>29</v>
      </c>
      <c r="O2394" s="4">
        <f t="shared" si="37"/>
        <v>0</v>
      </c>
    </row>
    <row r="2395" spans="1:15">
      <c r="A2395" s="1" t="s">
        <v>2435</v>
      </c>
      <c r="B2395" s="2">
        <v>44592</v>
      </c>
      <c r="C2395" s="13" t="str">
        <f>TEXT(bbdd_Social_Media_Trends[[#This Row],[Post_Date]],"aaaa-mm")</f>
        <v>2022-01</v>
      </c>
      <c r="D2395" s="1" t="s">
        <v>27</v>
      </c>
      <c r="E2395" s="1" t="s">
        <v>19</v>
      </c>
      <c r="F2395" s="1" t="s">
        <v>32</v>
      </c>
      <c r="G2395" s="1" t="s">
        <v>50</v>
      </c>
      <c r="H2395">
        <v>885219</v>
      </c>
      <c r="I2395">
        <v>120632</v>
      </c>
      <c r="J2395">
        <v>61893</v>
      </c>
      <c r="K2395">
        <v>2148</v>
      </c>
      <c r="L2395">
        <f>bbdd_Social_Media_Trends[[#This Row],[Likes]]+bbdd_Social_Media_Trends[[#This Row],[Shares]]+bbdd_Social_Media_Trends[[#This Row],[Comments]]</f>
        <v>184673</v>
      </c>
      <c r="M2395">
        <f>bbdd_Social_Media_Trends[[#This Row],[Interactions]]/bbdd_Social_Media_Trends[[#This Row],[Views]]</f>
        <v>0.20861843227495117</v>
      </c>
      <c r="N2395" s="1" t="s">
        <v>22</v>
      </c>
      <c r="O2395" s="4">
        <f t="shared" si="37"/>
        <v>0</v>
      </c>
    </row>
    <row r="2396" spans="1:15">
      <c r="A2396" s="1" t="s">
        <v>2436</v>
      </c>
      <c r="B2396" s="2">
        <v>44888</v>
      </c>
      <c r="C2396" s="13" t="str">
        <f>TEXT(bbdd_Social_Media_Trends[[#This Row],[Post_Date]],"aaaa-mm")</f>
        <v>2022-11</v>
      </c>
      <c r="D2396" s="1" t="s">
        <v>18</v>
      </c>
      <c r="E2396" s="1" t="s">
        <v>13</v>
      </c>
      <c r="F2396" s="1" t="s">
        <v>36</v>
      </c>
      <c r="G2396" s="1" t="s">
        <v>60</v>
      </c>
      <c r="H2396">
        <v>3171786</v>
      </c>
      <c r="I2396">
        <v>50849</v>
      </c>
      <c r="J2396">
        <v>1646</v>
      </c>
      <c r="K2396">
        <v>20221</v>
      </c>
      <c r="L2396">
        <f>bbdd_Social_Media_Trends[[#This Row],[Likes]]+bbdd_Social_Media_Trends[[#This Row],[Shares]]+bbdd_Social_Media_Trends[[#This Row],[Comments]]</f>
        <v>72716</v>
      </c>
      <c r="M2396">
        <f>bbdd_Social_Media_Trends[[#This Row],[Interactions]]/bbdd_Social_Media_Trends[[#This Row],[Views]]</f>
        <v>2.2925884659305514E-2</v>
      </c>
      <c r="N2396" s="1" t="s">
        <v>22</v>
      </c>
      <c r="O2396" s="4">
        <f t="shared" si="37"/>
        <v>0</v>
      </c>
    </row>
    <row r="2397" spans="1:15">
      <c r="A2397" s="1" t="s">
        <v>2437</v>
      </c>
      <c r="B2397" s="2">
        <v>44848</v>
      </c>
      <c r="C2397" s="13" t="str">
        <f>TEXT(bbdd_Social_Media_Trends[[#This Row],[Post_Date]],"aaaa-mm")</f>
        <v>2022-10</v>
      </c>
      <c r="D2397" s="1" t="s">
        <v>12</v>
      </c>
      <c r="E2397" s="1" t="s">
        <v>13</v>
      </c>
      <c r="F2397" s="1" t="s">
        <v>47</v>
      </c>
      <c r="G2397" s="1" t="s">
        <v>15</v>
      </c>
      <c r="H2397">
        <v>3810326</v>
      </c>
      <c r="I2397">
        <v>307848</v>
      </c>
      <c r="J2397">
        <v>55932</v>
      </c>
      <c r="K2397">
        <v>4856</v>
      </c>
      <c r="L2397">
        <f>bbdd_Social_Media_Trends[[#This Row],[Likes]]+bbdd_Social_Media_Trends[[#This Row],[Shares]]+bbdd_Social_Media_Trends[[#This Row],[Comments]]</f>
        <v>368636</v>
      </c>
      <c r="M2397">
        <f>bbdd_Social_Media_Trends[[#This Row],[Interactions]]/bbdd_Social_Media_Trends[[#This Row],[Views]]</f>
        <v>9.6746577589424107E-2</v>
      </c>
      <c r="N2397" s="1" t="s">
        <v>16</v>
      </c>
      <c r="O2397" s="4">
        <f t="shared" si="37"/>
        <v>0</v>
      </c>
    </row>
    <row r="2398" spans="1:15">
      <c r="A2398" s="1" t="s">
        <v>2438</v>
      </c>
      <c r="B2398" s="2">
        <v>44889</v>
      </c>
      <c r="C2398" s="13" t="str">
        <f>TEXT(bbdd_Social_Media_Trends[[#This Row],[Post_Date]],"aaaa-mm")</f>
        <v>2022-11</v>
      </c>
      <c r="D2398" s="1" t="s">
        <v>18</v>
      </c>
      <c r="E2398" s="1" t="s">
        <v>31</v>
      </c>
      <c r="F2398" s="1" t="s">
        <v>14</v>
      </c>
      <c r="G2398" s="1" t="s">
        <v>28</v>
      </c>
      <c r="H2398">
        <v>103897</v>
      </c>
      <c r="I2398">
        <v>39137</v>
      </c>
      <c r="J2398">
        <v>23566</v>
      </c>
      <c r="K2398">
        <v>43482</v>
      </c>
      <c r="L2398">
        <f>bbdd_Social_Media_Trends[[#This Row],[Likes]]+bbdd_Social_Media_Trends[[#This Row],[Shares]]+bbdd_Social_Media_Trends[[#This Row],[Comments]]</f>
        <v>106185</v>
      </c>
      <c r="M2398">
        <f>bbdd_Social_Media_Trends[[#This Row],[Interactions]]/bbdd_Social_Media_Trends[[#This Row],[Views]]</f>
        <v>1.0220218100618883</v>
      </c>
      <c r="N2398" s="1" t="s">
        <v>16</v>
      </c>
      <c r="O2398" s="4">
        <f t="shared" si="37"/>
        <v>0</v>
      </c>
    </row>
    <row r="2399" spans="1:15">
      <c r="A2399" s="1" t="s">
        <v>2439</v>
      </c>
      <c r="B2399" s="2">
        <v>45080</v>
      </c>
      <c r="C2399" s="13" t="str">
        <f>TEXT(bbdd_Social_Media_Trends[[#This Row],[Post_Date]],"aaaa-mm")</f>
        <v>2023-06</v>
      </c>
      <c r="D2399" s="1" t="s">
        <v>18</v>
      </c>
      <c r="E2399" s="1" t="s">
        <v>35</v>
      </c>
      <c r="F2399" s="1" t="s">
        <v>47</v>
      </c>
      <c r="G2399" s="1" t="s">
        <v>21</v>
      </c>
      <c r="H2399">
        <v>267595</v>
      </c>
      <c r="I2399">
        <v>196017</v>
      </c>
      <c r="J2399">
        <v>71829</v>
      </c>
      <c r="K2399">
        <v>28958</v>
      </c>
      <c r="L2399">
        <f>bbdd_Social_Media_Trends[[#This Row],[Likes]]+bbdd_Social_Media_Trends[[#This Row],[Shares]]+bbdd_Social_Media_Trends[[#This Row],[Comments]]</f>
        <v>296804</v>
      </c>
      <c r="M2399">
        <f>bbdd_Social_Media_Trends[[#This Row],[Interactions]]/bbdd_Social_Media_Trends[[#This Row],[Views]]</f>
        <v>1.1091537584782973</v>
      </c>
      <c r="N2399" s="1" t="s">
        <v>22</v>
      </c>
      <c r="O2399" s="4">
        <f t="shared" si="37"/>
        <v>0</v>
      </c>
    </row>
    <row r="2400" spans="1:15">
      <c r="A2400" s="1" t="s">
        <v>2440</v>
      </c>
      <c r="B2400" s="2">
        <v>44875</v>
      </c>
      <c r="C2400" s="13" t="str">
        <f>TEXT(bbdd_Social_Media_Trends[[#This Row],[Post_Date]],"aaaa-mm")</f>
        <v>2022-11</v>
      </c>
      <c r="D2400" s="1" t="s">
        <v>24</v>
      </c>
      <c r="E2400" s="1" t="s">
        <v>49</v>
      </c>
      <c r="F2400" s="1" t="s">
        <v>20</v>
      </c>
      <c r="G2400" s="1" t="s">
        <v>60</v>
      </c>
      <c r="H2400">
        <v>859794</v>
      </c>
      <c r="I2400">
        <v>253727</v>
      </c>
      <c r="J2400">
        <v>18939</v>
      </c>
      <c r="K2400">
        <v>7344</v>
      </c>
      <c r="L2400">
        <f>bbdd_Social_Media_Trends[[#This Row],[Likes]]+bbdd_Social_Media_Trends[[#This Row],[Shares]]+bbdd_Social_Media_Trends[[#This Row],[Comments]]</f>
        <v>280010</v>
      </c>
      <c r="M2400">
        <f>bbdd_Social_Media_Trends[[#This Row],[Interactions]]/bbdd_Social_Media_Trends[[#This Row],[Views]]</f>
        <v>0.32567103282879389</v>
      </c>
      <c r="N2400" s="1" t="s">
        <v>22</v>
      </c>
      <c r="O2400" s="4">
        <f t="shared" si="37"/>
        <v>0</v>
      </c>
    </row>
    <row r="2401" spans="1:15">
      <c r="A2401" s="1" t="s">
        <v>2441</v>
      </c>
      <c r="B2401" s="2">
        <v>45150</v>
      </c>
      <c r="C2401" s="13" t="str">
        <f>TEXT(bbdd_Social_Media_Trends[[#This Row],[Post_Date]],"aaaa-mm")</f>
        <v>2023-08</v>
      </c>
      <c r="D2401" s="1" t="s">
        <v>18</v>
      </c>
      <c r="E2401" s="1" t="s">
        <v>46</v>
      </c>
      <c r="F2401" s="1" t="s">
        <v>36</v>
      </c>
      <c r="G2401" s="1" t="s">
        <v>28</v>
      </c>
      <c r="H2401">
        <v>1032172</v>
      </c>
      <c r="I2401">
        <v>63781</v>
      </c>
      <c r="J2401">
        <v>81612</v>
      </c>
      <c r="K2401">
        <v>41902</v>
      </c>
      <c r="L2401">
        <f>bbdd_Social_Media_Trends[[#This Row],[Likes]]+bbdd_Social_Media_Trends[[#This Row],[Shares]]+bbdd_Social_Media_Trends[[#This Row],[Comments]]</f>
        <v>187295</v>
      </c>
      <c r="M2401">
        <f>bbdd_Social_Media_Trends[[#This Row],[Interactions]]/bbdd_Social_Media_Trends[[#This Row],[Views]]</f>
        <v>0.18145716024073508</v>
      </c>
      <c r="N2401" s="1" t="s">
        <v>16</v>
      </c>
      <c r="O2401" s="4">
        <f t="shared" si="37"/>
        <v>0</v>
      </c>
    </row>
    <row r="2402" spans="1:15">
      <c r="A2402" s="1" t="s">
        <v>2442</v>
      </c>
      <c r="B2402" s="2">
        <v>45165</v>
      </c>
      <c r="C2402" s="13" t="str">
        <f>TEXT(bbdd_Social_Media_Trends[[#This Row],[Post_Date]],"aaaa-mm")</f>
        <v>2023-08</v>
      </c>
      <c r="D2402" s="1" t="s">
        <v>12</v>
      </c>
      <c r="E2402" s="1" t="s">
        <v>13</v>
      </c>
      <c r="F2402" s="1" t="s">
        <v>14</v>
      </c>
      <c r="G2402" s="1" t="s">
        <v>60</v>
      </c>
      <c r="H2402">
        <v>4207986</v>
      </c>
      <c r="I2402">
        <v>433397</v>
      </c>
      <c r="J2402">
        <v>76452</v>
      </c>
      <c r="K2402">
        <v>4641</v>
      </c>
      <c r="L2402">
        <f>bbdd_Social_Media_Trends[[#This Row],[Likes]]+bbdd_Social_Media_Trends[[#This Row],[Shares]]+bbdd_Social_Media_Trends[[#This Row],[Comments]]</f>
        <v>514490</v>
      </c>
      <c r="M2402">
        <f>bbdd_Social_Media_Trends[[#This Row],[Interactions]]/bbdd_Social_Media_Trends[[#This Row],[Views]]</f>
        <v>0.12226514061596212</v>
      </c>
      <c r="N2402" s="1" t="s">
        <v>16</v>
      </c>
      <c r="O2402" s="4">
        <f t="shared" si="37"/>
        <v>0</v>
      </c>
    </row>
    <row r="2403" spans="1:15">
      <c r="A2403" s="1" t="s">
        <v>2443</v>
      </c>
      <c r="B2403" s="2">
        <v>44939</v>
      </c>
      <c r="C2403" s="13" t="str">
        <f>TEXT(bbdd_Social_Media_Trends[[#This Row],[Post_Date]],"aaaa-mm")</f>
        <v>2023-01</v>
      </c>
      <c r="D2403" s="1" t="s">
        <v>24</v>
      </c>
      <c r="E2403" s="1" t="s">
        <v>31</v>
      </c>
      <c r="F2403" s="1" t="s">
        <v>32</v>
      </c>
      <c r="G2403" s="1" t="s">
        <v>44</v>
      </c>
      <c r="H2403">
        <v>4256325</v>
      </c>
      <c r="I2403">
        <v>88247</v>
      </c>
      <c r="J2403">
        <v>44482</v>
      </c>
      <c r="K2403">
        <v>34984</v>
      </c>
      <c r="L2403">
        <f>bbdd_Social_Media_Trends[[#This Row],[Likes]]+bbdd_Social_Media_Trends[[#This Row],[Shares]]+bbdd_Social_Media_Trends[[#This Row],[Comments]]</f>
        <v>167713</v>
      </c>
      <c r="M2403">
        <f>bbdd_Social_Media_Trends[[#This Row],[Interactions]]/bbdd_Social_Media_Trends[[#This Row],[Views]]</f>
        <v>3.9403241058894707E-2</v>
      </c>
      <c r="N2403" s="1" t="s">
        <v>29</v>
      </c>
      <c r="O2403" s="4">
        <f t="shared" si="37"/>
        <v>0</v>
      </c>
    </row>
    <row r="2404" spans="1:15">
      <c r="A2404" s="1" t="s">
        <v>2444</v>
      </c>
      <c r="B2404" s="2">
        <v>45223</v>
      </c>
      <c r="C2404" s="13" t="str">
        <f>TEXT(bbdd_Social_Media_Trends[[#This Row],[Post_Date]],"aaaa-mm")</f>
        <v>2023-10</v>
      </c>
      <c r="D2404" s="1" t="s">
        <v>12</v>
      </c>
      <c r="E2404" s="1" t="s">
        <v>49</v>
      </c>
      <c r="F2404" s="1" t="s">
        <v>14</v>
      </c>
      <c r="G2404" s="1" t="s">
        <v>60</v>
      </c>
      <c r="H2404">
        <v>416662</v>
      </c>
      <c r="I2404">
        <v>334892</v>
      </c>
      <c r="J2404">
        <v>26921</v>
      </c>
      <c r="K2404">
        <v>5078</v>
      </c>
      <c r="L2404">
        <f>bbdd_Social_Media_Trends[[#This Row],[Likes]]+bbdd_Social_Media_Trends[[#This Row],[Shares]]+bbdd_Social_Media_Trends[[#This Row],[Comments]]</f>
        <v>366891</v>
      </c>
      <c r="M2404">
        <f>bbdd_Social_Media_Trends[[#This Row],[Interactions]]/bbdd_Social_Media_Trends[[#This Row],[Views]]</f>
        <v>0.88054826214053594</v>
      </c>
      <c r="N2404" s="1" t="s">
        <v>16</v>
      </c>
      <c r="O2404" s="4">
        <f t="shared" si="37"/>
        <v>0</v>
      </c>
    </row>
    <row r="2405" spans="1:15">
      <c r="A2405" s="1" t="s">
        <v>2445</v>
      </c>
      <c r="B2405" s="2">
        <v>44669</v>
      </c>
      <c r="C2405" s="13" t="str">
        <f>TEXT(bbdd_Social_Media_Trends[[#This Row],[Post_Date]],"aaaa-mm")</f>
        <v>2022-04</v>
      </c>
      <c r="D2405" s="1" t="s">
        <v>24</v>
      </c>
      <c r="E2405" s="1" t="s">
        <v>46</v>
      </c>
      <c r="F2405" s="1" t="s">
        <v>36</v>
      </c>
      <c r="G2405" s="1" t="s">
        <v>37</v>
      </c>
      <c r="H2405">
        <v>3438856</v>
      </c>
      <c r="I2405">
        <v>106702</v>
      </c>
      <c r="J2405">
        <v>82635</v>
      </c>
      <c r="K2405">
        <v>48353</v>
      </c>
      <c r="L2405">
        <f>bbdd_Social_Media_Trends[[#This Row],[Likes]]+bbdd_Social_Media_Trends[[#This Row],[Shares]]+bbdd_Social_Media_Trends[[#This Row],[Comments]]</f>
        <v>237690</v>
      </c>
      <c r="M2405">
        <f>bbdd_Social_Media_Trends[[#This Row],[Interactions]]/bbdd_Social_Media_Trends[[#This Row],[Views]]</f>
        <v>6.9118916290766469E-2</v>
      </c>
      <c r="N2405" s="1" t="s">
        <v>22</v>
      </c>
      <c r="O2405" s="4">
        <f t="shared" si="37"/>
        <v>0</v>
      </c>
    </row>
    <row r="2406" spans="1:15">
      <c r="A2406" s="1" t="s">
        <v>2446</v>
      </c>
      <c r="B2406" s="2">
        <v>45141</v>
      </c>
      <c r="C2406" s="13" t="str">
        <f>TEXT(bbdd_Social_Media_Trends[[#This Row],[Post_Date]],"aaaa-mm")</f>
        <v>2023-08</v>
      </c>
      <c r="D2406" s="1" t="s">
        <v>24</v>
      </c>
      <c r="E2406" s="1" t="s">
        <v>35</v>
      </c>
      <c r="F2406" s="1" t="s">
        <v>14</v>
      </c>
      <c r="G2406" s="1" t="s">
        <v>15</v>
      </c>
      <c r="H2406">
        <v>270796</v>
      </c>
      <c r="I2406">
        <v>352250</v>
      </c>
      <c r="J2406">
        <v>73303</v>
      </c>
      <c r="K2406">
        <v>40986</v>
      </c>
      <c r="L2406">
        <f>bbdd_Social_Media_Trends[[#This Row],[Likes]]+bbdd_Social_Media_Trends[[#This Row],[Shares]]+bbdd_Social_Media_Trends[[#This Row],[Comments]]</f>
        <v>466539</v>
      </c>
      <c r="M2406">
        <f>bbdd_Social_Media_Trends[[#This Row],[Interactions]]/bbdd_Social_Media_Trends[[#This Row],[Views]]</f>
        <v>1.7228430257463183</v>
      </c>
      <c r="N2406" s="1" t="s">
        <v>22</v>
      </c>
      <c r="O2406" s="4">
        <f t="shared" si="37"/>
        <v>0</v>
      </c>
    </row>
    <row r="2407" spans="1:15">
      <c r="A2407" s="1" t="s">
        <v>2447</v>
      </c>
      <c r="B2407" s="2">
        <v>44679</v>
      </c>
      <c r="C2407" s="13" t="str">
        <f>TEXT(bbdd_Social_Media_Trends[[#This Row],[Post_Date]],"aaaa-mm")</f>
        <v>2022-04</v>
      </c>
      <c r="D2407" s="1" t="s">
        <v>12</v>
      </c>
      <c r="E2407" s="1" t="s">
        <v>46</v>
      </c>
      <c r="F2407" s="1" t="s">
        <v>20</v>
      </c>
      <c r="G2407" s="1" t="s">
        <v>21</v>
      </c>
      <c r="H2407">
        <v>168375</v>
      </c>
      <c r="I2407">
        <v>59089</v>
      </c>
      <c r="J2407">
        <v>63545</v>
      </c>
      <c r="K2407">
        <v>31044</v>
      </c>
      <c r="L2407">
        <f>bbdd_Social_Media_Trends[[#This Row],[Likes]]+bbdd_Social_Media_Trends[[#This Row],[Shares]]+bbdd_Social_Media_Trends[[#This Row],[Comments]]</f>
        <v>153678</v>
      </c>
      <c r="M2407">
        <f>bbdd_Social_Media_Trends[[#This Row],[Interactions]]/bbdd_Social_Media_Trends[[#This Row],[Views]]</f>
        <v>0.91271269487750561</v>
      </c>
      <c r="N2407" s="1" t="s">
        <v>16</v>
      </c>
      <c r="O2407" s="4">
        <f t="shared" si="37"/>
        <v>0</v>
      </c>
    </row>
    <row r="2408" spans="1:15">
      <c r="A2408" s="1" t="s">
        <v>2448</v>
      </c>
      <c r="B2408" s="2">
        <v>44702</v>
      </c>
      <c r="C2408" s="13" t="str">
        <f>TEXT(bbdd_Social_Media_Trends[[#This Row],[Post_Date]],"aaaa-mm")</f>
        <v>2022-05</v>
      </c>
      <c r="D2408" s="1" t="s">
        <v>12</v>
      </c>
      <c r="E2408" s="1" t="s">
        <v>35</v>
      </c>
      <c r="F2408" s="1" t="s">
        <v>36</v>
      </c>
      <c r="G2408" s="1" t="s">
        <v>21</v>
      </c>
      <c r="H2408">
        <v>2605588</v>
      </c>
      <c r="I2408">
        <v>324998</v>
      </c>
      <c r="J2408">
        <v>11214</v>
      </c>
      <c r="K2408">
        <v>20805</v>
      </c>
      <c r="L2408">
        <f>bbdd_Social_Media_Trends[[#This Row],[Likes]]+bbdd_Social_Media_Trends[[#This Row],[Shares]]+bbdd_Social_Media_Trends[[#This Row],[Comments]]</f>
        <v>357017</v>
      </c>
      <c r="M2408">
        <f>bbdd_Social_Media_Trends[[#This Row],[Interactions]]/bbdd_Social_Media_Trends[[#This Row],[Views]]</f>
        <v>0.13701974372003556</v>
      </c>
      <c r="N2408" s="1" t="s">
        <v>29</v>
      </c>
      <c r="O2408" s="4">
        <f t="shared" si="37"/>
        <v>0</v>
      </c>
    </row>
    <row r="2409" spans="1:15">
      <c r="A2409" s="1" t="s">
        <v>2449</v>
      </c>
      <c r="B2409" s="2">
        <v>44778</v>
      </c>
      <c r="C2409" s="13" t="str">
        <f>TEXT(bbdd_Social_Media_Trends[[#This Row],[Post_Date]],"aaaa-mm")</f>
        <v>2022-08</v>
      </c>
      <c r="D2409" s="1" t="s">
        <v>27</v>
      </c>
      <c r="E2409" s="1" t="s">
        <v>39</v>
      </c>
      <c r="F2409" s="1" t="s">
        <v>47</v>
      </c>
      <c r="G2409" s="1" t="s">
        <v>50</v>
      </c>
      <c r="H2409">
        <v>1234193</v>
      </c>
      <c r="I2409">
        <v>366180</v>
      </c>
      <c r="J2409">
        <v>76467</v>
      </c>
      <c r="K2409">
        <v>46591</v>
      </c>
      <c r="L2409">
        <f>bbdd_Social_Media_Trends[[#This Row],[Likes]]+bbdd_Social_Media_Trends[[#This Row],[Shares]]+bbdd_Social_Media_Trends[[#This Row],[Comments]]</f>
        <v>489238</v>
      </c>
      <c r="M2409">
        <f>bbdd_Social_Media_Trends[[#This Row],[Interactions]]/bbdd_Social_Media_Trends[[#This Row],[Views]]</f>
        <v>0.39640315574630547</v>
      </c>
      <c r="N2409" s="1" t="s">
        <v>29</v>
      </c>
      <c r="O2409" s="4">
        <f t="shared" si="37"/>
        <v>0</v>
      </c>
    </row>
    <row r="2410" spans="1:15">
      <c r="A2410" s="1" t="s">
        <v>2450</v>
      </c>
      <c r="B2410" s="2">
        <v>45110</v>
      </c>
      <c r="C2410" s="13" t="str">
        <f>TEXT(bbdd_Social_Media_Trends[[#This Row],[Post_Date]],"aaaa-mm")</f>
        <v>2023-07</v>
      </c>
      <c r="D2410" s="1" t="s">
        <v>27</v>
      </c>
      <c r="E2410" s="1" t="s">
        <v>19</v>
      </c>
      <c r="F2410" s="1" t="s">
        <v>32</v>
      </c>
      <c r="G2410" s="1" t="s">
        <v>60</v>
      </c>
      <c r="H2410">
        <v>1921686</v>
      </c>
      <c r="I2410">
        <v>235328</v>
      </c>
      <c r="J2410">
        <v>25763</v>
      </c>
      <c r="K2410">
        <v>14304</v>
      </c>
      <c r="L2410">
        <f>bbdd_Social_Media_Trends[[#This Row],[Likes]]+bbdd_Social_Media_Trends[[#This Row],[Shares]]+bbdd_Social_Media_Trends[[#This Row],[Comments]]</f>
        <v>275395</v>
      </c>
      <c r="M2410">
        <f>bbdd_Social_Media_Trends[[#This Row],[Interactions]]/bbdd_Social_Media_Trends[[#This Row],[Views]]</f>
        <v>0.14330905257154394</v>
      </c>
      <c r="N2410" s="1" t="s">
        <v>29</v>
      </c>
      <c r="O2410" s="4">
        <f t="shared" si="37"/>
        <v>0</v>
      </c>
    </row>
    <row r="2411" spans="1:15">
      <c r="A2411" s="1" t="s">
        <v>2451</v>
      </c>
      <c r="B2411" s="2">
        <v>44632</v>
      </c>
      <c r="C2411" s="13" t="str">
        <f>TEXT(bbdd_Social_Media_Trends[[#This Row],[Post_Date]],"aaaa-mm")</f>
        <v>2022-03</v>
      </c>
      <c r="D2411" s="1" t="s">
        <v>27</v>
      </c>
      <c r="E2411" s="1" t="s">
        <v>59</v>
      </c>
      <c r="F2411" s="1" t="s">
        <v>47</v>
      </c>
      <c r="G2411" s="1" t="s">
        <v>15</v>
      </c>
      <c r="H2411">
        <v>133339</v>
      </c>
      <c r="I2411">
        <v>248507</v>
      </c>
      <c r="J2411">
        <v>41515</v>
      </c>
      <c r="K2411">
        <v>30406</v>
      </c>
      <c r="L2411">
        <f>bbdd_Social_Media_Trends[[#This Row],[Likes]]+bbdd_Social_Media_Trends[[#This Row],[Shares]]+bbdd_Social_Media_Trends[[#This Row],[Comments]]</f>
        <v>320428</v>
      </c>
      <c r="M2411">
        <f>bbdd_Social_Media_Trends[[#This Row],[Interactions]]/bbdd_Social_Media_Trends[[#This Row],[Views]]</f>
        <v>2.4031078679156135</v>
      </c>
      <c r="N2411" s="1" t="s">
        <v>22</v>
      </c>
      <c r="O2411" s="4">
        <f t="shared" si="37"/>
        <v>0</v>
      </c>
    </row>
    <row r="2412" spans="1:15">
      <c r="A2412" s="1" t="s">
        <v>2452</v>
      </c>
      <c r="B2412" s="2">
        <v>44563</v>
      </c>
      <c r="C2412" s="13" t="str">
        <f>TEXT(bbdd_Social_Media_Trends[[#This Row],[Post_Date]],"aaaa-mm")</f>
        <v>2022-01</v>
      </c>
      <c r="D2412" s="1" t="s">
        <v>12</v>
      </c>
      <c r="E2412" s="1" t="s">
        <v>35</v>
      </c>
      <c r="F2412" s="1" t="s">
        <v>41</v>
      </c>
      <c r="G2412" s="1" t="s">
        <v>37</v>
      </c>
      <c r="H2412">
        <v>2027807</v>
      </c>
      <c r="I2412">
        <v>181535</v>
      </c>
      <c r="J2412">
        <v>68072</v>
      </c>
      <c r="K2412">
        <v>3161</v>
      </c>
      <c r="L2412">
        <f>bbdd_Social_Media_Trends[[#This Row],[Likes]]+bbdd_Social_Media_Trends[[#This Row],[Shares]]+bbdd_Social_Media_Trends[[#This Row],[Comments]]</f>
        <v>252768</v>
      </c>
      <c r="M2412">
        <f>bbdd_Social_Media_Trends[[#This Row],[Interactions]]/bbdd_Social_Media_Trends[[#This Row],[Views]]</f>
        <v>0.12465091598953944</v>
      </c>
      <c r="N2412" s="1" t="s">
        <v>22</v>
      </c>
      <c r="O2412" s="4">
        <f t="shared" si="37"/>
        <v>0</v>
      </c>
    </row>
    <row r="2413" spans="1:15">
      <c r="A2413" s="1" t="s">
        <v>2453</v>
      </c>
      <c r="B2413" s="2">
        <v>45281</v>
      </c>
      <c r="C2413" s="13" t="str">
        <f>TEXT(bbdd_Social_Media_Trends[[#This Row],[Post_Date]],"aaaa-mm")</f>
        <v>2023-12</v>
      </c>
      <c r="D2413" s="1" t="s">
        <v>24</v>
      </c>
      <c r="E2413" s="1" t="s">
        <v>31</v>
      </c>
      <c r="F2413" s="1" t="s">
        <v>36</v>
      </c>
      <c r="G2413" s="1" t="s">
        <v>60</v>
      </c>
      <c r="H2413">
        <v>2169060</v>
      </c>
      <c r="I2413">
        <v>107786</v>
      </c>
      <c r="J2413">
        <v>69766</v>
      </c>
      <c r="K2413">
        <v>49507</v>
      </c>
      <c r="L2413">
        <f>bbdd_Social_Media_Trends[[#This Row],[Likes]]+bbdd_Social_Media_Trends[[#This Row],[Shares]]+bbdd_Social_Media_Trends[[#This Row],[Comments]]</f>
        <v>227059</v>
      </c>
      <c r="M2413">
        <f>bbdd_Social_Media_Trends[[#This Row],[Interactions]]/bbdd_Social_Media_Trends[[#This Row],[Views]]</f>
        <v>0.1046808294837395</v>
      </c>
      <c r="N2413" s="1" t="s">
        <v>22</v>
      </c>
      <c r="O2413" s="4">
        <f t="shared" si="37"/>
        <v>0</v>
      </c>
    </row>
    <row r="2414" spans="1:15">
      <c r="A2414" s="1" t="s">
        <v>2454</v>
      </c>
      <c r="B2414" s="2">
        <v>45280</v>
      </c>
      <c r="C2414" s="13" t="str">
        <f>TEXT(bbdd_Social_Media_Trends[[#This Row],[Post_Date]],"aaaa-mm")</f>
        <v>2023-12</v>
      </c>
      <c r="D2414" s="1" t="s">
        <v>12</v>
      </c>
      <c r="E2414" s="1" t="s">
        <v>57</v>
      </c>
      <c r="F2414" s="1" t="s">
        <v>41</v>
      </c>
      <c r="G2414" s="1" t="s">
        <v>15</v>
      </c>
      <c r="H2414">
        <v>3544861</v>
      </c>
      <c r="I2414">
        <v>135885</v>
      </c>
      <c r="J2414">
        <v>21914</v>
      </c>
      <c r="K2414">
        <v>32733</v>
      </c>
      <c r="L2414">
        <f>bbdd_Social_Media_Trends[[#This Row],[Likes]]+bbdd_Social_Media_Trends[[#This Row],[Shares]]+bbdd_Social_Media_Trends[[#This Row],[Comments]]</f>
        <v>190532</v>
      </c>
      <c r="M2414">
        <f>bbdd_Social_Media_Trends[[#This Row],[Interactions]]/bbdd_Social_Media_Trends[[#This Row],[Views]]</f>
        <v>5.3748792971007889E-2</v>
      </c>
      <c r="N2414" s="1" t="s">
        <v>22</v>
      </c>
      <c r="O2414" s="4">
        <f t="shared" si="37"/>
        <v>0</v>
      </c>
    </row>
    <row r="2415" spans="1:15">
      <c r="A2415" s="1" t="s">
        <v>2455</v>
      </c>
      <c r="B2415" s="2">
        <v>45253</v>
      </c>
      <c r="C2415" s="13" t="str">
        <f>TEXT(bbdd_Social_Media_Trends[[#This Row],[Post_Date]],"aaaa-mm")</f>
        <v>2023-11</v>
      </c>
      <c r="D2415" s="1" t="s">
        <v>24</v>
      </c>
      <c r="E2415" s="1" t="s">
        <v>49</v>
      </c>
      <c r="F2415" s="1" t="s">
        <v>32</v>
      </c>
      <c r="G2415" s="1" t="s">
        <v>50</v>
      </c>
      <c r="H2415">
        <v>1705105</v>
      </c>
      <c r="I2415">
        <v>53294</v>
      </c>
      <c r="J2415">
        <v>74926</v>
      </c>
      <c r="K2415">
        <v>48281</v>
      </c>
      <c r="L2415">
        <f>bbdd_Social_Media_Trends[[#This Row],[Likes]]+bbdd_Social_Media_Trends[[#This Row],[Shares]]+bbdd_Social_Media_Trends[[#This Row],[Comments]]</f>
        <v>176501</v>
      </c>
      <c r="M2415">
        <f>bbdd_Social_Media_Trends[[#This Row],[Interactions]]/bbdd_Social_Media_Trends[[#This Row],[Views]]</f>
        <v>0.1035132733761264</v>
      </c>
      <c r="N2415" s="1" t="s">
        <v>16</v>
      </c>
      <c r="O2415" s="4">
        <f t="shared" si="37"/>
        <v>0</v>
      </c>
    </row>
    <row r="2416" spans="1:15">
      <c r="A2416" s="1" t="s">
        <v>2456</v>
      </c>
      <c r="B2416" s="2">
        <v>44843</v>
      </c>
      <c r="C2416" s="13" t="str">
        <f>TEXT(bbdd_Social_Media_Trends[[#This Row],[Post_Date]],"aaaa-mm")</f>
        <v>2022-10</v>
      </c>
      <c r="D2416" s="1" t="s">
        <v>27</v>
      </c>
      <c r="E2416" s="1" t="s">
        <v>35</v>
      </c>
      <c r="F2416" s="1" t="s">
        <v>14</v>
      </c>
      <c r="G2416" s="1" t="s">
        <v>28</v>
      </c>
      <c r="H2416">
        <v>2588183</v>
      </c>
      <c r="I2416">
        <v>255730</v>
      </c>
      <c r="J2416">
        <v>21342</v>
      </c>
      <c r="K2416">
        <v>29577</v>
      </c>
      <c r="L2416">
        <f>bbdd_Social_Media_Trends[[#This Row],[Likes]]+bbdd_Social_Media_Trends[[#This Row],[Shares]]+bbdd_Social_Media_Trends[[#This Row],[Comments]]</f>
        <v>306649</v>
      </c>
      <c r="M2416">
        <f>bbdd_Social_Media_Trends[[#This Row],[Interactions]]/bbdd_Social_Media_Trends[[#This Row],[Views]]</f>
        <v>0.1184804165702348</v>
      </c>
      <c r="N2416" s="1" t="s">
        <v>22</v>
      </c>
      <c r="O2416" s="4">
        <f t="shared" si="37"/>
        <v>0</v>
      </c>
    </row>
    <row r="2417" spans="1:15">
      <c r="A2417" s="1" t="s">
        <v>2457</v>
      </c>
      <c r="B2417" s="2">
        <v>45116</v>
      </c>
      <c r="C2417" s="13" t="str">
        <f>TEXT(bbdd_Social_Media_Trends[[#This Row],[Post_Date]],"aaaa-mm")</f>
        <v>2023-07</v>
      </c>
      <c r="D2417" s="1" t="s">
        <v>24</v>
      </c>
      <c r="E2417" s="1" t="s">
        <v>35</v>
      </c>
      <c r="F2417" s="1" t="s">
        <v>36</v>
      </c>
      <c r="G2417" s="1" t="s">
        <v>21</v>
      </c>
      <c r="H2417">
        <v>2235474</v>
      </c>
      <c r="I2417">
        <v>91583</v>
      </c>
      <c r="J2417">
        <v>92501</v>
      </c>
      <c r="K2417">
        <v>28268</v>
      </c>
      <c r="L2417">
        <f>bbdd_Social_Media_Trends[[#This Row],[Likes]]+bbdd_Social_Media_Trends[[#This Row],[Shares]]+bbdd_Social_Media_Trends[[#This Row],[Comments]]</f>
        <v>212352</v>
      </c>
      <c r="M2417">
        <f>bbdd_Social_Media_Trends[[#This Row],[Interactions]]/bbdd_Social_Media_Trends[[#This Row],[Views]]</f>
        <v>9.4991934596421163E-2</v>
      </c>
      <c r="N2417" s="1" t="s">
        <v>29</v>
      </c>
      <c r="O2417" s="4">
        <f t="shared" si="37"/>
        <v>0</v>
      </c>
    </row>
    <row r="2418" spans="1:15">
      <c r="A2418" s="1" t="s">
        <v>2458</v>
      </c>
      <c r="B2418" s="2">
        <v>45228</v>
      </c>
      <c r="C2418" s="13" t="str">
        <f>TEXT(bbdd_Social_Media_Trends[[#This Row],[Post_Date]],"aaaa-mm")</f>
        <v>2023-10</v>
      </c>
      <c r="D2418" s="1" t="s">
        <v>12</v>
      </c>
      <c r="E2418" s="1" t="s">
        <v>13</v>
      </c>
      <c r="F2418" s="1" t="s">
        <v>14</v>
      </c>
      <c r="G2418" s="1" t="s">
        <v>15</v>
      </c>
      <c r="H2418">
        <v>3524223</v>
      </c>
      <c r="I2418">
        <v>1184</v>
      </c>
      <c r="J2418">
        <v>78674</v>
      </c>
      <c r="K2418">
        <v>12101</v>
      </c>
      <c r="L2418">
        <f>bbdd_Social_Media_Trends[[#This Row],[Likes]]+bbdd_Social_Media_Trends[[#This Row],[Shares]]+bbdd_Social_Media_Trends[[#This Row],[Comments]]</f>
        <v>91959</v>
      </c>
      <c r="M2418">
        <f>bbdd_Social_Media_Trends[[#This Row],[Interactions]]/bbdd_Social_Media_Trends[[#This Row],[Views]]</f>
        <v>2.6093411228517605E-2</v>
      </c>
      <c r="N2418" s="1" t="s">
        <v>16</v>
      </c>
      <c r="O2418" s="4">
        <f t="shared" si="37"/>
        <v>0</v>
      </c>
    </row>
    <row r="2419" spans="1:15">
      <c r="A2419" s="1" t="s">
        <v>2459</v>
      </c>
      <c r="B2419" s="2">
        <v>45124</v>
      </c>
      <c r="C2419" s="13" t="str">
        <f>TEXT(bbdd_Social_Media_Trends[[#This Row],[Post_Date]],"aaaa-mm")</f>
        <v>2023-07</v>
      </c>
      <c r="D2419" s="1" t="s">
        <v>27</v>
      </c>
      <c r="E2419" s="1" t="s">
        <v>49</v>
      </c>
      <c r="F2419" s="1" t="s">
        <v>41</v>
      </c>
      <c r="G2419" s="1" t="s">
        <v>15</v>
      </c>
      <c r="H2419">
        <v>1893669</v>
      </c>
      <c r="I2419">
        <v>98719</v>
      </c>
      <c r="J2419">
        <v>38141</v>
      </c>
      <c r="K2419">
        <v>25909</v>
      </c>
      <c r="L2419">
        <f>bbdd_Social_Media_Trends[[#This Row],[Likes]]+bbdd_Social_Media_Trends[[#This Row],[Shares]]+bbdd_Social_Media_Trends[[#This Row],[Comments]]</f>
        <v>162769</v>
      </c>
      <c r="M2419">
        <f>bbdd_Social_Media_Trends[[#This Row],[Interactions]]/bbdd_Social_Media_Trends[[#This Row],[Views]]</f>
        <v>8.5954303524005515E-2</v>
      </c>
      <c r="N2419" s="1" t="s">
        <v>16</v>
      </c>
      <c r="O2419" s="4">
        <f t="shared" si="37"/>
        <v>0</v>
      </c>
    </row>
    <row r="2420" spans="1:15">
      <c r="A2420" s="1" t="s">
        <v>2460</v>
      </c>
      <c r="B2420" s="2">
        <v>44890</v>
      </c>
      <c r="C2420" s="13" t="str">
        <f>TEXT(bbdd_Social_Media_Trends[[#This Row],[Post_Date]],"aaaa-mm")</f>
        <v>2022-11</v>
      </c>
      <c r="D2420" s="1" t="s">
        <v>27</v>
      </c>
      <c r="E2420" s="1" t="s">
        <v>59</v>
      </c>
      <c r="F2420" s="1" t="s">
        <v>14</v>
      </c>
      <c r="G2420" s="1" t="s">
        <v>25</v>
      </c>
      <c r="H2420">
        <v>984735</v>
      </c>
      <c r="I2420">
        <v>436238</v>
      </c>
      <c r="J2420">
        <v>69677</v>
      </c>
      <c r="K2420">
        <v>42992</v>
      </c>
      <c r="L2420">
        <f>bbdd_Social_Media_Trends[[#This Row],[Likes]]+bbdd_Social_Media_Trends[[#This Row],[Shares]]+bbdd_Social_Media_Trends[[#This Row],[Comments]]</f>
        <v>548907</v>
      </c>
      <c r="M2420">
        <f>bbdd_Social_Media_Trends[[#This Row],[Interactions]]/bbdd_Social_Media_Trends[[#This Row],[Views]]</f>
        <v>0.5574159545461469</v>
      </c>
      <c r="N2420" s="1" t="s">
        <v>29</v>
      </c>
      <c r="O2420" s="4">
        <f t="shared" si="37"/>
        <v>0</v>
      </c>
    </row>
    <row r="2421" spans="1:15">
      <c r="A2421" s="1" t="s">
        <v>2461</v>
      </c>
      <c r="B2421" s="2">
        <v>45132</v>
      </c>
      <c r="C2421" s="13" t="str">
        <f>TEXT(bbdd_Social_Media_Trends[[#This Row],[Post_Date]],"aaaa-mm")</f>
        <v>2023-07</v>
      </c>
      <c r="D2421" s="1" t="s">
        <v>27</v>
      </c>
      <c r="E2421" s="1" t="s">
        <v>59</v>
      </c>
      <c r="F2421" s="1" t="s">
        <v>41</v>
      </c>
      <c r="G2421" s="1" t="s">
        <v>44</v>
      </c>
      <c r="H2421">
        <v>3801329</v>
      </c>
      <c r="I2421">
        <v>179214</v>
      </c>
      <c r="J2421">
        <v>62593</v>
      </c>
      <c r="K2421">
        <v>37675</v>
      </c>
      <c r="L2421">
        <f>bbdd_Social_Media_Trends[[#This Row],[Likes]]+bbdd_Social_Media_Trends[[#This Row],[Shares]]+bbdd_Social_Media_Trends[[#This Row],[Comments]]</f>
        <v>279482</v>
      </c>
      <c r="M2421">
        <f>bbdd_Social_Media_Trends[[#This Row],[Interactions]]/bbdd_Social_Media_Trends[[#This Row],[Views]]</f>
        <v>7.35221813213221E-2</v>
      </c>
      <c r="N2421" s="1" t="s">
        <v>29</v>
      </c>
      <c r="O2421" s="4">
        <f t="shared" si="37"/>
        <v>0</v>
      </c>
    </row>
    <row r="2422" spans="1:15">
      <c r="A2422" s="1" t="s">
        <v>2462</v>
      </c>
      <c r="B2422" s="2">
        <v>45175</v>
      </c>
      <c r="C2422" s="13" t="str">
        <f>TEXT(bbdd_Social_Media_Trends[[#This Row],[Post_Date]],"aaaa-mm")</f>
        <v>2023-09</v>
      </c>
      <c r="D2422" s="1" t="s">
        <v>12</v>
      </c>
      <c r="E2422" s="1" t="s">
        <v>57</v>
      </c>
      <c r="F2422" s="1" t="s">
        <v>36</v>
      </c>
      <c r="G2422" s="1" t="s">
        <v>37</v>
      </c>
      <c r="H2422">
        <v>4112956</v>
      </c>
      <c r="I2422">
        <v>62765</v>
      </c>
      <c r="J2422">
        <v>47325</v>
      </c>
      <c r="K2422">
        <v>39189</v>
      </c>
      <c r="L2422">
        <f>bbdd_Social_Media_Trends[[#This Row],[Likes]]+bbdd_Social_Media_Trends[[#This Row],[Shares]]+bbdd_Social_Media_Trends[[#This Row],[Comments]]</f>
        <v>149279</v>
      </c>
      <c r="M2422">
        <f>bbdd_Social_Media_Trends[[#This Row],[Interactions]]/bbdd_Social_Media_Trends[[#This Row],[Views]]</f>
        <v>3.6294820562145572E-2</v>
      </c>
      <c r="N2422" s="1" t="s">
        <v>22</v>
      </c>
      <c r="O2422" s="4">
        <f t="shared" si="37"/>
        <v>0</v>
      </c>
    </row>
    <row r="2423" spans="1:15">
      <c r="A2423" s="1" t="s">
        <v>2463</v>
      </c>
      <c r="B2423" s="2">
        <v>45009</v>
      </c>
      <c r="C2423" s="13" t="str">
        <f>TEXT(bbdd_Social_Media_Trends[[#This Row],[Post_Date]],"aaaa-mm")</f>
        <v>2023-03</v>
      </c>
      <c r="D2423" s="1" t="s">
        <v>18</v>
      </c>
      <c r="E2423" s="1" t="s">
        <v>59</v>
      </c>
      <c r="F2423" s="1" t="s">
        <v>14</v>
      </c>
      <c r="G2423" s="1" t="s">
        <v>44</v>
      </c>
      <c r="H2423">
        <v>4244091</v>
      </c>
      <c r="I2423">
        <v>247707</v>
      </c>
      <c r="J2423">
        <v>91134</v>
      </c>
      <c r="K2423">
        <v>21078</v>
      </c>
      <c r="L2423">
        <f>bbdd_Social_Media_Trends[[#This Row],[Likes]]+bbdd_Social_Media_Trends[[#This Row],[Shares]]+bbdd_Social_Media_Trends[[#This Row],[Comments]]</f>
        <v>359919</v>
      </c>
      <c r="M2423">
        <f>bbdd_Social_Media_Trends[[#This Row],[Interactions]]/bbdd_Social_Media_Trends[[#This Row],[Views]]</f>
        <v>8.480473203802652E-2</v>
      </c>
      <c r="N2423" s="1" t="s">
        <v>29</v>
      </c>
      <c r="O2423" s="4">
        <f t="shared" si="37"/>
        <v>0</v>
      </c>
    </row>
    <row r="2424" spans="1:15">
      <c r="A2424" s="1" t="s">
        <v>2464</v>
      </c>
      <c r="B2424" s="2">
        <v>44989</v>
      </c>
      <c r="C2424" s="13" t="str">
        <f>TEXT(bbdd_Social_Media_Trends[[#This Row],[Post_Date]],"aaaa-mm")</f>
        <v>2023-03</v>
      </c>
      <c r="D2424" s="1" t="s">
        <v>27</v>
      </c>
      <c r="E2424" s="1" t="s">
        <v>31</v>
      </c>
      <c r="F2424" s="1" t="s">
        <v>47</v>
      </c>
      <c r="G2424" s="1" t="s">
        <v>25</v>
      </c>
      <c r="H2424">
        <v>795243</v>
      </c>
      <c r="I2424">
        <v>129380</v>
      </c>
      <c r="J2424">
        <v>23945</v>
      </c>
      <c r="K2424">
        <v>4134</v>
      </c>
      <c r="L2424">
        <f>bbdd_Social_Media_Trends[[#This Row],[Likes]]+bbdd_Social_Media_Trends[[#This Row],[Shares]]+bbdd_Social_Media_Trends[[#This Row],[Comments]]</f>
        <v>157459</v>
      </c>
      <c r="M2424">
        <f>bbdd_Social_Media_Trends[[#This Row],[Interactions]]/bbdd_Social_Media_Trends[[#This Row],[Views]]</f>
        <v>0.19800111412486499</v>
      </c>
      <c r="N2424" s="1" t="s">
        <v>22</v>
      </c>
      <c r="O2424" s="4">
        <f t="shared" si="37"/>
        <v>0</v>
      </c>
    </row>
    <row r="2425" spans="1:15">
      <c r="A2425" s="1" t="s">
        <v>2465</v>
      </c>
      <c r="B2425" s="2">
        <v>44717</v>
      </c>
      <c r="C2425" s="13" t="str">
        <f>TEXT(bbdd_Social_Media_Trends[[#This Row],[Post_Date]],"aaaa-mm")</f>
        <v>2022-06</v>
      </c>
      <c r="D2425" s="1" t="s">
        <v>18</v>
      </c>
      <c r="E2425" s="1" t="s">
        <v>31</v>
      </c>
      <c r="F2425" s="1" t="s">
        <v>20</v>
      </c>
      <c r="G2425" s="1" t="s">
        <v>44</v>
      </c>
      <c r="H2425">
        <v>670647</v>
      </c>
      <c r="I2425">
        <v>304751</v>
      </c>
      <c r="J2425">
        <v>19252</v>
      </c>
      <c r="K2425">
        <v>4825</v>
      </c>
      <c r="L2425">
        <f>bbdd_Social_Media_Trends[[#This Row],[Likes]]+bbdd_Social_Media_Trends[[#This Row],[Shares]]+bbdd_Social_Media_Trends[[#This Row],[Comments]]</f>
        <v>328828</v>
      </c>
      <c r="M2425">
        <f>bbdd_Social_Media_Trends[[#This Row],[Interactions]]/bbdd_Social_Media_Trends[[#This Row],[Views]]</f>
        <v>0.49031457681910157</v>
      </c>
      <c r="N2425" s="1" t="s">
        <v>22</v>
      </c>
      <c r="O2425" s="4">
        <f t="shared" si="37"/>
        <v>0</v>
      </c>
    </row>
    <row r="2426" spans="1:15">
      <c r="A2426" s="1" t="s">
        <v>2466</v>
      </c>
      <c r="B2426" s="2">
        <v>44974</v>
      </c>
      <c r="C2426" s="13" t="str">
        <f>TEXT(bbdd_Social_Media_Trends[[#This Row],[Post_Date]],"aaaa-mm")</f>
        <v>2023-02</v>
      </c>
      <c r="D2426" s="1" t="s">
        <v>12</v>
      </c>
      <c r="E2426" s="1" t="s">
        <v>49</v>
      </c>
      <c r="F2426" s="1" t="s">
        <v>47</v>
      </c>
      <c r="G2426" s="1" t="s">
        <v>44</v>
      </c>
      <c r="H2426">
        <v>1333724</v>
      </c>
      <c r="I2426">
        <v>340778</v>
      </c>
      <c r="J2426">
        <v>70404</v>
      </c>
      <c r="K2426">
        <v>45627</v>
      </c>
      <c r="L2426">
        <f>bbdd_Social_Media_Trends[[#This Row],[Likes]]+bbdd_Social_Media_Trends[[#This Row],[Shares]]+bbdd_Social_Media_Trends[[#This Row],[Comments]]</f>
        <v>456809</v>
      </c>
      <c r="M2426">
        <f>bbdd_Social_Media_Trends[[#This Row],[Interactions]]/bbdd_Social_Media_Trends[[#This Row],[Views]]</f>
        <v>0.34250639562608154</v>
      </c>
      <c r="N2426" s="1" t="s">
        <v>29</v>
      </c>
      <c r="O2426" s="4">
        <f t="shared" si="37"/>
        <v>0</v>
      </c>
    </row>
    <row r="2427" spans="1:15">
      <c r="A2427" s="1" t="s">
        <v>2467</v>
      </c>
      <c r="B2427" s="2">
        <v>45210</v>
      </c>
      <c r="C2427" s="13" t="str">
        <f>TEXT(bbdd_Social_Media_Trends[[#This Row],[Post_Date]],"aaaa-mm")</f>
        <v>2023-10</v>
      </c>
      <c r="D2427" s="1" t="s">
        <v>18</v>
      </c>
      <c r="E2427" s="1" t="s">
        <v>57</v>
      </c>
      <c r="F2427" s="1" t="s">
        <v>36</v>
      </c>
      <c r="G2427" s="1" t="s">
        <v>44</v>
      </c>
      <c r="H2427">
        <v>3681863</v>
      </c>
      <c r="I2427">
        <v>228168</v>
      </c>
      <c r="J2427">
        <v>9128</v>
      </c>
      <c r="K2427">
        <v>32280</v>
      </c>
      <c r="L2427">
        <f>bbdd_Social_Media_Trends[[#This Row],[Likes]]+bbdd_Social_Media_Trends[[#This Row],[Shares]]+bbdd_Social_Media_Trends[[#This Row],[Comments]]</f>
        <v>269576</v>
      </c>
      <c r="M2427">
        <f>bbdd_Social_Media_Trends[[#This Row],[Interactions]]/bbdd_Social_Media_Trends[[#This Row],[Views]]</f>
        <v>7.3217281577288448E-2</v>
      </c>
      <c r="N2427" s="1" t="s">
        <v>22</v>
      </c>
      <c r="O2427" s="4">
        <f t="shared" si="37"/>
        <v>0</v>
      </c>
    </row>
    <row r="2428" spans="1:15">
      <c r="A2428" s="1" t="s">
        <v>2468</v>
      </c>
      <c r="B2428" s="2">
        <v>44969</v>
      </c>
      <c r="C2428" s="13" t="str">
        <f>TEXT(bbdd_Social_Media_Trends[[#This Row],[Post_Date]],"aaaa-mm")</f>
        <v>2023-02</v>
      </c>
      <c r="D2428" s="1" t="s">
        <v>18</v>
      </c>
      <c r="E2428" s="1" t="s">
        <v>57</v>
      </c>
      <c r="F2428" s="1" t="s">
        <v>41</v>
      </c>
      <c r="G2428" s="1" t="s">
        <v>21</v>
      </c>
      <c r="H2428">
        <v>4466621</v>
      </c>
      <c r="I2428">
        <v>479028</v>
      </c>
      <c r="J2428">
        <v>75159</v>
      </c>
      <c r="K2428">
        <v>13063</v>
      </c>
      <c r="L2428">
        <f>bbdd_Social_Media_Trends[[#This Row],[Likes]]+bbdd_Social_Media_Trends[[#This Row],[Shares]]+bbdd_Social_Media_Trends[[#This Row],[Comments]]</f>
        <v>567250</v>
      </c>
      <c r="M2428">
        <f>bbdd_Social_Media_Trends[[#This Row],[Interactions]]/bbdd_Social_Media_Trends[[#This Row],[Views]]</f>
        <v>0.12699756706467819</v>
      </c>
      <c r="N2428" s="1" t="s">
        <v>29</v>
      </c>
      <c r="O2428" s="4">
        <f t="shared" si="37"/>
        <v>0</v>
      </c>
    </row>
    <row r="2429" spans="1:15">
      <c r="A2429" s="1" t="s">
        <v>2469</v>
      </c>
      <c r="B2429" s="2">
        <v>44905</v>
      </c>
      <c r="C2429" s="13" t="str">
        <f>TEXT(bbdd_Social_Media_Trends[[#This Row],[Post_Date]],"aaaa-mm")</f>
        <v>2022-12</v>
      </c>
      <c r="D2429" s="1" t="s">
        <v>27</v>
      </c>
      <c r="E2429" s="1" t="s">
        <v>39</v>
      </c>
      <c r="F2429" s="1" t="s">
        <v>36</v>
      </c>
      <c r="G2429" s="1" t="s">
        <v>50</v>
      </c>
      <c r="H2429">
        <v>4294256</v>
      </c>
      <c r="I2429">
        <v>475876</v>
      </c>
      <c r="J2429">
        <v>28764</v>
      </c>
      <c r="K2429">
        <v>40435</v>
      </c>
      <c r="L2429">
        <f>bbdd_Social_Media_Trends[[#This Row],[Likes]]+bbdd_Social_Media_Trends[[#This Row],[Shares]]+bbdd_Social_Media_Trends[[#This Row],[Comments]]</f>
        <v>545075</v>
      </c>
      <c r="M2429">
        <f>bbdd_Social_Media_Trends[[#This Row],[Interactions]]/bbdd_Social_Media_Trends[[#This Row],[Views]]</f>
        <v>0.12693118435416986</v>
      </c>
      <c r="N2429" s="1" t="s">
        <v>29</v>
      </c>
      <c r="O2429" s="4">
        <f t="shared" si="37"/>
        <v>0</v>
      </c>
    </row>
    <row r="2430" spans="1:15">
      <c r="A2430" s="1" t="s">
        <v>2470</v>
      </c>
      <c r="B2430" s="2">
        <v>44925</v>
      </c>
      <c r="C2430" s="13" t="str">
        <f>TEXT(bbdd_Social_Media_Trends[[#This Row],[Post_Date]],"aaaa-mm")</f>
        <v>2022-12</v>
      </c>
      <c r="D2430" s="1" t="s">
        <v>24</v>
      </c>
      <c r="E2430" s="1" t="s">
        <v>57</v>
      </c>
      <c r="F2430" s="1" t="s">
        <v>20</v>
      </c>
      <c r="G2430" s="1" t="s">
        <v>50</v>
      </c>
      <c r="H2430">
        <v>2668217</v>
      </c>
      <c r="I2430">
        <v>489199</v>
      </c>
      <c r="J2430">
        <v>86017</v>
      </c>
      <c r="K2430">
        <v>44585</v>
      </c>
      <c r="L2430">
        <f>bbdd_Social_Media_Trends[[#This Row],[Likes]]+bbdd_Social_Media_Trends[[#This Row],[Shares]]+bbdd_Social_Media_Trends[[#This Row],[Comments]]</f>
        <v>619801</v>
      </c>
      <c r="M2430">
        <f>bbdd_Social_Media_Trends[[#This Row],[Interactions]]/bbdd_Social_Media_Trends[[#This Row],[Views]]</f>
        <v>0.23229032721101769</v>
      </c>
      <c r="N2430" s="1" t="s">
        <v>22</v>
      </c>
      <c r="O2430" s="4">
        <f t="shared" si="37"/>
        <v>0</v>
      </c>
    </row>
    <row r="2431" spans="1:15">
      <c r="A2431" s="1" t="s">
        <v>2471</v>
      </c>
      <c r="B2431" s="2">
        <v>44651</v>
      </c>
      <c r="C2431" s="13" t="str">
        <f>TEXT(bbdd_Social_Media_Trends[[#This Row],[Post_Date]],"aaaa-mm")</f>
        <v>2022-03</v>
      </c>
      <c r="D2431" s="1" t="s">
        <v>24</v>
      </c>
      <c r="E2431" s="1" t="s">
        <v>59</v>
      </c>
      <c r="F2431" s="1" t="s">
        <v>36</v>
      </c>
      <c r="G2431" s="1" t="s">
        <v>28</v>
      </c>
      <c r="H2431">
        <v>752874</v>
      </c>
      <c r="I2431">
        <v>409136</v>
      </c>
      <c r="J2431">
        <v>81870</v>
      </c>
      <c r="K2431">
        <v>13101</v>
      </c>
      <c r="L2431">
        <f>bbdd_Social_Media_Trends[[#This Row],[Likes]]+bbdd_Social_Media_Trends[[#This Row],[Shares]]+bbdd_Social_Media_Trends[[#This Row],[Comments]]</f>
        <v>504107</v>
      </c>
      <c r="M2431">
        <f>bbdd_Social_Media_Trends[[#This Row],[Interactions]]/bbdd_Social_Media_Trends[[#This Row],[Views]]</f>
        <v>0.66957684818442398</v>
      </c>
      <c r="N2431" s="1" t="s">
        <v>16</v>
      </c>
      <c r="O2431" s="4">
        <f t="shared" si="37"/>
        <v>0</v>
      </c>
    </row>
    <row r="2432" spans="1:15">
      <c r="A2432" s="1" t="s">
        <v>2472</v>
      </c>
      <c r="B2432" s="2">
        <v>44834</v>
      </c>
      <c r="C2432" s="13" t="str">
        <f>TEXT(bbdd_Social_Media_Trends[[#This Row],[Post_Date]],"aaaa-mm")</f>
        <v>2022-09</v>
      </c>
      <c r="D2432" s="1" t="s">
        <v>18</v>
      </c>
      <c r="E2432" s="1" t="s">
        <v>52</v>
      </c>
      <c r="F2432" s="1" t="s">
        <v>36</v>
      </c>
      <c r="G2432" s="1" t="s">
        <v>37</v>
      </c>
      <c r="H2432">
        <v>2168159</v>
      </c>
      <c r="I2432">
        <v>445889</v>
      </c>
      <c r="J2432">
        <v>80260</v>
      </c>
      <c r="K2432">
        <v>44121</v>
      </c>
      <c r="L2432">
        <f>bbdd_Social_Media_Trends[[#This Row],[Likes]]+bbdd_Social_Media_Trends[[#This Row],[Shares]]+bbdd_Social_Media_Trends[[#This Row],[Comments]]</f>
        <v>570270</v>
      </c>
      <c r="M2432">
        <f>bbdd_Social_Media_Trends[[#This Row],[Interactions]]/bbdd_Social_Media_Trends[[#This Row],[Views]]</f>
        <v>0.26302037811802548</v>
      </c>
      <c r="N2432" s="1" t="s">
        <v>16</v>
      </c>
      <c r="O2432" s="4">
        <f t="shared" si="37"/>
        <v>0</v>
      </c>
    </row>
    <row r="2433" spans="1:15">
      <c r="A2433" s="1" t="s">
        <v>2473</v>
      </c>
      <c r="B2433" s="2">
        <v>44594</v>
      </c>
      <c r="C2433" s="13" t="str">
        <f>TEXT(bbdd_Social_Media_Trends[[#This Row],[Post_Date]],"aaaa-mm")</f>
        <v>2022-02</v>
      </c>
      <c r="D2433" s="1" t="s">
        <v>18</v>
      </c>
      <c r="E2433" s="1" t="s">
        <v>35</v>
      </c>
      <c r="F2433" s="1" t="s">
        <v>32</v>
      </c>
      <c r="G2433" s="1" t="s">
        <v>15</v>
      </c>
      <c r="H2433">
        <v>4930465</v>
      </c>
      <c r="I2433">
        <v>145318</v>
      </c>
      <c r="J2433">
        <v>39080</v>
      </c>
      <c r="K2433">
        <v>9349</v>
      </c>
      <c r="L2433">
        <f>bbdd_Social_Media_Trends[[#This Row],[Likes]]+bbdd_Social_Media_Trends[[#This Row],[Shares]]+bbdd_Social_Media_Trends[[#This Row],[Comments]]</f>
        <v>193747</v>
      </c>
      <c r="M2433">
        <f>bbdd_Social_Media_Trends[[#This Row],[Interactions]]/bbdd_Social_Media_Trends[[#This Row],[Views]]</f>
        <v>3.9295887913208996E-2</v>
      </c>
      <c r="N2433" s="1" t="s">
        <v>16</v>
      </c>
      <c r="O2433" s="4">
        <f t="shared" si="37"/>
        <v>0</v>
      </c>
    </row>
    <row r="2434" spans="1:15">
      <c r="A2434" s="1" t="s">
        <v>2474</v>
      </c>
      <c r="B2434" s="2">
        <v>45140</v>
      </c>
      <c r="C2434" s="13" t="str">
        <f>TEXT(bbdd_Social_Media_Trends[[#This Row],[Post_Date]],"aaaa-mm")</f>
        <v>2023-08</v>
      </c>
      <c r="D2434" s="1" t="s">
        <v>24</v>
      </c>
      <c r="E2434" s="1" t="s">
        <v>31</v>
      </c>
      <c r="F2434" s="1" t="s">
        <v>14</v>
      </c>
      <c r="G2434" s="1" t="s">
        <v>50</v>
      </c>
      <c r="H2434">
        <v>4914010</v>
      </c>
      <c r="I2434">
        <v>19243</v>
      </c>
      <c r="J2434">
        <v>56002</v>
      </c>
      <c r="K2434">
        <v>8519</v>
      </c>
      <c r="L2434">
        <f>bbdd_Social_Media_Trends[[#This Row],[Likes]]+bbdd_Social_Media_Trends[[#This Row],[Shares]]+bbdd_Social_Media_Trends[[#This Row],[Comments]]</f>
        <v>83764</v>
      </c>
      <c r="M2434">
        <f>bbdd_Social_Media_Trends[[#This Row],[Interactions]]/bbdd_Social_Media_Trends[[#This Row],[Views]]</f>
        <v>1.7045956357435169E-2</v>
      </c>
      <c r="N2434" s="1" t="s">
        <v>22</v>
      </c>
      <c r="O2434" s="4">
        <f t="shared" ref="O2434:O2497" si="38">IF(ISERROR(VLOOKUP(A2434,A2435:A7432,1,FALSE)),0, 1)</f>
        <v>0</v>
      </c>
    </row>
    <row r="2435" spans="1:15">
      <c r="A2435" s="1" t="s">
        <v>2475</v>
      </c>
      <c r="B2435" s="2">
        <v>44917</v>
      </c>
      <c r="C2435" s="13" t="str">
        <f>TEXT(bbdd_Social_Media_Trends[[#This Row],[Post_Date]],"aaaa-mm")</f>
        <v>2022-12</v>
      </c>
      <c r="D2435" s="1" t="s">
        <v>24</v>
      </c>
      <c r="E2435" s="1" t="s">
        <v>39</v>
      </c>
      <c r="F2435" s="1" t="s">
        <v>14</v>
      </c>
      <c r="G2435" s="1" t="s">
        <v>28</v>
      </c>
      <c r="H2435">
        <v>584615</v>
      </c>
      <c r="I2435">
        <v>150064</v>
      </c>
      <c r="J2435">
        <v>84725</v>
      </c>
      <c r="K2435">
        <v>17775</v>
      </c>
      <c r="L2435">
        <f>bbdd_Social_Media_Trends[[#This Row],[Likes]]+bbdd_Social_Media_Trends[[#This Row],[Shares]]+bbdd_Social_Media_Trends[[#This Row],[Comments]]</f>
        <v>252564</v>
      </c>
      <c r="M2435">
        <f>bbdd_Social_Media_Trends[[#This Row],[Interactions]]/bbdd_Social_Media_Trends[[#This Row],[Views]]</f>
        <v>0.43201765264319253</v>
      </c>
      <c r="N2435" s="1" t="s">
        <v>22</v>
      </c>
      <c r="O2435" s="4">
        <f t="shared" si="38"/>
        <v>0</v>
      </c>
    </row>
    <row r="2436" spans="1:15">
      <c r="A2436" s="1" t="s">
        <v>2476</v>
      </c>
      <c r="B2436" s="2">
        <v>44922</v>
      </c>
      <c r="C2436" s="13" t="str">
        <f>TEXT(bbdd_Social_Media_Trends[[#This Row],[Post_Date]],"aaaa-mm")</f>
        <v>2022-12</v>
      </c>
      <c r="D2436" s="1" t="s">
        <v>27</v>
      </c>
      <c r="E2436" s="1" t="s">
        <v>13</v>
      </c>
      <c r="F2436" s="1" t="s">
        <v>20</v>
      </c>
      <c r="G2436" s="1" t="s">
        <v>37</v>
      </c>
      <c r="H2436">
        <v>1142278</v>
      </c>
      <c r="I2436">
        <v>236928</v>
      </c>
      <c r="J2436">
        <v>12775</v>
      </c>
      <c r="K2436">
        <v>5265</v>
      </c>
      <c r="L2436">
        <f>bbdd_Social_Media_Trends[[#This Row],[Likes]]+bbdd_Social_Media_Trends[[#This Row],[Shares]]+bbdd_Social_Media_Trends[[#This Row],[Comments]]</f>
        <v>254968</v>
      </c>
      <c r="M2436">
        <f>bbdd_Social_Media_Trends[[#This Row],[Interactions]]/bbdd_Social_Media_Trends[[#This Row],[Views]]</f>
        <v>0.2232101117241162</v>
      </c>
      <c r="N2436" s="1" t="s">
        <v>16</v>
      </c>
      <c r="O2436" s="4">
        <f t="shared" si="38"/>
        <v>0</v>
      </c>
    </row>
    <row r="2437" spans="1:15">
      <c r="A2437" s="1" t="s">
        <v>2477</v>
      </c>
      <c r="B2437" s="2">
        <v>45164</v>
      </c>
      <c r="C2437" s="13" t="str">
        <f>TEXT(bbdd_Social_Media_Trends[[#This Row],[Post_Date]],"aaaa-mm")</f>
        <v>2023-08</v>
      </c>
      <c r="D2437" s="1" t="s">
        <v>27</v>
      </c>
      <c r="E2437" s="1" t="s">
        <v>19</v>
      </c>
      <c r="F2437" s="1" t="s">
        <v>20</v>
      </c>
      <c r="G2437" s="1" t="s">
        <v>21</v>
      </c>
      <c r="H2437">
        <v>730387</v>
      </c>
      <c r="I2437">
        <v>372363</v>
      </c>
      <c r="J2437">
        <v>3897</v>
      </c>
      <c r="K2437">
        <v>3722</v>
      </c>
      <c r="L2437">
        <f>bbdd_Social_Media_Trends[[#This Row],[Likes]]+bbdd_Social_Media_Trends[[#This Row],[Shares]]+bbdd_Social_Media_Trends[[#This Row],[Comments]]</f>
        <v>379982</v>
      </c>
      <c r="M2437">
        <f>bbdd_Social_Media_Trends[[#This Row],[Interactions]]/bbdd_Social_Media_Trends[[#This Row],[Views]]</f>
        <v>0.52024748523727837</v>
      </c>
      <c r="N2437" s="1" t="s">
        <v>22</v>
      </c>
      <c r="O2437" s="4">
        <f t="shared" si="38"/>
        <v>0</v>
      </c>
    </row>
    <row r="2438" spans="1:15">
      <c r="A2438" s="1" t="s">
        <v>2478</v>
      </c>
      <c r="B2438" s="2">
        <v>44609</v>
      </c>
      <c r="C2438" s="13" t="str">
        <f>TEXT(bbdd_Social_Media_Trends[[#This Row],[Post_Date]],"aaaa-mm")</f>
        <v>2022-02</v>
      </c>
      <c r="D2438" s="1" t="s">
        <v>27</v>
      </c>
      <c r="E2438" s="1" t="s">
        <v>35</v>
      </c>
      <c r="F2438" s="1" t="s">
        <v>41</v>
      </c>
      <c r="G2438" s="1" t="s">
        <v>25</v>
      </c>
      <c r="H2438">
        <v>2023853</v>
      </c>
      <c r="I2438">
        <v>456466</v>
      </c>
      <c r="J2438">
        <v>20085</v>
      </c>
      <c r="K2438">
        <v>32976</v>
      </c>
      <c r="L2438">
        <f>bbdd_Social_Media_Trends[[#This Row],[Likes]]+bbdd_Social_Media_Trends[[#This Row],[Shares]]+bbdd_Social_Media_Trends[[#This Row],[Comments]]</f>
        <v>509527</v>
      </c>
      <c r="M2438">
        <f>bbdd_Social_Media_Trends[[#This Row],[Interactions]]/bbdd_Social_Media_Trends[[#This Row],[Views]]</f>
        <v>0.25176087393699048</v>
      </c>
      <c r="N2438" s="1" t="s">
        <v>16</v>
      </c>
      <c r="O2438" s="4">
        <f t="shared" si="38"/>
        <v>0</v>
      </c>
    </row>
    <row r="2439" spans="1:15">
      <c r="A2439" s="1" t="s">
        <v>2479</v>
      </c>
      <c r="B2439" s="2">
        <v>44785</v>
      </c>
      <c r="C2439" s="13" t="str">
        <f>TEXT(bbdd_Social_Media_Trends[[#This Row],[Post_Date]],"aaaa-mm")</f>
        <v>2022-08</v>
      </c>
      <c r="D2439" s="1" t="s">
        <v>12</v>
      </c>
      <c r="E2439" s="1" t="s">
        <v>46</v>
      </c>
      <c r="F2439" s="1" t="s">
        <v>36</v>
      </c>
      <c r="G2439" s="1" t="s">
        <v>50</v>
      </c>
      <c r="H2439">
        <v>2816495</v>
      </c>
      <c r="I2439">
        <v>370066</v>
      </c>
      <c r="J2439">
        <v>79854</v>
      </c>
      <c r="K2439">
        <v>29476</v>
      </c>
      <c r="L2439">
        <f>bbdd_Social_Media_Trends[[#This Row],[Likes]]+bbdd_Social_Media_Trends[[#This Row],[Shares]]+bbdd_Social_Media_Trends[[#This Row],[Comments]]</f>
        <v>479396</v>
      </c>
      <c r="M2439">
        <f>bbdd_Social_Media_Trends[[#This Row],[Interactions]]/bbdd_Social_Media_Trends[[#This Row],[Views]]</f>
        <v>0.17021013706752541</v>
      </c>
      <c r="N2439" s="1" t="s">
        <v>16</v>
      </c>
      <c r="O2439" s="4">
        <f t="shared" si="38"/>
        <v>0</v>
      </c>
    </row>
    <row r="2440" spans="1:15">
      <c r="A2440" s="1" t="s">
        <v>2480</v>
      </c>
      <c r="B2440" s="2">
        <v>44967</v>
      </c>
      <c r="C2440" s="13" t="str">
        <f>TEXT(bbdd_Social_Media_Trends[[#This Row],[Post_Date]],"aaaa-mm")</f>
        <v>2023-02</v>
      </c>
      <c r="D2440" s="1" t="s">
        <v>12</v>
      </c>
      <c r="E2440" s="1" t="s">
        <v>13</v>
      </c>
      <c r="F2440" s="1" t="s">
        <v>47</v>
      </c>
      <c r="G2440" s="1" t="s">
        <v>28</v>
      </c>
      <c r="H2440">
        <v>2586745</v>
      </c>
      <c r="I2440">
        <v>404333</v>
      </c>
      <c r="J2440">
        <v>74597</v>
      </c>
      <c r="K2440">
        <v>46511</v>
      </c>
      <c r="L2440">
        <f>bbdd_Social_Media_Trends[[#This Row],[Likes]]+bbdd_Social_Media_Trends[[#This Row],[Shares]]+bbdd_Social_Media_Trends[[#This Row],[Comments]]</f>
        <v>525441</v>
      </c>
      <c r="M2440">
        <f>bbdd_Social_Media_Trends[[#This Row],[Interactions]]/bbdd_Social_Media_Trends[[#This Row],[Views]]</f>
        <v>0.20312825578091384</v>
      </c>
      <c r="N2440" s="1" t="s">
        <v>22</v>
      </c>
      <c r="O2440" s="4">
        <f t="shared" si="38"/>
        <v>0</v>
      </c>
    </row>
    <row r="2441" spans="1:15">
      <c r="A2441" s="1" t="s">
        <v>2481</v>
      </c>
      <c r="B2441" s="2">
        <v>44736</v>
      </c>
      <c r="C2441" s="13" t="str">
        <f>TEXT(bbdd_Social_Media_Trends[[#This Row],[Post_Date]],"aaaa-mm")</f>
        <v>2022-06</v>
      </c>
      <c r="D2441" s="1" t="s">
        <v>12</v>
      </c>
      <c r="E2441" s="1" t="s">
        <v>59</v>
      </c>
      <c r="F2441" s="1" t="s">
        <v>41</v>
      </c>
      <c r="G2441" s="1" t="s">
        <v>21</v>
      </c>
      <c r="H2441">
        <v>57063</v>
      </c>
      <c r="I2441">
        <v>445321</v>
      </c>
      <c r="J2441">
        <v>50056</v>
      </c>
      <c r="K2441">
        <v>13751</v>
      </c>
      <c r="L2441">
        <f>bbdd_Social_Media_Trends[[#This Row],[Likes]]+bbdd_Social_Media_Trends[[#This Row],[Shares]]+bbdd_Social_Media_Trends[[#This Row],[Comments]]</f>
        <v>509128</v>
      </c>
      <c r="M2441">
        <f>bbdd_Social_Media_Trends[[#This Row],[Interactions]]/bbdd_Social_Media_Trends[[#This Row],[Views]]</f>
        <v>8.9222087867795246</v>
      </c>
      <c r="N2441" s="1" t="s">
        <v>22</v>
      </c>
      <c r="O2441" s="4">
        <f t="shared" si="38"/>
        <v>0</v>
      </c>
    </row>
    <row r="2442" spans="1:15">
      <c r="A2442" s="1" t="s">
        <v>2482</v>
      </c>
      <c r="B2442" s="2">
        <v>44893</v>
      </c>
      <c r="C2442" s="13" t="str">
        <f>TEXT(bbdd_Social_Media_Trends[[#This Row],[Post_Date]],"aaaa-mm")</f>
        <v>2022-11</v>
      </c>
      <c r="D2442" s="1" t="s">
        <v>27</v>
      </c>
      <c r="E2442" s="1" t="s">
        <v>31</v>
      </c>
      <c r="F2442" s="1" t="s">
        <v>20</v>
      </c>
      <c r="G2442" s="1" t="s">
        <v>37</v>
      </c>
      <c r="H2442">
        <v>3634921</v>
      </c>
      <c r="I2442">
        <v>62251</v>
      </c>
      <c r="J2442">
        <v>65353</v>
      </c>
      <c r="K2442">
        <v>36771</v>
      </c>
      <c r="L2442">
        <f>bbdd_Social_Media_Trends[[#This Row],[Likes]]+bbdd_Social_Media_Trends[[#This Row],[Shares]]+bbdd_Social_Media_Trends[[#This Row],[Comments]]</f>
        <v>164375</v>
      </c>
      <c r="M2442">
        <f>bbdd_Social_Media_Trends[[#This Row],[Interactions]]/bbdd_Social_Media_Trends[[#This Row],[Views]]</f>
        <v>4.5221065327141909E-2</v>
      </c>
      <c r="N2442" s="1" t="s">
        <v>16</v>
      </c>
      <c r="O2442" s="4">
        <f t="shared" si="38"/>
        <v>0</v>
      </c>
    </row>
    <row r="2443" spans="1:15">
      <c r="A2443" s="1" t="s">
        <v>2483</v>
      </c>
      <c r="B2443" s="2">
        <v>44987</v>
      </c>
      <c r="C2443" s="13" t="str">
        <f>TEXT(bbdd_Social_Media_Trends[[#This Row],[Post_Date]],"aaaa-mm")</f>
        <v>2023-03</v>
      </c>
      <c r="D2443" s="1" t="s">
        <v>12</v>
      </c>
      <c r="E2443" s="1" t="s">
        <v>49</v>
      </c>
      <c r="F2443" s="1" t="s">
        <v>47</v>
      </c>
      <c r="G2443" s="1" t="s">
        <v>44</v>
      </c>
      <c r="H2443">
        <v>4192386</v>
      </c>
      <c r="I2443">
        <v>294804</v>
      </c>
      <c r="J2443">
        <v>89443</v>
      </c>
      <c r="K2443">
        <v>27277</v>
      </c>
      <c r="L2443">
        <f>bbdd_Social_Media_Trends[[#This Row],[Likes]]+bbdd_Social_Media_Trends[[#This Row],[Shares]]+bbdd_Social_Media_Trends[[#This Row],[Comments]]</f>
        <v>411524</v>
      </c>
      <c r="M2443">
        <f>bbdd_Social_Media_Trends[[#This Row],[Interactions]]/bbdd_Social_Media_Trends[[#This Row],[Views]]</f>
        <v>9.8159854555377291E-2</v>
      </c>
      <c r="N2443" s="1" t="s">
        <v>16</v>
      </c>
      <c r="O2443" s="4">
        <f t="shared" si="38"/>
        <v>0</v>
      </c>
    </row>
    <row r="2444" spans="1:15">
      <c r="A2444" s="1" t="s">
        <v>2484</v>
      </c>
      <c r="B2444" s="2">
        <v>44972</v>
      </c>
      <c r="C2444" s="13" t="str">
        <f>TEXT(bbdd_Social_Media_Trends[[#This Row],[Post_Date]],"aaaa-mm")</f>
        <v>2023-02</v>
      </c>
      <c r="D2444" s="1" t="s">
        <v>27</v>
      </c>
      <c r="E2444" s="1" t="s">
        <v>57</v>
      </c>
      <c r="F2444" s="1" t="s">
        <v>14</v>
      </c>
      <c r="G2444" s="1" t="s">
        <v>60</v>
      </c>
      <c r="H2444">
        <v>3691681</v>
      </c>
      <c r="I2444">
        <v>86388</v>
      </c>
      <c r="J2444">
        <v>36191</v>
      </c>
      <c r="K2444">
        <v>49207</v>
      </c>
      <c r="L2444">
        <f>bbdd_Social_Media_Trends[[#This Row],[Likes]]+bbdd_Social_Media_Trends[[#This Row],[Shares]]+bbdd_Social_Media_Trends[[#This Row],[Comments]]</f>
        <v>171786</v>
      </c>
      <c r="M2444">
        <f>bbdd_Social_Media_Trends[[#This Row],[Interactions]]/bbdd_Social_Media_Trends[[#This Row],[Views]]</f>
        <v>4.6533273053657669E-2</v>
      </c>
      <c r="N2444" s="1" t="s">
        <v>22</v>
      </c>
      <c r="O2444" s="4">
        <f t="shared" si="38"/>
        <v>0</v>
      </c>
    </row>
    <row r="2445" spans="1:15">
      <c r="A2445" s="1" t="s">
        <v>2485</v>
      </c>
      <c r="B2445" s="2">
        <v>44793</v>
      </c>
      <c r="C2445" s="13" t="str">
        <f>TEXT(bbdd_Social_Media_Trends[[#This Row],[Post_Date]],"aaaa-mm")</f>
        <v>2022-08</v>
      </c>
      <c r="D2445" s="1" t="s">
        <v>12</v>
      </c>
      <c r="E2445" s="1" t="s">
        <v>57</v>
      </c>
      <c r="F2445" s="1" t="s">
        <v>14</v>
      </c>
      <c r="G2445" s="1" t="s">
        <v>44</v>
      </c>
      <c r="H2445">
        <v>4837671</v>
      </c>
      <c r="I2445">
        <v>346397</v>
      </c>
      <c r="J2445">
        <v>58957</v>
      </c>
      <c r="K2445">
        <v>5374</v>
      </c>
      <c r="L2445">
        <f>bbdd_Social_Media_Trends[[#This Row],[Likes]]+bbdd_Social_Media_Trends[[#This Row],[Shares]]+bbdd_Social_Media_Trends[[#This Row],[Comments]]</f>
        <v>410728</v>
      </c>
      <c r="M2445">
        <f>bbdd_Social_Media_Trends[[#This Row],[Interactions]]/bbdd_Social_Media_Trends[[#This Row],[Views]]</f>
        <v>8.4902011732505167E-2</v>
      </c>
      <c r="N2445" s="1" t="s">
        <v>29</v>
      </c>
      <c r="O2445" s="4">
        <f t="shared" si="38"/>
        <v>0</v>
      </c>
    </row>
    <row r="2446" spans="1:15">
      <c r="A2446" s="1" t="s">
        <v>2486</v>
      </c>
      <c r="B2446" s="2">
        <v>45173</v>
      </c>
      <c r="C2446" s="13" t="str">
        <f>TEXT(bbdd_Social_Media_Trends[[#This Row],[Post_Date]],"aaaa-mm")</f>
        <v>2023-09</v>
      </c>
      <c r="D2446" s="1" t="s">
        <v>12</v>
      </c>
      <c r="E2446" s="1" t="s">
        <v>57</v>
      </c>
      <c r="F2446" s="1" t="s">
        <v>20</v>
      </c>
      <c r="G2446" s="1" t="s">
        <v>37</v>
      </c>
      <c r="H2446">
        <v>2241707</v>
      </c>
      <c r="I2446">
        <v>352345</v>
      </c>
      <c r="J2446">
        <v>74249</v>
      </c>
      <c r="K2446">
        <v>451</v>
      </c>
      <c r="L2446">
        <f>bbdd_Social_Media_Trends[[#This Row],[Likes]]+bbdd_Social_Media_Trends[[#This Row],[Shares]]+bbdd_Social_Media_Trends[[#This Row],[Comments]]</f>
        <v>427045</v>
      </c>
      <c r="M2446">
        <f>bbdd_Social_Media_Trends[[#This Row],[Interactions]]/bbdd_Social_Media_Trends[[#This Row],[Views]]</f>
        <v>0.19049991814273676</v>
      </c>
      <c r="N2446" s="1" t="s">
        <v>22</v>
      </c>
      <c r="O2446" s="4">
        <f t="shared" si="38"/>
        <v>0</v>
      </c>
    </row>
    <row r="2447" spans="1:15">
      <c r="A2447" s="1" t="s">
        <v>2487</v>
      </c>
      <c r="B2447" s="2">
        <v>44943</v>
      </c>
      <c r="C2447" s="13" t="str">
        <f>TEXT(bbdd_Social_Media_Trends[[#This Row],[Post_Date]],"aaaa-mm")</f>
        <v>2023-01</v>
      </c>
      <c r="D2447" s="1" t="s">
        <v>12</v>
      </c>
      <c r="E2447" s="1" t="s">
        <v>19</v>
      </c>
      <c r="F2447" s="1" t="s">
        <v>14</v>
      </c>
      <c r="G2447" s="1" t="s">
        <v>25</v>
      </c>
      <c r="H2447">
        <v>2425554</v>
      </c>
      <c r="I2447">
        <v>328451</v>
      </c>
      <c r="J2447">
        <v>85600</v>
      </c>
      <c r="K2447">
        <v>31540</v>
      </c>
      <c r="L2447">
        <f>bbdd_Social_Media_Trends[[#This Row],[Likes]]+bbdd_Social_Media_Trends[[#This Row],[Shares]]+bbdd_Social_Media_Trends[[#This Row],[Comments]]</f>
        <v>445591</v>
      </c>
      <c r="M2447">
        <f>bbdd_Social_Media_Trends[[#This Row],[Interactions]]/bbdd_Social_Media_Trends[[#This Row],[Views]]</f>
        <v>0.18370689747579316</v>
      </c>
      <c r="N2447" s="1" t="s">
        <v>22</v>
      </c>
      <c r="O2447" s="4">
        <f t="shared" si="38"/>
        <v>0</v>
      </c>
    </row>
    <row r="2448" spans="1:15">
      <c r="A2448" s="1" t="s">
        <v>2488</v>
      </c>
      <c r="B2448" s="2">
        <v>44960</v>
      </c>
      <c r="C2448" s="13" t="str">
        <f>TEXT(bbdd_Social_Media_Trends[[#This Row],[Post_Date]],"aaaa-mm")</f>
        <v>2023-02</v>
      </c>
      <c r="D2448" s="1" t="s">
        <v>27</v>
      </c>
      <c r="E2448" s="1" t="s">
        <v>39</v>
      </c>
      <c r="F2448" s="1" t="s">
        <v>47</v>
      </c>
      <c r="G2448" s="1" t="s">
        <v>60</v>
      </c>
      <c r="H2448">
        <v>4400609</v>
      </c>
      <c r="I2448">
        <v>235736</v>
      </c>
      <c r="J2448">
        <v>85103</v>
      </c>
      <c r="K2448">
        <v>19014</v>
      </c>
      <c r="L2448">
        <f>bbdd_Social_Media_Trends[[#This Row],[Likes]]+bbdd_Social_Media_Trends[[#This Row],[Shares]]+bbdd_Social_Media_Trends[[#This Row],[Comments]]</f>
        <v>339853</v>
      </c>
      <c r="M2448">
        <f>bbdd_Social_Media_Trends[[#This Row],[Interactions]]/bbdd_Social_Media_Trends[[#This Row],[Views]]</f>
        <v>7.7228629037480942E-2</v>
      </c>
      <c r="N2448" s="1" t="s">
        <v>16</v>
      </c>
      <c r="O2448" s="4">
        <f t="shared" si="38"/>
        <v>0</v>
      </c>
    </row>
    <row r="2449" spans="1:15">
      <c r="A2449" s="1" t="s">
        <v>2489</v>
      </c>
      <c r="B2449" s="2">
        <v>45030</v>
      </c>
      <c r="C2449" s="13" t="str">
        <f>TEXT(bbdd_Social_Media_Trends[[#This Row],[Post_Date]],"aaaa-mm")</f>
        <v>2023-04</v>
      </c>
      <c r="D2449" s="1" t="s">
        <v>27</v>
      </c>
      <c r="E2449" s="1" t="s">
        <v>59</v>
      </c>
      <c r="F2449" s="1" t="s">
        <v>41</v>
      </c>
      <c r="G2449" s="1" t="s">
        <v>44</v>
      </c>
      <c r="H2449">
        <v>4335484</v>
      </c>
      <c r="I2449">
        <v>265736</v>
      </c>
      <c r="J2449">
        <v>60002</v>
      </c>
      <c r="K2449">
        <v>48789</v>
      </c>
      <c r="L2449">
        <f>bbdd_Social_Media_Trends[[#This Row],[Likes]]+bbdd_Social_Media_Trends[[#This Row],[Shares]]+bbdd_Social_Media_Trends[[#This Row],[Comments]]</f>
        <v>374527</v>
      </c>
      <c r="M2449">
        <f>bbdd_Social_Media_Trends[[#This Row],[Interactions]]/bbdd_Social_Media_Trends[[#This Row],[Views]]</f>
        <v>8.6386433440879956E-2</v>
      </c>
      <c r="N2449" s="1" t="s">
        <v>22</v>
      </c>
      <c r="O2449" s="4">
        <f t="shared" si="38"/>
        <v>0</v>
      </c>
    </row>
    <row r="2450" spans="1:15">
      <c r="A2450" s="1" t="s">
        <v>2490</v>
      </c>
      <c r="B2450" s="2">
        <v>44599</v>
      </c>
      <c r="C2450" s="13" t="str">
        <f>TEXT(bbdd_Social_Media_Trends[[#This Row],[Post_Date]],"aaaa-mm")</f>
        <v>2022-02</v>
      </c>
      <c r="D2450" s="1" t="s">
        <v>12</v>
      </c>
      <c r="E2450" s="1" t="s">
        <v>39</v>
      </c>
      <c r="F2450" s="1" t="s">
        <v>47</v>
      </c>
      <c r="G2450" s="1" t="s">
        <v>21</v>
      </c>
      <c r="H2450">
        <v>2103742</v>
      </c>
      <c r="I2450">
        <v>157003</v>
      </c>
      <c r="J2450">
        <v>60341</v>
      </c>
      <c r="K2450">
        <v>40513</v>
      </c>
      <c r="L2450">
        <f>bbdd_Social_Media_Trends[[#This Row],[Likes]]+bbdd_Social_Media_Trends[[#This Row],[Shares]]+bbdd_Social_Media_Trends[[#This Row],[Comments]]</f>
        <v>257857</v>
      </c>
      <c r="M2450">
        <f>bbdd_Social_Media_Trends[[#This Row],[Interactions]]/bbdd_Social_Media_Trends[[#This Row],[Views]]</f>
        <v>0.1225706384147866</v>
      </c>
      <c r="N2450" s="1" t="s">
        <v>16</v>
      </c>
      <c r="O2450" s="4">
        <f t="shared" si="38"/>
        <v>0</v>
      </c>
    </row>
    <row r="2451" spans="1:15">
      <c r="A2451" s="1" t="s">
        <v>2491</v>
      </c>
      <c r="B2451" s="2">
        <v>45236</v>
      </c>
      <c r="C2451" s="13" t="str">
        <f>TEXT(bbdd_Social_Media_Trends[[#This Row],[Post_Date]],"aaaa-mm")</f>
        <v>2023-11</v>
      </c>
      <c r="D2451" s="1" t="s">
        <v>24</v>
      </c>
      <c r="E2451" s="1" t="s">
        <v>57</v>
      </c>
      <c r="F2451" s="1" t="s">
        <v>47</v>
      </c>
      <c r="G2451" s="1" t="s">
        <v>60</v>
      </c>
      <c r="H2451">
        <v>576763</v>
      </c>
      <c r="I2451">
        <v>467832</v>
      </c>
      <c r="J2451">
        <v>41087</v>
      </c>
      <c r="K2451">
        <v>8066</v>
      </c>
      <c r="L2451">
        <f>bbdd_Social_Media_Trends[[#This Row],[Likes]]+bbdd_Social_Media_Trends[[#This Row],[Shares]]+bbdd_Social_Media_Trends[[#This Row],[Comments]]</f>
        <v>516985</v>
      </c>
      <c r="M2451">
        <f>bbdd_Social_Media_Trends[[#This Row],[Interactions]]/bbdd_Social_Media_Trends[[#This Row],[Views]]</f>
        <v>0.89635604225652477</v>
      </c>
      <c r="N2451" s="1" t="s">
        <v>22</v>
      </c>
      <c r="O2451" s="4">
        <f t="shared" si="38"/>
        <v>0</v>
      </c>
    </row>
    <row r="2452" spans="1:15">
      <c r="A2452" s="1" t="s">
        <v>2492</v>
      </c>
      <c r="B2452" s="2">
        <v>44656</v>
      </c>
      <c r="C2452" s="13" t="str">
        <f>TEXT(bbdd_Social_Media_Trends[[#This Row],[Post_Date]],"aaaa-mm")</f>
        <v>2022-04</v>
      </c>
      <c r="D2452" s="1" t="s">
        <v>27</v>
      </c>
      <c r="E2452" s="1" t="s">
        <v>57</v>
      </c>
      <c r="F2452" s="1" t="s">
        <v>47</v>
      </c>
      <c r="G2452" s="1" t="s">
        <v>37</v>
      </c>
      <c r="H2452">
        <v>1143848</v>
      </c>
      <c r="I2452">
        <v>58018</v>
      </c>
      <c r="J2452">
        <v>37436</v>
      </c>
      <c r="K2452">
        <v>18311</v>
      </c>
      <c r="L2452">
        <f>bbdd_Social_Media_Trends[[#This Row],[Likes]]+bbdd_Social_Media_Trends[[#This Row],[Shares]]+bbdd_Social_Media_Trends[[#This Row],[Comments]]</f>
        <v>113765</v>
      </c>
      <c r="M2452">
        <f>bbdd_Social_Media_Trends[[#This Row],[Interactions]]/bbdd_Social_Media_Trends[[#This Row],[Views]]</f>
        <v>9.94581447884684E-2</v>
      </c>
      <c r="N2452" s="1" t="s">
        <v>29</v>
      </c>
      <c r="O2452" s="4">
        <f t="shared" si="38"/>
        <v>0</v>
      </c>
    </row>
    <row r="2453" spans="1:15">
      <c r="A2453" s="1" t="s">
        <v>2493</v>
      </c>
      <c r="B2453" s="2">
        <v>44813</v>
      </c>
      <c r="C2453" s="13" t="str">
        <f>TEXT(bbdd_Social_Media_Trends[[#This Row],[Post_Date]],"aaaa-mm")</f>
        <v>2022-09</v>
      </c>
      <c r="D2453" s="1" t="s">
        <v>18</v>
      </c>
      <c r="E2453" s="1" t="s">
        <v>39</v>
      </c>
      <c r="F2453" s="1" t="s">
        <v>20</v>
      </c>
      <c r="G2453" s="1" t="s">
        <v>15</v>
      </c>
      <c r="H2453">
        <v>4356392</v>
      </c>
      <c r="I2453">
        <v>411938</v>
      </c>
      <c r="J2453">
        <v>75228</v>
      </c>
      <c r="K2453">
        <v>24469</v>
      </c>
      <c r="L2453">
        <f>bbdd_Social_Media_Trends[[#This Row],[Likes]]+bbdd_Social_Media_Trends[[#This Row],[Shares]]+bbdd_Social_Media_Trends[[#This Row],[Comments]]</f>
        <v>511635</v>
      </c>
      <c r="M2453">
        <f>bbdd_Social_Media_Trends[[#This Row],[Interactions]]/bbdd_Social_Media_Trends[[#This Row],[Views]]</f>
        <v>0.11744466521837336</v>
      </c>
      <c r="N2453" s="1" t="s">
        <v>29</v>
      </c>
      <c r="O2453" s="4">
        <f t="shared" si="38"/>
        <v>0</v>
      </c>
    </row>
    <row r="2454" spans="1:15">
      <c r="A2454" s="1" t="s">
        <v>2494</v>
      </c>
      <c r="B2454" s="2">
        <v>44708</v>
      </c>
      <c r="C2454" s="13" t="str">
        <f>TEXT(bbdd_Social_Media_Trends[[#This Row],[Post_Date]],"aaaa-mm")</f>
        <v>2022-05</v>
      </c>
      <c r="D2454" s="1" t="s">
        <v>27</v>
      </c>
      <c r="E2454" s="1" t="s">
        <v>57</v>
      </c>
      <c r="F2454" s="1" t="s">
        <v>36</v>
      </c>
      <c r="G2454" s="1" t="s">
        <v>37</v>
      </c>
      <c r="H2454">
        <v>405063</v>
      </c>
      <c r="I2454">
        <v>366573</v>
      </c>
      <c r="J2454">
        <v>35185</v>
      </c>
      <c r="K2454">
        <v>36177</v>
      </c>
      <c r="L2454">
        <f>bbdd_Social_Media_Trends[[#This Row],[Likes]]+bbdd_Social_Media_Trends[[#This Row],[Shares]]+bbdd_Social_Media_Trends[[#This Row],[Comments]]</f>
        <v>437935</v>
      </c>
      <c r="M2454">
        <f>bbdd_Social_Media_Trends[[#This Row],[Interactions]]/bbdd_Social_Media_Trends[[#This Row],[Views]]</f>
        <v>1.0811528083285811</v>
      </c>
      <c r="N2454" s="1" t="s">
        <v>22</v>
      </c>
      <c r="O2454" s="4">
        <f t="shared" si="38"/>
        <v>0</v>
      </c>
    </row>
    <row r="2455" spans="1:15">
      <c r="A2455" s="1" t="s">
        <v>2495</v>
      </c>
      <c r="B2455" s="2">
        <v>45263</v>
      </c>
      <c r="C2455" s="13" t="str">
        <f>TEXT(bbdd_Social_Media_Trends[[#This Row],[Post_Date]],"aaaa-mm")</f>
        <v>2023-12</v>
      </c>
      <c r="D2455" s="1" t="s">
        <v>27</v>
      </c>
      <c r="E2455" s="1" t="s">
        <v>59</v>
      </c>
      <c r="F2455" s="1" t="s">
        <v>41</v>
      </c>
      <c r="G2455" s="1" t="s">
        <v>15</v>
      </c>
      <c r="H2455">
        <v>939082</v>
      </c>
      <c r="I2455">
        <v>406358</v>
      </c>
      <c r="J2455">
        <v>86675</v>
      </c>
      <c r="K2455">
        <v>10858</v>
      </c>
      <c r="L2455">
        <f>bbdd_Social_Media_Trends[[#This Row],[Likes]]+bbdd_Social_Media_Trends[[#This Row],[Shares]]+bbdd_Social_Media_Trends[[#This Row],[Comments]]</f>
        <v>503891</v>
      </c>
      <c r="M2455">
        <f>bbdd_Social_Media_Trends[[#This Row],[Interactions]]/bbdd_Social_Media_Trends[[#This Row],[Views]]</f>
        <v>0.53657827537957281</v>
      </c>
      <c r="N2455" s="1" t="s">
        <v>29</v>
      </c>
      <c r="O2455" s="4">
        <f t="shared" si="38"/>
        <v>0</v>
      </c>
    </row>
    <row r="2456" spans="1:15">
      <c r="A2456" s="1" t="s">
        <v>2496</v>
      </c>
      <c r="B2456" s="2">
        <v>44944</v>
      </c>
      <c r="C2456" s="13" t="str">
        <f>TEXT(bbdd_Social_Media_Trends[[#This Row],[Post_Date]],"aaaa-mm")</f>
        <v>2023-01</v>
      </c>
      <c r="D2456" s="1" t="s">
        <v>27</v>
      </c>
      <c r="E2456" s="1" t="s">
        <v>59</v>
      </c>
      <c r="F2456" s="1" t="s">
        <v>14</v>
      </c>
      <c r="G2456" s="1" t="s">
        <v>25</v>
      </c>
      <c r="H2456">
        <v>1911934</v>
      </c>
      <c r="I2456">
        <v>414686</v>
      </c>
      <c r="J2456">
        <v>62802</v>
      </c>
      <c r="K2456">
        <v>17662</v>
      </c>
      <c r="L2456">
        <f>bbdd_Social_Media_Trends[[#This Row],[Likes]]+bbdd_Social_Media_Trends[[#This Row],[Shares]]+bbdd_Social_Media_Trends[[#This Row],[Comments]]</f>
        <v>495150</v>
      </c>
      <c r="M2456">
        <f>bbdd_Social_Media_Trends[[#This Row],[Interactions]]/bbdd_Social_Media_Trends[[#This Row],[Views]]</f>
        <v>0.25897860491000213</v>
      </c>
      <c r="N2456" s="1" t="s">
        <v>29</v>
      </c>
      <c r="O2456" s="4">
        <f t="shared" si="38"/>
        <v>0</v>
      </c>
    </row>
    <row r="2457" spans="1:15">
      <c r="A2457" s="1" t="s">
        <v>2497</v>
      </c>
      <c r="B2457" s="2">
        <v>44986</v>
      </c>
      <c r="C2457" s="13" t="str">
        <f>TEXT(bbdd_Social_Media_Trends[[#This Row],[Post_Date]],"aaaa-mm")</f>
        <v>2023-03</v>
      </c>
      <c r="D2457" s="1" t="s">
        <v>27</v>
      </c>
      <c r="E2457" s="1" t="s">
        <v>57</v>
      </c>
      <c r="F2457" s="1" t="s">
        <v>41</v>
      </c>
      <c r="G2457" s="1" t="s">
        <v>44</v>
      </c>
      <c r="H2457">
        <v>1708144</v>
      </c>
      <c r="I2457">
        <v>56901</v>
      </c>
      <c r="J2457">
        <v>20001</v>
      </c>
      <c r="K2457">
        <v>7802</v>
      </c>
      <c r="L2457">
        <f>bbdd_Social_Media_Trends[[#This Row],[Likes]]+bbdd_Social_Media_Trends[[#This Row],[Shares]]+bbdd_Social_Media_Trends[[#This Row],[Comments]]</f>
        <v>84704</v>
      </c>
      <c r="M2457">
        <f>bbdd_Social_Media_Trends[[#This Row],[Interactions]]/bbdd_Social_Media_Trends[[#This Row],[Views]]</f>
        <v>4.958832510608005E-2</v>
      </c>
      <c r="N2457" s="1" t="s">
        <v>22</v>
      </c>
      <c r="O2457" s="4">
        <f t="shared" si="38"/>
        <v>0</v>
      </c>
    </row>
    <row r="2458" spans="1:15">
      <c r="A2458" s="1" t="s">
        <v>2498</v>
      </c>
      <c r="B2458" s="2">
        <v>44930</v>
      </c>
      <c r="C2458" s="13" t="str">
        <f>TEXT(bbdd_Social_Media_Trends[[#This Row],[Post_Date]],"aaaa-mm")</f>
        <v>2023-01</v>
      </c>
      <c r="D2458" s="1" t="s">
        <v>12</v>
      </c>
      <c r="E2458" s="1" t="s">
        <v>31</v>
      </c>
      <c r="F2458" s="1" t="s">
        <v>41</v>
      </c>
      <c r="G2458" s="1" t="s">
        <v>50</v>
      </c>
      <c r="H2458">
        <v>4730930</v>
      </c>
      <c r="I2458">
        <v>442721</v>
      </c>
      <c r="J2458">
        <v>55560</v>
      </c>
      <c r="K2458">
        <v>33554</v>
      </c>
      <c r="L2458">
        <f>bbdd_Social_Media_Trends[[#This Row],[Likes]]+bbdd_Social_Media_Trends[[#This Row],[Shares]]+bbdd_Social_Media_Trends[[#This Row],[Comments]]</f>
        <v>531835</v>
      </c>
      <c r="M2458">
        <f>bbdd_Social_Media_Trends[[#This Row],[Interactions]]/bbdd_Social_Media_Trends[[#This Row],[Views]]</f>
        <v>0.1124165861680473</v>
      </c>
      <c r="N2458" s="1" t="s">
        <v>16</v>
      </c>
      <c r="O2458" s="4">
        <f t="shared" si="38"/>
        <v>0</v>
      </c>
    </row>
    <row r="2459" spans="1:15">
      <c r="A2459" s="1" t="s">
        <v>2499</v>
      </c>
      <c r="B2459" s="2">
        <v>44702</v>
      </c>
      <c r="C2459" s="13" t="str">
        <f>TEXT(bbdd_Social_Media_Trends[[#This Row],[Post_Date]],"aaaa-mm")</f>
        <v>2022-05</v>
      </c>
      <c r="D2459" s="1" t="s">
        <v>18</v>
      </c>
      <c r="E2459" s="1" t="s">
        <v>39</v>
      </c>
      <c r="F2459" s="1" t="s">
        <v>36</v>
      </c>
      <c r="G2459" s="1" t="s">
        <v>50</v>
      </c>
      <c r="H2459">
        <v>2361266</v>
      </c>
      <c r="I2459">
        <v>184502</v>
      </c>
      <c r="J2459">
        <v>87669</v>
      </c>
      <c r="K2459">
        <v>13578</v>
      </c>
      <c r="L2459">
        <f>bbdd_Social_Media_Trends[[#This Row],[Likes]]+bbdd_Social_Media_Trends[[#This Row],[Shares]]+bbdd_Social_Media_Trends[[#This Row],[Comments]]</f>
        <v>285749</v>
      </c>
      <c r="M2459">
        <f>bbdd_Social_Media_Trends[[#This Row],[Interactions]]/bbdd_Social_Media_Trends[[#This Row],[Views]]</f>
        <v>0.12101516728737889</v>
      </c>
      <c r="N2459" s="1" t="s">
        <v>22</v>
      </c>
      <c r="O2459" s="4">
        <f t="shared" si="38"/>
        <v>0</v>
      </c>
    </row>
    <row r="2460" spans="1:15">
      <c r="A2460" s="1" t="s">
        <v>2500</v>
      </c>
      <c r="B2460" s="2">
        <v>44978</v>
      </c>
      <c r="C2460" s="13" t="str">
        <f>TEXT(bbdd_Social_Media_Trends[[#This Row],[Post_Date]],"aaaa-mm")</f>
        <v>2023-02</v>
      </c>
      <c r="D2460" s="1" t="s">
        <v>27</v>
      </c>
      <c r="E2460" s="1" t="s">
        <v>39</v>
      </c>
      <c r="F2460" s="1" t="s">
        <v>36</v>
      </c>
      <c r="G2460" s="1" t="s">
        <v>25</v>
      </c>
      <c r="H2460">
        <v>3159075</v>
      </c>
      <c r="I2460">
        <v>438956</v>
      </c>
      <c r="J2460">
        <v>91840</v>
      </c>
      <c r="K2460">
        <v>31899</v>
      </c>
      <c r="L2460">
        <f>bbdd_Social_Media_Trends[[#This Row],[Likes]]+bbdd_Social_Media_Trends[[#This Row],[Shares]]+bbdd_Social_Media_Trends[[#This Row],[Comments]]</f>
        <v>562695</v>
      </c>
      <c r="M2460">
        <f>bbdd_Social_Media_Trends[[#This Row],[Interactions]]/bbdd_Social_Media_Trends[[#This Row],[Views]]</f>
        <v>0.17812017758362811</v>
      </c>
      <c r="N2460" s="1" t="s">
        <v>29</v>
      </c>
      <c r="O2460" s="4">
        <f t="shared" si="38"/>
        <v>0</v>
      </c>
    </row>
    <row r="2461" spans="1:15">
      <c r="A2461" s="1" t="s">
        <v>2501</v>
      </c>
      <c r="B2461" s="2">
        <v>44691</v>
      </c>
      <c r="C2461" s="13" t="str">
        <f>TEXT(bbdd_Social_Media_Trends[[#This Row],[Post_Date]],"aaaa-mm")</f>
        <v>2022-05</v>
      </c>
      <c r="D2461" s="1" t="s">
        <v>18</v>
      </c>
      <c r="E2461" s="1" t="s">
        <v>31</v>
      </c>
      <c r="F2461" s="1" t="s">
        <v>36</v>
      </c>
      <c r="G2461" s="1" t="s">
        <v>15</v>
      </c>
      <c r="H2461">
        <v>3526448</v>
      </c>
      <c r="I2461">
        <v>51600</v>
      </c>
      <c r="J2461">
        <v>83324</v>
      </c>
      <c r="K2461">
        <v>34949</v>
      </c>
      <c r="L2461">
        <f>bbdd_Social_Media_Trends[[#This Row],[Likes]]+bbdd_Social_Media_Trends[[#This Row],[Shares]]+bbdd_Social_Media_Trends[[#This Row],[Comments]]</f>
        <v>169873</v>
      </c>
      <c r="M2461">
        <f>bbdd_Social_Media_Trends[[#This Row],[Interactions]]/bbdd_Social_Media_Trends[[#This Row],[Views]]</f>
        <v>4.8171134240459525E-2</v>
      </c>
      <c r="N2461" s="1" t="s">
        <v>16</v>
      </c>
      <c r="O2461" s="4">
        <f t="shared" si="38"/>
        <v>0</v>
      </c>
    </row>
    <row r="2462" spans="1:15">
      <c r="A2462" s="1" t="s">
        <v>2502</v>
      </c>
      <c r="B2462" s="2">
        <v>44846</v>
      </c>
      <c r="C2462" s="13" t="str">
        <f>TEXT(bbdd_Social_Media_Trends[[#This Row],[Post_Date]],"aaaa-mm")</f>
        <v>2022-10</v>
      </c>
      <c r="D2462" s="1" t="s">
        <v>12</v>
      </c>
      <c r="E2462" s="1" t="s">
        <v>35</v>
      </c>
      <c r="F2462" s="1" t="s">
        <v>20</v>
      </c>
      <c r="G2462" s="1" t="s">
        <v>37</v>
      </c>
      <c r="H2462">
        <v>449285</v>
      </c>
      <c r="I2462">
        <v>61991</v>
      </c>
      <c r="J2462">
        <v>31039</v>
      </c>
      <c r="K2462">
        <v>47417</v>
      </c>
      <c r="L2462">
        <f>bbdd_Social_Media_Trends[[#This Row],[Likes]]+bbdd_Social_Media_Trends[[#This Row],[Shares]]+bbdd_Social_Media_Trends[[#This Row],[Comments]]</f>
        <v>140447</v>
      </c>
      <c r="M2462">
        <f>bbdd_Social_Media_Trends[[#This Row],[Interactions]]/bbdd_Social_Media_Trends[[#This Row],[Views]]</f>
        <v>0.31260113291118108</v>
      </c>
      <c r="N2462" s="1" t="s">
        <v>29</v>
      </c>
      <c r="O2462" s="4">
        <f t="shared" si="38"/>
        <v>0</v>
      </c>
    </row>
    <row r="2463" spans="1:15">
      <c r="A2463" s="1" t="s">
        <v>2503</v>
      </c>
      <c r="B2463" s="2">
        <v>45147</v>
      </c>
      <c r="C2463" s="13" t="str">
        <f>TEXT(bbdd_Social_Media_Trends[[#This Row],[Post_Date]],"aaaa-mm")</f>
        <v>2023-08</v>
      </c>
      <c r="D2463" s="1" t="s">
        <v>18</v>
      </c>
      <c r="E2463" s="1" t="s">
        <v>59</v>
      </c>
      <c r="F2463" s="1" t="s">
        <v>41</v>
      </c>
      <c r="G2463" s="1" t="s">
        <v>21</v>
      </c>
      <c r="H2463">
        <v>3003531</v>
      </c>
      <c r="I2463">
        <v>381398</v>
      </c>
      <c r="J2463">
        <v>70031</v>
      </c>
      <c r="K2463">
        <v>25141</v>
      </c>
      <c r="L2463">
        <f>bbdd_Social_Media_Trends[[#This Row],[Likes]]+bbdd_Social_Media_Trends[[#This Row],[Shares]]+bbdd_Social_Media_Trends[[#This Row],[Comments]]</f>
        <v>476570</v>
      </c>
      <c r="M2463">
        <f>bbdd_Social_Media_Trends[[#This Row],[Interactions]]/bbdd_Social_Media_Trends[[#This Row],[Views]]</f>
        <v>0.15866991218003076</v>
      </c>
      <c r="N2463" s="1" t="s">
        <v>29</v>
      </c>
      <c r="O2463" s="4">
        <f t="shared" si="38"/>
        <v>0</v>
      </c>
    </row>
    <row r="2464" spans="1:15">
      <c r="A2464" s="1" t="s">
        <v>2504</v>
      </c>
      <c r="B2464" s="2">
        <v>44884</v>
      </c>
      <c r="C2464" s="13" t="str">
        <f>TEXT(bbdd_Social_Media_Trends[[#This Row],[Post_Date]],"aaaa-mm")</f>
        <v>2022-11</v>
      </c>
      <c r="D2464" s="1" t="s">
        <v>12</v>
      </c>
      <c r="E2464" s="1" t="s">
        <v>39</v>
      </c>
      <c r="F2464" s="1" t="s">
        <v>41</v>
      </c>
      <c r="G2464" s="1" t="s">
        <v>44</v>
      </c>
      <c r="H2464">
        <v>4589879</v>
      </c>
      <c r="I2464">
        <v>316201</v>
      </c>
      <c r="J2464">
        <v>78508</v>
      </c>
      <c r="K2464">
        <v>13106</v>
      </c>
      <c r="L2464">
        <f>bbdd_Social_Media_Trends[[#This Row],[Likes]]+bbdd_Social_Media_Trends[[#This Row],[Shares]]+bbdd_Social_Media_Trends[[#This Row],[Comments]]</f>
        <v>407815</v>
      </c>
      <c r="M2464">
        <f>bbdd_Social_Media_Trends[[#This Row],[Interactions]]/bbdd_Social_Media_Trends[[#This Row],[Views]]</f>
        <v>8.8850926135525574E-2</v>
      </c>
      <c r="N2464" s="1" t="s">
        <v>29</v>
      </c>
      <c r="O2464" s="4">
        <f t="shared" si="38"/>
        <v>0</v>
      </c>
    </row>
    <row r="2465" spans="1:15">
      <c r="A2465" s="1" t="s">
        <v>2505</v>
      </c>
      <c r="B2465" s="2">
        <v>44888</v>
      </c>
      <c r="C2465" s="13" t="str">
        <f>TEXT(bbdd_Social_Media_Trends[[#This Row],[Post_Date]],"aaaa-mm")</f>
        <v>2022-11</v>
      </c>
      <c r="D2465" s="1" t="s">
        <v>24</v>
      </c>
      <c r="E2465" s="1" t="s">
        <v>59</v>
      </c>
      <c r="F2465" s="1" t="s">
        <v>32</v>
      </c>
      <c r="G2465" s="1" t="s">
        <v>25</v>
      </c>
      <c r="H2465">
        <v>556209</v>
      </c>
      <c r="I2465">
        <v>487912</v>
      </c>
      <c r="J2465">
        <v>29642</v>
      </c>
      <c r="K2465">
        <v>45365</v>
      </c>
      <c r="L2465">
        <f>bbdd_Social_Media_Trends[[#This Row],[Likes]]+bbdd_Social_Media_Trends[[#This Row],[Shares]]+bbdd_Social_Media_Trends[[#This Row],[Comments]]</f>
        <v>562919</v>
      </c>
      <c r="M2465">
        <f>bbdd_Social_Media_Trends[[#This Row],[Interactions]]/bbdd_Social_Media_Trends[[#This Row],[Views]]</f>
        <v>1.0120638105460358</v>
      </c>
      <c r="N2465" s="1" t="s">
        <v>22</v>
      </c>
      <c r="O2465" s="4">
        <f t="shared" si="38"/>
        <v>0</v>
      </c>
    </row>
    <row r="2466" spans="1:15">
      <c r="A2466" s="1" t="s">
        <v>2506</v>
      </c>
      <c r="B2466" s="2">
        <v>44728</v>
      </c>
      <c r="C2466" s="13" t="str">
        <f>TEXT(bbdd_Social_Media_Trends[[#This Row],[Post_Date]],"aaaa-mm")</f>
        <v>2022-06</v>
      </c>
      <c r="D2466" s="1" t="s">
        <v>27</v>
      </c>
      <c r="E2466" s="1" t="s">
        <v>35</v>
      </c>
      <c r="F2466" s="1" t="s">
        <v>20</v>
      </c>
      <c r="G2466" s="1" t="s">
        <v>21</v>
      </c>
      <c r="H2466">
        <v>3050658</v>
      </c>
      <c r="I2466">
        <v>191272</v>
      </c>
      <c r="J2466">
        <v>53935</v>
      </c>
      <c r="K2466">
        <v>19636</v>
      </c>
      <c r="L2466">
        <f>bbdd_Social_Media_Trends[[#This Row],[Likes]]+bbdd_Social_Media_Trends[[#This Row],[Shares]]+bbdd_Social_Media_Trends[[#This Row],[Comments]]</f>
        <v>264843</v>
      </c>
      <c r="M2466">
        <f>bbdd_Social_Media_Trends[[#This Row],[Interactions]]/bbdd_Social_Media_Trends[[#This Row],[Views]]</f>
        <v>8.6815041214059391E-2</v>
      </c>
      <c r="N2466" s="1" t="s">
        <v>16</v>
      </c>
      <c r="O2466" s="4">
        <f t="shared" si="38"/>
        <v>0</v>
      </c>
    </row>
    <row r="2467" spans="1:15">
      <c r="A2467" s="1" t="s">
        <v>2507</v>
      </c>
      <c r="B2467" s="2">
        <v>44909</v>
      </c>
      <c r="C2467" s="13" t="str">
        <f>TEXT(bbdd_Social_Media_Trends[[#This Row],[Post_Date]],"aaaa-mm")</f>
        <v>2022-12</v>
      </c>
      <c r="D2467" s="1" t="s">
        <v>24</v>
      </c>
      <c r="E2467" s="1" t="s">
        <v>13</v>
      </c>
      <c r="F2467" s="1" t="s">
        <v>36</v>
      </c>
      <c r="G2467" s="1" t="s">
        <v>60</v>
      </c>
      <c r="H2467">
        <v>468718</v>
      </c>
      <c r="I2467">
        <v>351338</v>
      </c>
      <c r="J2467">
        <v>89790</v>
      </c>
      <c r="K2467">
        <v>32094</v>
      </c>
      <c r="L2467">
        <f>bbdd_Social_Media_Trends[[#This Row],[Likes]]+bbdd_Social_Media_Trends[[#This Row],[Shares]]+bbdd_Social_Media_Trends[[#This Row],[Comments]]</f>
        <v>473222</v>
      </c>
      <c r="M2467">
        <f>bbdd_Social_Media_Trends[[#This Row],[Interactions]]/bbdd_Social_Media_Trends[[#This Row],[Views]]</f>
        <v>1.0096091893206576</v>
      </c>
      <c r="N2467" s="1" t="s">
        <v>16</v>
      </c>
      <c r="O2467" s="4">
        <f t="shared" si="38"/>
        <v>0</v>
      </c>
    </row>
    <row r="2468" spans="1:15">
      <c r="A2468" s="1" t="s">
        <v>2508</v>
      </c>
      <c r="B2468" s="2">
        <v>44738</v>
      </c>
      <c r="C2468" s="13" t="str">
        <f>TEXT(bbdd_Social_Media_Trends[[#This Row],[Post_Date]],"aaaa-mm")</f>
        <v>2022-06</v>
      </c>
      <c r="D2468" s="1" t="s">
        <v>12</v>
      </c>
      <c r="E2468" s="1" t="s">
        <v>46</v>
      </c>
      <c r="F2468" s="1" t="s">
        <v>41</v>
      </c>
      <c r="G2468" s="1" t="s">
        <v>25</v>
      </c>
      <c r="H2468">
        <v>1024956</v>
      </c>
      <c r="I2468">
        <v>294506</v>
      </c>
      <c r="J2468">
        <v>13536</v>
      </c>
      <c r="K2468">
        <v>48320</v>
      </c>
      <c r="L2468">
        <f>bbdd_Social_Media_Trends[[#This Row],[Likes]]+bbdd_Social_Media_Trends[[#This Row],[Shares]]+bbdd_Social_Media_Trends[[#This Row],[Comments]]</f>
        <v>356362</v>
      </c>
      <c r="M2468">
        <f>bbdd_Social_Media_Trends[[#This Row],[Interactions]]/bbdd_Social_Media_Trends[[#This Row],[Views]]</f>
        <v>0.34768516892432455</v>
      </c>
      <c r="N2468" s="1" t="s">
        <v>16</v>
      </c>
      <c r="O2468" s="4">
        <f t="shared" si="38"/>
        <v>0</v>
      </c>
    </row>
    <row r="2469" spans="1:15">
      <c r="A2469" s="1" t="s">
        <v>2509</v>
      </c>
      <c r="B2469" s="2">
        <v>44670</v>
      </c>
      <c r="C2469" s="13" t="str">
        <f>TEXT(bbdd_Social_Media_Trends[[#This Row],[Post_Date]],"aaaa-mm")</f>
        <v>2022-04</v>
      </c>
      <c r="D2469" s="1" t="s">
        <v>24</v>
      </c>
      <c r="E2469" s="1" t="s">
        <v>13</v>
      </c>
      <c r="F2469" s="1" t="s">
        <v>14</v>
      </c>
      <c r="G2469" s="1" t="s">
        <v>44</v>
      </c>
      <c r="H2469">
        <v>2127962</v>
      </c>
      <c r="I2469">
        <v>220734</v>
      </c>
      <c r="J2469">
        <v>21453</v>
      </c>
      <c r="K2469">
        <v>14972</v>
      </c>
      <c r="L2469">
        <f>bbdd_Social_Media_Trends[[#This Row],[Likes]]+bbdd_Social_Media_Trends[[#This Row],[Shares]]+bbdd_Social_Media_Trends[[#This Row],[Comments]]</f>
        <v>257159</v>
      </c>
      <c r="M2469">
        <f>bbdd_Social_Media_Trends[[#This Row],[Interactions]]/bbdd_Social_Media_Trends[[#This Row],[Views]]</f>
        <v>0.12084755272885513</v>
      </c>
      <c r="N2469" s="1" t="s">
        <v>22</v>
      </c>
      <c r="O2469" s="4">
        <f t="shared" si="38"/>
        <v>0</v>
      </c>
    </row>
    <row r="2470" spans="1:15">
      <c r="A2470" s="1" t="s">
        <v>2510</v>
      </c>
      <c r="B2470" s="2">
        <v>44633</v>
      </c>
      <c r="C2470" s="13" t="str">
        <f>TEXT(bbdd_Social_Media_Trends[[#This Row],[Post_Date]],"aaaa-mm")</f>
        <v>2022-03</v>
      </c>
      <c r="D2470" s="1" t="s">
        <v>24</v>
      </c>
      <c r="E2470" s="1" t="s">
        <v>59</v>
      </c>
      <c r="F2470" s="1" t="s">
        <v>47</v>
      </c>
      <c r="G2470" s="1" t="s">
        <v>50</v>
      </c>
      <c r="H2470">
        <v>4856986</v>
      </c>
      <c r="I2470">
        <v>291395</v>
      </c>
      <c r="J2470">
        <v>99817</v>
      </c>
      <c r="K2470">
        <v>7707</v>
      </c>
      <c r="L2470">
        <f>bbdd_Social_Media_Trends[[#This Row],[Likes]]+bbdd_Social_Media_Trends[[#This Row],[Shares]]+bbdd_Social_Media_Trends[[#This Row],[Comments]]</f>
        <v>398919</v>
      </c>
      <c r="M2470">
        <f>bbdd_Social_Media_Trends[[#This Row],[Interactions]]/bbdd_Social_Media_Trends[[#This Row],[Views]]</f>
        <v>8.213303476682865E-2</v>
      </c>
      <c r="N2470" s="1" t="s">
        <v>16</v>
      </c>
      <c r="O2470" s="4">
        <f t="shared" si="38"/>
        <v>0</v>
      </c>
    </row>
    <row r="2471" spans="1:15">
      <c r="A2471" s="1" t="s">
        <v>2511</v>
      </c>
      <c r="B2471" s="2">
        <v>44725</v>
      </c>
      <c r="C2471" s="13" t="str">
        <f>TEXT(bbdd_Social_Media_Trends[[#This Row],[Post_Date]],"aaaa-mm")</f>
        <v>2022-06</v>
      </c>
      <c r="D2471" s="1" t="s">
        <v>24</v>
      </c>
      <c r="E2471" s="1" t="s">
        <v>35</v>
      </c>
      <c r="F2471" s="1" t="s">
        <v>32</v>
      </c>
      <c r="G2471" s="1" t="s">
        <v>28</v>
      </c>
      <c r="H2471">
        <v>1318537</v>
      </c>
      <c r="I2471">
        <v>324242</v>
      </c>
      <c r="J2471">
        <v>11914</v>
      </c>
      <c r="K2471">
        <v>19688</v>
      </c>
      <c r="L2471">
        <f>bbdd_Social_Media_Trends[[#This Row],[Likes]]+bbdd_Social_Media_Trends[[#This Row],[Shares]]+bbdd_Social_Media_Trends[[#This Row],[Comments]]</f>
        <v>355844</v>
      </c>
      <c r="M2471">
        <f>bbdd_Social_Media_Trends[[#This Row],[Interactions]]/bbdd_Social_Media_Trends[[#This Row],[Views]]</f>
        <v>0.2698779025541187</v>
      </c>
      <c r="N2471" s="1" t="s">
        <v>29</v>
      </c>
      <c r="O2471" s="4">
        <f t="shared" si="38"/>
        <v>0</v>
      </c>
    </row>
    <row r="2472" spans="1:15">
      <c r="A2472" s="1" t="s">
        <v>2512</v>
      </c>
      <c r="B2472" s="2">
        <v>44713</v>
      </c>
      <c r="C2472" s="13" t="str">
        <f>TEXT(bbdd_Social_Media_Trends[[#This Row],[Post_Date]],"aaaa-mm")</f>
        <v>2022-06</v>
      </c>
      <c r="D2472" s="1" t="s">
        <v>24</v>
      </c>
      <c r="E2472" s="1" t="s">
        <v>49</v>
      </c>
      <c r="F2472" s="1" t="s">
        <v>14</v>
      </c>
      <c r="G2472" s="1" t="s">
        <v>28</v>
      </c>
      <c r="H2472">
        <v>2020909</v>
      </c>
      <c r="I2472">
        <v>65259</v>
      </c>
      <c r="J2472">
        <v>90445</v>
      </c>
      <c r="K2472">
        <v>33608</v>
      </c>
      <c r="L2472">
        <f>bbdd_Social_Media_Trends[[#This Row],[Likes]]+bbdd_Social_Media_Trends[[#This Row],[Shares]]+bbdd_Social_Media_Trends[[#This Row],[Comments]]</f>
        <v>189312</v>
      </c>
      <c r="M2472">
        <f>bbdd_Social_Media_Trends[[#This Row],[Interactions]]/bbdd_Social_Media_Trends[[#This Row],[Views]]</f>
        <v>9.3676657385364709E-2</v>
      </c>
      <c r="N2472" s="1" t="s">
        <v>22</v>
      </c>
      <c r="O2472" s="4">
        <f t="shared" si="38"/>
        <v>0</v>
      </c>
    </row>
    <row r="2473" spans="1:15">
      <c r="A2473" s="1" t="s">
        <v>2513</v>
      </c>
      <c r="B2473" s="2">
        <v>44987</v>
      </c>
      <c r="C2473" s="13" t="str">
        <f>TEXT(bbdd_Social_Media_Trends[[#This Row],[Post_Date]],"aaaa-mm")</f>
        <v>2023-03</v>
      </c>
      <c r="D2473" s="1" t="s">
        <v>12</v>
      </c>
      <c r="E2473" s="1" t="s">
        <v>46</v>
      </c>
      <c r="F2473" s="1" t="s">
        <v>47</v>
      </c>
      <c r="G2473" s="1" t="s">
        <v>28</v>
      </c>
      <c r="H2473">
        <v>781134</v>
      </c>
      <c r="I2473">
        <v>305684</v>
      </c>
      <c r="J2473">
        <v>90185</v>
      </c>
      <c r="K2473">
        <v>22404</v>
      </c>
      <c r="L2473">
        <f>bbdd_Social_Media_Trends[[#This Row],[Likes]]+bbdd_Social_Media_Trends[[#This Row],[Shares]]+bbdd_Social_Media_Trends[[#This Row],[Comments]]</f>
        <v>418273</v>
      </c>
      <c r="M2473">
        <f>bbdd_Social_Media_Trends[[#This Row],[Interactions]]/bbdd_Social_Media_Trends[[#This Row],[Views]]</f>
        <v>0.53546894642916576</v>
      </c>
      <c r="N2473" s="1" t="s">
        <v>16</v>
      </c>
      <c r="O2473" s="4">
        <f t="shared" si="38"/>
        <v>0</v>
      </c>
    </row>
    <row r="2474" spans="1:15">
      <c r="A2474" s="1" t="s">
        <v>2514</v>
      </c>
      <c r="B2474" s="2">
        <v>44741</v>
      </c>
      <c r="C2474" s="13" t="str">
        <f>TEXT(bbdd_Social_Media_Trends[[#This Row],[Post_Date]],"aaaa-mm")</f>
        <v>2022-06</v>
      </c>
      <c r="D2474" s="1" t="s">
        <v>18</v>
      </c>
      <c r="E2474" s="1" t="s">
        <v>31</v>
      </c>
      <c r="F2474" s="1" t="s">
        <v>41</v>
      </c>
      <c r="G2474" s="1" t="s">
        <v>44</v>
      </c>
      <c r="H2474">
        <v>2349428</v>
      </c>
      <c r="I2474">
        <v>91877</v>
      </c>
      <c r="J2474">
        <v>14035</v>
      </c>
      <c r="K2474">
        <v>48890</v>
      </c>
      <c r="L2474">
        <f>bbdd_Social_Media_Trends[[#This Row],[Likes]]+bbdd_Social_Media_Trends[[#This Row],[Shares]]+bbdd_Social_Media_Trends[[#This Row],[Comments]]</f>
        <v>154802</v>
      </c>
      <c r="M2474">
        <f>bbdd_Social_Media_Trends[[#This Row],[Interactions]]/bbdd_Social_Media_Trends[[#This Row],[Views]]</f>
        <v>6.5889229208130659E-2</v>
      </c>
      <c r="N2474" s="1" t="s">
        <v>16</v>
      </c>
      <c r="O2474" s="4">
        <f t="shared" si="38"/>
        <v>0</v>
      </c>
    </row>
    <row r="2475" spans="1:15">
      <c r="A2475" s="1" t="s">
        <v>2515</v>
      </c>
      <c r="B2475" s="2">
        <v>44702</v>
      </c>
      <c r="C2475" s="13" t="str">
        <f>TEXT(bbdd_Social_Media_Trends[[#This Row],[Post_Date]],"aaaa-mm")</f>
        <v>2022-05</v>
      </c>
      <c r="D2475" s="1" t="s">
        <v>18</v>
      </c>
      <c r="E2475" s="1" t="s">
        <v>46</v>
      </c>
      <c r="F2475" s="1" t="s">
        <v>32</v>
      </c>
      <c r="G2475" s="1" t="s">
        <v>50</v>
      </c>
      <c r="H2475">
        <v>3495833</v>
      </c>
      <c r="I2475">
        <v>247723</v>
      </c>
      <c r="J2475">
        <v>73354</v>
      </c>
      <c r="K2475">
        <v>24761</v>
      </c>
      <c r="L2475">
        <f>bbdd_Social_Media_Trends[[#This Row],[Likes]]+bbdd_Social_Media_Trends[[#This Row],[Shares]]+bbdd_Social_Media_Trends[[#This Row],[Comments]]</f>
        <v>345838</v>
      </c>
      <c r="M2475">
        <f>bbdd_Social_Media_Trends[[#This Row],[Interactions]]/bbdd_Social_Media_Trends[[#This Row],[Views]]</f>
        <v>9.8928638753624676E-2</v>
      </c>
      <c r="N2475" s="1" t="s">
        <v>16</v>
      </c>
      <c r="O2475" s="4">
        <f t="shared" si="38"/>
        <v>0</v>
      </c>
    </row>
    <row r="2476" spans="1:15">
      <c r="A2476" s="1" t="s">
        <v>2516</v>
      </c>
      <c r="B2476" s="2">
        <v>45122</v>
      </c>
      <c r="C2476" s="13" t="str">
        <f>TEXT(bbdd_Social_Media_Trends[[#This Row],[Post_Date]],"aaaa-mm")</f>
        <v>2023-07</v>
      </c>
      <c r="D2476" s="1" t="s">
        <v>24</v>
      </c>
      <c r="E2476" s="1" t="s">
        <v>35</v>
      </c>
      <c r="F2476" s="1" t="s">
        <v>41</v>
      </c>
      <c r="G2476" s="1" t="s">
        <v>15</v>
      </c>
      <c r="H2476">
        <v>754145</v>
      </c>
      <c r="I2476">
        <v>104586</v>
      </c>
      <c r="J2476">
        <v>83802</v>
      </c>
      <c r="K2476">
        <v>36911</v>
      </c>
      <c r="L2476">
        <f>bbdd_Social_Media_Trends[[#This Row],[Likes]]+bbdd_Social_Media_Trends[[#This Row],[Shares]]+bbdd_Social_Media_Trends[[#This Row],[Comments]]</f>
        <v>225299</v>
      </c>
      <c r="M2476">
        <f>bbdd_Social_Media_Trends[[#This Row],[Interactions]]/bbdd_Social_Media_Trends[[#This Row],[Views]]</f>
        <v>0.29874758832850445</v>
      </c>
      <c r="N2476" s="1" t="s">
        <v>16</v>
      </c>
      <c r="O2476" s="4">
        <f t="shared" si="38"/>
        <v>0</v>
      </c>
    </row>
    <row r="2477" spans="1:15">
      <c r="A2477" s="1" t="s">
        <v>2517</v>
      </c>
      <c r="B2477" s="2">
        <v>45233</v>
      </c>
      <c r="C2477" s="13" t="str">
        <f>TEXT(bbdd_Social_Media_Trends[[#This Row],[Post_Date]],"aaaa-mm")</f>
        <v>2023-11</v>
      </c>
      <c r="D2477" s="1" t="s">
        <v>12</v>
      </c>
      <c r="E2477" s="1" t="s">
        <v>59</v>
      </c>
      <c r="F2477" s="1" t="s">
        <v>20</v>
      </c>
      <c r="G2477" s="1" t="s">
        <v>60</v>
      </c>
      <c r="H2477">
        <v>2286322</v>
      </c>
      <c r="I2477">
        <v>316805</v>
      </c>
      <c r="J2477">
        <v>99649</v>
      </c>
      <c r="K2477">
        <v>12197</v>
      </c>
      <c r="L2477">
        <f>bbdd_Social_Media_Trends[[#This Row],[Likes]]+bbdd_Social_Media_Trends[[#This Row],[Shares]]+bbdd_Social_Media_Trends[[#This Row],[Comments]]</f>
        <v>428651</v>
      </c>
      <c r="M2477">
        <f>bbdd_Social_Media_Trends[[#This Row],[Interactions]]/bbdd_Social_Media_Trends[[#This Row],[Views]]</f>
        <v>0.18748496493494793</v>
      </c>
      <c r="N2477" s="1" t="s">
        <v>16</v>
      </c>
      <c r="O2477" s="4">
        <f t="shared" si="38"/>
        <v>0</v>
      </c>
    </row>
    <row r="2478" spans="1:15">
      <c r="A2478" s="1" t="s">
        <v>2518</v>
      </c>
      <c r="B2478" s="2">
        <v>45148</v>
      </c>
      <c r="C2478" s="13" t="str">
        <f>TEXT(bbdd_Social_Media_Trends[[#This Row],[Post_Date]],"aaaa-mm")</f>
        <v>2023-08</v>
      </c>
      <c r="D2478" s="1" t="s">
        <v>27</v>
      </c>
      <c r="E2478" s="1" t="s">
        <v>49</v>
      </c>
      <c r="F2478" s="1" t="s">
        <v>20</v>
      </c>
      <c r="G2478" s="1" t="s">
        <v>50</v>
      </c>
      <c r="H2478">
        <v>2307501</v>
      </c>
      <c r="I2478">
        <v>358459</v>
      </c>
      <c r="J2478">
        <v>4933</v>
      </c>
      <c r="K2478">
        <v>24085</v>
      </c>
      <c r="L2478">
        <f>bbdd_Social_Media_Trends[[#This Row],[Likes]]+bbdd_Social_Media_Trends[[#This Row],[Shares]]+bbdd_Social_Media_Trends[[#This Row],[Comments]]</f>
        <v>387477</v>
      </c>
      <c r="M2478">
        <f>bbdd_Social_Media_Trends[[#This Row],[Interactions]]/bbdd_Social_Media_Trends[[#This Row],[Views]]</f>
        <v>0.16792062061944935</v>
      </c>
      <c r="N2478" s="1" t="s">
        <v>22</v>
      </c>
      <c r="O2478" s="4">
        <f t="shared" si="38"/>
        <v>0</v>
      </c>
    </row>
    <row r="2479" spans="1:15">
      <c r="A2479" s="1" t="s">
        <v>2519</v>
      </c>
      <c r="B2479" s="2">
        <v>45028</v>
      </c>
      <c r="C2479" s="13" t="str">
        <f>TEXT(bbdd_Social_Media_Trends[[#This Row],[Post_Date]],"aaaa-mm")</f>
        <v>2023-04</v>
      </c>
      <c r="D2479" s="1" t="s">
        <v>27</v>
      </c>
      <c r="E2479" s="1" t="s">
        <v>52</v>
      </c>
      <c r="F2479" s="1" t="s">
        <v>36</v>
      </c>
      <c r="G2479" s="1" t="s">
        <v>60</v>
      </c>
      <c r="H2479">
        <v>3047358</v>
      </c>
      <c r="I2479">
        <v>462784</v>
      </c>
      <c r="J2479">
        <v>10533</v>
      </c>
      <c r="K2479">
        <v>18903</v>
      </c>
      <c r="L2479">
        <f>bbdd_Social_Media_Trends[[#This Row],[Likes]]+bbdd_Social_Media_Trends[[#This Row],[Shares]]+bbdd_Social_Media_Trends[[#This Row],[Comments]]</f>
        <v>492220</v>
      </c>
      <c r="M2479">
        <f>bbdd_Social_Media_Trends[[#This Row],[Interactions]]/bbdd_Social_Media_Trends[[#This Row],[Views]]</f>
        <v>0.16152352299926689</v>
      </c>
      <c r="N2479" s="1" t="s">
        <v>29</v>
      </c>
      <c r="O2479" s="4">
        <f t="shared" si="38"/>
        <v>0</v>
      </c>
    </row>
    <row r="2480" spans="1:15">
      <c r="A2480" s="1" t="s">
        <v>2520</v>
      </c>
      <c r="B2480" s="2">
        <v>45226</v>
      </c>
      <c r="C2480" s="13" t="str">
        <f>TEXT(bbdd_Social_Media_Trends[[#This Row],[Post_Date]],"aaaa-mm")</f>
        <v>2023-10</v>
      </c>
      <c r="D2480" s="1" t="s">
        <v>27</v>
      </c>
      <c r="E2480" s="1" t="s">
        <v>52</v>
      </c>
      <c r="F2480" s="1" t="s">
        <v>47</v>
      </c>
      <c r="G2480" s="1" t="s">
        <v>50</v>
      </c>
      <c r="H2480">
        <v>3309387</v>
      </c>
      <c r="I2480">
        <v>35776</v>
      </c>
      <c r="J2480">
        <v>49912</v>
      </c>
      <c r="K2480">
        <v>10371</v>
      </c>
      <c r="L2480">
        <f>bbdd_Social_Media_Trends[[#This Row],[Likes]]+bbdd_Social_Media_Trends[[#This Row],[Shares]]+bbdd_Social_Media_Trends[[#This Row],[Comments]]</f>
        <v>96059</v>
      </c>
      <c r="M2480">
        <f>bbdd_Social_Media_Trends[[#This Row],[Interactions]]/bbdd_Social_Media_Trends[[#This Row],[Views]]</f>
        <v>2.9026221472435831E-2</v>
      </c>
      <c r="N2480" s="1" t="s">
        <v>22</v>
      </c>
      <c r="O2480" s="4">
        <f t="shared" si="38"/>
        <v>0</v>
      </c>
    </row>
    <row r="2481" spans="1:15">
      <c r="A2481" s="1" t="s">
        <v>2521</v>
      </c>
      <c r="B2481" s="2">
        <v>45245</v>
      </c>
      <c r="C2481" s="13" t="str">
        <f>TEXT(bbdd_Social_Media_Trends[[#This Row],[Post_Date]],"aaaa-mm")</f>
        <v>2023-11</v>
      </c>
      <c r="D2481" s="1" t="s">
        <v>12</v>
      </c>
      <c r="E2481" s="1" t="s">
        <v>46</v>
      </c>
      <c r="F2481" s="1" t="s">
        <v>36</v>
      </c>
      <c r="G2481" s="1" t="s">
        <v>60</v>
      </c>
      <c r="H2481">
        <v>187729</v>
      </c>
      <c r="I2481">
        <v>306823</v>
      </c>
      <c r="J2481">
        <v>3693</v>
      </c>
      <c r="K2481">
        <v>18459</v>
      </c>
      <c r="L2481">
        <f>bbdd_Social_Media_Trends[[#This Row],[Likes]]+bbdd_Social_Media_Trends[[#This Row],[Shares]]+bbdd_Social_Media_Trends[[#This Row],[Comments]]</f>
        <v>328975</v>
      </c>
      <c r="M2481">
        <f>bbdd_Social_Media_Trends[[#This Row],[Interactions]]/bbdd_Social_Media_Trends[[#This Row],[Views]]</f>
        <v>1.7523930772549792</v>
      </c>
      <c r="N2481" s="1" t="s">
        <v>16</v>
      </c>
      <c r="O2481" s="4">
        <f t="shared" si="38"/>
        <v>0</v>
      </c>
    </row>
    <row r="2482" spans="1:15">
      <c r="A2482" s="1" t="s">
        <v>2522</v>
      </c>
      <c r="B2482" s="2">
        <v>45244</v>
      </c>
      <c r="C2482" s="13" t="str">
        <f>TEXT(bbdd_Social_Media_Trends[[#This Row],[Post_Date]],"aaaa-mm")</f>
        <v>2023-11</v>
      </c>
      <c r="D2482" s="1" t="s">
        <v>24</v>
      </c>
      <c r="E2482" s="1" t="s">
        <v>59</v>
      </c>
      <c r="F2482" s="1" t="s">
        <v>20</v>
      </c>
      <c r="G2482" s="1" t="s">
        <v>28</v>
      </c>
      <c r="H2482">
        <v>3058341</v>
      </c>
      <c r="I2482">
        <v>425490</v>
      </c>
      <c r="J2482">
        <v>24075</v>
      </c>
      <c r="K2482">
        <v>1043</v>
      </c>
      <c r="L2482">
        <f>bbdd_Social_Media_Trends[[#This Row],[Likes]]+bbdd_Social_Media_Trends[[#This Row],[Shares]]+bbdd_Social_Media_Trends[[#This Row],[Comments]]</f>
        <v>450608</v>
      </c>
      <c r="M2482">
        <f>bbdd_Social_Media_Trends[[#This Row],[Interactions]]/bbdd_Social_Media_Trends[[#This Row],[Views]]</f>
        <v>0.14733739632042339</v>
      </c>
      <c r="N2482" s="1" t="s">
        <v>29</v>
      </c>
      <c r="O2482" s="4">
        <f t="shared" si="38"/>
        <v>0</v>
      </c>
    </row>
    <row r="2483" spans="1:15">
      <c r="A2483" s="1" t="s">
        <v>2523</v>
      </c>
      <c r="B2483" s="2">
        <v>44817</v>
      </c>
      <c r="C2483" s="13" t="str">
        <f>TEXT(bbdd_Social_Media_Trends[[#This Row],[Post_Date]],"aaaa-mm")</f>
        <v>2022-09</v>
      </c>
      <c r="D2483" s="1" t="s">
        <v>12</v>
      </c>
      <c r="E2483" s="1" t="s">
        <v>57</v>
      </c>
      <c r="F2483" s="1" t="s">
        <v>20</v>
      </c>
      <c r="G2483" s="1" t="s">
        <v>21</v>
      </c>
      <c r="H2483">
        <v>4047723</v>
      </c>
      <c r="I2483">
        <v>238367</v>
      </c>
      <c r="J2483">
        <v>5924</v>
      </c>
      <c r="K2483">
        <v>7164</v>
      </c>
      <c r="L2483">
        <f>bbdd_Social_Media_Trends[[#This Row],[Likes]]+bbdd_Social_Media_Trends[[#This Row],[Shares]]+bbdd_Social_Media_Trends[[#This Row],[Comments]]</f>
        <v>251455</v>
      </c>
      <c r="M2483">
        <f>bbdd_Social_Media_Trends[[#This Row],[Interactions]]/bbdd_Social_Media_Trends[[#This Row],[Views]]</f>
        <v>6.2122581016536949E-2</v>
      </c>
      <c r="N2483" s="1" t="s">
        <v>22</v>
      </c>
      <c r="O2483" s="4">
        <f t="shared" si="38"/>
        <v>0</v>
      </c>
    </row>
    <row r="2484" spans="1:15">
      <c r="A2484" s="1" t="s">
        <v>2524</v>
      </c>
      <c r="B2484" s="2">
        <v>45245</v>
      </c>
      <c r="C2484" s="13" t="str">
        <f>TEXT(bbdd_Social_Media_Trends[[#This Row],[Post_Date]],"aaaa-mm")</f>
        <v>2023-11</v>
      </c>
      <c r="D2484" s="1" t="s">
        <v>24</v>
      </c>
      <c r="E2484" s="1" t="s">
        <v>52</v>
      </c>
      <c r="F2484" s="1" t="s">
        <v>47</v>
      </c>
      <c r="G2484" s="1" t="s">
        <v>28</v>
      </c>
      <c r="H2484">
        <v>1543219</v>
      </c>
      <c r="I2484">
        <v>36775</v>
      </c>
      <c r="J2484">
        <v>22461</v>
      </c>
      <c r="K2484">
        <v>12596</v>
      </c>
      <c r="L2484">
        <f>bbdd_Social_Media_Trends[[#This Row],[Likes]]+bbdd_Social_Media_Trends[[#This Row],[Shares]]+bbdd_Social_Media_Trends[[#This Row],[Comments]]</f>
        <v>71832</v>
      </c>
      <c r="M2484">
        <f>bbdd_Social_Media_Trends[[#This Row],[Interactions]]/bbdd_Social_Media_Trends[[#This Row],[Views]]</f>
        <v>4.654686081495886E-2</v>
      </c>
      <c r="N2484" s="1" t="s">
        <v>29</v>
      </c>
      <c r="O2484" s="4">
        <f t="shared" si="38"/>
        <v>0</v>
      </c>
    </row>
    <row r="2485" spans="1:15">
      <c r="A2485" s="1" t="s">
        <v>2525</v>
      </c>
      <c r="B2485" s="2">
        <v>45057</v>
      </c>
      <c r="C2485" s="13" t="str">
        <f>TEXT(bbdd_Social_Media_Trends[[#This Row],[Post_Date]],"aaaa-mm")</f>
        <v>2023-05</v>
      </c>
      <c r="D2485" s="1" t="s">
        <v>24</v>
      </c>
      <c r="E2485" s="1" t="s">
        <v>35</v>
      </c>
      <c r="F2485" s="1" t="s">
        <v>32</v>
      </c>
      <c r="G2485" s="1" t="s">
        <v>15</v>
      </c>
      <c r="H2485">
        <v>1912145</v>
      </c>
      <c r="I2485">
        <v>125046</v>
      </c>
      <c r="J2485">
        <v>33950</v>
      </c>
      <c r="K2485">
        <v>35129</v>
      </c>
      <c r="L2485">
        <f>bbdd_Social_Media_Trends[[#This Row],[Likes]]+bbdd_Social_Media_Trends[[#This Row],[Shares]]+bbdd_Social_Media_Trends[[#This Row],[Comments]]</f>
        <v>194125</v>
      </c>
      <c r="M2485">
        <f>bbdd_Social_Media_Trends[[#This Row],[Interactions]]/bbdd_Social_Media_Trends[[#This Row],[Views]]</f>
        <v>0.10152211260129332</v>
      </c>
      <c r="N2485" s="1" t="s">
        <v>22</v>
      </c>
      <c r="O2485" s="4">
        <f t="shared" si="38"/>
        <v>0</v>
      </c>
    </row>
    <row r="2486" spans="1:15">
      <c r="A2486" s="1" t="s">
        <v>2526</v>
      </c>
      <c r="B2486" s="2">
        <v>44871</v>
      </c>
      <c r="C2486" s="13" t="str">
        <f>TEXT(bbdd_Social_Media_Trends[[#This Row],[Post_Date]],"aaaa-mm")</f>
        <v>2022-11</v>
      </c>
      <c r="D2486" s="1" t="s">
        <v>12</v>
      </c>
      <c r="E2486" s="1" t="s">
        <v>13</v>
      </c>
      <c r="F2486" s="1" t="s">
        <v>14</v>
      </c>
      <c r="G2486" s="1" t="s">
        <v>21</v>
      </c>
      <c r="H2486">
        <v>2497149</v>
      </c>
      <c r="I2486">
        <v>23114</v>
      </c>
      <c r="J2486">
        <v>23917</v>
      </c>
      <c r="K2486">
        <v>18942</v>
      </c>
      <c r="L2486">
        <f>bbdd_Social_Media_Trends[[#This Row],[Likes]]+bbdd_Social_Media_Trends[[#This Row],[Shares]]+bbdd_Social_Media_Trends[[#This Row],[Comments]]</f>
        <v>65973</v>
      </c>
      <c r="M2486">
        <f>bbdd_Social_Media_Trends[[#This Row],[Interactions]]/bbdd_Social_Media_Trends[[#This Row],[Views]]</f>
        <v>2.6419328602338105E-2</v>
      </c>
      <c r="N2486" s="1" t="s">
        <v>29</v>
      </c>
      <c r="O2486" s="4">
        <f t="shared" si="38"/>
        <v>0</v>
      </c>
    </row>
    <row r="2487" spans="1:15">
      <c r="A2487" s="1" t="s">
        <v>2527</v>
      </c>
      <c r="B2487" s="2">
        <v>44885</v>
      </c>
      <c r="C2487" s="13" t="str">
        <f>TEXT(bbdd_Social_Media_Trends[[#This Row],[Post_Date]],"aaaa-mm")</f>
        <v>2022-11</v>
      </c>
      <c r="D2487" s="1" t="s">
        <v>18</v>
      </c>
      <c r="E2487" s="1" t="s">
        <v>19</v>
      </c>
      <c r="F2487" s="1" t="s">
        <v>20</v>
      </c>
      <c r="G2487" s="1" t="s">
        <v>25</v>
      </c>
      <c r="H2487">
        <v>220575</v>
      </c>
      <c r="I2487">
        <v>200694</v>
      </c>
      <c r="J2487">
        <v>61870</v>
      </c>
      <c r="K2487">
        <v>17571</v>
      </c>
      <c r="L2487">
        <f>bbdd_Social_Media_Trends[[#This Row],[Likes]]+bbdd_Social_Media_Trends[[#This Row],[Shares]]+bbdd_Social_Media_Trends[[#This Row],[Comments]]</f>
        <v>280135</v>
      </c>
      <c r="M2487">
        <f>bbdd_Social_Media_Trends[[#This Row],[Interactions]]/bbdd_Social_Media_Trends[[#This Row],[Views]]</f>
        <v>1.2700215346254109</v>
      </c>
      <c r="N2487" s="1" t="s">
        <v>22</v>
      </c>
      <c r="O2487" s="4">
        <f t="shared" si="38"/>
        <v>0</v>
      </c>
    </row>
    <row r="2488" spans="1:15">
      <c r="A2488" s="1" t="s">
        <v>2528</v>
      </c>
      <c r="B2488" s="2">
        <v>44637</v>
      </c>
      <c r="C2488" s="13" t="str">
        <f>TEXT(bbdd_Social_Media_Trends[[#This Row],[Post_Date]],"aaaa-mm")</f>
        <v>2022-03</v>
      </c>
      <c r="D2488" s="1" t="s">
        <v>12</v>
      </c>
      <c r="E2488" s="1" t="s">
        <v>39</v>
      </c>
      <c r="F2488" s="1" t="s">
        <v>47</v>
      </c>
      <c r="G2488" s="1" t="s">
        <v>50</v>
      </c>
      <c r="H2488">
        <v>1373925</v>
      </c>
      <c r="I2488">
        <v>83584</v>
      </c>
      <c r="J2488">
        <v>5032</v>
      </c>
      <c r="K2488">
        <v>45668</v>
      </c>
      <c r="L2488">
        <f>bbdd_Social_Media_Trends[[#This Row],[Likes]]+bbdd_Social_Media_Trends[[#This Row],[Shares]]+bbdd_Social_Media_Trends[[#This Row],[Comments]]</f>
        <v>134284</v>
      </c>
      <c r="M2488">
        <f>bbdd_Social_Media_Trends[[#This Row],[Interactions]]/bbdd_Social_Media_Trends[[#This Row],[Views]]</f>
        <v>9.7737503866659386E-2</v>
      </c>
      <c r="N2488" s="1" t="s">
        <v>22</v>
      </c>
      <c r="O2488" s="4">
        <f t="shared" si="38"/>
        <v>0</v>
      </c>
    </row>
    <row r="2489" spans="1:15">
      <c r="A2489" s="1" t="s">
        <v>2529</v>
      </c>
      <c r="B2489" s="2">
        <v>44624</v>
      </c>
      <c r="C2489" s="13" t="str">
        <f>TEXT(bbdd_Social_Media_Trends[[#This Row],[Post_Date]],"aaaa-mm")</f>
        <v>2022-03</v>
      </c>
      <c r="D2489" s="1" t="s">
        <v>18</v>
      </c>
      <c r="E2489" s="1" t="s">
        <v>39</v>
      </c>
      <c r="F2489" s="1" t="s">
        <v>14</v>
      </c>
      <c r="G2489" s="1" t="s">
        <v>50</v>
      </c>
      <c r="H2489">
        <v>3287015</v>
      </c>
      <c r="I2489">
        <v>228853</v>
      </c>
      <c r="J2489">
        <v>73672</v>
      </c>
      <c r="K2489">
        <v>31885</v>
      </c>
      <c r="L2489">
        <f>bbdd_Social_Media_Trends[[#This Row],[Likes]]+bbdd_Social_Media_Trends[[#This Row],[Shares]]+bbdd_Social_Media_Trends[[#This Row],[Comments]]</f>
        <v>334410</v>
      </c>
      <c r="M2489">
        <f>bbdd_Social_Media_Trends[[#This Row],[Interactions]]/bbdd_Social_Media_Trends[[#This Row],[Views]]</f>
        <v>0.10173668206564314</v>
      </c>
      <c r="N2489" s="1" t="s">
        <v>22</v>
      </c>
      <c r="O2489" s="4">
        <f t="shared" si="38"/>
        <v>0</v>
      </c>
    </row>
    <row r="2490" spans="1:15">
      <c r="A2490" s="1" t="s">
        <v>2530</v>
      </c>
      <c r="B2490" s="2">
        <v>45104</v>
      </c>
      <c r="C2490" s="13" t="str">
        <f>TEXT(bbdd_Social_Media_Trends[[#This Row],[Post_Date]],"aaaa-mm")</f>
        <v>2023-06</v>
      </c>
      <c r="D2490" s="1" t="s">
        <v>12</v>
      </c>
      <c r="E2490" s="1" t="s">
        <v>52</v>
      </c>
      <c r="F2490" s="1" t="s">
        <v>36</v>
      </c>
      <c r="G2490" s="1" t="s">
        <v>50</v>
      </c>
      <c r="H2490">
        <v>3257070</v>
      </c>
      <c r="I2490">
        <v>20757</v>
      </c>
      <c r="J2490">
        <v>52198</v>
      </c>
      <c r="K2490">
        <v>42698</v>
      </c>
      <c r="L2490">
        <f>bbdd_Social_Media_Trends[[#This Row],[Likes]]+bbdd_Social_Media_Trends[[#This Row],[Shares]]+bbdd_Social_Media_Trends[[#This Row],[Comments]]</f>
        <v>115653</v>
      </c>
      <c r="M2490">
        <f>bbdd_Social_Media_Trends[[#This Row],[Interactions]]/bbdd_Social_Media_Trends[[#This Row],[Views]]</f>
        <v>3.5508294264476971E-2</v>
      </c>
      <c r="N2490" s="1" t="s">
        <v>22</v>
      </c>
      <c r="O2490" s="4">
        <f t="shared" si="38"/>
        <v>0</v>
      </c>
    </row>
    <row r="2491" spans="1:15">
      <c r="A2491" s="1" t="s">
        <v>2531</v>
      </c>
      <c r="B2491" s="2">
        <v>45130</v>
      </c>
      <c r="C2491" s="13" t="str">
        <f>TEXT(bbdd_Social_Media_Trends[[#This Row],[Post_Date]],"aaaa-mm")</f>
        <v>2023-07</v>
      </c>
      <c r="D2491" s="1" t="s">
        <v>27</v>
      </c>
      <c r="E2491" s="1" t="s">
        <v>35</v>
      </c>
      <c r="F2491" s="1" t="s">
        <v>47</v>
      </c>
      <c r="G2491" s="1" t="s">
        <v>50</v>
      </c>
      <c r="H2491">
        <v>2240771</v>
      </c>
      <c r="I2491">
        <v>454178</v>
      </c>
      <c r="J2491">
        <v>29349</v>
      </c>
      <c r="K2491">
        <v>31522</v>
      </c>
      <c r="L2491">
        <f>bbdd_Social_Media_Trends[[#This Row],[Likes]]+bbdd_Social_Media_Trends[[#This Row],[Shares]]+bbdd_Social_Media_Trends[[#This Row],[Comments]]</f>
        <v>515049</v>
      </c>
      <c r="M2491">
        <f>bbdd_Social_Media_Trends[[#This Row],[Interactions]]/bbdd_Social_Media_Trends[[#This Row],[Views]]</f>
        <v>0.22985347454068264</v>
      </c>
      <c r="N2491" s="1" t="s">
        <v>29</v>
      </c>
      <c r="O2491" s="4">
        <f t="shared" si="38"/>
        <v>0</v>
      </c>
    </row>
    <row r="2492" spans="1:15">
      <c r="A2492" s="1" t="s">
        <v>2532</v>
      </c>
      <c r="B2492" s="2">
        <v>44684</v>
      </c>
      <c r="C2492" s="13" t="str">
        <f>TEXT(bbdd_Social_Media_Trends[[#This Row],[Post_Date]],"aaaa-mm")</f>
        <v>2022-05</v>
      </c>
      <c r="D2492" s="1" t="s">
        <v>27</v>
      </c>
      <c r="E2492" s="1" t="s">
        <v>35</v>
      </c>
      <c r="F2492" s="1" t="s">
        <v>32</v>
      </c>
      <c r="G2492" s="1" t="s">
        <v>60</v>
      </c>
      <c r="H2492">
        <v>1111363</v>
      </c>
      <c r="I2492">
        <v>349304</v>
      </c>
      <c r="J2492">
        <v>23955</v>
      </c>
      <c r="K2492">
        <v>7574</v>
      </c>
      <c r="L2492">
        <f>bbdd_Social_Media_Trends[[#This Row],[Likes]]+bbdd_Social_Media_Trends[[#This Row],[Shares]]+bbdd_Social_Media_Trends[[#This Row],[Comments]]</f>
        <v>380833</v>
      </c>
      <c r="M2492">
        <f>bbdd_Social_Media_Trends[[#This Row],[Interactions]]/bbdd_Social_Media_Trends[[#This Row],[Views]]</f>
        <v>0.34267201625391525</v>
      </c>
      <c r="N2492" s="1" t="s">
        <v>16</v>
      </c>
      <c r="O2492" s="4">
        <f t="shared" si="38"/>
        <v>0</v>
      </c>
    </row>
    <row r="2493" spans="1:15">
      <c r="A2493" s="1" t="s">
        <v>2533</v>
      </c>
      <c r="B2493" s="2">
        <v>44734</v>
      </c>
      <c r="C2493" s="13" t="str">
        <f>TEXT(bbdd_Social_Media_Trends[[#This Row],[Post_Date]],"aaaa-mm")</f>
        <v>2022-06</v>
      </c>
      <c r="D2493" s="1" t="s">
        <v>18</v>
      </c>
      <c r="E2493" s="1" t="s">
        <v>39</v>
      </c>
      <c r="F2493" s="1" t="s">
        <v>47</v>
      </c>
      <c r="G2493" s="1" t="s">
        <v>60</v>
      </c>
      <c r="H2493">
        <v>1976709</v>
      </c>
      <c r="I2493">
        <v>80323</v>
      </c>
      <c r="J2493">
        <v>48505</v>
      </c>
      <c r="K2493">
        <v>43372</v>
      </c>
      <c r="L2493">
        <f>bbdd_Social_Media_Trends[[#This Row],[Likes]]+bbdd_Social_Media_Trends[[#This Row],[Shares]]+bbdd_Social_Media_Trends[[#This Row],[Comments]]</f>
        <v>172200</v>
      </c>
      <c r="M2493">
        <f>bbdd_Social_Media_Trends[[#This Row],[Interactions]]/bbdd_Social_Media_Trends[[#This Row],[Views]]</f>
        <v>8.7114491814424891E-2</v>
      </c>
      <c r="N2493" s="1" t="s">
        <v>22</v>
      </c>
      <c r="O2493" s="4">
        <f t="shared" si="38"/>
        <v>0</v>
      </c>
    </row>
    <row r="2494" spans="1:15">
      <c r="A2494" s="1" t="s">
        <v>2534</v>
      </c>
      <c r="B2494" s="2">
        <v>45057</v>
      </c>
      <c r="C2494" s="13" t="str">
        <f>TEXT(bbdd_Social_Media_Trends[[#This Row],[Post_Date]],"aaaa-mm")</f>
        <v>2023-05</v>
      </c>
      <c r="D2494" s="1" t="s">
        <v>24</v>
      </c>
      <c r="E2494" s="1" t="s">
        <v>59</v>
      </c>
      <c r="F2494" s="1" t="s">
        <v>47</v>
      </c>
      <c r="G2494" s="1" t="s">
        <v>25</v>
      </c>
      <c r="H2494">
        <v>3802774</v>
      </c>
      <c r="I2494">
        <v>499236</v>
      </c>
      <c r="J2494">
        <v>96550</v>
      </c>
      <c r="K2494">
        <v>28438</v>
      </c>
      <c r="L2494">
        <f>bbdd_Social_Media_Trends[[#This Row],[Likes]]+bbdd_Social_Media_Trends[[#This Row],[Shares]]+bbdd_Social_Media_Trends[[#This Row],[Comments]]</f>
        <v>624224</v>
      </c>
      <c r="M2494">
        <f>bbdd_Social_Media_Trends[[#This Row],[Interactions]]/bbdd_Social_Media_Trends[[#This Row],[Views]]</f>
        <v>0.16414964444376659</v>
      </c>
      <c r="N2494" s="1" t="s">
        <v>22</v>
      </c>
      <c r="O2494" s="4">
        <f t="shared" si="38"/>
        <v>0</v>
      </c>
    </row>
    <row r="2495" spans="1:15">
      <c r="A2495" s="1" t="s">
        <v>2535</v>
      </c>
      <c r="B2495" s="2">
        <v>45268</v>
      </c>
      <c r="C2495" s="13" t="str">
        <f>TEXT(bbdd_Social_Media_Trends[[#This Row],[Post_Date]],"aaaa-mm")</f>
        <v>2023-12</v>
      </c>
      <c r="D2495" s="1" t="s">
        <v>18</v>
      </c>
      <c r="E2495" s="1" t="s">
        <v>13</v>
      </c>
      <c r="F2495" s="1" t="s">
        <v>41</v>
      </c>
      <c r="G2495" s="1" t="s">
        <v>25</v>
      </c>
      <c r="H2495">
        <v>2827457</v>
      </c>
      <c r="I2495">
        <v>65941</v>
      </c>
      <c r="J2495">
        <v>46483</v>
      </c>
      <c r="K2495">
        <v>48418</v>
      </c>
      <c r="L2495">
        <f>bbdd_Social_Media_Trends[[#This Row],[Likes]]+bbdd_Social_Media_Trends[[#This Row],[Shares]]+bbdd_Social_Media_Trends[[#This Row],[Comments]]</f>
        <v>160842</v>
      </c>
      <c r="M2495">
        <f>bbdd_Social_Media_Trends[[#This Row],[Interactions]]/bbdd_Social_Media_Trends[[#This Row],[Views]]</f>
        <v>5.688574574255241E-2</v>
      </c>
      <c r="N2495" s="1" t="s">
        <v>22</v>
      </c>
      <c r="O2495" s="4">
        <f t="shared" si="38"/>
        <v>0</v>
      </c>
    </row>
    <row r="2496" spans="1:15">
      <c r="A2496" s="1" t="s">
        <v>2536</v>
      </c>
      <c r="B2496" s="2">
        <v>44639</v>
      </c>
      <c r="C2496" s="13" t="str">
        <f>TEXT(bbdd_Social_Media_Trends[[#This Row],[Post_Date]],"aaaa-mm")</f>
        <v>2022-03</v>
      </c>
      <c r="D2496" s="1" t="s">
        <v>24</v>
      </c>
      <c r="E2496" s="1" t="s">
        <v>49</v>
      </c>
      <c r="F2496" s="1" t="s">
        <v>14</v>
      </c>
      <c r="G2496" s="1" t="s">
        <v>15</v>
      </c>
      <c r="H2496">
        <v>1452698</v>
      </c>
      <c r="I2496">
        <v>161930</v>
      </c>
      <c r="J2496">
        <v>17928</v>
      </c>
      <c r="K2496">
        <v>18917</v>
      </c>
      <c r="L2496">
        <f>bbdd_Social_Media_Trends[[#This Row],[Likes]]+bbdd_Social_Media_Trends[[#This Row],[Shares]]+bbdd_Social_Media_Trends[[#This Row],[Comments]]</f>
        <v>198775</v>
      </c>
      <c r="M2496">
        <f>bbdd_Social_Media_Trends[[#This Row],[Interactions]]/bbdd_Social_Media_Trends[[#This Row],[Views]]</f>
        <v>0.13683160574324463</v>
      </c>
      <c r="N2496" s="1" t="s">
        <v>22</v>
      </c>
      <c r="O2496" s="4">
        <f t="shared" si="38"/>
        <v>0</v>
      </c>
    </row>
    <row r="2497" spans="1:15">
      <c r="A2497" s="1" t="s">
        <v>2537</v>
      </c>
      <c r="B2497" s="2">
        <v>44804</v>
      </c>
      <c r="C2497" s="13" t="str">
        <f>TEXT(bbdd_Social_Media_Trends[[#This Row],[Post_Date]],"aaaa-mm")</f>
        <v>2022-08</v>
      </c>
      <c r="D2497" s="1" t="s">
        <v>24</v>
      </c>
      <c r="E2497" s="1" t="s">
        <v>39</v>
      </c>
      <c r="F2497" s="1" t="s">
        <v>47</v>
      </c>
      <c r="G2497" s="1" t="s">
        <v>37</v>
      </c>
      <c r="H2497">
        <v>1415487</v>
      </c>
      <c r="I2497">
        <v>399428</v>
      </c>
      <c r="J2497">
        <v>8466</v>
      </c>
      <c r="K2497">
        <v>3334</v>
      </c>
      <c r="L2497">
        <f>bbdd_Social_Media_Trends[[#This Row],[Likes]]+bbdd_Social_Media_Trends[[#This Row],[Shares]]+bbdd_Social_Media_Trends[[#This Row],[Comments]]</f>
        <v>411228</v>
      </c>
      <c r="M2497">
        <f>bbdd_Social_Media_Trends[[#This Row],[Interactions]]/bbdd_Social_Media_Trends[[#This Row],[Views]]</f>
        <v>0.29052050636989246</v>
      </c>
      <c r="N2497" s="1" t="s">
        <v>16</v>
      </c>
      <c r="O2497" s="4">
        <f t="shared" si="38"/>
        <v>0</v>
      </c>
    </row>
    <row r="2498" spans="1:15">
      <c r="A2498" s="1" t="s">
        <v>2538</v>
      </c>
      <c r="B2498" s="2">
        <v>45147</v>
      </c>
      <c r="C2498" s="13" t="str">
        <f>TEXT(bbdd_Social_Media_Trends[[#This Row],[Post_Date]],"aaaa-mm")</f>
        <v>2023-08</v>
      </c>
      <c r="D2498" s="1" t="s">
        <v>12</v>
      </c>
      <c r="E2498" s="1" t="s">
        <v>13</v>
      </c>
      <c r="F2498" s="1" t="s">
        <v>47</v>
      </c>
      <c r="G2498" s="1" t="s">
        <v>25</v>
      </c>
      <c r="H2498">
        <v>1633680</v>
      </c>
      <c r="I2498">
        <v>423061</v>
      </c>
      <c r="J2498">
        <v>89011</v>
      </c>
      <c r="K2498">
        <v>33365</v>
      </c>
      <c r="L2498">
        <f>bbdd_Social_Media_Trends[[#This Row],[Likes]]+bbdd_Social_Media_Trends[[#This Row],[Shares]]+bbdd_Social_Media_Trends[[#This Row],[Comments]]</f>
        <v>545437</v>
      </c>
      <c r="M2498">
        <f>bbdd_Social_Media_Trends[[#This Row],[Interactions]]/bbdd_Social_Media_Trends[[#This Row],[Views]]</f>
        <v>0.33387015817051074</v>
      </c>
      <c r="N2498" s="1" t="s">
        <v>16</v>
      </c>
      <c r="O2498" s="4">
        <f t="shared" ref="O2498:O2561" si="39">IF(ISERROR(VLOOKUP(A2498,A2499:A7496,1,FALSE)),0, 1)</f>
        <v>0</v>
      </c>
    </row>
    <row r="2499" spans="1:15">
      <c r="A2499" s="1" t="s">
        <v>2539</v>
      </c>
      <c r="B2499" s="2">
        <v>44667</v>
      </c>
      <c r="C2499" s="13" t="str">
        <f>TEXT(bbdd_Social_Media_Trends[[#This Row],[Post_Date]],"aaaa-mm")</f>
        <v>2022-04</v>
      </c>
      <c r="D2499" s="1" t="s">
        <v>18</v>
      </c>
      <c r="E2499" s="1" t="s">
        <v>49</v>
      </c>
      <c r="F2499" s="1" t="s">
        <v>47</v>
      </c>
      <c r="G2499" s="1" t="s">
        <v>44</v>
      </c>
      <c r="H2499">
        <v>493921</v>
      </c>
      <c r="I2499">
        <v>40363</v>
      </c>
      <c r="J2499">
        <v>16844</v>
      </c>
      <c r="K2499">
        <v>32469</v>
      </c>
      <c r="L2499">
        <f>bbdd_Social_Media_Trends[[#This Row],[Likes]]+bbdd_Social_Media_Trends[[#This Row],[Shares]]+bbdd_Social_Media_Trends[[#This Row],[Comments]]</f>
        <v>89676</v>
      </c>
      <c r="M2499">
        <f>bbdd_Social_Media_Trends[[#This Row],[Interactions]]/bbdd_Social_Media_Trends[[#This Row],[Views]]</f>
        <v>0.18155939917517175</v>
      </c>
      <c r="N2499" s="1" t="s">
        <v>29</v>
      </c>
      <c r="O2499" s="4">
        <f t="shared" si="39"/>
        <v>0</v>
      </c>
    </row>
    <row r="2500" spans="1:15">
      <c r="A2500" s="1" t="s">
        <v>2540</v>
      </c>
      <c r="B2500" s="2">
        <v>45256</v>
      </c>
      <c r="C2500" s="13" t="str">
        <f>TEXT(bbdd_Social_Media_Trends[[#This Row],[Post_Date]],"aaaa-mm")</f>
        <v>2023-11</v>
      </c>
      <c r="D2500" s="1" t="s">
        <v>27</v>
      </c>
      <c r="E2500" s="1" t="s">
        <v>46</v>
      </c>
      <c r="F2500" s="1" t="s">
        <v>36</v>
      </c>
      <c r="G2500" s="1" t="s">
        <v>15</v>
      </c>
      <c r="H2500">
        <v>2517670</v>
      </c>
      <c r="I2500">
        <v>360247</v>
      </c>
      <c r="J2500">
        <v>26754</v>
      </c>
      <c r="K2500">
        <v>33262</v>
      </c>
      <c r="L2500">
        <f>bbdd_Social_Media_Trends[[#This Row],[Likes]]+bbdd_Social_Media_Trends[[#This Row],[Shares]]+bbdd_Social_Media_Trends[[#This Row],[Comments]]</f>
        <v>420263</v>
      </c>
      <c r="M2500">
        <f>bbdd_Social_Media_Trends[[#This Row],[Interactions]]/bbdd_Social_Media_Trends[[#This Row],[Views]]</f>
        <v>0.1669253714744188</v>
      </c>
      <c r="N2500" s="1" t="s">
        <v>29</v>
      </c>
      <c r="O2500" s="4">
        <f t="shared" si="39"/>
        <v>0</v>
      </c>
    </row>
    <row r="2501" spans="1:15">
      <c r="A2501" s="1" t="s">
        <v>2541</v>
      </c>
      <c r="B2501" s="2">
        <v>45268</v>
      </c>
      <c r="C2501" s="13" t="str">
        <f>TEXT(bbdd_Social_Media_Trends[[#This Row],[Post_Date]],"aaaa-mm")</f>
        <v>2023-12</v>
      </c>
      <c r="D2501" s="1" t="s">
        <v>24</v>
      </c>
      <c r="E2501" s="1" t="s">
        <v>52</v>
      </c>
      <c r="F2501" s="1" t="s">
        <v>36</v>
      </c>
      <c r="G2501" s="1" t="s">
        <v>25</v>
      </c>
      <c r="H2501">
        <v>2701054</v>
      </c>
      <c r="I2501">
        <v>19099</v>
      </c>
      <c r="J2501">
        <v>6791</v>
      </c>
      <c r="K2501">
        <v>12487</v>
      </c>
      <c r="L2501">
        <f>bbdd_Social_Media_Trends[[#This Row],[Likes]]+bbdd_Social_Media_Trends[[#This Row],[Shares]]+bbdd_Social_Media_Trends[[#This Row],[Comments]]</f>
        <v>38377</v>
      </c>
      <c r="M2501">
        <f>bbdd_Social_Media_Trends[[#This Row],[Interactions]]/bbdd_Social_Media_Trends[[#This Row],[Views]]</f>
        <v>1.4208157260091801E-2</v>
      </c>
      <c r="N2501" s="1" t="s">
        <v>22</v>
      </c>
      <c r="O2501" s="4">
        <f t="shared" si="39"/>
        <v>0</v>
      </c>
    </row>
    <row r="2502" spans="1:15">
      <c r="A2502" s="1" t="s">
        <v>2542</v>
      </c>
      <c r="B2502" s="2">
        <v>44806</v>
      </c>
      <c r="C2502" s="13" t="str">
        <f>TEXT(bbdd_Social_Media_Trends[[#This Row],[Post_Date]],"aaaa-mm")</f>
        <v>2022-09</v>
      </c>
      <c r="D2502" s="1" t="s">
        <v>12</v>
      </c>
      <c r="E2502" s="1" t="s">
        <v>35</v>
      </c>
      <c r="F2502" s="1" t="s">
        <v>36</v>
      </c>
      <c r="G2502" s="1" t="s">
        <v>50</v>
      </c>
      <c r="H2502">
        <v>566432</v>
      </c>
      <c r="I2502">
        <v>123321</v>
      </c>
      <c r="J2502">
        <v>33394</v>
      </c>
      <c r="K2502">
        <v>35085</v>
      </c>
      <c r="L2502">
        <f>bbdd_Social_Media_Trends[[#This Row],[Likes]]+bbdd_Social_Media_Trends[[#This Row],[Shares]]+bbdd_Social_Media_Trends[[#This Row],[Comments]]</f>
        <v>191800</v>
      </c>
      <c r="M2502">
        <f>bbdd_Social_Media_Trends[[#This Row],[Interactions]]/bbdd_Social_Media_Trends[[#This Row],[Views]]</f>
        <v>0.33861081294842099</v>
      </c>
      <c r="N2502" s="1" t="s">
        <v>16</v>
      </c>
      <c r="O2502" s="4">
        <f t="shared" si="39"/>
        <v>0</v>
      </c>
    </row>
    <row r="2503" spans="1:15">
      <c r="A2503" s="1" t="s">
        <v>2543</v>
      </c>
      <c r="B2503" s="2">
        <v>44972</v>
      </c>
      <c r="C2503" s="13" t="str">
        <f>TEXT(bbdd_Social_Media_Trends[[#This Row],[Post_Date]],"aaaa-mm")</f>
        <v>2023-02</v>
      </c>
      <c r="D2503" s="1" t="s">
        <v>24</v>
      </c>
      <c r="E2503" s="1" t="s">
        <v>31</v>
      </c>
      <c r="F2503" s="1" t="s">
        <v>32</v>
      </c>
      <c r="G2503" s="1" t="s">
        <v>50</v>
      </c>
      <c r="H2503">
        <v>4087476</v>
      </c>
      <c r="I2503">
        <v>19388</v>
      </c>
      <c r="J2503">
        <v>12617</v>
      </c>
      <c r="K2503">
        <v>13668</v>
      </c>
      <c r="L2503">
        <f>bbdd_Social_Media_Trends[[#This Row],[Likes]]+bbdd_Social_Media_Trends[[#This Row],[Shares]]+bbdd_Social_Media_Trends[[#This Row],[Comments]]</f>
        <v>45673</v>
      </c>
      <c r="M2503">
        <f>bbdd_Social_Media_Trends[[#This Row],[Interactions]]/bbdd_Social_Media_Trends[[#This Row],[Views]]</f>
        <v>1.1173888238120542E-2</v>
      </c>
      <c r="N2503" s="1" t="s">
        <v>16</v>
      </c>
      <c r="O2503" s="4">
        <f t="shared" si="39"/>
        <v>0</v>
      </c>
    </row>
    <row r="2504" spans="1:15">
      <c r="A2504" s="1" t="s">
        <v>2544</v>
      </c>
      <c r="B2504" s="2">
        <v>44751</v>
      </c>
      <c r="C2504" s="13" t="str">
        <f>TEXT(bbdd_Social_Media_Trends[[#This Row],[Post_Date]],"aaaa-mm")</f>
        <v>2022-07</v>
      </c>
      <c r="D2504" s="1" t="s">
        <v>18</v>
      </c>
      <c r="E2504" s="1" t="s">
        <v>46</v>
      </c>
      <c r="F2504" s="1" t="s">
        <v>41</v>
      </c>
      <c r="G2504" s="1" t="s">
        <v>37</v>
      </c>
      <c r="H2504">
        <v>1703104</v>
      </c>
      <c r="I2504">
        <v>197192</v>
      </c>
      <c r="J2504">
        <v>63338</v>
      </c>
      <c r="K2504">
        <v>3886</v>
      </c>
      <c r="L2504">
        <f>bbdd_Social_Media_Trends[[#This Row],[Likes]]+bbdd_Social_Media_Trends[[#This Row],[Shares]]+bbdd_Social_Media_Trends[[#This Row],[Comments]]</f>
        <v>264416</v>
      </c>
      <c r="M2504">
        <f>bbdd_Social_Media_Trends[[#This Row],[Interactions]]/bbdd_Social_Media_Trends[[#This Row],[Views]]</f>
        <v>0.15525534553380183</v>
      </c>
      <c r="N2504" s="1" t="s">
        <v>16</v>
      </c>
      <c r="O2504" s="4">
        <f t="shared" si="39"/>
        <v>0</v>
      </c>
    </row>
    <row r="2505" spans="1:15">
      <c r="A2505" s="1" t="s">
        <v>2545</v>
      </c>
      <c r="B2505" s="2">
        <v>44609</v>
      </c>
      <c r="C2505" s="13" t="str">
        <f>TEXT(bbdd_Social_Media_Trends[[#This Row],[Post_Date]],"aaaa-mm")</f>
        <v>2022-02</v>
      </c>
      <c r="D2505" s="1" t="s">
        <v>12</v>
      </c>
      <c r="E2505" s="1" t="s">
        <v>35</v>
      </c>
      <c r="F2505" s="1" t="s">
        <v>20</v>
      </c>
      <c r="G2505" s="1" t="s">
        <v>44</v>
      </c>
      <c r="H2505">
        <v>4794357</v>
      </c>
      <c r="I2505">
        <v>460406</v>
      </c>
      <c r="J2505">
        <v>36718</v>
      </c>
      <c r="K2505">
        <v>9386</v>
      </c>
      <c r="L2505">
        <f>bbdd_Social_Media_Trends[[#This Row],[Likes]]+bbdd_Social_Media_Trends[[#This Row],[Shares]]+bbdd_Social_Media_Trends[[#This Row],[Comments]]</f>
        <v>506510</v>
      </c>
      <c r="M2505">
        <f>bbdd_Social_Media_Trends[[#This Row],[Interactions]]/bbdd_Social_Media_Trends[[#This Row],[Views]]</f>
        <v>0.10564711805983576</v>
      </c>
      <c r="N2505" s="1" t="s">
        <v>22</v>
      </c>
      <c r="O2505" s="4">
        <f t="shared" si="39"/>
        <v>0</v>
      </c>
    </row>
    <row r="2506" spans="1:15">
      <c r="A2506" s="1" t="s">
        <v>2546</v>
      </c>
      <c r="B2506" s="2">
        <v>45102</v>
      </c>
      <c r="C2506" s="13" t="str">
        <f>TEXT(bbdd_Social_Media_Trends[[#This Row],[Post_Date]],"aaaa-mm")</f>
        <v>2023-06</v>
      </c>
      <c r="D2506" s="1" t="s">
        <v>24</v>
      </c>
      <c r="E2506" s="1" t="s">
        <v>35</v>
      </c>
      <c r="F2506" s="1" t="s">
        <v>32</v>
      </c>
      <c r="G2506" s="1" t="s">
        <v>60</v>
      </c>
      <c r="H2506">
        <v>3758458</v>
      </c>
      <c r="I2506">
        <v>228695</v>
      </c>
      <c r="J2506">
        <v>61603</v>
      </c>
      <c r="K2506">
        <v>4448</v>
      </c>
      <c r="L2506">
        <f>bbdd_Social_Media_Trends[[#This Row],[Likes]]+bbdd_Social_Media_Trends[[#This Row],[Shares]]+bbdd_Social_Media_Trends[[#This Row],[Comments]]</f>
        <v>294746</v>
      </c>
      <c r="M2506">
        <f>bbdd_Social_Media_Trends[[#This Row],[Interactions]]/bbdd_Social_Media_Trends[[#This Row],[Views]]</f>
        <v>7.8422055002344046E-2</v>
      </c>
      <c r="N2506" s="1" t="s">
        <v>29</v>
      </c>
      <c r="O2506" s="4">
        <f t="shared" si="39"/>
        <v>0</v>
      </c>
    </row>
    <row r="2507" spans="1:15">
      <c r="A2507" s="1" t="s">
        <v>2547</v>
      </c>
      <c r="B2507" s="2">
        <v>45161</v>
      </c>
      <c r="C2507" s="13" t="str">
        <f>TEXT(bbdd_Social_Media_Trends[[#This Row],[Post_Date]],"aaaa-mm")</f>
        <v>2023-08</v>
      </c>
      <c r="D2507" s="1" t="s">
        <v>24</v>
      </c>
      <c r="E2507" s="1" t="s">
        <v>13</v>
      </c>
      <c r="F2507" s="1" t="s">
        <v>41</v>
      </c>
      <c r="G2507" s="1" t="s">
        <v>25</v>
      </c>
      <c r="H2507">
        <v>1557528</v>
      </c>
      <c r="I2507">
        <v>434353</v>
      </c>
      <c r="J2507">
        <v>94792</v>
      </c>
      <c r="K2507">
        <v>47416</v>
      </c>
      <c r="L2507">
        <f>bbdd_Social_Media_Trends[[#This Row],[Likes]]+bbdd_Social_Media_Trends[[#This Row],[Shares]]+bbdd_Social_Media_Trends[[#This Row],[Comments]]</f>
        <v>576561</v>
      </c>
      <c r="M2507">
        <f>bbdd_Social_Media_Trends[[#This Row],[Interactions]]/bbdd_Social_Media_Trends[[#This Row],[Views]]</f>
        <v>0.37017697274142103</v>
      </c>
      <c r="N2507" s="1" t="s">
        <v>16</v>
      </c>
      <c r="O2507" s="4">
        <f t="shared" si="39"/>
        <v>0</v>
      </c>
    </row>
    <row r="2508" spans="1:15">
      <c r="A2508" s="1" t="s">
        <v>2548</v>
      </c>
      <c r="B2508" s="2">
        <v>45176</v>
      </c>
      <c r="C2508" s="13" t="str">
        <f>TEXT(bbdd_Social_Media_Trends[[#This Row],[Post_Date]],"aaaa-mm")</f>
        <v>2023-09</v>
      </c>
      <c r="D2508" s="1" t="s">
        <v>27</v>
      </c>
      <c r="E2508" s="1" t="s">
        <v>13</v>
      </c>
      <c r="F2508" s="1" t="s">
        <v>47</v>
      </c>
      <c r="G2508" s="1" t="s">
        <v>44</v>
      </c>
      <c r="H2508">
        <v>2962657</v>
      </c>
      <c r="I2508">
        <v>129075</v>
      </c>
      <c r="J2508">
        <v>42946</v>
      </c>
      <c r="K2508">
        <v>24127</v>
      </c>
      <c r="L2508">
        <f>bbdd_Social_Media_Trends[[#This Row],[Likes]]+bbdd_Social_Media_Trends[[#This Row],[Shares]]+bbdd_Social_Media_Trends[[#This Row],[Comments]]</f>
        <v>196148</v>
      </c>
      <c r="M2508">
        <f>bbdd_Social_Media_Trends[[#This Row],[Interactions]]/bbdd_Social_Media_Trends[[#This Row],[Views]]</f>
        <v>6.6206786678309371E-2</v>
      </c>
      <c r="N2508" s="1" t="s">
        <v>22</v>
      </c>
      <c r="O2508" s="4">
        <f t="shared" si="39"/>
        <v>0</v>
      </c>
    </row>
    <row r="2509" spans="1:15">
      <c r="A2509" s="1" t="s">
        <v>2549</v>
      </c>
      <c r="B2509" s="2">
        <v>45083</v>
      </c>
      <c r="C2509" s="13" t="str">
        <f>TEXT(bbdd_Social_Media_Trends[[#This Row],[Post_Date]],"aaaa-mm")</f>
        <v>2023-06</v>
      </c>
      <c r="D2509" s="1" t="s">
        <v>18</v>
      </c>
      <c r="E2509" s="1" t="s">
        <v>59</v>
      </c>
      <c r="F2509" s="1" t="s">
        <v>36</v>
      </c>
      <c r="G2509" s="1" t="s">
        <v>21</v>
      </c>
      <c r="H2509">
        <v>4992601</v>
      </c>
      <c r="I2509">
        <v>389024</v>
      </c>
      <c r="J2509">
        <v>91886</v>
      </c>
      <c r="K2509">
        <v>16411</v>
      </c>
      <c r="L2509">
        <f>bbdd_Social_Media_Trends[[#This Row],[Likes]]+bbdd_Social_Media_Trends[[#This Row],[Shares]]+bbdd_Social_Media_Trends[[#This Row],[Comments]]</f>
        <v>497321</v>
      </c>
      <c r="M2509">
        <f>bbdd_Social_Media_Trends[[#This Row],[Interactions]]/bbdd_Social_Media_Trends[[#This Row],[Views]]</f>
        <v>9.9611605253454055E-2</v>
      </c>
      <c r="N2509" s="1" t="s">
        <v>16</v>
      </c>
      <c r="O2509" s="4">
        <f t="shared" si="39"/>
        <v>0</v>
      </c>
    </row>
    <row r="2510" spans="1:15">
      <c r="A2510" s="1" t="s">
        <v>2550</v>
      </c>
      <c r="B2510" s="2">
        <v>44587</v>
      </c>
      <c r="C2510" s="13" t="str">
        <f>TEXT(bbdd_Social_Media_Trends[[#This Row],[Post_Date]],"aaaa-mm")</f>
        <v>2022-01</v>
      </c>
      <c r="D2510" s="1" t="s">
        <v>27</v>
      </c>
      <c r="E2510" s="1" t="s">
        <v>46</v>
      </c>
      <c r="F2510" s="1" t="s">
        <v>47</v>
      </c>
      <c r="G2510" s="1" t="s">
        <v>21</v>
      </c>
      <c r="H2510">
        <v>1703137</v>
      </c>
      <c r="I2510">
        <v>293146</v>
      </c>
      <c r="J2510">
        <v>32428</v>
      </c>
      <c r="K2510">
        <v>36233</v>
      </c>
      <c r="L2510">
        <f>bbdd_Social_Media_Trends[[#This Row],[Likes]]+bbdd_Social_Media_Trends[[#This Row],[Shares]]+bbdd_Social_Media_Trends[[#This Row],[Comments]]</f>
        <v>361807</v>
      </c>
      <c r="M2510">
        <f>bbdd_Social_Media_Trends[[#This Row],[Interactions]]/bbdd_Social_Media_Trends[[#This Row],[Views]]</f>
        <v>0.212435640820439</v>
      </c>
      <c r="N2510" s="1" t="s">
        <v>16</v>
      </c>
      <c r="O2510" s="4">
        <f t="shared" si="39"/>
        <v>0</v>
      </c>
    </row>
    <row r="2511" spans="1:15">
      <c r="A2511" s="1" t="s">
        <v>2551</v>
      </c>
      <c r="B2511" s="2">
        <v>44805</v>
      </c>
      <c r="C2511" s="13" t="str">
        <f>TEXT(bbdd_Social_Media_Trends[[#This Row],[Post_Date]],"aaaa-mm")</f>
        <v>2022-09</v>
      </c>
      <c r="D2511" s="1" t="s">
        <v>24</v>
      </c>
      <c r="E2511" s="1" t="s">
        <v>35</v>
      </c>
      <c r="F2511" s="1" t="s">
        <v>47</v>
      </c>
      <c r="G2511" s="1" t="s">
        <v>15</v>
      </c>
      <c r="H2511">
        <v>3749586</v>
      </c>
      <c r="I2511">
        <v>315273</v>
      </c>
      <c r="J2511">
        <v>93109</v>
      </c>
      <c r="K2511">
        <v>16533</v>
      </c>
      <c r="L2511">
        <f>bbdd_Social_Media_Trends[[#This Row],[Likes]]+bbdd_Social_Media_Trends[[#This Row],[Shares]]+bbdd_Social_Media_Trends[[#This Row],[Comments]]</f>
        <v>424915</v>
      </c>
      <c r="M2511">
        <f>bbdd_Social_Media_Trends[[#This Row],[Interactions]]/bbdd_Social_Media_Trends[[#This Row],[Views]]</f>
        <v>0.11332317754546768</v>
      </c>
      <c r="N2511" s="1" t="s">
        <v>29</v>
      </c>
      <c r="O2511" s="4">
        <f t="shared" si="39"/>
        <v>0</v>
      </c>
    </row>
    <row r="2512" spans="1:15">
      <c r="A2512" s="1" t="s">
        <v>2552</v>
      </c>
      <c r="B2512" s="2">
        <v>45073</v>
      </c>
      <c r="C2512" s="13" t="str">
        <f>TEXT(bbdd_Social_Media_Trends[[#This Row],[Post_Date]],"aaaa-mm")</f>
        <v>2023-05</v>
      </c>
      <c r="D2512" s="1" t="s">
        <v>24</v>
      </c>
      <c r="E2512" s="1" t="s">
        <v>46</v>
      </c>
      <c r="F2512" s="1" t="s">
        <v>14</v>
      </c>
      <c r="G2512" s="1" t="s">
        <v>15</v>
      </c>
      <c r="H2512">
        <v>1350342</v>
      </c>
      <c r="I2512">
        <v>347635</v>
      </c>
      <c r="J2512">
        <v>85096</v>
      </c>
      <c r="K2512">
        <v>4171</v>
      </c>
      <c r="L2512">
        <f>bbdd_Social_Media_Trends[[#This Row],[Likes]]+bbdd_Social_Media_Trends[[#This Row],[Shares]]+bbdd_Social_Media_Trends[[#This Row],[Comments]]</f>
        <v>436902</v>
      </c>
      <c r="M2512">
        <f>bbdd_Social_Media_Trends[[#This Row],[Interactions]]/bbdd_Social_Media_Trends[[#This Row],[Views]]</f>
        <v>0.32354914532762813</v>
      </c>
      <c r="N2512" s="1" t="s">
        <v>22</v>
      </c>
      <c r="O2512" s="4">
        <f t="shared" si="39"/>
        <v>0</v>
      </c>
    </row>
    <row r="2513" spans="1:15">
      <c r="A2513" s="1" t="s">
        <v>2553</v>
      </c>
      <c r="B2513" s="2">
        <v>45117</v>
      </c>
      <c r="C2513" s="13" t="str">
        <f>TEXT(bbdd_Social_Media_Trends[[#This Row],[Post_Date]],"aaaa-mm")</f>
        <v>2023-07</v>
      </c>
      <c r="D2513" s="1" t="s">
        <v>12</v>
      </c>
      <c r="E2513" s="1" t="s">
        <v>59</v>
      </c>
      <c r="F2513" s="1" t="s">
        <v>20</v>
      </c>
      <c r="G2513" s="1" t="s">
        <v>60</v>
      </c>
      <c r="H2513">
        <v>3771445</v>
      </c>
      <c r="I2513">
        <v>420305</v>
      </c>
      <c r="J2513">
        <v>58653</v>
      </c>
      <c r="K2513">
        <v>23940</v>
      </c>
      <c r="L2513">
        <f>bbdd_Social_Media_Trends[[#This Row],[Likes]]+bbdd_Social_Media_Trends[[#This Row],[Shares]]+bbdd_Social_Media_Trends[[#This Row],[Comments]]</f>
        <v>502898</v>
      </c>
      <c r="M2513">
        <f>bbdd_Social_Media_Trends[[#This Row],[Interactions]]/bbdd_Social_Media_Trends[[#This Row],[Views]]</f>
        <v>0.13334358581392544</v>
      </c>
      <c r="N2513" s="1" t="s">
        <v>29</v>
      </c>
      <c r="O2513" s="4">
        <f t="shared" si="39"/>
        <v>0</v>
      </c>
    </row>
    <row r="2514" spans="1:15">
      <c r="A2514" s="1" t="s">
        <v>2554</v>
      </c>
      <c r="B2514" s="2">
        <v>44959</v>
      </c>
      <c r="C2514" s="13" t="str">
        <f>TEXT(bbdd_Social_Media_Trends[[#This Row],[Post_Date]],"aaaa-mm")</f>
        <v>2023-02</v>
      </c>
      <c r="D2514" s="1" t="s">
        <v>18</v>
      </c>
      <c r="E2514" s="1" t="s">
        <v>57</v>
      </c>
      <c r="F2514" s="1" t="s">
        <v>36</v>
      </c>
      <c r="G2514" s="1" t="s">
        <v>44</v>
      </c>
      <c r="H2514">
        <v>1814986</v>
      </c>
      <c r="I2514">
        <v>411569</v>
      </c>
      <c r="J2514">
        <v>12811</v>
      </c>
      <c r="K2514">
        <v>40638</v>
      </c>
      <c r="L2514">
        <f>bbdd_Social_Media_Trends[[#This Row],[Likes]]+bbdd_Social_Media_Trends[[#This Row],[Shares]]+bbdd_Social_Media_Trends[[#This Row],[Comments]]</f>
        <v>465018</v>
      </c>
      <c r="M2514">
        <f>bbdd_Social_Media_Trends[[#This Row],[Interactions]]/bbdd_Social_Media_Trends[[#This Row],[Views]]</f>
        <v>0.25621024074014898</v>
      </c>
      <c r="N2514" s="1" t="s">
        <v>22</v>
      </c>
      <c r="O2514" s="4">
        <f t="shared" si="39"/>
        <v>0</v>
      </c>
    </row>
    <row r="2515" spans="1:15">
      <c r="A2515" s="1" t="s">
        <v>2555</v>
      </c>
      <c r="B2515" s="2">
        <v>44627</v>
      </c>
      <c r="C2515" s="13" t="str">
        <f>TEXT(bbdd_Social_Media_Trends[[#This Row],[Post_Date]],"aaaa-mm")</f>
        <v>2022-03</v>
      </c>
      <c r="D2515" s="1" t="s">
        <v>27</v>
      </c>
      <c r="E2515" s="1" t="s">
        <v>52</v>
      </c>
      <c r="F2515" s="1" t="s">
        <v>14</v>
      </c>
      <c r="G2515" s="1" t="s">
        <v>21</v>
      </c>
      <c r="H2515">
        <v>2694912</v>
      </c>
      <c r="I2515">
        <v>28836</v>
      </c>
      <c r="J2515">
        <v>90228</v>
      </c>
      <c r="K2515">
        <v>9577</v>
      </c>
      <c r="L2515">
        <f>bbdd_Social_Media_Trends[[#This Row],[Likes]]+bbdd_Social_Media_Trends[[#This Row],[Shares]]+bbdd_Social_Media_Trends[[#This Row],[Comments]]</f>
        <v>128641</v>
      </c>
      <c r="M2515">
        <f>bbdd_Social_Media_Trends[[#This Row],[Interactions]]/bbdd_Social_Media_Trends[[#This Row],[Views]]</f>
        <v>4.7734768333808304E-2</v>
      </c>
      <c r="N2515" s="1" t="s">
        <v>29</v>
      </c>
      <c r="O2515" s="4">
        <f t="shared" si="39"/>
        <v>0</v>
      </c>
    </row>
    <row r="2516" spans="1:15">
      <c r="A2516" s="1" t="s">
        <v>2556</v>
      </c>
      <c r="B2516" s="2">
        <v>45004</v>
      </c>
      <c r="C2516" s="13" t="str">
        <f>TEXT(bbdd_Social_Media_Trends[[#This Row],[Post_Date]],"aaaa-mm")</f>
        <v>2023-03</v>
      </c>
      <c r="D2516" s="1" t="s">
        <v>12</v>
      </c>
      <c r="E2516" s="1" t="s">
        <v>59</v>
      </c>
      <c r="F2516" s="1" t="s">
        <v>41</v>
      </c>
      <c r="G2516" s="1" t="s">
        <v>60</v>
      </c>
      <c r="H2516">
        <v>4368330</v>
      </c>
      <c r="I2516">
        <v>103328</v>
      </c>
      <c r="J2516">
        <v>93696</v>
      </c>
      <c r="K2516">
        <v>45312</v>
      </c>
      <c r="L2516">
        <f>bbdd_Social_Media_Trends[[#This Row],[Likes]]+bbdd_Social_Media_Trends[[#This Row],[Shares]]+bbdd_Social_Media_Trends[[#This Row],[Comments]]</f>
        <v>242336</v>
      </c>
      <c r="M2516">
        <f>bbdd_Social_Media_Trends[[#This Row],[Interactions]]/bbdd_Social_Media_Trends[[#This Row],[Views]]</f>
        <v>5.5475662324046028E-2</v>
      </c>
      <c r="N2516" s="1" t="s">
        <v>16</v>
      </c>
      <c r="O2516" s="4">
        <f t="shared" si="39"/>
        <v>0</v>
      </c>
    </row>
    <row r="2517" spans="1:15">
      <c r="A2517" s="1" t="s">
        <v>2557</v>
      </c>
      <c r="B2517" s="2">
        <v>44770</v>
      </c>
      <c r="C2517" s="13" t="str">
        <f>TEXT(bbdd_Social_Media_Trends[[#This Row],[Post_Date]],"aaaa-mm")</f>
        <v>2022-07</v>
      </c>
      <c r="D2517" s="1" t="s">
        <v>18</v>
      </c>
      <c r="E2517" s="1" t="s">
        <v>46</v>
      </c>
      <c r="F2517" s="1" t="s">
        <v>41</v>
      </c>
      <c r="G2517" s="1" t="s">
        <v>60</v>
      </c>
      <c r="H2517">
        <v>213212</v>
      </c>
      <c r="I2517">
        <v>31125</v>
      </c>
      <c r="J2517">
        <v>57224</v>
      </c>
      <c r="K2517">
        <v>27244</v>
      </c>
      <c r="L2517">
        <f>bbdd_Social_Media_Trends[[#This Row],[Likes]]+bbdd_Social_Media_Trends[[#This Row],[Shares]]+bbdd_Social_Media_Trends[[#This Row],[Comments]]</f>
        <v>115593</v>
      </c>
      <c r="M2517">
        <f>bbdd_Social_Media_Trends[[#This Row],[Interactions]]/bbdd_Social_Media_Trends[[#This Row],[Views]]</f>
        <v>0.54215053561713222</v>
      </c>
      <c r="N2517" s="1" t="s">
        <v>16</v>
      </c>
      <c r="O2517" s="4">
        <f t="shared" si="39"/>
        <v>0</v>
      </c>
    </row>
    <row r="2518" spans="1:15">
      <c r="A2518" s="1" t="s">
        <v>2558</v>
      </c>
      <c r="B2518" s="2">
        <v>45007</v>
      </c>
      <c r="C2518" s="13" t="str">
        <f>TEXT(bbdd_Social_Media_Trends[[#This Row],[Post_Date]],"aaaa-mm")</f>
        <v>2023-03</v>
      </c>
      <c r="D2518" s="1" t="s">
        <v>12</v>
      </c>
      <c r="E2518" s="1" t="s">
        <v>31</v>
      </c>
      <c r="F2518" s="1" t="s">
        <v>20</v>
      </c>
      <c r="G2518" s="1" t="s">
        <v>15</v>
      </c>
      <c r="H2518">
        <v>2875732</v>
      </c>
      <c r="I2518">
        <v>138204</v>
      </c>
      <c r="J2518">
        <v>72909</v>
      </c>
      <c r="K2518">
        <v>42115</v>
      </c>
      <c r="L2518">
        <f>bbdd_Social_Media_Trends[[#This Row],[Likes]]+bbdd_Social_Media_Trends[[#This Row],[Shares]]+bbdd_Social_Media_Trends[[#This Row],[Comments]]</f>
        <v>253228</v>
      </c>
      <c r="M2518">
        <f>bbdd_Social_Media_Trends[[#This Row],[Interactions]]/bbdd_Social_Media_Trends[[#This Row],[Views]]</f>
        <v>8.8056884299371432E-2</v>
      </c>
      <c r="N2518" s="1" t="s">
        <v>22</v>
      </c>
      <c r="O2518" s="4">
        <f t="shared" si="39"/>
        <v>0</v>
      </c>
    </row>
    <row r="2519" spans="1:15">
      <c r="A2519" s="1" t="s">
        <v>2559</v>
      </c>
      <c r="B2519" s="2">
        <v>44722</v>
      </c>
      <c r="C2519" s="13" t="str">
        <f>TEXT(bbdd_Social_Media_Trends[[#This Row],[Post_Date]],"aaaa-mm")</f>
        <v>2022-06</v>
      </c>
      <c r="D2519" s="1" t="s">
        <v>24</v>
      </c>
      <c r="E2519" s="1" t="s">
        <v>59</v>
      </c>
      <c r="F2519" s="1" t="s">
        <v>36</v>
      </c>
      <c r="G2519" s="1" t="s">
        <v>37</v>
      </c>
      <c r="H2519">
        <v>4413422</v>
      </c>
      <c r="I2519">
        <v>167555</v>
      </c>
      <c r="J2519">
        <v>58449</v>
      </c>
      <c r="K2519">
        <v>806</v>
      </c>
      <c r="L2519">
        <f>bbdd_Social_Media_Trends[[#This Row],[Likes]]+bbdd_Social_Media_Trends[[#This Row],[Shares]]+bbdd_Social_Media_Trends[[#This Row],[Comments]]</f>
        <v>226810</v>
      </c>
      <c r="M2519">
        <f>bbdd_Social_Media_Trends[[#This Row],[Interactions]]/bbdd_Social_Media_Trends[[#This Row],[Views]]</f>
        <v>5.1390961480683242E-2</v>
      </c>
      <c r="N2519" s="1" t="s">
        <v>29</v>
      </c>
      <c r="O2519" s="4">
        <f t="shared" si="39"/>
        <v>0</v>
      </c>
    </row>
    <row r="2520" spans="1:15">
      <c r="A2520" s="1" t="s">
        <v>2560</v>
      </c>
      <c r="B2520" s="2">
        <v>44716</v>
      </c>
      <c r="C2520" s="13" t="str">
        <f>TEXT(bbdd_Social_Media_Trends[[#This Row],[Post_Date]],"aaaa-mm")</f>
        <v>2022-06</v>
      </c>
      <c r="D2520" s="1" t="s">
        <v>12</v>
      </c>
      <c r="E2520" s="1" t="s">
        <v>35</v>
      </c>
      <c r="F2520" s="1" t="s">
        <v>47</v>
      </c>
      <c r="G2520" s="1" t="s">
        <v>50</v>
      </c>
      <c r="H2520">
        <v>4657315</v>
      </c>
      <c r="I2520">
        <v>76313</v>
      </c>
      <c r="J2520">
        <v>37855</v>
      </c>
      <c r="K2520">
        <v>4252</v>
      </c>
      <c r="L2520">
        <f>bbdd_Social_Media_Trends[[#This Row],[Likes]]+bbdd_Social_Media_Trends[[#This Row],[Shares]]+bbdd_Social_Media_Trends[[#This Row],[Comments]]</f>
        <v>118420</v>
      </c>
      <c r="M2520">
        <f>bbdd_Social_Media_Trends[[#This Row],[Interactions]]/bbdd_Social_Media_Trends[[#This Row],[Views]]</f>
        <v>2.5426667511216226E-2</v>
      </c>
      <c r="N2520" s="1" t="s">
        <v>22</v>
      </c>
      <c r="O2520" s="4">
        <f t="shared" si="39"/>
        <v>0</v>
      </c>
    </row>
    <row r="2521" spans="1:15">
      <c r="A2521" s="1" t="s">
        <v>2561</v>
      </c>
      <c r="B2521" s="2">
        <v>44705</v>
      </c>
      <c r="C2521" s="13" t="str">
        <f>TEXT(bbdd_Social_Media_Trends[[#This Row],[Post_Date]],"aaaa-mm")</f>
        <v>2022-05</v>
      </c>
      <c r="D2521" s="1" t="s">
        <v>12</v>
      </c>
      <c r="E2521" s="1" t="s">
        <v>59</v>
      </c>
      <c r="F2521" s="1" t="s">
        <v>36</v>
      </c>
      <c r="G2521" s="1" t="s">
        <v>37</v>
      </c>
      <c r="H2521">
        <v>1677563</v>
      </c>
      <c r="I2521">
        <v>50282</v>
      </c>
      <c r="J2521">
        <v>14469</v>
      </c>
      <c r="K2521">
        <v>12725</v>
      </c>
      <c r="L2521">
        <f>bbdd_Social_Media_Trends[[#This Row],[Likes]]+bbdd_Social_Media_Trends[[#This Row],[Shares]]+bbdd_Social_Media_Trends[[#This Row],[Comments]]</f>
        <v>77476</v>
      </c>
      <c r="M2521">
        <f>bbdd_Social_Media_Trends[[#This Row],[Interactions]]/bbdd_Social_Media_Trends[[#This Row],[Views]]</f>
        <v>4.6183660464614446E-2</v>
      </c>
      <c r="N2521" s="1" t="s">
        <v>16</v>
      </c>
      <c r="O2521" s="4">
        <f t="shared" si="39"/>
        <v>0</v>
      </c>
    </row>
    <row r="2522" spans="1:15">
      <c r="A2522" s="1" t="s">
        <v>2562</v>
      </c>
      <c r="B2522" s="2">
        <v>45275</v>
      </c>
      <c r="C2522" s="13" t="str">
        <f>TEXT(bbdd_Social_Media_Trends[[#This Row],[Post_Date]],"aaaa-mm")</f>
        <v>2023-12</v>
      </c>
      <c r="D2522" s="1" t="s">
        <v>12</v>
      </c>
      <c r="E2522" s="1" t="s">
        <v>31</v>
      </c>
      <c r="F2522" s="1" t="s">
        <v>32</v>
      </c>
      <c r="G2522" s="1" t="s">
        <v>21</v>
      </c>
      <c r="H2522">
        <v>3295972</v>
      </c>
      <c r="I2522">
        <v>316535</v>
      </c>
      <c r="J2522">
        <v>22109</v>
      </c>
      <c r="K2522">
        <v>19848</v>
      </c>
      <c r="L2522">
        <f>bbdd_Social_Media_Trends[[#This Row],[Likes]]+bbdd_Social_Media_Trends[[#This Row],[Shares]]+bbdd_Social_Media_Trends[[#This Row],[Comments]]</f>
        <v>358492</v>
      </c>
      <c r="M2522">
        <f>bbdd_Social_Media_Trends[[#This Row],[Interactions]]/bbdd_Social_Media_Trends[[#This Row],[Views]]</f>
        <v>0.10876670068799128</v>
      </c>
      <c r="N2522" s="1" t="s">
        <v>22</v>
      </c>
      <c r="O2522" s="4">
        <f t="shared" si="39"/>
        <v>0</v>
      </c>
    </row>
    <row r="2523" spans="1:15">
      <c r="A2523" s="1" t="s">
        <v>2563</v>
      </c>
      <c r="B2523" s="2">
        <v>44642</v>
      </c>
      <c r="C2523" s="13" t="str">
        <f>TEXT(bbdd_Social_Media_Trends[[#This Row],[Post_Date]],"aaaa-mm")</f>
        <v>2022-03</v>
      </c>
      <c r="D2523" s="1" t="s">
        <v>27</v>
      </c>
      <c r="E2523" s="1" t="s">
        <v>52</v>
      </c>
      <c r="F2523" s="1" t="s">
        <v>32</v>
      </c>
      <c r="G2523" s="1" t="s">
        <v>28</v>
      </c>
      <c r="H2523">
        <v>1917861</v>
      </c>
      <c r="I2523">
        <v>499874</v>
      </c>
      <c r="J2523">
        <v>92567</v>
      </c>
      <c r="K2523">
        <v>19082</v>
      </c>
      <c r="L2523">
        <f>bbdd_Social_Media_Trends[[#This Row],[Likes]]+bbdd_Social_Media_Trends[[#This Row],[Shares]]+bbdd_Social_Media_Trends[[#This Row],[Comments]]</f>
        <v>611523</v>
      </c>
      <c r="M2523">
        <f>bbdd_Social_Media_Trends[[#This Row],[Interactions]]/bbdd_Social_Media_Trends[[#This Row],[Views]]</f>
        <v>0.31885678889137431</v>
      </c>
      <c r="N2523" s="1" t="s">
        <v>29</v>
      </c>
      <c r="O2523" s="4">
        <f t="shared" si="39"/>
        <v>0</v>
      </c>
    </row>
    <row r="2524" spans="1:15">
      <c r="A2524" s="1" t="s">
        <v>2564</v>
      </c>
      <c r="B2524" s="2">
        <v>44743</v>
      </c>
      <c r="C2524" s="13" t="str">
        <f>TEXT(bbdd_Social_Media_Trends[[#This Row],[Post_Date]],"aaaa-mm")</f>
        <v>2022-07</v>
      </c>
      <c r="D2524" s="1" t="s">
        <v>27</v>
      </c>
      <c r="E2524" s="1" t="s">
        <v>39</v>
      </c>
      <c r="F2524" s="1" t="s">
        <v>47</v>
      </c>
      <c r="G2524" s="1" t="s">
        <v>50</v>
      </c>
      <c r="H2524">
        <v>842705</v>
      </c>
      <c r="I2524">
        <v>231984</v>
      </c>
      <c r="J2524">
        <v>87290</v>
      </c>
      <c r="K2524">
        <v>43282</v>
      </c>
      <c r="L2524">
        <f>bbdd_Social_Media_Trends[[#This Row],[Likes]]+bbdd_Social_Media_Trends[[#This Row],[Shares]]+bbdd_Social_Media_Trends[[#This Row],[Comments]]</f>
        <v>362556</v>
      </c>
      <c r="M2524">
        <f>bbdd_Social_Media_Trends[[#This Row],[Interactions]]/bbdd_Social_Media_Trends[[#This Row],[Views]]</f>
        <v>0.43022884639345915</v>
      </c>
      <c r="N2524" s="1" t="s">
        <v>29</v>
      </c>
      <c r="O2524" s="4">
        <f t="shared" si="39"/>
        <v>0</v>
      </c>
    </row>
    <row r="2525" spans="1:15">
      <c r="A2525" s="1" t="s">
        <v>2565</v>
      </c>
      <c r="B2525" s="2">
        <v>44908</v>
      </c>
      <c r="C2525" s="13" t="str">
        <f>TEXT(bbdd_Social_Media_Trends[[#This Row],[Post_Date]],"aaaa-mm")</f>
        <v>2022-12</v>
      </c>
      <c r="D2525" s="1" t="s">
        <v>27</v>
      </c>
      <c r="E2525" s="1" t="s">
        <v>49</v>
      </c>
      <c r="F2525" s="1" t="s">
        <v>14</v>
      </c>
      <c r="G2525" s="1" t="s">
        <v>60</v>
      </c>
      <c r="H2525">
        <v>1197159</v>
      </c>
      <c r="I2525">
        <v>216342</v>
      </c>
      <c r="J2525">
        <v>10156</v>
      </c>
      <c r="K2525">
        <v>7638</v>
      </c>
      <c r="L2525">
        <f>bbdd_Social_Media_Trends[[#This Row],[Likes]]+bbdd_Social_Media_Trends[[#This Row],[Shares]]+bbdd_Social_Media_Trends[[#This Row],[Comments]]</f>
        <v>234136</v>
      </c>
      <c r="M2525">
        <f>bbdd_Social_Media_Trends[[#This Row],[Interactions]]/bbdd_Social_Media_Trends[[#This Row],[Views]]</f>
        <v>0.19557636036650103</v>
      </c>
      <c r="N2525" s="1" t="s">
        <v>22</v>
      </c>
      <c r="O2525" s="4">
        <f t="shared" si="39"/>
        <v>0</v>
      </c>
    </row>
    <row r="2526" spans="1:15">
      <c r="A2526" s="1" t="s">
        <v>2566</v>
      </c>
      <c r="B2526" s="2">
        <v>44894</v>
      </c>
      <c r="C2526" s="13" t="str">
        <f>TEXT(bbdd_Social_Media_Trends[[#This Row],[Post_Date]],"aaaa-mm")</f>
        <v>2022-11</v>
      </c>
      <c r="D2526" s="1" t="s">
        <v>24</v>
      </c>
      <c r="E2526" s="1" t="s">
        <v>35</v>
      </c>
      <c r="F2526" s="1" t="s">
        <v>41</v>
      </c>
      <c r="G2526" s="1" t="s">
        <v>50</v>
      </c>
      <c r="H2526">
        <v>3357438</v>
      </c>
      <c r="I2526">
        <v>35821</v>
      </c>
      <c r="J2526">
        <v>87391</v>
      </c>
      <c r="K2526">
        <v>33823</v>
      </c>
      <c r="L2526">
        <f>bbdd_Social_Media_Trends[[#This Row],[Likes]]+bbdd_Social_Media_Trends[[#This Row],[Shares]]+bbdd_Social_Media_Trends[[#This Row],[Comments]]</f>
        <v>157035</v>
      </c>
      <c r="M2526">
        <f>bbdd_Social_Media_Trends[[#This Row],[Interactions]]/bbdd_Social_Media_Trends[[#This Row],[Views]]</f>
        <v>4.6772270999494256E-2</v>
      </c>
      <c r="N2526" s="1" t="s">
        <v>29</v>
      </c>
      <c r="O2526" s="4">
        <f t="shared" si="39"/>
        <v>0</v>
      </c>
    </row>
    <row r="2527" spans="1:15">
      <c r="A2527" s="1" t="s">
        <v>2567</v>
      </c>
      <c r="B2527" s="2">
        <v>44807</v>
      </c>
      <c r="C2527" s="13" t="str">
        <f>TEXT(bbdd_Social_Media_Trends[[#This Row],[Post_Date]],"aaaa-mm")</f>
        <v>2022-09</v>
      </c>
      <c r="D2527" s="1" t="s">
        <v>12</v>
      </c>
      <c r="E2527" s="1" t="s">
        <v>39</v>
      </c>
      <c r="F2527" s="1" t="s">
        <v>36</v>
      </c>
      <c r="G2527" s="1" t="s">
        <v>50</v>
      </c>
      <c r="H2527">
        <v>2248921</v>
      </c>
      <c r="I2527">
        <v>5928</v>
      </c>
      <c r="J2527">
        <v>68590</v>
      </c>
      <c r="K2527">
        <v>38086</v>
      </c>
      <c r="L2527">
        <f>bbdd_Social_Media_Trends[[#This Row],[Likes]]+bbdd_Social_Media_Trends[[#This Row],[Shares]]+bbdd_Social_Media_Trends[[#This Row],[Comments]]</f>
        <v>112604</v>
      </c>
      <c r="M2527">
        <f>bbdd_Social_Media_Trends[[#This Row],[Interactions]]/bbdd_Social_Media_Trends[[#This Row],[Views]]</f>
        <v>5.0070233680951891E-2</v>
      </c>
      <c r="N2527" s="1" t="s">
        <v>16</v>
      </c>
      <c r="O2527" s="4">
        <f t="shared" si="39"/>
        <v>0</v>
      </c>
    </row>
    <row r="2528" spans="1:15">
      <c r="A2528" s="1" t="s">
        <v>2568</v>
      </c>
      <c r="B2528" s="2">
        <v>44842</v>
      </c>
      <c r="C2528" s="13" t="str">
        <f>TEXT(bbdd_Social_Media_Trends[[#This Row],[Post_Date]],"aaaa-mm")</f>
        <v>2022-10</v>
      </c>
      <c r="D2528" s="1" t="s">
        <v>27</v>
      </c>
      <c r="E2528" s="1" t="s">
        <v>49</v>
      </c>
      <c r="F2528" s="1" t="s">
        <v>36</v>
      </c>
      <c r="G2528" s="1" t="s">
        <v>15</v>
      </c>
      <c r="H2528">
        <v>636012</v>
      </c>
      <c r="I2528">
        <v>204341</v>
      </c>
      <c r="J2528">
        <v>36007</v>
      </c>
      <c r="K2528">
        <v>14775</v>
      </c>
      <c r="L2528">
        <f>bbdd_Social_Media_Trends[[#This Row],[Likes]]+bbdd_Social_Media_Trends[[#This Row],[Shares]]+bbdd_Social_Media_Trends[[#This Row],[Comments]]</f>
        <v>255123</v>
      </c>
      <c r="M2528">
        <f>bbdd_Social_Media_Trends[[#This Row],[Interactions]]/bbdd_Social_Media_Trends[[#This Row],[Views]]</f>
        <v>0.40112922397690609</v>
      </c>
      <c r="N2528" s="1" t="s">
        <v>22</v>
      </c>
      <c r="O2528" s="4">
        <f t="shared" si="39"/>
        <v>0</v>
      </c>
    </row>
    <row r="2529" spans="1:15">
      <c r="A2529" s="1" t="s">
        <v>2569</v>
      </c>
      <c r="B2529" s="2">
        <v>45102</v>
      </c>
      <c r="C2529" s="13" t="str">
        <f>TEXT(bbdd_Social_Media_Trends[[#This Row],[Post_Date]],"aaaa-mm")</f>
        <v>2023-06</v>
      </c>
      <c r="D2529" s="1" t="s">
        <v>27</v>
      </c>
      <c r="E2529" s="1" t="s">
        <v>39</v>
      </c>
      <c r="F2529" s="1" t="s">
        <v>41</v>
      </c>
      <c r="G2529" s="1" t="s">
        <v>50</v>
      </c>
      <c r="H2529">
        <v>580413</v>
      </c>
      <c r="I2529">
        <v>148546</v>
      </c>
      <c r="J2529">
        <v>85714</v>
      </c>
      <c r="K2529">
        <v>30266</v>
      </c>
      <c r="L2529">
        <f>bbdd_Social_Media_Trends[[#This Row],[Likes]]+bbdd_Social_Media_Trends[[#This Row],[Shares]]+bbdd_Social_Media_Trends[[#This Row],[Comments]]</f>
        <v>264526</v>
      </c>
      <c r="M2529">
        <f>bbdd_Social_Media_Trends[[#This Row],[Interactions]]/bbdd_Social_Media_Trends[[#This Row],[Views]]</f>
        <v>0.45575478150902893</v>
      </c>
      <c r="N2529" s="1" t="s">
        <v>22</v>
      </c>
      <c r="O2529" s="4">
        <f t="shared" si="39"/>
        <v>0</v>
      </c>
    </row>
    <row r="2530" spans="1:15">
      <c r="A2530" s="1" t="s">
        <v>2570</v>
      </c>
      <c r="B2530" s="2">
        <v>44894</v>
      </c>
      <c r="C2530" s="13" t="str">
        <f>TEXT(bbdd_Social_Media_Trends[[#This Row],[Post_Date]],"aaaa-mm")</f>
        <v>2022-11</v>
      </c>
      <c r="D2530" s="1" t="s">
        <v>24</v>
      </c>
      <c r="E2530" s="1" t="s">
        <v>39</v>
      </c>
      <c r="F2530" s="1" t="s">
        <v>32</v>
      </c>
      <c r="G2530" s="1" t="s">
        <v>25</v>
      </c>
      <c r="H2530">
        <v>1619478</v>
      </c>
      <c r="I2530">
        <v>202449</v>
      </c>
      <c r="J2530">
        <v>22506</v>
      </c>
      <c r="K2530">
        <v>49206</v>
      </c>
      <c r="L2530">
        <f>bbdd_Social_Media_Trends[[#This Row],[Likes]]+bbdd_Social_Media_Trends[[#This Row],[Shares]]+bbdd_Social_Media_Trends[[#This Row],[Comments]]</f>
        <v>274161</v>
      </c>
      <c r="M2530">
        <f>bbdd_Social_Media_Trends[[#This Row],[Interactions]]/bbdd_Social_Media_Trends[[#This Row],[Views]]</f>
        <v>0.16928973409950615</v>
      </c>
      <c r="N2530" s="1" t="s">
        <v>29</v>
      </c>
      <c r="O2530" s="4">
        <f t="shared" si="39"/>
        <v>0</v>
      </c>
    </row>
    <row r="2531" spans="1:15">
      <c r="A2531" s="1" t="s">
        <v>2571</v>
      </c>
      <c r="B2531" s="2">
        <v>45061</v>
      </c>
      <c r="C2531" s="13" t="str">
        <f>TEXT(bbdd_Social_Media_Trends[[#This Row],[Post_Date]],"aaaa-mm")</f>
        <v>2023-05</v>
      </c>
      <c r="D2531" s="1" t="s">
        <v>27</v>
      </c>
      <c r="E2531" s="1" t="s">
        <v>13</v>
      </c>
      <c r="F2531" s="1" t="s">
        <v>32</v>
      </c>
      <c r="G2531" s="1" t="s">
        <v>44</v>
      </c>
      <c r="H2531">
        <v>2727339</v>
      </c>
      <c r="I2531">
        <v>225746</v>
      </c>
      <c r="J2531">
        <v>26005</v>
      </c>
      <c r="K2531">
        <v>12638</v>
      </c>
      <c r="L2531">
        <f>bbdd_Social_Media_Trends[[#This Row],[Likes]]+bbdd_Social_Media_Trends[[#This Row],[Shares]]+bbdd_Social_Media_Trends[[#This Row],[Comments]]</f>
        <v>264389</v>
      </c>
      <c r="M2531">
        <f>bbdd_Social_Media_Trends[[#This Row],[Interactions]]/bbdd_Social_Media_Trends[[#This Row],[Views]]</f>
        <v>9.6940277684585602E-2</v>
      </c>
      <c r="N2531" s="1" t="s">
        <v>16</v>
      </c>
      <c r="O2531" s="4">
        <f t="shared" si="39"/>
        <v>0</v>
      </c>
    </row>
    <row r="2532" spans="1:15">
      <c r="A2532" s="1" t="s">
        <v>2572</v>
      </c>
      <c r="B2532" s="2">
        <v>44849</v>
      </c>
      <c r="C2532" s="13" t="str">
        <f>TEXT(bbdd_Social_Media_Trends[[#This Row],[Post_Date]],"aaaa-mm")</f>
        <v>2022-10</v>
      </c>
      <c r="D2532" s="1" t="s">
        <v>18</v>
      </c>
      <c r="E2532" s="1" t="s">
        <v>57</v>
      </c>
      <c r="F2532" s="1" t="s">
        <v>32</v>
      </c>
      <c r="G2532" s="1" t="s">
        <v>50</v>
      </c>
      <c r="H2532">
        <v>4168696</v>
      </c>
      <c r="I2532">
        <v>113448</v>
      </c>
      <c r="J2532">
        <v>30625</v>
      </c>
      <c r="K2532">
        <v>48391</v>
      </c>
      <c r="L2532">
        <f>bbdd_Social_Media_Trends[[#This Row],[Likes]]+bbdd_Social_Media_Trends[[#This Row],[Shares]]+bbdd_Social_Media_Trends[[#This Row],[Comments]]</f>
        <v>192464</v>
      </c>
      <c r="M2532">
        <f>bbdd_Social_Media_Trends[[#This Row],[Interactions]]/bbdd_Social_Media_Trends[[#This Row],[Views]]</f>
        <v>4.6168873911650067E-2</v>
      </c>
      <c r="N2532" s="1" t="s">
        <v>22</v>
      </c>
      <c r="O2532" s="4">
        <f t="shared" si="39"/>
        <v>0</v>
      </c>
    </row>
    <row r="2533" spans="1:15">
      <c r="A2533" s="1" t="s">
        <v>2573</v>
      </c>
      <c r="B2533" s="2">
        <v>44613</v>
      </c>
      <c r="C2533" s="13" t="str">
        <f>TEXT(bbdd_Social_Media_Trends[[#This Row],[Post_Date]],"aaaa-mm")</f>
        <v>2022-02</v>
      </c>
      <c r="D2533" s="1" t="s">
        <v>27</v>
      </c>
      <c r="E2533" s="1" t="s">
        <v>13</v>
      </c>
      <c r="F2533" s="1" t="s">
        <v>32</v>
      </c>
      <c r="G2533" s="1" t="s">
        <v>15</v>
      </c>
      <c r="H2533">
        <v>4780227</v>
      </c>
      <c r="I2533">
        <v>282426</v>
      </c>
      <c r="J2533">
        <v>29708</v>
      </c>
      <c r="K2533">
        <v>35199</v>
      </c>
      <c r="L2533">
        <f>bbdd_Social_Media_Trends[[#This Row],[Likes]]+bbdd_Social_Media_Trends[[#This Row],[Shares]]+bbdd_Social_Media_Trends[[#This Row],[Comments]]</f>
        <v>347333</v>
      </c>
      <c r="M2533">
        <f>bbdd_Social_Media_Trends[[#This Row],[Interactions]]/bbdd_Social_Media_Trends[[#This Row],[Views]]</f>
        <v>7.2660356924472411E-2</v>
      </c>
      <c r="N2533" s="1" t="s">
        <v>29</v>
      </c>
      <c r="O2533" s="4">
        <f t="shared" si="39"/>
        <v>0</v>
      </c>
    </row>
    <row r="2534" spans="1:15">
      <c r="A2534" s="1" t="s">
        <v>2574</v>
      </c>
      <c r="B2534" s="2">
        <v>44735</v>
      </c>
      <c r="C2534" s="13" t="str">
        <f>TEXT(bbdd_Social_Media_Trends[[#This Row],[Post_Date]],"aaaa-mm")</f>
        <v>2022-06</v>
      </c>
      <c r="D2534" s="1" t="s">
        <v>27</v>
      </c>
      <c r="E2534" s="1" t="s">
        <v>52</v>
      </c>
      <c r="F2534" s="1" t="s">
        <v>32</v>
      </c>
      <c r="G2534" s="1" t="s">
        <v>28</v>
      </c>
      <c r="H2534">
        <v>4112679</v>
      </c>
      <c r="I2534">
        <v>426935</v>
      </c>
      <c r="J2534">
        <v>38868</v>
      </c>
      <c r="K2534">
        <v>26186</v>
      </c>
      <c r="L2534">
        <f>bbdd_Social_Media_Trends[[#This Row],[Likes]]+bbdd_Social_Media_Trends[[#This Row],[Shares]]+bbdd_Social_Media_Trends[[#This Row],[Comments]]</f>
        <v>491989</v>
      </c>
      <c r="M2534">
        <f>bbdd_Social_Media_Trends[[#This Row],[Interactions]]/bbdd_Social_Media_Trends[[#This Row],[Views]]</f>
        <v>0.11962737670506256</v>
      </c>
      <c r="N2534" s="1" t="s">
        <v>22</v>
      </c>
      <c r="O2534" s="4">
        <f t="shared" si="39"/>
        <v>0</v>
      </c>
    </row>
    <row r="2535" spans="1:15">
      <c r="A2535" s="1" t="s">
        <v>2575</v>
      </c>
      <c r="B2535" s="2">
        <v>44626</v>
      </c>
      <c r="C2535" s="13" t="str">
        <f>TEXT(bbdd_Social_Media_Trends[[#This Row],[Post_Date]],"aaaa-mm")</f>
        <v>2022-03</v>
      </c>
      <c r="D2535" s="1" t="s">
        <v>24</v>
      </c>
      <c r="E2535" s="1" t="s">
        <v>31</v>
      </c>
      <c r="F2535" s="1" t="s">
        <v>36</v>
      </c>
      <c r="G2535" s="1" t="s">
        <v>37</v>
      </c>
      <c r="H2535">
        <v>4758478</v>
      </c>
      <c r="I2535">
        <v>12810</v>
      </c>
      <c r="J2535">
        <v>84684</v>
      </c>
      <c r="K2535">
        <v>28499</v>
      </c>
      <c r="L2535">
        <f>bbdd_Social_Media_Trends[[#This Row],[Likes]]+bbdd_Social_Media_Trends[[#This Row],[Shares]]+bbdd_Social_Media_Trends[[#This Row],[Comments]]</f>
        <v>125993</v>
      </c>
      <c r="M2535">
        <f>bbdd_Social_Media_Trends[[#This Row],[Interactions]]/bbdd_Social_Media_Trends[[#This Row],[Views]]</f>
        <v>2.647758379885333E-2</v>
      </c>
      <c r="N2535" s="1" t="s">
        <v>16</v>
      </c>
      <c r="O2535" s="4">
        <f t="shared" si="39"/>
        <v>0</v>
      </c>
    </row>
    <row r="2536" spans="1:15">
      <c r="A2536" s="1" t="s">
        <v>2576</v>
      </c>
      <c r="B2536" s="2">
        <v>44667</v>
      </c>
      <c r="C2536" s="13" t="str">
        <f>TEXT(bbdd_Social_Media_Trends[[#This Row],[Post_Date]],"aaaa-mm")</f>
        <v>2022-04</v>
      </c>
      <c r="D2536" s="1" t="s">
        <v>18</v>
      </c>
      <c r="E2536" s="1" t="s">
        <v>57</v>
      </c>
      <c r="F2536" s="1" t="s">
        <v>32</v>
      </c>
      <c r="G2536" s="1" t="s">
        <v>15</v>
      </c>
      <c r="H2536">
        <v>2942675</v>
      </c>
      <c r="I2536">
        <v>167857</v>
      </c>
      <c r="J2536">
        <v>18673</v>
      </c>
      <c r="K2536">
        <v>3273</v>
      </c>
      <c r="L2536">
        <f>bbdd_Social_Media_Trends[[#This Row],[Likes]]+bbdd_Social_Media_Trends[[#This Row],[Shares]]+bbdd_Social_Media_Trends[[#This Row],[Comments]]</f>
        <v>189803</v>
      </c>
      <c r="M2536">
        <f>bbdd_Social_Media_Trends[[#This Row],[Interactions]]/bbdd_Social_Media_Trends[[#This Row],[Views]]</f>
        <v>6.4500157169921926E-2</v>
      </c>
      <c r="N2536" s="1" t="s">
        <v>22</v>
      </c>
      <c r="O2536" s="4">
        <f t="shared" si="39"/>
        <v>0</v>
      </c>
    </row>
    <row r="2537" spans="1:15">
      <c r="A2537" s="1" t="s">
        <v>2577</v>
      </c>
      <c r="B2537" s="2">
        <v>44891</v>
      </c>
      <c r="C2537" s="13" t="str">
        <f>TEXT(bbdd_Social_Media_Trends[[#This Row],[Post_Date]],"aaaa-mm")</f>
        <v>2022-11</v>
      </c>
      <c r="D2537" s="1" t="s">
        <v>12</v>
      </c>
      <c r="E2537" s="1" t="s">
        <v>59</v>
      </c>
      <c r="F2537" s="1" t="s">
        <v>32</v>
      </c>
      <c r="G2537" s="1" t="s">
        <v>50</v>
      </c>
      <c r="H2537">
        <v>3955213</v>
      </c>
      <c r="I2537">
        <v>127357</v>
      </c>
      <c r="J2537">
        <v>29753</v>
      </c>
      <c r="K2537">
        <v>3803</v>
      </c>
      <c r="L2537">
        <f>bbdd_Social_Media_Trends[[#This Row],[Likes]]+bbdd_Social_Media_Trends[[#This Row],[Shares]]+bbdd_Social_Media_Trends[[#This Row],[Comments]]</f>
        <v>160913</v>
      </c>
      <c r="M2537">
        <f>bbdd_Social_Media_Trends[[#This Row],[Interactions]]/bbdd_Social_Media_Trends[[#This Row],[Views]]</f>
        <v>4.0683776069708508E-2</v>
      </c>
      <c r="N2537" s="1" t="s">
        <v>22</v>
      </c>
      <c r="O2537" s="4">
        <f t="shared" si="39"/>
        <v>0</v>
      </c>
    </row>
    <row r="2538" spans="1:15">
      <c r="A2538" s="1" t="s">
        <v>2578</v>
      </c>
      <c r="B2538" s="2">
        <v>44920</v>
      </c>
      <c r="C2538" s="13" t="str">
        <f>TEXT(bbdd_Social_Media_Trends[[#This Row],[Post_Date]],"aaaa-mm")</f>
        <v>2022-12</v>
      </c>
      <c r="D2538" s="1" t="s">
        <v>12</v>
      </c>
      <c r="E2538" s="1" t="s">
        <v>35</v>
      </c>
      <c r="F2538" s="1" t="s">
        <v>20</v>
      </c>
      <c r="G2538" s="1" t="s">
        <v>28</v>
      </c>
      <c r="H2538">
        <v>74888</v>
      </c>
      <c r="I2538">
        <v>471073</v>
      </c>
      <c r="J2538">
        <v>9766</v>
      </c>
      <c r="K2538">
        <v>20104</v>
      </c>
      <c r="L2538">
        <f>bbdd_Social_Media_Trends[[#This Row],[Likes]]+bbdd_Social_Media_Trends[[#This Row],[Shares]]+bbdd_Social_Media_Trends[[#This Row],[Comments]]</f>
        <v>500943</v>
      </c>
      <c r="M2538">
        <f>bbdd_Social_Media_Trends[[#This Row],[Interactions]]/bbdd_Social_Media_Trends[[#This Row],[Views]]</f>
        <v>6.6892292490118574</v>
      </c>
      <c r="N2538" s="1" t="s">
        <v>29</v>
      </c>
      <c r="O2538" s="4">
        <f t="shared" si="39"/>
        <v>0</v>
      </c>
    </row>
    <row r="2539" spans="1:15">
      <c r="A2539" s="1" t="s">
        <v>2579</v>
      </c>
      <c r="B2539" s="2">
        <v>44571</v>
      </c>
      <c r="C2539" s="13" t="str">
        <f>TEXT(bbdd_Social_Media_Trends[[#This Row],[Post_Date]],"aaaa-mm")</f>
        <v>2022-01</v>
      </c>
      <c r="D2539" s="1" t="s">
        <v>27</v>
      </c>
      <c r="E2539" s="1" t="s">
        <v>57</v>
      </c>
      <c r="F2539" s="1" t="s">
        <v>14</v>
      </c>
      <c r="G2539" s="1" t="s">
        <v>21</v>
      </c>
      <c r="H2539">
        <v>4261296</v>
      </c>
      <c r="I2539">
        <v>160489</v>
      </c>
      <c r="J2539">
        <v>27495</v>
      </c>
      <c r="K2539">
        <v>49820</v>
      </c>
      <c r="L2539">
        <f>bbdd_Social_Media_Trends[[#This Row],[Likes]]+bbdd_Social_Media_Trends[[#This Row],[Shares]]+bbdd_Social_Media_Trends[[#This Row],[Comments]]</f>
        <v>237804</v>
      </c>
      <c r="M2539">
        <f>bbdd_Social_Media_Trends[[#This Row],[Interactions]]/bbdd_Social_Media_Trends[[#This Row],[Views]]</f>
        <v>5.5805557745812542E-2</v>
      </c>
      <c r="N2539" s="1" t="s">
        <v>29</v>
      </c>
      <c r="O2539" s="4">
        <f t="shared" si="39"/>
        <v>0</v>
      </c>
    </row>
    <row r="2540" spans="1:15">
      <c r="A2540" s="1" t="s">
        <v>2580</v>
      </c>
      <c r="B2540" s="2">
        <v>45000</v>
      </c>
      <c r="C2540" s="13" t="str">
        <f>TEXT(bbdd_Social_Media_Trends[[#This Row],[Post_Date]],"aaaa-mm")</f>
        <v>2023-03</v>
      </c>
      <c r="D2540" s="1" t="s">
        <v>27</v>
      </c>
      <c r="E2540" s="1" t="s">
        <v>13</v>
      </c>
      <c r="F2540" s="1" t="s">
        <v>41</v>
      </c>
      <c r="G2540" s="1" t="s">
        <v>28</v>
      </c>
      <c r="H2540">
        <v>85136</v>
      </c>
      <c r="I2540">
        <v>155014</v>
      </c>
      <c r="J2540">
        <v>78757</v>
      </c>
      <c r="K2540">
        <v>18966</v>
      </c>
      <c r="L2540">
        <f>bbdd_Social_Media_Trends[[#This Row],[Likes]]+bbdd_Social_Media_Trends[[#This Row],[Shares]]+bbdd_Social_Media_Trends[[#This Row],[Comments]]</f>
        <v>252737</v>
      </c>
      <c r="M2540">
        <f>bbdd_Social_Media_Trends[[#This Row],[Interactions]]/bbdd_Social_Media_Trends[[#This Row],[Views]]</f>
        <v>2.9686266679195641</v>
      </c>
      <c r="N2540" s="1" t="s">
        <v>29</v>
      </c>
      <c r="O2540" s="4">
        <f t="shared" si="39"/>
        <v>0</v>
      </c>
    </row>
    <row r="2541" spans="1:15">
      <c r="A2541" s="1" t="s">
        <v>2581</v>
      </c>
      <c r="B2541" s="2">
        <v>44878</v>
      </c>
      <c r="C2541" s="13" t="str">
        <f>TEXT(bbdd_Social_Media_Trends[[#This Row],[Post_Date]],"aaaa-mm")</f>
        <v>2022-11</v>
      </c>
      <c r="D2541" s="1" t="s">
        <v>18</v>
      </c>
      <c r="E2541" s="1" t="s">
        <v>46</v>
      </c>
      <c r="F2541" s="1" t="s">
        <v>41</v>
      </c>
      <c r="G2541" s="1" t="s">
        <v>28</v>
      </c>
      <c r="H2541">
        <v>401582</v>
      </c>
      <c r="I2541">
        <v>415577</v>
      </c>
      <c r="J2541">
        <v>39290</v>
      </c>
      <c r="K2541">
        <v>43037</v>
      </c>
      <c r="L2541">
        <f>bbdd_Social_Media_Trends[[#This Row],[Likes]]+bbdd_Social_Media_Trends[[#This Row],[Shares]]+bbdd_Social_Media_Trends[[#This Row],[Comments]]</f>
        <v>497904</v>
      </c>
      <c r="M2541">
        <f>bbdd_Social_Media_Trends[[#This Row],[Interactions]]/bbdd_Social_Media_Trends[[#This Row],[Views]]</f>
        <v>1.2398563680643058</v>
      </c>
      <c r="N2541" s="1" t="s">
        <v>16</v>
      </c>
      <c r="O2541" s="4">
        <f t="shared" si="39"/>
        <v>0</v>
      </c>
    </row>
    <row r="2542" spans="1:15">
      <c r="A2542" s="1" t="s">
        <v>2582</v>
      </c>
      <c r="B2542" s="2">
        <v>45184</v>
      </c>
      <c r="C2542" s="13" t="str">
        <f>TEXT(bbdd_Social_Media_Trends[[#This Row],[Post_Date]],"aaaa-mm")</f>
        <v>2023-09</v>
      </c>
      <c r="D2542" s="1" t="s">
        <v>24</v>
      </c>
      <c r="E2542" s="1" t="s">
        <v>59</v>
      </c>
      <c r="F2542" s="1" t="s">
        <v>41</v>
      </c>
      <c r="G2542" s="1" t="s">
        <v>25</v>
      </c>
      <c r="H2542">
        <v>2355918</v>
      </c>
      <c r="I2542">
        <v>414382</v>
      </c>
      <c r="J2542">
        <v>71397</v>
      </c>
      <c r="K2542">
        <v>7294</v>
      </c>
      <c r="L2542">
        <f>bbdd_Social_Media_Trends[[#This Row],[Likes]]+bbdd_Social_Media_Trends[[#This Row],[Shares]]+bbdd_Social_Media_Trends[[#This Row],[Comments]]</f>
        <v>493073</v>
      </c>
      <c r="M2542">
        <f>bbdd_Social_Media_Trends[[#This Row],[Interactions]]/bbdd_Social_Media_Trends[[#This Row],[Views]]</f>
        <v>0.2092912401874768</v>
      </c>
      <c r="N2542" s="1" t="s">
        <v>29</v>
      </c>
      <c r="O2542" s="4">
        <f t="shared" si="39"/>
        <v>0</v>
      </c>
    </row>
    <row r="2543" spans="1:15">
      <c r="A2543" s="1" t="s">
        <v>2583</v>
      </c>
      <c r="B2543" s="2">
        <v>45155</v>
      </c>
      <c r="C2543" s="13" t="str">
        <f>TEXT(bbdd_Social_Media_Trends[[#This Row],[Post_Date]],"aaaa-mm")</f>
        <v>2023-08</v>
      </c>
      <c r="D2543" s="1" t="s">
        <v>18</v>
      </c>
      <c r="E2543" s="1" t="s">
        <v>39</v>
      </c>
      <c r="F2543" s="1" t="s">
        <v>47</v>
      </c>
      <c r="G2543" s="1" t="s">
        <v>15</v>
      </c>
      <c r="H2543">
        <v>3508758</v>
      </c>
      <c r="I2543">
        <v>417726</v>
      </c>
      <c r="J2543">
        <v>86984</v>
      </c>
      <c r="K2543">
        <v>579</v>
      </c>
      <c r="L2543">
        <f>bbdd_Social_Media_Trends[[#This Row],[Likes]]+bbdd_Social_Media_Trends[[#This Row],[Shares]]+bbdd_Social_Media_Trends[[#This Row],[Comments]]</f>
        <v>505289</v>
      </c>
      <c r="M2543">
        <f>bbdd_Social_Media_Trends[[#This Row],[Interactions]]/bbdd_Social_Media_Trends[[#This Row],[Views]]</f>
        <v>0.14400793671150874</v>
      </c>
      <c r="N2543" s="1" t="s">
        <v>29</v>
      </c>
      <c r="O2543" s="4">
        <f t="shared" si="39"/>
        <v>0</v>
      </c>
    </row>
    <row r="2544" spans="1:15">
      <c r="A2544" s="1" t="s">
        <v>2584</v>
      </c>
      <c r="B2544" s="2">
        <v>45215</v>
      </c>
      <c r="C2544" s="13" t="str">
        <f>TEXT(bbdd_Social_Media_Trends[[#This Row],[Post_Date]],"aaaa-mm")</f>
        <v>2023-10</v>
      </c>
      <c r="D2544" s="1" t="s">
        <v>24</v>
      </c>
      <c r="E2544" s="1" t="s">
        <v>49</v>
      </c>
      <c r="F2544" s="1" t="s">
        <v>14</v>
      </c>
      <c r="G2544" s="1" t="s">
        <v>25</v>
      </c>
      <c r="H2544">
        <v>4974277</v>
      </c>
      <c r="I2544">
        <v>54468</v>
      </c>
      <c r="J2544">
        <v>92889</v>
      </c>
      <c r="K2544">
        <v>6169</v>
      </c>
      <c r="L2544">
        <f>bbdd_Social_Media_Trends[[#This Row],[Likes]]+bbdd_Social_Media_Trends[[#This Row],[Shares]]+bbdd_Social_Media_Trends[[#This Row],[Comments]]</f>
        <v>153526</v>
      </c>
      <c r="M2544">
        <f>bbdd_Social_Media_Trends[[#This Row],[Interactions]]/bbdd_Social_Media_Trends[[#This Row],[Views]]</f>
        <v>3.0863982846150304E-2</v>
      </c>
      <c r="N2544" s="1" t="s">
        <v>29</v>
      </c>
      <c r="O2544" s="4">
        <f t="shared" si="39"/>
        <v>0</v>
      </c>
    </row>
    <row r="2545" spans="1:15">
      <c r="A2545" s="1" t="s">
        <v>2585</v>
      </c>
      <c r="B2545" s="2">
        <v>44995</v>
      </c>
      <c r="C2545" s="13" t="str">
        <f>TEXT(bbdd_Social_Media_Trends[[#This Row],[Post_Date]],"aaaa-mm")</f>
        <v>2023-03</v>
      </c>
      <c r="D2545" s="1" t="s">
        <v>27</v>
      </c>
      <c r="E2545" s="1" t="s">
        <v>59</v>
      </c>
      <c r="F2545" s="1" t="s">
        <v>41</v>
      </c>
      <c r="G2545" s="1" t="s">
        <v>15</v>
      </c>
      <c r="H2545">
        <v>1032747</v>
      </c>
      <c r="I2545">
        <v>356909</v>
      </c>
      <c r="J2545">
        <v>54789</v>
      </c>
      <c r="K2545">
        <v>47157</v>
      </c>
      <c r="L2545">
        <f>bbdd_Social_Media_Trends[[#This Row],[Likes]]+bbdd_Social_Media_Trends[[#This Row],[Shares]]+bbdd_Social_Media_Trends[[#This Row],[Comments]]</f>
        <v>458855</v>
      </c>
      <c r="M2545">
        <f>bbdd_Social_Media_Trends[[#This Row],[Interactions]]/bbdd_Social_Media_Trends[[#This Row],[Views]]</f>
        <v>0.44430533325199684</v>
      </c>
      <c r="N2545" s="1" t="s">
        <v>22</v>
      </c>
      <c r="O2545" s="4">
        <f t="shared" si="39"/>
        <v>0</v>
      </c>
    </row>
    <row r="2546" spans="1:15">
      <c r="A2546" s="1" t="s">
        <v>2586</v>
      </c>
      <c r="B2546" s="2">
        <v>45215</v>
      </c>
      <c r="C2546" s="13" t="str">
        <f>TEXT(bbdd_Social_Media_Trends[[#This Row],[Post_Date]],"aaaa-mm")</f>
        <v>2023-10</v>
      </c>
      <c r="D2546" s="1" t="s">
        <v>18</v>
      </c>
      <c r="E2546" s="1" t="s">
        <v>35</v>
      </c>
      <c r="F2546" s="1" t="s">
        <v>32</v>
      </c>
      <c r="G2546" s="1" t="s">
        <v>21</v>
      </c>
      <c r="H2546">
        <v>1827742</v>
      </c>
      <c r="I2546">
        <v>68140</v>
      </c>
      <c r="J2546">
        <v>14386</v>
      </c>
      <c r="K2546">
        <v>10354</v>
      </c>
      <c r="L2546">
        <f>bbdd_Social_Media_Trends[[#This Row],[Likes]]+bbdd_Social_Media_Trends[[#This Row],[Shares]]+bbdd_Social_Media_Trends[[#This Row],[Comments]]</f>
        <v>92880</v>
      </c>
      <c r="M2546">
        <f>bbdd_Social_Media_Trends[[#This Row],[Interactions]]/bbdd_Social_Media_Trends[[#This Row],[Views]]</f>
        <v>5.0816800182957991E-2</v>
      </c>
      <c r="N2546" s="1" t="s">
        <v>22</v>
      </c>
      <c r="O2546" s="4">
        <f t="shared" si="39"/>
        <v>0</v>
      </c>
    </row>
    <row r="2547" spans="1:15">
      <c r="A2547" s="1" t="s">
        <v>2587</v>
      </c>
      <c r="B2547" s="2">
        <v>44733</v>
      </c>
      <c r="C2547" s="13" t="str">
        <f>TEXT(bbdd_Social_Media_Trends[[#This Row],[Post_Date]],"aaaa-mm")</f>
        <v>2022-06</v>
      </c>
      <c r="D2547" s="1" t="s">
        <v>24</v>
      </c>
      <c r="E2547" s="1" t="s">
        <v>57</v>
      </c>
      <c r="F2547" s="1" t="s">
        <v>32</v>
      </c>
      <c r="G2547" s="1" t="s">
        <v>44</v>
      </c>
      <c r="H2547">
        <v>4002361</v>
      </c>
      <c r="I2547">
        <v>185270</v>
      </c>
      <c r="J2547">
        <v>4346</v>
      </c>
      <c r="K2547">
        <v>44739</v>
      </c>
      <c r="L2547">
        <f>bbdd_Social_Media_Trends[[#This Row],[Likes]]+bbdd_Social_Media_Trends[[#This Row],[Shares]]+bbdd_Social_Media_Trends[[#This Row],[Comments]]</f>
        <v>234355</v>
      </c>
      <c r="M2547">
        <f>bbdd_Social_Media_Trends[[#This Row],[Interactions]]/bbdd_Social_Media_Trends[[#This Row],[Views]]</f>
        <v>5.8554188390302624E-2</v>
      </c>
      <c r="N2547" s="1" t="s">
        <v>16</v>
      </c>
      <c r="O2547" s="4">
        <f t="shared" si="39"/>
        <v>0</v>
      </c>
    </row>
    <row r="2548" spans="1:15">
      <c r="A2548" s="1" t="s">
        <v>2588</v>
      </c>
      <c r="B2548" s="2">
        <v>44630</v>
      </c>
      <c r="C2548" s="13" t="str">
        <f>TEXT(bbdd_Social_Media_Trends[[#This Row],[Post_Date]],"aaaa-mm")</f>
        <v>2022-03</v>
      </c>
      <c r="D2548" s="1" t="s">
        <v>18</v>
      </c>
      <c r="E2548" s="1" t="s">
        <v>52</v>
      </c>
      <c r="F2548" s="1" t="s">
        <v>32</v>
      </c>
      <c r="G2548" s="1" t="s">
        <v>15</v>
      </c>
      <c r="H2548">
        <v>3892548</v>
      </c>
      <c r="I2548">
        <v>47532</v>
      </c>
      <c r="J2548">
        <v>2967</v>
      </c>
      <c r="K2548">
        <v>4004</v>
      </c>
      <c r="L2548">
        <f>bbdd_Social_Media_Trends[[#This Row],[Likes]]+bbdd_Social_Media_Trends[[#This Row],[Shares]]+bbdd_Social_Media_Trends[[#This Row],[Comments]]</f>
        <v>54503</v>
      </c>
      <c r="M2548">
        <f>bbdd_Social_Media_Trends[[#This Row],[Interactions]]/bbdd_Social_Media_Trends[[#This Row],[Views]]</f>
        <v>1.4001882571518708E-2</v>
      </c>
      <c r="N2548" s="1" t="s">
        <v>29</v>
      </c>
      <c r="O2548" s="4">
        <f t="shared" si="39"/>
        <v>0</v>
      </c>
    </row>
    <row r="2549" spans="1:15">
      <c r="A2549" s="1" t="s">
        <v>2589</v>
      </c>
      <c r="B2549" s="2">
        <v>45060</v>
      </c>
      <c r="C2549" s="13" t="str">
        <f>TEXT(bbdd_Social_Media_Trends[[#This Row],[Post_Date]],"aaaa-mm")</f>
        <v>2023-05</v>
      </c>
      <c r="D2549" s="1" t="s">
        <v>24</v>
      </c>
      <c r="E2549" s="1" t="s">
        <v>59</v>
      </c>
      <c r="F2549" s="1" t="s">
        <v>36</v>
      </c>
      <c r="G2549" s="1" t="s">
        <v>15</v>
      </c>
      <c r="H2549">
        <v>815181</v>
      </c>
      <c r="I2549">
        <v>3087</v>
      </c>
      <c r="J2549">
        <v>33539</v>
      </c>
      <c r="K2549">
        <v>8879</v>
      </c>
      <c r="L2549">
        <f>bbdd_Social_Media_Trends[[#This Row],[Likes]]+bbdd_Social_Media_Trends[[#This Row],[Shares]]+bbdd_Social_Media_Trends[[#This Row],[Comments]]</f>
        <v>45505</v>
      </c>
      <c r="M2549">
        <f>bbdd_Social_Media_Trends[[#This Row],[Interactions]]/bbdd_Social_Media_Trends[[#This Row],[Views]]</f>
        <v>5.5821958558896732E-2</v>
      </c>
      <c r="N2549" s="1" t="s">
        <v>16</v>
      </c>
      <c r="O2549" s="4">
        <f t="shared" si="39"/>
        <v>0</v>
      </c>
    </row>
    <row r="2550" spans="1:15">
      <c r="A2550" s="1" t="s">
        <v>2590</v>
      </c>
      <c r="B2550" s="2">
        <v>45257</v>
      </c>
      <c r="C2550" s="13" t="str">
        <f>TEXT(bbdd_Social_Media_Trends[[#This Row],[Post_Date]],"aaaa-mm")</f>
        <v>2023-11</v>
      </c>
      <c r="D2550" s="1" t="s">
        <v>18</v>
      </c>
      <c r="E2550" s="1" t="s">
        <v>35</v>
      </c>
      <c r="F2550" s="1" t="s">
        <v>47</v>
      </c>
      <c r="G2550" s="1" t="s">
        <v>15</v>
      </c>
      <c r="H2550">
        <v>4428223</v>
      </c>
      <c r="I2550">
        <v>263558</v>
      </c>
      <c r="J2550">
        <v>38409</v>
      </c>
      <c r="K2550">
        <v>220</v>
      </c>
      <c r="L2550">
        <f>bbdd_Social_Media_Trends[[#This Row],[Likes]]+bbdd_Social_Media_Trends[[#This Row],[Shares]]+bbdd_Social_Media_Trends[[#This Row],[Comments]]</f>
        <v>302187</v>
      </c>
      <c r="M2550">
        <f>bbdd_Social_Media_Trends[[#This Row],[Interactions]]/bbdd_Social_Media_Trends[[#This Row],[Views]]</f>
        <v>6.8241143230591592E-2</v>
      </c>
      <c r="N2550" s="1" t="s">
        <v>22</v>
      </c>
      <c r="O2550" s="4">
        <f t="shared" si="39"/>
        <v>0</v>
      </c>
    </row>
    <row r="2551" spans="1:15">
      <c r="A2551" s="1" t="s">
        <v>2591</v>
      </c>
      <c r="B2551" s="2">
        <v>44847</v>
      </c>
      <c r="C2551" s="13" t="str">
        <f>TEXT(bbdd_Social_Media_Trends[[#This Row],[Post_Date]],"aaaa-mm")</f>
        <v>2022-10</v>
      </c>
      <c r="D2551" s="1" t="s">
        <v>12</v>
      </c>
      <c r="E2551" s="1" t="s">
        <v>13</v>
      </c>
      <c r="F2551" s="1" t="s">
        <v>14</v>
      </c>
      <c r="G2551" s="1" t="s">
        <v>60</v>
      </c>
      <c r="H2551">
        <v>3499233</v>
      </c>
      <c r="I2551">
        <v>152081</v>
      </c>
      <c r="J2551">
        <v>83684</v>
      </c>
      <c r="K2551">
        <v>11191</v>
      </c>
      <c r="L2551">
        <f>bbdd_Social_Media_Trends[[#This Row],[Likes]]+bbdd_Social_Media_Trends[[#This Row],[Shares]]+bbdd_Social_Media_Trends[[#This Row],[Comments]]</f>
        <v>246956</v>
      </c>
      <c r="M2551">
        <f>bbdd_Social_Media_Trends[[#This Row],[Interactions]]/bbdd_Social_Media_Trends[[#This Row],[Views]]</f>
        <v>7.057432300164064E-2</v>
      </c>
      <c r="N2551" s="1" t="s">
        <v>16</v>
      </c>
      <c r="O2551" s="4">
        <f t="shared" si="39"/>
        <v>0</v>
      </c>
    </row>
    <row r="2552" spans="1:15">
      <c r="A2552" s="1" t="s">
        <v>2592</v>
      </c>
      <c r="B2552" s="2">
        <v>45239</v>
      </c>
      <c r="C2552" s="13" t="str">
        <f>TEXT(bbdd_Social_Media_Trends[[#This Row],[Post_Date]],"aaaa-mm")</f>
        <v>2023-11</v>
      </c>
      <c r="D2552" s="1" t="s">
        <v>12</v>
      </c>
      <c r="E2552" s="1" t="s">
        <v>52</v>
      </c>
      <c r="F2552" s="1" t="s">
        <v>47</v>
      </c>
      <c r="G2552" s="1" t="s">
        <v>15</v>
      </c>
      <c r="H2552">
        <v>276967</v>
      </c>
      <c r="I2552">
        <v>343350</v>
      </c>
      <c r="J2552">
        <v>55422</v>
      </c>
      <c r="K2552">
        <v>42492</v>
      </c>
      <c r="L2552">
        <f>bbdd_Social_Media_Trends[[#This Row],[Likes]]+bbdd_Social_Media_Trends[[#This Row],[Shares]]+bbdd_Social_Media_Trends[[#This Row],[Comments]]</f>
        <v>441264</v>
      </c>
      <c r="M2552">
        <f>bbdd_Social_Media_Trends[[#This Row],[Interactions]]/bbdd_Social_Media_Trends[[#This Row],[Views]]</f>
        <v>1.59320063401055</v>
      </c>
      <c r="N2552" s="1" t="s">
        <v>22</v>
      </c>
      <c r="O2552" s="4">
        <f t="shared" si="39"/>
        <v>0</v>
      </c>
    </row>
    <row r="2553" spans="1:15">
      <c r="A2553" s="1" t="s">
        <v>2593</v>
      </c>
      <c r="B2553" s="2">
        <v>45081</v>
      </c>
      <c r="C2553" s="13" t="str">
        <f>TEXT(bbdd_Social_Media_Trends[[#This Row],[Post_Date]],"aaaa-mm")</f>
        <v>2023-06</v>
      </c>
      <c r="D2553" s="1" t="s">
        <v>12</v>
      </c>
      <c r="E2553" s="1" t="s">
        <v>35</v>
      </c>
      <c r="F2553" s="1" t="s">
        <v>41</v>
      </c>
      <c r="G2553" s="1" t="s">
        <v>50</v>
      </c>
      <c r="H2553">
        <v>556068</v>
      </c>
      <c r="I2553">
        <v>40772</v>
      </c>
      <c r="J2553">
        <v>70937</v>
      </c>
      <c r="K2553">
        <v>39800</v>
      </c>
      <c r="L2553">
        <f>bbdd_Social_Media_Trends[[#This Row],[Likes]]+bbdd_Social_Media_Trends[[#This Row],[Shares]]+bbdd_Social_Media_Trends[[#This Row],[Comments]]</f>
        <v>151509</v>
      </c>
      <c r="M2553">
        <f>bbdd_Social_Media_Trends[[#This Row],[Interactions]]/bbdd_Social_Media_Trends[[#This Row],[Views]]</f>
        <v>0.2724648783961674</v>
      </c>
      <c r="N2553" s="1" t="s">
        <v>16</v>
      </c>
      <c r="O2553" s="4">
        <f t="shared" si="39"/>
        <v>0</v>
      </c>
    </row>
    <row r="2554" spans="1:15">
      <c r="A2554" s="1" t="s">
        <v>2594</v>
      </c>
      <c r="B2554" s="2">
        <v>45289</v>
      </c>
      <c r="C2554" s="13" t="str">
        <f>TEXT(bbdd_Social_Media_Trends[[#This Row],[Post_Date]],"aaaa-mm")</f>
        <v>2023-12</v>
      </c>
      <c r="D2554" s="1" t="s">
        <v>12</v>
      </c>
      <c r="E2554" s="1" t="s">
        <v>57</v>
      </c>
      <c r="F2554" s="1" t="s">
        <v>41</v>
      </c>
      <c r="G2554" s="1" t="s">
        <v>50</v>
      </c>
      <c r="H2554">
        <v>3658692</v>
      </c>
      <c r="I2554">
        <v>209387</v>
      </c>
      <c r="J2554">
        <v>89681</v>
      </c>
      <c r="K2554">
        <v>14453</v>
      </c>
      <c r="L2554">
        <f>bbdd_Social_Media_Trends[[#This Row],[Likes]]+bbdd_Social_Media_Trends[[#This Row],[Shares]]+bbdd_Social_Media_Trends[[#This Row],[Comments]]</f>
        <v>313521</v>
      </c>
      <c r="M2554">
        <f>bbdd_Social_Media_Trends[[#This Row],[Interactions]]/bbdd_Social_Media_Trends[[#This Row],[Views]]</f>
        <v>8.5692099799600518E-2</v>
      </c>
      <c r="N2554" s="1" t="s">
        <v>22</v>
      </c>
      <c r="O2554" s="4">
        <f t="shared" si="39"/>
        <v>0</v>
      </c>
    </row>
    <row r="2555" spans="1:15">
      <c r="A2555" s="1" t="s">
        <v>2595</v>
      </c>
      <c r="B2555" s="2">
        <v>45270</v>
      </c>
      <c r="C2555" s="13" t="str">
        <f>TEXT(bbdd_Social_Media_Trends[[#This Row],[Post_Date]],"aaaa-mm")</f>
        <v>2023-12</v>
      </c>
      <c r="D2555" s="1" t="s">
        <v>12</v>
      </c>
      <c r="E2555" s="1" t="s">
        <v>31</v>
      </c>
      <c r="F2555" s="1" t="s">
        <v>36</v>
      </c>
      <c r="G2555" s="1" t="s">
        <v>25</v>
      </c>
      <c r="H2555">
        <v>4694065</v>
      </c>
      <c r="I2555">
        <v>334810</v>
      </c>
      <c r="J2555">
        <v>58512</v>
      </c>
      <c r="K2555">
        <v>17934</v>
      </c>
      <c r="L2555">
        <f>bbdd_Social_Media_Trends[[#This Row],[Likes]]+bbdd_Social_Media_Trends[[#This Row],[Shares]]+bbdd_Social_Media_Trends[[#This Row],[Comments]]</f>
        <v>411256</v>
      </c>
      <c r="M2555">
        <f>bbdd_Social_Media_Trends[[#This Row],[Interactions]]/bbdd_Social_Media_Trends[[#This Row],[Views]]</f>
        <v>8.7611909933075063E-2</v>
      </c>
      <c r="N2555" s="1" t="s">
        <v>29</v>
      </c>
      <c r="O2555" s="4">
        <f t="shared" si="39"/>
        <v>0</v>
      </c>
    </row>
    <row r="2556" spans="1:15">
      <c r="A2556" s="1" t="s">
        <v>2596</v>
      </c>
      <c r="B2556" s="2">
        <v>45040</v>
      </c>
      <c r="C2556" s="13" t="str">
        <f>TEXT(bbdd_Social_Media_Trends[[#This Row],[Post_Date]],"aaaa-mm")</f>
        <v>2023-04</v>
      </c>
      <c r="D2556" s="1" t="s">
        <v>24</v>
      </c>
      <c r="E2556" s="1" t="s">
        <v>13</v>
      </c>
      <c r="F2556" s="1" t="s">
        <v>14</v>
      </c>
      <c r="G2556" s="1" t="s">
        <v>60</v>
      </c>
      <c r="H2556">
        <v>674124</v>
      </c>
      <c r="I2556">
        <v>498332</v>
      </c>
      <c r="J2556">
        <v>88370</v>
      </c>
      <c r="K2556">
        <v>26302</v>
      </c>
      <c r="L2556">
        <f>bbdd_Social_Media_Trends[[#This Row],[Likes]]+bbdd_Social_Media_Trends[[#This Row],[Shares]]+bbdd_Social_Media_Trends[[#This Row],[Comments]]</f>
        <v>613004</v>
      </c>
      <c r="M2556">
        <f>bbdd_Social_Media_Trends[[#This Row],[Interactions]]/bbdd_Social_Media_Trends[[#This Row],[Views]]</f>
        <v>0.90933418777554276</v>
      </c>
      <c r="N2556" s="1" t="s">
        <v>22</v>
      </c>
      <c r="O2556" s="4">
        <f t="shared" si="39"/>
        <v>0</v>
      </c>
    </row>
    <row r="2557" spans="1:15">
      <c r="A2557" s="1" t="s">
        <v>2597</v>
      </c>
      <c r="B2557" s="2">
        <v>45265</v>
      </c>
      <c r="C2557" s="13" t="str">
        <f>TEXT(bbdd_Social_Media_Trends[[#This Row],[Post_Date]],"aaaa-mm")</f>
        <v>2023-12</v>
      </c>
      <c r="D2557" s="1" t="s">
        <v>24</v>
      </c>
      <c r="E2557" s="1" t="s">
        <v>59</v>
      </c>
      <c r="F2557" s="1" t="s">
        <v>20</v>
      </c>
      <c r="G2557" s="1" t="s">
        <v>28</v>
      </c>
      <c r="H2557">
        <v>967084</v>
      </c>
      <c r="I2557">
        <v>311164</v>
      </c>
      <c r="J2557">
        <v>92571</v>
      </c>
      <c r="K2557">
        <v>42138</v>
      </c>
      <c r="L2557">
        <f>bbdd_Social_Media_Trends[[#This Row],[Likes]]+bbdd_Social_Media_Trends[[#This Row],[Shares]]+bbdd_Social_Media_Trends[[#This Row],[Comments]]</f>
        <v>445873</v>
      </c>
      <c r="M2557">
        <f>bbdd_Social_Media_Trends[[#This Row],[Interactions]]/bbdd_Social_Media_Trends[[#This Row],[Views]]</f>
        <v>0.46104888510201802</v>
      </c>
      <c r="N2557" s="1" t="s">
        <v>29</v>
      </c>
      <c r="O2557" s="4">
        <f t="shared" si="39"/>
        <v>0</v>
      </c>
    </row>
    <row r="2558" spans="1:15">
      <c r="A2558" s="1" t="s">
        <v>2598</v>
      </c>
      <c r="B2558" s="2">
        <v>45217</v>
      </c>
      <c r="C2558" s="13" t="str">
        <f>TEXT(bbdd_Social_Media_Trends[[#This Row],[Post_Date]],"aaaa-mm")</f>
        <v>2023-10</v>
      </c>
      <c r="D2558" s="1" t="s">
        <v>12</v>
      </c>
      <c r="E2558" s="1" t="s">
        <v>57</v>
      </c>
      <c r="F2558" s="1" t="s">
        <v>32</v>
      </c>
      <c r="G2558" s="1" t="s">
        <v>37</v>
      </c>
      <c r="H2558">
        <v>3461594</v>
      </c>
      <c r="I2558">
        <v>176543</v>
      </c>
      <c r="J2558">
        <v>86904</v>
      </c>
      <c r="K2558">
        <v>47992</v>
      </c>
      <c r="L2558">
        <f>bbdd_Social_Media_Trends[[#This Row],[Likes]]+bbdd_Social_Media_Trends[[#This Row],[Shares]]+bbdd_Social_Media_Trends[[#This Row],[Comments]]</f>
        <v>311439</v>
      </c>
      <c r="M2558">
        <f>bbdd_Social_Media_Trends[[#This Row],[Interactions]]/bbdd_Social_Media_Trends[[#This Row],[Views]]</f>
        <v>8.9969823150837444E-2</v>
      </c>
      <c r="N2558" s="1" t="s">
        <v>22</v>
      </c>
      <c r="O2558" s="4">
        <f t="shared" si="39"/>
        <v>0</v>
      </c>
    </row>
    <row r="2559" spans="1:15">
      <c r="A2559" s="1" t="s">
        <v>2599</v>
      </c>
      <c r="B2559" s="2">
        <v>44787</v>
      </c>
      <c r="C2559" s="13" t="str">
        <f>TEXT(bbdd_Social_Media_Trends[[#This Row],[Post_Date]],"aaaa-mm")</f>
        <v>2022-08</v>
      </c>
      <c r="D2559" s="1" t="s">
        <v>24</v>
      </c>
      <c r="E2559" s="1" t="s">
        <v>57</v>
      </c>
      <c r="F2559" s="1" t="s">
        <v>32</v>
      </c>
      <c r="G2559" s="1" t="s">
        <v>50</v>
      </c>
      <c r="H2559">
        <v>691868</v>
      </c>
      <c r="I2559">
        <v>492439</v>
      </c>
      <c r="J2559">
        <v>22816</v>
      </c>
      <c r="K2559">
        <v>25718</v>
      </c>
      <c r="L2559">
        <f>bbdd_Social_Media_Trends[[#This Row],[Likes]]+bbdd_Social_Media_Trends[[#This Row],[Shares]]+bbdd_Social_Media_Trends[[#This Row],[Comments]]</f>
        <v>540973</v>
      </c>
      <c r="M2559">
        <f>bbdd_Social_Media_Trends[[#This Row],[Interactions]]/bbdd_Social_Media_Trends[[#This Row],[Views]]</f>
        <v>0.78190203911728828</v>
      </c>
      <c r="N2559" s="1" t="s">
        <v>29</v>
      </c>
      <c r="O2559" s="4">
        <f t="shared" si="39"/>
        <v>0</v>
      </c>
    </row>
    <row r="2560" spans="1:15">
      <c r="A2560" s="1" t="s">
        <v>2600</v>
      </c>
      <c r="B2560" s="2">
        <v>45027</v>
      </c>
      <c r="C2560" s="13" t="str">
        <f>TEXT(bbdd_Social_Media_Trends[[#This Row],[Post_Date]],"aaaa-mm")</f>
        <v>2023-04</v>
      </c>
      <c r="D2560" s="1" t="s">
        <v>27</v>
      </c>
      <c r="E2560" s="1" t="s">
        <v>57</v>
      </c>
      <c r="F2560" s="1" t="s">
        <v>36</v>
      </c>
      <c r="G2560" s="1" t="s">
        <v>15</v>
      </c>
      <c r="H2560">
        <v>1628325</v>
      </c>
      <c r="I2560">
        <v>256374</v>
      </c>
      <c r="J2560">
        <v>7548</v>
      </c>
      <c r="K2560">
        <v>17955</v>
      </c>
      <c r="L2560">
        <f>bbdd_Social_Media_Trends[[#This Row],[Likes]]+bbdd_Social_Media_Trends[[#This Row],[Shares]]+bbdd_Social_Media_Trends[[#This Row],[Comments]]</f>
        <v>281877</v>
      </c>
      <c r="M2560">
        <f>bbdd_Social_Media_Trends[[#This Row],[Interactions]]/bbdd_Social_Media_Trends[[#This Row],[Views]]</f>
        <v>0.17310856247984893</v>
      </c>
      <c r="N2560" s="1" t="s">
        <v>16</v>
      </c>
      <c r="O2560" s="4">
        <f t="shared" si="39"/>
        <v>0</v>
      </c>
    </row>
    <row r="2561" spans="1:15">
      <c r="A2561" s="1" t="s">
        <v>2601</v>
      </c>
      <c r="B2561" s="2">
        <v>44844</v>
      </c>
      <c r="C2561" s="13" t="str">
        <f>TEXT(bbdd_Social_Media_Trends[[#This Row],[Post_Date]],"aaaa-mm")</f>
        <v>2022-10</v>
      </c>
      <c r="D2561" s="1" t="s">
        <v>12</v>
      </c>
      <c r="E2561" s="1" t="s">
        <v>52</v>
      </c>
      <c r="F2561" s="1" t="s">
        <v>32</v>
      </c>
      <c r="G2561" s="1" t="s">
        <v>15</v>
      </c>
      <c r="H2561">
        <v>2000181</v>
      </c>
      <c r="I2561">
        <v>232088</v>
      </c>
      <c r="J2561">
        <v>3584</v>
      </c>
      <c r="K2561">
        <v>21517</v>
      </c>
      <c r="L2561">
        <f>bbdd_Social_Media_Trends[[#This Row],[Likes]]+bbdd_Social_Media_Trends[[#This Row],[Shares]]+bbdd_Social_Media_Trends[[#This Row],[Comments]]</f>
        <v>257189</v>
      </c>
      <c r="M2561">
        <f>bbdd_Social_Media_Trends[[#This Row],[Interactions]]/bbdd_Social_Media_Trends[[#This Row],[Views]]</f>
        <v>0.12858286325087578</v>
      </c>
      <c r="N2561" s="1" t="s">
        <v>22</v>
      </c>
      <c r="O2561" s="4">
        <f t="shared" si="39"/>
        <v>0</v>
      </c>
    </row>
    <row r="2562" spans="1:15">
      <c r="A2562" s="1" t="s">
        <v>2602</v>
      </c>
      <c r="B2562" s="2">
        <v>45153</v>
      </c>
      <c r="C2562" s="13" t="str">
        <f>TEXT(bbdd_Social_Media_Trends[[#This Row],[Post_Date]],"aaaa-mm")</f>
        <v>2023-08</v>
      </c>
      <c r="D2562" s="1" t="s">
        <v>18</v>
      </c>
      <c r="E2562" s="1" t="s">
        <v>31</v>
      </c>
      <c r="F2562" s="1" t="s">
        <v>20</v>
      </c>
      <c r="G2562" s="1" t="s">
        <v>60</v>
      </c>
      <c r="H2562">
        <v>1277252</v>
      </c>
      <c r="I2562">
        <v>142436</v>
      </c>
      <c r="J2562">
        <v>54890</v>
      </c>
      <c r="K2562">
        <v>11779</v>
      </c>
      <c r="L2562">
        <f>bbdd_Social_Media_Trends[[#This Row],[Likes]]+bbdd_Social_Media_Trends[[#This Row],[Shares]]+bbdd_Social_Media_Trends[[#This Row],[Comments]]</f>
        <v>209105</v>
      </c>
      <c r="M2562">
        <f>bbdd_Social_Media_Trends[[#This Row],[Interactions]]/bbdd_Social_Media_Trends[[#This Row],[Views]]</f>
        <v>0.16371475636757665</v>
      </c>
      <c r="N2562" s="1" t="s">
        <v>29</v>
      </c>
      <c r="O2562" s="4">
        <f t="shared" ref="O2562:O2625" si="40">IF(ISERROR(VLOOKUP(A2562,A2563:A7560,1,FALSE)),0, 1)</f>
        <v>0</v>
      </c>
    </row>
    <row r="2563" spans="1:15">
      <c r="A2563" s="1" t="s">
        <v>2603</v>
      </c>
      <c r="B2563" s="2">
        <v>45026</v>
      </c>
      <c r="C2563" s="13" t="str">
        <f>TEXT(bbdd_Social_Media_Trends[[#This Row],[Post_Date]],"aaaa-mm")</f>
        <v>2023-04</v>
      </c>
      <c r="D2563" s="1" t="s">
        <v>27</v>
      </c>
      <c r="E2563" s="1" t="s">
        <v>49</v>
      </c>
      <c r="F2563" s="1" t="s">
        <v>47</v>
      </c>
      <c r="G2563" s="1" t="s">
        <v>15</v>
      </c>
      <c r="H2563">
        <v>4920706</v>
      </c>
      <c r="I2563">
        <v>357561</v>
      </c>
      <c r="J2563">
        <v>63705</v>
      </c>
      <c r="K2563">
        <v>22476</v>
      </c>
      <c r="L2563">
        <f>bbdd_Social_Media_Trends[[#This Row],[Likes]]+bbdd_Social_Media_Trends[[#This Row],[Shares]]+bbdd_Social_Media_Trends[[#This Row],[Comments]]</f>
        <v>443742</v>
      </c>
      <c r="M2563">
        <f>bbdd_Social_Media_Trends[[#This Row],[Interactions]]/bbdd_Social_Media_Trends[[#This Row],[Views]]</f>
        <v>9.0178523163139596E-2</v>
      </c>
      <c r="N2563" s="1" t="s">
        <v>22</v>
      </c>
      <c r="O2563" s="4">
        <f t="shared" si="40"/>
        <v>0</v>
      </c>
    </row>
    <row r="2564" spans="1:15">
      <c r="A2564" s="1" t="s">
        <v>2604</v>
      </c>
      <c r="B2564" s="2">
        <v>45185</v>
      </c>
      <c r="C2564" s="13" t="str">
        <f>TEXT(bbdd_Social_Media_Trends[[#This Row],[Post_Date]],"aaaa-mm")</f>
        <v>2023-09</v>
      </c>
      <c r="D2564" s="1" t="s">
        <v>27</v>
      </c>
      <c r="E2564" s="1" t="s">
        <v>13</v>
      </c>
      <c r="F2564" s="1" t="s">
        <v>32</v>
      </c>
      <c r="G2564" s="1" t="s">
        <v>60</v>
      </c>
      <c r="H2564">
        <v>2496480</v>
      </c>
      <c r="I2564">
        <v>117284</v>
      </c>
      <c r="J2564">
        <v>813</v>
      </c>
      <c r="K2564">
        <v>15105</v>
      </c>
      <c r="L2564">
        <f>bbdd_Social_Media_Trends[[#This Row],[Likes]]+bbdd_Social_Media_Trends[[#This Row],[Shares]]+bbdd_Social_Media_Trends[[#This Row],[Comments]]</f>
        <v>133202</v>
      </c>
      <c r="M2564">
        <f>bbdd_Social_Media_Trends[[#This Row],[Interactions]]/bbdd_Social_Media_Trends[[#This Row],[Views]]</f>
        <v>5.3355925142600784E-2</v>
      </c>
      <c r="N2564" s="1" t="s">
        <v>29</v>
      </c>
      <c r="O2564" s="4">
        <f t="shared" si="40"/>
        <v>0</v>
      </c>
    </row>
    <row r="2565" spans="1:15">
      <c r="A2565" s="1" t="s">
        <v>2605</v>
      </c>
      <c r="B2565" s="2">
        <v>44575</v>
      </c>
      <c r="C2565" s="13" t="str">
        <f>TEXT(bbdd_Social_Media_Trends[[#This Row],[Post_Date]],"aaaa-mm")</f>
        <v>2022-01</v>
      </c>
      <c r="D2565" s="1" t="s">
        <v>12</v>
      </c>
      <c r="E2565" s="1" t="s">
        <v>39</v>
      </c>
      <c r="F2565" s="1" t="s">
        <v>36</v>
      </c>
      <c r="G2565" s="1" t="s">
        <v>60</v>
      </c>
      <c r="H2565">
        <v>2020483</v>
      </c>
      <c r="I2565">
        <v>136675</v>
      </c>
      <c r="J2565">
        <v>31661</v>
      </c>
      <c r="K2565">
        <v>39695</v>
      </c>
      <c r="L2565">
        <f>bbdd_Social_Media_Trends[[#This Row],[Likes]]+bbdd_Social_Media_Trends[[#This Row],[Shares]]+bbdd_Social_Media_Trends[[#This Row],[Comments]]</f>
        <v>208031</v>
      </c>
      <c r="M2565">
        <f>bbdd_Social_Media_Trends[[#This Row],[Interactions]]/bbdd_Social_Media_Trends[[#This Row],[Views]]</f>
        <v>0.10296102466588435</v>
      </c>
      <c r="N2565" s="1" t="s">
        <v>29</v>
      </c>
      <c r="O2565" s="4">
        <f t="shared" si="40"/>
        <v>0</v>
      </c>
    </row>
    <row r="2566" spans="1:15">
      <c r="A2566" s="1" t="s">
        <v>2606</v>
      </c>
      <c r="B2566" s="2">
        <v>44587</v>
      </c>
      <c r="C2566" s="13" t="str">
        <f>TEXT(bbdd_Social_Media_Trends[[#This Row],[Post_Date]],"aaaa-mm")</f>
        <v>2022-01</v>
      </c>
      <c r="D2566" s="1" t="s">
        <v>27</v>
      </c>
      <c r="E2566" s="1" t="s">
        <v>46</v>
      </c>
      <c r="F2566" s="1" t="s">
        <v>36</v>
      </c>
      <c r="G2566" s="1" t="s">
        <v>28</v>
      </c>
      <c r="H2566">
        <v>2034792</v>
      </c>
      <c r="I2566">
        <v>224437</v>
      </c>
      <c r="J2566">
        <v>6189</v>
      </c>
      <c r="K2566">
        <v>13971</v>
      </c>
      <c r="L2566">
        <f>bbdd_Social_Media_Trends[[#This Row],[Likes]]+bbdd_Social_Media_Trends[[#This Row],[Shares]]+bbdd_Social_Media_Trends[[#This Row],[Comments]]</f>
        <v>244597</v>
      </c>
      <c r="M2566">
        <f>bbdd_Social_Media_Trends[[#This Row],[Interactions]]/bbdd_Social_Media_Trends[[#This Row],[Views]]</f>
        <v>0.12020737254716944</v>
      </c>
      <c r="N2566" s="1" t="s">
        <v>22</v>
      </c>
      <c r="O2566" s="4">
        <f t="shared" si="40"/>
        <v>0</v>
      </c>
    </row>
    <row r="2567" spans="1:15">
      <c r="A2567" s="1" t="s">
        <v>2607</v>
      </c>
      <c r="B2567" s="2">
        <v>44575</v>
      </c>
      <c r="C2567" s="13" t="str">
        <f>TEXT(bbdd_Social_Media_Trends[[#This Row],[Post_Date]],"aaaa-mm")</f>
        <v>2022-01</v>
      </c>
      <c r="D2567" s="1" t="s">
        <v>24</v>
      </c>
      <c r="E2567" s="1" t="s">
        <v>46</v>
      </c>
      <c r="F2567" s="1" t="s">
        <v>36</v>
      </c>
      <c r="G2567" s="1" t="s">
        <v>21</v>
      </c>
      <c r="H2567">
        <v>3596679</v>
      </c>
      <c r="I2567">
        <v>429470</v>
      </c>
      <c r="J2567">
        <v>19732</v>
      </c>
      <c r="K2567">
        <v>12766</v>
      </c>
      <c r="L2567">
        <f>bbdd_Social_Media_Trends[[#This Row],[Likes]]+bbdd_Social_Media_Trends[[#This Row],[Shares]]+bbdd_Social_Media_Trends[[#This Row],[Comments]]</f>
        <v>461968</v>
      </c>
      <c r="M2567">
        <f>bbdd_Social_Media_Trends[[#This Row],[Interactions]]/bbdd_Social_Media_Trends[[#This Row],[Views]]</f>
        <v>0.12844293305018323</v>
      </c>
      <c r="N2567" s="1" t="s">
        <v>16</v>
      </c>
      <c r="O2567" s="4">
        <f t="shared" si="40"/>
        <v>0</v>
      </c>
    </row>
    <row r="2568" spans="1:15">
      <c r="A2568" s="1" t="s">
        <v>2608</v>
      </c>
      <c r="B2568" s="2">
        <v>45126</v>
      </c>
      <c r="C2568" s="13" t="str">
        <f>TEXT(bbdd_Social_Media_Trends[[#This Row],[Post_Date]],"aaaa-mm")</f>
        <v>2023-07</v>
      </c>
      <c r="D2568" s="1" t="s">
        <v>12</v>
      </c>
      <c r="E2568" s="1" t="s">
        <v>57</v>
      </c>
      <c r="F2568" s="1" t="s">
        <v>47</v>
      </c>
      <c r="G2568" s="1" t="s">
        <v>28</v>
      </c>
      <c r="H2568">
        <v>1402768</v>
      </c>
      <c r="I2568">
        <v>385952</v>
      </c>
      <c r="J2568">
        <v>59599</v>
      </c>
      <c r="K2568">
        <v>23267</v>
      </c>
      <c r="L2568">
        <f>bbdd_Social_Media_Trends[[#This Row],[Likes]]+bbdd_Social_Media_Trends[[#This Row],[Shares]]+bbdd_Social_Media_Trends[[#This Row],[Comments]]</f>
        <v>468818</v>
      </c>
      <c r="M2568">
        <f>bbdd_Social_Media_Trends[[#This Row],[Interactions]]/bbdd_Social_Media_Trends[[#This Row],[Views]]</f>
        <v>0.33420922062664676</v>
      </c>
      <c r="N2568" s="1" t="s">
        <v>29</v>
      </c>
      <c r="O2568" s="4">
        <f t="shared" si="40"/>
        <v>0</v>
      </c>
    </row>
    <row r="2569" spans="1:15">
      <c r="A2569" s="1" t="s">
        <v>2609</v>
      </c>
      <c r="B2569" s="2">
        <v>44599</v>
      </c>
      <c r="C2569" s="13" t="str">
        <f>TEXT(bbdd_Social_Media_Trends[[#This Row],[Post_Date]],"aaaa-mm")</f>
        <v>2022-02</v>
      </c>
      <c r="D2569" s="1" t="s">
        <v>12</v>
      </c>
      <c r="E2569" s="1" t="s">
        <v>59</v>
      </c>
      <c r="F2569" s="1" t="s">
        <v>36</v>
      </c>
      <c r="G2569" s="1" t="s">
        <v>15</v>
      </c>
      <c r="H2569">
        <v>33485</v>
      </c>
      <c r="I2569">
        <v>153446</v>
      </c>
      <c r="J2569">
        <v>97898</v>
      </c>
      <c r="K2569">
        <v>28727</v>
      </c>
      <c r="L2569">
        <f>bbdd_Social_Media_Trends[[#This Row],[Likes]]+bbdd_Social_Media_Trends[[#This Row],[Shares]]+bbdd_Social_Media_Trends[[#This Row],[Comments]]</f>
        <v>280071</v>
      </c>
      <c r="M2569">
        <f>bbdd_Social_Media_Trends[[#This Row],[Interactions]]/bbdd_Social_Media_Trends[[#This Row],[Views]]</f>
        <v>8.3640734657309235</v>
      </c>
      <c r="N2569" s="1" t="s">
        <v>22</v>
      </c>
      <c r="O2569" s="4">
        <f t="shared" si="40"/>
        <v>0</v>
      </c>
    </row>
    <row r="2570" spans="1:15">
      <c r="A2570" s="1" t="s">
        <v>2610</v>
      </c>
      <c r="B2570" s="2">
        <v>44798</v>
      </c>
      <c r="C2570" s="13" t="str">
        <f>TEXT(bbdd_Social_Media_Trends[[#This Row],[Post_Date]],"aaaa-mm")</f>
        <v>2022-08</v>
      </c>
      <c r="D2570" s="1" t="s">
        <v>27</v>
      </c>
      <c r="E2570" s="1" t="s">
        <v>59</v>
      </c>
      <c r="F2570" s="1" t="s">
        <v>47</v>
      </c>
      <c r="G2570" s="1" t="s">
        <v>60</v>
      </c>
      <c r="H2570">
        <v>237107</v>
      </c>
      <c r="I2570">
        <v>374569</v>
      </c>
      <c r="J2570">
        <v>56320</v>
      </c>
      <c r="K2570">
        <v>28305</v>
      </c>
      <c r="L2570">
        <f>bbdd_Social_Media_Trends[[#This Row],[Likes]]+bbdd_Social_Media_Trends[[#This Row],[Shares]]+bbdd_Social_Media_Trends[[#This Row],[Comments]]</f>
        <v>459194</v>
      </c>
      <c r="M2570">
        <f>bbdd_Social_Media_Trends[[#This Row],[Interactions]]/bbdd_Social_Media_Trends[[#This Row],[Views]]</f>
        <v>1.9366530722416462</v>
      </c>
      <c r="N2570" s="1" t="s">
        <v>22</v>
      </c>
      <c r="O2570" s="4">
        <f t="shared" si="40"/>
        <v>0</v>
      </c>
    </row>
    <row r="2571" spans="1:15">
      <c r="A2571" s="1" t="s">
        <v>2611</v>
      </c>
      <c r="B2571" s="2">
        <v>45204</v>
      </c>
      <c r="C2571" s="13" t="str">
        <f>TEXT(bbdd_Social_Media_Trends[[#This Row],[Post_Date]],"aaaa-mm")</f>
        <v>2023-10</v>
      </c>
      <c r="D2571" s="1" t="s">
        <v>27</v>
      </c>
      <c r="E2571" s="1" t="s">
        <v>52</v>
      </c>
      <c r="F2571" s="1" t="s">
        <v>14</v>
      </c>
      <c r="G2571" s="1" t="s">
        <v>37</v>
      </c>
      <c r="H2571">
        <v>3047626</v>
      </c>
      <c r="I2571">
        <v>396572</v>
      </c>
      <c r="J2571">
        <v>2041</v>
      </c>
      <c r="K2571">
        <v>13218</v>
      </c>
      <c r="L2571">
        <f>bbdd_Social_Media_Trends[[#This Row],[Likes]]+bbdd_Social_Media_Trends[[#This Row],[Shares]]+bbdd_Social_Media_Trends[[#This Row],[Comments]]</f>
        <v>411831</v>
      </c>
      <c r="M2571">
        <f>bbdd_Social_Media_Trends[[#This Row],[Interactions]]/bbdd_Social_Media_Trends[[#This Row],[Views]]</f>
        <v>0.13513173860572131</v>
      </c>
      <c r="N2571" s="1" t="s">
        <v>22</v>
      </c>
      <c r="O2571" s="4">
        <f t="shared" si="40"/>
        <v>0</v>
      </c>
    </row>
    <row r="2572" spans="1:15">
      <c r="A2572" s="1" t="s">
        <v>2612</v>
      </c>
      <c r="B2572" s="2">
        <v>44983</v>
      </c>
      <c r="C2572" s="13" t="str">
        <f>TEXT(bbdd_Social_Media_Trends[[#This Row],[Post_Date]],"aaaa-mm")</f>
        <v>2023-02</v>
      </c>
      <c r="D2572" s="1" t="s">
        <v>27</v>
      </c>
      <c r="E2572" s="1" t="s">
        <v>46</v>
      </c>
      <c r="F2572" s="1" t="s">
        <v>20</v>
      </c>
      <c r="G2572" s="1" t="s">
        <v>37</v>
      </c>
      <c r="H2572">
        <v>3833797</v>
      </c>
      <c r="I2572">
        <v>375717</v>
      </c>
      <c r="J2572">
        <v>6416</v>
      </c>
      <c r="K2572">
        <v>35351</v>
      </c>
      <c r="L2572">
        <f>bbdd_Social_Media_Trends[[#This Row],[Likes]]+bbdd_Social_Media_Trends[[#This Row],[Shares]]+bbdd_Social_Media_Trends[[#This Row],[Comments]]</f>
        <v>417484</v>
      </c>
      <c r="M2572">
        <f>bbdd_Social_Media_Trends[[#This Row],[Interactions]]/bbdd_Social_Media_Trends[[#This Row],[Views]]</f>
        <v>0.10889569792036459</v>
      </c>
      <c r="N2572" s="1" t="s">
        <v>29</v>
      </c>
      <c r="O2572" s="4">
        <f t="shared" si="40"/>
        <v>0</v>
      </c>
    </row>
    <row r="2573" spans="1:15">
      <c r="A2573" s="1" t="s">
        <v>2613</v>
      </c>
      <c r="B2573" s="2">
        <v>44935</v>
      </c>
      <c r="C2573" s="13" t="str">
        <f>TEXT(bbdd_Social_Media_Trends[[#This Row],[Post_Date]],"aaaa-mm")</f>
        <v>2023-01</v>
      </c>
      <c r="D2573" s="1" t="s">
        <v>12</v>
      </c>
      <c r="E2573" s="1" t="s">
        <v>59</v>
      </c>
      <c r="F2573" s="1" t="s">
        <v>32</v>
      </c>
      <c r="G2573" s="1" t="s">
        <v>25</v>
      </c>
      <c r="H2573">
        <v>2674946</v>
      </c>
      <c r="I2573">
        <v>169667</v>
      </c>
      <c r="J2573">
        <v>87354</v>
      </c>
      <c r="K2573">
        <v>28176</v>
      </c>
      <c r="L2573">
        <f>bbdd_Social_Media_Trends[[#This Row],[Likes]]+bbdd_Social_Media_Trends[[#This Row],[Shares]]+bbdd_Social_Media_Trends[[#This Row],[Comments]]</f>
        <v>285197</v>
      </c>
      <c r="M2573">
        <f>bbdd_Social_Media_Trends[[#This Row],[Interactions]]/bbdd_Social_Media_Trends[[#This Row],[Views]]</f>
        <v>0.10661785322021454</v>
      </c>
      <c r="N2573" s="1" t="s">
        <v>16</v>
      </c>
      <c r="O2573" s="4">
        <f t="shared" si="40"/>
        <v>0</v>
      </c>
    </row>
    <row r="2574" spans="1:15">
      <c r="A2574" s="1" t="s">
        <v>2614</v>
      </c>
      <c r="B2574" s="2">
        <v>45227</v>
      </c>
      <c r="C2574" s="13" t="str">
        <f>TEXT(bbdd_Social_Media_Trends[[#This Row],[Post_Date]],"aaaa-mm")</f>
        <v>2023-10</v>
      </c>
      <c r="D2574" s="1" t="s">
        <v>18</v>
      </c>
      <c r="E2574" s="1" t="s">
        <v>19</v>
      </c>
      <c r="F2574" s="1" t="s">
        <v>20</v>
      </c>
      <c r="G2574" s="1" t="s">
        <v>37</v>
      </c>
      <c r="H2574">
        <v>338623</v>
      </c>
      <c r="I2574">
        <v>170174</v>
      </c>
      <c r="J2574">
        <v>38826</v>
      </c>
      <c r="K2574">
        <v>10092</v>
      </c>
      <c r="L2574">
        <f>bbdd_Social_Media_Trends[[#This Row],[Likes]]+bbdd_Social_Media_Trends[[#This Row],[Shares]]+bbdd_Social_Media_Trends[[#This Row],[Comments]]</f>
        <v>219092</v>
      </c>
      <c r="M2574">
        <f>bbdd_Social_Media_Trends[[#This Row],[Interactions]]/bbdd_Social_Media_Trends[[#This Row],[Views]]</f>
        <v>0.64700862020595173</v>
      </c>
      <c r="N2574" s="1" t="s">
        <v>29</v>
      </c>
      <c r="O2574" s="4">
        <f t="shared" si="40"/>
        <v>0</v>
      </c>
    </row>
    <row r="2575" spans="1:15">
      <c r="A2575" s="1" t="s">
        <v>2615</v>
      </c>
      <c r="B2575" s="2">
        <v>44685</v>
      </c>
      <c r="C2575" s="13" t="str">
        <f>TEXT(bbdd_Social_Media_Trends[[#This Row],[Post_Date]],"aaaa-mm")</f>
        <v>2022-05</v>
      </c>
      <c r="D2575" s="1" t="s">
        <v>18</v>
      </c>
      <c r="E2575" s="1" t="s">
        <v>19</v>
      </c>
      <c r="F2575" s="1" t="s">
        <v>41</v>
      </c>
      <c r="G2575" s="1" t="s">
        <v>25</v>
      </c>
      <c r="H2575">
        <v>2262056</v>
      </c>
      <c r="I2575">
        <v>291846</v>
      </c>
      <c r="J2575">
        <v>30805</v>
      </c>
      <c r="K2575">
        <v>8381</v>
      </c>
      <c r="L2575">
        <f>bbdd_Social_Media_Trends[[#This Row],[Likes]]+bbdd_Social_Media_Trends[[#This Row],[Shares]]+bbdd_Social_Media_Trends[[#This Row],[Comments]]</f>
        <v>331032</v>
      </c>
      <c r="M2575">
        <f>bbdd_Social_Media_Trends[[#This Row],[Interactions]]/bbdd_Social_Media_Trends[[#This Row],[Views]]</f>
        <v>0.14634120463861194</v>
      </c>
      <c r="N2575" s="1" t="s">
        <v>29</v>
      </c>
      <c r="O2575" s="4">
        <f t="shared" si="40"/>
        <v>0</v>
      </c>
    </row>
    <row r="2576" spans="1:15">
      <c r="A2576" s="1" t="s">
        <v>2616</v>
      </c>
      <c r="B2576" s="2">
        <v>44906</v>
      </c>
      <c r="C2576" s="13" t="str">
        <f>TEXT(bbdd_Social_Media_Trends[[#This Row],[Post_Date]],"aaaa-mm")</f>
        <v>2022-12</v>
      </c>
      <c r="D2576" s="1" t="s">
        <v>27</v>
      </c>
      <c r="E2576" s="1" t="s">
        <v>39</v>
      </c>
      <c r="F2576" s="1" t="s">
        <v>47</v>
      </c>
      <c r="G2576" s="1" t="s">
        <v>44</v>
      </c>
      <c r="H2576">
        <v>1186234</v>
      </c>
      <c r="I2576">
        <v>144971</v>
      </c>
      <c r="J2576">
        <v>1008</v>
      </c>
      <c r="K2576">
        <v>34541</v>
      </c>
      <c r="L2576">
        <f>bbdd_Social_Media_Trends[[#This Row],[Likes]]+bbdd_Social_Media_Trends[[#This Row],[Shares]]+bbdd_Social_Media_Trends[[#This Row],[Comments]]</f>
        <v>180520</v>
      </c>
      <c r="M2576">
        <f>bbdd_Social_Media_Trends[[#This Row],[Interactions]]/bbdd_Social_Media_Trends[[#This Row],[Views]]</f>
        <v>0.15217908102448591</v>
      </c>
      <c r="N2576" s="1" t="s">
        <v>22</v>
      </c>
      <c r="O2576" s="4">
        <f t="shared" si="40"/>
        <v>0</v>
      </c>
    </row>
    <row r="2577" spans="1:15">
      <c r="A2577" s="1" t="s">
        <v>2617</v>
      </c>
      <c r="B2577" s="2">
        <v>44714</v>
      </c>
      <c r="C2577" s="13" t="str">
        <f>TEXT(bbdd_Social_Media_Trends[[#This Row],[Post_Date]],"aaaa-mm")</f>
        <v>2022-06</v>
      </c>
      <c r="D2577" s="1" t="s">
        <v>18</v>
      </c>
      <c r="E2577" s="1" t="s">
        <v>31</v>
      </c>
      <c r="F2577" s="1" t="s">
        <v>14</v>
      </c>
      <c r="G2577" s="1" t="s">
        <v>21</v>
      </c>
      <c r="H2577">
        <v>329482</v>
      </c>
      <c r="I2577">
        <v>463165</v>
      </c>
      <c r="J2577">
        <v>31309</v>
      </c>
      <c r="K2577">
        <v>31828</v>
      </c>
      <c r="L2577">
        <f>bbdd_Social_Media_Trends[[#This Row],[Likes]]+bbdd_Social_Media_Trends[[#This Row],[Shares]]+bbdd_Social_Media_Trends[[#This Row],[Comments]]</f>
        <v>526302</v>
      </c>
      <c r="M2577">
        <f>bbdd_Social_Media_Trends[[#This Row],[Interactions]]/bbdd_Social_Media_Trends[[#This Row],[Views]]</f>
        <v>1.5973619196192812</v>
      </c>
      <c r="N2577" s="1" t="s">
        <v>16</v>
      </c>
      <c r="O2577" s="4">
        <f t="shared" si="40"/>
        <v>0</v>
      </c>
    </row>
    <row r="2578" spans="1:15">
      <c r="A2578" s="1" t="s">
        <v>2618</v>
      </c>
      <c r="B2578" s="2">
        <v>44594</v>
      </c>
      <c r="C2578" s="13" t="str">
        <f>TEXT(bbdd_Social_Media_Trends[[#This Row],[Post_Date]],"aaaa-mm")</f>
        <v>2022-02</v>
      </c>
      <c r="D2578" s="1" t="s">
        <v>24</v>
      </c>
      <c r="E2578" s="1" t="s">
        <v>59</v>
      </c>
      <c r="F2578" s="1" t="s">
        <v>41</v>
      </c>
      <c r="G2578" s="1" t="s">
        <v>28</v>
      </c>
      <c r="H2578">
        <v>3154154</v>
      </c>
      <c r="I2578">
        <v>51824</v>
      </c>
      <c r="J2578">
        <v>6624</v>
      </c>
      <c r="K2578">
        <v>33785</v>
      </c>
      <c r="L2578">
        <f>bbdd_Social_Media_Trends[[#This Row],[Likes]]+bbdd_Social_Media_Trends[[#This Row],[Shares]]+bbdd_Social_Media_Trends[[#This Row],[Comments]]</f>
        <v>92233</v>
      </c>
      <c r="M2578">
        <f>bbdd_Social_Media_Trends[[#This Row],[Interactions]]/bbdd_Social_Media_Trends[[#This Row],[Views]]</f>
        <v>2.9241755475477735E-2</v>
      </c>
      <c r="N2578" s="1" t="s">
        <v>22</v>
      </c>
      <c r="O2578" s="4">
        <f t="shared" si="40"/>
        <v>0</v>
      </c>
    </row>
    <row r="2579" spans="1:15">
      <c r="A2579" s="1" t="s">
        <v>2619</v>
      </c>
      <c r="B2579" s="2">
        <v>44617</v>
      </c>
      <c r="C2579" s="13" t="str">
        <f>TEXT(bbdd_Social_Media_Trends[[#This Row],[Post_Date]],"aaaa-mm")</f>
        <v>2022-02</v>
      </c>
      <c r="D2579" s="1" t="s">
        <v>24</v>
      </c>
      <c r="E2579" s="1" t="s">
        <v>19</v>
      </c>
      <c r="F2579" s="1" t="s">
        <v>32</v>
      </c>
      <c r="G2579" s="1" t="s">
        <v>37</v>
      </c>
      <c r="H2579">
        <v>4996111</v>
      </c>
      <c r="I2579">
        <v>392899</v>
      </c>
      <c r="J2579">
        <v>9476</v>
      </c>
      <c r="K2579">
        <v>237</v>
      </c>
      <c r="L2579">
        <f>bbdd_Social_Media_Trends[[#This Row],[Likes]]+bbdd_Social_Media_Trends[[#This Row],[Shares]]+bbdd_Social_Media_Trends[[#This Row],[Comments]]</f>
        <v>402612</v>
      </c>
      <c r="M2579">
        <f>bbdd_Social_Media_Trends[[#This Row],[Interactions]]/bbdd_Social_Media_Trends[[#This Row],[Views]]</f>
        <v>8.0585079074504143E-2</v>
      </c>
      <c r="N2579" s="1" t="s">
        <v>22</v>
      </c>
      <c r="O2579" s="4">
        <f t="shared" si="40"/>
        <v>0</v>
      </c>
    </row>
    <row r="2580" spans="1:15">
      <c r="A2580" s="1" t="s">
        <v>2620</v>
      </c>
      <c r="B2580" s="2">
        <v>44815</v>
      </c>
      <c r="C2580" s="13" t="str">
        <f>TEXT(bbdd_Social_Media_Trends[[#This Row],[Post_Date]],"aaaa-mm")</f>
        <v>2022-09</v>
      </c>
      <c r="D2580" s="1" t="s">
        <v>18</v>
      </c>
      <c r="E2580" s="1" t="s">
        <v>52</v>
      </c>
      <c r="F2580" s="1" t="s">
        <v>47</v>
      </c>
      <c r="G2580" s="1" t="s">
        <v>60</v>
      </c>
      <c r="H2580">
        <v>1701876</v>
      </c>
      <c r="I2580">
        <v>310183</v>
      </c>
      <c r="J2580">
        <v>78161</v>
      </c>
      <c r="K2580">
        <v>41590</v>
      </c>
      <c r="L2580">
        <f>bbdd_Social_Media_Trends[[#This Row],[Likes]]+bbdd_Social_Media_Trends[[#This Row],[Shares]]+bbdd_Social_Media_Trends[[#This Row],[Comments]]</f>
        <v>429934</v>
      </c>
      <c r="M2580">
        <f>bbdd_Social_Media_Trends[[#This Row],[Interactions]]/bbdd_Social_Media_Trends[[#This Row],[Views]]</f>
        <v>0.25262357539562225</v>
      </c>
      <c r="N2580" s="1" t="s">
        <v>22</v>
      </c>
      <c r="O2580" s="4">
        <f t="shared" si="40"/>
        <v>0</v>
      </c>
    </row>
    <row r="2581" spans="1:15">
      <c r="A2581" s="1" t="s">
        <v>2621</v>
      </c>
      <c r="B2581" s="2">
        <v>45254</v>
      </c>
      <c r="C2581" s="13" t="str">
        <f>TEXT(bbdd_Social_Media_Trends[[#This Row],[Post_Date]],"aaaa-mm")</f>
        <v>2023-11</v>
      </c>
      <c r="D2581" s="1" t="s">
        <v>18</v>
      </c>
      <c r="E2581" s="1" t="s">
        <v>52</v>
      </c>
      <c r="F2581" s="1" t="s">
        <v>47</v>
      </c>
      <c r="G2581" s="1" t="s">
        <v>60</v>
      </c>
      <c r="H2581">
        <v>142287</v>
      </c>
      <c r="I2581">
        <v>488840</v>
      </c>
      <c r="J2581">
        <v>88711</v>
      </c>
      <c r="K2581">
        <v>41354</v>
      </c>
      <c r="L2581">
        <f>bbdd_Social_Media_Trends[[#This Row],[Likes]]+bbdd_Social_Media_Trends[[#This Row],[Shares]]+bbdd_Social_Media_Trends[[#This Row],[Comments]]</f>
        <v>618905</v>
      </c>
      <c r="M2581">
        <f>bbdd_Social_Media_Trends[[#This Row],[Interactions]]/bbdd_Social_Media_Trends[[#This Row],[Views]]</f>
        <v>4.3496946312734126</v>
      </c>
      <c r="N2581" s="1" t="s">
        <v>22</v>
      </c>
      <c r="O2581" s="4">
        <f t="shared" si="40"/>
        <v>0</v>
      </c>
    </row>
    <row r="2582" spans="1:15">
      <c r="A2582" s="1" t="s">
        <v>2622</v>
      </c>
      <c r="B2582" s="2">
        <v>44813</v>
      </c>
      <c r="C2582" s="13" t="str">
        <f>TEXT(bbdd_Social_Media_Trends[[#This Row],[Post_Date]],"aaaa-mm")</f>
        <v>2022-09</v>
      </c>
      <c r="D2582" s="1" t="s">
        <v>12</v>
      </c>
      <c r="E2582" s="1" t="s">
        <v>46</v>
      </c>
      <c r="F2582" s="1" t="s">
        <v>36</v>
      </c>
      <c r="G2582" s="1" t="s">
        <v>25</v>
      </c>
      <c r="H2582">
        <v>570572</v>
      </c>
      <c r="I2582">
        <v>194018</v>
      </c>
      <c r="J2582">
        <v>31840</v>
      </c>
      <c r="K2582">
        <v>38584</v>
      </c>
      <c r="L2582">
        <f>bbdd_Social_Media_Trends[[#This Row],[Likes]]+bbdd_Social_Media_Trends[[#This Row],[Shares]]+bbdd_Social_Media_Trends[[#This Row],[Comments]]</f>
        <v>264442</v>
      </c>
      <c r="M2582">
        <f>bbdd_Social_Media_Trends[[#This Row],[Interactions]]/bbdd_Social_Media_Trends[[#This Row],[Views]]</f>
        <v>0.46346823889009625</v>
      </c>
      <c r="N2582" s="1" t="s">
        <v>16</v>
      </c>
      <c r="O2582" s="4">
        <f t="shared" si="40"/>
        <v>0</v>
      </c>
    </row>
    <row r="2583" spans="1:15">
      <c r="A2583" s="1" t="s">
        <v>2623</v>
      </c>
      <c r="B2583" s="2">
        <v>44811</v>
      </c>
      <c r="C2583" s="13" t="str">
        <f>TEXT(bbdd_Social_Media_Trends[[#This Row],[Post_Date]],"aaaa-mm")</f>
        <v>2022-09</v>
      </c>
      <c r="D2583" s="1" t="s">
        <v>27</v>
      </c>
      <c r="E2583" s="1" t="s">
        <v>31</v>
      </c>
      <c r="F2583" s="1" t="s">
        <v>20</v>
      </c>
      <c r="G2583" s="1" t="s">
        <v>28</v>
      </c>
      <c r="H2583">
        <v>3823016</v>
      </c>
      <c r="I2583">
        <v>339895</v>
      </c>
      <c r="J2583">
        <v>79041</v>
      </c>
      <c r="K2583">
        <v>43901</v>
      </c>
      <c r="L2583">
        <f>bbdd_Social_Media_Trends[[#This Row],[Likes]]+bbdd_Social_Media_Trends[[#This Row],[Shares]]+bbdd_Social_Media_Trends[[#This Row],[Comments]]</f>
        <v>462837</v>
      </c>
      <c r="M2583">
        <f>bbdd_Social_Media_Trends[[#This Row],[Interactions]]/bbdd_Social_Media_Trends[[#This Row],[Views]]</f>
        <v>0.12106593328408774</v>
      </c>
      <c r="N2583" s="1" t="s">
        <v>22</v>
      </c>
      <c r="O2583" s="4">
        <f t="shared" si="40"/>
        <v>0</v>
      </c>
    </row>
    <row r="2584" spans="1:15">
      <c r="A2584" s="1" t="s">
        <v>2624</v>
      </c>
      <c r="B2584" s="2">
        <v>44977</v>
      </c>
      <c r="C2584" s="13" t="str">
        <f>TEXT(bbdd_Social_Media_Trends[[#This Row],[Post_Date]],"aaaa-mm")</f>
        <v>2023-02</v>
      </c>
      <c r="D2584" s="1" t="s">
        <v>27</v>
      </c>
      <c r="E2584" s="1" t="s">
        <v>46</v>
      </c>
      <c r="F2584" s="1" t="s">
        <v>14</v>
      </c>
      <c r="G2584" s="1" t="s">
        <v>60</v>
      </c>
      <c r="H2584">
        <v>4567760</v>
      </c>
      <c r="I2584">
        <v>463413</v>
      </c>
      <c r="J2584">
        <v>32735</v>
      </c>
      <c r="K2584">
        <v>22516</v>
      </c>
      <c r="L2584">
        <f>bbdd_Social_Media_Trends[[#This Row],[Likes]]+bbdd_Social_Media_Trends[[#This Row],[Shares]]+bbdd_Social_Media_Trends[[#This Row],[Comments]]</f>
        <v>518664</v>
      </c>
      <c r="M2584">
        <f>bbdd_Social_Media_Trends[[#This Row],[Interactions]]/bbdd_Social_Media_Trends[[#This Row],[Views]]</f>
        <v>0.11354887297055888</v>
      </c>
      <c r="N2584" s="1" t="s">
        <v>16</v>
      </c>
      <c r="O2584" s="4">
        <f t="shared" si="40"/>
        <v>0</v>
      </c>
    </row>
    <row r="2585" spans="1:15">
      <c r="A2585" s="1" t="s">
        <v>2625</v>
      </c>
      <c r="B2585" s="2">
        <v>44842</v>
      </c>
      <c r="C2585" s="13" t="str">
        <f>TEXT(bbdd_Social_Media_Trends[[#This Row],[Post_Date]],"aaaa-mm")</f>
        <v>2022-10</v>
      </c>
      <c r="D2585" s="1" t="s">
        <v>27</v>
      </c>
      <c r="E2585" s="1" t="s">
        <v>31</v>
      </c>
      <c r="F2585" s="1" t="s">
        <v>41</v>
      </c>
      <c r="G2585" s="1" t="s">
        <v>28</v>
      </c>
      <c r="H2585">
        <v>1080580</v>
      </c>
      <c r="I2585">
        <v>147375</v>
      </c>
      <c r="J2585">
        <v>99235</v>
      </c>
      <c r="K2585">
        <v>11219</v>
      </c>
      <c r="L2585">
        <f>bbdd_Social_Media_Trends[[#This Row],[Likes]]+bbdd_Social_Media_Trends[[#This Row],[Shares]]+bbdd_Social_Media_Trends[[#This Row],[Comments]]</f>
        <v>257829</v>
      </c>
      <c r="M2585">
        <f>bbdd_Social_Media_Trends[[#This Row],[Interactions]]/bbdd_Social_Media_Trends[[#This Row],[Views]]</f>
        <v>0.23860241722038164</v>
      </c>
      <c r="N2585" s="1" t="s">
        <v>22</v>
      </c>
      <c r="O2585" s="4">
        <f t="shared" si="40"/>
        <v>0</v>
      </c>
    </row>
    <row r="2586" spans="1:15">
      <c r="A2586" s="1" t="s">
        <v>2626</v>
      </c>
      <c r="B2586" s="2">
        <v>44692</v>
      </c>
      <c r="C2586" s="13" t="str">
        <f>TEXT(bbdd_Social_Media_Trends[[#This Row],[Post_Date]],"aaaa-mm")</f>
        <v>2022-05</v>
      </c>
      <c r="D2586" s="1" t="s">
        <v>12</v>
      </c>
      <c r="E2586" s="1" t="s">
        <v>19</v>
      </c>
      <c r="F2586" s="1" t="s">
        <v>20</v>
      </c>
      <c r="G2586" s="1" t="s">
        <v>50</v>
      </c>
      <c r="H2586">
        <v>4341647</v>
      </c>
      <c r="I2586">
        <v>156740</v>
      </c>
      <c r="J2586">
        <v>34892</v>
      </c>
      <c r="K2586">
        <v>8881</v>
      </c>
      <c r="L2586">
        <f>bbdd_Social_Media_Trends[[#This Row],[Likes]]+bbdd_Social_Media_Trends[[#This Row],[Shares]]+bbdd_Social_Media_Trends[[#This Row],[Comments]]</f>
        <v>200513</v>
      </c>
      <c r="M2586">
        <f>bbdd_Social_Media_Trends[[#This Row],[Interactions]]/bbdd_Social_Media_Trends[[#This Row],[Views]]</f>
        <v>4.6183625707018561E-2</v>
      </c>
      <c r="N2586" s="1" t="s">
        <v>29</v>
      </c>
      <c r="O2586" s="4">
        <f t="shared" si="40"/>
        <v>0</v>
      </c>
    </row>
    <row r="2587" spans="1:15">
      <c r="A2587" s="1" t="s">
        <v>2627</v>
      </c>
      <c r="B2587" s="2">
        <v>44867</v>
      </c>
      <c r="C2587" s="13" t="str">
        <f>TEXT(bbdd_Social_Media_Trends[[#This Row],[Post_Date]],"aaaa-mm")</f>
        <v>2022-11</v>
      </c>
      <c r="D2587" s="1" t="s">
        <v>18</v>
      </c>
      <c r="E2587" s="1" t="s">
        <v>19</v>
      </c>
      <c r="F2587" s="1" t="s">
        <v>36</v>
      </c>
      <c r="G2587" s="1" t="s">
        <v>25</v>
      </c>
      <c r="H2587">
        <v>1680761</v>
      </c>
      <c r="I2587">
        <v>17011</v>
      </c>
      <c r="J2587">
        <v>75940</v>
      </c>
      <c r="K2587">
        <v>20745</v>
      </c>
      <c r="L2587">
        <f>bbdd_Social_Media_Trends[[#This Row],[Likes]]+bbdd_Social_Media_Trends[[#This Row],[Shares]]+bbdd_Social_Media_Trends[[#This Row],[Comments]]</f>
        <v>113696</v>
      </c>
      <c r="M2587">
        <f>bbdd_Social_Media_Trends[[#This Row],[Interactions]]/bbdd_Social_Media_Trends[[#This Row],[Views]]</f>
        <v>6.764554865325885E-2</v>
      </c>
      <c r="N2587" s="1" t="s">
        <v>22</v>
      </c>
      <c r="O2587" s="4">
        <f t="shared" si="40"/>
        <v>0</v>
      </c>
    </row>
    <row r="2588" spans="1:15">
      <c r="A2588" s="1" t="s">
        <v>2628</v>
      </c>
      <c r="B2588" s="2">
        <v>44621</v>
      </c>
      <c r="C2588" s="13" t="str">
        <f>TEXT(bbdd_Social_Media_Trends[[#This Row],[Post_Date]],"aaaa-mm")</f>
        <v>2022-03</v>
      </c>
      <c r="D2588" s="1" t="s">
        <v>18</v>
      </c>
      <c r="E2588" s="1" t="s">
        <v>19</v>
      </c>
      <c r="F2588" s="1" t="s">
        <v>32</v>
      </c>
      <c r="G2588" s="1" t="s">
        <v>37</v>
      </c>
      <c r="H2588">
        <v>3759036</v>
      </c>
      <c r="I2588">
        <v>49515</v>
      </c>
      <c r="J2588">
        <v>94487</v>
      </c>
      <c r="K2588">
        <v>19525</v>
      </c>
      <c r="L2588">
        <f>bbdd_Social_Media_Trends[[#This Row],[Likes]]+bbdd_Social_Media_Trends[[#This Row],[Shares]]+bbdd_Social_Media_Trends[[#This Row],[Comments]]</f>
        <v>163527</v>
      </c>
      <c r="M2588">
        <f>bbdd_Social_Media_Trends[[#This Row],[Interactions]]/bbdd_Social_Media_Trends[[#This Row],[Views]]</f>
        <v>4.3502376673168336E-2</v>
      </c>
      <c r="N2588" s="1" t="s">
        <v>22</v>
      </c>
      <c r="O2588" s="4">
        <f t="shared" si="40"/>
        <v>0</v>
      </c>
    </row>
    <row r="2589" spans="1:15">
      <c r="A2589" s="1" t="s">
        <v>2629</v>
      </c>
      <c r="B2589" s="2">
        <v>44849</v>
      </c>
      <c r="C2589" s="13" t="str">
        <f>TEXT(bbdd_Social_Media_Trends[[#This Row],[Post_Date]],"aaaa-mm")</f>
        <v>2022-10</v>
      </c>
      <c r="D2589" s="1" t="s">
        <v>18</v>
      </c>
      <c r="E2589" s="1" t="s">
        <v>35</v>
      </c>
      <c r="F2589" s="1" t="s">
        <v>36</v>
      </c>
      <c r="G2589" s="1" t="s">
        <v>44</v>
      </c>
      <c r="H2589">
        <v>4990567</v>
      </c>
      <c r="I2589">
        <v>196104</v>
      </c>
      <c r="J2589">
        <v>40750</v>
      </c>
      <c r="K2589">
        <v>15936</v>
      </c>
      <c r="L2589">
        <f>bbdd_Social_Media_Trends[[#This Row],[Likes]]+bbdd_Social_Media_Trends[[#This Row],[Shares]]+bbdd_Social_Media_Trends[[#This Row],[Comments]]</f>
        <v>252790</v>
      </c>
      <c r="M2589">
        <f>bbdd_Social_Media_Trends[[#This Row],[Interactions]]/bbdd_Social_Media_Trends[[#This Row],[Views]]</f>
        <v>5.0653563011978396E-2</v>
      </c>
      <c r="N2589" s="1" t="s">
        <v>29</v>
      </c>
      <c r="O2589" s="4">
        <f t="shared" si="40"/>
        <v>0</v>
      </c>
    </row>
    <row r="2590" spans="1:15">
      <c r="A2590" s="1" t="s">
        <v>2630</v>
      </c>
      <c r="B2590" s="2">
        <v>44916</v>
      </c>
      <c r="C2590" s="13" t="str">
        <f>TEXT(bbdd_Social_Media_Trends[[#This Row],[Post_Date]],"aaaa-mm")</f>
        <v>2022-12</v>
      </c>
      <c r="D2590" s="1" t="s">
        <v>24</v>
      </c>
      <c r="E2590" s="1" t="s">
        <v>35</v>
      </c>
      <c r="F2590" s="1" t="s">
        <v>14</v>
      </c>
      <c r="G2590" s="1" t="s">
        <v>21</v>
      </c>
      <c r="H2590">
        <v>3878035</v>
      </c>
      <c r="I2590">
        <v>348866</v>
      </c>
      <c r="J2590">
        <v>80120</v>
      </c>
      <c r="K2590">
        <v>34139</v>
      </c>
      <c r="L2590">
        <f>bbdd_Social_Media_Trends[[#This Row],[Likes]]+bbdd_Social_Media_Trends[[#This Row],[Shares]]+bbdd_Social_Media_Trends[[#This Row],[Comments]]</f>
        <v>463125</v>
      </c>
      <c r="M2590">
        <f>bbdd_Social_Media_Trends[[#This Row],[Interactions]]/bbdd_Social_Media_Trends[[#This Row],[Views]]</f>
        <v>0.1194225941746271</v>
      </c>
      <c r="N2590" s="1" t="s">
        <v>29</v>
      </c>
      <c r="O2590" s="4">
        <f t="shared" si="40"/>
        <v>0</v>
      </c>
    </row>
    <row r="2591" spans="1:15">
      <c r="A2591" s="1" t="s">
        <v>2631</v>
      </c>
      <c r="B2591" s="2">
        <v>44961</v>
      </c>
      <c r="C2591" s="13" t="str">
        <f>TEXT(bbdd_Social_Media_Trends[[#This Row],[Post_Date]],"aaaa-mm")</f>
        <v>2023-02</v>
      </c>
      <c r="D2591" s="1" t="s">
        <v>27</v>
      </c>
      <c r="E2591" s="1" t="s">
        <v>13</v>
      </c>
      <c r="F2591" s="1" t="s">
        <v>41</v>
      </c>
      <c r="G2591" s="1" t="s">
        <v>37</v>
      </c>
      <c r="H2591">
        <v>2655487</v>
      </c>
      <c r="I2591">
        <v>236695</v>
      </c>
      <c r="J2591">
        <v>22847</v>
      </c>
      <c r="K2591">
        <v>47938</v>
      </c>
      <c r="L2591">
        <f>bbdd_Social_Media_Trends[[#This Row],[Likes]]+bbdd_Social_Media_Trends[[#This Row],[Shares]]+bbdd_Social_Media_Trends[[#This Row],[Comments]]</f>
        <v>307480</v>
      </c>
      <c r="M2591">
        <f>bbdd_Social_Media_Trends[[#This Row],[Interactions]]/bbdd_Social_Media_Trends[[#This Row],[Views]]</f>
        <v>0.11579043693303714</v>
      </c>
      <c r="N2591" s="1" t="s">
        <v>22</v>
      </c>
      <c r="O2591" s="4">
        <f t="shared" si="40"/>
        <v>0</v>
      </c>
    </row>
    <row r="2592" spans="1:15">
      <c r="A2592" s="1" t="s">
        <v>2632</v>
      </c>
      <c r="B2592" s="2">
        <v>44991</v>
      </c>
      <c r="C2592" s="13" t="str">
        <f>TEXT(bbdd_Social_Media_Trends[[#This Row],[Post_Date]],"aaaa-mm")</f>
        <v>2023-03</v>
      </c>
      <c r="D2592" s="1" t="s">
        <v>27</v>
      </c>
      <c r="E2592" s="1" t="s">
        <v>31</v>
      </c>
      <c r="F2592" s="1" t="s">
        <v>36</v>
      </c>
      <c r="G2592" s="1" t="s">
        <v>50</v>
      </c>
      <c r="H2592">
        <v>4658092</v>
      </c>
      <c r="I2592">
        <v>187743</v>
      </c>
      <c r="J2592">
        <v>97119</v>
      </c>
      <c r="K2592">
        <v>10070</v>
      </c>
      <c r="L2592">
        <f>bbdd_Social_Media_Trends[[#This Row],[Likes]]+bbdd_Social_Media_Trends[[#This Row],[Shares]]+bbdd_Social_Media_Trends[[#This Row],[Comments]]</f>
        <v>294932</v>
      </c>
      <c r="M2592">
        <f>bbdd_Social_Media_Trends[[#This Row],[Interactions]]/bbdd_Social_Media_Trends[[#This Row],[Views]]</f>
        <v>6.331605301054595E-2</v>
      </c>
      <c r="N2592" s="1" t="s">
        <v>16</v>
      </c>
      <c r="O2592" s="4">
        <f t="shared" si="40"/>
        <v>0</v>
      </c>
    </row>
    <row r="2593" spans="1:15">
      <c r="A2593" s="1" t="s">
        <v>2633</v>
      </c>
      <c r="B2593" s="2">
        <v>45049</v>
      </c>
      <c r="C2593" s="13" t="str">
        <f>TEXT(bbdd_Social_Media_Trends[[#This Row],[Post_Date]],"aaaa-mm")</f>
        <v>2023-05</v>
      </c>
      <c r="D2593" s="1" t="s">
        <v>24</v>
      </c>
      <c r="E2593" s="1" t="s">
        <v>52</v>
      </c>
      <c r="F2593" s="1" t="s">
        <v>14</v>
      </c>
      <c r="G2593" s="1" t="s">
        <v>50</v>
      </c>
      <c r="H2593">
        <v>559570</v>
      </c>
      <c r="I2593">
        <v>479352</v>
      </c>
      <c r="J2593">
        <v>39884</v>
      </c>
      <c r="K2593">
        <v>22495</v>
      </c>
      <c r="L2593">
        <f>bbdd_Social_Media_Trends[[#This Row],[Likes]]+bbdd_Social_Media_Trends[[#This Row],[Shares]]+bbdd_Social_Media_Trends[[#This Row],[Comments]]</f>
        <v>541731</v>
      </c>
      <c r="M2593">
        <f>bbdd_Social_Media_Trends[[#This Row],[Interactions]]/bbdd_Social_Media_Trends[[#This Row],[Views]]</f>
        <v>0.96812016369712461</v>
      </c>
      <c r="N2593" s="1" t="s">
        <v>22</v>
      </c>
      <c r="O2593" s="4">
        <f t="shared" si="40"/>
        <v>0</v>
      </c>
    </row>
    <row r="2594" spans="1:15">
      <c r="A2594" s="1" t="s">
        <v>2634</v>
      </c>
      <c r="B2594" s="2">
        <v>45093</v>
      </c>
      <c r="C2594" s="13" t="str">
        <f>TEXT(bbdd_Social_Media_Trends[[#This Row],[Post_Date]],"aaaa-mm")</f>
        <v>2023-06</v>
      </c>
      <c r="D2594" s="1" t="s">
        <v>12</v>
      </c>
      <c r="E2594" s="1" t="s">
        <v>59</v>
      </c>
      <c r="F2594" s="1" t="s">
        <v>14</v>
      </c>
      <c r="G2594" s="1" t="s">
        <v>25</v>
      </c>
      <c r="H2594">
        <v>36380</v>
      </c>
      <c r="I2594">
        <v>191250</v>
      </c>
      <c r="J2594">
        <v>49211</v>
      </c>
      <c r="K2594">
        <v>34693</v>
      </c>
      <c r="L2594">
        <f>bbdd_Social_Media_Trends[[#This Row],[Likes]]+bbdd_Social_Media_Trends[[#This Row],[Shares]]+bbdd_Social_Media_Trends[[#This Row],[Comments]]</f>
        <v>275154</v>
      </c>
      <c r="M2594">
        <f>bbdd_Social_Media_Trends[[#This Row],[Interactions]]/bbdd_Social_Media_Trends[[#This Row],[Views]]</f>
        <v>7.5633315008246287</v>
      </c>
      <c r="N2594" s="1" t="s">
        <v>22</v>
      </c>
      <c r="O2594" s="4">
        <f t="shared" si="40"/>
        <v>0</v>
      </c>
    </row>
    <row r="2595" spans="1:15">
      <c r="A2595" s="1" t="s">
        <v>2635</v>
      </c>
      <c r="B2595" s="2">
        <v>44665</v>
      </c>
      <c r="C2595" s="13" t="str">
        <f>TEXT(bbdd_Social_Media_Trends[[#This Row],[Post_Date]],"aaaa-mm")</f>
        <v>2022-04</v>
      </c>
      <c r="D2595" s="1" t="s">
        <v>12</v>
      </c>
      <c r="E2595" s="1" t="s">
        <v>49</v>
      </c>
      <c r="F2595" s="1" t="s">
        <v>14</v>
      </c>
      <c r="G2595" s="1" t="s">
        <v>60</v>
      </c>
      <c r="H2595">
        <v>3514325</v>
      </c>
      <c r="I2595">
        <v>72881</v>
      </c>
      <c r="J2595">
        <v>13919</v>
      </c>
      <c r="K2595">
        <v>31645</v>
      </c>
      <c r="L2595">
        <f>bbdd_Social_Media_Trends[[#This Row],[Likes]]+bbdd_Social_Media_Trends[[#This Row],[Shares]]+bbdd_Social_Media_Trends[[#This Row],[Comments]]</f>
        <v>118445</v>
      </c>
      <c r="M2595">
        <f>bbdd_Social_Media_Trends[[#This Row],[Interactions]]/bbdd_Social_Media_Trends[[#This Row],[Views]]</f>
        <v>3.3703485022017032E-2</v>
      </c>
      <c r="N2595" s="1" t="s">
        <v>16</v>
      </c>
      <c r="O2595" s="4">
        <f t="shared" si="40"/>
        <v>0</v>
      </c>
    </row>
    <row r="2596" spans="1:15">
      <c r="A2596" s="1" t="s">
        <v>2636</v>
      </c>
      <c r="B2596" s="2">
        <v>44910</v>
      </c>
      <c r="C2596" s="13" t="str">
        <f>TEXT(bbdd_Social_Media_Trends[[#This Row],[Post_Date]],"aaaa-mm")</f>
        <v>2022-12</v>
      </c>
      <c r="D2596" s="1" t="s">
        <v>12</v>
      </c>
      <c r="E2596" s="1" t="s">
        <v>39</v>
      </c>
      <c r="F2596" s="1" t="s">
        <v>47</v>
      </c>
      <c r="G2596" s="1" t="s">
        <v>15</v>
      </c>
      <c r="H2596">
        <v>4254334</v>
      </c>
      <c r="I2596">
        <v>441095</v>
      </c>
      <c r="J2596">
        <v>11321</v>
      </c>
      <c r="K2596">
        <v>4039</v>
      </c>
      <c r="L2596">
        <f>bbdd_Social_Media_Trends[[#This Row],[Likes]]+bbdd_Social_Media_Trends[[#This Row],[Shares]]+bbdd_Social_Media_Trends[[#This Row],[Comments]]</f>
        <v>456455</v>
      </c>
      <c r="M2596">
        <f>bbdd_Social_Media_Trends[[#This Row],[Interactions]]/bbdd_Social_Media_Trends[[#This Row],[Views]]</f>
        <v>0.10729176411631057</v>
      </c>
      <c r="N2596" s="1" t="s">
        <v>16</v>
      </c>
      <c r="O2596" s="4">
        <f t="shared" si="40"/>
        <v>0</v>
      </c>
    </row>
    <row r="2597" spans="1:15">
      <c r="A2597" s="1" t="s">
        <v>2637</v>
      </c>
      <c r="B2597" s="2">
        <v>44604</v>
      </c>
      <c r="C2597" s="13" t="str">
        <f>TEXT(bbdd_Social_Media_Trends[[#This Row],[Post_Date]],"aaaa-mm")</f>
        <v>2022-02</v>
      </c>
      <c r="D2597" s="1" t="s">
        <v>27</v>
      </c>
      <c r="E2597" s="1" t="s">
        <v>13</v>
      </c>
      <c r="F2597" s="1" t="s">
        <v>32</v>
      </c>
      <c r="G2597" s="1" t="s">
        <v>50</v>
      </c>
      <c r="H2597">
        <v>1700594</v>
      </c>
      <c r="I2597">
        <v>333525</v>
      </c>
      <c r="J2597">
        <v>46048</v>
      </c>
      <c r="K2597">
        <v>33160</v>
      </c>
      <c r="L2597">
        <f>bbdd_Social_Media_Trends[[#This Row],[Likes]]+bbdd_Social_Media_Trends[[#This Row],[Shares]]+bbdd_Social_Media_Trends[[#This Row],[Comments]]</f>
        <v>412733</v>
      </c>
      <c r="M2597">
        <f>bbdd_Social_Media_Trends[[#This Row],[Interactions]]/bbdd_Social_Media_Trends[[#This Row],[Views]]</f>
        <v>0.24269931565088435</v>
      </c>
      <c r="N2597" s="1" t="s">
        <v>16</v>
      </c>
      <c r="O2597" s="4">
        <f t="shared" si="40"/>
        <v>0</v>
      </c>
    </row>
    <row r="2598" spans="1:15">
      <c r="A2598" s="1" t="s">
        <v>2638</v>
      </c>
      <c r="B2598" s="2">
        <v>44755</v>
      </c>
      <c r="C2598" s="13" t="str">
        <f>TEXT(bbdd_Social_Media_Trends[[#This Row],[Post_Date]],"aaaa-mm")</f>
        <v>2022-07</v>
      </c>
      <c r="D2598" s="1" t="s">
        <v>27</v>
      </c>
      <c r="E2598" s="1" t="s">
        <v>46</v>
      </c>
      <c r="F2598" s="1" t="s">
        <v>47</v>
      </c>
      <c r="G2598" s="1" t="s">
        <v>28</v>
      </c>
      <c r="H2598">
        <v>1019069</v>
      </c>
      <c r="I2598">
        <v>306484</v>
      </c>
      <c r="J2598">
        <v>74925</v>
      </c>
      <c r="K2598">
        <v>38141</v>
      </c>
      <c r="L2598">
        <f>bbdd_Social_Media_Trends[[#This Row],[Likes]]+bbdd_Social_Media_Trends[[#This Row],[Shares]]+bbdd_Social_Media_Trends[[#This Row],[Comments]]</f>
        <v>419550</v>
      </c>
      <c r="M2598">
        <f>bbdd_Social_Media_Trends[[#This Row],[Interactions]]/bbdd_Social_Media_Trends[[#This Row],[Views]]</f>
        <v>0.41169930593512316</v>
      </c>
      <c r="N2598" s="1" t="s">
        <v>22</v>
      </c>
      <c r="O2598" s="4">
        <f t="shared" si="40"/>
        <v>0</v>
      </c>
    </row>
    <row r="2599" spans="1:15">
      <c r="A2599" s="1" t="s">
        <v>2639</v>
      </c>
      <c r="B2599" s="2">
        <v>44935</v>
      </c>
      <c r="C2599" s="13" t="str">
        <f>TEXT(bbdd_Social_Media_Trends[[#This Row],[Post_Date]],"aaaa-mm")</f>
        <v>2023-01</v>
      </c>
      <c r="D2599" s="1" t="s">
        <v>27</v>
      </c>
      <c r="E2599" s="1" t="s">
        <v>13</v>
      </c>
      <c r="F2599" s="1" t="s">
        <v>47</v>
      </c>
      <c r="G2599" s="1" t="s">
        <v>44</v>
      </c>
      <c r="H2599">
        <v>345799</v>
      </c>
      <c r="I2599">
        <v>273374</v>
      </c>
      <c r="J2599">
        <v>75861</v>
      </c>
      <c r="K2599">
        <v>44327</v>
      </c>
      <c r="L2599">
        <f>bbdd_Social_Media_Trends[[#This Row],[Likes]]+bbdd_Social_Media_Trends[[#This Row],[Shares]]+bbdd_Social_Media_Trends[[#This Row],[Comments]]</f>
        <v>393562</v>
      </c>
      <c r="M2599">
        <f>bbdd_Social_Media_Trends[[#This Row],[Interactions]]/bbdd_Social_Media_Trends[[#This Row],[Views]]</f>
        <v>1.1381235920288955</v>
      </c>
      <c r="N2599" s="1" t="s">
        <v>29</v>
      </c>
      <c r="O2599" s="4">
        <f t="shared" si="40"/>
        <v>0</v>
      </c>
    </row>
    <row r="2600" spans="1:15">
      <c r="A2600" s="1" t="s">
        <v>2640</v>
      </c>
      <c r="B2600" s="2">
        <v>45214</v>
      </c>
      <c r="C2600" s="13" t="str">
        <f>TEXT(bbdd_Social_Media_Trends[[#This Row],[Post_Date]],"aaaa-mm")</f>
        <v>2023-10</v>
      </c>
      <c r="D2600" s="1" t="s">
        <v>18</v>
      </c>
      <c r="E2600" s="1" t="s">
        <v>35</v>
      </c>
      <c r="F2600" s="1" t="s">
        <v>36</v>
      </c>
      <c r="G2600" s="1" t="s">
        <v>50</v>
      </c>
      <c r="H2600">
        <v>895082</v>
      </c>
      <c r="I2600">
        <v>165876</v>
      </c>
      <c r="J2600">
        <v>33670</v>
      </c>
      <c r="K2600">
        <v>43357</v>
      </c>
      <c r="L2600">
        <f>bbdd_Social_Media_Trends[[#This Row],[Likes]]+bbdd_Social_Media_Trends[[#This Row],[Shares]]+bbdd_Social_Media_Trends[[#This Row],[Comments]]</f>
        <v>242903</v>
      </c>
      <c r="M2600">
        <f>bbdd_Social_Media_Trends[[#This Row],[Interactions]]/bbdd_Social_Media_Trends[[#This Row],[Views]]</f>
        <v>0.27137513657966533</v>
      </c>
      <c r="N2600" s="1" t="s">
        <v>29</v>
      </c>
      <c r="O2600" s="4">
        <f t="shared" si="40"/>
        <v>0</v>
      </c>
    </row>
    <row r="2601" spans="1:15">
      <c r="A2601" s="1" t="s">
        <v>2641</v>
      </c>
      <c r="B2601" s="2">
        <v>45263</v>
      </c>
      <c r="C2601" s="13" t="str">
        <f>TEXT(bbdd_Social_Media_Trends[[#This Row],[Post_Date]],"aaaa-mm")</f>
        <v>2023-12</v>
      </c>
      <c r="D2601" s="1" t="s">
        <v>12</v>
      </c>
      <c r="E2601" s="1" t="s">
        <v>19</v>
      </c>
      <c r="F2601" s="1" t="s">
        <v>41</v>
      </c>
      <c r="G2601" s="1" t="s">
        <v>21</v>
      </c>
      <c r="H2601">
        <v>468457</v>
      </c>
      <c r="I2601">
        <v>278112</v>
      </c>
      <c r="J2601">
        <v>72079</v>
      </c>
      <c r="K2601">
        <v>5499</v>
      </c>
      <c r="L2601">
        <f>bbdd_Social_Media_Trends[[#This Row],[Likes]]+bbdd_Social_Media_Trends[[#This Row],[Shares]]+bbdd_Social_Media_Trends[[#This Row],[Comments]]</f>
        <v>355690</v>
      </c>
      <c r="M2601">
        <f>bbdd_Social_Media_Trends[[#This Row],[Interactions]]/bbdd_Social_Media_Trends[[#This Row],[Views]]</f>
        <v>0.75927993391068982</v>
      </c>
      <c r="N2601" s="1" t="s">
        <v>16</v>
      </c>
      <c r="O2601" s="4">
        <f t="shared" si="40"/>
        <v>0</v>
      </c>
    </row>
    <row r="2602" spans="1:15">
      <c r="A2602" s="1" t="s">
        <v>2642</v>
      </c>
      <c r="B2602" s="2">
        <v>45026</v>
      </c>
      <c r="C2602" s="13" t="str">
        <f>TEXT(bbdd_Social_Media_Trends[[#This Row],[Post_Date]],"aaaa-mm")</f>
        <v>2023-04</v>
      </c>
      <c r="D2602" s="1" t="s">
        <v>27</v>
      </c>
      <c r="E2602" s="1" t="s">
        <v>57</v>
      </c>
      <c r="F2602" s="1" t="s">
        <v>41</v>
      </c>
      <c r="G2602" s="1" t="s">
        <v>44</v>
      </c>
      <c r="H2602">
        <v>4999077</v>
      </c>
      <c r="I2602">
        <v>490971</v>
      </c>
      <c r="J2602">
        <v>6444</v>
      </c>
      <c r="K2602">
        <v>16296</v>
      </c>
      <c r="L2602">
        <f>bbdd_Social_Media_Trends[[#This Row],[Likes]]+bbdd_Social_Media_Trends[[#This Row],[Shares]]+bbdd_Social_Media_Trends[[#This Row],[Comments]]</f>
        <v>513711</v>
      </c>
      <c r="M2602">
        <f>bbdd_Social_Media_Trends[[#This Row],[Interactions]]/bbdd_Social_Media_Trends[[#This Row],[Views]]</f>
        <v>0.10276116971192882</v>
      </c>
      <c r="N2602" s="1" t="s">
        <v>22</v>
      </c>
      <c r="O2602" s="4">
        <f t="shared" si="40"/>
        <v>0</v>
      </c>
    </row>
    <row r="2603" spans="1:15">
      <c r="A2603" s="1" t="s">
        <v>2643</v>
      </c>
      <c r="B2603" s="2">
        <v>45021</v>
      </c>
      <c r="C2603" s="13" t="str">
        <f>TEXT(bbdd_Social_Media_Trends[[#This Row],[Post_Date]],"aaaa-mm")</f>
        <v>2023-04</v>
      </c>
      <c r="D2603" s="1" t="s">
        <v>24</v>
      </c>
      <c r="E2603" s="1" t="s">
        <v>35</v>
      </c>
      <c r="F2603" s="1" t="s">
        <v>20</v>
      </c>
      <c r="G2603" s="1" t="s">
        <v>60</v>
      </c>
      <c r="H2603">
        <v>4735015</v>
      </c>
      <c r="I2603">
        <v>459475</v>
      </c>
      <c r="J2603">
        <v>93656</v>
      </c>
      <c r="K2603">
        <v>26336</v>
      </c>
      <c r="L2603">
        <f>bbdd_Social_Media_Trends[[#This Row],[Likes]]+bbdd_Social_Media_Trends[[#This Row],[Shares]]+bbdd_Social_Media_Trends[[#This Row],[Comments]]</f>
        <v>579467</v>
      </c>
      <c r="M2603">
        <f>bbdd_Social_Media_Trends[[#This Row],[Interactions]]/bbdd_Social_Media_Trends[[#This Row],[Views]]</f>
        <v>0.12237912657087675</v>
      </c>
      <c r="N2603" s="1" t="s">
        <v>16</v>
      </c>
      <c r="O2603" s="4">
        <f t="shared" si="40"/>
        <v>0</v>
      </c>
    </row>
    <row r="2604" spans="1:15">
      <c r="A2604" s="1" t="s">
        <v>2644</v>
      </c>
      <c r="B2604" s="2">
        <v>44649</v>
      </c>
      <c r="C2604" s="13" t="str">
        <f>TEXT(bbdd_Social_Media_Trends[[#This Row],[Post_Date]],"aaaa-mm")</f>
        <v>2022-03</v>
      </c>
      <c r="D2604" s="1" t="s">
        <v>27</v>
      </c>
      <c r="E2604" s="1" t="s">
        <v>39</v>
      </c>
      <c r="F2604" s="1" t="s">
        <v>47</v>
      </c>
      <c r="G2604" s="1" t="s">
        <v>37</v>
      </c>
      <c r="H2604">
        <v>3938926</v>
      </c>
      <c r="I2604">
        <v>246185</v>
      </c>
      <c r="J2604">
        <v>99069</v>
      </c>
      <c r="K2604">
        <v>45377</v>
      </c>
      <c r="L2604">
        <f>bbdd_Social_Media_Trends[[#This Row],[Likes]]+bbdd_Social_Media_Trends[[#This Row],[Shares]]+bbdd_Social_Media_Trends[[#This Row],[Comments]]</f>
        <v>390631</v>
      </c>
      <c r="M2604">
        <f>bbdd_Social_Media_Trends[[#This Row],[Interactions]]/bbdd_Social_Media_Trends[[#This Row],[Views]]</f>
        <v>9.9171957025849175E-2</v>
      </c>
      <c r="N2604" s="1" t="s">
        <v>29</v>
      </c>
      <c r="O2604" s="4">
        <f t="shared" si="40"/>
        <v>0</v>
      </c>
    </row>
    <row r="2605" spans="1:15">
      <c r="A2605" s="1" t="s">
        <v>2645</v>
      </c>
      <c r="B2605" s="2">
        <v>44813</v>
      </c>
      <c r="C2605" s="13" t="str">
        <f>TEXT(bbdd_Social_Media_Trends[[#This Row],[Post_Date]],"aaaa-mm")</f>
        <v>2022-09</v>
      </c>
      <c r="D2605" s="1" t="s">
        <v>12</v>
      </c>
      <c r="E2605" s="1" t="s">
        <v>46</v>
      </c>
      <c r="F2605" s="1" t="s">
        <v>41</v>
      </c>
      <c r="G2605" s="1" t="s">
        <v>60</v>
      </c>
      <c r="H2605">
        <v>204921</v>
      </c>
      <c r="I2605">
        <v>127363</v>
      </c>
      <c r="J2605">
        <v>83720</v>
      </c>
      <c r="K2605">
        <v>40404</v>
      </c>
      <c r="L2605">
        <f>bbdd_Social_Media_Trends[[#This Row],[Likes]]+bbdd_Social_Media_Trends[[#This Row],[Shares]]+bbdd_Social_Media_Trends[[#This Row],[Comments]]</f>
        <v>251487</v>
      </c>
      <c r="M2605">
        <f>bbdd_Social_Media_Trends[[#This Row],[Interactions]]/bbdd_Social_Media_Trends[[#This Row],[Views]]</f>
        <v>1.2272387895823269</v>
      </c>
      <c r="N2605" s="1" t="s">
        <v>29</v>
      </c>
      <c r="O2605" s="4">
        <f t="shared" si="40"/>
        <v>0</v>
      </c>
    </row>
    <row r="2606" spans="1:15">
      <c r="A2606" s="1" t="s">
        <v>2646</v>
      </c>
      <c r="B2606" s="2">
        <v>44803</v>
      </c>
      <c r="C2606" s="13" t="str">
        <f>TEXT(bbdd_Social_Media_Trends[[#This Row],[Post_Date]],"aaaa-mm")</f>
        <v>2022-08</v>
      </c>
      <c r="D2606" s="1" t="s">
        <v>24</v>
      </c>
      <c r="E2606" s="1" t="s">
        <v>19</v>
      </c>
      <c r="F2606" s="1" t="s">
        <v>32</v>
      </c>
      <c r="G2606" s="1" t="s">
        <v>50</v>
      </c>
      <c r="H2606">
        <v>164682</v>
      </c>
      <c r="I2606">
        <v>366089</v>
      </c>
      <c r="J2606">
        <v>73679</v>
      </c>
      <c r="K2606">
        <v>36494</v>
      </c>
      <c r="L2606">
        <f>bbdd_Social_Media_Trends[[#This Row],[Likes]]+bbdd_Social_Media_Trends[[#This Row],[Shares]]+bbdd_Social_Media_Trends[[#This Row],[Comments]]</f>
        <v>476262</v>
      </c>
      <c r="M2606">
        <f>bbdd_Social_Media_Trends[[#This Row],[Interactions]]/bbdd_Social_Media_Trends[[#This Row],[Views]]</f>
        <v>2.8920100557437971</v>
      </c>
      <c r="N2606" s="1" t="s">
        <v>22</v>
      </c>
      <c r="O2606" s="4">
        <f t="shared" si="40"/>
        <v>0</v>
      </c>
    </row>
    <row r="2607" spans="1:15">
      <c r="A2607" s="1" t="s">
        <v>2647</v>
      </c>
      <c r="B2607" s="2">
        <v>44899</v>
      </c>
      <c r="C2607" s="13" t="str">
        <f>TEXT(bbdd_Social_Media_Trends[[#This Row],[Post_Date]],"aaaa-mm")</f>
        <v>2022-12</v>
      </c>
      <c r="D2607" s="1" t="s">
        <v>18</v>
      </c>
      <c r="E2607" s="1" t="s">
        <v>13</v>
      </c>
      <c r="F2607" s="1" t="s">
        <v>14</v>
      </c>
      <c r="G2607" s="1" t="s">
        <v>60</v>
      </c>
      <c r="H2607">
        <v>3223017</v>
      </c>
      <c r="I2607">
        <v>409378</v>
      </c>
      <c r="J2607">
        <v>89525</v>
      </c>
      <c r="K2607">
        <v>29071</v>
      </c>
      <c r="L2607">
        <f>bbdd_Social_Media_Trends[[#This Row],[Likes]]+bbdd_Social_Media_Trends[[#This Row],[Shares]]+bbdd_Social_Media_Trends[[#This Row],[Comments]]</f>
        <v>527974</v>
      </c>
      <c r="M2607">
        <f>bbdd_Social_Media_Trends[[#This Row],[Interactions]]/bbdd_Social_Media_Trends[[#This Row],[Views]]</f>
        <v>0.16381359452959757</v>
      </c>
      <c r="N2607" s="1" t="s">
        <v>16</v>
      </c>
      <c r="O2607" s="4">
        <f t="shared" si="40"/>
        <v>0</v>
      </c>
    </row>
    <row r="2608" spans="1:15">
      <c r="A2608" s="1" t="s">
        <v>2648</v>
      </c>
      <c r="B2608" s="2">
        <v>44687</v>
      </c>
      <c r="C2608" s="13" t="str">
        <f>TEXT(bbdd_Social_Media_Trends[[#This Row],[Post_Date]],"aaaa-mm")</f>
        <v>2022-05</v>
      </c>
      <c r="D2608" s="1" t="s">
        <v>24</v>
      </c>
      <c r="E2608" s="1" t="s">
        <v>49</v>
      </c>
      <c r="F2608" s="1" t="s">
        <v>47</v>
      </c>
      <c r="G2608" s="1" t="s">
        <v>50</v>
      </c>
      <c r="H2608">
        <v>185319</v>
      </c>
      <c r="I2608">
        <v>131508</v>
      </c>
      <c r="J2608">
        <v>70124</v>
      </c>
      <c r="K2608">
        <v>10358</v>
      </c>
      <c r="L2608">
        <f>bbdd_Social_Media_Trends[[#This Row],[Likes]]+bbdd_Social_Media_Trends[[#This Row],[Shares]]+bbdd_Social_Media_Trends[[#This Row],[Comments]]</f>
        <v>211990</v>
      </c>
      <c r="M2608">
        <f>bbdd_Social_Media_Trends[[#This Row],[Interactions]]/bbdd_Social_Media_Trends[[#This Row],[Views]]</f>
        <v>1.1439194038387861</v>
      </c>
      <c r="N2608" s="1" t="s">
        <v>16</v>
      </c>
      <c r="O2608" s="4">
        <f t="shared" si="40"/>
        <v>0</v>
      </c>
    </row>
    <row r="2609" spans="1:15">
      <c r="A2609" s="1" t="s">
        <v>2649</v>
      </c>
      <c r="B2609" s="2">
        <v>45277</v>
      </c>
      <c r="C2609" s="13" t="str">
        <f>TEXT(bbdd_Social_Media_Trends[[#This Row],[Post_Date]],"aaaa-mm")</f>
        <v>2023-12</v>
      </c>
      <c r="D2609" s="1" t="s">
        <v>24</v>
      </c>
      <c r="E2609" s="1" t="s">
        <v>57</v>
      </c>
      <c r="F2609" s="1" t="s">
        <v>32</v>
      </c>
      <c r="G2609" s="1" t="s">
        <v>25</v>
      </c>
      <c r="H2609">
        <v>69325</v>
      </c>
      <c r="I2609">
        <v>235226</v>
      </c>
      <c r="J2609">
        <v>34520</v>
      </c>
      <c r="K2609">
        <v>49751</v>
      </c>
      <c r="L2609">
        <f>bbdd_Social_Media_Trends[[#This Row],[Likes]]+bbdd_Social_Media_Trends[[#This Row],[Shares]]+bbdd_Social_Media_Trends[[#This Row],[Comments]]</f>
        <v>319497</v>
      </c>
      <c r="M2609">
        <f>bbdd_Social_Media_Trends[[#This Row],[Interactions]]/bbdd_Social_Media_Trends[[#This Row],[Views]]</f>
        <v>4.6086837360259647</v>
      </c>
      <c r="N2609" s="1" t="s">
        <v>22</v>
      </c>
      <c r="O2609" s="4">
        <f t="shared" si="40"/>
        <v>0</v>
      </c>
    </row>
    <row r="2610" spans="1:15">
      <c r="A2610" s="1" t="s">
        <v>2650</v>
      </c>
      <c r="B2610" s="2">
        <v>44956</v>
      </c>
      <c r="C2610" s="13" t="str">
        <f>TEXT(bbdd_Social_Media_Trends[[#This Row],[Post_Date]],"aaaa-mm")</f>
        <v>2023-01</v>
      </c>
      <c r="D2610" s="1" t="s">
        <v>12</v>
      </c>
      <c r="E2610" s="1" t="s">
        <v>49</v>
      </c>
      <c r="F2610" s="1" t="s">
        <v>14</v>
      </c>
      <c r="G2610" s="1" t="s">
        <v>21</v>
      </c>
      <c r="H2610">
        <v>1117579</v>
      </c>
      <c r="I2610">
        <v>243650</v>
      </c>
      <c r="J2610">
        <v>99520</v>
      </c>
      <c r="K2610">
        <v>20065</v>
      </c>
      <c r="L2610">
        <f>bbdd_Social_Media_Trends[[#This Row],[Likes]]+bbdd_Social_Media_Trends[[#This Row],[Shares]]+bbdd_Social_Media_Trends[[#This Row],[Comments]]</f>
        <v>363235</v>
      </c>
      <c r="M2610">
        <f>bbdd_Social_Media_Trends[[#This Row],[Interactions]]/bbdd_Social_Media_Trends[[#This Row],[Views]]</f>
        <v>0.32501952882078133</v>
      </c>
      <c r="N2610" s="1" t="s">
        <v>22</v>
      </c>
      <c r="O2610" s="4">
        <f t="shared" si="40"/>
        <v>0</v>
      </c>
    </row>
    <row r="2611" spans="1:15">
      <c r="A2611" s="1" t="s">
        <v>2651</v>
      </c>
      <c r="B2611" s="2">
        <v>44986</v>
      </c>
      <c r="C2611" s="13" t="str">
        <f>TEXT(bbdd_Social_Media_Trends[[#This Row],[Post_Date]],"aaaa-mm")</f>
        <v>2023-03</v>
      </c>
      <c r="D2611" s="1" t="s">
        <v>18</v>
      </c>
      <c r="E2611" s="1" t="s">
        <v>52</v>
      </c>
      <c r="F2611" s="1" t="s">
        <v>47</v>
      </c>
      <c r="G2611" s="1" t="s">
        <v>50</v>
      </c>
      <c r="H2611">
        <v>4144067</v>
      </c>
      <c r="I2611">
        <v>133720</v>
      </c>
      <c r="J2611">
        <v>86090</v>
      </c>
      <c r="K2611">
        <v>44322</v>
      </c>
      <c r="L2611">
        <f>bbdd_Social_Media_Trends[[#This Row],[Likes]]+bbdd_Social_Media_Trends[[#This Row],[Shares]]+bbdd_Social_Media_Trends[[#This Row],[Comments]]</f>
        <v>264132</v>
      </c>
      <c r="M2611">
        <f>bbdd_Social_Media_Trends[[#This Row],[Interactions]]/bbdd_Social_Media_Trends[[#This Row],[Views]]</f>
        <v>6.3737386485305372E-2</v>
      </c>
      <c r="N2611" s="1" t="s">
        <v>29</v>
      </c>
      <c r="O2611" s="4">
        <f t="shared" si="40"/>
        <v>0</v>
      </c>
    </row>
    <row r="2612" spans="1:15">
      <c r="A2612" s="1" t="s">
        <v>2652</v>
      </c>
      <c r="B2612" s="2">
        <v>44730</v>
      </c>
      <c r="C2612" s="13" t="str">
        <f>TEXT(bbdd_Social_Media_Trends[[#This Row],[Post_Date]],"aaaa-mm")</f>
        <v>2022-06</v>
      </c>
      <c r="D2612" s="1" t="s">
        <v>24</v>
      </c>
      <c r="E2612" s="1" t="s">
        <v>39</v>
      </c>
      <c r="F2612" s="1" t="s">
        <v>36</v>
      </c>
      <c r="G2612" s="1" t="s">
        <v>28</v>
      </c>
      <c r="H2612">
        <v>4059731</v>
      </c>
      <c r="I2612">
        <v>426920</v>
      </c>
      <c r="J2612">
        <v>24990</v>
      </c>
      <c r="K2612">
        <v>34937</v>
      </c>
      <c r="L2612">
        <f>bbdd_Social_Media_Trends[[#This Row],[Likes]]+bbdd_Social_Media_Trends[[#This Row],[Shares]]+bbdd_Social_Media_Trends[[#This Row],[Comments]]</f>
        <v>486847</v>
      </c>
      <c r="M2612">
        <f>bbdd_Social_Media_Trends[[#This Row],[Interactions]]/bbdd_Social_Media_Trends[[#This Row],[Views]]</f>
        <v>0.11992099969185151</v>
      </c>
      <c r="N2612" s="1" t="s">
        <v>16</v>
      </c>
      <c r="O2612" s="4">
        <f t="shared" si="40"/>
        <v>0</v>
      </c>
    </row>
    <row r="2613" spans="1:15">
      <c r="A2613" s="1" t="s">
        <v>2653</v>
      </c>
      <c r="B2613" s="2">
        <v>44809</v>
      </c>
      <c r="C2613" s="13" t="str">
        <f>TEXT(bbdd_Social_Media_Trends[[#This Row],[Post_Date]],"aaaa-mm")</f>
        <v>2022-09</v>
      </c>
      <c r="D2613" s="1" t="s">
        <v>12</v>
      </c>
      <c r="E2613" s="1" t="s">
        <v>35</v>
      </c>
      <c r="F2613" s="1" t="s">
        <v>32</v>
      </c>
      <c r="G2613" s="1" t="s">
        <v>21</v>
      </c>
      <c r="H2613">
        <v>95396</v>
      </c>
      <c r="I2613">
        <v>279129</v>
      </c>
      <c r="J2613">
        <v>37417</v>
      </c>
      <c r="K2613">
        <v>25488</v>
      </c>
      <c r="L2613">
        <f>bbdd_Social_Media_Trends[[#This Row],[Likes]]+bbdd_Social_Media_Trends[[#This Row],[Shares]]+bbdd_Social_Media_Trends[[#This Row],[Comments]]</f>
        <v>342034</v>
      </c>
      <c r="M2613">
        <f>bbdd_Social_Media_Trends[[#This Row],[Interactions]]/bbdd_Social_Media_Trends[[#This Row],[Views]]</f>
        <v>3.5854123862635752</v>
      </c>
      <c r="N2613" s="1" t="s">
        <v>29</v>
      </c>
      <c r="O2613" s="4">
        <f t="shared" si="40"/>
        <v>0</v>
      </c>
    </row>
    <row r="2614" spans="1:15">
      <c r="A2614" s="1" t="s">
        <v>2654</v>
      </c>
      <c r="B2614" s="2">
        <v>45038</v>
      </c>
      <c r="C2614" s="13" t="str">
        <f>TEXT(bbdd_Social_Media_Trends[[#This Row],[Post_Date]],"aaaa-mm")</f>
        <v>2023-04</v>
      </c>
      <c r="D2614" s="1" t="s">
        <v>12</v>
      </c>
      <c r="E2614" s="1" t="s">
        <v>39</v>
      </c>
      <c r="F2614" s="1" t="s">
        <v>47</v>
      </c>
      <c r="G2614" s="1" t="s">
        <v>50</v>
      </c>
      <c r="H2614">
        <v>3606397</v>
      </c>
      <c r="I2614">
        <v>21765</v>
      </c>
      <c r="J2614">
        <v>44898</v>
      </c>
      <c r="K2614">
        <v>25802</v>
      </c>
      <c r="L2614">
        <f>bbdd_Social_Media_Trends[[#This Row],[Likes]]+bbdd_Social_Media_Trends[[#This Row],[Shares]]+bbdd_Social_Media_Trends[[#This Row],[Comments]]</f>
        <v>92465</v>
      </c>
      <c r="M2614">
        <f>bbdd_Social_Media_Trends[[#This Row],[Interactions]]/bbdd_Social_Media_Trends[[#This Row],[Views]]</f>
        <v>2.5639162854228195E-2</v>
      </c>
      <c r="N2614" s="1" t="s">
        <v>22</v>
      </c>
      <c r="O2614" s="4">
        <f t="shared" si="40"/>
        <v>0</v>
      </c>
    </row>
    <row r="2615" spans="1:15">
      <c r="A2615" s="1" t="s">
        <v>2655</v>
      </c>
      <c r="B2615" s="2">
        <v>44770</v>
      </c>
      <c r="C2615" s="13" t="str">
        <f>TEXT(bbdd_Social_Media_Trends[[#This Row],[Post_Date]],"aaaa-mm")</f>
        <v>2022-07</v>
      </c>
      <c r="D2615" s="1" t="s">
        <v>18</v>
      </c>
      <c r="E2615" s="1" t="s">
        <v>19</v>
      </c>
      <c r="F2615" s="1" t="s">
        <v>20</v>
      </c>
      <c r="G2615" s="1" t="s">
        <v>25</v>
      </c>
      <c r="H2615">
        <v>3997068</v>
      </c>
      <c r="I2615">
        <v>292005</v>
      </c>
      <c r="J2615">
        <v>85139</v>
      </c>
      <c r="K2615">
        <v>5723</v>
      </c>
      <c r="L2615">
        <f>bbdd_Social_Media_Trends[[#This Row],[Likes]]+bbdd_Social_Media_Trends[[#This Row],[Shares]]+bbdd_Social_Media_Trends[[#This Row],[Comments]]</f>
        <v>382867</v>
      </c>
      <c r="M2615">
        <f>bbdd_Social_Media_Trends[[#This Row],[Interactions]]/bbdd_Social_Media_Trends[[#This Row],[Views]]</f>
        <v>9.5786961843030941E-2</v>
      </c>
      <c r="N2615" s="1" t="s">
        <v>22</v>
      </c>
      <c r="O2615" s="4">
        <f t="shared" si="40"/>
        <v>0</v>
      </c>
    </row>
    <row r="2616" spans="1:15">
      <c r="A2616" s="1" t="s">
        <v>2656</v>
      </c>
      <c r="B2616" s="2">
        <v>45070</v>
      </c>
      <c r="C2616" s="13" t="str">
        <f>TEXT(bbdd_Social_Media_Trends[[#This Row],[Post_Date]],"aaaa-mm")</f>
        <v>2023-05</v>
      </c>
      <c r="D2616" s="1" t="s">
        <v>12</v>
      </c>
      <c r="E2616" s="1" t="s">
        <v>49</v>
      </c>
      <c r="F2616" s="1" t="s">
        <v>41</v>
      </c>
      <c r="G2616" s="1" t="s">
        <v>25</v>
      </c>
      <c r="H2616">
        <v>2815065</v>
      </c>
      <c r="I2616">
        <v>428338</v>
      </c>
      <c r="J2616">
        <v>96688</v>
      </c>
      <c r="K2616">
        <v>9583</v>
      </c>
      <c r="L2616">
        <f>bbdd_Social_Media_Trends[[#This Row],[Likes]]+bbdd_Social_Media_Trends[[#This Row],[Shares]]+bbdd_Social_Media_Trends[[#This Row],[Comments]]</f>
        <v>534609</v>
      </c>
      <c r="M2616">
        <f>bbdd_Social_Media_Trends[[#This Row],[Interactions]]/bbdd_Social_Media_Trends[[#This Row],[Views]]</f>
        <v>0.18991000207810477</v>
      </c>
      <c r="N2616" s="1" t="s">
        <v>22</v>
      </c>
      <c r="O2616" s="4">
        <f t="shared" si="40"/>
        <v>0</v>
      </c>
    </row>
    <row r="2617" spans="1:15">
      <c r="A2617" s="1" t="s">
        <v>2657</v>
      </c>
      <c r="B2617" s="2">
        <v>45118</v>
      </c>
      <c r="C2617" s="13" t="str">
        <f>TEXT(bbdd_Social_Media_Trends[[#This Row],[Post_Date]],"aaaa-mm")</f>
        <v>2023-07</v>
      </c>
      <c r="D2617" s="1" t="s">
        <v>27</v>
      </c>
      <c r="E2617" s="1" t="s">
        <v>52</v>
      </c>
      <c r="F2617" s="1" t="s">
        <v>47</v>
      </c>
      <c r="G2617" s="1" t="s">
        <v>37</v>
      </c>
      <c r="H2617">
        <v>929026</v>
      </c>
      <c r="I2617">
        <v>60319</v>
      </c>
      <c r="J2617">
        <v>15982</v>
      </c>
      <c r="K2617">
        <v>2578</v>
      </c>
      <c r="L2617">
        <f>bbdd_Social_Media_Trends[[#This Row],[Likes]]+bbdd_Social_Media_Trends[[#This Row],[Shares]]+bbdd_Social_Media_Trends[[#This Row],[Comments]]</f>
        <v>78879</v>
      </c>
      <c r="M2617">
        <f>bbdd_Social_Media_Trends[[#This Row],[Interactions]]/bbdd_Social_Media_Trends[[#This Row],[Views]]</f>
        <v>8.4905051096524742E-2</v>
      </c>
      <c r="N2617" s="1" t="s">
        <v>16</v>
      </c>
      <c r="O2617" s="4">
        <f t="shared" si="40"/>
        <v>0</v>
      </c>
    </row>
    <row r="2618" spans="1:15">
      <c r="A2618" s="1" t="s">
        <v>2658</v>
      </c>
      <c r="B2618" s="2">
        <v>45187</v>
      </c>
      <c r="C2618" s="13" t="str">
        <f>TEXT(bbdd_Social_Media_Trends[[#This Row],[Post_Date]],"aaaa-mm")</f>
        <v>2023-09</v>
      </c>
      <c r="D2618" s="1" t="s">
        <v>12</v>
      </c>
      <c r="E2618" s="1" t="s">
        <v>49</v>
      </c>
      <c r="F2618" s="1" t="s">
        <v>20</v>
      </c>
      <c r="G2618" s="1" t="s">
        <v>15</v>
      </c>
      <c r="H2618">
        <v>717380</v>
      </c>
      <c r="I2618">
        <v>238324</v>
      </c>
      <c r="J2618">
        <v>14383</v>
      </c>
      <c r="K2618">
        <v>30798</v>
      </c>
      <c r="L2618">
        <f>bbdd_Social_Media_Trends[[#This Row],[Likes]]+bbdd_Social_Media_Trends[[#This Row],[Shares]]+bbdd_Social_Media_Trends[[#This Row],[Comments]]</f>
        <v>283505</v>
      </c>
      <c r="M2618">
        <f>bbdd_Social_Media_Trends[[#This Row],[Interactions]]/bbdd_Social_Media_Trends[[#This Row],[Views]]</f>
        <v>0.39519501519417882</v>
      </c>
      <c r="N2618" s="1" t="s">
        <v>29</v>
      </c>
      <c r="O2618" s="4">
        <f t="shared" si="40"/>
        <v>0</v>
      </c>
    </row>
    <row r="2619" spans="1:15">
      <c r="A2619" s="1" t="s">
        <v>2659</v>
      </c>
      <c r="B2619" s="2">
        <v>45263</v>
      </c>
      <c r="C2619" s="13" t="str">
        <f>TEXT(bbdd_Social_Media_Trends[[#This Row],[Post_Date]],"aaaa-mm")</f>
        <v>2023-12</v>
      </c>
      <c r="D2619" s="1" t="s">
        <v>12</v>
      </c>
      <c r="E2619" s="1" t="s">
        <v>49</v>
      </c>
      <c r="F2619" s="1" t="s">
        <v>20</v>
      </c>
      <c r="G2619" s="1" t="s">
        <v>44</v>
      </c>
      <c r="H2619">
        <v>4243476</v>
      </c>
      <c r="I2619">
        <v>160022</v>
      </c>
      <c r="J2619">
        <v>73527</v>
      </c>
      <c r="K2619">
        <v>9324</v>
      </c>
      <c r="L2619">
        <f>bbdd_Social_Media_Trends[[#This Row],[Likes]]+bbdd_Social_Media_Trends[[#This Row],[Shares]]+bbdd_Social_Media_Trends[[#This Row],[Comments]]</f>
        <v>242873</v>
      </c>
      <c r="M2619">
        <f>bbdd_Social_Media_Trends[[#This Row],[Interactions]]/bbdd_Social_Media_Trends[[#This Row],[Views]]</f>
        <v>5.7234446477369028E-2</v>
      </c>
      <c r="N2619" s="1" t="s">
        <v>16</v>
      </c>
      <c r="O2619" s="4">
        <f t="shared" si="40"/>
        <v>0</v>
      </c>
    </row>
    <row r="2620" spans="1:15">
      <c r="A2620" s="1" t="s">
        <v>2660</v>
      </c>
      <c r="B2620" s="2">
        <v>44738</v>
      </c>
      <c r="C2620" s="13" t="str">
        <f>TEXT(bbdd_Social_Media_Trends[[#This Row],[Post_Date]],"aaaa-mm")</f>
        <v>2022-06</v>
      </c>
      <c r="D2620" s="1" t="s">
        <v>18</v>
      </c>
      <c r="E2620" s="1" t="s">
        <v>52</v>
      </c>
      <c r="F2620" s="1" t="s">
        <v>20</v>
      </c>
      <c r="G2620" s="1" t="s">
        <v>37</v>
      </c>
      <c r="H2620">
        <v>2287664</v>
      </c>
      <c r="I2620">
        <v>205770</v>
      </c>
      <c r="J2620">
        <v>47154</v>
      </c>
      <c r="K2620">
        <v>11030</v>
      </c>
      <c r="L2620">
        <f>bbdd_Social_Media_Trends[[#This Row],[Likes]]+bbdd_Social_Media_Trends[[#This Row],[Shares]]+bbdd_Social_Media_Trends[[#This Row],[Comments]]</f>
        <v>263954</v>
      </c>
      <c r="M2620">
        <f>bbdd_Social_Media_Trends[[#This Row],[Interactions]]/bbdd_Social_Media_Trends[[#This Row],[Views]]</f>
        <v>0.11538145461920982</v>
      </c>
      <c r="N2620" s="1" t="s">
        <v>29</v>
      </c>
      <c r="O2620" s="4">
        <f t="shared" si="40"/>
        <v>0</v>
      </c>
    </row>
    <row r="2621" spans="1:15">
      <c r="A2621" s="1" t="s">
        <v>2661</v>
      </c>
      <c r="B2621" s="2">
        <v>44586</v>
      </c>
      <c r="C2621" s="13" t="str">
        <f>TEXT(bbdd_Social_Media_Trends[[#This Row],[Post_Date]],"aaaa-mm")</f>
        <v>2022-01</v>
      </c>
      <c r="D2621" s="1" t="s">
        <v>24</v>
      </c>
      <c r="E2621" s="1" t="s">
        <v>31</v>
      </c>
      <c r="F2621" s="1" t="s">
        <v>32</v>
      </c>
      <c r="G2621" s="1" t="s">
        <v>25</v>
      </c>
      <c r="H2621">
        <v>3459809</v>
      </c>
      <c r="I2621">
        <v>160850</v>
      </c>
      <c r="J2621">
        <v>77013</v>
      </c>
      <c r="K2621">
        <v>43812</v>
      </c>
      <c r="L2621">
        <f>bbdd_Social_Media_Trends[[#This Row],[Likes]]+bbdd_Social_Media_Trends[[#This Row],[Shares]]+bbdd_Social_Media_Trends[[#This Row],[Comments]]</f>
        <v>281675</v>
      </c>
      <c r="M2621">
        <f>bbdd_Social_Media_Trends[[#This Row],[Interactions]]/bbdd_Social_Media_Trends[[#This Row],[Views]]</f>
        <v>8.1413453748458375E-2</v>
      </c>
      <c r="N2621" s="1" t="s">
        <v>16</v>
      </c>
      <c r="O2621" s="4">
        <f t="shared" si="40"/>
        <v>0</v>
      </c>
    </row>
    <row r="2622" spans="1:15">
      <c r="A2622" s="1" t="s">
        <v>2662</v>
      </c>
      <c r="B2622" s="2">
        <v>45018</v>
      </c>
      <c r="C2622" s="13" t="str">
        <f>TEXT(bbdd_Social_Media_Trends[[#This Row],[Post_Date]],"aaaa-mm")</f>
        <v>2023-04</v>
      </c>
      <c r="D2622" s="1" t="s">
        <v>12</v>
      </c>
      <c r="E2622" s="1" t="s">
        <v>59</v>
      </c>
      <c r="F2622" s="1" t="s">
        <v>32</v>
      </c>
      <c r="G2622" s="1" t="s">
        <v>44</v>
      </c>
      <c r="H2622">
        <v>4536297</v>
      </c>
      <c r="I2622">
        <v>387809</v>
      </c>
      <c r="J2622">
        <v>76516</v>
      </c>
      <c r="K2622">
        <v>17176</v>
      </c>
      <c r="L2622">
        <f>bbdd_Social_Media_Trends[[#This Row],[Likes]]+bbdd_Social_Media_Trends[[#This Row],[Shares]]+bbdd_Social_Media_Trends[[#This Row],[Comments]]</f>
        <v>481501</v>
      </c>
      <c r="M2622">
        <f>bbdd_Social_Media_Trends[[#This Row],[Interactions]]/bbdd_Social_Media_Trends[[#This Row],[Views]]</f>
        <v>0.10614406420038194</v>
      </c>
      <c r="N2622" s="1" t="s">
        <v>22</v>
      </c>
      <c r="O2622" s="4">
        <f t="shared" si="40"/>
        <v>0</v>
      </c>
    </row>
    <row r="2623" spans="1:15">
      <c r="A2623" s="1" t="s">
        <v>2663</v>
      </c>
      <c r="B2623" s="2">
        <v>44846</v>
      </c>
      <c r="C2623" s="13" t="str">
        <f>TEXT(bbdd_Social_Media_Trends[[#This Row],[Post_Date]],"aaaa-mm")</f>
        <v>2022-10</v>
      </c>
      <c r="D2623" s="1" t="s">
        <v>12</v>
      </c>
      <c r="E2623" s="1" t="s">
        <v>57</v>
      </c>
      <c r="F2623" s="1" t="s">
        <v>36</v>
      </c>
      <c r="G2623" s="1" t="s">
        <v>28</v>
      </c>
      <c r="H2623">
        <v>852564</v>
      </c>
      <c r="I2623">
        <v>390933</v>
      </c>
      <c r="J2623">
        <v>8960</v>
      </c>
      <c r="K2623">
        <v>23869</v>
      </c>
      <c r="L2623">
        <f>bbdd_Social_Media_Trends[[#This Row],[Likes]]+bbdd_Social_Media_Trends[[#This Row],[Shares]]+bbdd_Social_Media_Trends[[#This Row],[Comments]]</f>
        <v>423762</v>
      </c>
      <c r="M2623">
        <f>bbdd_Social_Media_Trends[[#This Row],[Interactions]]/bbdd_Social_Media_Trends[[#This Row],[Views]]</f>
        <v>0.49704421017073203</v>
      </c>
      <c r="N2623" s="1" t="s">
        <v>22</v>
      </c>
      <c r="O2623" s="4">
        <f t="shared" si="40"/>
        <v>0</v>
      </c>
    </row>
    <row r="2624" spans="1:15">
      <c r="A2624" s="1" t="s">
        <v>2664</v>
      </c>
      <c r="B2624" s="2">
        <v>44709</v>
      </c>
      <c r="C2624" s="13" t="str">
        <f>TEXT(bbdd_Social_Media_Trends[[#This Row],[Post_Date]],"aaaa-mm")</f>
        <v>2022-05</v>
      </c>
      <c r="D2624" s="1" t="s">
        <v>27</v>
      </c>
      <c r="E2624" s="1" t="s">
        <v>31</v>
      </c>
      <c r="F2624" s="1" t="s">
        <v>32</v>
      </c>
      <c r="G2624" s="1" t="s">
        <v>15</v>
      </c>
      <c r="H2624">
        <v>4841341</v>
      </c>
      <c r="I2624">
        <v>357249</v>
      </c>
      <c r="J2624">
        <v>91745</v>
      </c>
      <c r="K2624">
        <v>20572</v>
      </c>
      <c r="L2624">
        <f>bbdd_Social_Media_Trends[[#This Row],[Likes]]+bbdd_Social_Media_Trends[[#This Row],[Shares]]+bbdd_Social_Media_Trends[[#This Row],[Comments]]</f>
        <v>469566</v>
      </c>
      <c r="M2624">
        <f>bbdd_Social_Media_Trends[[#This Row],[Interactions]]/bbdd_Social_Media_Trends[[#This Row],[Views]]</f>
        <v>9.6990895704310021E-2</v>
      </c>
      <c r="N2624" s="1" t="s">
        <v>29</v>
      </c>
      <c r="O2624" s="4">
        <f t="shared" si="40"/>
        <v>0</v>
      </c>
    </row>
    <row r="2625" spans="1:15">
      <c r="A2625" s="1" t="s">
        <v>2665</v>
      </c>
      <c r="B2625" s="2">
        <v>44668</v>
      </c>
      <c r="C2625" s="13" t="str">
        <f>TEXT(bbdd_Social_Media_Trends[[#This Row],[Post_Date]],"aaaa-mm")</f>
        <v>2022-04</v>
      </c>
      <c r="D2625" s="1" t="s">
        <v>12</v>
      </c>
      <c r="E2625" s="1" t="s">
        <v>46</v>
      </c>
      <c r="F2625" s="1" t="s">
        <v>32</v>
      </c>
      <c r="G2625" s="1" t="s">
        <v>37</v>
      </c>
      <c r="H2625">
        <v>2905718</v>
      </c>
      <c r="I2625">
        <v>324095</v>
      </c>
      <c r="J2625">
        <v>73361</v>
      </c>
      <c r="K2625">
        <v>37029</v>
      </c>
      <c r="L2625">
        <f>bbdd_Social_Media_Trends[[#This Row],[Likes]]+bbdd_Social_Media_Trends[[#This Row],[Shares]]+bbdd_Social_Media_Trends[[#This Row],[Comments]]</f>
        <v>434485</v>
      </c>
      <c r="M2625">
        <f>bbdd_Social_Media_Trends[[#This Row],[Interactions]]/bbdd_Social_Media_Trends[[#This Row],[Views]]</f>
        <v>0.14952758664123636</v>
      </c>
      <c r="N2625" s="1" t="s">
        <v>29</v>
      </c>
      <c r="O2625" s="4">
        <f t="shared" si="40"/>
        <v>0</v>
      </c>
    </row>
    <row r="2626" spans="1:15">
      <c r="A2626" s="1" t="s">
        <v>2666</v>
      </c>
      <c r="B2626" s="2">
        <v>44953</v>
      </c>
      <c r="C2626" s="13" t="str">
        <f>TEXT(bbdd_Social_Media_Trends[[#This Row],[Post_Date]],"aaaa-mm")</f>
        <v>2023-01</v>
      </c>
      <c r="D2626" s="1" t="s">
        <v>27</v>
      </c>
      <c r="E2626" s="1" t="s">
        <v>39</v>
      </c>
      <c r="F2626" s="1" t="s">
        <v>20</v>
      </c>
      <c r="G2626" s="1" t="s">
        <v>15</v>
      </c>
      <c r="H2626">
        <v>2035800</v>
      </c>
      <c r="I2626">
        <v>330602</v>
      </c>
      <c r="J2626">
        <v>78450</v>
      </c>
      <c r="K2626">
        <v>32908</v>
      </c>
      <c r="L2626">
        <f>bbdd_Social_Media_Trends[[#This Row],[Likes]]+bbdd_Social_Media_Trends[[#This Row],[Shares]]+bbdd_Social_Media_Trends[[#This Row],[Comments]]</f>
        <v>441960</v>
      </c>
      <c r="M2626">
        <f>bbdd_Social_Media_Trends[[#This Row],[Interactions]]/bbdd_Social_Media_Trends[[#This Row],[Views]]</f>
        <v>0.2170940170940171</v>
      </c>
      <c r="N2626" s="1" t="s">
        <v>22</v>
      </c>
      <c r="O2626" s="4">
        <f t="shared" ref="O2626:O2689" si="41">IF(ISERROR(VLOOKUP(A2626,A2627:A7624,1,FALSE)),0, 1)</f>
        <v>0</v>
      </c>
    </row>
    <row r="2627" spans="1:15">
      <c r="A2627" s="1" t="s">
        <v>2667</v>
      </c>
      <c r="B2627" s="2">
        <v>44618</v>
      </c>
      <c r="C2627" s="13" t="str">
        <f>TEXT(bbdd_Social_Media_Trends[[#This Row],[Post_Date]],"aaaa-mm")</f>
        <v>2022-02</v>
      </c>
      <c r="D2627" s="1" t="s">
        <v>12</v>
      </c>
      <c r="E2627" s="1" t="s">
        <v>49</v>
      </c>
      <c r="F2627" s="1" t="s">
        <v>41</v>
      </c>
      <c r="G2627" s="1" t="s">
        <v>60</v>
      </c>
      <c r="H2627">
        <v>3102190</v>
      </c>
      <c r="I2627">
        <v>192002</v>
      </c>
      <c r="J2627">
        <v>40911</v>
      </c>
      <c r="K2627">
        <v>3390</v>
      </c>
      <c r="L2627">
        <f>bbdd_Social_Media_Trends[[#This Row],[Likes]]+bbdd_Social_Media_Trends[[#This Row],[Shares]]+bbdd_Social_Media_Trends[[#This Row],[Comments]]</f>
        <v>236303</v>
      </c>
      <c r="M2627">
        <f>bbdd_Social_Media_Trends[[#This Row],[Interactions]]/bbdd_Social_Media_Trends[[#This Row],[Views]]</f>
        <v>7.6172961681908583E-2</v>
      </c>
      <c r="N2627" s="1" t="s">
        <v>29</v>
      </c>
      <c r="O2627" s="4">
        <f t="shared" si="41"/>
        <v>0</v>
      </c>
    </row>
    <row r="2628" spans="1:15">
      <c r="A2628" s="1" t="s">
        <v>2668</v>
      </c>
      <c r="B2628" s="2">
        <v>44821</v>
      </c>
      <c r="C2628" s="13" t="str">
        <f>TEXT(bbdd_Social_Media_Trends[[#This Row],[Post_Date]],"aaaa-mm")</f>
        <v>2022-09</v>
      </c>
      <c r="D2628" s="1" t="s">
        <v>24</v>
      </c>
      <c r="E2628" s="1" t="s">
        <v>49</v>
      </c>
      <c r="F2628" s="1" t="s">
        <v>32</v>
      </c>
      <c r="G2628" s="1" t="s">
        <v>21</v>
      </c>
      <c r="H2628">
        <v>336179</v>
      </c>
      <c r="I2628">
        <v>268506</v>
      </c>
      <c r="J2628">
        <v>44773</v>
      </c>
      <c r="K2628">
        <v>15742</v>
      </c>
      <c r="L2628">
        <f>bbdd_Social_Media_Trends[[#This Row],[Likes]]+bbdd_Social_Media_Trends[[#This Row],[Shares]]+bbdd_Social_Media_Trends[[#This Row],[Comments]]</f>
        <v>329021</v>
      </c>
      <c r="M2628">
        <f>bbdd_Social_Media_Trends[[#This Row],[Interactions]]/bbdd_Social_Media_Trends[[#This Row],[Views]]</f>
        <v>0.97870777175254853</v>
      </c>
      <c r="N2628" s="1" t="s">
        <v>22</v>
      </c>
      <c r="O2628" s="4">
        <f t="shared" si="41"/>
        <v>0</v>
      </c>
    </row>
    <row r="2629" spans="1:15">
      <c r="A2629" s="1" t="s">
        <v>2669</v>
      </c>
      <c r="B2629" s="2">
        <v>44726</v>
      </c>
      <c r="C2629" s="13" t="str">
        <f>TEXT(bbdd_Social_Media_Trends[[#This Row],[Post_Date]],"aaaa-mm")</f>
        <v>2022-06</v>
      </c>
      <c r="D2629" s="1" t="s">
        <v>27</v>
      </c>
      <c r="E2629" s="1" t="s">
        <v>19</v>
      </c>
      <c r="F2629" s="1" t="s">
        <v>47</v>
      </c>
      <c r="G2629" s="1" t="s">
        <v>21</v>
      </c>
      <c r="H2629">
        <v>1436013</v>
      </c>
      <c r="I2629">
        <v>394721</v>
      </c>
      <c r="J2629">
        <v>27620</v>
      </c>
      <c r="K2629">
        <v>4864</v>
      </c>
      <c r="L2629">
        <f>bbdd_Social_Media_Trends[[#This Row],[Likes]]+bbdd_Social_Media_Trends[[#This Row],[Shares]]+bbdd_Social_Media_Trends[[#This Row],[Comments]]</f>
        <v>427205</v>
      </c>
      <c r="M2629">
        <f>bbdd_Social_Media_Trends[[#This Row],[Interactions]]/bbdd_Social_Media_Trends[[#This Row],[Views]]</f>
        <v>0.29749382491662679</v>
      </c>
      <c r="N2629" s="1" t="s">
        <v>16</v>
      </c>
      <c r="O2629" s="4">
        <f t="shared" si="41"/>
        <v>0</v>
      </c>
    </row>
    <row r="2630" spans="1:15">
      <c r="A2630" s="1" t="s">
        <v>2670</v>
      </c>
      <c r="B2630" s="2">
        <v>44644</v>
      </c>
      <c r="C2630" s="13" t="str">
        <f>TEXT(bbdd_Social_Media_Trends[[#This Row],[Post_Date]],"aaaa-mm")</f>
        <v>2022-03</v>
      </c>
      <c r="D2630" s="1" t="s">
        <v>12</v>
      </c>
      <c r="E2630" s="1" t="s">
        <v>13</v>
      </c>
      <c r="F2630" s="1" t="s">
        <v>20</v>
      </c>
      <c r="G2630" s="1" t="s">
        <v>28</v>
      </c>
      <c r="H2630">
        <v>2484617</v>
      </c>
      <c r="I2630">
        <v>291379</v>
      </c>
      <c r="J2630">
        <v>87937</v>
      </c>
      <c r="K2630">
        <v>19854</v>
      </c>
      <c r="L2630">
        <f>bbdd_Social_Media_Trends[[#This Row],[Likes]]+bbdd_Social_Media_Trends[[#This Row],[Shares]]+bbdd_Social_Media_Trends[[#This Row],[Comments]]</f>
        <v>399170</v>
      </c>
      <c r="M2630">
        <f>bbdd_Social_Media_Trends[[#This Row],[Interactions]]/bbdd_Social_Media_Trends[[#This Row],[Views]]</f>
        <v>0.16065655189512107</v>
      </c>
      <c r="N2630" s="1" t="s">
        <v>16</v>
      </c>
      <c r="O2630" s="4">
        <f t="shared" si="41"/>
        <v>0</v>
      </c>
    </row>
    <row r="2631" spans="1:15">
      <c r="A2631" s="1" t="s">
        <v>2671</v>
      </c>
      <c r="B2631" s="2">
        <v>44737</v>
      </c>
      <c r="C2631" s="13" t="str">
        <f>TEXT(bbdd_Social_Media_Trends[[#This Row],[Post_Date]],"aaaa-mm")</f>
        <v>2022-06</v>
      </c>
      <c r="D2631" s="1" t="s">
        <v>12</v>
      </c>
      <c r="E2631" s="1" t="s">
        <v>19</v>
      </c>
      <c r="F2631" s="1" t="s">
        <v>36</v>
      </c>
      <c r="G2631" s="1" t="s">
        <v>25</v>
      </c>
      <c r="H2631">
        <v>3453424</v>
      </c>
      <c r="I2631">
        <v>279506</v>
      </c>
      <c r="J2631">
        <v>30204</v>
      </c>
      <c r="K2631">
        <v>25911</v>
      </c>
      <c r="L2631">
        <f>bbdd_Social_Media_Trends[[#This Row],[Likes]]+bbdd_Social_Media_Trends[[#This Row],[Shares]]+bbdd_Social_Media_Trends[[#This Row],[Comments]]</f>
        <v>335621</v>
      </c>
      <c r="M2631">
        <f>bbdd_Social_Media_Trends[[#This Row],[Interactions]]/bbdd_Social_Media_Trends[[#This Row],[Views]]</f>
        <v>9.7184996687345662E-2</v>
      </c>
      <c r="N2631" s="1" t="s">
        <v>29</v>
      </c>
      <c r="O2631" s="4">
        <f t="shared" si="41"/>
        <v>0</v>
      </c>
    </row>
    <row r="2632" spans="1:15">
      <c r="A2632" s="1" t="s">
        <v>2672</v>
      </c>
      <c r="B2632" s="2">
        <v>45264</v>
      </c>
      <c r="C2632" s="13" t="str">
        <f>TEXT(bbdd_Social_Media_Trends[[#This Row],[Post_Date]],"aaaa-mm")</f>
        <v>2023-12</v>
      </c>
      <c r="D2632" s="1" t="s">
        <v>18</v>
      </c>
      <c r="E2632" s="1" t="s">
        <v>59</v>
      </c>
      <c r="F2632" s="1" t="s">
        <v>14</v>
      </c>
      <c r="G2632" s="1" t="s">
        <v>44</v>
      </c>
      <c r="H2632">
        <v>172200</v>
      </c>
      <c r="I2632">
        <v>480028</v>
      </c>
      <c r="J2632">
        <v>66136</v>
      </c>
      <c r="K2632">
        <v>20523</v>
      </c>
      <c r="L2632">
        <f>bbdd_Social_Media_Trends[[#This Row],[Likes]]+bbdd_Social_Media_Trends[[#This Row],[Shares]]+bbdd_Social_Media_Trends[[#This Row],[Comments]]</f>
        <v>566687</v>
      </c>
      <c r="M2632">
        <f>bbdd_Social_Media_Trends[[#This Row],[Interactions]]/bbdd_Social_Media_Trends[[#This Row],[Views]]</f>
        <v>3.2908652729384436</v>
      </c>
      <c r="N2632" s="1" t="s">
        <v>16</v>
      </c>
      <c r="O2632" s="4">
        <f t="shared" si="41"/>
        <v>0</v>
      </c>
    </row>
    <row r="2633" spans="1:15">
      <c r="A2633" s="1" t="s">
        <v>2673</v>
      </c>
      <c r="B2633" s="2">
        <v>44995</v>
      </c>
      <c r="C2633" s="13" t="str">
        <f>TEXT(bbdd_Social_Media_Trends[[#This Row],[Post_Date]],"aaaa-mm")</f>
        <v>2023-03</v>
      </c>
      <c r="D2633" s="1" t="s">
        <v>24</v>
      </c>
      <c r="E2633" s="1" t="s">
        <v>13</v>
      </c>
      <c r="F2633" s="1" t="s">
        <v>14</v>
      </c>
      <c r="G2633" s="1" t="s">
        <v>25</v>
      </c>
      <c r="H2633">
        <v>1695407</v>
      </c>
      <c r="I2633">
        <v>499065</v>
      </c>
      <c r="J2633">
        <v>98572</v>
      </c>
      <c r="K2633">
        <v>16630</v>
      </c>
      <c r="L2633">
        <f>bbdd_Social_Media_Trends[[#This Row],[Likes]]+bbdd_Social_Media_Trends[[#This Row],[Shares]]+bbdd_Social_Media_Trends[[#This Row],[Comments]]</f>
        <v>614267</v>
      </c>
      <c r="M2633">
        <f>bbdd_Social_Media_Trends[[#This Row],[Interactions]]/bbdd_Social_Media_Trends[[#This Row],[Views]]</f>
        <v>0.36231241229981948</v>
      </c>
      <c r="N2633" s="1" t="s">
        <v>29</v>
      </c>
      <c r="O2633" s="4">
        <f t="shared" si="41"/>
        <v>0</v>
      </c>
    </row>
    <row r="2634" spans="1:15">
      <c r="A2634" s="1" t="s">
        <v>2674</v>
      </c>
      <c r="B2634" s="2">
        <v>45167</v>
      </c>
      <c r="C2634" s="13" t="str">
        <f>TEXT(bbdd_Social_Media_Trends[[#This Row],[Post_Date]],"aaaa-mm")</f>
        <v>2023-08</v>
      </c>
      <c r="D2634" s="1" t="s">
        <v>12</v>
      </c>
      <c r="E2634" s="1" t="s">
        <v>19</v>
      </c>
      <c r="F2634" s="1" t="s">
        <v>14</v>
      </c>
      <c r="G2634" s="1" t="s">
        <v>37</v>
      </c>
      <c r="H2634">
        <v>2050045</v>
      </c>
      <c r="I2634">
        <v>22490</v>
      </c>
      <c r="J2634">
        <v>29109</v>
      </c>
      <c r="K2634">
        <v>881</v>
      </c>
      <c r="L2634">
        <f>bbdd_Social_Media_Trends[[#This Row],[Likes]]+bbdd_Social_Media_Trends[[#This Row],[Shares]]+bbdd_Social_Media_Trends[[#This Row],[Comments]]</f>
        <v>52480</v>
      </c>
      <c r="M2634">
        <f>bbdd_Social_Media_Trends[[#This Row],[Interactions]]/bbdd_Social_Media_Trends[[#This Row],[Views]]</f>
        <v>2.5599438061115733E-2</v>
      </c>
      <c r="N2634" s="1" t="s">
        <v>22</v>
      </c>
      <c r="O2634" s="4">
        <f t="shared" si="41"/>
        <v>0</v>
      </c>
    </row>
    <row r="2635" spans="1:15">
      <c r="A2635" s="1" t="s">
        <v>2675</v>
      </c>
      <c r="B2635" s="2">
        <v>44783</v>
      </c>
      <c r="C2635" s="13" t="str">
        <f>TEXT(bbdd_Social_Media_Trends[[#This Row],[Post_Date]],"aaaa-mm")</f>
        <v>2022-08</v>
      </c>
      <c r="D2635" s="1" t="s">
        <v>18</v>
      </c>
      <c r="E2635" s="1" t="s">
        <v>39</v>
      </c>
      <c r="F2635" s="1" t="s">
        <v>14</v>
      </c>
      <c r="G2635" s="1" t="s">
        <v>50</v>
      </c>
      <c r="H2635">
        <v>4828592</v>
      </c>
      <c r="I2635">
        <v>471991</v>
      </c>
      <c r="J2635">
        <v>21120</v>
      </c>
      <c r="K2635">
        <v>11961</v>
      </c>
      <c r="L2635">
        <f>bbdd_Social_Media_Trends[[#This Row],[Likes]]+bbdd_Social_Media_Trends[[#This Row],[Shares]]+bbdd_Social_Media_Trends[[#This Row],[Comments]]</f>
        <v>505072</v>
      </c>
      <c r="M2635">
        <f>bbdd_Social_Media_Trends[[#This Row],[Interactions]]/bbdd_Social_Media_Trends[[#This Row],[Views]]</f>
        <v>0.10460026442490895</v>
      </c>
      <c r="N2635" s="1" t="s">
        <v>16</v>
      </c>
      <c r="O2635" s="4">
        <f t="shared" si="41"/>
        <v>0</v>
      </c>
    </row>
    <row r="2636" spans="1:15">
      <c r="A2636" s="1" t="s">
        <v>2676</v>
      </c>
      <c r="B2636" s="2">
        <v>44991</v>
      </c>
      <c r="C2636" s="13" t="str">
        <f>TEXT(bbdd_Social_Media_Trends[[#This Row],[Post_Date]],"aaaa-mm")</f>
        <v>2023-03</v>
      </c>
      <c r="D2636" s="1" t="s">
        <v>27</v>
      </c>
      <c r="E2636" s="1" t="s">
        <v>57</v>
      </c>
      <c r="F2636" s="1" t="s">
        <v>41</v>
      </c>
      <c r="G2636" s="1" t="s">
        <v>28</v>
      </c>
      <c r="H2636">
        <v>1249895</v>
      </c>
      <c r="I2636">
        <v>111529</v>
      </c>
      <c r="J2636">
        <v>10973</v>
      </c>
      <c r="K2636">
        <v>36891</v>
      </c>
      <c r="L2636">
        <f>bbdd_Social_Media_Trends[[#This Row],[Likes]]+bbdd_Social_Media_Trends[[#This Row],[Shares]]+bbdd_Social_Media_Trends[[#This Row],[Comments]]</f>
        <v>159393</v>
      </c>
      <c r="M2636">
        <f>bbdd_Social_Media_Trends[[#This Row],[Interactions]]/bbdd_Social_Media_Trends[[#This Row],[Views]]</f>
        <v>0.12752511210941719</v>
      </c>
      <c r="N2636" s="1" t="s">
        <v>22</v>
      </c>
      <c r="O2636" s="4">
        <f t="shared" si="41"/>
        <v>0</v>
      </c>
    </row>
    <row r="2637" spans="1:15">
      <c r="A2637" s="1" t="s">
        <v>2677</v>
      </c>
      <c r="B2637" s="2">
        <v>44819</v>
      </c>
      <c r="C2637" s="13" t="str">
        <f>TEXT(bbdd_Social_Media_Trends[[#This Row],[Post_Date]],"aaaa-mm")</f>
        <v>2022-09</v>
      </c>
      <c r="D2637" s="1" t="s">
        <v>12</v>
      </c>
      <c r="E2637" s="1" t="s">
        <v>59</v>
      </c>
      <c r="F2637" s="1" t="s">
        <v>32</v>
      </c>
      <c r="G2637" s="1" t="s">
        <v>15</v>
      </c>
      <c r="H2637">
        <v>2448575</v>
      </c>
      <c r="I2637">
        <v>223486</v>
      </c>
      <c r="J2637">
        <v>29403</v>
      </c>
      <c r="K2637">
        <v>39483</v>
      </c>
      <c r="L2637">
        <f>bbdd_Social_Media_Trends[[#This Row],[Likes]]+bbdd_Social_Media_Trends[[#This Row],[Shares]]+bbdd_Social_Media_Trends[[#This Row],[Comments]]</f>
        <v>292372</v>
      </c>
      <c r="M2637">
        <f>bbdd_Social_Media_Trends[[#This Row],[Interactions]]/bbdd_Social_Media_Trends[[#This Row],[Views]]</f>
        <v>0.11940496002777125</v>
      </c>
      <c r="N2637" s="1" t="s">
        <v>22</v>
      </c>
      <c r="O2637" s="4">
        <f t="shared" si="41"/>
        <v>0</v>
      </c>
    </row>
    <row r="2638" spans="1:15">
      <c r="A2638" s="1" t="s">
        <v>2678</v>
      </c>
      <c r="B2638" s="2">
        <v>44633</v>
      </c>
      <c r="C2638" s="13" t="str">
        <f>TEXT(bbdd_Social_Media_Trends[[#This Row],[Post_Date]],"aaaa-mm")</f>
        <v>2022-03</v>
      </c>
      <c r="D2638" s="1" t="s">
        <v>27</v>
      </c>
      <c r="E2638" s="1" t="s">
        <v>39</v>
      </c>
      <c r="F2638" s="1" t="s">
        <v>32</v>
      </c>
      <c r="G2638" s="1" t="s">
        <v>60</v>
      </c>
      <c r="H2638">
        <v>493548</v>
      </c>
      <c r="I2638">
        <v>76378</v>
      </c>
      <c r="J2638">
        <v>67586</v>
      </c>
      <c r="K2638">
        <v>45093</v>
      </c>
      <c r="L2638">
        <f>bbdd_Social_Media_Trends[[#This Row],[Likes]]+bbdd_Social_Media_Trends[[#This Row],[Shares]]+bbdd_Social_Media_Trends[[#This Row],[Comments]]</f>
        <v>189057</v>
      </c>
      <c r="M2638">
        <f>bbdd_Social_Media_Trends[[#This Row],[Interactions]]/bbdd_Social_Media_Trends[[#This Row],[Views]]</f>
        <v>0.38305696710350362</v>
      </c>
      <c r="N2638" s="1" t="s">
        <v>16</v>
      </c>
      <c r="O2638" s="4">
        <f t="shared" si="41"/>
        <v>0</v>
      </c>
    </row>
    <row r="2639" spans="1:15">
      <c r="A2639" s="1" t="s">
        <v>2679</v>
      </c>
      <c r="B2639" s="2">
        <v>44878</v>
      </c>
      <c r="C2639" s="13" t="str">
        <f>TEXT(bbdd_Social_Media_Trends[[#This Row],[Post_Date]],"aaaa-mm")</f>
        <v>2022-11</v>
      </c>
      <c r="D2639" s="1" t="s">
        <v>24</v>
      </c>
      <c r="E2639" s="1" t="s">
        <v>19</v>
      </c>
      <c r="F2639" s="1" t="s">
        <v>41</v>
      </c>
      <c r="G2639" s="1" t="s">
        <v>25</v>
      </c>
      <c r="H2639">
        <v>1435388</v>
      </c>
      <c r="I2639">
        <v>66738</v>
      </c>
      <c r="J2639">
        <v>40540</v>
      </c>
      <c r="K2639">
        <v>12303</v>
      </c>
      <c r="L2639">
        <f>bbdd_Social_Media_Trends[[#This Row],[Likes]]+bbdd_Social_Media_Trends[[#This Row],[Shares]]+bbdd_Social_Media_Trends[[#This Row],[Comments]]</f>
        <v>119581</v>
      </c>
      <c r="M2639">
        <f>bbdd_Social_Media_Trends[[#This Row],[Interactions]]/bbdd_Social_Media_Trends[[#This Row],[Views]]</f>
        <v>8.330918190760965E-2</v>
      </c>
      <c r="N2639" s="1" t="s">
        <v>29</v>
      </c>
      <c r="O2639" s="4">
        <f t="shared" si="41"/>
        <v>0</v>
      </c>
    </row>
    <row r="2640" spans="1:15">
      <c r="A2640" s="1" t="s">
        <v>2680</v>
      </c>
      <c r="B2640" s="2">
        <v>45153</v>
      </c>
      <c r="C2640" s="13" t="str">
        <f>TEXT(bbdd_Social_Media_Trends[[#This Row],[Post_Date]],"aaaa-mm")</f>
        <v>2023-08</v>
      </c>
      <c r="D2640" s="1" t="s">
        <v>18</v>
      </c>
      <c r="E2640" s="1" t="s">
        <v>59</v>
      </c>
      <c r="F2640" s="1" t="s">
        <v>41</v>
      </c>
      <c r="G2640" s="1" t="s">
        <v>60</v>
      </c>
      <c r="H2640">
        <v>4257118</v>
      </c>
      <c r="I2640">
        <v>186429</v>
      </c>
      <c r="J2640">
        <v>23604</v>
      </c>
      <c r="K2640">
        <v>19658</v>
      </c>
      <c r="L2640">
        <f>bbdd_Social_Media_Trends[[#This Row],[Likes]]+bbdd_Social_Media_Trends[[#This Row],[Shares]]+bbdd_Social_Media_Trends[[#This Row],[Comments]]</f>
        <v>229691</v>
      </c>
      <c r="M2640">
        <f>bbdd_Social_Media_Trends[[#This Row],[Interactions]]/bbdd_Social_Media_Trends[[#This Row],[Views]]</f>
        <v>5.3954576781757045E-2</v>
      </c>
      <c r="N2640" s="1" t="s">
        <v>16</v>
      </c>
      <c r="O2640" s="4">
        <f t="shared" si="41"/>
        <v>0</v>
      </c>
    </row>
    <row r="2641" spans="1:15">
      <c r="A2641" s="1" t="s">
        <v>2681</v>
      </c>
      <c r="B2641" s="2">
        <v>44732</v>
      </c>
      <c r="C2641" s="13" t="str">
        <f>TEXT(bbdd_Social_Media_Trends[[#This Row],[Post_Date]],"aaaa-mm")</f>
        <v>2022-06</v>
      </c>
      <c r="D2641" s="1" t="s">
        <v>27</v>
      </c>
      <c r="E2641" s="1" t="s">
        <v>35</v>
      </c>
      <c r="F2641" s="1" t="s">
        <v>36</v>
      </c>
      <c r="G2641" s="1" t="s">
        <v>50</v>
      </c>
      <c r="H2641">
        <v>3491749</v>
      </c>
      <c r="I2641">
        <v>88660</v>
      </c>
      <c r="J2641">
        <v>76249</v>
      </c>
      <c r="K2641">
        <v>22573</v>
      </c>
      <c r="L2641">
        <f>bbdd_Social_Media_Trends[[#This Row],[Likes]]+bbdd_Social_Media_Trends[[#This Row],[Shares]]+bbdd_Social_Media_Trends[[#This Row],[Comments]]</f>
        <v>187482</v>
      </c>
      <c r="M2641">
        <f>bbdd_Social_Media_Trends[[#This Row],[Interactions]]/bbdd_Social_Media_Trends[[#This Row],[Views]]</f>
        <v>5.3692862803139632E-2</v>
      </c>
      <c r="N2641" s="1" t="s">
        <v>22</v>
      </c>
      <c r="O2641" s="4">
        <f t="shared" si="41"/>
        <v>0</v>
      </c>
    </row>
    <row r="2642" spans="1:15">
      <c r="A2642" s="1" t="s">
        <v>2682</v>
      </c>
      <c r="B2642" s="2">
        <v>44778</v>
      </c>
      <c r="C2642" s="13" t="str">
        <f>TEXT(bbdd_Social_Media_Trends[[#This Row],[Post_Date]],"aaaa-mm")</f>
        <v>2022-08</v>
      </c>
      <c r="D2642" s="1" t="s">
        <v>18</v>
      </c>
      <c r="E2642" s="1" t="s">
        <v>59</v>
      </c>
      <c r="F2642" s="1" t="s">
        <v>20</v>
      </c>
      <c r="G2642" s="1" t="s">
        <v>60</v>
      </c>
      <c r="H2642">
        <v>123286</v>
      </c>
      <c r="I2642">
        <v>34636</v>
      </c>
      <c r="J2642">
        <v>6143</v>
      </c>
      <c r="K2642">
        <v>15414</v>
      </c>
      <c r="L2642">
        <f>bbdd_Social_Media_Trends[[#This Row],[Likes]]+bbdd_Social_Media_Trends[[#This Row],[Shares]]+bbdd_Social_Media_Trends[[#This Row],[Comments]]</f>
        <v>56193</v>
      </c>
      <c r="M2642">
        <f>bbdd_Social_Media_Trends[[#This Row],[Interactions]]/bbdd_Social_Media_Trends[[#This Row],[Views]]</f>
        <v>0.45579384520545724</v>
      </c>
      <c r="N2642" s="1" t="s">
        <v>22</v>
      </c>
      <c r="O2642" s="4">
        <f t="shared" si="41"/>
        <v>0</v>
      </c>
    </row>
    <row r="2643" spans="1:15">
      <c r="A2643" s="1" t="s">
        <v>2683</v>
      </c>
      <c r="B2643" s="2">
        <v>45103</v>
      </c>
      <c r="C2643" s="13" t="str">
        <f>TEXT(bbdd_Social_Media_Trends[[#This Row],[Post_Date]],"aaaa-mm")</f>
        <v>2023-06</v>
      </c>
      <c r="D2643" s="1" t="s">
        <v>24</v>
      </c>
      <c r="E2643" s="1" t="s">
        <v>35</v>
      </c>
      <c r="F2643" s="1" t="s">
        <v>20</v>
      </c>
      <c r="G2643" s="1" t="s">
        <v>50</v>
      </c>
      <c r="H2643">
        <v>1704720</v>
      </c>
      <c r="I2643">
        <v>348558</v>
      </c>
      <c r="J2643">
        <v>73574</v>
      </c>
      <c r="K2643">
        <v>10733</v>
      </c>
      <c r="L2643">
        <f>bbdd_Social_Media_Trends[[#This Row],[Likes]]+bbdd_Social_Media_Trends[[#This Row],[Shares]]+bbdd_Social_Media_Trends[[#This Row],[Comments]]</f>
        <v>432865</v>
      </c>
      <c r="M2643">
        <f>bbdd_Social_Media_Trends[[#This Row],[Interactions]]/bbdd_Social_Media_Trends[[#This Row],[Views]]</f>
        <v>0.25392146510863955</v>
      </c>
      <c r="N2643" s="1" t="s">
        <v>16</v>
      </c>
      <c r="O2643" s="4">
        <f t="shared" si="41"/>
        <v>0</v>
      </c>
    </row>
    <row r="2644" spans="1:15">
      <c r="A2644" s="1" t="s">
        <v>2684</v>
      </c>
      <c r="B2644" s="2">
        <v>44828</v>
      </c>
      <c r="C2644" s="13" t="str">
        <f>TEXT(bbdd_Social_Media_Trends[[#This Row],[Post_Date]],"aaaa-mm")</f>
        <v>2022-09</v>
      </c>
      <c r="D2644" s="1" t="s">
        <v>24</v>
      </c>
      <c r="E2644" s="1" t="s">
        <v>39</v>
      </c>
      <c r="F2644" s="1" t="s">
        <v>47</v>
      </c>
      <c r="G2644" s="1" t="s">
        <v>21</v>
      </c>
      <c r="H2644">
        <v>2543309</v>
      </c>
      <c r="I2644">
        <v>40011</v>
      </c>
      <c r="J2644">
        <v>54069</v>
      </c>
      <c r="K2644">
        <v>9368</v>
      </c>
      <c r="L2644">
        <f>bbdd_Social_Media_Trends[[#This Row],[Likes]]+bbdd_Social_Media_Trends[[#This Row],[Shares]]+bbdd_Social_Media_Trends[[#This Row],[Comments]]</f>
        <v>103448</v>
      </c>
      <c r="M2644">
        <f>bbdd_Social_Media_Trends[[#This Row],[Interactions]]/bbdd_Social_Media_Trends[[#This Row],[Views]]</f>
        <v>4.0674570018821937E-2</v>
      </c>
      <c r="N2644" s="1" t="s">
        <v>22</v>
      </c>
      <c r="O2644" s="4">
        <f t="shared" si="41"/>
        <v>0</v>
      </c>
    </row>
    <row r="2645" spans="1:15">
      <c r="A2645" s="1" t="s">
        <v>2685</v>
      </c>
      <c r="B2645" s="2">
        <v>45043</v>
      </c>
      <c r="C2645" s="13" t="str">
        <f>TEXT(bbdd_Social_Media_Trends[[#This Row],[Post_Date]],"aaaa-mm")</f>
        <v>2023-04</v>
      </c>
      <c r="D2645" s="1" t="s">
        <v>18</v>
      </c>
      <c r="E2645" s="1" t="s">
        <v>31</v>
      </c>
      <c r="F2645" s="1" t="s">
        <v>41</v>
      </c>
      <c r="G2645" s="1" t="s">
        <v>50</v>
      </c>
      <c r="H2645">
        <v>2552873</v>
      </c>
      <c r="I2645">
        <v>342534</v>
      </c>
      <c r="J2645">
        <v>85291</v>
      </c>
      <c r="K2645">
        <v>24004</v>
      </c>
      <c r="L2645">
        <f>bbdd_Social_Media_Trends[[#This Row],[Likes]]+bbdd_Social_Media_Trends[[#This Row],[Shares]]+bbdd_Social_Media_Trends[[#This Row],[Comments]]</f>
        <v>451829</v>
      </c>
      <c r="M2645">
        <f>bbdd_Social_Media_Trends[[#This Row],[Interactions]]/bbdd_Social_Media_Trends[[#This Row],[Views]]</f>
        <v>0.1769884361658414</v>
      </c>
      <c r="N2645" s="1" t="s">
        <v>16</v>
      </c>
      <c r="O2645" s="4">
        <f t="shared" si="41"/>
        <v>0</v>
      </c>
    </row>
    <row r="2646" spans="1:15">
      <c r="A2646" s="1" t="s">
        <v>2686</v>
      </c>
      <c r="B2646" s="2">
        <v>44701</v>
      </c>
      <c r="C2646" s="13" t="str">
        <f>TEXT(bbdd_Social_Media_Trends[[#This Row],[Post_Date]],"aaaa-mm")</f>
        <v>2022-05</v>
      </c>
      <c r="D2646" s="1" t="s">
        <v>24</v>
      </c>
      <c r="E2646" s="1" t="s">
        <v>59</v>
      </c>
      <c r="F2646" s="1" t="s">
        <v>32</v>
      </c>
      <c r="G2646" s="1" t="s">
        <v>60</v>
      </c>
      <c r="H2646">
        <v>811936</v>
      </c>
      <c r="I2646">
        <v>44802</v>
      </c>
      <c r="J2646">
        <v>35448</v>
      </c>
      <c r="K2646">
        <v>32099</v>
      </c>
      <c r="L2646">
        <f>bbdd_Social_Media_Trends[[#This Row],[Likes]]+bbdd_Social_Media_Trends[[#This Row],[Shares]]+bbdd_Social_Media_Trends[[#This Row],[Comments]]</f>
        <v>112349</v>
      </c>
      <c r="M2646">
        <f>bbdd_Social_Media_Trends[[#This Row],[Interactions]]/bbdd_Social_Media_Trends[[#This Row],[Views]]</f>
        <v>0.13837174358570134</v>
      </c>
      <c r="N2646" s="1" t="s">
        <v>16</v>
      </c>
      <c r="O2646" s="4">
        <f t="shared" si="41"/>
        <v>0</v>
      </c>
    </row>
    <row r="2647" spans="1:15">
      <c r="A2647" s="1" t="s">
        <v>2687</v>
      </c>
      <c r="B2647" s="2">
        <v>44911</v>
      </c>
      <c r="C2647" s="13" t="str">
        <f>TEXT(bbdd_Social_Media_Trends[[#This Row],[Post_Date]],"aaaa-mm")</f>
        <v>2022-12</v>
      </c>
      <c r="D2647" s="1" t="s">
        <v>27</v>
      </c>
      <c r="E2647" s="1" t="s">
        <v>35</v>
      </c>
      <c r="F2647" s="1" t="s">
        <v>14</v>
      </c>
      <c r="G2647" s="1" t="s">
        <v>44</v>
      </c>
      <c r="H2647">
        <v>116734</v>
      </c>
      <c r="I2647">
        <v>384391</v>
      </c>
      <c r="J2647">
        <v>60921</v>
      </c>
      <c r="K2647">
        <v>39945</v>
      </c>
      <c r="L2647">
        <f>bbdd_Social_Media_Trends[[#This Row],[Likes]]+bbdd_Social_Media_Trends[[#This Row],[Shares]]+bbdd_Social_Media_Trends[[#This Row],[Comments]]</f>
        <v>485257</v>
      </c>
      <c r="M2647">
        <f>bbdd_Social_Media_Trends[[#This Row],[Interactions]]/bbdd_Social_Media_Trends[[#This Row],[Views]]</f>
        <v>4.1569465622697761</v>
      </c>
      <c r="N2647" s="1" t="s">
        <v>16</v>
      </c>
      <c r="O2647" s="4">
        <f t="shared" si="41"/>
        <v>0</v>
      </c>
    </row>
    <row r="2648" spans="1:15">
      <c r="A2648" s="1" t="s">
        <v>2688</v>
      </c>
      <c r="B2648" s="2">
        <v>45183</v>
      </c>
      <c r="C2648" s="13" t="str">
        <f>TEXT(bbdd_Social_Media_Trends[[#This Row],[Post_Date]],"aaaa-mm")</f>
        <v>2023-09</v>
      </c>
      <c r="D2648" s="1" t="s">
        <v>24</v>
      </c>
      <c r="E2648" s="1" t="s">
        <v>19</v>
      </c>
      <c r="F2648" s="1" t="s">
        <v>32</v>
      </c>
      <c r="G2648" s="1" t="s">
        <v>37</v>
      </c>
      <c r="H2648">
        <v>1819191</v>
      </c>
      <c r="I2648">
        <v>352415</v>
      </c>
      <c r="J2648">
        <v>83445</v>
      </c>
      <c r="K2648">
        <v>48547</v>
      </c>
      <c r="L2648">
        <f>bbdd_Social_Media_Trends[[#This Row],[Likes]]+bbdd_Social_Media_Trends[[#This Row],[Shares]]+bbdd_Social_Media_Trends[[#This Row],[Comments]]</f>
        <v>484407</v>
      </c>
      <c r="M2648">
        <f>bbdd_Social_Media_Trends[[#This Row],[Interactions]]/bbdd_Social_Media_Trends[[#This Row],[Views]]</f>
        <v>0.26627605347651784</v>
      </c>
      <c r="N2648" s="1" t="s">
        <v>16</v>
      </c>
      <c r="O2648" s="4">
        <f t="shared" si="41"/>
        <v>0</v>
      </c>
    </row>
    <row r="2649" spans="1:15">
      <c r="A2649" s="1" t="s">
        <v>2689</v>
      </c>
      <c r="B2649" s="2">
        <v>45071</v>
      </c>
      <c r="C2649" s="13" t="str">
        <f>TEXT(bbdd_Social_Media_Trends[[#This Row],[Post_Date]],"aaaa-mm")</f>
        <v>2023-05</v>
      </c>
      <c r="D2649" s="1" t="s">
        <v>27</v>
      </c>
      <c r="E2649" s="1" t="s">
        <v>13</v>
      </c>
      <c r="F2649" s="1" t="s">
        <v>32</v>
      </c>
      <c r="G2649" s="1" t="s">
        <v>60</v>
      </c>
      <c r="H2649">
        <v>8982</v>
      </c>
      <c r="I2649">
        <v>353646</v>
      </c>
      <c r="J2649">
        <v>77267</v>
      </c>
      <c r="K2649">
        <v>39542</v>
      </c>
      <c r="L2649">
        <f>bbdd_Social_Media_Trends[[#This Row],[Likes]]+bbdd_Social_Media_Trends[[#This Row],[Shares]]+bbdd_Social_Media_Trends[[#This Row],[Comments]]</f>
        <v>470455</v>
      </c>
      <c r="M2649">
        <f>bbdd_Social_Media_Trends[[#This Row],[Interactions]]/bbdd_Social_Media_Trends[[#This Row],[Views]]</f>
        <v>52.377532843464707</v>
      </c>
      <c r="N2649" s="1" t="s">
        <v>22</v>
      </c>
      <c r="O2649" s="4">
        <f t="shared" si="41"/>
        <v>0</v>
      </c>
    </row>
    <row r="2650" spans="1:15">
      <c r="A2650" s="1" t="s">
        <v>2690</v>
      </c>
      <c r="B2650" s="2">
        <v>45237</v>
      </c>
      <c r="C2650" s="13" t="str">
        <f>TEXT(bbdd_Social_Media_Trends[[#This Row],[Post_Date]],"aaaa-mm")</f>
        <v>2023-11</v>
      </c>
      <c r="D2650" s="1" t="s">
        <v>24</v>
      </c>
      <c r="E2650" s="1" t="s">
        <v>39</v>
      </c>
      <c r="F2650" s="1" t="s">
        <v>32</v>
      </c>
      <c r="G2650" s="1" t="s">
        <v>15</v>
      </c>
      <c r="H2650">
        <v>4286813</v>
      </c>
      <c r="I2650">
        <v>286139</v>
      </c>
      <c r="J2650">
        <v>99445</v>
      </c>
      <c r="K2650">
        <v>10512</v>
      </c>
      <c r="L2650">
        <f>bbdd_Social_Media_Trends[[#This Row],[Likes]]+bbdd_Social_Media_Trends[[#This Row],[Shares]]+bbdd_Social_Media_Trends[[#This Row],[Comments]]</f>
        <v>396096</v>
      </c>
      <c r="M2650">
        <f>bbdd_Social_Media_Trends[[#This Row],[Interactions]]/bbdd_Social_Media_Trends[[#This Row],[Views]]</f>
        <v>9.2398712050187404E-2</v>
      </c>
      <c r="N2650" s="1" t="s">
        <v>29</v>
      </c>
      <c r="O2650" s="4">
        <f t="shared" si="41"/>
        <v>0</v>
      </c>
    </row>
    <row r="2651" spans="1:15">
      <c r="A2651" s="1" t="s">
        <v>2691</v>
      </c>
      <c r="B2651" s="2">
        <v>45008</v>
      </c>
      <c r="C2651" s="13" t="str">
        <f>TEXT(bbdd_Social_Media_Trends[[#This Row],[Post_Date]],"aaaa-mm")</f>
        <v>2023-03</v>
      </c>
      <c r="D2651" s="1" t="s">
        <v>18</v>
      </c>
      <c r="E2651" s="1" t="s">
        <v>46</v>
      </c>
      <c r="F2651" s="1" t="s">
        <v>47</v>
      </c>
      <c r="G2651" s="1" t="s">
        <v>37</v>
      </c>
      <c r="H2651">
        <v>3073979</v>
      </c>
      <c r="I2651">
        <v>274163</v>
      </c>
      <c r="J2651">
        <v>78633</v>
      </c>
      <c r="K2651">
        <v>27860</v>
      </c>
      <c r="L2651">
        <f>bbdd_Social_Media_Trends[[#This Row],[Likes]]+bbdd_Social_Media_Trends[[#This Row],[Shares]]+bbdd_Social_Media_Trends[[#This Row],[Comments]]</f>
        <v>380656</v>
      </c>
      <c r="M2651">
        <f>bbdd_Social_Media_Trends[[#This Row],[Interactions]]/bbdd_Social_Media_Trends[[#This Row],[Views]]</f>
        <v>0.12383168525224147</v>
      </c>
      <c r="N2651" s="1" t="s">
        <v>29</v>
      </c>
      <c r="O2651" s="4">
        <f t="shared" si="41"/>
        <v>0</v>
      </c>
    </row>
    <row r="2652" spans="1:15">
      <c r="A2652" s="1" t="s">
        <v>2692</v>
      </c>
      <c r="B2652" s="2">
        <v>45186</v>
      </c>
      <c r="C2652" s="13" t="str">
        <f>TEXT(bbdd_Social_Media_Trends[[#This Row],[Post_Date]],"aaaa-mm")</f>
        <v>2023-09</v>
      </c>
      <c r="D2652" s="1" t="s">
        <v>12</v>
      </c>
      <c r="E2652" s="1" t="s">
        <v>52</v>
      </c>
      <c r="F2652" s="1" t="s">
        <v>14</v>
      </c>
      <c r="G2652" s="1" t="s">
        <v>37</v>
      </c>
      <c r="H2652">
        <v>2105915</v>
      </c>
      <c r="I2652">
        <v>206288</v>
      </c>
      <c r="J2652">
        <v>56382</v>
      </c>
      <c r="K2652">
        <v>33816</v>
      </c>
      <c r="L2652">
        <f>bbdd_Social_Media_Trends[[#This Row],[Likes]]+bbdd_Social_Media_Trends[[#This Row],[Shares]]+bbdd_Social_Media_Trends[[#This Row],[Comments]]</f>
        <v>296486</v>
      </c>
      <c r="M2652">
        <f>bbdd_Social_Media_Trends[[#This Row],[Interactions]]/bbdd_Social_Media_Trends[[#This Row],[Views]]</f>
        <v>0.14078725874501108</v>
      </c>
      <c r="N2652" s="1" t="s">
        <v>16</v>
      </c>
      <c r="O2652" s="4">
        <f t="shared" si="41"/>
        <v>0</v>
      </c>
    </row>
    <row r="2653" spans="1:15">
      <c r="A2653" s="1" t="s">
        <v>2693</v>
      </c>
      <c r="B2653" s="2">
        <v>44738</v>
      </c>
      <c r="C2653" s="13" t="str">
        <f>TEXT(bbdd_Social_Media_Trends[[#This Row],[Post_Date]],"aaaa-mm")</f>
        <v>2022-06</v>
      </c>
      <c r="D2653" s="1" t="s">
        <v>27</v>
      </c>
      <c r="E2653" s="1" t="s">
        <v>46</v>
      </c>
      <c r="F2653" s="1" t="s">
        <v>47</v>
      </c>
      <c r="G2653" s="1" t="s">
        <v>25</v>
      </c>
      <c r="H2653">
        <v>4421670</v>
      </c>
      <c r="I2653">
        <v>360176</v>
      </c>
      <c r="J2653">
        <v>29475</v>
      </c>
      <c r="K2653">
        <v>39282</v>
      </c>
      <c r="L2653">
        <f>bbdd_Social_Media_Trends[[#This Row],[Likes]]+bbdd_Social_Media_Trends[[#This Row],[Shares]]+bbdd_Social_Media_Trends[[#This Row],[Comments]]</f>
        <v>428933</v>
      </c>
      <c r="M2653">
        <f>bbdd_Social_Media_Trends[[#This Row],[Interactions]]/bbdd_Social_Media_Trends[[#This Row],[Views]]</f>
        <v>9.7007013187325145E-2</v>
      </c>
      <c r="N2653" s="1" t="s">
        <v>16</v>
      </c>
      <c r="O2653" s="4">
        <f t="shared" si="41"/>
        <v>0</v>
      </c>
    </row>
    <row r="2654" spans="1:15">
      <c r="A2654" s="1" t="s">
        <v>2694</v>
      </c>
      <c r="B2654" s="2">
        <v>45215</v>
      </c>
      <c r="C2654" s="13" t="str">
        <f>TEXT(bbdd_Social_Media_Trends[[#This Row],[Post_Date]],"aaaa-mm")</f>
        <v>2023-10</v>
      </c>
      <c r="D2654" s="1" t="s">
        <v>18</v>
      </c>
      <c r="E2654" s="1" t="s">
        <v>57</v>
      </c>
      <c r="F2654" s="1" t="s">
        <v>36</v>
      </c>
      <c r="G2654" s="1" t="s">
        <v>44</v>
      </c>
      <c r="H2654">
        <v>939952</v>
      </c>
      <c r="I2654">
        <v>64597</v>
      </c>
      <c r="J2654">
        <v>3267</v>
      </c>
      <c r="K2654">
        <v>48732</v>
      </c>
      <c r="L2654">
        <f>bbdd_Social_Media_Trends[[#This Row],[Likes]]+bbdd_Social_Media_Trends[[#This Row],[Shares]]+bbdd_Social_Media_Trends[[#This Row],[Comments]]</f>
        <v>116596</v>
      </c>
      <c r="M2654">
        <f>bbdd_Social_Media_Trends[[#This Row],[Interactions]]/bbdd_Social_Media_Trends[[#This Row],[Views]]</f>
        <v>0.12404463206631829</v>
      </c>
      <c r="N2654" s="1" t="s">
        <v>29</v>
      </c>
      <c r="O2654" s="4">
        <f t="shared" si="41"/>
        <v>0</v>
      </c>
    </row>
    <row r="2655" spans="1:15">
      <c r="A2655" s="1" t="s">
        <v>2695</v>
      </c>
      <c r="B2655" s="2">
        <v>44966</v>
      </c>
      <c r="C2655" s="13" t="str">
        <f>TEXT(bbdd_Social_Media_Trends[[#This Row],[Post_Date]],"aaaa-mm")</f>
        <v>2023-02</v>
      </c>
      <c r="D2655" s="1" t="s">
        <v>18</v>
      </c>
      <c r="E2655" s="1" t="s">
        <v>39</v>
      </c>
      <c r="F2655" s="1" t="s">
        <v>20</v>
      </c>
      <c r="G2655" s="1" t="s">
        <v>25</v>
      </c>
      <c r="H2655">
        <v>3697216</v>
      </c>
      <c r="I2655">
        <v>209784</v>
      </c>
      <c r="J2655">
        <v>41633</v>
      </c>
      <c r="K2655">
        <v>19831</v>
      </c>
      <c r="L2655">
        <f>bbdd_Social_Media_Trends[[#This Row],[Likes]]+bbdd_Social_Media_Trends[[#This Row],[Shares]]+bbdd_Social_Media_Trends[[#This Row],[Comments]]</f>
        <v>271248</v>
      </c>
      <c r="M2655">
        <f>bbdd_Social_Media_Trends[[#This Row],[Interactions]]/bbdd_Social_Media_Trends[[#This Row],[Views]]</f>
        <v>7.3365472831449396E-2</v>
      </c>
      <c r="N2655" s="1" t="s">
        <v>22</v>
      </c>
      <c r="O2655" s="4">
        <f t="shared" si="41"/>
        <v>0</v>
      </c>
    </row>
    <row r="2656" spans="1:15">
      <c r="A2656" s="1" t="s">
        <v>2696</v>
      </c>
      <c r="B2656" s="2">
        <v>44593</v>
      </c>
      <c r="C2656" s="13" t="str">
        <f>TEXT(bbdd_Social_Media_Trends[[#This Row],[Post_Date]],"aaaa-mm")</f>
        <v>2022-02</v>
      </c>
      <c r="D2656" s="1" t="s">
        <v>18</v>
      </c>
      <c r="E2656" s="1" t="s">
        <v>13</v>
      </c>
      <c r="F2656" s="1" t="s">
        <v>41</v>
      </c>
      <c r="G2656" s="1" t="s">
        <v>37</v>
      </c>
      <c r="H2656">
        <v>3339645</v>
      </c>
      <c r="I2656">
        <v>423737</v>
      </c>
      <c r="J2656">
        <v>51231</v>
      </c>
      <c r="K2656">
        <v>19571</v>
      </c>
      <c r="L2656">
        <f>bbdd_Social_Media_Trends[[#This Row],[Likes]]+bbdd_Social_Media_Trends[[#This Row],[Shares]]+bbdd_Social_Media_Trends[[#This Row],[Comments]]</f>
        <v>494539</v>
      </c>
      <c r="M2656">
        <f>bbdd_Social_Media_Trends[[#This Row],[Interactions]]/bbdd_Social_Media_Trends[[#This Row],[Views]]</f>
        <v>0.14808130804322017</v>
      </c>
      <c r="N2656" s="1" t="s">
        <v>29</v>
      </c>
      <c r="O2656" s="4">
        <f t="shared" si="41"/>
        <v>0</v>
      </c>
    </row>
    <row r="2657" spans="1:15">
      <c r="A2657" s="1" t="s">
        <v>2697</v>
      </c>
      <c r="B2657" s="2">
        <v>45194</v>
      </c>
      <c r="C2657" s="13" t="str">
        <f>TEXT(bbdd_Social_Media_Trends[[#This Row],[Post_Date]],"aaaa-mm")</f>
        <v>2023-09</v>
      </c>
      <c r="D2657" s="1" t="s">
        <v>24</v>
      </c>
      <c r="E2657" s="1" t="s">
        <v>39</v>
      </c>
      <c r="F2657" s="1" t="s">
        <v>36</v>
      </c>
      <c r="G2657" s="1" t="s">
        <v>25</v>
      </c>
      <c r="H2657">
        <v>764438</v>
      </c>
      <c r="I2657">
        <v>337969</v>
      </c>
      <c r="J2657">
        <v>65215</v>
      </c>
      <c r="K2657">
        <v>38876</v>
      </c>
      <c r="L2657">
        <f>bbdd_Social_Media_Trends[[#This Row],[Likes]]+bbdd_Social_Media_Trends[[#This Row],[Shares]]+bbdd_Social_Media_Trends[[#This Row],[Comments]]</f>
        <v>442060</v>
      </c>
      <c r="M2657">
        <f>bbdd_Social_Media_Trends[[#This Row],[Interactions]]/bbdd_Social_Media_Trends[[#This Row],[Views]]</f>
        <v>0.5782810378343306</v>
      </c>
      <c r="N2657" s="1" t="s">
        <v>29</v>
      </c>
      <c r="O2657" s="4">
        <f t="shared" si="41"/>
        <v>0</v>
      </c>
    </row>
    <row r="2658" spans="1:15">
      <c r="A2658" s="1" t="s">
        <v>2698</v>
      </c>
      <c r="B2658" s="2">
        <v>44838</v>
      </c>
      <c r="C2658" s="13" t="str">
        <f>TEXT(bbdd_Social_Media_Trends[[#This Row],[Post_Date]],"aaaa-mm")</f>
        <v>2022-10</v>
      </c>
      <c r="D2658" s="1" t="s">
        <v>18</v>
      </c>
      <c r="E2658" s="1" t="s">
        <v>19</v>
      </c>
      <c r="F2658" s="1" t="s">
        <v>36</v>
      </c>
      <c r="G2658" s="1" t="s">
        <v>21</v>
      </c>
      <c r="H2658">
        <v>921280</v>
      </c>
      <c r="I2658">
        <v>387296</v>
      </c>
      <c r="J2658">
        <v>3602</v>
      </c>
      <c r="K2658">
        <v>17054</v>
      </c>
      <c r="L2658">
        <f>bbdd_Social_Media_Trends[[#This Row],[Likes]]+bbdd_Social_Media_Trends[[#This Row],[Shares]]+bbdd_Social_Media_Trends[[#This Row],[Comments]]</f>
        <v>407952</v>
      </c>
      <c r="M2658">
        <f>bbdd_Social_Media_Trends[[#This Row],[Interactions]]/bbdd_Social_Media_Trends[[#This Row],[Views]]</f>
        <v>0.44281000347342825</v>
      </c>
      <c r="N2658" s="1" t="s">
        <v>29</v>
      </c>
      <c r="O2658" s="4">
        <f t="shared" si="41"/>
        <v>0</v>
      </c>
    </row>
    <row r="2659" spans="1:15">
      <c r="A2659" s="1" t="s">
        <v>2699</v>
      </c>
      <c r="B2659" s="2">
        <v>44791</v>
      </c>
      <c r="C2659" s="13" t="str">
        <f>TEXT(bbdd_Social_Media_Trends[[#This Row],[Post_Date]],"aaaa-mm")</f>
        <v>2022-08</v>
      </c>
      <c r="D2659" s="1" t="s">
        <v>12</v>
      </c>
      <c r="E2659" s="1" t="s">
        <v>57</v>
      </c>
      <c r="F2659" s="1" t="s">
        <v>14</v>
      </c>
      <c r="G2659" s="1" t="s">
        <v>50</v>
      </c>
      <c r="H2659">
        <v>2250089</v>
      </c>
      <c r="I2659">
        <v>115248</v>
      </c>
      <c r="J2659">
        <v>20570</v>
      </c>
      <c r="K2659">
        <v>36323</v>
      </c>
      <c r="L2659">
        <f>bbdd_Social_Media_Trends[[#This Row],[Likes]]+bbdd_Social_Media_Trends[[#This Row],[Shares]]+bbdd_Social_Media_Trends[[#This Row],[Comments]]</f>
        <v>172141</v>
      </c>
      <c r="M2659">
        <f>bbdd_Social_Media_Trends[[#This Row],[Interactions]]/bbdd_Social_Media_Trends[[#This Row],[Views]]</f>
        <v>7.6504084949528664E-2</v>
      </c>
      <c r="N2659" s="1" t="s">
        <v>22</v>
      </c>
      <c r="O2659" s="4">
        <f t="shared" si="41"/>
        <v>0</v>
      </c>
    </row>
    <row r="2660" spans="1:15">
      <c r="A2660" s="1" t="s">
        <v>2700</v>
      </c>
      <c r="B2660" s="2">
        <v>44848</v>
      </c>
      <c r="C2660" s="13" t="str">
        <f>TEXT(bbdd_Social_Media_Trends[[#This Row],[Post_Date]],"aaaa-mm")</f>
        <v>2022-10</v>
      </c>
      <c r="D2660" s="1" t="s">
        <v>24</v>
      </c>
      <c r="E2660" s="1" t="s">
        <v>49</v>
      </c>
      <c r="F2660" s="1" t="s">
        <v>36</v>
      </c>
      <c r="G2660" s="1" t="s">
        <v>21</v>
      </c>
      <c r="H2660">
        <v>2705979</v>
      </c>
      <c r="I2660">
        <v>443040</v>
      </c>
      <c r="J2660">
        <v>73168</v>
      </c>
      <c r="K2660">
        <v>26742</v>
      </c>
      <c r="L2660">
        <f>bbdd_Social_Media_Trends[[#This Row],[Likes]]+bbdd_Social_Media_Trends[[#This Row],[Shares]]+bbdd_Social_Media_Trends[[#This Row],[Comments]]</f>
        <v>542950</v>
      </c>
      <c r="M2660">
        <f>bbdd_Social_Media_Trends[[#This Row],[Interactions]]/bbdd_Social_Media_Trends[[#This Row],[Views]]</f>
        <v>0.20064826814990064</v>
      </c>
      <c r="N2660" s="1" t="s">
        <v>16</v>
      </c>
      <c r="O2660" s="4">
        <f t="shared" si="41"/>
        <v>0</v>
      </c>
    </row>
    <row r="2661" spans="1:15">
      <c r="A2661" s="1" t="s">
        <v>2701</v>
      </c>
      <c r="B2661" s="2">
        <v>44578</v>
      </c>
      <c r="C2661" s="13" t="str">
        <f>TEXT(bbdd_Social_Media_Trends[[#This Row],[Post_Date]],"aaaa-mm")</f>
        <v>2022-01</v>
      </c>
      <c r="D2661" s="1" t="s">
        <v>12</v>
      </c>
      <c r="E2661" s="1" t="s">
        <v>35</v>
      </c>
      <c r="F2661" s="1" t="s">
        <v>14</v>
      </c>
      <c r="G2661" s="1" t="s">
        <v>15</v>
      </c>
      <c r="H2661">
        <v>472157</v>
      </c>
      <c r="I2661">
        <v>347400</v>
      </c>
      <c r="J2661">
        <v>81972</v>
      </c>
      <c r="K2661">
        <v>908</v>
      </c>
      <c r="L2661">
        <f>bbdd_Social_Media_Trends[[#This Row],[Likes]]+bbdd_Social_Media_Trends[[#This Row],[Shares]]+bbdd_Social_Media_Trends[[#This Row],[Comments]]</f>
        <v>430280</v>
      </c>
      <c r="M2661">
        <f>bbdd_Social_Media_Trends[[#This Row],[Interactions]]/bbdd_Social_Media_Trends[[#This Row],[Views]]</f>
        <v>0.91130704405526131</v>
      </c>
      <c r="N2661" s="1" t="s">
        <v>22</v>
      </c>
      <c r="O2661" s="4">
        <f t="shared" si="41"/>
        <v>0</v>
      </c>
    </row>
    <row r="2662" spans="1:15">
      <c r="A2662" s="1" t="s">
        <v>2702</v>
      </c>
      <c r="B2662" s="2">
        <v>45168</v>
      </c>
      <c r="C2662" s="13" t="str">
        <f>TEXT(bbdd_Social_Media_Trends[[#This Row],[Post_Date]],"aaaa-mm")</f>
        <v>2023-08</v>
      </c>
      <c r="D2662" s="1" t="s">
        <v>12</v>
      </c>
      <c r="E2662" s="1" t="s">
        <v>57</v>
      </c>
      <c r="F2662" s="1" t="s">
        <v>32</v>
      </c>
      <c r="G2662" s="1" t="s">
        <v>60</v>
      </c>
      <c r="H2662">
        <v>164014</v>
      </c>
      <c r="I2662">
        <v>242962</v>
      </c>
      <c r="J2662">
        <v>69777</v>
      </c>
      <c r="K2662">
        <v>28769</v>
      </c>
      <c r="L2662">
        <f>bbdd_Social_Media_Trends[[#This Row],[Likes]]+bbdd_Social_Media_Trends[[#This Row],[Shares]]+bbdd_Social_Media_Trends[[#This Row],[Comments]]</f>
        <v>341508</v>
      </c>
      <c r="M2662">
        <f>bbdd_Social_Media_Trends[[#This Row],[Interactions]]/bbdd_Social_Media_Trends[[#This Row],[Views]]</f>
        <v>2.0821881058933993</v>
      </c>
      <c r="N2662" s="1" t="s">
        <v>29</v>
      </c>
      <c r="O2662" s="4">
        <f t="shared" si="41"/>
        <v>0</v>
      </c>
    </row>
    <row r="2663" spans="1:15">
      <c r="A2663" s="1" t="s">
        <v>2703</v>
      </c>
      <c r="B2663" s="2">
        <v>45199</v>
      </c>
      <c r="C2663" s="13" t="str">
        <f>TEXT(bbdd_Social_Media_Trends[[#This Row],[Post_Date]],"aaaa-mm")</f>
        <v>2023-09</v>
      </c>
      <c r="D2663" s="1" t="s">
        <v>24</v>
      </c>
      <c r="E2663" s="1" t="s">
        <v>35</v>
      </c>
      <c r="F2663" s="1" t="s">
        <v>36</v>
      </c>
      <c r="G2663" s="1" t="s">
        <v>44</v>
      </c>
      <c r="H2663">
        <v>2458815</v>
      </c>
      <c r="I2663">
        <v>13248</v>
      </c>
      <c r="J2663">
        <v>84534</v>
      </c>
      <c r="K2663">
        <v>32533</v>
      </c>
      <c r="L2663">
        <f>bbdd_Social_Media_Trends[[#This Row],[Likes]]+bbdd_Social_Media_Trends[[#This Row],[Shares]]+bbdd_Social_Media_Trends[[#This Row],[Comments]]</f>
        <v>130315</v>
      </c>
      <c r="M2663">
        <f>bbdd_Social_Media_Trends[[#This Row],[Interactions]]/bbdd_Social_Media_Trends[[#This Row],[Views]]</f>
        <v>5.2999107293554011E-2</v>
      </c>
      <c r="N2663" s="1" t="s">
        <v>29</v>
      </c>
      <c r="O2663" s="4">
        <f t="shared" si="41"/>
        <v>0</v>
      </c>
    </row>
    <row r="2664" spans="1:15">
      <c r="A2664" s="1" t="s">
        <v>2704</v>
      </c>
      <c r="B2664" s="2">
        <v>45151</v>
      </c>
      <c r="C2664" s="13" t="str">
        <f>TEXT(bbdd_Social_Media_Trends[[#This Row],[Post_Date]],"aaaa-mm")</f>
        <v>2023-08</v>
      </c>
      <c r="D2664" s="1" t="s">
        <v>18</v>
      </c>
      <c r="E2664" s="1" t="s">
        <v>39</v>
      </c>
      <c r="F2664" s="1" t="s">
        <v>47</v>
      </c>
      <c r="G2664" s="1" t="s">
        <v>44</v>
      </c>
      <c r="H2664">
        <v>2513698</v>
      </c>
      <c r="I2664">
        <v>158723</v>
      </c>
      <c r="J2664">
        <v>61512</v>
      </c>
      <c r="K2664">
        <v>17584</v>
      </c>
      <c r="L2664">
        <f>bbdd_Social_Media_Trends[[#This Row],[Likes]]+bbdd_Social_Media_Trends[[#This Row],[Shares]]+bbdd_Social_Media_Trends[[#This Row],[Comments]]</f>
        <v>237819</v>
      </c>
      <c r="M2664">
        <f>bbdd_Social_Media_Trends[[#This Row],[Interactions]]/bbdd_Social_Media_Trends[[#This Row],[Views]]</f>
        <v>9.4609217177242452E-2</v>
      </c>
      <c r="N2664" s="1" t="s">
        <v>29</v>
      </c>
      <c r="O2664" s="4">
        <f t="shared" si="41"/>
        <v>0</v>
      </c>
    </row>
    <row r="2665" spans="1:15">
      <c r="A2665" s="1" t="s">
        <v>2705</v>
      </c>
      <c r="B2665" s="2">
        <v>44595</v>
      </c>
      <c r="C2665" s="13" t="str">
        <f>TEXT(bbdd_Social_Media_Trends[[#This Row],[Post_Date]],"aaaa-mm")</f>
        <v>2022-02</v>
      </c>
      <c r="D2665" s="1" t="s">
        <v>27</v>
      </c>
      <c r="E2665" s="1" t="s">
        <v>52</v>
      </c>
      <c r="F2665" s="1" t="s">
        <v>47</v>
      </c>
      <c r="G2665" s="1" t="s">
        <v>28</v>
      </c>
      <c r="H2665">
        <v>1966190</v>
      </c>
      <c r="I2665">
        <v>364036</v>
      </c>
      <c r="J2665">
        <v>10977</v>
      </c>
      <c r="K2665">
        <v>10251</v>
      </c>
      <c r="L2665">
        <f>bbdd_Social_Media_Trends[[#This Row],[Likes]]+bbdd_Social_Media_Trends[[#This Row],[Shares]]+bbdd_Social_Media_Trends[[#This Row],[Comments]]</f>
        <v>385264</v>
      </c>
      <c r="M2665">
        <f>bbdd_Social_Media_Trends[[#This Row],[Interactions]]/bbdd_Social_Media_Trends[[#This Row],[Views]]</f>
        <v>0.19594444077123777</v>
      </c>
      <c r="N2665" s="1" t="s">
        <v>29</v>
      </c>
      <c r="O2665" s="4">
        <f t="shared" si="41"/>
        <v>0</v>
      </c>
    </row>
    <row r="2666" spans="1:15">
      <c r="A2666" s="1" t="s">
        <v>2706</v>
      </c>
      <c r="B2666" s="2">
        <v>45081</v>
      </c>
      <c r="C2666" s="13" t="str">
        <f>TEXT(bbdd_Social_Media_Trends[[#This Row],[Post_Date]],"aaaa-mm")</f>
        <v>2023-06</v>
      </c>
      <c r="D2666" s="1" t="s">
        <v>12</v>
      </c>
      <c r="E2666" s="1" t="s">
        <v>49</v>
      </c>
      <c r="F2666" s="1" t="s">
        <v>41</v>
      </c>
      <c r="G2666" s="1" t="s">
        <v>44</v>
      </c>
      <c r="H2666">
        <v>1881796</v>
      </c>
      <c r="I2666">
        <v>29670</v>
      </c>
      <c r="J2666">
        <v>80020</v>
      </c>
      <c r="K2666">
        <v>1132</v>
      </c>
      <c r="L2666">
        <f>bbdd_Social_Media_Trends[[#This Row],[Likes]]+bbdd_Social_Media_Trends[[#This Row],[Shares]]+bbdd_Social_Media_Trends[[#This Row],[Comments]]</f>
        <v>110822</v>
      </c>
      <c r="M2666">
        <f>bbdd_Social_Media_Trends[[#This Row],[Interactions]]/bbdd_Social_Media_Trends[[#This Row],[Views]]</f>
        <v>5.8891612055716983E-2</v>
      </c>
      <c r="N2666" s="1" t="s">
        <v>22</v>
      </c>
      <c r="O2666" s="4">
        <f t="shared" si="41"/>
        <v>0</v>
      </c>
    </row>
    <row r="2667" spans="1:15">
      <c r="A2667" s="1" t="s">
        <v>2707</v>
      </c>
      <c r="B2667" s="2">
        <v>44585</v>
      </c>
      <c r="C2667" s="13" t="str">
        <f>TEXT(bbdd_Social_Media_Trends[[#This Row],[Post_Date]],"aaaa-mm")</f>
        <v>2022-01</v>
      </c>
      <c r="D2667" s="1" t="s">
        <v>18</v>
      </c>
      <c r="E2667" s="1" t="s">
        <v>35</v>
      </c>
      <c r="F2667" s="1" t="s">
        <v>20</v>
      </c>
      <c r="G2667" s="1" t="s">
        <v>21</v>
      </c>
      <c r="H2667">
        <v>1691423</v>
      </c>
      <c r="I2667">
        <v>152626</v>
      </c>
      <c r="J2667">
        <v>11980</v>
      </c>
      <c r="K2667">
        <v>49620</v>
      </c>
      <c r="L2667">
        <f>bbdd_Social_Media_Trends[[#This Row],[Likes]]+bbdd_Social_Media_Trends[[#This Row],[Shares]]+bbdd_Social_Media_Trends[[#This Row],[Comments]]</f>
        <v>214226</v>
      </c>
      <c r="M2667">
        <f>bbdd_Social_Media_Trends[[#This Row],[Interactions]]/bbdd_Social_Media_Trends[[#This Row],[Views]]</f>
        <v>0.12665430232413771</v>
      </c>
      <c r="N2667" s="1" t="s">
        <v>22</v>
      </c>
      <c r="O2667" s="4">
        <f t="shared" si="41"/>
        <v>0</v>
      </c>
    </row>
    <row r="2668" spans="1:15">
      <c r="A2668" s="1" t="s">
        <v>2708</v>
      </c>
      <c r="B2668" s="2">
        <v>45055</v>
      </c>
      <c r="C2668" s="13" t="str">
        <f>TEXT(bbdd_Social_Media_Trends[[#This Row],[Post_Date]],"aaaa-mm")</f>
        <v>2023-05</v>
      </c>
      <c r="D2668" s="1" t="s">
        <v>12</v>
      </c>
      <c r="E2668" s="1" t="s">
        <v>52</v>
      </c>
      <c r="F2668" s="1" t="s">
        <v>20</v>
      </c>
      <c r="G2668" s="1" t="s">
        <v>28</v>
      </c>
      <c r="H2668">
        <v>202888</v>
      </c>
      <c r="I2668">
        <v>369105</v>
      </c>
      <c r="J2668">
        <v>67944</v>
      </c>
      <c r="K2668">
        <v>49302</v>
      </c>
      <c r="L2668">
        <f>bbdd_Social_Media_Trends[[#This Row],[Likes]]+bbdd_Social_Media_Trends[[#This Row],[Shares]]+bbdd_Social_Media_Trends[[#This Row],[Comments]]</f>
        <v>486351</v>
      </c>
      <c r="M2668">
        <f>bbdd_Social_Media_Trends[[#This Row],[Interactions]]/bbdd_Social_Media_Trends[[#This Row],[Views]]</f>
        <v>2.3971402941524387</v>
      </c>
      <c r="N2668" s="1" t="s">
        <v>29</v>
      </c>
      <c r="O2668" s="4">
        <f t="shared" si="41"/>
        <v>0</v>
      </c>
    </row>
    <row r="2669" spans="1:15">
      <c r="A2669" s="1" t="s">
        <v>2709</v>
      </c>
      <c r="B2669" s="2">
        <v>44806</v>
      </c>
      <c r="C2669" s="13" t="str">
        <f>TEXT(bbdd_Social_Media_Trends[[#This Row],[Post_Date]],"aaaa-mm")</f>
        <v>2022-09</v>
      </c>
      <c r="D2669" s="1" t="s">
        <v>24</v>
      </c>
      <c r="E2669" s="1" t="s">
        <v>57</v>
      </c>
      <c r="F2669" s="1" t="s">
        <v>47</v>
      </c>
      <c r="G2669" s="1" t="s">
        <v>28</v>
      </c>
      <c r="H2669">
        <v>1495014</v>
      </c>
      <c r="I2669">
        <v>457417</v>
      </c>
      <c r="J2669">
        <v>92142</v>
      </c>
      <c r="K2669">
        <v>3572</v>
      </c>
      <c r="L2669">
        <f>bbdd_Social_Media_Trends[[#This Row],[Likes]]+bbdd_Social_Media_Trends[[#This Row],[Shares]]+bbdd_Social_Media_Trends[[#This Row],[Comments]]</f>
        <v>553131</v>
      </c>
      <c r="M2669">
        <f>bbdd_Social_Media_Trends[[#This Row],[Interactions]]/bbdd_Social_Media_Trends[[#This Row],[Views]]</f>
        <v>0.36998382623841647</v>
      </c>
      <c r="N2669" s="1" t="s">
        <v>16</v>
      </c>
      <c r="O2669" s="4">
        <f t="shared" si="41"/>
        <v>0</v>
      </c>
    </row>
    <row r="2670" spans="1:15">
      <c r="A2670" s="1" t="s">
        <v>2710</v>
      </c>
      <c r="B2670" s="2">
        <v>44631</v>
      </c>
      <c r="C2670" s="13" t="str">
        <f>TEXT(bbdd_Social_Media_Trends[[#This Row],[Post_Date]],"aaaa-mm")</f>
        <v>2022-03</v>
      </c>
      <c r="D2670" s="1" t="s">
        <v>24</v>
      </c>
      <c r="E2670" s="1" t="s">
        <v>19</v>
      </c>
      <c r="F2670" s="1" t="s">
        <v>41</v>
      </c>
      <c r="G2670" s="1" t="s">
        <v>28</v>
      </c>
      <c r="H2670">
        <v>503484</v>
      </c>
      <c r="I2670">
        <v>324674</v>
      </c>
      <c r="J2670">
        <v>53727</v>
      </c>
      <c r="K2670">
        <v>34736</v>
      </c>
      <c r="L2670">
        <f>bbdd_Social_Media_Trends[[#This Row],[Likes]]+bbdd_Social_Media_Trends[[#This Row],[Shares]]+bbdd_Social_Media_Trends[[#This Row],[Comments]]</f>
        <v>413137</v>
      </c>
      <c r="M2670">
        <f>bbdd_Social_Media_Trends[[#This Row],[Interactions]]/bbdd_Social_Media_Trends[[#This Row],[Views]]</f>
        <v>0.82055636326079873</v>
      </c>
      <c r="N2670" s="1" t="s">
        <v>16</v>
      </c>
      <c r="O2670" s="4">
        <f t="shared" si="41"/>
        <v>0</v>
      </c>
    </row>
    <row r="2671" spans="1:15">
      <c r="A2671" s="1" t="s">
        <v>2711</v>
      </c>
      <c r="B2671" s="2">
        <v>45150</v>
      </c>
      <c r="C2671" s="13" t="str">
        <f>TEXT(bbdd_Social_Media_Trends[[#This Row],[Post_Date]],"aaaa-mm")</f>
        <v>2023-08</v>
      </c>
      <c r="D2671" s="1" t="s">
        <v>27</v>
      </c>
      <c r="E2671" s="1" t="s">
        <v>31</v>
      </c>
      <c r="F2671" s="1" t="s">
        <v>41</v>
      </c>
      <c r="G2671" s="1" t="s">
        <v>44</v>
      </c>
      <c r="H2671">
        <v>1765030</v>
      </c>
      <c r="I2671">
        <v>374462</v>
      </c>
      <c r="J2671">
        <v>98165</v>
      </c>
      <c r="K2671">
        <v>42776</v>
      </c>
      <c r="L2671">
        <f>bbdd_Social_Media_Trends[[#This Row],[Likes]]+bbdd_Social_Media_Trends[[#This Row],[Shares]]+bbdd_Social_Media_Trends[[#This Row],[Comments]]</f>
        <v>515403</v>
      </c>
      <c r="M2671">
        <f>bbdd_Social_Media_Trends[[#This Row],[Interactions]]/bbdd_Social_Media_Trends[[#This Row],[Views]]</f>
        <v>0.29200806785153793</v>
      </c>
      <c r="N2671" s="1" t="s">
        <v>29</v>
      </c>
      <c r="O2671" s="4">
        <f t="shared" si="41"/>
        <v>0</v>
      </c>
    </row>
    <row r="2672" spans="1:15">
      <c r="A2672" s="1" t="s">
        <v>2712</v>
      </c>
      <c r="B2672" s="2">
        <v>44942</v>
      </c>
      <c r="C2672" s="13" t="str">
        <f>TEXT(bbdd_Social_Media_Trends[[#This Row],[Post_Date]],"aaaa-mm")</f>
        <v>2023-01</v>
      </c>
      <c r="D2672" s="1" t="s">
        <v>24</v>
      </c>
      <c r="E2672" s="1" t="s">
        <v>59</v>
      </c>
      <c r="F2672" s="1" t="s">
        <v>41</v>
      </c>
      <c r="G2672" s="1" t="s">
        <v>60</v>
      </c>
      <c r="H2672">
        <v>1044593</v>
      </c>
      <c r="I2672">
        <v>44066</v>
      </c>
      <c r="J2672">
        <v>31707</v>
      </c>
      <c r="K2672">
        <v>10987</v>
      </c>
      <c r="L2672">
        <f>bbdd_Social_Media_Trends[[#This Row],[Likes]]+bbdd_Social_Media_Trends[[#This Row],[Shares]]+bbdd_Social_Media_Trends[[#This Row],[Comments]]</f>
        <v>86760</v>
      </c>
      <c r="M2672">
        <f>bbdd_Social_Media_Trends[[#This Row],[Interactions]]/bbdd_Social_Media_Trends[[#This Row],[Views]]</f>
        <v>8.3056271677102944E-2</v>
      </c>
      <c r="N2672" s="1" t="s">
        <v>16</v>
      </c>
      <c r="O2672" s="4">
        <f t="shared" si="41"/>
        <v>0</v>
      </c>
    </row>
    <row r="2673" spans="1:15">
      <c r="A2673" s="1" t="s">
        <v>2713</v>
      </c>
      <c r="B2673" s="2">
        <v>45166</v>
      </c>
      <c r="C2673" s="13" t="str">
        <f>TEXT(bbdd_Social_Media_Trends[[#This Row],[Post_Date]],"aaaa-mm")</f>
        <v>2023-08</v>
      </c>
      <c r="D2673" s="1" t="s">
        <v>18</v>
      </c>
      <c r="E2673" s="1" t="s">
        <v>52</v>
      </c>
      <c r="F2673" s="1" t="s">
        <v>20</v>
      </c>
      <c r="G2673" s="1" t="s">
        <v>50</v>
      </c>
      <c r="H2673">
        <v>3583230</v>
      </c>
      <c r="I2673">
        <v>21976</v>
      </c>
      <c r="J2673">
        <v>19513</v>
      </c>
      <c r="K2673">
        <v>33330</v>
      </c>
      <c r="L2673">
        <f>bbdd_Social_Media_Trends[[#This Row],[Likes]]+bbdd_Social_Media_Trends[[#This Row],[Shares]]+bbdd_Social_Media_Trends[[#This Row],[Comments]]</f>
        <v>74819</v>
      </c>
      <c r="M2673">
        <f>bbdd_Social_Media_Trends[[#This Row],[Interactions]]/bbdd_Social_Media_Trends[[#This Row],[Views]]</f>
        <v>2.0880323060478954E-2</v>
      </c>
      <c r="N2673" s="1" t="s">
        <v>29</v>
      </c>
      <c r="O2673" s="4">
        <f t="shared" si="41"/>
        <v>0</v>
      </c>
    </row>
    <row r="2674" spans="1:15">
      <c r="A2674" s="1" t="s">
        <v>2714</v>
      </c>
      <c r="B2674" s="2">
        <v>44836</v>
      </c>
      <c r="C2674" s="13" t="str">
        <f>TEXT(bbdd_Social_Media_Trends[[#This Row],[Post_Date]],"aaaa-mm")</f>
        <v>2022-10</v>
      </c>
      <c r="D2674" s="1" t="s">
        <v>27</v>
      </c>
      <c r="E2674" s="1" t="s">
        <v>31</v>
      </c>
      <c r="F2674" s="1" t="s">
        <v>41</v>
      </c>
      <c r="G2674" s="1" t="s">
        <v>21</v>
      </c>
      <c r="H2674">
        <v>2586294</v>
      </c>
      <c r="I2674">
        <v>43890</v>
      </c>
      <c r="J2674">
        <v>99333</v>
      </c>
      <c r="K2674">
        <v>48975</v>
      </c>
      <c r="L2674">
        <f>bbdd_Social_Media_Trends[[#This Row],[Likes]]+bbdd_Social_Media_Trends[[#This Row],[Shares]]+bbdd_Social_Media_Trends[[#This Row],[Comments]]</f>
        <v>192198</v>
      </c>
      <c r="M2674">
        <f>bbdd_Social_Media_Trends[[#This Row],[Interactions]]/bbdd_Social_Media_Trends[[#This Row],[Views]]</f>
        <v>7.4314057102556785E-2</v>
      </c>
      <c r="N2674" s="1" t="s">
        <v>16</v>
      </c>
      <c r="O2674" s="4">
        <f t="shared" si="41"/>
        <v>0</v>
      </c>
    </row>
    <row r="2675" spans="1:15">
      <c r="A2675" s="1" t="s">
        <v>2715</v>
      </c>
      <c r="B2675" s="2">
        <v>45244</v>
      </c>
      <c r="C2675" s="13" t="str">
        <f>TEXT(bbdd_Social_Media_Trends[[#This Row],[Post_Date]],"aaaa-mm")</f>
        <v>2023-11</v>
      </c>
      <c r="D2675" s="1" t="s">
        <v>12</v>
      </c>
      <c r="E2675" s="1" t="s">
        <v>35</v>
      </c>
      <c r="F2675" s="1" t="s">
        <v>20</v>
      </c>
      <c r="G2675" s="1" t="s">
        <v>28</v>
      </c>
      <c r="H2675">
        <v>3835467</v>
      </c>
      <c r="I2675">
        <v>139347</v>
      </c>
      <c r="J2675">
        <v>80196</v>
      </c>
      <c r="K2675">
        <v>18716</v>
      </c>
      <c r="L2675">
        <f>bbdd_Social_Media_Trends[[#This Row],[Likes]]+bbdd_Social_Media_Trends[[#This Row],[Shares]]+bbdd_Social_Media_Trends[[#This Row],[Comments]]</f>
        <v>238259</v>
      </c>
      <c r="M2675">
        <f>bbdd_Social_Media_Trends[[#This Row],[Interactions]]/bbdd_Social_Media_Trends[[#This Row],[Views]]</f>
        <v>6.2119945237437843E-2</v>
      </c>
      <c r="N2675" s="1" t="s">
        <v>29</v>
      </c>
      <c r="O2675" s="4">
        <f t="shared" si="41"/>
        <v>0</v>
      </c>
    </row>
    <row r="2676" spans="1:15">
      <c r="A2676" s="1" t="s">
        <v>2716</v>
      </c>
      <c r="B2676" s="2">
        <v>44794</v>
      </c>
      <c r="C2676" s="13" t="str">
        <f>TEXT(bbdd_Social_Media_Trends[[#This Row],[Post_Date]],"aaaa-mm")</f>
        <v>2022-08</v>
      </c>
      <c r="D2676" s="1" t="s">
        <v>18</v>
      </c>
      <c r="E2676" s="1" t="s">
        <v>31</v>
      </c>
      <c r="F2676" s="1" t="s">
        <v>41</v>
      </c>
      <c r="G2676" s="1" t="s">
        <v>25</v>
      </c>
      <c r="H2676">
        <v>2619842</v>
      </c>
      <c r="I2676">
        <v>462407</v>
      </c>
      <c r="J2676">
        <v>20536</v>
      </c>
      <c r="K2676">
        <v>35579</v>
      </c>
      <c r="L2676">
        <f>bbdd_Social_Media_Trends[[#This Row],[Likes]]+bbdd_Social_Media_Trends[[#This Row],[Shares]]+bbdd_Social_Media_Trends[[#This Row],[Comments]]</f>
        <v>518522</v>
      </c>
      <c r="M2676">
        <f>bbdd_Social_Media_Trends[[#This Row],[Interactions]]/bbdd_Social_Media_Trends[[#This Row],[Views]]</f>
        <v>0.19792109600502625</v>
      </c>
      <c r="N2676" s="1" t="s">
        <v>29</v>
      </c>
      <c r="O2676" s="4">
        <f t="shared" si="41"/>
        <v>0</v>
      </c>
    </row>
    <row r="2677" spans="1:15">
      <c r="A2677" s="1" t="s">
        <v>2717</v>
      </c>
      <c r="B2677" s="2">
        <v>44650</v>
      </c>
      <c r="C2677" s="13" t="str">
        <f>TEXT(bbdd_Social_Media_Trends[[#This Row],[Post_Date]],"aaaa-mm")</f>
        <v>2022-03</v>
      </c>
      <c r="D2677" s="1" t="s">
        <v>18</v>
      </c>
      <c r="E2677" s="1" t="s">
        <v>49</v>
      </c>
      <c r="F2677" s="1" t="s">
        <v>20</v>
      </c>
      <c r="G2677" s="1" t="s">
        <v>15</v>
      </c>
      <c r="H2677">
        <v>2126536</v>
      </c>
      <c r="I2677">
        <v>193598</v>
      </c>
      <c r="J2677">
        <v>42420</v>
      </c>
      <c r="K2677">
        <v>29174</v>
      </c>
      <c r="L2677">
        <f>bbdd_Social_Media_Trends[[#This Row],[Likes]]+bbdd_Social_Media_Trends[[#This Row],[Shares]]+bbdd_Social_Media_Trends[[#This Row],[Comments]]</f>
        <v>265192</v>
      </c>
      <c r="M2677">
        <f>bbdd_Social_Media_Trends[[#This Row],[Interactions]]/bbdd_Social_Media_Trends[[#This Row],[Views]]</f>
        <v>0.1247060947945391</v>
      </c>
      <c r="N2677" s="1" t="s">
        <v>22</v>
      </c>
      <c r="O2677" s="4">
        <f t="shared" si="41"/>
        <v>0</v>
      </c>
    </row>
    <row r="2678" spans="1:15">
      <c r="A2678" s="1" t="s">
        <v>2718</v>
      </c>
      <c r="B2678" s="2">
        <v>44725</v>
      </c>
      <c r="C2678" s="13" t="str">
        <f>TEXT(bbdd_Social_Media_Trends[[#This Row],[Post_Date]],"aaaa-mm")</f>
        <v>2022-06</v>
      </c>
      <c r="D2678" s="1" t="s">
        <v>27</v>
      </c>
      <c r="E2678" s="1" t="s">
        <v>35</v>
      </c>
      <c r="F2678" s="1" t="s">
        <v>20</v>
      </c>
      <c r="G2678" s="1" t="s">
        <v>28</v>
      </c>
      <c r="H2678">
        <v>3893630</v>
      </c>
      <c r="I2678">
        <v>149567</v>
      </c>
      <c r="J2678">
        <v>65051</v>
      </c>
      <c r="K2678">
        <v>9178</v>
      </c>
      <c r="L2678">
        <f>bbdd_Social_Media_Trends[[#This Row],[Likes]]+bbdd_Social_Media_Trends[[#This Row],[Shares]]+bbdd_Social_Media_Trends[[#This Row],[Comments]]</f>
        <v>223796</v>
      </c>
      <c r="M2678">
        <f>bbdd_Social_Media_Trends[[#This Row],[Interactions]]/bbdd_Social_Media_Trends[[#This Row],[Views]]</f>
        <v>5.7477469610620426E-2</v>
      </c>
      <c r="N2678" s="1" t="s">
        <v>22</v>
      </c>
      <c r="O2678" s="4">
        <f t="shared" si="41"/>
        <v>0</v>
      </c>
    </row>
    <row r="2679" spans="1:15">
      <c r="A2679" s="1" t="s">
        <v>2719</v>
      </c>
      <c r="B2679" s="2">
        <v>45012</v>
      </c>
      <c r="C2679" s="13" t="str">
        <f>TEXT(bbdd_Social_Media_Trends[[#This Row],[Post_Date]],"aaaa-mm")</f>
        <v>2023-03</v>
      </c>
      <c r="D2679" s="1" t="s">
        <v>27</v>
      </c>
      <c r="E2679" s="1" t="s">
        <v>46</v>
      </c>
      <c r="F2679" s="1" t="s">
        <v>36</v>
      </c>
      <c r="G2679" s="1" t="s">
        <v>25</v>
      </c>
      <c r="H2679">
        <v>4667810</v>
      </c>
      <c r="I2679">
        <v>458201</v>
      </c>
      <c r="J2679">
        <v>6638</v>
      </c>
      <c r="K2679">
        <v>45579</v>
      </c>
      <c r="L2679">
        <f>bbdd_Social_Media_Trends[[#This Row],[Likes]]+bbdd_Social_Media_Trends[[#This Row],[Shares]]+bbdd_Social_Media_Trends[[#This Row],[Comments]]</f>
        <v>510418</v>
      </c>
      <c r="M2679">
        <f>bbdd_Social_Media_Trends[[#This Row],[Interactions]]/bbdd_Social_Media_Trends[[#This Row],[Views]]</f>
        <v>0.10934849533292915</v>
      </c>
      <c r="N2679" s="1" t="s">
        <v>16</v>
      </c>
      <c r="O2679" s="4">
        <f t="shared" si="41"/>
        <v>0</v>
      </c>
    </row>
    <row r="2680" spans="1:15">
      <c r="A2680" s="1" t="s">
        <v>2720</v>
      </c>
      <c r="B2680" s="2">
        <v>45180</v>
      </c>
      <c r="C2680" s="13" t="str">
        <f>TEXT(bbdd_Social_Media_Trends[[#This Row],[Post_Date]],"aaaa-mm")</f>
        <v>2023-09</v>
      </c>
      <c r="D2680" s="1" t="s">
        <v>12</v>
      </c>
      <c r="E2680" s="1" t="s">
        <v>39</v>
      </c>
      <c r="F2680" s="1" t="s">
        <v>41</v>
      </c>
      <c r="G2680" s="1" t="s">
        <v>25</v>
      </c>
      <c r="H2680">
        <v>168039</v>
      </c>
      <c r="I2680">
        <v>248372</v>
      </c>
      <c r="J2680">
        <v>76006</v>
      </c>
      <c r="K2680">
        <v>17287</v>
      </c>
      <c r="L2680">
        <f>bbdd_Social_Media_Trends[[#This Row],[Likes]]+bbdd_Social_Media_Trends[[#This Row],[Shares]]+bbdd_Social_Media_Trends[[#This Row],[Comments]]</f>
        <v>341665</v>
      </c>
      <c r="M2680">
        <f>bbdd_Social_Media_Trends[[#This Row],[Interactions]]/bbdd_Social_Media_Trends[[#This Row],[Views]]</f>
        <v>2.033248234040907</v>
      </c>
      <c r="N2680" s="1" t="s">
        <v>16</v>
      </c>
      <c r="O2680" s="4">
        <f t="shared" si="41"/>
        <v>0</v>
      </c>
    </row>
    <row r="2681" spans="1:15">
      <c r="A2681" s="1" t="s">
        <v>2721</v>
      </c>
      <c r="B2681" s="2">
        <v>44593</v>
      </c>
      <c r="C2681" s="13" t="str">
        <f>TEXT(bbdd_Social_Media_Trends[[#This Row],[Post_Date]],"aaaa-mm")</f>
        <v>2022-02</v>
      </c>
      <c r="D2681" s="1" t="s">
        <v>24</v>
      </c>
      <c r="E2681" s="1" t="s">
        <v>35</v>
      </c>
      <c r="F2681" s="1" t="s">
        <v>32</v>
      </c>
      <c r="G2681" s="1" t="s">
        <v>21</v>
      </c>
      <c r="H2681">
        <v>3638397</v>
      </c>
      <c r="I2681">
        <v>450082</v>
      </c>
      <c r="J2681">
        <v>73662</v>
      </c>
      <c r="K2681">
        <v>9308</v>
      </c>
      <c r="L2681">
        <f>bbdd_Social_Media_Trends[[#This Row],[Likes]]+bbdd_Social_Media_Trends[[#This Row],[Shares]]+bbdd_Social_Media_Trends[[#This Row],[Comments]]</f>
        <v>533052</v>
      </c>
      <c r="M2681">
        <f>bbdd_Social_Media_Trends[[#This Row],[Interactions]]/bbdd_Social_Media_Trends[[#This Row],[Views]]</f>
        <v>0.14650737673761274</v>
      </c>
      <c r="N2681" s="1" t="s">
        <v>16</v>
      </c>
      <c r="O2681" s="4">
        <f t="shared" si="41"/>
        <v>0</v>
      </c>
    </row>
    <row r="2682" spans="1:15">
      <c r="A2682" s="1" t="s">
        <v>2722</v>
      </c>
      <c r="B2682" s="2">
        <v>44713</v>
      </c>
      <c r="C2682" s="13" t="str">
        <f>TEXT(bbdd_Social_Media_Trends[[#This Row],[Post_Date]],"aaaa-mm")</f>
        <v>2022-06</v>
      </c>
      <c r="D2682" s="1" t="s">
        <v>24</v>
      </c>
      <c r="E2682" s="1" t="s">
        <v>19</v>
      </c>
      <c r="F2682" s="1" t="s">
        <v>36</v>
      </c>
      <c r="G2682" s="1" t="s">
        <v>37</v>
      </c>
      <c r="H2682">
        <v>4355093</v>
      </c>
      <c r="I2682">
        <v>419656</v>
      </c>
      <c r="J2682">
        <v>83750</v>
      </c>
      <c r="K2682">
        <v>6972</v>
      </c>
      <c r="L2682">
        <f>bbdd_Social_Media_Trends[[#This Row],[Likes]]+bbdd_Social_Media_Trends[[#This Row],[Shares]]+bbdd_Social_Media_Trends[[#This Row],[Comments]]</f>
        <v>510378</v>
      </c>
      <c r="M2682">
        <f>bbdd_Social_Media_Trends[[#This Row],[Interactions]]/bbdd_Social_Media_Trends[[#This Row],[Views]]</f>
        <v>0.11719106802082067</v>
      </c>
      <c r="N2682" s="1" t="s">
        <v>29</v>
      </c>
      <c r="O2682" s="4">
        <f t="shared" si="41"/>
        <v>0</v>
      </c>
    </row>
    <row r="2683" spans="1:15">
      <c r="A2683" s="1" t="s">
        <v>2723</v>
      </c>
      <c r="B2683" s="2">
        <v>44587</v>
      </c>
      <c r="C2683" s="13" t="str">
        <f>TEXT(bbdd_Social_Media_Trends[[#This Row],[Post_Date]],"aaaa-mm")</f>
        <v>2022-01</v>
      </c>
      <c r="D2683" s="1" t="s">
        <v>24</v>
      </c>
      <c r="E2683" s="1" t="s">
        <v>39</v>
      </c>
      <c r="F2683" s="1" t="s">
        <v>20</v>
      </c>
      <c r="G2683" s="1" t="s">
        <v>15</v>
      </c>
      <c r="H2683">
        <v>2193984</v>
      </c>
      <c r="I2683">
        <v>469335</v>
      </c>
      <c r="J2683">
        <v>14834</v>
      </c>
      <c r="K2683">
        <v>25029</v>
      </c>
      <c r="L2683">
        <f>bbdd_Social_Media_Trends[[#This Row],[Likes]]+bbdd_Social_Media_Trends[[#This Row],[Shares]]+bbdd_Social_Media_Trends[[#This Row],[Comments]]</f>
        <v>509198</v>
      </c>
      <c r="M2683">
        <f>bbdd_Social_Media_Trends[[#This Row],[Interactions]]/bbdd_Social_Media_Trends[[#This Row],[Views]]</f>
        <v>0.23208829234853126</v>
      </c>
      <c r="N2683" s="1" t="s">
        <v>22</v>
      </c>
      <c r="O2683" s="4">
        <f t="shared" si="41"/>
        <v>0</v>
      </c>
    </row>
    <row r="2684" spans="1:15">
      <c r="A2684" s="1" t="s">
        <v>2724</v>
      </c>
      <c r="B2684" s="2">
        <v>44841</v>
      </c>
      <c r="C2684" s="13" t="str">
        <f>TEXT(bbdd_Social_Media_Trends[[#This Row],[Post_Date]],"aaaa-mm")</f>
        <v>2022-10</v>
      </c>
      <c r="D2684" s="1" t="s">
        <v>24</v>
      </c>
      <c r="E2684" s="1" t="s">
        <v>49</v>
      </c>
      <c r="F2684" s="1" t="s">
        <v>36</v>
      </c>
      <c r="G2684" s="1" t="s">
        <v>44</v>
      </c>
      <c r="H2684">
        <v>3464955</v>
      </c>
      <c r="I2684">
        <v>224821</v>
      </c>
      <c r="J2684">
        <v>63786</v>
      </c>
      <c r="K2684">
        <v>9555</v>
      </c>
      <c r="L2684">
        <f>bbdd_Social_Media_Trends[[#This Row],[Likes]]+bbdd_Social_Media_Trends[[#This Row],[Shares]]+bbdd_Social_Media_Trends[[#This Row],[Comments]]</f>
        <v>298162</v>
      </c>
      <c r="M2684">
        <f>bbdd_Social_Media_Trends[[#This Row],[Interactions]]/bbdd_Social_Media_Trends[[#This Row],[Views]]</f>
        <v>8.6050756791935246E-2</v>
      </c>
      <c r="N2684" s="1" t="s">
        <v>16</v>
      </c>
      <c r="O2684" s="4">
        <f t="shared" si="41"/>
        <v>0</v>
      </c>
    </row>
    <row r="2685" spans="1:15">
      <c r="A2685" s="1" t="s">
        <v>2725</v>
      </c>
      <c r="B2685" s="2">
        <v>45076</v>
      </c>
      <c r="C2685" s="13" t="str">
        <f>TEXT(bbdd_Social_Media_Trends[[#This Row],[Post_Date]],"aaaa-mm")</f>
        <v>2023-05</v>
      </c>
      <c r="D2685" s="1" t="s">
        <v>12</v>
      </c>
      <c r="E2685" s="1" t="s">
        <v>49</v>
      </c>
      <c r="F2685" s="1" t="s">
        <v>36</v>
      </c>
      <c r="G2685" s="1" t="s">
        <v>44</v>
      </c>
      <c r="H2685">
        <v>1886018</v>
      </c>
      <c r="I2685">
        <v>21258</v>
      </c>
      <c r="J2685">
        <v>26419</v>
      </c>
      <c r="K2685">
        <v>39514</v>
      </c>
      <c r="L2685">
        <f>bbdd_Social_Media_Trends[[#This Row],[Likes]]+bbdd_Social_Media_Trends[[#This Row],[Shares]]+bbdd_Social_Media_Trends[[#This Row],[Comments]]</f>
        <v>87191</v>
      </c>
      <c r="M2685">
        <f>bbdd_Social_Media_Trends[[#This Row],[Interactions]]/bbdd_Social_Media_Trends[[#This Row],[Views]]</f>
        <v>4.6230205650211187E-2</v>
      </c>
      <c r="N2685" s="1" t="s">
        <v>16</v>
      </c>
      <c r="O2685" s="4">
        <f t="shared" si="41"/>
        <v>0</v>
      </c>
    </row>
    <row r="2686" spans="1:15">
      <c r="A2686" s="1" t="s">
        <v>2726</v>
      </c>
      <c r="B2686" s="2">
        <v>45010</v>
      </c>
      <c r="C2686" s="13" t="str">
        <f>TEXT(bbdd_Social_Media_Trends[[#This Row],[Post_Date]],"aaaa-mm")</f>
        <v>2023-03</v>
      </c>
      <c r="D2686" s="1" t="s">
        <v>18</v>
      </c>
      <c r="E2686" s="1" t="s">
        <v>57</v>
      </c>
      <c r="F2686" s="1" t="s">
        <v>14</v>
      </c>
      <c r="G2686" s="1" t="s">
        <v>21</v>
      </c>
      <c r="H2686">
        <v>1121577</v>
      </c>
      <c r="I2686">
        <v>171196</v>
      </c>
      <c r="J2686">
        <v>50556</v>
      </c>
      <c r="K2686">
        <v>19092</v>
      </c>
      <c r="L2686">
        <f>bbdd_Social_Media_Trends[[#This Row],[Likes]]+bbdd_Social_Media_Trends[[#This Row],[Shares]]+bbdd_Social_Media_Trends[[#This Row],[Comments]]</f>
        <v>240844</v>
      </c>
      <c r="M2686">
        <f>bbdd_Social_Media_Trends[[#This Row],[Interactions]]/bbdd_Social_Media_Trends[[#This Row],[Views]]</f>
        <v>0.21473692844985232</v>
      </c>
      <c r="N2686" s="1" t="s">
        <v>22</v>
      </c>
      <c r="O2686" s="4">
        <f t="shared" si="41"/>
        <v>0</v>
      </c>
    </row>
    <row r="2687" spans="1:15">
      <c r="A2687" s="1" t="s">
        <v>2727</v>
      </c>
      <c r="B2687" s="2">
        <v>44752</v>
      </c>
      <c r="C2687" s="13" t="str">
        <f>TEXT(bbdd_Social_Media_Trends[[#This Row],[Post_Date]],"aaaa-mm")</f>
        <v>2022-07</v>
      </c>
      <c r="D2687" s="1" t="s">
        <v>27</v>
      </c>
      <c r="E2687" s="1" t="s">
        <v>19</v>
      </c>
      <c r="F2687" s="1" t="s">
        <v>41</v>
      </c>
      <c r="G2687" s="1" t="s">
        <v>21</v>
      </c>
      <c r="H2687">
        <v>1618622</v>
      </c>
      <c r="I2687">
        <v>30778</v>
      </c>
      <c r="J2687">
        <v>25340</v>
      </c>
      <c r="K2687">
        <v>46218</v>
      </c>
      <c r="L2687">
        <f>bbdd_Social_Media_Trends[[#This Row],[Likes]]+bbdd_Social_Media_Trends[[#This Row],[Shares]]+bbdd_Social_Media_Trends[[#This Row],[Comments]]</f>
        <v>102336</v>
      </c>
      <c r="M2687">
        <f>bbdd_Social_Media_Trends[[#This Row],[Interactions]]/bbdd_Social_Media_Trends[[#This Row],[Views]]</f>
        <v>6.3224149925059717E-2</v>
      </c>
      <c r="N2687" s="1" t="s">
        <v>29</v>
      </c>
      <c r="O2687" s="4">
        <f t="shared" si="41"/>
        <v>0</v>
      </c>
    </row>
    <row r="2688" spans="1:15">
      <c r="A2688" s="1" t="s">
        <v>2728</v>
      </c>
      <c r="B2688" s="2">
        <v>45217</v>
      </c>
      <c r="C2688" s="13" t="str">
        <f>TEXT(bbdd_Social_Media_Trends[[#This Row],[Post_Date]],"aaaa-mm")</f>
        <v>2023-10</v>
      </c>
      <c r="D2688" s="1" t="s">
        <v>24</v>
      </c>
      <c r="E2688" s="1" t="s">
        <v>35</v>
      </c>
      <c r="F2688" s="1" t="s">
        <v>20</v>
      </c>
      <c r="G2688" s="1" t="s">
        <v>37</v>
      </c>
      <c r="H2688">
        <v>2910127</v>
      </c>
      <c r="I2688">
        <v>458172</v>
      </c>
      <c r="J2688">
        <v>9766</v>
      </c>
      <c r="K2688">
        <v>37075</v>
      </c>
      <c r="L2688">
        <f>bbdd_Social_Media_Trends[[#This Row],[Likes]]+bbdd_Social_Media_Trends[[#This Row],[Shares]]+bbdd_Social_Media_Trends[[#This Row],[Comments]]</f>
        <v>505013</v>
      </c>
      <c r="M2688">
        <f>bbdd_Social_Media_Trends[[#This Row],[Interactions]]/bbdd_Social_Media_Trends[[#This Row],[Views]]</f>
        <v>0.17353641267202427</v>
      </c>
      <c r="N2688" s="1" t="s">
        <v>16</v>
      </c>
      <c r="O2688" s="4">
        <f t="shared" si="41"/>
        <v>0</v>
      </c>
    </row>
    <row r="2689" spans="1:15">
      <c r="A2689" s="1" t="s">
        <v>2729</v>
      </c>
      <c r="B2689" s="2">
        <v>45165</v>
      </c>
      <c r="C2689" s="13" t="str">
        <f>TEXT(bbdd_Social_Media_Trends[[#This Row],[Post_Date]],"aaaa-mm")</f>
        <v>2023-08</v>
      </c>
      <c r="D2689" s="1" t="s">
        <v>27</v>
      </c>
      <c r="E2689" s="1" t="s">
        <v>57</v>
      </c>
      <c r="F2689" s="1" t="s">
        <v>14</v>
      </c>
      <c r="G2689" s="1" t="s">
        <v>37</v>
      </c>
      <c r="H2689">
        <v>2736776</v>
      </c>
      <c r="I2689">
        <v>192088</v>
      </c>
      <c r="J2689">
        <v>21628</v>
      </c>
      <c r="K2689">
        <v>43049</v>
      </c>
      <c r="L2689">
        <f>bbdd_Social_Media_Trends[[#This Row],[Likes]]+bbdd_Social_Media_Trends[[#This Row],[Shares]]+bbdd_Social_Media_Trends[[#This Row],[Comments]]</f>
        <v>256765</v>
      </c>
      <c r="M2689">
        <f>bbdd_Social_Media_Trends[[#This Row],[Interactions]]/bbdd_Social_Media_Trends[[#This Row],[Views]]</f>
        <v>9.382024688904024E-2</v>
      </c>
      <c r="N2689" s="1" t="s">
        <v>16</v>
      </c>
      <c r="O2689" s="4">
        <f t="shared" si="41"/>
        <v>0</v>
      </c>
    </row>
    <row r="2690" spans="1:15">
      <c r="A2690" s="1" t="s">
        <v>2730</v>
      </c>
      <c r="B2690" s="2">
        <v>44581</v>
      </c>
      <c r="C2690" s="13" t="str">
        <f>TEXT(bbdd_Social_Media_Trends[[#This Row],[Post_Date]],"aaaa-mm")</f>
        <v>2022-01</v>
      </c>
      <c r="D2690" s="1" t="s">
        <v>12</v>
      </c>
      <c r="E2690" s="1" t="s">
        <v>49</v>
      </c>
      <c r="F2690" s="1" t="s">
        <v>47</v>
      </c>
      <c r="G2690" s="1" t="s">
        <v>50</v>
      </c>
      <c r="H2690">
        <v>2148077</v>
      </c>
      <c r="I2690">
        <v>443339</v>
      </c>
      <c r="J2690">
        <v>88317</v>
      </c>
      <c r="K2690">
        <v>12054</v>
      </c>
      <c r="L2690">
        <f>bbdd_Social_Media_Trends[[#This Row],[Likes]]+bbdd_Social_Media_Trends[[#This Row],[Shares]]+bbdd_Social_Media_Trends[[#This Row],[Comments]]</f>
        <v>543710</v>
      </c>
      <c r="M2690">
        <f>bbdd_Social_Media_Trends[[#This Row],[Interactions]]/bbdd_Social_Media_Trends[[#This Row],[Views]]</f>
        <v>0.25311476264584554</v>
      </c>
      <c r="N2690" s="1" t="s">
        <v>16</v>
      </c>
      <c r="O2690" s="4">
        <f t="shared" ref="O2690:O2753" si="42">IF(ISERROR(VLOOKUP(A2690,A2691:A7688,1,FALSE)),0, 1)</f>
        <v>0</v>
      </c>
    </row>
    <row r="2691" spans="1:15">
      <c r="A2691" s="1" t="s">
        <v>2731</v>
      </c>
      <c r="B2691" s="2">
        <v>44682</v>
      </c>
      <c r="C2691" s="13" t="str">
        <f>TEXT(bbdd_Social_Media_Trends[[#This Row],[Post_Date]],"aaaa-mm")</f>
        <v>2022-05</v>
      </c>
      <c r="D2691" s="1" t="s">
        <v>27</v>
      </c>
      <c r="E2691" s="1" t="s">
        <v>49</v>
      </c>
      <c r="F2691" s="1" t="s">
        <v>32</v>
      </c>
      <c r="G2691" s="1" t="s">
        <v>15</v>
      </c>
      <c r="H2691">
        <v>2820538</v>
      </c>
      <c r="I2691">
        <v>368126</v>
      </c>
      <c r="J2691">
        <v>49957</v>
      </c>
      <c r="K2691">
        <v>34325</v>
      </c>
      <c r="L2691">
        <f>bbdd_Social_Media_Trends[[#This Row],[Likes]]+bbdd_Social_Media_Trends[[#This Row],[Shares]]+bbdd_Social_Media_Trends[[#This Row],[Comments]]</f>
        <v>452408</v>
      </c>
      <c r="M2691">
        <f>bbdd_Social_Media_Trends[[#This Row],[Interactions]]/bbdd_Social_Media_Trends[[#This Row],[Views]]</f>
        <v>0.16039776808537945</v>
      </c>
      <c r="N2691" s="1" t="s">
        <v>22</v>
      </c>
      <c r="O2691" s="4">
        <f t="shared" si="42"/>
        <v>0</v>
      </c>
    </row>
    <row r="2692" spans="1:15">
      <c r="A2692" s="1" t="s">
        <v>2732</v>
      </c>
      <c r="B2692" s="2">
        <v>44577</v>
      </c>
      <c r="C2692" s="13" t="str">
        <f>TEXT(bbdd_Social_Media_Trends[[#This Row],[Post_Date]],"aaaa-mm")</f>
        <v>2022-01</v>
      </c>
      <c r="D2692" s="1" t="s">
        <v>27</v>
      </c>
      <c r="E2692" s="1" t="s">
        <v>46</v>
      </c>
      <c r="F2692" s="1" t="s">
        <v>47</v>
      </c>
      <c r="G2692" s="1" t="s">
        <v>21</v>
      </c>
      <c r="H2692">
        <v>1683188</v>
      </c>
      <c r="I2692">
        <v>12857</v>
      </c>
      <c r="J2692">
        <v>67163</v>
      </c>
      <c r="K2692">
        <v>35020</v>
      </c>
      <c r="L2692">
        <f>bbdd_Social_Media_Trends[[#This Row],[Likes]]+bbdd_Social_Media_Trends[[#This Row],[Shares]]+bbdd_Social_Media_Trends[[#This Row],[Comments]]</f>
        <v>115040</v>
      </c>
      <c r="M2692">
        <f>bbdd_Social_Media_Trends[[#This Row],[Interactions]]/bbdd_Social_Media_Trends[[#This Row],[Views]]</f>
        <v>6.8346494865695329E-2</v>
      </c>
      <c r="N2692" s="1" t="s">
        <v>16</v>
      </c>
      <c r="O2692" s="4">
        <f t="shared" si="42"/>
        <v>0</v>
      </c>
    </row>
    <row r="2693" spans="1:15">
      <c r="A2693" s="1" t="s">
        <v>2733</v>
      </c>
      <c r="B2693" s="2">
        <v>44702</v>
      </c>
      <c r="C2693" s="13" t="str">
        <f>TEXT(bbdd_Social_Media_Trends[[#This Row],[Post_Date]],"aaaa-mm")</f>
        <v>2022-05</v>
      </c>
      <c r="D2693" s="1" t="s">
        <v>12</v>
      </c>
      <c r="E2693" s="1" t="s">
        <v>39</v>
      </c>
      <c r="F2693" s="1" t="s">
        <v>20</v>
      </c>
      <c r="G2693" s="1" t="s">
        <v>44</v>
      </c>
      <c r="H2693">
        <v>3154277</v>
      </c>
      <c r="I2693">
        <v>2037</v>
      </c>
      <c r="J2693">
        <v>40597</v>
      </c>
      <c r="K2693">
        <v>1561</v>
      </c>
      <c r="L2693">
        <f>bbdd_Social_Media_Trends[[#This Row],[Likes]]+bbdd_Social_Media_Trends[[#This Row],[Shares]]+bbdd_Social_Media_Trends[[#This Row],[Comments]]</f>
        <v>44195</v>
      </c>
      <c r="M2693">
        <f>bbdd_Social_Media_Trends[[#This Row],[Interactions]]/bbdd_Social_Media_Trends[[#This Row],[Views]]</f>
        <v>1.4011134722790674E-2</v>
      </c>
      <c r="N2693" s="1" t="s">
        <v>22</v>
      </c>
      <c r="O2693" s="4">
        <f t="shared" si="42"/>
        <v>0</v>
      </c>
    </row>
    <row r="2694" spans="1:15">
      <c r="A2694" s="1" t="s">
        <v>2734</v>
      </c>
      <c r="B2694" s="2">
        <v>45222</v>
      </c>
      <c r="C2694" s="13" t="str">
        <f>TEXT(bbdd_Social_Media_Trends[[#This Row],[Post_Date]],"aaaa-mm")</f>
        <v>2023-10</v>
      </c>
      <c r="D2694" s="1" t="s">
        <v>12</v>
      </c>
      <c r="E2694" s="1" t="s">
        <v>19</v>
      </c>
      <c r="F2694" s="1" t="s">
        <v>32</v>
      </c>
      <c r="G2694" s="1" t="s">
        <v>50</v>
      </c>
      <c r="H2694">
        <v>1497125</v>
      </c>
      <c r="I2694">
        <v>92835</v>
      </c>
      <c r="J2694">
        <v>28862</v>
      </c>
      <c r="K2694">
        <v>26779</v>
      </c>
      <c r="L2694">
        <f>bbdd_Social_Media_Trends[[#This Row],[Likes]]+bbdd_Social_Media_Trends[[#This Row],[Shares]]+bbdd_Social_Media_Trends[[#This Row],[Comments]]</f>
        <v>148476</v>
      </c>
      <c r="M2694">
        <f>bbdd_Social_Media_Trends[[#This Row],[Interactions]]/bbdd_Social_Media_Trends[[#This Row],[Views]]</f>
        <v>9.9174083660349008E-2</v>
      </c>
      <c r="N2694" s="1" t="s">
        <v>16</v>
      </c>
      <c r="O2694" s="4">
        <f t="shared" si="42"/>
        <v>0</v>
      </c>
    </row>
    <row r="2695" spans="1:15">
      <c r="A2695" s="1" t="s">
        <v>2735</v>
      </c>
      <c r="B2695" s="2">
        <v>45286</v>
      </c>
      <c r="C2695" s="13" t="str">
        <f>TEXT(bbdd_Social_Media_Trends[[#This Row],[Post_Date]],"aaaa-mm")</f>
        <v>2023-12</v>
      </c>
      <c r="D2695" s="1" t="s">
        <v>27</v>
      </c>
      <c r="E2695" s="1" t="s">
        <v>59</v>
      </c>
      <c r="F2695" s="1" t="s">
        <v>32</v>
      </c>
      <c r="G2695" s="1" t="s">
        <v>28</v>
      </c>
      <c r="H2695">
        <v>189735</v>
      </c>
      <c r="I2695">
        <v>353334</v>
      </c>
      <c r="J2695">
        <v>84368</v>
      </c>
      <c r="K2695">
        <v>36316</v>
      </c>
      <c r="L2695">
        <f>bbdd_Social_Media_Trends[[#This Row],[Likes]]+bbdd_Social_Media_Trends[[#This Row],[Shares]]+bbdd_Social_Media_Trends[[#This Row],[Comments]]</f>
        <v>474018</v>
      </c>
      <c r="M2695">
        <f>bbdd_Social_Media_Trends[[#This Row],[Interactions]]/bbdd_Social_Media_Trends[[#This Row],[Views]]</f>
        <v>2.4983160724167917</v>
      </c>
      <c r="N2695" s="1" t="s">
        <v>22</v>
      </c>
      <c r="O2695" s="4">
        <f t="shared" si="42"/>
        <v>0</v>
      </c>
    </row>
    <row r="2696" spans="1:15">
      <c r="A2696" s="1" t="s">
        <v>2736</v>
      </c>
      <c r="B2696" s="2">
        <v>44766</v>
      </c>
      <c r="C2696" s="13" t="str">
        <f>TEXT(bbdd_Social_Media_Trends[[#This Row],[Post_Date]],"aaaa-mm")</f>
        <v>2022-07</v>
      </c>
      <c r="D2696" s="1" t="s">
        <v>18</v>
      </c>
      <c r="E2696" s="1" t="s">
        <v>39</v>
      </c>
      <c r="F2696" s="1" t="s">
        <v>14</v>
      </c>
      <c r="G2696" s="1" t="s">
        <v>28</v>
      </c>
      <c r="H2696">
        <v>3576712</v>
      </c>
      <c r="I2696">
        <v>403450</v>
      </c>
      <c r="J2696">
        <v>97590</v>
      </c>
      <c r="K2696">
        <v>31542</v>
      </c>
      <c r="L2696">
        <f>bbdd_Social_Media_Trends[[#This Row],[Likes]]+bbdd_Social_Media_Trends[[#This Row],[Shares]]+bbdd_Social_Media_Trends[[#This Row],[Comments]]</f>
        <v>532582</v>
      </c>
      <c r="M2696">
        <f>bbdd_Social_Media_Trends[[#This Row],[Interactions]]/bbdd_Social_Media_Trends[[#This Row],[Views]]</f>
        <v>0.14890267933230297</v>
      </c>
      <c r="N2696" s="1" t="s">
        <v>22</v>
      </c>
      <c r="O2696" s="4">
        <f t="shared" si="42"/>
        <v>0</v>
      </c>
    </row>
    <row r="2697" spans="1:15">
      <c r="A2697" s="1" t="s">
        <v>2737</v>
      </c>
      <c r="B2697" s="2">
        <v>44921</v>
      </c>
      <c r="C2697" s="13" t="str">
        <f>TEXT(bbdd_Social_Media_Trends[[#This Row],[Post_Date]],"aaaa-mm")</f>
        <v>2022-12</v>
      </c>
      <c r="D2697" s="1" t="s">
        <v>24</v>
      </c>
      <c r="E2697" s="1" t="s">
        <v>13</v>
      </c>
      <c r="F2697" s="1" t="s">
        <v>47</v>
      </c>
      <c r="G2697" s="1" t="s">
        <v>28</v>
      </c>
      <c r="H2697">
        <v>2487998</v>
      </c>
      <c r="I2697">
        <v>453538</v>
      </c>
      <c r="J2697">
        <v>89408</v>
      </c>
      <c r="K2697">
        <v>18733</v>
      </c>
      <c r="L2697">
        <f>bbdd_Social_Media_Trends[[#This Row],[Likes]]+bbdd_Social_Media_Trends[[#This Row],[Shares]]+bbdd_Social_Media_Trends[[#This Row],[Comments]]</f>
        <v>561679</v>
      </c>
      <c r="M2697">
        <f>bbdd_Social_Media_Trends[[#This Row],[Interactions]]/bbdd_Social_Media_Trends[[#This Row],[Views]]</f>
        <v>0.22575540655579304</v>
      </c>
      <c r="N2697" s="1" t="s">
        <v>29</v>
      </c>
      <c r="O2697" s="4">
        <f t="shared" si="42"/>
        <v>0</v>
      </c>
    </row>
    <row r="2698" spans="1:15">
      <c r="A2698" s="1" t="s">
        <v>2738</v>
      </c>
      <c r="B2698" s="2">
        <v>44607</v>
      </c>
      <c r="C2698" s="13" t="str">
        <f>TEXT(bbdd_Social_Media_Trends[[#This Row],[Post_Date]],"aaaa-mm")</f>
        <v>2022-02</v>
      </c>
      <c r="D2698" s="1" t="s">
        <v>12</v>
      </c>
      <c r="E2698" s="1" t="s">
        <v>46</v>
      </c>
      <c r="F2698" s="1" t="s">
        <v>47</v>
      </c>
      <c r="G2698" s="1" t="s">
        <v>25</v>
      </c>
      <c r="H2698">
        <v>569180</v>
      </c>
      <c r="I2698">
        <v>209463</v>
      </c>
      <c r="J2698">
        <v>31428</v>
      </c>
      <c r="K2698">
        <v>22627</v>
      </c>
      <c r="L2698">
        <f>bbdd_Social_Media_Trends[[#This Row],[Likes]]+bbdd_Social_Media_Trends[[#This Row],[Shares]]+bbdd_Social_Media_Trends[[#This Row],[Comments]]</f>
        <v>263518</v>
      </c>
      <c r="M2698">
        <f>bbdd_Social_Media_Trends[[#This Row],[Interactions]]/bbdd_Social_Media_Trends[[#This Row],[Views]]</f>
        <v>0.46297831968797215</v>
      </c>
      <c r="N2698" s="1" t="s">
        <v>16</v>
      </c>
      <c r="O2698" s="4">
        <f t="shared" si="42"/>
        <v>0</v>
      </c>
    </row>
    <row r="2699" spans="1:15">
      <c r="A2699" s="1" t="s">
        <v>2739</v>
      </c>
      <c r="B2699" s="2">
        <v>44951</v>
      </c>
      <c r="C2699" s="13" t="str">
        <f>TEXT(bbdd_Social_Media_Trends[[#This Row],[Post_Date]],"aaaa-mm")</f>
        <v>2023-01</v>
      </c>
      <c r="D2699" s="1" t="s">
        <v>24</v>
      </c>
      <c r="E2699" s="1" t="s">
        <v>19</v>
      </c>
      <c r="F2699" s="1" t="s">
        <v>41</v>
      </c>
      <c r="G2699" s="1" t="s">
        <v>37</v>
      </c>
      <c r="H2699">
        <v>2192147</v>
      </c>
      <c r="I2699">
        <v>229151</v>
      </c>
      <c r="J2699">
        <v>866</v>
      </c>
      <c r="K2699">
        <v>38879</v>
      </c>
      <c r="L2699">
        <f>bbdd_Social_Media_Trends[[#This Row],[Likes]]+bbdd_Social_Media_Trends[[#This Row],[Shares]]+bbdd_Social_Media_Trends[[#This Row],[Comments]]</f>
        <v>268896</v>
      </c>
      <c r="M2699">
        <f>bbdd_Social_Media_Trends[[#This Row],[Interactions]]/bbdd_Social_Media_Trends[[#This Row],[Views]]</f>
        <v>0.12266330679466295</v>
      </c>
      <c r="N2699" s="1" t="s">
        <v>22</v>
      </c>
      <c r="O2699" s="4">
        <f t="shared" si="42"/>
        <v>0</v>
      </c>
    </row>
    <row r="2700" spans="1:15">
      <c r="A2700" s="1" t="s">
        <v>2740</v>
      </c>
      <c r="B2700" s="2">
        <v>45097</v>
      </c>
      <c r="C2700" s="13" t="str">
        <f>TEXT(bbdd_Social_Media_Trends[[#This Row],[Post_Date]],"aaaa-mm")</f>
        <v>2023-06</v>
      </c>
      <c r="D2700" s="1" t="s">
        <v>27</v>
      </c>
      <c r="E2700" s="1" t="s">
        <v>49</v>
      </c>
      <c r="F2700" s="1" t="s">
        <v>32</v>
      </c>
      <c r="G2700" s="1" t="s">
        <v>60</v>
      </c>
      <c r="H2700">
        <v>3093369</v>
      </c>
      <c r="I2700">
        <v>25610</v>
      </c>
      <c r="J2700">
        <v>14721</v>
      </c>
      <c r="K2700">
        <v>32826</v>
      </c>
      <c r="L2700">
        <f>bbdd_Social_Media_Trends[[#This Row],[Likes]]+bbdd_Social_Media_Trends[[#This Row],[Shares]]+bbdd_Social_Media_Trends[[#This Row],[Comments]]</f>
        <v>73157</v>
      </c>
      <c r="M2700">
        <f>bbdd_Social_Media_Trends[[#This Row],[Interactions]]/bbdd_Social_Media_Trends[[#This Row],[Views]]</f>
        <v>2.3649619557188296E-2</v>
      </c>
      <c r="N2700" s="1" t="s">
        <v>16</v>
      </c>
      <c r="O2700" s="4">
        <f t="shared" si="42"/>
        <v>0</v>
      </c>
    </row>
    <row r="2701" spans="1:15">
      <c r="A2701" s="1" t="s">
        <v>2741</v>
      </c>
      <c r="B2701" s="2">
        <v>45047</v>
      </c>
      <c r="C2701" s="13" t="str">
        <f>TEXT(bbdd_Social_Media_Trends[[#This Row],[Post_Date]],"aaaa-mm")</f>
        <v>2023-05</v>
      </c>
      <c r="D2701" s="1" t="s">
        <v>18</v>
      </c>
      <c r="E2701" s="1" t="s">
        <v>13</v>
      </c>
      <c r="F2701" s="1" t="s">
        <v>14</v>
      </c>
      <c r="G2701" s="1" t="s">
        <v>25</v>
      </c>
      <c r="H2701">
        <v>4777385</v>
      </c>
      <c r="I2701">
        <v>385660</v>
      </c>
      <c r="J2701">
        <v>33183</v>
      </c>
      <c r="K2701">
        <v>36910</v>
      </c>
      <c r="L2701">
        <f>bbdd_Social_Media_Trends[[#This Row],[Likes]]+bbdd_Social_Media_Trends[[#This Row],[Shares]]+bbdd_Social_Media_Trends[[#This Row],[Comments]]</f>
        <v>455753</v>
      </c>
      <c r="M2701">
        <f>bbdd_Social_Media_Trends[[#This Row],[Interactions]]/bbdd_Social_Media_Trends[[#This Row],[Views]]</f>
        <v>9.5398005394164376E-2</v>
      </c>
      <c r="N2701" s="1" t="s">
        <v>22</v>
      </c>
      <c r="O2701" s="4">
        <f t="shared" si="42"/>
        <v>0</v>
      </c>
    </row>
    <row r="2702" spans="1:15">
      <c r="A2702" s="1" t="s">
        <v>2742</v>
      </c>
      <c r="B2702" s="2">
        <v>45076</v>
      </c>
      <c r="C2702" s="13" t="str">
        <f>TEXT(bbdd_Social_Media_Trends[[#This Row],[Post_Date]],"aaaa-mm")</f>
        <v>2023-05</v>
      </c>
      <c r="D2702" s="1" t="s">
        <v>27</v>
      </c>
      <c r="E2702" s="1" t="s">
        <v>59</v>
      </c>
      <c r="F2702" s="1" t="s">
        <v>47</v>
      </c>
      <c r="G2702" s="1" t="s">
        <v>15</v>
      </c>
      <c r="H2702">
        <v>962435</v>
      </c>
      <c r="I2702">
        <v>63655</v>
      </c>
      <c r="J2702">
        <v>59077</v>
      </c>
      <c r="K2702">
        <v>41603</v>
      </c>
      <c r="L2702">
        <f>bbdd_Social_Media_Trends[[#This Row],[Likes]]+bbdd_Social_Media_Trends[[#This Row],[Shares]]+bbdd_Social_Media_Trends[[#This Row],[Comments]]</f>
        <v>164335</v>
      </c>
      <c r="M2702">
        <f>bbdd_Social_Media_Trends[[#This Row],[Interactions]]/bbdd_Social_Media_Trends[[#This Row],[Views]]</f>
        <v>0.17074919345202533</v>
      </c>
      <c r="N2702" s="1" t="s">
        <v>29</v>
      </c>
      <c r="O2702" s="4">
        <f t="shared" si="42"/>
        <v>0</v>
      </c>
    </row>
    <row r="2703" spans="1:15">
      <c r="A2703" s="1" t="s">
        <v>2743</v>
      </c>
      <c r="B2703" s="2">
        <v>44826</v>
      </c>
      <c r="C2703" s="13" t="str">
        <f>TEXT(bbdd_Social_Media_Trends[[#This Row],[Post_Date]],"aaaa-mm")</f>
        <v>2022-09</v>
      </c>
      <c r="D2703" s="1" t="s">
        <v>24</v>
      </c>
      <c r="E2703" s="1" t="s">
        <v>57</v>
      </c>
      <c r="F2703" s="1" t="s">
        <v>20</v>
      </c>
      <c r="G2703" s="1" t="s">
        <v>21</v>
      </c>
      <c r="H2703">
        <v>4534181</v>
      </c>
      <c r="I2703">
        <v>203286</v>
      </c>
      <c r="J2703">
        <v>71736</v>
      </c>
      <c r="K2703">
        <v>17073</v>
      </c>
      <c r="L2703">
        <f>bbdd_Social_Media_Trends[[#This Row],[Likes]]+bbdd_Social_Media_Trends[[#This Row],[Shares]]+bbdd_Social_Media_Trends[[#This Row],[Comments]]</f>
        <v>292095</v>
      </c>
      <c r="M2703">
        <f>bbdd_Social_Media_Trends[[#This Row],[Interactions]]/bbdd_Social_Media_Trends[[#This Row],[Views]]</f>
        <v>6.4420674869397579E-2</v>
      </c>
      <c r="N2703" s="1" t="s">
        <v>16</v>
      </c>
      <c r="O2703" s="4">
        <f t="shared" si="42"/>
        <v>0</v>
      </c>
    </row>
    <row r="2704" spans="1:15">
      <c r="A2704" s="1" t="s">
        <v>2744</v>
      </c>
      <c r="B2704" s="2">
        <v>44983</v>
      </c>
      <c r="C2704" s="13" t="str">
        <f>TEXT(bbdd_Social_Media_Trends[[#This Row],[Post_Date]],"aaaa-mm")</f>
        <v>2023-02</v>
      </c>
      <c r="D2704" s="1" t="s">
        <v>27</v>
      </c>
      <c r="E2704" s="1" t="s">
        <v>59</v>
      </c>
      <c r="F2704" s="1" t="s">
        <v>41</v>
      </c>
      <c r="G2704" s="1" t="s">
        <v>37</v>
      </c>
      <c r="H2704">
        <v>730087</v>
      </c>
      <c r="I2704">
        <v>3824</v>
      </c>
      <c r="J2704">
        <v>15633</v>
      </c>
      <c r="K2704">
        <v>34603</v>
      </c>
      <c r="L2704">
        <f>bbdd_Social_Media_Trends[[#This Row],[Likes]]+bbdd_Social_Media_Trends[[#This Row],[Shares]]+bbdd_Social_Media_Trends[[#This Row],[Comments]]</f>
        <v>54060</v>
      </c>
      <c r="M2704">
        <f>bbdd_Social_Media_Trends[[#This Row],[Interactions]]/bbdd_Social_Media_Trends[[#This Row],[Views]]</f>
        <v>7.4045969863865538E-2</v>
      </c>
      <c r="N2704" s="1" t="s">
        <v>16</v>
      </c>
      <c r="O2704" s="4">
        <f t="shared" si="42"/>
        <v>0</v>
      </c>
    </row>
    <row r="2705" spans="1:15">
      <c r="A2705" s="1" t="s">
        <v>2745</v>
      </c>
      <c r="B2705" s="2">
        <v>44809</v>
      </c>
      <c r="C2705" s="13" t="str">
        <f>TEXT(bbdd_Social_Media_Trends[[#This Row],[Post_Date]],"aaaa-mm")</f>
        <v>2022-09</v>
      </c>
      <c r="D2705" s="1" t="s">
        <v>24</v>
      </c>
      <c r="E2705" s="1" t="s">
        <v>13</v>
      </c>
      <c r="F2705" s="1" t="s">
        <v>47</v>
      </c>
      <c r="G2705" s="1" t="s">
        <v>21</v>
      </c>
      <c r="H2705">
        <v>4082324</v>
      </c>
      <c r="I2705">
        <v>256226</v>
      </c>
      <c r="J2705">
        <v>63193</v>
      </c>
      <c r="K2705">
        <v>18181</v>
      </c>
      <c r="L2705">
        <f>bbdd_Social_Media_Trends[[#This Row],[Likes]]+bbdd_Social_Media_Trends[[#This Row],[Shares]]+bbdd_Social_Media_Trends[[#This Row],[Comments]]</f>
        <v>337600</v>
      </c>
      <c r="M2705">
        <f>bbdd_Social_Media_Trends[[#This Row],[Interactions]]/bbdd_Social_Media_Trends[[#This Row],[Views]]</f>
        <v>8.2697992614011034E-2</v>
      </c>
      <c r="N2705" s="1" t="s">
        <v>29</v>
      </c>
      <c r="O2705" s="4">
        <f t="shared" si="42"/>
        <v>0</v>
      </c>
    </row>
    <row r="2706" spans="1:15">
      <c r="A2706" s="1" t="s">
        <v>2746</v>
      </c>
      <c r="B2706" s="2">
        <v>44889</v>
      </c>
      <c r="C2706" s="13" t="str">
        <f>TEXT(bbdd_Social_Media_Trends[[#This Row],[Post_Date]],"aaaa-mm")</f>
        <v>2022-11</v>
      </c>
      <c r="D2706" s="1" t="s">
        <v>27</v>
      </c>
      <c r="E2706" s="1" t="s">
        <v>57</v>
      </c>
      <c r="F2706" s="1" t="s">
        <v>36</v>
      </c>
      <c r="G2706" s="1" t="s">
        <v>15</v>
      </c>
      <c r="H2706">
        <v>4154463</v>
      </c>
      <c r="I2706">
        <v>105892</v>
      </c>
      <c r="J2706">
        <v>47232</v>
      </c>
      <c r="K2706">
        <v>43534</v>
      </c>
      <c r="L2706">
        <f>bbdd_Social_Media_Trends[[#This Row],[Likes]]+bbdd_Social_Media_Trends[[#This Row],[Shares]]+bbdd_Social_Media_Trends[[#This Row],[Comments]]</f>
        <v>196658</v>
      </c>
      <c r="M2706">
        <f>bbdd_Social_Media_Trends[[#This Row],[Interactions]]/bbdd_Social_Media_Trends[[#This Row],[Views]]</f>
        <v>4.7336563112970319E-2</v>
      </c>
      <c r="N2706" s="1" t="s">
        <v>16</v>
      </c>
      <c r="O2706" s="4">
        <f t="shared" si="42"/>
        <v>0</v>
      </c>
    </row>
    <row r="2707" spans="1:15">
      <c r="A2707" s="1" t="s">
        <v>2747</v>
      </c>
      <c r="B2707" s="2">
        <v>44779</v>
      </c>
      <c r="C2707" s="13" t="str">
        <f>TEXT(bbdd_Social_Media_Trends[[#This Row],[Post_Date]],"aaaa-mm")</f>
        <v>2022-08</v>
      </c>
      <c r="D2707" s="1" t="s">
        <v>12</v>
      </c>
      <c r="E2707" s="1" t="s">
        <v>49</v>
      </c>
      <c r="F2707" s="1" t="s">
        <v>41</v>
      </c>
      <c r="G2707" s="1" t="s">
        <v>15</v>
      </c>
      <c r="H2707">
        <v>3007477</v>
      </c>
      <c r="I2707">
        <v>237285</v>
      </c>
      <c r="J2707">
        <v>68950</v>
      </c>
      <c r="K2707">
        <v>21390</v>
      </c>
      <c r="L2707">
        <f>bbdd_Social_Media_Trends[[#This Row],[Likes]]+bbdd_Social_Media_Trends[[#This Row],[Shares]]+bbdd_Social_Media_Trends[[#This Row],[Comments]]</f>
        <v>327625</v>
      </c>
      <c r="M2707">
        <f>bbdd_Social_Media_Trends[[#This Row],[Interactions]]/bbdd_Social_Media_Trends[[#This Row],[Views]]</f>
        <v>0.10893682644954558</v>
      </c>
      <c r="N2707" s="1" t="s">
        <v>29</v>
      </c>
      <c r="O2707" s="4">
        <f t="shared" si="42"/>
        <v>0</v>
      </c>
    </row>
    <row r="2708" spans="1:15">
      <c r="A2708" s="1" t="s">
        <v>2748</v>
      </c>
      <c r="B2708" s="2">
        <v>44754</v>
      </c>
      <c r="C2708" s="13" t="str">
        <f>TEXT(bbdd_Social_Media_Trends[[#This Row],[Post_Date]],"aaaa-mm")</f>
        <v>2022-07</v>
      </c>
      <c r="D2708" s="1" t="s">
        <v>18</v>
      </c>
      <c r="E2708" s="1" t="s">
        <v>59</v>
      </c>
      <c r="F2708" s="1" t="s">
        <v>47</v>
      </c>
      <c r="G2708" s="1" t="s">
        <v>50</v>
      </c>
      <c r="H2708">
        <v>2711659</v>
      </c>
      <c r="I2708">
        <v>266006</v>
      </c>
      <c r="J2708">
        <v>6741</v>
      </c>
      <c r="K2708">
        <v>40856</v>
      </c>
      <c r="L2708">
        <f>bbdd_Social_Media_Trends[[#This Row],[Likes]]+bbdd_Social_Media_Trends[[#This Row],[Shares]]+bbdd_Social_Media_Trends[[#This Row],[Comments]]</f>
        <v>313603</v>
      </c>
      <c r="M2708">
        <f>bbdd_Social_Media_Trends[[#This Row],[Interactions]]/bbdd_Social_Media_Trends[[#This Row],[Views]]</f>
        <v>0.11564986600453818</v>
      </c>
      <c r="N2708" s="1" t="s">
        <v>22</v>
      </c>
      <c r="O2708" s="4">
        <f t="shared" si="42"/>
        <v>0</v>
      </c>
    </row>
    <row r="2709" spans="1:15">
      <c r="A2709" s="1" t="s">
        <v>2749</v>
      </c>
      <c r="B2709" s="2">
        <v>45237</v>
      </c>
      <c r="C2709" s="13" t="str">
        <f>TEXT(bbdd_Social_Media_Trends[[#This Row],[Post_Date]],"aaaa-mm")</f>
        <v>2023-11</v>
      </c>
      <c r="D2709" s="1" t="s">
        <v>12</v>
      </c>
      <c r="E2709" s="1" t="s">
        <v>19</v>
      </c>
      <c r="F2709" s="1" t="s">
        <v>41</v>
      </c>
      <c r="G2709" s="1" t="s">
        <v>21</v>
      </c>
      <c r="H2709">
        <v>1876306</v>
      </c>
      <c r="I2709">
        <v>149927</v>
      </c>
      <c r="J2709">
        <v>65747</v>
      </c>
      <c r="K2709">
        <v>27923</v>
      </c>
      <c r="L2709">
        <f>bbdd_Social_Media_Trends[[#This Row],[Likes]]+bbdd_Social_Media_Trends[[#This Row],[Shares]]+bbdd_Social_Media_Trends[[#This Row],[Comments]]</f>
        <v>243597</v>
      </c>
      <c r="M2709">
        <f>bbdd_Social_Media_Trends[[#This Row],[Interactions]]/bbdd_Social_Media_Trends[[#This Row],[Views]]</f>
        <v>0.12982797049095404</v>
      </c>
      <c r="N2709" s="1" t="s">
        <v>16</v>
      </c>
      <c r="O2709" s="4">
        <f t="shared" si="42"/>
        <v>0</v>
      </c>
    </row>
    <row r="2710" spans="1:15">
      <c r="A2710" s="1" t="s">
        <v>2750</v>
      </c>
      <c r="B2710" s="2">
        <v>45191</v>
      </c>
      <c r="C2710" s="13" t="str">
        <f>TEXT(bbdd_Social_Media_Trends[[#This Row],[Post_Date]],"aaaa-mm")</f>
        <v>2023-09</v>
      </c>
      <c r="D2710" s="1" t="s">
        <v>24</v>
      </c>
      <c r="E2710" s="1" t="s">
        <v>49</v>
      </c>
      <c r="F2710" s="1" t="s">
        <v>47</v>
      </c>
      <c r="G2710" s="1" t="s">
        <v>15</v>
      </c>
      <c r="H2710">
        <v>71277</v>
      </c>
      <c r="I2710">
        <v>187205</v>
      </c>
      <c r="J2710">
        <v>13956</v>
      </c>
      <c r="K2710">
        <v>34407</v>
      </c>
      <c r="L2710">
        <f>bbdd_Social_Media_Trends[[#This Row],[Likes]]+bbdd_Social_Media_Trends[[#This Row],[Shares]]+bbdd_Social_Media_Trends[[#This Row],[Comments]]</f>
        <v>235568</v>
      </c>
      <c r="M2710">
        <f>bbdd_Social_Media_Trends[[#This Row],[Interactions]]/bbdd_Social_Media_Trends[[#This Row],[Views]]</f>
        <v>3.3049651360186316</v>
      </c>
      <c r="N2710" s="1" t="s">
        <v>29</v>
      </c>
      <c r="O2710" s="4">
        <f t="shared" si="42"/>
        <v>0</v>
      </c>
    </row>
    <row r="2711" spans="1:15">
      <c r="A2711" s="1" t="s">
        <v>2751</v>
      </c>
      <c r="B2711" s="2">
        <v>45188</v>
      </c>
      <c r="C2711" s="13" t="str">
        <f>TEXT(bbdd_Social_Media_Trends[[#This Row],[Post_Date]],"aaaa-mm")</f>
        <v>2023-09</v>
      </c>
      <c r="D2711" s="1" t="s">
        <v>18</v>
      </c>
      <c r="E2711" s="1" t="s">
        <v>52</v>
      </c>
      <c r="F2711" s="1" t="s">
        <v>36</v>
      </c>
      <c r="G2711" s="1" t="s">
        <v>25</v>
      </c>
      <c r="H2711">
        <v>12365</v>
      </c>
      <c r="I2711">
        <v>150585</v>
      </c>
      <c r="J2711">
        <v>22791</v>
      </c>
      <c r="K2711">
        <v>10537</v>
      </c>
      <c r="L2711">
        <f>bbdd_Social_Media_Trends[[#This Row],[Likes]]+bbdd_Social_Media_Trends[[#This Row],[Shares]]+bbdd_Social_Media_Trends[[#This Row],[Comments]]</f>
        <v>183913</v>
      </c>
      <c r="M2711">
        <f>bbdd_Social_Media_Trends[[#This Row],[Interactions]]/bbdd_Social_Media_Trends[[#This Row],[Views]]</f>
        <v>14.873675697533359</v>
      </c>
      <c r="N2711" s="1" t="s">
        <v>29</v>
      </c>
      <c r="O2711" s="4">
        <f t="shared" si="42"/>
        <v>0</v>
      </c>
    </row>
    <row r="2712" spans="1:15">
      <c r="A2712" s="1" t="s">
        <v>2752</v>
      </c>
      <c r="B2712" s="2">
        <v>45197</v>
      </c>
      <c r="C2712" s="13" t="str">
        <f>TEXT(bbdd_Social_Media_Trends[[#This Row],[Post_Date]],"aaaa-mm")</f>
        <v>2023-09</v>
      </c>
      <c r="D2712" s="1" t="s">
        <v>12</v>
      </c>
      <c r="E2712" s="1" t="s">
        <v>19</v>
      </c>
      <c r="F2712" s="1" t="s">
        <v>47</v>
      </c>
      <c r="G2712" s="1" t="s">
        <v>21</v>
      </c>
      <c r="H2712">
        <v>4166729</v>
      </c>
      <c r="I2712">
        <v>213917</v>
      </c>
      <c r="J2712">
        <v>75721</v>
      </c>
      <c r="K2712">
        <v>46135</v>
      </c>
      <c r="L2712">
        <f>bbdd_Social_Media_Trends[[#This Row],[Likes]]+bbdd_Social_Media_Trends[[#This Row],[Shares]]+bbdd_Social_Media_Trends[[#This Row],[Comments]]</f>
        <v>335773</v>
      </c>
      <c r="M2712">
        <f>bbdd_Social_Media_Trends[[#This Row],[Interactions]]/bbdd_Social_Media_Trends[[#This Row],[Views]]</f>
        <v>8.0584314458655701E-2</v>
      </c>
      <c r="N2712" s="1" t="s">
        <v>29</v>
      </c>
      <c r="O2712" s="4">
        <f t="shared" si="42"/>
        <v>0</v>
      </c>
    </row>
    <row r="2713" spans="1:15">
      <c r="A2713" s="1" t="s">
        <v>2753</v>
      </c>
      <c r="B2713" s="2">
        <v>44910</v>
      </c>
      <c r="C2713" s="13" t="str">
        <f>TEXT(bbdd_Social_Media_Trends[[#This Row],[Post_Date]],"aaaa-mm")</f>
        <v>2022-12</v>
      </c>
      <c r="D2713" s="1" t="s">
        <v>12</v>
      </c>
      <c r="E2713" s="1" t="s">
        <v>31</v>
      </c>
      <c r="F2713" s="1" t="s">
        <v>14</v>
      </c>
      <c r="G2713" s="1" t="s">
        <v>25</v>
      </c>
      <c r="H2713">
        <v>2877171</v>
      </c>
      <c r="I2713">
        <v>194774</v>
      </c>
      <c r="J2713">
        <v>63518</v>
      </c>
      <c r="K2713">
        <v>679</v>
      </c>
      <c r="L2713">
        <f>bbdd_Social_Media_Trends[[#This Row],[Likes]]+bbdd_Social_Media_Trends[[#This Row],[Shares]]+bbdd_Social_Media_Trends[[#This Row],[Comments]]</f>
        <v>258971</v>
      </c>
      <c r="M2713">
        <f>bbdd_Social_Media_Trends[[#This Row],[Interactions]]/bbdd_Social_Media_Trends[[#This Row],[Views]]</f>
        <v>9.0008901104591976E-2</v>
      </c>
      <c r="N2713" s="1" t="s">
        <v>16</v>
      </c>
      <c r="O2713" s="4">
        <f t="shared" si="42"/>
        <v>0</v>
      </c>
    </row>
    <row r="2714" spans="1:15">
      <c r="A2714" s="1" t="s">
        <v>2754</v>
      </c>
      <c r="B2714" s="2">
        <v>44745</v>
      </c>
      <c r="C2714" s="13" t="str">
        <f>TEXT(bbdd_Social_Media_Trends[[#This Row],[Post_Date]],"aaaa-mm")</f>
        <v>2022-07</v>
      </c>
      <c r="D2714" s="1" t="s">
        <v>12</v>
      </c>
      <c r="E2714" s="1" t="s">
        <v>52</v>
      </c>
      <c r="F2714" s="1" t="s">
        <v>32</v>
      </c>
      <c r="G2714" s="1" t="s">
        <v>25</v>
      </c>
      <c r="H2714">
        <v>2274614</v>
      </c>
      <c r="I2714">
        <v>97171</v>
      </c>
      <c r="J2714">
        <v>35263</v>
      </c>
      <c r="K2714">
        <v>30958</v>
      </c>
      <c r="L2714">
        <f>bbdd_Social_Media_Trends[[#This Row],[Likes]]+bbdd_Social_Media_Trends[[#This Row],[Shares]]+bbdd_Social_Media_Trends[[#This Row],[Comments]]</f>
        <v>163392</v>
      </c>
      <c r="M2714">
        <f>bbdd_Social_Media_Trends[[#This Row],[Interactions]]/bbdd_Social_Media_Trends[[#This Row],[Views]]</f>
        <v>7.1832847243532311E-2</v>
      </c>
      <c r="N2714" s="1" t="s">
        <v>16</v>
      </c>
      <c r="O2714" s="4">
        <f t="shared" si="42"/>
        <v>0</v>
      </c>
    </row>
    <row r="2715" spans="1:15">
      <c r="A2715" s="1" t="s">
        <v>2755</v>
      </c>
      <c r="B2715" s="2">
        <v>44892</v>
      </c>
      <c r="C2715" s="13" t="str">
        <f>TEXT(bbdd_Social_Media_Trends[[#This Row],[Post_Date]],"aaaa-mm")</f>
        <v>2022-11</v>
      </c>
      <c r="D2715" s="1" t="s">
        <v>27</v>
      </c>
      <c r="E2715" s="1" t="s">
        <v>46</v>
      </c>
      <c r="F2715" s="1" t="s">
        <v>47</v>
      </c>
      <c r="G2715" s="1" t="s">
        <v>60</v>
      </c>
      <c r="H2715">
        <v>4503399</v>
      </c>
      <c r="I2715">
        <v>493775</v>
      </c>
      <c r="J2715">
        <v>72985</v>
      </c>
      <c r="K2715">
        <v>44144</v>
      </c>
      <c r="L2715">
        <f>bbdd_Social_Media_Trends[[#This Row],[Likes]]+bbdd_Social_Media_Trends[[#This Row],[Shares]]+bbdd_Social_Media_Trends[[#This Row],[Comments]]</f>
        <v>610904</v>
      </c>
      <c r="M2715">
        <f>bbdd_Social_Media_Trends[[#This Row],[Interactions]]/bbdd_Social_Media_Trends[[#This Row],[Views]]</f>
        <v>0.1356539804711952</v>
      </c>
      <c r="N2715" s="1" t="s">
        <v>22</v>
      </c>
      <c r="O2715" s="4">
        <f t="shared" si="42"/>
        <v>0</v>
      </c>
    </row>
    <row r="2716" spans="1:15">
      <c r="A2716" s="1" t="s">
        <v>2756</v>
      </c>
      <c r="B2716" s="2">
        <v>45115</v>
      </c>
      <c r="C2716" s="13" t="str">
        <f>TEXT(bbdd_Social_Media_Trends[[#This Row],[Post_Date]],"aaaa-mm")</f>
        <v>2023-07</v>
      </c>
      <c r="D2716" s="1" t="s">
        <v>18</v>
      </c>
      <c r="E2716" s="1" t="s">
        <v>57</v>
      </c>
      <c r="F2716" s="1" t="s">
        <v>32</v>
      </c>
      <c r="G2716" s="1" t="s">
        <v>28</v>
      </c>
      <c r="H2716">
        <v>3535094</v>
      </c>
      <c r="I2716">
        <v>277346</v>
      </c>
      <c r="J2716">
        <v>18702</v>
      </c>
      <c r="K2716">
        <v>27624</v>
      </c>
      <c r="L2716">
        <f>bbdd_Social_Media_Trends[[#This Row],[Likes]]+bbdd_Social_Media_Trends[[#This Row],[Shares]]+bbdd_Social_Media_Trends[[#This Row],[Comments]]</f>
        <v>323672</v>
      </c>
      <c r="M2716">
        <f>bbdd_Social_Media_Trends[[#This Row],[Interactions]]/bbdd_Social_Media_Trends[[#This Row],[Views]]</f>
        <v>9.1559658668199484E-2</v>
      </c>
      <c r="N2716" s="1" t="s">
        <v>16</v>
      </c>
      <c r="O2716" s="4">
        <f t="shared" si="42"/>
        <v>0</v>
      </c>
    </row>
    <row r="2717" spans="1:15">
      <c r="A2717" s="1" t="s">
        <v>2757</v>
      </c>
      <c r="B2717" s="2">
        <v>45148</v>
      </c>
      <c r="C2717" s="13" t="str">
        <f>TEXT(bbdd_Social_Media_Trends[[#This Row],[Post_Date]],"aaaa-mm")</f>
        <v>2023-08</v>
      </c>
      <c r="D2717" s="1" t="s">
        <v>27</v>
      </c>
      <c r="E2717" s="1" t="s">
        <v>19</v>
      </c>
      <c r="F2717" s="1" t="s">
        <v>20</v>
      </c>
      <c r="G2717" s="1" t="s">
        <v>25</v>
      </c>
      <c r="H2717">
        <v>737845</v>
      </c>
      <c r="I2717">
        <v>258734</v>
      </c>
      <c r="J2717">
        <v>17484</v>
      </c>
      <c r="K2717">
        <v>7028</v>
      </c>
      <c r="L2717">
        <f>bbdd_Social_Media_Trends[[#This Row],[Likes]]+bbdd_Social_Media_Trends[[#This Row],[Shares]]+bbdd_Social_Media_Trends[[#This Row],[Comments]]</f>
        <v>283246</v>
      </c>
      <c r="M2717">
        <f>bbdd_Social_Media_Trends[[#This Row],[Interactions]]/bbdd_Social_Media_Trends[[#This Row],[Views]]</f>
        <v>0.38388279381170842</v>
      </c>
      <c r="N2717" s="1" t="s">
        <v>22</v>
      </c>
      <c r="O2717" s="4">
        <f t="shared" si="42"/>
        <v>0</v>
      </c>
    </row>
    <row r="2718" spans="1:15">
      <c r="A2718" s="1" t="s">
        <v>2758</v>
      </c>
      <c r="B2718" s="2">
        <v>45279</v>
      </c>
      <c r="C2718" s="13" t="str">
        <f>TEXT(bbdd_Social_Media_Trends[[#This Row],[Post_Date]],"aaaa-mm")</f>
        <v>2023-12</v>
      </c>
      <c r="D2718" s="1" t="s">
        <v>24</v>
      </c>
      <c r="E2718" s="1" t="s">
        <v>35</v>
      </c>
      <c r="F2718" s="1" t="s">
        <v>14</v>
      </c>
      <c r="G2718" s="1" t="s">
        <v>21</v>
      </c>
      <c r="H2718">
        <v>435830</v>
      </c>
      <c r="I2718">
        <v>288717</v>
      </c>
      <c r="J2718">
        <v>492</v>
      </c>
      <c r="K2718">
        <v>10374</v>
      </c>
      <c r="L2718">
        <f>bbdd_Social_Media_Trends[[#This Row],[Likes]]+bbdd_Social_Media_Trends[[#This Row],[Shares]]+bbdd_Social_Media_Trends[[#This Row],[Comments]]</f>
        <v>299583</v>
      </c>
      <c r="M2718">
        <f>bbdd_Social_Media_Trends[[#This Row],[Interactions]]/bbdd_Social_Media_Trends[[#This Row],[Views]]</f>
        <v>0.6873849895601496</v>
      </c>
      <c r="N2718" s="1" t="s">
        <v>22</v>
      </c>
      <c r="O2718" s="4">
        <f t="shared" si="42"/>
        <v>0</v>
      </c>
    </row>
    <row r="2719" spans="1:15">
      <c r="A2719" s="1" t="s">
        <v>2759</v>
      </c>
      <c r="B2719" s="2">
        <v>44879</v>
      </c>
      <c r="C2719" s="13" t="str">
        <f>TEXT(bbdd_Social_Media_Trends[[#This Row],[Post_Date]],"aaaa-mm")</f>
        <v>2022-11</v>
      </c>
      <c r="D2719" s="1" t="s">
        <v>12</v>
      </c>
      <c r="E2719" s="1" t="s">
        <v>52</v>
      </c>
      <c r="F2719" s="1" t="s">
        <v>14</v>
      </c>
      <c r="G2719" s="1" t="s">
        <v>25</v>
      </c>
      <c r="H2719">
        <v>2693423</v>
      </c>
      <c r="I2719">
        <v>222683</v>
      </c>
      <c r="J2719">
        <v>32845</v>
      </c>
      <c r="K2719">
        <v>15899</v>
      </c>
      <c r="L2719">
        <f>bbdd_Social_Media_Trends[[#This Row],[Likes]]+bbdd_Social_Media_Trends[[#This Row],[Shares]]+bbdd_Social_Media_Trends[[#This Row],[Comments]]</f>
        <v>271427</v>
      </c>
      <c r="M2719">
        <f>bbdd_Social_Media_Trends[[#This Row],[Interactions]]/bbdd_Social_Media_Trends[[#This Row],[Views]]</f>
        <v>0.10077399650927463</v>
      </c>
      <c r="N2719" s="1" t="s">
        <v>16</v>
      </c>
      <c r="O2719" s="4">
        <f t="shared" si="42"/>
        <v>0</v>
      </c>
    </row>
    <row r="2720" spans="1:15">
      <c r="A2720" s="1" t="s">
        <v>2760</v>
      </c>
      <c r="B2720" s="2">
        <v>44704</v>
      </c>
      <c r="C2720" s="13" t="str">
        <f>TEXT(bbdd_Social_Media_Trends[[#This Row],[Post_Date]],"aaaa-mm")</f>
        <v>2022-05</v>
      </c>
      <c r="D2720" s="1" t="s">
        <v>18</v>
      </c>
      <c r="E2720" s="1" t="s">
        <v>13</v>
      </c>
      <c r="F2720" s="1" t="s">
        <v>41</v>
      </c>
      <c r="G2720" s="1" t="s">
        <v>15</v>
      </c>
      <c r="H2720">
        <v>4621169</v>
      </c>
      <c r="I2720">
        <v>273643</v>
      </c>
      <c r="J2720">
        <v>43438</v>
      </c>
      <c r="K2720">
        <v>18369</v>
      </c>
      <c r="L2720">
        <f>bbdd_Social_Media_Trends[[#This Row],[Likes]]+bbdd_Social_Media_Trends[[#This Row],[Shares]]+bbdd_Social_Media_Trends[[#This Row],[Comments]]</f>
        <v>335450</v>
      </c>
      <c r="M2720">
        <f>bbdd_Social_Media_Trends[[#This Row],[Interactions]]/bbdd_Social_Media_Trends[[#This Row],[Views]]</f>
        <v>7.2589857674540792E-2</v>
      </c>
      <c r="N2720" s="1" t="s">
        <v>22</v>
      </c>
      <c r="O2720" s="4">
        <f t="shared" si="42"/>
        <v>0</v>
      </c>
    </row>
    <row r="2721" spans="1:15">
      <c r="A2721" s="1" t="s">
        <v>2761</v>
      </c>
      <c r="B2721" s="2">
        <v>44605</v>
      </c>
      <c r="C2721" s="13" t="str">
        <f>TEXT(bbdd_Social_Media_Trends[[#This Row],[Post_Date]],"aaaa-mm")</f>
        <v>2022-02</v>
      </c>
      <c r="D2721" s="1" t="s">
        <v>24</v>
      </c>
      <c r="E2721" s="1" t="s">
        <v>35</v>
      </c>
      <c r="F2721" s="1" t="s">
        <v>14</v>
      </c>
      <c r="G2721" s="1" t="s">
        <v>37</v>
      </c>
      <c r="H2721">
        <v>4185185</v>
      </c>
      <c r="I2721">
        <v>11304</v>
      </c>
      <c r="J2721">
        <v>89974</v>
      </c>
      <c r="K2721">
        <v>12613</v>
      </c>
      <c r="L2721">
        <f>bbdd_Social_Media_Trends[[#This Row],[Likes]]+bbdd_Social_Media_Trends[[#This Row],[Shares]]+bbdd_Social_Media_Trends[[#This Row],[Comments]]</f>
        <v>113891</v>
      </c>
      <c r="M2721">
        <f>bbdd_Social_Media_Trends[[#This Row],[Interactions]]/bbdd_Social_Media_Trends[[#This Row],[Views]]</f>
        <v>2.7212895009420132E-2</v>
      </c>
      <c r="N2721" s="1" t="s">
        <v>16</v>
      </c>
      <c r="O2721" s="4">
        <f t="shared" si="42"/>
        <v>0</v>
      </c>
    </row>
    <row r="2722" spans="1:15">
      <c r="A2722" s="1" t="s">
        <v>2762</v>
      </c>
      <c r="B2722" s="2">
        <v>45240</v>
      </c>
      <c r="C2722" s="13" t="str">
        <f>TEXT(bbdd_Social_Media_Trends[[#This Row],[Post_Date]],"aaaa-mm")</f>
        <v>2023-11</v>
      </c>
      <c r="D2722" s="1" t="s">
        <v>18</v>
      </c>
      <c r="E2722" s="1" t="s">
        <v>46</v>
      </c>
      <c r="F2722" s="1" t="s">
        <v>41</v>
      </c>
      <c r="G2722" s="1" t="s">
        <v>15</v>
      </c>
      <c r="H2722">
        <v>1170696</v>
      </c>
      <c r="I2722">
        <v>429372</v>
      </c>
      <c r="J2722">
        <v>49207</v>
      </c>
      <c r="K2722">
        <v>49136</v>
      </c>
      <c r="L2722">
        <f>bbdd_Social_Media_Trends[[#This Row],[Likes]]+bbdd_Social_Media_Trends[[#This Row],[Shares]]+bbdd_Social_Media_Trends[[#This Row],[Comments]]</f>
        <v>527715</v>
      </c>
      <c r="M2722">
        <f>bbdd_Social_Media_Trends[[#This Row],[Interactions]]/bbdd_Social_Media_Trends[[#This Row],[Views]]</f>
        <v>0.45077031099448533</v>
      </c>
      <c r="N2722" s="1" t="s">
        <v>29</v>
      </c>
      <c r="O2722" s="4">
        <f t="shared" si="42"/>
        <v>0</v>
      </c>
    </row>
    <row r="2723" spans="1:15">
      <c r="A2723" s="1" t="s">
        <v>2763</v>
      </c>
      <c r="B2723" s="2">
        <v>44959</v>
      </c>
      <c r="C2723" s="13" t="str">
        <f>TEXT(bbdd_Social_Media_Trends[[#This Row],[Post_Date]],"aaaa-mm")</f>
        <v>2023-02</v>
      </c>
      <c r="D2723" s="1" t="s">
        <v>12</v>
      </c>
      <c r="E2723" s="1" t="s">
        <v>39</v>
      </c>
      <c r="F2723" s="1" t="s">
        <v>14</v>
      </c>
      <c r="G2723" s="1" t="s">
        <v>60</v>
      </c>
      <c r="H2723">
        <v>1215490</v>
      </c>
      <c r="I2723">
        <v>112430</v>
      </c>
      <c r="J2723">
        <v>80565</v>
      </c>
      <c r="K2723">
        <v>2738</v>
      </c>
      <c r="L2723">
        <f>bbdd_Social_Media_Trends[[#This Row],[Likes]]+bbdd_Social_Media_Trends[[#This Row],[Shares]]+bbdd_Social_Media_Trends[[#This Row],[Comments]]</f>
        <v>195733</v>
      </c>
      <c r="M2723">
        <f>bbdd_Social_Media_Trends[[#This Row],[Interactions]]/bbdd_Social_Media_Trends[[#This Row],[Views]]</f>
        <v>0.16103217632395167</v>
      </c>
      <c r="N2723" s="1" t="s">
        <v>22</v>
      </c>
      <c r="O2723" s="4">
        <f t="shared" si="42"/>
        <v>0</v>
      </c>
    </row>
    <row r="2724" spans="1:15">
      <c r="A2724" s="1" t="s">
        <v>2764</v>
      </c>
      <c r="B2724" s="2">
        <v>44713</v>
      </c>
      <c r="C2724" s="13" t="str">
        <f>TEXT(bbdd_Social_Media_Trends[[#This Row],[Post_Date]],"aaaa-mm")</f>
        <v>2022-06</v>
      </c>
      <c r="D2724" s="1" t="s">
        <v>24</v>
      </c>
      <c r="E2724" s="1" t="s">
        <v>46</v>
      </c>
      <c r="F2724" s="1" t="s">
        <v>36</v>
      </c>
      <c r="G2724" s="1" t="s">
        <v>37</v>
      </c>
      <c r="H2724">
        <v>3218850</v>
      </c>
      <c r="I2724">
        <v>182607</v>
      </c>
      <c r="J2724">
        <v>48640</v>
      </c>
      <c r="K2724">
        <v>15068</v>
      </c>
      <c r="L2724">
        <f>bbdd_Social_Media_Trends[[#This Row],[Likes]]+bbdd_Social_Media_Trends[[#This Row],[Shares]]+bbdd_Social_Media_Trends[[#This Row],[Comments]]</f>
        <v>246315</v>
      </c>
      <c r="M2724">
        <f>bbdd_Social_Media_Trends[[#This Row],[Interactions]]/bbdd_Social_Media_Trends[[#This Row],[Views]]</f>
        <v>7.6522671140314094E-2</v>
      </c>
      <c r="N2724" s="1" t="s">
        <v>22</v>
      </c>
      <c r="O2724" s="4">
        <f t="shared" si="42"/>
        <v>0</v>
      </c>
    </row>
    <row r="2725" spans="1:15">
      <c r="A2725" s="1" t="s">
        <v>2765</v>
      </c>
      <c r="B2725" s="2">
        <v>44817</v>
      </c>
      <c r="C2725" s="13" t="str">
        <f>TEXT(bbdd_Social_Media_Trends[[#This Row],[Post_Date]],"aaaa-mm")</f>
        <v>2022-09</v>
      </c>
      <c r="D2725" s="1" t="s">
        <v>12</v>
      </c>
      <c r="E2725" s="1" t="s">
        <v>52</v>
      </c>
      <c r="F2725" s="1" t="s">
        <v>32</v>
      </c>
      <c r="G2725" s="1" t="s">
        <v>44</v>
      </c>
      <c r="H2725">
        <v>2206465</v>
      </c>
      <c r="I2725">
        <v>108422</v>
      </c>
      <c r="J2725">
        <v>93547</v>
      </c>
      <c r="K2725">
        <v>6106</v>
      </c>
      <c r="L2725">
        <f>bbdd_Social_Media_Trends[[#This Row],[Likes]]+bbdd_Social_Media_Trends[[#This Row],[Shares]]+bbdd_Social_Media_Trends[[#This Row],[Comments]]</f>
        <v>208075</v>
      </c>
      <c r="M2725">
        <f>bbdd_Social_Media_Trends[[#This Row],[Interactions]]/bbdd_Social_Media_Trends[[#This Row],[Views]]</f>
        <v>9.4302424919497932E-2</v>
      </c>
      <c r="N2725" s="1" t="s">
        <v>29</v>
      </c>
      <c r="O2725" s="4">
        <f t="shared" si="42"/>
        <v>0</v>
      </c>
    </row>
    <row r="2726" spans="1:15">
      <c r="A2726" s="1" t="s">
        <v>2766</v>
      </c>
      <c r="B2726" s="2">
        <v>44695</v>
      </c>
      <c r="C2726" s="13" t="str">
        <f>TEXT(bbdd_Social_Media_Trends[[#This Row],[Post_Date]],"aaaa-mm")</f>
        <v>2022-05</v>
      </c>
      <c r="D2726" s="1" t="s">
        <v>27</v>
      </c>
      <c r="E2726" s="1" t="s">
        <v>35</v>
      </c>
      <c r="F2726" s="1" t="s">
        <v>20</v>
      </c>
      <c r="G2726" s="1" t="s">
        <v>15</v>
      </c>
      <c r="H2726">
        <v>1145845</v>
      </c>
      <c r="I2726">
        <v>286985</v>
      </c>
      <c r="J2726">
        <v>22315</v>
      </c>
      <c r="K2726">
        <v>26378</v>
      </c>
      <c r="L2726">
        <f>bbdd_Social_Media_Trends[[#This Row],[Likes]]+bbdd_Social_Media_Trends[[#This Row],[Shares]]+bbdd_Social_Media_Trends[[#This Row],[Comments]]</f>
        <v>335678</v>
      </c>
      <c r="M2726">
        <f>bbdd_Social_Media_Trends[[#This Row],[Interactions]]/bbdd_Social_Media_Trends[[#This Row],[Views]]</f>
        <v>0.29295236266685287</v>
      </c>
      <c r="N2726" s="1" t="s">
        <v>29</v>
      </c>
      <c r="O2726" s="4">
        <f t="shared" si="42"/>
        <v>0</v>
      </c>
    </row>
    <row r="2727" spans="1:15">
      <c r="A2727" s="1" t="s">
        <v>2767</v>
      </c>
      <c r="B2727" s="2">
        <v>45091</v>
      </c>
      <c r="C2727" s="13" t="str">
        <f>TEXT(bbdd_Social_Media_Trends[[#This Row],[Post_Date]],"aaaa-mm")</f>
        <v>2023-06</v>
      </c>
      <c r="D2727" s="1" t="s">
        <v>27</v>
      </c>
      <c r="E2727" s="1" t="s">
        <v>13</v>
      </c>
      <c r="F2727" s="1" t="s">
        <v>36</v>
      </c>
      <c r="G2727" s="1" t="s">
        <v>21</v>
      </c>
      <c r="H2727">
        <v>1033019</v>
      </c>
      <c r="I2727">
        <v>459345</v>
      </c>
      <c r="J2727">
        <v>67564</v>
      </c>
      <c r="K2727">
        <v>42749</v>
      </c>
      <c r="L2727">
        <f>bbdd_Social_Media_Trends[[#This Row],[Likes]]+bbdd_Social_Media_Trends[[#This Row],[Shares]]+bbdd_Social_Media_Trends[[#This Row],[Comments]]</f>
        <v>569658</v>
      </c>
      <c r="M2727">
        <f>bbdd_Social_Media_Trends[[#This Row],[Interactions]]/bbdd_Social_Media_Trends[[#This Row],[Views]]</f>
        <v>0.55144968291967522</v>
      </c>
      <c r="N2727" s="1" t="s">
        <v>22</v>
      </c>
      <c r="O2727" s="4">
        <f t="shared" si="42"/>
        <v>0</v>
      </c>
    </row>
    <row r="2728" spans="1:15">
      <c r="A2728" s="1" t="s">
        <v>2768</v>
      </c>
      <c r="B2728" s="2">
        <v>44763</v>
      </c>
      <c r="C2728" s="13" t="str">
        <f>TEXT(bbdd_Social_Media_Trends[[#This Row],[Post_Date]],"aaaa-mm")</f>
        <v>2022-07</v>
      </c>
      <c r="D2728" s="1" t="s">
        <v>12</v>
      </c>
      <c r="E2728" s="1" t="s">
        <v>49</v>
      </c>
      <c r="F2728" s="1" t="s">
        <v>32</v>
      </c>
      <c r="G2728" s="1" t="s">
        <v>44</v>
      </c>
      <c r="H2728">
        <v>2416729</v>
      </c>
      <c r="I2728">
        <v>370531</v>
      </c>
      <c r="J2728">
        <v>45676</v>
      </c>
      <c r="K2728">
        <v>35700</v>
      </c>
      <c r="L2728">
        <f>bbdd_Social_Media_Trends[[#This Row],[Likes]]+bbdd_Social_Media_Trends[[#This Row],[Shares]]+bbdd_Social_Media_Trends[[#This Row],[Comments]]</f>
        <v>451907</v>
      </c>
      <c r="M2728">
        <f>bbdd_Social_Media_Trends[[#This Row],[Interactions]]/bbdd_Social_Media_Trends[[#This Row],[Views]]</f>
        <v>0.18699117691722986</v>
      </c>
      <c r="N2728" s="1" t="s">
        <v>16</v>
      </c>
      <c r="O2728" s="4">
        <f t="shared" si="42"/>
        <v>0</v>
      </c>
    </row>
    <row r="2729" spans="1:15">
      <c r="A2729" s="1" t="s">
        <v>2769</v>
      </c>
      <c r="B2729" s="2">
        <v>44654</v>
      </c>
      <c r="C2729" s="13" t="str">
        <f>TEXT(bbdd_Social_Media_Trends[[#This Row],[Post_Date]],"aaaa-mm")</f>
        <v>2022-04</v>
      </c>
      <c r="D2729" s="1" t="s">
        <v>24</v>
      </c>
      <c r="E2729" s="1" t="s">
        <v>39</v>
      </c>
      <c r="F2729" s="1" t="s">
        <v>36</v>
      </c>
      <c r="G2729" s="1" t="s">
        <v>60</v>
      </c>
      <c r="H2729">
        <v>1942872</v>
      </c>
      <c r="I2729">
        <v>108781</v>
      </c>
      <c r="J2729">
        <v>71823</v>
      </c>
      <c r="K2729">
        <v>49737</v>
      </c>
      <c r="L2729">
        <f>bbdd_Social_Media_Trends[[#This Row],[Likes]]+bbdd_Social_Media_Trends[[#This Row],[Shares]]+bbdd_Social_Media_Trends[[#This Row],[Comments]]</f>
        <v>230341</v>
      </c>
      <c r="M2729">
        <f>bbdd_Social_Media_Trends[[#This Row],[Interactions]]/bbdd_Social_Media_Trends[[#This Row],[Views]]</f>
        <v>0.11855696103500385</v>
      </c>
      <c r="N2729" s="1" t="s">
        <v>22</v>
      </c>
      <c r="O2729" s="4">
        <f t="shared" si="42"/>
        <v>0</v>
      </c>
    </row>
    <row r="2730" spans="1:15">
      <c r="A2730" s="1" t="s">
        <v>2770</v>
      </c>
      <c r="B2730" s="2">
        <v>44769</v>
      </c>
      <c r="C2730" s="13" t="str">
        <f>TEXT(bbdd_Social_Media_Trends[[#This Row],[Post_Date]],"aaaa-mm")</f>
        <v>2022-07</v>
      </c>
      <c r="D2730" s="1" t="s">
        <v>27</v>
      </c>
      <c r="E2730" s="1" t="s">
        <v>35</v>
      </c>
      <c r="F2730" s="1" t="s">
        <v>32</v>
      </c>
      <c r="G2730" s="1" t="s">
        <v>21</v>
      </c>
      <c r="H2730">
        <v>4713381</v>
      </c>
      <c r="I2730">
        <v>439146</v>
      </c>
      <c r="J2730">
        <v>82572</v>
      </c>
      <c r="K2730">
        <v>17212</v>
      </c>
      <c r="L2730">
        <f>bbdd_Social_Media_Trends[[#This Row],[Likes]]+bbdd_Social_Media_Trends[[#This Row],[Shares]]+bbdd_Social_Media_Trends[[#This Row],[Comments]]</f>
        <v>538930</v>
      </c>
      <c r="M2730">
        <f>bbdd_Social_Media_Trends[[#This Row],[Interactions]]/bbdd_Social_Media_Trends[[#This Row],[Views]]</f>
        <v>0.11434042781604119</v>
      </c>
      <c r="N2730" s="1" t="s">
        <v>16</v>
      </c>
      <c r="O2730" s="4">
        <f t="shared" si="42"/>
        <v>0</v>
      </c>
    </row>
    <row r="2731" spans="1:15">
      <c r="A2731" s="1" t="s">
        <v>2771</v>
      </c>
      <c r="B2731" s="2">
        <v>44615</v>
      </c>
      <c r="C2731" s="13" t="str">
        <f>TEXT(bbdd_Social_Media_Trends[[#This Row],[Post_Date]],"aaaa-mm")</f>
        <v>2022-02</v>
      </c>
      <c r="D2731" s="1" t="s">
        <v>12</v>
      </c>
      <c r="E2731" s="1" t="s">
        <v>59</v>
      </c>
      <c r="F2731" s="1" t="s">
        <v>14</v>
      </c>
      <c r="G2731" s="1" t="s">
        <v>44</v>
      </c>
      <c r="H2731">
        <v>2194817</v>
      </c>
      <c r="I2731">
        <v>62191</v>
      </c>
      <c r="J2731">
        <v>83327</v>
      </c>
      <c r="K2731">
        <v>16736</v>
      </c>
      <c r="L2731">
        <f>bbdd_Social_Media_Trends[[#This Row],[Likes]]+bbdd_Social_Media_Trends[[#This Row],[Shares]]+bbdd_Social_Media_Trends[[#This Row],[Comments]]</f>
        <v>162254</v>
      </c>
      <c r="M2731">
        <f>bbdd_Social_Media_Trends[[#This Row],[Interactions]]/bbdd_Social_Media_Trends[[#This Row],[Views]]</f>
        <v>7.3925981072681682E-2</v>
      </c>
      <c r="N2731" s="1" t="s">
        <v>22</v>
      </c>
      <c r="O2731" s="4">
        <f t="shared" si="42"/>
        <v>0</v>
      </c>
    </row>
    <row r="2732" spans="1:15">
      <c r="A2732" s="1" t="s">
        <v>2772</v>
      </c>
      <c r="B2732" s="2">
        <v>45273</v>
      </c>
      <c r="C2732" s="13" t="str">
        <f>TEXT(bbdd_Social_Media_Trends[[#This Row],[Post_Date]],"aaaa-mm")</f>
        <v>2023-12</v>
      </c>
      <c r="D2732" s="1" t="s">
        <v>18</v>
      </c>
      <c r="E2732" s="1" t="s">
        <v>13</v>
      </c>
      <c r="F2732" s="1" t="s">
        <v>36</v>
      </c>
      <c r="G2732" s="1" t="s">
        <v>21</v>
      </c>
      <c r="H2732">
        <v>1150787</v>
      </c>
      <c r="I2732">
        <v>65081</v>
      </c>
      <c r="J2732">
        <v>31527</v>
      </c>
      <c r="K2732">
        <v>30435</v>
      </c>
      <c r="L2732">
        <f>bbdd_Social_Media_Trends[[#This Row],[Likes]]+bbdd_Social_Media_Trends[[#This Row],[Shares]]+bbdd_Social_Media_Trends[[#This Row],[Comments]]</f>
        <v>127043</v>
      </c>
      <c r="M2732">
        <f>bbdd_Social_Media_Trends[[#This Row],[Interactions]]/bbdd_Social_Media_Trends[[#This Row],[Views]]</f>
        <v>0.11039662422324896</v>
      </c>
      <c r="N2732" s="1" t="s">
        <v>22</v>
      </c>
      <c r="O2732" s="4">
        <f t="shared" si="42"/>
        <v>0</v>
      </c>
    </row>
    <row r="2733" spans="1:15">
      <c r="A2733" s="1" t="s">
        <v>2773</v>
      </c>
      <c r="B2733" s="2">
        <v>44610</v>
      </c>
      <c r="C2733" s="13" t="str">
        <f>TEXT(bbdd_Social_Media_Trends[[#This Row],[Post_Date]],"aaaa-mm")</f>
        <v>2022-02</v>
      </c>
      <c r="D2733" s="1" t="s">
        <v>27</v>
      </c>
      <c r="E2733" s="1" t="s">
        <v>19</v>
      </c>
      <c r="F2733" s="1" t="s">
        <v>47</v>
      </c>
      <c r="G2733" s="1" t="s">
        <v>28</v>
      </c>
      <c r="H2733">
        <v>3865208</v>
      </c>
      <c r="I2733">
        <v>392633</v>
      </c>
      <c r="J2733">
        <v>38093</v>
      </c>
      <c r="K2733">
        <v>35867</v>
      </c>
      <c r="L2733">
        <f>bbdd_Social_Media_Trends[[#This Row],[Likes]]+bbdd_Social_Media_Trends[[#This Row],[Shares]]+bbdd_Social_Media_Trends[[#This Row],[Comments]]</f>
        <v>466593</v>
      </c>
      <c r="M2733">
        <f>bbdd_Social_Media_Trends[[#This Row],[Interactions]]/bbdd_Social_Media_Trends[[#This Row],[Views]]</f>
        <v>0.1207161425724049</v>
      </c>
      <c r="N2733" s="1" t="s">
        <v>29</v>
      </c>
      <c r="O2733" s="4">
        <f t="shared" si="42"/>
        <v>0</v>
      </c>
    </row>
    <row r="2734" spans="1:15">
      <c r="A2734" s="1" t="s">
        <v>2774</v>
      </c>
      <c r="B2734" s="2">
        <v>44643</v>
      </c>
      <c r="C2734" s="13" t="str">
        <f>TEXT(bbdd_Social_Media_Trends[[#This Row],[Post_Date]],"aaaa-mm")</f>
        <v>2022-03</v>
      </c>
      <c r="D2734" s="1" t="s">
        <v>24</v>
      </c>
      <c r="E2734" s="1" t="s">
        <v>13</v>
      </c>
      <c r="F2734" s="1" t="s">
        <v>47</v>
      </c>
      <c r="G2734" s="1" t="s">
        <v>28</v>
      </c>
      <c r="H2734">
        <v>2680307</v>
      </c>
      <c r="I2734">
        <v>263946</v>
      </c>
      <c r="J2734">
        <v>18402</v>
      </c>
      <c r="K2734">
        <v>30996</v>
      </c>
      <c r="L2734">
        <f>bbdd_Social_Media_Trends[[#This Row],[Likes]]+bbdd_Social_Media_Trends[[#This Row],[Shares]]+bbdd_Social_Media_Trends[[#This Row],[Comments]]</f>
        <v>313344</v>
      </c>
      <c r="M2734">
        <f>bbdd_Social_Media_Trends[[#This Row],[Interactions]]/bbdd_Social_Media_Trends[[#This Row],[Views]]</f>
        <v>0.11690601113976869</v>
      </c>
      <c r="N2734" s="1" t="s">
        <v>29</v>
      </c>
      <c r="O2734" s="4">
        <f t="shared" si="42"/>
        <v>0</v>
      </c>
    </row>
    <row r="2735" spans="1:15">
      <c r="A2735" s="1" t="s">
        <v>2775</v>
      </c>
      <c r="B2735" s="2">
        <v>44895</v>
      </c>
      <c r="C2735" s="13" t="str">
        <f>TEXT(bbdd_Social_Media_Trends[[#This Row],[Post_Date]],"aaaa-mm")</f>
        <v>2022-11</v>
      </c>
      <c r="D2735" s="1" t="s">
        <v>24</v>
      </c>
      <c r="E2735" s="1" t="s">
        <v>49</v>
      </c>
      <c r="F2735" s="1" t="s">
        <v>41</v>
      </c>
      <c r="G2735" s="1" t="s">
        <v>15</v>
      </c>
      <c r="H2735">
        <v>1332493</v>
      </c>
      <c r="I2735">
        <v>308312</v>
      </c>
      <c r="J2735">
        <v>80258</v>
      </c>
      <c r="K2735">
        <v>33772</v>
      </c>
      <c r="L2735">
        <f>bbdd_Social_Media_Trends[[#This Row],[Likes]]+bbdd_Social_Media_Trends[[#This Row],[Shares]]+bbdd_Social_Media_Trends[[#This Row],[Comments]]</f>
        <v>422342</v>
      </c>
      <c r="M2735">
        <f>bbdd_Social_Media_Trends[[#This Row],[Interactions]]/bbdd_Social_Media_Trends[[#This Row],[Views]]</f>
        <v>0.31695626168392632</v>
      </c>
      <c r="N2735" s="1" t="s">
        <v>16</v>
      </c>
      <c r="O2735" s="4">
        <f t="shared" si="42"/>
        <v>0</v>
      </c>
    </row>
    <row r="2736" spans="1:15">
      <c r="A2736" s="1" t="s">
        <v>2776</v>
      </c>
      <c r="B2736" s="2">
        <v>45173</v>
      </c>
      <c r="C2736" s="13" t="str">
        <f>TEXT(bbdd_Social_Media_Trends[[#This Row],[Post_Date]],"aaaa-mm")</f>
        <v>2023-09</v>
      </c>
      <c r="D2736" s="1" t="s">
        <v>18</v>
      </c>
      <c r="E2736" s="1" t="s">
        <v>39</v>
      </c>
      <c r="F2736" s="1" t="s">
        <v>41</v>
      </c>
      <c r="G2736" s="1" t="s">
        <v>25</v>
      </c>
      <c r="H2736">
        <v>4312788</v>
      </c>
      <c r="I2736">
        <v>124275</v>
      </c>
      <c r="J2736">
        <v>98380</v>
      </c>
      <c r="K2736">
        <v>8457</v>
      </c>
      <c r="L2736">
        <f>bbdd_Social_Media_Trends[[#This Row],[Likes]]+bbdd_Social_Media_Trends[[#This Row],[Shares]]+bbdd_Social_Media_Trends[[#This Row],[Comments]]</f>
        <v>231112</v>
      </c>
      <c r="M2736">
        <f>bbdd_Social_Media_Trends[[#This Row],[Interactions]]/bbdd_Social_Media_Trends[[#This Row],[Views]]</f>
        <v>5.3587609685428542E-2</v>
      </c>
      <c r="N2736" s="1" t="s">
        <v>22</v>
      </c>
      <c r="O2736" s="4">
        <f t="shared" si="42"/>
        <v>0</v>
      </c>
    </row>
    <row r="2737" spans="1:15">
      <c r="A2737" s="1" t="s">
        <v>2777</v>
      </c>
      <c r="B2737" s="2">
        <v>44833</v>
      </c>
      <c r="C2737" s="13" t="str">
        <f>TEXT(bbdd_Social_Media_Trends[[#This Row],[Post_Date]],"aaaa-mm")</f>
        <v>2022-09</v>
      </c>
      <c r="D2737" s="1" t="s">
        <v>12</v>
      </c>
      <c r="E2737" s="1" t="s">
        <v>52</v>
      </c>
      <c r="F2737" s="1" t="s">
        <v>32</v>
      </c>
      <c r="G2737" s="1" t="s">
        <v>37</v>
      </c>
      <c r="H2737">
        <v>2723438</v>
      </c>
      <c r="I2737">
        <v>27284</v>
      </c>
      <c r="J2737">
        <v>56796</v>
      </c>
      <c r="K2737">
        <v>28506</v>
      </c>
      <c r="L2737">
        <f>bbdd_Social_Media_Trends[[#This Row],[Likes]]+bbdd_Social_Media_Trends[[#This Row],[Shares]]+bbdd_Social_Media_Trends[[#This Row],[Comments]]</f>
        <v>112586</v>
      </c>
      <c r="M2737">
        <f>bbdd_Social_Media_Trends[[#This Row],[Interactions]]/bbdd_Social_Media_Trends[[#This Row],[Views]]</f>
        <v>4.1339659650779639E-2</v>
      </c>
      <c r="N2737" s="1" t="s">
        <v>16</v>
      </c>
      <c r="O2737" s="4">
        <f t="shared" si="42"/>
        <v>0</v>
      </c>
    </row>
    <row r="2738" spans="1:15">
      <c r="A2738" s="1" t="s">
        <v>2778</v>
      </c>
      <c r="B2738" s="2">
        <v>44627</v>
      </c>
      <c r="C2738" s="13" t="str">
        <f>TEXT(bbdd_Social_Media_Trends[[#This Row],[Post_Date]],"aaaa-mm")</f>
        <v>2022-03</v>
      </c>
      <c r="D2738" s="1" t="s">
        <v>24</v>
      </c>
      <c r="E2738" s="1" t="s">
        <v>35</v>
      </c>
      <c r="F2738" s="1" t="s">
        <v>47</v>
      </c>
      <c r="G2738" s="1" t="s">
        <v>25</v>
      </c>
      <c r="H2738">
        <v>58002</v>
      </c>
      <c r="I2738">
        <v>227583</v>
      </c>
      <c r="J2738">
        <v>4238</v>
      </c>
      <c r="K2738">
        <v>44828</v>
      </c>
      <c r="L2738">
        <f>bbdd_Social_Media_Trends[[#This Row],[Likes]]+bbdd_Social_Media_Trends[[#This Row],[Shares]]+bbdd_Social_Media_Trends[[#This Row],[Comments]]</f>
        <v>276649</v>
      </c>
      <c r="M2738">
        <f>bbdd_Social_Media_Trends[[#This Row],[Interactions]]/bbdd_Social_Media_Trends[[#This Row],[Views]]</f>
        <v>4.7696458742801973</v>
      </c>
      <c r="N2738" s="1" t="s">
        <v>16</v>
      </c>
      <c r="O2738" s="4">
        <f t="shared" si="42"/>
        <v>0</v>
      </c>
    </row>
    <row r="2739" spans="1:15">
      <c r="A2739" s="1" t="s">
        <v>2779</v>
      </c>
      <c r="B2739" s="2">
        <v>45156</v>
      </c>
      <c r="C2739" s="13" t="str">
        <f>TEXT(bbdd_Social_Media_Trends[[#This Row],[Post_Date]],"aaaa-mm")</f>
        <v>2023-08</v>
      </c>
      <c r="D2739" s="1" t="s">
        <v>24</v>
      </c>
      <c r="E2739" s="1" t="s">
        <v>35</v>
      </c>
      <c r="F2739" s="1" t="s">
        <v>14</v>
      </c>
      <c r="G2739" s="1" t="s">
        <v>50</v>
      </c>
      <c r="H2739">
        <v>4925883</v>
      </c>
      <c r="I2739">
        <v>316798</v>
      </c>
      <c r="J2739">
        <v>20215</v>
      </c>
      <c r="K2739">
        <v>12908</v>
      </c>
      <c r="L2739">
        <f>bbdd_Social_Media_Trends[[#This Row],[Likes]]+bbdd_Social_Media_Trends[[#This Row],[Shares]]+bbdd_Social_Media_Trends[[#This Row],[Comments]]</f>
        <v>349921</v>
      </c>
      <c r="M2739">
        <f>bbdd_Social_Media_Trends[[#This Row],[Interactions]]/bbdd_Social_Media_Trends[[#This Row],[Views]]</f>
        <v>7.1037213023533038E-2</v>
      </c>
      <c r="N2739" s="1" t="s">
        <v>16</v>
      </c>
      <c r="O2739" s="4">
        <f t="shared" si="42"/>
        <v>0</v>
      </c>
    </row>
    <row r="2740" spans="1:15">
      <c r="A2740" s="1" t="s">
        <v>2780</v>
      </c>
      <c r="B2740" s="2">
        <v>44811</v>
      </c>
      <c r="C2740" s="13" t="str">
        <f>TEXT(bbdd_Social_Media_Trends[[#This Row],[Post_Date]],"aaaa-mm")</f>
        <v>2022-09</v>
      </c>
      <c r="D2740" s="1" t="s">
        <v>27</v>
      </c>
      <c r="E2740" s="1" t="s">
        <v>19</v>
      </c>
      <c r="F2740" s="1" t="s">
        <v>14</v>
      </c>
      <c r="G2740" s="1" t="s">
        <v>25</v>
      </c>
      <c r="H2740">
        <v>131069</v>
      </c>
      <c r="I2740">
        <v>228706</v>
      </c>
      <c r="J2740">
        <v>29198</v>
      </c>
      <c r="K2740">
        <v>32033</v>
      </c>
      <c r="L2740">
        <f>bbdd_Social_Media_Trends[[#This Row],[Likes]]+bbdd_Social_Media_Trends[[#This Row],[Shares]]+bbdd_Social_Media_Trends[[#This Row],[Comments]]</f>
        <v>289937</v>
      </c>
      <c r="M2740">
        <f>bbdd_Social_Media_Trends[[#This Row],[Interactions]]/bbdd_Social_Media_Trends[[#This Row],[Views]]</f>
        <v>2.2120943930296257</v>
      </c>
      <c r="N2740" s="1" t="s">
        <v>16</v>
      </c>
      <c r="O2740" s="4">
        <f t="shared" si="42"/>
        <v>0</v>
      </c>
    </row>
    <row r="2741" spans="1:15">
      <c r="A2741" s="1" t="s">
        <v>2781</v>
      </c>
      <c r="B2741" s="2">
        <v>44834</v>
      </c>
      <c r="C2741" s="13" t="str">
        <f>TEXT(bbdd_Social_Media_Trends[[#This Row],[Post_Date]],"aaaa-mm")</f>
        <v>2022-09</v>
      </c>
      <c r="D2741" s="1" t="s">
        <v>18</v>
      </c>
      <c r="E2741" s="1" t="s">
        <v>31</v>
      </c>
      <c r="F2741" s="1" t="s">
        <v>20</v>
      </c>
      <c r="G2741" s="1" t="s">
        <v>50</v>
      </c>
      <c r="H2741">
        <v>3529950</v>
      </c>
      <c r="I2741">
        <v>52867</v>
      </c>
      <c r="J2741">
        <v>17076</v>
      </c>
      <c r="K2741">
        <v>23240</v>
      </c>
      <c r="L2741">
        <f>bbdd_Social_Media_Trends[[#This Row],[Likes]]+bbdd_Social_Media_Trends[[#This Row],[Shares]]+bbdd_Social_Media_Trends[[#This Row],[Comments]]</f>
        <v>93183</v>
      </c>
      <c r="M2741">
        <f>bbdd_Social_Media_Trends[[#This Row],[Interactions]]/bbdd_Social_Media_Trends[[#This Row],[Views]]</f>
        <v>2.6397824331789402E-2</v>
      </c>
      <c r="N2741" s="1" t="s">
        <v>16</v>
      </c>
      <c r="O2741" s="4">
        <f t="shared" si="42"/>
        <v>0</v>
      </c>
    </row>
    <row r="2742" spans="1:15">
      <c r="A2742" s="1" t="s">
        <v>2782</v>
      </c>
      <c r="B2742" s="2">
        <v>44996</v>
      </c>
      <c r="C2742" s="13" t="str">
        <f>TEXT(bbdd_Social_Media_Trends[[#This Row],[Post_Date]],"aaaa-mm")</f>
        <v>2023-03</v>
      </c>
      <c r="D2742" s="1" t="s">
        <v>12</v>
      </c>
      <c r="E2742" s="1" t="s">
        <v>35</v>
      </c>
      <c r="F2742" s="1" t="s">
        <v>41</v>
      </c>
      <c r="G2742" s="1" t="s">
        <v>28</v>
      </c>
      <c r="H2742">
        <v>4274328</v>
      </c>
      <c r="I2742">
        <v>51628</v>
      </c>
      <c r="J2742">
        <v>65728</v>
      </c>
      <c r="K2742">
        <v>40477</v>
      </c>
      <c r="L2742">
        <f>bbdd_Social_Media_Trends[[#This Row],[Likes]]+bbdd_Social_Media_Trends[[#This Row],[Shares]]+bbdd_Social_Media_Trends[[#This Row],[Comments]]</f>
        <v>157833</v>
      </c>
      <c r="M2742">
        <f>bbdd_Social_Media_Trends[[#This Row],[Interactions]]/bbdd_Social_Media_Trends[[#This Row],[Views]]</f>
        <v>3.6925804477335386E-2</v>
      </c>
      <c r="N2742" s="1" t="s">
        <v>16</v>
      </c>
      <c r="O2742" s="4">
        <f t="shared" si="42"/>
        <v>0</v>
      </c>
    </row>
    <row r="2743" spans="1:15">
      <c r="A2743" s="1" t="s">
        <v>2783</v>
      </c>
      <c r="B2743" s="2">
        <v>44883</v>
      </c>
      <c r="C2743" s="13" t="str">
        <f>TEXT(bbdd_Social_Media_Trends[[#This Row],[Post_Date]],"aaaa-mm")</f>
        <v>2022-11</v>
      </c>
      <c r="D2743" s="1" t="s">
        <v>18</v>
      </c>
      <c r="E2743" s="1" t="s">
        <v>46</v>
      </c>
      <c r="F2743" s="1" t="s">
        <v>47</v>
      </c>
      <c r="G2743" s="1" t="s">
        <v>50</v>
      </c>
      <c r="H2743">
        <v>2564894</v>
      </c>
      <c r="I2743">
        <v>135335</v>
      </c>
      <c r="J2743">
        <v>28533</v>
      </c>
      <c r="K2743">
        <v>7583</v>
      </c>
      <c r="L2743">
        <f>bbdd_Social_Media_Trends[[#This Row],[Likes]]+bbdd_Social_Media_Trends[[#This Row],[Shares]]+bbdd_Social_Media_Trends[[#This Row],[Comments]]</f>
        <v>171451</v>
      </c>
      <c r="M2743">
        <f>bbdd_Social_Media_Trends[[#This Row],[Interactions]]/bbdd_Social_Media_Trends[[#This Row],[Views]]</f>
        <v>6.6845257542806832E-2</v>
      </c>
      <c r="N2743" s="1" t="s">
        <v>22</v>
      </c>
      <c r="O2743" s="4">
        <f t="shared" si="42"/>
        <v>0</v>
      </c>
    </row>
    <row r="2744" spans="1:15">
      <c r="A2744" s="1" t="s">
        <v>2784</v>
      </c>
      <c r="B2744" s="2">
        <v>44794</v>
      </c>
      <c r="C2744" s="13" t="str">
        <f>TEXT(bbdd_Social_Media_Trends[[#This Row],[Post_Date]],"aaaa-mm")</f>
        <v>2022-08</v>
      </c>
      <c r="D2744" s="1" t="s">
        <v>27</v>
      </c>
      <c r="E2744" s="1" t="s">
        <v>35</v>
      </c>
      <c r="F2744" s="1" t="s">
        <v>47</v>
      </c>
      <c r="G2744" s="1" t="s">
        <v>25</v>
      </c>
      <c r="H2744">
        <v>2316873</v>
      </c>
      <c r="I2744">
        <v>378566</v>
      </c>
      <c r="J2744">
        <v>70870</v>
      </c>
      <c r="K2744">
        <v>21370</v>
      </c>
      <c r="L2744">
        <f>bbdd_Social_Media_Trends[[#This Row],[Likes]]+bbdd_Social_Media_Trends[[#This Row],[Shares]]+bbdd_Social_Media_Trends[[#This Row],[Comments]]</f>
        <v>470806</v>
      </c>
      <c r="M2744">
        <f>bbdd_Social_Media_Trends[[#This Row],[Interactions]]/bbdd_Social_Media_Trends[[#This Row],[Views]]</f>
        <v>0.20320751288482364</v>
      </c>
      <c r="N2744" s="1" t="s">
        <v>16</v>
      </c>
      <c r="O2744" s="4">
        <f t="shared" si="42"/>
        <v>0</v>
      </c>
    </row>
    <row r="2745" spans="1:15">
      <c r="A2745" s="1" t="s">
        <v>2785</v>
      </c>
      <c r="B2745" s="2">
        <v>45101</v>
      </c>
      <c r="C2745" s="13" t="str">
        <f>TEXT(bbdd_Social_Media_Trends[[#This Row],[Post_Date]],"aaaa-mm")</f>
        <v>2023-06</v>
      </c>
      <c r="D2745" s="1" t="s">
        <v>27</v>
      </c>
      <c r="E2745" s="1" t="s">
        <v>39</v>
      </c>
      <c r="F2745" s="1" t="s">
        <v>36</v>
      </c>
      <c r="G2745" s="1" t="s">
        <v>15</v>
      </c>
      <c r="H2745">
        <v>2889436</v>
      </c>
      <c r="I2745">
        <v>3090</v>
      </c>
      <c r="J2745">
        <v>98325</v>
      </c>
      <c r="K2745">
        <v>6440</v>
      </c>
      <c r="L2745">
        <f>bbdd_Social_Media_Trends[[#This Row],[Likes]]+bbdd_Social_Media_Trends[[#This Row],[Shares]]+bbdd_Social_Media_Trends[[#This Row],[Comments]]</f>
        <v>107855</v>
      </c>
      <c r="M2745">
        <f>bbdd_Social_Media_Trends[[#This Row],[Interactions]]/bbdd_Social_Media_Trends[[#This Row],[Views]]</f>
        <v>3.7327353850370802E-2</v>
      </c>
      <c r="N2745" s="1" t="s">
        <v>22</v>
      </c>
      <c r="O2745" s="4">
        <f t="shared" si="42"/>
        <v>0</v>
      </c>
    </row>
    <row r="2746" spans="1:15">
      <c r="A2746" s="1" t="s">
        <v>2786</v>
      </c>
      <c r="B2746" s="2">
        <v>44994</v>
      </c>
      <c r="C2746" s="13" t="str">
        <f>TEXT(bbdd_Social_Media_Trends[[#This Row],[Post_Date]],"aaaa-mm")</f>
        <v>2023-03</v>
      </c>
      <c r="D2746" s="1" t="s">
        <v>18</v>
      </c>
      <c r="E2746" s="1" t="s">
        <v>52</v>
      </c>
      <c r="F2746" s="1" t="s">
        <v>47</v>
      </c>
      <c r="G2746" s="1" t="s">
        <v>37</v>
      </c>
      <c r="H2746">
        <v>731621</v>
      </c>
      <c r="I2746">
        <v>11172</v>
      </c>
      <c r="J2746">
        <v>59313</v>
      </c>
      <c r="K2746">
        <v>35492</v>
      </c>
      <c r="L2746">
        <f>bbdd_Social_Media_Trends[[#This Row],[Likes]]+bbdd_Social_Media_Trends[[#This Row],[Shares]]+bbdd_Social_Media_Trends[[#This Row],[Comments]]</f>
        <v>105977</v>
      </c>
      <c r="M2746">
        <f>bbdd_Social_Media_Trends[[#This Row],[Interactions]]/bbdd_Social_Media_Trends[[#This Row],[Views]]</f>
        <v>0.14485232107880994</v>
      </c>
      <c r="N2746" s="1" t="s">
        <v>29</v>
      </c>
      <c r="O2746" s="4">
        <f t="shared" si="42"/>
        <v>0</v>
      </c>
    </row>
    <row r="2747" spans="1:15">
      <c r="A2747" s="1" t="s">
        <v>2787</v>
      </c>
      <c r="B2747" s="2">
        <v>45047</v>
      </c>
      <c r="C2747" s="13" t="str">
        <f>TEXT(bbdd_Social_Media_Trends[[#This Row],[Post_Date]],"aaaa-mm")</f>
        <v>2023-05</v>
      </c>
      <c r="D2747" s="1" t="s">
        <v>27</v>
      </c>
      <c r="E2747" s="1" t="s">
        <v>52</v>
      </c>
      <c r="F2747" s="1" t="s">
        <v>36</v>
      </c>
      <c r="G2747" s="1" t="s">
        <v>25</v>
      </c>
      <c r="H2747">
        <v>4992676</v>
      </c>
      <c r="I2747">
        <v>208217</v>
      </c>
      <c r="J2747">
        <v>31640</v>
      </c>
      <c r="K2747">
        <v>7211</v>
      </c>
      <c r="L2747">
        <f>bbdd_Social_Media_Trends[[#This Row],[Likes]]+bbdd_Social_Media_Trends[[#This Row],[Shares]]+bbdd_Social_Media_Trends[[#This Row],[Comments]]</f>
        <v>247068</v>
      </c>
      <c r="M2747">
        <f>bbdd_Social_Media_Trends[[#This Row],[Interactions]]/bbdd_Social_Media_Trends[[#This Row],[Views]]</f>
        <v>4.9486087220560679E-2</v>
      </c>
      <c r="N2747" s="1" t="s">
        <v>29</v>
      </c>
      <c r="O2747" s="4">
        <f t="shared" si="42"/>
        <v>0</v>
      </c>
    </row>
    <row r="2748" spans="1:15">
      <c r="A2748" s="1" t="s">
        <v>2788</v>
      </c>
      <c r="B2748" s="2">
        <v>45206</v>
      </c>
      <c r="C2748" s="13" t="str">
        <f>TEXT(bbdd_Social_Media_Trends[[#This Row],[Post_Date]],"aaaa-mm")</f>
        <v>2023-10</v>
      </c>
      <c r="D2748" s="1" t="s">
        <v>24</v>
      </c>
      <c r="E2748" s="1" t="s">
        <v>19</v>
      </c>
      <c r="F2748" s="1" t="s">
        <v>20</v>
      </c>
      <c r="G2748" s="1" t="s">
        <v>25</v>
      </c>
      <c r="H2748">
        <v>1722843</v>
      </c>
      <c r="I2748">
        <v>246553</v>
      </c>
      <c r="J2748">
        <v>36913</v>
      </c>
      <c r="K2748">
        <v>1078</v>
      </c>
      <c r="L2748">
        <f>bbdd_Social_Media_Trends[[#This Row],[Likes]]+bbdd_Social_Media_Trends[[#This Row],[Shares]]+bbdd_Social_Media_Trends[[#This Row],[Comments]]</f>
        <v>284544</v>
      </c>
      <c r="M2748">
        <f>bbdd_Social_Media_Trends[[#This Row],[Interactions]]/bbdd_Social_Media_Trends[[#This Row],[Views]]</f>
        <v>0.16515956474269564</v>
      </c>
      <c r="N2748" s="1" t="s">
        <v>22</v>
      </c>
      <c r="O2748" s="4">
        <f t="shared" si="42"/>
        <v>0</v>
      </c>
    </row>
    <row r="2749" spans="1:15">
      <c r="A2749" s="1" t="s">
        <v>2789</v>
      </c>
      <c r="B2749" s="2">
        <v>44706</v>
      </c>
      <c r="C2749" s="13" t="str">
        <f>TEXT(bbdd_Social_Media_Trends[[#This Row],[Post_Date]],"aaaa-mm")</f>
        <v>2022-05</v>
      </c>
      <c r="D2749" s="1" t="s">
        <v>24</v>
      </c>
      <c r="E2749" s="1" t="s">
        <v>35</v>
      </c>
      <c r="F2749" s="1" t="s">
        <v>36</v>
      </c>
      <c r="G2749" s="1" t="s">
        <v>37</v>
      </c>
      <c r="H2749">
        <v>1478257</v>
      </c>
      <c r="I2749">
        <v>214006</v>
      </c>
      <c r="J2749">
        <v>34075</v>
      </c>
      <c r="K2749">
        <v>4887</v>
      </c>
      <c r="L2749">
        <f>bbdd_Social_Media_Trends[[#This Row],[Likes]]+bbdd_Social_Media_Trends[[#This Row],[Shares]]+bbdd_Social_Media_Trends[[#This Row],[Comments]]</f>
        <v>252968</v>
      </c>
      <c r="M2749">
        <f>bbdd_Social_Media_Trends[[#This Row],[Interactions]]/bbdd_Social_Media_Trends[[#This Row],[Views]]</f>
        <v>0.17112585971180924</v>
      </c>
      <c r="N2749" s="1" t="s">
        <v>22</v>
      </c>
      <c r="O2749" s="4">
        <f t="shared" si="42"/>
        <v>0</v>
      </c>
    </row>
    <row r="2750" spans="1:15">
      <c r="A2750" s="1" t="s">
        <v>2790</v>
      </c>
      <c r="B2750" s="2">
        <v>44913</v>
      </c>
      <c r="C2750" s="13" t="str">
        <f>TEXT(bbdd_Social_Media_Trends[[#This Row],[Post_Date]],"aaaa-mm")</f>
        <v>2022-12</v>
      </c>
      <c r="D2750" s="1" t="s">
        <v>27</v>
      </c>
      <c r="E2750" s="1" t="s">
        <v>19</v>
      </c>
      <c r="F2750" s="1" t="s">
        <v>14</v>
      </c>
      <c r="G2750" s="1" t="s">
        <v>25</v>
      </c>
      <c r="H2750">
        <v>4514734</v>
      </c>
      <c r="I2750">
        <v>379897</v>
      </c>
      <c r="J2750">
        <v>38918</v>
      </c>
      <c r="K2750">
        <v>39164</v>
      </c>
      <c r="L2750">
        <f>bbdd_Social_Media_Trends[[#This Row],[Likes]]+bbdd_Social_Media_Trends[[#This Row],[Shares]]+bbdd_Social_Media_Trends[[#This Row],[Comments]]</f>
        <v>457979</v>
      </c>
      <c r="M2750">
        <f>bbdd_Social_Media_Trends[[#This Row],[Interactions]]/bbdd_Social_Media_Trends[[#This Row],[Views]]</f>
        <v>0.10144097083017516</v>
      </c>
      <c r="N2750" s="1" t="s">
        <v>16</v>
      </c>
      <c r="O2750" s="4">
        <f t="shared" si="42"/>
        <v>0</v>
      </c>
    </row>
    <row r="2751" spans="1:15">
      <c r="A2751" s="1" t="s">
        <v>2791</v>
      </c>
      <c r="B2751" s="2">
        <v>44838</v>
      </c>
      <c r="C2751" s="13" t="str">
        <f>TEXT(bbdd_Social_Media_Trends[[#This Row],[Post_Date]],"aaaa-mm")</f>
        <v>2022-10</v>
      </c>
      <c r="D2751" s="1" t="s">
        <v>18</v>
      </c>
      <c r="E2751" s="1" t="s">
        <v>39</v>
      </c>
      <c r="F2751" s="1" t="s">
        <v>20</v>
      </c>
      <c r="G2751" s="1" t="s">
        <v>28</v>
      </c>
      <c r="H2751">
        <v>2612014</v>
      </c>
      <c r="I2751">
        <v>187743</v>
      </c>
      <c r="J2751">
        <v>54867</v>
      </c>
      <c r="K2751">
        <v>13925</v>
      </c>
      <c r="L2751">
        <f>bbdd_Social_Media_Trends[[#This Row],[Likes]]+bbdd_Social_Media_Trends[[#This Row],[Shares]]+bbdd_Social_Media_Trends[[#This Row],[Comments]]</f>
        <v>256535</v>
      </c>
      <c r="M2751">
        <f>bbdd_Social_Media_Trends[[#This Row],[Interactions]]/bbdd_Social_Media_Trends[[#This Row],[Views]]</f>
        <v>9.8213485838896733E-2</v>
      </c>
      <c r="N2751" s="1" t="s">
        <v>22</v>
      </c>
      <c r="O2751" s="4">
        <f t="shared" si="42"/>
        <v>0</v>
      </c>
    </row>
    <row r="2752" spans="1:15">
      <c r="A2752" s="1" t="s">
        <v>2792</v>
      </c>
      <c r="B2752" s="2">
        <v>44606</v>
      </c>
      <c r="C2752" s="13" t="str">
        <f>TEXT(bbdd_Social_Media_Trends[[#This Row],[Post_Date]],"aaaa-mm")</f>
        <v>2022-02</v>
      </c>
      <c r="D2752" s="1" t="s">
        <v>27</v>
      </c>
      <c r="E2752" s="1" t="s">
        <v>59</v>
      </c>
      <c r="F2752" s="1" t="s">
        <v>36</v>
      </c>
      <c r="G2752" s="1" t="s">
        <v>44</v>
      </c>
      <c r="H2752">
        <v>721066</v>
      </c>
      <c r="I2752">
        <v>233419</v>
      </c>
      <c r="J2752">
        <v>19504</v>
      </c>
      <c r="K2752">
        <v>20612</v>
      </c>
      <c r="L2752">
        <f>bbdd_Social_Media_Trends[[#This Row],[Likes]]+bbdd_Social_Media_Trends[[#This Row],[Shares]]+bbdd_Social_Media_Trends[[#This Row],[Comments]]</f>
        <v>273535</v>
      </c>
      <c r="M2752">
        <f>bbdd_Social_Media_Trends[[#This Row],[Interactions]]/bbdd_Social_Media_Trends[[#This Row],[Views]]</f>
        <v>0.37934807632033685</v>
      </c>
      <c r="N2752" s="1" t="s">
        <v>22</v>
      </c>
      <c r="O2752" s="4">
        <f t="shared" si="42"/>
        <v>0</v>
      </c>
    </row>
    <row r="2753" spans="1:15">
      <c r="A2753" s="1" t="s">
        <v>2793</v>
      </c>
      <c r="B2753" s="2">
        <v>45176</v>
      </c>
      <c r="C2753" s="13" t="str">
        <f>TEXT(bbdd_Social_Media_Trends[[#This Row],[Post_Date]],"aaaa-mm")</f>
        <v>2023-09</v>
      </c>
      <c r="D2753" s="1" t="s">
        <v>24</v>
      </c>
      <c r="E2753" s="1" t="s">
        <v>35</v>
      </c>
      <c r="F2753" s="1" t="s">
        <v>14</v>
      </c>
      <c r="G2753" s="1" t="s">
        <v>25</v>
      </c>
      <c r="H2753">
        <v>539158</v>
      </c>
      <c r="I2753">
        <v>353308</v>
      </c>
      <c r="J2753">
        <v>56963</v>
      </c>
      <c r="K2753">
        <v>25082</v>
      </c>
      <c r="L2753">
        <f>bbdd_Social_Media_Trends[[#This Row],[Likes]]+bbdd_Social_Media_Trends[[#This Row],[Shares]]+bbdd_Social_Media_Trends[[#This Row],[Comments]]</f>
        <v>435353</v>
      </c>
      <c r="M2753">
        <f>bbdd_Social_Media_Trends[[#This Row],[Interactions]]/bbdd_Social_Media_Trends[[#This Row],[Views]]</f>
        <v>0.80746831170083722</v>
      </c>
      <c r="N2753" s="1" t="s">
        <v>16</v>
      </c>
      <c r="O2753" s="4">
        <f t="shared" si="42"/>
        <v>0</v>
      </c>
    </row>
    <row r="2754" spans="1:15">
      <c r="A2754" s="1" t="s">
        <v>2794</v>
      </c>
      <c r="B2754" s="2">
        <v>44909</v>
      </c>
      <c r="C2754" s="13" t="str">
        <f>TEXT(bbdd_Social_Media_Trends[[#This Row],[Post_Date]],"aaaa-mm")</f>
        <v>2022-12</v>
      </c>
      <c r="D2754" s="1" t="s">
        <v>18</v>
      </c>
      <c r="E2754" s="1" t="s">
        <v>35</v>
      </c>
      <c r="F2754" s="1" t="s">
        <v>20</v>
      </c>
      <c r="G2754" s="1" t="s">
        <v>50</v>
      </c>
      <c r="H2754">
        <v>4425278</v>
      </c>
      <c r="I2754">
        <v>417054</v>
      </c>
      <c r="J2754">
        <v>96321</v>
      </c>
      <c r="K2754">
        <v>45234</v>
      </c>
      <c r="L2754">
        <f>bbdd_Social_Media_Trends[[#This Row],[Likes]]+bbdd_Social_Media_Trends[[#This Row],[Shares]]+bbdd_Social_Media_Trends[[#This Row],[Comments]]</f>
        <v>558609</v>
      </c>
      <c r="M2754">
        <f>bbdd_Social_Media_Trends[[#This Row],[Interactions]]/bbdd_Social_Media_Trends[[#This Row],[Views]]</f>
        <v>0.12623139156455254</v>
      </c>
      <c r="N2754" s="1" t="s">
        <v>22</v>
      </c>
      <c r="O2754" s="4">
        <f t="shared" ref="O2754:O2817" si="43">IF(ISERROR(VLOOKUP(A2754,A2755:A7752,1,FALSE)),0, 1)</f>
        <v>0</v>
      </c>
    </row>
    <row r="2755" spans="1:15">
      <c r="A2755" s="1" t="s">
        <v>2795</v>
      </c>
      <c r="B2755" s="2">
        <v>44626</v>
      </c>
      <c r="C2755" s="13" t="str">
        <f>TEXT(bbdd_Social_Media_Trends[[#This Row],[Post_Date]],"aaaa-mm")</f>
        <v>2022-03</v>
      </c>
      <c r="D2755" s="1" t="s">
        <v>27</v>
      </c>
      <c r="E2755" s="1" t="s">
        <v>31</v>
      </c>
      <c r="F2755" s="1" t="s">
        <v>36</v>
      </c>
      <c r="G2755" s="1" t="s">
        <v>21</v>
      </c>
      <c r="H2755">
        <v>4569636</v>
      </c>
      <c r="I2755">
        <v>460529</v>
      </c>
      <c r="J2755">
        <v>21363</v>
      </c>
      <c r="K2755">
        <v>19829</v>
      </c>
      <c r="L2755">
        <f>bbdd_Social_Media_Trends[[#This Row],[Likes]]+bbdd_Social_Media_Trends[[#This Row],[Shares]]+bbdd_Social_Media_Trends[[#This Row],[Comments]]</f>
        <v>501721</v>
      </c>
      <c r="M2755">
        <f>bbdd_Social_Media_Trends[[#This Row],[Interactions]]/bbdd_Social_Media_Trends[[#This Row],[Views]]</f>
        <v>0.1097945219269106</v>
      </c>
      <c r="N2755" s="1" t="s">
        <v>22</v>
      </c>
      <c r="O2755" s="4">
        <f t="shared" si="43"/>
        <v>0</v>
      </c>
    </row>
    <row r="2756" spans="1:15">
      <c r="A2756" s="1" t="s">
        <v>2796</v>
      </c>
      <c r="B2756" s="2">
        <v>44626</v>
      </c>
      <c r="C2756" s="13" t="str">
        <f>TEXT(bbdd_Social_Media_Trends[[#This Row],[Post_Date]],"aaaa-mm")</f>
        <v>2022-03</v>
      </c>
      <c r="D2756" s="1" t="s">
        <v>12</v>
      </c>
      <c r="E2756" s="1" t="s">
        <v>35</v>
      </c>
      <c r="F2756" s="1" t="s">
        <v>47</v>
      </c>
      <c r="G2756" s="1" t="s">
        <v>44</v>
      </c>
      <c r="H2756">
        <v>2331434</v>
      </c>
      <c r="I2756">
        <v>254470</v>
      </c>
      <c r="J2756">
        <v>63786</v>
      </c>
      <c r="K2756">
        <v>40585</v>
      </c>
      <c r="L2756">
        <f>bbdd_Social_Media_Trends[[#This Row],[Likes]]+bbdd_Social_Media_Trends[[#This Row],[Shares]]+bbdd_Social_Media_Trends[[#This Row],[Comments]]</f>
        <v>358841</v>
      </c>
      <c r="M2756">
        <f>bbdd_Social_Media_Trends[[#This Row],[Interactions]]/bbdd_Social_Media_Trends[[#This Row],[Views]]</f>
        <v>0.15391428622899039</v>
      </c>
      <c r="N2756" s="1" t="s">
        <v>29</v>
      </c>
      <c r="O2756" s="4">
        <f t="shared" si="43"/>
        <v>0</v>
      </c>
    </row>
    <row r="2757" spans="1:15">
      <c r="A2757" s="1" t="s">
        <v>2797</v>
      </c>
      <c r="B2757" s="2">
        <v>44863</v>
      </c>
      <c r="C2757" s="13" t="str">
        <f>TEXT(bbdd_Social_Media_Trends[[#This Row],[Post_Date]],"aaaa-mm")</f>
        <v>2022-10</v>
      </c>
      <c r="D2757" s="1" t="s">
        <v>12</v>
      </c>
      <c r="E2757" s="1" t="s">
        <v>46</v>
      </c>
      <c r="F2757" s="1" t="s">
        <v>32</v>
      </c>
      <c r="G2757" s="1" t="s">
        <v>44</v>
      </c>
      <c r="H2757">
        <v>2321225</v>
      </c>
      <c r="I2757">
        <v>141180</v>
      </c>
      <c r="J2757">
        <v>73404</v>
      </c>
      <c r="K2757">
        <v>20751</v>
      </c>
      <c r="L2757">
        <f>bbdd_Social_Media_Trends[[#This Row],[Likes]]+bbdd_Social_Media_Trends[[#This Row],[Shares]]+bbdd_Social_Media_Trends[[#This Row],[Comments]]</f>
        <v>235335</v>
      </c>
      <c r="M2757">
        <f>bbdd_Social_Media_Trends[[#This Row],[Interactions]]/bbdd_Social_Media_Trends[[#This Row],[Views]]</f>
        <v>0.10138396751715151</v>
      </c>
      <c r="N2757" s="1" t="s">
        <v>16</v>
      </c>
      <c r="O2757" s="4">
        <f t="shared" si="43"/>
        <v>0</v>
      </c>
    </row>
    <row r="2758" spans="1:15">
      <c r="A2758" s="1" t="s">
        <v>2798</v>
      </c>
      <c r="B2758" s="2">
        <v>45080</v>
      </c>
      <c r="C2758" s="13" t="str">
        <f>TEXT(bbdd_Social_Media_Trends[[#This Row],[Post_Date]],"aaaa-mm")</f>
        <v>2023-06</v>
      </c>
      <c r="D2758" s="1" t="s">
        <v>18</v>
      </c>
      <c r="E2758" s="1" t="s">
        <v>13</v>
      </c>
      <c r="F2758" s="1" t="s">
        <v>20</v>
      </c>
      <c r="G2758" s="1" t="s">
        <v>60</v>
      </c>
      <c r="H2758">
        <v>1596330</v>
      </c>
      <c r="I2758">
        <v>438566</v>
      </c>
      <c r="J2758">
        <v>46359</v>
      </c>
      <c r="K2758">
        <v>10781</v>
      </c>
      <c r="L2758">
        <f>bbdd_Social_Media_Trends[[#This Row],[Likes]]+bbdd_Social_Media_Trends[[#This Row],[Shares]]+bbdd_Social_Media_Trends[[#This Row],[Comments]]</f>
        <v>495706</v>
      </c>
      <c r="M2758">
        <f>bbdd_Social_Media_Trends[[#This Row],[Interactions]]/bbdd_Social_Media_Trends[[#This Row],[Views]]</f>
        <v>0.31052852480376864</v>
      </c>
      <c r="N2758" s="1" t="s">
        <v>22</v>
      </c>
      <c r="O2758" s="4">
        <f t="shared" si="43"/>
        <v>0</v>
      </c>
    </row>
    <row r="2759" spans="1:15">
      <c r="A2759" s="1" t="s">
        <v>2799</v>
      </c>
      <c r="B2759" s="2">
        <v>44978</v>
      </c>
      <c r="C2759" s="13" t="str">
        <f>TEXT(bbdd_Social_Media_Trends[[#This Row],[Post_Date]],"aaaa-mm")</f>
        <v>2023-02</v>
      </c>
      <c r="D2759" s="1" t="s">
        <v>18</v>
      </c>
      <c r="E2759" s="1" t="s">
        <v>31</v>
      </c>
      <c r="F2759" s="1" t="s">
        <v>20</v>
      </c>
      <c r="G2759" s="1" t="s">
        <v>25</v>
      </c>
      <c r="H2759">
        <v>2568596</v>
      </c>
      <c r="I2759">
        <v>17463</v>
      </c>
      <c r="J2759">
        <v>27489</v>
      </c>
      <c r="K2759">
        <v>29011</v>
      </c>
      <c r="L2759">
        <f>bbdd_Social_Media_Trends[[#This Row],[Likes]]+bbdd_Social_Media_Trends[[#This Row],[Shares]]+bbdd_Social_Media_Trends[[#This Row],[Comments]]</f>
        <v>73963</v>
      </c>
      <c r="M2759">
        <f>bbdd_Social_Media_Trends[[#This Row],[Interactions]]/bbdd_Social_Media_Trends[[#This Row],[Views]]</f>
        <v>2.879510830041003E-2</v>
      </c>
      <c r="N2759" s="1" t="s">
        <v>22</v>
      </c>
      <c r="O2759" s="4">
        <f t="shared" si="43"/>
        <v>0</v>
      </c>
    </row>
    <row r="2760" spans="1:15">
      <c r="A2760" s="1" t="s">
        <v>2800</v>
      </c>
      <c r="B2760" s="2">
        <v>45159</v>
      </c>
      <c r="C2760" s="13" t="str">
        <f>TEXT(bbdd_Social_Media_Trends[[#This Row],[Post_Date]],"aaaa-mm")</f>
        <v>2023-08</v>
      </c>
      <c r="D2760" s="1" t="s">
        <v>18</v>
      </c>
      <c r="E2760" s="1" t="s">
        <v>46</v>
      </c>
      <c r="F2760" s="1" t="s">
        <v>36</v>
      </c>
      <c r="G2760" s="1" t="s">
        <v>28</v>
      </c>
      <c r="H2760">
        <v>1602583</v>
      </c>
      <c r="I2760">
        <v>95273</v>
      </c>
      <c r="J2760">
        <v>33154</v>
      </c>
      <c r="K2760">
        <v>31607</v>
      </c>
      <c r="L2760">
        <f>bbdd_Social_Media_Trends[[#This Row],[Likes]]+bbdd_Social_Media_Trends[[#This Row],[Shares]]+bbdd_Social_Media_Trends[[#This Row],[Comments]]</f>
        <v>160034</v>
      </c>
      <c r="M2760">
        <f>bbdd_Social_Media_Trends[[#This Row],[Interactions]]/bbdd_Social_Media_Trends[[#This Row],[Views]]</f>
        <v>9.9860038450426597E-2</v>
      </c>
      <c r="N2760" s="1" t="s">
        <v>16</v>
      </c>
      <c r="O2760" s="4">
        <f t="shared" si="43"/>
        <v>0</v>
      </c>
    </row>
    <row r="2761" spans="1:15">
      <c r="A2761" s="1" t="s">
        <v>2801</v>
      </c>
      <c r="B2761" s="2">
        <v>44641</v>
      </c>
      <c r="C2761" s="13" t="str">
        <f>TEXT(bbdd_Social_Media_Trends[[#This Row],[Post_Date]],"aaaa-mm")</f>
        <v>2022-03</v>
      </c>
      <c r="D2761" s="1" t="s">
        <v>27</v>
      </c>
      <c r="E2761" s="1" t="s">
        <v>13</v>
      </c>
      <c r="F2761" s="1" t="s">
        <v>36</v>
      </c>
      <c r="G2761" s="1" t="s">
        <v>28</v>
      </c>
      <c r="H2761">
        <v>4042630</v>
      </c>
      <c r="I2761">
        <v>463439</v>
      </c>
      <c r="J2761">
        <v>13491</v>
      </c>
      <c r="K2761">
        <v>9970</v>
      </c>
      <c r="L2761">
        <f>bbdd_Social_Media_Trends[[#This Row],[Likes]]+bbdd_Social_Media_Trends[[#This Row],[Shares]]+bbdd_Social_Media_Trends[[#This Row],[Comments]]</f>
        <v>486900</v>
      </c>
      <c r="M2761">
        <f>bbdd_Social_Media_Trends[[#This Row],[Interactions]]/bbdd_Social_Media_Trends[[#This Row],[Views]]</f>
        <v>0.12044139582400566</v>
      </c>
      <c r="N2761" s="1" t="s">
        <v>16</v>
      </c>
      <c r="O2761" s="4">
        <f t="shared" si="43"/>
        <v>0</v>
      </c>
    </row>
    <row r="2762" spans="1:15">
      <c r="A2762" s="1" t="s">
        <v>2802</v>
      </c>
      <c r="B2762" s="2">
        <v>45142</v>
      </c>
      <c r="C2762" s="13" t="str">
        <f>TEXT(bbdd_Social_Media_Trends[[#This Row],[Post_Date]],"aaaa-mm")</f>
        <v>2023-08</v>
      </c>
      <c r="D2762" s="1" t="s">
        <v>12</v>
      </c>
      <c r="E2762" s="1" t="s">
        <v>39</v>
      </c>
      <c r="F2762" s="1" t="s">
        <v>14</v>
      </c>
      <c r="G2762" s="1" t="s">
        <v>37</v>
      </c>
      <c r="H2762">
        <v>1644851</v>
      </c>
      <c r="I2762">
        <v>298638</v>
      </c>
      <c r="J2762">
        <v>90093</v>
      </c>
      <c r="K2762">
        <v>8246</v>
      </c>
      <c r="L2762">
        <f>bbdd_Social_Media_Trends[[#This Row],[Likes]]+bbdd_Social_Media_Trends[[#This Row],[Shares]]+bbdd_Social_Media_Trends[[#This Row],[Comments]]</f>
        <v>396977</v>
      </c>
      <c r="M2762">
        <f>bbdd_Social_Media_Trends[[#This Row],[Interactions]]/bbdd_Social_Media_Trends[[#This Row],[Views]]</f>
        <v>0.24134526470786716</v>
      </c>
      <c r="N2762" s="1" t="s">
        <v>29</v>
      </c>
      <c r="O2762" s="4">
        <f t="shared" si="43"/>
        <v>0</v>
      </c>
    </row>
    <row r="2763" spans="1:15">
      <c r="A2763" s="1" t="s">
        <v>2803</v>
      </c>
      <c r="B2763" s="2">
        <v>44948</v>
      </c>
      <c r="C2763" s="13" t="str">
        <f>TEXT(bbdd_Social_Media_Trends[[#This Row],[Post_Date]],"aaaa-mm")</f>
        <v>2023-01</v>
      </c>
      <c r="D2763" s="1" t="s">
        <v>24</v>
      </c>
      <c r="E2763" s="1" t="s">
        <v>46</v>
      </c>
      <c r="F2763" s="1" t="s">
        <v>47</v>
      </c>
      <c r="G2763" s="1" t="s">
        <v>50</v>
      </c>
      <c r="H2763">
        <v>4813102</v>
      </c>
      <c r="I2763">
        <v>139163</v>
      </c>
      <c r="J2763">
        <v>69572</v>
      </c>
      <c r="K2763">
        <v>25727</v>
      </c>
      <c r="L2763">
        <f>bbdd_Social_Media_Trends[[#This Row],[Likes]]+bbdd_Social_Media_Trends[[#This Row],[Shares]]+bbdd_Social_Media_Trends[[#This Row],[Comments]]</f>
        <v>234462</v>
      </c>
      <c r="M2763">
        <f>bbdd_Social_Media_Trends[[#This Row],[Interactions]]/bbdd_Social_Media_Trends[[#This Row],[Views]]</f>
        <v>4.8713283034517031E-2</v>
      </c>
      <c r="N2763" s="1" t="s">
        <v>16</v>
      </c>
      <c r="O2763" s="4">
        <f t="shared" si="43"/>
        <v>0</v>
      </c>
    </row>
    <row r="2764" spans="1:15">
      <c r="A2764" s="1" t="s">
        <v>2804</v>
      </c>
      <c r="B2764" s="2">
        <v>45197</v>
      </c>
      <c r="C2764" s="13" t="str">
        <f>TEXT(bbdd_Social_Media_Trends[[#This Row],[Post_Date]],"aaaa-mm")</f>
        <v>2023-09</v>
      </c>
      <c r="D2764" s="1" t="s">
        <v>27</v>
      </c>
      <c r="E2764" s="1" t="s">
        <v>46</v>
      </c>
      <c r="F2764" s="1" t="s">
        <v>36</v>
      </c>
      <c r="G2764" s="1" t="s">
        <v>60</v>
      </c>
      <c r="H2764">
        <v>2436911</v>
      </c>
      <c r="I2764">
        <v>216568</v>
      </c>
      <c r="J2764">
        <v>32707</v>
      </c>
      <c r="K2764">
        <v>19949</v>
      </c>
      <c r="L2764">
        <f>bbdd_Social_Media_Trends[[#This Row],[Likes]]+bbdd_Social_Media_Trends[[#This Row],[Shares]]+bbdd_Social_Media_Trends[[#This Row],[Comments]]</f>
        <v>269224</v>
      </c>
      <c r="M2764">
        <f>bbdd_Social_Media_Trends[[#This Row],[Interactions]]/bbdd_Social_Media_Trends[[#This Row],[Views]]</f>
        <v>0.110477567707643</v>
      </c>
      <c r="N2764" s="1" t="s">
        <v>22</v>
      </c>
      <c r="O2764" s="4">
        <f t="shared" si="43"/>
        <v>0</v>
      </c>
    </row>
    <row r="2765" spans="1:15">
      <c r="A2765" s="1" t="s">
        <v>2805</v>
      </c>
      <c r="B2765" s="2">
        <v>44839</v>
      </c>
      <c r="C2765" s="13" t="str">
        <f>TEXT(bbdd_Social_Media_Trends[[#This Row],[Post_Date]],"aaaa-mm")</f>
        <v>2022-10</v>
      </c>
      <c r="D2765" s="1" t="s">
        <v>24</v>
      </c>
      <c r="E2765" s="1" t="s">
        <v>13</v>
      </c>
      <c r="F2765" s="1" t="s">
        <v>36</v>
      </c>
      <c r="G2765" s="1" t="s">
        <v>25</v>
      </c>
      <c r="H2765">
        <v>163743</v>
      </c>
      <c r="I2765">
        <v>224473</v>
      </c>
      <c r="J2765">
        <v>55311</v>
      </c>
      <c r="K2765">
        <v>4919</v>
      </c>
      <c r="L2765">
        <f>bbdd_Social_Media_Trends[[#This Row],[Likes]]+bbdd_Social_Media_Trends[[#This Row],[Shares]]+bbdd_Social_Media_Trends[[#This Row],[Comments]]</f>
        <v>284703</v>
      </c>
      <c r="M2765">
        <f>bbdd_Social_Media_Trends[[#This Row],[Interactions]]/bbdd_Social_Media_Trends[[#This Row],[Views]]</f>
        <v>1.7387186017112182</v>
      </c>
      <c r="N2765" s="1" t="s">
        <v>22</v>
      </c>
      <c r="O2765" s="4">
        <f t="shared" si="43"/>
        <v>0</v>
      </c>
    </row>
    <row r="2766" spans="1:15">
      <c r="A2766" s="1" t="s">
        <v>2806</v>
      </c>
      <c r="B2766" s="2">
        <v>45058</v>
      </c>
      <c r="C2766" s="13" t="str">
        <f>TEXT(bbdd_Social_Media_Trends[[#This Row],[Post_Date]],"aaaa-mm")</f>
        <v>2023-05</v>
      </c>
      <c r="D2766" s="1" t="s">
        <v>27</v>
      </c>
      <c r="E2766" s="1" t="s">
        <v>46</v>
      </c>
      <c r="F2766" s="1" t="s">
        <v>32</v>
      </c>
      <c r="G2766" s="1" t="s">
        <v>25</v>
      </c>
      <c r="H2766">
        <v>2407043</v>
      </c>
      <c r="I2766">
        <v>77842</v>
      </c>
      <c r="J2766">
        <v>28524</v>
      </c>
      <c r="K2766">
        <v>16655</v>
      </c>
      <c r="L2766">
        <f>bbdd_Social_Media_Trends[[#This Row],[Likes]]+bbdd_Social_Media_Trends[[#This Row],[Shares]]+bbdd_Social_Media_Trends[[#This Row],[Comments]]</f>
        <v>123021</v>
      </c>
      <c r="M2766">
        <f>bbdd_Social_Media_Trends[[#This Row],[Interactions]]/bbdd_Social_Media_Trends[[#This Row],[Views]]</f>
        <v>5.1108767063986808E-2</v>
      </c>
      <c r="N2766" s="1" t="s">
        <v>22</v>
      </c>
      <c r="O2766" s="4">
        <f t="shared" si="43"/>
        <v>0</v>
      </c>
    </row>
    <row r="2767" spans="1:15">
      <c r="A2767" s="1" t="s">
        <v>2807</v>
      </c>
      <c r="B2767" s="2">
        <v>44698</v>
      </c>
      <c r="C2767" s="13" t="str">
        <f>TEXT(bbdd_Social_Media_Trends[[#This Row],[Post_Date]],"aaaa-mm")</f>
        <v>2022-05</v>
      </c>
      <c r="D2767" s="1" t="s">
        <v>18</v>
      </c>
      <c r="E2767" s="1" t="s">
        <v>19</v>
      </c>
      <c r="F2767" s="1" t="s">
        <v>36</v>
      </c>
      <c r="G2767" s="1" t="s">
        <v>44</v>
      </c>
      <c r="H2767">
        <v>946340</v>
      </c>
      <c r="I2767">
        <v>417158</v>
      </c>
      <c r="J2767">
        <v>91240</v>
      </c>
      <c r="K2767">
        <v>25016</v>
      </c>
      <c r="L2767">
        <f>bbdd_Social_Media_Trends[[#This Row],[Likes]]+bbdd_Social_Media_Trends[[#This Row],[Shares]]+bbdd_Social_Media_Trends[[#This Row],[Comments]]</f>
        <v>533414</v>
      </c>
      <c r="M2767">
        <f>bbdd_Social_Media_Trends[[#This Row],[Interactions]]/bbdd_Social_Media_Trends[[#This Row],[Views]]</f>
        <v>0.56365999535050826</v>
      </c>
      <c r="N2767" s="1" t="s">
        <v>29</v>
      </c>
      <c r="O2767" s="4">
        <f t="shared" si="43"/>
        <v>0</v>
      </c>
    </row>
    <row r="2768" spans="1:15">
      <c r="A2768" s="1" t="s">
        <v>2808</v>
      </c>
      <c r="B2768" s="2">
        <v>45077</v>
      </c>
      <c r="C2768" s="13" t="str">
        <f>TEXT(bbdd_Social_Media_Trends[[#This Row],[Post_Date]],"aaaa-mm")</f>
        <v>2023-05</v>
      </c>
      <c r="D2768" s="1" t="s">
        <v>18</v>
      </c>
      <c r="E2768" s="1" t="s">
        <v>35</v>
      </c>
      <c r="F2768" s="1" t="s">
        <v>47</v>
      </c>
      <c r="G2768" s="1" t="s">
        <v>15</v>
      </c>
      <c r="H2768">
        <v>3747884</v>
      </c>
      <c r="I2768">
        <v>82226</v>
      </c>
      <c r="J2768">
        <v>76069</v>
      </c>
      <c r="K2768">
        <v>31192</v>
      </c>
      <c r="L2768">
        <f>bbdd_Social_Media_Trends[[#This Row],[Likes]]+bbdd_Social_Media_Trends[[#This Row],[Shares]]+bbdd_Social_Media_Trends[[#This Row],[Comments]]</f>
        <v>189487</v>
      </c>
      <c r="M2768">
        <f>bbdd_Social_Media_Trends[[#This Row],[Interactions]]/bbdd_Social_Media_Trends[[#This Row],[Views]]</f>
        <v>5.0558395083732582E-2</v>
      </c>
      <c r="N2768" s="1" t="s">
        <v>22</v>
      </c>
      <c r="O2768" s="4">
        <f t="shared" si="43"/>
        <v>0</v>
      </c>
    </row>
    <row r="2769" spans="1:15">
      <c r="A2769" s="1" t="s">
        <v>2809</v>
      </c>
      <c r="B2769" s="2">
        <v>44913</v>
      </c>
      <c r="C2769" s="13" t="str">
        <f>TEXT(bbdd_Social_Media_Trends[[#This Row],[Post_Date]],"aaaa-mm")</f>
        <v>2022-12</v>
      </c>
      <c r="D2769" s="1" t="s">
        <v>12</v>
      </c>
      <c r="E2769" s="1" t="s">
        <v>57</v>
      </c>
      <c r="F2769" s="1" t="s">
        <v>14</v>
      </c>
      <c r="G2769" s="1" t="s">
        <v>37</v>
      </c>
      <c r="H2769">
        <v>4199267</v>
      </c>
      <c r="I2769">
        <v>328742</v>
      </c>
      <c r="J2769">
        <v>88715</v>
      </c>
      <c r="K2769">
        <v>29237</v>
      </c>
      <c r="L2769">
        <f>bbdd_Social_Media_Trends[[#This Row],[Likes]]+bbdd_Social_Media_Trends[[#This Row],[Shares]]+bbdd_Social_Media_Trends[[#This Row],[Comments]]</f>
        <v>446694</v>
      </c>
      <c r="M2769">
        <f>bbdd_Social_Media_Trends[[#This Row],[Interactions]]/bbdd_Social_Media_Trends[[#This Row],[Views]]</f>
        <v>0.10637427913014343</v>
      </c>
      <c r="N2769" s="1" t="s">
        <v>22</v>
      </c>
      <c r="O2769" s="4">
        <f t="shared" si="43"/>
        <v>0</v>
      </c>
    </row>
    <row r="2770" spans="1:15">
      <c r="A2770" s="1" t="s">
        <v>2810</v>
      </c>
      <c r="B2770" s="2">
        <v>44613</v>
      </c>
      <c r="C2770" s="13" t="str">
        <f>TEXT(bbdd_Social_Media_Trends[[#This Row],[Post_Date]],"aaaa-mm")</f>
        <v>2022-02</v>
      </c>
      <c r="D2770" s="1" t="s">
        <v>12</v>
      </c>
      <c r="E2770" s="1" t="s">
        <v>46</v>
      </c>
      <c r="F2770" s="1" t="s">
        <v>47</v>
      </c>
      <c r="G2770" s="1" t="s">
        <v>50</v>
      </c>
      <c r="H2770">
        <v>4909699</v>
      </c>
      <c r="I2770">
        <v>192610</v>
      </c>
      <c r="J2770">
        <v>29375</v>
      </c>
      <c r="K2770">
        <v>34738</v>
      </c>
      <c r="L2770">
        <f>bbdd_Social_Media_Trends[[#This Row],[Likes]]+bbdd_Social_Media_Trends[[#This Row],[Shares]]+bbdd_Social_Media_Trends[[#This Row],[Comments]]</f>
        <v>256723</v>
      </c>
      <c r="M2770">
        <f>bbdd_Social_Media_Trends[[#This Row],[Interactions]]/bbdd_Social_Media_Trends[[#This Row],[Views]]</f>
        <v>5.2288948874462567E-2</v>
      </c>
      <c r="N2770" s="1" t="s">
        <v>16</v>
      </c>
      <c r="O2770" s="4">
        <f t="shared" si="43"/>
        <v>0</v>
      </c>
    </row>
    <row r="2771" spans="1:15">
      <c r="A2771" s="1" t="s">
        <v>2811</v>
      </c>
      <c r="B2771" s="2">
        <v>44707</v>
      </c>
      <c r="C2771" s="13" t="str">
        <f>TEXT(bbdd_Social_Media_Trends[[#This Row],[Post_Date]],"aaaa-mm")</f>
        <v>2022-05</v>
      </c>
      <c r="D2771" s="1" t="s">
        <v>24</v>
      </c>
      <c r="E2771" s="1" t="s">
        <v>19</v>
      </c>
      <c r="F2771" s="1" t="s">
        <v>14</v>
      </c>
      <c r="G2771" s="1" t="s">
        <v>15</v>
      </c>
      <c r="H2771">
        <v>3631559</v>
      </c>
      <c r="I2771">
        <v>342320</v>
      </c>
      <c r="J2771">
        <v>77277</v>
      </c>
      <c r="K2771">
        <v>42683</v>
      </c>
      <c r="L2771">
        <f>bbdd_Social_Media_Trends[[#This Row],[Likes]]+bbdd_Social_Media_Trends[[#This Row],[Shares]]+bbdd_Social_Media_Trends[[#This Row],[Comments]]</f>
        <v>462280</v>
      </c>
      <c r="M2771">
        <f>bbdd_Social_Media_Trends[[#This Row],[Interactions]]/bbdd_Social_Media_Trends[[#This Row],[Views]]</f>
        <v>0.12729519195475</v>
      </c>
      <c r="N2771" s="1" t="s">
        <v>16</v>
      </c>
      <c r="O2771" s="4">
        <f t="shared" si="43"/>
        <v>0</v>
      </c>
    </row>
    <row r="2772" spans="1:15">
      <c r="A2772" s="1" t="s">
        <v>2812</v>
      </c>
      <c r="B2772" s="2">
        <v>45150</v>
      </c>
      <c r="C2772" s="13" t="str">
        <f>TEXT(bbdd_Social_Media_Trends[[#This Row],[Post_Date]],"aaaa-mm")</f>
        <v>2023-08</v>
      </c>
      <c r="D2772" s="1" t="s">
        <v>24</v>
      </c>
      <c r="E2772" s="1" t="s">
        <v>19</v>
      </c>
      <c r="F2772" s="1" t="s">
        <v>32</v>
      </c>
      <c r="G2772" s="1" t="s">
        <v>50</v>
      </c>
      <c r="H2772">
        <v>438926</v>
      </c>
      <c r="I2772">
        <v>418878</v>
      </c>
      <c r="J2772">
        <v>61638</v>
      </c>
      <c r="K2772">
        <v>26939</v>
      </c>
      <c r="L2772">
        <f>bbdd_Social_Media_Trends[[#This Row],[Likes]]+bbdd_Social_Media_Trends[[#This Row],[Shares]]+bbdd_Social_Media_Trends[[#This Row],[Comments]]</f>
        <v>507455</v>
      </c>
      <c r="M2772">
        <f>bbdd_Social_Media_Trends[[#This Row],[Interactions]]/bbdd_Social_Media_Trends[[#This Row],[Views]]</f>
        <v>1.1561288235374527</v>
      </c>
      <c r="N2772" s="1" t="s">
        <v>16</v>
      </c>
      <c r="O2772" s="4">
        <f t="shared" si="43"/>
        <v>0</v>
      </c>
    </row>
    <row r="2773" spans="1:15">
      <c r="A2773" s="1" t="s">
        <v>2813</v>
      </c>
      <c r="B2773" s="2">
        <v>44850</v>
      </c>
      <c r="C2773" s="13" t="str">
        <f>TEXT(bbdd_Social_Media_Trends[[#This Row],[Post_Date]],"aaaa-mm")</f>
        <v>2022-10</v>
      </c>
      <c r="D2773" s="1" t="s">
        <v>18</v>
      </c>
      <c r="E2773" s="1" t="s">
        <v>13</v>
      </c>
      <c r="F2773" s="1" t="s">
        <v>36</v>
      </c>
      <c r="G2773" s="1" t="s">
        <v>50</v>
      </c>
      <c r="H2773">
        <v>3093066</v>
      </c>
      <c r="I2773">
        <v>372946</v>
      </c>
      <c r="J2773">
        <v>38682</v>
      </c>
      <c r="K2773">
        <v>18578</v>
      </c>
      <c r="L2773">
        <f>bbdd_Social_Media_Trends[[#This Row],[Likes]]+bbdd_Social_Media_Trends[[#This Row],[Shares]]+bbdd_Social_Media_Trends[[#This Row],[Comments]]</f>
        <v>430206</v>
      </c>
      <c r="M2773">
        <f>bbdd_Social_Media_Trends[[#This Row],[Interactions]]/bbdd_Social_Media_Trends[[#This Row],[Views]]</f>
        <v>0.13908723577188459</v>
      </c>
      <c r="N2773" s="1" t="s">
        <v>16</v>
      </c>
      <c r="O2773" s="4">
        <f t="shared" si="43"/>
        <v>0</v>
      </c>
    </row>
    <row r="2774" spans="1:15">
      <c r="A2774" s="1" t="s">
        <v>2814</v>
      </c>
      <c r="B2774" s="2">
        <v>44628</v>
      </c>
      <c r="C2774" s="13" t="str">
        <f>TEXT(bbdd_Social_Media_Trends[[#This Row],[Post_Date]],"aaaa-mm")</f>
        <v>2022-03</v>
      </c>
      <c r="D2774" s="1" t="s">
        <v>27</v>
      </c>
      <c r="E2774" s="1" t="s">
        <v>31</v>
      </c>
      <c r="F2774" s="1" t="s">
        <v>14</v>
      </c>
      <c r="G2774" s="1" t="s">
        <v>15</v>
      </c>
      <c r="H2774">
        <v>1603866</v>
      </c>
      <c r="I2774">
        <v>238566</v>
      </c>
      <c r="J2774">
        <v>18807</v>
      </c>
      <c r="K2774">
        <v>26566</v>
      </c>
      <c r="L2774">
        <f>bbdd_Social_Media_Trends[[#This Row],[Likes]]+bbdd_Social_Media_Trends[[#This Row],[Shares]]+bbdd_Social_Media_Trends[[#This Row],[Comments]]</f>
        <v>283939</v>
      </c>
      <c r="M2774">
        <f>bbdd_Social_Media_Trends[[#This Row],[Interactions]]/bbdd_Social_Media_Trends[[#This Row],[Views]]</f>
        <v>0.17703411631645039</v>
      </c>
      <c r="N2774" s="1" t="s">
        <v>22</v>
      </c>
      <c r="O2774" s="4">
        <f t="shared" si="43"/>
        <v>0</v>
      </c>
    </row>
    <row r="2775" spans="1:15">
      <c r="A2775" s="1" t="s">
        <v>2815</v>
      </c>
      <c r="B2775" s="2">
        <v>45205</v>
      </c>
      <c r="C2775" s="13" t="str">
        <f>TEXT(bbdd_Social_Media_Trends[[#This Row],[Post_Date]],"aaaa-mm")</f>
        <v>2023-10</v>
      </c>
      <c r="D2775" s="1" t="s">
        <v>18</v>
      </c>
      <c r="E2775" s="1" t="s">
        <v>52</v>
      </c>
      <c r="F2775" s="1" t="s">
        <v>47</v>
      </c>
      <c r="G2775" s="1" t="s">
        <v>50</v>
      </c>
      <c r="H2775">
        <v>3634352</v>
      </c>
      <c r="I2775">
        <v>280654</v>
      </c>
      <c r="J2775">
        <v>38955</v>
      </c>
      <c r="K2775">
        <v>13864</v>
      </c>
      <c r="L2775">
        <f>bbdd_Social_Media_Trends[[#This Row],[Likes]]+bbdd_Social_Media_Trends[[#This Row],[Shares]]+bbdd_Social_Media_Trends[[#This Row],[Comments]]</f>
        <v>333473</v>
      </c>
      <c r="M2775">
        <f>bbdd_Social_Media_Trends[[#This Row],[Interactions]]/bbdd_Social_Media_Trends[[#This Row],[Views]]</f>
        <v>9.1755834327549995E-2</v>
      </c>
      <c r="N2775" s="1" t="s">
        <v>29</v>
      </c>
      <c r="O2775" s="4">
        <f t="shared" si="43"/>
        <v>0</v>
      </c>
    </row>
    <row r="2776" spans="1:15">
      <c r="A2776" s="1" t="s">
        <v>2816</v>
      </c>
      <c r="B2776" s="2">
        <v>45290</v>
      </c>
      <c r="C2776" s="13" t="str">
        <f>TEXT(bbdd_Social_Media_Trends[[#This Row],[Post_Date]],"aaaa-mm")</f>
        <v>2023-12</v>
      </c>
      <c r="D2776" s="1" t="s">
        <v>18</v>
      </c>
      <c r="E2776" s="1" t="s">
        <v>31</v>
      </c>
      <c r="F2776" s="1" t="s">
        <v>32</v>
      </c>
      <c r="G2776" s="1" t="s">
        <v>25</v>
      </c>
      <c r="H2776">
        <v>3727003</v>
      </c>
      <c r="I2776">
        <v>242287</v>
      </c>
      <c r="J2776">
        <v>93794</v>
      </c>
      <c r="K2776">
        <v>1561</v>
      </c>
      <c r="L2776">
        <f>bbdd_Social_Media_Trends[[#This Row],[Likes]]+bbdd_Social_Media_Trends[[#This Row],[Shares]]+bbdd_Social_Media_Trends[[#This Row],[Comments]]</f>
        <v>337642</v>
      </c>
      <c r="M2776">
        <f>bbdd_Social_Media_Trends[[#This Row],[Interactions]]/bbdd_Social_Media_Trends[[#This Row],[Views]]</f>
        <v>9.0593433919961969E-2</v>
      </c>
      <c r="N2776" s="1" t="s">
        <v>29</v>
      </c>
      <c r="O2776" s="4">
        <f t="shared" si="43"/>
        <v>0</v>
      </c>
    </row>
    <row r="2777" spans="1:15">
      <c r="A2777" s="1" t="s">
        <v>2817</v>
      </c>
      <c r="B2777" s="2">
        <v>44654</v>
      </c>
      <c r="C2777" s="13" t="str">
        <f>TEXT(bbdd_Social_Media_Trends[[#This Row],[Post_Date]],"aaaa-mm")</f>
        <v>2022-04</v>
      </c>
      <c r="D2777" s="1" t="s">
        <v>24</v>
      </c>
      <c r="E2777" s="1" t="s">
        <v>31</v>
      </c>
      <c r="F2777" s="1" t="s">
        <v>41</v>
      </c>
      <c r="G2777" s="1" t="s">
        <v>25</v>
      </c>
      <c r="H2777">
        <v>772421</v>
      </c>
      <c r="I2777">
        <v>247479</v>
      </c>
      <c r="J2777">
        <v>23789</v>
      </c>
      <c r="K2777">
        <v>12567</v>
      </c>
      <c r="L2777">
        <f>bbdd_Social_Media_Trends[[#This Row],[Likes]]+bbdd_Social_Media_Trends[[#This Row],[Shares]]+bbdd_Social_Media_Trends[[#This Row],[Comments]]</f>
        <v>283835</v>
      </c>
      <c r="M2777">
        <f>bbdd_Social_Media_Trends[[#This Row],[Interactions]]/bbdd_Social_Media_Trends[[#This Row],[Views]]</f>
        <v>0.36746152680986144</v>
      </c>
      <c r="N2777" s="1" t="s">
        <v>16</v>
      </c>
      <c r="O2777" s="4">
        <f t="shared" si="43"/>
        <v>0</v>
      </c>
    </row>
    <row r="2778" spans="1:15">
      <c r="A2778" s="1" t="s">
        <v>2818</v>
      </c>
      <c r="B2778" s="2">
        <v>44670</v>
      </c>
      <c r="C2778" s="13" t="str">
        <f>TEXT(bbdd_Social_Media_Trends[[#This Row],[Post_Date]],"aaaa-mm")</f>
        <v>2022-04</v>
      </c>
      <c r="D2778" s="1" t="s">
        <v>12</v>
      </c>
      <c r="E2778" s="1" t="s">
        <v>46</v>
      </c>
      <c r="F2778" s="1" t="s">
        <v>47</v>
      </c>
      <c r="G2778" s="1" t="s">
        <v>21</v>
      </c>
      <c r="H2778">
        <v>1772246</v>
      </c>
      <c r="I2778">
        <v>493760</v>
      </c>
      <c r="J2778">
        <v>4974</v>
      </c>
      <c r="K2778">
        <v>31362</v>
      </c>
      <c r="L2778">
        <f>bbdd_Social_Media_Trends[[#This Row],[Likes]]+bbdd_Social_Media_Trends[[#This Row],[Shares]]+bbdd_Social_Media_Trends[[#This Row],[Comments]]</f>
        <v>530096</v>
      </c>
      <c r="M2778">
        <f>bbdd_Social_Media_Trends[[#This Row],[Interactions]]/bbdd_Social_Media_Trends[[#This Row],[Views]]</f>
        <v>0.29910971727401275</v>
      </c>
      <c r="N2778" s="1" t="s">
        <v>29</v>
      </c>
      <c r="O2778" s="4">
        <f t="shared" si="43"/>
        <v>0</v>
      </c>
    </row>
    <row r="2779" spans="1:15">
      <c r="A2779" s="1" t="s">
        <v>2819</v>
      </c>
      <c r="B2779" s="2">
        <v>44819</v>
      </c>
      <c r="C2779" s="13" t="str">
        <f>TEXT(bbdd_Social_Media_Trends[[#This Row],[Post_Date]],"aaaa-mm")</f>
        <v>2022-09</v>
      </c>
      <c r="D2779" s="1" t="s">
        <v>18</v>
      </c>
      <c r="E2779" s="1" t="s">
        <v>19</v>
      </c>
      <c r="F2779" s="1" t="s">
        <v>20</v>
      </c>
      <c r="G2779" s="1" t="s">
        <v>37</v>
      </c>
      <c r="H2779">
        <v>4660917</v>
      </c>
      <c r="I2779">
        <v>108250</v>
      </c>
      <c r="J2779">
        <v>64438</v>
      </c>
      <c r="K2779">
        <v>46473</v>
      </c>
      <c r="L2779">
        <f>bbdd_Social_Media_Trends[[#This Row],[Likes]]+bbdd_Social_Media_Trends[[#This Row],[Shares]]+bbdd_Social_Media_Trends[[#This Row],[Comments]]</f>
        <v>219161</v>
      </c>
      <c r="M2779">
        <f>bbdd_Social_Media_Trends[[#This Row],[Interactions]]/bbdd_Social_Media_Trends[[#This Row],[Views]]</f>
        <v>4.7021004664961855E-2</v>
      </c>
      <c r="N2779" s="1" t="s">
        <v>29</v>
      </c>
      <c r="O2779" s="4">
        <f t="shared" si="43"/>
        <v>0</v>
      </c>
    </row>
    <row r="2780" spans="1:15">
      <c r="A2780" s="1" t="s">
        <v>2820</v>
      </c>
      <c r="B2780" s="2">
        <v>45052</v>
      </c>
      <c r="C2780" s="13" t="str">
        <f>TEXT(bbdd_Social_Media_Trends[[#This Row],[Post_Date]],"aaaa-mm")</f>
        <v>2023-05</v>
      </c>
      <c r="D2780" s="1" t="s">
        <v>27</v>
      </c>
      <c r="E2780" s="1" t="s">
        <v>59</v>
      </c>
      <c r="F2780" s="1" t="s">
        <v>32</v>
      </c>
      <c r="G2780" s="1" t="s">
        <v>44</v>
      </c>
      <c r="H2780">
        <v>126887</v>
      </c>
      <c r="I2780">
        <v>164296</v>
      </c>
      <c r="J2780">
        <v>64233</v>
      </c>
      <c r="K2780">
        <v>4209</v>
      </c>
      <c r="L2780">
        <f>bbdd_Social_Media_Trends[[#This Row],[Likes]]+bbdd_Social_Media_Trends[[#This Row],[Shares]]+bbdd_Social_Media_Trends[[#This Row],[Comments]]</f>
        <v>232738</v>
      </c>
      <c r="M2780">
        <f>bbdd_Social_Media_Trends[[#This Row],[Interactions]]/bbdd_Social_Media_Trends[[#This Row],[Views]]</f>
        <v>1.8342146949648113</v>
      </c>
      <c r="N2780" s="1" t="s">
        <v>16</v>
      </c>
      <c r="O2780" s="4">
        <f t="shared" si="43"/>
        <v>0</v>
      </c>
    </row>
    <row r="2781" spans="1:15">
      <c r="A2781" s="1" t="s">
        <v>2821</v>
      </c>
      <c r="B2781" s="2">
        <v>44660</v>
      </c>
      <c r="C2781" s="13" t="str">
        <f>TEXT(bbdd_Social_Media_Trends[[#This Row],[Post_Date]],"aaaa-mm")</f>
        <v>2022-04</v>
      </c>
      <c r="D2781" s="1" t="s">
        <v>27</v>
      </c>
      <c r="E2781" s="1" t="s">
        <v>52</v>
      </c>
      <c r="F2781" s="1" t="s">
        <v>20</v>
      </c>
      <c r="G2781" s="1" t="s">
        <v>21</v>
      </c>
      <c r="H2781">
        <v>3424500</v>
      </c>
      <c r="I2781">
        <v>479439</v>
      </c>
      <c r="J2781">
        <v>45234</v>
      </c>
      <c r="K2781">
        <v>17018</v>
      </c>
      <c r="L2781">
        <f>bbdd_Social_Media_Trends[[#This Row],[Likes]]+bbdd_Social_Media_Trends[[#This Row],[Shares]]+bbdd_Social_Media_Trends[[#This Row],[Comments]]</f>
        <v>541691</v>
      </c>
      <c r="M2781">
        <f>bbdd_Social_Media_Trends[[#This Row],[Interactions]]/bbdd_Social_Media_Trends[[#This Row],[Views]]</f>
        <v>0.15818104832822311</v>
      </c>
      <c r="N2781" s="1" t="s">
        <v>16</v>
      </c>
      <c r="O2781" s="4">
        <f t="shared" si="43"/>
        <v>0</v>
      </c>
    </row>
    <row r="2782" spans="1:15">
      <c r="A2782" s="1" t="s">
        <v>2822</v>
      </c>
      <c r="B2782" s="2">
        <v>44929</v>
      </c>
      <c r="C2782" s="13" t="str">
        <f>TEXT(bbdd_Social_Media_Trends[[#This Row],[Post_Date]],"aaaa-mm")</f>
        <v>2023-01</v>
      </c>
      <c r="D2782" s="1" t="s">
        <v>27</v>
      </c>
      <c r="E2782" s="1" t="s">
        <v>39</v>
      </c>
      <c r="F2782" s="1" t="s">
        <v>32</v>
      </c>
      <c r="G2782" s="1" t="s">
        <v>44</v>
      </c>
      <c r="H2782">
        <v>3895699</v>
      </c>
      <c r="I2782">
        <v>248131</v>
      </c>
      <c r="J2782">
        <v>52488</v>
      </c>
      <c r="K2782">
        <v>39519</v>
      </c>
      <c r="L2782">
        <f>bbdd_Social_Media_Trends[[#This Row],[Likes]]+bbdd_Social_Media_Trends[[#This Row],[Shares]]+bbdd_Social_Media_Trends[[#This Row],[Comments]]</f>
        <v>340138</v>
      </c>
      <c r="M2782">
        <f>bbdd_Social_Media_Trends[[#This Row],[Interactions]]/bbdd_Social_Media_Trends[[#This Row],[Views]]</f>
        <v>8.7311160333485724E-2</v>
      </c>
      <c r="N2782" s="1" t="s">
        <v>29</v>
      </c>
      <c r="O2782" s="4">
        <f t="shared" si="43"/>
        <v>0</v>
      </c>
    </row>
    <row r="2783" spans="1:15">
      <c r="A2783" s="1" t="s">
        <v>2823</v>
      </c>
      <c r="B2783" s="2">
        <v>45103</v>
      </c>
      <c r="C2783" s="13" t="str">
        <f>TEXT(bbdd_Social_Media_Trends[[#This Row],[Post_Date]],"aaaa-mm")</f>
        <v>2023-06</v>
      </c>
      <c r="D2783" s="1" t="s">
        <v>12</v>
      </c>
      <c r="E2783" s="1" t="s">
        <v>35</v>
      </c>
      <c r="F2783" s="1" t="s">
        <v>14</v>
      </c>
      <c r="G2783" s="1" t="s">
        <v>37</v>
      </c>
      <c r="H2783">
        <v>75475</v>
      </c>
      <c r="I2783">
        <v>85849</v>
      </c>
      <c r="J2783">
        <v>52358</v>
      </c>
      <c r="K2783">
        <v>44489</v>
      </c>
      <c r="L2783">
        <f>bbdd_Social_Media_Trends[[#This Row],[Likes]]+bbdd_Social_Media_Trends[[#This Row],[Shares]]+bbdd_Social_Media_Trends[[#This Row],[Comments]]</f>
        <v>182696</v>
      </c>
      <c r="M2783">
        <f>bbdd_Social_Media_Trends[[#This Row],[Interactions]]/bbdd_Social_Media_Trends[[#This Row],[Views]]</f>
        <v>2.4206160980457105</v>
      </c>
      <c r="N2783" s="1" t="s">
        <v>22</v>
      </c>
      <c r="O2783" s="4">
        <f t="shared" si="43"/>
        <v>0</v>
      </c>
    </row>
    <row r="2784" spans="1:15">
      <c r="A2784" s="1" t="s">
        <v>2824</v>
      </c>
      <c r="B2784" s="2">
        <v>44672</v>
      </c>
      <c r="C2784" s="13" t="str">
        <f>TEXT(bbdd_Social_Media_Trends[[#This Row],[Post_Date]],"aaaa-mm")</f>
        <v>2022-04</v>
      </c>
      <c r="D2784" s="1" t="s">
        <v>24</v>
      </c>
      <c r="E2784" s="1" t="s">
        <v>49</v>
      </c>
      <c r="F2784" s="1" t="s">
        <v>32</v>
      </c>
      <c r="G2784" s="1" t="s">
        <v>28</v>
      </c>
      <c r="H2784">
        <v>4815367</v>
      </c>
      <c r="I2784">
        <v>353822</v>
      </c>
      <c r="J2784">
        <v>49194</v>
      </c>
      <c r="K2784">
        <v>24139</v>
      </c>
      <c r="L2784">
        <f>bbdd_Social_Media_Trends[[#This Row],[Likes]]+bbdd_Social_Media_Trends[[#This Row],[Shares]]+bbdd_Social_Media_Trends[[#This Row],[Comments]]</f>
        <v>427155</v>
      </c>
      <c r="M2784">
        <f>bbdd_Social_Media_Trends[[#This Row],[Interactions]]/bbdd_Social_Media_Trends[[#This Row],[Views]]</f>
        <v>8.8706634406058776E-2</v>
      </c>
      <c r="N2784" s="1" t="s">
        <v>22</v>
      </c>
      <c r="O2784" s="4">
        <f t="shared" si="43"/>
        <v>0</v>
      </c>
    </row>
    <row r="2785" spans="1:15">
      <c r="A2785" s="1" t="s">
        <v>2825</v>
      </c>
      <c r="B2785" s="2">
        <v>45251</v>
      </c>
      <c r="C2785" s="13" t="str">
        <f>TEXT(bbdd_Social_Media_Trends[[#This Row],[Post_Date]],"aaaa-mm")</f>
        <v>2023-11</v>
      </c>
      <c r="D2785" s="1" t="s">
        <v>27</v>
      </c>
      <c r="E2785" s="1" t="s">
        <v>31</v>
      </c>
      <c r="F2785" s="1" t="s">
        <v>14</v>
      </c>
      <c r="G2785" s="1" t="s">
        <v>21</v>
      </c>
      <c r="H2785">
        <v>3148221</v>
      </c>
      <c r="I2785">
        <v>85754</v>
      </c>
      <c r="J2785">
        <v>68644</v>
      </c>
      <c r="K2785">
        <v>17491</v>
      </c>
      <c r="L2785">
        <f>bbdd_Social_Media_Trends[[#This Row],[Likes]]+bbdd_Social_Media_Trends[[#This Row],[Shares]]+bbdd_Social_Media_Trends[[#This Row],[Comments]]</f>
        <v>171889</v>
      </c>
      <c r="M2785">
        <f>bbdd_Social_Media_Trends[[#This Row],[Interactions]]/bbdd_Social_Media_Trends[[#This Row],[Views]]</f>
        <v>5.4598771814304017E-2</v>
      </c>
      <c r="N2785" s="1" t="s">
        <v>29</v>
      </c>
      <c r="O2785" s="4">
        <f t="shared" si="43"/>
        <v>0</v>
      </c>
    </row>
    <row r="2786" spans="1:15">
      <c r="A2786" s="1" t="s">
        <v>2826</v>
      </c>
      <c r="B2786" s="2">
        <v>45031</v>
      </c>
      <c r="C2786" s="13" t="str">
        <f>TEXT(bbdd_Social_Media_Trends[[#This Row],[Post_Date]],"aaaa-mm")</f>
        <v>2023-04</v>
      </c>
      <c r="D2786" s="1" t="s">
        <v>18</v>
      </c>
      <c r="E2786" s="1" t="s">
        <v>49</v>
      </c>
      <c r="F2786" s="1" t="s">
        <v>20</v>
      </c>
      <c r="G2786" s="1" t="s">
        <v>60</v>
      </c>
      <c r="H2786">
        <v>3233563</v>
      </c>
      <c r="I2786">
        <v>150813</v>
      </c>
      <c r="J2786">
        <v>58386</v>
      </c>
      <c r="K2786">
        <v>1709</v>
      </c>
      <c r="L2786">
        <f>bbdd_Social_Media_Trends[[#This Row],[Likes]]+bbdd_Social_Media_Trends[[#This Row],[Shares]]+bbdd_Social_Media_Trends[[#This Row],[Comments]]</f>
        <v>210908</v>
      </c>
      <c r="M2786">
        <f>bbdd_Social_Media_Trends[[#This Row],[Interactions]]/bbdd_Social_Media_Trends[[#This Row],[Views]]</f>
        <v>6.5224645383436169E-2</v>
      </c>
      <c r="N2786" s="1" t="s">
        <v>29</v>
      </c>
      <c r="O2786" s="4">
        <f t="shared" si="43"/>
        <v>0</v>
      </c>
    </row>
    <row r="2787" spans="1:15">
      <c r="A2787" s="1" t="s">
        <v>2827</v>
      </c>
      <c r="B2787" s="2">
        <v>44594</v>
      </c>
      <c r="C2787" s="13" t="str">
        <f>TEXT(bbdd_Social_Media_Trends[[#This Row],[Post_Date]],"aaaa-mm")</f>
        <v>2022-02</v>
      </c>
      <c r="D2787" s="1" t="s">
        <v>18</v>
      </c>
      <c r="E2787" s="1" t="s">
        <v>46</v>
      </c>
      <c r="F2787" s="1" t="s">
        <v>36</v>
      </c>
      <c r="G2787" s="1" t="s">
        <v>25</v>
      </c>
      <c r="H2787">
        <v>3824375</v>
      </c>
      <c r="I2787">
        <v>327312</v>
      </c>
      <c r="J2787">
        <v>21152</v>
      </c>
      <c r="K2787">
        <v>33353</v>
      </c>
      <c r="L2787">
        <f>bbdd_Social_Media_Trends[[#This Row],[Likes]]+bbdd_Social_Media_Trends[[#This Row],[Shares]]+bbdd_Social_Media_Trends[[#This Row],[Comments]]</f>
        <v>381817</v>
      </c>
      <c r="M2787">
        <f>bbdd_Social_Media_Trends[[#This Row],[Interactions]]/bbdd_Social_Media_Trends[[#This Row],[Views]]</f>
        <v>9.9837751266546815E-2</v>
      </c>
      <c r="N2787" s="1" t="s">
        <v>29</v>
      </c>
      <c r="O2787" s="4">
        <f t="shared" si="43"/>
        <v>0</v>
      </c>
    </row>
    <row r="2788" spans="1:15">
      <c r="A2788" s="1" t="s">
        <v>2828</v>
      </c>
      <c r="B2788" s="2">
        <v>45075</v>
      </c>
      <c r="C2788" s="13" t="str">
        <f>TEXT(bbdd_Social_Media_Trends[[#This Row],[Post_Date]],"aaaa-mm")</f>
        <v>2023-05</v>
      </c>
      <c r="D2788" s="1" t="s">
        <v>18</v>
      </c>
      <c r="E2788" s="1" t="s">
        <v>49</v>
      </c>
      <c r="F2788" s="1" t="s">
        <v>20</v>
      </c>
      <c r="G2788" s="1" t="s">
        <v>28</v>
      </c>
      <c r="H2788">
        <v>1004552</v>
      </c>
      <c r="I2788">
        <v>189682</v>
      </c>
      <c r="J2788">
        <v>46042</v>
      </c>
      <c r="K2788">
        <v>10235</v>
      </c>
      <c r="L2788">
        <f>bbdd_Social_Media_Trends[[#This Row],[Likes]]+bbdd_Social_Media_Trends[[#This Row],[Shares]]+bbdd_Social_Media_Trends[[#This Row],[Comments]]</f>
        <v>245959</v>
      </c>
      <c r="M2788">
        <f>bbdd_Social_Media_Trends[[#This Row],[Interactions]]/bbdd_Social_Media_Trends[[#This Row],[Views]]</f>
        <v>0.24484446798174708</v>
      </c>
      <c r="N2788" s="1" t="s">
        <v>22</v>
      </c>
      <c r="O2788" s="4">
        <f t="shared" si="43"/>
        <v>0</v>
      </c>
    </row>
    <row r="2789" spans="1:15">
      <c r="A2789" s="1" t="s">
        <v>2829</v>
      </c>
      <c r="B2789" s="2">
        <v>44754</v>
      </c>
      <c r="C2789" s="13" t="str">
        <f>TEXT(bbdd_Social_Media_Trends[[#This Row],[Post_Date]],"aaaa-mm")</f>
        <v>2022-07</v>
      </c>
      <c r="D2789" s="1" t="s">
        <v>12</v>
      </c>
      <c r="E2789" s="1" t="s">
        <v>52</v>
      </c>
      <c r="F2789" s="1" t="s">
        <v>41</v>
      </c>
      <c r="G2789" s="1" t="s">
        <v>60</v>
      </c>
      <c r="H2789">
        <v>3269477</v>
      </c>
      <c r="I2789">
        <v>35752</v>
      </c>
      <c r="J2789">
        <v>21135</v>
      </c>
      <c r="K2789">
        <v>8550</v>
      </c>
      <c r="L2789">
        <f>bbdd_Social_Media_Trends[[#This Row],[Likes]]+bbdd_Social_Media_Trends[[#This Row],[Shares]]+bbdd_Social_Media_Trends[[#This Row],[Comments]]</f>
        <v>65437</v>
      </c>
      <c r="M2789">
        <f>bbdd_Social_Media_Trends[[#This Row],[Interactions]]/bbdd_Social_Media_Trends[[#This Row],[Views]]</f>
        <v>2.0014516083153362E-2</v>
      </c>
      <c r="N2789" s="1" t="s">
        <v>29</v>
      </c>
      <c r="O2789" s="4">
        <f t="shared" si="43"/>
        <v>0</v>
      </c>
    </row>
    <row r="2790" spans="1:15">
      <c r="A2790" s="1" t="s">
        <v>2830</v>
      </c>
      <c r="B2790" s="2">
        <v>45215</v>
      </c>
      <c r="C2790" s="13" t="str">
        <f>TEXT(bbdd_Social_Media_Trends[[#This Row],[Post_Date]],"aaaa-mm")</f>
        <v>2023-10</v>
      </c>
      <c r="D2790" s="1" t="s">
        <v>18</v>
      </c>
      <c r="E2790" s="1" t="s">
        <v>59</v>
      </c>
      <c r="F2790" s="1" t="s">
        <v>36</v>
      </c>
      <c r="G2790" s="1" t="s">
        <v>60</v>
      </c>
      <c r="H2790">
        <v>481808</v>
      </c>
      <c r="I2790">
        <v>61671</v>
      </c>
      <c r="J2790">
        <v>7895</v>
      </c>
      <c r="K2790">
        <v>34339</v>
      </c>
      <c r="L2790">
        <f>bbdd_Social_Media_Trends[[#This Row],[Likes]]+bbdd_Social_Media_Trends[[#This Row],[Shares]]+bbdd_Social_Media_Trends[[#This Row],[Comments]]</f>
        <v>103905</v>
      </c>
      <c r="M2790">
        <f>bbdd_Social_Media_Trends[[#This Row],[Interactions]]/bbdd_Social_Media_Trends[[#This Row],[Views]]</f>
        <v>0.21565644406070467</v>
      </c>
      <c r="N2790" s="1" t="s">
        <v>29</v>
      </c>
      <c r="O2790" s="4">
        <f t="shared" si="43"/>
        <v>0</v>
      </c>
    </row>
    <row r="2791" spans="1:15">
      <c r="A2791" s="1" t="s">
        <v>2831</v>
      </c>
      <c r="B2791" s="2">
        <v>44675</v>
      </c>
      <c r="C2791" s="13" t="str">
        <f>TEXT(bbdd_Social_Media_Trends[[#This Row],[Post_Date]],"aaaa-mm")</f>
        <v>2022-04</v>
      </c>
      <c r="D2791" s="1" t="s">
        <v>12</v>
      </c>
      <c r="E2791" s="1" t="s">
        <v>46</v>
      </c>
      <c r="F2791" s="1" t="s">
        <v>20</v>
      </c>
      <c r="G2791" s="1" t="s">
        <v>25</v>
      </c>
      <c r="H2791">
        <v>696436</v>
      </c>
      <c r="I2791">
        <v>342863</v>
      </c>
      <c r="J2791">
        <v>72320</v>
      </c>
      <c r="K2791">
        <v>35891</v>
      </c>
      <c r="L2791">
        <f>bbdd_Social_Media_Trends[[#This Row],[Likes]]+bbdd_Social_Media_Trends[[#This Row],[Shares]]+bbdd_Social_Media_Trends[[#This Row],[Comments]]</f>
        <v>451074</v>
      </c>
      <c r="M2791">
        <f>bbdd_Social_Media_Trends[[#This Row],[Interactions]]/bbdd_Social_Media_Trends[[#This Row],[Views]]</f>
        <v>0.64768909131635932</v>
      </c>
      <c r="N2791" s="1" t="s">
        <v>29</v>
      </c>
      <c r="O2791" s="4">
        <f t="shared" si="43"/>
        <v>0</v>
      </c>
    </row>
    <row r="2792" spans="1:15">
      <c r="A2792" s="1" t="s">
        <v>2832</v>
      </c>
      <c r="B2792" s="2">
        <v>45049</v>
      </c>
      <c r="C2792" s="13" t="str">
        <f>TEXT(bbdd_Social_Media_Trends[[#This Row],[Post_Date]],"aaaa-mm")</f>
        <v>2023-05</v>
      </c>
      <c r="D2792" s="1" t="s">
        <v>27</v>
      </c>
      <c r="E2792" s="1" t="s">
        <v>31</v>
      </c>
      <c r="F2792" s="1" t="s">
        <v>47</v>
      </c>
      <c r="G2792" s="1" t="s">
        <v>50</v>
      </c>
      <c r="H2792">
        <v>4701021</v>
      </c>
      <c r="I2792">
        <v>315148</v>
      </c>
      <c r="J2792">
        <v>11535</v>
      </c>
      <c r="K2792">
        <v>1792</v>
      </c>
      <c r="L2792">
        <f>bbdd_Social_Media_Trends[[#This Row],[Likes]]+bbdd_Social_Media_Trends[[#This Row],[Shares]]+bbdd_Social_Media_Trends[[#This Row],[Comments]]</f>
        <v>328475</v>
      </c>
      <c r="M2792">
        <f>bbdd_Social_Media_Trends[[#This Row],[Interactions]]/bbdd_Social_Media_Trends[[#This Row],[Views]]</f>
        <v>6.9873119052222904E-2</v>
      </c>
      <c r="N2792" s="1" t="s">
        <v>22</v>
      </c>
      <c r="O2792" s="4">
        <f t="shared" si="43"/>
        <v>0</v>
      </c>
    </row>
    <row r="2793" spans="1:15">
      <c r="A2793" s="1" t="s">
        <v>2833</v>
      </c>
      <c r="B2793" s="2">
        <v>44856</v>
      </c>
      <c r="C2793" s="13" t="str">
        <f>TEXT(bbdd_Social_Media_Trends[[#This Row],[Post_Date]],"aaaa-mm")</f>
        <v>2022-10</v>
      </c>
      <c r="D2793" s="1" t="s">
        <v>27</v>
      </c>
      <c r="E2793" s="1" t="s">
        <v>52</v>
      </c>
      <c r="F2793" s="1" t="s">
        <v>41</v>
      </c>
      <c r="G2793" s="1" t="s">
        <v>50</v>
      </c>
      <c r="H2793">
        <v>1546021</v>
      </c>
      <c r="I2793">
        <v>17786</v>
      </c>
      <c r="J2793">
        <v>66926</v>
      </c>
      <c r="K2793">
        <v>20602</v>
      </c>
      <c r="L2793">
        <f>bbdd_Social_Media_Trends[[#This Row],[Likes]]+bbdd_Social_Media_Trends[[#This Row],[Shares]]+bbdd_Social_Media_Trends[[#This Row],[Comments]]</f>
        <v>105314</v>
      </c>
      <c r="M2793">
        <f>bbdd_Social_Media_Trends[[#This Row],[Interactions]]/bbdd_Social_Media_Trends[[#This Row],[Views]]</f>
        <v>6.8119385182995568E-2</v>
      </c>
      <c r="N2793" s="1" t="s">
        <v>29</v>
      </c>
      <c r="O2793" s="4">
        <f t="shared" si="43"/>
        <v>0</v>
      </c>
    </row>
    <row r="2794" spans="1:15">
      <c r="A2794" s="1" t="s">
        <v>2834</v>
      </c>
      <c r="B2794" s="2">
        <v>45211</v>
      </c>
      <c r="C2794" s="13" t="str">
        <f>TEXT(bbdd_Social_Media_Trends[[#This Row],[Post_Date]],"aaaa-mm")</f>
        <v>2023-10</v>
      </c>
      <c r="D2794" s="1" t="s">
        <v>12</v>
      </c>
      <c r="E2794" s="1" t="s">
        <v>52</v>
      </c>
      <c r="F2794" s="1" t="s">
        <v>32</v>
      </c>
      <c r="G2794" s="1" t="s">
        <v>25</v>
      </c>
      <c r="H2794">
        <v>3504067</v>
      </c>
      <c r="I2794">
        <v>17759</v>
      </c>
      <c r="J2794">
        <v>35751</v>
      </c>
      <c r="K2794">
        <v>7695</v>
      </c>
      <c r="L2794">
        <f>bbdd_Social_Media_Trends[[#This Row],[Likes]]+bbdd_Social_Media_Trends[[#This Row],[Shares]]+bbdd_Social_Media_Trends[[#This Row],[Comments]]</f>
        <v>61205</v>
      </c>
      <c r="M2794">
        <f>bbdd_Social_Media_Trends[[#This Row],[Interactions]]/bbdd_Social_Media_Trends[[#This Row],[Views]]</f>
        <v>1.7466846381647382E-2</v>
      </c>
      <c r="N2794" s="1" t="s">
        <v>16</v>
      </c>
      <c r="O2794" s="4">
        <f t="shared" si="43"/>
        <v>0</v>
      </c>
    </row>
    <row r="2795" spans="1:15">
      <c r="A2795" s="1" t="s">
        <v>2835</v>
      </c>
      <c r="B2795" s="2">
        <v>45146</v>
      </c>
      <c r="C2795" s="13" t="str">
        <f>TEXT(bbdd_Social_Media_Trends[[#This Row],[Post_Date]],"aaaa-mm")</f>
        <v>2023-08</v>
      </c>
      <c r="D2795" s="1" t="s">
        <v>18</v>
      </c>
      <c r="E2795" s="1" t="s">
        <v>46</v>
      </c>
      <c r="F2795" s="1" t="s">
        <v>47</v>
      </c>
      <c r="G2795" s="1" t="s">
        <v>15</v>
      </c>
      <c r="H2795">
        <v>3816051</v>
      </c>
      <c r="I2795">
        <v>462424</v>
      </c>
      <c r="J2795">
        <v>91866</v>
      </c>
      <c r="K2795">
        <v>41600</v>
      </c>
      <c r="L2795">
        <f>bbdd_Social_Media_Trends[[#This Row],[Likes]]+bbdd_Social_Media_Trends[[#This Row],[Shares]]+bbdd_Social_Media_Trends[[#This Row],[Comments]]</f>
        <v>595890</v>
      </c>
      <c r="M2795">
        <f>bbdd_Social_Media_Trends[[#This Row],[Interactions]]/bbdd_Social_Media_Trends[[#This Row],[Views]]</f>
        <v>0.15615357341922317</v>
      </c>
      <c r="N2795" s="1" t="s">
        <v>16</v>
      </c>
      <c r="O2795" s="4">
        <f t="shared" si="43"/>
        <v>0</v>
      </c>
    </row>
    <row r="2796" spans="1:15">
      <c r="A2796" s="1" t="s">
        <v>2836</v>
      </c>
      <c r="B2796" s="2">
        <v>44971</v>
      </c>
      <c r="C2796" s="13" t="str">
        <f>TEXT(bbdd_Social_Media_Trends[[#This Row],[Post_Date]],"aaaa-mm")</f>
        <v>2023-02</v>
      </c>
      <c r="D2796" s="1" t="s">
        <v>27</v>
      </c>
      <c r="E2796" s="1" t="s">
        <v>31</v>
      </c>
      <c r="F2796" s="1" t="s">
        <v>41</v>
      </c>
      <c r="G2796" s="1" t="s">
        <v>21</v>
      </c>
      <c r="H2796">
        <v>254262</v>
      </c>
      <c r="I2796">
        <v>162743</v>
      </c>
      <c r="J2796">
        <v>48675</v>
      </c>
      <c r="K2796">
        <v>19106</v>
      </c>
      <c r="L2796">
        <f>bbdd_Social_Media_Trends[[#This Row],[Likes]]+bbdd_Social_Media_Trends[[#This Row],[Shares]]+bbdd_Social_Media_Trends[[#This Row],[Comments]]</f>
        <v>230524</v>
      </c>
      <c r="M2796">
        <f>bbdd_Social_Media_Trends[[#This Row],[Interactions]]/bbdd_Social_Media_Trends[[#This Row],[Views]]</f>
        <v>0.90663960796343934</v>
      </c>
      <c r="N2796" s="1" t="s">
        <v>29</v>
      </c>
      <c r="O2796" s="4">
        <f t="shared" si="43"/>
        <v>0</v>
      </c>
    </row>
    <row r="2797" spans="1:15">
      <c r="A2797" s="1" t="s">
        <v>2837</v>
      </c>
      <c r="B2797" s="2">
        <v>44641</v>
      </c>
      <c r="C2797" s="13" t="str">
        <f>TEXT(bbdd_Social_Media_Trends[[#This Row],[Post_Date]],"aaaa-mm")</f>
        <v>2022-03</v>
      </c>
      <c r="D2797" s="1" t="s">
        <v>27</v>
      </c>
      <c r="E2797" s="1" t="s">
        <v>49</v>
      </c>
      <c r="F2797" s="1" t="s">
        <v>14</v>
      </c>
      <c r="G2797" s="1" t="s">
        <v>15</v>
      </c>
      <c r="H2797">
        <v>497552</v>
      </c>
      <c r="I2797">
        <v>297185</v>
      </c>
      <c r="J2797">
        <v>73947</v>
      </c>
      <c r="K2797">
        <v>641</v>
      </c>
      <c r="L2797">
        <f>bbdd_Social_Media_Trends[[#This Row],[Likes]]+bbdd_Social_Media_Trends[[#This Row],[Shares]]+bbdd_Social_Media_Trends[[#This Row],[Comments]]</f>
        <v>371773</v>
      </c>
      <c r="M2797">
        <f>bbdd_Social_Media_Trends[[#This Row],[Interactions]]/bbdd_Social_Media_Trends[[#This Row],[Views]]</f>
        <v>0.74720431231308482</v>
      </c>
      <c r="N2797" s="1" t="s">
        <v>22</v>
      </c>
      <c r="O2797" s="4">
        <f t="shared" si="43"/>
        <v>0</v>
      </c>
    </row>
    <row r="2798" spans="1:15">
      <c r="A2798" s="1" t="s">
        <v>2838</v>
      </c>
      <c r="B2798" s="2">
        <v>45043</v>
      </c>
      <c r="C2798" s="13" t="str">
        <f>TEXT(bbdd_Social_Media_Trends[[#This Row],[Post_Date]],"aaaa-mm")</f>
        <v>2023-04</v>
      </c>
      <c r="D2798" s="1" t="s">
        <v>27</v>
      </c>
      <c r="E2798" s="1" t="s">
        <v>46</v>
      </c>
      <c r="F2798" s="1" t="s">
        <v>36</v>
      </c>
      <c r="G2798" s="1" t="s">
        <v>25</v>
      </c>
      <c r="H2798">
        <v>3225580</v>
      </c>
      <c r="I2798">
        <v>37018</v>
      </c>
      <c r="J2798">
        <v>52907</v>
      </c>
      <c r="K2798">
        <v>33089</v>
      </c>
      <c r="L2798">
        <f>bbdd_Social_Media_Trends[[#This Row],[Likes]]+bbdd_Social_Media_Trends[[#This Row],[Shares]]+bbdd_Social_Media_Trends[[#This Row],[Comments]]</f>
        <v>123014</v>
      </c>
      <c r="M2798">
        <f>bbdd_Social_Media_Trends[[#This Row],[Interactions]]/bbdd_Social_Media_Trends[[#This Row],[Views]]</f>
        <v>3.8137017218608744E-2</v>
      </c>
      <c r="N2798" s="1" t="s">
        <v>22</v>
      </c>
      <c r="O2798" s="4">
        <f t="shared" si="43"/>
        <v>0</v>
      </c>
    </row>
    <row r="2799" spans="1:15">
      <c r="A2799" s="1" t="s">
        <v>2839</v>
      </c>
      <c r="B2799" s="2">
        <v>45216</v>
      </c>
      <c r="C2799" s="13" t="str">
        <f>TEXT(bbdd_Social_Media_Trends[[#This Row],[Post_Date]],"aaaa-mm")</f>
        <v>2023-10</v>
      </c>
      <c r="D2799" s="1" t="s">
        <v>18</v>
      </c>
      <c r="E2799" s="1" t="s">
        <v>39</v>
      </c>
      <c r="F2799" s="1" t="s">
        <v>14</v>
      </c>
      <c r="G2799" s="1" t="s">
        <v>50</v>
      </c>
      <c r="H2799">
        <v>4336522</v>
      </c>
      <c r="I2799">
        <v>340438</v>
      </c>
      <c r="J2799">
        <v>51068</v>
      </c>
      <c r="K2799">
        <v>2711</v>
      </c>
      <c r="L2799">
        <f>bbdd_Social_Media_Trends[[#This Row],[Likes]]+bbdd_Social_Media_Trends[[#This Row],[Shares]]+bbdd_Social_Media_Trends[[#This Row],[Comments]]</f>
        <v>394217</v>
      </c>
      <c r="M2799">
        <f>bbdd_Social_Media_Trends[[#This Row],[Interactions]]/bbdd_Social_Media_Trends[[#This Row],[Views]]</f>
        <v>9.0906260823766141E-2</v>
      </c>
      <c r="N2799" s="1" t="s">
        <v>22</v>
      </c>
      <c r="O2799" s="4">
        <f t="shared" si="43"/>
        <v>0</v>
      </c>
    </row>
    <row r="2800" spans="1:15">
      <c r="A2800" s="1" t="s">
        <v>2840</v>
      </c>
      <c r="B2800" s="2">
        <v>44716</v>
      </c>
      <c r="C2800" s="13" t="str">
        <f>TEXT(bbdd_Social_Media_Trends[[#This Row],[Post_Date]],"aaaa-mm")</f>
        <v>2022-06</v>
      </c>
      <c r="D2800" s="1" t="s">
        <v>24</v>
      </c>
      <c r="E2800" s="1" t="s">
        <v>46</v>
      </c>
      <c r="F2800" s="1" t="s">
        <v>36</v>
      </c>
      <c r="G2800" s="1" t="s">
        <v>60</v>
      </c>
      <c r="H2800">
        <v>3912292</v>
      </c>
      <c r="I2800">
        <v>422606</v>
      </c>
      <c r="J2800">
        <v>17064</v>
      </c>
      <c r="K2800">
        <v>4866</v>
      </c>
      <c r="L2800">
        <f>bbdd_Social_Media_Trends[[#This Row],[Likes]]+bbdd_Social_Media_Trends[[#This Row],[Shares]]+bbdd_Social_Media_Trends[[#This Row],[Comments]]</f>
        <v>444536</v>
      </c>
      <c r="M2800">
        <f>bbdd_Social_Media_Trends[[#This Row],[Interactions]]/bbdd_Social_Media_Trends[[#This Row],[Views]]</f>
        <v>0.11362546558385724</v>
      </c>
      <c r="N2800" s="1" t="s">
        <v>16</v>
      </c>
      <c r="O2800" s="4">
        <f t="shared" si="43"/>
        <v>0</v>
      </c>
    </row>
    <row r="2801" spans="1:15">
      <c r="A2801" s="1" t="s">
        <v>2841</v>
      </c>
      <c r="B2801" s="2">
        <v>44617</v>
      </c>
      <c r="C2801" s="13" t="str">
        <f>TEXT(bbdd_Social_Media_Trends[[#This Row],[Post_Date]],"aaaa-mm")</f>
        <v>2022-02</v>
      </c>
      <c r="D2801" s="1" t="s">
        <v>12</v>
      </c>
      <c r="E2801" s="1" t="s">
        <v>19</v>
      </c>
      <c r="F2801" s="1" t="s">
        <v>47</v>
      </c>
      <c r="G2801" s="1" t="s">
        <v>50</v>
      </c>
      <c r="H2801">
        <v>2097593</v>
      </c>
      <c r="I2801">
        <v>470212</v>
      </c>
      <c r="J2801">
        <v>25616</v>
      </c>
      <c r="K2801">
        <v>38553</v>
      </c>
      <c r="L2801">
        <f>bbdd_Social_Media_Trends[[#This Row],[Likes]]+bbdd_Social_Media_Trends[[#This Row],[Shares]]+bbdd_Social_Media_Trends[[#This Row],[Comments]]</f>
        <v>534381</v>
      </c>
      <c r="M2801">
        <f>bbdd_Social_Media_Trends[[#This Row],[Interactions]]/bbdd_Social_Media_Trends[[#This Row],[Views]]</f>
        <v>0.25475914536328065</v>
      </c>
      <c r="N2801" s="1" t="s">
        <v>29</v>
      </c>
      <c r="O2801" s="4">
        <f t="shared" si="43"/>
        <v>0</v>
      </c>
    </row>
    <row r="2802" spans="1:15">
      <c r="A2802" s="1" t="s">
        <v>2842</v>
      </c>
      <c r="B2802" s="2">
        <v>45075</v>
      </c>
      <c r="C2802" s="13" t="str">
        <f>TEXT(bbdd_Social_Media_Trends[[#This Row],[Post_Date]],"aaaa-mm")</f>
        <v>2023-05</v>
      </c>
      <c r="D2802" s="1" t="s">
        <v>18</v>
      </c>
      <c r="E2802" s="1" t="s">
        <v>46</v>
      </c>
      <c r="F2802" s="1" t="s">
        <v>41</v>
      </c>
      <c r="G2802" s="1" t="s">
        <v>37</v>
      </c>
      <c r="H2802">
        <v>1922920</v>
      </c>
      <c r="I2802">
        <v>346738</v>
      </c>
      <c r="J2802">
        <v>31025</v>
      </c>
      <c r="K2802">
        <v>28656</v>
      </c>
      <c r="L2802">
        <f>bbdd_Social_Media_Trends[[#This Row],[Likes]]+bbdd_Social_Media_Trends[[#This Row],[Shares]]+bbdd_Social_Media_Trends[[#This Row],[Comments]]</f>
        <v>406419</v>
      </c>
      <c r="M2802">
        <f>bbdd_Social_Media_Trends[[#This Row],[Interactions]]/bbdd_Social_Media_Trends[[#This Row],[Views]]</f>
        <v>0.21135512657832878</v>
      </c>
      <c r="N2802" s="1" t="s">
        <v>29</v>
      </c>
      <c r="O2802" s="4">
        <f t="shared" si="43"/>
        <v>0</v>
      </c>
    </row>
    <row r="2803" spans="1:15">
      <c r="A2803" s="1" t="s">
        <v>2843</v>
      </c>
      <c r="B2803" s="2">
        <v>45104</v>
      </c>
      <c r="C2803" s="13" t="str">
        <f>TEXT(bbdd_Social_Media_Trends[[#This Row],[Post_Date]],"aaaa-mm")</f>
        <v>2023-06</v>
      </c>
      <c r="D2803" s="1" t="s">
        <v>12</v>
      </c>
      <c r="E2803" s="1" t="s">
        <v>59</v>
      </c>
      <c r="F2803" s="1" t="s">
        <v>36</v>
      </c>
      <c r="G2803" s="1" t="s">
        <v>28</v>
      </c>
      <c r="H2803">
        <v>1425733</v>
      </c>
      <c r="I2803">
        <v>248984</v>
      </c>
      <c r="J2803">
        <v>28436</v>
      </c>
      <c r="K2803">
        <v>18316</v>
      </c>
      <c r="L2803">
        <f>bbdd_Social_Media_Trends[[#This Row],[Likes]]+bbdd_Social_Media_Trends[[#This Row],[Shares]]+bbdd_Social_Media_Trends[[#This Row],[Comments]]</f>
        <v>295736</v>
      </c>
      <c r="M2803">
        <f>bbdd_Social_Media_Trends[[#This Row],[Interactions]]/bbdd_Social_Media_Trends[[#This Row],[Views]]</f>
        <v>0.20742733737663363</v>
      </c>
      <c r="N2803" s="1" t="s">
        <v>16</v>
      </c>
      <c r="O2803" s="4">
        <f t="shared" si="43"/>
        <v>0</v>
      </c>
    </row>
    <row r="2804" spans="1:15">
      <c r="A2804" s="1" t="s">
        <v>2844</v>
      </c>
      <c r="B2804" s="2">
        <v>44877</v>
      </c>
      <c r="C2804" s="13" t="str">
        <f>TEXT(bbdd_Social_Media_Trends[[#This Row],[Post_Date]],"aaaa-mm")</f>
        <v>2022-11</v>
      </c>
      <c r="D2804" s="1" t="s">
        <v>24</v>
      </c>
      <c r="E2804" s="1" t="s">
        <v>46</v>
      </c>
      <c r="F2804" s="1" t="s">
        <v>41</v>
      </c>
      <c r="G2804" s="1" t="s">
        <v>60</v>
      </c>
      <c r="H2804">
        <v>580864</v>
      </c>
      <c r="I2804">
        <v>103465</v>
      </c>
      <c r="J2804">
        <v>61418</v>
      </c>
      <c r="K2804">
        <v>35190</v>
      </c>
      <c r="L2804">
        <f>bbdd_Social_Media_Trends[[#This Row],[Likes]]+bbdd_Social_Media_Trends[[#This Row],[Shares]]+bbdd_Social_Media_Trends[[#This Row],[Comments]]</f>
        <v>200073</v>
      </c>
      <c r="M2804">
        <f>bbdd_Social_Media_Trends[[#This Row],[Interactions]]/bbdd_Social_Media_Trends[[#This Row],[Views]]</f>
        <v>0.34444035092551784</v>
      </c>
      <c r="N2804" s="1" t="s">
        <v>16</v>
      </c>
      <c r="O2804" s="4">
        <f t="shared" si="43"/>
        <v>0</v>
      </c>
    </row>
    <row r="2805" spans="1:15">
      <c r="A2805" s="1" t="s">
        <v>2845</v>
      </c>
      <c r="B2805" s="2">
        <v>44823</v>
      </c>
      <c r="C2805" s="13" t="str">
        <f>TEXT(bbdd_Social_Media_Trends[[#This Row],[Post_Date]],"aaaa-mm")</f>
        <v>2022-09</v>
      </c>
      <c r="D2805" s="1" t="s">
        <v>27</v>
      </c>
      <c r="E2805" s="1" t="s">
        <v>31</v>
      </c>
      <c r="F2805" s="1" t="s">
        <v>14</v>
      </c>
      <c r="G2805" s="1" t="s">
        <v>28</v>
      </c>
      <c r="H2805">
        <v>1175324</v>
      </c>
      <c r="I2805">
        <v>386762</v>
      </c>
      <c r="J2805">
        <v>41178</v>
      </c>
      <c r="K2805">
        <v>14302</v>
      </c>
      <c r="L2805">
        <f>bbdd_Social_Media_Trends[[#This Row],[Likes]]+bbdd_Social_Media_Trends[[#This Row],[Shares]]+bbdd_Social_Media_Trends[[#This Row],[Comments]]</f>
        <v>442242</v>
      </c>
      <c r="M2805">
        <f>bbdd_Social_Media_Trends[[#This Row],[Interactions]]/bbdd_Social_Media_Trends[[#This Row],[Views]]</f>
        <v>0.37627241509575232</v>
      </c>
      <c r="N2805" s="1" t="s">
        <v>22</v>
      </c>
      <c r="O2805" s="4">
        <f t="shared" si="43"/>
        <v>0</v>
      </c>
    </row>
    <row r="2806" spans="1:15">
      <c r="A2806" s="1" t="s">
        <v>2846</v>
      </c>
      <c r="B2806" s="2">
        <v>44900</v>
      </c>
      <c r="C2806" s="13" t="str">
        <f>TEXT(bbdd_Social_Media_Trends[[#This Row],[Post_Date]],"aaaa-mm")</f>
        <v>2022-12</v>
      </c>
      <c r="D2806" s="1" t="s">
        <v>24</v>
      </c>
      <c r="E2806" s="1" t="s">
        <v>19</v>
      </c>
      <c r="F2806" s="1" t="s">
        <v>14</v>
      </c>
      <c r="G2806" s="1" t="s">
        <v>28</v>
      </c>
      <c r="H2806">
        <v>3768701</v>
      </c>
      <c r="I2806">
        <v>155300</v>
      </c>
      <c r="J2806">
        <v>63361</v>
      </c>
      <c r="K2806">
        <v>36129</v>
      </c>
      <c r="L2806">
        <f>bbdd_Social_Media_Trends[[#This Row],[Likes]]+bbdd_Social_Media_Trends[[#This Row],[Shares]]+bbdd_Social_Media_Trends[[#This Row],[Comments]]</f>
        <v>254790</v>
      </c>
      <c r="M2806">
        <f>bbdd_Social_Media_Trends[[#This Row],[Interactions]]/bbdd_Social_Media_Trends[[#This Row],[Views]]</f>
        <v>6.7606849150410181E-2</v>
      </c>
      <c r="N2806" s="1" t="s">
        <v>16</v>
      </c>
      <c r="O2806" s="4">
        <f t="shared" si="43"/>
        <v>0</v>
      </c>
    </row>
    <row r="2807" spans="1:15">
      <c r="A2807" s="1" t="s">
        <v>2847</v>
      </c>
      <c r="B2807" s="2">
        <v>44902</v>
      </c>
      <c r="C2807" s="13" t="str">
        <f>TEXT(bbdd_Social_Media_Trends[[#This Row],[Post_Date]],"aaaa-mm")</f>
        <v>2022-12</v>
      </c>
      <c r="D2807" s="1" t="s">
        <v>12</v>
      </c>
      <c r="E2807" s="1" t="s">
        <v>13</v>
      </c>
      <c r="F2807" s="1" t="s">
        <v>32</v>
      </c>
      <c r="G2807" s="1" t="s">
        <v>15</v>
      </c>
      <c r="H2807">
        <v>4896941</v>
      </c>
      <c r="I2807">
        <v>498119</v>
      </c>
      <c r="J2807">
        <v>72555</v>
      </c>
      <c r="K2807">
        <v>17441</v>
      </c>
      <c r="L2807">
        <f>bbdd_Social_Media_Trends[[#This Row],[Likes]]+bbdd_Social_Media_Trends[[#This Row],[Shares]]+bbdd_Social_Media_Trends[[#This Row],[Comments]]</f>
        <v>588115</v>
      </c>
      <c r="M2807">
        <f>bbdd_Social_Media_Trends[[#This Row],[Interactions]]/bbdd_Social_Media_Trends[[#This Row],[Views]]</f>
        <v>0.12009844513135853</v>
      </c>
      <c r="N2807" s="1" t="s">
        <v>22</v>
      </c>
      <c r="O2807" s="4">
        <f t="shared" si="43"/>
        <v>0</v>
      </c>
    </row>
    <row r="2808" spans="1:15">
      <c r="A2808" s="1" t="s">
        <v>2848</v>
      </c>
      <c r="B2808" s="2">
        <v>44849</v>
      </c>
      <c r="C2808" s="13" t="str">
        <f>TEXT(bbdd_Social_Media_Trends[[#This Row],[Post_Date]],"aaaa-mm")</f>
        <v>2022-10</v>
      </c>
      <c r="D2808" s="1" t="s">
        <v>18</v>
      </c>
      <c r="E2808" s="1" t="s">
        <v>57</v>
      </c>
      <c r="F2808" s="1" t="s">
        <v>41</v>
      </c>
      <c r="G2808" s="1" t="s">
        <v>15</v>
      </c>
      <c r="H2808">
        <v>706597</v>
      </c>
      <c r="I2808">
        <v>69502</v>
      </c>
      <c r="J2808">
        <v>74826</v>
      </c>
      <c r="K2808">
        <v>29444</v>
      </c>
      <c r="L2808">
        <f>bbdd_Social_Media_Trends[[#This Row],[Likes]]+bbdd_Social_Media_Trends[[#This Row],[Shares]]+bbdd_Social_Media_Trends[[#This Row],[Comments]]</f>
        <v>173772</v>
      </c>
      <c r="M2808">
        <f>bbdd_Social_Media_Trends[[#This Row],[Interactions]]/bbdd_Social_Media_Trends[[#This Row],[Views]]</f>
        <v>0.24592801837539643</v>
      </c>
      <c r="N2808" s="1" t="s">
        <v>29</v>
      </c>
      <c r="O2808" s="4">
        <f t="shared" si="43"/>
        <v>0</v>
      </c>
    </row>
    <row r="2809" spans="1:15">
      <c r="A2809" s="1" t="s">
        <v>2849</v>
      </c>
      <c r="B2809" s="2">
        <v>44608</v>
      </c>
      <c r="C2809" s="13" t="str">
        <f>TEXT(bbdd_Social_Media_Trends[[#This Row],[Post_Date]],"aaaa-mm")</f>
        <v>2022-02</v>
      </c>
      <c r="D2809" s="1" t="s">
        <v>27</v>
      </c>
      <c r="E2809" s="1" t="s">
        <v>49</v>
      </c>
      <c r="F2809" s="1" t="s">
        <v>41</v>
      </c>
      <c r="G2809" s="1" t="s">
        <v>44</v>
      </c>
      <c r="H2809">
        <v>2202632</v>
      </c>
      <c r="I2809">
        <v>334540</v>
      </c>
      <c r="J2809">
        <v>11889</v>
      </c>
      <c r="K2809">
        <v>34157</v>
      </c>
      <c r="L2809">
        <f>bbdd_Social_Media_Trends[[#This Row],[Likes]]+bbdd_Social_Media_Trends[[#This Row],[Shares]]+bbdd_Social_Media_Trends[[#This Row],[Comments]]</f>
        <v>380586</v>
      </c>
      <c r="M2809">
        <f>bbdd_Social_Media_Trends[[#This Row],[Interactions]]/bbdd_Social_Media_Trends[[#This Row],[Views]]</f>
        <v>0.17278692037526014</v>
      </c>
      <c r="N2809" s="1" t="s">
        <v>16</v>
      </c>
      <c r="O2809" s="4">
        <f t="shared" si="43"/>
        <v>0</v>
      </c>
    </row>
    <row r="2810" spans="1:15">
      <c r="A2810" s="1" t="s">
        <v>2850</v>
      </c>
      <c r="B2810" s="2">
        <v>44688</v>
      </c>
      <c r="C2810" s="13" t="str">
        <f>TEXT(bbdd_Social_Media_Trends[[#This Row],[Post_Date]],"aaaa-mm")</f>
        <v>2022-05</v>
      </c>
      <c r="D2810" s="1" t="s">
        <v>12</v>
      </c>
      <c r="E2810" s="1" t="s">
        <v>59</v>
      </c>
      <c r="F2810" s="1" t="s">
        <v>14</v>
      </c>
      <c r="G2810" s="1" t="s">
        <v>21</v>
      </c>
      <c r="H2810">
        <v>1921116</v>
      </c>
      <c r="I2810">
        <v>184294</v>
      </c>
      <c r="J2810">
        <v>14637</v>
      </c>
      <c r="K2810">
        <v>49378</v>
      </c>
      <c r="L2810">
        <f>bbdd_Social_Media_Trends[[#This Row],[Likes]]+bbdd_Social_Media_Trends[[#This Row],[Shares]]+bbdd_Social_Media_Trends[[#This Row],[Comments]]</f>
        <v>248309</v>
      </c>
      <c r="M2810">
        <f>bbdd_Social_Media_Trends[[#This Row],[Interactions]]/bbdd_Social_Media_Trends[[#This Row],[Views]]</f>
        <v>0.12925247616489582</v>
      </c>
      <c r="N2810" s="1" t="s">
        <v>29</v>
      </c>
      <c r="O2810" s="4">
        <f t="shared" si="43"/>
        <v>0</v>
      </c>
    </row>
    <row r="2811" spans="1:15">
      <c r="A2811" s="1" t="s">
        <v>2851</v>
      </c>
      <c r="B2811" s="2">
        <v>45250</v>
      </c>
      <c r="C2811" s="13" t="str">
        <f>TEXT(bbdd_Social_Media_Trends[[#This Row],[Post_Date]],"aaaa-mm")</f>
        <v>2023-11</v>
      </c>
      <c r="D2811" s="1" t="s">
        <v>27</v>
      </c>
      <c r="E2811" s="1" t="s">
        <v>19</v>
      </c>
      <c r="F2811" s="1" t="s">
        <v>32</v>
      </c>
      <c r="G2811" s="1" t="s">
        <v>37</v>
      </c>
      <c r="H2811">
        <v>1159351</v>
      </c>
      <c r="I2811">
        <v>420250</v>
      </c>
      <c r="J2811">
        <v>27287</v>
      </c>
      <c r="K2811">
        <v>11919</v>
      </c>
      <c r="L2811">
        <f>bbdd_Social_Media_Trends[[#This Row],[Likes]]+bbdd_Social_Media_Trends[[#This Row],[Shares]]+bbdd_Social_Media_Trends[[#This Row],[Comments]]</f>
        <v>459456</v>
      </c>
      <c r="M2811">
        <f>bbdd_Social_Media_Trends[[#This Row],[Interactions]]/bbdd_Social_Media_Trends[[#This Row],[Views]]</f>
        <v>0.3963044841467338</v>
      </c>
      <c r="N2811" s="1" t="s">
        <v>16</v>
      </c>
      <c r="O2811" s="4">
        <f t="shared" si="43"/>
        <v>0</v>
      </c>
    </row>
    <row r="2812" spans="1:15">
      <c r="A2812" s="1" t="s">
        <v>2852</v>
      </c>
      <c r="B2812" s="2">
        <v>45042</v>
      </c>
      <c r="C2812" s="13" t="str">
        <f>TEXT(bbdd_Social_Media_Trends[[#This Row],[Post_Date]],"aaaa-mm")</f>
        <v>2023-04</v>
      </c>
      <c r="D2812" s="1" t="s">
        <v>18</v>
      </c>
      <c r="E2812" s="1" t="s">
        <v>13</v>
      </c>
      <c r="F2812" s="1" t="s">
        <v>47</v>
      </c>
      <c r="G2812" s="1" t="s">
        <v>15</v>
      </c>
      <c r="H2812">
        <v>4402298</v>
      </c>
      <c r="I2812">
        <v>311108</v>
      </c>
      <c r="J2812">
        <v>37588</v>
      </c>
      <c r="K2812">
        <v>11747</v>
      </c>
      <c r="L2812">
        <f>bbdd_Social_Media_Trends[[#This Row],[Likes]]+bbdd_Social_Media_Trends[[#This Row],[Shares]]+bbdd_Social_Media_Trends[[#This Row],[Comments]]</f>
        <v>360443</v>
      </c>
      <c r="M2812">
        <f>bbdd_Social_Media_Trends[[#This Row],[Interactions]]/bbdd_Social_Media_Trends[[#This Row],[Views]]</f>
        <v>8.1876101981283408E-2</v>
      </c>
      <c r="N2812" s="1" t="s">
        <v>29</v>
      </c>
      <c r="O2812" s="4">
        <f t="shared" si="43"/>
        <v>0</v>
      </c>
    </row>
    <row r="2813" spans="1:15">
      <c r="A2813" s="1" t="s">
        <v>2853</v>
      </c>
      <c r="B2813" s="2">
        <v>44645</v>
      </c>
      <c r="C2813" s="13" t="str">
        <f>TEXT(bbdd_Social_Media_Trends[[#This Row],[Post_Date]],"aaaa-mm")</f>
        <v>2022-03</v>
      </c>
      <c r="D2813" s="1" t="s">
        <v>18</v>
      </c>
      <c r="E2813" s="1" t="s">
        <v>52</v>
      </c>
      <c r="F2813" s="1" t="s">
        <v>20</v>
      </c>
      <c r="G2813" s="1" t="s">
        <v>60</v>
      </c>
      <c r="H2813">
        <v>4421041</v>
      </c>
      <c r="I2813">
        <v>282996</v>
      </c>
      <c r="J2813">
        <v>32876</v>
      </c>
      <c r="K2813">
        <v>25568</v>
      </c>
      <c r="L2813">
        <f>bbdd_Social_Media_Trends[[#This Row],[Likes]]+bbdd_Social_Media_Trends[[#This Row],[Shares]]+bbdd_Social_Media_Trends[[#This Row],[Comments]]</f>
        <v>341440</v>
      </c>
      <c r="M2813">
        <f>bbdd_Social_Media_Trends[[#This Row],[Interactions]]/bbdd_Social_Media_Trends[[#This Row],[Views]]</f>
        <v>7.7230679380715983E-2</v>
      </c>
      <c r="N2813" s="1" t="s">
        <v>22</v>
      </c>
      <c r="O2813" s="4">
        <f t="shared" si="43"/>
        <v>0</v>
      </c>
    </row>
    <row r="2814" spans="1:15">
      <c r="A2814" s="1" t="s">
        <v>2854</v>
      </c>
      <c r="B2814" s="2">
        <v>45003</v>
      </c>
      <c r="C2814" s="13" t="str">
        <f>TEXT(bbdd_Social_Media_Trends[[#This Row],[Post_Date]],"aaaa-mm")</f>
        <v>2023-03</v>
      </c>
      <c r="D2814" s="1" t="s">
        <v>24</v>
      </c>
      <c r="E2814" s="1" t="s">
        <v>39</v>
      </c>
      <c r="F2814" s="1" t="s">
        <v>36</v>
      </c>
      <c r="G2814" s="1" t="s">
        <v>50</v>
      </c>
      <c r="H2814">
        <v>4695987</v>
      </c>
      <c r="I2814">
        <v>154844</v>
      </c>
      <c r="J2814">
        <v>98585</v>
      </c>
      <c r="K2814">
        <v>41625</v>
      </c>
      <c r="L2814">
        <f>bbdd_Social_Media_Trends[[#This Row],[Likes]]+bbdd_Social_Media_Trends[[#This Row],[Shares]]+bbdd_Social_Media_Trends[[#This Row],[Comments]]</f>
        <v>295054</v>
      </c>
      <c r="M2814">
        <f>bbdd_Social_Media_Trends[[#This Row],[Interactions]]/bbdd_Social_Media_Trends[[#This Row],[Views]]</f>
        <v>6.2831093868019647E-2</v>
      </c>
      <c r="N2814" s="1" t="s">
        <v>16</v>
      </c>
      <c r="O2814" s="4">
        <f t="shared" si="43"/>
        <v>0</v>
      </c>
    </row>
    <row r="2815" spans="1:15">
      <c r="A2815" s="1" t="s">
        <v>2855</v>
      </c>
      <c r="B2815" s="2">
        <v>45098</v>
      </c>
      <c r="C2815" s="13" t="str">
        <f>TEXT(bbdd_Social_Media_Trends[[#This Row],[Post_Date]],"aaaa-mm")</f>
        <v>2023-06</v>
      </c>
      <c r="D2815" s="1" t="s">
        <v>12</v>
      </c>
      <c r="E2815" s="1" t="s">
        <v>35</v>
      </c>
      <c r="F2815" s="1" t="s">
        <v>32</v>
      </c>
      <c r="G2815" s="1" t="s">
        <v>50</v>
      </c>
      <c r="H2815">
        <v>4052947</v>
      </c>
      <c r="I2815">
        <v>12513</v>
      </c>
      <c r="J2815">
        <v>92796</v>
      </c>
      <c r="K2815">
        <v>34676</v>
      </c>
      <c r="L2815">
        <f>bbdd_Social_Media_Trends[[#This Row],[Likes]]+bbdd_Social_Media_Trends[[#This Row],[Shares]]+bbdd_Social_Media_Trends[[#This Row],[Comments]]</f>
        <v>139985</v>
      </c>
      <c r="M2815">
        <f>bbdd_Social_Media_Trends[[#This Row],[Interactions]]/bbdd_Social_Media_Trends[[#This Row],[Views]]</f>
        <v>3.4539065030951555E-2</v>
      </c>
      <c r="N2815" s="1" t="s">
        <v>22</v>
      </c>
      <c r="O2815" s="4">
        <f t="shared" si="43"/>
        <v>0</v>
      </c>
    </row>
    <row r="2816" spans="1:15">
      <c r="A2816" s="1" t="s">
        <v>2856</v>
      </c>
      <c r="B2816" s="2">
        <v>45276</v>
      </c>
      <c r="C2816" s="13" t="str">
        <f>TEXT(bbdd_Social_Media_Trends[[#This Row],[Post_Date]],"aaaa-mm")</f>
        <v>2023-12</v>
      </c>
      <c r="D2816" s="1" t="s">
        <v>27</v>
      </c>
      <c r="E2816" s="1" t="s">
        <v>49</v>
      </c>
      <c r="F2816" s="1" t="s">
        <v>20</v>
      </c>
      <c r="G2816" s="1" t="s">
        <v>15</v>
      </c>
      <c r="H2816">
        <v>2529356</v>
      </c>
      <c r="I2816">
        <v>62626</v>
      </c>
      <c r="J2816">
        <v>51604</v>
      </c>
      <c r="K2816">
        <v>9450</v>
      </c>
      <c r="L2816">
        <f>bbdd_Social_Media_Trends[[#This Row],[Likes]]+bbdd_Social_Media_Trends[[#This Row],[Shares]]+bbdd_Social_Media_Trends[[#This Row],[Comments]]</f>
        <v>123680</v>
      </c>
      <c r="M2816">
        <f>bbdd_Social_Media_Trends[[#This Row],[Interactions]]/bbdd_Social_Media_Trends[[#This Row],[Views]]</f>
        <v>4.8897822212452501E-2</v>
      </c>
      <c r="N2816" s="1" t="s">
        <v>16</v>
      </c>
      <c r="O2816" s="4">
        <f t="shared" si="43"/>
        <v>0</v>
      </c>
    </row>
    <row r="2817" spans="1:15">
      <c r="A2817" s="1" t="s">
        <v>2857</v>
      </c>
      <c r="B2817" s="2">
        <v>45170</v>
      </c>
      <c r="C2817" s="13" t="str">
        <f>TEXT(bbdd_Social_Media_Trends[[#This Row],[Post_Date]],"aaaa-mm")</f>
        <v>2023-09</v>
      </c>
      <c r="D2817" s="1" t="s">
        <v>18</v>
      </c>
      <c r="E2817" s="1" t="s">
        <v>31</v>
      </c>
      <c r="F2817" s="1" t="s">
        <v>47</v>
      </c>
      <c r="G2817" s="1" t="s">
        <v>50</v>
      </c>
      <c r="H2817">
        <v>2608658</v>
      </c>
      <c r="I2817">
        <v>98810</v>
      </c>
      <c r="J2817">
        <v>82993</v>
      </c>
      <c r="K2817">
        <v>34706</v>
      </c>
      <c r="L2817">
        <f>bbdd_Social_Media_Trends[[#This Row],[Likes]]+bbdd_Social_Media_Trends[[#This Row],[Shares]]+bbdd_Social_Media_Trends[[#This Row],[Comments]]</f>
        <v>216509</v>
      </c>
      <c r="M2817">
        <f>bbdd_Social_Media_Trends[[#This Row],[Interactions]]/bbdd_Social_Media_Trends[[#This Row],[Views]]</f>
        <v>8.2996314580140437E-2</v>
      </c>
      <c r="N2817" s="1" t="s">
        <v>16</v>
      </c>
      <c r="O2817" s="4">
        <f t="shared" si="43"/>
        <v>0</v>
      </c>
    </row>
    <row r="2818" spans="1:15">
      <c r="A2818" s="1" t="s">
        <v>2858</v>
      </c>
      <c r="B2818" s="2">
        <v>44745</v>
      </c>
      <c r="C2818" s="13" t="str">
        <f>TEXT(bbdd_Social_Media_Trends[[#This Row],[Post_Date]],"aaaa-mm")</f>
        <v>2022-07</v>
      </c>
      <c r="D2818" s="1" t="s">
        <v>27</v>
      </c>
      <c r="E2818" s="1" t="s">
        <v>49</v>
      </c>
      <c r="F2818" s="1" t="s">
        <v>36</v>
      </c>
      <c r="G2818" s="1" t="s">
        <v>60</v>
      </c>
      <c r="H2818">
        <v>377017</v>
      </c>
      <c r="I2818">
        <v>45347</v>
      </c>
      <c r="J2818">
        <v>90037</v>
      </c>
      <c r="K2818">
        <v>7314</v>
      </c>
      <c r="L2818">
        <f>bbdd_Social_Media_Trends[[#This Row],[Likes]]+bbdd_Social_Media_Trends[[#This Row],[Shares]]+bbdd_Social_Media_Trends[[#This Row],[Comments]]</f>
        <v>142698</v>
      </c>
      <c r="M2818">
        <f>bbdd_Social_Media_Trends[[#This Row],[Interactions]]/bbdd_Social_Media_Trends[[#This Row],[Views]]</f>
        <v>0.37849221653135007</v>
      </c>
      <c r="N2818" s="1" t="s">
        <v>22</v>
      </c>
      <c r="O2818" s="4">
        <f t="shared" ref="O2818:O2881" si="44">IF(ISERROR(VLOOKUP(A2818,A2819:A7816,1,FALSE)),0, 1)</f>
        <v>0</v>
      </c>
    </row>
    <row r="2819" spans="1:15">
      <c r="A2819" s="1" t="s">
        <v>2859</v>
      </c>
      <c r="B2819" s="2">
        <v>45119</v>
      </c>
      <c r="C2819" s="13" t="str">
        <f>TEXT(bbdd_Social_Media_Trends[[#This Row],[Post_Date]],"aaaa-mm")</f>
        <v>2023-07</v>
      </c>
      <c r="D2819" s="1" t="s">
        <v>27</v>
      </c>
      <c r="E2819" s="1" t="s">
        <v>39</v>
      </c>
      <c r="F2819" s="1" t="s">
        <v>47</v>
      </c>
      <c r="G2819" s="1" t="s">
        <v>50</v>
      </c>
      <c r="H2819">
        <v>1197713</v>
      </c>
      <c r="I2819">
        <v>480028</v>
      </c>
      <c r="J2819">
        <v>4619</v>
      </c>
      <c r="K2819">
        <v>28503</v>
      </c>
      <c r="L2819">
        <f>bbdd_Social_Media_Trends[[#This Row],[Likes]]+bbdd_Social_Media_Trends[[#This Row],[Shares]]+bbdd_Social_Media_Trends[[#This Row],[Comments]]</f>
        <v>513150</v>
      </c>
      <c r="M2819">
        <f>bbdd_Social_Media_Trends[[#This Row],[Interactions]]/bbdd_Social_Media_Trends[[#This Row],[Views]]</f>
        <v>0.42844153816481911</v>
      </c>
      <c r="N2819" s="1" t="s">
        <v>16</v>
      </c>
      <c r="O2819" s="4">
        <f t="shared" si="44"/>
        <v>0</v>
      </c>
    </row>
    <row r="2820" spans="1:15">
      <c r="A2820" s="1" t="s">
        <v>2860</v>
      </c>
      <c r="B2820" s="2">
        <v>45271</v>
      </c>
      <c r="C2820" s="13" t="str">
        <f>TEXT(bbdd_Social_Media_Trends[[#This Row],[Post_Date]],"aaaa-mm")</f>
        <v>2023-12</v>
      </c>
      <c r="D2820" s="1" t="s">
        <v>27</v>
      </c>
      <c r="E2820" s="1" t="s">
        <v>13</v>
      </c>
      <c r="F2820" s="1" t="s">
        <v>20</v>
      </c>
      <c r="G2820" s="1" t="s">
        <v>60</v>
      </c>
      <c r="H2820">
        <v>685501</v>
      </c>
      <c r="I2820">
        <v>323225</v>
      </c>
      <c r="J2820">
        <v>86718</v>
      </c>
      <c r="K2820">
        <v>942</v>
      </c>
      <c r="L2820">
        <f>bbdd_Social_Media_Trends[[#This Row],[Likes]]+bbdd_Social_Media_Trends[[#This Row],[Shares]]+bbdd_Social_Media_Trends[[#This Row],[Comments]]</f>
        <v>410885</v>
      </c>
      <c r="M2820">
        <f>bbdd_Social_Media_Trends[[#This Row],[Interactions]]/bbdd_Social_Media_Trends[[#This Row],[Views]]</f>
        <v>0.59939372809084157</v>
      </c>
      <c r="N2820" s="1" t="s">
        <v>16</v>
      </c>
      <c r="O2820" s="4">
        <f t="shared" si="44"/>
        <v>0</v>
      </c>
    </row>
    <row r="2821" spans="1:15">
      <c r="A2821" s="1" t="s">
        <v>2861</v>
      </c>
      <c r="B2821" s="2">
        <v>44700</v>
      </c>
      <c r="C2821" s="13" t="str">
        <f>TEXT(bbdd_Social_Media_Trends[[#This Row],[Post_Date]],"aaaa-mm")</f>
        <v>2022-05</v>
      </c>
      <c r="D2821" s="1" t="s">
        <v>24</v>
      </c>
      <c r="E2821" s="1" t="s">
        <v>52</v>
      </c>
      <c r="F2821" s="1" t="s">
        <v>47</v>
      </c>
      <c r="G2821" s="1" t="s">
        <v>60</v>
      </c>
      <c r="H2821">
        <v>4546322</v>
      </c>
      <c r="I2821">
        <v>274686</v>
      </c>
      <c r="J2821">
        <v>66066</v>
      </c>
      <c r="K2821">
        <v>11339</v>
      </c>
      <c r="L2821">
        <f>bbdd_Social_Media_Trends[[#This Row],[Likes]]+bbdd_Social_Media_Trends[[#This Row],[Shares]]+bbdd_Social_Media_Trends[[#This Row],[Comments]]</f>
        <v>352091</v>
      </c>
      <c r="M2821">
        <f>bbdd_Social_Media_Trends[[#This Row],[Interactions]]/bbdd_Social_Media_Trends[[#This Row],[Views]]</f>
        <v>7.744524035033154E-2</v>
      </c>
      <c r="N2821" s="1" t="s">
        <v>22</v>
      </c>
      <c r="O2821" s="4">
        <f t="shared" si="44"/>
        <v>0</v>
      </c>
    </row>
    <row r="2822" spans="1:15">
      <c r="A2822" s="1" t="s">
        <v>2862</v>
      </c>
      <c r="B2822" s="2">
        <v>44625</v>
      </c>
      <c r="C2822" s="13" t="str">
        <f>TEXT(bbdd_Social_Media_Trends[[#This Row],[Post_Date]],"aaaa-mm")</f>
        <v>2022-03</v>
      </c>
      <c r="D2822" s="1" t="s">
        <v>12</v>
      </c>
      <c r="E2822" s="1" t="s">
        <v>52</v>
      </c>
      <c r="F2822" s="1" t="s">
        <v>47</v>
      </c>
      <c r="G2822" s="1" t="s">
        <v>50</v>
      </c>
      <c r="H2822">
        <v>4713541</v>
      </c>
      <c r="I2822">
        <v>333744</v>
      </c>
      <c r="J2822">
        <v>29836</v>
      </c>
      <c r="K2822">
        <v>35318</v>
      </c>
      <c r="L2822">
        <f>bbdd_Social_Media_Trends[[#This Row],[Likes]]+bbdd_Social_Media_Trends[[#This Row],[Shares]]+bbdd_Social_Media_Trends[[#This Row],[Comments]]</f>
        <v>398898</v>
      </c>
      <c r="M2822">
        <f>bbdd_Social_Media_Trends[[#This Row],[Interactions]]/bbdd_Social_Media_Trends[[#This Row],[Views]]</f>
        <v>8.4628095947399201E-2</v>
      </c>
      <c r="N2822" s="1" t="s">
        <v>22</v>
      </c>
      <c r="O2822" s="4">
        <f t="shared" si="44"/>
        <v>0</v>
      </c>
    </row>
    <row r="2823" spans="1:15">
      <c r="A2823" s="1" t="s">
        <v>2863</v>
      </c>
      <c r="B2823" s="2">
        <v>45036</v>
      </c>
      <c r="C2823" s="13" t="str">
        <f>TEXT(bbdd_Social_Media_Trends[[#This Row],[Post_Date]],"aaaa-mm")</f>
        <v>2023-04</v>
      </c>
      <c r="D2823" s="1" t="s">
        <v>18</v>
      </c>
      <c r="E2823" s="1" t="s">
        <v>49</v>
      </c>
      <c r="F2823" s="1" t="s">
        <v>14</v>
      </c>
      <c r="G2823" s="1" t="s">
        <v>28</v>
      </c>
      <c r="H2823">
        <v>1060579</v>
      </c>
      <c r="I2823">
        <v>3040</v>
      </c>
      <c r="J2823">
        <v>27023</v>
      </c>
      <c r="K2823">
        <v>2492</v>
      </c>
      <c r="L2823">
        <f>bbdd_Social_Media_Trends[[#This Row],[Likes]]+bbdd_Social_Media_Trends[[#This Row],[Shares]]+bbdd_Social_Media_Trends[[#This Row],[Comments]]</f>
        <v>32555</v>
      </c>
      <c r="M2823">
        <f>bbdd_Social_Media_Trends[[#This Row],[Interactions]]/bbdd_Social_Media_Trends[[#This Row],[Views]]</f>
        <v>3.0695497459406609E-2</v>
      </c>
      <c r="N2823" s="1" t="s">
        <v>22</v>
      </c>
      <c r="O2823" s="4">
        <f t="shared" si="44"/>
        <v>0</v>
      </c>
    </row>
    <row r="2824" spans="1:15">
      <c r="A2824" s="1" t="s">
        <v>2864</v>
      </c>
      <c r="B2824" s="2">
        <v>44907</v>
      </c>
      <c r="C2824" s="13" t="str">
        <f>TEXT(bbdd_Social_Media_Trends[[#This Row],[Post_Date]],"aaaa-mm")</f>
        <v>2022-12</v>
      </c>
      <c r="D2824" s="1" t="s">
        <v>18</v>
      </c>
      <c r="E2824" s="1" t="s">
        <v>35</v>
      </c>
      <c r="F2824" s="1" t="s">
        <v>41</v>
      </c>
      <c r="G2824" s="1" t="s">
        <v>60</v>
      </c>
      <c r="H2824">
        <v>410897</v>
      </c>
      <c r="I2824">
        <v>318387</v>
      </c>
      <c r="J2824">
        <v>21785</v>
      </c>
      <c r="K2824">
        <v>34447</v>
      </c>
      <c r="L2824">
        <f>bbdd_Social_Media_Trends[[#This Row],[Likes]]+bbdd_Social_Media_Trends[[#This Row],[Shares]]+bbdd_Social_Media_Trends[[#This Row],[Comments]]</f>
        <v>374619</v>
      </c>
      <c r="M2824">
        <f>bbdd_Social_Media_Trends[[#This Row],[Interactions]]/bbdd_Social_Media_Trends[[#This Row],[Views]]</f>
        <v>0.91171023395157424</v>
      </c>
      <c r="N2824" s="1" t="s">
        <v>16</v>
      </c>
      <c r="O2824" s="4">
        <f t="shared" si="44"/>
        <v>0</v>
      </c>
    </row>
    <row r="2825" spans="1:15">
      <c r="A2825" s="1" t="s">
        <v>2865</v>
      </c>
      <c r="B2825" s="2">
        <v>45273</v>
      </c>
      <c r="C2825" s="13" t="str">
        <f>TEXT(bbdd_Social_Media_Trends[[#This Row],[Post_Date]],"aaaa-mm")</f>
        <v>2023-12</v>
      </c>
      <c r="D2825" s="1" t="s">
        <v>18</v>
      </c>
      <c r="E2825" s="1" t="s">
        <v>19</v>
      </c>
      <c r="F2825" s="1" t="s">
        <v>20</v>
      </c>
      <c r="G2825" s="1" t="s">
        <v>44</v>
      </c>
      <c r="H2825">
        <v>4726108</v>
      </c>
      <c r="I2825">
        <v>458831</v>
      </c>
      <c r="J2825">
        <v>19832</v>
      </c>
      <c r="K2825">
        <v>13777</v>
      </c>
      <c r="L2825">
        <f>bbdd_Social_Media_Trends[[#This Row],[Likes]]+bbdd_Social_Media_Trends[[#This Row],[Shares]]+bbdd_Social_Media_Trends[[#This Row],[Comments]]</f>
        <v>492440</v>
      </c>
      <c r="M2825">
        <f>bbdd_Social_Media_Trends[[#This Row],[Interactions]]/bbdd_Social_Media_Trends[[#This Row],[Views]]</f>
        <v>0.10419567221062236</v>
      </c>
      <c r="N2825" s="1" t="s">
        <v>16</v>
      </c>
      <c r="O2825" s="4">
        <f t="shared" si="44"/>
        <v>0</v>
      </c>
    </row>
    <row r="2826" spans="1:15">
      <c r="A2826" s="1" t="s">
        <v>2866</v>
      </c>
      <c r="B2826" s="2">
        <v>44958</v>
      </c>
      <c r="C2826" s="13" t="str">
        <f>TEXT(bbdd_Social_Media_Trends[[#This Row],[Post_Date]],"aaaa-mm")</f>
        <v>2023-02</v>
      </c>
      <c r="D2826" s="1" t="s">
        <v>27</v>
      </c>
      <c r="E2826" s="1" t="s">
        <v>19</v>
      </c>
      <c r="F2826" s="1" t="s">
        <v>14</v>
      </c>
      <c r="G2826" s="1" t="s">
        <v>25</v>
      </c>
      <c r="H2826">
        <v>770800</v>
      </c>
      <c r="I2826">
        <v>35563</v>
      </c>
      <c r="J2826">
        <v>35816</v>
      </c>
      <c r="K2826">
        <v>14691</v>
      </c>
      <c r="L2826">
        <f>bbdd_Social_Media_Trends[[#This Row],[Likes]]+bbdd_Social_Media_Trends[[#This Row],[Shares]]+bbdd_Social_Media_Trends[[#This Row],[Comments]]</f>
        <v>86070</v>
      </c>
      <c r="M2826">
        <f>bbdd_Social_Media_Trends[[#This Row],[Interactions]]/bbdd_Social_Media_Trends[[#This Row],[Views]]</f>
        <v>0.11166320705760249</v>
      </c>
      <c r="N2826" s="1" t="s">
        <v>16</v>
      </c>
      <c r="O2826" s="4">
        <f t="shared" si="44"/>
        <v>0</v>
      </c>
    </row>
    <row r="2827" spans="1:15">
      <c r="A2827" s="1" t="s">
        <v>2867</v>
      </c>
      <c r="B2827" s="2">
        <v>45092</v>
      </c>
      <c r="C2827" s="13" t="str">
        <f>TEXT(bbdd_Social_Media_Trends[[#This Row],[Post_Date]],"aaaa-mm")</f>
        <v>2023-06</v>
      </c>
      <c r="D2827" s="1" t="s">
        <v>24</v>
      </c>
      <c r="E2827" s="1" t="s">
        <v>35</v>
      </c>
      <c r="F2827" s="1" t="s">
        <v>14</v>
      </c>
      <c r="G2827" s="1" t="s">
        <v>60</v>
      </c>
      <c r="H2827">
        <v>4533943</v>
      </c>
      <c r="I2827">
        <v>426510</v>
      </c>
      <c r="J2827">
        <v>48183</v>
      </c>
      <c r="K2827">
        <v>8972</v>
      </c>
      <c r="L2827">
        <f>bbdd_Social_Media_Trends[[#This Row],[Likes]]+bbdd_Social_Media_Trends[[#This Row],[Shares]]+bbdd_Social_Media_Trends[[#This Row],[Comments]]</f>
        <v>483665</v>
      </c>
      <c r="M2827">
        <f>bbdd_Social_Media_Trends[[#This Row],[Interactions]]/bbdd_Social_Media_Trends[[#This Row],[Views]]</f>
        <v>0.10667646240810703</v>
      </c>
      <c r="N2827" s="1" t="s">
        <v>22</v>
      </c>
      <c r="O2827" s="4">
        <f t="shared" si="44"/>
        <v>0</v>
      </c>
    </row>
    <row r="2828" spans="1:15">
      <c r="A2828" s="1" t="s">
        <v>2868</v>
      </c>
      <c r="B2828" s="2">
        <v>45083</v>
      </c>
      <c r="C2828" s="13" t="str">
        <f>TEXT(bbdd_Social_Media_Trends[[#This Row],[Post_Date]],"aaaa-mm")</f>
        <v>2023-06</v>
      </c>
      <c r="D2828" s="1" t="s">
        <v>27</v>
      </c>
      <c r="E2828" s="1" t="s">
        <v>52</v>
      </c>
      <c r="F2828" s="1" t="s">
        <v>14</v>
      </c>
      <c r="G2828" s="1" t="s">
        <v>44</v>
      </c>
      <c r="H2828">
        <v>1270412</v>
      </c>
      <c r="I2828">
        <v>89497</v>
      </c>
      <c r="J2828">
        <v>4376</v>
      </c>
      <c r="K2828">
        <v>37047</v>
      </c>
      <c r="L2828">
        <f>bbdd_Social_Media_Trends[[#This Row],[Likes]]+bbdd_Social_Media_Trends[[#This Row],[Shares]]+bbdd_Social_Media_Trends[[#This Row],[Comments]]</f>
        <v>130920</v>
      </c>
      <c r="M2828">
        <f>bbdd_Social_Media_Trends[[#This Row],[Interactions]]/bbdd_Social_Media_Trends[[#This Row],[Views]]</f>
        <v>0.10305318274701436</v>
      </c>
      <c r="N2828" s="1" t="s">
        <v>16</v>
      </c>
      <c r="O2828" s="4">
        <f t="shared" si="44"/>
        <v>0</v>
      </c>
    </row>
    <row r="2829" spans="1:15">
      <c r="A2829" s="1" t="s">
        <v>2869</v>
      </c>
      <c r="B2829" s="2">
        <v>45176</v>
      </c>
      <c r="C2829" s="13" t="str">
        <f>TEXT(bbdd_Social_Media_Trends[[#This Row],[Post_Date]],"aaaa-mm")</f>
        <v>2023-09</v>
      </c>
      <c r="D2829" s="1" t="s">
        <v>12</v>
      </c>
      <c r="E2829" s="1" t="s">
        <v>35</v>
      </c>
      <c r="F2829" s="1" t="s">
        <v>47</v>
      </c>
      <c r="G2829" s="1" t="s">
        <v>15</v>
      </c>
      <c r="H2829">
        <v>1756485</v>
      </c>
      <c r="I2829">
        <v>100469</v>
      </c>
      <c r="J2829">
        <v>98551</v>
      </c>
      <c r="K2829">
        <v>12449</v>
      </c>
      <c r="L2829">
        <f>bbdd_Social_Media_Trends[[#This Row],[Likes]]+bbdd_Social_Media_Trends[[#This Row],[Shares]]+bbdd_Social_Media_Trends[[#This Row],[Comments]]</f>
        <v>211469</v>
      </c>
      <c r="M2829">
        <f>bbdd_Social_Media_Trends[[#This Row],[Interactions]]/bbdd_Social_Media_Trends[[#This Row],[Views]]</f>
        <v>0.12039328545361902</v>
      </c>
      <c r="N2829" s="1" t="s">
        <v>29</v>
      </c>
      <c r="O2829" s="4">
        <f t="shared" si="44"/>
        <v>0</v>
      </c>
    </row>
    <row r="2830" spans="1:15">
      <c r="A2830" s="1" t="s">
        <v>2870</v>
      </c>
      <c r="B2830" s="2">
        <v>44640</v>
      </c>
      <c r="C2830" s="13" t="str">
        <f>TEXT(bbdd_Social_Media_Trends[[#This Row],[Post_Date]],"aaaa-mm")</f>
        <v>2022-03</v>
      </c>
      <c r="D2830" s="1" t="s">
        <v>12</v>
      </c>
      <c r="E2830" s="1" t="s">
        <v>46</v>
      </c>
      <c r="F2830" s="1" t="s">
        <v>41</v>
      </c>
      <c r="G2830" s="1" t="s">
        <v>21</v>
      </c>
      <c r="H2830">
        <v>2829947</v>
      </c>
      <c r="I2830">
        <v>427028</v>
      </c>
      <c r="J2830">
        <v>21324</v>
      </c>
      <c r="K2830">
        <v>41946</v>
      </c>
      <c r="L2830">
        <f>bbdd_Social_Media_Trends[[#This Row],[Likes]]+bbdd_Social_Media_Trends[[#This Row],[Shares]]+bbdd_Social_Media_Trends[[#This Row],[Comments]]</f>
        <v>490298</v>
      </c>
      <c r="M2830">
        <f>bbdd_Social_Media_Trends[[#This Row],[Interactions]]/bbdd_Social_Media_Trends[[#This Row],[Views]]</f>
        <v>0.17325342135382749</v>
      </c>
      <c r="N2830" s="1" t="s">
        <v>22</v>
      </c>
      <c r="O2830" s="4">
        <f t="shared" si="44"/>
        <v>0</v>
      </c>
    </row>
    <row r="2831" spans="1:15">
      <c r="A2831" s="1" t="s">
        <v>2871</v>
      </c>
      <c r="B2831" s="2">
        <v>45105</v>
      </c>
      <c r="C2831" s="13" t="str">
        <f>TEXT(bbdd_Social_Media_Trends[[#This Row],[Post_Date]],"aaaa-mm")</f>
        <v>2023-06</v>
      </c>
      <c r="D2831" s="1" t="s">
        <v>18</v>
      </c>
      <c r="E2831" s="1" t="s">
        <v>59</v>
      </c>
      <c r="F2831" s="1" t="s">
        <v>41</v>
      </c>
      <c r="G2831" s="1" t="s">
        <v>15</v>
      </c>
      <c r="H2831">
        <v>3243480</v>
      </c>
      <c r="I2831">
        <v>129261</v>
      </c>
      <c r="J2831">
        <v>28764</v>
      </c>
      <c r="K2831">
        <v>26090</v>
      </c>
      <c r="L2831">
        <f>bbdd_Social_Media_Trends[[#This Row],[Likes]]+bbdd_Social_Media_Trends[[#This Row],[Shares]]+bbdd_Social_Media_Trends[[#This Row],[Comments]]</f>
        <v>184115</v>
      </c>
      <c r="M2831">
        <f>bbdd_Social_Media_Trends[[#This Row],[Interactions]]/bbdd_Social_Media_Trends[[#This Row],[Views]]</f>
        <v>5.6764647847373811E-2</v>
      </c>
      <c r="N2831" s="1" t="s">
        <v>16</v>
      </c>
      <c r="O2831" s="4">
        <f t="shared" si="44"/>
        <v>0</v>
      </c>
    </row>
    <row r="2832" spans="1:15">
      <c r="A2832" s="1" t="s">
        <v>2872</v>
      </c>
      <c r="B2832" s="2">
        <v>45280</v>
      </c>
      <c r="C2832" s="13" t="str">
        <f>TEXT(bbdd_Social_Media_Trends[[#This Row],[Post_Date]],"aaaa-mm")</f>
        <v>2023-12</v>
      </c>
      <c r="D2832" s="1" t="s">
        <v>18</v>
      </c>
      <c r="E2832" s="1" t="s">
        <v>49</v>
      </c>
      <c r="F2832" s="1" t="s">
        <v>32</v>
      </c>
      <c r="G2832" s="1" t="s">
        <v>44</v>
      </c>
      <c r="H2832">
        <v>3735626</v>
      </c>
      <c r="I2832">
        <v>401542</v>
      </c>
      <c r="J2832">
        <v>46135</v>
      </c>
      <c r="K2832">
        <v>21504</v>
      </c>
      <c r="L2832">
        <f>bbdd_Social_Media_Trends[[#This Row],[Likes]]+bbdd_Social_Media_Trends[[#This Row],[Shares]]+bbdd_Social_Media_Trends[[#This Row],[Comments]]</f>
        <v>469181</v>
      </c>
      <c r="M2832">
        <f>bbdd_Social_Media_Trends[[#This Row],[Interactions]]/bbdd_Social_Media_Trends[[#This Row],[Views]]</f>
        <v>0.12559635252565435</v>
      </c>
      <c r="N2832" s="1" t="s">
        <v>22</v>
      </c>
      <c r="O2832" s="4">
        <f t="shared" si="44"/>
        <v>0</v>
      </c>
    </row>
    <row r="2833" spans="1:15">
      <c r="A2833" s="1" t="s">
        <v>2873</v>
      </c>
      <c r="B2833" s="2">
        <v>45092</v>
      </c>
      <c r="C2833" s="13" t="str">
        <f>TEXT(bbdd_Social_Media_Trends[[#This Row],[Post_Date]],"aaaa-mm")</f>
        <v>2023-06</v>
      </c>
      <c r="D2833" s="1" t="s">
        <v>24</v>
      </c>
      <c r="E2833" s="1" t="s">
        <v>35</v>
      </c>
      <c r="F2833" s="1" t="s">
        <v>20</v>
      </c>
      <c r="G2833" s="1" t="s">
        <v>44</v>
      </c>
      <c r="H2833">
        <v>4498516</v>
      </c>
      <c r="I2833">
        <v>43442</v>
      </c>
      <c r="J2833">
        <v>4784</v>
      </c>
      <c r="K2833">
        <v>20611</v>
      </c>
      <c r="L2833">
        <f>bbdd_Social_Media_Trends[[#This Row],[Likes]]+bbdd_Social_Media_Trends[[#This Row],[Shares]]+bbdd_Social_Media_Trends[[#This Row],[Comments]]</f>
        <v>68837</v>
      </c>
      <c r="M2833">
        <f>bbdd_Social_Media_Trends[[#This Row],[Interactions]]/bbdd_Social_Media_Trends[[#This Row],[Views]]</f>
        <v>1.5302157422581135E-2</v>
      </c>
      <c r="N2833" s="1" t="s">
        <v>16</v>
      </c>
      <c r="O2833" s="4">
        <f t="shared" si="44"/>
        <v>0</v>
      </c>
    </row>
    <row r="2834" spans="1:15">
      <c r="A2834" s="1" t="s">
        <v>2874</v>
      </c>
      <c r="B2834" s="2">
        <v>45242</v>
      </c>
      <c r="C2834" s="13" t="str">
        <f>TEXT(bbdd_Social_Media_Trends[[#This Row],[Post_Date]],"aaaa-mm")</f>
        <v>2023-11</v>
      </c>
      <c r="D2834" s="1" t="s">
        <v>24</v>
      </c>
      <c r="E2834" s="1" t="s">
        <v>35</v>
      </c>
      <c r="F2834" s="1" t="s">
        <v>32</v>
      </c>
      <c r="G2834" s="1" t="s">
        <v>50</v>
      </c>
      <c r="H2834">
        <v>1618175</v>
      </c>
      <c r="I2834">
        <v>479812</v>
      </c>
      <c r="J2834">
        <v>23146</v>
      </c>
      <c r="K2834">
        <v>21565</v>
      </c>
      <c r="L2834">
        <f>bbdd_Social_Media_Trends[[#This Row],[Likes]]+bbdd_Social_Media_Trends[[#This Row],[Shares]]+bbdd_Social_Media_Trends[[#This Row],[Comments]]</f>
        <v>524523</v>
      </c>
      <c r="M2834">
        <f>bbdd_Social_Media_Trends[[#This Row],[Interactions]]/bbdd_Social_Media_Trends[[#This Row],[Views]]</f>
        <v>0.32414479274491326</v>
      </c>
      <c r="N2834" s="1" t="s">
        <v>29</v>
      </c>
      <c r="O2834" s="4">
        <f t="shared" si="44"/>
        <v>0</v>
      </c>
    </row>
    <row r="2835" spans="1:15">
      <c r="A2835" s="1" t="s">
        <v>2875</v>
      </c>
      <c r="B2835" s="2">
        <v>44624</v>
      </c>
      <c r="C2835" s="13" t="str">
        <f>TEXT(bbdd_Social_Media_Trends[[#This Row],[Post_Date]],"aaaa-mm")</f>
        <v>2022-03</v>
      </c>
      <c r="D2835" s="1" t="s">
        <v>12</v>
      </c>
      <c r="E2835" s="1" t="s">
        <v>49</v>
      </c>
      <c r="F2835" s="1" t="s">
        <v>41</v>
      </c>
      <c r="G2835" s="1" t="s">
        <v>21</v>
      </c>
      <c r="H2835">
        <v>4451895</v>
      </c>
      <c r="I2835">
        <v>37935</v>
      </c>
      <c r="J2835">
        <v>75953</v>
      </c>
      <c r="K2835">
        <v>5049</v>
      </c>
      <c r="L2835">
        <f>bbdd_Social_Media_Trends[[#This Row],[Likes]]+bbdd_Social_Media_Trends[[#This Row],[Shares]]+bbdd_Social_Media_Trends[[#This Row],[Comments]]</f>
        <v>118937</v>
      </c>
      <c r="M2835">
        <f>bbdd_Social_Media_Trends[[#This Row],[Interactions]]/bbdd_Social_Media_Trends[[#This Row],[Views]]</f>
        <v>2.6716038900288529E-2</v>
      </c>
      <c r="N2835" s="1" t="s">
        <v>22</v>
      </c>
      <c r="O2835" s="4">
        <f t="shared" si="44"/>
        <v>0</v>
      </c>
    </row>
    <row r="2836" spans="1:15">
      <c r="A2836" s="1" t="s">
        <v>2876</v>
      </c>
      <c r="B2836" s="2">
        <v>44593</v>
      </c>
      <c r="C2836" s="13" t="str">
        <f>TEXT(bbdd_Social_Media_Trends[[#This Row],[Post_Date]],"aaaa-mm")</f>
        <v>2022-02</v>
      </c>
      <c r="D2836" s="1" t="s">
        <v>24</v>
      </c>
      <c r="E2836" s="1" t="s">
        <v>59</v>
      </c>
      <c r="F2836" s="1" t="s">
        <v>41</v>
      </c>
      <c r="G2836" s="1" t="s">
        <v>21</v>
      </c>
      <c r="H2836">
        <v>3418485</v>
      </c>
      <c r="I2836">
        <v>381998</v>
      </c>
      <c r="J2836">
        <v>46412</v>
      </c>
      <c r="K2836">
        <v>12524</v>
      </c>
      <c r="L2836">
        <f>bbdd_Social_Media_Trends[[#This Row],[Likes]]+bbdd_Social_Media_Trends[[#This Row],[Shares]]+bbdd_Social_Media_Trends[[#This Row],[Comments]]</f>
        <v>440934</v>
      </c>
      <c r="M2836">
        <f>bbdd_Social_Media_Trends[[#This Row],[Interactions]]/bbdd_Social_Media_Trends[[#This Row],[Views]]</f>
        <v>0.12898520835984362</v>
      </c>
      <c r="N2836" s="1" t="s">
        <v>16</v>
      </c>
      <c r="O2836" s="4">
        <f t="shared" si="44"/>
        <v>0</v>
      </c>
    </row>
    <row r="2837" spans="1:15">
      <c r="A2837" s="1" t="s">
        <v>2877</v>
      </c>
      <c r="B2837" s="2">
        <v>45185</v>
      </c>
      <c r="C2837" s="13" t="str">
        <f>TEXT(bbdd_Social_Media_Trends[[#This Row],[Post_Date]],"aaaa-mm")</f>
        <v>2023-09</v>
      </c>
      <c r="D2837" s="1" t="s">
        <v>18</v>
      </c>
      <c r="E2837" s="1" t="s">
        <v>59</v>
      </c>
      <c r="F2837" s="1" t="s">
        <v>14</v>
      </c>
      <c r="G2837" s="1" t="s">
        <v>44</v>
      </c>
      <c r="H2837">
        <v>4546358</v>
      </c>
      <c r="I2837">
        <v>102608</v>
      </c>
      <c r="J2837">
        <v>86881</v>
      </c>
      <c r="K2837">
        <v>9657</v>
      </c>
      <c r="L2837">
        <f>bbdd_Social_Media_Trends[[#This Row],[Likes]]+bbdd_Social_Media_Trends[[#This Row],[Shares]]+bbdd_Social_Media_Trends[[#This Row],[Comments]]</f>
        <v>199146</v>
      </c>
      <c r="M2837">
        <f>bbdd_Social_Media_Trends[[#This Row],[Interactions]]/bbdd_Social_Media_Trends[[#This Row],[Views]]</f>
        <v>4.3803413633506205E-2</v>
      </c>
      <c r="N2837" s="1" t="s">
        <v>22</v>
      </c>
      <c r="O2837" s="4">
        <f t="shared" si="44"/>
        <v>0</v>
      </c>
    </row>
    <row r="2838" spans="1:15">
      <c r="A2838" s="1" t="s">
        <v>2878</v>
      </c>
      <c r="B2838" s="2">
        <v>45286</v>
      </c>
      <c r="C2838" s="13" t="str">
        <f>TEXT(bbdd_Social_Media_Trends[[#This Row],[Post_Date]],"aaaa-mm")</f>
        <v>2023-12</v>
      </c>
      <c r="D2838" s="1" t="s">
        <v>18</v>
      </c>
      <c r="E2838" s="1" t="s">
        <v>31</v>
      </c>
      <c r="F2838" s="1" t="s">
        <v>14</v>
      </c>
      <c r="G2838" s="1" t="s">
        <v>25</v>
      </c>
      <c r="H2838">
        <v>1430779</v>
      </c>
      <c r="I2838">
        <v>315712</v>
      </c>
      <c r="J2838">
        <v>1000</v>
      </c>
      <c r="K2838">
        <v>5052</v>
      </c>
      <c r="L2838">
        <f>bbdd_Social_Media_Trends[[#This Row],[Likes]]+bbdd_Social_Media_Trends[[#This Row],[Shares]]+bbdd_Social_Media_Trends[[#This Row],[Comments]]</f>
        <v>321764</v>
      </c>
      <c r="M2838">
        <f>bbdd_Social_Media_Trends[[#This Row],[Interactions]]/bbdd_Social_Media_Trends[[#This Row],[Views]]</f>
        <v>0.2248872816836143</v>
      </c>
      <c r="N2838" s="1" t="s">
        <v>29</v>
      </c>
      <c r="O2838" s="4">
        <f t="shared" si="44"/>
        <v>0</v>
      </c>
    </row>
    <row r="2839" spans="1:15">
      <c r="A2839" s="1" t="s">
        <v>2879</v>
      </c>
      <c r="B2839" s="2">
        <v>44694</v>
      </c>
      <c r="C2839" s="13" t="str">
        <f>TEXT(bbdd_Social_Media_Trends[[#This Row],[Post_Date]],"aaaa-mm")</f>
        <v>2022-05</v>
      </c>
      <c r="D2839" s="1" t="s">
        <v>18</v>
      </c>
      <c r="E2839" s="1" t="s">
        <v>13</v>
      </c>
      <c r="F2839" s="1" t="s">
        <v>47</v>
      </c>
      <c r="G2839" s="1" t="s">
        <v>60</v>
      </c>
      <c r="H2839">
        <v>228932</v>
      </c>
      <c r="I2839">
        <v>378052</v>
      </c>
      <c r="J2839">
        <v>98315</v>
      </c>
      <c r="K2839">
        <v>7270</v>
      </c>
      <c r="L2839">
        <f>bbdd_Social_Media_Trends[[#This Row],[Likes]]+bbdd_Social_Media_Trends[[#This Row],[Shares]]+bbdd_Social_Media_Trends[[#This Row],[Comments]]</f>
        <v>483637</v>
      </c>
      <c r="M2839">
        <f>bbdd_Social_Media_Trends[[#This Row],[Interactions]]/bbdd_Social_Media_Trends[[#This Row],[Views]]</f>
        <v>2.1125792811839323</v>
      </c>
      <c r="N2839" s="1" t="s">
        <v>16</v>
      </c>
      <c r="O2839" s="4">
        <f t="shared" si="44"/>
        <v>0</v>
      </c>
    </row>
    <row r="2840" spans="1:15">
      <c r="A2840" s="1" t="s">
        <v>2880</v>
      </c>
      <c r="B2840" s="2">
        <v>44855</v>
      </c>
      <c r="C2840" s="13" t="str">
        <f>TEXT(bbdd_Social_Media_Trends[[#This Row],[Post_Date]],"aaaa-mm")</f>
        <v>2022-10</v>
      </c>
      <c r="D2840" s="1" t="s">
        <v>18</v>
      </c>
      <c r="E2840" s="1" t="s">
        <v>59</v>
      </c>
      <c r="F2840" s="1" t="s">
        <v>20</v>
      </c>
      <c r="G2840" s="1" t="s">
        <v>50</v>
      </c>
      <c r="H2840">
        <v>965970</v>
      </c>
      <c r="I2840">
        <v>292954</v>
      </c>
      <c r="J2840">
        <v>63900</v>
      </c>
      <c r="K2840">
        <v>42310</v>
      </c>
      <c r="L2840">
        <f>bbdd_Social_Media_Trends[[#This Row],[Likes]]+bbdd_Social_Media_Trends[[#This Row],[Shares]]+bbdd_Social_Media_Trends[[#This Row],[Comments]]</f>
        <v>399164</v>
      </c>
      <c r="M2840">
        <f>bbdd_Social_Media_Trends[[#This Row],[Interactions]]/bbdd_Social_Media_Trends[[#This Row],[Views]]</f>
        <v>0.4132260836257855</v>
      </c>
      <c r="N2840" s="1" t="s">
        <v>22</v>
      </c>
      <c r="O2840" s="4">
        <f t="shared" si="44"/>
        <v>0</v>
      </c>
    </row>
    <row r="2841" spans="1:15">
      <c r="A2841" s="1" t="s">
        <v>2881</v>
      </c>
      <c r="B2841" s="2">
        <v>45270</v>
      </c>
      <c r="C2841" s="13" t="str">
        <f>TEXT(bbdd_Social_Media_Trends[[#This Row],[Post_Date]],"aaaa-mm")</f>
        <v>2023-12</v>
      </c>
      <c r="D2841" s="1" t="s">
        <v>18</v>
      </c>
      <c r="E2841" s="1" t="s">
        <v>39</v>
      </c>
      <c r="F2841" s="1" t="s">
        <v>32</v>
      </c>
      <c r="G2841" s="1" t="s">
        <v>44</v>
      </c>
      <c r="H2841">
        <v>4926990</v>
      </c>
      <c r="I2841">
        <v>270638</v>
      </c>
      <c r="J2841">
        <v>91444</v>
      </c>
      <c r="K2841">
        <v>45562</v>
      </c>
      <c r="L2841">
        <f>bbdd_Social_Media_Trends[[#This Row],[Likes]]+bbdd_Social_Media_Trends[[#This Row],[Shares]]+bbdd_Social_Media_Trends[[#This Row],[Comments]]</f>
        <v>407644</v>
      </c>
      <c r="M2841">
        <f>bbdd_Social_Media_Trends[[#This Row],[Interactions]]/bbdd_Social_Media_Trends[[#This Row],[Views]]</f>
        <v>8.2736924572609241E-2</v>
      </c>
      <c r="N2841" s="1" t="s">
        <v>16</v>
      </c>
      <c r="O2841" s="4">
        <f t="shared" si="44"/>
        <v>0</v>
      </c>
    </row>
    <row r="2842" spans="1:15">
      <c r="A2842" s="1" t="s">
        <v>2882</v>
      </c>
      <c r="B2842" s="2">
        <v>44987</v>
      </c>
      <c r="C2842" s="13" t="str">
        <f>TEXT(bbdd_Social_Media_Trends[[#This Row],[Post_Date]],"aaaa-mm")</f>
        <v>2023-03</v>
      </c>
      <c r="D2842" s="1" t="s">
        <v>12</v>
      </c>
      <c r="E2842" s="1" t="s">
        <v>39</v>
      </c>
      <c r="F2842" s="1" t="s">
        <v>20</v>
      </c>
      <c r="G2842" s="1" t="s">
        <v>21</v>
      </c>
      <c r="H2842">
        <v>669836</v>
      </c>
      <c r="I2842">
        <v>263122</v>
      </c>
      <c r="J2842">
        <v>65316</v>
      </c>
      <c r="K2842">
        <v>40965</v>
      </c>
      <c r="L2842">
        <f>bbdd_Social_Media_Trends[[#This Row],[Likes]]+bbdd_Social_Media_Trends[[#This Row],[Shares]]+bbdd_Social_Media_Trends[[#This Row],[Comments]]</f>
        <v>369403</v>
      </c>
      <c r="M2842">
        <f>bbdd_Social_Media_Trends[[#This Row],[Interactions]]/bbdd_Social_Media_Trends[[#This Row],[Views]]</f>
        <v>0.55148275100173771</v>
      </c>
      <c r="N2842" s="1" t="s">
        <v>22</v>
      </c>
      <c r="O2842" s="4">
        <f t="shared" si="44"/>
        <v>0</v>
      </c>
    </row>
    <row r="2843" spans="1:15">
      <c r="A2843" s="1" t="s">
        <v>2883</v>
      </c>
      <c r="B2843" s="2">
        <v>45124</v>
      </c>
      <c r="C2843" s="13" t="str">
        <f>TEXT(bbdd_Social_Media_Trends[[#This Row],[Post_Date]],"aaaa-mm")</f>
        <v>2023-07</v>
      </c>
      <c r="D2843" s="1" t="s">
        <v>24</v>
      </c>
      <c r="E2843" s="1" t="s">
        <v>59</v>
      </c>
      <c r="F2843" s="1" t="s">
        <v>47</v>
      </c>
      <c r="G2843" s="1" t="s">
        <v>28</v>
      </c>
      <c r="H2843">
        <v>2961889</v>
      </c>
      <c r="I2843">
        <v>127008</v>
      </c>
      <c r="J2843">
        <v>56377</v>
      </c>
      <c r="K2843">
        <v>5965</v>
      </c>
      <c r="L2843">
        <f>bbdd_Social_Media_Trends[[#This Row],[Likes]]+bbdd_Social_Media_Trends[[#This Row],[Shares]]+bbdd_Social_Media_Trends[[#This Row],[Comments]]</f>
        <v>189350</v>
      </c>
      <c r="M2843">
        <f>bbdd_Social_Media_Trends[[#This Row],[Interactions]]/bbdd_Social_Media_Trends[[#This Row],[Views]]</f>
        <v>6.3928796791507037E-2</v>
      </c>
      <c r="N2843" s="1" t="s">
        <v>22</v>
      </c>
      <c r="O2843" s="4">
        <f t="shared" si="44"/>
        <v>0</v>
      </c>
    </row>
    <row r="2844" spans="1:15">
      <c r="A2844" s="1" t="s">
        <v>2884</v>
      </c>
      <c r="B2844" s="2">
        <v>45062</v>
      </c>
      <c r="C2844" s="13" t="str">
        <f>TEXT(bbdd_Social_Media_Trends[[#This Row],[Post_Date]],"aaaa-mm")</f>
        <v>2023-05</v>
      </c>
      <c r="D2844" s="1" t="s">
        <v>27</v>
      </c>
      <c r="E2844" s="1" t="s">
        <v>52</v>
      </c>
      <c r="F2844" s="1" t="s">
        <v>36</v>
      </c>
      <c r="G2844" s="1" t="s">
        <v>50</v>
      </c>
      <c r="H2844">
        <v>4516859</v>
      </c>
      <c r="I2844">
        <v>6718</v>
      </c>
      <c r="J2844">
        <v>93371</v>
      </c>
      <c r="K2844">
        <v>39835</v>
      </c>
      <c r="L2844">
        <f>bbdd_Social_Media_Trends[[#This Row],[Likes]]+bbdd_Social_Media_Trends[[#This Row],[Shares]]+bbdd_Social_Media_Trends[[#This Row],[Comments]]</f>
        <v>139924</v>
      </c>
      <c r="M2844">
        <f>bbdd_Social_Media_Trends[[#This Row],[Interactions]]/bbdd_Social_Media_Trends[[#This Row],[Views]]</f>
        <v>3.097816425086548E-2</v>
      </c>
      <c r="N2844" s="1" t="s">
        <v>29</v>
      </c>
      <c r="O2844" s="4">
        <f t="shared" si="44"/>
        <v>0</v>
      </c>
    </row>
    <row r="2845" spans="1:15">
      <c r="A2845" s="1" t="s">
        <v>2885</v>
      </c>
      <c r="B2845" s="2">
        <v>44698</v>
      </c>
      <c r="C2845" s="13" t="str">
        <f>TEXT(bbdd_Social_Media_Trends[[#This Row],[Post_Date]],"aaaa-mm")</f>
        <v>2022-05</v>
      </c>
      <c r="D2845" s="1" t="s">
        <v>27</v>
      </c>
      <c r="E2845" s="1" t="s">
        <v>57</v>
      </c>
      <c r="F2845" s="1" t="s">
        <v>41</v>
      </c>
      <c r="G2845" s="1" t="s">
        <v>25</v>
      </c>
      <c r="H2845">
        <v>3707778</v>
      </c>
      <c r="I2845">
        <v>357641</v>
      </c>
      <c r="J2845">
        <v>98906</v>
      </c>
      <c r="K2845">
        <v>36604</v>
      </c>
      <c r="L2845">
        <f>bbdd_Social_Media_Trends[[#This Row],[Likes]]+bbdd_Social_Media_Trends[[#This Row],[Shares]]+bbdd_Social_Media_Trends[[#This Row],[Comments]]</f>
        <v>493151</v>
      </c>
      <c r="M2845">
        <f>bbdd_Social_Media_Trends[[#This Row],[Interactions]]/bbdd_Social_Media_Trends[[#This Row],[Views]]</f>
        <v>0.13300445711690398</v>
      </c>
      <c r="N2845" s="1" t="s">
        <v>22</v>
      </c>
      <c r="O2845" s="4">
        <f t="shared" si="44"/>
        <v>0</v>
      </c>
    </row>
    <row r="2846" spans="1:15">
      <c r="A2846" s="1" t="s">
        <v>2886</v>
      </c>
      <c r="B2846" s="2">
        <v>45247</v>
      </c>
      <c r="C2846" s="13" t="str">
        <f>TEXT(bbdd_Social_Media_Trends[[#This Row],[Post_Date]],"aaaa-mm")</f>
        <v>2023-11</v>
      </c>
      <c r="D2846" s="1" t="s">
        <v>24</v>
      </c>
      <c r="E2846" s="1" t="s">
        <v>52</v>
      </c>
      <c r="F2846" s="1" t="s">
        <v>20</v>
      </c>
      <c r="G2846" s="1" t="s">
        <v>28</v>
      </c>
      <c r="H2846">
        <v>3611304</v>
      </c>
      <c r="I2846">
        <v>361772</v>
      </c>
      <c r="J2846">
        <v>97629</v>
      </c>
      <c r="K2846">
        <v>18007</v>
      </c>
      <c r="L2846">
        <f>bbdd_Social_Media_Trends[[#This Row],[Likes]]+bbdd_Social_Media_Trends[[#This Row],[Shares]]+bbdd_Social_Media_Trends[[#This Row],[Comments]]</f>
        <v>477408</v>
      </c>
      <c r="M2846">
        <f>bbdd_Social_Media_Trends[[#This Row],[Interactions]]/bbdd_Social_Media_Trends[[#This Row],[Views]]</f>
        <v>0.13219823088834393</v>
      </c>
      <c r="N2846" s="1" t="s">
        <v>16</v>
      </c>
      <c r="O2846" s="4">
        <f t="shared" si="44"/>
        <v>0</v>
      </c>
    </row>
    <row r="2847" spans="1:15">
      <c r="A2847" s="1" t="s">
        <v>2887</v>
      </c>
      <c r="B2847" s="2">
        <v>44989</v>
      </c>
      <c r="C2847" s="13" t="str">
        <f>TEXT(bbdd_Social_Media_Trends[[#This Row],[Post_Date]],"aaaa-mm")</f>
        <v>2023-03</v>
      </c>
      <c r="D2847" s="1" t="s">
        <v>12</v>
      </c>
      <c r="E2847" s="1" t="s">
        <v>46</v>
      </c>
      <c r="F2847" s="1" t="s">
        <v>47</v>
      </c>
      <c r="G2847" s="1" t="s">
        <v>60</v>
      </c>
      <c r="H2847">
        <v>3313871</v>
      </c>
      <c r="I2847">
        <v>187673</v>
      </c>
      <c r="J2847">
        <v>20108</v>
      </c>
      <c r="K2847">
        <v>13412</v>
      </c>
      <c r="L2847">
        <f>bbdd_Social_Media_Trends[[#This Row],[Likes]]+bbdd_Social_Media_Trends[[#This Row],[Shares]]+bbdd_Social_Media_Trends[[#This Row],[Comments]]</f>
        <v>221193</v>
      </c>
      <c r="M2847">
        <f>bbdd_Social_Media_Trends[[#This Row],[Interactions]]/bbdd_Social_Media_Trends[[#This Row],[Views]]</f>
        <v>6.6747619324952601E-2</v>
      </c>
      <c r="N2847" s="1" t="s">
        <v>22</v>
      </c>
      <c r="O2847" s="4">
        <f t="shared" si="44"/>
        <v>0</v>
      </c>
    </row>
    <row r="2848" spans="1:15">
      <c r="A2848" s="1" t="s">
        <v>2888</v>
      </c>
      <c r="B2848" s="2">
        <v>44656</v>
      </c>
      <c r="C2848" s="13" t="str">
        <f>TEXT(bbdd_Social_Media_Trends[[#This Row],[Post_Date]],"aaaa-mm")</f>
        <v>2022-04</v>
      </c>
      <c r="D2848" s="1" t="s">
        <v>12</v>
      </c>
      <c r="E2848" s="1" t="s">
        <v>19</v>
      </c>
      <c r="F2848" s="1" t="s">
        <v>47</v>
      </c>
      <c r="G2848" s="1" t="s">
        <v>25</v>
      </c>
      <c r="H2848">
        <v>3999565</v>
      </c>
      <c r="I2848">
        <v>142354</v>
      </c>
      <c r="J2848">
        <v>67251</v>
      </c>
      <c r="K2848">
        <v>9930</v>
      </c>
      <c r="L2848">
        <f>bbdd_Social_Media_Trends[[#This Row],[Likes]]+bbdd_Social_Media_Trends[[#This Row],[Shares]]+bbdd_Social_Media_Trends[[#This Row],[Comments]]</f>
        <v>219535</v>
      </c>
      <c r="M2848">
        <f>bbdd_Social_Media_Trends[[#This Row],[Interactions]]/bbdd_Social_Media_Trends[[#This Row],[Views]]</f>
        <v>5.4889719256969192E-2</v>
      </c>
      <c r="N2848" s="1" t="s">
        <v>16</v>
      </c>
      <c r="O2848" s="4">
        <f t="shared" si="44"/>
        <v>0</v>
      </c>
    </row>
    <row r="2849" spans="1:15">
      <c r="A2849" s="1" t="s">
        <v>2889</v>
      </c>
      <c r="B2849" s="2">
        <v>45169</v>
      </c>
      <c r="C2849" s="13" t="str">
        <f>TEXT(bbdd_Social_Media_Trends[[#This Row],[Post_Date]],"aaaa-mm")</f>
        <v>2023-08</v>
      </c>
      <c r="D2849" s="1" t="s">
        <v>27</v>
      </c>
      <c r="E2849" s="1" t="s">
        <v>31</v>
      </c>
      <c r="F2849" s="1" t="s">
        <v>20</v>
      </c>
      <c r="G2849" s="1" t="s">
        <v>60</v>
      </c>
      <c r="H2849">
        <v>650479</v>
      </c>
      <c r="I2849">
        <v>96466</v>
      </c>
      <c r="J2849">
        <v>68604</v>
      </c>
      <c r="K2849">
        <v>9627</v>
      </c>
      <c r="L2849">
        <f>bbdd_Social_Media_Trends[[#This Row],[Likes]]+bbdd_Social_Media_Trends[[#This Row],[Shares]]+bbdd_Social_Media_Trends[[#This Row],[Comments]]</f>
        <v>174697</v>
      </c>
      <c r="M2849">
        <f>bbdd_Social_Media_Trends[[#This Row],[Interactions]]/bbdd_Social_Media_Trends[[#This Row],[Views]]</f>
        <v>0.26856670238393554</v>
      </c>
      <c r="N2849" s="1" t="s">
        <v>29</v>
      </c>
      <c r="O2849" s="4">
        <f t="shared" si="44"/>
        <v>0</v>
      </c>
    </row>
    <row r="2850" spans="1:15">
      <c r="A2850" s="1" t="s">
        <v>2890</v>
      </c>
      <c r="B2850" s="2">
        <v>44841</v>
      </c>
      <c r="C2850" s="13" t="str">
        <f>TEXT(bbdd_Social_Media_Trends[[#This Row],[Post_Date]],"aaaa-mm")</f>
        <v>2022-10</v>
      </c>
      <c r="D2850" s="1" t="s">
        <v>24</v>
      </c>
      <c r="E2850" s="1" t="s">
        <v>49</v>
      </c>
      <c r="F2850" s="1" t="s">
        <v>32</v>
      </c>
      <c r="G2850" s="1" t="s">
        <v>25</v>
      </c>
      <c r="H2850">
        <v>4365247</v>
      </c>
      <c r="I2850">
        <v>320273</v>
      </c>
      <c r="J2850">
        <v>13480</v>
      </c>
      <c r="K2850">
        <v>21042</v>
      </c>
      <c r="L2850">
        <f>bbdd_Social_Media_Trends[[#This Row],[Likes]]+bbdd_Social_Media_Trends[[#This Row],[Shares]]+bbdd_Social_Media_Trends[[#This Row],[Comments]]</f>
        <v>354795</v>
      </c>
      <c r="M2850">
        <f>bbdd_Social_Media_Trends[[#This Row],[Interactions]]/bbdd_Social_Media_Trends[[#This Row],[Views]]</f>
        <v>8.1277187751346028E-2</v>
      </c>
      <c r="N2850" s="1" t="s">
        <v>16</v>
      </c>
      <c r="O2850" s="4">
        <f t="shared" si="44"/>
        <v>0</v>
      </c>
    </row>
    <row r="2851" spans="1:15">
      <c r="A2851" s="1" t="s">
        <v>2891</v>
      </c>
      <c r="B2851" s="2">
        <v>45109</v>
      </c>
      <c r="C2851" s="13" t="str">
        <f>TEXT(bbdd_Social_Media_Trends[[#This Row],[Post_Date]],"aaaa-mm")</f>
        <v>2023-07</v>
      </c>
      <c r="D2851" s="1" t="s">
        <v>18</v>
      </c>
      <c r="E2851" s="1" t="s">
        <v>52</v>
      </c>
      <c r="F2851" s="1" t="s">
        <v>14</v>
      </c>
      <c r="G2851" s="1" t="s">
        <v>15</v>
      </c>
      <c r="H2851">
        <v>202210</v>
      </c>
      <c r="I2851">
        <v>289749</v>
      </c>
      <c r="J2851">
        <v>57498</v>
      </c>
      <c r="K2851">
        <v>29545</v>
      </c>
      <c r="L2851">
        <f>bbdd_Social_Media_Trends[[#This Row],[Likes]]+bbdd_Social_Media_Trends[[#This Row],[Shares]]+bbdd_Social_Media_Trends[[#This Row],[Comments]]</f>
        <v>376792</v>
      </c>
      <c r="M2851">
        <f>bbdd_Social_Media_Trends[[#This Row],[Interactions]]/bbdd_Social_Media_Trends[[#This Row],[Views]]</f>
        <v>1.8633697641066218</v>
      </c>
      <c r="N2851" s="1" t="s">
        <v>16</v>
      </c>
      <c r="O2851" s="4">
        <f t="shared" si="44"/>
        <v>0</v>
      </c>
    </row>
    <row r="2852" spans="1:15">
      <c r="A2852" s="1" t="s">
        <v>2892</v>
      </c>
      <c r="B2852" s="2">
        <v>44864</v>
      </c>
      <c r="C2852" s="13" t="str">
        <f>TEXT(bbdd_Social_Media_Trends[[#This Row],[Post_Date]],"aaaa-mm")</f>
        <v>2022-10</v>
      </c>
      <c r="D2852" s="1" t="s">
        <v>24</v>
      </c>
      <c r="E2852" s="1" t="s">
        <v>49</v>
      </c>
      <c r="F2852" s="1" t="s">
        <v>41</v>
      </c>
      <c r="G2852" s="1" t="s">
        <v>15</v>
      </c>
      <c r="H2852">
        <v>4066789</v>
      </c>
      <c r="I2852">
        <v>201905</v>
      </c>
      <c r="J2852">
        <v>49387</v>
      </c>
      <c r="K2852">
        <v>17566</v>
      </c>
      <c r="L2852">
        <f>bbdd_Social_Media_Trends[[#This Row],[Likes]]+bbdd_Social_Media_Trends[[#This Row],[Shares]]+bbdd_Social_Media_Trends[[#This Row],[Comments]]</f>
        <v>268858</v>
      </c>
      <c r="M2852">
        <f>bbdd_Social_Media_Trends[[#This Row],[Interactions]]/bbdd_Social_Media_Trends[[#This Row],[Views]]</f>
        <v>6.6110634212888847E-2</v>
      </c>
      <c r="N2852" s="1" t="s">
        <v>16</v>
      </c>
      <c r="O2852" s="4">
        <f t="shared" si="44"/>
        <v>0</v>
      </c>
    </row>
    <row r="2853" spans="1:15">
      <c r="A2853" s="1" t="s">
        <v>2893</v>
      </c>
      <c r="B2853" s="2">
        <v>44877</v>
      </c>
      <c r="C2853" s="13" t="str">
        <f>TEXT(bbdd_Social_Media_Trends[[#This Row],[Post_Date]],"aaaa-mm")</f>
        <v>2022-11</v>
      </c>
      <c r="D2853" s="1" t="s">
        <v>27</v>
      </c>
      <c r="E2853" s="1" t="s">
        <v>57</v>
      </c>
      <c r="F2853" s="1" t="s">
        <v>14</v>
      </c>
      <c r="G2853" s="1" t="s">
        <v>28</v>
      </c>
      <c r="H2853">
        <v>1189401</v>
      </c>
      <c r="I2853">
        <v>477715</v>
      </c>
      <c r="J2853">
        <v>32182</v>
      </c>
      <c r="K2853">
        <v>43920</v>
      </c>
      <c r="L2853">
        <f>bbdd_Social_Media_Trends[[#This Row],[Likes]]+bbdd_Social_Media_Trends[[#This Row],[Shares]]+bbdd_Social_Media_Trends[[#This Row],[Comments]]</f>
        <v>553817</v>
      </c>
      <c r="M2853">
        <f>bbdd_Social_Media_Trends[[#This Row],[Interactions]]/bbdd_Social_Media_Trends[[#This Row],[Views]]</f>
        <v>0.46562681551470025</v>
      </c>
      <c r="N2853" s="1" t="s">
        <v>29</v>
      </c>
      <c r="O2853" s="4">
        <f t="shared" si="44"/>
        <v>0</v>
      </c>
    </row>
    <row r="2854" spans="1:15">
      <c r="A2854" s="1" t="s">
        <v>2894</v>
      </c>
      <c r="B2854" s="2">
        <v>45281</v>
      </c>
      <c r="C2854" s="13" t="str">
        <f>TEXT(bbdd_Social_Media_Trends[[#This Row],[Post_Date]],"aaaa-mm")</f>
        <v>2023-12</v>
      </c>
      <c r="D2854" s="1" t="s">
        <v>12</v>
      </c>
      <c r="E2854" s="1" t="s">
        <v>13</v>
      </c>
      <c r="F2854" s="1" t="s">
        <v>32</v>
      </c>
      <c r="G2854" s="1" t="s">
        <v>60</v>
      </c>
      <c r="H2854">
        <v>2750438</v>
      </c>
      <c r="I2854">
        <v>214384</v>
      </c>
      <c r="J2854">
        <v>71731</v>
      </c>
      <c r="K2854">
        <v>19226</v>
      </c>
      <c r="L2854">
        <f>bbdd_Social_Media_Trends[[#This Row],[Likes]]+bbdd_Social_Media_Trends[[#This Row],[Shares]]+bbdd_Social_Media_Trends[[#This Row],[Comments]]</f>
        <v>305341</v>
      </c>
      <c r="M2854">
        <f>bbdd_Social_Media_Trends[[#This Row],[Interactions]]/bbdd_Social_Media_Trends[[#This Row],[Views]]</f>
        <v>0.11101540918210118</v>
      </c>
      <c r="N2854" s="1" t="s">
        <v>22</v>
      </c>
      <c r="O2854" s="4">
        <f t="shared" si="44"/>
        <v>0</v>
      </c>
    </row>
    <row r="2855" spans="1:15">
      <c r="A2855" s="1" t="s">
        <v>2895</v>
      </c>
      <c r="B2855" s="2">
        <v>44594</v>
      </c>
      <c r="C2855" s="13" t="str">
        <f>TEXT(bbdd_Social_Media_Trends[[#This Row],[Post_Date]],"aaaa-mm")</f>
        <v>2022-02</v>
      </c>
      <c r="D2855" s="1" t="s">
        <v>27</v>
      </c>
      <c r="E2855" s="1" t="s">
        <v>49</v>
      </c>
      <c r="F2855" s="1" t="s">
        <v>14</v>
      </c>
      <c r="G2855" s="1" t="s">
        <v>28</v>
      </c>
      <c r="H2855">
        <v>540884</v>
      </c>
      <c r="I2855">
        <v>177369</v>
      </c>
      <c r="J2855">
        <v>13503</v>
      </c>
      <c r="K2855">
        <v>5565</v>
      </c>
      <c r="L2855">
        <f>bbdd_Social_Media_Trends[[#This Row],[Likes]]+bbdd_Social_Media_Trends[[#This Row],[Shares]]+bbdd_Social_Media_Trends[[#This Row],[Comments]]</f>
        <v>196437</v>
      </c>
      <c r="M2855">
        <f>bbdd_Social_Media_Trends[[#This Row],[Interactions]]/bbdd_Social_Media_Trends[[#This Row],[Views]]</f>
        <v>0.36317768689774516</v>
      </c>
      <c r="N2855" s="1" t="s">
        <v>16</v>
      </c>
      <c r="O2855" s="4">
        <f t="shared" si="44"/>
        <v>0</v>
      </c>
    </row>
    <row r="2856" spans="1:15">
      <c r="A2856" s="1" t="s">
        <v>2896</v>
      </c>
      <c r="B2856" s="2">
        <v>45289</v>
      </c>
      <c r="C2856" s="13" t="str">
        <f>TEXT(bbdd_Social_Media_Trends[[#This Row],[Post_Date]],"aaaa-mm")</f>
        <v>2023-12</v>
      </c>
      <c r="D2856" s="1" t="s">
        <v>18</v>
      </c>
      <c r="E2856" s="1" t="s">
        <v>31</v>
      </c>
      <c r="F2856" s="1" t="s">
        <v>20</v>
      </c>
      <c r="G2856" s="1" t="s">
        <v>44</v>
      </c>
      <c r="H2856">
        <v>2100020</v>
      </c>
      <c r="I2856">
        <v>314357</v>
      </c>
      <c r="J2856">
        <v>71376</v>
      </c>
      <c r="K2856">
        <v>21215</v>
      </c>
      <c r="L2856">
        <f>bbdd_Social_Media_Trends[[#This Row],[Likes]]+bbdd_Social_Media_Trends[[#This Row],[Shares]]+bbdd_Social_Media_Trends[[#This Row],[Comments]]</f>
        <v>406948</v>
      </c>
      <c r="M2856">
        <f>bbdd_Social_Media_Trends[[#This Row],[Interactions]]/bbdd_Social_Media_Trends[[#This Row],[Views]]</f>
        <v>0.1937829163531776</v>
      </c>
      <c r="N2856" s="1" t="s">
        <v>16</v>
      </c>
      <c r="O2856" s="4">
        <f t="shared" si="44"/>
        <v>0</v>
      </c>
    </row>
    <row r="2857" spans="1:15">
      <c r="A2857" s="1" t="s">
        <v>2897</v>
      </c>
      <c r="B2857" s="2">
        <v>44761</v>
      </c>
      <c r="C2857" s="13" t="str">
        <f>TEXT(bbdd_Social_Media_Trends[[#This Row],[Post_Date]],"aaaa-mm")</f>
        <v>2022-07</v>
      </c>
      <c r="D2857" s="1" t="s">
        <v>12</v>
      </c>
      <c r="E2857" s="1" t="s">
        <v>35</v>
      </c>
      <c r="F2857" s="1" t="s">
        <v>41</v>
      </c>
      <c r="G2857" s="1" t="s">
        <v>21</v>
      </c>
      <c r="H2857">
        <v>952111</v>
      </c>
      <c r="I2857">
        <v>156942</v>
      </c>
      <c r="J2857">
        <v>6001</v>
      </c>
      <c r="K2857">
        <v>23683</v>
      </c>
      <c r="L2857">
        <f>bbdd_Social_Media_Trends[[#This Row],[Likes]]+bbdd_Social_Media_Trends[[#This Row],[Shares]]+bbdd_Social_Media_Trends[[#This Row],[Comments]]</f>
        <v>186626</v>
      </c>
      <c r="M2857">
        <f>bbdd_Social_Media_Trends[[#This Row],[Interactions]]/bbdd_Social_Media_Trends[[#This Row],[Views]]</f>
        <v>0.19601285984512309</v>
      </c>
      <c r="N2857" s="1" t="s">
        <v>22</v>
      </c>
      <c r="O2857" s="4">
        <f t="shared" si="44"/>
        <v>0</v>
      </c>
    </row>
    <row r="2858" spans="1:15">
      <c r="A2858" s="1" t="s">
        <v>2898</v>
      </c>
      <c r="B2858" s="2">
        <v>45066</v>
      </c>
      <c r="C2858" s="13" t="str">
        <f>TEXT(bbdd_Social_Media_Trends[[#This Row],[Post_Date]],"aaaa-mm")</f>
        <v>2023-05</v>
      </c>
      <c r="D2858" s="1" t="s">
        <v>18</v>
      </c>
      <c r="E2858" s="1" t="s">
        <v>49</v>
      </c>
      <c r="F2858" s="1" t="s">
        <v>20</v>
      </c>
      <c r="G2858" s="1" t="s">
        <v>25</v>
      </c>
      <c r="H2858">
        <v>2337596</v>
      </c>
      <c r="I2858">
        <v>467029</v>
      </c>
      <c r="J2858">
        <v>77732</v>
      </c>
      <c r="K2858">
        <v>4729</v>
      </c>
      <c r="L2858">
        <f>bbdd_Social_Media_Trends[[#This Row],[Likes]]+bbdd_Social_Media_Trends[[#This Row],[Shares]]+bbdd_Social_Media_Trends[[#This Row],[Comments]]</f>
        <v>549490</v>
      </c>
      <c r="M2858">
        <f>bbdd_Social_Media_Trends[[#This Row],[Interactions]]/bbdd_Social_Media_Trends[[#This Row],[Views]]</f>
        <v>0.23506628176981822</v>
      </c>
      <c r="N2858" s="1" t="s">
        <v>29</v>
      </c>
      <c r="O2858" s="4">
        <f t="shared" si="44"/>
        <v>0</v>
      </c>
    </row>
    <row r="2859" spans="1:15">
      <c r="A2859" s="1" t="s">
        <v>2899</v>
      </c>
      <c r="B2859" s="2">
        <v>44864</v>
      </c>
      <c r="C2859" s="13" t="str">
        <f>TEXT(bbdd_Social_Media_Trends[[#This Row],[Post_Date]],"aaaa-mm")</f>
        <v>2022-10</v>
      </c>
      <c r="D2859" s="1" t="s">
        <v>27</v>
      </c>
      <c r="E2859" s="1" t="s">
        <v>59</v>
      </c>
      <c r="F2859" s="1" t="s">
        <v>14</v>
      </c>
      <c r="G2859" s="1" t="s">
        <v>15</v>
      </c>
      <c r="H2859">
        <v>1936713</v>
      </c>
      <c r="I2859">
        <v>220029</v>
      </c>
      <c r="J2859">
        <v>88576</v>
      </c>
      <c r="K2859">
        <v>32486</v>
      </c>
      <c r="L2859">
        <f>bbdd_Social_Media_Trends[[#This Row],[Likes]]+bbdd_Social_Media_Trends[[#This Row],[Shares]]+bbdd_Social_Media_Trends[[#This Row],[Comments]]</f>
        <v>341091</v>
      </c>
      <c r="M2859">
        <f>bbdd_Social_Media_Trends[[#This Row],[Interactions]]/bbdd_Social_Media_Trends[[#This Row],[Views]]</f>
        <v>0.17611850594280101</v>
      </c>
      <c r="N2859" s="1" t="s">
        <v>29</v>
      </c>
      <c r="O2859" s="4">
        <f t="shared" si="44"/>
        <v>0</v>
      </c>
    </row>
    <row r="2860" spans="1:15">
      <c r="A2860" s="1" t="s">
        <v>2900</v>
      </c>
      <c r="B2860" s="2">
        <v>44620</v>
      </c>
      <c r="C2860" s="13" t="str">
        <f>TEXT(bbdd_Social_Media_Trends[[#This Row],[Post_Date]],"aaaa-mm")</f>
        <v>2022-02</v>
      </c>
      <c r="D2860" s="1" t="s">
        <v>27</v>
      </c>
      <c r="E2860" s="1" t="s">
        <v>35</v>
      </c>
      <c r="F2860" s="1" t="s">
        <v>32</v>
      </c>
      <c r="G2860" s="1" t="s">
        <v>25</v>
      </c>
      <c r="H2860">
        <v>1178485</v>
      </c>
      <c r="I2860">
        <v>168174</v>
      </c>
      <c r="J2860">
        <v>81549</v>
      </c>
      <c r="K2860">
        <v>41849</v>
      </c>
      <c r="L2860">
        <f>bbdd_Social_Media_Trends[[#This Row],[Likes]]+bbdd_Social_Media_Trends[[#This Row],[Shares]]+bbdd_Social_Media_Trends[[#This Row],[Comments]]</f>
        <v>291572</v>
      </c>
      <c r="M2860">
        <f>bbdd_Social_Media_Trends[[#This Row],[Interactions]]/bbdd_Social_Media_Trends[[#This Row],[Views]]</f>
        <v>0.24741256783073182</v>
      </c>
      <c r="N2860" s="1" t="s">
        <v>29</v>
      </c>
      <c r="O2860" s="4">
        <f t="shared" si="44"/>
        <v>0</v>
      </c>
    </row>
    <row r="2861" spans="1:15">
      <c r="A2861" s="1" t="s">
        <v>2901</v>
      </c>
      <c r="B2861" s="2">
        <v>45038</v>
      </c>
      <c r="C2861" s="13" t="str">
        <f>TEXT(bbdd_Social_Media_Trends[[#This Row],[Post_Date]],"aaaa-mm")</f>
        <v>2023-04</v>
      </c>
      <c r="D2861" s="1" t="s">
        <v>24</v>
      </c>
      <c r="E2861" s="1" t="s">
        <v>13</v>
      </c>
      <c r="F2861" s="1" t="s">
        <v>41</v>
      </c>
      <c r="G2861" s="1" t="s">
        <v>15</v>
      </c>
      <c r="H2861">
        <v>1738252</v>
      </c>
      <c r="I2861">
        <v>172464</v>
      </c>
      <c r="J2861">
        <v>4136</v>
      </c>
      <c r="K2861">
        <v>47211</v>
      </c>
      <c r="L2861">
        <f>bbdd_Social_Media_Trends[[#This Row],[Likes]]+bbdd_Social_Media_Trends[[#This Row],[Shares]]+bbdd_Social_Media_Trends[[#This Row],[Comments]]</f>
        <v>223811</v>
      </c>
      <c r="M2861">
        <f>bbdd_Social_Media_Trends[[#This Row],[Interactions]]/bbdd_Social_Media_Trends[[#This Row],[Views]]</f>
        <v>0.12875635983735384</v>
      </c>
      <c r="N2861" s="1" t="s">
        <v>22</v>
      </c>
      <c r="O2861" s="4">
        <f t="shared" si="44"/>
        <v>0</v>
      </c>
    </row>
    <row r="2862" spans="1:15">
      <c r="A2862" s="1" t="s">
        <v>2902</v>
      </c>
      <c r="B2862" s="2">
        <v>45187</v>
      </c>
      <c r="C2862" s="13" t="str">
        <f>TEXT(bbdd_Social_Media_Trends[[#This Row],[Post_Date]],"aaaa-mm")</f>
        <v>2023-09</v>
      </c>
      <c r="D2862" s="1" t="s">
        <v>12</v>
      </c>
      <c r="E2862" s="1" t="s">
        <v>13</v>
      </c>
      <c r="F2862" s="1" t="s">
        <v>41</v>
      </c>
      <c r="G2862" s="1" t="s">
        <v>15</v>
      </c>
      <c r="H2862">
        <v>1948873</v>
      </c>
      <c r="I2862">
        <v>480313</v>
      </c>
      <c r="J2862">
        <v>50464</v>
      </c>
      <c r="K2862">
        <v>32966</v>
      </c>
      <c r="L2862">
        <f>bbdd_Social_Media_Trends[[#This Row],[Likes]]+bbdd_Social_Media_Trends[[#This Row],[Shares]]+bbdd_Social_Media_Trends[[#This Row],[Comments]]</f>
        <v>563743</v>
      </c>
      <c r="M2862">
        <f>bbdd_Social_Media_Trends[[#This Row],[Interactions]]/bbdd_Social_Media_Trends[[#This Row],[Views]]</f>
        <v>0.28926615536261213</v>
      </c>
      <c r="N2862" s="1" t="s">
        <v>22</v>
      </c>
      <c r="O2862" s="4">
        <f t="shared" si="44"/>
        <v>0</v>
      </c>
    </row>
    <row r="2863" spans="1:15">
      <c r="A2863" s="1" t="s">
        <v>2903</v>
      </c>
      <c r="B2863" s="2">
        <v>44686</v>
      </c>
      <c r="C2863" s="13" t="str">
        <f>TEXT(bbdd_Social_Media_Trends[[#This Row],[Post_Date]],"aaaa-mm")</f>
        <v>2022-05</v>
      </c>
      <c r="D2863" s="1" t="s">
        <v>18</v>
      </c>
      <c r="E2863" s="1" t="s">
        <v>19</v>
      </c>
      <c r="F2863" s="1" t="s">
        <v>20</v>
      </c>
      <c r="G2863" s="1" t="s">
        <v>37</v>
      </c>
      <c r="H2863">
        <v>4440766</v>
      </c>
      <c r="I2863">
        <v>432244</v>
      </c>
      <c r="J2863">
        <v>61567</v>
      </c>
      <c r="K2863">
        <v>31213</v>
      </c>
      <c r="L2863">
        <f>bbdd_Social_Media_Trends[[#This Row],[Likes]]+bbdd_Social_Media_Trends[[#This Row],[Shares]]+bbdd_Social_Media_Trends[[#This Row],[Comments]]</f>
        <v>525024</v>
      </c>
      <c r="M2863">
        <f>bbdd_Social_Media_Trends[[#This Row],[Interactions]]/bbdd_Social_Media_Trends[[#This Row],[Views]]</f>
        <v>0.11822825161244704</v>
      </c>
      <c r="N2863" s="1" t="s">
        <v>29</v>
      </c>
      <c r="O2863" s="4">
        <f t="shared" si="44"/>
        <v>0</v>
      </c>
    </row>
    <row r="2864" spans="1:15">
      <c r="A2864" s="1" t="s">
        <v>2904</v>
      </c>
      <c r="B2864" s="2">
        <v>44628</v>
      </c>
      <c r="C2864" s="13" t="str">
        <f>TEXT(bbdd_Social_Media_Trends[[#This Row],[Post_Date]],"aaaa-mm")</f>
        <v>2022-03</v>
      </c>
      <c r="D2864" s="1" t="s">
        <v>27</v>
      </c>
      <c r="E2864" s="1" t="s">
        <v>59</v>
      </c>
      <c r="F2864" s="1" t="s">
        <v>47</v>
      </c>
      <c r="G2864" s="1" t="s">
        <v>44</v>
      </c>
      <c r="H2864">
        <v>1259577</v>
      </c>
      <c r="I2864">
        <v>417867</v>
      </c>
      <c r="J2864">
        <v>13002</v>
      </c>
      <c r="K2864">
        <v>27756</v>
      </c>
      <c r="L2864">
        <f>bbdd_Social_Media_Trends[[#This Row],[Likes]]+bbdd_Social_Media_Trends[[#This Row],[Shares]]+bbdd_Social_Media_Trends[[#This Row],[Comments]]</f>
        <v>458625</v>
      </c>
      <c r="M2864">
        <f>bbdd_Social_Media_Trends[[#This Row],[Interactions]]/bbdd_Social_Media_Trends[[#This Row],[Views]]</f>
        <v>0.36411033227821721</v>
      </c>
      <c r="N2864" s="1" t="s">
        <v>22</v>
      </c>
      <c r="O2864" s="4">
        <f t="shared" si="44"/>
        <v>0</v>
      </c>
    </row>
    <row r="2865" spans="1:15">
      <c r="A2865" s="1" t="s">
        <v>2905</v>
      </c>
      <c r="B2865" s="2">
        <v>44680</v>
      </c>
      <c r="C2865" s="13" t="str">
        <f>TEXT(bbdd_Social_Media_Trends[[#This Row],[Post_Date]],"aaaa-mm")</f>
        <v>2022-04</v>
      </c>
      <c r="D2865" s="1" t="s">
        <v>12</v>
      </c>
      <c r="E2865" s="1" t="s">
        <v>31</v>
      </c>
      <c r="F2865" s="1" t="s">
        <v>36</v>
      </c>
      <c r="G2865" s="1" t="s">
        <v>28</v>
      </c>
      <c r="H2865">
        <v>4385439</v>
      </c>
      <c r="I2865">
        <v>312854</v>
      </c>
      <c r="J2865">
        <v>58495</v>
      </c>
      <c r="K2865">
        <v>30380</v>
      </c>
      <c r="L2865">
        <f>bbdd_Social_Media_Trends[[#This Row],[Likes]]+bbdd_Social_Media_Trends[[#This Row],[Shares]]+bbdd_Social_Media_Trends[[#This Row],[Comments]]</f>
        <v>401729</v>
      </c>
      <c r="M2865">
        <f>bbdd_Social_Media_Trends[[#This Row],[Interactions]]/bbdd_Social_Media_Trends[[#This Row],[Views]]</f>
        <v>9.1605196195865449E-2</v>
      </c>
      <c r="N2865" s="1" t="s">
        <v>22</v>
      </c>
      <c r="O2865" s="4">
        <f t="shared" si="44"/>
        <v>0</v>
      </c>
    </row>
    <row r="2866" spans="1:15">
      <c r="A2866" s="1" t="s">
        <v>2906</v>
      </c>
      <c r="B2866" s="2">
        <v>45259</v>
      </c>
      <c r="C2866" s="13" t="str">
        <f>TEXT(bbdd_Social_Media_Trends[[#This Row],[Post_Date]],"aaaa-mm")</f>
        <v>2023-11</v>
      </c>
      <c r="D2866" s="1" t="s">
        <v>18</v>
      </c>
      <c r="E2866" s="1" t="s">
        <v>49</v>
      </c>
      <c r="F2866" s="1" t="s">
        <v>47</v>
      </c>
      <c r="G2866" s="1" t="s">
        <v>28</v>
      </c>
      <c r="H2866">
        <v>1831119</v>
      </c>
      <c r="I2866">
        <v>491782</v>
      </c>
      <c r="J2866">
        <v>86681</v>
      </c>
      <c r="K2866">
        <v>48075</v>
      </c>
      <c r="L2866">
        <f>bbdd_Social_Media_Trends[[#This Row],[Likes]]+bbdd_Social_Media_Trends[[#This Row],[Shares]]+bbdd_Social_Media_Trends[[#This Row],[Comments]]</f>
        <v>626538</v>
      </c>
      <c r="M2866">
        <f>bbdd_Social_Media_Trends[[#This Row],[Interactions]]/bbdd_Social_Media_Trends[[#This Row],[Views]]</f>
        <v>0.34216126860133067</v>
      </c>
      <c r="N2866" s="1" t="s">
        <v>16</v>
      </c>
      <c r="O2866" s="4">
        <f t="shared" si="44"/>
        <v>0</v>
      </c>
    </row>
    <row r="2867" spans="1:15">
      <c r="A2867" s="1" t="s">
        <v>2907</v>
      </c>
      <c r="B2867" s="2">
        <v>45125</v>
      </c>
      <c r="C2867" s="13" t="str">
        <f>TEXT(bbdd_Social_Media_Trends[[#This Row],[Post_Date]],"aaaa-mm")</f>
        <v>2023-07</v>
      </c>
      <c r="D2867" s="1" t="s">
        <v>27</v>
      </c>
      <c r="E2867" s="1" t="s">
        <v>46</v>
      </c>
      <c r="F2867" s="1" t="s">
        <v>41</v>
      </c>
      <c r="G2867" s="1" t="s">
        <v>37</v>
      </c>
      <c r="H2867">
        <v>3899621</v>
      </c>
      <c r="I2867">
        <v>283580</v>
      </c>
      <c r="J2867">
        <v>75787</v>
      </c>
      <c r="K2867">
        <v>8200</v>
      </c>
      <c r="L2867">
        <f>bbdd_Social_Media_Trends[[#This Row],[Likes]]+bbdd_Social_Media_Trends[[#This Row],[Shares]]+bbdd_Social_Media_Trends[[#This Row],[Comments]]</f>
        <v>367567</v>
      </c>
      <c r="M2867">
        <f>bbdd_Social_Media_Trends[[#This Row],[Interactions]]/bbdd_Social_Media_Trends[[#This Row],[Views]]</f>
        <v>9.4257108575423104E-2</v>
      </c>
      <c r="N2867" s="1" t="s">
        <v>29</v>
      </c>
      <c r="O2867" s="4">
        <f t="shared" si="44"/>
        <v>0</v>
      </c>
    </row>
    <row r="2868" spans="1:15">
      <c r="A2868" s="1" t="s">
        <v>2908</v>
      </c>
      <c r="B2868" s="2">
        <v>44998</v>
      </c>
      <c r="C2868" s="13" t="str">
        <f>TEXT(bbdd_Social_Media_Trends[[#This Row],[Post_Date]],"aaaa-mm")</f>
        <v>2023-03</v>
      </c>
      <c r="D2868" s="1" t="s">
        <v>24</v>
      </c>
      <c r="E2868" s="1" t="s">
        <v>49</v>
      </c>
      <c r="F2868" s="1" t="s">
        <v>14</v>
      </c>
      <c r="G2868" s="1" t="s">
        <v>15</v>
      </c>
      <c r="H2868">
        <v>4426493</v>
      </c>
      <c r="I2868">
        <v>32332</v>
      </c>
      <c r="J2868">
        <v>47970</v>
      </c>
      <c r="K2868">
        <v>18676</v>
      </c>
      <c r="L2868">
        <f>bbdd_Social_Media_Trends[[#This Row],[Likes]]+bbdd_Social_Media_Trends[[#This Row],[Shares]]+bbdd_Social_Media_Trends[[#This Row],[Comments]]</f>
        <v>98978</v>
      </c>
      <c r="M2868">
        <f>bbdd_Social_Media_Trends[[#This Row],[Interactions]]/bbdd_Social_Media_Trends[[#This Row],[Views]]</f>
        <v>2.2360365192038031E-2</v>
      </c>
      <c r="N2868" s="1" t="s">
        <v>16</v>
      </c>
      <c r="O2868" s="4">
        <f t="shared" si="44"/>
        <v>0</v>
      </c>
    </row>
    <row r="2869" spans="1:15">
      <c r="A2869" s="1" t="s">
        <v>2909</v>
      </c>
      <c r="B2869" s="2">
        <v>44798</v>
      </c>
      <c r="C2869" s="13" t="str">
        <f>TEXT(bbdd_Social_Media_Trends[[#This Row],[Post_Date]],"aaaa-mm")</f>
        <v>2022-08</v>
      </c>
      <c r="D2869" s="1" t="s">
        <v>27</v>
      </c>
      <c r="E2869" s="1" t="s">
        <v>49</v>
      </c>
      <c r="F2869" s="1" t="s">
        <v>14</v>
      </c>
      <c r="G2869" s="1" t="s">
        <v>25</v>
      </c>
      <c r="H2869">
        <v>2854666</v>
      </c>
      <c r="I2869">
        <v>173661</v>
      </c>
      <c r="J2869">
        <v>87934</v>
      </c>
      <c r="K2869">
        <v>21327</v>
      </c>
      <c r="L2869">
        <f>bbdd_Social_Media_Trends[[#This Row],[Likes]]+bbdd_Social_Media_Trends[[#This Row],[Shares]]+bbdd_Social_Media_Trends[[#This Row],[Comments]]</f>
        <v>282922</v>
      </c>
      <c r="M2869">
        <f>bbdd_Social_Media_Trends[[#This Row],[Interactions]]/bbdd_Social_Media_Trends[[#This Row],[Views]]</f>
        <v>9.9108617260302956E-2</v>
      </c>
      <c r="N2869" s="1" t="s">
        <v>22</v>
      </c>
      <c r="O2869" s="4">
        <f t="shared" si="44"/>
        <v>0</v>
      </c>
    </row>
    <row r="2870" spans="1:15">
      <c r="A2870" s="1" t="s">
        <v>2910</v>
      </c>
      <c r="B2870" s="2">
        <v>45033</v>
      </c>
      <c r="C2870" s="13" t="str">
        <f>TEXT(bbdd_Social_Media_Trends[[#This Row],[Post_Date]],"aaaa-mm")</f>
        <v>2023-04</v>
      </c>
      <c r="D2870" s="1" t="s">
        <v>18</v>
      </c>
      <c r="E2870" s="1" t="s">
        <v>19</v>
      </c>
      <c r="F2870" s="1" t="s">
        <v>36</v>
      </c>
      <c r="G2870" s="1" t="s">
        <v>60</v>
      </c>
      <c r="H2870">
        <v>2425779</v>
      </c>
      <c r="I2870">
        <v>288690</v>
      </c>
      <c r="J2870">
        <v>80963</v>
      </c>
      <c r="K2870">
        <v>22285</v>
      </c>
      <c r="L2870">
        <f>bbdd_Social_Media_Trends[[#This Row],[Likes]]+bbdd_Social_Media_Trends[[#This Row],[Shares]]+bbdd_Social_Media_Trends[[#This Row],[Comments]]</f>
        <v>391938</v>
      </c>
      <c r="M2870">
        <f>bbdd_Social_Media_Trends[[#This Row],[Interactions]]/bbdd_Social_Media_Trends[[#This Row],[Views]]</f>
        <v>0.16157201459819712</v>
      </c>
      <c r="N2870" s="1" t="s">
        <v>29</v>
      </c>
      <c r="O2870" s="4">
        <f t="shared" si="44"/>
        <v>0</v>
      </c>
    </row>
    <row r="2871" spans="1:15">
      <c r="A2871" s="1" t="s">
        <v>2911</v>
      </c>
      <c r="B2871" s="2">
        <v>45225</v>
      </c>
      <c r="C2871" s="13" t="str">
        <f>TEXT(bbdd_Social_Media_Trends[[#This Row],[Post_Date]],"aaaa-mm")</f>
        <v>2023-10</v>
      </c>
      <c r="D2871" s="1" t="s">
        <v>24</v>
      </c>
      <c r="E2871" s="1" t="s">
        <v>52</v>
      </c>
      <c r="F2871" s="1" t="s">
        <v>47</v>
      </c>
      <c r="G2871" s="1" t="s">
        <v>50</v>
      </c>
      <c r="H2871">
        <v>1630820</v>
      </c>
      <c r="I2871">
        <v>161765</v>
      </c>
      <c r="J2871">
        <v>88321</v>
      </c>
      <c r="K2871">
        <v>21591</v>
      </c>
      <c r="L2871">
        <f>bbdd_Social_Media_Trends[[#This Row],[Likes]]+bbdd_Social_Media_Trends[[#This Row],[Shares]]+bbdd_Social_Media_Trends[[#This Row],[Comments]]</f>
        <v>271677</v>
      </c>
      <c r="M2871">
        <f>bbdd_Social_Media_Trends[[#This Row],[Interactions]]/bbdd_Social_Media_Trends[[#This Row],[Views]]</f>
        <v>0.16658920052488932</v>
      </c>
      <c r="N2871" s="1" t="s">
        <v>16</v>
      </c>
      <c r="O2871" s="4">
        <f t="shared" si="44"/>
        <v>0</v>
      </c>
    </row>
    <row r="2872" spans="1:15">
      <c r="A2872" s="1" t="s">
        <v>2912</v>
      </c>
      <c r="B2872" s="2">
        <v>44797</v>
      </c>
      <c r="C2872" s="13" t="str">
        <f>TEXT(bbdd_Social_Media_Trends[[#This Row],[Post_Date]],"aaaa-mm")</f>
        <v>2022-08</v>
      </c>
      <c r="D2872" s="1" t="s">
        <v>24</v>
      </c>
      <c r="E2872" s="1" t="s">
        <v>35</v>
      </c>
      <c r="F2872" s="1" t="s">
        <v>36</v>
      </c>
      <c r="G2872" s="1" t="s">
        <v>60</v>
      </c>
      <c r="H2872">
        <v>930160</v>
      </c>
      <c r="I2872">
        <v>202154</v>
      </c>
      <c r="J2872">
        <v>89158</v>
      </c>
      <c r="K2872">
        <v>36847</v>
      </c>
      <c r="L2872">
        <f>bbdd_Social_Media_Trends[[#This Row],[Likes]]+bbdd_Social_Media_Trends[[#This Row],[Shares]]+bbdd_Social_Media_Trends[[#This Row],[Comments]]</f>
        <v>328159</v>
      </c>
      <c r="M2872">
        <f>bbdd_Social_Media_Trends[[#This Row],[Interactions]]/bbdd_Social_Media_Trends[[#This Row],[Views]]</f>
        <v>0.35279844327857574</v>
      </c>
      <c r="N2872" s="1" t="s">
        <v>16</v>
      </c>
      <c r="O2872" s="4">
        <f t="shared" si="44"/>
        <v>0</v>
      </c>
    </row>
    <row r="2873" spans="1:15">
      <c r="A2873" s="1" t="s">
        <v>2913</v>
      </c>
      <c r="B2873" s="2">
        <v>45283</v>
      </c>
      <c r="C2873" s="13" t="str">
        <f>TEXT(bbdd_Social_Media_Trends[[#This Row],[Post_Date]],"aaaa-mm")</f>
        <v>2023-12</v>
      </c>
      <c r="D2873" s="1" t="s">
        <v>24</v>
      </c>
      <c r="E2873" s="1" t="s">
        <v>49</v>
      </c>
      <c r="F2873" s="1" t="s">
        <v>41</v>
      </c>
      <c r="G2873" s="1" t="s">
        <v>37</v>
      </c>
      <c r="H2873">
        <v>2075933</v>
      </c>
      <c r="I2873">
        <v>83816</v>
      </c>
      <c r="J2873">
        <v>4897</v>
      </c>
      <c r="K2873">
        <v>15213</v>
      </c>
      <c r="L2873">
        <f>bbdd_Social_Media_Trends[[#This Row],[Likes]]+bbdd_Social_Media_Trends[[#This Row],[Shares]]+bbdd_Social_Media_Trends[[#This Row],[Comments]]</f>
        <v>103926</v>
      </c>
      <c r="M2873">
        <f>bbdd_Social_Media_Trends[[#This Row],[Interactions]]/bbdd_Social_Media_Trends[[#This Row],[Views]]</f>
        <v>5.006230933271931E-2</v>
      </c>
      <c r="N2873" s="1" t="s">
        <v>29</v>
      </c>
      <c r="O2873" s="4">
        <f t="shared" si="44"/>
        <v>0</v>
      </c>
    </row>
    <row r="2874" spans="1:15">
      <c r="A2874" s="1" t="s">
        <v>2914</v>
      </c>
      <c r="B2874" s="2">
        <v>44567</v>
      </c>
      <c r="C2874" s="13" t="str">
        <f>TEXT(bbdd_Social_Media_Trends[[#This Row],[Post_Date]],"aaaa-mm")</f>
        <v>2022-01</v>
      </c>
      <c r="D2874" s="1" t="s">
        <v>12</v>
      </c>
      <c r="E2874" s="1" t="s">
        <v>19</v>
      </c>
      <c r="F2874" s="1" t="s">
        <v>36</v>
      </c>
      <c r="G2874" s="1" t="s">
        <v>21</v>
      </c>
      <c r="H2874">
        <v>1871957</v>
      </c>
      <c r="I2874">
        <v>1256</v>
      </c>
      <c r="J2874">
        <v>81191</v>
      </c>
      <c r="K2874">
        <v>20129</v>
      </c>
      <c r="L2874">
        <f>bbdd_Social_Media_Trends[[#This Row],[Likes]]+bbdd_Social_Media_Trends[[#This Row],[Shares]]+bbdd_Social_Media_Trends[[#This Row],[Comments]]</f>
        <v>102576</v>
      </c>
      <c r="M2874">
        <f>bbdd_Social_Media_Trends[[#This Row],[Interactions]]/bbdd_Social_Media_Trends[[#This Row],[Views]]</f>
        <v>5.4796130466672047E-2</v>
      </c>
      <c r="N2874" s="1" t="s">
        <v>22</v>
      </c>
      <c r="O2874" s="4">
        <f t="shared" si="44"/>
        <v>0</v>
      </c>
    </row>
    <row r="2875" spans="1:15">
      <c r="A2875" s="1" t="s">
        <v>2915</v>
      </c>
      <c r="B2875" s="2">
        <v>44905</v>
      </c>
      <c r="C2875" s="13" t="str">
        <f>TEXT(bbdd_Social_Media_Trends[[#This Row],[Post_Date]],"aaaa-mm")</f>
        <v>2022-12</v>
      </c>
      <c r="D2875" s="1" t="s">
        <v>24</v>
      </c>
      <c r="E2875" s="1" t="s">
        <v>31</v>
      </c>
      <c r="F2875" s="1" t="s">
        <v>32</v>
      </c>
      <c r="G2875" s="1" t="s">
        <v>60</v>
      </c>
      <c r="H2875">
        <v>486370</v>
      </c>
      <c r="I2875">
        <v>493571</v>
      </c>
      <c r="J2875">
        <v>78894</v>
      </c>
      <c r="K2875">
        <v>34860</v>
      </c>
      <c r="L2875">
        <f>bbdd_Social_Media_Trends[[#This Row],[Likes]]+bbdd_Social_Media_Trends[[#This Row],[Shares]]+bbdd_Social_Media_Trends[[#This Row],[Comments]]</f>
        <v>607325</v>
      </c>
      <c r="M2875">
        <f>bbdd_Social_Media_Trends[[#This Row],[Interactions]]/bbdd_Social_Media_Trends[[#This Row],[Views]]</f>
        <v>1.2486892694861937</v>
      </c>
      <c r="N2875" s="1" t="s">
        <v>29</v>
      </c>
      <c r="O2875" s="4">
        <f t="shared" si="44"/>
        <v>0</v>
      </c>
    </row>
    <row r="2876" spans="1:15">
      <c r="A2876" s="1" t="s">
        <v>2916</v>
      </c>
      <c r="B2876" s="2">
        <v>45142</v>
      </c>
      <c r="C2876" s="13" t="str">
        <f>TEXT(bbdd_Social_Media_Trends[[#This Row],[Post_Date]],"aaaa-mm")</f>
        <v>2023-08</v>
      </c>
      <c r="D2876" s="1" t="s">
        <v>18</v>
      </c>
      <c r="E2876" s="1" t="s">
        <v>13</v>
      </c>
      <c r="F2876" s="1" t="s">
        <v>41</v>
      </c>
      <c r="G2876" s="1" t="s">
        <v>50</v>
      </c>
      <c r="H2876">
        <v>701100</v>
      </c>
      <c r="I2876">
        <v>318884</v>
      </c>
      <c r="J2876">
        <v>45392</v>
      </c>
      <c r="K2876">
        <v>11881</v>
      </c>
      <c r="L2876">
        <f>bbdd_Social_Media_Trends[[#This Row],[Likes]]+bbdd_Social_Media_Trends[[#This Row],[Shares]]+bbdd_Social_Media_Trends[[#This Row],[Comments]]</f>
        <v>376157</v>
      </c>
      <c r="M2876">
        <f>bbdd_Social_Media_Trends[[#This Row],[Interactions]]/bbdd_Social_Media_Trends[[#This Row],[Views]]</f>
        <v>0.53652403366138923</v>
      </c>
      <c r="N2876" s="1" t="s">
        <v>22</v>
      </c>
      <c r="O2876" s="4">
        <f t="shared" si="44"/>
        <v>0</v>
      </c>
    </row>
    <row r="2877" spans="1:15">
      <c r="A2877" s="1" t="s">
        <v>2917</v>
      </c>
      <c r="B2877" s="2">
        <v>44841</v>
      </c>
      <c r="C2877" s="13" t="str">
        <f>TEXT(bbdd_Social_Media_Trends[[#This Row],[Post_Date]],"aaaa-mm")</f>
        <v>2022-10</v>
      </c>
      <c r="D2877" s="1" t="s">
        <v>18</v>
      </c>
      <c r="E2877" s="1" t="s">
        <v>57</v>
      </c>
      <c r="F2877" s="1" t="s">
        <v>32</v>
      </c>
      <c r="G2877" s="1" t="s">
        <v>50</v>
      </c>
      <c r="H2877">
        <v>4367832</v>
      </c>
      <c r="I2877">
        <v>28067</v>
      </c>
      <c r="J2877">
        <v>57644</v>
      </c>
      <c r="K2877">
        <v>1618</v>
      </c>
      <c r="L2877">
        <f>bbdd_Social_Media_Trends[[#This Row],[Likes]]+bbdd_Social_Media_Trends[[#This Row],[Shares]]+bbdd_Social_Media_Trends[[#This Row],[Comments]]</f>
        <v>87329</v>
      </c>
      <c r="M2877">
        <f>bbdd_Social_Media_Trends[[#This Row],[Interactions]]/bbdd_Social_Media_Trends[[#This Row],[Views]]</f>
        <v>1.9993671917784384E-2</v>
      </c>
      <c r="N2877" s="1" t="s">
        <v>16</v>
      </c>
      <c r="O2877" s="4">
        <f t="shared" si="44"/>
        <v>0</v>
      </c>
    </row>
    <row r="2878" spans="1:15">
      <c r="A2878" s="1" t="s">
        <v>2918</v>
      </c>
      <c r="B2878" s="2">
        <v>44932</v>
      </c>
      <c r="C2878" s="13" t="str">
        <f>TEXT(bbdd_Social_Media_Trends[[#This Row],[Post_Date]],"aaaa-mm")</f>
        <v>2023-01</v>
      </c>
      <c r="D2878" s="1" t="s">
        <v>18</v>
      </c>
      <c r="E2878" s="1" t="s">
        <v>35</v>
      </c>
      <c r="F2878" s="1" t="s">
        <v>47</v>
      </c>
      <c r="G2878" s="1" t="s">
        <v>44</v>
      </c>
      <c r="H2878">
        <v>3972959</v>
      </c>
      <c r="I2878">
        <v>32049</v>
      </c>
      <c r="J2878">
        <v>94677</v>
      </c>
      <c r="K2878">
        <v>6195</v>
      </c>
      <c r="L2878">
        <f>bbdd_Social_Media_Trends[[#This Row],[Likes]]+bbdd_Social_Media_Trends[[#This Row],[Shares]]+bbdd_Social_Media_Trends[[#This Row],[Comments]]</f>
        <v>132921</v>
      </c>
      <c r="M2878">
        <f>bbdd_Social_Media_Trends[[#This Row],[Interactions]]/bbdd_Social_Media_Trends[[#This Row],[Views]]</f>
        <v>3.345642378891904E-2</v>
      </c>
      <c r="N2878" s="1" t="s">
        <v>22</v>
      </c>
      <c r="O2878" s="4">
        <f t="shared" si="44"/>
        <v>0</v>
      </c>
    </row>
    <row r="2879" spans="1:15">
      <c r="A2879" s="1" t="s">
        <v>2919</v>
      </c>
      <c r="B2879" s="2">
        <v>44694</v>
      </c>
      <c r="C2879" s="13" t="str">
        <f>TEXT(bbdd_Social_Media_Trends[[#This Row],[Post_Date]],"aaaa-mm")</f>
        <v>2022-05</v>
      </c>
      <c r="D2879" s="1" t="s">
        <v>18</v>
      </c>
      <c r="E2879" s="1" t="s">
        <v>35</v>
      </c>
      <c r="F2879" s="1" t="s">
        <v>32</v>
      </c>
      <c r="G2879" s="1" t="s">
        <v>50</v>
      </c>
      <c r="H2879">
        <v>4599775</v>
      </c>
      <c r="I2879">
        <v>330663</v>
      </c>
      <c r="J2879">
        <v>79218</v>
      </c>
      <c r="K2879">
        <v>13710</v>
      </c>
      <c r="L2879">
        <f>bbdd_Social_Media_Trends[[#This Row],[Likes]]+bbdd_Social_Media_Trends[[#This Row],[Shares]]+bbdd_Social_Media_Trends[[#This Row],[Comments]]</f>
        <v>423591</v>
      </c>
      <c r="M2879">
        <f>bbdd_Social_Media_Trends[[#This Row],[Interactions]]/bbdd_Social_Media_Trends[[#This Row],[Views]]</f>
        <v>9.2089504377931536E-2</v>
      </c>
      <c r="N2879" s="1" t="s">
        <v>22</v>
      </c>
      <c r="O2879" s="4">
        <f t="shared" si="44"/>
        <v>0</v>
      </c>
    </row>
    <row r="2880" spans="1:15">
      <c r="A2880" s="1" t="s">
        <v>2920</v>
      </c>
      <c r="B2880" s="2">
        <v>45140</v>
      </c>
      <c r="C2880" s="13" t="str">
        <f>TEXT(bbdd_Social_Media_Trends[[#This Row],[Post_Date]],"aaaa-mm")</f>
        <v>2023-08</v>
      </c>
      <c r="D2880" s="1" t="s">
        <v>27</v>
      </c>
      <c r="E2880" s="1" t="s">
        <v>46</v>
      </c>
      <c r="F2880" s="1" t="s">
        <v>47</v>
      </c>
      <c r="G2880" s="1" t="s">
        <v>21</v>
      </c>
      <c r="H2880">
        <v>2467372</v>
      </c>
      <c r="I2880">
        <v>384542</v>
      </c>
      <c r="J2880">
        <v>77706</v>
      </c>
      <c r="K2880">
        <v>4834</v>
      </c>
      <c r="L2880">
        <f>bbdd_Social_Media_Trends[[#This Row],[Likes]]+bbdd_Social_Media_Trends[[#This Row],[Shares]]+bbdd_Social_Media_Trends[[#This Row],[Comments]]</f>
        <v>467082</v>
      </c>
      <c r="M2880">
        <f>bbdd_Social_Media_Trends[[#This Row],[Interactions]]/bbdd_Social_Media_Trends[[#This Row],[Views]]</f>
        <v>0.18930343701719887</v>
      </c>
      <c r="N2880" s="1" t="s">
        <v>22</v>
      </c>
      <c r="O2880" s="4">
        <f t="shared" si="44"/>
        <v>0</v>
      </c>
    </row>
    <row r="2881" spans="1:15">
      <c r="A2881" s="1" t="s">
        <v>2921</v>
      </c>
      <c r="B2881" s="2">
        <v>45124</v>
      </c>
      <c r="C2881" s="13" t="str">
        <f>TEXT(bbdd_Social_Media_Trends[[#This Row],[Post_Date]],"aaaa-mm")</f>
        <v>2023-07</v>
      </c>
      <c r="D2881" s="1" t="s">
        <v>24</v>
      </c>
      <c r="E2881" s="1" t="s">
        <v>39</v>
      </c>
      <c r="F2881" s="1" t="s">
        <v>32</v>
      </c>
      <c r="G2881" s="1" t="s">
        <v>25</v>
      </c>
      <c r="H2881">
        <v>819788</v>
      </c>
      <c r="I2881">
        <v>22786</v>
      </c>
      <c r="J2881">
        <v>16574</v>
      </c>
      <c r="K2881">
        <v>2214</v>
      </c>
      <c r="L2881">
        <f>bbdd_Social_Media_Trends[[#This Row],[Likes]]+bbdd_Social_Media_Trends[[#This Row],[Shares]]+bbdd_Social_Media_Trends[[#This Row],[Comments]]</f>
        <v>41574</v>
      </c>
      <c r="M2881">
        <f>bbdd_Social_Media_Trends[[#This Row],[Interactions]]/bbdd_Social_Media_Trends[[#This Row],[Views]]</f>
        <v>5.0713111194601534E-2</v>
      </c>
      <c r="N2881" s="1" t="s">
        <v>22</v>
      </c>
      <c r="O2881" s="4">
        <f t="shared" si="44"/>
        <v>0</v>
      </c>
    </row>
    <row r="2882" spans="1:15">
      <c r="A2882" s="1" t="s">
        <v>2922</v>
      </c>
      <c r="B2882" s="2">
        <v>44922</v>
      </c>
      <c r="C2882" s="13" t="str">
        <f>TEXT(bbdd_Social_Media_Trends[[#This Row],[Post_Date]],"aaaa-mm")</f>
        <v>2022-12</v>
      </c>
      <c r="D2882" s="1" t="s">
        <v>27</v>
      </c>
      <c r="E2882" s="1" t="s">
        <v>35</v>
      </c>
      <c r="F2882" s="1" t="s">
        <v>20</v>
      </c>
      <c r="G2882" s="1" t="s">
        <v>25</v>
      </c>
      <c r="H2882">
        <v>4515293</v>
      </c>
      <c r="I2882">
        <v>346046</v>
      </c>
      <c r="J2882">
        <v>73947</v>
      </c>
      <c r="K2882">
        <v>36662</v>
      </c>
      <c r="L2882">
        <f>bbdd_Social_Media_Trends[[#This Row],[Likes]]+bbdd_Social_Media_Trends[[#This Row],[Shares]]+bbdd_Social_Media_Trends[[#This Row],[Comments]]</f>
        <v>456655</v>
      </c>
      <c r="M2882">
        <f>bbdd_Social_Media_Trends[[#This Row],[Interactions]]/bbdd_Social_Media_Trends[[#This Row],[Views]]</f>
        <v>0.10113518657593205</v>
      </c>
      <c r="N2882" s="1" t="s">
        <v>29</v>
      </c>
      <c r="O2882" s="4">
        <f t="shared" ref="O2882:O2945" si="45">IF(ISERROR(VLOOKUP(A2882,A2883:A7880,1,FALSE)),0, 1)</f>
        <v>0</v>
      </c>
    </row>
    <row r="2883" spans="1:15">
      <c r="A2883" s="1" t="s">
        <v>2923</v>
      </c>
      <c r="B2883" s="2">
        <v>45095</v>
      </c>
      <c r="C2883" s="13" t="str">
        <f>TEXT(bbdd_Social_Media_Trends[[#This Row],[Post_Date]],"aaaa-mm")</f>
        <v>2023-06</v>
      </c>
      <c r="D2883" s="1" t="s">
        <v>27</v>
      </c>
      <c r="E2883" s="1" t="s">
        <v>19</v>
      </c>
      <c r="F2883" s="1" t="s">
        <v>41</v>
      </c>
      <c r="G2883" s="1" t="s">
        <v>60</v>
      </c>
      <c r="H2883">
        <v>4548049</v>
      </c>
      <c r="I2883">
        <v>300048</v>
      </c>
      <c r="J2883">
        <v>92372</v>
      </c>
      <c r="K2883">
        <v>25500</v>
      </c>
      <c r="L2883">
        <f>bbdd_Social_Media_Trends[[#This Row],[Likes]]+bbdd_Social_Media_Trends[[#This Row],[Shares]]+bbdd_Social_Media_Trends[[#This Row],[Comments]]</f>
        <v>417920</v>
      </c>
      <c r="M2883">
        <f>bbdd_Social_Media_Trends[[#This Row],[Interactions]]/bbdd_Social_Media_Trends[[#This Row],[Views]]</f>
        <v>9.1889951053737554E-2</v>
      </c>
      <c r="N2883" s="1" t="s">
        <v>16</v>
      </c>
      <c r="O2883" s="4">
        <f t="shared" si="45"/>
        <v>0</v>
      </c>
    </row>
    <row r="2884" spans="1:15">
      <c r="A2884" s="1" t="s">
        <v>2924</v>
      </c>
      <c r="B2884" s="2">
        <v>45192</v>
      </c>
      <c r="C2884" s="13" t="str">
        <f>TEXT(bbdd_Social_Media_Trends[[#This Row],[Post_Date]],"aaaa-mm")</f>
        <v>2023-09</v>
      </c>
      <c r="D2884" s="1" t="s">
        <v>12</v>
      </c>
      <c r="E2884" s="1" t="s">
        <v>31</v>
      </c>
      <c r="F2884" s="1" t="s">
        <v>47</v>
      </c>
      <c r="G2884" s="1" t="s">
        <v>37</v>
      </c>
      <c r="H2884">
        <v>3450680</v>
      </c>
      <c r="I2884">
        <v>369198</v>
      </c>
      <c r="J2884">
        <v>10798</v>
      </c>
      <c r="K2884">
        <v>15263</v>
      </c>
      <c r="L2884">
        <f>bbdd_Social_Media_Trends[[#This Row],[Likes]]+bbdd_Social_Media_Trends[[#This Row],[Shares]]+bbdd_Social_Media_Trends[[#This Row],[Comments]]</f>
        <v>395259</v>
      </c>
      <c r="M2884">
        <f>bbdd_Social_Media_Trends[[#This Row],[Interactions]]/bbdd_Social_Media_Trends[[#This Row],[Views]]</f>
        <v>0.1145452490523607</v>
      </c>
      <c r="N2884" s="1" t="s">
        <v>22</v>
      </c>
      <c r="O2884" s="4">
        <f t="shared" si="45"/>
        <v>0</v>
      </c>
    </row>
    <row r="2885" spans="1:15">
      <c r="A2885" s="1" t="s">
        <v>2925</v>
      </c>
      <c r="B2885" s="2">
        <v>45214</v>
      </c>
      <c r="C2885" s="13" t="str">
        <f>TEXT(bbdd_Social_Media_Trends[[#This Row],[Post_Date]],"aaaa-mm")</f>
        <v>2023-10</v>
      </c>
      <c r="D2885" s="1" t="s">
        <v>12</v>
      </c>
      <c r="E2885" s="1" t="s">
        <v>46</v>
      </c>
      <c r="F2885" s="1" t="s">
        <v>47</v>
      </c>
      <c r="G2885" s="1" t="s">
        <v>15</v>
      </c>
      <c r="H2885">
        <v>2737221</v>
      </c>
      <c r="I2885">
        <v>436890</v>
      </c>
      <c r="J2885">
        <v>74251</v>
      </c>
      <c r="K2885">
        <v>15461</v>
      </c>
      <c r="L2885">
        <f>bbdd_Social_Media_Trends[[#This Row],[Likes]]+bbdd_Social_Media_Trends[[#This Row],[Shares]]+bbdd_Social_Media_Trends[[#This Row],[Comments]]</f>
        <v>526602</v>
      </c>
      <c r="M2885">
        <f>bbdd_Social_Media_Trends[[#This Row],[Interactions]]/bbdd_Social_Media_Trends[[#This Row],[Views]]</f>
        <v>0.19238563491950411</v>
      </c>
      <c r="N2885" s="1" t="s">
        <v>29</v>
      </c>
      <c r="O2885" s="4">
        <f t="shared" si="45"/>
        <v>0</v>
      </c>
    </row>
    <row r="2886" spans="1:15">
      <c r="A2886" s="1" t="s">
        <v>2926</v>
      </c>
      <c r="B2886" s="2">
        <v>45054</v>
      </c>
      <c r="C2886" s="13" t="str">
        <f>TEXT(bbdd_Social_Media_Trends[[#This Row],[Post_Date]],"aaaa-mm")</f>
        <v>2023-05</v>
      </c>
      <c r="D2886" s="1" t="s">
        <v>24</v>
      </c>
      <c r="E2886" s="1" t="s">
        <v>35</v>
      </c>
      <c r="F2886" s="1" t="s">
        <v>32</v>
      </c>
      <c r="G2886" s="1" t="s">
        <v>28</v>
      </c>
      <c r="H2886">
        <v>840340</v>
      </c>
      <c r="I2886">
        <v>454952</v>
      </c>
      <c r="J2886">
        <v>65380</v>
      </c>
      <c r="K2886">
        <v>23404</v>
      </c>
      <c r="L2886">
        <f>bbdd_Social_Media_Trends[[#This Row],[Likes]]+bbdd_Social_Media_Trends[[#This Row],[Shares]]+bbdd_Social_Media_Trends[[#This Row],[Comments]]</f>
        <v>543736</v>
      </c>
      <c r="M2886">
        <f>bbdd_Social_Media_Trends[[#This Row],[Interactions]]/bbdd_Social_Media_Trends[[#This Row],[Views]]</f>
        <v>0.64704286360282748</v>
      </c>
      <c r="N2886" s="1" t="s">
        <v>16</v>
      </c>
      <c r="O2886" s="4">
        <f t="shared" si="45"/>
        <v>0</v>
      </c>
    </row>
    <row r="2887" spans="1:15">
      <c r="A2887" s="1" t="s">
        <v>2927</v>
      </c>
      <c r="B2887" s="2">
        <v>44746</v>
      </c>
      <c r="C2887" s="13" t="str">
        <f>TEXT(bbdd_Social_Media_Trends[[#This Row],[Post_Date]],"aaaa-mm")</f>
        <v>2022-07</v>
      </c>
      <c r="D2887" s="1" t="s">
        <v>27</v>
      </c>
      <c r="E2887" s="1" t="s">
        <v>19</v>
      </c>
      <c r="F2887" s="1" t="s">
        <v>41</v>
      </c>
      <c r="G2887" s="1" t="s">
        <v>44</v>
      </c>
      <c r="H2887">
        <v>3510131</v>
      </c>
      <c r="I2887">
        <v>3548</v>
      </c>
      <c r="J2887">
        <v>81158</v>
      </c>
      <c r="K2887">
        <v>28556</v>
      </c>
      <c r="L2887">
        <f>bbdd_Social_Media_Trends[[#This Row],[Likes]]+bbdd_Social_Media_Trends[[#This Row],[Shares]]+bbdd_Social_Media_Trends[[#This Row],[Comments]]</f>
        <v>113262</v>
      </c>
      <c r="M2887">
        <f>bbdd_Social_Media_Trends[[#This Row],[Interactions]]/bbdd_Social_Media_Trends[[#This Row],[Views]]</f>
        <v>3.2267171795012782E-2</v>
      </c>
      <c r="N2887" s="1" t="s">
        <v>16</v>
      </c>
      <c r="O2887" s="4">
        <f t="shared" si="45"/>
        <v>0</v>
      </c>
    </row>
    <row r="2888" spans="1:15">
      <c r="A2888" s="1" t="s">
        <v>2928</v>
      </c>
      <c r="B2888" s="2">
        <v>44613</v>
      </c>
      <c r="C2888" s="13" t="str">
        <f>TEXT(bbdd_Social_Media_Trends[[#This Row],[Post_Date]],"aaaa-mm")</f>
        <v>2022-02</v>
      </c>
      <c r="D2888" s="1" t="s">
        <v>18</v>
      </c>
      <c r="E2888" s="1" t="s">
        <v>39</v>
      </c>
      <c r="F2888" s="1" t="s">
        <v>41</v>
      </c>
      <c r="G2888" s="1" t="s">
        <v>21</v>
      </c>
      <c r="H2888">
        <v>1531926</v>
      </c>
      <c r="I2888">
        <v>391683</v>
      </c>
      <c r="J2888">
        <v>51624</v>
      </c>
      <c r="K2888">
        <v>29359</v>
      </c>
      <c r="L2888">
        <f>bbdd_Social_Media_Trends[[#This Row],[Likes]]+bbdd_Social_Media_Trends[[#This Row],[Shares]]+bbdd_Social_Media_Trends[[#This Row],[Comments]]</f>
        <v>472666</v>
      </c>
      <c r="M2888">
        <f>bbdd_Social_Media_Trends[[#This Row],[Interactions]]/bbdd_Social_Media_Trends[[#This Row],[Views]]</f>
        <v>0.30854362416983588</v>
      </c>
      <c r="N2888" s="1" t="s">
        <v>22</v>
      </c>
      <c r="O2888" s="4">
        <f t="shared" si="45"/>
        <v>0</v>
      </c>
    </row>
    <row r="2889" spans="1:15">
      <c r="A2889" s="1" t="s">
        <v>2929</v>
      </c>
      <c r="B2889" s="2">
        <v>45151</v>
      </c>
      <c r="C2889" s="13" t="str">
        <f>TEXT(bbdd_Social_Media_Trends[[#This Row],[Post_Date]],"aaaa-mm")</f>
        <v>2023-08</v>
      </c>
      <c r="D2889" s="1" t="s">
        <v>27</v>
      </c>
      <c r="E2889" s="1" t="s">
        <v>35</v>
      </c>
      <c r="F2889" s="1" t="s">
        <v>36</v>
      </c>
      <c r="G2889" s="1" t="s">
        <v>28</v>
      </c>
      <c r="H2889">
        <v>125076</v>
      </c>
      <c r="I2889">
        <v>301148</v>
      </c>
      <c r="J2889">
        <v>86551</v>
      </c>
      <c r="K2889">
        <v>48639</v>
      </c>
      <c r="L2889">
        <f>bbdd_Social_Media_Trends[[#This Row],[Likes]]+bbdd_Social_Media_Trends[[#This Row],[Shares]]+bbdd_Social_Media_Trends[[#This Row],[Comments]]</f>
        <v>436338</v>
      </c>
      <c r="M2889">
        <f>bbdd_Social_Media_Trends[[#This Row],[Interactions]]/bbdd_Social_Media_Trends[[#This Row],[Views]]</f>
        <v>3.4885829415715244</v>
      </c>
      <c r="N2889" s="1" t="s">
        <v>29</v>
      </c>
      <c r="O2889" s="4">
        <f t="shared" si="45"/>
        <v>0</v>
      </c>
    </row>
    <row r="2890" spans="1:15">
      <c r="A2890" s="1" t="s">
        <v>2930</v>
      </c>
      <c r="B2890" s="2">
        <v>45042</v>
      </c>
      <c r="C2890" s="13" t="str">
        <f>TEXT(bbdd_Social_Media_Trends[[#This Row],[Post_Date]],"aaaa-mm")</f>
        <v>2023-04</v>
      </c>
      <c r="D2890" s="1" t="s">
        <v>27</v>
      </c>
      <c r="E2890" s="1" t="s">
        <v>19</v>
      </c>
      <c r="F2890" s="1" t="s">
        <v>47</v>
      </c>
      <c r="G2890" s="1" t="s">
        <v>50</v>
      </c>
      <c r="H2890">
        <v>598274</v>
      </c>
      <c r="I2890">
        <v>76122</v>
      </c>
      <c r="J2890">
        <v>62694</v>
      </c>
      <c r="K2890">
        <v>4891</v>
      </c>
      <c r="L2890">
        <f>bbdd_Social_Media_Trends[[#This Row],[Likes]]+bbdd_Social_Media_Trends[[#This Row],[Shares]]+bbdd_Social_Media_Trends[[#This Row],[Comments]]</f>
        <v>143707</v>
      </c>
      <c r="M2890">
        <f>bbdd_Social_Media_Trends[[#This Row],[Interactions]]/bbdd_Social_Media_Trends[[#This Row],[Views]]</f>
        <v>0.24020264962207952</v>
      </c>
      <c r="N2890" s="1" t="s">
        <v>16</v>
      </c>
      <c r="O2890" s="4">
        <f t="shared" si="45"/>
        <v>0</v>
      </c>
    </row>
    <row r="2891" spans="1:15">
      <c r="A2891" s="1" t="s">
        <v>2931</v>
      </c>
      <c r="B2891" s="2">
        <v>44939</v>
      </c>
      <c r="C2891" s="13" t="str">
        <f>TEXT(bbdd_Social_Media_Trends[[#This Row],[Post_Date]],"aaaa-mm")</f>
        <v>2023-01</v>
      </c>
      <c r="D2891" s="1" t="s">
        <v>24</v>
      </c>
      <c r="E2891" s="1" t="s">
        <v>19</v>
      </c>
      <c r="F2891" s="1" t="s">
        <v>47</v>
      </c>
      <c r="G2891" s="1" t="s">
        <v>21</v>
      </c>
      <c r="H2891">
        <v>464125</v>
      </c>
      <c r="I2891">
        <v>483645</v>
      </c>
      <c r="J2891">
        <v>8641</v>
      </c>
      <c r="K2891">
        <v>4652</v>
      </c>
      <c r="L2891">
        <f>bbdd_Social_Media_Trends[[#This Row],[Likes]]+bbdd_Social_Media_Trends[[#This Row],[Shares]]+bbdd_Social_Media_Trends[[#This Row],[Comments]]</f>
        <v>496938</v>
      </c>
      <c r="M2891">
        <f>bbdd_Social_Media_Trends[[#This Row],[Interactions]]/bbdd_Social_Media_Trends[[#This Row],[Views]]</f>
        <v>1.0706986264476164</v>
      </c>
      <c r="N2891" s="1" t="s">
        <v>22</v>
      </c>
      <c r="O2891" s="4">
        <f t="shared" si="45"/>
        <v>0</v>
      </c>
    </row>
    <row r="2892" spans="1:15">
      <c r="A2892" s="1" t="s">
        <v>2932</v>
      </c>
      <c r="B2892" s="2">
        <v>45280</v>
      </c>
      <c r="C2892" s="13" t="str">
        <f>TEXT(bbdd_Social_Media_Trends[[#This Row],[Post_Date]],"aaaa-mm")</f>
        <v>2023-12</v>
      </c>
      <c r="D2892" s="1" t="s">
        <v>18</v>
      </c>
      <c r="E2892" s="1" t="s">
        <v>13</v>
      </c>
      <c r="F2892" s="1" t="s">
        <v>20</v>
      </c>
      <c r="G2892" s="1" t="s">
        <v>44</v>
      </c>
      <c r="H2892">
        <v>821533</v>
      </c>
      <c r="I2892">
        <v>342870</v>
      </c>
      <c r="J2892">
        <v>79554</v>
      </c>
      <c r="K2892">
        <v>16318</v>
      </c>
      <c r="L2892">
        <f>bbdd_Social_Media_Trends[[#This Row],[Likes]]+bbdd_Social_Media_Trends[[#This Row],[Shares]]+bbdd_Social_Media_Trends[[#This Row],[Comments]]</f>
        <v>438742</v>
      </c>
      <c r="M2892">
        <f>bbdd_Social_Media_Trends[[#This Row],[Interactions]]/bbdd_Social_Media_Trends[[#This Row],[Views]]</f>
        <v>0.53405280128734933</v>
      </c>
      <c r="N2892" s="1" t="s">
        <v>29</v>
      </c>
      <c r="O2892" s="4">
        <f t="shared" si="45"/>
        <v>0</v>
      </c>
    </row>
    <row r="2893" spans="1:15">
      <c r="A2893" s="1" t="s">
        <v>2933</v>
      </c>
      <c r="B2893" s="2">
        <v>44894</v>
      </c>
      <c r="C2893" s="13" t="str">
        <f>TEXT(bbdd_Social_Media_Trends[[#This Row],[Post_Date]],"aaaa-mm")</f>
        <v>2022-11</v>
      </c>
      <c r="D2893" s="1" t="s">
        <v>27</v>
      </c>
      <c r="E2893" s="1" t="s">
        <v>52</v>
      </c>
      <c r="F2893" s="1" t="s">
        <v>32</v>
      </c>
      <c r="G2893" s="1" t="s">
        <v>28</v>
      </c>
      <c r="H2893">
        <v>2519050</v>
      </c>
      <c r="I2893">
        <v>180932</v>
      </c>
      <c r="J2893">
        <v>12968</v>
      </c>
      <c r="K2893">
        <v>12148</v>
      </c>
      <c r="L2893">
        <f>bbdd_Social_Media_Trends[[#This Row],[Likes]]+bbdd_Social_Media_Trends[[#This Row],[Shares]]+bbdd_Social_Media_Trends[[#This Row],[Comments]]</f>
        <v>206048</v>
      </c>
      <c r="M2893">
        <f>bbdd_Social_Media_Trends[[#This Row],[Interactions]]/bbdd_Social_Media_Trends[[#This Row],[Views]]</f>
        <v>8.1795915126734287E-2</v>
      </c>
      <c r="N2893" s="1" t="s">
        <v>29</v>
      </c>
      <c r="O2893" s="4">
        <f t="shared" si="45"/>
        <v>0</v>
      </c>
    </row>
    <row r="2894" spans="1:15">
      <c r="A2894" s="1" t="s">
        <v>2934</v>
      </c>
      <c r="B2894" s="2">
        <v>44739</v>
      </c>
      <c r="C2894" s="13" t="str">
        <f>TEXT(bbdd_Social_Media_Trends[[#This Row],[Post_Date]],"aaaa-mm")</f>
        <v>2022-06</v>
      </c>
      <c r="D2894" s="1" t="s">
        <v>27</v>
      </c>
      <c r="E2894" s="1" t="s">
        <v>52</v>
      </c>
      <c r="F2894" s="1" t="s">
        <v>20</v>
      </c>
      <c r="G2894" s="1" t="s">
        <v>60</v>
      </c>
      <c r="H2894">
        <v>3726359</v>
      </c>
      <c r="I2894">
        <v>101243</v>
      </c>
      <c r="J2894">
        <v>10095</v>
      </c>
      <c r="K2894">
        <v>43058</v>
      </c>
      <c r="L2894">
        <f>bbdd_Social_Media_Trends[[#This Row],[Likes]]+bbdd_Social_Media_Trends[[#This Row],[Shares]]+bbdd_Social_Media_Trends[[#This Row],[Comments]]</f>
        <v>154396</v>
      </c>
      <c r="M2894">
        <f>bbdd_Social_Media_Trends[[#This Row],[Interactions]]/bbdd_Social_Media_Trends[[#This Row],[Views]]</f>
        <v>4.1433474337818764E-2</v>
      </c>
      <c r="N2894" s="1" t="s">
        <v>16</v>
      </c>
      <c r="O2894" s="4">
        <f t="shared" si="45"/>
        <v>0</v>
      </c>
    </row>
    <row r="2895" spans="1:15">
      <c r="A2895" s="1" t="s">
        <v>2935</v>
      </c>
      <c r="B2895" s="2">
        <v>44945</v>
      </c>
      <c r="C2895" s="13" t="str">
        <f>TEXT(bbdd_Social_Media_Trends[[#This Row],[Post_Date]],"aaaa-mm")</f>
        <v>2023-01</v>
      </c>
      <c r="D2895" s="1" t="s">
        <v>18</v>
      </c>
      <c r="E2895" s="1" t="s">
        <v>52</v>
      </c>
      <c r="F2895" s="1" t="s">
        <v>36</v>
      </c>
      <c r="G2895" s="1" t="s">
        <v>25</v>
      </c>
      <c r="H2895">
        <v>3616113</v>
      </c>
      <c r="I2895">
        <v>50849</v>
      </c>
      <c r="J2895">
        <v>51541</v>
      </c>
      <c r="K2895">
        <v>5257</v>
      </c>
      <c r="L2895">
        <f>bbdd_Social_Media_Trends[[#This Row],[Likes]]+bbdd_Social_Media_Trends[[#This Row],[Shares]]+bbdd_Social_Media_Trends[[#This Row],[Comments]]</f>
        <v>107647</v>
      </c>
      <c r="M2895">
        <f>bbdd_Social_Media_Trends[[#This Row],[Interactions]]/bbdd_Social_Media_Trends[[#This Row],[Views]]</f>
        <v>2.9768704683730846E-2</v>
      </c>
      <c r="N2895" s="1" t="s">
        <v>22</v>
      </c>
      <c r="O2895" s="4">
        <f t="shared" si="45"/>
        <v>0</v>
      </c>
    </row>
    <row r="2896" spans="1:15">
      <c r="A2896" s="1" t="s">
        <v>2936</v>
      </c>
      <c r="B2896" s="2">
        <v>44916</v>
      </c>
      <c r="C2896" s="13" t="str">
        <f>TEXT(bbdd_Social_Media_Trends[[#This Row],[Post_Date]],"aaaa-mm")</f>
        <v>2022-12</v>
      </c>
      <c r="D2896" s="1" t="s">
        <v>24</v>
      </c>
      <c r="E2896" s="1" t="s">
        <v>52</v>
      </c>
      <c r="F2896" s="1" t="s">
        <v>36</v>
      </c>
      <c r="G2896" s="1" t="s">
        <v>50</v>
      </c>
      <c r="H2896">
        <v>1826580</v>
      </c>
      <c r="I2896">
        <v>272598</v>
      </c>
      <c r="J2896">
        <v>66186</v>
      </c>
      <c r="K2896">
        <v>46956</v>
      </c>
      <c r="L2896">
        <f>bbdd_Social_Media_Trends[[#This Row],[Likes]]+bbdd_Social_Media_Trends[[#This Row],[Shares]]+bbdd_Social_Media_Trends[[#This Row],[Comments]]</f>
        <v>385740</v>
      </c>
      <c r="M2896">
        <f>bbdd_Social_Media_Trends[[#This Row],[Interactions]]/bbdd_Social_Media_Trends[[#This Row],[Views]]</f>
        <v>0.21118155240942088</v>
      </c>
      <c r="N2896" s="1" t="s">
        <v>29</v>
      </c>
      <c r="O2896" s="4">
        <f t="shared" si="45"/>
        <v>0</v>
      </c>
    </row>
    <row r="2897" spans="1:15">
      <c r="A2897" s="1" t="s">
        <v>2937</v>
      </c>
      <c r="B2897" s="2">
        <v>44815</v>
      </c>
      <c r="C2897" s="13" t="str">
        <f>TEXT(bbdd_Social_Media_Trends[[#This Row],[Post_Date]],"aaaa-mm")</f>
        <v>2022-09</v>
      </c>
      <c r="D2897" s="1" t="s">
        <v>18</v>
      </c>
      <c r="E2897" s="1" t="s">
        <v>49</v>
      </c>
      <c r="F2897" s="1" t="s">
        <v>41</v>
      </c>
      <c r="G2897" s="1" t="s">
        <v>60</v>
      </c>
      <c r="H2897">
        <v>670827</v>
      </c>
      <c r="I2897">
        <v>419802</v>
      </c>
      <c r="J2897">
        <v>52712</v>
      </c>
      <c r="K2897">
        <v>9940</v>
      </c>
      <c r="L2897">
        <f>bbdd_Social_Media_Trends[[#This Row],[Likes]]+bbdd_Social_Media_Trends[[#This Row],[Shares]]+bbdd_Social_Media_Trends[[#This Row],[Comments]]</f>
        <v>482454</v>
      </c>
      <c r="M2897">
        <f>bbdd_Social_Media_Trends[[#This Row],[Interactions]]/bbdd_Social_Media_Trends[[#This Row],[Views]]</f>
        <v>0.71919287685200506</v>
      </c>
      <c r="N2897" s="1" t="s">
        <v>29</v>
      </c>
      <c r="O2897" s="4">
        <f t="shared" si="45"/>
        <v>0</v>
      </c>
    </row>
    <row r="2898" spans="1:15">
      <c r="A2898" s="1" t="s">
        <v>2938</v>
      </c>
      <c r="B2898" s="2">
        <v>44887</v>
      </c>
      <c r="C2898" s="13" t="str">
        <f>TEXT(bbdd_Social_Media_Trends[[#This Row],[Post_Date]],"aaaa-mm")</f>
        <v>2022-11</v>
      </c>
      <c r="D2898" s="1" t="s">
        <v>12</v>
      </c>
      <c r="E2898" s="1" t="s">
        <v>39</v>
      </c>
      <c r="F2898" s="1" t="s">
        <v>20</v>
      </c>
      <c r="G2898" s="1" t="s">
        <v>44</v>
      </c>
      <c r="H2898">
        <v>4925713</v>
      </c>
      <c r="I2898">
        <v>126438</v>
      </c>
      <c r="J2898">
        <v>93149</v>
      </c>
      <c r="K2898">
        <v>26192</v>
      </c>
      <c r="L2898">
        <f>bbdd_Social_Media_Trends[[#This Row],[Likes]]+bbdd_Social_Media_Trends[[#This Row],[Shares]]+bbdd_Social_Media_Trends[[#This Row],[Comments]]</f>
        <v>245779</v>
      </c>
      <c r="M2898">
        <f>bbdd_Social_Media_Trends[[#This Row],[Interactions]]/bbdd_Social_Media_Trends[[#This Row],[Views]]</f>
        <v>4.9897141794497571E-2</v>
      </c>
      <c r="N2898" s="1" t="s">
        <v>22</v>
      </c>
      <c r="O2898" s="4">
        <f t="shared" si="45"/>
        <v>0</v>
      </c>
    </row>
    <row r="2899" spans="1:15">
      <c r="A2899" s="1" t="s">
        <v>2939</v>
      </c>
      <c r="B2899" s="2">
        <v>45054</v>
      </c>
      <c r="C2899" s="13" t="str">
        <f>TEXT(bbdd_Social_Media_Trends[[#This Row],[Post_Date]],"aaaa-mm")</f>
        <v>2023-05</v>
      </c>
      <c r="D2899" s="1" t="s">
        <v>18</v>
      </c>
      <c r="E2899" s="1" t="s">
        <v>57</v>
      </c>
      <c r="F2899" s="1" t="s">
        <v>41</v>
      </c>
      <c r="G2899" s="1" t="s">
        <v>50</v>
      </c>
      <c r="H2899">
        <v>4926887</v>
      </c>
      <c r="I2899">
        <v>377993</v>
      </c>
      <c r="J2899">
        <v>44337</v>
      </c>
      <c r="K2899">
        <v>34514</v>
      </c>
      <c r="L2899">
        <f>bbdd_Social_Media_Trends[[#This Row],[Likes]]+bbdd_Social_Media_Trends[[#This Row],[Shares]]+bbdd_Social_Media_Trends[[#This Row],[Comments]]</f>
        <v>456844</v>
      </c>
      <c r="M2899">
        <f>bbdd_Social_Media_Trends[[#This Row],[Interactions]]/bbdd_Social_Media_Trends[[#This Row],[Views]]</f>
        <v>9.2724675845011262E-2</v>
      </c>
      <c r="N2899" s="1" t="s">
        <v>22</v>
      </c>
      <c r="O2899" s="4">
        <f t="shared" si="45"/>
        <v>0</v>
      </c>
    </row>
    <row r="2900" spans="1:15">
      <c r="A2900" s="1" t="s">
        <v>2940</v>
      </c>
      <c r="B2900" s="2">
        <v>44933</v>
      </c>
      <c r="C2900" s="13" t="str">
        <f>TEXT(bbdd_Social_Media_Trends[[#This Row],[Post_Date]],"aaaa-mm")</f>
        <v>2023-01</v>
      </c>
      <c r="D2900" s="1" t="s">
        <v>18</v>
      </c>
      <c r="E2900" s="1" t="s">
        <v>35</v>
      </c>
      <c r="F2900" s="1" t="s">
        <v>14</v>
      </c>
      <c r="G2900" s="1" t="s">
        <v>60</v>
      </c>
      <c r="H2900">
        <v>2176834</v>
      </c>
      <c r="I2900">
        <v>489451</v>
      </c>
      <c r="J2900">
        <v>95563</v>
      </c>
      <c r="K2900">
        <v>19558</v>
      </c>
      <c r="L2900">
        <f>bbdd_Social_Media_Trends[[#This Row],[Likes]]+bbdd_Social_Media_Trends[[#This Row],[Shares]]+bbdd_Social_Media_Trends[[#This Row],[Comments]]</f>
        <v>604572</v>
      </c>
      <c r="M2900">
        <f>bbdd_Social_Media_Trends[[#This Row],[Interactions]]/bbdd_Social_Media_Trends[[#This Row],[Views]]</f>
        <v>0.27772995092873409</v>
      </c>
      <c r="N2900" s="1" t="s">
        <v>16</v>
      </c>
      <c r="O2900" s="4">
        <f t="shared" si="45"/>
        <v>0</v>
      </c>
    </row>
    <row r="2901" spans="1:15">
      <c r="A2901" s="1" t="s">
        <v>2941</v>
      </c>
      <c r="B2901" s="2">
        <v>44697</v>
      </c>
      <c r="C2901" s="13" t="str">
        <f>TEXT(bbdd_Social_Media_Trends[[#This Row],[Post_Date]],"aaaa-mm")</f>
        <v>2022-05</v>
      </c>
      <c r="D2901" s="1" t="s">
        <v>24</v>
      </c>
      <c r="E2901" s="1" t="s">
        <v>46</v>
      </c>
      <c r="F2901" s="1" t="s">
        <v>32</v>
      </c>
      <c r="G2901" s="1" t="s">
        <v>50</v>
      </c>
      <c r="H2901">
        <v>149357</v>
      </c>
      <c r="I2901">
        <v>282149</v>
      </c>
      <c r="J2901">
        <v>87637</v>
      </c>
      <c r="K2901">
        <v>35480</v>
      </c>
      <c r="L2901">
        <f>bbdd_Social_Media_Trends[[#This Row],[Likes]]+bbdd_Social_Media_Trends[[#This Row],[Shares]]+bbdd_Social_Media_Trends[[#This Row],[Comments]]</f>
        <v>405266</v>
      </c>
      <c r="M2901">
        <f>bbdd_Social_Media_Trends[[#This Row],[Interactions]]/bbdd_Social_Media_Trends[[#This Row],[Views]]</f>
        <v>2.7134047952221856</v>
      </c>
      <c r="N2901" s="1" t="s">
        <v>22</v>
      </c>
      <c r="O2901" s="4">
        <f t="shared" si="45"/>
        <v>0</v>
      </c>
    </row>
    <row r="2902" spans="1:15">
      <c r="A2902" s="1" t="s">
        <v>2942</v>
      </c>
      <c r="B2902" s="2">
        <v>44794</v>
      </c>
      <c r="C2902" s="13" t="str">
        <f>TEXT(bbdd_Social_Media_Trends[[#This Row],[Post_Date]],"aaaa-mm")</f>
        <v>2022-08</v>
      </c>
      <c r="D2902" s="1" t="s">
        <v>27</v>
      </c>
      <c r="E2902" s="1" t="s">
        <v>49</v>
      </c>
      <c r="F2902" s="1" t="s">
        <v>14</v>
      </c>
      <c r="G2902" s="1" t="s">
        <v>44</v>
      </c>
      <c r="H2902">
        <v>1494759</v>
      </c>
      <c r="I2902">
        <v>175825</v>
      </c>
      <c r="J2902">
        <v>6072</v>
      </c>
      <c r="K2902">
        <v>28977</v>
      </c>
      <c r="L2902">
        <f>bbdd_Social_Media_Trends[[#This Row],[Likes]]+bbdd_Social_Media_Trends[[#This Row],[Shares]]+bbdd_Social_Media_Trends[[#This Row],[Comments]]</f>
        <v>210874</v>
      </c>
      <c r="M2902">
        <f>bbdd_Social_Media_Trends[[#This Row],[Interactions]]/bbdd_Social_Media_Trends[[#This Row],[Views]]</f>
        <v>0.14107558475981746</v>
      </c>
      <c r="N2902" s="1" t="s">
        <v>16</v>
      </c>
      <c r="O2902" s="4">
        <f t="shared" si="45"/>
        <v>0</v>
      </c>
    </row>
    <row r="2903" spans="1:15">
      <c r="A2903" s="1" t="s">
        <v>2943</v>
      </c>
      <c r="B2903" s="2">
        <v>45053</v>
      </c>
      <c r="C2903" s="13" t="str">
        <f>TEXT(bbdd_Social_Media_Trends[[#This Row],[Post_Date]],"aaaa-mm")</f>
        <v>2023-05</v>
      </c>
      <c r="D2903" s="1" t="s">
        <v>12</v>
      </c>
      <c r="E2903" s="1" t="s">
        <v>35</v>
      </c>
      <c r="F2903" s="1" t="s">
        <v>36</v>
      </c>
      <c r="G2903" s="1" t="s">
        <v>50</v>
      </c>
      <c r="H2903">
        <v>1862650</v>
      </c>
      <c r="I2903">
        <v>430821</v>
      </c>
      <c r="J2903">
        <v>70873</v>
      </c>
      <c r="K2903">
        <v>12179</v>
      </c>
      <c r="L2903">
        <f>bbdd_Social_Media_Trends[[#This Row],[Likes]]+bbdd_Social_Media_Trends[[#This Row],[Shares]]+bbdd_Social_Media_Trends[[#This Row],[Comments]]</f>
        <v>513873</v>
      </c>
      <c r="M2903">
        <f>bbdd_Social_Media_Trends[[#This Row],[Interactions]]/bbdd_Social_Media_Trends[[#This Row],[Views]]</f>
        <v>0.27588274769817195</v>
      </c>
      <c r="N2903" s="1" t="s">
        <v>22</v>
      </c>
      <c r="O2903" s="4">
        <f t="shared" si="45"/>
        <v>0</v>
      </c>
    </row>
    <row r="2904" spans="1:15">
      <c r="A2904" s="1" t="s">
        <v>2944</v>
      </c>
      <c r="B2904" s="2">
        <v>44718</v>
      </c>
      <c r="C2904" s="13" t="str">
        <f>TEXT(bbdd_Social_Media_Trends[[#This Row],[Post_Date]],"aaaa-mm")</f>
        <v>2022-06</v>
      </c>
      <c r="D2904" s="1" t="s">
        <v>12</v>
      </c>
      <c r="E2904" s="1" t="s">
        <v>59</v>
      </c>
      <c r="F2904" s="1" t="s">
        <v>41</v>
      </c>
      <c r="G2904" s="1" t="s">
        <v>37</v>
      </c>
      <c r="H2904">
        <v>2661370</v>
      </c>
      <c r="I2904">
        <v>341057</v>
      </c>
      <c r="J2904">
        <v>24053</v>
      </c>
      <c r="K2904">
        <v>21815</v>
      </c>
      <c r="L2904">
        <f>bbdd_Social_Media_Trends[[#This Row],[Likes]]+bbdd_Social_Media_Trends[[#This Row],[Shares]]+bbdd_Social_Media_Trends[[#This Row],[Comments]]</f>
        <v>386925</v>
      </c>
      <c r="M2904">
        <f>bbdd_Social_Media_Trends[[#This Row],[Interactions]]/bbdd_Social_Media_Trends[[#This Row],[Views]]</f>
        <v>0.14538564724183409</v>
      </c>
      <c r="N2904" s="1" t="s">
        <v>22</v>
      </c>
      <c r="O2904" s="4">
        <f t="shared" si="45"/>
        <v>0</v>
      </c>
    </row>
    <row r="2905" spans="1:15">
      <c r="A2905" s="1" t="s">
        <v>2945</v>
      </c>
      <c r="B2905" s="2">
        <v>45215</v>
      </c>
      <c r="C2905" s="13" t="str">
        <f>TEXT(bbdd_Social_Media_Trends[[#This Row],[Post_Date]],"aaaa-mm")</f>
        <v>2023-10</v>
      </c>
      <c r="D2905" s="1" t="s">
        <v>18</v>
      </c>
      <c r="E2905" s="1" t="s">
        <v>59</v>
      </c>
      <c r="F2905" s="1" t="s">
        <v>36</v>
      </c>
      <c r="G2905" s="1" t="s">
        <v>44</v>
      </c>
      <c r="H2905">
        <v>3582719</v>
      </c>
      <c r="I2905">
        <v>222267</v>
      </c>
      <c r="J2905">
        <v>74127</v>
      </c>
      <c r="K2905">
        <v>44442</v>
      </c>
      <c r="L2905">
        <f>bbdd_Social_Media_Trends[[#This Row],[Likes]]+bbdd_Social_Media_Trends[[#This Row],[Shares]]+bbdd_Social_Media_Trends[[#This Row],[Comments]]</f>
        <v>340836</v>
      </c>
      <c r="M2905">
        <f>bbdd_Social_Media_Trends[[#This Row],[Interactions]]/bbdd_Social_Media_Trends[[#This Row],[Views]]</f>
        <v>9.5133333091431391E-2</v>
      </c>
      <c r="N2905" s="1" t="s">
        <v>16</v>
      </c>
      <c r="O2905" s="4">
        <f t="shared" si="45"/>
        <v>0</v>
      </c>
    </row>
    <row r="2906" spans="1:15">
      <c r="A2906" s="1" t="s">
        <v>2946</v>
      </c>
      <c r="B2906" s="2">
        <v>44615</v>
      </c>
      <c r="C2906" s="13" t="str">
        <f>TEXT(bbdd_Social_Media_Trends[[#This Row],[Post_Date]],"aaaa-mm")</f>
        <v>2022-02</v>
      </c>
      <c r="D2906" s="1" t="s">
        <v>12</v>
      </c>
      <c r="E2906" s="1" t="s">
        <v>13</v>
      </c>
      <c r="F2906" s="1" t="s">
        <v>41</v>
      </c>
      <c r="G2906" s="1" t="s">
        <v>28</v>
      </c>
      <c r="H2906">
        <v>750309</v>
      </c>
      <c r="I2906">
        <v>254612</v>
      </c>
      <c r="J2906">
        <v>13280</v>
      </c>
      <c r="K2906">
        <v>27574</v>
      </c>
      <c r="L2906">
        <f>bbdd_Social_Media_Trends[[#This Row],[Likes]]+bbdd_Social_Media_Trends[[#This Row],[Shares]]+bbdd_Social_Media_Trends[[#This Row],[Comments]]</f>
        <v>295466</v>
      </c>
      <c r="M2906">
        <f>bbdd_Social_Media_Trends[[#This Row],[Interactions]]/bbdd_Social_Media_Trends[[#This Row],[Views]]</f>
        <v>0.39379242418790122</v>
      </c>
      <c r="N2906" s="1" t="s">
        <v>22</v>
      </c>
      <c r="O2906" s="4">
        <f t="shared" si="45"/>
        <v>0</v>
      </c>
    </row>
    <row r="2907" spans="1:15">
      <c r="A2907" s="1" t="s">
        <v>2947</v>
      </c>
      <c r="B2907" s="2">
        <v>44588</v>
      </c>
      <c r="C2907" s="13" t="str">
        <f>TEXT(bbdd_Social_Media_Trends[[#This Row],[Post_Date]],"aaaa-mm")</f>
        <v>2022-01</v>
      </c>
      <c r="D2907" s="1" t="s">
        <v>24</v>
      </c>
      <c r="E2907" s="1" t="s">
        <v>57</v>
      </c>
      <c r="F2907" s="1" t="s">
        <v>47</v>
      </c>
      <c r="G2907" s="1" t="s">
        <v>25</v>
      </c>
      <c r="H2907">
        <v>1212616</v>
      </c>
      <c r="I2907">
        <v>284049</v>
      </c>
      <c r="J2907">
        <v>75797</v>
      </c>
      <c r="K2907">
        <v>20699</v>
      </c>
      <c r="L2907">
        <f>bbdd_Social_Media_Trends[[#This Row],[Likes]]+bbdd_Social_Media_Trends[[#This Row],[Shares]]+bbdd_Social_Media_Trends[[#This Row],[Comments]]</f>
        <v>380545</v>
      </c>
      <c r="M2907">
        <f>bbdd_Social_Media_Trends[[#This Row],[Interactions]]/bbdd_Social_Media_Trends[[#This Row],[Views]]</f>
        <v>0.31382152305428923</v>
      </c>
      <c r="N2907" s="1" t="s">
        <v>22</v>
      </c>
      <c r="O2907" s="4">
        <f t="shared" si="45"/>
        <v>0</v>
      </c>
    </row>
    <row r="2908" spans="1:15">
      <c r="A2908" s="1" t="s">
        <v>2948</v>
      </c>
      <c r="B2908" s="2">
        <v>44929</v>
      </c>
      <c r="C2908" s="13" t="str">
        <f>TEXT(bbdd_Social_Media_Trends[[#This Row],[Post_Date]],"aaaa-mm")</f>
        <v>2023-01</v>
      </c>
      <c r="D2908" s="1" t="s">
        <v>27</v>
      </c>
      <c r="E2908" s="1" t="s">
        <v>31</v>
      </c>
      <c r="F2908" s="1" t="s">
        <v>36</v>
      </c>
      <c r="G2908" s="1" t="s">
        <v>21</v>
      </c>
      <c r="H2908">
        <v>916759</v>
      </c>
      <c r="I2908">
        <v>253924</v>
      </c>
      <c r="J2908">
        <v>68925</v>
      </c>
      <c r="K2908">
        <v>30788</v>
      </c>
      <c r="L2908">
        <f>bbdd_Social_Media_Trends[[#This Row],[Likes]]+bbdd_Social_Media_Trends[[#This Row],[Shares]]+bbdd_Social_Media_Trends[[#This Row],[Comments]]</f>
        <v>353637</v>
      </c>
      <c r="M2908">
        <f>bbdd_Social_Media_Trends[[#This Row],[Interactions]]/bbdd_Social_Media_Trends[[#This Row],[Views]]</f>
        <v>0.38574696294227817</v>
      </c>
      <c r="N2908" s="1" t="s">
        <v>29</v>
      </c>
      <c r="O2908" s="4">
        <f t="shared" si="45"/>
        <v>0</v>
      </c>
    </row>
    <row r="2909" spans="1:15">
      <c r="A2909" s="1" t="s">
        <v>2949</v>
      </c>
      <c r="B2909" s="2">
        <v>45284</v>
      </c>
      <c r="C2909" s="13" t="str">
        <f>TEXT(bbdd_Social_Media_Trends[[#This Row],[Post_Date]],"aaaa-mm")</f>
        <v>2023-12</v>
      </c>
      <c r="D2909" s="1" t="s">
        <v>18</v>
      </c>
      <c r="E2909" s="1" t="s">
        <v>13</v>
      </c>
      <c r="F2909" s="1" t="s">
        <v>41</v>
      </c>
      <c r="G2909" s="1" t="s">
        <v>15</v>
      </c>
      <c r="H2909">
        <v>4498056</v>
      </c>
      <c r="I2909">
        <v>491674</v>
      </c>
      <c r="J2909">
        <v>95872</v>
      </c>
      <c r="K2909">
        <v>47593</v>
      </c>
      <c r="L2909">
        <f>bbdd_Social_Media_Trends[[#This Row],[Likes]]+bbdd_Social_Media_Trends[[#This Row],[Shares]]+bbdd_Social_Media_Trends[[#This Row],[Comments]]</f>
        <v>635139</v>
      </c>
      <c r="M2909">
        <f>bbdd_Social_Media_Trends[[#This Row],[Interactions]]/bbdd_Social_Media_Trends[[#This Row],[Views]]</f>
        <v>0.14120299969586861</v>
      </c>
      <c r="N2909" s="1" t="s">
        <v>16</v>
      </c>
      <c r="O2909" s="4">
        <f t="shared" si="45"/>
        <v>0</v>
      </c>
    </row>
    <row r="2910" spans="1:15">
      <c r="A2910" s="1" t="s">
        <v>2950</v>
      </c>
      <c r="B2910" s="2">
        <v>45000</v>
      </c>
      <c r="C2910" s="13" t="str">
        <f>TEXT(bbdd_Social_Media_Trends[[#This Row],[Post_Date]],"aaaa-mm")</f>
        <v>2023-03</v>
      </c>
      <c r="D2910" s="1" t="s">
        <v>27</v>
      </c>
      <c r="E2910" s="1" t="s">
        <v>49</v>
      </c>
      <c r="F2910" s="1" t="s">
        <v>47</v>
      </c>
      <c r="G2910" s="1" t="s">
        <v>28</v>
      </c>
      <c r="H2910">
        <v>3323833</v>
      </c>
      <c r="I2910">
        <v>435817</v>
      </c>
      <c r="J2910">
        <v>85531</v>
      </c>
      <c r="K2910">
        <v>10295</v>
      </c>
      <c r="L2910">
        <f>bbdd_Social_Media_Trends[[#This Row],[Likes]]+bbdd_Social_Media_Trends[[#This Row],[Shares]]+bbdd_Social_Media_Trends[[#This Row],[Comments]]</f>
        <v>531643</v>
      </c>
      <c r="M2910">
        <f>bbdd_Social_Media_Trends[[#This Row],[Interactions]]/bbdd_Social_Media_Trends[[#This Row],[Views]]</f>
        <v>0.15994876998934662</v>
      </c>
      <c r="N2910" s="1" t="s">
        <v>22</v>
      </c>
      <c r="O2910" s="4">
        <f t="shared" si="45"/>
        <v>0</v>
      </c>
    </row>
    <row r="2911" spans="1:15">
      <c r="A2911" s="1" t="s">
        <v>2951</v>
      </c>
      <c r="B2911" s="2">
        <v>44702</v>
      </c>
      <c r="C2911" s="13" t="str">
        <f>TEXT(bbdd_Social_Media_Trends[[#This Row],[Post_Date]],"aaaa-mm")</f>
        <v>2022-05</v>
      </c>
      <c r="D2911" s="1" t="s">
        <v>27</v>
      </c>
      <c r="E2911" s="1" t="s">
        <v>46</v>
      </c>
      <c r="F2911" s="1" t="s">
        <v>20</v>
      </c>
      <c r="G2911" s="1" t="s">
        <v>21</v>
      </c>
      <c r="H2911">
        <v>2828967</v>
      </c>
      <c r="I2911">
        <v>490999</v>
      </c>
      <c r="J2911">
        <v>94153</v>
      </c>
      <c r="K2911">
        <v>16839</v>
      </c>
      <c r="L2911">
        <f>bbdd_Social_Media_Trends[[#This Row],[Likes]]+bbdd_Social_Media_Trends[[#This Row],[Shares]]+bbdd_Social_Media_Trends[[#This Row],[Comments]]</f>
        <v>601991</v>
      </c>
      <c r="M2911">
        <f>bbdd_Social_Media_Trends[[#This Row],[Interactions]]/bbdd_Social_Media_Trends[[#This Row],[Views]]</f>
        <v>0.21279534190395294</v>
      </c>
      <c r="N2911" s="1" t="s">
        <v>16</v>
      </c>
      <c r="O2911" s="4">
        <f t="shared" si="45"/>
        <v>0</v>
      </c>
    </row>
    <row r="2912" spans="1:15">
      <c r="A2912" s="1" t="s">
        <v>2952</v>
      </c>
      <c r="B2912" s="2">
        <v>44752</v>
      </c>
      <c r="C2912" s="13" t="str">
        <f>TEXT(bbdd_Social_Media_Trends[[#This Row],[Post_Date]],"aaaa-mm")</f>
        <v>2022-07</v>
      </c>
      <c r="D2912" s="1" t="s">
        <v>27</v>
      </c>
      <c r="E2912" s="1" t="s">
        <v>35</v>
      </c>
      <c r="F2912" s="1" t="s">
        <v>32</v>
      </c>
      <c r="G2912" s="1" t="s">
        <v>50</v>
      </c>
      <c r="H2912">
        <v>2162476</v>
      </c>
      <c r="I2912">
        <v>223044</v>
      </c>
      <c r="J2912">
        <v>6862</v>
      </c>
      <c r="K2912">
        <v>17678</v>
      </c>
      <c r="L2912">
        <f>bbdd_Social_Media_Trends[[#This Row],[Likes]]+bbdd_Social_Media_Trends[[#This Row],[Shares]]+bbdd_Social_Media_Trends[[#This Row],[Comments]]</f>
        <v>247584</v>
      </c>
      <c r="M2912">
        <f>bbdd_Social_Media_Trends[[#This Row],[Interactions]]/bbdd_Social_Media_Trends[[#This Row],[Views]]</f>
        <v>0.11449098163401582</v>
      </c>
      <c r="N2912" s="1" t="s">
        <v>16</v>
      </c>
      <c r="O2912" s="4">
        <f t="shared" si="45"/>
        <v>0</v>
      </c>
    </row>
    <row r="2913" spans="1:15">
      <c r="A2913" s="1" t="s">
        <v>2953</v>
      </c>
      <c r="B2913" s="2">
        <v>45191</v>
      </c>
      <c r="C2913" s="13" t="str">
        <f>TEXT(bbdd_Social_Media_Trends[[#This Row],[Post_Date]],"aaaa-mm")</f>
        <v>2023-09</v>
      </c>
      <c r="D2913" s="1" t="s">
        <v>24</v>
      </c>
      <c r="E2913" s="1" t="s">
        <v>31</v>
      </c>
      <c r="F2913" s="1" t="s">
        <v>47</v>
      </c>
      <c r="G2913" s="1" t="s">
        <v>15</v>
      </c>
      <c r="H2913">
        <v>2363818</v>
      </c>
      <c r="I2913">
        <v>203582</v>
      </c>
      <c r="J2913">
        <v>76418</v>
      </c>
      <c r="K2913">
        <v>3874</v>
      </c>
      <c r="L2913">
        <f>bbdd_Social_Media_Trends[[#This Row],[Likes]]+bbdd_Social_Media_Trends[[#This Row],[Shares]]+bbdd_Social_Media_Trends[[#This Row],[Comments]]</f>
        <v>283874</v>
      </c>
      <c r="M2913">
        <f>bbdd_Social_Media_Trends[[#This Row],[Interactions]]/bbdd_Social_Media_Trends[[#This Row],[Views]]</f>
        <v>0.12009130990626182</v>
      </c>
      <c r="N2913" s="1" t="s">
        <v>16</v>
      </c>
      <c r="O2913" s="4">
        <f t="shared" si="45"/>
        <v>0</v>
      </c>
    </row>
    <row r="2914" spans="1:15">
      <c r="A2914" s="1" t="s">
        <v>2954</v>
      </c>
      <c r="B2914" s="2">
        <v>44634</v>
      </c>
      <c r="C2914" s="13" t="str">
        <f>TEXT(bbdd_Social_Media_Trends[[#This Row],[Post_Date]],"aaaa-mm")</f>
        <v>2022-03</v>
      </c>
      <c r="D2914" s="1" t="s">
        <v>27</v>
      </c>
      <c r="E2914" s="1" t="s">
        <v>39</v>
      </c>
      <c r="F2914" s="1" t="s">
        <v>14</v>
      </c>
      <c r="G2914" s="1" t="s">
        <v>37</v>
      </c>
      <c r="H2914">
        <v>1619481</v>
      </c>
      <c r="I2914">
        <v>48034</v>
      </c>
      <c r="J2914">
        <v>68983</v>
      </c>
      <c r="K2914">
        <v>7422</v>
      </c>
      <c r="L2914">
        <f>bbdd_Social_Media_Trends[[#This Row],[Likes]]+bbdd_Social_Media_Trends[[#This Row],[Shares]]+bbdd_Social_Media_Trends[[#This Row],[Comments]]</f>
        <v>124439</v>
      </c>
      <c r="M2914">
        <f>bbdd_Social_Media_Trends[[#This Row],[Interactions]]/bbdd_Social_Media_Trends[[#This Row],[Views]]</f>
        <v>7.683881441029565E-2</v>
      </c>
      <c r="N2914" s="1" t="s">
        <v>16</v>
      </c>
      <c r="O2914" s="4">
        <f t="shared" si="45"/>
        <v>0</v>
      </c>
    </row>
    <row r="2915" spans="1:15">
      <c r="A2915" s="1" t="s">
        <v>2955</v>
      </c>
      <c r="B2915" s="2">
        <v>44720</v>
      </c>
      <c r="C2915" s="13" t="str">
        <f>TEXT(bbdd_Social_Media_Trends[[#This Row],[Post_Date]],"aaaa-mm")</f>
        <v>2022-06</v>
      </c>
      <c r="D2915" s="1" t="s">
        <v>12</v>
      </c>
      <c r="E2915" s="1" t="s">
        <v>13</v>
      </c>
      <c r="F2915" s="1" t="s">
        <v>47</v>
      </c>
      <c r="G2915" s="1" t="s">
        <v>28</v>
      </c>
      <c r="H2915">
        <v>4889698</v>
      </c>
      <c r="I2915">
        <v>335718</v>
      </c>
      <c r="J2915">
        <v>85215</v>
      </c>
      <c r="K2915">
        <v>14194</v>
      </c>
      <c r="L2915">
        <f>bbdd_Social_Media_Trends[[#This Row],[Likes]]+bbdd_Social_Media_Trends[[#This Row],[Shares]]+bbdd_Social_Media_Trends[[#This Row],[Comments]]</f>
        <v>435127</v>
      </c>
      <c r="M2915">
        <f>bbdd_Social_Media_Trends[[#This Row],[Interactions]]/bbdd_Social_Media_Trends[[#This Row],[Views]]</f>
        <v>8.8988522399542871E-2</v>
      </c>
      <c r="N2915" s="1" t="s">
        <v>16</v>
      </c>
      <c r="O2915" s="4">
        <f t="shared" si="45"/>
        <v>0</v>
      </c>
    </row>
    <row r="2916" spans="1:15">
      <c r="A2916" s="1" t="s">
        <v>2956</v>
      </c>
      <c r="B2916" s="2">
        <v>44649</v>
      </c>
      <c r="C2916" s="13" t="str">
        <f>TEXT(bbdd_Social_Media_Trends[[#This Row],[Post_Date]],"aaaa-mm")</f>
        <v>2022-03</v>
      </c>
      <c r="D2916" s="1" t="s">
        <v>12</v>
      </c>
      <c r="E2916" s="1" t="s">
        <v>19</v>
      </c>
      <c r="F2916" s="1" t="s">
        <v>47</v>
      </c>
      <c r="G2916" s="1" t="s">
        <v>60</v>
      </c>
      <c r="H2916">
        <v>2506158</v>
      </c>
      <c r="I2916">
        <v>209749</v>
      </c>
      <c r="J2916">
        <v>55250</v>
      </c>
      <c r="K2916">
        <v>28441</v>
      </c>
      <c r="L2916">
        <f>bbdd_Social_Media_Trends[[#This Row],[Likes]]+bbdd_Social_Media_Trends[[#This Row],[Shares]]+bbdd_Social_Media_Trends[[#This Row],[Comments]]</f>
        <v>293440</v>
      </c>
      <c r="M2916">
        <f>bbdd_Social_Media_Trends[[#This Row],[Interactions]]/bbdd_Social_Media_Trends[[#This Row],[Views]]</f>
        <v>0.11708758984868473</v>
      </c>
      <c r="N2916" s="1" t="s">
        <v>22</v>
      </c>
      <c r="O2916" s="4">
        <f t="shared" si="45"/>
        <v>0</v>
      </c>
    </row>
    <row r="2917" spans="1:15">
      <c r="A2917" s="1" t="s">
        <v>2957</v>
      </c>
      <c r="B2917" s="2">
        <v>44724</v>
      </c>
      <c r="C2917" s="13" t="str">
        <f>TEXT(bbdd_Social_Media_Trends[[#This Row],[Post_Date]],"aaaa-mm")</f>
        <v>2022-06</v>
      </c>
      <c r="D2917" s="1" t="s">
        <v>12</v>
      </c>
      <c r="E2917" s="1" t="s">
        <v>46</v>
      </c>
      <c r="F2917" s="1" t="s">
        <v>41</v>
      </c>
      <c r="G2917" s="1" t="s">
        <v>50</v>
      </c>
      <c r="H2917">
        <v>3731215</v>
      </c>
      <c r="I2917">
        <v>85106</v>
      </c>
      <c r="J2917">
        <v>40033</v>
      </c>
      <c r="K2917">
        <v>6545</v>
      </c>
      <c r="L2917">
        <f>bbdd_Social_Media_Trends[[#This Row],[Likes]]+bbdd_Social_Media_Trends[[#This Row],[Shares]]+bbdd_Social_Media_Trends[[#This Row],[Comments]]</f>
        <v>131684</v>
      </c>
      <c r="M2917">
        <f>bbdd_Social_Media_Trends[[#This Row],[Interactions]]/bbdd_Social_Media_Trends[[#This Row],[Views]]</f>
        <v>3.5292525357021771E-2</v>
      </c>
      <c r="N2917" s="1" t="s">
        <v>22</v>
      </c>
      <c r="O2917" s="4">
        <f t="shared" si="45"/>
        <v>0</v>
      </c>
    </row>
    <row r="2918" spans="1:15">
      <c r="A2918" s="1" t="s">
        <v>2958</v>
      </c>
      <c r="B2918" s="2">
        <v>45180</v>
      </c>
      <c r="C2918" s="13" t="str">
        <f>TEXT(bbdd_Social_Media_Trends[[#This Row],[Post_Date]],"aaaa-mm")</f>
        <v>2023-09</v>
      </c>
      <c r="D2918" s="1" t="s">
        <v>12</v>
      </c>
      <c r="E2918" s="1" t="s">
        <v>49</v>
      </c>
      <c r="F2918" s="1" t="s">
        <v>36</v>
      </c>
      <c r="G2918" s="1" t="s">
        <v>44</v>
      </c>
      <c r="H2918">
        <v>731415</v>
      </c>
      <c r="I2918">
        <v>432608</v>
      </c>
      <c r="J2918">
        <v>183</v>
      </c>
      <c r="K2918">
        <v>19906</v>
      </c>
      <c r="L2918">
        <f>bbdd_Social_Media_Trends[[#This Row],[Likes]]+bbdd_Social_Media_Trends[[#This Row],[Shares]]+bbdd_Social_Media_Trends[[#This Row],[Comments]]</f>
        <v>452697</v>
      </c>
      <c r="M2918">
        <f>bbdd_Social_Media_Trends[[#This Row],[Interactions]]/bbdd_Social_Media_Trends[[#This Row],[Views]]</f>
        <v>0.6189331637989377</v>
      </c>
      <c r="N2918" s="1" t="s">
        <v>16</v>
      </c>
      <c r="O2918" s="4">
        <f t="shared" si="45"/>
        <v>0</v>
      </c>
    </row>
    <row r="2919" spans="1:15">
      <c r="A2919" s="1" t="s">
        <v>2959</v>
      </c>
      <c r="B2919" s="2">
        <v>44713</v>
      </c>
      <c r="C2919" s="13" t="str">
        <f>TEXT(bbdd_Social_Media_Trends[[#This Row],[Post_Date]],"aaaa-mm")</f>
        <v>2022-06</v>
      </c>
      <c r="D2919" s="1" t="s">
        <v>18</v>
      </c>
      <c r="E2919" s="1" t="s">
        <v>13</v>
      </c>
      <c r="F2919" s="1" t="s">
        <v>20</v>
      </c>
      <c r="G2919" s="1" t="s">
        <v>50</v>
      </c>
      <c r="H2919">
        <v>4050217</v>
      </c>
      <c r="I2919">
        <v>331829</v>
      </c>
      <c r="J2919">
        <v>65620</v>
      </c>
      <c r="K2919">
        <v>38905</v>
      </c>
      <c r="L2919">
        <f>bbdd_Social_Media_Trends[[#This Row],[Likes]]+bbdd_Social_Media_Trends[[#This Row],[Shares]]+bbdd_Social_Media_Trends[[#This Row],[Comments]]</f>
        <v>436354</v>
      </c>
      <c r="M2919">
        <f>bbdd_Social_Media_Trends[[#This Row],[Interactions]]/bbdd_Social_Media_Trends[[#This Row],[Views]]</f>
        <v>0.10773595587594442</v>
      </c>
      <c r="N2919" s="1" t="s">
        <v>22</v>
      </c>
      <c r="O2919" s="4">
        <f t="shared" si="45"/>
        <v>0</v>
      </c>
    </row>
    <row r="2920" spans="1:15">
      <c r="A2920" s="1" t="s">
        <v>2960</v>
      </c>
      <c r="B2920" s="2">
        <v>45077</v>
      </c>
      <c r="C2920" s="13" t="str">
        <f>TEXT(bbdd_Social_Media_Trends[[#This Row],[Post_Date]],"aaaa-mm")</f>
        <v>2023-05</v>
      </c>
      <c r="D2920" s="1" t="s">
        <v>27</v>
      </c>
      <c r="E2920" s="1" t="s">
        <v>52</v>
      </c>
      <c r="F2920" s="1" t="s">
        <v>36</v>
      </c>
      <c r="G2920" s="1" t="s">
        <v>25</v>
      </c>
      <c r="H2920">
        <v>253831</v>
      </c>
      <c r="I2920">
        <v>356415</v>
      </c>
      <c r="J2920">
        <v>95650</v>
      </c>
      <c r="K2920">
        <v>37240</v>
      </c>
      <c r="L2920">
        <f>bbdd_Social_Media_Trends[[#This Row],[Likes]]+bbdd_Social_Media_Trends[[#This Row],[Shares]]+bbdd_Social_Media_Trends[[#This Row],[Comments]]</f>
        <v>489305</v>
      </c>
      <c r="M2920">
        <f>bbdd_Social_Media_Trends[[#This Row],[Interactions]]/bbdd_Social_Media_Trends[[#This Row],[Views]]</f>
        <v>1.9276802281833187</v>
      </c>
      <c r="N2920" s="1" t="s">
        <v>29</v>
      </c>
      <c r="O2920" s="4">
        <f t="shared" si="45"/>
        <v>0</v>
      </c>
    </row>
    <row r="2921" spans="1:15">
      <c r="A2921" s="1" t="s">
        <v>2961</v>
      </c>
      <c r="B2921" s="2">
        <v>45210</v>
      </c>
      <c r="C2921" s="13" t="str">
        <f>TEXT(bbdd_Social_Media_Trends[[#This Row],[Post_Date]],"aaaa-mm")</f>
        <v>2023-10</v>
      </c>
      <c r="D2921" s="1" t="s">
        <v>27</v>
      </c>
      <c r="E2921" s="1" t="s">
        <v>49</v>
      </c>
      <c r="F2921" s="1" t="s">
        <v>32</v>
      </c>
      <c r="G2921" s="1" t="s">
        <v>37</v>
      </c>
      <c r="H2921">
        <v>2190234</v>
      </c>
      <c r="I2921">
        <v>240911</v>
      </c>
      <c r="J2921">
        <v>81339</v>
      </c>
      <c r="K2921">
        <v>14835</v>
      </c>
      <c r="L2921">
        <f>bbdd_Social_Media_Trends[[#This Row],[Likes]]+bbdd_Social_Media_Trends[[#This Row],[Shares]]+bbdd_Social_Media_Trends[[#This Row],[Comments]]</f>
        <v>337085</v>
      </c>
      <c r="M2921">
        <f>bbdd_Social_Media_Trends[[#This Row],[Interactions]]/bbdd_Social_Media_Trends[[#This Row],[Views]]</f>
        <v>0.15390364682495111</v>
      </c>
      <c r="N2921" s="1" t="s">
        <v>29</v>
      </c>
      <c r="O2921" s="4">
        <f t="shared" si="45"/>
        <v>0</v>
      </c>
    </row>
    <row r="2922" spans="1:15">
      <c r="A2922" s="1" t="s">
        <v>2962</v>
      </c>
      <c r="B2922" s="2">
        <v>44692</v>
      </c>
      <c r="C2922" s="13" t="str">
        <f>TEXT(bbdd_Social_Media_Trends[[#This Row],[Post_Date]],"aaaa-mm")</f>
        <v>2022-05</v>
      </c>
      <c r="D2922" s="1" t="s">
        <v>27</v>
      </c>
      <c r="E2922" s="1" t="s">
        <v>19</v>
      </c>
      <c r="F2922" s="1" t="s">
        <v>36</v>
      </c>
      <c r="G2922" s="1" t="s">
        <v>37</v>
      </c>
      <c r="H2922">
        <v>3244574</v>
      </c>
      <c r="I2922">
        <v>246935</v>
      </c>
      <c r="J2922">
        <v>33822</v>
      </c>
      <c r="K2922">
        <v>36503</v>
      </c>
      <c r="L2922">
        <f>bbdd_Social_Media_Trends[[#This Row],[Likes]]+bbdd_Social_Media_Trends[[#This Row],[Shares]]+bbdd_Social_Media_Trends[[#This Row],[Comments]]</f>
        <v>317260</v>
      </c>
      <c r="M2922">
        <f>bbdd_Social_Media_Trends[[#This Row],[Interactions]]/bbdd_Social_Media_Trends[[#This Row],[Views]]</f>
        <v>9.7781711867258994E-2</v>
      </c>
      <c r="N2922" s="1" t="s">
        <v>29</v>
      </c>
      <c r="O2922" s="4">
        <f t="shared" si="45"/>
        <v>0</v>
      </c>
    </row>
    <row r="2923" spans="1:15">
      <c r="A2923" s="1" t="s">
        <v>2963</v>
      </c>
      <c r="B2923" s="2">
        <v>44715</v>
      </c>
      <c r="C2923" s="13" t="str">
        <f>TEXT(bbdd_Social_Media_Trends[[#This Row],[Post_Date]],"aaaa-mm")</f>
        <v>2022-06</v>
      </c>
      <c r="D2923" s="1" t="s">
        <v>27</v>
      </c>
      <c r="E2923" s="1" t="s">
        <v>52</v>
      </c>
      <c r="F2923" s="1" t="s">
        <v>20</v>
      </c>
      <c r="G2923" s="1" t="s">
        <v>50</v>
      </c>
      <c r="H2923">
        <v>172032</v>
      </c>
      <c r="I2923">
        <v>61620</v>
      </c>
      <c r="J2923">
        <v>79754</v>
      </c>
      <c r="K2923">
        <v>2201</v>
      </c>
      <c r="L2923">
        <f>bbdd_Social_Media_Trends[[#This Row],[Likes]]+bbdd_Social_Media_Trends[[#This Row],[Shares]]+bbdd_Social_Media_Trends[[#This Row],[Comments]]</f>
        <v>143575</v>
      </c>
      <c r="M2923">
        <f>bbdd_Social_Media_Trends[[#This Row],[Interactions]]/bbdd_Social_Media_Trends[[#This Row],[Views]]</f>
        <v>0.83458310081845233</v>
      </c>
      <c r="N2923" s="1" t="s">
        <v>22</v>
      </c>
      <c r="O2923" s="4">
        <f t="shared" si="45"/>
        <v>0</v>
      </c>
    </row>
    <row r="2924" spans="1:15">
      <c r="A2924" s="1" t="s">
        <v>2964</v>
      </c>
      <c r="B2924" s="2">
        <v>45076</v>
      </c>
      <c r="C2924" s="13" t="str">
        <f>TEXT(bbdd_Social_Media_Trends[[#This Row],[Post_Date]],"aaaa-mm")</f>
        <v>2023-05</v>
      </c>
      <c r="D2924" s="1" t="s">
        <v>24</v>
      </c>
      <c r="E2924" s="1" t="s">
        <v>31</v>
      </c>
      <c r="F2924" s="1" t="s">
        <v>14</v>
      </c>
      <c r="G2924" s="1" t="s">
        <v>25</v>
      </c>
      <c r="H2924">
        <v>4577055</v>
      </c>
      <c r="I2924">
        <v>10189</v>
      </c>
      <c r="J2924">
        <v>21707</v>
      </c>
      <c r="K2924">
        <v>32963</v>
      </c>
      <c r="L2924">
        <f>bbdd_Social_Media_Trends[[#This Row],[Likes]]+bbdd_Social_Media_Trends[[#This Row],[Shares]]+bbdd_Social_Media_Trends[[#This Row],[Comments]]</f>
        <v>64859</v>
      </c>
      <c r="M2924">
        <f>bbdd_Social_Media_Trends[[#This Row],[Interactions]]/bbdd_Social_Media_Trends[[#This Row],[Views]]</f>
        <v>1.417046550675052E-2</v>
      </c>
      <c r="N2924" s="1" t="s">
        <v>16</v>
      </c>
      <c r="O2924" s="4">
        <f t="shared" si="45"/>
        <v>0</v>
      </c>
    </row>
    <row r="2925" spans="1:15">
      <c r="A2925" s="1" t="s">
        <v>2965</v>
      </c>
      <c r="B2925" s="2">
        <v>44670</v>
      </c>
      <c r="C2925" s="13" t="str">
        <f>TEXT(bbdd_Social_Media_Trends[[#This Row],[Post_Date]],"aaaa-mm")</f>
        <v>2022-04</v>
      </c>
      <c r="D2925" s="1" t="s">
        <v>27</v>
      </c>
      <c r="E2925" s="1" t="s">
        <v>52</v>
      </c>
      <c r="F2925" s="1" t="s">
        <v>20</v>
      </c>
      <c r="G2925" s="1" t="s">
        <v>28</v>
      </c>
      <c r="H2925">
        <v>3437531</v>
      </c>
      <c r="I2925">
        <v>484792</v>
      </c>
      <c r="J2925">
        <v>65586</v>
      </c>
      <c r="K2925">
        <v>49621</v>
      </c>
      <c r="L2925">
        <f>bbdd_Social_Media_Trends[[#This Row],[Likes]]+bbdd_Social_Media_Trends[[#This Row],[Shares]]+bbdd_Social_Media_Trends[[#This Row],[Comments]]</f>
        <v>599999</v>
      </c>
      <c r="M2925">
        <f>bbdd_Social_Media_Trends[[#This Row],[Interactions]]/bbdd_Social_Media_Trends[[#This Row],[Views]]</f>
        <v>0.1745435895705377</v>
      </c>
      <c r="N2925" s="1" t="s">
        <v>22</v>
      </c>
      <c r="O2925" s="4">
        <f t="shared" si="45"/>
        <v>0</v>
      </c>
    </row>
    <row r="2926" spans="1:15">
      <c r="A2926" s="1" t="s">
        <v>2966</v>
      </c>
      <c r="B2926" s="2">
        <v>45048</v>
      </c>
      <c r="C2926" s="13" t="str">
        <f>TEXT(bbdd_Social_Media_Trends[[#This Row],[Post_Date]],"aaaa-mm")</f>
        <v>2023-05</v>
      </c>
      <c r="D2926" s="1" t="s">
        <v>27</v>
      </c>
      <c r="E2926" s="1" t="s">
        <v>31</v>
      </c>
      <c r="F2926" s="1" t="s">
        <v>14</v>
      </c>
      <c r="G2926" s="1" t="s">
        <v>37</v>
      </c>
      <c r="H2926">
        <v>2454688</v>
      </c>
      <c r="I2926">
        <v>386172</v>
      </c>
      <c r="J2926">
        <v>96666</v>
      </c>
      <c r="K2926">
        <v>10872</v>
      </c>
      <c r="L2926">
        <f>bbdd_Social_Media_Trends[[#This Row],[Likes]]+bbdd_Social_Media_Trends[[#This Row],[Shares]]+bbdd_Social_Media_Trends[[#This Row],[Comments]]</f>
        <v>493710</v>
      </c>
      <c r="M2926">
        <f>bbdd_Social_Media_Trends[[#This Row],[Interactions]]/bbdd_Social_Media_Trends[[#This Row],[Views]]</f>
        <v>0.20112943070565384</v>
      </c>
      <c r="N2926" s="1" t="s">
        <v>22</v>
      </c>
      <c r="O2926" s="4">
        <f t="shared" si="45"/>
        <v>0</v>
      </c>
    </row>
    <row r="2927" spans="1:15">
      <c r="A2927" s="1" t="s">
        <v>2967</v>
      </c>
      <c r="B2927" s="2">
        <v>45239</v>
      </c>
      <c r="C2927" s="13" t="str">
        <f>TEXT(bbdd_Social_Media_Trends[[#This Row],[Post_Date]],"aaaa-mm")</f>
        <v>2023-11</v>
      </c>
      <c r="D2927" s="1" t="s">
        <v>12</v>
      </c>
      <c r="E2927" s="1" t="s">
        <v>39</v>
      </c>
      <c r="F2927" s="1" t="s">
        <v>36</v>
      </c>
      <c r="G2927" s="1" t="s">
        <v>21</v>
      </c>
      <c r="H2927">
        <v>3375757</v>
      </c>
      <c r="I2927">
        <v>368767</v>
      </c>
      <c r="J2927">
        <v>14499</v>
      </c>
      <c r="K2927">
        <v>46981</v>
      </c>
      <c r="L2927">
        <f>bbdd_Social_Media_Trends[[#This Row],[Likes]]+bbdd_Social_Media_Trends[[#This Row],[Shares]]+bbdd_Social_Media_Trends[[#This Row],[Comments]]</f>
        <v>430247</v>
      </c>
      <c r="M2927">
        <f>bbdd_Social_Media_Trends[[#This Row],[Interactions]]/bbdd_Social_Media_Trends[[#This Row],[Views]]</f>
        <v>0.1274520055797855</v>
      </c>
      <c r="N2927" s="1" t="s">
        <v>16</v>
      </c>
      <c r="O2927" s="4">
        <f t="shared" si="45"/>
        <v>0</v>
      </c>
    </row>
    <row r="2928" spans="1:15">
      <c r="A2928" s="1" t="s">
        <v>2968</v>
      </c>
      <c r="B2928" s="2">
        <v>45216</v>
      </c>
      <c r="C2928" s="13" t="str">
        <f>TEXT(bbdd_Social_Media_Trends[[#This Row],[Post_Date]],"aaaa-mm")</f>
        <v>2023-10</v>
      </c>
      <c r="D2928" s="1" t="s">
        <v>27</v>
      </c>
      <c r="E2928" s="1" t="s">
        <v>39</v>
      </c>
      <c r="F2928" s="1" t="s">
        <v>14</v>
      </c>
      <c r="G2928" s="1" t="s">
        <v>50</v>
      </c>
      <c r="H2928">
        <v>4214191</v>
      </c>
      <c r="I2928">
        <v>468817</v>
      </c>
      <c r="J2928">
        <v>17311</v>
      </c>
      <c r="K2928">
        <v>32853</v>
      </c>
      <c r="L2928">
        <f>bbdd_Social_Media_Trends[[#This Row],[Likes]]+bbdd_Social_Media_Trends[[#This Row],[Shares]]+bbdd_Social_Media_Trends[[#This Row],[Comments]]</f>
        <v>518981</v>
      </c>
      <c r="M2928">
        <f>bbdd_Social_Media_Trends[[#This Row],[Interactions]]/bbdd_Social_Media_Trends[[#This Row],[Views]]</f>
        <v>0.12315080166038986</v>
      </c>
      <c r="N2928" s="1" t="s">
        <v>22</v>
      </c>
      <c r="O2928" s="4">
        <f t="shared" si="45"/>
        <v>0</v>
      </c>
    </row>
    <row r="2929" spans="1:15">
      <c r="A2929" s="1" t="s">
        <v>2969</v>
      </c>
      <c r="B2929" s="2">
        <v>45231</v>
      </c>
      <c r="C2929" s="13" t="str">
        <f>TEXT(bbdd_Social_Media_Trends[[#This Row],[Post_Date]],"aaaa-mm")</f>
        <v>2023-11</v>
      </c>
      <c r="D2929" s="1" t="s">
        <v>24</v>
      </c>
      <c r="E2929" s="1" t="s">
        <v>57</v>
      </c>
      <c r="F2929" s="1" t="s">
        <v>47</v>
      </c>
      <c r="G2929" s="1" t="s">
        <v>44</v>
      </c>
      <c r="H2929">
        <v>4937731</v>
      </c>
      <c r="I2929">
        <v>271763</v>
      </c>
      <c r="J2929">
        <v>20030</v>
      </c>
      <c r="K2929">
        <v>7030</v>
      </c>
      <c r="L2929">
        <f>bbdd_Social_Media_Trends[[#This Row],[Likes]]+bbdd_Social_Media_Trends[[#This Row],[Shares]]+bbdd_Social_Media_Trends[[#This Row],[Comments]]</f>
        <v>298823</v>
      </c>
      <c r="M2929">
        <f>bbdd_Social_Media_Trends[[#This Row],[Interactions]]/bbdd_Social_Media_Trends[[#This Row],[Views]]</f>
        <v>6.0518282587690583E-2</v>
      </c>
      <c r="N2929" s="1" t="s">
        <v>22</v>
      </c>
      <c r="O2929" s="4">
        <f t="shared" si="45"/>
        <v>0</v>
      </c>
    </row>
    <row r="2930" spans="1:15">
      <c r="A2930" s="1" t="s">
        <v>2970</v>
      </c>
      <c r="B2930" s="2">
        <v>44830</v>
      </c>
      <c r="C2930" s="13" t="str">
        <f>TEXT(bbdd_Social_Media_Trends[[#This Row],[Post_Date]],"aaaa-mm")</f>
        <v>2022-09</v>
      </c>
      <c r="D2930" s="1" t="s">
        <v>12</v>
      </c>
      <c r="E2930" s="1" t="s">
        <v>49</v>
      </c>
      <c r="F2930" s="1" t="s">
        <v>41</v>
      </c>
      <c r="G2930" s="1" t="s">
        <v>44</v>
      </c>
      <c r="H2930">
        <v>2360576</v>
      </c>
      <c r="I2930">
        <v>155459</v>
      </c>
      <c r="J2930">
        <v>19460</v>
      </c>
      <c r="K2930">
        <v>32963</v>
      </c>
      <c r="L2930">
        <f>bbdd_Social_Media_Trends[[#This Row],[Likes]]+bbdd_Social_Media_Trends[[#This Row],[Shares]]+bbdd_Social_Media_Trends[[#This Row],[Comments]]</f>
        <v>207882</v>
      </c>
      <c r="M2930">
        <f>bbdd_Social_Media_Trends[[#This Row],[Interactions]]/bbdd_Social_Media_Trends[[#This Row],[Views]]</f>
        <v>8.8064099609586818E-2</v>
      </c>
      <c r="N2930" s="1" t="s">
        <v>29</v>
      </c>
      <c r="O2930" s="4">
        <f t="shared" si="45"/>
        <v>0</v>
      </c>
    </row>
    <row r="2931" spans="1:15">
      <c r="A2931" s="1" t="s">
        <v>2971</v>
      </c>
      <c r="B2931" s="2">
        <v>44745</v>
      </c>
      <c r="C2931" s="13" t="str">
        <f>TEXT(bbdd_Social_Media_Trends[[#This Row],[Post_Date]],"aaaa-mm")</f>
        <v>2022-07</v>
      </c>
      <c r="D2931" s="1" t="s">
        <v>18</v>
      </c>
      <c r="E2931" s="1" t="s">
        <v>19</v>
      </c>
      <c r="F2931" s="1" t="s">
        <v>20</v>
      </c>
      <c r="G2931" s="1" t="s">
        <v>44</v>
      </c>
      <c r="H2931">
        <v>2757834</v>
      </c>
      <c r="I2931">
        <v>276600</v>
      </c>
      <c r="J2931">
        <v>2866</v>
      </c>
      <c r="K2931">
        <v>32837</v>
      </c>
      <c r="L2931">
        <f>bbdd_Social_Media_Trends[[#This Row],[Likes]]+bbdd_Social_Media_Trends[[#This Row],[Shares]]+bbdd_Social_Media_Trends[[#This Row],[Comments]]</f>
        <v>312303</v>
      </c>
      <c r="M2931">
        <f>bbdd_Social_Media_Trends[[#This Row],[Interactions]]/bbdd_Social_Media_Trends[[#This Row],[Views]]</f>
        <v>0.11324213132480054</v>
      </c>
      <c r="N2931" s="1" t="s">
        <v>29</v>
      </c>
      <c r="O2931" s="4">
        <f t="shared" si="45"/>
        <v>0</v>
      </c>
    </row>
    <row r="2932" spans="1:15">
      <c r="A2932" s="1" t="s">
        <v>2972</v>
      </c>
      <c r="B2932" s="2">
        <v>45012</v>
      </c>
      <c r="C2932" s="13" t="str">
        <f>TEXT(bbdd_Social_Media_Trends[[#This Row],[Post_Date]],"aaaa-mm")</f>
        <v>2023-03</v>
      </c>
      <c r="D2932" s="1" t="s">
        <v>24</v>
      </c>
      <c r="E2932" s="1" t="s">
        <v>19</v>
      </c>
      <c r="F2932" s="1" t="s">
        <v>36</v>
      </c>
      <c r="G2932" s="1" t="s">
        <v>21</v>
      </c>
      <c r="H2932">
        <v>2063181</v>
      </c>
      <c r="I2932">
        <v>239205</v>
      </c>
      <c r="J2932">
        <v>91849</v>
      </c>
      <c r="K2932">
        <v>32228</v>
      </c>
      <c r="L2932">
        <f>bbdd_Social_Media_Trends[[#This Row],[Likes]]+bbdd_Social_Media_Trends[[#This Row],[Shares]]+bbdd_Social_Media_Trends[[#This Row],[Comments]]</f>
        <v>363282</v>
      </c>
      <c r="M2932">
        <f>bbdd_Social_Media_Trends[[#This Row],[Interactions]]/bbdd_Social_Media_Trends[[#This Row],[Views]]</f>
        <v>0.17607858932396139</v>
      </c>
      <c r="N2932" s="1" t="s">
        <v>16</v>
      </c>
      <c r="O2932" s="4">
        <f t="shared" si="45"/>
        <v>0</v>
      </c>
    </row>
    <row r="2933" spans="1:15">
      <c r="A2933" s="1" t="s">
        <v>2973</v>
      </c>
      <c r="B2933" s="2">
        <v>44936</v>
      </c>
      <c r="C2933" s="13" t="str">
        <f>TEXT(bbdd_Social_Media_Trends[[#This Row],[Post_Date]],"aaaa-mm")</f>
        <v>2023-01</v>
      </c>
      <c r="D2933" s="1" t="s">
        <v>24</v>
      </c>
      <c r="E2933" s="1" t="s">
        <v>46</v>
      </c>
      <c r="F2933" s="1" t="s">
        <v>47</v>
      </c>
      <c r="G2933" s="1" t="s">
        <v>60</v>
      </c>
      <c r="H2933">
        <v>3865376</v>
      </c>
      <c r="I2933">
        <v>447014</v>
      </c>
      <c r="J2933">
        <v>7792</v>
      </c>
      <c r="K2933">
        <v>24112</v>
      </c>
      <c r="L2933">
        <f>bbdd_Social_Media_Trends[[#This Row],[Likes]]+bbdd_Social_Media_Trends[[#This Row],[Shares]]+bbdd_Social_Media_Trends[[#This Row],[Comments]]</f>
        <v>478918</v>
      </c>
      <c r="M2933">
        <f>bbdd_Social_Media_Trends[[#This Row],[Interactions]]/bbdd_Social_Media_Trends[[#This Row],[Views]]</f>
        <v>0.1238994602336228</v>
      </c>
      <c r="N2933" s="1" t="s">
        <v>16</v>
      </c>
      <c r="O2933" s="4">
        <f t="shared" si="45"/>
        <v>0</v>
      </c>
    </row>
    <row r="2934" spans="1:15">
      <c r="A2934" s="1" t="s">
        <v>2974</v>
      </c>
      <c r="B2934" s="2">
        <v>44917</v>
      </c>
      <c r="C2934" s="13" t="str">
        <f>TEXT(bbdd_Social_Media_Trends[[#This Row],[Post_Date]],"aaaa-mm")</f>
        <v>2022-12</v>
      </c>
      <c r="D2934" s="1" t="s">
        <v>27</v>
      </c>
      <c r="E2934" s="1" t="s">
        <v>46</v>
      </c>
      <c r="F2934" s="1" t="s">
        <v>41</v>
      </c>
      <c r="G2934" s="1" t="s">
        <v>25</v>
      </c>
      <c r="H2934">
        <v>1541499</v>
      </c>
      <c r="I2934">
        <v>475565</v>
      </c>
      <c r="J2934">
        <v>3796</v>
      </c>
      <c r="K2934">
        <v>18382</v>
      </c>
      <c r="L2934">
        <f>bbdd_Social_Media_Trends[[#This Row],[Likes]]+bbdd_Social_Media_Trends[[#This Row],[Shares]]+bbdd_Social_Media_Trends[[#This Row],[Comments]]</f>
        <v>497743</v>
      </c>
      <c r="M2934">
        <f>bbdd_Social_Media_Trends[[#This Row],[Interactions]]/bbdd_Social_Media_Trends[[#This Row],[Views]]</f>
        <v>0.32289544138530091</v>
      </c>
      <c r="N2934" s="1" t="s">
        <v>29</v>
      </c>
      <c r="O2934" s="4">
        <f t="shared" si="45"/>
        <v>0</v>
      </c>
    </row>
    <row r="2935" spans="1:15">
      <c r="A2935" s="1" t="s">
        <v>2975</v>
      </c>
      <c r="B2935" s="2">
        <v>45180</v>
      </c>
      <c r="C2935" s="13" t="str">
        <f>TEXT(bbdd_Social_Media_Trends[[#This Row],[Post_Date]],"aaaa-mm")</f>
        <v>2023-09</v>
      </c>
      <c r="D2935" s="1" t="s">
        <v>27</v>
      </c>
      <c r="E2935" s="1" t="s">
        <v>35</v>
      </c>
      <c r="F2935" s="1" t="s">
        <v>41</v>
      </c>
      <c r="G2935" s="1" t="s">
        <v>60</v>
      </c>
      <c r="H2935">
        <v>1344792</v>
      </c>
      <c r="I2935">
        <v>449897</v>
      </c>
      <c r="J2935">
        <v>18592</v>
      </c>
      <c r="K2935">
        <v>42691</v>
      </c>
      <c r="L2935">
        <f>bbdd_Social_Media_Trends[[#This Row],[Likes]]+bbdd_Social_Media_Trends[[#This Row],[Shares]]+bbdd_Social_Media_Trends[[#This Row],[Comments]]</f>
        <v>511180</v>
      </c>
      <c r="M2935">
        <f>bbdd_Social_Media_Trends[[#This Row],[Interactions]]/bbdd_Social_Media_Trends[[#This Row],[Views]]</f>
        <v>0.38011826364225842</v>
      </c>
      <c r="N2935" s="1" t="s">
        <v>16</v>
      </c>
      <c r="O2935" s="4">
        <f t="shared" si="45"/>
        <v>0</v>
      </c>
    </row>
    <row r="2936" spans="1:15">
      <c r="A2936" s="1" t="s">
        <v>2976</v>
      </c>
      <c r="B2936" s="2">
        <v>44871</v>
      </c>
      <c r="C2936" s="13" t="str">
        <f>TEXT(bbdd_Social_Media_Trends[[#This Row],[Post_Date]],"aaaa-mm")</f>
        <v>2022-11</v>
      </c>
      <c r="D2936" s="1" t="s">
        <v>18</v>
      </c>
      <c r="E2936" s="1" t="s">
        <v>57</v>
      </c>
      <c r="F2936" s="1" t="s">
        <v>41</v>
      </c>
      <c r="G2936" s="1" t="s">
        <v>44</v>
      </c>
      <c r="H2936">
        <v>3184440</v>
      </c>
      <c r="I2936">
        <v>427144</v>
      </c>
      <c r="J2936">
        <v>76762</v>
      </c>
      <c r="K2936">
        <v>16306</v>
      </c>
      <c r="L2936">
        <f>bbdd_Social_Media_Trends[[#This Row],[Likes]]+bbdd_Social_Media_Trends[[#This Row],[Shares]]+bbdd_Social_Media_Trends[[#This Row],[Comments]]</f>
        <v>520212</v>
      </c>
      <c r="M2936">
        <f>bbdd_Social_Media_Trends[[#This Row],[Interactions]]/bbdd_Social_Media_Trends[[#This Row],[Views]]</f>
        <v>0.16336059087312055</v>
      </c>
      <c r="N2936" s="1" t="s">
        <v>16</v>
      </c>
      <c r="O2936" s="4">
        <f t="shared" si="45"/>
        <v>0</v>
      </c>
    </row>
    <row r="2937" spans="1:15">
      <c r="A2937" s="1" t="s">
        <v>2977</v>
      </c>
      <c r="B2937" s="2">
        <v>45125</v>
      </c>
      <c r="C2937" s="13" t="str">
        <f>TEXT(bbdd_Social_Media_Trends[[#This Row],[Post_Date]],"aaaa-mm")</f>
        <v>2023-07</v>
      </c>
      <c r="D2937" s="1" t="s">
        <v>27</v>
      </c>
      <c r="E2937" s="1" t="s">
        <v>39</v>
      </c>
      <c r="F2937" s="1" t="s">
        <v>20</v>
      </c>
      <c r="G2937" s="1" t="s">
        <v>15</v>
      </c>
      <c r="H2937">
        <v>288978</v>
      </c>
      <c r="I2937">
        <v>134592</v>
      </c>
      <c r="J2937">
        <v>30125</v>
      </c>
      <c r="K2937">
        <v>13424</v>
      </c>
      <c r="L2937">
        <f>bbdd_Social_Media_Trends[[#This Row],[Likes]]+bbdd_Social_Media_Trends[[#This Row],[Shares]]+bbdd_Social_Media_Trends[[#This Row],[Comments]]</f>
        <v>178141</v>
      </c>
      <c r="M2937">
        <f>bbdd_Social_Media_Trends[[#This Row],[Interactions]]/bbdd_Social_Media_Trends[[#This Row],[Views]]</f>
        <v>0.61645177141512497</v>
      </c>
      <c r="N2937" s="1" t="s">
        <v>22</v>
      </c>
      <c r="O2937" s="4">
        <f t="shared" si="45"/>
        <v>0</v>
      </c>
    </row>
    <row r="2938" spans="1:15">
      <c r="A2938" s="1" t="s">
        <v>2978</v>
      </c>
      <c r="B2938" s="2">
        <v>44581</v>
      </c>
      <c r="C2938" s="13" t="str">
        <f>TEXT(bbdd_Social_Media_Trends[[#This Row],[Post_Date]],"aaaa-mm")</f>
        <v>2022-01</v>
      </c>
      <c r="D2938" s="1" t="s">
        <v>27</v>
      </c>
      <c r="E2938" s="1" t="s">
        <v>35</v>
      </c>
      <c r="F2938" s="1" t="s">
        <v>20</v>
      </c>
      <c r="G2938" s="1" t="s">
        <v>37</v>
      </c>
      <c r="H2938">
        <v>2525420</v>
      </c>
      <c r="I2938">
        <v>342345</v>
      </c>
      <c r="J2938">
        <v>97958</v>
      </c>
      <c r="K2938">
        <v>35913</v>
      </c>
      <c r="L2938">
        <f>bbdd_Social_Media_Trends[[#This Row],[Likes]]+bbdd_Social_Media_Trends[[#This Row],[Shares]]+bbdd_Social_Media_Trends[[#This Row],[Comments]]</f>
        <v>476216</v>
      </c>
      <c r="M2938">
        <f>bbdd_Social_Media_Trends[[#This Row],[Interactions]]/bbdd_Social_Media_Trends[[#This Row],[Views]]</f>
        <v>0.18856903010192363</v>
      </c>
      <c r="N2938" s="1" t="s">
        <v>29</v>
      </c>
      <c r="O2938" s="4">
        <f t="shared" si="45"/>
        <v>0</v>
      </c>
    </row>
    <row r="2939" spans="1:15">
      <c r="A2939" s="1" t="s">
        <v>2979</v>
      </c>
      <c r="B2939" s="2">
        <v>44958</v>
      </c>
      <c r="C2939" s="13" t="str">
        <f>TEXT(bbdd_Social_Media_Trends[[#This Row],[Post_Date]],"aaaa-mm")</f>
        <v>2023-02</v>
      </c>
      <c r="D2939" s="1" t="s">
        <v>24</v>
      </c>
      <c r="E2939" s="1" t="s">
        <v>35</v>
      </c>
      <c r="F2939" s="1" t="s">
        <v>32</v>
      </c>
      <c r="G2939" s="1" t="s">
        <v>15</v>
      </c>
      <c r="H2939">
        <v>4674026</v>
      </c>
      <c r="I2939">
        <v>14183</v>
      </c>
      <c r="J2939">
        <v>71809</v>
      </c>
      <c r="K2939">
        <v>4162</v>
      </c>
      <c r="L2939">
        <f>bbdd_Social_Media_Trends[[#This Row],[Likes]]+bbdd_Social_Media_Trends[[#This Row],[Shares]]+bbdd_Social_Media_Trends[[#This Row],[Comments]]</f>
        <v>90154</v>
      </c>
      <c r="M2939">
        <f>bbdd_Social_Media_Trends[[#This Row],[Interactions]]/bbdd_Social_Media_Trends[[#This Row],[Views]]</f>
        <v>1.9288296641909994E-2</v>
      </c>
      <c r="N2939" s="1" t="s">
        <v>29</v>
      </c>
      <c r="O2939" s="4">
        <f t="shared" si="45"/>
        <v>0</v>
      </c>
    </row>
    <row r="2940" spans="1:15">
      <c r="A2940" s="1" t="s">
        <v>2980</v>
      </c>
      <c r="B2940" s="2">
        <v>45166</v>
      </c>
      <c r="C2940" s="13" t="str">
        <f>TEXT(bbdd_Social_Media_Trends[[#This Row],[Post_Date]],"aaaa-mm")</f>
        <v>2023-08</v>
      </c>
      <c r="D2940" s="1" t="s">
        <v>27</v>
      </c>
      <c r="E2940" s="1" t="s">
        <v>57</v>
      </c>
      <c r="F2940" s="1" t="s">
        <v>47</v>
      </c>
      <c r="G2940" s="1" t="s">
        <v>25</v>
      </c>
      <c r="H2940">
        <v>3385451</v>
      </c>
      <c r="I2940">
        <v>448723</v>
      </c>
      <c r="J2940">
        <v>7234</v>
      </c>
      <c r="K2940">
        <v>43129</v>
      </c>
      <c r="L2940">
        <f>bbdd_Social_Media_Trends[[#This Row],[Likes]]+bbdd_Social_Media_Trends[[#This Row],[Shares]]+bbdd_Social_Media_Trends[[#This Row],[Comments]]</f>
        <v>499086</v>
      </c>
      <c r="M2940">
        <f>bbdd_Social_Media_Trends[[#This Row],[Interactions]]/bbdd_Social_Media_Trends[[#This Row],[Views]]</f>
        <v>0.14742083107981774</v>
      </c>
      <c r="N2940" s="1" t="s">
        <v>29</v>
      </c>
      <c r="O2940" s="4">
        <f t="shared" si="45"/>
        <v>0</v>
      </c>
    </row>
    <row r="2941" spans="1:15">
      <c r="A2941" s="1" t="s">
        <v>2981</v>
      </c>
      <c r="B2941" s="2">
        <v>44998</v>
      </c>
      <c r="C2941" s="13" t="str">
        <f>TEXT(bbdd_Social_Media_Trends[[#This Row],[Post_Date]],"aaaa-mm")</f>
        <v>2023-03</v>
      </c>
      <c r="D2941" s="1" t="s">
        <v>27</v>
      </c>
      <c r="E2941" s="1" t="s">
        <v>59</v>
      </c>
      <c r="F2941" s="1" t="s">
        <v>14</v>
      </c>
      <c r="G2941" s="1" t="s">
        <v>44</v>
      </c>
      <c r="H2941">
        <v>4480208</v>
      </c>
      <c r="I2941">
        <v>192047</v>
      </c>
      <c r="J2941">
        <v>40789</v>
      </c>
      <c r="K2941">
        <v>19329</v>
      </c>
      <c r="L2941">
        <f>bbdd_Social_Media_Trends[[#This Row],[Likes]]+bbdd_Social_Media_Trends[[#This Row],[Shares]]+bbdd_Social_Media_Trends[[#This Row],[Comments]]</f>
        <v>252165</v>
      </c>
      <c r="M2941">
        <f>bbdd_Social_Media_Trends[[#This Row],[Interactions]]/bbdd_Social_Media_Trends[[#This Row],[Views]]</f>
        <v>5.628421716134608E-2</v>
      </c>
      <c r="N2941" s="1" t="s">
        <v>16</v>
      </c>
      <c r="O2941" s="4">
        <f t="shared" si="45"/>
        <v>0</v>
      </c>
    </row>
    <row r="2942" spans="1:15">
      <c r="A2942" s="1" t="s">
        <v>2982</v>
      </c>
      <c r="B2942" s="2">
        <v>45266</v>
      </c>
      <c r="C2942" s="13" t="str">
        <f>TEXT(bbdd_Social_Media_Trends[[#This Row],[Post_Date]],"aaaa-mm")</f>
        <v>2023-12</v>
      </c>
      <c r="D2942" s="1" t="s">
        <v>27</v>
      </c>
      <c r="E2942" s="1" t="s">
        <v>35</v>
      </c>
      <c r="F2942" s="1" t="s">
        <v>32</v>
      </c>
      <c r="G2942" s="1" t="s">
        <v>28</v>
      </c>
      <c r="H2942">
        <v>836115</v>
      </c>
      <c r="I2942">
        <v>492019</v>
      </c>
      <c r="J2942">
        <v>57301</v>
      </c>
      <c r="K2942">
        <v>31743</v>
      </c>
      <c r="L2942">
        <f>bbdd_Social_Media_Trends[[#This Row],[Likes]]+bbdd_Social_Media_Trends[[#This Row],[Shares]]+bbdd_Social_Media_Trends[[#This Row],[Comments]]</f>
        <v>581063</v>
      </c>
      <c r="M2942">
        <f>bbdd_Social_Media_Trends[[#This Row],[Interactions]]/bbdd_Social_Media_Trends[[#This Row],[Views]]</f>
        <v>0.69495583741470968</v>
      </c>
      <c r="N2942" s="1" t="s">
        <v>16</v>
      </c>
      <c r="O2942" s="4">
        <f t="shared" si="45"/>
        <v>0</v>
      </c>
    </row>
    <row r="2943" spans="1:15">
      <c r="A2943" s="1" t="s">
        <v>2983</v>
      </c>
      <c r="B2943" s="2">
        <v>45217</v>
      </c>
      <c r="C2943" s="13" t="str">
        <f>TEXT(bbdd_Social_Media_Trends[[#This Row],[Post_Date]],"aaaa-mm")</f>
        <v>2023-10</v>
      </c>
      <c r="D2943" s="1" t="s">
        <v>18</v>
      </c>
      <c r="E2943" s="1" t="s">
        <v>52</v>
      </c>
      <c r="F2943" s="1" t="s">
        <v>41</v>
      </c>
      <c r="G2943" s="1" t="s">
        <v>25</v>
      </c>
      <c r="H2943">
        <v>4116538</v>
      </c>
      <c r="I2943">
        <v>248427</v>
      </c>
      <c r="J2943">
        <v>78029</v>
      </c>
      <c r="K2943">
        <v>35739</v>
      </c>
      <c r="L2943">
        <f>bbdd_Social_Media_Trends[[#This Row],[Likes]]+bbdd_Social_Media_Trends[[#This Row],[Shares]]+bbdd_Social_Media_Trends[[#This Row],[Comments]]</f>
        <v>362195</v>
      </c>
      <c r="M2943">
        <f>bbdd_Social_Media_Trends[[#This Row],[Interactions]]/bbdd_Social_Media_Trends[[#This Row],[Views]]</f>
        <v>8.7985341080296112E-2</v>
      </c>
      <c r="N2943" s="1" t="s">
        <v>22</v>
      </c>
      <c r="O2943" s="4">
        <f t="shared" si="45"/>
        <v>0</v>
      </c>
    </row>
    <row r="2944" spans="1:15">
      <c r="A2944" s="1" t="s">
        <v>2984</v>
      </c>
      <c r="B2944" s="2">
        <v>44659</v>
      </c>
      <c r="C2944" s="13" t="str">
        <f>TEXT(bbdd_Social_Media_Trends[[#This Row],[Post_Date]],"aaaa-mm")</f>
        <v>2022-04</v>
      </c>
      <c r="D2944" s="1" t="s">
        <v>12</v>
      </c>
      <c r="E2944" s="1" t="s">
        <v>13</v>
      </c>
      <c r="F2944" s="1" t="s">
        <v>36</v>
      </c>
      <c r="G2944" s="1" t="s">
        <v>50</v>
      </c>
      <c r="H2944">
        <v>1649017</v>
      </c>
      <c r="I2944">
        <v>231068</v>
      </c>
      <c r="J2944">
        <v>47895</v>
      </c>
      <c r="K2944">
        <v>22587</v>
      </c>
      <c r="L2944">
        <f>bbdd_Social_Media_Trends[[#This Row],[Likes]]+bbdd_Social_Media_Trends[[#This Row],[Shares]]+bbdd_Social_Media_Trends[[#This Row],[Comments]]</f>
        <v>301550</v>
      </c>
      <c r="M2944">
        <f>bbdd_Social_Media_Trends[[#This Row],[Interactions]]/bbdd_Social_Media_Trends[[#This Row],[Views]]</f>
        <v>0.182866519872142</v>
      </c>
      <c r="N2944" s="1" t="s">
        <v>16</v>
      </c>
      <c r="O2944" s="4">
        <f t="shared" si="45"/>
        <v>0</v>
      </c>
    </row>
    <row r="2945" spans="1:15">
      <c r="A2945" s="1" t="s">
        <v>2985</v>
      </c>
      <c r="B2945" s="2">
        <v>44924</v>
      </c>
      <c r="C2945" s="13" t="str">
        <f>TEXT(bbdd_Social_Media_Trends[[#This Row],[Post_Date]],"aaaa-mm")</f>
        <v>2022-12</v>
      </c>
      <c r="D2945" s="1" t="s">
        <v>18</v>
      </c>
      <c r="E2945" s="1" t="s">
        <v>19</v>
      </c>
      <c r="F2945" s="1" t="s">
        <v>36</v>
      </c>
      <c r="G2945" s="1" t="s">
        <v>25</v>
      </c>
      <c r="H2945">
        <v>3233439</v>
      </c>
      <c r="I2945">
        <v>234569</v>
      </c>
      <c r="J2945">
        <v>33026</v>
      </c>
      <c r="K2945">
        <v>19726</v>
      </c>
      <c r="L2945">
        <f>bbdd_Social_Media_Trends[[#This Row],[Likes]]+bbdd_Social_Media_Trends[[#This Row],[Shares]]+bbdd_Social_Media_Trends[[#This Row],[Comments]]</f>
        <v>287321</v>
      </c>
      <c r="M2945">
        <f>bbdd_Social_Media_Trends[[#This Row],[Interactions]]/bbdd_Social_Media_Trends[[#This Row],[Views]]</f>
        <v>8.8859260991161426E-2</v>
      </c>
      <c r="N2945" s="1" t="s">
        <v>16</v>
      </c>
      <c r="O2945" s="4">
        <f t="shared" si="45"/>
        <v>0</v>
      </c>
    </row>
    <row r="2946" spans="1:15">
      <c r="A2946" s="1" t="s">
        <v>2986</v>
      </c>
      <c r="B2946" s="2">
        <v>44587</v>
      </c>
      <c r="C2946" s="13" t="str">
        <f>TEXT(bbdd_Social_Media_Trends[[#This Row],[Post_Date]],"aaaa-mm")</f>
        <v>2022-01</v>
      </c>
      <c r="D2946" s="1" t="s">
        <v>18</v>
      </c>
      <c r="E2946" s="1" t="s">
        <v>59</v>
      </c>
      <c r="F2946" s="1" t="s">
        <v>14</v>
      </c>
      <c r="G2946" s="1" t="s">
        <v>60</v>
      </c>
      <c r="H2946">
        <v>1745859</v>
      </c>
      <c r="I2946">
        <v>326923</v>
      </c>
      <c r="J2946">
        <v>67496</v>
      </c>
      <c r="K2946">
        <v>2336</v>
      </c>
      <c r="L2946">
        <f>bbdd_Social_Media_Trends[[#This Row],[Likes]]+bbdd_Social_Media_Trends[[#This Row],[Shares]]+bbdd_Social_Media_Trends[[#This Row],[Comments]]</f>
        <v>396755</v>
      </c>
      <c r="M2946">
        <f>bbdd_Social_Media_Trends[[#This Row],[Interactions]]/bbdd_Social_Media_Trends[[#This Row],[Views]]</f>
        <v>0.2272548928636276</v>
      </c>
      <c r="N2946" s="1" t="s">
        <v>16</v>
      </c>
      <c r="O2946" s="4">
        <f t="shared" ref="O2946:O3009" si="46">IF(ISERROR(VLOOKUP(A2946,A2947:A7944,1,FALSE)),0, 1)</f>
        <v>0</v>
      </c>
    </row>
    <row r="2947" spans="1:15">
      <c r="A2947" s="1" t="s">
        <v>2987</v>
      </c>
      <c r="B2947" s="2">
        <v>44884</v>
      </c>
      <c r="C2947" s="13" t="str">
        <f>TEXT(bbdd_Social_Media_Trends[[#This Row],[Post_Date]],"aaaa-mm")</f>
        <v>2022-11</v>
      </c>
      <c r="D2947" s="1" t="s">
        <v>27</v>
      </c>
      <c r="E2947" s="1" t="s">
        <v>13</v>
      </c>
      <c r="F2947" s="1" t="s">
        <v>47</v>
      </c>
      <c r="G2947" s="1" t="s">
        <v>25</v>
      </c>
      <c r="H2947">
        <v>4540861</v>
      </c>
      <c r="I2947">
        <v>63459</v>
      </c>
      <c r="J2947">
        <v>21936</v>
      </c>
      <c r="K2947">
        <v>36939</v>
      </c>
      <c r="L2947">
        <f>bbdd_Social_Media_Trends[[#This Row],[Likes]]+bbdd_Social_Media_Trends[[#This Row],[Shares]]+bbdd_Social_Media_Trends[[#This Row],[Comments]]</f>
        <v>122334</v>
      </c>
      <c r="M2947">
        <f>bbdd_Social_Media_Trends[[#This Row],[Interactions]]/bbdd_Social_Media_Trends[[#This Row],[Views]]</f>
        <v>2.6940705738405117E-2</v>
      </c>
      <c r="N2947" s="1" t="s">
        <v>22</v>
      </c>
      <c r="O2947" s="4">
        <f t="shared" si="46"/>
        <v>0</v>
      </c>
    </row>
    <row r="2948" spans="1:15">
      <c r="A2948" s="1" t="s">
        <v>2988</v>
      </c>
      <c r="B2948" s="2">
        <v>45055</v>
      </c>
      <c r="C2948" s="13" t="str">
        <f>TEXT(bbdd_Social_Media_Trends[[#This Row],[Post_Date]],"aaaa-mm")</f>
        <v>2023-05</v>
      </c>
      <c r="D2948" s="1" t="s">
        <v>24</v>
      </c>
      <c r="E2948" s="1" t="s">
        <v>49</v>
      </c>
      <c r="F2948" s="1" t="s">
        <v>32</v>
      </c>
      <c r="G2948" s="1" t="s">
        <v>60</v>
      </c>
      <c r="H2948">
        <v>3368920</v>
      </c>
      <c r="I2948">
        <v>471654</v>
      </c>
      <c r="J2948">
        <v>86384</v>
      </c>
      <c r="K2948">
        <v>1266</v>
      </c>
      <c r="L2948">
        <f>bbdd_Social_Media_Trends[[#This Row],[Likes]]+bbdd_Social_Media_Trends[[#This Row],[Shares]]+bbdd_Social_Media_Trends[[#This Row],[Comments]]</f>
        <v>559304</v>
      </c>
      <c r="M2948">
        <f>bbdd_Social_Media_Trends[[#This Row],[Interactions]]/bbdd_Social_Media_Trends[[#This Row],[Views]]</f>
        <v>0.16601878346769885</v>
      </c>
      <c r="N2948" s="1" t="s">
        <v>22</v>
      </c>
      <c r="O2948" s="4">
        <f t="shared" si="46"/>
        <v>0</v>
      </c>
    </row>
    <row r="2949" spans="1:15">
      <c r="A2949" s="1" t="s">
        <v>2989</v>
      </c>
      <c r="B2949" s="2">
        <v>44891</v>
      </c>
      <c r="C2949" s="13" t="str">
        <f>TEXT(bbdd_Social_Media_Trends[[#This Row],[Post_Date]],"aaaa-mm")</f>
        <v>2022-11</v>
      </c>
      <c r="D2949" s="1" t="s">
        <v>27</v>
      </c>
      <c r="E2949" s="1" t="s">
        <v>49</v>
      </c>
      <c r="F2949" s="1" t="s">
        <v>41</v>
      </c>
      <c r="G2949" s="1" t="s">
        <v>60</v>
      </c>
      <c r="H2949">
        <v>779573</v>
      </c>
      <c r="I2949">
        <v>185117</v>
      </c>
      <c r="J2949">
        <v>41077</v>
      </c>
      <c r="K2949">
        <v>26964</v>
      </c>
      <c r="L2949">
        <f>bbdd_Social_Media_Trends[[#This Row],[Likes]]+bbdd_Social_Media_Trends[[#This Row],[Shares]]+bbdd_Social_Media_Trends[[#This Row],[Comments]]</f>
        <v>253158</v>
      </c>
      <c r="M2949">
        <f>bbdd_Social_Media_Trends[[#This Row],[Interactions]]/bbdd_Social_Media_Trends[[#This Row],[Views]]</f>
        <v>0.32473931241846499</v>
      </c>
      <c r="N2949" s="1" t="s">
        <v>16</v>
      </c>
      <c r="O2949" s="4">
        <f t="shared" si="46"/>
        <v>0</v>
      </c>
    </row>
    <row r="2950" spans="1:15">
      <c r="A2950" s="1" t="s">
        <v>2990</v>
      </c>
      <c r="B2950" s="2">
        <v>44779</v>
      </c>
      <c r="C2950" s="13" t="str">
        <f>TEXT(bbdd_Social_Media_Trends[[#This Row],[Post_Date]],"aaaa-mm")</f>
        <v>2022-08</v>
      </c>
      <c r="D2950" s="1" t="s">
        <v>18</v>
      </c>
      <c r="E2950" s="1" t="s">
        <v>31</v>
      </c>
      <c r="F2950" s="1" t="s">
        <v>32</v>
      </c>
      <c r="G2950" s="1" t="s">
        <v>21</v>
      </c>
      <c r="H2950">
        <v>4669272</v>
      </c>
      <c r="I2950">
        <v>368176</v>
      </c>
      <c r="J2950">
        <v>25124</v>
      </c>
      <c r="K2950">
        <v>26215</v>
      </c>
      <c r="L2950">
        <f>bbdd_Social_Media_Trends[[#This Row],[Likes]]+bbdd_Social_Media_Trends[[#This Row],[Shares]]+bbdd_Social_Media_Trends[[#This Row],[Comments]]</f>
        <v>419515</v>
      </c>
      <c r="M2950">
        <f>bbdd_Social_Media_Trends[[#This Row],[Interactions]]/bbdd_Social_Media_Trends[[#This Row],[Views]]</f>
        <v>8.9845911739560261E-2</v>
      </c>
      <c r="N2950" s="1" t="s">
        <v>22</v>
      </c>
      <c r="O2950" s="4">
        <f t="shared" si="46"/>
        <v>0</v>
      </c>
    </row>
    <row r="2951" spans="1:15">
      <c r="A2951" s="1" t="s">
        <v>2991</v>
      </c>
      <c r="B2951" s="2">
        <v>45099</v>
      </c>
      <c r="C2951" s="13" t="str">
        <f>TEXT(bbdd_Social_Media_Trends[[#This Row],[Post_Date]],"aaaa-mm")</f>
        <v>2023-06</v>
      </c>
      <c r="D2951" s="1" t="s">
        <v>24</v>
      </c>
      <c r="E2951" s="1" t="s">
        <v>31</v>
      </c>
      <c r="F2951" s="1" t="s">
        <v>36</v>
      </c>
      <c r="G2951" s="1" t="s">
        <v>21</v>
      </c>
      <c r="H2951">
        <v>920290</v>
      </c>
      <c r="I2951">
        <v>158850</v>
      </c>
      <c r="J2951">
        <v>294</v>
      </c>
      <c r="K2951">
        <v>20188</v>
      </c>
      <c r="L2951">
        <f>bbdd_Social_Media_Trends[[#This Row],[Likes]]+bbdd_Social_Media_Trends[[#This Row],[Shares]]+bbdd_Social_Media_Trends[[#This Row],[Comments]]</f>
        <v>179332</v>
      </c>
      <c r="M2951">
        <f>bbdd_Social_Media_Trends[[#This Row],[Interactions]]/bbdd_Social_Media_Trends[[#This Row],[Views]]</f>
        <v>0.19486466222603743</v>
      </c>
      <c r="N2951" s="1" t="s">
        <v>22</v>
      </c>
      <c r="O2951" s="4">
        <f t="shared" si="46"/>
        <v>0</v>
      </c>
    </row>
    <row r="2952" spans="1:15">
      <c r="A2952" s="1" t="s">
        <v>2992</v>
      </c>
      <c r="B2952" s="2">
        <v>44739</v>
      </c>
      <c r="C2952" s="13" t="str">
        <f>TEXT(bbdd_Social_Media_Trends[[#This Row],[Post_Date]],"aaaa-mm")</f>
        <v>2022-06</v>
      </c>
      <c r="D2952" s="1" t="s">
        <v>12</v>
      </c>
      <c r="E2952" s="1" t="s">
        <v>57</v>
      </c>
      <c r="F2952" s="1" t="s">
        <v>41</v>
      </c>
      <c r="G2952" s="1" t="s">
        <v>25</v>
      </c>
      <c r="H2952">
        <v>880025</v>
      </c>
      <c r="I2952">
        <v>262765</v>
      </c>
      <c r="J2952">
        <v>56763</v>
      </c>
      <c r="K2952">
        <v>25619</v>
      </c>
      <c r="L2952">
        <f>bbdd_Social_Media_Trends[[#This Row],[Likes]]+bbdd_Social_Media_Trends[[#This Row],[Shares]]+bbdd_Social_Media_Trends[[#This Row],[Comments]]</f>
        <v>345147</v>
      </c>
      <c r="M2952">
        <f>bbdd_Social_Media_Trends[[#This Row],[Interactions]]/bbdd_Social_Media_Trends[[#This Row],[Views]]</f>
        <v>0.39220135791596827</v>
      </c>
      <c r="N2952" s="1" t="s">
        <v>29</v>
      </c>
      <c r="O2952" s="4">
        <f t="shared" si="46"/>
        <v>0</v>
      </c>
    </row>
    <row r="2953" spans="1:15">
      <c r="A2953" s="1" t="s">
        <v>2993</v>
      </c>
      <c r="B2953" s="2">
        <v>44813</v>
      </c>
      <c r="C2953" s="13" t="str">
        <f>TEXT(bbdd_Social_Media_Trends[[#This Row],[Post_Date]],"aaaa-mm")</f>
        <v>2022-09</v>
      </c>
      <c r="D2953" s="1" t="s">
        <v>24</v>
      </c>
      <c r="E2953" s="1" t="s">
        <v>59</v>
      </c>
      <c r="F2953" s="1" t="s">
        <v>41</v>
      </c>
      <c r="G2953" s="1" t="s">
        <v>60</v>
      </c>
      <c r="H2953">
        <v>1876032</v>
      </c>
      <c r="I2953">
        <v>167583</v>
      </c>
      <c r="J2953">
        <v>51085</v>
      </c>
      <c r="K2953">
        <v>16692</v>
      </c>
      <c r="L2953">
        <f>bbdd_Social_Media_Trends[[#This Row],[Likes]]+bbdd_Social_Media_Trends[[#This Row],[Shares]]+bbdd_Social_Media_Trends[[#This Row],[Comments]]</f>
        <v>235360</v>
      </c>
      <c r="M2953">
        <f>bbdd_Social_Media_Trends[[#This Row],[Interactions]]/bbdd_Social_Media_Trends[[#This Row],[Views]]</f>
        <v>0.12545628219561286</v>
      </c>
      <c r="N2953" s="1" t="s">
        <v>29</v>
      </c>
      <c r="O2953" s="4">
        <f t="shared" si="46"/>
        <v>0</v>
      </c>
    </row>
    <row r="2954" spans="1:15">
      <c r="A2954" s="1" t="s">
        <v>2994</v>
      </c>
      <c r="B2954" s="2">
        <v>44763</v>
      </c>
      <c r="C2954" s="13" t="str">
        <f>TEXT(bbdd_Social_Media_Trends[[#This Row],[Post_Date]],"aaaa-mm")</f>
        <v>2022-07</v>
      </c>
      <c r="D2954" s="1" t="s">
        <v>27</v>
      </c>
      <c r="E2954" s="1" t="s">
        <v>57</v>
      </c>
      <c r="F2954" s="1" t="s">
        <v>41</v>
      </c>
      <c r="G2954" s="1" t="s">
        <v>50</v>
      </c>
      <c r="H2954">
        <v>4695675</v>
      </c>
      <c r="I2954">
        <v>332129</v>
      </c>
      <c r="J2954">
        <v>80070</v>
      </c>
      <c r="K2954">
        <v>7343</v>
      </c>
      <c r="L2954">
        <f>bbdd_Social_Media_Trends[[#This Row],[Likes]]+bbdd_Social_Media_Trends[[#This Row],[Shares]]+bbdd_Social_Media_Trends[[#This Row],[Comments]]</f>
        <v>419542</v>
      </c>
      <c r="M2954">
        <f>bbdd_Social_Media_Trends[[#This Row],[Interactions]]/bbdd_Social_Media_Trends[[#This Row],[Views]]</f>
        <v>8.9346473084274361E-2</v>
      </c>
      <c r="N2954" s="1" t="s">
        <v>22</v>
      </c>
      <c r="O2954" s="4">
        <f t="shared" si="46"/>
        <v>0</v>
      </c>
    </row>
    <row r="2955" spans="1:15">
      <c r="A2955" s="1" t="s">
        <v>2995</v>
      </c>
      <c r="B2955" s="2">
        <v>45230</v>
      </c>
      <c r="C2955" s="13" t="str">
        <f>TEXT(bbdd_Social_Media_Trends[[#This Row],[Post_Date]],"aaaa-mm")</f>
        <v>2023-10</v>
      </c>
      <c r="D2955" s="1" t="s">
        <v>18</v>
      </c>
      <c r="E2955" s="1" t="s">
        <v>19</v>
      </c>
      <c r="F2955" s="1" t="s">
        <v>32</v>
      </c>
      <c r="G2955" s="1" t="s">
        <v>28</v>
      </c>
      <c r="H2955">
        <v>3909608</v>
      </c>
      <c r="I2955">
        <v>328265</v>
      </c>
      <c r="J2955">
        <v>91682</v>
      </c>
      <c r="K2955">
        <v>28567</v>
      </c>
      <c r="L2955">
        <f>bbdd_Social_Media_Trends[[#This Row],[Likes]]+bbdd_Social_Media_Trends[[#This Row],[Shares]]+bbdd_Social_Media_Trends[[#This Row],[Comments]]</f>
        <v>448514</v>
      </c>
      <c r="M2955">
        <f>bbdd_Social_Media_Trends[[#This Row],[Interactions]]/bbdd_Social_Media_Trends[[#This Row],[Views]]</f>
        <v>0.11472096435243635</v>
      </c>
      <c r="N2955" s="1" t="s">
        <v>16</v>
      </c>
      <c r="O2955" s="4">
        <f t="shared" si="46"/>
        <v>0</v>
      </c>
    </row>
    <row r="2956" spans="1:15">
      <c r="A2956" s="1" t="s">
        <v>2996</v>
      </c>
      <c r="B2956" s="2">
        <v>44844</v>
      </c>
      <c r="C2956" s="13" t="str">
        <f>TEXT(bbdd_Social_Media_Trends[[#This Row],[Post_Date]],"aaaa-mm")</f>
        <v>2022-10</v>
      </c>
      <c r="D2956" s="1" t="s">
        <v>18</v>
      </c>
      <c r="E2956" s="1" t="s">
        <v>49</v>
      </c>
      <c r="F2956" s="1" t="s">
        <v>14</v>
      </c>
      <c r="G2956" s="1" t="s">
        <v>21</v>
      </c>
      <c r="H2956">
        <v>84988</v>
      </c>
      <c r="I2956">
        <v>3961</v>
      </c>
      <c r="J2956">
        <v>66175</v>
      </c>
      <c r="K2956">
        <v>7174</v>
      </c>
      <c r="L2956">
        <f>bbdd_Social_Media_Trends[[#This Row],[Likes]]+bbdd_Social_Media_Trends[[#This Row],[Shares]]+bbdd_Social_Media_Trends[[#This Row],[Comments]]</f>
        <v>77310</v>
      </c>
      <c r="M2956">
        <f>bbdd_Social_Media_Trends[[#This Row],[Interactions]]/bbdd_Social_Media_Trends[[#This Row],[Views]]</f>
        <v>0.90965783404715961</v>
      </c>
      <c r="N2956" s="1" t="s">
        <v>29</v>
      </c>
      <c r="O2956" s="4">
        <f t="shared" si="46"/>
        <v>0</v>
      </c>
    </row>
    <row r="2957" spans="1:15">
      <c r="A2957" s="1" t="s">
        <v>2997</v>
      </c>
      <c r="B2957" s="2">
        <v>44870</v>
      </c>
      <c r="C2957" s="13" t="str">
        <f>TEXT(bbdd_Social_Media_Trends[[#This Row],[Post_Date]],"aaaa-mm")</f>
        <v>2022-11</v>
      </c>
      <c r="D2957" s="1" t="s">
        <v>12</v>
      </c>
      <c r="E2957" s="1" t="s">
        <v>59</v>
      </c>
      <c r="F2957" s="1" t="s">
        <v>20</v>
      </c>
      <c r="G2957" s="1" t="s">
        <v>28</v>
      </c>
      <c r="H2957">
        <v>4503451</v>
      </c>
      <c r="I2957">
        <v>199050</v>
      </c>
      <c r="J2957">
        <v>10299</v>
      </c>
      <c r="K2957">
        <v>7649</v>
      </c>
      <c r="L2957">
        <f>bbdd_Social_Media_Trends[[#This Row],[Likes]]+bbdd_Social_Media_Trends[[#This Row],[Shares]]+bbdd_Social_Media_Trends[[#This Row],[Comments]]</f>
        <v>216998</v>
      </c>
      <c r="M2957">
        <f>bbdd_Social_Media_Trends[[#This Row],[Interactions]]/bbdd_Social_Media_Trends[[#This Row],[Views]]</f>
        <v>4.8184825370588019E-2</v>
      </c>
      <c r="N2957" s="1" t="s">
        <v>22</v>
      </c>
      <c r="O2957" s="4">
        <f t="shared" si="46"/>
        <v>0</v>
      </c>
    </row>
    <row r="2958" spans="1:15">
      <c r="A2958" s="1" t="s">
        <v>2998</v>
      </c>
      <c r="B2958" s="2">
        <v>44572</v>
      </c>
      <c r="C2958" s="13" t="str">
        <f>TEXT(bbdd_Social_Media_Trends[[#This Row],[Post_Date]],"aaaa-mm")</f>
        <v>2022-01</v>
      </c>
      <c r="D2958" s="1" t="s">
        <v>18</v>
      </c>
      <c r="E2958" s="1" t="s">
        <v>31</v>
      </c>
      <c r="F2958" s="1" t="s">
        <v>47</v>
      </c>
      <c r="G2958" s="1" t="s">
        <v>60</v>
      </c>
      <c r="H2958">
        <v>3869119</v>
      </c>
      <c r="I2958">
        <v>243254</v>
      </c>
      <c r="J2958">
        <v>45272</v>
      </c>
      <c r="K2958">
        <v>41026</v>
      </c>
      <c r="L2958">
        <f>bbdd_Social_Media_Trends[[#This Row],[Likes]]+bbdd_Social_Media_Trends[[#This Row],[Shares]]+bbdd_Social_Media_Trends[[#This Row],[Comments]]</f>
        <v>329552</v>
      </c>
      <c r="M2958">
        <f>bbdd_Social_Media_Trends[[#This Row],[Interactions]]/bbdd_Social_Media_Trends[[#This Row],[Views]]</f>
        <v>8.5174945510851433E-2</v>
      </c>
      <c r="N2958" s="1" t="s">
        <v>22</v>
      </c>
      <c r="O2958" s="4">
        <f t="shared" si="46"/>
        <v>0</v>
      </c>
    </row>
    <row r="2959" spans="1:15">
      <c r="A2959" s="1" t="s">
        <v>2999</v>
      </c>
      <c r="B2959" s="2">
        <v>44727</v>
      </c>
      <c r="C2959" s="13" t="str">
        <f>TEXT(bbdd_Social_Media_Trends[[#This Row],[Post_Date]],"aaaa-mm")</f>
        <v>2022-06</v>
      </c>
      <c r="D2959" s="1" t="s">
        <v>12</v>
      </c>
      <c r="E2959" s="1" t="s">
        <v>52</v>
      </c>
      <c r="F2959" s="1" t="s">
        <v>36</v>
      </c>
      <c r="G2959" s="1" t="s">
        <v>37</v>
      </c>
      <c r="H2959">
        <v>22280</v>
      </c>
      <c r="I2959">
        <v>294546</v>
      </c>
      <c r="J2959">
        <v>89803</v>
      </c>
      <c r="K2959">
        <v>22578</v>
      </c>
      <c r="L2959">
        <f>bbdd_Social_Media_Trends[[#This Row],[Likes]]+bbdd_Social_Media_Trends[[#This Row],[Shares]]+bbdd_Social_Media_Trends[[#This Row],[Comments]]</f>
        <v>406927</v>
      </c>
      <c r="M2959">
        <f>bbdd_Social_Media_Trends[[#This Row],[Interactions]]/bbdd_Social_Media_Trends[[#This Row],[Views]]</f>
        <v>18.264228007181327</v>
      </c>
      <c r="N2959" s="1" t="s">
        <v>22</v>
      </c>
      <c r="O2959" s="4">
        <f t="shared" si="46"/>
        <v>0</v>
      </c>
    </row>
    <row r="2960" spans="1:15">
      <c r="A2960" s="1" t="s">
        <v>3000</v>
      </c>
      <c r="B2960" s="2">
        <v>45161</v>
      </c>
      <c r="C2960" s="13" t="str">
        <f>TEXT(bbdd_Social_Media_Trends[[#This Row],[Post_Date]],"aaaa-mm")</f>
        <v>2023-08</v>
      </c>
      <c r="D2960" s="1" t="s">
        <v>18</v>
      </c>
      <c r="E2960" s="1" t="s">
        <v>59</v>
      </c>
      <c r="F2960" s="1" t="s">
        <v>41</v>
      </c>
      <c r="G2960" s="1" t="s">
        <v>37</v>
      </c>
      <c r="H2960">
        <v>2510654</v>
      </c>
      <c r="I2960">
        <v>222047</v>
      </c>
      <c r="J2960">
        <v>42335</v>
      </c>
      <c r="K2960">
        <v>18710</v>
      </c>
      <c r="L2960">
        <f>bbdd_Social_Media_Trends[[#This Row],[Likes]]+bbdd_Social_Media_Trends[[#This Row],[Shares]]+bbdd_Social_Media_Trends[[#This Row],[Comments]]</f>
        <v>283092</v>
      </c>
      <c r="M2960">
        <f>bbdd_Social_Media_Trends[[#This Row],[Interactions]]/bbdd_Social_Media_Trends[[#This Row],[Views]]</f>
        <v>0.11275627784633008</v>
      </c>
      <c r="N2960" s="1" t="s">
        <v>29</v>
      </c>
      <c r="O2960" s="4">
        <f t="shared" si="46"/>
        <v>0</v>
      </c>
    </row>
    <row r="2961" spans="1:15">
      <c r="A2961" s="1" t="s">
        <v>3001</v>
      </c>
      <c r="B2961" s="2">
        <v>45188</v>
      </c>
      <c r="C2961" s="13" t="str">
        <f>TEXT(bbdd_Social_Media_Trends[[#This Row],[Post_Date]],"aaaa-mm")</f>
        <v>2023-09</v>
      </c>
      <c r="D2961" s="1" t="s">
        <v>12</v>
      </c>
      <c r="E2961" s="1" t="s">
        <v>46</v>
      </c>
      <c r="F2961" s="1" t="s">
        <v>32</v>
      </c>
      <c r="G2961" s="1" t="s">
        <v>60</v>
      </c>
      <c r="H2961">
        <v>1004040</v>
      </c>
      <c r="I2961">
        <v>474058</v>
      </c>
      <c r="J2961">
        <v>29602</v>
      </c>
      <c r="K2961">
        <v>28975</v>
      </c>
      <c r="L2961">
        <f>bbdd_Social_Media_Trends[[#This Row],[Likes]]+bbdd_Social_Media_Trends[[#This Row],[Shares]]+bbdd_Social_Media_Trends[[#This Row],[Comments]]</f>
        <v>532635</v>
      </c>
      <c r="M2961">
        <f>bbdd_Social_Media_Trends[[#This Row],[Interactions]]/bbdd_Social_Media_Trends[[#This Row],[Views]]</f>
        <v>0.53049181307517623</v>
      </c>
      <c r="N2961" s="1" t="s">
        <v>16</v>
      </c>
      <c r="O2961" s="4">
        <f t="shared" si="46"/>
        <v>0</v>
      </c>
    </row>
    <row r="2962" spans="1:15">
      <c r="A2962" s="1" t="s">
        <v>3002</v>
      </c>
      <c r="B2962" s="2">
        <v>44657</v>
      </c>
      <c r="C2962" s="13" t="str">
        <f>TEXT(bbdd_Social_Media_Trends[[#This Row],[Post_Date]],"aaaa-mm")</f>
        <v>2022-04</v>
      </c>
      <c r="D2962" s="1" t="s">
        <v>24</v>
      </c>
      <c r="E2962" s="1" t="s">
        <v>49</v>
      </c>
      <c r="F2962" s="1" t="s">
        <v>14</v>
      </c>
      <c r="G2962" s="1" t="s">
        <v>60</v>
      </c>
      <c r="H2962">
        <v>281947</v>
      </c>
      <c r="I2962">
        <v>466399</v>
      </c>
      <c r="J2962">
        <v>94427</v>
      </c>
      <c r="K2962">
        <v>35399</v>
      </c>
      <c r="L2962">
        <f>bbdd_Social_Media_Trends[[#This Row],[Likes]]+bbdd_Social_Media_Trends[[#This Row],[Shares]]+bbdd_Social_Media_Trends[[#This Row],[Comments]]</f>
        <v>596225</v>
      </c>
      <c r="M2962">
        <f>bbdd_Social_Media_Trends[[#This Row],[Interactions]]/bbdd_Social_Media_Trends[[#This Row],[Views]]</f>
        <v>2.1146704877157765</v>
      </c>
      <c r="N2962" s="1" t="s">
        <v>29</v>
      </c>
      <c r="O2962" s="4">
        <f t="shared" si="46"/>
        <v>0</v>
      </c>
    </row>
    <row r="2963" spans="1:15">
      <c r="A2963" s="1" t="s">
        <v>3003</v>
      </c>
      <c r="B2963" s="2">
        <v>44882</v>
      </c>
      <c r="C2963" s="13" t="str">
        <f>TEXT(bbdd_Social_Media_Trends[[#This Row],[Post_Date]],"aaaa-mm")</f>
        <v>2022-11</v>
      </c>
      <c r="D2963" s="1" t="s">
        <v>24</v>
      </c>
      <c r="E2963" s="1" t="s">
        <v>39</v>
      </c>
      <c r="F2963" s="1" t="s">
        <v>32</v>
      </c>
      <c r="G2963" s="1" t="s">
        <v>50</v>
      </c>
      <c r="H2963">
        <v>435189</v>
      </c>
      <c r="I2963">
        <v>338107</v>
      </c>
      <c r="J2963">
        <v>45878</v>
      </c>
      <c r="K2963">
        <v>11224</v>
      </c>
      <c r="L2963">
        <f>bbdd_Social_Media_Trends[[#This Row],[Likes]]+bbdd_Social_Media_Trends[[#This Row],[Shares]]+bbdd_Social_Media_Trends[[#This Row],[Comments]]</f>
        <v>395209</v>
      </c>
      <c r="M2963">
        <f>bbdd_Social_Media_Trends[[#This Row],[Interactions]]/bbdd_Social_Media_Trends[[#This Row],[Views]]</f>
        <v>0.90813186914191302</v>
      </c>
      <c r="N2963" s="1" t="s">
        <v>29</v>
      </c>
      <c r="O2963" s="4">
        <f t="shared" si="46"/>
        <v>0</v>
      </c>
    </row>
    <row r="2964" spans="1:15">
      <c r="A2964" s="1" t="s">
        <v>3004</v>
      </c>
      <c r="B2964" s="2">
        <v>44627</v>
      </c>
      <c r="C2964" s="13" t="str">
        <f>TEXT(bbdd_Social_Media_Trends[[#This Row],[Post_Date]],"aaaa-mm")</f>
        <v>2022-03</v>
      </c>
      <c r="D2964" s="1" t="s">
        <v>12</v>
      </c>
      <c r="E2964" s="1" t="s">
        <v>35</v>
      </c>
      <c r="F2964" s="1" t="s">
        <v>14</v>
      </c>
      <c r="G2964" s="1" t="s">
        <v>50</v>
      </c>
      <c r="H2964">
        <v>4059525</v>
      </c>
      <c r="I2964">
        <v>396471</v>
      </c>
      <c r="J2964">
        <v>82515</v>
      </c>
      <c r="K2964">
        <v>13107</v>
      </c>
      <c r="L2964">
        <f>bbdd_Social_Media_Trends[[#This Row],[Likes]]+bbdd_Social_Media_Trends[[#This Row],[Shares]]+bbdd_Social_Media_Trends[[#This Row],[Comments]]</f>
        <v>492093</v>
      </c>
      <c r="M2964">
        <f>bbdd_Social_Media_Trends[[#This Row],[Interactions]]/bbdd_Social_Media_Trends[[#This Row],[Views]]</f>
        <v>0.12121935448112772</v>
      </c>
      <c r="N2964" s="1" t="s">
        <v>29</v>
      </c>
      <c r="O2964" s="4">
        <f t="shared" si="46"/>
        <v>0</v>
      </c>
    </row>
    <row r="2965" spans="1:15">
      <c r="A2965" s="1" t="s">
        <v>3005</v>
      </c>
      <c r="B2965" s="2">
        <v>45085</v>
      </c>
      <c r="C2965" s="13" t="str">
        <f>TEXT(bbdd_Social_Media_Trends[[#This Row],[Post_Date]],"aaaa-mm")</f>
        <v>2023-06</v>
      </c>
      <c r="D2965" s="1" t="s">
        <v>18</v>
      </c>
      <c r="E2965" s="1" t="s">
        <v>59</v>
      </c>
      <c r="F2965" s="1" t="s">
        <v>36</v>
      </c>
      <c r="G2965" s="1" t="s">
        <v>60</v>
      </c>
      <c r="H2965">
        <v>1454497</v>
      </c>
      <c r="I2965">
        <v>198979</v>
      </c>
      <c r="J2965">
        <v>27467</v>
      </c>
      <c r="K2965">
        <v>43108</v>
      </c>
      <c r="L2965">
        <f>bbdd_Social_Media_Trends[[#This Row],[Likes]]+bbdd_Social_Media_Trends[[#This Row],[Shares]]+bbdd_Social_Media_Trends[[#This Row],[Comments]]</f>
        <v>269554</v>
      </c>
      <c r="M2965">
        <f>bbdd_Social_Media_Trends[[#This Row],[Interactions]]/bbdd_Social_Media_Trends[[#This Row],[Views]]</f>
        <v>0.18532454862402603</v>
      </c>
      <c r="N2965" s="1" t="s">
        <v>16</v>
      </c>
      <c r="O2965" s="4">
        <f t="shared" si="46"/>
        <v>0</v>
      </c>
    </row>
    <row r="2966" spans="1:15">
      <c r="A2966" s="1" t="s">
        <v>3006</v>
      </c>
      <c r="B2966" s="2">
        <v>44682</v>
      </c>
      <c r="C2966" s="13" t="str">
        <f>TEXT(bbdd_Social_Media_Trends[[#This Row],[Post_Date]],"aaaa-mm")</f>
        <v>2022-05</v>
      </c>
      <c r="D2966" s="1" t="s">
        <v>18</v>
      </c>
      <c r="E2966" s="1" t="s">
        <v>39</v>
      </c>
      <c r="F2966" s="1" t="s">
        <v>14</v>
      </c>
      <c r="G2966" s="1" t="s">
        <v>15</v>
      </c>
      <c r="H2966">
        <v>4636106</v>
      </c>
      <c r="I2966">
        <v>119192</v>
      </c>
      <c r="J2966">
        <v>74078</v>
      </c>
      <c r="K2966">
        <v>46366</v>
      </c>
      <c r="L2966">
        <f>bbdd_Social_Media_Trends[[#This Row],[Likes]]+bbdd_Social_Media_Trends[[#This Row],[Shares]]+bbdd_Social_Media_Trends[[#This Row],[Comments]]</f>
        <v>239636</v>
      </c>
      <c r="M2966">
        <f>bbdd_Social_Media_Trends[[#This Row],[Interactions]]/bbdd_Social_Media_Trends[[#This Row],[Views]]</f>
        <v>5.1689068369014858E-2</v>
      </c>
      <c r="N2966" s="1" t="s">
        <v>29</v>
      </c>
      <c r="O2966" s="4">
        <f t="shared" si="46"/>
        <v>0</v>
      </c>
    </row>
    <row r="2967" spans="1:15">
      <c r="A2967" s="1" t="s">
        <v>3007</v>
      </c>
      <c r="B2967" s="2">
        <v>44648</v>
      </c>
      <c r="C2967" s="13" t="str">
        <f>TEXT(bbdd_Social_Media_Trends[[#This Row],[Post_Date]],"aaaa-mm")</f>
        <v>2022-03</v>
      </c>
      <c r="D2967" s="1" t="s">
        <v>18</v>
      </c>
      <c r="E2967" s="1" t="s">
        <v>59</v>
      </c>
      <c r="F2967" s="1" t="s">
        <v>41</v>
      </c>
      <c r="G2967" s="1" t="s">
        <v>25</v>
      </c>
      <c r="H2967">
        <v>1418093</v>
      </c>
      <c r="I2967">
        <v>167927</v>
      </c>
      <c r="J2967">
        <v>21604</v>
      </c>
      <c r="K2967">
        <v>23507</v>
      </c>
      <c r="L2967">
        <f>bbdd_Social_Media_Trends[[#This Row],[Likes]]+bbdd_Social_Media_Trends[[#This Row],[Shares]]+bbdd_Social_Media_Trends[[#This Row],[Comments]]</f>
        <v>213038</v>
      </c>
      <c r="M2967">
        <f>bbdd_Social_Media_Trends[[#This Row],[Interactions]]/bbdd_Social_Media_Trends[[#This Row],[Views]]</f>
        <v>0.15022851110611221</v>
      </c>
      <c r="N2967" s="1" t="s">
        <v>16</v>
      </c>
      <c r="O2967" s="4">
        <f t="shared" si="46"/>
        <v>0</v>
      </c>
    </row>
    <row r="2968" spans="1:15">
      <c r="A2968" s="1" t="s">
        <v>3008</v>
      </c>
      <c r="B2968" s="2">
        <v>44623</v>
      </c>
      <c r="C2968" s="13" t="str">
        <f>TEXT(bbdd_Social_Media_Trends[[#This Row],[Post_Date]],"aaaa-mm")</f>
        <v>2022-03</v>
      </c>
      <c r="D2968" s="1" t="s">
        <v>24</v>
      </c>
      <c r="E2968" s="1" t="s">
        <v>57</v>
      </c>
      <c r="F2968" s="1" t="s">
        <v>36</v>
      </c>
      <c r="G2968" s="1" t="s">
        <v>37</v>
      </c>
      <c r="H2968">
        <v>4089138</v>
      </c>
      <c r="I2968">
        <v>395765</v>
      </c>
      <c r="J2968">
        <v>32976</v>
      </c>
      <c r="K2968">
        <v>3225</v>
      </c>
      <c r="L2968">
        <f>bbdd_Social_Media_Trends[[#This Row],[Likes]]+bbdd_Social_Media_Trends[[#This Row],[Shares]]+bbdd_Social_Media_Trends[[#This Row],[Comments]]</f>
        <v>431966</v>
      </c>
      <c r="M2968">
        <f>bbdd_Social_Media_Trends[[#This Row],[Interactions]]/bbdd_Social_Media_Trends[[#This Row],[Views]]</f>
        <v>0.1056374228504883</v>
      </c>
      <c r="N2968" s="1" t="s">
        <v>29</v>
      </c>
      <c r="O2968" s="4">
        <f t="shared" si="46"/>
        <v>0</v>
      </c>
    </row>
    <row r="2969" spans="1:15">
      <c r="A2969" s="1" t="s">
        <v>3009</v>
      </c>
      <c r="B2969" s="2">
        <v>45033</v>
      </c>
      <c r="C2969" s="13" t="str">
        <f>TEXT(bbdd_Social_Media_Trends[[#This Row],[Post_Date]],"aaaa-mm")</f>
        <v>2023-04</v>
      </c>
      <c r="D2969" s="1" t="s">
        <v>12</v>
      </c>
      <c r="E2969" s="1" t="s">
        <v>19</v>
      </c>
      <c r="F2969" s="1" t="s">
        <v>32</v>
      </c>
      <c r="G2969" s="1" t="s">
        <v>15</v>
      </c>
      <c r="H2969">
        <v>1467996</v>
      </c>
      <c r="I2969">
        <v>218173</v>
      </c>
      <c r="J2969">
        <v>15234</v>
      </c>
      <c r="K2969">
        <v>44846</v>
      </c>
      <c r="L2969">
        <f>bbdd_Social_Media_Trends[[#This Row],[Likes]]+bbdd_Social_Media_Trends[[#This Row],[Shares]]+bbdd_Social_Media_Trends[[#This Row],[Comments]]</f>
        <v>278253</v>
      </c>
      <c r="M2969">
        <f>bbdd_Social_Media_Trends[[#This Row],[Interactions]]/bbdd_Social_Media_Trends[[#This Row],[Views]]</f>
        <v>0.18954615680151718</v>
      </c>
      <c r="N2969" s="1" t="s">
        <v>29</v>
      </c>
      <c r="O2969" s="4">
        <f t="shared" si="46"/>
        <v>0</v>
      </c>
    </row>
    <row r="2970" spans="1:15">
      <c r="A2970" s="1" t="s">
        <v>3010</v>
      </c>
      <c r="B2970" s="2">
        <v>44670</v>
      </c>
      <c r="C2970" s="13" t="str">
        <f>TEXT(bbdd_Social_Media_Trends[[#This Row],[Post_Date]],"aaaa-mm")</f>
        <v>2022-04</v>
      </c>
      <c r="D2970" s="1" t="s">
        <v>24</v>
      </c>
      <c r="E2970" s="1" t="s">
        <v>31</v>
      </c>
      <c r="F2970" s="1" t="s">
        <v>36</v>
      </c>
      <c r="G2970" s="1" t="s">
        <v>44</v>
      </c>
      <c r="H2970">
        <v>2628041</v>
      </c>
      <c r="I2970">
        <v>30963</v>
      </c>
      <c r="J2970">
        <v>1657</v>
      </c>
      <c r="K2970">
        <v>17698</v>
      </c>
      <c r="L2970">
        <f>bbdd_Social_Media_Trends[[#This Row],[Likes]]+bbdd_Social_Media_Trends[[#This Row],[Shares]]+bbdd_Social_Media_Trends[[#This Row],[Comments]]</f>
        <v>50318</v>
      </c>
      <c r="M2970">
        <f>bbdd_Social_Media_Trends[[#This Row],[Interactions]]/bbdd_Social_Media_Trends[[#This Row],[Views]]</f>
        <v>1.9146581046490523E-2</v>
      </c>
      <c r="N2970" s="1" t="s">
        <v>22</v>
      </c>
      <c r="O2970" s="4">
        <f t="shared" si="46"/>
        <v>0</v>
      </c>
    </row>
    <row r="2971" spans="1:15">
      <c r="A2971" s="1" t="s">
        <v>3011</v>
      </c>
      <c r="B2971" s="2">
        <v>44764</v>
      </c>
      <c r="C2971" s="13" t="str">
        <f>TEXT(bbdd_Social_Media_Trends[[#This Row],[Post_Date]],"aaaa-mm")</f>
        <v>2022-07</v>
      </c>
      <c r="D2971" s="1" t="s">
        <v>27</v>
      </c>
      <c r="E2971" s="1" t="s">
        <v>46</v>
      </c>
      <c r="F2971" s="1" t="s">
        <v>36</v>
      </c>
      <c r="G2971" s="1" t="s">
        <v>25</v>
      </c>
      <c r="H2971">
        <v>1552233</v>
      </c>
      <c r="I2971">
        <v>8830</v>
      </c>
      <c r="J2971">
        <v>83151</v>
      </c>
      <c r="K2971">
        <v>28302</v>
      </c>
      <c r="L2971">
        <f>bbdd_Social_Media_Trends[[#This Row],[Likes]]+bbdd_Social_Media_Trends[[#This Row],[Shares]]+bbdd_Social_Media_Trends[[#This Row],[Comments]]</f>
        <v>120283</v>
      </c>
      <c r="M2971">
        <f>bbdd_Social_Media_Trends[[#This Row],[Interactions]]/bbdd_Social_Media_Trends[[#This Row],[Views]]</f>
        <v>7.7490299458908549E-2</v>
      </c>
      <c r="N2971" s="1" t="s">
        <v>29</v>
      </c>
      <c r="O2971" s="4">
        <f t="shared" si="46"/>
        <v>0</v>
      </c>
    </row>
    <row r="2972" spans="1:15">
      <c r="A2972" s="1" t="s">
        <v>3012</v>
      </c>
      <c r="B2972" s="2">
        <v>45288</v>
      </c>
      <c r="C2972" s="13" t="str">
        <f>TEXT(bbdd_Social_Media_Trends[[#This Row],[Post_Date]],"aaaa-mm")</f>
        <v>2023-12</v>
      </c>
      <c r="D2972" s="1" t="s">
        <v>18</v>
      </c>
      <c r="E2972" s="1" t="s">
        <v>52</v>
      </c>
      <c r="F2972" s="1" t="s">
        <v>14</v>
      </c>
      <c r="G2972" s="1" t="s">
        <v>28</v>
      </c>
      <c r="H2972">
        <v>2698643</v>
      </c>
      <c r="I2972">
        <v>357079</v>
      </c>
      <c r="J2972">
        <v>83343</v>
      </c>
      <c r="K2972">
        <v>41222</v>
      </c>
      <c r="L2972">
        <f>bbdd_Social_Media_Trends[[#This Row],[Likes]]+bbdd_Social_Media_Trends[[#This Row],[Shares]]+bbdd_Social_Media_Trends[[#This Row],[Comments]]</f>
        <v>481644</v>
      </c>
      <c r="M2972">
        <f>bbdd_Social_Media_Trends[[#This Row],[Interactions]]/bbdd_Social_Media_Trends[[#This Row],[Views]]</f>
        <v>0.17847636756695864</v>
      </c>
      <c r="N2972" s="1" t="s">
        <v>22</v>
      </c>
      <c r="O2972" s="4">
        <f t="shared" si="46"/>
        <v>0</v>
      </c>
    </row>
    <row r="2973" spans="1:15">
      <c r="A2973" s="1" t="s">
        <v>3013</v>
      </c>
      <c r="B2973" s="2">
        <v>45271</v>
      </c>
      <c r="C2973" s="13" t="str">
        <f>TEXT(bbdd_Social_Media_Trends[[#This Row],[Post_Date]],"aaaa-mm")</f>
        <v>2023-12</v>
      </c>
      <c r="D2973" s="1" t="s">
        <v>27</v>
      </c>
      <c r="E2973" s="1" t="s">
        <v>49</v>
      </c>
      <c r="F2973" s="1" t="s">
        <v>14</v>
      </c>
      <c r="G2973" s="1" t="s">
        <v>21</v>
      </c>
      <c r="H2973">
        <v>2386519</v>
      </c>
      <c r="I2973">
        <v>206625</v>
      </c>
      <c r="J2973">
        <v>35508</v>
      </c>
      <c r="K2973">
        <v>43076</v>
      </c>
      <c r="L2973">
        <f>bbdd_Social_Media_Trends[[#This Row],[Likes]]+bbdd_Social_Media_Trends[[#This Row],[Shares]]+bbdd_Social_Media_Trends[[#This Row],[Comments]]</f>
        <v>285209</v>
      </c>
      <c r="M2973">
        <f>bbdd_Social_Media_Trends[[#This Row],[Interactions]]/bbdd_Social_Media_Trends[[#This Row],[Views]]</f>
        <v>0.11950837181685962</v>
      </c>
      <c r="N2973" s="1" t="s">
        <v>16</v>
      </c>
      <c r="O2973" s="4">
        <f t="shared" si="46"/>
        <v>0</v>
      </c>
    </row>
    <row r="2974" spans="1:15">
      <c r="A2974" s="1" t="s">
        <v>3014</v>
      </c>
      <c r="B2974" s="2">
        <v>44774</v>
      </c>
      <c r="C2974" s="13" t="str">
        <f>TEXT(bbdd_Social_Media_Trends[[#This Row],[Post_Date]],"aaaa-mm")</f>
        <v>2022-08</v>
      </c>
      <c r="D2974" s="1" t="s">
        <v>12</v>
      </c>
      <c r="E2974" s="1" t="s">
        <v>35</v>
      </c>
      <c r="F2974" s="1" t="s">
        <v>14</v>
      </c>
      <c r="G2974" s="1" t="s">
        <v>37</v>
      </c>
      <c r="H2974">
        <v>1621403</v>
      </c>
      <c r="I2974">
        <v>210894</v>
      </c>
      <c r="J2974">
        <v>49146</v>
      </c>
      <c r="K2974">
        <v>22589</v>
      </c>
      <c r="L2974">
        <f>bbdd_Social_Media_Trends[[#This Row],[Likes]]+bbdd_Social_Media_Trends[[#This Row],[Shares]]+bbdd_Social_Media_Trends[[#This Row],[Comments]]</f>
        <v>282629</v>
      </c>
      <c r="M2974">
        <f>bbdd_Social_Media_Trends[[#This Row],[Interactions]]/bbdd_Social_Media_Trends[[#This Row],[Views]]</f>
        <v>0.17431138341300714</v>
      </c>
      <c r="N2974" s="1" t="s">
        <v>29</v>
      </c>
      <c r="O2974" s="4">
        <f t="shared" si="46"/>
        <v>0</v>
      </c>
    </row>
    <row r="2975" spans="1:15">
      <c r="A2975" s="1" t="s">
        <v>3015</v>
      </c>
      <c r="B2975" s="2">
        <v>44949</v>
      </c>
      <c r="C2975" s="13" t="str">
        <f>TEXT(bbdd_Social_Media_Trends[[#This Row],[Post_Date]],"aaaa-mm")</f>
        <v>2023-01</v>
      </c>
      <c r="D2975" s="1" t="s">
        <v>27</v>
      </c>
      <c r="E2975" s="1" t="s">
        <v>19</v>
      </c>
      <c r="F2975" s="1" t="s">
        <v>32</v>
      </c>
      <c r="G2975" s="1" t="s">
        <v>44</v>
      </c>
      <c r="H2975">
        <v>528698</v>
      </c>
      <c r="I2975">
        <v>448340</v>
      </c>
      <c r="J2975">
        <v>21317</v>
      </c>
      <c r="K2975">
        <v>3213</v>
      </c>
      <c r="L2975">
        <f>bbdd_Social_Media_Trends[[#This Row],[Likes]]+bbdd_Social_Media_Trends[[#This Row],[Shares]]+bbdd_Social_Media_Trends[[#This Row],[Comments]]</f>
        <v>472870</v>
      </c>
      <c r="M2975">
        <f>bbdd_Social_Media_Trends[[#This Row],[Interactions]]/bbdd_Social_Media_Trends[[#This Row],[Views]]</f>
        <v>0.89440474524208524</v>
      </c>
      <c r="N2975" s="1" t="s">
        <v>22</v>
      </c>
      <c r="O2975" s="4">
        <f t="shared" si="46"/>
        <v>0</v>
      </c>
    </row>
    <row r="2976" spans="1:15">
      <c r="A2976" s="1" t="s">
        <v>3016</v>
      </c>
      <c r="B2976" s="2">
        <v>44851</v>
      </c>
      <c r="C2976" s="13" t="str">
        <f>TEXT(bbdd_Social_Media_Trends[[#This Row],[Post_Date]],"aaaa-mm")</f>
        <v>2022-10</v>
      </c>
      <c r="D2976" s="1" t="s">
        <v>24</v>
      </c>
      <c r="E2976" s="1" t="s">
        <v>59</v>
      </c>
      <c r="F2976" s="1" t="s">
        <v>20</v>
      </c>
      <c r="G2976" s="1" t="s">
        <v>44</v>
      </c>
      <c r="H2976">
        <v>1207774</v>
      </c>
      <c r="I2976">
        <v>326768</v>
      </c>
      <c r="J2976">
        <v>80608</v>
      </c>
      <c r="K2976">
        <v>35699</v>
      </c>
      <c r="L2976">
        <f>bbdd_Social_Media_Trends[[#This Row],[Likes]]+bbdd_Social_Media_Trends[[#This Row],[Shares]]+bbdd_Social_Media_Trends[[#This Row],[Comments]]</f>
        <v>443075</v>
      </c>
      <c r="M2976">
        <f>bbdd_Social_Media_Trends[[#This Row],[Interactions]]/bbdd_Social_Media_Trends[[#This Row],[Views]]</f>
        <v>0.36685257341191313</v>
      </c>
      <c r="N2976" s="1" t="s">
        <v>22</v>
      </c>
      <c r="O2976" s="4">
        <f t="shared" si="46"/>
        <v>0</v>
      </c>
    </row>
    <row r="2977" spans="1:15">
      <c r="A2977" s="1" t="s">
        <v>3017</v>
      </c>
      <c r="B2977" s="2">
        <v>45130</v>
      </c>
      <c r="C2977" s="13" t="str">
        <f>TEXT(bbdd_Social_Media_Trends[[#This Row],[Post_Date]],"aaaa-mm")</f>
        <v>2023-07</v>
      </c>
      <c r="D2977" s="1" t="s">
        <v>24</v>
      </c>
      <c r="E2977" s="1" t="s">
        <v>35</v>
      </c>
      <c r="F2977" s="1" t="s">
        <v>47</v>
      </c>
      <c r="G2977" s="1" t="s">
        <v>50</v>
      </c>
      <c r="H2977">
        <v>1748704</v>
      </c>
      <c r="I2977">
        <v>64651</v>
      </c>
      <c r="J2977">
        <v>65798</v>
      </c>
      <c r="K2977">
        <v>26367</v>
      </c>
      <c r="L2977">
        <f>bbdd_Social_Media_Trends[[#This Row],[Likes]]+bbdd_Social_Media_Trends[[#This Row],[Shares]]+bbdd_Social_Media_Trends[[#This Row],[Comments]]</f>
        <v>156816</v>
      </c>
      <c r="M2977">
        <f>bbdd_Social_Media_Trends[[#This Row],[Interactions]]/bbdd_Social_Media_Trends[[#This Row],[Views]]</f>
        <v>8.9675554010284181E-2</v>
      </c>
      <c r="N2977" s="1" t="s">
        <v>16</v>
      </c>
      <c r="O2977" s="4">
        <f t="shared" si="46"/>
        <v>0</v>
      </c>
    </row>
    <row r="2978" spans="1:15">
      <c r="A2978" s="1" t="s">
        <v>3018</v>
      </c>
      <c r="B2978" s="2">
        <v>45128</v>
      </c>
      <c r="C2978" s="13" t="str">
        <f>TEXT(bbdd_Social_Media_Trends[[#This Row],[Post_Date]],"aaaa-mm")</f>
        <v>2023-07</v>
      </c>
      <c r="D2978" s="1" t="s">
        <v>24</v>
      </c>
      <c r="E2978" s="1" t="s">
        <v>19</v>
      </c>
      <c r="F2978" s="1" t="s">
        <v>41</v>
      </c>
      <c r="G2978" s="1" t="s">
        <v>37</v>
      </c>
      <c r="H2978">
        <v>3673029</v>
      </c>
      <c r="I2978">
        <v>40060</v>
      </c>
      <c r="J2978">
        <v>45803</v>
      </c>
      <c r="K2978">
        <v>25257</v>
      </c>
      <c r="L2978">
        <f>bbdd_Social_Media_Trends[[#This Row],[Likes]]+bbdd_Social_Media_Trends[[#This Row],[Shares]]+bbdd_Social_Media_Trends[[#This Row],[Comments]]</f>
        <v>111120</v>
      </c>
      <c r="M2978">
        <f>bbdd_Social_Media_Trends[[#This Row],[Interactions]]/bbdd_Social_Media_Trends[[#This Row],[Views]]</f>
        <v>3.0252960159040401E-2</v>
      </c>
      <c r="N2978" s="1" t="s">
        <v>22</v>
      </c>
      <c r="O2978" s="4">
        <f t="shared" si="46"/>
        <v>0</v>
      </c>
    </row>
    <row r="2979" spans="1:15">
      <c r="A2979" s="1" t="s">
        <v>3019</v>
      </c>
      <c r="B2979" s="2">
        <v>44825</v>
      </c>
      <c r="C2979" s="13" t="str">
        <f>TEXT(bbdd_Social_Media_Trends[[#This Row],[Post_Date]],"aaaa-mm")</f>
        <v>2022-09</v>
      </c>
      <c r="D2979" s="1" t="s">
        <v>27</v>
      </c>
      <c r="E2979" s="1" t="s">
        <v>31</v>
      </c>
      <c r="F2979" s="1" t="s">
        <v>36</v>
      </c>
      <c r="G2979" s="1" t="s">
        <v>37</v>
      </c>
      <c r="H2979">
        <v>4938141</v>
      </c>
      <c r="I2979">
        <v>92946</v>
      </c>
      <c r="J2979">
        <v>14800</v>
      </c>
      <c r="K2979">
        <v>6497</v>
      </c>
      <c r="L2979">
        <f>bbdd_Social_Media_Trends[[#This Row],[Likes]]+bbdd_Social_Media_Trends[[#This Row],[Shares]]+bbdd_Social_Media_Trends[[#This Row],[Comments]]</f>
        <v>114243</v>
      </c>
      <c r="M2979">
        <f>bbdd_Social_Media_Trends[[#This Row],[Interactions]]/bbdd_Social_Media_Trends[[#This Row],[Views]]</f>
        <v>2.3134819358134974E-2</v>
      </c>
      <c r="N2979" s="1" t="s">
        <v>16</v>
      </c>
      <c r="O2979" s="4">
        <f t="shared" si="46"/>
        <v>0</v>
      </c>
    </row>
    <row r="2980" spans="1:15">
      <c r="A2980" s="1" t="s">
        <v>3020</v>
      </c>
      <c r="B2980" s="2">
        <v>45066</v>
      </c>
      <c r="C2980" s="13" t="str">
        <f>TEXT(bbdd_Social_Media_Trends[[#This Row],[Post_Date]],"aaaa-mm")</f>
        <v>2023-05</v>
      </c>
      <c r="D2980" s="1" t="s">
        <v>27</v>
      </c>
      <c r="E2980" s="1" t="s">
        <v>13</v>
      </c>
      <c r="F2980" s="1" t="s">
        <v>20</v>
      </c>
      <c r="G2980" s="1" t="s">
        <v>44</v>
      </c>
      <c r="H2980">
        <v>1211152</v>
      </c>
      <c r="I2980">
        <v>26691</v>
      </c>
      <c r="J2980">
        <v>74034</v>
      </c>
      <c r="K2980">
        <v>16591</v>
      </c>
      <c r="L2980">
        <f>bbdd_Social_Media_Trends[[#This Row],[Likes]]+bbdd_Social_Media_Trends[[#This Row],[Shares]]+bbdd_Social_Media_Trends[[#This Row],[Comments]]</f>
        <v>117316</v>
      </c>
      <c r="M2980">
        <f>bbdd_Social_Media_Trends[[#This Row],[Interactions]]/bbdd_Social_Media_Trends[[#This Row],[Views]]</f>
        <v>9.6863151776160214E-2</v>
      </c>
      <c r="N2980" s="1" t="s">
        <v>16</v>
      </c>
      <c r="O2980" s="4">
        <f t="shared" si="46"/>
        <v>0</v>
      </c>
    </row>
    <row r="2981" spans="1:15">
      <c r="A2981" s="1" t="s">
        <v>3021</v>
      </c>
      <c r="B2981" s="2">
        <v>45169</v>
      </c>
      <c r="C2981" s="13" t="str">
        <f>TEXT(bbdd_Social_Media_Trends[[#This Row],[Post_Date]],"aaaa-mm")</f>
        <v>2023-08</v>
      </c>
      <c r="D2981" s="1" t="s">
        <v>12</v>
      </c>
      <c r="E2981" s="1" t="s">
        <v>49</v>
      </c>
      <c r="F2981" s="1" t="s">
        <v>41</v>
      </c>
      <c r="G2981" s="1" t="s">
        <v>50</v>
      </c>
      <c r="H2981">
        <v>3915590</v>
      </c>
      <c r="I2981">
        <v>342524</v>
      </c>
      <c r="J2981">
        <v>23634</v>
      </c>
      <c r="K2981">
        <v>27590</v>
      </c>
      <c r="L2981">
        <f>bbdd_Social_Media_Trends[[#This Row],[Likes]]+bbdd_Social_Media_Trends[[#This Row],[Shares]]+bbdd_Social_Media_Trends[[#This Row],[Comments]]</f>
        <v>393748</v>
      </c>
      <c r="M2981">
        <f>bbdd_Social_Media_Trends[[#This Row],[Interactions]]/bbdd_Social_Media_Trends[[#This Row],[Views]]</f>
        <v>0.10055904729555444</v>
      </c>
      <c r="N2981" s="1" t="s">
        <v>22</v>
      </c>
      <c r="O2981" s="4">
        <f t="shared" si="46"/>
        <v>0</v>
      </c>
    </row>
    <row r="2982" spans="1:15">
      <c r="A2982" s="1" t="s">
        <v>3022</v>
      </c>
      <c r="B2982" s="2">
        <v>45119</v>
      </c>
      <c r="C2982" s="13" t="str">
        <f>TEXT(bbdd_Social_Media_Trends[[#This Row],[Post_Date]],"aaaa-mm")</f>
        <v>2023-07</v>
      </c>
      <c r="D2982" s="1" t="s">
        <v>27</v>
      </c>
      <c r="E2982" s="1" t="s">
        <v>57</v>
      </c>
      <c r="F2982" s="1" t="s">
        <v>32</v>
      </c>
      <c r="G2982" s="1" t="s">
        <v>28</v>
      </c>
      <c r="H2982">
        <v>1074531</v>
      </c>
      <c r="I2982">
        <v>215231</v>
      </c>
      <c r="J2982">
        <v>90702</v>
      </c>
      <c r="K2982">
        <v>6476</v>
      </c>
      <c r="L2982">
        <f>bbdd_Social_Media_Trends[[#This Row],[Likes]]+bbdd_Social_Media_Trends[[#This Row],[Shares]]+bbdd_Social_Media_Trends[[#This Row],[Comments]]</f>
        <v>312409</v>
      </c>
      <c r="M2982">
        <f>bbdd_Social_Media_Trends[[#This Row],[Interactions]]/bbdd_Social_Media_Trends[[#This Row],[Views]]</f>
        <v>0.29073986697452192</v>
      </c>
      <c r="N2982" s="1" t="s">
        <v>22</v>
      </c>
      <c r="O2982" s="4">
        <f t="shared" si="46"/>
        <v>0</v>
      </c>
    </row>
    <row r="2983" spans="1:15">
      <c r="A2983" s="1" t="s">
        <v>3023</v>
      </c>
      <c r="B2983" s="2">
        <v>45180</v>
      </c>
      <c r="C2983" s="13" t="str">
        <f>TEXT(bbdd_Social_Media_Trends[[#This Row],[Post_Date]],"aaaa-mm")</f>
        <v>2023-09</v>
      </c>
      <c r="D2983" s="1" t="s">
        <v>12</v>
      </c>
      <c r="E2983" s="1" t="s">
        <v>35</v>
      </c>
      <c r="F2983" s="1" t="s">
        <v>14</v>
      </c>
      <c r="G2983" s="1" t="s">
        <v>28</v>
      </c>
      <c r="H2983">
        <v>1195064</v>
      </c>
      <c r="I2983">
        <v>196870</v>
      </c>
      <c r="J2983">
        <v>16363</v>
      </c>
      <c r="K2983">
        <v>33596</v>
      </c>
      <c r="L2983">
        <f>bbdd_Social_Media_Trends[[#This Row],[Likes]]+bbdd_Social_Media_Trends[[#This Row],[Shares]]+bbdd_Social_Media_Trends[[#This Row],[Comments]]</f>
        <v>246829</v>
      </c>
      <c r="M2983">
        <f>bbdd_Social_Media_Trends[[#This Row],[Interactions]]/bbdd_Social_Media_Trends[[#This Row],[Views]]</f>
        <v>0.20654040285708547</v>
      </c>
      <c r="N2983" s="1" t="s">
        <v>22</v>
      </c>
      <c r="O2983" s="4">
        <f t="shared" si="46"/>
        <v>0</v>
      </c>
    </row>
    <row r="2984" spans="1:15">
      <c r="A2984" s="1" t="s">
        <v>3024</v>
      </c>
      <c r="B2984" s="2">
        <v>44902</v>
      </c>
      <c r="C2984" s="13" t="str">
        <f>TEXT(bbdd_Social_Media_Trends[[#This Row],[Post_Date]],"aaaa-mm")</f>
        <v>2022-12</v>
      </c>
      <c r="D2984" s="1" t="s">
        <v>12</v>
      </c>
      <c r="E2984" s="1" t="s">
        <v>19</v>
      </c>
      <c r="F2984" s="1" t="s">
        <v>47</v>
      </c>
      <c r="G2984" s="1" t="s">
        <v>15</v>
      </c>
      <c r="H2984">
        <v>3703086</v>
      </c>
      <c r="I2984">
        <v>451922</v>
      </c>
      <c r="J2984">
        <v>16393</v>
      </c>
      <c r="K2984">
        <v>32841</v>
      </c>
      <c r="L2984">
        <f>bbdd_Social_Media_Trends[[#This Row],[Likes]]+bbdd_Social_Media_Trends[[#This Row],[Shares]]+bbdd_Social_Media_Trends[[#This Row],[Comments]]</f>
        <v>501156</v>
      </c>
      <c r="M2984">
        <f>bbdd_Social_Media_Trends[[#This Row],[Interactions]]/bbdd_Social_Media_Trends[[#This Row],[Views]]</f>
        <v>0.13533469111978497</v>
      </c>
      <c r="N2984" s="1" t="s">
        <v>22</v>
      </c>
      <c r="O2984" s="4">
        <f t="shared" si="46"/>
        <v>0</v>
      </c>
    </row>
    <row r="2985" spans="1:15">
      <c r="A2985" s="1" t="s">
        <v>3025</v>
      </c>
      <c r="B2985" s="2">
        <v>45207</v>
      </c>
      <c r="C2985" s="13" t="str">
        <f>TEXT(bbdd_Social_Media_Trends[[#This Row],[Post_Date]],"aaaa-mm")</f>
        <v>2023-10</v>
      </c>
      <c r="D2985" s="1" t="s">
        <v>27</v>
      </c>
      <c r="E2985" s="1" t="s">
        <v>59</v>
      </c>
      <c r="F2985" s="1" t="s">
        <v>20</v>
      </c>
      <c r="G2985" s="1" t="s">
        <v>25</v>
      </c>
      <c r="H2985">
        <v>1649020</v>
      </c>
      <c r="I2985">
        <v>404652</v>
      </c>
      <c r="J2985">
        <v>18178</v>
      </c>
      <c r="K2985">
        <v>37529</v>
      </c>
      <c r="L2985">
        <f>bbdd_Social_Media_Trends[[#This Row],[Likes]]+bbdd_Social_Media_Trends[[#This Row],[Shares]]+bbdd_Social_Media_Trends[[#This Row],[Comments]]</f>
        <v>460359</v>
      </c>
      <c r="M2985">
        <f>bbdd_Social_Media_Trends[[#This Row],[Interactions]]/bbdd_Social_Media_Trends[[#This Row],[Views]]</f>
        <v>0.27917126535760634</v>
      </c>
      <c r="N2985" s="1" t="s">
        <v>16</v>
      </c>
      <c r="O2985" s="4">
        <f t="shared" si="46"/>
        <v>0</v>
      </c>
    </row>
    <row r="2986" spans="1:15">
      <c r="A2986" s="1" t="s">
        <v>3026</v>
      </c>
      <c r="B2986" s="2">
        <v>45035</v>
      </c>
      <c r="C2986" s="13" t="str">
        <f>TEXT(bbdd_Social_Media_Trends[[#This Row],[Post_Date]],"aaaa-mm")</f>
        <v>2023-04</v>
      </c>
      <c r="D2986" s="1" t="s">
        <v>27</v>
      </c>
      <c r="E2986" s="1" t="s">
        <v>39</v>
      </c>
      <c r="F2986" s="1" t="s">
        <v>14</v>
      </c>
      <c r="G2986" s="1" t="s">
        <v>25</v>
      </c>
      <c r="H2986">
        <v>2047545</v>
      </c>
      <c r="I2986">
        <v>362973</v>
      </c>
      <c r="J2986">
        <v>56321</v>
      </c>
      <c r="K2986">
        <v>474</v>
      </c>
      <c r="L2986">
        <f>bbdd_Social_Media_Trends[[#This Row],[Likes]]+bbdd_Social_Media_Trends[[#This Row],[Shares]]+bbdd_Social_Media_Trends[[#This Row],[Comments]]</f>
        <v>419768</v>
      </c>
      <c r="M2986">
        <f>bbdd_Social_Media_Trends[[#This Row],[Interactions]]/bbdd_Social_Media_Trends[[#This Row],[Views]]</f>
        <v>0.20501039049202827</v>
      </c>
      <c r="N2986" s="1" t="s">
        <v>29</v>
      </c>
      <c r="O2986" s="4">
        <f t="shared" si="46"/>
        <v>0</v>
      </c>
    </row>
    <row r="2987" spans="1:15">
      <c r="A2987" s="1" t="s">
        <v>3027</v>
      </c>
      <c r="B2987" s="2">
        <v>44681</v>
      </c>
      <c r="C2987" s="13" t="str">
        <f>TEXT(bbdd_Social_Media_Trends[[#This Row],[Post_Date]],"aaaa-mm")</f>
        <v>2022-04</v>
      </c>
      <c r="D2987" s="1" t="s">
        <v>12</v>
      </c>
      <c r="E2987" s="1" t="s">
        <v>52</v>
      </c>
      <c r="F2987" s="1" t="s">
        <v>32</v>
      </c>
      <c r="G2987" s="1" t="s">
        <v>28</v>
      </c>
      <c r="H2987">
        <v>4222799</v>
      </c>
      <c r="I2987">
        <v>5510</v>
      </c>
      <c r="J2987">
        <v>2998</v>
      </c>
      <c r="K2987">
        <v>32953</v>
      </c>
      <c r="L2987">
        <f>bbdd_Social_Media_Trends[[#This Row],[Likes]]+bbdd_Social_Media_Trends[[#This Row],[Shares]]+bbdd_Social_Media_Trends[[#This Row],[Comments]]</f>
        <v>41461</v>
      </c>
      <c r="M2987">
        <f>bbdd_Social_Media_Trends[[#This Row],[Interactions]]/bbdd_Social_Media_Trends[[#This Row],[Views]]</f>
        <v>9.8183692853957769E-3</v>
      </c>
      <c r="N2987" s="1" t="s">
        <v>29</v>
      </c>
      <c r="O2987" s="4">
        <f t="shared" si="46"/>
        <v>0</v>
      </c>
    </row>
    <row r="2988" spans="1:15">
      <c r="A2988" s="1" t="s">
        <v>3028</v>
      </c>
      <c r="B2988" s="2">
        <v>45163</v>
      </c>
      <c r="C2988" s="13" t="str">
        <f>TEXT(bbdd_Social_Media_Trends[[#This Row],[Post_Date]],"aaaa-mm")</f>
        <v>2023-08</v>
      </c>
      <c r="D2988" s="1" t="s">
        <v>24</v>
      </c>
      <c r="E2988" s="1" t="s">
        <v>52</v>
      </c>
      <c r="F2988" s="1" t="s">
        <v>32</v>
      </c>
      <c r="G2988" s="1" t="s">
        <v>60</v>
      </c>
      <c r="H2988">
        <v>4150659</v>
      </c>
      <c r="I2988">
        <v>289961</v>
      </c>
      <c r="J2988">
        <v>32494</v>
      </c>
      <c r="K2988">
        <v>9385</v>
      </c>
      <c r="L2988">
        <f>bbdd_Social_Media_Trends[[#This Row],[Likes]]+bbdd_Social_Media_Trends[[#This Row],[Shares]]+bbdd_Social_Media_Trends[[#This Row],[Comments]]</f>
        <v>331840</v>
      </c>
      <c r="M2988">
        <f>bbdd_Social_Media_Trends[[#This Row],[Interactions]]/bbdd_Social_Media_Trends[[#This Row],[Views]]</f>
        <v>7.994875030687898E-2</v>
      </c>
      <c r="N2988" s="1" t="s">
        <v>22</v>
      </c>
      <c r="O2988" s="4">
        <f t="shared" si="46"/>
        <v>0</v>
      </c>
    </row>
    <row r="2989" spans="1:15">
      <c r="A2989" s="1" t="s">
        <v>3029</v>
      </c>
      <c r="B2989" s="2">
        <v>45114</v>
      </c>
      <c r="C2989" s="13" t="str">
        <f>TEXT(bbdd_Social_Media_Trends[[#This Row],[Post_Date]],"aaaa-mm")</f>
        <v>2023-07</v>
      </c>
      <c r="D2989" s="1" t="s">
        <v>12</v>
      </c>
      <c r="E2989" s="1" t="s">
        <v>31</v>
      </c>
      <c r="F2989" s="1" t="s">
        <v>14</v>
      </c>
      <c r="G2989" s="1" t="s">
        <v>21</v>
      </c>
      <c r="H2989">
        <v>3541385</v>
      </c>
      <c r="I2989">
        <v>349668</v>
      </c>
      <c r="J2989">
        <v>34580</v>
      </c>
      <c r="K2989">
        <v>17972</v>
      </c>
      <c r="L2989">
        <f>bbdd_Social_Media_Trends[[#This Row],[Likes]]+bbdd_Social_Media_Trends[[#This Row],[Shares]]+bbdd_Social_Media_Trends[[#This Row],[Comments]]</f>
        <v>402220</v>
      </c>
      <c r="M2989">
        <f>bbdd_Social_Media_Trends[[#This Row],[Interactions]]/bbdd_Social_Media_Trends[[#This Row],[Views]]</f>
        <v>0.11357703271460177</v>
      </c>
      <c r="N2989" s="1" t="s">
        <v>22</v>
      </c>
      <c r="O2989" s="4">
        <f t="shared" si="46"/>
        <v>0</v>
      </c>
    </row>
    <row r="2990" spans="1:15">
      <c r="A2990" s="1" t="s">
        <v>3030</v>
      </c>
      <c r="B2990" s="2">
        <v>44819</v>
      </c>
      <c r="C2990" s="13" t="str">
        <f>TEXT(bbdd_Social_Media_Trends[[#This Row],[Post_Date]],"aaaa-mm")</f>
        <v>2022-09</v>
      </c>
      <c r="D2990" s="1" t="s">
        <v>27</v>
      </c>
      <c r="E2990" s="1" t="s">
        <v>46</v>
      </c>
      <c r="F2990" s="1" t="s">
        <v>36</v>
      </c>
      <c r="G2990" s="1" t="s">
        <v>44</v>
      </c>
      <c r="H2990">
        <v>4420121</v>
      </c>
      <c r="I2990">
        <v>192344</v>
      </c>
      <c r="J2990">
        <v>32142</v>
      </c>
      <c r="K2990">
        <v>36860</v>
      </c>
      <c r="L2990">
        <f>bbdd_Social_Media_Trends[[#This Row],[Likes]]+bbdd_Social_Media_Trends[[#This Row],[Shares]]+bbdd_Social_Media_Trends[[#This Row],[Comments]]</f>
        <v>261346</v>
      </c>
      <c r="M2990">
        <f>bbdd_Social_Media_Trends[[#This Row],[Interactions]]/bbdd_Social_Media_Trends[[#This Row],[Views]]</f>
        <v>5.9126435679023266E-2</v>
      </c>
      <c r="N2990" s="1" t="s">
        <v>22</v>
      </c>
      <c r="O2990" s="4">
        <f t="shared" si="46"/>
        <v>0</v>
      </c>
    </row>
    <row r="2991" spans="1:15">
      <c r="A2991" s="1" t="s">
        <v>3031</v>
      </c>
      <c r="B2991" s="2">
        <v>45027</v>
      </c>
      <c r="C2991" s="13" t="str">
        <f>TEXT(bbdd_Social_Media_Trends[[#This Row],[Post_Date]],"aaaa-mm")</f>
        <v>2023-04</v>
      </c>
      <c r="D2991" s="1" t="s">
        <v>18</v>
      </c>
      <c r="E2991" s="1" t="s">
        <v>39</v>
      </c>
      <c r="F2991" s="1" t="s">
        <v>47</v>
      </c>
      <c r="G2991" s="1" t="s">
        <v>28</v>
      </c>
      <c r="H2991">
        <v>4401295</v>
      </c>
      <c r="I2991">
        <v>150497</v>
      </c>
      <c r="J2991">
        <v>53808</v>
      </c>
      <c r="K2991">
        <v>43102</v>
      </c>
      <c r="L2991">
        <f>bbdd_Social_Media_Trends[[#This Row],[Likes]]+bbdd_Social_Media_Trends[[#This Row],[Shares]]+bbdd_Social_Media_Trends[[#This Row],[Comments]]</f>
        <v>247407</v>
      </c>
      <c r="M2991">
        <f>bbdd_Social_Media_Trends[[#This Row],[Interactions]]/bbdd_Social_Media_Trends[[#This Row],[Views]]</f>
        <v>5.6212319328743016E-2</v>
      </c>
      <c r="N2991" s="1" t="s">
        <v>29</v>
      </c>
      <c r="O2991" s="4">
        <f t="shared" si="46"/>
        <v>0</v>
      </c>
    </row>
    <row r="2992" spans="1:15">
      <c r="A2992" s="1" t="s">
        <v>3032</v>
      </c>
      <c r="B2992" s="2">
        <v>44590</v>
      </c>
      <c r="C2992" s="13" t="str">
        <f>TEXT(bbdd_Social_Media_Trends[[#This Row],[Post_Date]],"aaaa-mm")</f>
        <v>2022-01</v>
      </c>
      <c r="D2992" s="1" t="s">
        <v>12</v>
      </c>
      <c r="E2992" s="1" t="s">
        <v>39</v>
      </c>
      <c r="F2992" s="1" t="s">
        <v>32</v>
      </c>
      <c r="G2992" s="1" t="s">
        <v>50</v>
      </c>
      <c r="H2992">
        <v>2990444</v>
      </c>
      <c r="I2992">
        <v>150822</v>
      </c>
      <c r="J2992">
        <v>61460</v>
      </c>
      <c r="K2992">
        <v>24688</v>
      </c>
      <c r="L2992">
        <f>bbdd_Social_Media_Trends[[#This Row],[Likes]]+bbdd_Social_Media_Trends[[#This Row],[Shares]]+bbdd_Social_Media_Trends[[#This Row],[Comments]]</f>
        <v>236970</v>
      </c>
      <c r="M2992">
        <f>bbdd_Social_Media_Trends[[#This Row],[Interactions]]/bbdd_Social_Media_Trends[[#This Row],[Views]]</f>
        <v>7.9242413501138961E-2</v>
      </c>
      <c r="N2992" s="1" t="s">
        <v>16</v>
      </c>
      <c r="O2992" s="4">
        <f t="shared" si="46"/>
        <v>0</v>
      </c>
    </row>
    <row r="2993" spans="1:15">
      <c r="A2993" s="1" t="s">
        <v>3033</v>
      </c>
      <c r="B2993" s="2">
        <v>44657</v>
      </c>
      <c r="C2993" s="13" t="str">
        <f>TEXT(bbdd_Social_Media_Trends[[#This Row],[Post_Date]],"aaaa-mm")</f>
        <v>2022-04</v>
      </c>
      <c r="D2993" s="1" t="s">
        <v>18</v>
      </c>
      <c r="E2993" s="1" t="s">
        <v>52</v>
      </c>
      <c r="F2993" s="1" t="s">
        <v>20</v>
      </c>
      <c r="G2993" s="1" t="s">
        <v>15</v>
      </c>
      <c r="H2993">
        <v>4023553</v>
      </c>
      <c r="I2993">
        <v>138648</v>
      </c>
      <c r="J2993">
        <v>78164</v>
      </c>
      <c r="K2993">
        <v>47562</v>
      </c>
      <c r="L2993">
        <f>bbdd_Social_Media_Trends[[#This Row],[Likes]]+bbdd_Social_Media_Trends[[#This Row],[Shares]]+bbdd_Social_Media_Trends[[#This Row],[Comments]]</f>
        <v>264374</v>
      </c>
      <c r="M2993">
        <f>bbdd_Social_Media_Trends[[#This Row],[Interactions]]/bbdd_Social_Media_Trends[[#This Row],[Views]]</f>
        <v>6.570660309432981E-2</v>
      </c>
      <c r="N2993" s="1" t="s">
        <v>29</v>
      </c>
      <c r="O2993" s="4">
        <f t="shared" si="46"/>
        <v>0</v>
      </c>
    </row>
    <row r="2994" spans="1:15">
      <c r="A2994" s="1" t="s">
        <v>3034</v>
      </c>
      <c r="B2994" s="2">
        <v>44703</v>
      </c>
      <c r="C2994" s="13" t="str">
        <f>TEXT(bbdd_Social_Media_Trends[[#This Row],[Post_Date]],"aaaa-mm")</f>
        <v>2022-05</v>
      </c>
      <c r="D2994" s="1" t="s">
        <v>27</v>
      </c>
      <c r="E2994" s="1" t="s">
        <v>52</v>
      </c>
      <c r="F2994" s="1" t="s">
        <v>41</v>
      </c>
      <c r="G2994" s="1" t="s">
        <v>50</v>
      </c>
      <c r="H2994">
        <v>1326359</v>
      </c>
      <c r="I2994">
        <v>153912</v>
      </c>
      <c r="J2994">
        <v>62816</v>
      </c>
      <c r="K2994">
        <v>20351</v>
      </c>
      <c r="L2994">
        <f>bbdd_Social_Media_Trends[[#This Row],[Likes]]+bbdd_Social_Media_Trends[[#This Row],[Shares]]+bbdd_Social_Media_Trends[[#This Row],[Comments]]</f>
        <v>237079</v>
      </c>
      <c r="M2994">
        <f>bbdd_Social_Media_Trends[[#This Row],[Interactions]]/bbdd_Social_Media_Trends[[#This Row],[Views]]</f>
        <v>0.17874421630946072</v>
      </c>
      <c r="N2994" s="1" t="s">
        <v>29</v>
      </c>
      <c r="O2994" s="4">
        <f t="shared" si="46"/>
        <v>0</v>
      </c>
    </row>
    <row r="2995" spans="1:15">
      <c r="A2995" s="1" t="s">
        <v>3035</v>
      </c>
      <c r="B2995" s="2">
        <v>45180</v>
      </c>
      <c r="C2995" s="13" t="str">
        <f>TEXT(bbdd_Social_Media_Trends[[#This Row],[Post_Date]],"aaaa-mm")</f>
        <v>2023-09</v>
      </c>
      <c r="D2995" s="1" t="s">
        <v>12</v>
      </c>
      <c r="E2995" s="1" t="s">
        <v>19</v>
      </c>
      <c r="F2995" s="1" t="s">
        <v>41</v>
      </c>
      <c r="G2995" s="1" t="s">
        <v>15</v>
      </c>
      <c r="H2995">
        <v>3133284</v>
      </c>
      <c r="I2995">
        <v>395779</v>
      </c>
      <c r="J2995">
        <v>63400</v>
      </c>
      <c r="K2995">
        <v>32300</v>
      </c>
      <c r="L2995">
        <f>bbdd_Social_Media_Trends[[#This Row],[Likes]]+bbdd_Social_Media_Trends[[#This Row],[Shares]]+bbdd_Social_Media_Trends[[#This Row],[Comments]]</f>
        <v>491479</v>
      </c>
      <c r="M2995">
        <f>bbdd_Social_Media_Trends[[#This Row],[Interactions]]/bbdd_Social_Media_Trends[[#This Row],[Views]]</f>
        <v>0.15685746967079908</v>
      </c>
      <c r="N2995" s="1" t="s">
        <v>29</v>
      </c>
      <c r="O2995" s="4">
        <f t="shared" si="46"/>
        <v>0</v>
      </c>
    </row>
    <row r="2996" spans="1:15">
      <c r="A2996" s="1" t="s">
        <v>3036</v>
      </c>
      <c r="B2996" s="2">
        <v>44973</v>
      </c>
      <c r="C2996" s="13" t="str">
        <f>TEXT(bbdd_Social_Media_Trends[[#This Row],[Post_Date]],"aaaa-mm")</f>
        <v>2023-02</v>
      </c>
      <c r="D2996" s="1" t="s">
        <v>24</v>
      </c>
      <c r="E2996" s="1" t="s">
        <v>46</v>
      </c>
      <c r="F2996" s="1" t="s">
        <v>20</v>
      </c>
      <c r="G2996" s="1" t="s">
        <v>28</v>
      </c>
      <c r="H2996">
        <v>4216827</v>
      </c>
      <c r="I2996">
        <v>464621</v>
      </c>
      <c r="J2996">
        <v>48974</v>
      </c>
      <c r="K2996">
        <v>29661</v>
      </c>
      <c r="L2996">
        <f>bbdd_Social_Media_Trends[[#This Row],[Likes]]+bbdd_Social_Media_Trends[[#This Row],[Shares]]+bbdd_Social_Media_Trends[[#This Row],[Comments]]</f>
        <v>543256</v>
      </c>
      <c r="M2996">
        <f>bbdd_Social_Media_Trends[[#This Row],[Interactions]]/bbdd_Social_Media_Trends[[#This Row],[Views]]</f>
        <v>0.12883051640487031</v>
      </c>
      <c r="N2996" s="1" t="s">
        <v>16</v>
      </c>
      <c r="O2996" s="4">
        <f t="shared" si="46"/>
        <v>0</v>
      </c>
    </row>
    <row r="2997" spans="1:15">
      <c r="A2997" s="1" t="s">
        <v>3037</v>
      </c>
      <c r="B2997" s="2">
        <v>44723</v>
      </c>
      <c r="C2997" s="13" t="str">
        <f>TEXT(bbdd_Social_Media_Trends[[#This Row],[Post_Date]],"aaaa-mm")</f>
        <v>2022-06</v>
      </c>
      <c r="D2997" s="1" t="s">
        <v>24</v>
      </c>
      <c r="E2997" s="1" t="s">
        <v>46</v>
      </c>
      <c r="F2997" s="1" t="s">
        <v>14</v>
      </c>
      <c r="G2997" s="1" t="s">
        <v>28</v>
      </c>
      <c r="H2997">
        <v>2594911</v>
      </c>
      <c r="I2997">
        <v>439273</v>
      </c>
      <c r="J2997">
        <v>14531</v>
      </c>
      <c r="K2997">
        <v>8322</v>
      </c>
      <c r="L2997">
        <f>bbdd_Social_Media_Trends[[#This Row],[Likes]]+bbdd_Social_Media_Trends[[#This Row],[Shares]]+bbdd_Social_Media_Trends[[#This Row],[Comments]]</f>
        <v>462126</v>
      </c>
      <c r="M2997">
        <f>bbdd_Social_Media_Trends[[#This Row],[Interactions]]/bbdd_Social_Media_Trends[[#This Row],[Views]]</f>
        <v>0.17808934487541192</v>
      </c>
      <c r="N2997" s="1" t="s">
        <v>22</v>
      </c>
      <c r="O2997" s="4">
        <f t="shared" si="46"/>
        <v>0</v>
      </c>
    </row>
    <row r="2998" spans="1:15">
      <c r="A2998" s="1" t="s">
        <v>3038</v>
      </c>
      <c r="B2998" s="2">
        <v>44846</v>
      </c>
      <c r="C2998" s="13" t="str">
        <f>TEXT(bbdd_Social_Media_Trends[[#This Row],[Post_Date]],"aaaa-mm")</f>
        <v>2022-10</v>
      </c>
      <c r="D2998" s="1" t="s">
        <v>12</v>
      </c>
      <c r="E2998" s="1" t="s">
        <v>39</v>
      </c>
      <c r="F2998" s="1" t="s">
        <v>14</v>
      </c>
      <c r="G2998" s="1" t="s">
        <v>25</v>
      </c>
      <c r="H2998">
        <v>3279951</v>
      </c>
      <c r="I2998">
        <v>235134</v>
      </c>
      <c r="J2998">
        <v>43167</v>
      </c>
      <c r="K2998">
        <v>5780</v>
      </c>
      <c r="L2998">
        <f>bbdd_Social_Media_Trends[[#This Row],[Likes]]+bbdd_Social_Media_Trends[[#This Row],[Shares]]+bbdd_Social_Media_Trends[[#This Row],[Comments]]</f>
        <v>284081</v>
      </c>
      <c r="M2998">
        <f>bbdd_Social_Media_Trends[[#This Row],[Interactions]]/bbdd_Social_Media_Trends[[#This Row],[Views]]</f>
        <v>8.6611354864752549E-2</v>
      </c>
      <c r="N2998" s="1" t="s">
        <v>16</v>
      </c>
      <c r="O2998" s="4">
        <f t="shared" si="46"/>
        <v>0</v>
      </c>
    </row>
    <row r="2999" spans="1:15">
      <c r="A2999" s="1" t="s">
        <v>3039</v>
      </c>
      <c r="B2999" s="2">
        <v>44677</v>
      </c>
      <c r="C2999" s="13" t="str">
        <f>TEXT(bbdd_Social_Media_Trends[[#This Row],[Post_Date]],"aaaa-mm")</f>
        <v>2022-04</v>
      </c>
      <c r="D2999" s="1" t="s">
        <v>27</v>
      </c>
      <c r="E2999" s="1" t="s">
        <v>13</v>
      </c>
      <c r="F2999" s="1" t="s">
        <v>36</v>
      </c>
      <c r="G2999" s="1" t="s">
        <v>44</v>
      </c>
      <c r="H2999">
        <v>4755094</v>
      </c>
      <c r="I2999">
        <v>321396</v>
      </c>
      <c r="J2999">
        <v>15678</v>
      </c>
      <c r="K2999">
        <v>49589</v>
      </c>
      <c r="L2999">
        <f>bbdd_Social_Media_Trends[[#This Row],[Likes]]+bbdd_Social_Media_Trends[[#This Row],[Shares]]+bbdd_Social_Media_Trends[[#This Row],[Comments]]</f>
        <v>386663</v>
      </c>
      <c r="M2999">
        <f>bbdd_Social_Media_Trends[[#This Row],[Interactions]]/bbdd_Social_Media_Trends[[#This Row],[Views]]</f>
        <v>8.1315532353303632E-2</v>
      </c>
      <c r="N2999" s="1" t="s">
        <v>29</v>
      </c>
      <c r="O2999" s="4">
        <f t="shared" si="46"/>
        <v>0</v>
      </c>
    </row>
    <row r="3000" spans="1:15">
      <c r="A3000" s="1" t="s">
        <v>3040</v>
      </c>
      <c r="B3000" s="2">
        <v>45264</v>
      </c>
      <c r="C3000" s="13" t="str">
        <f>TEXT(bbdd_Social_Media_Trends[[#This Row],[Post_Date]],"aaaa-mm")</f>
        <v>2023-12</v>
      </c>
      <c r="D3000" s="1" t="s">
        <v>12</v>
      </c>
      <c r="E3000" s="1" t="s">
        <v>57</v>
      </c>
      <c r="F3000" s="1" t="s">
        <v>36</v>
      </c>
      <c r="G3000" s="1" t="s">
        <v>15</v>
      </c>
      <c r="H3000">
        <v>3741009</v>
      </c>
      <c r="I3000">
        <v>313649</v>
      </c>
      <c r="J3000">
        <v>63218</v>
      </c>
      <c r="K3000">
        <v>9632</v>
      </c>
      <c r="L3000">
        <f>bbdd_Social_Media_Trends[[#This Row],[Likes]]+bbdd_Social_Media_Trends[[#This Row],[Shares]]+bbdd_Social_Media_Trends[[#This Row],[Comments]]</f>
        <v>386499</v>
      </c>
      <c r="M3000">
        <f>bbdd_Social_Media_Trends[[#This Row],[Interactions]]/bbdd_Social_Media_Trends[[#This Row],[Views]]</f>
        <v>0.10331410590030657</v>
      </c>
      <c r="N3000" s="1" t="s">
        <v>16</v>
      </c>
      <c r="O3000" s="4">
        <f t="shared" si="46"/>
        <v>0</v>
      </c>
    </row>
    <row r="3001" spans="1:15">
      <c r="A3001" s="1" t="s">
        <v>3041</v>
      </c>
      <c r="B3001" s="2">
        <v>44728</v>
      </c>
      <c r="C3001" s="13" t="str">
        <f>TEXT(bbdd_Social_Media_Trends[[#This Row],[Post_Date]],"aaaa-mm")</f>
        <v>2022-06</v>
      </c>
      <c r="D3001" s="1" t="s">
        <v>27</v>
      </c>
      <c r="E3001" s="1" t="s">
        <v>19</v>
      </c>
      <c r="F3001" s="1" t="s">
        <v>41</v>
      </c>
      <c r="G3001" s="1" t="s">
        <v>44</v>
      </c>
      <c r="H3001">
        <v>3658157</v>
      </c>
      <c r="I3001">
        <v>356529</v>
      </c>
      <c r="J3001">
        <v>10550</v>
      </c>
      <c r="K3001">
        <v>28308</v>
      </c>
      <c r="L3001">
        <f>bbdd_Social_Media_Trends[[#This Row],[Likes]]+bbdd_Social_Media_Trends[[#This Row],[Shares]]+bbdd_Social_Media_Trends[[#This Row],[Comments]]</f>
        <v>395387</v>
      </c>
      <c r="M3001">
        <f>bbdd_Social_Media_Trends[[#This Row],[Interactions]]/bbdd_Social_Media_Trends[[#This Row],[Views]]</f>
        <v>0.10808366070674386</v>
      </c>
      <c r="N3001" s="1" t="s">
        <v>22</v>
      </c>
      <c r="O3001" s="4">
        <f t="shared" si="46"/>
        <v>0</v>
      </c>
    </row>
    <row r="3002" spans="1:15">
      <c r="A3002" s="1" t="s">
        <v>3042</v>
      </c>
      <c r="B3002" s="2">
        <v>44947</v>
      </c>
      <c r="C3002" s="13" t="str">
        <f>TEXT(bbdd_Social_Media_Trends[[#This Row],[Post_Date]],"aaaa-mm")</f>
        <v>2023-01</v>
      </c>
      <c r="D3002" s="1" t="s">
        <v>27</v>
      </c>
      <c r="E3002" s="1" t="s">
        <v>31</v>
      </c>
      <c r="F3002" s="1" t="s">
        <v>14</v>
      </c>
      <c r="G3002" s="1" t="s">
        <v>28</v>
      </c>
      <c r="H3002">
        <v>225818</v>
      </c>
      <c r="I3002">
        <v>233282</v>
      </c>
      <c r="J3002">
        <v>45288</v>
      </c>
      <c r="K3002">
        <v>40116</v>
      </c>
      <c r="L3002">
        <f>bbdd_Social_Media_Trends[[#This Row],[Likes]]+bbdd_Social_Media_Trends[[#This Row],[Shares]]+bbdd_Social_Media_Trends[[#This Row],[Comments]]</f>
        <v>318686</v>
      </c>
      <c r="M3002">
        <f>bbdd_Social_Media_Trends[[#This Row],[Interactions]]/bbdd_Social_Media_Trends[[#This Row],[Views]]</f>
        <v>1.4112515388498703</v>
      </c>
      <c r="N3002" s="1" t="s">
        <v>22</v>
      </c>
      <c r="O3002" s="4">
        <f t="shared" si="46"/>
        <v>0</v>
      </c>
    </row>
    <row r="3003" spans="1:15">
      <c r="A3003" s="1" t="s">
        <v>3043</v>
      </c>
      <c r="B3003" s="2">
        <v>44751</v>
      </c>
      <c r="C3003" s="13" t="str">
        <f>TEXT(bbdd_Social_Media_Trends[[#This Row],[Post_Date]],"aaaa-mm")</f>
        <v>2022-07</v>
      </c>
      <c r="D3003" s="1" t="s">
        <v>24</v>
      </c>
      <c r="E3003" s="1" t="s">
        <v>31</v>
      </c>
      <c r="F3003" s="1" t="s">
        <v>20</v>
      </c>
      <c r="G3003" s="1" t="s">
        <v>28</v>
      </c>
      <c r="H3003">
        <v>1691281</v>
      </c>
      <c r="I3003">
        <v>45464</v>
      </c>
      <c r="J3003">
        <v>43042</v>
      </c>
      <c r="K3003">
        <v>36876</v>
      </c>
      <c r="L3003">
        <f>bbdd_Social_Media_Trends[[#This Row],[Likes]]+bbdd_Social_Media_Trends[[#This Row],[Shares]]+bbdd_Social_Media_Trends[[#This Row],[Comments]]</f>
        <v>125382</v>
      </c>
      <c r="M3003">
        <f>bbdd_Social_Media_Trends[[#This Row],[Interactions]]/bbdd_Social_Media_Trends[[#This Row],[Views]]</f>
        <v>7.4134339592297205E-2</v>
      </c>
      <c r="N3003" s="1" t="s">
        <v>16</v>
      </c>
      <c r="O3003" s="4">
        <f t="shared" si="46"/>
        <v>0</v>
      </c>
    </row>
    <row r="3004" spans="1:15">
      <c r="A3004" s="1" t="s">
        <v>3044</v>
      </c>
      <c r="B3004" s="2">
        <v>44754</v>
      </c>
      <c r="C3004" s="13" t="str">
        <f>TEXT(bbdd_Social_Media_Trends[[#This Row],[Post_Date]],"aaaa-mm")</f>
        <v>2022-07</v>
      </c>
      <c r="D3004" s="1" t="s">
        <v>24</v>
      </c>
      <c r="E3004" s="1" t="s">
        <v>59</v>
      </c>
      <c r="F3004" s="1" t="s">
        <v>14</v>
      </c>
      <c r="G3004" s="1" t="s">
        <v>28</v>
      </c>
      <c r="H3004">
        <v>328068</v>
      </c>
      <c r="I3004">
        <v>11779</v>
      </c>
      <c r="J3004">
        <v>42054</v>
      </c>
      <c r="K3004">
        <v>41258</v>
      </c>
      <c r="L3004">
        <f>bbdd_Social_Media_Trends[[#This Row],[Likes]]+bbdd_Social_Media_Trends[[#This Row],[Shares]]+bbdd_Social_Media_Trends[[#This Row],[Comments]]</f>
        <v>95091</v>
      </c>
      <c r="M3004">
        <f>bbdd_Social_Media_Trends[[#This Row],[Interactions]]/bbdd_Social_Media_Trends[[#This Row],[Views]]</f>
        <v>0.28985149420242146</v>
      </c>
      <c r="N3004" s="1" t="s">
        <v>16</v>
      </c>
      <c r="O3004" s="4">
        <f t="shared" si="46"/>
        <v>0</v>
      </c>
    </row>
    <row r="3005" spans="1:15">
      <c r="A3005" s="1" t="s">
        <v>3045</v>
      </c>
      <c r="B3005" s="2">
        <v>44715</v>
      </c>
      <c r="C3005" s="13" t="str">
        <f>TEXT(bbdd_Social_Media_Trends[[#This Row],[Post_Date]],"aaaa-mm")</f>
        <v>2022-06</v>
      </c>
      <c r="D3005" s="1" t="s">
        <v>24</v>
      </c>
      <c r="E3005" s="1" t="s">
        <v>39</v>
      </c>
      <c r="F3005" s="1" t="s">
        <v>47</v>
      </c>
      <c r="G3005" s="1" t="s">
        <v>37</v>
      </c>
      <c r="H3005">
        <v>1173472</v>
      </c>
      <c r="I3005">
        <v>370672</v>
      </c>
      <c r="J3005">
        <v>58476</v>
      </c>
      <c r="K3005">
        <v>17196</v>
      </c>
      <c r="L3005">
        <f>bbdd_Social_Media_Trends[[#This Row],[Likes]]+bbdd_Social_Media_Trends[[#This Row],[Shares]]+bbdd_Social_Media_Trends[[#This Row],[Comments]]</f>
        <v>446344</v>
      </c>
      <c r="M3005">
        <f>bbdd_Social_Media_Trends[[#This Row],[Interactions]]/bbdd_Social_Media_Trends[[#This Row],[Views]]</f>
        <v>0.38036186632488889</v>
      </c>
      <c r="N3005" s="1" t="s">
        <v>22</v>
      </c>
      <c r="O3005" s="4">
        <f t="shared" si="46"/>
        <v>0</v>
      </c>
    </row>
    <row r="3006" spans="1:15">
      <c r="A3006" s="1" t="s">
        <v>3046</v>
      </c>
      <c r="B3006" s="2">
        <v>45104</v>
      </c>
      <c r="C3006" s="13" t="str">
        <f>TEXT(bbdd_Social_Media_Trends[[#This Row],[Post_Date]],"aaaa-mm")</f>
        <v>2023-06</v>
      </c>
      <c r="D3006" s="1" t="s">
        <v>24</v>
      </c>
      <c r="E3006" s="1" t="s">
        <v>35</v>
      </c>
      <c r="F3006" s="1" t="s">
        <v>41</v>
      </c>
      <c r="G3006" s="1" t="s">
        <v>15</v>
      </c>
      <c r="H3006">
        <v>3707766</v>
      </c>
      <c r="I3006">
        <v>27405</v>
      </c>
      <c r="J3006">
        <v>61214</v>
      </c>
      <c r="K3006">
        <v>23381</v>
      </c>
      <c r="L3006">
        <f>bbdd_Social_Media_Trends[[#This Row],[Likes]]+bbdd_Social_Media_Trends[[#This Row],[Shares]]+bbdd_Social_Media_Trends[[#This Row],[Comments]]</f>
        <v>112000</v>
      </c>
      <c r="M3006">
        <f>bbdd_Social_Media_Trends[[#This Row],[Interactions]]/bbdd_Social_Media_Trends[[#This Row],[Views]]</f>
        <v>3.02068685024891E-2</v>
      </c>
      <c r="N3006" s="1" t="s">
        <v>29</v>
      </c>
      <c r="O3006" s="4">
        <f t="shared" si="46"/>
        <v>0</v>
      </c>
    </row>
    <row r="3007" spans="1:15">
      <c r="A3007" s="1" t="s">
        <v>3047</v>
      </c>
      <c r="B3007" s="2">
        <v>44953</v>
      </c>
      <c r="C3007" s="13" t="str">
        <f>TEXT(bbdd_Social_Media_Trends[[#This Row],[Post_Date]],"aaaa-mm")</f>
        <v>2023-01</v>
      </c>
      <c r="D3007" s="1" t="s">
        <v>24</v>
      </c>
      <c r="E3007" s="1" t="s">
        <v>13</v>
      </c>
      <c r="F3007" s="1" t="s">
        <v>41</v>
      </c>
      <c r="G3007" s="1" t="s">
        <v>37</v>
      </c>
      <c r="H3007">
        <v>2195772</v>
      </c>
      <c r="I3007">
        <v>296432</v>
      </c>
      <c r="J3007">
        <v>51318</v>
      </c>
      <c r="K3007">
        <v>10227</v>
      </c>
      <c r="L3007">
        <f>bbdd_Social_Media_Trends[[#This Row],[Likes]]+bbdd_Social_Media_Trends[[#This Row],[Shares]]+bbdd_Social_Media_Trends[[#This Row],[Comments]]</f>
        <v>357977</v>
      </c>
      <c r="M3007">
        <f>bbdd_Social_Media_Trends[[#This Row],[Interactions]]/bbdd_Social_Media_Trends[[#This Row],[Views]]</f>
        <v>0.16303013245455356</v>
      </c>
      <c r="N3007" s="1" t="s">
        <v>16</v>
      </c>
      <c r="O3007" s="4">
        <f t="shared" si="46"/>
        <v>0</v>
      </c>
    </row>
    <row r="3008" spans="1:15">
      <c r="A3008" s="1" t="s">
        <v>3048</v>
      </c>
      <c r="B3008" s="2">
        <v>44759</v>
      </c>
      <c r="C3008" s="13" t="str">
        <f>TEXT(bbdd_Social_Media_Trends[[#This Row],[Post_Date]],"aaaa-mm")</f>
        <v>2022-07</v>
      </c>
      <c r="D3008" s="1" t="s">
        <v>27</v>
      </c>
      <c r="E3008" s="1" t="s">
        <v>59</v>
      </c>
      <c r="F3008" s="1" t="s">
        <v>14</v>
      </c>
      <c r="G3008" s="1" t="s">
        <v>15</v>
      </c>
      <c r="H3008">
        <v>2812765</v>
      </c>
      <c r="I3008">
        <v>306990</v>
      </c>
      <c r="J3008">
        <v>16758</v>
      </c>
      <c r="K3008">
        <v>13945</v>
      </c>
      <c r="L3008">
        <f>bbdd_Social_Media_Trends[[#This Row],[Likes]]+bbdd_Social_Media_Trends[[#This Row],[Shares]]+bbdd_Social_Media_Trends[[#This Row],[Comments]]</f>
        <v>337693</v>
      </c>
      <c r="M3008">
        <f>bbdd_Social_Media_Trends[[#This Row],[Interactions]]/bbdd_Social_Media_Trends[[#This Row],[Views]]</f>
        <v>0.12005731015566533</v>
      </c>
      <c r="N3008" s="1" t="s">
        <v>22</v>
      </c>
      <c r="O3008" s="4">
        <f t="shared" si="46"/>
        <v>0</v>
      </c>
    </row>
    <row r="3009" spans="1:15">
      <c r="A3009" s="1" t="s">
        <v>3049</v>
      </c>
      <c r="B3009" s="2">
        <v>45184</v>
      </c>
      <c r="C3009" s="13" t="str">
        <f>TEXT(bbdd_Social_Media_Trends[[#This Row],[Post_Date]],"aaaa-mm")</f>
        <v>2023-09</v>
      </c>
      <c r="D3009" s="1" t="s">
        <v>27</v>
      </c>
      <c r="E3009" s="1" t="s">
        <v>57</v>
      </c>
      <c r="F3009" s="1" t="s">
        <v>14</v>
      </c>
      <c r="G3009" s="1" t="s">
        <v>60</v>
      </c>
      <c r="H3009">
        <v>1396240</v>
      </c>
      <c r="I3009">
        <v>453311</v>
      </c>
      <c r="J3009">
        <v>31644</v>
      </c>
      <c r="K3009">
        <v>20317</v>
      </c>
      <c r="L3009">
        <f>bbdd_Social_Media_Trends[[#This Row],[Likes]]+bbdd_Social_Media_Trends[[#This Row],[Shares]]+bbdd_Social_Media_Trends[[#This Row],[Comments]]</f>
        <v>505272</v>
      </c>
      <c r="M3009">
        <f>bbdd_Social_Media_Trends[[#This Row],[Interactions]]/bbdd_Social_Media_Trends[[#This Row],[Views]]</f>
        <v>0.36188047900074488</v>
      </c>
      <c r="N3009" s="1" t="s">
        <v>16</v>
      </c>
      <c r="O3009" s="4">
        <f t="shared" si="46"/>
        <v>0</v>
      </c>
    </row>
    <row r="3010" spans="1:15">
      <c r="A3010" s="1" t="s">
        <v>3050</v>
      </c>
      <c r="B3010" s="2">
        <v>45217</v>
      </c>
      <c r="C3010" s="13" t="str">
        <f>TEXT(bbdd_Social_Media_Trends[[#This Row],[Post_Date]],"aaaa-mm")</f>
        <v>2023-10</v>
      </c>
      <c r="D3010" s="1" t="s">
        <v>12</v>
      </c>
      <c r="E3010" s="1" t="s">
        <v>49</v>
      </c>
      <c r="F3010" s="1" t="s">
        <v>32</v>
      </c>
      <c r="G3010" s="1" t="s">
        <v>15</v>
      </c>
      <c r="H3010">
        <v>4620055</v>
      </c>
      <c r="I3010">
        <v>271977</v>
      </c>
      <c r="J3010">
        <v>90199</v>
      </c>
      <c r="K3010">
        <v>34506</v>
      </c>
      <c r="L3010">
        <f>bbdd_Social_Media_Trends[[#This Row],[Likes]]+bbdd_Social_Media_Trends[[#This Row],[Shares]]+bbdd_Social_Media_Trends[[#This Row],[Comments]]</f>
        <v>396682</v>
      </c>
      <c r="M3010">
        <f>bbdd_Social_Media_Trends[[#This Row],[Interactions]]/bbdd_Social_Media_Trends[[#This Row],[Views]]</f>
        <v>8.586088260854037E-2</v>
      </c>
      <c r="N3010" s="1" t="s">
        <v>16</v>
      </c>
      <c r="O3010" s="4">
        <f t="shared" ref="O3010:O3073" si="47">IF(ISERROR(VLOOKUP(A3010,A3011:A8008,1,FALSE)),0, 1)</f>
        <v>0</v>
      </c>
    </row>
    <row r="3011" spans="1:15">
      <c r="A3011" s="1" t="s">
        <v>3051</v>
      </c>
      <c r="B3011" s="2">
        <v>44968</v>
      </c>
      <c r="C3011" s="13" t="str">
        <f>TEXT(bbdd_Social_Media_Trends[[#This Row],[Post_Date]],"aaaa-mm")</f>
        <v>2023-02</v>
      </c>
      <c r="D3011" s="1" t="s">
        <v>24</v>
      </c>
      <c r="E3011" s="1" t="s">
        <v>19</v>
      </c>
      <c r="F3011" s="1" t="s">
        <v>36</v>
      </c>
      <c r="G3011" s="1" t="s">
        <v>60</v>
      </c>
      <c r="H3011">
        <v>698996</v>
      </c>
      <c r="I3011">
        <v>230272</v>
      </c>
      <c r="J3011">
        <v>90423</v>
      </c>
      <c r="K3011">
        <v>36387</v>
      </c>
      <c r="L3011">
        <f>bbdd_Social_Media_Trends[[#This Row],[Likes]]+bbdd_Social_Media_Trends[[#This Row],[Shares]]+bbdd_Social_Media_Trends[[#This Row],[Comments]]</f>
        <v>357082</v>
      </c>
      <c r="M3011">
        <f>bbdd_Social_Media_Trends[[#This Row],[Interactions]]/bbdd_Social_Media_Trends[[#This Row],[Views]]</f>
        <v>0.51084984749555074</v>
      </c>
      <c r="N3011" s="1" t="s">
        <v>29</v>
      </c>
      <c r="O3011" s="4">
        <f t="shared" si="47"/>
        <v>0</v>
      </c>
    </row>
    <row r="3012" spans="1:15">
      <c r="A3012" s="1" t="s">
        <v>3052</v>
      </c>
      <c r="B3012" s="2">
        <v>45210</v>
      </c>
      <c r="C3012" s="13" t="str">
        <f>TEXT(bbdd_Social_Media_Trends[[#This Row],[Post_Date]],"aaaa-mm")</f>
        <v>2023-10</v>
      </c>
      <c r="D3012" s="1" t="s">
        <v>18</v>
      </c>
      <c r="E3012" s="1" t="s">
        <v>52</v>
      </c>
      <c r="F3012" s="1" t="s">
        <v>36</v>
      </c>
      <c r="G3012" s="1" t="s">
        <v>44</v>
      </c>
      <c r="H3012">
        <v>4574811</v>
      </c>
      <c r="I3012">
        <v>234031</v>
      </c>
      <c r="J3012">
        <v>61405</v>
      </c>
      <c r="K3012">
        <v>24447</v>
      </c>
      <c r="L3012">
        <f>bbdd_Social_Media_Trends[[#This Row],[Likes]]+bbdd_Social_Media_Trends[[#This Row],[Shares]]+bbdd_Social_Media_Trends[[#This Row],[Comments]]</f>
        <v>319883</v>
      </c>
      <c r="M3012">
        <f>bbdd_Social_Media_Trends[[#This Row],[Interactions]]/bbdd_Social_Media_Trends[[#This Row],[Views]]</f>
        <v>6.9922670029428535E-2</v>
      </c>
      <c r="N3012" s="1" t="s">
        <v>29</v>
      </c>
      <c r="O3012" s="4">
        <f t="shared" si="47"/>
        <v>0</v>
      </c>
    </row>
    <row r="3013" spans="1:15">
      <c r="A3013" s="1" t="s">
        <v>3053</v>
      </c>
      <c r="B3013" s="2">
        <v>44613</v>
      </c>
      <c r="C3013" s="13" t="str">
        <f>TEXT(bbdd_Social_Media_Trends[[#This Row],[Post_Date]],"aaaa-mm")</f>
        <v>2022-02</v>
      </c>
      <c r="D3013" s="1" t="s">
        <v>24</v>
      </c>
      <c r="E3013" s="1" t="s">
        <v>49</v>
      </c>
      <c r="F3013" s="1" t="s">
        <v>47</v>
      </c>
      <c r="G3013" s="1" t="s">
        <v>21</v>
      </c>
      <c r="H3013">
        <v>2098847</v>
      </c>
      <c r="I3013">
        <v>427488</v>
      </c>
      <c r="J3013">
        <v>31324</v>
      </c>
      <c r="K3013">
        <v>38758</v>
      </c>
      <c r="L3013">
        <f>bbdd_Social_Media_Trends[[#This Row],[Likes]]+bbdd_Social_Media_Trends[[#This Row],[Shares]]+bbdd_Social_Media_Trends[[#This Row],[Comments]]</f>
        <v>497570</v>
      </c>
      <c r="M3013">
        <f>bbdd_Social_Media_Trends[[#This Row],[Interactions]]/bbdd_Social_Media_Trends[[#This Row],[Views]]</f>
        <v>0.23706825700015294</v>
      </c>
      <c r="N3013" s="1" t="s">
        <v>16</v>
      </c>
      <c r="O3013" s="4">
        <f t="shared" si="47"/>
        <v>0</v>
      </c>
    </row>
    <row r="3014" spans="1:15">
      <c r="A3014" s="1" t="s">
        <v>3054</v>
      </c>
      <c r="B3014" s="2">
        <v>44757</v>
      </c>
      <c r="C3014" s="13" t="str">
        <f>TEXT(bbdd_Social_Media_Trends[[#This Row],[Post_Date]],"aaaa-mm")</f>
        <v>2022-07</v>
      </c>
      <c r="D3014" s="1" t="s">
        <v>24</v>
      </c>
      <c r="E3014" s="1" t="s">
        <v>57</v>
      </c>
      <c r="F3014" s="1" t="s">
        <v>41</v>
      </c>
      <c r="G3014" s="1" t="s">
        <v>15</v>
      </c>
      <c r="H3014">
        <v>703331</v>
      </c>
      <c r="I3014">
        <v>175184</v>
      </c>
      <c r="J3014">
        <v>57753</v>
      </c>
      <c r="K3014">
        <v>39627</v>
      </c>
      <c r="L3014">
        <f>bbdd_Social_Media_Trends[[#This Row],[Likes]]+bbdd_Social_Media_Trends[[#This Row],[Shares]]+bbdd_Social_Media_Trends[[#This Row],[Comments]]</f>
        <v>272564</v>
      </c>
      <c r="M3014">
        <f>bbdd_Social_Media_Trends[[#This Row],[Interactions]]/bbdd_Social_Media_Trends[[#This Row],[Views]]</f>
        <v>0.38753303920913484</v>
      </c>
      <c r="N3014" s="1" t="s">
        <v>22</v>
      </c>
      <c r="O3014" s="4">
        <f t="shared" si="47"/>
        <v>0</v>
      </c>
    </row>
    <row r="3015" spans="1:15">
      <c r="A3015" s="1" t="s">
        <v>3055</v>
      </c>
      <c r="B3015" s="2">
        <v>44586</v>
      </c>
      <c r="C3015" s="13" t="str">
        <f>TEXT(bbdd_Social_Media_Trends[[#This Row],[Post_Date]],"aaaa-mm")</f>
        <v>2022-01</v>
      </c>
      <c r="D3015" s="1" t="s">
        <v>27</v>
      </c>
      <c r="E3015" s="1" t="s">
        <v>19</v>
      </c>
      <c r="F3015" s="1" t="s">
        <v>20</v>
      </c>
      <c r="G3015" s="1" t="s">
        <v>37</v>
      </c>
      <c r="H3015">
        <v>4545018</v>
      </c>
      <c r="I3015">
        <v>465681</v>
      </c>
      <c r="J3015">
        <v>20909</v>
      </c>
      <c r="K3015">
        <v>13975</v>
      </c>
      <c r="L3015">
        <f>bbdd_Social_Media_Trends[[#This Row],[Likes]]+bbdd_Social_Media_Trends[[#This Row],[Shares]]+bbdd_Social_Media_Trends[[#This Row],[Comments]]</f>
        <v>500565</v>
      </c>
      <c r="M3015">
        <f>bbdd_Social_Media_Trends[[#This Row],[Interactions]]/bbdd_Social_Media_Trends[[#This Row],[Views]]</f>
        <v>0.11013487735362104</v>
      </c>
      <c r="N3015" s="1" t="s">
        <v>29</v>
      </c>
      <c r="O3015" s="4">
        <f t="shared" si="47"/>
        <v>0</v>
      </c>
    </row>
    <row r="3016" spans="1:15">
      <c r="A3016" s="1" t="s">
        <v>3056</v>
      </c>
      <c r="B3016" s="2">
        <v>45100</v>
      </c>
      <c r="C3016" s="13" t="str">
        <f>TEXT(bbdd_Social_Media_Trends[[#This Row],[Post_Date]],"aaaa-mm")</f>
        <v>2023-06</v>
      </c>
      <c r="D3016" s="1" t="s">
        <v>24</v>
      </c>
      <c r="E3016" s="1" t="s">
        <v>39</v>
      </c>
      <c r="F3016" s="1" t="s">
        <v>36</v>
      </c>
      <c r="G3016" s="1" t="s">
        <v>50</v>
      </c>
      <c r="H3016">
        <v>1864193</v>
      </c>
      <c r="I3016">
        <v>357294</v>
      </c>
      <c r="J3016">
        <v>54233</v>
      </c>
      <c r="K3016">
        <v>8180</v>
      </c>
      <c r="L3016">
        <f>bbdd_Social_Media_Trends[[#This Row],[Likes]]+bbdd_Social_Media_Trends[[#This Row],[Shares]]+bbdd_Social_Media_Trends[[#This Row],[Comments]]</f>
        <v>419707</v>
      </c>
      <c r="M3016">
        <f>bbdd_Social_Media_Trends[[#This Row],[Interactions]]/bbdd_Social_Media_Trends[[#This Row],[Views]]</f>
        <v>0.22514138825754629</v>
      </c>
      <c r="N3016" s="1" t="s">
        <v>29</v>
      </c>
      <c r="O3016" s="4">
        <f t="shared" si="47"/>
        <v>0</v>
      </c>
    </row>
    <row r="3017" spans="1:15">
      <c r="A3017" s="1" t="s">
        <v>3057</v>
      </c>
      <c r="B3017" s="2">
        <v>44957</v>
      </c>
      <c r="C3017" s="13" t="str">
        <f>TEXT(bbdd_Social_Media_Trends[[#This Row],[Post_Date]],"aaaa-mm")</f>
        <v>2023-01</v>
      </c>
      <c r="D3017" s="1" t="s">
        <v>12</v>
      </c>
      <c r="E3017" s="1" t="s">
        <v>39</v>
      </c>
      <c r="F3017" s="1" t="s">
        <v>41</v>
      </c>
      <c r="G3017" s="1" t="s">
        <v>15</v>
      </c>
      <c r="H3017">
        <v>3808549</v>
      </c>
      <c r="I3017">
        <v>100605</v>
      </c>
      <c r="J3017">
        <v>35524</v>
      </c>
      <c r="K3017">
        <v>44184</v>
      </c>
      <c r="L3017">
        <f>bbdd_Social_Media_Trends[[#This Row],[Likes]]+bbdd_Social_Media_Trends[[#This Row],[Shares]]+bbdd_Social_Media_Trends[[#This Row],[Comments]]</f>
        <v>180313</v>
      </c>
      <c r="M3017">
        <f>bbdd_Social_Media_Trends[[#This Row],[Interactions]]/bbdd_Social_Media_Trends[[#This Row],[Views]]</f>
        <v>4.7344277308759848E-2</v>
      </c>
      <c r="N3017" s="1" t="s">
        <v>29</v>
      </c>
      <c r="O3017" s="4">
        <f t="shared" si="47"/>
        <v>0</v>
      </c>
    </row>
    <row r="3018" spans="1:15">
      <c r="A3018" s="1" t="s">
        <v>3058</v>
      </c>
      <c r="B3018" s="2">
        <v>45265</v>
      </c>
      <c r="C3018" s="13" t="str">
        <f>TEXT(bbdd_Social_Media_Trends[[#This Row],[Post_Date]],"aaaa-mm")</f>
        <v>2023-12</v>
      </c>
      <c r="D3018" s="1" t="s">
        <v>24</v>
      </c>
      <c r="E3018" s="1" t="s">
        <v>59</v>
      </c>
      <c r="F3018" s="1" t="s">
        <v>36</v>
      </c>
      <c r="G3018" s="1" t="s">
        <v>15</v>
      </c>
      <c r="H3018">
        <v>1072473</v>
      </c>
      <c r="I3018">
        <v>485342</v>
      </c>
      <c r="J3018">
        <v>96891</v>
      </c>
      <c r="K3018">
        <v>40353</v>
      </c>
      <c r="L3018">
        <f>bbdd_Social_Media_Trends[[#This Row],[Likes]]+bbdd_Social_Media_Trends[[#This Row],[Shares]]+bbdd_Social_Media_Trends[[#This Row],[Comments]]</f>
        <v>622586</v>
      </c>
      <c r="M3018">
        <f>bbdd_Social_Media_Trends[[#This Row],[Interactions]]/bbdd_Social_Media_Trends[[#This Row],[Views]]</f>
        <v>0.58051438124782628</v>
      </c>
      <c r="N3018" s="1" t="s">
        <v>22</v>
      </c>
      <c r="O3018" s="4">
        <f t="shared" si="47"/>
        <v>0</v>
      </c>
    </row>
    <row r="3019" spans="1:15">
      <c r="A3019" s="1" t="s">
        <v>3059</v>
      </c>
      <c r="B3019" s="2">
        <v>45006</v>
      </c>
      <c r="C3019" s="13" t="str">
        <f>TEXT(bbdd_Social_Media_Trends[[#This Row],[Post_Date]],"aaaa-mm")</f>
        <v>2023-03</v>
      </c>
      <c r="D3019" s="1" t="s">
        <v>27</v>
      </c>
      <c r="E3019" s="1" t="s">
        <v>35</v>
      </c>
      <c r="F3019" s="1" t="s">
        <v>32</v>
      </c>
      <c r="G3019" s="1" t="s">
        <v>15</v>
      </c>
      <c r="H3019">
        <v>2036999</v>
      </c>
      <c r="I3019">
        <v>123731</v>
      </c>
      <c r="J3019">
        <v>75519</v>
      </c>
      <c r="K3019">
        <v>9408</v>
      </c>
      <c r="L3019">
        <f>bbdd_Social_Media_Trends[[#This Row],[Likes]]+bbdd_Social_Media_Trends[[#This Row],[Shares]]+bbdd_Social_Media_Trends[[#This Row],[Comments]]</f>
        <v>208658</v>
      </c>
      <c r="M3019">
        <f>bbdd_Social_Media_Trends[[#This Row],[Interactions]]/bbdd_Social_Media_Trends[[#This Row],[Views]]</f>
        <v>0.10243402181346187</v>
      </c>
      <c r="N3019" s="1" t="s">
        <v>16</v>
      </c>
      <c r="O3019" s="4">
        <f t="shared" si="47"/>
        <v>0</v>
      </c>
    </row>
    <row r="3020" spans="1:15">
      <c r="A3020" s="1" t="s">
        <v>3060</v>
      </c>
      <c r="B3020" s="2">
        <v>45208</v>
      </c>
      <c r="C3020" s="13" t="str">
        <f>TEXT(bbdd_Social_Media_Trends[[#This Row],[Post_Date]],"aaaa-mm")</f>
        <v>2023-10</v>
      </c>
      <c r="D3020" s="1" t="s">
        <v>24</v>
      </c>
      <c r="E3020" s="1" t="s">
        <v>59</v>
      </c>
      <c r="F3020" s="1" t="s">
        <v>36</v>
      </c>
      <c r="G3020" s="1" t="s">
        <v>60</v>
      </c>
      <c r="H3020">
        <v>2416660</v>
      </c>
      <c r="I3020">
        <v>54359</v>
      </c>
      <c r="J3020">
        <v>30217</v>
      </c>
      <c r="K3020">
        <v>3033</v>
      </c>
      <c r="L3020">
        <f>bbdd_Social_Media_Trends[[#This Row],[Likes]]+bbdd_Social_Media_Trends[[#This Row],[Shares]]+bbdd_Social_Media_Trends[[#This Row],[Comments]]</f>
        <v>87609</v>
      </c>
      <c r="M3020">
        <f>bbdd_Social_Media_Trends[[#This Row],[Interactions]]/bbdd_Social_Media_Trends[[#This Row],[Views]]</f>
        <v>3.6252100005793118E-2</v>
      </c>
      <c r="N3020" s="1" t="s">
        <v>16</v>
      </c>
      <c r="O3020" s="4">
        <f t="shared" si="47"/>
        <v>0</v>
      </c>
    </row>
    <row r="3021" spans="1:15">
      <c r="A3021" s="1" t="s">
        <v>3061</v>
      </c>
      <c r="B3021" s="2">
        <v>45071</v>
      </c>
      <c r="C3021" s="13" t="str">
        <f>TEXT(bbdd_Social_Media_Trends[[#This Row],[Post_Date]],"aaaa-mm")</f>
        <v>2023-05</v>
      </c>
      <c r="D3021" s="1" t="s">
        <v>27</v>
      </c>
      <c r="E3021" s="1" t="s">
        <v>57</v>
      </c>
      <c r="F3021" s="1" t="s">
        <v>32</v>
      </c>
      <c r="G3021" s="1" t="s">
        <v>50</v>
      </c>
      <c r="H3021">
        <v>1483411</v>
      </c>
      <c r="I3021">
        <v>498539</v>
      </c>
      <c r="J3021">
        <v>58353</v>
      </c>
      <c r="K3021">
        <v>5140</v>
      </c>
      <c r="L3021">
        <f>bbdd_Social_Media_Trends[[#This Row],[Likes]]+bbdd_Social_Media_Trends[[#This Row],[Shares]]+bbdd_Social_Media_Trends[[#This Row],[Comments]]</f>
        <v>562032</v>
      </c>
      <c r="M3021">
        <f>bbdd_Social_Media_Trends[[#This Row],[Interactions]]/bbdd_Social_Media_Trends[[#This Row],[Views]]</f>
        <v>0.3788781396389807</v>
      </c>
      <c r="N3021" s="1" t="s">
        <v>16</v>
      </c>
      <c r="O3021" s="4">
        <f t="shared" si="47"/>
        <v>0</v>
      </c>
    </row>
    <row r="3022" spans="1:15">
      <c r="A3022" s="1" t="s">
        <v>3062</v>
      </c>
      <c r="B3022" s="2">
        <v>44914</v>
      </c>
      <c r="C3022" s="13" t="str">
        <f>TEXT(bbdd_Social_Media_Trends[[#This Row],[Post_Date]],"aaaa-mm")</f>
        <v>2022-12</v>
      </c>
      <c r="D3022" s="1" t="s">
        <v>18</v>
      </c>
      <c r="E3022" s="1" t="s">
        <v>35</v>
      </c>
      <c r="F3022" s="1" t="s">
        <v>14</v>
      </c>
      <c r="G3022" s="1" t="s">
        <v>21</v>
      </c>
      <c r="H3022">
        <v>757452</v>
      </c>
      <c r="I3022">
        <v>53035</v>
      </c>
      <c r="J3022">
        <v>57545</v>
      </c>
      <c r="K3022">
        <v>36097</v>
      </c>
      <c r="L3022">
        <f>bbdd_Social_Media_Trends[[#This Row],[Likes]]+bbdd_Social_Media_Trends[[#This Row],[Shares]]+bbdd_Social_Media_Trends[[#This Row],[Comments]]</f>
        <v>146677</v>
      </c>
      <c r="M3022">
        <f>bbdd_Social_Media_Trends[[#This Row],[Interactions]]/bbdd_Social_Media_Trends[[#This Row],[Views]]</f>
        <v>0.193645273891943</v>
      </c>
      <c r="N3022" s="1" t="s">
        <v>16</v>
      </c>
      <c r="O3022" s="4">
        <f t="shared" si="47"/>
        <v>0</v>
      </c>
    </row>
    <row r="3023" spans="1:15">
      <c r="A3023" s="1" t="s">
        <v>3063</v>
      </c>
      <c r="B3023" s="2">
        <v>45121</v>
      </c>
      <c r="C3023" s="13" t="str">
        <f>TEXT(bbdd_Social_Media_Trends[[#This Row],[Post_Date]],"aaaa-mm")</f>
        <v>2023-07</v>
      </c>
      <c r="D3023" s="1" t="s">
        <v>27</v>
      </c>
      <c r="E3023" s="1" t="s">
        <v>46</v>
      </c>
      <c r="F3023" s="1" t="s">
        <v>47</v>
      </c>
      <c r="G3023" s="1" t="s">
        <v>21</v>
      </c>
      <c r="H3023">
        <v>414396</v>
      </c>
      <c r="I3023">
        <v>155674</v>
      </c>
      <c r="J3023">
        <v>22830</v>
      </c>
      <c r="K3023">
        <v>45570</v>
      </c>
      <c r="L3023">
        <f>bbdd_Social_Media_Trends[[#This Row],[Likes]]+bbdd_Social_Media_Trends[[#This Row],[Shares]]+bbdd_Social_Media_Trends[[#This Row],[Comments]]</f>
        <v>224074</v>
      </c>
      <c r="M3023">
        <f>bbdd_Social_Media_Trends[[#This Row],[Interactions]]/bbdd_Social_Media_Trends[[#This Row],[Views]]</f>
        <v>0.54072433131593933</v>
      </c>
      <c r="N3023" s="1" t="s">
        <v>22</v>
      </c>
      <c r="O3023" s="4">
        <f t="shared" si="47"/>
        <v>0</v>
      </c>
    </row>
    <row r="3024" spans="1:15">
      <c r="A3024" s="1" t="s">
        <v>3064</v>
      </c>
      <c r="B3024" s="2">
        <v>44720</v>
      </c>
      <c r="C3024" s="13" t="str">
        <f>TEXT(bbdd_Social_Media_Trends[[#This Row],[Post_Date]],"aaaa-mm")</f>
        <v>2022-06</v>
      </c>
      <c r="D3024" s="1" t="s">
        <v>12</v>
      </c>
      <c r="E3024" s="1" t="s">
        <v>13</v>
      </c>
      <c r="F3024" s="1" t="s">
        <v>20</v>
      </c>
      <c r="G3024" s="1" t="s">
        <v>44</v>
      </c>
      <c r="H3024">
        <v>2526800</v>
      </c>
      <c r="I3024">
        <v>324376</v>
      </c>
      <c r="J3024">
        <v>16252</v>
      </c>
      <c r="K3024">
        <v>9755</v>
      </c>
      <c r="L3024">
        <f>bbdd_Social_Media_Trends[[#This Row],[Likes]]+bbdd_Social_Media_Trends[[#This Row],[Shares]]+bbdd_Social_Media_Trends[[#This Row],[Comments]]</f>
        <v>350383</v>
      </c>
      <c r="M3024">
        <f>bbdd_Social_Media_Trends[[#This Row],[Interactions]]/bbdd_Social_Media_Trends[[#This Row],[Views]]</f>
        <v>0.13866669305049864</v>
      </c>
      <c r="N3024" s="1" t="s">
        <v>29</v>
      </c>
      <c r="O3024" s="4">
        <f t="shared" si="47"/>
        <v>0</v>
      </c>
    </row>
    <row r="3025" spans="1:15">
      <c r="A3025" s="1" t="s">
        <v>3065</v>
      </c>
      <c r="B3025" s="2">
        <v>45255</v>
      </c>
      <c r="C3025" s="13" t="str">
        <f>TEXT(bbdd_Social_Media_Trends[[#This Row],[Post_Date]],"aaaa-mm")</f>
        <v>2023-11</v>
      </c>
      <c r="D3025" s="1" t="s">
        <v>24</v>
      </c>
      <c r="E3025" s="1" t="s">
        <v>31</v>
      </c>
      <c r="F3025" s="1" t="s">
        <v>32</v>
      </c>
      <c r="G3025" s="1" t="s">
        <v>60</v>
      </c>
      <c r="H3025">
        <v>3697978</v>
      </c>
      <c r="I3025">
        <v>69386</v>
      </c>
      <c r="J3025">
        <v>12584</v>
      </c>
      <c r="K3025">
        <v>32219</v>
      </c>
      <c r="L3025">
        <f>bbdd_Social_Media_Trends[[#This Row],[Likes]]+bbdd_Social_Media_Trends[[#This Row],[Shares]]+bbdd_Social_Media_Trends[[#This Row],[Comments]]</f>
        <v>114189</v>
      </c>
      <c r="M3025">
        <f>bbdd_Social_Media_Trends[[#This Row],[Interactions]]/bbdd_Social_Media_Trends[[#This Row],[Views]]</f>
        <v>3.0878766720624083E-2</v>
      </c>
      <c r="N3025" s="1" t="s">
        <v>29</v>
      </c>
      <c r="O3025" s="4">
        <f t="shared" si="47"/>
        <v>0</v>
      </c>
    </row>
    <row r="3026" spans="1:15">
      <c r="A3026" s="1" t="s">
        <v>3066</v>
      </c>
      <c r="B3026" s="2">
        <v>44564</v>
      </c>
      <c r="C3026" s="13" t="str">
        <f>TEXT(bbdd_Social_Media_Trends[[#This Row],[Post_Date]],"aaaa-mm")</f>
        <v>2022-01</v>
      </c>
      <c r="D3026" s="1" t="s">
        <v>18</v>
      </c>
      <c r="E3026" s="1" t="s">
        <v>57</v>
      </c>
      <c r="F3026" s="1" t="s">
        <v>36</v>
      </c>
      <c r="G3026" s="1" t="s">
        <v>44</v>
      </c>
      <c r="H3026">
        <v>3246752</v>
      </c>
      <c r="I3026">
        <v>341196</v>
      </c>
      <c r="J3026">
        <v>98173</v>
      </c>
      <c r="K3026">
        <v>49438</v>
      </c>
      <c r="L3026">
        <f>bbdd_Social_Media_Trends[[#This Row],[Likes]]+bbdd_Social_Media_Trends[[#This Row],[Shares]]+bbdd_Social_Media_Trends[[#This Row],[Comments]]</f>
        <v>488807</v>
      </c>
      <c r="M3026">
        <f>bbdd_Social_Media_Trends[[#This Row],[Interactions]]/bbdd_Social_Media_Trends[[#This Row],[Views]]</f>
        <v>0.15055261381220369</v>
      </c>
      <c r="N3026" s="1" t="s">
        <v>22</v>
      </c>
      <c r="O3026" s="4">
        <f t="shared" si="47"/>
        <v>0</v>
      </c>
    </row>
    <row r="3027" spans="1:15">
      <c r="A3027" s="1" t="s">
        <v>3067</v>
      </c>
      <c r="B3027" s="2">
        <v>45289</v>
      </c>
      <c r="C3027" s="13" t="str">
        <f>TEXT(bbdd_Social_Media_Trends[[#This Row],[Post_Date]],"aaaa-mm")</f>
        <v>2023-12</v>
      </c>
      <c r="D3027" s="1" t="s">
        <v>18</v>
      </c>
      <c r="E3027" s="1" t="s">
        <v>39</v>
      </c>
      <c r="F3027" s="1" t="s">
        <v>36</v>
      </c>
      <c r="G3027" s="1" t="s">
        <v>28</v>
      </c>
      <c r="H3027">
        <v>1084541</v>
      </c>
      <c r="I3027">
        <v>476378</v>
      </c>
      <c r="J3027">
        <v>7727</v>
      </c>
      <c r="K3027">
        <v>23253</v>
      </c>
      <c r="L3027">
        <f>bbdd_Social_Media_Trends[[#This Row],[Likes]]+bbdd_Social_Media_Trends[[#This Row],[Shares]]+bbdd_Social_Media_Trends[[#This Row],[Comments]]</f>
        <v>507358</v>
      </c>
      <c r="M3027">
        <f>bbdd_Social_Media_Trends[[#This Row],[Interactions]]/bbdd_Social_Media_Trends[[#This Row],[Views]]</f>
        <v>0.46780896250118714</v>
      </c>
      <c r="N3027" s="1" t="s">
        <v>16</v>
      </c>
      <c r="O3027" s="4">
        <f t="shared" si="47"/>
        <v>0</v>
      </c>
    </row>
    <row r="3028" spans="1:15">
      <c r="A3028" s="1" t="s">
        <v>3068</v>
      </c>
      <c r="B3028" s="2">
        <v>44621</v>
      </c>
      <c r="C3028" s="13" t="str">
        <f>TEXT(bbdd_Social_Media_Trends[[#This Row],[Post_Date]],"aaaa-mm")</f>
        <v>2022-03</v>
      </c>
      <c r="D3028" s="1" t="s">
        <v>18</v>
      </c>
      <c r="E3028" s="1" t="s">
        <v>35</v>
      </c>
      <c r="F3028" s="1" t="s">
        <v>41</v>
      </c>
      <c r="G3028" s="1" t="s">
        <v>44</v>
      </c>
      <c r="H3028">
        <v>1576922</v>
      </c>
      <c r="I3028">
        <v>260556</v>
      </c>
      <c r="J3028">
        <v>5576</v>
      </c>
      <c r="K3028">
        <v>916</v>
      </c>
      <c r="L3028">
        <f>bbdd_Social_Media_Trends[[#This Row],[Likes]]+bbdd_Social_Media_Trends[[#This Row],[Shares]]+bbdd_Social_Media_Trends[[#This Row],[Comments]]</f>
        <v>267048</v>
      </c>
      <c r="M3028">
        <f>bbdd_Social_Media_Trends[[#This Row],[Interactions]]/bbdd_Social_Media_Trends[[#This Row],[Views]]</f>
        <v>0.16934762784716048</v>
      </c>
      <c r="N3028" s="1" t="s">
        <v>16</v>
      </c>
      <c r="O3028" s="4">
        <f t="shared" si="47"/>
        <v>0</v>
      </c>
    </row>
    <row r="3029" spans="1:15">
      <c r="A3029" s="1" t="s">
        <v>3069</v>
      </c>
      <c r="B3029" s="2">
        <v>45110</v>
      </c>
      <c r="C3029" s="13" t="str">
        <f>TEXT(bbdd_Social_Media_Trends[[#This Row],[Post_Date]],"aaaa-mm")</f>
        <v>2023-07</v>
      </c>
      <c r="D3029" s="1" t="s">
        <v>27</v>
      </c>
      <c r="E3029" s="1" t="s">
        <v>46</v>
      </c>
      <c r="F3029" s="1" t="s">
        <v>32</v>
      </c>
      <c r="G3029" s="1" t="s">
        <v>37</v>
      </c>
      <c r="H3029">
        <v>4162373</v>
      </c>
      <c r="I3029">
        <v>84336</v>
      </c>
      <c r="J3029">
        <v>91289</v>
      </c>
      <c r="K3029">
        <v>22422</v>
      </c>
      <c r="L3029">
        <f>bbdd_Social_Media_Trends[[#This Row],[Likes]]+bbdd_Social_Media_Trends[[#This Row],[Shares]]+bbdd_Social_Media_Trends[[#This Row],[Comments]]</f>
        <v>198047</v>
      </c>
      <c r="M3029">
        <f>bbdd_Social_Media_Trends[[#This Row],[Interactions]]/bbdd_Social_Media_Trends[[#This Row],[Views]]</f>
        <v>4.7580310558424245E-2</v>
      </c>
      <c r="N3029" s="1" t="s">
        <v>29</v>
      </c>
      <c r="O3029" s="4">
        <f t="shared" si="47"/>
        <v>0</v>
      </c>
    </row>
    <row r="3030" spans="1:15">
      <c r="A3030" s="1" t="s">
        <v>3070</v>
      </c>
      <c r="B3030" s="2">
        <v>45097</v>
      </c>
      <c r="C3030" s="13" t="str">
        <f>TEXT(bbdd_Social_Media_Trends[[#This Row],[Post_Date]],"aaaa-mm")</f>
        <v>2023-06</v>
      </c>
      <c r="D3030" s="1" t="s">
        <v>12</v>
      </c>
      <c r="E3030" s="1" t="s">
        <v>13</v>
      </c>
      <c r="F3030" s="1" t="s">
        <v>32</v>
      </c>
      <c r="G3030" s="1" t="s">
        <v>60</v>
      </c>
      <c r="H3030">
        <v>3014494</v>
      </c>
      <c r="I3030">
        <v>177444</v>
      </c>
      <c r="J3030">
        <v>23497</v>
      </c>
      <c r="K3030">
        <v>31261</v>
      </c>
      <c r="L3030">
        <f>bbdd_Social_Media_Trends[[#This Row],[Likes]]+bbdd_Social_Media_Trends[[#This Row],[Shares]]+bbdd_Social_Media_Trends[[#This Row],[Comments]]</f>
        <v>232202</v>
      </c>
      <c r="M3030">
        <f>bbdd_Social_Media_Trends[[#This Row],[Interactions]]/bbdd_Social_Media_Trends[[#This Row],[Views]]</f>
        <v>7.7028516228594246E-2</v>
      </c>
      <c r="N3030" s="1" t="s">
        <v>29</v>
      </c>
      <c r="O3030" s="4">
        <f t="shared" si="47"/>
        <v>0</v>
      </c>
    </row>
    <row r="3031" spans="1:15">
      <c r="A3031" s="1" t="s">
        <v>3071</v>
      </c>
      <c r="B3031" s="2">
        <v>44599</v>
      </c>
      <c r="C3031" s="13" t="str">
        <f>TEXT(bbdd_Social_Media_Trends[[#This Row],[Post_Date]],"aaaa-mm")</f>
        <v>2022-02</v>
      </c>
      <c r="D3031" s="1" t="s">
        <v>12</v>
      </c>
      <c r="E3031" s="1" t="s">
        <v>39</v>
      </c>
      <c r="F3031" s="1" t="s">
        <v>20</v>
      </c>
      <c r="G3031" s="1" t="s">
        <v>28</v>
      </c>
      <c r="H3031">
        <v>3602760</v>
      </c>
      <c r="I3031">
        <v>403164</v>
      </c>
      <c r="J3031">
        <v>38202</v>
      </c>
      <c r="K3031">
        <v>21785</v>
      </c>
      <c r="L3031">
        <f>bbdd_Social_Media_Trends[[#This Row],[Likes]]+bbdd_Social_Media_Trends[[#This Row],[Shares]]+bbdd_Social_Media_Trends[[#This Row],[Comments]]</f>
        <v>463151</v>
      </c>
      <c r="M3031">
        <f>bbdd_Social_Media_Trends[[#This Row],[Interactions]]/bbdd_Social_Media_Trends[[#This Row],[Views]]</f>
        <v>0.12855449710777292</v>
      </c>
      <c r="N3031" s="1" t="s">
        <v>22</v>
      </c>
      <c r="O3031" s="4">
        <f t="shared" si="47"/>
        <v>0</v>
      </c>
    </row>
    <row r="3032" spans="1:15">
      <c r="A3032" s="1" t="s">
        <v>3072</v>
      </c>
      <c r="B3032" s="2">
        <v>44973</v>
      </c>
      <c r="C3032" s="13" t="str">
        <f>TEXT(bbdd_Social_Media_Trends[[#This Row],[Post_Date]],"aaaa-mm")</f>
        <v>2023-02</v>
      </c>
      <c r="D3032" s="1" t="s">
        <v>18</v>
      </c>
      <c r="E3032" s="1" t="s">
        <v>19</v>
      </c>
      <c r="F3032" s="1" t="s">
        <v>41</v>
      </c>
      <c r="G3032" s="1" t="s">
        <v>50</v>
      </c>
      <c r="H3032">
        <v>1889280</v>
      </c>
      <c r="I3032">
        <v>209379</v>
      </c>
      <c r="J3032">
        <v>52856</v>
      </c>
      <c r="K3032">
        <v>26935</v>
      </c>
      <c r="L3032">
        <f>bbdd_Social_Media_Trends[[#This Row],[Likes]]+bbdd_Social_Media_Trends[[#This Row],[Shares]]+bbdd_Social_Media_Trends[[#This Row],[Comments]]</f>
        <v>289170</v>
      </c>
      <c r="M3032">
        <f>bbdd_Social_Media_Trends[[#This Row],[Interactions]]/bbdd_Social_Media_Trends[[#This Row],[Views]]</f>
        <v>0.15305830792682926</v>
      </c>
      <c r="N3032" s="1" t="s">
        <v>22</v>
      </c>
      <c r="O3032" s="4">
        <f t="shared" si="47"/>
        <v>0</v>
      </c>
    </row>
    <row r="3033" spans="1:15">
      <c r="A3033" s="1" t="s">
        <v>3073</v>
      </c>
      <c r="B3033" s="2">
        <v>44877</v>
      </c>
      <c r="C3033" s="13" t="str">
        <f>TEXT(bbdd_Social_Media_Trends[[#This Row],[Post_Date]],"aaaa-mm")</f>
        <v>2022-11</v>
      </c>
      <c r="D3033" s="1" t="s">
        <v>27</v>
      </c>
      <c r="E3033" s="1" t="s">
        <v>46</v>
      </c>
      <c r="F3033" s="1" t="s">
        <v>36</v>
      </c>
      <c r="G3033" s="1" t="s">
        <v>44</v>
      </c>
      <c r="H3033">
        <v>3072862</v>
      </c>
      <c r="I3033">
        <v>437084</v>
      </c>
      <c r="J3033">
        <v>60056</v>
      </c>
      <c r="K3033">
        <v>5332</v>
      </c>
      <c r="L3033">
        <f>bbdd_Social_Media_Trends[[#This Row],[Likes]]+bbdd_Social_Media_Trends[[#This Row],[Shares]]+bbdd_Social_Media_Trends[[#This Row],[Comments]]</f>
        <v>502472</v>
      </c>
      <c r="M3033">
        <f>bbdd_Social_Media_Trends[[#This Row],[Interactions]]/bbdd_Social_Media_Trends[[#This Row],[Views]]</f>
        <v>0.16351922084363046</v>
      </c>
      <c r="N3033" s="1" t="s">
        <v>22</v>
      </c>
      <c r="O3033" s="4">
        <f t="shared" si="47"/>
        <v>0</v>
      </c>
    </row>
    <row r="3034" spans="1:15">
      <c r="A3034" s="1" t="s">
        <v>3074</v>
      </c>
      <c r="B3034" s="2">
        <v>45244</v>
      </c>
      <c r="C3034" s="13" t="str">
        <f>TEXT(bbdd_Social_Media_Trends[[#This Row],[Post_Date]],"aaaa-mm")</f>
        <v>2023-11</v>
      </c>
      <c r="D3034" s="1" t="s">
        <v>27</v>
      </c>
      <c r="E3034" s="1" t="s">
        <v>13</v>
      </c>
      <c r="F3034" s="1" t="s">
        <v>47</v>
      </c>
      <c r="G3034" s="1" t="s">
        <v>50</v>
      </c>
      <c r="H3034">
        <v>3479279</v>
      </c>
      <c r="I3034">
        <v>153027</v>
      </c>
      <c r="J3034">
        <v>85441</v>
      </c>
      <c r="K3034">
        <v>848</v>
      </c>
      <c r="L3034">
        <f>bbdd_Social_Media_Trends[[#This Row],[Likes]]+bbdd_Social_Media_Trends[[#This Row],[Shares]]+bbdd_Social_Media_Trends[[#This Row],[Comments]]</f>
        <v>239316</v>
      </c>
      <c r="M3034">
        <f>bbdd_Social_Media_Trends[[#This Row],[Interactions]]/bbdd_Social_Media_Trends[[#This Row],[Views]]</f>
        <v>6.8783216292800889E-2</v>
      </c>
      <c r="N3034" s="1" t="s">
        <v>22</v>
      </c>
      <c r="O3034" s="4">
        <f t="shared" si="47"/>
        <v>0</v>
      </c>
    </row>
    <row r="3035" spans="1:15">
      <c r="A3035" s="1" t="s">
        <v>3075</v>
      </c>
      <c r="B3035" s="2">
        <v>44906</v>
      </c>
      <c r="C3035" s="13" t="str">
        <f>TEXT(bbdd_Social_Media_Trends[[#This Row],[Post_Date]],"aaaa-mm")</f>
        <v>2022-12</v>
      </c>
      <c r="D3035" s="1" t="s">
        <v>18</v>
      </c>
      <c r="E3035" s="1" t="s">
        <v>49</v>
      </c>
      <c r="F3035" s="1" t="s">
        <v>32</v>
      </c>
      <c r="G3035" s="1" t="s">
        <v>21</v>
      </c>
      <c r="H3035">
        <v>4032339</v>
      </c>
      <c r="I3035">
        <v>447185</v>
      </c>
      <c r="J3035">
        <v>95082</v>
      </c>
      <c r="K3035">
        <v>4553</v>
      </c>
      <c r="L3035">
        <f>bbdd_Social_Media_Trends[[#This Row],[Likes]]+bbdd_Social_Media_Trends[[#This Row],[Shares]]+bbdd_Social_Media_Trends[[#This Row],[Comments]]</f>
        <v>546820</v>
      </c>
      <c r="M3035">
        <f>bbdd_Social_Media_Trends[[#This Row],[Interactions]]/bbdd_Social_Media_Trends[[#This Row],[Views]]</f>
        <v>0.1356086380634168</v>
      </c>
      <c r="N3035" s="1" t="s">
        <v>29</v>
      </c>
      <c r="O3035" s="4">
        <f t="shared" si="47"/>
        <v>0</v>
      </c>
    </row>
    <row r="3036" spans="1:15">
      <c r="A3036" s="1" t="s">
        <v>3076</v>
      </c>
      <c r="B3036" s="2">
        <v>44922</v>
      </c>
      <c r="C3036" s="13" t="str">
        <f>TEXT(bbdd_Social_Media_Trends[[#This Row],[Post_Date]],"aaaa-mm")</f>
        <v>2022-12</v>
      </c>
      <c r="D3036" s="1" t="s">
        <v>12</v>
      </c>
      <c r="E3036" s="1" t="s">
        <v>31</v>
      </c>
      <c r="F3036" s="1" t="s">
        <v>14</v>
      </c>
      <c r="G3036" s="1" t="s">
        <v>60</v>
      </c>
      <c r="H3036">
        <v>3249902</v>
      </c>
      <c r="I3036">
        <v>319481</v>
      </c>
      <c r="J3036">
        <v>63705</v>
      </c>
      <c r="K3036">
        <v>49236</v>
      </c>
      <c r="L3036">
        <f>bbdd_Social_Media_Trends[[#This Row],[Likes]]+bbdd_Social_Media_Trends[[#This Row],[Shares]]+bbdd_Social_Media_Trends[[#This Row],[Comments]]</f>
        <v>432422</v>
      </c>
      <c r="M3036">
        <f>bbdd_Social_Media_Trends[[#This Row],[Interactions]]/bbdd_Social_Media_Trends[[#This Row],[Views]]</f>
        <v>0.13305693525527848</v>
      </c>
      <c r="N3036" s="1" t="s">
        <v>16</v>
      </c>
      <c r="O3036" s="4">
        <f t="shared" si="47"/>
        <v>0</v>
      </c>
    </row>
    <row r="3037" spans="1:15">
      <c r="A3037" s="1" t="s">
        <v>3077</v>
      </c>
      <c r="B3037" s="2">
        <v>45016</v>
      </c>
      <c r="C3037" s="13" t="str">
        <f>TEXT(bbdd_Social_Media_Trends[[#This Row],[Post_Date]],"aaaa-mm")</f>
        <v>2023-03</v>
      </c>
      <c r="D3037" s="1" t="s">
        <v>24</v>
      </c>
      <c r="E3037" s="1" t="s">
        <v>57</v>
      </c>
      <c r="F3037" s="1" t="s">
        <v>47</v>
      </c>
      <c r="G3037" s="1" t="s">
        <v>28</v>
      </c>
      <c r="H3037">
        <v>2198492</v>
      </c>
      <c r="I3037">
        <v>214761</v>
      </c>
      <c r="J3037">
        <v>49390</v>
      </c>
      <c r="K3037">
        <v>30920</v>
      </c>
      <c r="L3037">
        <f>bbdd_Social_Media_Trends[[#This Row],[Likes]]+bbdd_Social_Media_Trends[[#This Row],[Shares]]+bbdd_Social_Media_Trends[[#This Row],[Comments]]</f>
        <v>295071</v>
      </c>
      <c r="M3037">
        <f>bbdd_Social_Media_Trends[[#This Row],[Interactions]]/bbdd_Social_Media_Trends[[#This Row],[Views]]</f>
        <v>0.13421518022353504</v>
      </c>
      <c r="N3037" s="1" t="s">
        <v>16</v>
      </c>
      <c r="O3037" s="4">
        <f t="shared" si="47"/>
        <v>0</v>
      </c>
    </row>
    <row r="3038" spans="1:15">
      <c r="A3038" s="1" t="s">
        <v>3078</v>
      </c>
      <c r="B3038" s="2">
        <v>44788</v>
      </c>
      <c r="C3038" s="13" t="str">
        <f>TEXT(bbdd_Social_Media_Trends[[#This Row],[Post_Date]],"aaaa-mm")</f>
        <v>2022-08</v>
      </c>
      <c r="D3038" s="1" t="s">
        <v>24</v>
      </c>
      <c r="E3038" s="1" t="s">
        <v>39</v>
      </c>
      <c r="F3038" s="1" t="s">
        <v>20</v>
      </c>
      <c r="G3038" s="1" t="s">
        <v>60</v>
      </c>
      <c r="H3038">
        <v>2428330</v>
      </c>
      <c r="I3038">
        <v>361844</v>
      </c>
      <c r="J3038">
        <v>85813</v>
      </c>
      <c r="K3038">
        <v>1552</v>
      </c>
      <c r="L3038">
        <f>bbdd_Social_Media_Trends[[#This Row],[Likes]]+bbdd_Social_Media_Trends[[#This Row],[Shares]]+bbdd_Social_Media_Trends[[#This Row],[Comments]]</f>
        <v>449209</v>
      </c>
      <c r="M3038">
        <f>bbdd_Social_Media_Trends[[#This Row],[Interactions]]/bbdd_Social_Media_Trends[[#This Row],[Views]]</f>
        <v>0.18498680162910314</v>
      </c>
      <c r="N3038" s="1" t="s">
        <v>16</v>
      </c>
      <c r="O3038" s="4">
        <f t="shared" si="47"/>
        <v>0</v>
      </c>
    </row>
    <row r="3039" spans="1:15">
      <c r="A3039" s="1" t="s">
        <v>3079</v>
      </c>
      <c r="B3039" s="2">
        <v>45288</v>
      </c>
      <c r="C3039" s="13" t="str">
        <f>TEXT(bbdd_Social_Media_Trends[[#This Row],[Post_Date]],"aaaa-mm")</f>
        <v>2023-12</v>
      </c>
      <c r="D3039" s="1" t="s">
        <v>12</v>
      </c>
      <c r="E3039" s="1" t="s">
        <v>39</v>
      </c>
      <c r="F3039" s="1" t="s">
        <v>14</v>
      </c>
      <c r="G3039" s="1" t="s">
        <v>37</v>
      </c>
      <c r="H3039">
        <v>3687223</v>
      </c>
      <c r="I3039">
        <v>181751</v>
      </c>
      <c r="J3039">
        <v>62834</v>
      </c>
      <c r="K3039">
        <v>14368</v>
      </c>
      <c r="L3039">
        <f>bbdd_Social_Media_Trends[[#This Row],[Likes]]+bbdd_Social_Media_Trends[[#This Row],[Shares]]+bbdd_Social_Media_Trends[[#This Row],[Comments]]</f>
        <v>258953</v>
      </c>
      <c r="M3039">
        <f>bbdd_Social_Media_Trends[[#This Row],[Interactions]]/bbdd_Social_Media_Trends[[#This Row],[Views]]</f>
        <v>7.022981794157826E-2</v>
      </c>
      <c r="N3039" s="1" t="s">
        <v>22</v>
      </c>
      <c r="O3039" s="4">
        <f t="shared" si="47"/>
        <v>0</v>
      </c>
    </row>
    <row r="3040" spans="1:15">
      <c r="A3040" s="1" t="s">
        <v>3080</v>
      </c>
      <c r="B3040" s="2">
        <v>44709</v>
      </c>
      <c r="C3040" s="13" t="str">
        <f>TEXT(bbdd_Social_Media_Trends[[#This Row],[Post_Date]],"aaaa-mm")</f>
        <v>2022-05</v>
      </c>
      <c r="D3040" s="1" t="s">
        <v>18</v>
      </c>
      <c r="E3040" s="1" t="s">
        <v>52</v>
      </c>
      <c r="F3040" s="1" t="s">
        <v>14</v>
      </c>
      <c r="G3040" s="1" t="s">
        <v>60</v>
      </c>
      <c r="H3040">
        <v>2327036</v>
      </c>
      <c r="I3040">
        <v>61250</v>
      </c>
      <c r="J3040">
        <v>78025</v>
      </c>
      <c r="K3040">
        <v>36566</v>
      </c>
      <c r="L3040">
        <f>bbdd_Social_Media_Trends[[#This Row],[Likes]]+bbdd_Social_Media_Trends[[#This Row],[Shares]]+bbdd_Social_Media_Trends[[#This Row],[Comments]]</f>
        <v>175841</v>
      </c>
      <c r="M3040">
        <f>bbdd_Social_Media_Trends[[#This Row],[Interactions]]/bbdd_Social_Media_Trends[[#This Row],[Views]]</f>
        <v>7.55643660003541E-2</v>
      </c>
      <c r="N3040" s="1" t="s">
        <v>29</v>
      </c>
      <c r="O3040" s="4">
        <f t="shared" si="47"/>
        <v>0</v>
      </c>
    </row>
    <row r="3041" spans="1:15">
      <c r="A3041" s="1" t="s">
        <v>3081</v>
      </c>
      <c r="B3041" s="2">
        <v>45088</v>
      </c>
      <c r="C3041" s="13" t="str">
        <f>TEXT(bbdd_Social_Media_Trends[[#This Row],[Post_Date]],"aaaa-mm")</f>
        <v>2023-06</v>
      </c>
      <c r="D3041" s="1" t="s">
        <v>18</v>
      </c>
      <c r="E3041" s="1" t="s">
        <v>49</v>
      </c>
      <c r="F3041" s="1" t="s">
        <v>47</v>
      </c>
      <c r="G3041" s="1" t="s">
        <v>28</v>
      </c>
      <c r="H3041">
        <v>939246</v>
      </c>
      <c r="I3041">
        <v>57670</v>
      </c>
      <c r="J3041">
        <v>81461</v>
      </c>
      <c r="K3041">
        <v>29497</v>
      </c>
      <c r="L3041">
        <f>bbdd_Social_Media_Trends[[#This Row],[Likes]]+bbdd_Social_Media_Trends[[#This Row],[Shares]]+bbdd_Social_Media_Trends[[#This Row],[Comments]]</f>
        <v>168628</v>
      </c>
      <c r="M3041">
        <f>bbdd_Social_Media_Trends[[#This Row],[Interactions]]/bbdd_Social_Media_Trends[[#This Row],[Views]]</f>
        <v>0.17953549975192867</v>
      </c>
      <c r="N3041" s="1" t="s">
        <v>22</v>
      </c>
      <c r="O3041" s="4">
        <f t="shared" si="47"/>
        <v>0</v>
      </c>
    </row>
    <row r="3042" spans="1:15">
      <c r="A3042" s="1" t="s">
        <v>3082</v>
      </c>
      <c r="B3042" s="2">
        <v>44986</v>
      </c>
      <c r="C3042" s="13" t="str">
        <f>TEXT(bbdd_Social_Media_Trends[[#This Row],[Post_Date]],"aaaa-mm")</f>
        <v>2023-03</v>
      </c>
      <c r="D3042" s="1" t="s">
        <v>18</v>
      </c>
      <c r="E3042" s="1" t="s">
        <v>35</v>
      </c>
      <c r="F3042" s="1" t="s">
        <v>14</v>
      </c>
      <c r="G3042" s="1" t="s">
        <v>50</v>
      </c>
      <c r="H3042">
        <v>1731012</v>
      </c>
      <c r="I3042">
        <v>250378</v>
      </c>
      <c r="J3042">
        <v>88088</v>
      </c>
      <c r="K3042">
        <v>45704</v>
      </c>
      <c r="L3042">
        <f>bbdd_Social_Media_Trends[[#This Row],[Likes]]+bbdd_Social_Media_Trends[[#This Row],[Shares]]+bbdd_Social_Media_Trends[[#This Row],[Comments]]</f>
        <v>384170</v>
      </c>
      <c r="M3042">
        <f>bbdd_Social_Media_Trends[[#This Row],[Interactions]]/bbdd_Social_Media_Trends[[#This Row],[Views]]</f>
        <v>0.22193375898029591</v>
      </c>
      <c r="N3042" s="1" t="s">
        <v>22</v>
      </c>
      <c r="O3042" s="4">
        <f t="shared" si="47"/>
        <v>0</v>
      </c>
    </row>
    <row r="3043" spans="1:15">
      <c r="A3043" s="1" t="s">
        <v>3083</v>
      </c>
      <c r="B3043" s="2">
        <v>44576</v>
      </c>
      <c r="C3043" s="13" t="str">
        <f>TEXT(bbdd_Social_Media_Trends[[#This Row],[Post_Date]],"aaaa-mm")</f>
        <v>2022-01</v>
      </c>
      <c r="D3043" s="1" t="s">
        <v>27</v>
      </c>
      <c r="E3043" s="1" t="s">
        <v>49</v>
      </c>
      <c r="F3043" s="1" t="s">
        <v>36</v>
      </c>
      <c r="G3043" s="1" t="s">
        <v>21</v>
      </c>
      <c r="H3043">
        <v>460366</v>
      </c>
      <c r="I3043">
        <v>243442</v>
      </c>
      <c r="J3043">
        <v>29282</v>
      </c>
      <c r="K3043">
        <v>7463</v>
      </c>
      <c r="L3043">
        <f>bbdd_Social_Media_Trends[[#This Row],[Likes]]+bbdd_Social_Media_Trends[[#This Row],[Shares]]+bbdd_Social_Media_Trends[[#This Row],[Comments]]</f>
        <v>280187</v>
      </c>
      <c r="M3043">
        <f>bbdd_Social_Media_Trends[[#This Row],[Interactions]]/bbdd_Social_Media_Trends[[#This Row],[Views]]</f>
        <v>0.60861792573734808</v>
      </c>
      <c r="N3043" s="1" t="s">
        <v>16</v>
      </c>
      <c r="O3043" s="4">
        <f t="shared" si="47"/>
        <v>0</v>
      </c>
    </row>
    <row r="3044" spans="1:15">
      <c r="A3044" s="1" t="s">
        <v>3084</v>
      </c>
      <c r="B3044" s="2">
        <v>44710</v>
      </c>
      <c r="C3044" s="13" t="str">
        <f>TEXT(bbdd_Social_Media_Trends[[#This Row],[Post_Date]],"aaaa-mm")</f>
        <v>2022-05</v>
      </c>
      <c r="D3044" s="1" t="s">
        <v>27</v>
      </c>
      <c r="E3044" s="1" t="s">
        <v>39</v>
      </c>
      <c r="F3044" s="1" t="s">
        <v>36</v>
      </c>
      <c r="G3044" s="1" t="s">
        <v>37</v>
      </c>
      <c r="H3044">
        <v>1027066</v>
      </c>
      <c r="I3044">
        <v>325786</v>
      </c>
      <c r="J3044">
        <v>49107</v>
      </c>
      <c r="K3044">
        <v>28849</v>
      </c>
      <c r="L3044">
        <f>bbdd_Social_Media_Trends[[#This Row],[Likes]]+bbdd_Social_Media_Trends[[#This Row],[Shares]]+bbdd_Social_Media_Trends[[#This Row],[Comments]]</f>
        <v>403742</v>
      </c>
      <c r="M3044">
        <f>bbdd_Social_Media_Trends[[#This Row],[Interactions]]/bbdd_Social_Media_Trends[[#This Row],[Views]]</f>
        <v>0.39310229332876367</v>
      </c>
      <c r="N3044" s="1" t="s">
        <v>22</v>
      </c>
      <c r="O3044" s="4">
        <f t="shared" si="47"/>
        <v>0</v>
      </c>
    </row>
    <row r="3045" spans="1:15">
      <c r="A3045" s="1" t="s">
        <v>3085</v>
      </c>
      <c r="B3045" s="2">
        <v>44661</v>
      </c>
      <c r="C3045" s="13" t="str">
        <f>TEXT(bbdd_Social_Media_Trends[[#This Row],[Post_Date]],"aaaa-mm")</f>
        <v>2022-04</v>
      </c>
      <c r="D3045" s="1" t="s">
        <v>12</v>
      </c>
      <c r="E3045" s="1" t="s">
        <v>57</v>
      </c>
      <c r="F3045" s="1" t="s">
        <v>36</v>
      </c>
      <c r="G3045" s="1" t="s">
        <v>50</v>
      </c>
      <c r="H3045">
        <v>1648229</v>
      </c>
      <c r="I3045">
        <v>1939</v>
      </c>
      <c r="J3045">
        <v>18355</v>
      </c>
      <c r="K3045">
        <v>36490</v>
      </c>
      <c r="L3045">
        <f>bbdd_Social_Media_Trends[[#This Row],[Likes]]+bbdd_Social_Media_Trends[[#This Row],[Shares]]+bbdd_Social_Media_Trends[[#This Row],[Comments]]</f>
        <v>56784</v>
      </c>
      <c r="M3045">
        <f>bbdd_Social_Media_Trends[[#This Row],[Interactions]]/bbdd_Social_Media_Trends[[#This Row],[Views]]</f>
        <v>3.4451523423019492E-2</v>
      </c>
      <c r="N3045" s="1" t="s">
        <v>29</v>
      </c>
      <c r="O3045" s="4">
        <f t="shared" si="47"/>
        <v>0</v>
      </c>
    </row>
    <row r="3046" spans="1:15">
      <c r="A3046" s="1" t="s">
        <v>3086</v>
      </c>
      <c r="B3046" s="2">
        <v>45067</v>
      </c>
      <c r="C3046" s="13" t="str">
        <f>TEXT(bbdd_Social_Media_Trends[[#This Row],[Post_Date]],"aaaa-mm")</f>
        <v>2023-05</v>
      </c>
      <c r="D3046" s="1" t="s">
        <v>24</v>
      </c>
      <c r="E3046" s="1" t="s">
        <v>59</v>
      </c>
      <c r="F3046" s="1" t="s">
        <v>47</v>
      </c>
      <c r="G3046" s="1" t="s">
        <v>50</v>
      </c>
      <c r="H3046">
        <v>3514426</v>
      </c>
      <c r="I3046">
        <v>322029</v>
      </c>
      <c r="J3046">
        <v>93337</v>
      </c>
      <c r="K3046">
        <v>27289</v>
      </c>
      <c r="L3046">
        <f>bbdd_Social_Media_Trends[[#This Row],[Likes]]+bbdd_Social_Media_Trends[[#This Row],[Shares]]+bbdd_Social_Media_Trends[[#This Row],[Comments]]</f>
        <v>442655</v>
      </c>
      <c r="M3046">
        <f>bbdd_Social_Media_Trends[[#This Row],[Interactions]]/bbdd_Social_Media_Trends[[#This Row],[Views]]</f>
        <v>0.12595371192906038</v>
      </c>
      <c r="N3046" s="1" t="s">
        <v>16</v>
      </c>
      <c r="O3046" s="4">
        <f t="shared" si="47"/>
        <v>0</v>
      </c>
    </row>
    <row r="3047" spans="1:15">
      <c r="A3047" s="1" t="s">
        <v>3087</v>
      </c>
      <c r="B3047" s="2">
        <v>44984</v>
      </c>
      <c r="C3047" s="13" t="str">
        <f>TEXT(bbdd_Social_Media_Trends[[#This Row],[Post_Date]],"aaaa-mm")</f>
        <v>2023-02</v>
      </c>
      <c r="D3047" s="1" t="s">
        <v>12</v>
      </c>
      <c r="E3047" s="1" t="s">
        <v>31</v>
      </c>
      <c r="F3047" s="1" t="s">
        <v>36</v>
      </c>
      <c r="G3047" s="1" t="s">
        <v>60</v>
      </c>
      <c r="H3047">
        <v>4075333</v>
      </c>
      <c r="I3047">
        <v>483730</v>
      </c>
      <c r="J3047">
        <v>5918</v>
      </c>
      <c r="K3047">
        <v>19302</v>
      </c>
      <c r="L3047">
        <f>bbdd_Social_Media_Trends[[#This Row],[Likes]]+bbdd_Social_Media_Trends[[#This Row],[Shares]]+bbdd_Social_Media_Trends[[#This Row],[Comments]]</f>
        <v>508950</v>
      </c>
      <c r="M3047">
        <f>bbdd_Social_Media_Trends[[#This Row],[Interactions]]/bbdd_Social_Media_Trends[[#This Row],[Views]]</f>
        <v>0.12488550015422052</v>
      </c>
      <c r="N3047" s="1" t="s">
        <v>22</v>
      </c>
      <c r="O3047" s="4">
        <f t="shared" si="47"/>
        <v>0</v>
      </c>
    </row>
    <row r="3048" spans="1:15">
      <c r="A3048" s="1" t="s">
        <v>3088</v>
      </c>
      <c r="B3048" s="2">
        <v>44572</v>
      </c>
      <c r="C3048" s="13" t="str">
        <f>TEXT(bbdd_Social_Media_Trends[[#This Row],[Post_Date]],"aaaa-mm")</f>
        <v>2022-01</v>
      </c>
      <c r="D3048" s="1" t="s">
        <v>12</v>
      </c>
      <c r="E3048" s="1" t="s">
        <v>19</v>
      </c>
      <c r="F3048" s="1" t="s">
        <v>41</v>
      </c>
      <c r="G3048" s="1" t="s">
        <v>44</v>
      </c>
      <c r="H3048">
        <v>3849113</v>
      </c>
      <c r="I3048">
        <v>271549</v>
      </c>
      <c r="J3048">
        <v>55550</v>
      </c>
      <c r="K3048">
        <v>30444</v>
      </c>
      <c r="L3048">
        <f>bbdd_Social_Media_Trends[[#This Row],[Likes]]+bbdd_Social_Media_Trends[[#This Row],[Shares]]+bbdd_Social_Media_Trends[[#This Row],[Comments]]</f>
        <v>357543</v>
      </c>
      <c r="M3048">
        <f>bbdd_Social_Media_Trends[[#This Row],[Interactions]]/bbdd_Social_Media_Trends[[#This Row],[Views]]</f>
        <v>9.2889712512986763E-2</v>
      </c>
      <c r="N3048" s="1" t="s">
        <v>16</v>
      </c>
      <c r="O3048" s="4">
        <f t="shared" si="47"/>
        <v>0</v>
      </c>
    </row>
    <row r="3049" spans="1:15">
      <c r="A3049" s="1" t="s">
        <v>3089</v>
      </c>
      <c r="B3049" s="2">
        <v>44758</v>
      </c>
      <c r="C3049" s="13" t="str">
        <f>TEXT(bbdd_Social_Media_Trends[[#This Row],[Post_Date]],"aaaa-mm")</f>
        <v>2022-07</v>
      </c>
      <c r="D3049" s="1" t="s">
        <v>27</v>
      </c>
      <c r="E3049" s="1" t="s">
        <v>39</v>
      </c>
      <c r="F3049" s="1" t="s">
        <v>36</v>
      </c>
      <c r="G3049" s="1" t="s">
        <v>15</v>
      </c>
      <c r="H3049">
        <v>2738867</v>
      </c>
      <c r="I3049">
        <v>453411</v>
      </c>
      <c r="J3049">
        <v>27052</v>
      </c>
      <c r="K3049">
        <v>32698</v>
      </c>
      <c r="L3049">
        <f>bbdd_Social_Media_Trends[[#This Row],[Likes]]+bbdd_Social_Media_Trends[[#This Row],[Shares]]+bbdd_Social_Media_Trends[[#This Row],[Comments]]</f>
        <v>513161</v>
      </c>
      <c r="M3049">
        <f>bbdd_Social_Media_Trends[[#This Row],[Interactions]]/bbdd_Social_Media_Trends[[#This Row],[Views]]</f>
        <v>0.18736251157869294</v>
      </c>
      <c r="N3049" s="1" t="s">
        <v>29</v>
      </c>
      <c r="O3049" s="4">
        <f t="shared" si="47"/>
        <v>0</v>
      </c>
    </row>
    <row r="3050" spans="1:15">
      <c r="A3050" s="1" t="s">
        <v>3090</v>
      </c>
      <c r="B3050" s="2">
        <v>44612</v>
      </c>
      <c r="C3050" s="13" t="str">
        <f>TEXT(bbdd_Social_Media_Trends[[#This Row],[Post_Date]],"aaaa-mm")</f>
        <v>2022-02</v>
      </c>
      <c r="D3050" s="1" t="s">
        <v>27</v>
      </c>
      <c r="E3050" s="1" t="s">
        <v>59</v>
      </c>
      <c r="F3050" s="1" t="s">
        <v>20</v>
      </c>
      <c r="G3050" s="1" t="s">
        <v>15</v>
      </c>
      <c r="H3050">
        <v>1358058</v>
      </c>
      <c r="I3050">
        <v>39790</v>
      </c>
      <c r="J3050">
        <v>54189</v>
      </c>
      <c r="K3050">
        <v>14767</v>
      </c>
      <c r="L3050">
        <f>bbdd_Social_Media_Trends[[#This Row],[Likes]]+bbdd_Social_Media_Trends[[#This Row],[Shares]]+bbdd_Social_Media_Trends[[#This Row],[Comments]]</f>
        <v>108746</v>
      </c>
      <c r="M3050">
        <f>bbdd_Social_Media_Trends[[#This Row],[Interactions]]/bbdd_Social_Media_Trends[[#This Row],[Views]]</f>
        <v>8.0074635987564591E-2</v>
      </c>
      <c r="N3050" s="1" t="s">
        <v>16</v>
      </c>
      <c r="O3050" s="4">
        <f t="shared" si="47"/>
        <v>0</v>
      </c>
    </row>
    <row r="3051" spans="1:15">
      <c r="A3051" s="1" t="s">
        <v>3091</v>
      </c>
      <c r="B3051" s="2">
        <v>44798</v>
      </c>
      <c r="C3051" s="13" t="str">
        <f>TEXT(bbdd_Social_Media_Trends[[#This Row],[Post_Date]],"aaaa-mm")</f>
        <v>2022-08</v>
      </c>
      <c r="D3051" s="1" t="s">
        <v>12</v>
      </c>
      <c r="E3051" s="1" t="s">
        <v>39</v>
      </c>
      <c r="F3051" s="1" t="s">
        <v>47</v>
      </c>
      <c r="G3051" s="1" t="s">
        <v>15</v>
      </c>
      <c r="H3051">
        <v>4427514</v>
      </c>
      <c r="I3051">
        <v>209500</v>
      </c>
      <c r="J3051">
        <v>54813</v>
      </c>
      <c r="K3051">
        <v>398</v>
      </c>
      <c r="L3051">
        <f>bbdd_Social_Media_Trends[[#This Row],[Likes]]+bbdd_Social_Media_Trends[[#This Row],[Shares]]+bbdd_Social_Media_Trends[[#This Row],[Comments]]</f>
        <v>264711</v>
      </c>
      <c r="M3051">
        <f>bbdd_Social_Media_Trends[[#This Row],[Interactions]]/bbdd_Social_Media_Trends[[#This Row],[Views]]</f>
        <v>5.9787727379292305E-2</v>
      </c>
      <c r="N3051" s="1" t="s">
        <v>22</v>
      </c>
      <c r="O3051" s="4">
        <f t="shared" si="47"/>
        <v>0</v>
      </c>
    </row>
    <row r="3052" spans="1:15">
      <c r="A3052" s="1" t="s">
        <v>3092</v>
      </c>
      <c r="B3052" s="2">
        <v>44625</v>
      </c>
      <c r="C3052" s="13" t="str">
        <f>TEXT(bbdd_Social_Media_Trends[[#This Row],[Post_Date]],"aaaa-mm")</f>
        <v>2022-03</v>
      </c>
      <c r="D3052" s="1" t="s">
        <v>18</v>
      </c>
      <c r="E3052" s="1" t="s">
        <v>13</v>
      </c>
      <c r="F3052" s="1" t="s">
        <v>41</v>
      </c>
      <c r="G3052" s="1" t="s">
        <v>60</v>
      </c>
      <c r="H3052">
        <v>3068331</v>
      </c>
      <c r="I3052">
        <v>454979</v>
      </c>
      <c r="J3052">
        <v>20223</v>
      </c>
      <c r="K3052">
        <v>17128</v>
      </c>
      <c r="L3052">
        <f>bbdd_Social_Media_Trends[[#This Row],[Likes]]+bbdd_Social_Media_Trends[[#This Row],[Shares]]+bbdd_Social_Media_Trends[[#This Row],[Comments]]</f>
        <v>492330</v>
      </c>
      <c r="M3052">
        <f>bbdd_Social_Media_Trends[[#This Row],[Interactions]]/bbdd_Social_Media_Trends[[#This Row],[Views]]</f>
        <v>0.16045530941739988</v>
      </c>
      <c r="N3052" s="1" t="s">
        <v>16</v>
      </c>
      <c r="O3052" s="4">
        <f t="shared" si="47"/>
        <v>0</v>
      </c>
    </row>
    <row r="3053" spans="1:15">
      <c r="A3053" s="1" t="s">
        <v>3093</v>
      </c>
      <c r="B3053" s="2">
        <v>44622</v>
      </c>
      <c r="C3053" s="13" t="str">
        <f>TEXT(bbdd_Social_Media_Trends[[#This Row],[Post_Date]],"aaaa-mm")</f>
        <v>2022-03</v>
      </c>
      <c r="D3053" s="1" t="s">
        <v>18</v>
      </c>
      <c r="E3053" s="1" t="s">
        <v>46</v>
      </c>
      <c r="F3053" s="1" t="s">
        <v>36</v>
      </c>
      <c r="G3053" s="1" t="s">
        <v>50</v>
      </c>
      <c r="H3053">
        <v>2528462</v>
      </c>
      <c r="I3053">
        <v>245856</v>
      </c>
      <c r="J3053">
        <v>95659</v>
      </c>
      <c r="K3053">
        <v>33681</v>
      </c>
      <c r="L3053">
        <f>bbdd_Social_Media_Trends[[#This Row],[Likes]]+bbdd_Social_Media_Trends[[#This Row],[Shares]]+bbdd_Social_Media_Trends[[#This Row],[Comments]]</f>
        <v>375196</v>
      </c>
      <c r="M3053">
        <f>bbdd_Social_Media_Trends[[#This Row],[Interactions]]/bbdd_Social_Media_Trends[[#This Row],[Views]]</f>
        <v>0.14838902067739201</v>
      </c>
      <c r="N3053" s="1" t="s">
        <v>16</v>
      </c>
      <c r="O3053" s="4">
        <f t="shared" si="47"/>
        <v>0</v>
      </c>
    </row>
    <row r="3054" spans="1:15">
      <c r="A3054" s="1" t="s">
        <v>3094</v>
      </c>
      <c r="B3054" s="2">
        <v>44813</v>
      </c>
      <c r="C3054" s="13" t="str">
        <f>TEXT(bbdd_Social_Media_Trends[[#This Row],[Post_Date]],"aaaa-mm")</f>
        <v>2022-09</v>
      </c>
      <c r="D3054" s="1" t="s">
        <v>18</v>
      </c>
      <c r="E3054" s="1" t="s">
        <v>35</v>
      </c>
      <c r="F3054" s="1" t="s">
        <v>32</v>
      </c>
      <c r="G3054" s="1" t="s">
        <v>50</v>
      </c>
      <c r="H3054">
        <v>1119674</v>
      </c>
      <c r="I3054">
        <v>109989</v>
      </c>
      <c r="J3054">
        <v>80729</v>
      </c>
      <c r="K3054">
        <v>8816</v>
      </c>
      <c r="L3054">
        <f>bbdd_Social_Media_Trends[[#This Row],[Likes]]+bbdd_Social_Media_Trends[[#This Row],[Shares]]+bbdd_Social_Media_Trends[[#This Row],[Comments]]</f>
        <v>199534</v>
      </c>
      <c r="M3054">
        <f>bbdd_Social_Media_Trends[[#This Row],[Interactions]]/bbdd_Social_Media_Trends[[#This Row],[Views]]</f>
        <v>0.1782072281753439</v>
      </c>
      <c r="N3054" s="1" t="s">
        <v>22</v>
      </c>
      <c r="O3054" s="4">
        <f t="shared" si="47"/>
        <v>0</v>
      </c>
    </row>
    <row r="3055" spans="1:15">
      <c r="A3055" s="1" t="s">
        <v>3095</v>
      </c>
      <c r="B3055" s="2">
        <v>44628</v>
      </c>
      <c r="C3055" s="13" t="str">
        <f>TEXT(bbdd_Social_Media_Trends[[#This Row],[Post_Date]],"aaaa-mm")</f>
        <v>2022-03</v>
      </c>
      <c r="D3055" s="1" t="s">
        <v>27</v>
      </c>
      <c r="E3055" s="1" t="s">
        <v>52</v>
      </c>
      <c r="F3055" s="1" t="s">
        <v>41</v>
      </c>
      <c r="G3055" s="1" t="s">
        <v>50</v>
      </c>
      <c r="H3055">
        <v>4671503</v>
      </c>
      <c r="I3055">
        <v>354700</v>
      </c>
      <c r="J3055">
        <v>68406</v>
      </c>
      <c r="K3055">
        <v>4501</v>
      </c>
      <c r="L3055">
        <f>bbdd_Social_Media_Trends[[#This Row],[Likes]]+bbdd_Social_Media_Trends[[#This Row],[Shares]]+bbdd_Social_Media_Trends[[#This Row],[Comments]]</f>
        <v>427607</v>
      </c>
      <c r="M3055">
        <f>bbdd_Social_Media_Trends[[#This Row],[Interactions]]/bbdd_Social_Media_Trends[[#This Row],[Views]]</f>
        <v>9.1535208261666529E-2</v>
      </c>
      <c r="N3055" s="1" t="s">
        <v>29</v>
      </c>
      <c r="O3055" s="4">
        <f t="shared" si="47"/>
        <v>0</v>
      </c>
    </row>
    <row r="3056" spans="1:15">
      <c r="A3056" s="1" t="s">
        <v>3096</v>
      </c>
      <c r="B3056" s="2">
        <v>45014</v>
      </c>
      <c r="C3056" s="13" t="str">
        <f>TEXT(bbdd_Social_Media_Trends[[#This Row],[Post_Date]],"aaaa-mm")</f>
        <v>2023-03</v>
      </c>
      <c r="D3056" s="1" t="s">
        <v>12</v>
      </c>
      <c r="E3056" s="1" t="s">
        <v>35</v>
      </c>
      <c r="F3056" s="1" t="s">
        <v>20</v>
      </c>
      <c r="G3056" s="1" t="s">
        <v>44</v>
      </c>
      <c r="H3056">
        <v>2054982</v>
      </c>
      <c r="I3056">
        <v>281275</v>
      </c>
      <c r="J3056">
        <v>53337</v>
      </c>
      <c r="K3056">
        <v>48762</v>
      </c>
      <c r="L3056">
        <f>bbdd_Social_Media_Trends[[#This Row],[Likes]]+bbdd_Social_Media_Trends[[#This Row],[Shares]]+bbdd_Social_Media_Trends[[#This Row],[Comments]]</f>
        <v>383374</v>
      </c>
      <c r="M3056">
        <f>bbdd_Social_Media_Trends[[#This Row],[Interactions]]/bbdd_Social_Media_Trends[[#This Row],[Views]]</f>
        <v>0.18655832508508591</v>
      </c>
      <c r="N3056" s="1" t="s">
        <v>22</v>
      </c>
      <c r="O3056" s="4">
        <f t="shared" si="47"/>
        <v>0</v>
      </c>
    </row>
    <row r="3057" spans="1:15">
      <c r="A3057" s="1" t="s">
        <v>3097</v>
      </c>
      <c r="B3057" s="2">
        <v>45248</v>
      </c>
      <c r="C3057" s="13" t="str">
        <f>TEXT(bbdd_Social_Media_Trends[[#This Row],[Post_Date]],"aaaa-mm")</f>
        <v>2023-11</v>
      </c>
      <c r="D3057" s="1" t="s">
        <v>24</v>
      </c>
      <c r="E3057" s="1" t="s">
        <v>13</v>
      </c>
      <c r="F3057" s="1" t="s">
        <v>32</v>
      </c>
      <c r="G3057" s="1" t="s">
        <v>28</v>
      </c>
      <c r="H3057">
        <v>730053</v>
      </c>
      <c r="I3057">
        <v>338775</v>
      </c>
      <c r="J3057">
        <v>6525</v>
      </c>
      <c r="K3057">
        <v>41951</v>
      </c>
      <c r="L3057">
        <f>bbdd_Social_Media_Trends[[#This Row],[Likes]]+bbdd_Social_Media_Trends[[#This Row],[Shares]]+bbdd_Social_Media_Trends[[#This Row],[Comments]]</f>
        <v>387251</v>
      </c>
      <c r="M3057">
        <f>bbdd_Social_Media_Trends[[#This Row],[Interactions]]/bbdd_Social_Media_Trends[[#This Row],[Views]]</f>
        <v>0.53044231035280998</v>
      </c>
      <c r="N3057" s="1" t="s">
        <v>29</v>
      </c>
      <c r="O3057" s="4">
        <f t="shared" si="47"/>
        <v>0</v>
      </c>
    </row>
    <row r="3058" spans="1:15">
      <c r="A3058" s="1" t="s">
        <v>3098</v>
      </c>
      <c r="B3058" s="2">
        <v>45131</v>
      </c>
      <c r="C3058" s="13" t="str">
        <f>TEXT(bbdd_Social_Media_Trends[[#This Row],[Post_Date]],"aaaa-mm")</f>
        <v>2023-07</v>
      </c>
      <c r="D3058" s="1" t="s">
        <v>27</v>
      </c>
      <c r="E3058" s="1" t="s">
        <v>52</v>
      </c>
      <c r="F3058" s="1" t="s">
        <v>20</v>
      </c>
      <c r="G3058" s="1" t="s">
        <v>60</v>
      </c>
      <c r="H3058">
        <v>2413529</v>
      </c>
      <c r="I3058">
        <v>336934</v>
      </c>
      <c r="J3058">
        <v>57434</v>
      </c>
      <c r="K3058">
        <v>10139</v>
      </c>
      <c r="L3058">
        <f>bbdd_Social_Media_Trends[[#This Row],[Likes]]+bbdd_Social_Media_Trends[[#This Row],[Shares]]+bbdd_Social_Media_Trends[[#This Row],[Comments]]</f>
        <v>404507</v>
      </c>
      <c r="M3058">
        <f>bbdd_Social_Media_Trends[[#This Row],[Interactions]]/bbdd_Social_Media_Trends[[#This Row],[Views]]</f>
        <v>0.1675998092419855</v>
      </c>
      <c r="N3058" s="1" t="s">
        <v>29</v>
      </c>
      <c r="O3058" s="4">
        <f t="shared" si="47"/>
        <v>0</v>
      </c>
    </row>
    <row r="3059" spans="1:15">
      <c r="A3059" s="1" t="s">
        <v>3099</v>
      </c>
      <c r="B3059" s="2">
        <v>45275</v>
      </c>
      <c r="C3059" s="13" t="str">
        <f>TEXT(bbdd_Social_Media_Trends[[#This Row],[Post_Date]],"aaaa-mm")</f>
        <v>2023-12</v>
      </c>
      <c r="D3059" s="1" t="s">
        <v>27</v>
      </c>
      <c r="E3059" s="1" t="s">
        <v>31</v>
      </c>
      <c r="F3059" s="1" t="s">
        <v>14</v>
      </c>
      <c r="G3059" s="1" t="s">
        <v>44</v>
      </c>
      <c r="H3059">
        <v>391207</v>
      </c>
      <c r="I3059">
        <v>313055</v>
      </c>
      <c r="J3059">
        <v>24804</v>
      </c>
      <c r="K3059">
        <v>6375</v>
      </c>
      <c r="L3059">
        <f>bbdd_Social_Media_Trends[[#This Row],[Likes]]+bbdd_Social_Media_Trends[[#This Row],[Shares]]+bbdd_Social_Media_Trends[[#This Row],[Comments]]</f>
        <v>344234</v>
      </c>
      <c r="M3059">
        <f>bbdd_Social_Media_Trends[[#This Row],[Interactions]]/bbdd_Social_Media_Trends[[#This Row],[Views]]</f>
        <v>0.87992801764794593</v>
      </c>
      <c r="N3059" s="1" t="s">
        <v>29</v>
      </c>
      <c r="O3059" s="4">
        <f t="shared" si="47"/>
        <v>0</v>
      </c>
    </row>
    <row r="3060" spans="1:15">
      <c r="A3060" s="1" t="s">
        <v>3100</v>
      </c>
      <c r="B3060" s="2">
        <v>44632</v>
      </c>
      <c r="C3060" s="13" t="str">
        <f>TEXT(bbdd_Social_Media_Trends[[#This Row],[Post_Date]],"aaaa-mm")</f>
        <v>2022-03</v>
      </c>
      <c r="D3060" s="1" t="s">
        <v>12</v>
      </c>
      <c r="E3060" s="1" t="s">
        <v>13</v>
      </c>
      <c r="F3060" s="1" t="s">
        <v>47</v>
      </c>
      <c r="G3060" s="1" t="s">
        <v>21</v>
      </c>
      <c r="H3060">
        <v>784742</v>
      </c>
      <c r="I3060">
        <v>282053</v>
      </c>
      <c r="J3060">
        <v>19133</v>
      </c>
      <c r="K3060">
        <v>30108</v>
      </c>
      <c r="L3060">
        <f>bbdd_Social_Media_Trends[[#This Row],[Likes]]+bbdd_Social_Media_Trends[[#This Row],[Shares]]+bbdd_Social_Media_Trends[[#This Row],[Comments]]</f>
        <v>331294</v>
      </c>
      <c r="M3060">
        <f>bbdd_Social_Media_Trends[[#This Row],[Interactions]]/bbdd_Social_Media_Trends[[#This Row],[Views]]</f>
        <v>0.42216932444038935</v>
      </c>
      <c r="N3060" s="1" t="s">
        <v>16</v>
      </c>
      <c r="O3060" s="4">
        <f t="shared" si="47"/>
        <v>0</v>
      </c>
    </row>
    <row r="3061" spans="1:15">
      <c r="A3061" s="1" t="s">
        <v>3101</v>
      </c>
      <c r="B3061" s="2">
        <v>44928</v>
      </c>
      <c r="C3061" s="13" t="str">
        <f>TEXT(bbdd_Social_Media_Trends[[#This Row],[Post_Date]],"aaaa-mm")</f>
        <v>2023-01</v>
      </c>
      <c r="D3061" s="1" t="s">
        <v>24</v>
      </c>
      <c r="E3061" s="1" t="s">
        <v>57</v>
      </c>
      <c r="F3061" s="1" t="s">
        <v>14</v>
      </c>
      <c r="G3061" s="1" t="s">
        <v>44</v>
      </c>
      <c r="H3061">
        <v>50092</v>
      </c>
      <c r="I3061">
        <v>58484</v>
      </c>
      <c r="J3061">
        <v>34868</v>
      </c>
      <c r="K3061">
        <v>16745</v>
      </c>
      <c r="L3061">
        <f>bbdd_Social_Media_Trends[[#This Row],[Likes]]+bbdd_Social_Media_Trends[[#This Row],[Shares]]+bbdd_Social_Media_Trends[[#This Row],[Comments]]</f>
        <v>110097</v>
      </c>
      <c r="M3061">
        <f>bbdd_Social_Media_Trends[[#This Row],[Interactions]]/bbdd_Social_Media_Trends[[#This Row],[Views]]</f>
        <v>2.1978958715962631</v>
      </c>
      <c r="N3061" s="1" t="s">
        <v>22</v>
      </c>
      <c r="O3061" s="4">
        <f t="shared" si="47"/>
        <v>0</v>
      </c>
    </row>
    <row r="3062" spans="1:15">
      <c r="A3062" s="1" t="s">
        <v>3102</v>
      </c>
      <c r="B3062" s="2">
        <v>44840</v>
      </c>
      <c r="C3062" s="13" t="str">
        <f>TEXT(bbdd_Social_Media_Trends[[#This Row],[Post_Date]],"aaaa-mm")</f>
        <v>2022-10</v>
      </c>
      <c r="D3062" s="1" t="s">
        <v>18</v>
      </c>
      <c r="E3062" s="1" t="s">
        <v>13</v>
      </c>
      <c r="F3062" s="1" t="s">
        <v>14</v>
      </c>
      <c r="G3062" s="1" t="s">
        <v>25</v>
      </c>
      <c r="H3062">
        <v>277130</v>
      </c>
      <c r="I3062">
        <v>233783</v>
      </c>
      <c r="J3062">
        <v>85182</v>
      </c>
      <c r="K3062">
        <v>8036</v>
      </c>
      <c r="L3062">
        <f>bbdd_Social_Media_Trends[[#This Row],[Likes]]+bbdd_Social_Media_Trends[[#This Row],[Shares]]+bbdd_Social_Media_Trends[[#This Row],[Comments]]</f>
        <v>327001</v>
      </c>
      <c r="M3062">
        <f>bbdd_Social_Media_Trends[[#This Row],[Interactions]]/bbdd_Social_Media_Trends[[#This Row],[Views]]</f>
        <v>1.1799552556561903</v>
      </c>
      <c r="N3062" s="1" t="s">
        <v>29</v>
      </c>
      <c r="O3062" s="4">
        <f t="shared" si="47"/>
        <v>0</v>
      </c>
    </row>
    <row r="3063" spans="1:15">
      <c r="A3063" s="1" t="s">
        <v>3103</v>
      </c>
      <c r="B3063" s="2">
        <v>44578</v>
      </c>
      <c r="C3063" s="13" t="str">
        <f>TEXT(bbdd_Social_Media_Trends[[#This Row],[Post_Date]],"aaaa-mm")</f>
        <v>2022-01</v>
      </c>
      <c r="D3063" s="1" t="s">
        <v>24</v>
      </c>
      <c r="E3063" s="1" t="s">
        <v>19</v>
      </c>
      <c r="F3063" s="1" t="s">
        <v>47</v>
      </c>
      <c r="G3063" s="1" t="s">
        <v>37</v>
      </c>
      <c r="H3063">
        <v>2565436</v>
      </c>
      <c r="I3063">
        <v>477983</v>
      </c>
      <c r="J3063">
        <v>33017</v>
      </c>
      <c r="K3063">
        <v>27356</v>
      </c>
      <c r="L3063">
        <f>bbdd_Social_Media_Trends[[#This Row],[Likes]]+bbdd_Social_Media_Trends[[#This Row],[Shares]]+bbdd_Social_Media_Trends[[#This Row],[Comments]]</f>
        <v>538356</v>
      </c>
      <c r="M3063">
        <f>bbdd_Social_Media_Trends[[#This Row],[Interactions]]/bbdd_Social_Media_Trends[[#This Row],[Views]]</f>
        <v>0.20984970975693801</v>
      </c>
      <c r="N3063" s="1" t="s">
        <v>22</v>
      </c>
      <c r="O3063" s="4">
        <f t="shared" si="47"/>
        <v>0</v>
      </c>
    </row>
    <row r="3064" spans="1:15">
      <c r="A3064" s="1" t="s">
        <v>3104</v>
      </c>
      <c r="B3064" s="2">
        <v>44947</v>
      </c>
      <c r="C3064" s="13" t="str">
        <f>TEXT(bbdd_Social_Media_Trends[[#This Row],[Post_Date]],"aaaa-mm")</f>
        <v>2023-01</v>
      </c>
      <c r="D3064" s="1" t="s">
        <v>18</v>
      </c>
      <c r="E3064" s="1" t="s">
        <v>59</v>
      </c>
      <c r="F3064" s="1" t="s">
        <v>20</v>
      </c>
      <c r="G3064" s="1" t="s">
        <v>21</v>
      </c>
      <c r="H3064">
        <v>1592224</v>
      </c>
      <c r="I3064">
        <v>151107</v>
      </c>
      <c r="J3064">
        <v>21352</v>
      </c>
      <c r="K3064">
        <v>42997</v>
      </c>
      <c r="L3064">
        <f>bbdd_Social_Media_Trends[[#This Row],[Likes]]+bbdd_Social_Media_Trends[[#This Row],[Shares]]+bbdd_Social_Media_Trends[[#This Row],[Comments]]</f>
        <v>215456</v>
      </c>
      <c r="M3064">
        <f>bbdd_Social_Media_Trends[[#This Row],[Interactions]]/bbdd_Social_Media_Trends[[#This Row],[Views]]</f>
        <v>0.13531764374861829</v>
      </c>
      <c r="N3064" s="1" t="s">
        <v>22</v>
      </c>
      <c r="O3064" s="4">
        <f t="shared" si="47"/>
        <v>0</v>
      </c>
    </row>
    <row r="3065" spans="1:15">
      <c r="A3065" s="1" t="s">
        <v>3105</v>
      </c>
      <c r="B3065" s="2">
        <v>44966</v>
      </c>
      <c r="C3065" s="13" t="str">
        <f>TEXT(bbdd_Social_Media_Trends[[#This Row],[Post_Date]],"aaaa-mm")</f>
        <v>2023-02</v>
      </c>
      <c r="D3065" s="1" t="s">
        <v>24</v>
      </c>
      <c r="E3065" s="1" t="s">
        <v>46</v>
      </c>
      <c r="F3065" s="1" t="s">
        <v>36</v>
      </c>
      <c r="G3065" s="1" t="s">
        <v>25</v>
      </c>
      <c r="H3065">
        <v>4866287</v>
      </c>
      <c r="I3065">
        <v>110197</v>
      </c>
      <c r="J3065">
        <v>97705</v>
      </c>
      <c r="K3065">
        <v>47593</v>
      </c>
      <c r="L3065">
        <f>bbdd_Social_Media_Trends[[#This Row],[Likes]]+bbdd_Social_Media_Trends[[#This Row],[Shares]]+bbdd_Social_Media_Trends[[#This Row],[Comments]]</f>
        <v>255495</v>
      </c>
      <c r="M3065">
        <f>bbdd_Social_Media_Trends[[#This Row],[Interactions]]/bbdd_Social_Media_Trends[[#This Row],[Views]]</f>
        <v>5.2503068561307625E-2</v>
      </c>
      <c r="N3065" s="1" t="s">
        <v>29</v>
      </c>
      <c r="O3065" s="4">
        <f t="shared" si="47"/>
        <v>0</v>
      </c>
    </row>
    <row r="3066" spans="1:15">
      <c r="A3066" s="1" t="s">
        <v>3106</v>
      </c>
      <c r="B3066" s="2">
        <v>44851</v>
      </c>
      <c r="C3066" s="13" t="str">
        <f>TEXT(bbdd_Social_Media_Trends[[#This Row],[Post_Date]],"aaaa-mm")</f>
        <v>2022-10</v>
      </c>
      <c r="D3066" s="1" t="s">
        <v>24</v>
      </c>
      <c r="E3066" s="1" t="s">
        <v>49</v>
      </c>
      <c r="F3066" s="1" t="s">
        <v>32</v>
      </c>
      <c r="G3066" s="1" t="s">
        <v>50</v>
      </c>
      <c r="H3066">
        <v>2403864</v>
      </c>
      <c r="I3066">
        <v>196768</v>
      </c>
      <c r="J3066">
        <v>43069</v>
      </c>
      <c r="K3066">
        <v>37243</v>
      </c>
      <c r="L3066">
        <f>bbdd_Social_Media_Trends[[#This Row],[Likes]]+bbdd_Social_Media_Trends[[#This Row],[Shares]]+bbdd_Social_Media_Trends[[#This Row],[Comments]]</f>
        <v>277080</v>
      </c>
      <c r="M3066">
        <f>bbdd_Social_Media_Trends[[#This Row],[Interactions]]/bbdd_Social_Media_Trends[[#This Row],[Views]]</f>
        <v>0.11526442427691416</v>
      </c>
      <c r="N3066" s="1" t="s">
        <v>29</v>
      </c>
      <c r="O3066" s="4">
        <f t="shared" si="47"/>
        <v>0</v>
      </c>
    </row>
    <row r="3067" spans="1:15">
      <c r="A3067" s="1" t="s">
        <v>3107</v>
      </c>
      <c r="B3067" s="2">
        <v>45124</v>
      </c>
      <c r="C3067" s="13" t="str">
        <f>TEXT(bbdd_Social_Media_Trends[[#This Row],[Post_Date]],"aaaa-mm")</f>
        <v>2023-07</v>
      </c>
      <c r="D3067" s="1" t="s">
        <v>24</v>
      </c>
      <c r="E3067" s="1" t="s">
        <v>46</v>
      </c>
      <c r="F3067" s="1" t="s">
        <v>41</v>
      </c>
      <c r="G3067" s="1" t="s">
        <v>15</v>
      </c>
      <c r="H3067">
        <v>30878</v>
      </c>
      <c r="I3067">
        <v>356573</v>
      </c>
      <c r="J3067">
        <v>37472</v>
      </c>
      <c r="K3067">
        <v>25202</v>
      </c>
      <c r="L3067">
        <f>bbdd_Social_Media_Trends[[#This Row],[Likes]]+bbdd_Social_Media_Trends[[#This Row],[Shares]]+bbdd_Social_Media_Trends[[#This Row],[Comments]]</f>
        <v>419247</v>
      </c>
      <c r="M3067">
        <f>bbdd_Social_Media_Trends[[#This Row],[Interactions]]/bbdd_Social_Media_Trends[[#This Row],[Views]]</f>
        <v>13.577530928168922</v>
      </c>
      <c r="N3067" s="1" t="s">
        <v>22</v>
      </c>
      <c r="O3067" s="4">
        <f t="shared" si="47"/>
        <v>0</v>
      </c>
    </row>
    <row r="3068" spans="1:15">
      <c r="A3068" s="1" t="s">
        <v>3108</v>
      </c>
      <c r="B3068" s="2">
        <v>45211</v>
      </c>
      <c r="C3068" s="13" t="str">
        <f>TEXT(bbdd_Social_Media_Trends[[#This Row],[Post_Date]],"aaaa-mm")</f>
        <v>2023-10</v>
      </c>
      <c r="D3068" s="1" t="s">
        <v>12</v>
      </c>
      <c r="E3068" s="1" t="s">
        <v>35</v>
      </c>
      <c r="F3068" s="1" t="s">
        <v>14</v>
      </c>
      <c r="G3068" s="1" t="s">
        <v>37</v>
      </c>
      <c r="H3068">
        <v>170439</v>
      </c>
      <c r="I3068">
        <v>237078</v>
      </c>
      <c r="J3068">
        <v>45468</v>
      </c>
      <c r="K3068">
        <v>45149</v>
      </c>
      <c r="L3068">
        <f>bbdd_Social_Media_Trends[[#This Row],[Likes]]+bbdd_Social_Media_Trends[[#This Row],[Shares]]+bbdd_Social_Media_Trends[[#This Row],[Comments]]</f>
        <v>327695</v>
      </c>
      <c r="M3068">
        <f>bbdd_Social_Media_Trends[[#This Row],[Interactions]]/bbdd_Social_Media_Trends[[#This Row],[Views]]</f>
        <v>1.9226526792576817</v>
      </c>
      <c r="N3068" s="1" t="s">
        <v>22</v>
      </c>
      <c r="O3068" s="4">
        <f t="shared" si="47"/>
        <v>0</v>
      </c>
    </row>
    <row r="3069" spans="1:15">
      <c r="A3069" s="1" t="s">
        <v>3109</v>
      </c>
      <c r="B3069" s="2">
        <v>44699</v>
      </c>
      <c r="C3069" s="13" t="str">
        <f>TEXT(bbdd_Social_Media_Trends[[#This Row],[Post_Date]],"aaaa-mm")</f>
        <v>2022-05</v>
      </c>
      <c r="D3069" s="1" t="s">
        <v>12</v>
      </c>
      <c r="E3069" s="1" t="s">
        <v>57</v>
      </c>
      <c r="F3069" s="1" t="s">
        <v>47</v>
      </c>
      <c r="G3069" s="1" t="s">
        <v>21</v>
      </c>
      <c r="H3069">
        <v>1720905</v>
      </c>
      <c r="I3069">
        <v>218906</v>
      </c>
      <c r="J3069">
        <v>90499</v>
      </c>
      <c r="K3069">
        <v>10677</v>
      </c>
      <c r="L3069">
        <f>bbdd_Social_Media_Trends[[#This Row],[Likes]]+bbdd_Social_Media_Trends[[#This Row],[Shares]]+bbdd_Social_Media_Trends[[#This Row],[Comments]]</f>
        <v>320082</v>
      </c>
      <c r="M3069">
        <f>bbdd_Social_Media_Trends[[#This Row],[Interactions]]/bbdd_Social_Media_Trends[[#This Row],[Views]]</f>
        <v>0.18599632170282496</v>
      </c>
      <c r="N3069" s="1" t="s">
        <v>16</v>
      </c>
      <c r="O3069" s="4">
        <f t="shared" si="47"/>
        <v>0</v>
      </c>
    </row>
    <row r="3070" spans="1:15">
      <c r="A3070" s="1" t="s">
        <v>3110</v>
      </c>
      <c r="B3070" s="2">
        <v>44569</v>
      </c>
      <c r="C3070" s="13" t="str">
        <f>TEXT(bbdd_Social_Media_Trends[[#This Row],[Post_Date]],"aaaa-mm")</f>
        <v>2022-01</v>
      </c>
      <c r="D3070" s="1" t="s">
        <v>18</v>
      </c>
      <c r="E3070" s="1" t="s">
        <v>46</v>
      </c>
      <c r="F3070" s="1" t="s">
        <v>47</v>
      </c>
      <c r="G3070" s="1" t="s">
        <v>25</v>
      </c>
      <c r="H3070">
        <v>961891</v>
      </c>
      <c r="I3070">
        <v>487176</v>
      </c>
      <c r="J3070">
        <v>12329</v>
      </c>
      <c r="K3070">
        <v>34064</v>
      </c>
      <c r="L3070">
        <f>bbdd_Social_Media_Trends[[#This Row],[Likes]]+bbdd_Social_Media_Trends[[#This Row],[Shares]]+bbdd_Social_Media_Trends[[#This Row],[Comments]]</f>
        <v>533569</v>
      </c>
      <c r="M3070">
        <f>bbdd_Social_Media_Trends[[#This Row],[Interactions]]/bbdd_Social_Media_Trends[[#This Row],[Views]]</f>
        <v>0.55470838171892656</v>
      </c>
      <c r="N3070" s="1" t="s">
        <v>29</v>
      </c>
      <c r="O3070" s="4">
        <f t="shared" si="47"/>
        <v>0</v>
      </c>
    </row>
    <row r="3071" spans="1:15">
      <c r="A3071" s="1" t="s">
        <v>3111</v>
      </c>
      <c r="B3071" s="2">
        <v>44602</v>
      </c>
      <c r="C3071" s="13" t="str">
        <f>TEXT(bbdd_Social_Media_Trends[[#This Row],[Post_Date]],"aaaa-mm")</f>
        <v>2022-02</v>
      </c>
      <c r="D3071" s="1" t="s">
        <v>12</v>
      </c>
      <c r="E3071" s="1" t="s">
        <v>52</v>
      </c>
      <c r="F3071" s="1" t="s">
        <v>20</v>
      </c>
      <c r="G3071" s="1" t="s">
        <v>60</v>
      </c>
      <c r="H3071">
        <v>2597115</v>
      </c>
      <c r="I3071">
        <v>209479</v>
      </c>
      <c r="J3071">
        <v>59884</v>
      </c>
      <c r="K3071">
        <v>29309</v>
      </c>
      <c r="L3071">
        <f>bbdd_Social_Media_Trends[[#This Row],[Likes]]+bbdd_Social_Media_Trends[[#This Row],[Shares]]+bbdd_Social_Media_Trends[[#This Row],[Comments]]</f>
        <v>298672</v>
      </c>
      <c r="M3071">
        <f>bbdd_Social_Media_Trends[[#This Row],[Interactions]]/bbdd_Social_Media_Trends[[#This Row],[Views]]</f>
        <v>0.11500145353594277</v>
      </c>
      <c r="N3071" s="1" t="s">
        <v>16</v>
      </c>
      <c r="O3071" s="4">
        <f t="shared" si="47"/>
        <v>0</v>
      </c>
    </row>
    <row r="3072" spans="1:15">
      <c r="A3072" s="1" t="s">
        <v>3112</v>
      </c>
      <c r="B3072" s="2">
        <v>44692</v>
      </c>
      <c r="C3072" s="13" t="str">
        <f>TEXT(bbdd_Social_Media_Trends[[#This Row],[Post_Date]],"aaaa-mm")</f>
        <v>2022-05</v>
      </c>
      <c r="D3072" s="1" t="s">
        <v>27</v>
      </c>
      <c r="E3072" s="1" t="s">
        <v>13</v>
      </c>
      <c r="F3072" s="1" t="s">
        <v>32</v>
      </c>
      <c r="G3072" s="1" t="s">
        <v>15</v>
      </c>
      <c r="H3072">
        <v>1817777</v>
      </c>
      <c r="I3072">
        <v>305112</v>
      </c>
      <c r="J3072">
        <v>68771</v>
      </c>
      <c r="K3072">
        <v>27995</v>
      </c>
      <c r="L3072">
        <f>bbdd_Social_Media_Trends[[#This Row],[Likes]]+bbdd_Social_Media_Trends[[#This Row],[Shares]]+bbdd_Social_Media_Trends[[#This Row],[Comments]]</f>
        <v>401878</v>
      </c>
      <c r="M3072">
        <f>bbdd_Social_Media_Trends[[#This Row],[Interactions]]/bbdd_Social_Media_Trends[[#This Row],[Views]]</f>
        <v>0.2210821239348941</v>
      </c>
      <c r="N3072" s="1" t="s">
        <v>29</v>
      </c>
      <c r="O3072" s="4">
        <f t="shared" si="47"/>
        <v>0</v>
      </c>
    </row>
    <row r="3073" spans="1:15">
      <c r="A3073" s="1" t="s">
        <v>3113</v>
      </c>
      <c r="B3073" s="2">
        <v>45235</v>
      </c>
      <c r="C3073" s="13" t="str">
        <f>TEXT(bbdd_Social_Media_Trends[[#This Row],[Post_Date]],"aaaa-mm")</f>
        <v>2023-11</v>
      </c>
      <c r="D3073" s="1" t="s">
        <v>12</v>
      </c>
      <c r="E3073" s="1" t="s">
        <v>35</v>
      </c>
      <c r="F3073" s="1" t="s">
        <v>32</v>
      </c>
      <c r="G3073" s="1" t="s">
        <v>44</v>
      </c>
      <c r="H3073">
        <v>3736164</v>
      </c>
      <c r="I3073">
        <v>272497</v>
      </c>
      <c r="J3073">
        <v>47905</v>
      </c>
      <c r="K3073">
        <v>28553</v>
      </c>
      <c r="L3073">
        <f>bbdd_Social_Media_Trends[[#This Row],[Likes]]+bbdd_Social_Media_Trends[[#This Row],[Shares]]+bbdd_Social_Media_Trends[[#This Row],[Comments]]</f>
        <v>348955</v>
      </c>
      <c r="M3073">
        <f>bbdd_Social_Media_Trends[[#This Row],[Interactions]]/bbdd_Social_Media_Trends[[#This Row],[Views]]</f>
        <v>9.339927262293625E-2</v>
      </c>
      <c r="N3073" s="1" t="s">
        <v>29</v>
      </c>
      <c r="O3073" s="4">
        <f t="shared" si="47"/>
        <v>0</v>
      </c>
    </row>
    <row r="3074" spans="1:15">
      <c r="A3074" s="1" t="s">
        <v>3114</v>
      </c>
      <c r="B3074" s="2">
        <v>44805</v>
      </c>
      <c r="C3074" s="13" t="str">
        <f>TEXT(bbdd_Social_Media_Trends[[#This Row],[Post_Date]],"aaaa-mm")</f>
        <v>2022-09</v>
      </c>
      <c r="D3074" s="1" t="s">
        <v>27</v>
      </c>
      <c r="E3074" s="1" t="s">
        <v>19</v>
      </c>
      <c r="F3074" s="1" t="s">
        <v>20</v>
      </c>
      <c r="G3074" s="1" t="s">
        <v>28</v>
      </c>
      <c r="H3074">
        <v>1690004</v>
      </c>
      <c r="I3074">
        <v>87806</v>
      </c>
      <c r="J3074">
        <v>17483</v>
      </c>
      <c r="K3074">
        <v>2879</v>
      </c>
      <c r="L3074">
        <f>bbdd_Social_Media_Trends[[#This Row],[Likes]]+bbdd_Social_Media_Trends[[#This Row],[Shares]]+bbdd_Social_Media_Trends[[#This Row],[Comments]]</f>
        <v>108168</v>
      </c>
      <c r="M3074">
        <f>bbdd_Social_Media_Trends[[#This Row],[Interactions]]/bbdd_Social_Media_Trends[[#This Row],[Views]]</f>
        <v>6.4004582237675176E-2</v>
      </c>
      <c r="N3074" s="1" t="s">
        <v>16</v>
      </c>
      <c r="O3074" s="4">
        <f t="shared" ref="O3074:O3137" si="48">IF(ISERROR(VLOOKUP(A3074,A3075:A8072,1,FALSE)),0, 1)</f>
        <v>0</v>
      </c>
    </row>
    <row r="3075" spans="1:15">
      <c r="A3075" s="1" t="s">
        <v>3115</v>
      </c>
      <c r="B3075" s="2">
        <v>45098</v>
      </c>
      <c r="C3075" s="13" t="str">
        <f>TEXT(bbdd_Social_Media_Trends[[#This Row],[Post_Date]],"aaaa-mm")</f>
        <v>2023-06</v>
      </c>
      <c r="D3075" s="1" t="s">
        <v>27</v>
      </c>
      <c r="E3075" s="1" t="s">
        <v>13</v>
      </c>
      <c r="F3075" s="1" t="s">
        <v>36</v>
      </c>
      <c r="G3075" s="1" t="s">
        <v>15</v>
      </c>
      <c r="H3075">
        <v>4217473</v>
      </c>
      <c r="I3075">
        <v>315841</v>
      </c>
      <c r="J3075">
        <v>98963</v>
      </c>
      <c r="K3075">
        <v>2655</v>
      </c>
      <c r="L3075">
        <f>bbdd_Social_Media_Trends[[#This Row],[Likes]]+bbdd_Social_Media_Trends[[#This Row],[Shares]]+bbdd_Social_Media_Trends[[#This Row],[Comments]]</f>
        <v>417459</v>
      </c>
      <c r="M3075">
        <f>bbdd_Social_Media_Trends[[#This Row],[Interactions]]/bbdd_Social_Media_Trends[[#This Row],[Views]]</f>
        <v>9.8983206294385284E-2</v>
      </c>
      <c r="N3075" s="1" t="s">
        <v>22</v>
      </c>
      <c r="O3075" s="4">
        <f t="shared" si="48"/>
        <v>0</v>
      </c>
    </row>
    <row r="3076" spans="1:15">
      <c r="A3076" s="1" t="s">
        <v>3116</v>
      </c>
      <c r="B3076" s="2">
        <v>44798</v>
      </c>
      <c r="C3076" s="13" t="str">
        <f>TEXT(bbdd_Social_Media_Trends[[#This Row],[Post_Date]],"aaaa-mm")</f>
        <v>2022-08</v>
      </c>
      <c r="D3076" s="1" t="s">
        <v>12</v>
      </c>
      <c r="E3076" s="1" t="s">
        <v>35</v>
      </c>
      <c r="F3076" s="1" t="s">
        <v>47</v>
      </c>
      <c r="G3076" s="1" t="s">
        <v>21</v>
      </c>
      <c r="H3076">
        <v>2283129</v>
      </c>
      <c r="I3076">
        <v>127849</v>
      </c>
      <c r="J3076">
        <v>30815</v>
      </c>
      <c r="K3076">
        <v>17515</v>
      </c>
      <c r="L3076">
        <f>bbdd_Social_Media_Trends[[#This Row],[Likes]]+bbdd_Social_Media_Trends[[#This Row],[Shares]]+bbdd_Social_Media_Trends[[#This Row],[Comments]]</f>
        <v>176179</v>
      </c>
      <c r="M3076">
        <f>bbdd_Social_Media_Trends[[#This Row],[Interactions]]/bbdd_Social_Media_Trends[[#This Row],[Views]]</f>
        <v>7.7165591606956949E-2</v>
      </c>
      <c r="N3076" s="1" t="s">
        <v>22</v>
      </c>
      <c r="O3076" s="4">
        <f t="shared" si="48"/>
        <v>0</v>
      </c>
    </row>
    <row r="3077" spans="1:15">
      <c r="A3077" s="1" t="s">
        <v>3117</v>
      </c>
      <c r="B3077" s="2">
        <v>44637</v>
      </c>
      <c r="C3077" s="13" t="str">
        <f>TEXT(bbdd_Social_Media_Trends[[#This Row],[Post_Date]],"aaaa-mm")</f>
        <v>2022-03</v>
      </c>
      <c r="D3077" s="1" t="s">
        <v>27</v>
      </c>
      <c r="E3077" s="1" t="s">
        <v>39</v>
      </c>
      <c r="F3077" s="1" t="s">
        <v>14</v>
      </c>
      <c r="G3077" s="1" t="s">
        <v>28</v>
      </c>
      <c r="H3077">
        <v>2488678</v>
      </c>
      <c r="I3077">
        <v>87494</v>
      </c>
      <c r="J3077">
        <v>30237</v>
      </c>
      <c r="K3077">
        <v>19414</v>
      </c>
      <c r="L3077">
        <f>bbdd_Social_Media_Trends[[#This Row],[Likes]]+bbdd_Social_Media_Trends[[#This Row],[Shares]]+bbdd_Social_Media_Trends[[#This Row],[Comments]]</f>
        <v>137145</v>
      </c>
      <c r="M3077">
        <f>bbdd_Social_Media_Trends[[#This Row],[Interactions]]/bbdd_Social_Media_Trends[[#This Row],[Views]]</f>
        <v>5.5107571168307029E-2</v>
      </c>
      <c r="N3077" s="1" t="s">
        <v>29</v>
      </c>
      <c r="O3077" s="4">
        <f t="shared" si="48"/>
        <v>0</v>
      </c>
    </row>
    <row r="3078" spans="1:15">
      <c r="A3078" s="1" t="s">
        <v>3118</v>
      </c>
      <c r="B3078" s="2">
        <v>44985</v>
      </c>
      <c r="C3078" s="13" t="str">
        <f>TEXT(bbdd_Social_Media_Trends[[#This Row],[Post_Date]],"aaaa-mm")</f>
        <v>2023-02</v>
      </c>
      <c r="D3078" s="1" t="s">
        <v>27</v>
      </c>
      <c r="E3078" s="1" t="s">
        <v>59</v>
      </c>
      <c r="F3078" s="1" t="s">
        <v>14</v>
      </c>
      <c r="G3078" s="1" t="s">
        <v>44</v>
      </c>
      <c r="H3078">
        <v>3340718</v>
      </c>
      <c r="I3078">
        <v>351694</v>
      </c>
      <c r="J3078">
        <v>14602</v>
      </c>
      <c r="K3078">
        <v>17845</v>
      </c>
      <c r="L3078">
        <f>bbdd_Social_Media_Trends[[#This Row],[Likes]]+bbdd_Social_Media_Trends[[#This Row],[Shares]]+bbdd_Social_Media_Trends[[#This Row],[Comments]]</f>
        <v>384141</v>
      </c>
      <c r="M3078">
        <f>bbdd_Social_Media_Trends[[#This Row],[Interactions]]/bbdd_Social_Media_Trends[[#This Row],[Views]]</f>
        <v>0.11498755656718107</v>
      </c>
      <c r="N3078" s="1" t="s">
        <v>22</v>
      </c>
      <c r="O3078" s="4">
        <f t="shared" si="48"/>
        <v>0</v>
      </c>
    </row>
    <row r="3079" spans="1:15">
      <c r="A3079" s="1" t="s">
        <v>3119</v>
      </c>
      <c r="B3079" s="2">
        <v>45201</v>
      </c>
      <c r="C3079" s="13" t="str">
        <f>TEXT(bbdd_Social_Media_Trends[[#This Row],[Post_Date]],"aaaa-mm")</f>
        <v>2023-10</v>
      </c>
      <c r="D3079" s="1" t="s">
        <v>24</v>
      </c>
      <c r="E3079" s="1" t="s">
        <v>35</v>
      </c>
      <c r="F3079" s="1" t="s">
        <v>41</v>
      </c>
      <c r="G3079" s="1" t="s">
        <v>15</v>
      </c>
      <c r="H3079">
        <v>3827263</v>
      </c>
      <c r="I3079">
        <v>322588</v>
      </c>
      <c r="J3079">
        <v>41822</v>
      </c>
      <c r="K3079">
        <v>15238</v>
      </c>
      <c r="L3079">
        <f>bbdd_Social_Media_Trends[[#This Row],[Likes]]+bbdd_Social_Media_Trends[[#This Row],[Shares]]+bbdd_Social_Media_Trends[[#This Row],[Comments]]</f>
        <v>379648</v>
      </c>
      <c r="M3079">
        <f>bbdd_Social_Media_Trends[[#This Row],[Interactions]]/bbdd_Social_Media_Trends[[#This Row],[Views]]</f>
        <v>9.9195691542493941E-2</v>
      </c>
      <c r="N3079" s="1" t="s">
        <v>29</v>
      </c>
      <c r="O3079" s="4">
        <f t="shared" si="48"/>
        <v>0</v>
      </c>
    </row>
    <row r="3080" spans="1:15">
      <c r="A3080" s="1" t="s">
        <v>3120</v>
      </c>
      <c r="B3080" s="2">
        <v>44953</v>
      </c>
      <c r="C3080" s="13" t="str">
        <f>TEXT(bbdd_Social_Media_Trends[[#This Row],[Post_Date]],"aaaa-mm")</f>
        <v>2023-01</v>
      </c>
      <c r="D3080" s="1" t="s">
        <v>27</v>
      </c>
      <c r="E3080" s="1" t="s">
        <v>52</v>
      </c>
      <c r="F3080" s="1" t="s">
        <v>41</v>
      </c>
      <c r="G3080" s="1" t="s">
        <v>21</v>
      </c>
      <c r="H3080">
        <v>3874541</v>
      </c>
      <c r="I3080">
        <v>325908</v>
      </c>
      <c r="J3080">
        <v>68520</v>
      </c>
      <c r="K3080">
        <v>3286</v>
      </c>
      <c r="L3080">
        <f>bbdd_Social_Media_Trends[[#This Row],[Likes]]+bbdd_Social_Media_Trends[[#This Row],[Shares]]+bbdd_Social_Media_Trends[[#This Row],[Comments]]</f>
        <v>397714</v>
      </c>
      <c r="M3080">
        <f>bbdd_Social_Media_Trends[[#This Row],[Interactions]]/bbdd_Social_Media_Trends[[#This Row],[Views]]</f>
        <v>0.10264802979243219</v>
      </c>
      <c r="N3080" s="1" t="s">
        <v>29</v>
      </c>
      <c r="O3080" s="4">
        <f t="shared" si="48"/>
        <v>0</v>
      </c>
    </row>
    <row r="3081" spans="1:15">
      <c r="A3081" s="1" t="s">
        <v>3121</v>
      </c>
      <c r="B3081" s="2">
        <v>45023</v>
      </c>
      <c r="C3081" s="13" t="str">
        <f>TEXT(bbdd_Social_Media_Trends[[#This Row],[Post_Date]],"aaaa-mm")</f>
        <v>2023-04</v>
      </c>
      <c r="D3081" s="1" t="s">
        <v>27</v>
      </c>
      <c r="E3081" s="1" t="s">
        <v>31</v>
      </c>
      <c r="F3081" s="1" t="s">
        <v>41</v>
      </c>
      <c r="G3081" s="1" t="s">
        <v>21</v>
      </c>
      <c r="H3081">
        <v>4659825</v>
      </c>
      <c r="I3081">
        <v>163124</v>
      </c>
      <c r="J3081">
        <v>24416</v>
      </c>
      <c r="K3081">
        <v>5516</v>
      </c>
      <c r="L3081">
        <f>bbdd_Social_Media_Trends[[#This Row],[Likes]]+bbdd_Social_Media_Trends[[#This Row],[Shares]]+bbdd_Social_Media_Trends[[#This Row],[Comments]]</f>
        <v>193056</v>
      </c>
      <c r="M3081">
        <f>bbdd_Social_Media_Trends[[#This Row],[Interactions]]/bbdd_Social_Media_Trends[[#This Row],[Views]]</f>
        <v>4.1429882023466549E-2</v>
      </c>
      <c r="N3081" s="1" t="s">
        <v>29</v>
      </c>
      <c r="O3081" s="4">
        <f t="shared" si="48"/>
        <v>0</v>
      </c>
    </row>
    <row r="3082" spans="1:15">
      <c r="A3082" s="1" t="s">
        <v>3122</v>
      </c>
      <c r="B3082" s="2">
        <v>44740</v>
      </c>
      <c r="C3082" s="13" t="str">
        <f>TEXT(bbdd_Social_Media_Trends[[#This Row],[Post_Date]],"aaaa-mm")</f>
        <v>2022-06</v>
      </c>
      <c r="D3082" s="1" t="s">
        <v>12</v>
      </c>
      <c r="E3082" s="1" t="s">
        <v>57</v>
      </c>
      <c r="F3082" s="1" t="s">
        <v>14</v>
      </c>
      <c r="G3082" s="1" t="s">
        <v>28</v>
      </c>
      <c r="H3082">
        <v>2056875</v>
      </c>
      <c r="I3082">
        <v>483813</v>
      </c>
      <c r="J3082">
        <v>54265</v>
      </c>
      <c r="K3082">
        <v>10201</v>
      </c>
      <c r="L3082">
        <f>bbdd_Social_Media_Trends[[#This Row],[Likes]]+bbdd_Social_Media_Trends[[#This Row],[Shares]]+bbdd_Social_Media_Trends[[#This Row],[Comments]]</f>
        <v>548279</v>
      </c>
      <c r="M3082">
        <f>bbdd_Social_Media_Trends[[#This Row],[Interactions]]/bbdd_Social_Media_Trends[[#This Row],[Views]]</f>
        <v>0.26655922212093591</v>
      </c>
      <c r="N3082" s="1" t="s">
        <v>29</v>
      </c>
      <c r="O3082" s="4">
        <f t="shared" si="48"/>
        <v>0</v>
      </c>
    </row>
    <row r="3083" spans="1:15">
      <c r="A3083" s="1" t="s">
        <v>3123</v>
      </c>
      <c r="B3083" s="2">
        <v>44714</v>
      </c>
      <c r="C3083" s="13" t="str">
        <f>TEXT(bbdd_Social_Media_Trends[[#This Row],[Post_Date]],"aaaa-mm")</f>
        <v>2022-06</v>
      </c>
      <c r="D3083" s="1" t="s">
        <v>12</v>
      </c>
      <c r="E3083" s="1" t="s">
        <v>13</v>
      </c>
      <c r="F3083" s="1" t="s">
        <v>41</v>
      </c>
      <c r="G3083" s="1" t="s">
        <v>37</v>
      </c>
      <c r="H3083">
        <v>1729099</v>
      </c>
      <c r="I3083">
        <v>214293</v>
      </c>
      <c r="J3083">
        <v>85464</v>
      </c>
      <c r="K3083">
        <v>23680</v>
      </c>
      <c r="L3083">
        <f>bbdd_Social_Media_Trends[[#This Row],[Likes]]+bbdd_Social_Media_Trends[[#This Row],[Shares]]+bbdd_Social_Media_Trends[[#This Row],[Comments]]</f>
        <v>323437</v>
      </c>
      <c r="M3083">
        <f>bbdd_Social_Media_Trends[[#This Row],[Interactions]]/bbdd_Social_Media_Trends[[#This Row],[Views]]</f>
        <v>0.18705522355862794</v>
      </c>
      <c r="N3083" s="1" t="s">
        <v>16</v>
      </c>
      <c r="O3083" s="4">
        <f t="shared" si="48"/>
        <v>0</v>
      </c>
    </row>
    <row r="3084" spans="1:15">
      <c r="A3084" s="1" t="s">
        <v>3124</v>
      </c>
      <c r="B3084" s="2">
        <v>44860</v>
      </c>
      <c r="C3084" s="13" t="str">
        <f>TEXT(bbdd_Social_Media_Trends[[#This Row],[Post_Date]],"aaaa-mm")</f>
        <v>2022-10</v>
      </c>
      <c r="D3084" s="1" t="s">
        <v>27</v>
      </c>
      <c r="E3084" s="1" t="s">
        <v>39</v>
      </c>
      <c r="F3084" s="1" t="s">
        <v>32</v>
      </c>
      <c r="G3084" s="1" t="s">
        <v>21</v>
      </c>
      <c r="H3084">
        <v>704858</v>
      </c>
      <c r="I3084">
        <v>426448</v>
      </c>
      <c r="J3084">
        <v>3515</v>
      </c>
      <c r="K3084">
        <v>6655</v>
      </c>
      <c r="L3084">
        <f>bbdd_Social_Media_Trends[[#This Row],[Likes]]+bbdd_Social_Media_Trends[[#This Row],[Shares]]+bbdd_Social_Media_Trends[[#This Row],[Comments]]</f>
        <v>436618</v>
      </c>
      <c r="M3084">
        <f>bbdd_Social_Media_Trends[[#This Row],[Interactions]]/bbdd_Social_Media_Trends[[#This Row],[Views]]</f>
        <v>0.61944107891234834</v>
      </c>
      <c r="N3084" s="1" t="s">
        <v>16</v>
      </c>
      <c r="O3084" s="4">
        <f t="shared" si="48"/>
        <v>0</v>
      </c>
    </row>
    <row r="3085" spans="1:15">
      <c r="A3085" s="1" t="s">
        <v>3125</v>
      </c>
      <c r="B3085" s="2">
        <v>44740</v>
      </c>
      <c r="C3085" s="13" t="str">
        <f>TEXT(bbdd_Social_Media_Trends[[#This Row],[Post_Date]],"aaaa-mm")</f>
        <v>2022-06</v>
      </c>
      <c r="D3085" s="1" t="s">
        <v>18</v>
      </c>
      <c r="E3085" s="1" t="s">
        <v>57</v>
      </c>
      <c r="F3085" s="1" t="s">
        <v>20</v>
      </c>
      <c r="G3085" s="1" t="s">
        <v>44</v>
      </c>
      <c r="H3085">
        <v>4843527</v>
      </c>
      <c r="I3085">
        <v>125726</v>
      </c>
      <c r="J3085">
        <v>6638</v>
      </c>
      <c r="K3085">
        <v>10865</v>
      </c>
      <c r="L3085">
        <f>bbdd_Social_Media_Trends[[#This Row],[Likes]]+bbdd_Social_Media_Trends[[#This Row],[Shares]]+bbdd_Social_Media_Trends[[#This Row],[Comments]]</f>
        <v>143229</v>
      </c>
      <c r="M3085">
        <f>bbdd_Social_Media_Trends[[#This Row],[Interactions]]/bbdd_Social_Media_Trends[[#This Row],[Views]]</f>
        <v>2.957121948530482E-2</v>
      </c>
      <c r="N3085" s="1" t="s">
        <v>16</v>
      </c>
      <c r="O3085" s="4">
        <f t="shared" si="48"/>
        <v>0</v>
      </c>
    </row>
    <row r="3086" spans="1:15">
      <c r="A3086" s="1" t="s">
        <v>3126</v>
      </c>
      <c r="B3086" s="2">
        <v>45190</v>
      </c>
      <c r="C3086" s="13" t="str">
        <f>TEXT(bbdd_Social_Media_Trends[[#This Row],[Post_Date]],"aaaa-mm")</f>
        <v>2023-09</v>
      </c>
      <c r="D3086" s="1" t="s">
        <v>24</v>
      </c>
      <c r="E3086" s="1" t="s">
        <v>57</v>
      </c>
      <c r="F3086" s="1" t="s">
        <v>20</v>
      </c>
      <c r="G3086" s="1" t="s">
        <v>37</v>
      </c>
      <c r="H3086">
        <v>2601129</v>
      </c>
      <c r="I3086">
        <v>443899</v>
      </c>
      <c r="J3086">
        <v>62686</v>
      </c>
      <c r="K3086">
        <v>24835</v>
      </c>
      <c r="L3086">
        <f>bbdd_Social_Media_Trends[[#This Row],[Likes]]+bbdd_Social_Media_Trends[[#This Row],[Shares]]+bbdd_Social_Media_Trends[[#This Row],[Comments]]</f>
        <v>531420</v>
      </c>
      <c r="M3086">
        <f>bbdd_Social_Media_Trends[[#This Row],[Interactions]]/bbdd_Social_Media_Trends[[#This Row],[Views]]</f>
        <v>0.20430359278605559</v>
      </c>
      <c r="N3086" s="1" t="s">
        <v>16</v>
      </c>
      <c r="O3086" s="4">
        <f t="shared" si="48"/>
        <v>0</v>
      </c>
    </row>
    <row r="3087" spans="1:15">
      <c r="A3087" s="1" t="s">
        <v>3127</v>
      </c>
      <c r="B3087" s="2">
        <v>44763</v>
      </c>
      <c r="C3087" s="13" t="str">
        <f>TEXT(bbdd_Social_Media_Trends[[#This Row],[Post_Date]],"aaaa-mm")</f>
        <v>2022-07</v>
      </c>
      <c r="D3087" s="1" t="s">
        <v>24</v>
      </c>
      <c r="E3087" s="1" t="s">
        <v>13</v>
      </c>
      <c r="F3087" s="1" t="s">
        <v>32</v>
      </c>
      <c r="G3087" s="1" t="s">
        <v>28</v>
      </c>
      <c r="H3087">
        <v>3655039</v>
      </c>
      <c r="I3087">
        <v>320457</v>
      </c>
      <c r="J3087">
        <v>90568</v>
      </c>
      <c r="K3087">
        <v>40721</v>
      </c>
      <c r="L3087">
        <f>bbdd_Social_Media_Trends[[#This Row],[Likes]]+bbdd_Social_Media_Trends[[#This Row],[Shares]]+bbdd_Social_Media_Trends[[#This Row],[Comments]]</f>
        <v>451746</v>
      </c>
      <c r="M3087">
        <f>bbdd_Social_Media_Trends[[#This Row],[Interactions]]/bbdd_Social_Media_Trends[[#This Row],[Views]]</f>
        <v>0.12359539802448072</v>
      </c>
      <c r="N3087" s="1" t="s">
        <v>29</v>
      </c>
      <c r="O3087" s="4">
        <f t="shared" si="48"/>
        <v>0</v>
      </c>
    </row>
    <row r="3088" spans="1:15">
      <c r="A3088" s="1" t="s">
        <v>3128</v>
      </c>
      <c r="B3088" s="2">
        <v>45064</v>
      </c>
      <c r="C3088" s="13" t="str">
        <f>TEXT(bbdd_Social_Media_Trends[[#This Row],[Post_Date]],"aaaa-mm")</f>
        <v>2023-05</v>
      </c>
      <c r="D3088" s="1" t="s">
        <v>24</v>
      </c>
      <c r="E3088" s="1" t="s">
        <v>19</v>
      </c>
      <c r="F3088" s="1" t="s">
        <v>41</v>
      </c>
      <c r="G3088" s="1" t="s">
        <v>21</v>
      </c>
      <c r="H3088">
        <v>3086921</v>
      </c>
      <c r="I3088">
        <v>424972</v>
      </c>
      <c r="J3088">
        <v>73584</v>
      </c>
      <c r="K3088">
        <v>48752</v>
      </c>
      <c r="L3088">
        <f>bbdd_Social_Media_Trends[[#This Row],[Likes]]+bbdd_Social_Media_Trends[[#This Row],[Shares]]+bbdd_Social_Media_Trends[[#This Row],[Comments]]</f>
        <v>547308</v>
      </c>
      <c r="M3088">
        <f>bbdd_Social_Media_Trends[[#This Row],[Interactions]]/bbdd_Social_Media_Trends[[#This Row],[Views]]</f>
        <v>0.17729899793353959</v>
      </c>
      <c r="N3088" s="1" t="s">
        <v>22</v>
      </c>
      <c r="O3088" s="4">
        <f t="shared" si="48"/>
        <v>0</v>
      </c>
    </row>
    <row r="3089" spans="1:15">
      <c r="A3089" s="1" t="s">
        <v>3129</v>
      </c>
      <c r="B3089" s="2">
        <v>45208</v>
      </c>
      <c r="C3089" s="13" t="str">
        <f>TEXT(bbdd_Social_Media_Trends[[#This Row],[Post_Date]],"aaaa-mm")</f>
        <v>2023-10</v>
      </c>
      <c r="D3089" s="1" t="s">
        <v>27</v>
      </c>
      <c r="E3089" s="1" t="s">
        <v>52</v>
      </c>
      <c r="F3089" s="1" t="s">
        <v>32</v>
      </c>
      <c r="G3089" s="1" t="s">
        <v>44</v>
      </c>
      <c r="H3089">
        <v>2307451</v>
      </c>
      <c r="I3089">
        <v>383944</v>
      </c>
      <c r="J3089">
        <v>11945</v>
      </c>
      <c r="K3089">
        <v>11701</v>
      </c>
      <c r="L3089">
        <f>bbdd_Social_Media_Trends[[#This Row],[Likes]]+bbdd_Social_Media_Trends[[#This Row],[Shares]]+bbdd_Social_Media_Trends[[#This Row],[Comments]]</f>
        <v>407590</v>
      </c>
      <c r="M3089">
        <f>bbdd_Social_Media_Trends[[#This Row],[Interactions]]/bbdd_Social_Media_Trends[[#This Row],[Views]]</f>
        <v>0.17664080407341262</v>
      </c>
      <c r="N3089" s="1" t="s">
        <v>29</v>
      </c>
      <c r="O3089" s="4">
        <f t="shared" si="48"/>
        <v>0</v>
      </c>
    </row>
    <row r="3090" spans="1:15">
      <c r="A3090" s="1" t="s">
        <v>3130</v>
      </c>
      <c r="B3090" s="2">
        <v>44593</v>
      </c>
      <c r="C3090" s="13" t="str">
        <f>TEXT(bbdd_Social_Media_Trends[[#This Row],[Post_Date]],"aaaa-mm")</f>
        <v>2022-02</v>
      </c>
      <c r="D3090" s="1" t="s">
        <v>18</v>
      </c>
      <c r="E3090" s="1" t="s">
        <v>57</v>
      </c>
      <c r="F3090" s="1" t="s">
        <v>36</v>
      </c>
      <c r="G3090" s="1" t="s">
        <v>50</v>
      </c>
      <c r="H3090">
        <v>3652853</v>
      </c>
      <c r="I3090">
        <v>316401</v>
      </c>
      <c r="J3090">
        <v>92501</v>
      </c>
      <c r="K3090">
        <v>7383</v>
      </c>
      <c r="L3090">
        <f>bbdd_Social_Media_Trends[[#This Row],[Likes]]+bbdd_Social_Media_Trends[[#This Row],[Shares]]+bbdd_Social_Media_Trends[[#This Row],[Comments]]</f>
        <v>416285</v>
      </c>
      <c r="M3090">
        <f>bbdd_Social_Media_Trends[[#This Row],[Interactions]]/bbdd_Social_Media_Trends[[#This Row],[Views]]</f>
        <v>0.11396160754347355</v>
      </c>
      <c r="N3090" s="1" t="s">
        <v>29</v>
      </c>
      <c r="O3090" s="4">
        <f t="shared" si="48"/>
        <v>0</v>
      </c>
    </row>
    <row r="3091" spans="1:15">
      <c r="A3091" s="1" t="s">
        <v>3131</v>
      </c>
      <c r="B3091" s="2">
        <v>45041</v>
      </c>
      <c r="C3091" s="13" t="str">
        <f>TEXT(bbdd_Social_Media_Trends[[#This Row],[Post_Date]],"aaaa-mm")</f>
        <v>2023-04</v>
      </c>
      <c r="D3091" s="1" t="s">
        <v>18</v>
      </c>
      <c r="E3091" s="1" t="s">
        <v>52</v>
      </c>
      <c r="F3091" s="1" t="s">
        <v>32</v>
      </c>
      <c r="G3091" s="1" t="s">
        <v>25</v>
      </c>
      <c r="H3091">
        <v>4548249</v>
      </c>
      <c r="I3091">
        <v>326779</v>
      </c>
      <c r="J3091">
        <v>68925</v>
      </c>
      <c r="K3091">
        <v>15219</v>
      </c>
      <c r="L3091">
        <f>bbdd_Social_Media_Trends[[#This Row],[Likes]]+bbdd_Social_Media_Trends[[#This Row],[Shares]]+bbdd_Social_Media_Trends[[#This Row],[Comments]]</f>
        <v>410923</v>
      </c>
      <c r="M3091">
        <f>bbdd_Social_Media_Trends[[#This Row],[Interactions]]/bbdd_Social_Media_Trends[[#This Row],[Views]]</f>
        <v>9.0347516154018828E-2</v>
      </c>
      <c r="N3091" s="1" t="s">
        <v>22</v>
      </c>
      <c r="O3091" s="4">
        <f t="shared" si="48"/>
        <v>0</v>
      </c>
    </row>
    <row r="3092" spans="1:15">
      <c r="A3092" s="1" t="s">
        <v>3132</v>
      </c>
      <c r="B3092" s="2">
        <v>45235</v>
      </c>
      <c r="C3092" s="13" t="str">
        <f>TEXT(bbdd_Social_Media_Trends[[#This Row],[Post_Date]],"aaaa-mm")</f>
        <v>2023-11</v>
      </c>
      <c r="D3092" s="1" t="s">
        <v>18</v>
      </c>
      <c r="E3092" s="1" t="s">
        <v>13</v>
      </c>
      <c r="F3092" s="1" t="s">
        <v>20</v>
      </c>
      <c r="G3092" s="1" t="s">
        <v>25</v>
      </c>
      <c r="H3092">
        <v>806577</v>
      </c>
      <c r="I3092">
        <v>50620</v>
      </c>
      <c r="J3092">
        <v>69364</v>
      </c>
      <c r="K3092">
        <v>17406</v>
      </c>
      <c r="L3092">
        <f>bbdd_Social_Media_Trends[[#This Row],[Likes]]+bbdd_Social_Media_Trends[[#This Row],[Shares]]+bbdd_Social_Media_Trends[[#This Row],[Comments]]</f>
        <v>137390</v>
      </c>
      <c r="M3092">
        <f>bbdd_Social_Media_Trends[[#This Row],[Interactions]]/bbdd_Social_Media_Trends[[#This Row],[Views]]</f>
        <v>0.17033711598520662</v>
      </c>
      <c r="N3092" s="1" t="s">
        <v>22</v>
      </c>
      <c r="O3092" s="4">
        <f t="shared" si="48"/>
        <v>0</v>
      </c>
    </row>
    <row r="3093" spans="1:15">
      <c r="A3093" s="1" t="s">
        <v>3133</v>
      </c>
      <c r="B3093" s="2">
        <v>45023</v>
      </c>
      <c r="C3093" s="13" t="str">
        <f>TEXT(bbdd_Social_Media_Trends[[#This Row],[Post_Date]],"aaaa-mm")</f>
        <v>2023-04</v>
      </c>
      <c r="D3093" s="1" t="s">
        <v>27</v>
      </c>
      <c r="E3093" s="1" t="s">
        <v>35</v>
      </c>
      <c r="F3093" s="1" t="s">
        <v>36</v>
      </c>
      <c r="G3093" s="1" t="s">
        <v>15</v>
      </c>
      <c r="H3093">
        <v>3364887</v>
      </c>
      <c r="I3093">
        <v>358232</v>
      </c>
      <c r="J3093">
        <v>54348</v>
      </c>
      <c r="K3093">
        <v>46144</v>
      </c>
      <c r="L3093">
        <f>bbdd_Social_Media_Trends[[#This Row],[Likes]]+bbdd_Social_Media_Trends[[#This Row],[Shares]]+bbdd_Social_Media_Trends[[#This Row],[Comments]]</f>
        <v>458724</v>
      </c>
      <c r="M3093">
        <f>bbdd_Social_Media_Trends[[#This Row],[Interactions]]/bbdd_Social_Media_Trends[[#This Row],[Views]]</f>
        <v>0.13632671765797783</v>
      </c>
      <c r="N3093" s="1" t="s">
        <v>29</v>
      </c>
      <c r="O3093" s="4">
        <f t="shared" si="48"/>
        <v>0</v>
      </c>
    </row>
    <row r="3094" spans="1:15">
      <c r="A3094" s="1" t="s">
        <v>3134</v>
      </c>
      <c r="B3094" s="2">
        <v>44646</v>
      </c>
      <c r="C3094" s="13" t="str">
        <f>TEXT(bbdd_Social_Media_Trends[[#This Row],[Post_Date]],"aaaa-mm")</f>
        <v>2022-03</v>
      </c>
      <c r="D3094" s="1" t="s">
        <v>12</v>
      </c>
      <c r="E3094" s="1" t="s">
        <v>57</v>
      </c>
      <c r="F3094" s="1" t="s">
        <v>32</v>
      </c>
      <c r="G3094" s="1" t="s">
        <v>28</v>
      </c>
      <c r="H3094">
        <v>921025</v>
      </c>
      <c r="I3094">
        <v>77092</v>
      </c>
      <c r="J3094">
        <v>85563</v>
      </c>
      <c r="K3094">
        <v>8320</v>
      </c>
      <c r="L3094">
        <f>bbdd_Social_Media_Trends[[#This Row],[Likes]]+bbdd_Social_Media_Trends[[#This Row],[Shares]]+bbdd_Social_Media_Trends[[#This Row],[Comments]]</f>
        <v>170975</v>
      </c>
      <c r="M3094">
        <f>bbdd_Social_Media_Trends[[#This Row],[Interactions]]/bbdd_Social_Media_Trends[[#This Row],[Views]]</f>
        <v>0.18563556906707201</v>
      </c>
      <c r="N3094" s="1" t="s">
        <v>16</v>
      </c>
      <c r="O3094" s="4">
        <f t="shared" si="48"/>
        <v>0</v>
      </c>
    </row>
    <row r="3095" spans="1:15">
      <c r="A3095" s="1" t="s">
        <v>3135</v>
      </c>
      <c r="B3095" s="2">
        <v>45039</v>
      </c>
      <c r="C3095" s="13" t="str">
        <f>TEXT(bbdd_Social_Media_Trends[[#This Row],[Post_Date]],"aaaa-mm")</f>
        <v>2023-04</v>
      </c>
      <c r="D3095" s="1" t="s">
        <v>18</v>
      </c>
      <c r="E3095" s="1" t="s">
        <v>46</v>
      </c>
      <c r="F3095" s="1" t="s">
        <v>41</v>
      </c>
      <c r="G3095" s="1" t="s">
        <v>60</v>
      </c>
      <c r="H3095">
        <v>2511024</v>
      </c>
      <c r="I3095">
        <v>62511</v>
      </c>
      <c r="J3095">
        <v>61932</v>
      </c>
      <c r="K3095">
        <v>3768</v>
      </c>
      <c r="L3095">
        <f>bbdd_Social_Media_Trends[[#This Row],[Likes]]+bbdd_Social_Media_Trends[[#This Row],[Shares]]+bbdd_Social_Media_Trends[[#This Row],[Comments]]</f>
        <v>128211</v>
      </c>
      <c r="M3095">
        <f>bbdd_Social_Media_Trends[[#This Row],[Interactions]]/bbdd_Social_Media_Trends[[#This Row],[Views]]</f>
        <v>5.1059249135014244E-2</v>
      </c>
      <c r="N3095" s="1" t="s">
        <v>16</v>
      </c>
      <c r="O3095" s="4">
        <f t="shared" si="48"/>
        <v>0</v>
      </c>
    </row>
    <row r="3096" spans="1:15">
      <c r="A3096" s="1" t="s">
        <v>3136</v>
      </c>
      <c r="B3096" s="2">
        <v>44813</v>
      </c>
      <c r="C3096" s="13" t="str">
        <f>TEXT(bbdd_Social_Media_Trends[[#This Row],[Post_Date]],"aaaa-mm")</f>
        <v>2022-09</v>
      </c>
      <c r="D3096" s="1" t="s">
        <v>12</v>
      </c>
      <c r="E3096" s="1" t="s">
        <v>31</v>
      </c>
      <c r="F3096" s="1" t="s">
        <v>32</v>
      </c>
      <c r="G3096" s="1" t="s">
        <v>28</v>
      </c>
      <c r="H3096">
        <v>1428353</v>
      </c>
      <c r="I3096">
        <v>369192</v>
      </c>
      <c r="J3096">
        <v>36890</v>
      </c>
      <c r="K3096">
        <v>39957</v>
      </c>
      <c r="L3096">
        <f>bbdd_Social_Media_Trends[[#This Row],[Likes]]+bbdd_Social_Media_Trends[[#This Row],[Shares]]+bbdd_Social_Media_Trends[[#This Row],[Comments]]</f>
        <v>446039</v>
      </c>
      <c r="M3096">
        <f>bbdd_Social_Media_Trends[[#This Row],[Interactions]]/bbdd_Social_Media_Trends[[#This Row],[Views]]</f>
        <v>0.31227504685466406</v>
      </c>
      <c r="N3096" s="1" t="s">
        <v>22</v>
      </c>
      <c r="O3096" s="4">
        <f t="shared" si="48"/>
        <v>0</v>
      </c>
    </row>
    <row r="3097" spans="1:15">
      <c r="A3097" s="1" t="s">
        <v>3137</v>
      </c>
      <c r="B3097" s="2">
        <v>45269</v>
      </c>
      <c r="C3097" s="13" t="str">
        <f>TEXT(bbdd_Social_Media_Trends[[#This Row],[Post_Date]],"aaaa-mm")</f>
        <v>2023-12</v>
      </c>
      <c r="D3097" s="1" t="s">
        <v>27</v>
      </c>
      <c r="E3097" s="1" t="s">
        <v>35</v>
      </c>
      <c r="F3097" s="1" t="s">
        <v>47</v>
      </c>
      <c r="G3097" s="1" t="s">
        <v>25</v>
      </c>
      <c r="H3097">
        <v>631719</v>
      </c>
      <c r="I3097">
        <v>156255</v>
      </c>
      <c r="J3097">
        <v>51939</v>
      </c>
      <c r="K3097">
        <v>12258</v>
      </c>
      <c r="L3097">
        <f>bbdd_Social_Media_Trends[[#This Row],[Likes]]+bbdd_Social_Media_Trends[[#This Row],[Shares]]+bbdd_Social_Media_Trends[[#This Row],[Comments]]</f>
        <v>220452</v>
      </c>
      <c r="M3097">
        <f>bbdd_Social_Media_Trends[[#This Row],[Interactions]]/bbdd_Social_Media_Trends[[#This Row],[Views]]</f>
        <v>0.34897161554425304</v>
      </c>
      <c r="N3097" s="1" t="s">
        <v>29</v>
      </c>
      <c r="O3097" s="4">
        <f t="shared" si="48"/>
        <v>0</v>
      </c>
    </row>
    <row r="3098" spans="1:15">
      <c r="A3098" s="1" t="s">
        <v>3138</v>
      </c>
      <c r="B3098" s="2">
        <v>44941</v>
      </c>
      <c r="C3098" s="13" t="str">
        <f>TEXT(bbdd_Social_Media_Trends[[#This Row],[Post_Date]],"aaaa-mm")</f>
        <v>2023-01</v>
      </c>
      <c r="D3098" s="1" t="s">
        <v>18</v>
      </c>
      <c r="E3098" s="1" t="s">
        <v>57</v>
      </c>
      <c r="F3098" s="1" t="s">
        <v>14</v>
      </c>
      <c r="G3098" s="1" t="s">
        <v>44</v>
      </c>
      <c r="H3098">
        <v>3837949</v>
      </c>
      <c r="I3098">
        <v>316369</v>
      </c>
      <c r="J3098">
        <v>65626</v>
      </c>
      <c r="K3098">
        <v>27325</v>
      </c>
      <c r="L3098">
        <f>bbdd_Social_Media_Trends[[#This Row],[Likes]]+bbdd_Social_Media_Trends[[#This Row],[Shares]]+bbdd_Social_Media_Trends[[#This Row],[Comments]]</f>
        <v>409320</v>
      </c>
      <c r="M3098">
        <f>bbdd_Social_Media_Trends[[#This Row],[Interactions]]/bbdd_Social_Media_Trends[[#This Row],[Views]]</f>
        <v>0.10665071370151089</v>
      </c>
      <c r="N3098" s="1" t="s">
        <v>22</v>
      </c>
      <c r="O3098" s="4">
        <f t="shared" si="48"/>
        <v>0</v>
      </c>
    </row>
    <row r="3099" spans="1:15">
      <c r="A3099" s="1" t="s">
        <v>3139</v>
      </c>
      <c r="B3099" s="2">
        <v>45173</v>
      </c>
      <c r="C3099" s="13" t="str">
        <f>TEXT(bbdd_Social_Media_Trends[[#This Row],[Post_Date]],"aaaa-mm")</f>
        <v>2023-09</v>
      </c>
      <c r="D3099" s="1" t="s">
        <v>12</v>
      </c>
      <c r="E3099" s="1" t="s">
        <v>35</v>
      </c>
      <c r="F3099" s="1" t="s">
        <v>32</v>
      </c>
      <c r="G3099" s="1" t="s">
        <v>60</v>
      </c>
      <c r="H3099">
        <v>4632365</v>
      </c>
      <c r="I3099">
        <v>54486</v>
      </c>
      <c r="J3099">
        <v>64779</v>
      </c>
      <c r="K3099">
        <v>31302</v>
      </c>
      <c r="L3099">
        <f>bbdd_Social_Media_Trends[[#This Row],[Likes]]+bbdd_Social_Media_Trends[[#This Row],[Shares]]+bbdd_Social_Media_Trends[[#This Row],[Comments]]</f>
        <v>150567</v>
      </c>
      <c r="M3099">
        <f>bbdd_Social_Media_Trends[[#This Row],[Interactions]]/bbdd_Social_Media_Trends[[#This Row],[Views]]</f>
        <v>3.2503267769271205E-2</v>
      </c>
      <c r="N3099" s="1" t="s">
        <v>16</v>
      </c>
      <c r="O3099" s="4">
        <f t="shared" si="48"/>
        <v>0</v>
      </c>
    </row>
    <row r="3100" spans="1:15">
      <c r="A3100" s="1" t="s">
        <v>3140</v>
      </c>
      <c r="B3100" s="2">
        <v>44752</v>
      </c>
      <c r="C3100" s="13" t="str">
        <f>TEXT(bbdd_Social_Media_Trends[[#This Row],[Post_Date]],"aaaa-mm")</f>
        <v>2022-07</v>
      </c>
      <c r="D3100" s="1" t="s">
        <v>12</v>
      </c>
      <c r="E3100" s="1" t="s">
        <v>57</v>
      </c>
      <c r="F3100" s="1" t="s">
        <v>20</v>
      </c>
      <c r="G3100" s="1" t="s">
        <v>60</v>
      </c>
      <c r="H3100">
        <v>3651573</v>
      </c>
      <c r="I3100">
        <v>413842</v>
      </c>
      <c r="J3100">
        <v>15494</v>
      </c>
      <c r="K3100">
        <v>39353</v>
      </c>
      <c r="L3100">
        <f>bbdd_Social_Media_Trends[[#This Row],[Likes]]+bbdd_Social_Media_Trends[[#This Row],[Shares]]+bbdd_Social_Media_Trends[[#This Row],[Comments]]</f>
        <v>468689</v>
      </c>
      <c r="M3100">
        <f>bbdd_Social_Media_Trends[[#This Row],[Interactions]]/bbdd_Social_Media_Trends[[#This Row],[Views]]</f>
        <v>0.12835263049650109</v>
      </c>
      <c r="N3100" s="1" t="s">
        <v>29</v>
      </c>
      <c r="O3100" s="4">
        <f t="shared" si="48"/>
        <v>0</v>
      </c>
    </row>
    <row r="3101" spans="1:15">
      <c r="A3101" s="1" t="s">
        <v>3141</v>
      </c>
      <c r="B3101" s="2">
        <v>45023</v>
      </c>
      <c r="C3101" s="13" t="str">
        <f>TEXT(bbdd_Social_Media_Trends[[#This Row],[Post_Date]],"aaaa-mm")</f>
        <v>2023-04</v>
      </c>
      <c r="D3101" s="1" t="s">
        <v>27</v>
      </c>
      <c r="E3101" s="1" t="s">
        <v>19</v>
      </c>
      <c r="F3101" s="1" t="s">
        <v>36</v>
      </c>
      <c r="G3101" s="1" t="s">
        <v>50</v>
      </c>
      <c r="H3101">
        <v>774578</v>
      </c>
      <c r="I3101">
        <v>311832</v>
      </c>
      <c r="J3101">
        <v>3147</v>
      </c>
      <c r="K3101">
        <v>24107</v>
      </c>
      <c r="L3101">
        <f>bbdd_Social_Media_Trends[[#This Row],[Likes]]+bbdd_Social_Media_Trends[[#This Row],[Shares]]+bbdd_Social_Media_Trends[[#This Row],[Comments]]</f>
        <v>339086</v>
      </c>
      <c r="M3101">
        <f>bbdd_Social_Media_Trends[[#This Row],[Interactions]]/bbdd_Social_Media_Trends[[#This Row],[Views]]</f>
        <v>0.43776869469569235</v>
      </c>
      <c r="N3101" s="1" t="s">
        <v>29</v>
      </c>
      <c r="O3101" s="4">
        <f t="shared" si="48"/>
        <v>0</v>
      </c>
    </row>
    <row r="3102" spans="1:15">
      <c r="A3102" s="1" t="s">
        <v>3142</v>
      </c>
      <c r="B3102" s="2">
        <v>45001</v>
      </c>
      <c r="C3102" s="13" t="str">
        <f>TEXT(bbdd_Social_Media_Trends[[#This Row],[Post_Date]],"aaaa-mm")</f>
        <v>2023-03</v>
      </c>
      <c r="D3102" s="1" t="s">
        <v>12</v>
      </c>
      <c r="E3102" s="1" t="s">
        <v>35</v>
      </c>
      <c r="F3102" s="1" t="s">
        <v>14</v>
      </c>
      <c r="G3102" s="1" t="s">
        <v>50</v>
      </c>
      <c r="H3102">
        <v>660799</v>
      </c>
      <c r="I3102">
        <v>409848</v>
      </c>
      <c r="J3102">
        <v>69179</v>
      </c>
      <c r="K3102">
        <v>3207</v>
      </c>
      <c r="L3102">
        <f>bbdd_Social_Media_Trends[[#This Row],[Likes]]+bbdd_Social_Media_Trends[[#This Row],[Shares]]+bbdd_Social_Media_Trends[[#This Row],[Comments]]</f>
        <v>482234</v>
      </c>
      <c r="M3102">
        <f>bbdd_Social_Media_Trends[[#This Row],[Interactions]]/bbdd_Social_Media_Trends[[#This Row],[Views]]</f>
        <v>0.72977410680100907</v>
      </c>
      <c r="N3102" s="1" t="s">
        <v>22</v>
      </c>
      <c r="O3102" s="4">
        <f t="shared" si="48"/>
        <v>0</v>
      </c>
    </row>
    <row r="3103" spans="1:15">
      <c r="A3103" s="1" t="s">
        <v>3143</v>
      </c>
      <c r="B3103" s="2">
        <v>44741</v>
      </c>
      <c r="C3103" s="13" t="str">
        <f>TEXT(bbdd_Social_Media_Trends[[#This Row],[Post_Date]],"aaaa-mm")</f>
        <v>2022-06</v>
      </c>
      <c r="D3103" s="1" t="s">
        <v>18</v>
      </c>
      <c r="E3103" s="1" t="s">
        <v>31</v>
      </c>
      <c r="F3103" s="1" t="s">
        <v>41</v>
      </c>
      <c r="G3103" s="1" t="s">
        <v>50</v>
      </c>
      <c r="H3103">
        <v>156951</v>
      </c>
      <c r="I3103">
        <v>408508</v>
      </c>
      <c r="J3103">
        <v>7362</v>
      </c>
      <c r="K3103">
        <v>30622</v>
      </c>
      <c r="L3103">
        <f>bbdd_Social_Media_Trends[[#This Row],[Likes]]+bbdd_Social_Media_Trends[[#This Row],[Shares]]+bbdd_Social_Media_Trends[[#This Row],[Comments]]</f>
        <v>446492</v>
      </c>
      <c r="M3103">
        <f>bbdd_Social_Media_Trends[[#This Row],[Interactions]]/bbdd_Social_Media_Trends[[#This Row],[Views]]</f>
        <v>2.8447859523035852</v>
      </c>
      <c r="N3103" s="1" t="s">
        <v>22</v>
      </c>
      <c r="O3103" s="4">
        <f t="shared" si="48"/>
        <v>0</v>
      </c>
    </row>
    <row r="3104" spans="1:15">
      <c r="A3104" s="1" t="s">
        <v>3144</v>
      </c>
      <c r="B3104" s="2">
        <v>44815</v>
      </c>
      <c r="C3104" s="13" t="str">
        <f>TEXT(bbdd_Social_Media_Trends[[#This Row],[Post_Date]],"aaaa-mm")</f>
        <v>2022-09</v>
      </c>
      <c r="D3104" s="1" t="s">
        <v>18</v>
      </c>
      <c r="E3104" s="1" t="s">
        <v>52</v>
      </c>
      <c r="F3104" s="1" t="s">
        <v>41</v>
      </c>
      <c r="G3104" s="1" t="s">
        <v>15</v>
      </c>
      <c r="H3104">
        <v>3159453</v>
      </c>
      <c r="I3104">
        <v>460909</v>
      </c>
      <c r="J3104">
        <v>52610</v>
      </c>
      <c r="K3104">
        <v>20708</v>
      </c>
      <c r="L3104">
        <f>bbdd_Social_Media_Trends[[#This Row],[Likes]]+bbdd_Social_Media_Trends[[#This Row],[Shares]]+bbdd_Social_Media_Trends[[#This Row],[Comments]]</f>
        <v>534227</v>
      </c>
      <c r="M3104">
        <f>bbdd_Social_Media_Trends[[#This Row],[Interactions]]/bbdd_Social_Media_Trends[[#This Row],[Views]]</f>
        <v>0.16908844663933914</v>
      </c>
      <c r="N3104" s="1" t="s">
        <v>22</v>
      </c>
      <c r="O3104" s="4">
        <f t="shared" si="48"/>
        <v>0</v>
      </c>
    </row>
    <row r="3105" spans="1:15">
      <c r="A3105" s="1" t="s">
        <v>3145</v>
      </c>
      <c r="B3105" s="2">
        <v>45176</v>
      </c>
      <c r="C3105" s="13" t="str">
        <f>TEXT(bbdd_Social_Media_Trends[[#This Row],[Post_Date]],"aaaa-mm")</f>
        <v>2023-09</v>
      </c>
      <c r="D3105" s="1" t="s">
        <v>27</v>
      </c>
      <c r="E3105" s="1" t="s">
        <v>35</v>
      </c>
      <c r="F3105" s="1" t="s">
        <v>41</v>
      </c>
      <c r="G3105" s="1" t="s">
        <v>44</v>
      </c>
      <c r="H3105">
        <v>1873915</v>
      </c>
      <c r="I3105">
        <v>167714</v>
      </c>
      <c r="J3105">
        <v>51035</v>
      </c>
      <c r="K3105">
        <v>35133</v>
      </c>
      <c r="L3105">
        <f>bbdd_Social_Media_Trends[[#This Row],[Likes]]+bbdd_Social_Media_Trends[[#This Row],[Shares]]+bbdd_Social_Media_Trends[[#This Row],[Comments]]</f>
        <v>253882</v>
      </c>
      <c r="M3105">
        <f>bbdd_Social_Media_Trends[[#This Row],[Interactions]]/bbdd_Social_Media_Trends[[#This Row],[Views]]</f>
        <v>0.13548213232724002</v>
      </c>
      <c r="N3105" s="1" t="s">
        <v>16</v>
      </c>
      <c r="O3105" s="4">
        <f t="shared" si="48"/>
        <v>0</v>
      </c>
    </row>
    <row r="3106" spans="1:15">
      <c r="A3106" s="1" t="s">
        <v>3146</v>
      </c>
      <c r="B3106" s="2">
        <v>45082</v>
      </c>
      <c r="C3106" s="13" t="str">
        <f>TEXT(bbdd_Social_Media_Trends[[#This Row],[Post_Date]],"aaaa-mm")</f>
        <v>2023-06</v>
      </c>
      <c r="D3106" s="1" t="s">
        <v>27</v>
      </c>
      <c r="E3106" s="1" t="s">
        <v>19</v>
      </c>
      <c r="F3106" s="1" t="s">
        <v>20</v>
      </c>
      <c r="G3106" s="1" t="s">
        <v>50</v>
      </c>
      <c r="H3106">
        <v>4702260</v>
      </c>
      <c r="I3106">
        <v>323545</v>
      </c>
      <c r="J3106">
        <v>45684</v>
      </c>
      <c r="K3106">
        <v>349</v>
      </c>
      <c r="L3106">
        <f>bbdd_Social_Media_Trends[[#This Row],[Likes]]+bbdd_Social_Media_Trends[[#This Row],[Shares]]+bbdd_Social_Media_Trends[[#This Row],[Comments]]</f>
        <v>369578</v>
      </c>
      <c r="M3106">
        <f>bbdd_Social_Media_Trends[[#This Row],[Interactions]]/bbdd_Social_Media_Trends[[#This Row],[Views]]</f>
        <v>7.8595824135628406E-2</v>
      </c>
      <c r="N3106" s="1" t="s">
        <v>16</v>
      </c>
      <c r="O3106" s="4">
        <f t="shared" si="48"/>
        <v>0</v>
      </c>
    </row>
    <row r="3107" spans="1:15">
      <c r="A3107" s="1" t="s">
        <v>3147</v>
      </c>
      <c r="B3107" s="2">
        <v>44799</v>
      </c>
      <c r="C3107" s="13" t="str">
        <f>TEXT(bbdd_Social_Media_Trends[[#This Row],[Post_Date]],"aaaa-mm")</f>
        <v>2022-08</v>
      </c>
      <c r="D3107" s="1" t="s">
        <v>24</v>
      </c>
      <c r="E3107" s="1" t="s">
        <v>39</v>
      </c>
      <c r="F3107" s="1" t="s">
        <v>32</v>
      </c>
      <c r="G3107" s="1" t="s">
        <v>37</v>
      </c>
      <c r="H3107">
        <v>2696076</v>
      </c>
      <c r="I3107">
        <v>362958</v>
      </c>
      <c r="J3107">
        <v>35443</v>
      </c>
      <c r="K3107">
        <v>119</v>
      </c>
      <c r="L3107">
        <f>bbdd_Social_Media_Trends[[#This Row],[Likes]]+bbdd_Social_Media_Trends[[#This Row],[Shares]]+bbdd_Social_Media_Trends[[#This Row],[Comments]]</f>
        <v>398520</v>
      </c>
      <c r="M3107">
        <f>bbdd_Social_Media_Trends[[#This Row],[Interactions]]/bbdd_Social_Media_Trends[[#This Row],[Views]]</f>
        <v>0.14781482421118691</v>
      </c>
      <c r="N3107" s="1" t="s">
        <v>29</v>
      </c>
      <c r="O3107" s="4">
        <f t="shared" si="48"/>
        <v>0</v>
      </c>
    </row>
    <row r="3108" spans="1:15">
      <c r="A3108" s="1" t="s">
        <v>3148</v>
      </c>
      <c r="B3108" s="2">
        <v>45244</v>
      </c>
      <c r="C3108" s="13" t="str">
        <f>TEXT(bbdd_Social_Media_Trends[[#This Row],[Post_Date]],"aaaa-mm")</f>
        <v>2023-11</v>
      </c>
      <c r="D3108" s="1" t="s">
        <v>18</v>
      </c>
      <c r="E3108" s="1" t="s">
        <v>52</v>
      </c>
      <c r="F3108" s="1" t="s">
        <v>36</v>
      </c>
      <c r="G3108" s="1" t="s">
        <v>60</v>
      </c>
      <c r="H3108">
        <v>1659996</v>
      </c>
      <c r="I3108">
        <v>78744</v>
      </c>
      <c r="J3108">
        <v>84042</v>
      </c>
      <c r="K3108">
        <v>26271</v>
      </c>
      <c r="L3108">
        <f>bbdd_Social_Media_Trends[[#This Row],[Likes]]+bbdd_Social_Media_Trends[[#This Row],[Shares]]+bbdd_Social_Media_Trends[[#This Row],[Comments]]</f>
        <v>189057</v>
      </c>
      <c r="M3108">
        <f>bbdd_Social_Media_Trends[[#This Row],[Interactions]]/bbdd_Social_Media_Trends[[#This Row],[Views]]</f>
        <v>0.11389003346996017</v>
      </c>
      <c r="N3108" s="1" t="s">
        <v>22</v>
      </c>
      <c r="O3108" s="4">
        <f t="shared" si="48"/>
        <v>0</v>
      </c>
    </row>
    <row r="3109" spans="1:15">
      <c r="A3109" s="1" t="s">
        <v>3149</v>
      </c>
      <c r="B3109" s="2">
        <v>45135</v>
      </c>
      <c r="C3109" s="13" t="str">
        <f>TEXT(bbdd_Social_Media_Trends[[#This Row],[Post_Date]],"aaaa-mm")</f>
        <v>2023-07</v>
      </c>
      <c r="D3109" s="1" t="s">
        <v>12</v>
      </c>
      <c r="E3109" s="1" t="s">
        <v>46</v>
      </c>
      <c r="F3109" s="1" t="s">
        <v>14</v>
      </c>
      <c r="G3109" s="1" t="s">
        <v>21</v>
      </c>
      <c r="H3109">
        <v>244108</v>
      </c>
      <c r="I3109">
        <v>178981</v>
      </c>
      <c r="J3109">
        <v>59828</v>
      </c>
      <c r="K3109">
        <v>38033</v>
      </c>
      <c r="L3109">
        <f>bbdd_Social_Media_Trends[[#This Row],[Likes]]+bbdd_Social_Media_Trends[[#This Row],[Shares]]+bbdd_Social_Media_Trends[[#This Row],[Comments]]</f>
        <v>276842</v>
      </c>
      <c r="M3109">
        <f>bbdd_Social_Media_Trends[[#This Row],[Interactions]]/bbdd_Social_Media_Trends[[#This Row],[Views]]</f>
        <v>1.134096383567929</v>
      </c>
      <c r="N3109" s="1" t="s">
        <v>16</v>
      </c>
      <c r="O3109" s="4">
        <f t="shared" si="48"/>
        <v>0</v>
      </c>
    </row>
    <row r="3110" spans="1:15">
      <c r="A3110" s="1" t="s">
        <v>3150</v>
      </c>
      <c r="B3110" s="2">
        <v>44567</v>
      </c>
      <c r="C3110" s="13" t="str">
        <f>TEXT(bbdd_Social_Media_Trends[[#This Row],[Post_Date]],"aaaa-mm")</f>
        <v>2022-01</v>
      </c>
      <c r="D3110" s="1" t="s">
        <v>24</v>
      </c>
      <c r="E3110" s="1" t="s">
        <v>13</v>
      </c>
      <c r="F3110" s="1" t="s">
        <v>41</v>
      </c>
      <c r="G3110" s="1" t="s">
        <v>25</v>
      </c>
      <c r="H3110">
        <v>2883752</v>
      </c>
      <c r="I3110">
        <v>89502</v>
      </c>
      <c r="J3110">
        <v>34959</v>
      </c>
      <c r="K3110">
        <v>36742</v>
      </c>
      <c r="L3110">
        <f>bbdd_Social_Media_Trends[[#This Row],[Likes]]+bbdd_Social_Media_Trends[[#This Row],[Shares]]+bbdd_Social_Media_Trends[[#This Row],[Comments]]</f>
        <v>161203</v>
      </c>
      <c r="M3110">
        <f>bbdd_Social_Media_Trends[[#This Row],[Interactions]]/bbdd_Social_Media_Trends[[#This Row],[Views]]</f>
        <v>5.5900438040441758E-2</v>
      </c>
      <c r="N3110" s="1" t="s">
        <v>22</v>
      </c>
      <c r="O3110" s="4">
        <f t="shared" si="48"/>
        <v>0</v>
      </c>
    </row>
    <row r="3111" spans="1:15">
      <c r="A3111" s="1" t="s">
        <v>3151</v>
      </c>
      <c r="B3111" s="2">
        <v>45079</v>
      </c>
      <c r="C3111" s="13" t="str">
        <f>TEXT(bbdd_Social_Media_Trends[[#This Row],[Post_Date]],"aaaa-mm")</f>
        <v>2023-06</v>
      </c>
      <c r="D3111" s="1" t="s">
        <v>24</v>
      </c>
      <c r="E3111" s="1" t="s">
        <v>39</v>
      </c>
      <c r="F3111" s="1" t="s">
        <v>20</v>
      </c>
      <c r="G3111" s="1" t="s">
        <v>44</v>
      </c>
      <c r="H3111">
        <v>4881343</v>
      </c>
      <c r="I3111">
        <v>357046</v>
      </c>
      <c r="J3111">
        <v>19469</v>
      </c>
      <c r="K3111">
        <v>1895</v>
      </c>
      <c r="L3111">
        <f>bbdd_Social_Media_Trends[[#This Row],[Likes]]+bbdd_Social_Media_Trends[[#This Row],[Shares]]+bbdd_Social_Media_Trends[[#This Row],[Comments]]</f>
        <v>378410</v>
      </c>
      <c r="M3111">
        <f>bbdd_Social_Media_Trends[[#This Row],[Interactions]]/bbdd_Social_Media_Trends[[#This Row],[Views]]</f>
        <v>7.7521698434221895E-2</v>
      </c>
      <c r="N3111" s="1" t="s">
        <v>29</v>
      </c>
      <c r="O3111" s="4">
        <f t="shared" si="48"/>
        <v>0</v>
      </c>
    </row>
    <row r="3112" spans="1:15">
      <c r="A3112" s="1" t="s">
        <v>3152</v>
      </c>
      <c r="B3112" s="2">
        <v>44830</v>
      </c>
      <c r="C3112" s="13" t="str">
        <f>TEXT(bbdd_Social_Media_Trends[[#This Row],[Post_Date]],"aaaa-mm")</f>
        <v>2022-09</v>
      </c>
      <c r="D3112" s="1" t="s">
        <v>18</v>
      </c>
      <c r="E3112" s="1" t="s">
        <v>46</v>
      </c>
      <c r="F3112" s="1" t="s">
        <v>47</v>
      </c>
      <c r="G3112" s="1" t="s">
        <v>28</v>
      </c>
      <c r="H3112">
        <v>3133920</v>
      </c>
      <c r="I3112">
        <v>214076</v>
      </c>
      <c r="J3112">
        <v>33445</v>
      </c>
      <c r="K3112">
        <v>23364</v>
      </c>
      <c r="L3112">
        <f>bbdd_Social_Media_Trends[[#This Row],[Likes]]+bbdd_Social_Media_Trends[[#This Row],[Shares]]+bbdd_Social_Media_Trends[[#This Row],[Comments]]</f>
        <v>270885</v>
      </c>
      <c r="M3112">
        <f>bbdd_Social_Media_Trends[[#This Row],[Interactions]]/bbdd_Social_Media_Trends[[#This Row],[Views]]</f>
        <v>8.6436475723694284E-2</v>
      </c>
      <c r="N3112" s="1" t="s">
        <v>16</v>
      </c>
      <c r="O3112" s="4">
        <f t="shared" si="48"/>
        <v>0</v>
      </c>
    </row>
    <row r="3113" spans="1:15">
      <c r="A3113" s="1" t="s">
        <v>3153</v>
      </c>
      <c r="B3113" s="2">
        <v>44945</v>
      </c>
      <c r="C3113" s="13" t="str">
        <f>TEXT(bbdd_Social_Media_Trends[[#This Row],[Post_Date]],"aaaa-mm")</f>
        <v>2023-01</v>
      </c>
      <c r="D3113" s="1" t="s">
        <v>27</v>
      </c>
      <c r="E3113" s="1" t="s">
        <v>39</v>
      </c>
      <c r="F3113" s="1" t="s">
        <v>36</v>
      </c>
      <c r="G3113" s="1" t="s">
        <v>25</v>
      </c>
      <c r="H3113">
        <v>120859</v>
      </c>
      <c r="I3113">
        <v>67805</v>
      </c>
      <c r="J3113">
        <v>15753</v>
      </c>
      <c r="K3113">
        <v>43999</v>
      </c>
      <c r="L3113">
        <f>bbdd_Social_Media_Trends[[#This Row],[Likes]]+bbdd_Social_Media_Trends[[#This Row],[Shares]]+bbdd_Social_Media_Trends[[#This Row],[Comments]]</f>
        <v>127557</v>
      </c>
      <c r="M3113">
        <f>bbdd_Social_Media_Trends[[#This Row],[Interactions]]/bbdd_Social_Media_Trends[[#This Row],[Views]]</f>
        <v>1.0554199521756757</v>
      </c>
      <c r="N3113" s="1" t="s">
        <v>16</v>
      </c>
      <c r="O3113" s="4">
        <f t="shared" si="48"/>
        <v>0</v>
      </c>
    </row>
    <row r="3114" spans="1:15">
      <c r="A3114" s="1" t="s">
        <v>3154</v>
      </c>
      <c r="B3114" s="2">
        <v>44869</v>
      </c>
      <c r="C3114" s="13" t="str">
        <f>TEXT(bbdd_Social_Media_Trends[[#This Row],[Post_Date]],"aaaa-mm")</f>
        <v>2022-11</v>
      </c>
      <c r="D3114" s="1" t="s">
        <v>18</v>
      </c>
      <c r="E3114" s="1" t="s">
        <v>19</v>
      </c>
      <c r="F3114" s="1" t="s">
        <v>36</v>
      </c>
      <c r="G3114" s="1" t="s">
        <v>25</v>
      </c>
      <c r="H3114">
        <v>4099154</v>
      </c>
      <c r="I3114">
        <v>220498</v>
      </c>
      <c r="J3114">
        <v>25835</v>
      </c>
      <c r="K3114">
        <v>8876</v>
      </c>
      <c r="L3114">
        <f>bbdd_Social_Media_Trends[[#This Row],[Likes]]+bbdd_Social_Media_Trends[[#This Row],[Shares]]+bbdd_Social_Media_Trends[[#This Row],[Comments]]</f>
        <v>255209</v>
      </c>
      <c r="M3114">
        <f>bbdd_Social_Media_Trends[[#This Row],[Interactions]]/bbdd_Social_Media_Trends[[#This Row],[Views]]</f>
        <v>6.2258944162624778E-2</v>
      </c>
      <c r="N3114" s="1" t="s">
        <v>16</v>
      </c>
      <c r="O3114" s="4">
        <f t="shared" si="48"/>
        <v>0</v>
      </c>
    </row>
    <row r="3115" spans="1:15">
      <c r="A3115" s="1" t="s">
        <v>3155</v>
      </c>
      <c r="B3115" s="2">
        <v>44879</v>
      </c>
      <c r="C3115" s="13" t="str">
        <f>TEXT(bbdd_Social_Media_Trends[[#This Row],[Post_Date]],"aaaa-mm")</f>
        <v>2022-11</v>
      </c>
      <c r="D3115" s="1" t="s">
        <v>12</v>
      </c>
      <c r="E3115" s="1" t="s">
        <v>46</v>
      </c>
      <c r="F3115" s="1" t="s">
        <v>47</v>
      </c>
      <c r="G3115" s="1" t="s">
        <v>60</v>
      </c>
      <c r="H3115">
        <v>204127</v>
      </c>
      <c r="I3115">
        <v>148559</v>
      </c>
      <c r="J3115">
        <v>99873</v>
      </c>
      <c r="K3115">
        <v>30671</v>
      </c>
      <c r="L3115">
        <f>bbdd_Social_Media_Trends[[#This Row],[Likes]]+bbdd_Social_Media_Trends[[#This Row],[Shares]]+bbdd_Social_Media_Trends[[#This Row],[Comments]]</f>
        <v>279103</v>
      </c>
      <c r="M3115">
        <f>bbdd_Social_Media_Trends[[#This Row],[Interactions]]/bbdd_Social_Media_Trends[[#This Row],[Views]]</f>
        <v>1.3673007490434876</v>
      </c>
      <c r="N3115" s="1" t="s">
        <v>22</v>
      </c>
      <c r="O3115" s="4">
        <f t="shared" si="48"/>
        <v>0</v>
      </c>
    </row>
    <row r="3116" spans="1:15">
      <c r="A3116" s="1" t="s">
        <v>3156</v>
      </c>
      <c r="B3116" s="2">
        <v>45168</v>
      </c>
      <c r="C3116" s="13" t="str">
        <f>TEXT(bbdd_Social_Media_Trends[[#This Row],[Post_Date]],"aaaa-mm")</f>
        <v>2023-08</v>
      </c>
      <c r="D3116" s="1" t="s">
        <v>12</v>
      </c>
      <c r="E3116" s="1" t="s">
        <v>39</v>
      </c>
      <c r="F3116" s="1" t="s">
        <v>20</v>
      </c>
      <c r="G3116" s="1" t="s">
        <v>37</v>
      </c>
      <c r="H3116">
        <v>145648</v>
      </c>
      <c r="I3116">
        <v>281353</v>
      </c>
      <c r="J3116">
        <v>78187</v>
      </c>
      <c r="K3116">
        <v>26268</v>
      </c>
      <c r="L3116">
        <f>bbdd_Social_Media_Trends[[#This Row],[Likes]]+bbdd_Social_Media_Trends[[#This Row],[Shares]]+bbdd_Social_Media_Trends[[#This Row],[Comments]]</f>
        <v>385808</v>
      </c>
      <c r="M3116">
        <f>bbdd_Social_Media_Trends[[#This Row],[Interactions]]/bbdd_Social_Media_Trends[[#This Row],[Views]]</f>
        <v>2.6489069537515104</v>
      </c>
      <c r="N3116" s="1" t="s">
        <v>29</v>
      </c>
      <c r="O3116" s="4">
        <f t="shared" si="48"/>
        <v>0</v>
      </c>
    </row>
    <row r="3117" spans="1:15">
      <c r="A3117" s="1" t="s">
        <v>3157</v>
      </c>
      <c r="B3117" s="2">
        <v>44655</v>
      </c>
      <c r="C3117" s="13" t="str">
        <f>TEXT(bbdd_Social_Media_Trends[[#This Row],[Post_Date]],"aaaa-mm")</f>
        <v>2022-04</v>
      </c>
      <c r="D3117" s="1" t="s">
        <v>12</v>
      </c>
      <c r="E3117" s="1" t="s">
        <v>31</v>
      </c>
      <c r="F3117" s="1" t="s">
        <v>32</v>
      </c>
      <c r="G3117" s="1" t="s">
        <v>60</v>
      </c>
      <c r="H3117">
        <v>2595241</v>
      </c>
      <c r="I3117">
        <v>216875</v>
      </c>
      <c r="J3117">
        <v>43249</v>
      </c>
      <c r="K3117">
        <v>18265</v>
      </c>
      <c r="L3117">
        <f>bbdd_Social_Media_Trends[[#This Row],[Likes]]+bbdd_Social_Media_Trends[[#This Row],[Shares]]+bbdd_Social_Media_Trends[[#This Row],[Comments]]</f>
        <v>278389</v>
      </c>
      <c r="M3117">
        <f>bbdd_Social_Media_Trends[[#This Row],[Interactions]]/bbdd_Social_Media_Trends[[#This Row],[Views]]</f>
        <v>0.10726903590071211</v>
      </c>
      <c r="N3117" s="1" t="s">
        <v>16</v>
      </c>
      <c r="O3117" s="4">
        <f t="shared" si="48"/>
        <v>0</v>
      </c>
    </row>
    <row r="3118" spans="1:15">
      <c r="A3118" s="1" t="s">
        <v>3158</v>
      </c>
      <c r="B3118" s="2">
        <v>45049</v>
      </c>
      <c r="C3118" s="13" t="str">
        <f>TEXT(bbdd_Social_Media_Trends[[#This Row],[Post_Date]],"aaaa-mm")</f>
        <v>2023-05</v>
      </c>
      <c r="D3118" s="1" t="s">
        <v>12</v>
      </c>
      <c r="E3118" s="1" t="s">
        <v>19</v>
      </c>
      <c r="F3118" s="1" t="s">
        <v>20</v>
      </c>
      <c r="G3118" s="1" t="s">
        <v>28</v>
      </c>
      <c r="H3118">
        <v>2285478</v>
      </c>
      <c r="I3118">
        <v>448515</v>
      </c>
      <c r="J3118">
        <v>41351</v>
      </c>
      <c r="K3118">
        <v>13176</v>
      </c>
      <c r="L3118">
        <f>bbdd_Social_Media_Trends[[#This Row],[Likes]]+bbdd_Social_Media_Trends[[#This Row],[Shares]]+bbdd_Social_Media_Trends[[#This Row],[Comments]]</f>
        <v>503042</v>
      </c>
      <c r="M3118">
        <f>bbdd_Social_Media_Trends[[#This Row],[Interactions]]/bbdd_Social_Media_Trends[[#This Row],[Views]]</f>
        <v>0.22010362821256649</v>
      </c>
      <c r="N3118" s="1" t="s">
        <v>22</v>
      </c>
      <c r="O3118" s="4">
        <f t="shared" si="48"/>
        <v>0</v>
      </c>
    </row>
    <row r="3119" spans="1:15">
      <c r="A3119" s="1" t="s">
        <v>3159</v>
      </c>
      <c r="B3119" s="2">
        <v>45211</v>
      </c>
      <c r="C3119" s="13" t="str">
        <f>TEXT(bbdd_Social_Media_Trends[[#This Row],[Post_Date]],"aaaa-mm")</f>
        <v>2023-10</v>
      </c>
      <c r="D3119" s="1" t="s">
        <v>27</v>
      </c>
      <c r="E3119" s="1" t="s">
        <v>19</v>
      </c>
      <c r="F3119" s="1" t="s">
        <v>36</v>
      </c>
      <c r="G3119" s="1" t="s">
        <v>50</v>
      </c>
      <c r="H3119">
        <v>4948346</v>
      </c>
      <c r="I3119">
        <v>102881</v>
      </c>
      <c r="J3119">
        <v>79443</v>
      </c>
      <c r="K3119">
        <v>33466</v>
      </c>
      <c r="L3119">
        <f>bbdd_Social_Media_Trends[[#This Row],[Likes]]+bbdd_Social_Media_Trends[[#This Row],[Shares]]+bbdd_Social_Media_Trends[[#This Row],[Comments]]</f>
        <v>215790</v>
      </c>
      <c r="M3119">
        <f>bbdd_Social_Media_Trends[[#This Row],[Interactions]]/bbdd_Social_Media_Trends[[#This Row],[Views]]</f>
        <v>4.3608510803407843E-2</v>
      </c>
      <c r="N3119" s="1" t="s">
        <v>22</v>
      </c>
      <c r="O3119" s="4">
        <f t="shared" si="48"/>
        <v>0</v>
      </c>
    </row>
    <row r="3120" spans="1:15">
      <c r="A3120" s="1" t="s">
        <v>3160</v>
      </c>
      <c r="B3120" s="2">
        <v>45219</v>
      </c>
      <c r="C3120" s="13" t="str">
        <f>TEXT(bbdd_Social_Media_Trends[[#This Row],[Post_Date]],"aaaa-mm")</f>
        <v>2023-10</v>
      </c>
      <c r="D3120" s="1" t="s">
        <v>18</v>
      </c>
      <c r="E3120" s="1" t="s">
        <v>59</v>
      </c>
      <c r="F3120" s="1" t="s">
        <v>41</v>
      </c>
      <c r="G3120" s="1" t="s">
        <v>28</v>
      </c>
      <c r="H3120">
        <v>4588344</v>
      </c>
      <c r="I3120">
        <v>458754</v>
      </c>
      <c r="J3120">
        <v>69225</v>
      </c>
      <c r="K3120">
        <v>2083</v>
      </c>
      <c r="L3120">
        <f>bbdd_Social_Media_Trends[[#This Row],[Likes]]+bbdd_Social_Media_Trends[[#This Row],[Shares]]+bbdd_Social_Media_Trends[[#This Row],[Comments]]</f>
        <v>530062</v>
      </c>
      <c r="M3120">
        <f>bbdd_Social_Media_Trends[[#This Row],[Interactions]]/bbdd_Social_Media_Trends[[#This Row],[Views]]</f>
        <v>0.11552359631274377</v>
      </c>
      <c r="N3120" s="1" t="s">
        <v>22</v>
      </c>
      <c r="O3120" s="4">
        <f t="shared" si="48"/>
        <v>0</v>
      </c>
    </row>
    <row r="3121" spans="1:15">
      <c r="A3121" s="1" t="s">
        <v>3161</v>
      </c>
      <c r="B3121" s="2">
        <v>45147</v>
      </c>
      <c r="C3121" s="13" t="str">
        <f>TEXT(bbdd_Social_Media_Trends[[#This Row],[Post_Date]],"aaaa-mm")</f>
        <v>2023-08</v>
      </c>
      <c r="D3121" s="1" t="s">
        <v>12</v>
      </c>
      <c r="E3121" s="1" t="s">
        <v>19</v>
      </c>
      <c r="F3121" s="1" t="s">
        <v>41</v>
      </c>
      <c r="G3121" s="1" t="s">
        <v>25</v>
      </c>
      <c r="H3121">
        <v>3053446</v>
      </c>
      <c r="I3121">
        <v>220668</v>
      </c>
      <c r="J3121">
        <v>9671</v>
      </c>
      <c r="K3121">
        <v>40811</v>
      </c>
      <c r="L3121">
        <f>bbdd_Social_Media_Trends[[#This Row],[Likes]]+bbdd_Social_Media_Trends[[#This Row],[Shares]]+bbdd_Social_Media_Trends[[#This Row],[Comments]]</f>
        <v>271150</v>
      </c>
      <c r="M3121">
        <f>bbdd_Social_Media_Trends[[#This Row],[Interactions]]/bbdd_Social_Media_Trends[[#This Row],[Views]]</f>
        <v>8.8801308423335473E-2</v>
      </c>
      <c r="N3121" s="1" t="s">
        <v>22</v>
      </c>
      <c r="O3121" s="4">
        <f t="shared" si="48"/>
        <v>0</v>
      </c>
    </row>
    <row r="3122" spans="1:15">
      <c r="A3122" s="1" t="s">
        <v>3162</v>
      </c>
      <c r="B3122" s="2">
        <v>45101</v>
      </c>
      <c r="C3122" s="13" t="str">
        <f>TEXT(bbdd_Social_Media_Trends[[#This Row],[Post_Date]],"aaaa-mm")</f>
        <v>2023-06</v>
      </c>
      <c r="D3122" s="1" t="s">
        <v>12</v>
      </c>
      <c r="E3122" s="1" t="s">
        <v>59</v>
      </c>
      <c r="F3122" s="1" t="s">
        <v>41</v>
      </c>
      <c r="G3122" s="1" t="s">
        <v>44</v>
      </c>
      <c r="H3122">
        <v>1730197</v>
      </c>
      <c r="I3122">
        <v>376526</v>
      </c>
      <c r="J3122">
        <v>25378</v>
      </c>
      <c r="K3122">
        <v>36469</v>
      </c>
      <c r="L3122">
        <f>bbdd_Social_Media_Trends[[#This Row],[Likes]]+bbdd_Social_Media_Trends[[#This Row],[Shares]]+bbdd_Social_Media_Trends[[#This Row],[Comments]]</f>
        <v>438373</v>
      </c>
      <c r="M3122">
        <f>bbdd_Social_Media_Trends[[#This Row],[Interactions]]/bbdd_Social_Media_Trends[[#This Row],[Views]]</f>
        <v>0.25336594618994251</v>
      </c>
      <c r="N3122" s="1" t="s">
        <v>22</v>
      </c>
      <c r="O3122" s="4">
        <f t="shared" si="48"/>
        <v>0</v>
      </c>
    </row>
    <row r="3123" spans="1:15">
      <c r="A3123" s="1" t="s">
        <v>3163</v>
      </c>
      <c r="B3123" s="2">
        <v>44724</v>
      </c>
      <c r="C3123" s="13" t="str">
        <f>TEXT(bbdd_Social_Media_Trends[[#This Row],[Post_Date]],"aaaa-mm")</f>
        <v>2022-06</v>
      </c>
      <c r="D3123" s="1" t="s">
        <v>27</v>
      </c>
      <c r="E3123" s="1" t="s">
        <v>49</v>
      </c>
      <c r="F3123" s="1" t="s">
        <v>32</v>
      </c>
      <c r="G3123" s="1" t="s">
        <v>60</v>
      </c>
      <c r="H3123">
        <v>4221571</v>
      </c>
      <c r="I3123">
        <v>230408</v>
      </c>
      <c r="J3123">
        <v>7039</v>
      </c>
      <c r="K3123">
        <v>37994</v>
      </c>
      <c r="L3123">
        <f>bbdd_Social_Media_Trends[[#This Row],[Likes]]+bbdd_Social_Media_Trends[[#This Row],[Shares]]+bbdd_Social_Media_Trends[[#This Row],[Comments]]</f>
        <v>275441</v>
      </c>
      <c r="M3123">
        <f>bbdd_Social_Media_Trends[[#This Row],[Interactions]]/bbdd_Social_Media_Trends[[#This Row],[Views]]</f>
        <v>6.5246089666619364E-2</v>
      </c>
      <c r="N3123" s="1" t="s">
        <v>22</v>
      </c>
      <c r="O3123" s="4">
        <f t="shared" si="48"/>
        <v>0</v>
      </c>
    </row>
    <row r="3124" spans="1:15">
      <c r="A3124" s="1" t="s">
        <v>3164</v>
      </c>
      <c r="B3124" s="2">
        <v>44645</v>
      </c>
      <c r="C3124" s="13" t="str">
        <f>TEXT(bbdd_Social_Media_Trends[[#This Row],[Post_Date]],"aaaa-mm")</f>
        <v>2022-03</v>
      </c>
      <c r="D3124" s="1" t="s">
        <v>27</v>
      </c>
      <c r="E3124" s="1" t="s">
        <v>46</v>
      </c>
      <c r="F3124" s="1" t="s">
        <v>36</v>
      </c>
      <c r="G3124" s="1" t="s">
        <v>15</v>
      </c>
      <c r="H3124">
        <v>3762415</v>
      </c>
      <c r="I3124">
        <v>245867</v>
      </c>
      <c r="J3124">
        <v>62399</v>
      </c>
      <c r="K3124">
        <v>19589</v>
      </c>
      <c r="L3124">
        <f>bbdd_Social_Media_Trends[[#This Row],[Likes]]+bbdd_Social_Media_Trends[[#This Row],[Shares]]+bbdd_Social_Media_Trends[[#This Row],[Comments]]</f>
        <v>327855</v>
      </c>
      <c r="M3124">
        <f>bbdd_Social_Media_Trends[[#This Row],[Interactions]]/bbdd_Social_Media_Trends[[#This Row],[Views]]</f>
        <v>8.7139510128468017E-2</v>
      </c>
      <c r="N3124" s="1" t="s">
        <v>29</v>
      </c>
      <c r="O3124" s="4">
        <f t="shared" si="48"/>
        <v>0</v>
      </c>
    </row>
    <row r="3125" spans="1:15">
      <c r="A3125" s="1" t="s">
        <v>3165</v>
      </c>
      <c r="B3125" s="2">
        <v>45050</v>
      </c>
      <c r="C3125" s="13" t="str">
        <f>TEXT(bbdd_Social_Media_Trends[[#This Row],[Post_Date]],"aaaa-mm")</f>
        <v>2023-05</v>
      </c>
      <c r="D3125" s="1" t="s">
        <v>12</v>
      </c>
      <c r="E3125" s="1" t="s">
        <v>19</v>
      </c>
      <c r="F3125" s="1" t="s">
        <v>32</v>
      </c>
      <c r="G3125" s="1" t="s">
        <v>15</v>
      </c>
      <c r="H3125">
        <v>4646868</v>
      </c>
      <c r="I3125">
        <v>359508</v>
      </c>
      <c r="J3125">
        <v>120</v>
      </c>
      <c r="K3125">
        <v>34944</v>
      </c>
      <c r="L3125">
        <f>bbdd_Social_Media_Trends[[#This Row],[Likes]]+bbdd_Social_Media_Trends[[#This Row],[Shares]]+bbdd_Social_Media_Trends[[#This Row],[Comments]]</f>
        <v>394572</v>
      </c>
      <c r="M3125">
        <f>bbdd_Social_Media_Trends[[#This Row],[Interactions]]/bbdd_Social_Media_Trends[[#This Row],[Views]]</f>
        <v>8.4911385475120019E-2</v>
      </c>
      <c r="N3125" s="1" t="s">
        <v>22</v>
      </c>
      <c r="O3125" s="4">
        <f t="shared" si="48"/>
        <v>0</v>
      </c>
    </row>
    <row r="3126" spans="1:15">
      <c r="A3126" s="1" t="s">
        <v>3166</v>
      </c>
      <c r="B3126" s="2">
        <v>45091</v>
      </c>
      <c r="C3126" s="13" t="str">
        <f>TEXT(bbdd_Social_Media_Trends[[#This Row],[Post_Date]],"aaaa-mm")</f>
        <v>2023-06</v>
      </c>
      <c r="D3126" s="1" t="s">
        <v>18</v>
      </c>
      <c r="E3126" s="1" t="s">
        <v>59</v>
      </c>
      <c r="F3126" s="1" t="s">
        <v>47</v>
      </c>
      <c r="G3126" s="1" t="s">
        <v>37</v>
      </c>
      <c r="H3126">
        <v>2202961</v>
      </c>
      <c r="I3126">
        <v>39829</v>
      </c>
      <c r="J3126">
        <v>39612</v>
      </c>
      <c r="K3126">
        <v>33557</v>
      </c>
      <c r="L3126">
        <f>bbdd_Social_Media_Trends[[#This Row],[Likes]]+bbdd_Social_Media_Trends[[#This Row],[Shares]]+bbdd_Social_Media_Trends[[#This Row],[Comments]]</f>
        <v>112998</v>
      </c>
      <c r="M3126">
        <f>bbdd_Social_Media_Trends[[#This Row],[Interactions]]/bbdd_Social_Media_Trends[[#This Row],[Views]]</f>
        <v>5.1293690628204491E-2</v>
      </c>
      <c r="N3126" s="1" t="s">
        <v>29</v>
      </c>
      <c r="O3126" s="4">
        <f t="shared" si="48"/>
        <v>0</v>
      </c>
    </row>
    <row r="3127" spans="1:15">
      <c r="A3127" s="1" t="s">
        <v>3167</v>
      </c>
      <c r="B3127" s="2">
        <v>45215</v>
      </c>
      <c r="C3127" s="13" t="str">
        <f>TEXT(bbdd_Social_Media_Trends[[#This Row],[Post_Date]],"aaaa-mm")</f>
        <v>2023-10</v>
      </c>
      <c r="D3127" s="1" t="s">
        <v>12</v>
      </c>
      <c r="E3127" s="1" t="s">
        <v>49</v>
      </c>
      <c r="F3127" s="1" t="s">
        <v>14</v>
      </c>
      <c r="G3127" s="1" t="s">
        <v>50</v>
      </c>
      <c r="H3127">
        <v>1877441</v>
      </c>
      <c r="I3127">
        <v>110030</v>
      </c>
      <c r="J3127">
        <v>2062</v>
      </c>
      <c r="K3127">
        <v>22105</v>
      </c>
      <c r="L3127">
        <f>bbdd_Social_Media_Trends[[#This Row],[Likes]]+bbdd_Social_Media_Trends[[#This Row],[Shares]]+bbdd_Social_Media_Trends[[#This Row],[Comments]]</f>
        <v>134197</v>
      </c>
      <c r="M3127">
        <f>bbdd_Social_Media_Trends[[#This Row],[Interactions]]/bbdd_Social_Media_Trends[[#This Row],[Views]]</f>
        <v>7.1478677625555209E-2</v>
      </c>
      <c r="N3127" s="1" t="s">
        <v>16</v>
      </c>
      <c r="O3127" s="4">
        <f t="shared" si="48"/>
        <v>0</v>
      </c>
    </row>
    <row r="3128" spans="1:15">
      <c r="A3128" s="1" t="s">
        <v>3168</v>
      </c>
      <c r="B3128" s="2">
        <v>45224</v>
      </c>
      <c r="C3128" s="13" t="str">
        <f>TEXT(bbdd_Social_Media_Trends[[#This Row],[Post_Date]],"aaaa-mm")</f>
        <v>2023-10</v>
      </c>
      <c r="D3128" s="1" t="s">
        <v>18</v>
      </c>
      <c r="E3128" s="1" t="s">
        <v>57</v>
      </c>
      <c r="F3128" s="1" t="s">
        <v>41</v>
      </c>
      <c r="G3128" s="1" t="s">
        <v>15</v>
      </c>
      <c r="H3128">
        <v>2316030</v>
      </c>
      <c r="I3128">
        <v>473612</v>
      </c>
      <c r="J3128">
        <v>67470</v>
      </c>
      <c r="K3128">
        <v>39461</v>
      </c>
      <c r="L3128">
        <f>bbdd_Social_Media_Trends[[#This Row],[Likes]]+bbdd_Social_Media_Trends[[#This Row],[Shares]]+bbdd_Social_Media_Trends[[#This Row],[Comments]]</f>
        <v>580543</v>
      </c>
      <c r="M3128">
        <f>bbdd_Social_Media_Trends[[#This Row],[Interactions]]/bbdd_Social_Media_Trends[[#This Row],[Views]]</f>
        <v>0.25066298795784164</v>
      </c>
      <c r="N3128" s="1" t="s">
        <v>29</v>
      </c>
      <c r="O3128" s="4">
        <f t="shared" si="48"/>
        <v>0</v>
      </c>
    </row>
    <row r="3129" spans="1:15">
      <c r="A3129" s="1" t="s">
        <v>3169</v>
      </c>
      <c r="B3129" s="2">
        <v>44686</v>
      </c>
      <c r="C3129" s="13" t="str">
        <f>TEXT(bbdd_Social_Media_Trends[[#This Row],[Post_Date]],"aaaa-mm")</f>
        <v>2022-05</v>
      </c>
      <c r="D3129" s="1" t="s">
        <v>12</v>
      </c>
      <c r="E3129" s="1" t="s">
        <v>49</v>
      </c>
      <c r="F3129" s="1" t="s">
        <v>47</v>
      </c>
      <c r="G3129" s="1" t="s">
        <v>44</v>
      </c>
      <c r="H3129">
        <v>994627</v>
      </c>
      <c r="I3129">
        <v>274119</v>
      </c>
      <c r="J3129">
        <v>14486</v>
      </c>
      <c r="K3129">
        <v>14662</v>
      </c>
      <c r="L3129">
        <f>bbdd_Social_Media_Trends[[#This Row],[Likes]]+bbdd_Social_Media_Trends[[#This Row],[Shares]]+bbdd_Social_Media_Trends[[#This Row],[Comments]]</f>
        <v>303267</v>
      </c>
      <c r="M3129">
        <f>bbdd_Social_Media_Trends[[#This Row],[Interactions]]/bbdd_Social_Media_Trends[[#This Row],[Views]]</f>
        <v>0.30490525594016654</v>
      </c>
      <c r="N3129" s="1" t="s">
        <v>22</v>
      </c>
      <c r="O3129" s="4">
        <f t="shared" si="48"/>
        <v>0</v>
      </c>
    </row>
    <row r="3130" spans="1:15">
      <c r="A3130" s="1" t="s">
        <v>3170</v>
      </c>
      <c r="B3130" s="2">
        <v>45031</v>
      </c>
      <c r="C3130" s="13" t="str">
        <f>TEXT(bbdd_Social_Media_Trends[[#This Row],[Post_Date]],"aaaa-mm")</f>
        <v>2023-04</v>
      </c>
      <c r="D3130" s="1" t="s">
        <v>12</v>
      </c>
      <c r="E3130" s="1" t="s">
        <v>46</v>
      </c>
      <c r="F3130" s="1" t="s">
        <v>14</v>
      </c>
      <c r="G3130" s="1" t="s">
        <v>37</v>
      </c>
      <c r="H3130">
        <v>4096259</v>
      </c>
      <c r="I3130">
        <v>355421</v>
      </c>
      <c r="J3130">
        <v>35317</v>
      </c>
      <c r="K3130">
        <v>8773</v>
      </c>
      <c r="L3130">
        <f>bbdd_Social_Media_Trends[[#This Row],[Likes]]+bbdd_Social_Media_Trends[[#This Row],[Shares]]+bbdd_Social_Media_Trends[[#This Row],[Comments]]</f>
        <v>399511</v>
      </c>
      <c r="M3130">
        <f>bbdd_Social_Media_Trends[[#This Row],[Interactions]]/bbdd_Social_Media_Trends[[#This Row],[Views]]</f>
        <v>9.7530698132124949E-2</v>
      </c>
      <c r="N3130" s="1" t="s">
        <v>22</v>
      </c>
      <c r="O3130" s="4">
        <f t="shared" si="48"/>
        <v>0</v>
      </c>
    </row>
    <row r="3131" spans="1:15">
      <c r="A3131" s="1" t="s">
        <v>3171</v>
      </c>
      <c r="B3131" s="2">
        <v>45145</v>
      </c>
      <c r="C3131" s="13" t="str">
        <f>TEXT(bbdd_Social_Media_Trends[[#This Row],[Post_Date]],"aaaa-mm")</f>
        <v>2023-08</v>
      </c>
      <c r="D3131" s="1" t="s">
        <v>27</v>
      </c>
      <c r="E3131" s="1" t="s">
        <v>59</v>
      </c>
      <c r="F3131" s="1" t="s">
        <v>41</v>
      </c>
      <c r="G3131" s="1" t="s">
        <v>50</v>
      </c>
      <c r="H3131">
        <v>4485690</v>
      </c>
      <c r="I3131">
        <v>428585</v>
      </c>
      <c r="J3131">
        <v>35124</v>
      </c>
      <c r="K3131">
        <v>26006</v>
      </c>
      <c r="L3131">
        <f>bbdd_Social_Media_Trends[[#This Row],[Likes]]+bbdd_Social_Media_Trends[[#This Row],[Shares]]+bbdd_Social_Media_Trends[[#This Row],[Comments]]</f>
        <v>489715</v>
      </c>
      <c r="M3131">
        <f>bbdd_Social_Media_Trends[[#This Row],[Interactions]]/bbdd_Social_Media_Trends[[#This Row],[Views]]</f>
        <v>0.10917272482048469</v>
      </c>
      <c r="N3131" s="1" t="s">
        <v>22</v>
      </c>
      <c r="O3131" s="4">
        <f t="shared" si="48"/>
        <v>0</v>
      </c>
    </row>
    <row r="3132" spans="1:15">
      <c r="A3132" s="1" t="s">
        <v>3172</v>
      </c>
      <c r="B3132" s="2">
        <v>45042</v>
      </c>
      <c r="C3132" s="13" t="str">
        <f>TEXT(bbdd_Social_Media_Trends[[#This Row],[Post_Date]],"aaaa-mm")</f>
        <v>2023-04</v>
      </c>
      <c r="D3132" s="1" t="s">
        <v>12</v>
      </c>
      <c r="E3132" s="1" t="s">
        <v>35</v>
      </c>
      <c r="F3132" s="1" t="s">
        <v>41</v>
      </c>
      <c r="G3132" s="1" t="s">
        <v>25</v>
      </c>
      <c r="H3132">
        <v>4129059</v>
      </c>
      <c r="I3132">
        <v>10779</v>
      </c>
      <c r="J3132">
        <v>49769</v>
      </c>
      <c r="K3132">
        <v>49608</v>
      </c>
      <c r="L3132">
        <f>bbdd_Social_Media_Trends[[#This Row],[Likes]]+bbdd_Social_Media_Trends[[#This Row],[Shares]]+bbdd_Social_Media_Trends[[#This Row],[Comments]]</f>
        <v>110156</v>
      </c>
      <c r="M3132">
        <f>bbdd_Social_Media_Trends[[#This Row],[Interactions]]/bbdd_Social_Media_Trends[[#This Row],[Views]]</f>
        <v>2.6678233466753562E-2</v>
      </c>
      <c r="N3132" s="1" t="s">
        <v>29</v>
      </c>
      <c r="O3132" s="4">
        <f t="shared" si="48"/>
        <v>0</v>
      </c>
    </row>
    <row r="3133" spans="1:15">
      <c r="A3133" s="1" t="s">
        <v>3173</v>
      </c>
      <c r="B3133" s="2">
        <v>45136</v>
      </c>
      <c r="C3133" s="13" t="str">
        <f>TEXT(bbdd_Social_Media_Trends[[#This Row],[Post_Date]],"aaaa-mm")</f>
        <v>2023-07</v>
      </c>
      <c r="D3133" s="1" t="s">
        <v>24</v>
      </c>
      <c r="E3133" s="1" t="s">
        <v>59</v>
      </c>
      <c r="F3133" s="1" t="s">
        <v>41</v>
      </c>
      <c r="G3133" s="1" t="s">
        <v>44</v>
      </c>
      <c r="H3133">
        <v>695143</v>
      </c>
      <c r="I3133">
        <v>445169</v>
      </c>
      <c r="J3133">
        <v>82700</v>
      </c>
      <c r="K3133">
        <v>22347</v>
      </c>
      <c r="L3133">
        <f>bbdd_Social_Media_Trends[[#This Row],[Likes]]+bbdd_Social_Media_Trends[[#This Row],[Shares]]+bbdd_Social_Media_Trends[[#This Row],[Comments]]</f>
        <v>550216</v>
      </c>
      <c r="M3133">
        <f>bbdd_Social_Media_Trends[[#This Row],[Interactions]]/bbdd_Social_Media_Trends[[#This Row],[Views]]</f>
        <v>0.79151483939275802</v>
      </c>
      <c r="N3133" s="1" t="s">
        <v>22</v>
      </c>
      <c r="O3133" s="4">
        <f t="shared" si="48"/>
        <v>0</v>
      </c>
    </row>
    <row r="3134" spans="1:15">
      <c r="A3134" s="1" t="s">
        <v>3174</v>
      </c>
      <c r="B3134" s="2">
        <v>44563</v>
      </c>
      <c r="C3134" s="13" t="str">
        <f>TEXT(bbdd_Social_Media_Trends[[#This Row],[Post_Date]],"aaaa-mm")</f>
        <v>2022-01</v>
      </c>
      <c r="D3134" s="1" t="s">
        <v>12</v>
      </c>
      <c r="E3134" s="1" t="s">
        <v>31</v>
      </c>
      <c r="F3134" s="1" t="s">
        <v>47</v>
      </c>
      <c r="G3134" s="1" t="s">
        <v>25</v>
      </c>
      <c r="H3134">
        <v>3830713</v>
      </c>
      <c r="I3134">
        <v>309847</v>
      </c>
      <c r="J3134">
        <v>47878</v>
      </c>
      <c r="K3134">
        <v>25793</v>
      </c>
      <c r="L3134">
        <f>bbdd_Social_Media_Trends[[#This Row],[Likes]]+bbdd_Social_Media_Trends[[#This Row],[Shares]]+bbdd_Social_Media_Trends[[#This Row],[Comments]]</f>
        <v>383518</v>
      </c>
      <c r="M3134">
        <f>bbdd_Social_Media_Trends[[#This Row],[Interactions]]/bbdd_Social_Media_Trends[[#This Row],[Views]]</f>
        <v>0.10011661014542202</v>
      </c>
      <c r="N3134" s="1" t="s">
        <v>16</v>
      </c>
      <c r="O3134" s="4">
        <f t="shared" si="48"/>
        <v>0</v>
      </c>
    </row>
    <row r="3135" spans="1:15">
      <c r="A3135" s="1" t="s">
        <v>3175</v>
      </c>
      <c r="B3135" s="2">
        <v>45144</v>
      </c>
      <c r="C3135" s="13" t="str">
        <f>TEXT(bbdd_Social_Media_Trends[[#This Row],[Post_Date]],"aaaa-mm")</f>
        <v>2023-08</v>
      </c>
      <c r="D3135" s="1" t="s">
        <v>12</v>
      </c>
      <c r="E3135" s="1" t="s">
        <v>52</v>
      </c>
      <c r="F3135" s="1" t="s">
        <v>20</v>
      </c>
      <c r="G3135" s="1" t="s">
        <v>44</v>
      </c>
      <c r="H3135">
        <v>2973845</v>
      </c>
      <c r="I3135">
        <v>499922</v>
      </c>
      <c r="J3135">
        <v>38576</v>
      </c>
      <c r="K3135">
        <v>19020</v>
      </c>
      <c r="L3135">
        <f>bbdd_Social_Media_Trends[[#This Row],[Likes]]+bbdd_Social_Media_Trends[[#This Row],[Shares]]+bbdd_Social_Media_Trends[[#This Row],[Comments]]</f>
        <v>557518</v>
      </c>
      <c r="M3135">
        <f>bbdd_Social_Media_Trends[[#This Row],[Interactions]]/bbdd_Social_Media_Trends[[#This Row],[Views]]</f>
        <v>0.18747379234627226</v>
      </c>
      <c r="N3135" s="1" t="s">
        <v>16</v>
      </c>
      <c r="O3135" s="4">
        <f t="shared" si="48"/>
        <v>0</v>
      </c>
    </row>
    <row r="3136" spans="1:15">
      <c r="A3136" s="1" t="s">
        <v>3176</v>
      </c>
      <c r="B3136" s="2">
        <v>44662</v>
      </c>
      <c r="C3136" s="13" t="str">
        <f>TEXT(bbdd_Social_Media_Trends[[#This Row],[Post_Date]],"aaaa-mm")</f>
        <v>2022-04</v>
      </c>
      <c r="D3136" s="1" t="s">
        <v>24</v>
      </c>
      <c r="E3136" s="1" t="s">
        <v>52</v>
      </c>
      <c r="F3136" s="1" t="s">
        <v>47</v>
      </c>
      <c r="G3136" s="1" t="s">
        <v>50</v>
      </c>
      <c r="H3136">
        <v>4718747</v>
      </c>
      <c r="I3136">
        <v>76519</v>
      </c>
      <c r="J3136">
        <v>2851</v>
      </c>
      <c r="K3136">
        <v>10195</v>
      </c>
      <c r="L3136">
        <f>bbdd_Social_Media_Trends[[#This Row],[Likes]]+bbdd_Social_Media_Trends[[#This Row],[Shares]]+bbdd_Social_Media_Trends[[#This Row],[Comments]]</f>
        <v>89565</v>
      </c>
      <c r="M3136">
        <f>bbdd_Social_Media_Trends[[#This Row],[Interactions]]/bbdd_Social_Media_Trends[[#This Row],[Views]]</f>
        <v>1.8980674318839302E-2</v>
      </c>
      <c r="N3136" s="1" t="s">
        <v>16</v>
      </c>
      <c r="O3136" s="4">
        <f t="shared" si="48"/>
        <v>0</v>
      </c>
    </row>
    <row r="3137" spans="1:15">
      <c r="A3137" s="1" t="s">
        <v>3177</v>
      </c>
      <c r="B3137" s="2">
        <v>45070</v>
      </c>
      <c r="C3137" s="13" t="str">
        <f>TEXT(bbdd_Social_Media_Trends[[#This Row],[Post_Date]],"aaaa-mm")</f>
        <v>2023-05</v>
      </c>
      <c r="D3137" s="1" t="s">
        <v>12</v>
      </c>
      <c r="E3137" s="1" t="s">
        <v>13</v>
      </c>
      <c r="F3137" s="1" t="s">
        <v>41</v>
      </c>
      <c r="G3137" s="1" t="s">
        <v>28</v>
      </c>
      <c r="H3137">
        <v>1108583</v>
      </c>
      <c r="I3137">
        <v>156718</v>
      </c>
      <c r="J3137">
        <v>15931</v>
      </c>
      <c r="K3137">
        <v>27325</v>
      </c>
      <c r="L3137">
        <f>bbdd_Social_Media_Trends[[#This Row],[Likes]]+bbdd_Social_Media_Trends[[#This Row],[Shares]]+bbdd_Social_Media_Trends[[#This Row],[Comments]]</f>
        <v>199974</v>
      </c>
      <c r="M3137">
        <f>bbdd_Social_Media_Trends[[#This Row],[Interactions]]/bbdd_Social_Media_Trends[[#This Row],[Views]]</f>
        <v>0.1803870346198706</v>
      </c>
      <c r="N3137" s="1" t="s">
        <v>16</v>
      </c>
      <c r="O3137" s="4">
        <f t="shared" si="48"/>
        <v>0</v>
      </c>
    </row>
    <row r="3138" spans="1:15">
      <c r="A3138" s="1" t="s">
        <v>3178</v>
      </c>
      <c r="B3138" s="2">
        <v>44593</v>
      </c>
      <c r="C3138" s="13" t="str">
        <f>TEXT(bbdd_Social_Media_Trends[[#This Row],[Post_Date]],"aaaa-mm")</f>
        <v>2022-02</v>
      </c>
      <c r="D3138" s="1" t="s">
        <v>27</v>
      </c>
      <c r="E3138" s="1" t="s">
        <v>31</v>
      </c>
      <c r="F3138" s="1" t="s">
        <v>20</v>
      </c>
      <c r="G3138" s="1" t="s">
        <v>50</v>
      </c>
      <c r="H3138">
        <v>2664292</v>
      </c>
      <c r="I3138">
        <v>168521</v>
      </c>
      <c r="J3138">
        <v>48709</v>
      </c>
      <c r="K3138">
        <v>898</v>
      </c>
      <c r="L3138">
        <f>bbdd_Social_Media_Trends[[#This Row],[Likes]]+bbdd_Social_Media_Trends[[#This Row],[Shares]]+bbdd_Social_Media_Trends[[#This Row],[Comments]]</f>
        <v>218128</v>
      </c>
      <c r="M3138">
        <f>bbdd_Social_Media_Trends[[#This Row],[Interactions]]/bbdd_Social_Media_Trends[[#This Row],[Views]]</f>
        <v>8.1870906041830255E-2</v>
      </c>
      <c r="N3138" s="1" t="s">
        <v>22</v>
      </c>
      <c r="O3138" s="4">
        <f t="shared" ref="O3138:O3201" si="49">IF(ISERROR(VLOOKUP(A3138,A3139:A8136,1,FALSE)),0, 1)</f>
        <v>0</v>
      </c>
    </row>
    <row r="3139" spans="1:15">
      <c r="A3139" s="1" t="s">
        <v>3179</v>
      </c>
      <c r="B3139" s="2">
        <v>45127</v>
      </c>
      <c r="C3139" s="13" t="str">
        <f>TEXT(bbdd_Social_Media_Trends[[#This Row],[Post_Date]],"aaaa-mm")</f>
        <v>2023-07</v>
      </c>
      <c r="D3139" s="1" t="s">
        <v>12</v>
      </c>
      <c r="E3139" s="1" t="s">
        <v>13</v>
      </c>
      <c r="F3139" s="1" t="s">
        <v>47</v>
      </c>
      <c r="G3139" s="1" t="s">
        <v>25</v>
      </c>
      <c r="H3139">
        <v>4440291</v>
      </c>
      <c r="I3139">
        <v>236499</v>
      </c>
      <c r="J3139">
        <v>38230</v>
      </c>
      <c r="K3139">
        <v>42230</v>
      </c>
      <c r="L3139">
        <f>bbdd_Social_Media_Trends[[#This Row],[Likes]]+bbdd_Social_Media_Trends[[#This Row],[Shares]]+bbdd_Social_Media_Trends[[#This Row],[Comments]]</f>
        <v>316959</v>
      </c>
      <c r="M3139">
        <f>bbdd_Social_Media_Trends[[#This Row],[Interactions]]/bbdd_Social_Media_Trends[[#This Row],[Views]]</f>
        <v>7.1382483715594316E-2</v>
      </c>
      <c r="N3139" s="1" t="s">
        <v>29</v>
      </c>
      <c r="O3139" s="4">
        <f t="shared" si="49"/>
        <v>0</v>
      </c>
    </row>
    <row r="3140" spans="1:15">
      <c r="A3140" s="1" t="s">
        <v>3180</v>
      </c>
      <c r="B3140" s="2">
        <v>45249</v>
      </c>
      <c r="C3140" s="13" t="str">
        <f>TEXT(bbdd_Social_Media_Trends[[#This Row],[Post_Date]],"aaaa-mm")</f>
        <v>2023-11</v>
      </c>
      <c r="D3140" s="1" t="s">
        <v>12</v>
      </c>
      <c r="E3140" s="1" t="s">
        <v>13</v>
      </c>
      <c r="F3140" s="1" t="s">
        <v>32</v>
      </c>
      <c r="G3140" s="1" t="s">
        <v>37</v>
      </c>
      <c r="H3140">
        <v>3096154</v>
      </c>
      <c r="I3140">
        <v>157721</v>
      </c>
      <c r="J3140">
        <v>32538</v>
      </c>
      <c r="K3140">
        <v>35012</v>
      </c>
      <c r="L3140">
        <f>bbdd_Social_Media_Trends[[#This Row],[Likes]]+bbdd_Social_Media_Trends[[#This Row],[Shares]]+bbdd_Social_Media_Trends[[#This Row],[Comments]]</f>
        <v>225271</v>
      </c>
      <c r="M3140">
        <f>bbdd_Social_Media_Trends[[#This Row],[Interactions]]/bbdd_Social_Media_Trends[[#This Row],[Views]]</f>
        <v>7.2758331788405878E-2</v>
      </c>
      <c r="N3140" s="1" t="s">
        <v>16</v>
      </c>
      <c r="O3140" s="4">
        <f t="shared" si="49"/>
        <v>0</v>
      </c>
    </row>
    <row r="3141" spans="1:15">
      <c r="A3141" s="1" t="s">
        <v>3181</v>
      </c>
      <c r="B3141" s="2">
        <v>44982</v>
      </c>
      <c r="C3141" s="13" t="str">
        <f>TEXT(bbdd_Social_Media_Trends[[#This Row],[Post_Date]],"aaaa-mm")</f>
        <v>2023-02</v>
      </c>
      <c r="D3141" s="1" t="s">
        <v>18</v>
      </c>
      <c r="E3141" s="1" t="s">
        <v>57</v>
      </c>
      <c r="F3141" s="1" t="s">
        <v>41</v>
      </c>
      <c r="G3141" s="1" t="s">
        <v>15</v>
      </c>
      <c r="H3141">
        <v>1800642</v>
      </c>
      <c r="I3141">
        <v>446765</v>
      </c>
      <c r="J3141">
        <v>97999</v>
      </c>
      <c r="K3141">
        <v>9762</v>
      </c>
      <c r="L3141">
        <f>bbdd_Social_Media_Trends[[#This Row],[Likes]]+bbdd_Social_Media_Trends[[#This Row],[Shares]]+bbdd_Social_Media_Trends[[#This Row],[Comments]]</f>
        <v>554526</v>
      </c>
      <c r="M3141">
        <f>bbdd_Social_Media_Trends[[#This Row],[Interactions]]/bbdd_Social_Media_Trends[[#This Row],[Views]]</f>
        <v>0.30796016087595424</v>
      </c>
      <c r="N3141" s="1" t="s">
        <v>29</v>
      </c>
      <c r="O3141" s="4">
        <f t="shared" si="49"/>
        <v>0</v>
      </c>
    </row>
    <row r="3142" spans="1:15">
      <c r="A3142" s="1" t="s">
        <v>3182</v>
      </c>
      <c r="B3142" s="2">
        <v>45280</v>
      </c>
      <c r="C3142" s="13" t="str">
        <f>TEXT(bbdd_Social_Media_Trends[[#This Row],[Post_Date]],"aaaa-mm")</f>
        <v>2023-12</v>
      </c>
      <c r="D3142" s="1" t="s">
        <v>12</v>
      </c>
      <c r="E3142" s="1" t="s">
        <v>49</v>
      </c>
      <c r="F3142" s="1" t="s">
        <v>20</v>
      </c>
      <c r="G3142" s="1" t="s">
        <v>25</v>
      </c>
      <c r="H3142">
        <v>1546442</v>
      </c>
      <c r="I3142">
        <v>244895</v>
      </c>
      <c r="J3142">
        <v>62161</v>
      </c>
      <c r="K3142">
        <v>17635</v>
      </c>
      <c r="L3142">
        <f>bbdd_Social_Media_Trends[[#This Row],[Likes]]+bbdd_Social_Media_Trends[[#This Row],[Shares]]+bbdd_Social_Media_Trends[[#This Row],[Comments]]</f>
        <v>324691</v>
      </c>
      <c r="M3142">
        <f>bbdd_Social_Media_Trends[[#This Row],[Interactions]]/bbdd_Social_Media_Trends[[#This Row],[Views]]</f>
        <v>0.20996002436560829</v>
      </c>
      <c r="N3142" s="1" t="s">
        <v>22</v>
      </c>
      <c r="O3142" s="4">
        <f t="shared" si="49"/>
        <v>0</v>
      </c>
    </row>
    <row r="3143" spans="1:15">
      <c r="A3143" s="1" t="s">
        <v>3183</v>
      </c>
      <c r="B3143" s="2">
        <v>44766</v>
      </c>
      <c r="C3143" s="13" t="str">
        <f>TEXT(bbdd_Social_Media_Trends[[#This Row],[Post_Date]],"aaaa-mm")</f>
        <v>2022-07</v>
      </c>
      <c r="D3143" s="1" t="s">
        <v>24</v>
      </c>
      <c r="E3143" s="1" t="s">
        <v>31</v>
      </c>
      <c r="F3143" s="1" t="s">
        <v>32</v>
      </c>
      <c r="G3143" s="1" t="s">
        <v>21</v>
      </c>
      <c r="H3143">
        <v>3684565</v>
      </c>
      <c r="I3143">
        <v>82773</v>
      </c>
      <c r="J3143">
        <v>32745</v>
      </c>
      <c r="K3143">
        <v>7069</v>
      </c>
      <c r="L3143">
        <f>bbdd_Social_Media_Trends[[#This Row],[Likes]]+bbdd_Social_Media_Trends[[#This Row],[Shares]]+bbdd_Social_Media_Trends[[#This Row],[Comments]]</f>
        <v>122587</v>
      </c>
      <c r="M3143">
        <f>bbdd_Social_Media_Trends[[#This Row],[Interactions]]/bbdd_Social_Media_Trends[[#This Row],[Views]]</f>
        <v>3.3270413196673149E-2</v>
      </c>
      <c r="N3143" s="1" t="s">
        <v>16</v>
      </c>
      <c r="O3143" s="4">
        <f t="shared" si="49"/>
        <v>0</v>
      </c>
    </row>
    <row r="3144" spans="1:15">
      <c r="A3144" s="1" t="s">
        <v>3184</v>
      </c>
      <c r="B3144" s="2">
        <v>44924</v>
      </c>
      <c r="C3144" s="13" t="str">
        <f>TEXT(bbdd_Social_Media_Trends[[#This Row],[Post_Date]],"aaaa-mm")</f>
        <v>2022-12</v>
      </c>
      <c r="D3144" s="1" t="s">
        <v>12</v>
      </c>
      <c r="E3144" s="1" t="s">
        <v>39</v>
      </c>
      <c r="F3144" s="1" t="s">
        <v>47</v>
      </c>
      <c r="G3144" s="1" t="s">
        <v>50</v>
      </c>
      <c r="H3144">
        <v>2836188</v>
      </c>
      <c r="I3144">
        <v>36484</v>
      </c>
      <c r="J3144">
        <v>53999</v>
      </c>
      <c r="K3144">
        <v>3938</v>
      </c>
      <c r="L3144">
        <f>bbdd_Social_Media_Trends[[#This Row],[Likes]]+bbdd_Social_Media_Trends[[#This Row],[Shares]]+bbdd_Social_Media_Trends[[#This Row],[Comments]]</f>
        <v>94421</v>
      </c>
      <c r="M3144">
        <f>bbdd_Social_Media_Trends[[#This Row],[Interactions]]/bbdd_Social_Media_Trends[[#This Row],[Views]]</f>
        <v>3.3291516641350993E-2</v>
      </c>
      <c r="N3144" s="1" t="s">
        <v>29</v>
      </c>
      <c r="O3144" s="4">
        <f t="shared" si="49"/>
        <v>0</v>
      </c>
    </row>
    <row r="3145" spans="1:15">
      <c r="A3145" s="1" t="s">
        <v>3185</v>
      </c>
      <c r="B3145" s="2">
        <v>45236</v>
      </c>
      <c r="C3145" s="13" t="str">
        <f>TEXT(bbdd_Social_Media_Trends[[#This Row],[Post_Date]],"aaaa-mm")</f>
        <v>2023-11</v>
      </c>
      <c r="D3145" s="1" t="s">
        <v>24</v>
      </c>
      <c r="E3145" s="1" t="s">
        <v>13</v>
      </c>
      <c r="F3145" s="1" t="s">
        <v>14</v>
      </c>
      <c r="G3145" s="1" t="s">
        <v>25</v>
      </c>
      <c r="H3145">
        <v>1927040</v>
      </c>
      <c r="I3145">
        <v>160622</v>
      </c>
      <c r="J3145">
        <v>93396</v>
      </c>
      <c r="K3145">
        <v>5725</v>
      </c>
      <c r="L3145">
        <f>bbdd_Social_Media_Trends[[#This Row],[Likes]]+bbdd_Social_Media_Trends[[#This Row],[Shares]]+bbdd_Social_Media_Trends[[#This Row],[Comments]]</f>
        <v>259743</v>
      </c>
      <c r="M3145">
        <f>bbdd_Social_Media_Trends[[#This Row],[Interactions]]/bbdd_Social_Media_Trends[[#This Row],[Views]]</f>
        <v>0.13478858767851212</v>
      </c>
      <c r="N3145" s="1" t="s">
        <v>29</v>
      </c>
      <c r="O3145" s="4">
        <f t="shared" si="49"/>
        <v>0</v>
      </c>
    </row>
    <row r="3146" spans="1:15">
      <c r="A3146" s="1" t="s">
        <v>3186</v>
      </c>
      <c r="B3146" s="2">
        <v>44593</v>
      </c>
      <c r="C3146" s="13" t="str">
        <f>TEXT(bbdd_Social_Media_Trends[[#This Row],[Post_Date]],"aaaa-mm")</f>
        <v>2022-02</v>
      </c>
      <c r="D3146" s="1" t="s">
        <v>24</v>
      </c>
      <c r="E3146" s="1" t="s">
        <v>19</v>
      </c>
      <c r="F3146" s="1" t="s">
        <v>32</v>
      </c>
      <c r="G3146" s="1" t="s">
        <v>44</v>
      </c>
      <c r="H3146">
        <v>2710942</v>
      </c>
      <c r="I3146">
        <v>161337</v>
      </c>
      <c r="J3146">
        <v>11653</v>
      </c>
      <c r="K3146">
        <v>28138</v>
      </c>
      <c r="L3146">
        <f>bbdd_Social_Media_Trends[[#This Row],[Likes]]+bbdd_Social_Media_Trends[[#This Row],[Shares]]+bbdd_Social_Media_Trends[[#This Row],[Comments]]</f>
        <v>201128</v>
      </c>
      <c r="M3146">
        <f>bbdd_Social_Media_Trends[[#This Row],[Interactions]]/bbdd_Social_Media_Trends[[#This Row],[Views]]</f>
        <v>7.4191185204257409E-2</v>
      </c>
      <c r="N3146" s="1" t="s">
        <v>22</v>
      </c>
      <c r="O3146" s="4">
        <f t="shared" si="49"/>
        <v>0</v>
      </c>
    </row>
    <row r="3147" spans="1:15">
      <c r="A3147" s="1" t="s">
        <v>3187</v>
      </c>
      <c r="B3147" s="2">
        <v>45124</v>
      </c>
      <c r="C3147" s="13" t="str">
        <f>TEXT(bbdd_Social_Media_Trends[[#This Row],[Post_Date]],"aaaa-mm")</f>
        <v>2023-07</v>
      </c>
      <c r="D3147" s="1" t="s">
        <v>12</v>
      </c>
      <c r="E3147" s="1" t="s">
        <v>52</v>
      </c>
      <c r="F3147" s="1" t="s">
        <v>36</v>
      </c>
      <c r="G3147" s="1" t="s">
        <v>37</v>
      </c>
      <c r="H3147">
        <v>1428672</v>
      </c>
      <c r="I3147">
        <v>39949</v>
      </c>
      <c r="J3147">
        <v>70314</v>
      </c>
      <c r="K3147">
        <v>15133</v>
      </c>
      <c r="L3147">
        <f>bbdd_Social_Media_Trends[[#This Row],[Likes]]+bbdd_Social_Media_Trends[[#This Row],[Shares]]+bbdd_Social_Media_Trends[[#This Row],[Comments]]</f>
        <v>125396</v>
      </c>
      <c r="M3147">
        <f>bbdd_Social_Media_Trends[[#This Row],[Interactions]]/bbdd_Social_Media_Trends[[#This Row],[Views]]</f>
        <v>8.777102092012723E-2</v>
      </c>
      <c r="N3147" s="1" t="s">
        <v>29</v>
      </c>
      <c r="O3147" s="4">
        <f t="shared" si="49"/>
        <v>0</v>
      </c>
    </row>
    <row r="3148" spans="1:15">
      <c r="A3148" s="1" t="s">
        <v>3188</v>
      </c>
      <c r="B3148" s="2">
        <v>44995</v>
      </c>
      <c r="C3148" s="13" t="str">
        <f>TEXT(bbdd_Social_Media_Trends[[#This Row],[Post_Date]],"aaaa-mm")</f>
        <v>2023-03</v>
      </c>
      <c r="D3148" s="1" t="s">
        <v>24</v>
      </c>
      <c r="E3148" s="1" t="s">
        <v>57</v>
      </c>
      <c r="F3148" s="1" t="s">
        <v>41</v>
      </c>
      <c r="G3148" s="1" t="s">
        <v>37</v>
      </c>
      <c r="H3148">
        <v>171187</v>
      </c>
      <c r="I3148">
        <v>222198</v>
      </c>
      <c r="J3148">
        <v>53766</v>
      </c>
      <c r="K3148">
        <v>33555</v>
      </c>
      <c r="L3148">
        <f>bbdd_Social_Media_Trends[[#This Row],[Likes]]+bbdd_Social_Media_Trends[[#This Row],[Shares]]+bbdd_Social_Media_Trends[[#This Row],[Comments]]</f>
        <v>309519</v>
      </c>
      <c r="M3148">
        <f>bbdd_Social_Media_Trends[[#This Row],[Interactions]]/bbdd_Social_Media_Trends[[#This Row],[Views]]</f>
        <v>1.8080753795556905</v>
      </c>
      <c r="N3148" s="1" t="s">
        <v>16</v>
      </c>
      <c r="O3148" s="4">
        <f t="shared" si="49"/>
        <v>0</v>
      </c>
    </row>
    <row r="3149" spans="1:15">
      <c r="A3149" s="1" t="s">
        <v>3189</v>
      </c>
      <c r="B3149" s="2">
        <v>44632</v>
      </c>
      <c r="C3149" s="13" t="str">
        <f>TEXT(bbdd_Social_Media_Trends[[#This Row],[Post_Date]],"aaaa-mm")</f>
        <v>2022-03</v>
      </c>
      <c r="D3149" s="1" t="s">
        <v>12</v>
      </c>
      <c r="E3149" s="1" t="s">
        <v>19</v>
      </c>
      <c r="F3149" s="1" t="s">
        <v>32</v>
      </c>
      <c r="G3149" s="1" t="s">
        <v>25</v>
      </c>
      <c r="H3149">
        <v>2400993</v>
      </c>
      <c r="I3149">
        <v>149169</v>
      </c>
      <c r="J3149">
        <v>86258</v>
      </c>
      <c r="K3149">
        <v>22586</v>
      </c>
      <c r="L3149">
        <f>bbdd_Social_Media_Trends[[#This Row],[Likes]]+bbdd_Social_Media_Trends[[#This Row],[Shares]]+bbdd_Social_Media_Trends[[#This Row],[Comments]]</f>
        <v>258013</v>
      </c>
      <c r="M3149">
        <f>bbdd_Social_Media_Trends[[#This Row],[Interactions]]/bbdd_Social_Media_Trends[[#This Row],[Views]]</f>
        <v>0.10746095469666092</v>
      </c>
      <c r="N3149" s="1" t="s">
        <v>29</v>
      </c>
      <c r="O3149" s="4">
        <f t="shared" si="49"/>
        <v>0</v>
      </c>
    </row>
    <row r="3150" spans="1:15">
      <c r="A3150" s="1" t="s">
        <v>3190</v>
      </c>
      <c r="B3150" s="2">
        <v>45030</v>
      </c>
      <c r="C3150" s="13" t="str">
        <f>TEXT(bbdd_Social_Media_Trends[[#This Row],[Post_Date]],"aaaa-mm")</f>
        <v>2023-04</v>
      </c>
      <c r="D3150" s="1" t="s">
        <v>27</v>
      </c>
      <c r="E3150" s="1" t="s">
        <v>59</v>
      </c>
      <c r="F3150" s="1" t="s">
        <v>20</v>
      </c>
      <c r="G3150" s="1" t="s">
        <v>60</v>
      </c>
      <c r="H3150">
        <v>683404</v>
      </c>
      <c r="I3150">
        <v>125632</v>
      </c>
      <c r="J3150">
        <v>69396</v>
      </c>
      <c r="K3150">
        <v>42246</v>
      </c>
      <c r="L3150">
        <f>bbdd_Social_Media_Trends[[#This Row],[Likes]]+bbdd_Social_Media_Trends[[#This Row],[Shares]]+bbdd_Social_Media_Trends[[#This Row],[Comments]]</f>
        <v>237274</v>
      </c>
      <c r="M3150">
        <f>bbdd_Social_Media_Trends[[#This Row],[Interactions]]/bbdd_Social_Media_Trends[[#This Row],[Views]]</f>
        <v>0.34719433892690121</v>
      </c>
      <c r="N3150" s="1" t="s">
        <v>16</v>
      </c>
      <c r="O3150" s="4">
        <f t="shared" si="49"/>
        <v>0</v>
      </c>
    </row>
    <row r="3151" spans="1:15">
      <c r="A3151" s="1" t="s">
        <v>3191</v>
      </c>
      <c r="B3151" s="2">
        <v>45145</v>
      </c>
      <c r="C3151" s="13" t="str">
        <f>TEXT(bbdd_Social_Media_Trends[[#This Row],[Post_Date]],"aaaa-mm")</f>
        <v>2023-08</v>
      </c>
      <c r="D3151" s="1" t="s">
        <v>27</v>
      </c>
      <c r="E3151" s="1" t="s">
        <v>31</v>
      </c>
      <c r="F3151" s="1" t="s">
        <v>47</v>
      </c>
      <c r="G3151" s="1" t="s">
        <v>15</v>
      </c>
      <c r="H3151">
        <v>1084845</v>
      </c>
      <c r="I3151">
        <v>236291</v>
      </c>
      <c r="J3151">
        <v>48695</v>
      </c>
      <c r="K3151">
        <v>20230</v>
      </c>
      <c r="L3151">
        <f>bbdd_Social_Media_Trends[[#This Row],[Likes]]+bbdd_Social_Media_Trends[[#This Row],[Shares]]+bbdd_Social_Media_Trends[[#This Row],[Comments]]</f>
        <v>305216</v>
      </c>
      <c r="M3151">
        <f>bbdd_Social_Media_Trends[[#This Row],[Interactions]]/bbdd_Social_Media_Trends[[#This Row],[Views]]</f>
        <v>0.28134526130461035</v>
      </c>
      <c r="N3151" s="1" t="s">
        <v>29</v>
      </c>
      <c r="O3151" s="4">
        <f t="shared" si="49"/>
        <v>0</v>
      </c>
    </row>
    <row r="3152" spans="1:15">
      <c r="A3152" s="1" t="s">
        <v>3192</v>
      </c>
      <c r="B3152" s="2">
        <v>44675</v>
      </c>
      <c r="C3152" s="13" t="str">
        <f>TEXT(bbdd_Social_Media_Trends[[#This Row],[Post_Date]],"aaaa-mm")</f>
        <v>2022-04</v>
      </c>
      <c r="D3152" s="1" t="s">
        <v>12</v>
      </c>
      <c r="E3152" s="1" t="s">
        <v>59</v>
      </c>
      <c r="F3152" s="1" t="s">
        <v>32</v>
      </c>
      <c r="G3152" s="1" t="s">
        <v>44</v>
      </c>
      <c r="H3152">
        <v>785441</v>
      </c>
      <c r="I3152">
        <v>251319</v>
      </c>
      <c r="J3152">
        <v>90801</v>
      </c>
      <c r="K3152">
        <v>45639</v>
      </c>
      <c r="L3152">
        <f>bbdd_Social_Media_Trends[[#This Row],[Likes]]+bbdd_Social_Media_Trends[[#This Row],[Shares]]+bbdd_Social_Media_Trends[[#This Row],[Comments]]</f>
        <v>387759</v>
      </c>
      <c r="M3152">
        <f>bbdd_Social_Media_Trends[[#This Row],[Interactions]]/bbdd_Social_Media_Trends[[#This Row],[Views]]</f>
        <v>0.49368316652683014</v>
      </c>
      <c r="N3152" s="1" t="s">
        <v>16</v>
      </c>
      <c r="O3152" s="4">
        <f t="shared" si="49"/>
        <v>0</v>
      </c>
    </row>
    <row r="3153" spans="1:15">
      <c r="A3153" s="1" t="s">
        <v>3193</v>
      </c>
      <c r="B3153" s="2">
        <v>44980</v>
      </c>
      <c r="C3153" s="13" t="str">
        <f>TEXT(bbdd_Social_Media_Trends[[#This Row],[Post_Date]],"aaaa-mm")</f>
        <v>2023-02</v>
      </c>
      <c r="D3153" s="1" t="s">
        <v>18</v>
      </c>
      <c r="E3153" s="1" t="s">
        <v>52</v>
      </c>
      <c r="F3153" s="1" t="s">
        <v>20</v>
      </c>
      <c r="G3153" s="1" t="s">
        <v>37</v>
      </c>
      <c r="H3153">
        <v>2088618</v>
      </c>
      <c r="I3153">
        <v>33474</v>
      </c>
      <c r="J3153">
        <v>31406</v>
      </c>
      <c r="K3153">
        <v>37790</v>
      </c>
      <c r="L3153">
        <f>bbdd_Social_Media_Trends[[#This Row],[Likes]]+bbdd_Social_Media_Trends[[#This Row],[Shares]]+bbdd_Social_Media_Trends[[#This Row],[Comments]]</f>
        <v>102670</v>
      </c>
      <c r="M3153">
        <f>bbdd_Social_Media_Trends[[#This Row],[Interactions]]/bbdd_Social_Media_Trends[[#This Row],[Views]]</f>
        <v>4.9156906624380332E-2</v>
      </c>
      <c r="N3153" s="1" t="s">
        <v>29</v>
      </c>
      <c r="O3153" s="4">
        <f t="shared" si="49"/>
        <v>0</v>
      </c>
    </row>
    <row r="3154" spans="1:15">
      <c r="A3154" s="1" t="s">
        <v>3194</v>
      </c>
      <c r="B3154" s="2">
        <v>44930</v>
      </c>
      <c r="C3154" s="13" t="str">
        <f>TEXT(bbdd_Social_Media_Trends[[#This Row],[Post_Date]],"aaaa-mm")</f>
        <v>2023-01</v>
      </c>
      <c r="D3154" s="1" t="s">
        <v>27</v>
      </c>
      <c r="E3154" s="1" t="s">
        <v>52</v>
      </c>
      <c r="F3154" s="1" t="s">
        <v>47</v>
      </c>
      <c r="G3154" s="1" t="s">
        <v>28</v>
      </c>
      <c r="H3154">
        <v>1877888</v>
      </c>
      <c r="I3154">
        <v>358995</v>
      </c>
      <c r="J3154">
        <v>39781</v>
      </c>
      <c r="K3154">
        <v>6260</v>
      </c>
      <c r="L3154">
        <f>bbdd_Social_Media_Trends[[#This Row],[Likes]]+bbdd_Social_Media_Trends[[#This Row],[Shares]]+bbdd_Social_Media_Trends[[#This Row],[Comments]]</f>
        <v>405036</v>
      </c>
      <c r="M3154">
        <f>bbdd_Social_Media_Trends[[#This Row],[Interactions]]/bbdd_Social_Media_Trends[[#This Row],[Views]]</f>
        <v>0.21568698452729876</v>
      </c>
      <c r="N3154" s="1" t="s">
        <v>22</v>
      </c>
      <c r="O3154" s="4">
        <f t="shared" si="49"/>
        <v>0</v>
      </c>
    </row>
    <row r="3155" spans="1:15">
      <c r="A3155" s="1" t="s">
        <v>3195</v>
      </c>
      <c r="B3155" s="2">
        <v>45173</v>
      </c>
      <c r="C3155" s="13" t="str">
        <f>TEXT(bbdd_Social_Media_Trends[[#This Row],[Post_Date]],"aaaa-mm")</f>
        <v>2023-09</v>
      </c>
      <c r="D3155" s="1" t="s">
        <v>27</v>
      </c>
      <c r="E3155" s="1" t="s">
        <v>49</v>
      </c>
      <c r="F3155" s="1" t="s">
        <v>47</v>
      </c>
      <c r="G3155" s="1" t="s">
        <v>25</v>
      </c>
      <c r="H3155">
        <v>2518128</v>
      </c>
      <c r="I3155">
        <v>77170</v>
      </c>
      <c r="J3155">
        <v>26752</v>
      </c>
      <c r="K3155">
        <v>2951</v>
      </c>
      <c r="L3155">
        <f>bbdd_Social_Media_Trends[[#This Row],[Likes]]+bbdd_Social_Media_Trends[[#This Row],[Shares]]+bbdd_Social_Media_Trends[[#This Row],[Comments]]</f>
        <v>106873</v>
      </c>
      <c r="M3155">
        <f>bbdd_Social_Media_Trends[[#This Row],[Interactions]]/bbdd_Social_Media_Trends[[#This Row],[Views]]</f>
        <v>4.2441448568142685E-2</v>
      </c>
      <c r="N3155" s="1" t="s">
        <v>22</v>
      </c>
      <c r="O3155" s="4">
        <f t="shared" si="49"/>
        <v>0</v>
      </c>
    </row>
    <row r="3156" spans="1:15">
      <c r="A3156" s="1" t="s">
        <v>3196</v>
      </c>
      <c r="B3156" s="2">
        <v>44743</v>
      </c>
      <c r="C3156" s="13" t="str">
        <f>TEXT(bbdd_Social_Media_Trends[[#This Row],[Post_Date]],"aaaa-mm")</f>
        <v>2022-07</v>
      </c>
      <c r="D3156" s="1" t="s">
        <v>27</v>
      </c>
      <c r="E3156" s="1" t="s">
        <v>57</v>
      </c>
      <c r="F3156" s="1" t="s">
        <v>32</v>
      </c>
      <c r="G3156" s="1" t="s">
        <v>25</v>
      </c>
      <c r="H3156">
        <v>2056076</v>
      </c>
      <c r="I3156">
        <v>481020</v>
      </c>
      <c r="J3156">
        <v>94615</v>
      </c>
      <c r="K3156">
        <v>25181</v>
      </c>
      <c r="L3156">
        <f>bbdd_Social_Media_Trends[[#This Row],[Likes]]+bbdd_Social_Media_Trends[[#This Row],[Shares]]+bbdd_Social_Media_Trends[[#This Row],[Comments]]</f>
        <v>600816</v>
      </c>
      <c r="M3156">
        <f>bbdd_Social_Media_Trends[[#This Row],[Interactions]]/bbdd_Social_Media_Trends[[#This Row],[Views]]</f>
        <v>0.292214879216527</v>
      </c>
      <c r="N3156" s="1" t="s">
        <v>22</v>
      </c>
      <c r="O3156" s="4">
        <f t="shared" si="49"/>
        <v>0</v>
      </c>
    </row>
    <row r="3157" spans="1:15">
      <c r="A3157" s="1" t="s">
        <v>3197</v>
      </c>
      <c r="B3157" s="2">
        <v>45082</v>
      </c>
      <c r="C3157" s="13" t="str">
        <f>TEXT(bbdd_Social_Media_Trends[[#This Row],[Post_Date]],"aaaa-mm")</f>
        <v>2023-06</v>
      </c>
      <c r="D3157" s="1" t="s">
        <v>27</v>
      </c>
      <c r="E3157" s="1" t="s">
        <v>57</v>
      </c>
      <c r="F3157" s="1" t="s">
        <v>36</v>
      </c>
      <c r="G3157" s="1" t="s">
        <v>25</v>
      </c>
      <c r="H3157">
        <v>535121</v>
      </c>
      <c r="I3157">
        <v>205652</v>
      </c>
      <c r="J3157">
        <v>74668</v>
      </c>
      <c r="K3157">
        <v>45507</v>
      </c>
      <c r="L3157">
        <f>bbdd_Social_Media_Trends[[#This Row],[Likes]]+bbdd_Social_Media_Trends[[#This Row],[Shares]]+bbdd_Social_Media_Trends[[#This Row],[Comments]]</f>
        <v>325827</v>
      </c>
      <c r="M3157">
        <f>bbdd_Social_Media_Trends[[#This Row],[Interactions]]/bbdd_Social_Media_Trends[[#This Row],[Views]]</f>
        <v>0.60888471953072298</v>
      </c>
      <c r="N3157" s="1" t="s">
        <v>22</v>
      </c>
      <c r="O3157" s="4">
        <f t="shared" si="49"/>
        <v>0</v>
      </c>
    </row>
    <row r="3158" spans="1:15">
      <c r="A3158" s="1" t="s">
        <v>3198</v>
      </c>
      <c r="B3158" s="2">
        <v>45120</v>
      </c>
      <c r="C3158" s="13" t="str">
        <f>TEXT(bbdd_Social_Media_Trends[[#This Row],[Post_Date]],"aaaa-mm")</f>
        <v>2023-07</v>
      </c>
      <c r="D3158" s="1" t="s">
        <v>12</v>
      </c>
      <c r="E3158" s="1" t="s">
        <v>59</v>
      </c>
      <c r="F3158" s="1" t="s">
        <v>36</v>
      </c>
      <c r="G3158" s="1" t="s">
        <v>21</v>
      </c>
      <c r="H3158">
        <v>3881244</v>
      </c>
      <c r="I3158">
        <v>322762</v>
      </c>
      <c r="J3158">
        <v>69154</v>
      </c>
      <c r="K3158">
        <v>45772</v>
      </c>
      <c r="L3158">
        <f>bbdd_Social_Media_Trends[[#This Row],[Likes]]+bbdd_Social_Media_Trends[[#This Row],[Shares]]+bbdd_Social_Media_Trends[[#This Row],[Comments]]</f>
        <v>437688</v>
      </c>
      <c r="M3158">
        <f>bbdd_Social_Media_Trends[[#This Row],[Interactions]]/bbdd_Social_Media_Trends[[#This Row],[Views]]</f>
        <v>0.11277002940294401</v>
      </c>
      <c r="N3158" s="1" t="s">
        <v>29</v>
      </c>
      <c r="O3158" s="4">
        <f t="shared" si="49"/>
        <v>0</v>
      </c>
    </row>
    <row r="3159" spans="1:15">
      <c r="A3159" s="1" t="s">
        <v>3199</v>
      </c>
      <c r="B3159" s="2">
        <v>44685</v>
      </c>
      <c r="C3159" s="13" t="str">
        <f>TEXT(bbdd_Social_Media_Trends[[#This Row],[Post_Date]],"aaaa-mm")</f>
        <v>2022-05</v>
      </c>
      <c r="D3159" s="1" t="s">
        <v>27</v>
      </c>
      <c r="E3159" s="1" t="s">
        <v>39</v>
      </c>
      <c r="F3159" s="1" t="s">
        <v>32</v>
      </c>
      <c r="G3159" s="1" t="s">
        <v>60</v>
      </c>
      <c r="H3159">
        <v>4498572</v>
      </c>
      <c r="I3159">
        <v>449425</v>
      </c>
      <c r="J3159">
        <v>54623</v>
      </c>
      <c r="K3159">
        <v>35583</v>
      </c>
      <c r="L3159">
        <f>bbdd_Social_Media_Trends[[#This Row],[Likes]]+bbdd_Social_Media_Trends[[#This Row],[Shares]]+bbdd_Social_Media_Trends[[#This Row],[Comments]]</f>
        <v>539631</v>
      </c>
      <c r="M3159">
        <f>bbdd_Social_Media_Trends[[#This Row],[Interactions]]/bbdd_Social_Media_Trends[[#This Row],[Views]]</f>
        <v>0.11995606605829583</v>
      </c>
      <c r="N3159" s="1" t="s">
        <v>16</v>
      </c>
      <c r="O3159" s="4">
        <f t="shared" si="49"/>
        <v>0</v>
      </c>
    </row>
    <row r="3160" spans="1:15">
      <c r="A3160" s="1" t="s">
        <v>3200</v>
      </c>
      <c r="B3160" s="2">
        <v>44800</v>
      </c>
      <c r="C3160" s="13" t="str">
        <f>TEXT(bbdd_Social_Media_Trends[[#This Row],[Post_Date]],"aaaa-mm")</f>
        <v>2022-08</v>
      </c>
      <c r="D3160" s="1" t="s">
        <v>18</v>
      </c>
      <c r="E3160" s="1" t="s">
        <v>59</v>
      </c>
      <c r="F3160" s="1" t="s">
        <v>14</v>
      </c>
      <c r="G3160" s="1" t="s">
        <v>44</v>
      </c>
      <c r="H3160">
        <v>3008256</v>
      </c>
      <c r="I3160">
        <v>49571</v>
      </c>
      <c r="J3160">
        <v>4667</v>
      </c>
      <c r="K3160">
        <v>7419</v>
      </c>
      <c r="L3160">
        <f>bbdd_Social_Media_Trends[[#This Row],[Likes]]+bbdd_Social_Media_Trends[[#This Row],[Shares]]+bbdd_Social_Media_Trends[[#This Row],[Comments]]</f>
        <v>61657</v>
      </c>
      <c r="M3160">
        <f>bbdd_Social_Media_Trends[[#This Row],[Interactions]]/bbdd_Social_Media_Trends[[#This Row],[Views]]</f>
        <v>2.0495928537996765E-2</v>
      </c>
      <c r="N3160" s="1" t="s">
        <v>16</v>
      </c>
      <c r="O3160" s="4">
        <f t="shared" si="49"/>
        <v>0</v>
      </c>
    </row>
    <row r="3161" spans="1:15">
      <c r="A3161" s="1" t="s">
        <v>3201</v>
      </c>
      <c r="B3161" s="2">
        <v>44846</v>
      </c>
      <c r="C3161" s="13" t="str">
        <f>TEXT(bbdd_Social_Media_Trends[[#This Row],[Post_Date]],"aaaa-mm")</f>
        <v>2022-10</v>
      </c>
      <c r="D3161" s="1" t="s">
        <v>27</v>
      </c>
      <c r="E3161" s="1" t="s">
        <v>39</v>
      </c>
      <c r="F3161" s="1" t="s">
        <v>47</v>
      </c>
      <c r="G3161" s="1" t="s">
        <v>25</v>
      </c>
      <c r="H3161">
        <v>1987787</v>
      </c>
      <c r="I3161">
        <v>41192</v>
      </c>
      <c r="J3161">
        <v>4687</v>
      </c>
      <c r="K3161">
        <v>26107</v>
      </c>
      <c r="L3161">
        <f>bbdd_Social_Media_Trends[[#This Row],[Likes]]+bbdd_Social_Media_Trends[[#This Row],[Shares]]+bbdd_Social_Media_Trends[[#This Row],[Comments]]</f>
        <v>71986</v>
      </c>
      <c r="M3161">
        <f>bbdd_Social_Media_Trends[[#This Row],[Interactions]]/bbdd_Social_Media_Trends[[#This Row],[Views]]</f>
        <v>3.6214141656022499E-2</v>
      </c>
      <c r="N3161" s="1" t="s">
        <v>29</v>
      </c>
      <c r="O3161" s="4">
        <f t="shared" si="49"/>
        <v>0</v>
      </c>
    </row>
    <row r="3162" spans="1:15">
      <c r="A3162" s="1" t="s">
        <v>3202</v>
      </c>
      <c r="B3162" s="2">
        <v>44971</v>
      </c>
      <c r="C3162" s="13" t="str">
        <f>TEXT(bbdd_Social_Media_Trends[[#This Row],[Post_Date]],"aaaa-mm")</f>
        <v>2023-02</v>
      </c>
      <c r="D3162" s="1" t="s">
        <v>12</v>
      </c>
      <c r="E3162" s="1" t="s">
        <v>31</v>
      </c>
      <c r="F3162" s="1" t="s">
        <v>36</v>
      </c>
      <c r="G3162" s="1" t="s">
        <v>60</v>
      </c>
      <c r="H3162">
        <v>4486633</v>
      </c>
      <c r="I3162">
        <v>27418</v>
      </c>
      <c r="J3162">
        <v>58555</v>
      </c>
      <c r="K3162">
        <v>3114</v>
      </c>
      <c r="L3162">
        <f>bbdd_Social_Media_Trends[[#This Row],[Likes]]+bbdd_Social_Media_Trends[[#This Row],[Shares]]+bbdd_Social_Media_Trends[[#This Row],[Comments]]</f>
        <v>89087</v>
      </c>
      <c r="M3162">
        <f>bbdd_Social_Media_Trends[[#This Row],[Interactions]]/bbdd_Social_Media_Trends[[#This Row],[Views]]</f>
        <v>1.9856092530857773E-2</v>
      </c>
      <c r="N3162" s="1" t="s">
        <v>29</v>
      </c>
      <c r="O3162" s="4">
        <f t="shared" si="49"/>
        <v>0</v>
      </c>
    </row>
    <row r="3163" spans="1:15">
      <c r="A3163" s="1" t="s">
        <v>3203</v>
      </c>
      <c r="B3163" s="2">
        <v>44938</v>
      </c>
      <c r="C3163" s="13" t="str">
        <f>TEXT(bbdd_Social_Media_Trends[[#This Row],[Post_Date]],"aaaa-mm")</f>
        <v>2023-01</v>
      </c>
      <c r="D3163" s="1" t="s">
        <v>12</v>
      </c>
      <c r="E3163" s="1" t="s">
        <v>39</v>
      </c>
      <c r="F3163" s="1" t="s">
        <v>41</v>
      </c>
      <c r="G3163" s="1" t="s">
        <v>25</v>
      </c>
      <c r="H3163">
        <v>496567</v>
      </c>
      <c r="I3163">
        <v>260126</v>
      </c>
      <c r="J3163">
        <v>47936</v>
      </c>
      <c r="K3163">
        <v>7127</v>
      </c>
      <c r="L3163">
        <f>bbdd_Social_Media_Trends[[#This Row],[Likes]]+bbdd_Social_Media_Trends[[#This Row],[Shares]]+bbdd_Social_Media_Trends[[#This Row],[Comments]]</f>
        <v>315189</v>
      </c>
      <c r="M3163">
        <f>bbdd_Social_Media_Trends[[#This Row],[Interactions]]/bbdd_Social_Media_Trends[[#This Row],[Views]]</f>
        <v>0.63473609804920583</v>
      </c>
      <c r="N3163" s="1" t="s">
        <v>16</v>
      </c>
      <c r="O3163" s="4">
        <f t="shared" si="49"/>
        <v>0</v>
      </c>
    </row>
    <row r="3164" spans="1:15">
      <c r="A3164" s="1" t="s">
        <v>3204</v>
      </c>
      <c r="B3164" s="2">
        <v>45047</v>
      </c>
      <c r="C3164" s="13" t="str">
        <f>TEXT(bbdd_Social_Media_Trends[[#This Row],[Post_Date]],"aaaa-mm")</f>
        <v>2023-05</v>
      </c>
      <c r="D3164" s="1" t="s">
        <v>27</v>
      </c>
      <c r="E3164" s="1" t="s">
        <v>46</v>
      </c>
      <c r="F3164" s="1" t="s">
        <v>36</v>
      </c>
      <c r="G3164" s="1" t="s">
        <v>15</v>
      </c>
      <c r="H3164">
        <v>4731153</v>
      </c>
      <c r="I3164">
        <v>280741</v>
      </c>
      <c r="J3164">
        <v>96904</v>
      </c>
      <c r="K3164">
        <v>17906</v>
      </c>
      <c r="L3164">
        <f>bbdd_Social_Media_Trends[[#This Row],[Likes]]+bbdd_Social_Media_Trends[[#This Row],[Shares]]+bbdd_Social_Media_Trends[[#This Row],[Comments]]</f>
        <v>395551</v>
      </c>
      <c r="M3164">
        <f>bbdd_Social_Media_Trends[[#This Row],[Interactions]]/bbdd_Social_Media_Trends[[#This Row],[Views]]</f>
        <v>8.3605624252692731E-2</v>
      </c>
      <c r="N3164" s="1" t="s">
        <v>22</v>
      </c>
      <c r="O3164" s="4">
        <f t="shared" si="49"/>
        <v>0</v>
      </c>
    </row>
    <row r="3165" spans="1:15">
      <c r="A3165" s="1" t="s">
        <v>3205</v>
      </c>
      <c r="B3165" s="2">
        <v>45237</v>
      </c>
      <c r="C3165" s="13" t="str">
        <f>TEXT(bbdd_Social_Media_Trends[[#This Row],[Post_Date]],"aaaa-mm")</f>
        <v>2023-11</v>
      </c>
      <c r="D3165" s="1" t="s">
        <v>24</v>
      </c>
      <c r="E3165" s="1" t="s">
        <v>49</v>
      </c>
      <c r="F3165" s="1" t="s">
        <v>32</v>
      </c>
      <c r="G3165" s="1" t="s">
        <v>25</v>
      </c>
      <c r="H3165">
        <v>212704</v>
      </c>
      <c r="I3165">
        <v>431284</v>
      </c>
      <c r="J3165">
        <v>38305</v>
      </c>
      <c r="K3165">
        <v>46613</v>
      </c>
      <c r="L3165">
        <f>bbdd_Social_Media_Trends[[#This Row],[Likes]]+bbdd_Social_Media_Trends[[#This Row],[Shares]]+bbdd_Social_Media_Trends[[#This Row],[Comments]]</f>
        <v>516202</v>
      </c>
      <c r="M3165">
        <f>bbdd_Social_Media_Trends[[#This Row],[Interactions]]/bbdd_Social_Media_Trends[[#This Row],[Views]]</f>
        <v>2.4268561004964644</v>
      </c>
      <c r="N3165" s="1" t="s">
        <v>16</v>
      </c>
      <c r="O3165" s="4">
        <f t="shared" si="49"/>
        <v>0</v>
      </c>
    </row>
    <row r="3166" spans="1:15">
      <c r="A3166" s="1" t="s">
        <v>3206</v>
      </c>
      <c r="B3166" s="2">
        <v>44811</v>
      </c>
      <c r="C3166" s="13" t="str">
        <f>TEXT(bbdd_Social_Media_Trends[[#This Row],[Post_Date]],"aaaa-mm")</f>
        <v>2022-09</v>
      </c>
      <c r="D3166" s="1" t="s">
        <v>24</v>
      </c>
      <c r="E3166" s="1" t="s">
        <v>59</v>
      </c>
      <c r="F3166" s="1" t="s">
        <v>47</v>
      </c>
      <c r="G3166" s="1" t="s">
        <v>60</v>
      </c>
      <c r="H3166">
        <v>1314532</v>
      </c>
      <c r="I3166">
        <v>324119</v>
      </c>
      <c r="J3166">
        <v>29318</v>
      </c>
      <c r="K3166">
        <v>7716</v>
      </c>
      <c r="L3166">
        <f>bbdd_Social_Media_Trends[[#This Row],[Likes]]+bbdd_Social_Media_Trends[[#This Row],[Shares]]+bbdd_Social_Media_Trends[[#This Row],[Comments]]</f>
        <v>361153</v>
      </c>
      <c r="M3166">
        <f>bbdd_Social_Media_Trends[[#This Row],[Interactions]]/bbdd_Social_Media_Trends[[#This Row],[Views]]</f>
        <v>0.27473884241692098</v>
      </c>
      <c r="N3166" s="1" t="s">
        <v>16</v>
      </c>
      <c r="O3166" s="4">
        <f t="shared" si="49"/>
        <v>0</v>
      </c>
    </row>
    <row r="3167" spans="1:15">
      <c r="A3167" s="1" t="s">
        <v>3207</v>
      </c>
      <c r="B3167" s="2">
        <v>44711</v>
      </c>
      <c r="C3167" s="13" t="str">
        <f>TEXT(bbdd_Social_Media_Trends[[#This Row],[Post_Date]],"aaaa-mm")</f>
        <v>2022-05</v>
      </c>
      <c r="D3167" s="1" t="s">
        <v>12</v>
      </c>
      <c r="E3167" s="1" t="s">
        <v>19</v>
      </c>
      <c r="F3167" s="1" t="s">
        <v>14</v>
      </c>
      <c r="G3167" s="1" t="s">
        <v>15</v>
      </c>
      <c r="H3167">
        <v>1616973</v>
      </c>
      <c r="I3167">
        <v>258225</v>
      </c>
      <c r="J3167">
        <v>21629</v>
      </c>
      <c r="K3167">
        <v>6932</v>
      </c>
      <c r="L3167">
        <f>bbdd_Social_Media_Trends[[#This Row],[Likes]]+bbdd_Social_Media_Trends[[#This Row],[Shares]]+bbdd_Social_Media_Trends[[#This Row],[Comments]]</f>
        <v>286786</v>
      </c>
      <c r="M3167">
        <f>bbdd_Social_Media_Trends[[#This Row],[Interactions]]/bbdd_Social_Media_Trends[[#This Row],[Views]]</f>
        <v>0.17735979512335703</v>
      </c>
      <c r="N3167" s="1" t="s">
        <v>22</v>
      </c>
      <c r="O3167" s="4">
        <f t="shared" si="49"/>
        <v>0</v>
      </c>
    </row>
    <row r="3168" spans="1:15">
      <c r="A3168" s="1" t="s">
        <v>3208</v>
      </c>
      <c r="B3168" s="2">
        <v>44668</v>
      </c>
      <c r="C3168" s="13" t="str">
        <f>TEXT(bbdd_Social_Media_Trends[[#This Row],[Post_Date]],"aaaa-mm")</f>
        <v>2022-04</v>
      </c>
      <c r="D3168" s="1" t="s">
        <v>18</v>
      </c>
      <c r="E3168" s="1" t="s">
        <v>19</v>
      </c>
      <c r="F3168" s="1" t="s">
        <v>32</v>
      </c>
      <c r="G3168" s="1" t="s">
        <v>60</v>
      </c>
      <c r="H3168">
        <v>3692899</v>
      </c>
      <c r="I3168">
        <v>333304</v>
      </c>
      <c r="J3168">
        <v>64397</v>
      </c>
      <c r="K3168">
        <v>41206</v>
      </c>
      <c r="L3168">
        <f>bbdd_Social_Media_Trends[[#This Row],[Likes]]+bbdd_Social_Media_Trends[[#This Row],[Shares]]+bbdd_Social_Media_Trends[[#This Row],[Comments]]</f>
        <v>438907</v>
      </c>
      <c r="M3168">
        <f>bbdd_Social_Media_Trends[[#This Row],[Interactions]]/bbdd_Social_Media_Trends[[#This Row],[Views]]</f>
        <v>0.1188516122428477</v>
      </c>
      <c r="N3168" s="1" t="s">
        <v>16</v>
      </c>
      <c r="O3168" s="4">
        <f t="shared" si="49"/>
        <v>0</v>
      </c>
    </row>
    <row r="3169" spans="1:15">
      <c r="A3169" s="1" t="s">
        <v>3209</v>
      </c>
      <c r="B3169" s="2">
        <v>45097</v>
      </c>
      <c r="C3169" s="13" t="str">
        <f>TEXT(bbdd_Social_Media_Trends[[#This Row],[Post_Date]],"aaaa-mm")</f>
        <v>2023-06</v>
      </c>
      <c r="D3169" s="1" t="s">
        <v>24</v>
      </c>
      <c r="E3169" s="1" t="s">
        <v>57</v>
      </c>
      <c r="F3169" s="1" t="s">
        <v>41</v>
      </c>
      <c r="G3169" s="1" t="s">
        <v>15</v>
      </c>
      <c r="H3169">
        <v>1670435</v>
      </c>
      <c r="I3169">
        <v>67796</v>
      </c>
      <c r="J3169">
        <v>52824</v>
      </c>
      <c r="K3169">
        <v>30462</v>
      </c>
      <c r="L3169">
        <f>bbdd_Social_Media_Trends[[#This Row],[Likes]]+bbdd_Social_Media_Trends[[#This Row],[Shares]]+bbdd_Social_Media_Trends[[#This Row],[Comments]]</f>
        <v>151082</v>
      </c>
      <c r="M3169">
        <f>bbdd_Social_Media_Trends[[#This Row],[Interactions]]/bbdd_Social_Media_Trends[[#This Row],[Views]]</f>
        <v>9.0444704523073335E-2</v>
      </c>
      <c r="N3169" s="1" t="s">
        <v>22</v>
      </c>
      <c r="O3169" s="4">
        <f t="shared" si="49"/>
        <v>0</v>
      </c>
    </row>
    <row r="3170" spans="1:15">
      <c r="A3170" s="1" t="s">
        <v>3210</v>
      </c>
      <c r="B3170" s="2">
        <v>44932</v>
      </c>
      <c r="C3170" s="13" t="str">
        <f>TEXT(bbdd_Social_Media_Trends[[#This Row],[Post_Date]],"aaaa-mm")</f>
        <v>2023-01</v>
      </c>
      <c r="D3170" s="1" t="s">
        <v>24</v>
      </c>
      <c r="E3170" s="1" t="s">
        <v>59</v>
      </c>
      <c r="F3170" s="1" t="s">
        <v>20</v>
      </c>
      <c r="G3170" s="1" t="s">
        <v>21</v>
      </c>
      <c r="H3170">
        <v>3923288</v>
      </c>
      <c r="I3170">
        <v>442212</v>
      </c>
      <c r="J3170">
        <v>71040</v>
      </c>
      <c r="K3170">
        <v>4338</v>
      </c>
      <c r="L3170">
        <f>bbdd_Social_Media_Trends[[#This Row],[Likes]]+bbdd_Social_Media_Trends[[#This Row],[Shares]]+bbdd_Social_Media_Trends[[#This Row],[Comments]]</f>
        <v>517590</v>
      </c>
      <c r="M3170">
        <f>bbdd_Social_Media_Trends[[#This Row],[Interactions]]/bbdd_Social_Media_Trends[[#This Row],[Views]]</f>
        <v>0.13192760765969769</v>
      </c>
      <c r="N3170" s="1" t="s">
        <v>22</v>
      </c>
      <c r="O3170" s="4">
        <f t="shared" si="49"/>
        <v>0</v>
      </c>
    </row>
    <row r="3171" spans="1:15">
      <c r="A3171" s="1" t="s">
        <v>3211</v>
      </c>
      <c r="B3171" s="2">
        <v>45262</v>
      </c>
      <c r="C3171" s="13" t="str">
        <f>TEXT(bbdd_Social_Media_Trends[[#This Row],[Post_Date]],"aaaa-mm")</f>
        <v>2023-12</v>
      </c>
      <c r="D3171" s="1" t="s">
        <v>12</v>
      </c>
      <c r="E3171" s="1" t="s">
        <v>49</v>
      </c>
      <c r="F3171" s="1" t="s">
        <v>20</v>
      </c>
      <c r="G3171" s="1" t="s">
        <v>50</v>
      </c>
      <c r="H3171">
        <v>1756626</v>
      </c>
      <c r="I3171">
        <v>3030</v>
      </c>
      <c r="J3171">
        <v>44751</v>
      </c>
      <c r="K3171">
        <v>5046</v>
      </c>
      <c r="L3171">
        <f>bbdd_Social_Media_Trends[[#This Row],[Likes]]+bbdd_Social_Media_Trends[[#This Row],[Shares]]+bbdd_Social_Media_Trends[[#This Row],[Comments]]</f>
        <v>52827</v>
      </c>
      <c r="M3171">
        <f>bbdd_Social_Media_Trends[[#This Row],[Interactions]]/bbdd_Social_Media_Trends[[#This Row],[Views]]</f>
        <v>3.007299220209652E-2</v>
      </c>
      <c r="N3171" s="1" t="s">
        <v>22</v>
      </c>
      <c r="O3171" s="4">
        <f t="shared" si="49"/>
        <v>0</v>
      </c>
    </row>
    <row r="3172" spans="1:15">
      <c r="A3172" s="1" t="s">
        <v>3212</v>
      </c>
      <c r="B3172" s="2">
        <v>44992</v>
      </c>
      <c r="C3172" s="13" t="str">
        <f>TEXT(bbdd_Social_Media_Trends[[#This Row],[Post_Date]],"aaaa-mm")</f>
        <v>2023-03</v>
      </c>
      <c r="D3172" s="1" t="s">
        <v>24</v>
      </c>
      <c r="E3172" s="1" t="s">
        <v>57</v>
      </c>
      <c r="F3172" s="1" t="s">
        <v>36</v>
      </c>
      <c r="G3172" s="1" t="s">
        <v>37</v>
      </c>
      <c r="H3172">
        <v>1262732</v>
      </c>
      <c r="I3172">
        <v>476695</v>
      </c>
      <c r="J3172">
        <v>34147</v>
      </c>
      <c r="K3172">
        <v>6539</v>
      </c>
      <c r="L3172">
        <f>bbdd_Social_Media_Trends[[#This Row],[Likes]]+bbdd_Social_Media_Trends[[#This Row],[Shares]]+bbdd_Social_Media_Trends[[#This Row],[Comments]]</f>
        <v>517381</v>
      </c>
      <c r="M3172">
        <f>bbdd_Social_Media_Trends[[#This Row],[Interactions]]/bbdd_Social_Media_Trends[[#This Row],[Views]]</f>
        <v>0.40973143945033469</v>
      </c>
      <c r="N3172" s="1" t="s">
        <v>29</v>
      </c>
      <c r="O3172" s="4">
        <f t="shared" si="49"/>
        <v>0</v>
      </c>
    </row>
    <row r="3173" spans="1:15">
      <c r="A3173" s="1" t="s">
        <v>3213</v>
      </c>
      <c r="B3173" s="2">
        <v>45177</v>
      </c>
      <c r="C3173" s="13" t="str">
        <f>TEXT(bbdd_Social_Media_Trends[[#This Row],[Post_Date]],"aaaa-mm")</f>
        <v>2023-09</v>
      </c>
      <c r="D3173" s="1" t="s">
        <v>18</v>
      </c>
      <c r="E3173" s="1" t="s">
        <v>59</v>
      </c>
      <c r="F3173" s="1" t="s">
        <v>36</v>
      </c>
      <c r="G3173" s="1" t="s">
        <v>25</v>
      </c>
      <c r="H3173">
        <v>652613</v>
      </c>
      <c r="I3173">
        <v>68913</v>
      </c>
      <c r="J3173">
        <v>48724</v>
      </c>
      <c r="K3173">
        <v>2520</v>
      </c>
      <c r="L3173">
        <f>bbdd_Social_Media_Trends[[#This Row],[Likes]]+bbdd_Social_Media_Trends[[#This Row],[Shares]]+bbdd_Social_Media_Trends[[#This Row],[Comments]]</f>
        <v>120157</v>
      </c>
      <c r="M3173">
        <f>bbdd_Social_Media_Trends[[#This Row],[Interactions]]/bbdd_Social_Media_Trends[[#This Row],[Views]]</f>
        <v>0.18411677364686269</v>
      </c>
      <c r="N3173" s="1" t="s">
        <v>16</v>
      </c>
      <c r="O3173" s="4">
        <f t="shared" si="49"/>
        <v>0</v>
      </c>
    </row>
    <row r="3174" spans="1:15">
      <c r="A3174" s="1" t="s">
        <v>3214</v>
      </c>
      <c r="B3174" s="2">
        <v>44752</v>
      </c>
      <c r="C3174" s="13" t="str">
        <f>TEXT(bbdd_Social_Media_Trends[[#This Row],[Post_Date]],"aaaa-mm")</f>
        <v>2022-07</v>
      </c>
      <c r="D3174" s="1" t="s">
        <v>12</v>
      </c>
      <c r="E3174" s="1" t="s">
        <v>59</v>
      </c>
      <c r="F3174" s="1" t="s">
        <v>41</v>
      </c>
      <c r="G3174" s="1" t="s">
        <v>37</v>
      </c>
      <c r="H3174">
        <v>2216863</v>
      </c>
      <c r="I3174">
        <v>499147</v>
      </c>
      <c r="J3174">
        <v>11602</v>
      </c>
      <c r="K3174">
        <v>4513</v>
      </c>
      <c r="L3174">
        <f>bbdd_Social_Media_Trends[[#This Row],[Likes]]+bbdd_Social_Media_Trends[[#This Row],[Shares]]+bbdd_Social_Media_Trends[[#This Row],[Comments]]</f>
        <v>515262</v>
      </c>
      <c r="M3174">
        <f>bbdd_Social_Media_Trends[[#This Row],[Interactions]]/bbdd_Social_Media_Trends[[#This Row],[Views]]</f>
        <v>0.2324284360377705</v>
      </c>
      <c r="N3174" s="1" t="s">
        <v>29</v>
      </c>
      <c r="O3174" s="4">
        <f t="shared" si="49"/>
        <v>0</v>
      </c>
    </row>
    <row r="3175" spans="1:15">
      <c r="A3175" s="1" t="s">
        <v>3215</v>
      </c>
      <c r="B3175" s="2">
        <v>45113</v>
      </c>
      <c r="C3175" s="13" t="str">
        <f>TEXT(bbdd_Social_Media_Trends[[#This Row],[Post_Date]],"aaaa-mm")</f>
        <v>2023-07</v>
      </c>
      <c r="D3175" s="1" t="s">
        <v>12</v>
      </c>
      <c r="E3175" s="1" t="s">
        <v>57</v>
      </c>
      <c r="F3175" s="1" t="s">
        <v>14</v>
      </c>
      <c r="G3175" s="1" t="s">
        <v>21</v>
      </c>
      <c r="H3175">
        <v>3847940</v>
      </c>
      <c r="I3175">
        <v>382933</v>
      </c>
      <c r="J3175">
        <v>33818</v>
      </c>
      <c r="K3175">
        <v>35325</v>
      </c>
      <c r="L3175">
        <f>bbdd_Social_Media_Trends[[#This Row],[Likes]]+bbdd_Social_Media_Trends[[#This Row],[Shares]]+bbdd_Social_Media_Trends[[#This Row],[Comments]]</f>
        <v>452076</v>
      </c>
      <c r="M3175">
        <f>bbdd_Social_Media_Trends[[#This Row],[Interactions]]/bbdd_Social_Media_Trends[[#This Row],[Views]]</f>
        <v>0.11748519987317889</v>
      </c>
      <c r="N3175" s="1" t="s">
        <v>16</v>
      </c>
      <c r="O3175" s="4">
        <f t="shared" si="49"/>
        <v>0</v>
      </c>
    </row>
    <row r="3176" spans="1:15">
      <c r="A3176" s="1" t="s">
        <v>3216</v>
      </c>
      <c r="B3176" s="2">
        <v>45026</v>
      </c>
      <c r="C3176" s="13" t="str">
        <f>TEXT(bbdd_Social_Media_Trends[[#This Row],[Post_Date]],"aaaa-mm")</f>
        <v>2023-04</v>
      </c>
      <c r="D3176" s="1" t="s">
        <v>12</v>
      </c>
      <c r="E3176" s="1" t="s">
        <v>57</v>
      </c>
      <c r="F3176" s="1" t="s">
        <v>41</v>
      </c>
      <c r="G3176" s="1" t="s">
        <v>15</v>
      </c>
      <c r="H3176">
        <v>431450</v>
      </c>
      <c r="I3176">
        <v>299277</v>
      </c>
      <c r="J3176">
        <v>88023</v>
      </c>
      <c r="K3176">
        <v>22378</v>
      </c>
      <c r="L3176">
        <f>bbdd_Social_Media_Trends[[#This Row],[Likes]]+bbdd_Social_Media_Trends[[#This Row],[Shares]]+bbdd_Social_Media_Trends[[#This Row],[Comments]]</f>
        <v>409678</v>
      </c>
      <c r="M3176">
        <f>bbdd_Social_Media_Trends[[#This Row],[Interactions]]/bbdd_Social_Media_Trends[[#This Row],[Views]]</f>
        <v>0.9495376057480589</v>
      </c>
      <c r="N3176" s="1" t="s">
        <v>22</v>
      </c>
      <c r="O3176" s="4">
        <f t="shared" si="49"/>
        <v>0</v>
      </c>
    </row>
    <row r="3177" spans="1:15">
      <c r="A3177" s="1" t="s">
        <v>3217</v>
      </c>
      <c r="B3177" s="2">
        <v>45284</v>
      </c>
      <c r="C3177" s="13" t="str">
        <f>TEXT(bbdd_Social_Media_Trends[[#This Row],[Post_Date]],"aaaa-mm")</f>
        <v>2023-12</v>
      </c>
      <c r="D3177" s="1" t="s">
        <v>27</v>
      </c>
      <c r="E3177" s="1" t="s">
        <v>46</v>
      </c>
      <c r="F3177" s="1" t="s">
        <v>47</v>
      </c>
      <c r="G3177" s="1" t="s">
        <v>60</v>
      </c>
      <c r="H3177">
        <v>4136937</v>
      </c>
      <c r="I3177">
        <v>384754</v>
      </c>
      <c r="J3177">
        <v>68003</v>
      </c>
      <c r="K3177">
        <v>30923</v>
      </c>
      <c r="L3177">
        <f>bbdd_Social_Media_Trends[[#This Row],[Likes]]+bbdd_Social_Media_Trends[[#This Row],[Shares]]+bbdd_Social_Media_Trends[[#This Row],[Comments]]</f>
        <v>483680</v>
      </c>
      <c r="M3177">
        <f>bbdd_Social_Media_Trends[[#This Row],[Interactions]]/bbdd_Social_Media_Trends[[#This Row],[Views]]</f>
        <v>0.11691741982050971</v>
      </c>
      <c r="N3177" s="1" t="s">
        <v>16</v>
      </c>
      <c r="O3177" s="4">
        <f t="shared" si="49"/>
        <v>0</v>
      </c>
    </row>
    <row r="3178" spans="1:15">
      <c r="A3178" s="1" t="s">
        <v>3218</v>
      </c>
      <c r="B3178" s="2">
        <v>45081</v>
      </c>
      <c r="C3178" s="13" t="str">
        <f>TEXT(bbdd_Social_Media_Trends[[#This Row],[Post_Date]],"aaaa-mm")</f>
        <v>2023-06</v>
      </c>
      <c r="D3178" s="1" t="s">
        <v>24</v>
      </c>
      <c r="E3178" s="1" t="s">
        <v>19</v>
      </c>
      <c r="F3178" s="1" t="s">
        <v>36</v>
      </c>
      <c r="G3178" s="1" t="s">
        <v>25</v>
      </c>
      <c r="H3178">
        <v>4747512</v>
      </c>
      <c r="I3178">
        <v>453977</v>
      </c>
      <c r="J3178">
        <v>51450</v>
      </c>
      <c r="K3178">
        <v>12085</v>
      </c>
      <c r="L3178">
        <f>bbdd_Social_Media_Trends[[#This Row],[Likes]]+bbdd_Social_Media_Trends[[#This Row],[Shares]]+bbdd_Social_Media_Trends[[#This Row],[Comments]]</f>
        <v>517512</v>
      </c>
      <c r="M3178">
        <f>bbdd_Social_Media_Trends[[#This Row],[Interactions]]/bbdd_Social_Media_Trends[[#This Row],[Views]]</f>
        <v>0.1090069914515224</v>
      </c>
      <c r="N3178" s="1" t="s">
        <v>22</v>
      </c>
      <c r="O3178" s="4">
        <f t="shared" si="49"/>
        <v>0</v>
      </c>
    </row>
    <row r="3179" spans="1:15">
      <c r="A3179" s="1" t="s">
        <v>3219</v>
      </c>
      <c r="B3179" s="2">
        <v>44776</v>
      </c>
      <c r="C3179" s="13" t="str">
        <f>TEXT(bbdd_Social_Media_Trends[[#This Row],[Post_Date]],"aaaa-mm")</f>
        <v>2022-08</v>
      </c>
      <c r="D3179" s="1" t="s">
        <v>27</v>
      </c>
      <c r="E3179" s="1" t="s">
        <v>13</v>
      </c>
      <c r="F3179" s="1" t="s">
        <v>47</v>
      </c>
      <c r="G3179" s="1" t="s">
        <v>50</v>
      </c>
      <c r="H3179">
        <v>2391980</v>
      </c>
      <c r="I3179">
        <v>444847</v>
      </c>
      <c r="J3179">
        <v>46095</v>
      </c>
      <c r="K3179">
        <v>44360</v>
      </c>
      <c r="L3179">
        <f>bbdd_Social_Media_Trends[[#This Row],[Likes]]+bbdd_Social_Media_Trends[[#This Row],[Shares]]+bbdd_Social_Media_Trends[[#This Row],[Comments]]</f>
        <v>535302</v>
      </c>
      <c r="M3179">
        <f>bbdd_Social_Media_Trends[[#This Row],[Interactions]]/bbdd_Social_Media_Trends[[#This Row],[Views]]</f>
        <v>0.22379033269508941</v>
      </c>
      <c r="N3179" s="1" t="s">
        <v>29</v>
      </c>
      <c r="O3179" s="4">
        <f t="shared" si="49"/>
        <v>0</v>
      </c>
    </row>
    <row r="3180" spans="1:15">
      <c r="A3180" s="1" t="s">
        <v>3220</v>
      </c>
      <c r="B3180" s="2">
        <v>44611</v>
      </c>
      <c r="C3180" s="13" t="str">
        <f>TEXT(bbdd_Social_Media_Trends[[#This Row],[Post_Date]],"aaaa-mm")</f>
        <v>2022-02</v>
      </c>
      <c r="D3180" s="1" t="s">
        <v>24</v>
      </c>
      <c r="E3180" s="1" t="s">
        <v>31</v>
      </c>
      <c r="F3180" s="1" t="s">
        <v>20</v>
      </c>
      <c r="G3180" s="1" t="s">
        <v>60</v>
      </c>
      <c r="H3180">
        <v>2663152</v>
      </c>
      <c r="I3180">
        <v>206052</v>
      </c>
      <c r="J3180">
        <v>32784</v>
      </c>
      <c r="K3180">
        <v>32820</v>
      </c>
      <c r="L3180">
        <f>bbdd_Social_Media_Trends[[#This Row],[Likes]]+bbdd_Social_Media_Trends[[#This Row],[Shares]]+bbdd_Social_Media_Trends[[#This Row],[Comments]]</f>
        <v>271656</v>
      </c>
      <c r="M3180">
        <f>bbdd_Social_Media_Trends[[#This Row],[Interactions]]/bbdd_Social_Media_Trends[[#This Row],[Views]]</f>
        <v>0.10200544317410347</v>
      </c>
      <c r="N3180" s="1" t="s">
        <v>16</v>
      </c>
      <c r="O3180" s="4">
        <f t="shared" si="49"/>
        <v>0</v>
      </c>
    </row>
    <row r="3181" spans="1:15">
      <c r="A3181" s="1" t="s">
        <v>3221</v>
      </c>
      <c r="B3181" s="2">
        <v>45133</v>
      </c>
      <c r="C3181" s="13" t="str">
        <f>TEXT(bbdd_Social_Media_Trends[[#This Row],[Post_Date]],"aaaa-mm")</f>
        <v>2023-07</v>
      </c>
      <c r="D3181" s="1" t="s">
        <v>24</v>
      </c>
      <c r="E3181" s="1" t="s">
        <v>59</v>
      </c>
      <c r="F3181" s="1" t="s">
        <v>47</v>
      </c>
      <c r="G3181" s="1" t="s">
        <v>28</v>
      </c>
      <c r="H3181">
        <v>932607</v>
      </c>
      <c r="I3181">
        <v>202697</v>
      </c>
      <c r="J3181">
        <v>90673</v>
      </c>
      <c r="K3181">
        <v>270</v>
      </c>
      <c r="L3181">
        <f>bbdd_Social_Media_Trends[[#This Row],[Likes]]+bbdd_Social_Media_Trends[[#This Row],[Shares]]+bbdd_Social_Media_Trends[[#This Row],[Comments]]</f>
        <v>293640</v>
      </c>
      <c r="M3181">
        <f>bbdd_Social_Media_Trends[[#This Row],[Interactions]]/bbdd_Social_Media_Trends[[#This Row],[Views]]</f>
        <v>0.31485931373022075</v>
      </c>
      <c r="N3181" s="1" t="s">
        <v>16</v>
      </c>
      <c r="O3181" s="4">
        <f t="shared" si="49"/>
        <v>0</v>
      </c>
    </row>
    <row r="3182" spans="1:15">
      <c r="A3182" s="1" t="s">
        <v>3222</v>
      </c>
      <c r="B3182" s="2">
        <v>45167</v>
      </c>
      <c r="C3182" s="13" t="str">
        <f>TEXT(bbdd_Social_Media_Trends[[#This Row],[Post_Date]],"aaaa-mm")</f>
        <v>2023-08</v>
      </c>
      <c r="D3182" s="1" t="s">
        <v>24</v>
      </c>
      <c r="E3182" s="1" t="s">
        <v>35</v>
      </c>
      <c r="F3182" s="1" t="s">
        <v>47</v>
      </c>
      <c r="G3182" s="1" t="s">
        <v>60</v>
      </c>
      <c r="H3182">
        <v>1295631</v>
      </c>
      <c r="I3182">
        <v>384661</v>
      </c>
      <c r="J3182">
        <v>43128</v>
      </c>
      <c r="K3182">
        <v>25664</v>
      </c>
      <c r="L3182">
        <f>bbdd_Social_Media_Trends[[#This Row],[Likes]]+bbdd_Social_Media_Trends[[#This Row],[Shares]]+bbdd_Social_Media_Trends[[#This Row],[Comments]]</f>
        <v>453453</v>
      </c>
      <c r="M3182">
        <f>bbdd_Social_Media_Trends[[#This Row],[Interactions]]/bbdd_Social_Media_Trends[[#This Row],[Views]]</f>
        <v>0.34998622292921366</v>
      </c>
      <c r="N3182" s="1" t="s">
        <v>16</v>
      </c>
      <c r="O3182" s="4">
        <f t="shared" si="49"/>
        <v>0</v>
      </c>
    </row>
    <row r="3183" spans="1:15">
      <c r="A3183" s="1" t="s">
        <v>3223</v>
      </c>
      <c r="B3183" s="2">
        <v>44785</v>
      </c>
      <c r="C3183" s="13" t="str">
        <f>TEXT(bbdd_Social_Media_Trends[[#This Row],[Post_Date]],"aaaa-mm")</f>
        <v>2022-08</v>
      </c>
      <c r="D3183" s="1" t="s">
        <v>12</v>
      </c>
      <c r="E3183" s="1" t="s">
        <v>57</v>
      </c>
      <c r="F3183" s="1" t="s">
        <v>20</v>
      </c>
      <c r="G3183" s="1" t="s">
        <v>37</v>
      </c>
      <c r="H3183">
        <v>3914990</v>
      </c>
      <c r="I3183">
        <v>257949</v>
      </c>
      <c r="J3183">
        <v>1409</v>
      </c>
      <c r="K3183">
        <v>41644</v>
      </c>
      <c r="L3183">
        <f>bbdd_Social_Media_Trends[[#This Row],[Likes]]+bbdd_Social_Media_Trends[[#This Row],[Shares]]+bbdd_Social_Media_Trends[[#This Row],[Comments]]</f>
        <v>301002</v>
      </c>
      <c r="M3183">
        <f>bbdd_Social_Media_Trends[[#This Row],[Interactions]]/bbdd_Social_Media_Trends[[#This Row],[Views]]</f>
        <v>7.6884487572126625E-2</v>
      </c>
      <c r="N3183" s="1" t="s">
        <v>22</v>
      </c>
      <c r="O3183" s="4">
        <f t="shared" si="49"/>
        <v>0</v>
      </c>
    </row>
    <row r="3184" spans="1:15">
      <c r="A3184" s="1" t="s">
        <v>3224</v>
      </c>
      <c r="B3184" s="2">
        <v>45097</v>
      </c>
      <c r="C3184" s="13" t="str">
        <f>TEXT(bbdd_Social_Media_Trends[[#This Row],[Post_Date]],"aaaa-mm")</f>
        <v>2023-06</v>
      </c>
      <c r="D3184" s="1" t="s">
        <v>18</v>
      </c>
      <c r="E3184" s="1" t="s">
        <v>39</v>
      </c>
      <c r="F3184" s="1" t="s">
        <v>41</v>
      </c>
      <c r="G3184" s="1" t="s">
        <v>25</v>
      </c>
      <c r="H3184">
        <v>4004484</v>
      </c>
      <c r="I3184">
        <v>28922</v>
      </c>
      <c r="J3184">
        <v>67896</v>
      </c>
      <c r="K3184">
        <v>39287</v>
      </c>
      <c r="L3184">
        <f>bbdd_Social_Media_Trends[[#This Row],[Likes]]+bbdd_Social_Media_Trends[[#This Row],[Shares]]+bbdd_Social_Media_Trends[[#This Row],[Comments]]</f>
        <v>136105</v>
      </c>
      <c r="M3184">
        <f>bbdd_Social_Media_Trends[[#This Row],[Interactions]]/bbdd_Social_Media_Trends[[#This Row],[Views]]</f>
        <v>3.3988149284651908E-2</v>
      </c>
      <c r="N3184" s="1" t="s">
        <v>22</v>
      </c>
      <c r="O3184" s="4">
        <f t="shared" si="49"/>
        <v>0</v>
      </c>
    </row>
    <row r="3185" spans="1:15">
      <c r="A3185" s="1" t="s">
        <v>3225</v>
      </c>
      <c r="B3185" s="2">
        <v>45151</v>
      </c>
      <c r="C3185" s="13" t="str">
        <f>TEXT(bbdd_Social_Media_Trends[[#This Row],[Post_Date]],"aaaa-mm")</f>
        <v>2023-08</v>
      </c>
      <c r="D3185" s="1" t="s">
        <v>24</v>
      </c>
      <c r="E3185" s="1" t="s">
        <v>52</v>
      </c>
      <c r="F3185" s="1" t="s">
        <v>32</v>
      </c>
      <c r="G3185" s="1" t="s">
        <v>21</v>
      </c>
      <c r="H3185">
        <v>2526693</v>
      </c>
      <c r="I3185">
        <v>23428</v>
      </c>
      <c r="J3185">
        <v>62797</v>
      </c>
      <c r="K3185">
        <v>28304</v>
      </c>
      <c r="L3185">
        <f>bbdd_Social_Media_Trends[[#This Row],[Likes]]+bbdd_Social_Media_Trends[[#This Row],[Shares]]+bbdd_Social_Media_Trends[[#This Row],[Comments]]</f>
        <v>114529</v>
      </c>
      <c r="M3185">
        <f>bbdd_Social_Media_Trends[[#This Row],[Interactions]]/bbdd_Social_Media_Trends[[#This Row],[Views]]</f>
        <v>4.5327627851899699E-2</v>
      </c>
      <c r="N3185" s="1" t="s">
        <v>22</v>
      </c>
      <c r="O3185" s="4">
        <f t="shared" si="49"/>
        <v>0</v>
      </c>
    </row>
    <row r="3186" spans="1:15">
      <c r="A3186" s="1" t="s">
        <v>3226</v>
      </c>
      <c r="B3186" s="2">
        <v>45101</v>
      </c>
      <c r="C3186" s="13" t="str">
        <f>TEXT(bbdd_Social_Media_Trends[[#This Row],[Post_Date]],"aaaa-mm")</f>
        <v>2023-06</v>
      </c>
      <c r="D3186" s="1" t="s">
        <v>24</v>
      </c>
      <c r="E3186" s="1" t="s">
        <v>39</v>
      </c>
      <c r="F3186" s="1" t="s">
        <v>47</v>
      </c>
      <c r="G3186" s="1" t="s">
        <v>15</v>
      </c>
      <c r="H3186">
        <v>3234591</v>
      </c>
      <c r="I3186">
        <v>152530</v>
      </c>
      <c r="J3186">
        <v>42933</v>
      </c>
      <c r="K3186">
        <v>15910</v>
      </c>
      <c r="L3186">
        <f>bbdd_Social_Media_Trends[[#This Row],[Likes]]+bbdd_Social_Media_Trends[[#This Row],[Shares]]+bbdd_Social_Media_Trends[[#This Row],[Comments]]</f>
        <v>211373</v>
      </c>
      <c r="M3186">
        <f>bbdd_Social_Media_Trends[[#This Row],[Interactions]]/bbdd_Social_Media_Trends[[#This Row],[Views]]</f>
        <v>6.5347674559163738E-2</v>
      </c>
      <c r="N3186" s="1" t="s">
        <v>29</v>
      </c>
      <c r="O3186" s="4">
        <f t="shared" si="49"/>
        <v>0</v>
      </c>
    </row>
    <row r="3187" spans="1:15">
      <c r="A3187" s="1" t="s">
        <v>3227</v>
      </c>
      <c r="B3187" s="2">
        <v>44967</v>
      </c>
      <c r="C3187" s="13" t="str">
        <f>TEXT(bbdd_Social_Media_Trends[[#This Row],[Post_Date]],"aaaa-mm")</f>
        <v>2023-02</v>
      </c>
      <c r="D3187" s="1" t="s">
        <v>24</v>
      </c>
      <c r="E3187" s="1" t="s">
        <v>13</v>
      </c>
      <c r="F3187" s="1" t="s">
        <v>20</v>
      </c>
      <c r="G3187" s="1" t="s">
        <v>28</v>
      </c>
      <c r="H3187">
        <v>1680858</v>
      </c>
      <c r="I3187">
        <v>306722</v>
      </c>
      <c r="J3187">
        <v>26650</v>
      </c>
      <c r="K3187">
        <v>22652</v>
      </c>
      <c r="L3187">
        <f>bbdd_Social_Media_Trends[[#This Row],[Likes]]+bbdd_Social_Media_Trends[[#This Row],[Shares]]+bbdd_Social_Media_Trends[[#This Row],[Comments]]</f>
        <v>356024</v>
      </c>
      <c r="M3187">
        <f>bbdd_Social_Media_Trends[[#This Row],[Interactions]]/bbdd_Social_Media_Trends[[#This Row],[Views]]</f>
        <v>0.21181087278044902</v>
      </c>
      <c r="N3187" s="1" t="s">
        <v>29</v>
      </c>
      <c r="O3187" s="4">
        <f t="shared" si="49"/>
        <v>0</v>
      </c>
    </row>
    <row r="3188" spans="1:15">
      <c r="A3188" s="1" t="s">
        <v>3228</v>
      </c>
      <c r="B3188" s="2">
        <v>44633</v>
      </c>
      <c r="C3188" s="13" t="str">
        <f>TEXT(bbdd_Social_Media_Trends[[#This Row],[Post_Date]],"aaaa-mm")</f>
        <v>2022-03</v>
      </c>
      <c r="D3188" s="1" t="s">
        <v>27</v>
      </c>
      <c r="E3188" s="1" t="s">
        <v>31</v>
      </c>
      <c r="F3188" s="1" t="s">
        <v>41</v>
      </c>
      <c r="G3188" s="1" t="s">
        <v>37</v>
      </c>
      <c r="H3188">
        <v>3524578</v>
      </c>
      <c r="I3188">
        <v>205017</v>
      </c>
      <c r="J3188">
        <v>50107</v>
      </c>
      <c r="K3188">
        <v>46380</v>
      </c>
      <c r="L3188">
        <f>bbdd_Social_Media_Trends[[#This Row],[Likes]]+bbdd_Social_Media_Trends[[#This Row],[Shares]]+bbdd_Social_Media_Trends[[#This Row],[Comments]]</f>
        <v>301504</v>
      </c>
      <c r="M3188">
        <f>bbdd_Social_Media_Trends[[#This Row],[Interactions]]/bbdd_Social_Media_Trends[[#This Row],[Views]]</f>
        <v>8.5543290572658623E-2</v>
      </c>
      <c r="N3188" s="1" t="s">
        <v>29</v>
      </c>
      <c r="O3188" s="4">
        <f t="shared" si="49"/>
        <v>0</v>
      </c>
    </row>
    <row r="3189" spans="1:15">
      <c r="A3189" s="1" t="s">
        <v>3229</v>
      </c>
      <c r="B3189" s="2">
        <v>44670</v>
      </c>
      <c r="C3189" s="13" t="str">
        <f>TEXT(bbdd_Social_Media_Trends[[#This Row],[Post_Date]],"aaaa-mm")</f>
        <v>2022-04</v>
      </c>
      <c r="D3189" s="1" t="s">
        <v>24</v>
      </c>
      <c r="E3189" s="1" t="s">
        <v>35</v>
      </c>
      <c r="F3189" s="1" t="s">
        <v>36</v>
      </c>
      <c r="G3189" s="1" t="s">
        <v>28</v>
      </c>
      <c r="H3189">
        <v>811909</v>
      </c>
      <c r="I3189">
        <v>267877</v>
      </c>
      <c r="J3189">
        <v>99635</v>
      </c>
      <c r="K3189">
        <v>33755</v>
      </c>
      <c r="L3189">
        <f>bbdd_Social_Media_Trends[[#This Row],[Likes]]+bbdd_Social_Media_Trends[[#This Row],[Shares]]+bbdd_Social_Media_Trends[[#This Row],[Comments]]</f>
        <v>401267</v>
      </c>
      <c r="M3189">
        <f>bbdd_Social_Media_Trends[[#This Row],[Interactions]]/bbdd_Social_Media_Trends[[#This Row],[Views]]</f>
        <v>0.49422656972641021</v>
      </c>
      <c r="N3189" s="1" t="s">
        <v>29</v>
      </c>
      <c r="O3189" s="4">
        <f t="shared" si="49"/>
        <v>0</v>
      </c>
    </row>
    <row r="3190" spans="1:15">
      <c r="A3190" s="1" t="s">
        <v>3230</v>
      </c>
      <c r="B3190" s="2">
        <v>45137</v>
      </c>
      <c r="C3190" s="13" t="str">
        <f>TEXT(bbdd_Social_Media_Trends[[#This Row],[Post_Date]],"aaaa-mm")</f>
        <v>2023-07</v>
      </c>
      <c r="D3190" s="1" t="s">
        <v>18</v>
      </c>
      <c r="E3190" s="1" t="s">
        <v>57</v>
      </c>
      <c r="F3190" s="1" t="s">
        <v>20</v>
      </c>
      <c r="G3190" s="1" t="s">
        <v>60</v>
      </c>
      <c r="H3190">
        <v>2703206</v>
      </c>
      <c r="I3190">
        <v>265588</v>
      </c>
      <c r="J3190">
        <v>10903</v>
      </c>
      <c r="K3190">
        <v>43619</v>
      </c>
      <c r="L3190">
        <f>bbdd_Social_Media_Trends[[#This Row],[Likes]]+bbdd_Social_Media_Trends[[#This Row],[Shares]]+bbdd_Social_Media_Trends[[#This Row],[Comments]]</f>
        <v>320110</v>
      </c>
      <c r="M3190">
        <f>bbdd_Social_Media_Trends[[#This Row],[Interactions]]/bbdd_Social_Media_Trends[[#This Row],[Views]]</f>
        <v>0.11841864807935466</v>
      </c>
      <c r="N3190" s="1" t="s">
        <v>29</v>
      </c>
      <c r="O3190" s="4">
        <f t="shared" si="49"/>
        <v>0</v>
      </c>
    </row>
    <row r="3191" spans="1:15">
      <c r="A3191" s="1" t="s">
        <v>3231</v>
      </c>
      <c r="B3191" s="2">
        <v>45065</v>
      </c>
      <c r="C3191" s="13" t="str">
        <f>TEXT(bbdd_Social_Media_Trends[[#This Row],[Post_Date]],"aaaa-mm")</f>
        <v>2023-05</v>
      </c>
      <c r="D3191" s="1" t="s">
        <v>24</v>
      </c>
      <c r="E3191" s="1" t="s">
        <v>59</v>
      </c>
      <c r="F3191" s="1" t="s">
        <v>20</v>
      </c>
      <c r="G3191" s="1" t="s">
        <v>50</v>
      </c>
      <c r="H3191">
        <v>4926792</v>
      </c>
      <c r="I3191">
        <v>476756</v>
      </c>
      <c r="J3191">
        <v>74016</v>
      </c>
      <c r="K3191">
        <v>30462</v>
      </c>
      <c r="L3191">
        <f>bbdd_Social_Media_Trends[[#This Row],[Likes]]+bbdd_Social_Media_Trends[[#This Row],[Shares]]+bbdd_Social_Media_Trends[[#This Row],[Comments]]</f>
        <v>581234</v>
      </c>
      <c r="M3191">
        <f>bbdd_Social_Media_Trends[[#This Row],[Interactions]]/bbdd_Social_Media_Trends[[#This Row],[Views]]</f>
        <v>0.11797413002213204</v>
      </c>
      <c r="N3191" s="1" t="s">
        <v>22</v>
      </c>
      <c r="O3191" s="4">
        <f t="shared" si="49"/>
        <v>0</v>
      </c>
    </row>
    <row r="3192" spans="1:15">
      <c r="A3192" s="1" t="s">
        <v>3232</v>
      </c>
      <c r="B3192" s="2">
        <v>44777</v>
      </c>
      <c r="C3192" s="13" t="str">
        <f>TEXT(bbdd_Social_Media_Trends[[#This Row],[Post_Date]],"aaaa-mm")</f>
        <v>2022-08</v>
      </c>
      <c r="D3192" s="1" t="s">
        <v>18</v>
      </c>
      <c r="E3192" s="1" t="s">
        <v>39</v>
      </c>
      <c r="F3192" s="1" t="s">
        <v>41</v>
      </c>
      <c r="G3192" s="1" t="s">
        <v>60</v>
      </c>
      <c r="H3192">
        <v>2605580</v>
      </c>
      <c r="I3192">
        <v>295265</v>
      </c>
      <c r="J3192">
        <v>43546</v>
      </c>
      <c r="K3192">
        <v>18596</v>
      </c>
      <c r="L3192">
        <f>bbdd_Social_Media_Trends[[#This Row],[Likes]]+bbdd_Social_Media_Trends[[#This Row],[Shares]]+bbdd_Social_Media_Trends[[#This Row],[Comments]]</f>
        <v>357407</v>
      </c>
      <c r="M3192">
        <f>bbdd_Social_Media_Trends[[#This Row],[Interactions]]/bbdd_Social_Media_Trends[[#This Row],[Views]]</f>
        <v>0.13716984318270789</v>
      </c>
      <c r="N3192" s="1" t="s">
        <v>16</v>
      </c>
      <c r="O3192" s="4">
        <f t="shared" si="49"/>
        <v>0</v>
      </c>
    </row>
    <row r="3193" spans="1:15">
      <c r="A3193" s="1" t="s">
        <v>3233</v>
      </c>
      <c r="B3193" s="2">
        <v>44872</v>
      </c>
      <c r="C3193" s="13" t="str">
        <f>TEXT(bbdd_Social_Media_Trends[[#This Row],[Post_Date]],"aaaa-mm")</f>
        <v>2022-11</v>
      </c>
      <c r="D3193" s="1" t="s">
        <v>18</v>
      </c>
      <c r="E3193" s="1" t="s">
        <v>31</v>
      </c>
      <c r="F3193" s="1" t="s">
        <v>14</v>
      </c>
      <c r="G3193" s="1" t="s">
        <v>50</v>
      </c>
      <c r="H3193">
        <v>675381</v>
      </c>
      <c r="I3193">
        <v>235103</v>
      </c>
      <c r="J3193">
        <v>16489</v>
      </c>
      <c r="K3193">
        <v>18896</v>
      </c>
      <c r="L3193">
        <f>bbdd_Social_Media_Trends[[#This Row],[Likes]]+bbdd_Social_Media_Trends[[#This Row],[Shares]]+bbdd_Social_Media_Trends[[#This Row],[Comments]]</f>
        <v>270488</v>
      </c>
      <c r="M3193">
        <f>bbdd_Social_Media_Trends[[#This Row],[Interactions]]/bbdd_Social_Media_Trends[[#This Row],[Views]]</f>
        <v>0.40049690471008215</v>
      </c>
      <c r="N3193" s="1" t="s">
        <v>29</v>
      </c>
      <c r="O3193" s="4">
        <f t="shared" si="49"/>
        <v>0</v>
      </c>
    </row>
    <row r="3194" spans="1:15">
      <c r="A3194" s="1" t="s">
        <v>3234</v>
      </c>
      <c r="B3194" s="2">
        <v>45056</v>
      </c>
      <c r="C3194" s="13" t="str">
        <f>TEXT(bbdd_Social_Media_Trends[[#This Row],[Post_Date]],"aaaa-mm")</f>
        <v>2023-05</v>
      </c>
      <c r="D3194" s="1" t="s">
        <v>27</v>
      </c>
      <c r="E3194" s="1" t="s">
        <v>57</v>
      </c>
      <c r="F3194" s="1" t="s">
        <v>32</v>
      </c>
      <c r="G3194" s="1" t="s">
        <v>25</v>
      </c>
      <c r="H3194">
        <v>2583578</v>
      </c>
      <c r="I3194">
        <v>117156</v>
      </c>
      <c r="J3194">
        <v>48201</v>
      </c>
      <c r="K3194">
        <v>44942</v>
      </c>
      <c r="L3194">
        <f>bbdd_Social_Media_Trends[[#This Row],[Likes]]+bbdd_Social_Media_Trends[[#This Row],[Shares]]+bbdd_Social_Media_Trends[[#This Row],[Comments]]</f>
        <v>210299</v>
      </c>
      <c r="M3194">
        <f>bbdd_Social_Media_Trends[[#This Row],[Interactions]]/bbdd_Social_Media_Trends[[#This Row],[Views]]</f>
        <v>8.1398355304155706E-2</v>
      </c>
      <c r="N3194" s="1" t="s">
        <v>16</v>
      </c>
      <c r="O3194" s="4">
        <f t="shared" si="49"/>
        <v>0</v>
      </c>
    </row>
    <row r="3195" spans="1:15">
      <c r="A3195" s="1" t="s">
        <v>3235</v>
      </c>
      <c r="B3195" s="2">
        <v>44991</v>
      </c>
      <c r="C3195" s="13" t="str">
        <f>TEXT(bbdd_Social_Media_Trends[[#This Row],[Post_Date]],"aaaa-mm")</f>
        <v>2023-03</v>
      </c>
      <c r="D3195" s="1" t="s">
        <v>27</v>
      </c>
      <c r="E3195" s="1" t="s">
        <v>59</v>
      </c>
      <c r="F3195" s="1" t="s">
        <v>20</v>
      </c>
      <c r="G3195" s="1" t="s">
        <v>50</v>
      </c>
      <c r="H3195">
        <v>3986877</v>
      </c>
      <c r="I3195">
        <v>179971</v>
      </c>
      <c r="J3195">
        <v>22707</v>
      </c>
      <c r="K3195">
        <v>20886</v>
      </c>
      <c r="L3195">
        <f>bbdd_Social_Media_Trends[[#This Row],[Likes]]+bbdd_Social_Media_Trends[[#This Row],[Shares]]+bbdd_Social_Media_Trends[[#This Row],[Comments]]</f>
        <v>223564</v>
      </c>
      <c r="M3195">
        <f>bbdd_Social_Media_Trends[[#This Row],[Interactions]]/bbdd_Social_Media_Trends[[#This Row],[Views]]</f>
        <v>5.6074967951105587E-2</v>
      </c>
      <c r="N3195" s="1" t="s">
        <v>29</v>
      </c>
      <c r="O3195" s="4">
        <f t="shared" si="49"/>
        <v>0</v>
      </c>
    </row>
    <row r="3196" spans="1:15">
      <c r="A3196" s="1" t="s">
        <v>3236</v>
      </c>
      <c r="B3196" s="2">
        <v>44752</v>
      </c>
      <c r="C3196" s="13" t="str">
        <f>TEXT(bbdd_Social_Media_Trends[[#This Row],[Post_Date]],"aaaa-mm")</f>
        <v>2022-07</v>
      </c>
      <c r="D3196" s="1" t="s">
        <v>27</v>
      </c>
      <c r="E3196" s="1" t="s">
        <v>59</v>
      </c>
      <c r="F3196" s="1" t="s">
        <v>32</v>
      </c>
      <c r="G3196" s="1" t="s">
        <v>21</v>
      </c>
      <c r="H3196">
        <v>4576712</v>
      </c>
      <c r="I3196">
        <v>135578</v>
      </c>
      <c r="J3196">
        <v>31719</v>
      </c>
      <c r="K3196">
        <v>36180</v>
      </c>
      <c r="L3196">
        <f>bbdd_Social_Media_Trends[[#This Row],[Likes]]+bbdd_Social_Media_Trends[[#This Row],[Shares]]+bbdd_Social_Media_Trends[[#This Row],[Comments]]</f>
        <v>203477</v>
      </c>
      <c r="M3196">
        <f>bbdd_Social_Media_Trends[[#This Row],[Interactions]]/bbdd_Social_Media_Trends[[#This Row],[Views]]</f>
        <v>4.4459210018021673E-2</v>
      </c>
      <c r="N3196" s="1" t="s">
        <v>29</v>
      </c>
      <c r="O3196" s="4">
        <f t="shared" si="49"/>
        <v>0</v>
      </c>
    </row>
    <row r="3197" spans="1:15">
      <c r="A3197" s="1" t="s">
        <v>3237</v>
      </c>
      <c r="B3197" s="2">
        <v>44834</v>
      </c>
      <c r="C3197" s="13" t="str">
        <f>TEXT(bbdd_Social_Media_Trends[[#This Row],[Post_Date]],"aaaa-mm")</f>
        <v>2022-09</v>
      </c>
      <c r="D3197" s="1" t="s">
        <v>18</v>
      </c>
      <c r="E3197" s="1" t="s">
        <v>52</v>
      </c>
      <c r="F3197" s="1" t="s">
        <v>20</v>
      </c>
      <c r="G3197" s="1" t="s">
        <v>21</v>
      </c>
      <c r="H3197">
        <v>3228575</v>
      </c>
      <c r="I3197">
        <v>264811</v>
      </c>
      <c r="J3197">
        <v>27451</v>
      </c>
      <c r="K3197">
        <v>24414</v>
      </c>
      <c r="L3197">
        <f>bbdd_Social_Media_Trends[[#This Row],[Likes]]+bbdd_Social_Media_Trends[[#This Row],[Shares]]+bbdd_Social_Media_Trends[[#This Row],[Comments]]</f>
        <v>316676</v>
      </c>
      <c r="M3197">
        <f>bbdd_Social_Media_Trends[[#This Row],[Interactions]]/bbdd_Social_Media_Trends[[#This Row],[Views]]</f>
        <v>9.8085378224139139E-2</v>
      </c>
      <c r="N3197" s="1" t="s">
        <v>16</v>
      </c>
      <c r="O3197" s="4">
        <f t="shared" si="49"/>
        <v>0</v>
      </c>
    </row>
    <row r="3198" spans="1:15">
      <c r="A3198" s="1" t="s">
        <v>3238</v>
      </c>
      <c r="B3198" s="2">
        <v>45010</v>
      </c>
      <c r="C3198" s="13" t="str">
        <f>TEXT(bbdd_Social_Media_Trends[[#This Row],[Post_Date]],"aaaa-mm")</f>
        <v>2023-03</v>
      </c>
      <c r="D3198" s="1" t="s">
        <v>18</v>
      </c>
      <c r="E3198" s="1" t="s">
        <v>19</v>
      </c>
      <c r="F3198" s="1" t="s">
        <v>47</v>
      </c>
      <c r="G3198" s="1" t="s">
        <v>28</v>
      </c>
      <c r="H3198">
        <v>3413756</v>
      </c>
      <c r="I3198">
        <v>181553</v>
      </c>
      <c r="J3198">
        <v>21480</v>
      </c>
      <c r="K3198">
        <v>3465</v>
      </c>
      <c r="L3198">
        <f>bbdd_Social_Media_Trends[[#This Row],[Likes]]+bbdd_Social_Media_Trends[[#This Row],[Shares]]+bbdd_Social_Media_Trends[[#This Row],[Comments]]</f>
        <v>206498</v>
      </c>
      <c r="M3198">
        <f>bbdd_Social_Media_Trends[[#This Row],[Interactions]]/bbdd_Social_Media_Trends[[#This Row],[Views]]</f>
        <v>6.048997057786204E-2</v>
      </c>
      <c r="N3198" s="1" t="s">
        <v>29</v>
      </c>
      <c r="O3198" s="4">
        <f t="shared" si="49"/>
        <v>0</v>
      </c>
    </row>
    <row r="3199" spans="1:15">
      <c r="A3199" s="1" t="s">
        <v>3239</v>
      </c>
      <c r="B3199" s="2">
        <v>44846</v>
      </c>
      <c r="C3199" s="13" t="str">
        <f>TEXT(bbdd_Social_Media_Trends[[#This Row],[Post_Date]],"aaaa-mm")</f>
        <v>2022-10</v>
      </c>
      <c r="D3199" s="1" t="s">
        <v>24</v>
      </c>
      <c r="E3199" s="1" t="s">
        <v>59</v>
      </c>
      <c r="F3199" s="1" t="s">
        <v>32</v>
      </c>
      <c r="G3199" s="1" t="s">
        <v>21</v>
      </c>
      <c r="H3199">
        <v>939606</v>
      </c>
      <c r="I3199">
        <v>232692</v>
      </c>
      <c r="J3199">
        <v>8846</v>
      </c>
      <c r="K3199">
        <v>36166</v>
      </c>
      <c r="L3199">
        <f>bbdd_Social_Media_Trends[[#This Row],[Likes]]+bbdd_Social_Media_Trends[[#This Row],[Shares]]+bbdd_Social_Media_Trends[[#This Row],[Comments]]</f>
        <v>277704</v>
      </c>
      <c r="M3199">
        <f>bbdd_Social_Media_Trends[[#This Row],[Interactions]]/bbdd_Social_Media_Trends[[#This Row],[Views]]</f>
        <v>0.29555366823966639</v>
      </c>
      <c r="N3199" s="1" t="s">
        <v>16</v>
      </c>
      <c r="O3199" s="4">
        <f t="shared" si="49"/>
        <v>0</v>
      </c>
    </row>
    <row r="3200" spans="1:15">
      <c r="A3200" s="1" t="s">
        <v>3240</v>
      </c>
      <c r="B3200" s="2">
        <v>44692</v>
      </c>
      <c r="C3200" s="13" t="str">
        <f>TEXT(bbdd_Social_Media_Trends[[#This Row],[Post_Date]],"aaaa-mm")</f>
        <v>2022-05</v>
      </c>
      <c r="D3200" s="1" t="s">
        <v>18</v>
      </c>
      <c r="E3200" s="1" t="s">
        <v>31</v>
      </c>
      <c r="F3200" s="1" t="s">
        <v>32</v>
      </c>
      <c r="G3200" s="1" t="s">
        <v>50</v>
      </c>
      <c r="H3200">
        <v>1145849</v>
      </c>
      <c r="I3200">
        <v>287542</v>
      </c>
      <c r="J3200">
        <v>90299</v>
      </c>
      <c r="K3200">
        <v>42322</v>
      </c>
      <c r="L3200">
        <f>bbdd_Social_Media_Trends[[#This Row],[Likes]]+bbdd_Social_Media_Trends[[#This Row],[Shares]]+bbdd_Social_Media_Trends[[#This Row],[Comments]]</f>
        <v>420163</v>
      </c>
      <c r="M3200">
        <f>bbdd_Social_Media_Trends[[#This Row],[Interactions]]/bbdd_Social_Media_Trends[[#This Row],[Views]]</f>
        <v>0.36668269553841737</v>
      </c>
      <c r="N3200" s="1" t="s">
        <v>16</v>
      </c>
      <c r="O3200" s="4">
        <f t="shared" si="49"/>
        <v>0</v>
      </c>
    </row>
    <row r="3201" spans="1:15">
      <c r="A3201" s="1" t="s">
        <v>3241</v>
      </c>
      <c r="B3201" s="2">
        <v>44792</v>
      </c>
      <c r="C3201" s="13" t="str">
        <f>TEXT(bbdd_Social_Media_Trends[[#This Row],[Post_Date]],"aaaa-mm")</f>
        <v>2022-08</v>
      </c>
      <c r="D3201" s="1" t="s">
        <v>24</v>
      </c>
      <c r="E3201" s="1" t="s">
        <v>13</v>
      </c>
      <c r="F3201" s="1" t="s">
        <v>14</v>
      </c>
      <c r="G3201" s="1" t="s">
        <v>50</v>
      </c>
      <c r="H3201">
        <v>588305</v>
      </c>
      <c r="I3201">
        <v>355237</v>
      </c>
      <c r="J3201">
        <v>85558</v>
      </c>
      <c r="K3201">
        <v>1657</v>
      </c>
      <c r="L3201">
        <f>bbdd_Social_Media_Trends[[#This Row],[Likes]]+bbdd_Social_Media_Trends[[#This Row],[Shares]]+bbdd_Social_Media_Trends[[#This Row],[Comments]]</f>
        <v>442452</v>
      </c>
      <c r="M3201">
        <f>bbdd_Social_Media_Trends[[#This Row],[Interactions]]/bbdd_Social_Media_Trends[[#This Row],[Views]]</f>
        <v>0.75207927860548529</v>
      </c>
      <c r="N3201" s="1" t="s">
        <v>22</v>
      </c>
      <c r="O3201" s="4">
        <f t="shared" si="49"/>
        <v>0</v>
      </c>
    </row>
    <row r="3202" spans="1:15">
      <c r="A3202" s="1" t="s">
        <v>3242</v>
      </c>
      <c r="B3202" s="2">
        <v>45005</v>
      </c>
      <c r="C3202" s="13" t="str">
        <f>TEXT(bbdd_Social_Media_Trends[[#This Row],[Post_Date]],"aaaa-mm")</f>
        <v>2023-03</v>
      </c>
      <c r="D3202" s="1" t="s">
        <v>27</v>
      </c>
      <c r="E3202" s="1" t="s">
        <v>52</v>
      </c>
      <c r="F3202" s="1" t="s">
        <v>20</v>
      </c>
      <c r="G3202" s="1" t="s">
        <v>60</v>
      </c>
      <c r="H3202">
        <v>3861892</v>
      </c>
      <c r="I3202">
        <v>47708</v>
      </c>
      <c r="J3202">
        <v>76578</v>
      </c>
      <c r="K3202">
        <v>37640</v>
      </c>
      <c r="L3202">
        <f>bbdd_Social_Media_Trends[[#This Row],[Likes]]+bbdd_Social_Media_Trends[[#This Row],[Shares]]+bbdd_Social_Media_Trends[[#This Row],[Comments]]</f>
        <v>161926</v>
      </c>
      <c r="M3202">
        <f>bbdd_Social_Media_Trends[[#This Row],[Interactions]]/bbdd_Social_Media_Trends[[#This Row],[Views]]</f>
        <v>4.1929189112486831E-2</v>
      </c>
      <c r="N3202" s="1" t="s">
        <v>29</v>
      </c>
      <c r="O3202" s="4">
        <f t="shared" ref="O3202:O3265" si="50">IF(ISERROR(VLOOKUP(A3202,A3203:A8200,1,FALSE)),0, 1)</f>
        <v>0</v>
      </c>
    </row>
    <row r="3203" spans="1:15">
      <c r="A3203" s="1" t="s">
        <v>3243</v>
      </c>
      <c r="B3203" s="2">
        <v>44835</v>
      </c>
      <c r="C3203" s="13" t="str">
        <f>TEXT(bbdd_Social_Media_Trends[[#This Row],[Post_Date]],"aaaa-mm")</f>
        <v>2022-10</v>
      </c>
      <c r="D3203" s="1" t="s">
        <v>24</v>
      </c>
      <c r="E3203" s="1" t="s">
        <v>19</v>
      </c>
      <c r="F3203" s="1" t="s">
        <v>32</v>
      </c>
      <c r="G3203" s="1" t="s">
        <v>25</v>
      </c>
      <c r="H3203">
        <v>4427716</v>
      </c>
      <c r="I3203">
        <v>109062</v>
      </c>
      <c r="J3203">
        <v>80947</v>
      </c>
      <c r="K3203">
        <v>40554</v>
      </c>
      <c r="L3203">
        <f>bbdd_Social_Media_Trends[[#This Row],[Likes]]+bbdd_Social_Media_Trends[[#This Row],[Shares]]+bbdd_Social_Media_Trends[[#This Row],[Comments]]</f>
        <v>230563</v>
      </c>
      <c r="M3203">
        <f>bbdd_Social_Media_Trends[[#This Row],[Interactions]]/bbdd_Social_Media_Trends[[#This Row],[Views]]</f>
        <v>5.2072671327609989E-2</v>
      </c>
      <c r="N3203" s="1" t="s">
        <v>16</v>
      </c>
      <c r="O3203" s="4">
        <f t="shared" si="50"/>
        <v>0</v>
      </c>
    </row>
    <row r="3204" spans="1:15">
      <c r="A3204" s="1" t="s">
        <v>3244</v>
      </c>
      <c r="B3204" s="2">
        <v>44799</v>
      </c>
      <c r="C3204" s="13" t="str">
        <f>TEXT(bbdd_Social_Media_Trends[[#This Row],[Post_Date]],"aaaa-mm")</f>
        <v>2022-08</v>
      </c>
      <c r="D3204" s="1" t="s">
        <v>27</v>
      </c>
      <c r="E3204" s="1" t="s">
        <v>19</v>
      </c>
      <c r="F3204" s="1" t="s">
        <v>14</v>
      </c>
      <c r="G3204" s="1" t="s">
        <v>15</v>
      </c>
      <c r="H3204">
        <v>4806719</v>
      </c>
      <c r="I3204">
        <v>334394</v>
      </c>
      <c r="J3204">
        <v>46223</v>
      </c>
      <c r="K3204">
        <v>41057</v>
      </c>
      <c r="L3204">
        <f>bbdd_Social_Media_Trends[[#This Row],[Likes]]+bbdd_Social_Media_Trends[[#This Row],[Shares]]+bbdd_Social_Media_Trends[[#This Row],[Comments]]</f>
        <v>421674</v>
      </c>
      <c r="M3204">
        <f>bbdd_Social_Media_Trends[[#This Row],[Interactions]]/bbdd_Social_Media_Trends[[#This Row],[Views]]</f>
        <v>8.7725951943519065E-2</v>
      </c>
      <c r="N3204" s="1" t="s">
        <v>29</v>
      </c>
      <c r="O3204" s="4">
        <f t="shared" si="50"/>
        <v>0</v>
      </c>
    </row>
    <row r="3205" spans="1:15">
      <c r="A3205" s="1" t="s">
        <v>3245</v>
      </c>
      <c r="B3205" s="2">
        <v>45003</v>
      </c>
      <c r="C3205" s="13" t="str">
        <f>TEXT(bbdd_Social_Media_Trends[[#This Row],[Post_Date]],"aaaa-mm")</f>
        <v>2023-03</v>
      </c>
      <c r="D3205" s="1" t="s">
        <v>24</v>
      </c>
      <c r="E3205" s="1" t="s">
        <v>31</v>
      </c>
      <c r="F3205" s="1" t="s">
        <v>41</v>
      </c>
      <c r="G3205" s="1" t="s">
        <v>50</v>
      </c>
      <c r="H3205">
        <v>4814733</v>
      </c>
      <c r="I3205">
        <v>413922</v>
      </c>
      <c r="J3205">
        <v>85371</v>
      </c>
      <c r="K3205">
        <v>14507</v>
      </c>
      <c r="L3205">
        <f>bbdd_Social_Media_Trends[[#This Row],[Likes]]+bbdd_Social_Media_Trends[[#This Row],[Shares]]+bbdd_Social_Media_Trends[[#This Row],[Comments]]</f>
        <v>513800</v>
      </c>
      <c r="M3205">
        <f>bbdd_Social_Media_Trends[[#This Row],[Interactions]]/bbdd_Social_Media_Trends[[#This Row],[Views]]</f>
        <v>0.10671412101148703</v>
      </c>
      <c r="N3205" s="1" t="s">
        <v>16</v>
      </c>
      <c r="O3205" s="4">
        <f t="shared" si="50"/>
        <v>0</v>
      </c>
    </row>
    <row r="3206" spans="1:15">
      <c r="A3206" s="1" t="s">
        <v>3246</v>
      </c>
      <c r="B3206" s="2">
        <v>44606</v>
      </c>
      <c r="C3206" s="13" t="str">
        <f>TEXT(bbdd_Social_Media_Trends[[#This Row],[Post_Date]],"aaaa-mm")</f>
        <v>2022-02</v>
      </c>
      <c r="D3206" s="1" t="s">
        <v>12</v>
      </c>
      <c r="E3206" s="1" t="s">
        <v>46</v>
      </c>
      <c r="F3206" s="1" t="s">
        <v>36</v>
      </c>
      <c r="G3206" s="1" t="s">
        <v>25</v>
      </c>
      <c r="H3206">
        <v>3946834</v>
      </c>
      <c r="I3206">
        <v>394401</v>
      </c>
      <c r="J3206">
        <v>54346</v>
      </c>
      <c r="K3206">
        <v>6258</v>
      </c>
      <c r="L3206">
        <f>bbdd_Social_Media_Trends[[#This Row],[Likes]]+bbdd_Social_Media_Trends[[#This Row],[Shares]]+bbdd_Social_Media_Trends[[#This Row],[Comments]]</f>
        <v>455005</v>
      </c>
      <c r="M3206">
        <f>bbdd_Social_Media_Trends[[#This Row],[Interactions]]/bbdd_Social_Media_Trends[[#This Row],[Views]]</f>
        <v>0.11528354118769626</v>
      </c>
      <c r="N3206" s="1" t="s">
        <v>22</v>
      </c>
      <c r="O3206" s="4">
        <f t="shared" si="50"/>
        <v>0</v>
      </c>
    </row>
    <row r="3207" spans="1:15">
      <c r="A3207" s="1" t="s">
        <v>3247</v>
      </c>
      <c r="B3207" s="2">
        <v>45133</v>
      </c>
      <c r="C3207" s="13" t="str">
        <f>TEXT(bbdd_Social_Media_Trends[[#This Row],[Post_Date]],"aaaa-mm")</f>
        <v>2023-07</v>
      </c>
      <c r="D3207" s="1" t="s">
        <v>27</v>
      </c>
      <c r="E3207" s="1" t="s">
        <v>59</v>
      </c>
      <c r="F3207" s="1" t="s">
        <v>14</v>
      </c>
      <c r="G3207" s="1" t="s">
        <v>28</v>
      </c>
      <c r="H3207">
        <v>1269726</v>
      </c>
      <c r="I3207">
        <v>270115</v>
      </c>
      <c r="J3207">
        <v>42913</v>
      </c>
      <c r="K3207">
        <v>11512</v>
      </c>
      <c r="L3207">
        <f>bbdd_Social_Media_Trends[[#This Row],[Likes]]+bbdd_Social_Media_Trends[[#This Row],[Shares]]+bbdd_Social_Media_Trends[[#This Row],[Comments]]</f>
        <v>324540</v>
      </c>
      <c r="M3207">
        <f>bbdd_Social_Media_Trends[[#This Row],[Interactions]]/bbdd_Social_Media_Trends[[#This Row],[Views]]</f>
        <v>0.25559845194947572</v>
      </c>
      <c r="N3207" s="1" t="s">
        <v>16</v>
      </c>
      <c r="O3207" s="4">
        <f t="shared" si="50"/>
        <v>0</v>
      </c>
    </row>
    <row r="3208" spans="1:15">
      <c r="A3208" s="1" t="s">
        <v>3248</v>
      </c>
      <c r="B3208" s="2">
        <v>45223</v>
      </c>
      <c r="C3208" s="13" t="str">
        <f>TEXT(bbdd_Social_Media_Trends[[#This Row],[Post_Date]],"aaaa-mm")</f>
        <v>2023-10</v>
      </c>
      <c r="D3208" s="1" t="s">
        <v>24</v>
      </c>
      <c r="E3208" s="1" t="s">
        <v>57</v>
      </c>
      <c r="F3208" s="1" t="s">
        <v>32</v>
      </c>
      <c r="G3208" s="1" t="s">
        <v>15</v>
      </c>
      <c r="H3208">
        <v>4079564</v>
      </c>
      <c r="I3208">
        <v>286423</v>
      </c>
      <c r="J3208">
        <v>76936</v>
      </c>
      <c r="K3208">
        <v>10893</v>
      </c>
      <c r="L3208">
        <f>bbdd_Social_Media_Trends[[#This Row],[Likes]]+bbdd_Social_Media_Trends[[#This Row],[Shares]]+bbdd_Social_Media_Trends[[#This Row],[Comments]]</f>
        <v>374252</v>
      </c>
      <c r="M3208">
        <f>bbdd_Social_Media_Trends[[#This Row],[Interactions]]/bbdd_Social_Media_Trends[[#This Row],[Views]]</f>
        <v>9.1738234772147223E-2</v>
      </c>
      <c r="N3208" s="1" t="s">
        <v>22</v>
      </c>
      <c r="O3208" s="4">
        <f t="shared" si="50"/>
        <v>0</v>
      </c>
    </row>
    <row r="3209" spans="1:15">
      <c r="A3209" s="1" t="s">
        <v>3249</v>
      </c>
      <c r="B3209" s="2">
        <v>44918</v>
      </c>
      <c r="C3209" s="13" t="str">
        <f>TEXT(bbdd_Social_Media_Trends[[#This Row],[Post_Date]],"aaaa-mm")</f>
        <v>2022-12</v>
      </c>
      <c r="D3209" s="1" t="s">
        <v>18</v>
      </c>
      <c r="E3209" s="1" t="s">
        <v>13</v>
      </c>
      <c r="F3209" s="1" t="s">
        <v>32</v>
      </c>
      <c r="G3209" s="1" t="s">
        <v>21</v>
      </c>
      <c r="H3209">
        <v>4431107</v>
      </c>
      <c r="I3209">
        <v>465657</v>
      </c>
      <c r="J3209">
        <v>33665</v>
      </c>
      <c r="K3209">
        <v>5015</v>
      </c>
      <c r="L3209">
        <f>bbdd_Social_Media_Trends[[#This Row],[Likes]]+bbdd_Social_Media_Trends[[#This Row],[Shares]]+bbdd_Social_Media_Trends[[#This Row],[Comments]]</f>
        <v>504337</v>
      </c>
      <c r="M3209">
        <f>bbdd_Social_Media_Trends[[#This Row],[Interactions]]/bbdd_Social_Media_Trends[[#This Row],[Views]]</f>
        <v>0.11381738242836384</v>
      </c>
      <c r="N3209" s="1" t="s">
        <v>22</v>
      </c>
      <c r="O3209" s="4">
        <f t="shared" si="50"/>
        <v>0</v>
      </c>
    </row>
    <row r="3210" spans="1:15">
      <c r="A3210" s="1" t="s">
        <v>3250</v>
      </c>
      <c r="B3210" s="2">
        <v>45255</v>
      </c>
      <c r="C3210" s="13" t="str">
        <f>TEXT(bbdd_Social_Media_Trends[[#This Row],[Post_Date]],"aaaa-mm")</f>
        <v>2023-11</v>
      </c>
      <c r="D3210" s="1" t="s">
        <v>27</v>
      </c>
      <c r="E3210" s="1" t="s">
        <v>13</v>
      </c>
      <c r="F3210" s="1" t="s">
        <v>41</v>
      </c>
      <c r="G3210" s="1" t="s">
        <v>44</v>
      </c>
      <c r="H3210">
        <v>4020489</v>
      </c>
      <c r="I3210">
        <v>25700</v>
      </c>
      <c r="J3210">
        <v>44736</v>
      </c>
      <c r="K3210">
        <v>49114</v>
      </c>
      <c r="L3210">
        <f>bbdd_Social_Media_Trends[[#This Row],[Likes]]+bbdd_Social_Media_Trends[[#This Row],[Shares]]+bbdd_Social_Media_Trends[[#This Row],[Comments]]</f>
        <v>119550</v>
      </c>
      <c r="M3210">
        <f>bbdd_Social_Media_Trends[[#This Row],[Interactions]]/bbdd_Social_Media_Trends[[#This Row],[Views]]</f>
        <v>2.9735188928510934E-2</v>
      </c>
      <c r="N3210" s="1" t="s">
        <v>29</v>
      </c>
      <c r="O3210" s="4">
        <f t="shared" si="50"/>
        <v>0</v>
      </c>
    </row>
    <row r="3211" spans="1:15">
      <c r="A3211" s="1" t="s">
        <v>3251</v>
      </c>
      <c r="B3211" s="2">
        <v>44931</v>
      </c>
      <c r="C3211" s="13" t="str">
        <f>TEXT(bbdd_Social_Media_Trends[[#This Row],[Post_Date]],"aaaa-mm")</f>
        <v>2023-01</v>
      </c>
      <c r="D3211" s="1" t="s">
        <v>18</v>
      </c>
      <c r="E3211" s="1" t="s">
        <v>19</v>
      </c>
      <c r="F3211" s="1" t="s">
        <v>14</v>
      </c>
      <c r="G3211" s="1" t="s">
        <v>28</v>
      </c>
      <c r="H3211">
        <v>2982515</v>
      </c>
      <c r="I3211">
        <v>223769</v>
      </c>
      <c r="J3211">
        <v>87424</v>
      </c>
      <c r="K3211">
        <v>11556</v>
      </c>
      <c r="L3211">
        <f>bbdd_Social_Media_Trends[[#This Row],[Likes]]+bbdd_Social_Media_Trends[[#This Row],[Shares]]+bbdd_Social_Media_Trends[[#This Row],[Comments]]</f>
        <v>322749</v>
      </c>
      <c r="M3211">
        <f>bbdd_Social_Media_Trends[[#This Row],[Interactions]]/bbdd_Social_Media_Trends[[#This Row],[Views]]</f>
        <v>0.10821370554716406</v>
      </c>
      <c r="N3211" s="1" t="s">
        <v>16</v>
      </c>
      <c r="O3211" s="4">
        <f t="shared" si="50"/>
        <v>0</v>
      </c>
    </row>
    <row r="3212" spans="1:15">
      <c r="A3212" s="1" t="s">
        <v>3252</v>
      </c>
      <c r="B3212" s="2">
        <v>44735</v>
      </c>
      <c r="C3212" s="13" t="str">
        <f>TEXT(bbdd_Social_Media_Trends[[#This Row],[Post_Date]],"aaaa-mm")</f>
        <v>2022-06</v>
      </c>
      <c r="D3212" s="1" t="s">
        <v>27</v>
      </c>
      <c r="E3212" s="1" t="s">
        <v>49</v>
      </c>
      <c r="F3212" s="1" t="s">
        <v>14</v>
      </c>
      <c r="G3212" s="1" t="s">
        <v>60</v>
      </c>
      <c r="H3212">
        <v>556692</v>
      </c>
      <c r="I3212">
        <v>349917</v>
      </c>
      <c r="J3212">
        <v>96965</v>
      </c>
      <c r="K3212">
        <v>6379</v>
      </c>
      <c r="L3212">
        <f>bbdd_Social_Media_Trends[[#This Row],[Likes]]+bbdd_Social_Media_Trends[[#This Row],[Shares]]+bbdd_Social_Media_Trends[[#This Row],[Comments]]</f>
        <v>453261</v>
      </c>
      <c r="M3212">
        <f>bbdd_Social_Media_Trends[[#This Row],[Interactions]]/bbdd_Social_Media_Trends[[#This Row],[Views]]</f>
        <v>0.81420426375805655</v>
      </c>
      <c r="N3212" s="1" t="s">
        <v>29</v>
      </c>
      <c r="O3212" s="4">
        <f t="shared" si="50"/>
        <v>0</v>
      </c>
    </row>
    <row r="3213" spans="1:15">
      <c r="A3213" s="1" t="s">
        <v>3253</v>
      </c>
      <c r="B3213" s="2">
        <v>45024</v>
      </c>
      <c r="C3213" s="13" t="str">
        <f>TEXT(bbdd_Social_Media_Trends[[#This Row],[Post_Date]],"aaaa-mm")</f>
        <v>2023-04</v>
      </c>
      <c r="D3213" s="1" t="s">
        <v>18</v>
      </c>
      <c r="E3213" s="1" t="s">
        <v>31</v>
      </c>
      <c r="F3213" s="1" t="s">
        <v>36</v>
      </c>
      <c r="G3213" s="1" t="s">
        <v>44</v>
      </c>
      <c r="H3213">
        <v>2487151</v>
      </c>
      <c r="I3213">
        <v>309174</v>
      </c>
      <c r="J3213">
        <v>3823</v>
      </c>
      <c r="K3213">
        <v>14068</v>
      </c>
      <c r="L3213">
        <f>bbdd_Social_Media_Trends[[#This Row],[Likes]]+bbdd_Social_Media_Trends[[#This Row],[Shares]]+bbdd_Social_Media_Trends[[#This Row],[Comments]]</f>
        <v>327065</v>
      </c>
      <c r="M3213">
        <f>bbdd_Social_Media_Trends[[#This Row],[Interactions]]/bbdd_Social_Media_Trends[[#This Row],[Views]]</f>
        <v>0.13150186699561064</v>
      </c>
      <c r="N3213" s="1" t="s">
        <v>16</v>
      </c>
      <c r="O3213" s="4">
        <f t="shared" si="50"/>
        <v>0</v>
      </c>
    </row>
    <row r="3214" spans="1:15">
      <c r="A3214" s="1" t="s">
        <v>3254</v>
      </c>
      <c r="B3214" s="2">
        <v>45078</v>
      </c>
      <c r="C3214" s="13" t="str">
        <f>TEXT(bbdd_Social_Media_Trends[[#This Row],[Post_Date]],"aaaa-mm")</f>
        <v>2023-06</v>
      </c>
      <c r="D3214" s="1" t="s">
        <v>18</v>
      </c>
      <c r="E3214" s="1" t="s">
        <v>13</v>
      </c>
      <c r="F3214" s="1" t="s">
        <v>41</v>
      </c>
      <c r="G3214" s="1" t="s">
        <v>44</v>
      </c>
      <c r="H3214">
        <v>827453</v>
      </c>
      <c r="I3214">
        <v>98572</v>
      </c>
      <c r="J3214">
        <v>86466</v>
      </c>
      <c r="K3214">
        <v>22004</v>
      </c>
      <c r="L3214">
        <f>bbdd_Social_Media_Trends[[#This Row],[Likes]]+bbdd_Social_Media_Trends[[#This Row],[Shares]]+bbdd_Social_Media_Trends[[#This Row],[Comments]]</f>
        <v>207042</v>
      </c>
      <c r="M3214">
        <f>bbdd_Social_Media_Trends[[#This Row],[Interactions]]/bbdd_Social_Media_Trends[[#This Row],[Views]]</f>
        <v>0.25021602435425333</v>
      </c>
      <c r="N3214" s="1" t="s">
        <v>16</v>
      </c>
      <c r="O3214" s="4">
        <f t="shared" si="50"/>
        <v>0</v>
      </c>
    </row>
    <row r="3215" spans="1:15">
      <c r="A3215" s="1" t="s">
        <v>3255</v>
      </c>
      <c r="B3215" s="2">
        <v>45189</v>
      </c>
      <c r="C3215" s="13" t="str">
        <f>TEXT(bbdd_Social_Media_Trends[[#This Row],[Post_Date]],"aaaa-mm")</f>
        <v>2023-09</v>
      </c>
      <c r="D3215" s="1" t="s">
        <v>27</v>
      </c>
      <c r="E3215" s="1" t="s">
        <v>46</v>
      </c>
      <c r="F3215" s="1" t="s">
        <v>36</v>
      </c>
      <c r="G3215" s="1" t="s">
        <v>15</v>
      </c>
      <c r="H3215">
        <v>724983</v>
      </c>
      <c r="I3215">
        <v>68237</v>
      </c>
      <c r="J3215">
        <v>29413</v>
      </c>
      <c r="K3215">
        <v>27681</v>
      </c>
      <c r="L3215">
        <f>bbdd_Social_Media_Trends[[#This Row],[Likes]]+bbdd_Social_Media_Trends[[#This Row],[Shares]]+bbdd_Social_Media_Trends[[#This Row],[Comments]]</f>
        <v>125331</v>
      </c>
      <c r="M3215">
        <f>bbdd_Social_Media_Trends[[#This Row],[Interactions]]/bbdd_Social_Media_Trends[[#This Row],[Views]]</f>
        <v>0.17287439843417018</v>
      </c>
      <c r="N3215" s="1" t="s">
        <v>22</v>
      </c>
      <c r="O3215" s="4">
        <f t="shared" si="50"/>
        <v>0</v>
      </c>
    </row>
    <row r="3216" spans="1:15">
      <c r="A3216" s="1" t="s">
        <v>3256</v>
      </c>
      <c r="B3216" s="2">
        <v>44961</v>
      </c>
      <c r="C3216" s="13" t="str">
        <f>TEXT(bbdd_Social_Media_Trends[[#This Row],[Post_Date]],"aaaa-mm")</f>
        <v>2023-02</v>
      </c>
      <c r="D3216" s="1" t="s">
        <v>24</v>
      </c>
      <c r="E3216" s="1" t="s">
        <v>46</v>
      </c>
      <c r="F3216" s="1" t="s">
        <v>14</v>
      </c>
      <c r="G3216" s="1" t="s">
        <v>15</v>
      </c>
      <c r="H3216">
        <v>1468817</v>
      </c>
      <c r="I3216">
        <v>150762</v>
      </c>
      <c r="J3216">
        <v>99579</v>
      </c>
      <c r="K3216">
        <v>1486</v>
      </c>
      <c r="L3216">
        <f>bbdd_Social_Media_Trends[[#This Row],[Likes]]+bbdd_Social_Media_Trends[[#This Row],[Shares]]+bbdd_Social_Media_Trends[[#This Row],[Comments]]</f>
        <v>251827</v>
      </c>
      <c r="M3216">
        <f>bbdd_Social_Media_Trends[[#This Row],[Interactions]]/bbdd_Social_Media_Trends[[#This Row],[Views]]</f>
        <v>0.17144885986477554</v>
      </c>
      <c r="N3216" s="1" t="s">
        <v>16</v>
      </c>
      <c r="O3216" s="4">
        <f t="shared" si="50"/>
        <v>0</v>
      </c>
    </row>
    <row r="3217" spans="1:15">
      <c r="A3217" s="1" t="s">
        <v>3257</v>
      </c>
      <c r="B3217" s="2">
        <v>44890</v>
      </c>
      <c r="C3217" s="13" t="str">
        <f>TEXT(bbdd_Social_Media_Trends[[#This Row],[Post_Date]],"aaaa-mm")</f>
        <v>2022-11</v>
      </c>
      <c r="D3217" s="1" t="s">
        <v>27</v>
      </c>
      <c r="E3217" s="1" t="s">
        <v>35</v>
      </c>
      <c r="F3217" s="1" t="s">
        <v>20</v>
      </c>
      <c r="G3217" s="1" t="s">
        <v>15</v>
      </c>
      <c r="H3217">
        <v>3186028</v>
      </c>
      <c r="I3217">
        <v>219247</v>
      </c>
      <c r="J3217">
        <v>83057</v>
      </c>
      <c r="K3217">
        <v>28304</v>
      </c>
      <c r="L3217">
        <f>bbdd_Social_Media_Trends[[#This Row],[Likes]]+bbdd_Social_Media_Trends[[#This Row],[Shares]]+bbdd_Social_Media_Trends[[#This Row],[Comments]]</f>
        <v>330608</v>
      </c>
      <c r="M3217">
        <f>bbdd_Social_Media_Trends[[#This Row],[Interactions]]/bbdd_Social_Media_Trends[[#This Row],[Views]]</f>
        <v>0.10376807736780719</v>
      </c>
      <c r="N3217" s="1" t="s">
        <v>22</v>
      </c>
      <c r="O3217" s="4">
        <f t="shared" si="50"/>
        <v>0</v>
      </c>
    </row>
    <row r="3218" spans="1:15">
      <c r="A3218" s="1" t="s">
        <v>3258</v>
      </c>
      <c r="B3218" s="2">
        <v>45232</v>
      </c>
      <c r="C3218" s="13" t="str">
        <f>TEXT(bbdd_Social_Media_Trends[[#This Row],[Post_Date]],"aaaa-mm")</f>
        <v>2023-11</v>
      </c>
      <c r="D3218" s="1" t="s">
        <v>12</v>
      </c>
      <c r="E3218" s="1" t="s">
        <v>57</v>
      </c>
      <c r="F3218" s="1" t="s">
        <v>41</v>
      </c>
      <c r="G3218" s="1" t="s">
        <v>44</v>
      </c>
      <c r="H3218">
        <v>4508915</v>
      </c>
      <c r="I3218">
        <v>87132</v>
      </c>
      <c r="J3218">
        <v>11145</v>
      </c>
      <c r="K3218">
        <v>1464</v>
      </c>
      <c r="L3218">
        <f>bbdd_Social_Media_Trends[[#This Row],[Likes]]+bbdd_Social_Media_Trends[[#This Row],[Shares]]+bbdd_Social_Media_Trends[[#This Row],[Comments]]</f>
        <v>99741</v>
      </c>
      <c r="M3218">
        <f>bbdd_Social_Media_Trends[[#This Row],[Interactions]]/bbdd_Social_Media_Trends[[#This Row],[Views]]</f>
        <v>2.2120842819170466E-2</v>
      </c>
      <c r="N3218" s="1" t="s">
        <v>16</v>
      </c>
      <c r="O3218" s="4">
        <f t="shared" si="50"/>
        <v>0</v>
      </c>
    </row>
    <row r="3219" spans="1:15">
      <c r="A3219" s="1" t="s">
        <v>3259</v>
      </c>
      <c r="B3219" s="2">
        <v>44637</v>
      </c>
      <c r="C3219" s="13" t="str">
        <f>TEXT(bbdd_Social_Media_Trends[[#This Row],[Post_Date]],"aaaa-mm")</f>
        <v>2022-03</v>
      </c>
      <c r="D3219" s="1" t="s">
        <v>18</v>
      </c>
      <c r="E3219" s="1" t="s">
        <v>49</v>
      </c>
      <c r="F3219" s="1" t="s">
        <v>14</v>
      </c>
      <c r="G3219" s="1" t="s">
        <v>60</v>
      </c>
      <c r="H3219">
        <v>4397591</v>
      </c>
      <c r="I3219">
        <v>416382</v>
      </c>
      <c r="J3219">
        <v>88301</v>
      </c>
      <c r="K3219">
        <v>47488</v>
      </c>
      <c r="L3219">
        <f>bbdd_Social_Media_Trends[[#This Row],[Likes]]+bbdd_Social_Media_Trends[[#This Row],[Shares]]+bbdd_Social_Media_Trends[[#This Row],[Comments]]</f>
        <v>552171</v>
      </c>
      <c r="M3219">
        <f>bbdd_Social_Media_Trends[[#This Row],[Interactions]]/bbdd_Social_Media_Trends[[#This Row],[Views]]</f>
        <v>0.12556215437042689</v>
      </c>
      <c r="N3219" s="1" t="s">
        <v>22</v>
      </c>
      <c r="O3219" s="4">
        <f t="shared" si="50"/>
        <v>0</v>
      </c>
    </row>
    <row r="3220" spans="1:15">
      <c r="A3220" s="1" t="s">
        <v>3260</v>
      </c>
      <c r="B3220" s="2">
        <v>44817</v>
      </c>
      <c r="C3220" s="13" t="str">
        <f>TEXT(bbdd_Social_Media_Trends[[#This Row],[Post_Date]],"aaaa-mm")</f>
        <v>2022-09</v>
      </c>
      <c r="D3220" s="1" t="s">
        <v>27</v>
      </c>
      <c r="E3220" s="1" t="s">
        <v>19</v>
      </c>
      <c r="F3220" s="1" t="s">
        <v>32</v>
      </c>
      <c r="G3220" s="1" t="s">
        <v>44</v>
      </c>
      <c r="H3220">
        <v>3601578</v>
      </c>
      <c r="I3220">
        <v>471857</v>
      </c>
      <c r="J3220">
        <v>28736</v>
      </c>
      <c r="K3220">
        <v>45781</v>
      </c>
      <c r="L3220">
        <f>bbdd_Social_Media_Trends[[#This Row],[Likes]]+bbdd_Social_Media_Trends[[#This Row],[Shares]]+bbdd_Social_Media_Trends[[#This Row],[Comments]]</f>
        <v>546374</v>
      </c>
      <c r="M3220">
        <f>bbdd_Social_Media_Trends[[#This Row],[Interactions]]/bbdd_Social_Media_Trends[[#This Row],[Views]]</f>
        <v>0.15170405860986491</v>
      </c>
      <c r="N3220" s="1" t="s">
        <v>22</v>
      </c>
      <c r="O3220" s="4">
        <f t="shared" si="50"/>
        <v>0</v>
      </c>
    </row>
    <row r="3221" spans="1:15">
      <c r="A3221" s="1" t="s">
        <v>3261</v>
      </c>
      <c r="B3221" s="2">
        <v>44747</v>
      </c>
      <c r="C3221" s="13" t="str">
        <f>TEXT(bbdd_Social_Media_Trends[[#This Row],[Post_Date]],"aaaa-mm")</f>
        <v>2022-07</v>
      </c>
      <c r="D3221" s="1" t="s">
        <v>24</v>
      </c>
      <c r="E3221" s="1" t="s">
        <v>49</v>
      </c>
      <c r="F3221" s="1" t="s">
        <v>14</v>
      </c>
      <c r="G3221" s="1" t="s">
        <v>60</v>
      </c>
      <c r="H3221">
        <v>3841456</v>
      </c>
      <c r="I3221">
        <v>348089</v>
      </c>
      <c r="J3221">
        <v>61193</v>
      </c>
      <c r="K3221">
        <v>14943</v>
      </c>
      <c r="L3221">
        <f>bbdd_Social_Media_Trends[[#This Row],[Likes]]+bbdd_Social_Media_Trends[[#This Row],[Shares]]+bbdd_Social_Media_Trends[[#This Row],[Comments]]</f>
        <v>424225</v>
      </c>
      <c r="M3221">
        <f>bbdd_Social_Media_Trends[[#This Row],[Interactions]]/bbdd_Social_Media_Trends[[#This Row],[Views]]</f>
        <v>0.11043338775714208</v>
      </c>
      <c r="N3221" s="1" t="s">
        <v>16</v>
      </c>
      <c r="O3221" s="4">
        <f t="shared" si="50"/>
        <v>0</v>
      </c>
    </row>
    <row r="3222" spans="1:15">
      <c r="A3222" s="1" t="s">
        <v>3262</v>
      </c>
      <c r="B3222" s="2">
        <v>45114</v>
      </c>
      <c r="C3222" s="13" t="str">
        <f>TEXT(bbdd_Social_Media_Trends[[#This Row],[Post_Date]],"aaaa-mm")</f>
        <v>2023-07</v>
      </c>
      <c r="D3222" s="1" t="s">
        <v>27</v>
      </c>
      <c r="E3222" s="1" t="s">
        <v>49</v>
      </c>
      <c r="F3222" s="1" t="s">
        <v>20</v>
      </c>
      <c r="G3222" s="1" t="s">
        <v>25</v>
      </c>
      <c r="H3222">
        <v>1034261</v>
      </c>
      <c r="I3222">
        <v>195633</v>
      </c>
      <c r="J3222">
        <v>15859</v>
      </c>
      <c r="K3222">
        <v>20583</v>
      </c>
      <c r="L3222">
        <f>bbdd_Social_Media_Trends[[#This Row],[Likes]]+bbdd_Social_Media_Trends[[#This Row],[Shares]]+bbdd_Social_Media_Trends[[#This Row],[Comments]]</f>
        <v>232075</v>
      </c>
      <c r="M3222">
        <f>bbdd_Social_Media_Trends[[#This Row],[Interactions]]/bbdd_Social_Media_Trends[[#This Row],[Views]]</f>
        <v>0.22438726781731111</v>
      </c>
      <c r="N3222" s="1" t="s">
        <v>29</v>
      </c>
      <c r="O3222" s="4">
        <f t="shared" si="50"/>
        <v>0</v>
      </c>
    </row>
    <row r="3223" spans="1:15">
      <c r="A3223" s="1" t="s">
        <v>3263</v>
      </c>
      <c r="B3223" s="2">
        <v>45183</v>
      </c>
      <c r="C3223" s="13" t="str">
        <f>TEXT(bbdd_Social_Media_Trends[[#This Row],[Post_Date]],"aaaa-mm")</f>
        <v>2023-09</v>
      </c>
      <c r="D3223" s="1" t="s">
        <v>18</v>
      </c>
      <c r="E3223" s="1" t="s">
        <v>57</v>
      </c>
      <c r="F3223" s="1" t="s">
        <v>47</v>
      </c>
      <c r="G3223" s="1" t="s">
        <v>28</v>
      </c>
      <c r="H3223">
        <v>604410</v>
      </c>
      <c r="I3223">
        <v>281512</v>
      </c>
      <c r="J3223">
        <v>29457</v>
      </c>
      <c r="K3223">
        <v>28963</v>
      </c>
      <c r="L3223">
        <f>bbdd_Social_Media_Trends[[#This Row],[Likes]]+bbdd_Social_Media_Trends[[#This Row],[Shares]]+bbdd_Social_Media_Trends[[#This Row],[Comments]]</f>
        <v>339932</v>
      </c>
      <c r="M3223">
        <f>bbdd_Social_Media_Trends[[#This Row],[Interactions]]/bbdd_Social_Media_Trends[[#This Row],[Views]]</f>
        <v>0.56241954964345398</v>
      </c>
      <c r="N3223" s="1" t="s">
        <v>22</v>
      </c>
      <c r="O3223" s="4">
        <f t="shared" si="50"/>
        <v>0</v>
      </c>
    </row>
    <row r="3224" spans="1:15">
      <c r="A3224" s="1" t="s">
        <v>3264</v>
      </c>
      <c r="B3224" s="2">
        <v>45121</v>
      </c>
      <c r="C3224" s="13" t="str">
        <f>TEXT(bbdd_Social_Media_Trends[[#This Row],[Post_Date]],"aaaa-mm")</f>
        <v>2023-07</v>
      </c>
      <c r="D3224" s="1" t="s">
        <v>27</v>
      </c>
      <c r="E3224" s="1" t="s">
        <v>39</v>
      </c>
      <c r="F3224" s="1" t="s">
        <v>32</v>
      </c>
      <c r="G3224" s="1" t="s">
        <v>60</v>
      </c>
      <c r="H3224">
        <v>2028335</v>
      </c>
      <c r="I3224">
        <v>172803</v>
      </c>
      <c r="J3224">
        <v>2213</v>
      </c>
      <c r="K3224">
        <v>18377</v>
      </c>
      <c r="L3224">
        <f>bbdd_Social_Media_Trends[[#This Row],[Likes]]+bbdd_Social_Media_Trends[[#This Row],[Shares]]+bbdd_Social_Media_Trends[[#This Row],[Comments]]</f>
        <v>193393</v>
      </c>
      <c r="M3224">
        <f>bbdd_Social_Media_Trends[[#This Row],[Interactions]]/bbdd_Social_Media_Trends[[#This Row],[Views]]</f>
        <v>9.5345689937806136E-2</v>
      </c>
      <c r="N3224" s="1" t="s">
        <v>22</v>
      </c>
      <c r="O3224" s="4">
        <f t="shared" si="50"/>
        <v>0</v>
      </c>
    </row>
    <row r="3225" spans="1:15">
      <c r="A3225" s="1" t="s">
        <v>3265</v>
      </c>
      <c r="B3225" s="2">
        <v>44645</v>
      </c>
      <c r="C3225" s="13" t="str">
        <f>TEXT(bbdd_Social_Media_Trends[[#This Row],[Post_Date]],"aaaa-mm")</f>
        <v>2022-03</v>
      </c>
      <c r="D3225" s="1" t="s">
        <v>18</v>
      </c>
      <c r="E3225" s="1" t="s">
        <v>59</v>
      </c>
      <c r="F3225" s="1" t="s">
        <v>14</v>
      </c>
      <c r="G3225" s="1" t="s">
        <v>21</v>
      </c>
      <c r="H3225">
        <v>4771704</v>
      </c>
      <c r="I3225">
        <v>282262</v>
      </c>
      <c r="J3225">
        <v>66844</v>
      </c>
      <c r="K3225">
        <v>16684</v>
      </c>
      <c r="L3225">
        <f>bbdd_Social_Media_Trends[[#This Row],[Likes]]+bbdd_Social_Media_Trends[[#This Row],[Shares]]+bbdd_Social_Media_Trends[[#This Row],[Comments]]</f>
        <v>365790</v>
      </c>
      <c r="M3225">
        <f>bbdd_Social_Media_Trends[[#This Row],[Interactions]]/bbdd_Social_Media_Trends[[#This Row],[Views]]</f>
        <v>7.6658149793029914E-2</v>
      </c>
      <c r="N3225" s="1" t="s">
        <v>29</v>
      </c>
      <c r="O3225" s="4">
        <f t="shared" si="50"/>
        <v>0</v>
      </c>
    </row>
    <row r="3226" spans="1:15">
      <c r="A3226" s="1" t="s">
        <v>3266</v>
      </c>
      <c r="B3226" s="2">
        <v>44922</v>
      </c>
      <c r="C3226" s="13" t="str">
        <f>TEXT(bbdd_Social_Media_Trends[[#This Row],[Post_Date]],"aaaa-mm")</f>
        <v>2022-12</v>
      </c>
      <c r="D3226" s="1" t="s">
        <v>27</v>
      </c>
      <c r="E3226" s="1" t="s">
        <v>31</v>
      </c>
      <c r="F3226" s="1" t="s">
        <v>14</v>
      </c>
      <c r="G3226" s="1" t="s">
        <v>25</v>
      </c>
      <c r="H3226">
        <v>3411739</v>
      </c>
      <c r="I3226">
        <v>218368</v>
      </c>
      <c r="J3226">
        <v>44457</v>
      </c>
      <c r="K3226">
        <v>4186</v>
      </c>
      <c r="L3226">
        <f>bbdd_Social_Media_Trends[[#This Row],[Likes]]+bbdd_Social_Media_Trends[[#This Row],[Shares]]+bbdd_Social_Media_Trends[[#This Row],[Comments]]</f>
        <v>267011</v>
      </c>
      <c r="M3226">
        <f>bbdd_Social_Media_Trends[[#This Row],[Interactions]]/bbdd_Social_Media_Trends[[#This Row],[Views]]</f>
        <v>7.826243449454956E-2</v>
      </c>
      <c r="N3226" s="1" t="s">
        <v>16</v>
      </c>
      <c r="O3226" s="4">
        <f t="shared" si="50"/>
        <v>0</v>
      </c>
    </row>
    <row r="3227" spans="1:15">
      <c r="A3227" s="1" t="s">
        <v>3267</v>
      </c>
      <c r="B3227" s="2">
        <v>44656</v>
      </c>
      <c r="C3227" s="13" t="str">
        <f>TEXT(bbdd_Social_Media_Trends[[#This Row],[Post_Date]],"aaaa-mm")</f>
        <v>2022-04</v>
      </c>
      <c r="D3227" s="1" t="s">
        <v>12</v>
      </c>
      <c r="E3227" s="1" t="s">
        <v>39</v>
      </c>
      <c r="F3227" s="1" t="s">
        <v>47</v>
      </c>
      <c r="G3227" s="1" t="s">
        <v>25</v>
      </c>
      <c r="H3227">
        <v>4076916</v>
      </c>
      <c r="I3227">
        <v>432821</v>
      </c>
      <c r="J3227">
        <v>9865</v>
      </c>
      <c r="K3227">
        <v>39288</v>
      </c>
      <c r="L3227">
        <f>bbdd_Social_Media_Trends[[#This Row],[Likes]]+bbdd_Social_Media_Trends[[#This Row],[Shares]]+bbdd_Social_Media_Trends[[#This Row],[Comments]]</f>
        <v>481974</v>
      </c>
      <c r="M3227">
        <f>bbdd_Social_Media_Trends[[#This Row],[Interactions]]/bbdd_Social_Media_Trends[[#This Row],[Views]]</f>
        <v>0.11822024294834625</v>
      </c>
      <c r="N3227" s="1" t="s">
        <v>29</v>
      </c>
      <c r="O3227" s="4">
        <f t="shared" si="50"/>
        <v>0</v>
      </c>
    </row>
    <row r="3228" spans="1:15">
      <c r="A3228" s="1" t="s">
        <v>3268</v>
      </c>
      <c r="B3228" s="2">
        <v>45013</v>
      </c>
      <c r="C3228" s="13" t="str">
        <f>TEXT(bbdd_Social_Media_Trends[[#This Row],[Post_Date]],"aaaa-mm")</f>
        <v>2023-03</v>
      </c>
      <c r="D3228" s="1" t="s">
        <v>27</v>
      </c>
      <c r="E3228" s="1" t="s">
        <v>19</v>
      </c>
      <c r="F3228" s="1" t="s">
        <v>32</v>
      </c>
      <c r="G3228" s="1" t="s">
        <v>15</v>
      </c>
      <c r="H3228">
        <v>2758264</v>
      </c>
      <c r="I3228">
        <v>432567</v>
      </c>
      <c r="J3228">
        <v>21030</v>
      </c>
      <c r="K3228">
        <v>35843</v>
      </c>
      <c r="L3228">
        <f>bbdd_Social_Media_Trends[[#This Row],[Likes]]+bbdd_Social_Media_Trends[[#This Row],[Shares]]+bbdd_Social_Media_Trends[[#This Row],[Comments]]</f>
        <v>489440</v>
      </c>
      <c r="M3228">
        <f>bbdd_Social_Media_Trends[[#This Row],[Interactions]]/bbdd_Social_Media_Trends[[#This Row],[Views]]</f>
        <v>0.17744494363121152</v>
      </c>
      <c r="N3228" s="1" t="s">
        <v>22</v>
      </c>
      <c r="O3228" s="4">
        <f t="shared" si="50"/>
        <v>0</v>
      </c>
    </row>
    <row r="3229" spans="1:15">
      <c r="A3229" s="1" t="s">
        <v>3269</v>
      </c>
      <c r="B3229" s="2">
        <v>45075</v>
      </c>
      <c r="C3229" s="13" t="str">
        <f>TEXT(bbdd_Social_Media_Trends[[#This Row],[Post_Date]],"aaaa-mm")</f>
        <v>2023-05</v>
      </c>
      <c r="D3229" s="1" t="s">
        <v>12</v>
      </c>
      <c r="E3229" s="1" t="s">
        <v>59</v>
      </c>
      <c r="F3229" s="1" t="s">
        <v>47</v>
      </c>
      <c r="G3229" s="1" t="s">
        <v>37</v>
      </c>
      <c r="H3229">
        <v>3998415</v>
      </c>
      <c r="I3229">
        <v>388913</v>
      </c>
      <c r="J3229">
        <v>45669</v>
      </c>
      <c r="K3229">
        <v>9024</v>
      </c>
      <c r="L3229">
        <f>bbdd_Social_Media_Trends[[#This Row],[Likes]]+bbdd_Social_Media_Trends[[#This Row],[Shares]]+bbdd_Social_Media_Trends[[#This Row],[Comments]]</f>
        <v>443606</v>
      </c>
      <c r="M3229">
        <f>bbdd_Social_Media_Trends[[#This Row],[Interactions]]/bbdd_Social_Media_Trends[[#This Row],[Views]]</f>
        <v>0.11094546213937273</v>
      </c>
      <c r="N3229" s="1" t="s">
        <v>22</v>
      </c>
      <c r="O3229" s="4">
        <f t="shared" si="50"/>
        <v>0</v>
      </c>
    </row>
    <row r="3230" spans="1:15">
      <c r="A3230" s="1" t="s">
        <v>3270</v>
      </c>
      <c r="B3230" s="2">
        <v>45134</v>
      </c>
      <c r="C3230" s="13" t="str">
        <f>TEXT(bbdd_Social_Media_Trends[[#This Row],[Post_Date]],"aaaa-mm")</f>
        <v>2023-07</v>
      </c>
      <c r="D3230" s="1" t="s">
        <v>24</v>
      </c>
      <c r="E3230" s="1" t="s">
        <v>35</v>
      </c>
      <c r="F3230" s="1" t="s">
        <v>36</v>
      </c>
      <c r="G3230" s="1" t="s">
        <v>25</v>
      </c>
      <c r="H3230">
        <v>1042784</v>
      </c>
      <c r="I3230">
        <v>488595</v>
      </c>
      <c r="J3230">
        <v>87749</v>
      </c>
      <c r="K3230">
        <v>45019</v>
      </c>
      <c r="L3230">
        <f>bbdd_Social_Media_Trends[[#This Row],[Likes]]+bbdd_Social_Media_Trends[[#This Row],[Shares]]+bbdd_Social_Media_Trends[[#This Row],[Comments]]</f>
        <v>621363</v>
      </c>
      <c r="M3230">
        <f>bbdd_Social_Media_Trends[[#This Row],[Interactions]]/bbdd_Social_Media_Trends[[#This Row],[Views]]</f>
        <v>0.59586932672538129</v>
      </c>
      <c r="N3230" s="1" t="s">
        <v>16</v>
      </c>
      <c r="O3230" s="4">
        <f t="shared" si="50"/>
        <v>0</v>
      </c>
    </row>
    <row r="3231" spans="1:15">
      <c r="A3231" s="1" t="s">
        <v>3271</v>
      </c>
      <c r="B3231" s="2">
        <v>45208</v>
      </c>
      <c r="C3231" s="13" t="str">
        <f>TEXT(bbdd_Social_Media_Trends[[#This Row],[Post_Date]],"aaaa-mm")</f>
        <v>2023-10</v>
      </c>
      <c r="D3231" s="1" t="s">
        <v>18</v>
      </c>
      <c r="E3231" s="1" t="s">
        <v>19</v>
      </c>
      <c r="F3231" s="1" t="s">
        <v>32</v>
      </c>
      <c r="G3231" s="1" t="s">
        <v>60</v>
      </c>
      <c r="H3231">
        <v>4873492</v>
      </c>
      <c r="I3231">
        <v>97181</v>
      </c>
      <c r="J3231">
        <v>19120</v>
      </c>
      <c r="K3231">
        <v>23324</v>
      </c>
      <c r="L3231">
        <f>bbdd_Social_Media_Trends[[#This Row],[Likes]]+bbdd_Social_Media_Trends[[#This Row],[Shares]]+bbdd_Social_Media_Trends[[#This Row],[Comments]]</f>
        <v>139625</v>
      </c>
      <c r="M3231">
        <f>bbdd_Social_Media_Trends[[#This Row],[Interactions]]/bbdd_Social_Media_Trends[[#This Row],[Views]]</f>
        <v>2.8649888006382282E-2</v>
      </c>
      <c r="N3231" s="1" t="s">
        <v>16</v>
      </c>
      <c r="O3231" s="4">
        <f t="shared" si="50"/>
        <v>0</v>
      </c>
    </row>
    <row r="3232" spans="1:15">
      <c r="A3232" s="1" t="s">
        <v>3272</v>
      </c>
      <c r="B3232" s="2">
        <v>45054</v>
      </c>
      <c r="C3232" s="13" t="str">
        <f>TEXT(bbdd_Social_Media_Trends[[#This Row],[Post_Date]],"aaaa-mm")</f>
        <v>2023-05</v>
      </c>
      <c r="D3232" s="1" t="s">
        <v>27</v>
      </c>
      <c r="E3232" s="1" t="s">
        <v>57</v>
      </c>
      <c r="F3232" s="1" t="s">
        <v>32</v>
      </c>
      <c r="G3232" s="1" t="s">
        <v>21</v>
      </c>
      <c r="H3232">
        <v>975799</v>
      </c>
      <c r="I3232">
        <v>320442</v>
      </c>
      <c r="J3232">
        <v>87429</v>
      </c>
      <c r="K3232">
        <v>44516</v>
      </c>
      <c r="L3232">
        <f>bbdd_Social_Media_Trends[[#This Row],[Likes]]+bbdd_Social_Media_Trends[[#This Row],[Shares]]+bbdd_Social_Media_Trends[[#This Row],[Comments]]</f>
        <v>452387</v>
      </c>
      <c r="M3232">
        <f>bbdd_Social_Media_Trends[[#This Row],[Interactions]]/bbdd_Social_Media_Trends[[#This Row],[Views]]</f>
        <v>0.46360674688127368</v>
      </c>
      <c r="N3232" s="1" t="s">
        <v>22</v>
      </c>
      <c r="O3232" s="4">
        <f t="shared" si="50"/>
        <v>0</v>
      </c>
    </row>
    <row r="3233" spans="1:15">
      <c r="A3233" s="1" t="s">
        <v>3273</v>
      </c>
      <c r="B3233" s="2">
        <v>44586</v>
      </c>
      <c r="C3233" s="13" t="str">
        <f>TEXT(bbdd_Social_Media_Trends[[#This Row],[Post_Date]],"aaaa-mm")</f>
        <v>2022-01</v>
      </c>
      <c r="D3233" s="1" t="s">
        <v>18</v>
      </c>
      <c r="E3233" s="1" t="s">
        <v>46</v>
      </c>
      <c r="F3233" s="1" t="s">
        <v>47</v>
      </c>
      <c r="G3233" s="1" t="s">
        <v>60</v>
      </c>
      <c r="H3233">
        <v>1227035</v>
      </c>
      <c r="I3233">
        <v>90647</v>
      </c>
      <c r="J3233">
        <v>96551</v>
      </c>
      <c r="K3233">
        <v>30875</v>
      </c>
      <c r="L3233">
        <f>bbdd_Social_Media_Trends[[#This Row],[Likes]]+bbdd_Social_Media_Trends[[#This Row],[Shares]]+bbdd_Social_Media_Trends[[#This Row],[Comments]]</f>
        <v>218073</v>
      </c>
      <c r="M3233">
        <f>bbdd_Social_Media_Trends[[#This Row],[Interactions]]/bbdd_Social_Media_Trends[[#This Row],[Views]]</f>
        <v>0.17772353681842817</v>
      </c>
      <c r="N3233" s="1" t="s">
        <v>22</v>
      </c>
      <c r="O3233" s="4">
        <f t="shared" si="50"/>
        <v>0</v>
      </c>
    </row>
    <row r="3234" spans="1:15">
      <c r="A3234" s="1" t="s">
        <v>3274</v>
      </c>
      <c r="B3234" s="2">
        <v>44692</v>
      </c>
      <c r="C3234" s="13" t="str">
        <f>TEXT(bbdd_Social_Media_Trends[[#This Row],[Post_Date]],"aaaa-mm")</f>
        <v>2022-05</v>
      </c>
      <c r="D3234" s="1" t="s">
        <v>18</v>
      </c>
      <c r="E3234" s="1" t="s">
        <v>13</v>
      </c>
      <c r="F3234" s="1" t="s">
        <v>41</v>
      </c>
      <c r="G3234" s="1" t="s">
        <v>25</v>
      </c>
      <c r="H3234">
        <v>2940609</v>
      </c>
      <c r="I3234">
        <v>417021</v>
      </c>
      <c r="J3234">
        <v>8144</v>
      </c>
      <c r="K3234">
        <v>10445</v>
      </c>
      <c r="L3234">
        <f>bbdd_Social_Media_Trends[[#This Row],[Likes]]+bbdd_Social_Media_Trends[[#This Row],[Shares]]+bbdd_Social_Media_Trends[[#This Row],[Comments]]</f>
        <v>435610</v>
      </c>
      <c r="M3234">
        <f>bbdd_Social_Media_Trends[[#This Row],[Interactions]]/bbdd_Social_Media_Trends[[#This Row],[Views]]</f>
        <v>0.14813598135624287</v>
      </c>
      <c r="N3234" s="1" t="s">
        <v>22</v>
      </c>
      <c r="O3234" s="4">
        <f t="shared" si="50"/>
        <v>0</v>
      </c>
    </row>
    <row r="3235" spans="1:15">
      <c r="A3235" s="1" t="s">
        <v>3275</v>
      </c>
      <c r="B3235" s="2">
        <v>45143</v>
      </c>
      <c r="C3235" s="13" t="str">
        <f>TEXT(bbdd_Social_Media_Trends[[#This Row],[Post_Date]],"aaaa-mm")</f>
        <v>2023-08</v>
      </c>
      <c r="D3235" s="1" t="s">
        <v>24</v>
      </c>
      <c r="E3235" s="1" t="s">
        <v>59</v>
      </c>
      <c r="F3235" s="1" t="s">
        <v>41</v>
      </c>
      <c r="G3235" s="1" t="s">
        <v>44</v>
      </c>
      <c r="H3235">
        <v>3088030</v>
      </c>
      <c r="I3235">
        <v>409248</v>
      </c>
      <c r="J3235">
        <v>48230</v>
      </c>
      <c r="K3235">
        <v>35140</v>
      </c>
      <c r="L3235">
        <f>bbdd_Social_Media_Trends[[#This Row],[Likes]]+bbdd_Social_Media_Trends[[#This Row],[Shares]]+bbdd_Social_Media_Trends[[#This Row],[Comments]]</f>
        <v>492618</v>
      </c>
      <c r="M3235">
        <f>bbdd_Social_Media_Trends[[#This Row],[Interactions]]/bbdd_Social_Media_Trends[[#This Row],[Views]]</f>
        <v>0.15952500461459249</v>
      </c>
      <c r="N3235" s="1" t="s">
        <v>29</v>
      </c>
      <c r="O3235" s="4">
        <f t="shared" si="50"/>
        <v>0</v>
      </c>
    </row>
    <row r="3236" spans="1:15">
      <c r="A3236" s="1" t="s">
        <v>3276</v>
      </c>
      <c r="B3236" s="2">
        <v>44666</v>
      </c>
      <c r="C3236" s="13" t="str">
        <f>TEXT(bbdd_Social_Media_Trends[[#This Row],[Post_Date]],"aaaa-mm")</f>
        <v>2022-04</v>
      </c>
      <c r="D3236" s="1" t="s">
        <v>24</v>
      </c>
      <c r="E3236" s="1" t="s">
        <v>49</v>
      </c>
      <c r="F3236" s="1" t="s">
        <v>32</v>
      </c>
      <c r="G3236" s="1" t="s">
        <v>21</v>
      </c>
      <c r="H3236">
        <v>1459533</v>
      </c>
      <c r="I3236">
        <v>280764</v>
      </c>
      <c r="J3236">
        <v>84256</v>
      </c>
      <c r="K3236">
        <v>47050</v>
      </c>
      <c r="L3236">
        <f>bbdd_Social_Media_Trends[[#This Row],[Likes]]+bbdd_Social_Media_Trends[[#This Row],[Shares]]+bbdd_Social_Media_Trends[[#This Row],[Comments]]</f>
        <v>412070</v>
      </c>
      <c r="M3236">
        <f>bbdd_Social_Media_Trends[[#This Row],[Interactions]]/bbdd_Social_Media_Trends[[#This Row],[Views]]</f>
        <v>0.28233003296259829</v>
      </c>
      <c r="N3236" s="1" t="s">
        <v>16</v>
      </c>
      <c r="O3236" s="4">
        <f t="shared" si="50"/>
        <v>0</v>
      </c>
    </row>
    <row r="3237" spans="1:15">
      <c r="A3237" s="1" t="s">
        <v>3277</v>
      </c>
      <c r="B3237" s="2">
        <v>44643</v>
      </c>
      <c r="C3237" s="13" t="str">
        <f>TEXT(bbdd_Social_Media_Trends[[#This Row],[Post_Date]],"aaaa-mm")</f>
        <v>2022-03</v>
      </c>
      <c r="D3237" s="1" t="s">
        <v>18</v>
      </c>
      <c r="E3237" s="1" t="s">
        <v>57</v>
      </c>
      <c r="F3237" s="1" t="s">
        <v>14</v>
      </c>
      <c r="G3237" s="1" t="s">
        <v>28</v>
      </c>
      <c r="H3237">
        <v>4501262</v>
      </c>
      <c r="I3237">
        <v>376672</v>
      </c>
      <c r="J3237">
        <v>46465</v>
      </c>
      <c r="K3237">
        <v>42986</v>
      </c>
      <c r="L3237">
        <f>bbdd_Social_Media_Trends[[#This Row],[Likes]]+bbdd_Social_Media_Trends[[#This Row],[Shares]]+bbdd_Social_Media_Trends[[#This Row],[Comments]]</f>
        <v>466123</v>
      </c>
      <c r="M3237">
        <f>bbdd_Social_Media_Trends[[#This Row],[Interactions]]/bbdd_Social_Media_Trends[[#This Row],[Views]]</f>
        <v>0.10355384778757602</v>
      </c>
      <c r="N3237" s="1" t="s">
        <v>16</v>
      </c>
      <c r="O3237" s="4">
        <f t="shared" si="50"/>
        <v>0</v>
      </c>
    </row>
    <row r="3238" spans="1:15">
      <c r="A3238" s="1" t="s">
        <v>3278</v>
      </c>
      <c r="B3238" s="2">
        <v>45105</v>
      </c>
      <c r="C3238" s="13" t="str">
        <f>TEXT(bbdd_Social_Media_Trends[[#This Row],[Post_Date]],"aaaa-mm")</f>
        <v>2023-06</v>
      </c>
      <c r="D3238" s="1" t="s">
        <v>27</v>
      </c>
      <c r="E3238" s="1" t="s">
        <v>59</v>
      </c>
      <c r="F3238" s="1" t="s">
        <v>36</v>
      </c>
      <c r="G3238" s="1" t="s">
        <v>15</v>
      </c>
      <c r="H3238">
        <v>2946718</v>
      </c>
      <c r="I3238">
        <v>101693</v>
      </c>
      <c r="J3238">
        <v>79172</v>
      </c>
      <c r="K3238">
        <v>11498</v>
      </c>
      <c r="L3238">
        <f>bbdd_Social_Media_Trends[[#This Row],[Likes]]+bbdd_Social_Media_Trends[[#This Row],[Shares]]+bbdd_Social_Media_Trends[[#This Row],[Comments]]</f>
        <v>192363</v>
      </c>
      <c r="M3238">
        <f>bbdd_Social_Media_Trends[[#This Row],[Interactions]]/bbdd_Social_Media_Trends[[#This Row],[Views]]</f>
        <v>6.5280423847819846E-2</v>
      </c>
      <c r="N3238" s="1" t="s">
        <v>22</v>
      </c>
      <c r="O3238" s="4">
        <f t="shared" si="50"/>
        <v>0</v>
      </c>
    </row>
    <row r="3239" spans="1:15">
      <c r="A3239" s="1" t="s">
        <v>3279</v>
      </c>
      <c r="B3239" s="2">
        <v>44578</v>
      </c>
      <c r="C3239" s="13" t="str">
        <f>TEXT(bbdd_Social_Media_Trends[[#This Row],[Post_Date]],"aaaa-mm")</f>
        <v>2022-01</v>
      </c>
      <c r="D3239" s="1" t="s">
        <v>24</v>
      </c>
      <c r="E3239" s="1" t="s">
        <v>46</v>
      </c>
      <c r="F3239" s="1" t="s">
        <v>32</v>
      </c>
      <c r="G3239" s="1" t="s">
        <v>15</v>
      </c>
      <c r="H3239">
        <v>925089</v>
      </c>
      <c r="I3239">
        <v>320317</v>
      </c>
      <c r="J3239">
        <v>16914</v>
      </c>
      <c r="K3239">
        <v>36993</v>
      </c>
      <c r="L3239">
        <f>bbdd_Social_Media_Trends[[#This Row],[Likes]]+bbdd_Social_Media_Trends[[#This Row],[Shares]]+bbdd_Social_Media_Trends[[#This Row],[Comments]]</f>
        <v>374224</v>
      </c>
      <c r="M3239">
        <f>bbdd_Social_Media_Trends[[#This Row],[Interactions]]/bbdd_Social_Media_Trends[[#This Row],[Views]]</f>
        <v>0.40452756437488718</v>
      </c>
      <c r="N3239" s="1" t="s">
        <v>16</v>
      </c>
      <c r="O3239" s="4">
        <f t="shared" si="50"/>
        <v>0</v>
      </c>
    </row>
    <row r="3240" spans="1:15">
      <c r="A3240" s="1" t="s">
        <v>3280</v>
      </c>
      <c r="B3240" s="2">
        <v>45137</v>
      </c>
      <c r="C3240" s="13" t="str">
        <f>TEXT(bbdd_Social_Media_Trends[[#This Row],[Post_Date]],"aaaa-mm")</f>
        <v>2023-07</v>
      </c>
      <c r="D3240" s="1" t="s">
        <v>24</v>
      </c>
      <c r="E3240" s="1" t="s">
        <v>59</v>
      </c>
      <c r="F3240" s="1" t="s">
        <v>32</v>
      </c>
      <c r="G3240" s="1" t="s">
        <v>21</v>
      </c>
      <c r="H3240">
        <v>1912431</v>
      </c>
      <c r="I3240">
        <v>337274</v>
      </c>
      <c r="J3240">
        <v>36656</v>
      </c>
      <c r="K3240">
        <v>4315</v>
      </c>
      <c r="L3240">
        <f>bbdd_Social_Media_Trends[[#This Row],[Likes]]+bbdd_Social_Media_Trends[[#This Row],[Shares]]+bbdd_Social_Media_Trends[[#This Row],[Comments]]</f>
        <v>378245</v>
      </c>
      <c r="M3240">
        <f>bbdd_Social_Media_Trends[[#This Row],[Interactions]]/bbdd_Social_Media_Trends[[#This Row],[Views]]</f>
        <v>0.19778229907379666</v>
      </c>
      <c r="N3240" s="1" t="s">
        <v>22</v>
      </c>
      <c r="O3240" s="4">
        <f t="shared" si="50"/>
        <v>0</v>
      </c>
    </row>
    <row r="3241" spans="1:15">
      <c r="A3241" s="1" t="s">
        <v>3281</v>
      </c>
      <c r="B3241" s="2">
        <v>44767</v>
      </c>
      <c r="C3241" s="13" t="str">
        <f>TEXT(bbdd_Social_Media_Trends[[#This Row],[Post_Date]],"aaaa-mm")</f>
        <v>2022-07</v>
      </c>
      <c r="D3241" s="1" t="s">
        <v>18</v>
      </c>
      <c r="E3241" s="1" t="s">
        <v>52</v>
      </c>
      <c r="F3241" s="1" t="s">
        <v>20</v>
      </c>
      <c r="G3241" s="1" t="s">
        <v>21</v>
      </c>
      <c r="H3241">
        <v>2023201</v>
      </c>
      <c r="I3241">
        <v>336333</v>
      </c>
      <c r="J3241">
        <v>92713</v>
      </c>
      <c r="K3241">
        <v>45633</v>
      </c>
      <c r="L3241">
        <f>bbdd_Social_Media_Trends[[#This Row],[Likes]]+bbdd_Social_Media_Trends[[#This Row],[Shares]]+bbdd_Social_Media_Trends[[#This Row],[Comments]]</f>
        <v>474679</v>
      </c>
      <c r="M3241">
        <f>bbdd_Social_Media_Trends[[#This Row],[Interactions]]/bbdd_Social_Media_Trends[[#This Row],[Views]]</f>
        <v>0.23461781602519968</v>
      </c>
      <c r="N3241" s="1" t="s">
        <v>22</v>
      </c>
      <c r="O3241" s="4">
        <f t="shared" si="50"/>
        <v>0</v>
      </c>
    </row>
    <row r="3242" spans="1:15">
      <c r="A3242" s="1" t="s">
        <v>3282</v>
      </c>
      <c r="B3242" s="2">
        <v>44843</v>
      </c>
      <c r="C3242" s="13" t="str">
        <f>TEXT(bbdd_Social_Media_Trends[[#This Row],[Post_Date]],"aaaa-mm")</f>
        <v>2022-10</v>
      </c>
      <c r="D3242" s="1" t="s">
        <v>24</v>
      </c>
      <c r="E3242" s="1" t="s">
        <v>57</v>
      </c>
      <c r="F3242" s="1" t="s">
        <v>20</v>
      </c>
      <c r="G3242" s="1" t="s">
        <v>28</v>
      </c>
      <c r="H3242">
        <v>1254731</v>
      </c>
      <c r="I3242">
        <v>269272</v>
      </c>
      <c r="J3242">
        <v>7945</v>
      </c>
      <c r="K3242">
        <v>4628</v>
      </c>
      <c r="L3242">
        <f>bbdd_Social_Media_Trends[[#This Row],[Likes]]+bbdd_Social_Media_Trends[[#This Row],[Shares]]+bbdd_Social_Media_Trends[[#This Row],[Comments]]</f>
        <v>281845</v>
      </c>
      <c r="M3242">
        <f>bbdd_Social_Media_Trends[[#This Row],[Interactions]]/bbdd_Social_Media_Trends[[#This Row],[Views]]</f>
        <v>0.22462583613539475</v>
      </c>
      <c r="N3242" s="1" t="s">
        <v>29</v>
      </c>
      <c r="O3242" s="4">
        <f t="shared" si="50"/>
        <v>0</v>
      </c>
    </row>
    <row r="3243" spans="1:15">
      <c r="A3243" s="1" t="s">
        <v>3283</v>
      </c>
      <c r="B3243" s="2">
        <v>45233</v>
      </c>
      <c r="C3243" s="13" t="str">
        <f>TEXT(bbdd_Social_Media_Trends[[#This Row],[Post_Date]],"aaaa-mm")</f>
        <v>2023-11</v>
      </c>
      <c r="D3243" s="1" t="s">
        <v>24</v>
      </c>
      <c r="E3243" s="1" t="s">
        <v>49</v>
      </c>
      <c r="F3243" s="1" t="s">
        <v>41</v>
      </c>
      <c r="G3243" s="1" t="s">
        <v>60</v>
      </c>
      <c r="H3243">
        <v>4879682</v>
      </c>
      <c r="I3243">
        <v>37887</v>
      </c>
      <c r="J3243">
        <v>25829</v>
      </c>
      <c r="K3243">
        <v>5188</v>
      </c>
      <c r="L3243">
        <f>bbdd_Social_Media_Trends[[#This Row],[Likes]]+bbdd_Social_Media_Trends[[#This Row],[Shares]]+bbdd_Social_Media_Trends[[#This Row],[Comments]]</f>
        <v>68904</v>
      </c>
      <c r="M3243">
        <f>bbdd_Social_Media_Trends[[#This Row],[Interactions]]/bbdd_Social_Media_Trends[[#This Row],[Views]]</f>
        <v>1.4120592284497227E-2</v>
      </c>
      <c r="N3243" s="1" t="s">
        <v>29</v>
      </c>
      <c r="O3243" s="4">
        <f t="shared" si="50"/>
        <v>0</v>
      </c>
    </row>
    <row r="3244" spans="1:15">
      <c r="A3244" s="1" t="s">
        <v>3284</v>
      </c>
      <c r="B3244" s="2">
        <v>45072</v>
      </c>
      <c r="C3244" s="13" t="str">
        <f>TEXT(bbdd_Social_Media_Trends[[#This Row],[Post_Date]],"aaaa-mm")</f>
        <v>2023-05</v>
      </c>
      <c r="D3244" s="1" t="s">
        <v>18</v>
      </c>
      <c r="E3244" s="1" t="s">
        <v>35</v>
      </c>
      <c r="F3244" s="1" t="s">
        <v>14</v>
      </c>
      <c r="G3244" s="1" t="s">
        <v>15</v>
      </c>
      <c r="H3244">
        <v>1316770</v>
      </c>
      <c r="I3244">
        <v>5074</v>
      </c>
      <c r="J3244">
        <v>20536</v>
      </c>
      <c r="K3244">
        <v>3832</v>
      </c>
      <c r="L3244">
        <f>bbdd_Social_Media_Trends[[#This Row],[Likes]]+bbdd_Social_Media_Trends[[#This Row],[Shares]]+bbdd_Social_Media_Trends[[#This Row],[Comments]]</f>
        <v>29442</v>
      </c>
      <c r="M3244">
        <f>bbdd_Social_Media_Trends[[#This Row],[Interactions]]/bbdd_Social_Media_Trends[[#This Row],[Views]]</f>
        <v>2.2359257881027057E-2</v>
      </c>
      <c r="N3244" s="1" t="s">
        <v>22</v>
      </c>
      <c r="O3244" s="4">
        <f t="shared" si="50"/>
        <v>0</v>
      </c>
    </row>
    <row r="3245" spans="1:15">
      <c r="A3245" s="1" t="s">
        <v>3285</v>
      </c>
      <c r="B3245" s="2">
        <v>44830</v>
      </c>
      <c r="C3245" s="13" t="str">
        <f>TEXT(bbdd_Social_Media_Trends[[#This Row],[Post_Date]],"aaaa-mm")</f>
        <v>2022-09</v>
      </c>
      <c r="D3245" s="1" t="s">
        <v>27</v>
      </c>
      <c r="E3245" s="1" t="s">
        <v>31</v>
      </c>
      <c r="F3245" s="1" t="s">
        <v>47</v>
      </c>
      <c r="G3245" s="1" t="s">
        <v>21</v>
      </c>
      <c r="H3245">
        <v>2650048</v>
      </c>
      <c r="I3245">
        <v>201072</v>
      </c>
      <c r="J3245">
        <v>22798</v>
      </c>
      <c r="K3245">
        <v>18675</v>
      </c>
      <c r="L3245">
        <f>bbdd_Social_Media_Trends[[#This Row],[Likes]]+bbdd_Social_Media_Trends[[#This Row],[Shares]]+bbdd_Social_Media_Trends[[#This Row],[Comments]]</f>
        <v>242545</v>
      </c>
      <c r="M3245">
        <f>bbdd_Social_Media_Trends[[#This Row],[Interactions]]/bbdd_Social_Media_Trends[[#This Row],[Views]]</f>
        <v>9.1524757287415173E-2</v>
      </c>
      <c r="N3245" s="1" t="s">
        <v>22</v>
      </c>
      <c r="O3245" s="4">
        <f t="shared" si="50"/>
        <v>0</v>
      </c>
    </row>
    <row r="3246" spans="1:15">
      <c r="A3246" s="1" t="s">
        <v>3286</v>
      </c>
      <c r="B3246" s="2">
        <v>44722</v>
      </c>
      <c r="C3246" s="13" t="str">
        <f>TEXT(bbdd_Social_Media_Trends[[#This Row],[Post_Date]],"aaaa-mm")</f>
        <v>2022-06</v>
      </c>
      <c r="D3246" s="1" t="s">
        <v>27</v>
      </c>
      <c r="E3246" s="1" t="s">
        <v>49</v>
      </c>
      <c r="F3246" s="1" t="s">
        <v>32</v>
      </c>
      <c r="G3246" s="1" t="s">
        <v>37</v>
      </c>
      <c r="H3246">
        <v>4624315</v>
      </c>
      <c r="I3246">
        <v>433863</v>
      </c>
      <c r="J3246">
        <v>96742</v>
      </c>
      <c r="K3246">
        <v>4475</v>
      </c>
      <c r="L3246">
        <f>bbdd_Social_Media_Trends[[#This Row],[Likes]]+bbdd_Social_Media_Trends[[#This Row],[Shares]]+bbdd_Social_Media_Trends[[#This Row],[Comments]]</f>
        <v>535080</v>
      </c>
      <c r="M3246">
        <f>bbdd_Social_Media_Trends[[#This Row],[Interactions]]/bbdd_Social_Media_Trends[[#This Row],[Views]]</f>
        <v>0.11571011057853973</v>
      </c>
      <c r="N3246" s="1" t="s">
        <v>29</v>
      </c>
      <c r="O3246" s="4">
        <f t="shared" si="50"/>
        <v>0</v>
      </c>
    </row>
    <row r="3247" spans="1:15">
      <c r="A3247" s="1" t="s">
        <v>3287</v>
      </c>
      <c r="B3247" s="2">
        <v>44868</v>
      </c>
      <c r="C3247" s="13" t="str">
        <f>TEXT(bbdd_Social_Media_Trends[[#This Row],[Post_Date]],"aaaa-mm")</f>
        <v>2022-11</v>
      </c>
      <c r="D3247" s="1" t="s">
        <v>12</v>
      </c>
      <c r="E3247" s="1" t="s">
        <v>46</v>
      </c>
      <c r="F3247" s="1" t="s">
        <v>47</v>
      </c>
      <c r="G3247" s="1" t="s">
        <v>28</v>
      </c>
      <c r="H3247">
        <v>68419</v>
      </c>
      <c r="I3247">
        <v>10582</v>
      </c>
      <c r="J3247">
        <v>34672</v>
      </c>
      <c r="K3247">
        <v>9733</v>
      </c>
      <c r="L3247">
        <f>bbdd_Social_Media_Trends[[#This Row],[Likes]]+bbdd_Social_Media_Trends[[#This Row],[Shares]]+bbdd_Social_Media_Trends[[#This Row],[Comments]]</f>
        <v>54987</v>
      </c>
      <c r="M3247">
        <f>bbdd_Social_Media_Trends[[#This Row],[Interactions]]/bbdd_Social_Media_Trends[[#This Row],[Views]]</f>
        <v>0.80368026425408146</v>
      </c>
      <c r="N3247" s="1" t="s">
        <v>16</v>
      </c>
      <c r="O3247" s="4">
        <f t="shared" si="50"/>
        <v>0</v>
      </c>
    </row>
    <row r="3248" spans="1:15">
      <c r="A3248" s="1" t="s">
        <v>3288</v>
      </c>
      <c r="B3248" s="2">
        <v>44720</v>
      </c>
      <c r="C3248" s="13" t="str">
        <f>TEXT(bbdd_Social_Media_Trends[[#This Row],[Post_Date]],"aaaa-mm")</f>
        <v>2022-06</v>
      </c>
      <c r="D3248" s="1" t="s">
        <v>18</v>
      </c>
      <c r="E3248" s="1" t="s">
        <v>19</v>
      </c>
      <c r="F3248" s="1" t="s">
        <v>32</v>
      </c>
      <c r="G3248" s="1" t="s">
        <v>25</v>
      </c>
      <c r="H3248">
        <v>4326229</v>
      </c>
      <c r="I3248">
        <v>246832</v>
      </c>
      <c r="J3248">
        <v>39479</v>
      </c>
      <c r="K3248">
        <v>26490</v>
      </c>
      <c r="L3248">
        <f>bbdd_Social_Media_Trends[[#This Row],[Likes]]+bbdd_Social_Media_Trends[[#This Row],[Shares]]+bbdd_Social_Media_Trends[[#This Row],[Comments]]</f>
        <v>312801</v>
      </c>
      <c r="M3248">
        <f>bbdd_Social_Media_Trends[[#This Row],[Interactions]]/bbdd_Social_Media_Trends[[#This Row],[Views]]</f>
        <v>7.230338477228089E-2</v>
      </c>
      <c r="N3248" s="1" t="s">
        <v>16</v>
      </c>
      <c r="O3248" s="4">
        <f t="shared" si="50"/>
        <v>0</v>
      </c>
    </row>
    <row r="3249" spans="1:15">
      <c r="A3249" s="1" t="s">
        <v>3289</v>
      </c>
      <c r="B3249" s="2">
        <v>45175</v>
      </c>
      <c r="C3249" s="13" t="str">
        <f>TEXT(bbdd_Social_Media_Trends[[#This Row],[Post_Date]],"aaaa-mm")</f>
        <v>2023-09</v>
      </c>
      <c r="D3249" s="1" t="s">
        <v>24</v>
      </c>
      <c r="E3249" s="1" t="s">
        <v>19</v>
      </c>
      <c r="F3249" s="1" t="s">
        <v>36</v>
      </c>
      <c r="G3249" s="1" t="s">
        <v>50</v>
      </c>
      <c r="H3249">
        <v>201981</v>
      </c>
      <c r="I3249">
        <v>55618</v>
      </c>
      <c r="J3249">
        <v>13695</v>
      </c>
      <c r="K3249">
        <v>20734</v>
      </c>
      <c r="L3249">
        <f>bbdd_Social_Media_Trends[[#This Row],[Likes]]+bbdd_Social_Media_Trends[[#This Row],[Shares]]+bbdd_Social_Media_Trends[[#This Row],[Comments]]</f>
        <v>90047</v>
      </c>
      <c r="M3249">
        <f>bbdd_Social_Media_Trends[[#This Row],[Interactions]]/bbdd_Social_Media_Trends[[#This Row],[Views]]</f>
        <v>0.44581916120823245</v>
      </c>
      <c r="N3249" s="1" t="s">
        <v>16</v>
      </c>
      <c r="O3249" s="4">
        <f t="shared" si="50"/>
        <v>0</v>
      </c>
    </row>
    <row r="3250" spans="1:15">
      <c r="A3250" s="1" t="s">
        <v>3290</v>
      </c>
      <c r="B3250" s="2">
        <v>45175</v>
      </c>
      <c r="C3250" s="13" t="str">
        <f>TEXT(bbdd_Social_Media_Trends[[#This Row],[Post_Date]],"aaaa-mm")</f>
        <v>2023-09</v>
      </c>
      <c r="D3250" s="1" t="s">
        <v>27</v>
      </c>
      <c r="E3250" s="1" t="s">
        <v>35</v>
      </c>
      <c r="F3250" s="1" t="s">
        <v>47</v>
      </c>
      <c r="G3250" s="1" t="s">
        <v>44</v>
      </c>
      <c r="H3250">
        <v>3909577</v>
      </c>
      <c r="I3250">
        <v>263896</v>
      </c>
      <c r="J3250">
        <v>18776</v>
      </c>
      <c r="K3250">
        <v>34022</v>
      </c>
      <c r="L3250">
        <f>bbdd_Social_Media_Trends[[#This Row],[Likes]]+bbdd_Social_Media_Trends[[#This Row],[Shares]]+bbdd_Social_Media_Trends[[#This Row],[Comments]]</f>
        <v>316694</v>
      </c>
      <c r="M3250">
        <f>bbdd_Social_Media_Trends[[#This Row],[Interactions]]/bbdd_Social_Media_Trends[[#This Row],[Views]]</f>
        <v>8.1004671349355697E-2</v>
      </c>
      <c r="N3250" s="1" t="s">
        <v>29</v>
      </c>
      <c r="O3250" s="4">
        <f t="shared" si="50"/>
        <v>0</v>
      </c>
    </row>
    <row r="3251" spans="1:15">
      <c r="A3251" s="1" t="s">
        <v>3291</v>
      </c>
      <c r="B3251" s="2">
        <v>44781</v>
      </c>
      <c r="C3251" s="13" t="str">
        <f>TEXT(bbdd_Social_Media_Trends[[#This Row],[Post_Date]],"aaaa-mm")</f>
        <v>2022-08</v>
      </c>
      <c r="D3251" s="1" t="s">
        <v>27</v>
      </c>
      <c r="E3251" s="1" t="s">
        <v>19</v>
      </c>
      <c r="F3251" s="1" t="s">
        <v>14</v>
      </c>
      <c r="G3251" s="1" t="s">
        <v>28</v>
      </c>
      <c r="H3251">
        <v>4708328</v>
      </c>
      <c r="I3251">
        <v>342492</v>
      </c>
      <c r="J3251">
        <v>97455</v>
      </c>
      <c r="K3251">
        <v>25920</v>
      </c>
      <c r="L3251">
        <f>bbdd_Social_Media_Trends[[#This Row],[Likes]]+bbdd_Social_Media_Trends[[#This Row],[Shares]]+bbdd_Social_Media_Trends[[#This Row],[Comments]]</f>
        <v>465867</v>
      </c>
      <c r="M3251">
        <f>bbdd_Social_Media_Trends[[#This Row],[Interactions]]/bbdd_Social_Media_Trends[[#This Row],[Views]]</f>
        <v>9.8945315619472562E-2</v>
      </c>
      <c r="N3251" s="1" t="s">
        <v>16</v>
      </c>
      <c r="O3251" s="4">
        <f t="shared" si="50"/>
        <v>0</v>
      </c>
    </row>
    <row r="3252" spans="1:15">
      <c r="A3252" s="1" t="s">
        <v>3292</v>
      </c>
      <c r="B3252" s="2">
        <v>44863</v>
      </c>
      <c r="C3252" s="13" t="str">
        <f>TEXT(bbdd_Social_Media_Trends[[#This Row],[Post_Date]],"aaaa-mm")</f>
        <v>2022-10</v>
      </c>
      <c r="D3252" s="1" t="s">
        <v>18</v>
      </c>
      <c r="E3252" s="1" t="s">
        <v>46</v>
      </c>
      <c r="F3252" s="1" t="s">
        <v>14</v>
      </c>
      <c r="G3252" s="1" t="s">
        <v>50</v>
      </c>
      <c r="H3252">
        <v>236875</v>
      </c>
      <c r="I3252">
        <v>74979</v>
      </c>
      <c r="J3252">
        <v>9432</v>
      </c>
      <c r="K3252">
        <v>26615</v>
      </c>
      <c r="L3252">
        <f>bbdd_Social_Media_Trends[[#This Row],[Likes]]+bbdd_Social_Media_Trends[[#This Row],[Shares]]+bbdd_Social_Media_Trends[[#This Row],[Comments]]</f>
        <v>111026</v>
      </c>
      <c r="M3252">
        <f>bbdd_Social_Media_Trends[[#This Row],[Interactions]]/bbdd_Social_Media_Trends[[#This Row],[Views]]</f>
        <v>0.46871134564643802</v>
      </c>
      <c r="N3252" s="1" t="s">
        <v>29</v>
      </c>
      <c r="O3252" s="4">
        <f t="shared" si="50"/>
        <v>0</v>
      </c>
    </row>
    <row r="3253" spans="1:15">
      <c r="A3253" s="1" t="s">
        <v>3293</v>
      </c>
      <c r="B3253" s="2">
        <v>45091</v>
      </c>
      <c r="C3253" s="13" t="str">
        <f>TEXT(bbdd_Social_Media_Trends[[#This Row],[Post_Date]],"aaaa-mm")</f>
        <v>2023-06</v>
      </c>
      <c r="D3253" s="1" t="s">
        <v>18</v>
      </c>
      <c r="E3253" s="1" t="s">
        <v>19</v>
      </c>
      <c r="F3253" s="1" t="s">
        <v>47</v>
      </c>
      <c r="G3253" s="1" t="s">
        <v>21</v>
      </c>
      <c r="H3253">
        <v>4566449</v>
      </c>
      <c r="I3253">
        <v>141902</v>
      </c>
      <c r="J3253">
        <v>86919</v>
      </c>
      <c r="K3253">
        <v>12914</v>
      </c>
      <c r="L3253">
        <f>bbdd_Social_Media_Trends[[#This Row],[Likes]]+bbdd_Social_Media_Trends[[#This Row],[Shares]]+bbdd_Social_Media_Trends[[#This Row],[Comments]]</f>
        <v>241735</v>
      </c>
      <c r="M3253">
        <f>bbdd_Social_Media_Trends[[#This Row],[Interactions]]/bbdd_Social_Media_Trends[[#This Row],[Views]]</f>
        <v>5.2937194743661868E-2</v>
      </c>
      <c r="N3253" s="1" t="s">
        <v>29</v>
      </c>
      <c r="O3253" s="4">
        <f t="shared" si="50"/>
        <v>0</v>
      </c>
    </row>
    <row r="3254" spans="1:15">
      <c r="A3254" s="1" t="s">
        <v>3294</v>
      </c>
      <c r="B3254" s="2">
        <v>44832</v>
      </c>
      <c r="C3254" s="13" t="str">
        <f>TEXT(bbdd_Social_Media_Trends[[#This Row],[Post_Date]],"aaaa-mm")</f>
        <v>2022-09</v>
      </c>
      <c r="D3254" s="1" t="s">
        <v>27</v>
      </c>
      <c r="E3254" s="1" t="s">
        <v>52</v>
      </c>
      <c r="F3254" s="1" t="s">
        <v>32</v>
      </c>
      <c r="G3254" s="1" t="s">
        <v>44</v>
      </c>
      <c r="H3254">
        <v>3893488</v>
      </c>
      <c r="I3254">
        <v>343733</v>
      </c>
      <c r="J3254">
        <v>96061</v>
      </c>
      <c r="K3254">
        <v>23115</v>
      </c>
      <c r="L3254">
        <f>bbdd_Social_Media_Trends[[#This Row],[Likes]]+bbdd_Social_Media_Trends[[#This Row],[Shares]]+bbdd_Social_Media_Trends[[#This Row],[Comments]]</f>
        <v>462909</v>
      </c>
      <c r="M3254">
        <f>bbdd_Social_Media_Trends[[#This Row],[Interactions]]/bbdd_Social_Media_Trends[[#This Row],[Views]]</f>
        <v>0.11889313643704565</v>
      </c>
      <c r="N3254" s="1" t="s">
        <v>16</v>
      </c>
      <c r="O3254" s="4">
        <f t="shared" si="50"/>
        <v>0</v>
      </c>
    </row>
    <row r="3255" spans="1:15">
      <c r="A3255" s="1" t="s">
        <v>3295</v>
      </c>
      <c r="B3255" s="2">
        <v>44906</v>
      </c>
      <c r="C3255" s="13" t="str">
        <f>TEXT(bbdd_Social_Media_Trends[[#This Row],[Post_Date]],"aaaa-mm")</f>
        <v>2022-12</v>
      </c>
      <c r="D3255" s="1" t="s">
        <v>12</v>
      </c>
      <c r="E3255" s="1" t="s">
        <v>13</v>
      </c>
      <c r="F3255" s="1" t="s">
        <v>41</v>
      </c>
      <c r="G3255" s="1" t="s">
        <v>28</v>
      </c>
      <c r="H3255">
        <v>1788144</v>
      </c>
      <c r="I3255">
        <v>111600</v>
      </c>
      <c r="J3255">
        <v>71519</v>
      </c>
      <c r="K3255">
        <v>19673</v>
      </c>
      <c r="L3255">
        <f>bbdd_Social_Media_Trends[[#This Row],[Likes]]+bbdd_Social_Media_Trends[[#This Row],[Shares]]+bbdd_Social_Media_Trends[[#This Row],[Comments]]</f>
        <v>202792</v>
      </c>
      <c r="M3255">
        <f>bbdd_Social_Media_Trends[[#This Row],[Interactions]]/bbdd_Social_Media_Trends[[#This Row],[Views]]</f>
        <v>0.11340921089129287</v>
      </c>
      <c r="N3255" s="1" t="s">
        <v>16</v>
      </c>
      <c r="O3255" s="4">
        <f t="shared" si="50"/>
        <v>0</v>
      </c>
    </row>
    <row r="3256" spans="1:15">
      <c r="A3256" s="1" t="s">
        <v>3296</v>
      </c>
      <c r="B3256" s="2">
        <v>44804</v>
      </c>
      <c r="C3256" s="13" t="str">
        <f>TEXT(bbdd_Social_Media_Trends[[#This Row],[Post_Date]],"aaaa-mm")</f>
        <v>2022-08</v>
      </c>
      <c r="D3256" s="1" t="s">
        <v>27</v>
      </c>
      <c r="E3256" s="1" t="s">
        <v>31</v>
      </c>
      <c r="F3256" s="1" t="s">
        <v>32</v>
      </c>
      <c r="G3256" s="1" t="s">
        <v>21</v>
      </c>
      <c r="H3256">
        <v>1573021</v>
      </c>
      <c r="I3256">
        <v>200432</v>
      </c>
      <c r="J3256">
        <v>97595</v>
      </c>
      <c r="K3256">
        <v>27975</v>
      </c>
      <c r="L3256">
        <f>bbdd_Social_Media_Trends[[#This Row],[Likes]]+bbdd_Social_Media_Trends[[#This Row],[Shares]]+bbdd_Social_Media_Trends[[#This Row],[Comments]]</f>
        <v>326002</v>
      </c>
      <c r="M3256">
        <f>bbdd_Social_Media_Trends[[#This Row],[Interactions]]/bbdd_Social_Media_Trends[[#This Row],[Views]]</f>
        <v>0.20724580282144994</v>
      </c>
      <c r="N3256" s="1" t="s">
        <v>29</v>
      </c>
      <c r="O3256" s="4">
        <f t="shared" si="50"/>
        <v>0</v>
      </c>
    </row>
    <row r="3257" spans="1:15">
      <c r="A3257" s="1" t="s">
        <v>3297</v>
      </c>
      <c r="B3257" s="2">
        <v>44592</v>
      </c>
      <c r="C3257" s="13" t="str">
        <f>TEXT(bbdd_Social_Media_Trends[[#This Row],[Post_Date]],"aaaa-mm")</f>
        <v>2022-01</v>
      </c>
      <c r="D3257" s="1" t="s">
        <v>12</v>
      </c>
      <c r="E3257" s="1" t="s">
        <v>59</v>
      </c>
      <c r="F3257" s="1" t="s">
        <v>20</v>
      </c>
      <c r="G3257" s="1" t="s">
        <v>44</v>
      </c>
      <c r="H3257">
        <v>4567357</v>
      </c>
      <c r="I3257">
        <v>425285</v>
      </c>
      <c r="J3257">
        <v>64520</v>
      </c>
      <c r="K3257">
        <v>30298</v>
      </c>
      <c r="L3257">
        <f>bbdd_Social_Media_Trends[[#This Row],[Likes]]+bbdd_Social_Media_Trends[[#This Row],[Shares]]+bbdd_Social_Media_Trends[[#This Row],[Comments]]</f>
        <v>520103</v>
      </c>
      <c r="M3257">
        <f>bbdd_Social_Media_Trends[[#This Row],[Interactions]]/bbdd_Social_Media_Trends[[#This Row],[Views]]</f>
        <v>0.113873953798663</v>
      </c>
      <c r="N3257" s="1" t="s">
        <v>22</v>
      </c>
      <c r="O3257" s="4">
        <f t="shared" si="50"/>
        <v>0</v>
      </c>
    </row>
    <row r="3258" spans="1:15">
      <c r="A3258" s="1" t="s">
        <v>3298</v>
      </c>
      <c r="B3258" s="2">
        <v>45051</v>
      </c>
      <c r="C3258" s="13" t="str">
        <f>TEXT(bbdd_Social_Media_Trends[[#This Row],[Post_Date]],"aaaa-mm")</f>
        <v>2023-05</v>
      </c>
      <c r="D3258" s="1" t="s">
        <v>27</v>
      </c>
      <c r="E3258" s="1" t="s">
        <v>57</v>
      </c>
      <c r="F3258" s="1" t="s">
        <v>14</v>
      </c>
      <c r="G3258" s="1" t="s">
        <v>28</v>
      </c>
      <c r="H3258">
        <v>283090</v>
      </c>
      <c r="I3258">
        <v>227556</v>
      </c>
      <c r="J3258">
        <v>13764</v>
      </c>
      <c r="K3258">
        <v>23089</v>
      </c>
      <c r="L3258">
        <f>bbdd_Social_Media_Trends[[#This Row],[Likes]]+bbdd_Social_Media_Trends[[#This Row],[Shares]]+bbdd_Social_Media_Trends[[#This Row],[Comments]]</f>
        <v>264409</v>
      </c>
      <c r="M3258">
        <f>bbdd_Social_Media_Trends[[#This Row],[Interactions]]/bbdd_Social_Media_Trends[[#This Row],[Views]]</f>
        <v>0.93401038538980541</v>
      </c>
      <c r="N3258" s="1" t="s">
        <v>29</v>
      </c>
      <c r="O3258" s="4">
        <f t="shared" si="50"/>
        <v>0</v>
      </c>
    </row>
    <row r="3259" spans="1:15">
      <c r="A3259" s="1" t="s">
        <v>3299</v>
      </c>
      <c r="B3259" s="2">
        <v>45104</v>
      </c>
      <c r="C3259" s="13" t="str">
        <f>TEXT(bbdd_Social_Media_Trends[[#This Row],[Post_Date]],"aaaa-mm")</f>
        <v>2023-06</v>
      </c>
      <c r="D3259" s="1" t="s">
        <v>18</v>
      </c>
      <c r="E3259" s="1" t="s">
        <v>57</v>
      </c>
      <c r="F3259" s="1" t="s">
        <v>47</v>
      </c>
      <c r="G3259" s="1" t="s">
        <v>28</v>
      </c>
      <c r="H3259">
        <v>276749</v>
      </c>
      <c r="I3259">
        <v>409709</v>
      </c>
      <c r="J3259">
        <v>41368</v>
      </c>
      <c r="K3259">
        <v>1705</v>
      </c>
      <c r="L3259">
        <f>bbdd_Social_Media_Trends[[#This Row],[Likes]]+bbdd_Social_Media_Trends[[#This Row],[Shares]]+bbdd_Social_Media_Trends[[#This Row],[Comments]]</f>
        <v>452782</v>
      </c>
      <c r="M3259">
        <f>bbdd_Social_Media_Trends[[#This Row],[Interactions]]/bbdd_Social_Media_Trends[[#This Row],[Views]]</f>
        <v>1.6360745657617553</v>
      </c>
      <c r="N3259" s="1" t="s">
        <v>22</v>
      </c>
      <c r="O3259" s="4">
        <f t="shared" si="50"/>
        <v>0</v>
      </c>
    </row>
    <row r="3260" spans="1:15">
      <c r="A3260" s="1" t="s">
        <v>3300</v>
      </c>
      <c r="B3260" s="2">
        <v>44794</v>
      </c>
      <c r="C3260" s="13" t="str">
        <f>TEXT(bbdd_Social_Media_Trends[[#This Row],[Post_Date]],"aaaa-mm")</f>
        <v>2022-08</v>
      </c>
      <c r="D3260" s="1" t="s">
        <v>18</v>
      </c>
      <c r="E3260" s="1" t="s">
        <v>52</v>
      </c>
      <c r="F3260" s="1" t="s">
        <v>41</v>
      </c>
      <c r="G3260" s="1" t="s">
        <v>15</v>
      </c>
      <c r="H3260">
        <v>2872146</v>
      </c>
      <c r="I3260">
        <v>421936</v>
      </c>
      <c r="J3260">
        <v>20418</v>
      </c>
      <c r="K3260">
        <v>15861</v>
      </c>
      <c r="L3260">
        <f>bbdd_Social_Media_Trends[[#This Row],[Likes]]+bbdd_Social_Media_Trends[[#This Row],[Shares]]+bbdd_Social_Media_Trends[[#This Row],[Comments]]</f>
        <v>458215</v>
      </c>
      <c r="M3260">
        <f>bbdd_Social_Media_Trends[[#This Row],[Interactions]]/bbdd_Social_Media_Trends[[#This Row],[Views]]</f>
        <v>0.15953750261999217</v>
      </c>
      <c r="N3260" s="1" t="s">
        <v>22</v>
      </c>
      <c r="O3260" s="4">
        <f t="shared" si="50"/>
        <v>0</v>
      </c>
    </row>
    <row r="3261" spans="1:15">
      <c r="A3261" s="1" t="s">
        <v>3301</v>
      </c>
      <c r="B3261" s="2">
        <v>44648</v>
      </c>
      <c r="C3261" s="13" t="str">
        <f>TEXT(bbdd_Social_Media_Trends[[#This Row],[Post_Date]],"aaaa-mm")</f>
        <v>2022-03</v>
      </c>
      <c r="D3261" s="1" t="s">
        <v>27</v>
      </c>
      <c r="E3261" s="1" t="s">
        <v>57</v>
      </c>
      <c r="F3261" s="1" t="s">
        <v>36</v>
      </c>
      <c r="G3261" s="1" t="s">
        <v>37</v>
      </c>
      <c r="H3261">
        <v>1113796</v>
      </c>
      <c r="I3261">
        <v>223542</v>
      </c>
      <c r="J3261">
        <v>59380</v>
      </c>
      <c r="K3261">
        <v>36938</v>
      </c>
      <c r="L3261">
        <f>bbdd_Social_Media_Trends[[#This Row],[Likes]]+bbdd_Social_Media_Trends[[#This Row],[Shares]]+bbdd_Social_Media_Trends[[#This Row],[Comments]]</f>
        <v>319860</v>
      </c>
      <c r="M3261">
        <f>bbdd_Social_Media_Trends[[#This Row],[Interactions]]/bbdd_Social_Media_Trends[[#This Row],[Views]]</f>
        <v>0.28718005810758884</v>
      </c>
      <c r="N3261" s="1" t="s">
        <v>29</v>
      </c>
      <c r="O3261" s="4">
        <f t="shared" si="50"/>
        <v>0</v>
      </c>
    </row>
    <row r="3262" spans="1:15">
      <c r="A3262" s="1" t="s">
        <v>3302</v>
      </c>
      <c r="B3262" s="2">
        <v>45049</v>
      </c>
      <c r="C3262" s="13" t="str">
        <f>TEXT(bbdd_Social_Media_Trends[[#This Row],[Post_Date]],"aaaa-mm")</f>
        <v>2023-05</v>
      </c>
      <c r="D3262" s="1" t="s">
        <v>27</v>
      </c>
      <c r="E3262" s="1" t="s">
        <v>35</v>
      </c>
      <c r="F3262" s="1" t="s">
        <v>36</v>
      </c>
      <c r="G3262" s="1" t="s">
        <v>60</v>
      </c>
      <c r="H3262">
        <v>4769371</v>
      </c>
      <c r="I3262">
        <v>268114</v>
      </c>
      <c r="J3262">
        <v>34565</v>
      </c>
      <c r="K3262">
        <v>19572</v>
      </c>
      <c r="L3262">
        <f>bbdd_Social_Media_Trends[[#This Row],[Likes]]+bbdd_Social_Media_Trends[[#This Row],[Shares]]+bbdd_Social_Media_Trends[[#This Row],[Comments]]</f>
        <v>322251</v>
      </c>
      <c r="M3262">
        <f>bbdd_Social_Media_Trends[[#This Row],[Interactions]]/bbdd_Social_Media_Trends[[#This Row],[Views]]</f>
        <v>6.7566771383480134E-2</v>
      </c>
      <c r="N3262" s="1" t="s">
        <v>22</v>
      </c>
      <c r="O3262" s="4">
        <f t="shared" si="50"/>
        <v>0</v>
      </c>
    </row>
    <row r="3263" spans="1:15">
      <c r="A3263" s="1" t="s">
        <v>3303</v>
      </c>
      <c r="B3263" s="2">
        <v>45249</v>
      </c>
      <c r="C3263" s="13" t="str">
        <f>TEXT(bbdd_Social_Media_Trends[[#This Row],[Post_Date]],"aaaa-mm")</f>
        <v>2023-11</v>
      </c>
      <c r="D3263" s="1" t="s">
        <v>24</v>
      </c>
      <c r="E3263" s="1" t="s">
        <v>31</v>
      </c>
      <c r="F3263" s="1" t="s">
        <v>20</v>
      </c>
      <c r="G3263" s="1" t="s">
        <v>25</v>
      </c>
      <c r="H3263">
        <v>3690550</v>
      </c>
      <c r="I3263">
        <v>66428</v>
      </c>
      <c r="J3263">
        <v>21959</v>
      </c>
      <c r="K3263">
        <v>21008</v>
      </c>
      <c r="L3263">
        <f>bbdd_Social_Media_Trends[[#This Row],[Likes]]+bbdd_Social_Media_Trends[[#This Row],[Shares]]+bbdd_Social_Media_Trends[[#This Row],[Comments]]</f>
        <v>109395</v>
      </c>
      <c r="M3263">
        <f>bbdd_Social_Media_Trends[[#This Row],[Interactions]]/bbdd_Social_Media_Trends[[#This Row],[Views]]</f>
        <v>2.9641923290566446E-2</v>
      </c>
      <c r="N3263" s="1" t="s">
        <v>16</v>
      </c>
      <c r="O3263" s="4">
        <f t="shared" si="50"/>
        <v>0</v>
      </c>
    </row>
    <row r="3264" spans="1:15">
      <c r="A3264" s="1" t="s">
        <v>3304</v>
      </c>
      <c r="B3264" s="2">
        <v>45141</v>
      </c>
      <c r="C3264" s="13" t="str">
        <f>TEXT(bbdd_Social_Media_Trends[[#This Row],[Post_Date]],"aaaa-mm")</f>
        <v>2023-08</v>
      </c>
      <c r="D3264" s="1" t="s">
        <v>27</v>
      </c>
      <c r="E3264" s="1" t="s">
        <v>49</v>
      </c>
      <c r="F3264" s="1" t="s">
        <v>47</v>
      </c>
      <c r="G3264" s="1" t="s">
        <v>21</v>
      </c>
      <c r="H3264">
        <v>1841123</v>
      </c>
      <c r="I3264">
        <v>218186</v>
      </c>
      <c r="J3264">
        <v>94436</v>
      </c>
      <c r="K3264">
        <v>7059</v>
      </c>
      <c r="L3264">
        <f>bbdd_Social_Media_Trends[[#This Row],[Likes]]+bbdd_Social_Media_Trends[[#This Row],[Shares]]+bbdd_Social_Media_Trends[[#This Row],[Comments]]</f>
        <v>319681</v>
      </c>
      <c r="M3264">
        <f>bbdd_Social_Media_Trends[[#This Row],[Interactions]]/bbdd_Social_Media_Trends[[#This Row],[Views]]</f>
        <v>0.17363370073590956</v>
      </c>
      <c r="N3264" s="1" t="s">
        <v>29</v>
      </c>
      <c r="O3264" s="4">
        <f t="shared" si="50"/>
        <v>0</v>
      </c>
    </row>
    <row r="3265" spans="1:15">
      <c r="A3265" s="1" t="s">
        <v>3305</v>
      </c>
      <c r="B3265" s="2">
        <v>44854</v>
      </c>
      <c r="C3265" s="13" t="str">
        <f>TEXT(bbdd_Social_Media_Trends[[#This Row],[Post_Date]],"aaaa-mm")</f>
        <v>2022-10</v>
      </c>
      <c r="D3265" s="1" t="s">
        <v>27</v>
      </c>
      <c r="E3265" s="1" t="s">
        <v>49</v>
      </c>
      <c r="F3265" s="1" t="s">
        <v>41</v>
      </c>
      <c r="G3265" s="1" t="s">
        <v>37</v>
      </c>
      <c r="H3265">
        <v>783895</v>
      </c>
      <c r="I3265">
        <v>430648</v>
      </c>
      <c r="J3265">
        <v>37387</v>
      </c>
      <c r="K3265">
        <v>35805</v>
      </c>
      <c r="L3265">
        <f>bbdd_Social_Media_Trends[[#This Row],[Likes]]+bbdd_Social_Media_Trends[[#This Row],[Shares]]+bbdd_Social_Media_Trends[[#This Row],[Comments]]</f>
        <v>503840</v>
      </c>
      <c r="M3265">
        <f>bbdd_Social_Media_Trends[[#This Row],[Interactions]]/bbdd_Social_Media_Trends[[#This Row],[Views]]</f>
        <v>0.64273914235962726</v>
      </c>
      <c r="N3265" s="1" t="s">
        <v>29</v>
      </c>
      <c r="O3265" s="4">
        <f t="shared" si="50"/>
        <v>0</v>
      </c>
    </row>
    <row r="3266" spans="1:15">
      <c r="A3266" s="1" t="s">
        <v>3306</v>
      </c>
      <c r="B3266" s="2">
        <v>44595</v>
      </c>
      <c r="C3266" s="13" t="str">
        <f>TEXT(bbdd_Social_Media_Trends[[#This Row],[Post_Date]],"aaaa-mm")</f>
        <v>2022-02</v>
      </c>
      <c r="D3266" s="1" t="s">
        <v>24</v>
      </c>
      <c r="E3266" s="1" t="s">
        <v>13</v>
      </c>
      <c r="F3266" s="1" t="s">
        <v>47</v>
      </c>
      <c r="G3266" s="1" t="s">
        <v>21</v>
      </c>
      <c r="H3266">
        <v>4139390</v>
      </c>
      <c r="I3266">
        <v>438609</v>
      </c>
      <c r="J3266">
        <v>12994</v>
      </c>
      <c r="K3266">
        <v>30472</v>
      </c>
      <c r="L3266">
        <f>bbdd_Social_Media_Trends[[#This Row],[Likes]]+bbdd_Social_Media_Trends[[#This Row],[Shares]]+bbdd_Social_Media_Trends[[#This Row],[Comments]]</f>
        <v>482075</v>
      </c>
      <c r="M3266">
        <f>bbdd_Social_Media_Trends[[#This Row],[Interactions]]/bbdd_Social_Media_Trends[[#This Row],[Views]]</f>
        <v>0.11646039633859095</v>
      </c>
      <c r="N3266" s="1" t="s">
        <v>29</v>
      </c>
      <c r="O3266" s="4">
        <f t="shared" ref="O3266:O3329" si="51">IF(ISERROR(VLOOKUP(A3266,A3267:A8264,1,FALSE)),0, 1)</f>
        <v>0</v>
      </c>
    </row>
    <row r="3267" spans="1:15">
      <c r="A3267" s="1" t="s">
        <v>3307</v>
      </c>
      <c r="B3267" s="2">
        <v>45260</v>
      </c>
      <c r="C3267" s="13" t="str">
        <f>TEXT(bbdd_Social_Media_Trends[[#This Row],[Post_Date]],"aaaa-mm")</f>
        <v>2023-11</v>
      </c>
      <c r="D3267" s="1" t="s">
        <v>18</v>
      </c>
      <c r="E3267" s="1" t="s">
        <v>39</v>
      </c>
      <c r="F3267" s="1" t="s">
        <v>41</v>
      </c>
      <c r="G3267" s="1" t="s">
        <v>28</v>
      </c>
      <c r="H3267">
        <v>4616223</v>
      </c>
      <c r="I3267">
        <v>304084</v>
      </c>
      <c r="J3267">
        <v>26970</v>
      </c>
      <c r="K3267">
        <v>23126</v>
      </c>
      <c r="L3267">
        <f>bbdd_Social_Media_Trends[[#This Row],[Likes]]+bbdd_Social_Media_Trends[[#This Row],[Shares]]+bbdd_Social_Media_Trends[[#This Row],[Comments]]</f>
        <v>354180</v>
      </c>
      <c r="M3267">
        <f>bbdd_Social_Media_Trends[[#This Row],[Interactions]]/bbdd_Social_Media_Trends[[#This Row],[Views]]</f>
        <v>7.6725062892325613E-2</v>
      </c>
      <c r="N3267" s="1" t="s">
        <v>29</v>
      </c>
      <c r="O3267" s="4">
        <f t="shared" si="51"/>
        <v>0</v>
      </c>
    </row>
    <row r="3268" spans="1:15">
      <c r="A3268" s="1" t="s">
        <v>3308</v>
      </c>
      <c r="B3268" s="2">
        <v>45129</v>
      </c>
      <c r="C3268" s="13" t="str">
        <f>TEXT(bbdd_Social_Media_Trends[[#This Row],[Post_Date]],"aaaa-mm")</f>
        <v>2023-07</v>
      </c>
      <c r="D3268" s="1" t="s">
        <v>24</v>
      </c>
      <c r="E3268" s="1" t="s">
        <v>52</v>
      </c>
      <c r="F3268" s="1" t="s">
        <v>32</v>
      </c>
      <c r="G3268" s="1" t="s">
        <v>15</v>
      </c>
      <c r="H3268">
        <v>997408</v>
      </c>
      <c r="I3268">
        <v>90120</v>
      </c>
      <c r="J3268">
        <v>40959</v>
      </c>
      <c r="K3268">
        <v>39843</v>
      </c>
      <c r="L3268">
        <f>bbdd_Social_Media_Trends[[#This Row],[Likes]]+bbdd_Social_Media_Trends[[#This Row],[Shares]]+bbdd_Social_Media_Trends[[#This Row],[Comments]]</f>
        <v>170922</v>
      </c>
      <c r="M3268">
        <f>bbdd_Social_Media_Trends[[#This Row],[Interactions]]/bbdd_Social_Media_Trends[[#This Row],[Views]]</f>
        <v>0.1713661811415188</v>
      </c>
      <c r="N3268" s="1" t="s">
        <v>16</v>
      </c>
      <c r="O3268" s="4">
        <f t="shared" si="51"/>
        <v>0</v>
      </c>
    </row>
    <row r="3269" spans="1:15">
      <c r="A3269" s="1" t="s">
        <v>3309</v>
      </c>
      <c r="B3269" s="2">
        <v>44653</v>
      </c>
      <c r="C3269" s="13" t="str">
        <f>TEXT(bbdd_Social_Media_Trends[[#This Row],[Post_Date]],"aaaa-mm")</f>
        <v>2022-04</v>
      </c>
      <c r="D3269" s="1" t="s">
        <v>12</v>
      </c>
      <c r="E3269" s="1" t="s">
        <v>39</v>
      </c>
      <c r="F3269" s="1" t="s">
        <v>47</v>
      </c>
      <c r="G3269" s="1" t="s">
        <v>28</v>
      </c>
      <c r="H3269">
        <v>4784006</v>
      </c>
      <c r="I3269">
        <v>167376</v>
      </c>
      <c r="J3269">
        <v>4736</v>
      </c>
      <c r="K3269">
        <v>32126</v>
      </c>
      <c r="L3269">
        <f>bbdd_Social_Media_Trends[[#This Row],[Likes]]+bbdd_Social_Media_Trends[[#This Row],[Shares]]+bbdd_Social_Media_Trends[[#This Row],[Comments]]</f>
        <v>204238</v>
      </c>
      <c r="M3269">
        <f>bbdd_Social_Media_Trends[[#This Row],[Interactions]]/bbdd_Social_Media_Trends[[#This Row],[Views]]</f>
        <v>4.269183608883434E-2</v>
      </c>
      <c r="N3269" s="1" t="s">
        <v>29</v>
      </c>
      <c r="O3269" s="4">
        <f t="shared" si="51"/>
        <v>0</v>
      </c>
    </row>
    <row r="3270" spans="1:15">
      <c r="A3270" s="1" t="s">
        <v>3310</v>
      </c>
      <c r="B3270" s="2">
        <v>44973</v>
      </c>
      <c r="C3270" s="13" t="str">
        <f>TEXT(bbdd_Social_Media_Trends[[#This Row],[Post_Date]],"aaaa-mm")</f>
        <v>2023-02</v>
      </c>
      <c r="D3270" s="1" t="s">
        <v>12</v>
      </c>
      <c r="E3270" s="1" t="s">
        <v>39</v>
      </c>
      <c r="F3270" s="1" t="s">
        <v>47</v>
      </c>
      <c r="G3270" s="1" t="s">
        <v>60</v>
      </c>
      <c r="H3270">
        <v>3914797</v>
      </c>
      <c r="I3270">
        <v>416802</v>
      </c>
      <c r="J3270">
        <v>10726</v>
      </c>
      <c r="K3270">
        <v>45764</v>
      </c>
      <c r="L3270">
        <f>bbdd_Social_Media_Trends[[#This Row],[Likes]]+bbdd_Social_Media_Trends[[#This Row],[Shares]]+bbdd_Social_Media_Trends[[#This Row],[Comments]]</f>
        <v>473292</v>
      </c>
      <c r="M3270">
        <f>bbdd_Social_Media_Trends[[#This Row],[Interactions]]/bbdd_Social_Media_Trends[[#This Row],[Views]]</f>
        <v>0.1208982228197273</v>
      </c>
      <c r="N3270" s="1" t="s">
        <v>22</v>
      </c>
      <c r="O3270" s="4">
        <f t="shared" si="51"/>
        <v>0</v>
      </c>
    </row>
    <row r="3271" spans="1:15">
      <c r="A3271" s="1" t="s">
        <v>3311</v>
      </c>
      <c r="B3271" s="2">
        <v>45158</v>
      </c>
      <c r="C3271" s="13" t="str">
        <f>TEXT(bbdd_Social_Media_Trends[[#This Row],[Post_Date]],"aaaa-mm")</f>
        <v>2023-08</v>
      </c>
      <c r="D3271" s="1" t="s">
        <v>27</v>
      </c>
      <c r="E3271" s="1" t="s">
        <v>19</v>
      </c>
      <c r="F3271" s="1" t="s">
        <v>32</v>
      </c>
      <c r="G3271" s="1" t="s">
        <v>50</v>
      </c>
      <c r="H3271">
        <v>2438078</v>
      </c>
      <c r="I3271">
        <v>221150</v>
      </c>
      <c r="J3271">
        <v>60273</v>
      </c>
      <c r="K3271">
        <v>11048</v>
      </c>
      <c r="L3271">
        <f>bbdd_Social_Media_Trends[[#This Row],[Likes]]+bbdd_Social_Media_Trends[[#This Row],[Shares]]+bbdd_Social_Media_Trends[[#This Row],[Comments]]</f>
        <v>292471</v>
      </c>
      <c r="M3271">
        <f>bbdd_Social_Media_Trends[[#This Row],[Interactions]]/bbdd_Social_Media_Trends[[#This Row],[Views]]</f>
        <v>0.11995965674601058</v>
      </c>
      <c r="N3271" s="1" t="s">
        <v>22</v>
      </c>
      <c r="O3271" s="4">
        <f t="shared" si="51"/>
        <v>0</v>
      </c>
    </row>
    <row r="3272" spans="1:15">
      <c r="A3272" s="1" t="s">
        <v>3312</v>
      </c>
      <c r="B3272" s="2">
        <v>45075</v>
      </c>
      <c r="C3272" s="13" t="str">
        <f>TEXT(bbdd_Social_Media_Trends[[#This Row],[Post_Date]],"aaaa-mm")</f>
        <v>2023-05</v>
      </c>
      <c r="D3272" s="1" t="s">
        <v>12</v>
      </c>
      <c r="E3272" s="1" t="s">
        <v>13</v>
      </c>
      <c r="F3272" s="1" t="s">
        <v>47</v>
      </c>
      <c r="G3272" s="1" t="s">
        <v>21</v>
      </c>
      <c r="H3272">
        <v>1499889</v>
      </c>
      <c r="I3272">
        <v>478518</v>
      </c>
      <c r="J3272">
        <v>92766</v>
      </c>
      <c r="K3272">
        <v>2125</v>
      </c>
      <c r="L3272">
        <f>bbdd_Social_Media_Trends[[#This Row],[Likes]]+bbdd_Social_Media_Trends[[#This Row],[Shares]]+bbdd_Social_Media_Trends[[#This Row],[Comments]]</f>
        <v>573409</v>
      </c>
      <c r="M3272">
        <f>bbdd_Social_Media_Trends[[#This Row],[Interactions]]/bbdd_Social_Media_Trends[[#This Row],[Views]]</f>
        <v>0.38230095693748006</v>
      </c>
      <c r="N3272" s="1" t="s">
        <v>16</v>
      </c>
      <c r="O3272" s="4">
        <f t="shared" si="51"/>
        <v>0</v>
      </c>
    </row>
    <row r="3273" spans="1:15">
      <c r="A3273" s="1" t="s">
        <v>3313</v>
      </c>
      <c r="B3273" s="2">
        <v>45237</v>
      </c>
      <c r="C3273" s="13" t="str">
        <f>TEXT(bbdd_Social_Media_Trends[[#This Row],[Post_Date]],"aaaa-mm")</f>
        <v>2023-11</v>
      </c>
      <c r="D3273" s="1" t="s">
        <v>18</v>
      </c>
      <c r="E3273" s="1" t="s">
        <v>59</v>
      </c>
      <c r="F3273" s="1" t="s">
        <v>47</v>
      </c>
      <c r="G3273" s="1" t="s">
        <v>44</v>
      </c>
      <c r="H3273">
        <v>623920</v>
      </c>
      <c r="I3273">
        <v>217601</v>
      </c>
      <c r="J3273">
        <v>92282</v>
      </c>
      <c r="K3273">
        <v>15725</v>
      </c>
      <c r="L3273">
        <f>bbdd_Social_Media_Trends[[#This Row],[Likes]]+bbdd_Social_Media_Trends[[#This Row],[Shares]]+bbdd_Social_Media_Trends[[#This Row],[Comments]]</f>
        <v>325608</v>
      </c>
      <c r="M3273">
        <f>bbdd_Social_Media_Trends[[#This Row],[Interactions]]/bbdd_Social_Media_Trends[[#This Row],[Views]]</f>
        <v>0.52187459930760349</v>
      </c>
      <c r="N3273" s="1" t="s">
        <v>29</v>
      </c>
      <c r="O3273" s="4">
        <f t="shared" si="51"/>
        <v>0</v>
      </c>
    </row>
    <row r="3274" spans="1:15">
      <c r="A3274" s="1" t="s">
        <v>3314</v>
      </c>
      <c r="B3274" s="2">
        <v>44737</v>
      </c>
      <c r="C3274" s="13" t="str">
        <f>TEXT(bbdd_Social_Media_Trends[[#This Row],[Post_Date]],"aaaa-mm")</f>
        <v>2022-06</v>
      </c>
      <c r="D3274" s="1" t="s">
        <v>12</v>
      </c>
      <c r="E3274" s="1" t="s">
        <v>31</v>
      </c>
      <c r="F3274" s="1" t="s">
        <v>41</v>
      </c>
      <c r="G3274" s="1" t="s">
        <v>15</v>
      </c>
      <c r="H3274">
        <v>1304376</v>
      </c>
      <c r="I3274">
        <v>422027</v>
      </c>
      <c r="J3274">
        <v>65465</v>
      </c>
      <c r="K3274">
        <v>8210</v>
      </c>
      <c r="L3274">
        <f>bbdd_Social_Media_Trends[[#This Row],[Likes]]+bbdd_Social_Media_Trends[[#This Row],[Shares]]+bbdd_Social_Media_Trends[[#This Row],[Comments]]</f>
        <v>495702</v>
      </c>
      <c r="M3274">
        <f>bbdd_Social_Media_Trends[[#This Row],[Interactions]]/bbdd_Social_Media_Trends[[#This Row],[Views]]</f>
        <v>0.38002999135218679</v>
      </c>
      <c r="N3274" s="1" t="s">
        <v>29</v>
      </c>
      <c r="O3274" s="4">
        <f t="shared" si="51"/>
        <v>0</v>
      </c>
    </row>
    <row r="3275" spans="1:15">
      <c r="A3275" s="1" t="s">
        <v>3315</v>
      </c>
      <c r="B3275" s="2">
        <v>44860</v>
      </c>
      <c r="C3275" s="13" t="str">
        <f>TEXT(bbdd_Social_Media_Trends[[#This Row],[Post_Date]],"aaaa-mm")</f>
        <v>2022-10</v>
      </c>
      <c r="D3275" s="1" t="s">
        <v>27</v>
      </c>
      <c r="E3275" s="1" t="s">
        <v>13</v>
      </c>
      <c r="F3275" s="1" t="s">
        <v>36</v>
      </c>
      <c r="G3275" s="1" t="s">
        <v>44</v>
      </c>
      <c r="H3275">
        <v>3050118</v>
      </c>
      <c r="I3275">
        <v>308745</v>
      </c>
      <c r="J3275">
        <v>51775</v>
      </c>
      <c r="K3275">
        <v>41998</v>
      </c>
      <c r="L3275">
        <f>bbdd_Social_Media_Trends[[#This Row],[Likes]]+bbdd_Social_Media_Trends[[#This Row],[Shares]]+bbdd_Social_Media_Trends[[#This Row],[Comments]]</f>
        <v>402518</v>
      </c>
      <c r="M3275">
        <f>bbdd_Social_Media_Trends[[#This Row],[Interactions]]/bbdd_Social_Media_Trends[[#This Row],[Views]]</f>
        <v>0.13196800910653292</v>
      </c>
      <c r="N3275" s="1" t="s">
        <v>29</v>
      </c>
      <c r="O3275" s="4">
        <f t="shared" si="51"/>
        <v>0</v>
      </c>
    </row>
    <row r="3276" spans="1:15">
      <c r="A3276" s="1" t="s">
        <v>3316</v>
      </c>
      <c r="B3276" s="2">
        <v>44832</v>
      </c>
      <c r="C3276" s="13" t="str">
        <f>TEXT(bbdd_Social_Media_Trends[[#This Row],[Post_Date]],"aaaa-mm")</f>
        <v>2022-09</v>
      </c>
      <c r="D3276" s="1" t="s">
        <v>18</v>
      </c>
      <c r="E3276" s="1" t="s">
        <v>57</v>
      </c>
      <c r="F3276" s="1" t="s">
        <v>32</v>
      </c>
      <c r="G3276" s="1" t="s">
        <v>25</v>
      </c>
      <c r="H3276">
        <v>384054</v>
      </c>
      <c r="I3276">
        <v>131704</v>
      </c>
      <c r="J3276">
        <v>17338</v>
      </c>
      <c r="K3276">
        <v>882</v>
      </c>
      <c r="L3276">
        <f>bbdd_Social_Media_Trends[[#This Row],[Likes]]+bbdd_Social_Media_Trends[[#This Row],[Shares]]+bbdd_Social_Media_Trends[[#This Row],[Comments]]</f>
        <v>149924</v>
      </c>
      <c r="M3276">
        <f>bbdd_Social_Media_Trends[[#This Row],[Interactions]]/bbdd_Social_Media_Trends[[#This Row],[Views]]</f>
        <v>0.39037218724450207</v>
      </c>
      <c r="N3276" s="1" t="s">
        <v>29</v>
      </c>
      <c r="O3276" s="4">
        <f t="shared" si="51"/>
        <v>0</v>
      </c>
    </row>
    <row r="3277" spans="1:15">
      <c r="A3277" s="1" t="s">
        <v>3317</v>
      </c>
      <c r="B3277" s="2">
        <v>45102</v>
      </c>
      <c r="C3277" s="13" t="str">
        <f>TEXT(bbdd_Social_Media_Trends[[#This Row],[Post_Date]],"aaaa-mm")</f>
        <v>2023-06</v>
      </c>
      <c r="D3277" s="1" t="s">
        <v>27</v>
      </c>
      <c r="E3277" s="1" t="s">
        <v>19</v>
      </c>
      <c r="F3277" s="1" t="s">
        <v>14</v>
      </c>
      <c r="G3277" s="1" t="s">
        <v>60</v>
      </c>
      <c r="H3277">
        <v>2852085</v>
      </c>
      <c r="I3277">
        <v>87799</v>
      </c>
      <c r="J3277">
        <v>92729</v>
      </c>
      <c r="K3277">
        <v>24975</v>
      </c>
      <c r="L3277">
        <f>bbdd_Social_Media_Trends[[#This Row],[Likes]]+bbdd_Social_Media_Trends[[#This Row],[Shares]]+bbdd_Social_Media_Trends[[#This Row],[Comments]]</f>
        <v>205503</v>
      </c>
      <c r="M3277">
        <f>bbdd_Social_Media_Trends[[#This Row],[Interactions]]/bbdd_Social_Media_Trends[[#This Row],[Views]]</f>
        <v>7.2053602890516932E-2</v>
      </c>
      <c r="N3277" s="1" t="s">
        <v>29</v>
      </c>
      <c r="O3277" s="4">
        <f t="shared" si="51"/>
        <v>0</v>
      </c>
    </row>
    <row r="3278" spans="1:15">
      <c r="A3278" s="1" t="s">
        <v>3318</v>
      </c>
      <c r="B3278" s="2">
        <v>45191</v>
      </c>
      <c r="C3278" s="13" t="str">
        <f>TEXT(bbdd_Social_Media_Trends[[#This Row],[Post_Date]],"aaaa-mm")</f>
        <v>2023-09</v>
      </c>
      <c r="D3278" s="1" t="s">
        <v>12</v>
      </c>
      <c r="E3278" s="1" t="s">
        <v>35</v>
      </c>
      <c r="F3278" s="1" t="s">
        <v>47</v>
      </c>
      <c r="G3278" s="1" t="s">
        <v>50</v>
      </c>
      <c r="H3278">
        <v>2786558</v>
      </c>
      <c r="I3278">
        <v>475485</v>
      </c>
      <c r="J3278">
        <v>53156</v>
      </c>
      <c r="K3278">
        <v>20811</v>
      </c>
      <c r="L3278">
        <f>bbdd_Social_Media_Trends[[#This Row],[Likes]]+bbdd_Social_Media_Trends[[#This Row],[Shares]]+bbdd_Social_Media_Trends[[#This Row],[Comments]]</f>
        <v>549452</v>
      </c>
      <c r="M3278">
        <f>bbdd_Social_Media_Trends[[#This Row],[Interactions]]/bbdd_Social_Media_Trends[[#This Row],[Views]]</f>
        <v>0.19717945939040207</v>
      </c>
      <c r="N3278" s="1" t="s">
        <v>29</v>
      </c>
      <c r="O3278" s="4">
        <f t="shared" si="51"/>
        <v>0</v>
      </c>
    </row>
    <row r="3279" spans="1:15">
      <c r="A3279" s="1" t="s">
        <v>3319</v>
      </c>
      <c r="B3279" s="2">
        <v>44650</v>
      </c>
      <c r="C3279" s="13" t="str">
        <f>TEXT(bbdd_Social_Media_Trends[[#This Row],[Post_Date]],"aaaa-mm")</f>
        <v>2022-03</v>
      </c>
      <c r="D3279" s="1" t="s">
        <v>24</v>
      </c>
      <c r="E3279" s="1" t="s">
        <v>35</v>
      </c>
      <c r="F3279" s="1" t="s">
        <v>32</v>
      </c>
      <c r="G3279" s="1" t="s">
        <v>25</v>
      </c>
      <c r="H3279">
        <v>195578</v>
      </c>
      <c r="I3279">
        <v>167756</v>
      </c>
      <c r="J3279">
        <v>43245</v>
      </c>
      <c r="K3279">
        <v>25540</v>
      </c>
      <c r="L3279">
        <f>bbdd_Social_Media_Trends[[#This Row],[Likes]]+bbdd_Social_Media_Trends[[#This Row],[Shares]]+bbdd_Social_Media_Trends[[#This Row],[Comments]]</f>
        <v>236541</v>
      </c>
      <c r="M3279">
        <f>bbdd_Social_Media_Trends[[#This Row],[Interactions]]/bbdd_Social_Media_Trends[[#This Row],[Views]]</f>
        <v>1.2094458476924808</v>
      </c>
      <c r="N3279" s="1" t="s">
        <v>16</v>
      </c>
      <c r="O3279" s="4">
        <f t="shared" si="51"/>
        <v>0</v>
      </c>
    </row>
    <row r="3280" spans="1:15">
      <c r="A3280" s="1" t="s">
        <v>3320</v>
      </c>
      <c r="B3280" s="2">
        <v>45124</v>
      </c>
      <c r="C3280" s="13" t="str">
        <f>TEXT(bbdd_Social_Media_Trends[[#This Row],[Post_Date]],"aaaa-mm")</f>
        <v>2023-07</v>
      </c>
      <c r="D3280" s="1" t="s">
        <v>24</v>
      </c>
      <c r="E3280" s="1" t="s">
        <v>13</v>
      </c>
      <c r="F3280" s="1" t="s">
        <v>20</v>
      </c>
      <c r="G3280" s="1" t="s">
        <v>50</v>
      </c>
      <c r="H3280">
        <v>1688397</v>
      </c>
      <c r="I3280">
        <v>281554</v>
      </c>
      <c r="J3280">
        <v>81408</v>
      </c>
      <c r="K3280">
        <v>45190</v>
      </c>
      <c r="L3280">
        <f>bbdd_Social_Media_Trends[[#This Row],[Likes]]+bbdd_Social_Media_Trends[[#This Row],[Shares]]+bbdd_Social_Media_Trends[[#This Row],[Comments]]</f>
        <v>408152</v>
      </c>
      <c r="M3280">
        <f>bbdd_Social_Media_Trends[[#This Row],[Interactions]]/bbdd_Social_Media_Trends[[#This Row],[Views]]</f>
        <v>0.24173935395526053</v>
      </c>
      <c r="N3280" s="1" t="s">
        <v>16</v>
      </c>
      <c r="O3280" s="4">
        <f t="shared" si="51"/>
        <v>0</v>
      </c>
    </row>
    <row r="3281" spans="1:15">
      <c r="A3281" s="1" t="s">
        <v>3321</v>
      </c>
      <c r="B3281" s="2">
        <v>44926</v>
      </c>
      <c r="C3281" s="13" t="str">
        <f>TEXT(bbdd_Social_Media_Trends[[#This Row],[Post_Date]],"aaaa-mm")</f>
        <v>2022-12</v>
      </c>
      <c r="D3281" s="1" t="s">
        <v>18</v>
      </c>
      <c r="E3281" s="1" t="s">
        <v>52</v>
      </c>
      <c r="F3281" s="1" t="s">
        <v>14</v>
      </c>
      <c r="G3281" s="1" t="s">
        <v>21</v>
      </c>
      <c r="H3281">
        <v>2036540</v>
      </c>
      <c r="I3281">
        <v>16738</v>
      </c>
      <c r="J3281">
        <v>9695</v>
      </c>
      <c r="K3281">
        <v>43757</v>
      </c>
      <c r="L3281">
        <f>bbdd_Social_Media_Trends[[#This Row],[Likes]]+bbdd_Social_Media_Trends[[#This Row],[Shares]]+bbdd_Social_Media_Trends[[#This Row],[Comments]]</f>
        <v>70190</v>
      </c>
      <c r="M3281">
        <f>bbdd_Social_Media_Trends[[#This Row],[Interactions]]/bbdd_Social_Media_Trends[[#This Row],[Views]]</f>
        <v>3.4465318628654484E-2</v>
      </c>
      <c r="N3281" s="1" t="s">
        <v>16</v>
      </c>
      <c r="O3281" s="4">
        <f t="shared" si="51"/>
        <v>0</v>
      </c>
    </row>
    <row r="3282" spans="1:15">
      <c r="A3282" s="1" t="s">
        <v>3322</v>
      </c>
      <c r="B3282" s="2">
        <v>44705</v>
      </c>
      <c r="C3282" s="13" t="str">
        <f>TEXT(bbdd_Social_Media_Trends[[#This Row],[Post_Date]],"aaaa-mm")</f>
        <v>2022-05</v>
      </c>
      <c r="D3282" s="1" t="s">
        <v>27</v>
      </c>
      <c r="E3282" s="1" t="s">
        <v>35</v>
      </c>
      <c r="F3282" s="1" t="s">
        <v>47</v>
      </c>
      <c r="G3282" s="1" t="s">
        <v>60</v>
      </c>
      <c r="H3282">
        <v>4868393</v>
      </c>
      <c r="I3282">
        <v>221429</v>
      </c>
      <c r="J3282">
        <v>60644</v>
      </c>
      <c r="K3282">
        <v>13098</v>
      </c>
      <c r="L3282">
        <f>bbdd_Social_Media_Trends[[#This Row],[Likes]]+bbdd_Social_Media_Trends[[#This Row],[Shares]]+bbdd_Social_Media_Trends[[#This Row],[Comments]]</f>
        <v>295171</v>
      </c>
      <c r="M3282">
        <f>bbdd_Social_Media_Trends[[#This Row],[Interactions]]/bbdd_Social_Media_Trends[[#This Row],[Views]]</f>
        <v>6.0630068279204245E-2</v>
      </c>
      <c r="N3282" s="1" t="s">
        <v>16</v>
      </c>
      <c r="O3282" s="4">
        <f t="shared" si="51"/>
        <v>0</v>
      </c>
    </row>
    <row r="3283" spans="1:15">
      <c r="A3283" s="1" t="s">
        <v>3323</v>
      </c>
      <c r="B3283" s="2">
        <v>44716</v>
      </c>
      <c r="C3283" s="13" t="str">
        <f>TEXT(bbdd_Social_Media_Trends[[#This Row],[Post_Date]],"aaaa-mm")</f>
        <v>2022-06</v>
      </c>
      <c r="D3283" s="1" t="s">
        <v>24</v>
      </c>
      <c r="E3283" s="1" t="s">
        <v>31</v>
      </c>
      <c r="F3283" s="1" t="s">
        <v>32</v>
      </c>
      <c r="G3283" s="1" t="s">
        <v>44</v>
      </c>
      <c r="H3283">
        <v>2498626</v>
      </c>
      <c r="I3283">
        <v>195399</v>
      </c>
      <c r="J3283">
        <v>20484</v>
      </c>
      <c r="K3283">
        <v>14090</v>
      </c>
      <c r="L3283">
        <f>bbdd_Social_Media_Trends[[#This Row],[Likes]]+bbdd_Social_Media_Trends[[#This Row],[Shares]]+bbdd_Social_Media_Trends[[#This Row],[Comments]]</f>
        <v>229973</v>
      </c>
      <c r="M3283">
        <f>bbdd_Social_Media_Trends[[#This Row],[Interactions]]/bbdd_Social_Media_Trends[[#This Row],[Views]]</f>
        <v>9.2039785065872209E-2</v>
      </c>
      <c r="N3283" s="1" t="s">
        <v>16</v>
      </c>
      <c r="O3283" s="4">
        <f t="shared" si="51"/>
        <v>0</v>
      </c>
    </row>
    <row r="3284" spans="1:15">
      <c r="A3284" s="1" t="s">
        <v>3324</v>
      </c>
      <c r="B3284" s="2">
        <v>44598</v>
      </c>
      <c r="C3284" s="13" t="str">
        <f>TEXT(bbdd_Social_Media_Trends[[#This Row],[Post_Date]],"aaaa-mm")</f>
        <v>2022-02</v>
      </c>
      <c r="D3284" s="1" t="s">
        <v>18</v>
      </c>
      <c r="E3284" s="1" t="s">
        <v>19</v>
      </c>
      <c r="F3284" s="1" t="s">
        <v>32</v>
      </c>
      <c r="G3284" s="1" t="s">
        <v>50</v>
      </c>
      <c r="H3284">
        <v>1020700</v>
      </c>
      <c r="I3284">
        <v>433852</v>
      </c>
      <c r="J3284">
        <v>77135</v>
      </c>
      <c r="K3284">
        <v>31850</v>
      </c>
      <c r="L3284">
        <f>bbdd_Social_Media_Trends[[#This Row],[Likes]]+bbdd_Social_Media_Trends[[#This Row],[Shares]]+bbdd_Social_Media_Trends[[#This Row],[Comments]]</f>
        <v>542837</v>
      </c>
      <c r="M3284">
        <f>bbdd_Social_Media_Trends[[#This Row],[Interactions]]/bbdd_Social_Media_Trends[[#This Row],[Views]]</f>
        <v>0.53182815714705589</v>
      </c>
      <c r="N3284" s="1" t="s">
        <v>16</v>
      </c>
      <c r="O3284" s="4">
        <f t="shared" si="51"/>
        <v>0</v>
      </c>
    </row>
    <row r="3285" spans="1:15">
      <c r="A3285" s="1" t="s">
        <v>3325</v>
      </c>
      <c r="B3285" s="2">
        <v>44950</v>
      </c>
      <c r="C3285" s="13" t="str">
        <f>TEXT(bbdd_Social_Media_Trends[[#This Row],[Post_Date]],"aaaa-mm")</f>
        <v>2023-01</v>
      </c>
      <c r="D3285" s="1" t="s">
        <v>12</v>
      </c>
      <c r="E3285" s="1" t="s">
        <v>57</v>
      </c>
      <c r="F3285" s="1" t="s">
        <v>41</v>
      </c>
      <c r="G3285" s="1" t="s">
        <v>25</v>
      </c>
      <c r="H3285">
        <v>3269635</v>
      </c>
      <c r="I3285">
        <v>169488</v>
      </c>
      <c r="J3285">
        <v>24750</v>
      </c>
      <c r="K3285">
        <v>4980</v>
      </c>
      <c r="L3285">
        <f>bbdd_Social_Media_Trends[[#This Row],[Likes]]+bbdd_Social_Media_Trends[[#This Row],[Shares]]+bbdd_Social_Media_Trends[[#This Row],[Comments]]</f>
        <v>199218</v>
      </c>
      <c r="M3285">
        <f>bbdd_Social_Media_Trends[[#This Row],[Interactions]]/bbdd_Social_Media_Trends[[#This Row],[Views]]</f>
        <v>6.0929736805484407E-2</v>
      </c>
      <c r="N3285" s="1" t="s">
        <v>29</v>
      </c>
      <c r="O3285" s="4">
        <f t="shared" si="51"/>
        <v>0</v>
      </c>
    </row>
    <row r="3286" spans="1:15">
      <c r="A3286" s="1" t="s">
        <v>3326</v>
      </c>
      <c r="B3286" s="2">
        <v>44922</v>
      </c>
      <c r="C3286" s="13" t="str">
        <f>TEXT(bbdd_Social_Media_Trends[[#This Row],[Post_Date]],"aaaa-mm")</f>
        <v>2022-12</v>
      </c>
      <c r="D3286" s="1" t="s">
        <v>18</v>
      </c>
      <c r="E3286" s="1" t="s">
        <v>49</v>
      </c>
      <c r="F3286" s="1" t="s">
        <v>41</v>
      </c>
      <c r="G3286" s="1" t="s">
        <v>21</v>
      </c>
      <c r="H3286">
        <v>39781</v>
      </c>
      <c r="I3286">
        <v>423500</v>
      </c>
      <c r="J3286">
        <v>50945</v>
      </c>
      <c r="K3286">
        <v>34819</v>
      </c>
      <c r="L3286">
        <f>bbdd_Social_Media_Trends[[#This Row],[Likes]]+bbdd_Social_Media_Trends[[#This Row],[Shares]]+bbdd_Social_Media_Trends[[#This Row],[Comments]]</f>
        <v>509264</v>
      </c>
      <c r="M3286">
        <f>bbdd_Social_Media_Trends[[#This Row],[Interactions]]/bbdd_Social_Media_Trends[[#This Row],[Views]]</f>
        <v>12.801689248636283</v>
      </c>
      <c r="N3286" s="1" t="s">
        <v>29</v>
      </c>
      <c r="O3286" s="4">
        <f t="shared" si="51"/>
        <v>0</v>
      </c>
    </row>
    <row r="3287" spans="1:15">
      <c r="A3287" s="1" t="s">
        <v>3327</v>
      </c>
      <c r="B3287" s="2">
        <v>44953</v>
      </c>
      <c r="C3287" s="13" t="str">
        <f>TEXT(bbdd_Social_Media_Trends[[#This Row],[Post_Date]],"aaaa-mm")</f>
        <v>2023-01</v>
      </c>
      <c r="D3287" s="1" t="s">
        <v>18</v>
      </c>
      <c r="E3287" s="1" t="s">
        <v>59</v>
      </c>
      <c r="F3287" s="1" t="s">
        <v>32</v>
      </c>
      <c r="G3287" s="1" t="s">
        <v>37</v>
      </c>
      <c r="H3287">
        <v>97690</v>
      </c>
      <c r="I3287">
        <v>412823</v>
      </c>
      <c r="J3287">
        <v>75641</v>
      </c>
      <c r="K3287">
        <v>11702</v>
      </c>
      <c r="L3287">
        <f>bbdd_Social_Media_Trends[[#This Row],[Likes]]+bbdd_Social_Media_Trends[[#This Row],[Shares]]+bbdd_Social_Media_Trends[[#This Row],[Comments]]</f>
        <v>500166</v>
      </c>
      <c r="M3287">
        <f>bbdd_Social_Media_Trends[[#This Row],[Interactions]]/bbdd_Social_Media_Trends[[#This Row],[Views]]</f>
        <v>5.1199303920565056</v>
      </c>
      <c r="N3287" s="1" t="s">
        <v>29</v>
      </c>
      <c r="O3287" s="4">
        <f t="shared" si="51"/>
        <v>0</v>
      </c>
    </row>
    <row r="3288" spans="1:15">
      <c r="A3288" s="1" t="s">
        <v>3328</v>
      </c>
      <c r="B3288" s="2">
        <v>44715</v>
      </c>
      <c r="C3288" s="13" t="str">
        <f>TEXT(bbdd_Social_Media_Trends[[#This Row],[Post_Date]],"aaaa-mm")</f>
        <v>2022-06</v>
      </c>
      <c r="D3288" s="1" t="s">
        <v>24</v>
      </c>
      <c r="E3288" s="1" t="s">
        <v>49</v>
      </c>
      <c r="F3288" s="1" t="s">
        <v>32</v>
      </c>
      <c r="G3288" s="1" t="s">
        <v>25</v>
      </c>
      <c r="H3288">
        <v>4481616</v>
      </c>
      <c r="I3288">
        <v>321584</v>
      </c>
      <c r="J3288">
        <v>22363</v>
      </c>
      <c r="K3288">
        <v>14884</v>
      </c>
      <c r="L3288">
        <f>bbdd_Social_Media_Trends[[#This Row],[Likes]]+bbdd_Social_Media_Trends[[#This Row],[Shares]]+bbdd_Social_Media_Trends[[#This Row],[Comments]]</f>
        <v>358831</v>
      </c>
      <c r="M3288">
        <f>bbdd_Social_Media_Trends[[#This Row],[Interactions]]/bbdd_Social_Media_Trends[[#This Row],[Views]]</f>
        <v>8.0067323929582546E-2</v>
      </c>
      <c r="N3288" s="1" t="s">
        <v>29</v>
      </c>
      <c r="O3288" s="4">
        <f t="shared" si="51"/>
        <v>0</v>
      </c>
    </row>
    <row r="3289" spans="1:15">
      <c r="A3289" s="1" t="s">
        <v>3329</v>
      </c>
      <c r="B3289" s="2">
        <v>44766</v>
      </c>
      <c r="C3289" s="13" t="str">
        <f>TEXT(bbdd_Social_Media_Trends[[#This Row],[Post_Date]],"aaaa-mm")</f>
        <v>2022-07</v>
      </c>
      <c r="D3289" s="1" t="s">
        <v>24</v>
      </c>
      <c r="E3289" s="1" t="s">
        <v>19</v>
      </c>
      <c r="F3289" s="1" t="s">
        <v>47</v>
      </c>
      <c r="G3289" s="1" t="s">
        <v>37</v>
      </c>
      <c r="H3289">
        <v>3689048</v>
      </c>
      <c r="I3289">
        <v>104981</v>
      </c>
      <c r="J3289">
        <v>20957</v>
      </c>
      <c r="K3289">
        <v>19365</v>
      </c>
      <c r="L3289">
        <f>bbdd_Social_Media_Trends[[#This Row],[Likes]]+bbdd_Social_Media_Trends[[#This Row],[Shares]]+bbdd_Social_Media_Trends[[#This Row],[Comments]]</f>
        <v>145303</v>
      </c>
      <c r="M3289">
        <f>bbdd_Social_Media_Trends[[#This Row],[Interactions]]/bbdd_Social_Media_Trends[[#This Row],[Views]]</f>
        <v>3.9387668580078111E-2</v>
      </c>
      <c r="N3289" s="1" t="s">
        <v>29</v>
      </c>
      <c r="O3289" s="4">
        <f t="shared" si="51"/>
        <v>0</v>
      </c>
    </row>
    <row r="3290" spans="1:15">
      <c r="A3290" s="1" t="s">
        <v>3330</v>
      </c>
      <c r="B3290" s="2">
        <v>44918</v>
      </c>
      <c r="C3290" s="13" t="str">
        <f>TEXT(bbdd_Social_Media_Trends[[#This Row],[Post_Date]],"aaaa-mm")</f>
        <v>2022-12</v>
      </c>
      <c r="D3290" s="1" t="s">
        <v>18</v>
      </c>
      <c r="E3290" s="1" t="s">
        <v>59</v>
      </c>
      <c r="F3290" s="1" t="s">
        <v>20</v>
      </c>
      <c r="G3290" s="1" t="s">
        <v>25</v>
      </c>
      <c r="H3290">
        <v>56401</v>
      </c>
      <c r="I3290">
        <v>377017</v>
      </c>
      <c r="J3290">
        <v>1123</v>
      </c>
      <c r="K3290">
        <v>49912</v>
      </c>
      <c r="L3290">
        <f>bbdd_Social_Media_Trends[[#This Row],[Likes]]+bbdd_Social_Media_Trends[[#This Row],[Shares]]+bbdd_Social_Media_Trends[[#This Row],[Comments]]</f>
        <v>428052</v>
      </c>
      <c r="M3290">
        <f>bbdd_Social_Media_Trends[[#This Row],[Interactions]]/bbdd_Social_Media_Trends[[#This Row],[Views]]</f>
        <v>7.5894399035478095</v>
      </c>
      <c r="N3290" s="1" t="s">
        <v>16</v>
      </c>
      <c r="O3290" s="4">
        <f t="shared" si="51"/>
        <v>0</v>
      </c>
    </row>
    <row r="3291" spans="1:15">
      <c r="A3291" s="1" t="s">
        <v>3331</v>
      </c>
      <c r="B3291" s="2">
        <v>44572</v>
      </c>
      <c r="C3291" s="13" t="str">
        <f>TEXT(bbdd_Social_Media_Trends[[#This Row],[Post_Date]],"aaaa-mm")</f>
        <v>2022-01</v>
      </c>
      <c r="D3291" s="1" t="s">
        <v>12</v>
      </c>
      <c r="E3291" s="1" t="s">
        <v>39</v>
      </c>
      <c r="F3291" s="1" t="s">
        <v>41</v>
      </c>
      <c r="G3291" s="1" t="s">
        <v>25</v>
      </c>
      <c r="H3291">
        <v>2798360</v>
      </c>
      <c r="I3291">
        <v>63857</v>
      </c>
      <c r="J3291">
        <v>99902</v>
      </c>
      <c r="K3291">
        <v>10497</v>
      </c>
      <c r="L3291">
        <f>bbdd_Social_Media_Trends[[#This Row],[Likes]]+bbdd_Social_Media_Trends[[#This Row],[Shares]]+bbdd_Social_Media_Trends[[#This Row],[Comments]]</f>
        <v>174256</v>
      </c>
      <c r="M3291">
        <f>bbdd_Social_Media_Trends[[#This Row],[Interactions]]/bbdd_Social_Media_Trends[[#This Row],[Views]]</f>
        <v>6.2270758587172487E-2</v>
      </c>
      <c r="N3291" s="1" t="s">
        <v>16</v>
      </c>
      <c r="O3291" s="4">
        <f t="shared" si="51"/>
        <v>0</v>
      </c>
    </row>
    <row r="3292" spans="1:15">
      <c r="A3292" s="1" t="s">
        <v>3332</v>
      </c>
      <c r="B3292" s="2">
        <v>44863</v>
      </c>
      <c r="C3292" s="13" t="str">
        <f>TEXT(bbdd_Social_Media_Trends[[#This Row],[Post_Date]],"aaaa-mm")</f>
        <v>2022-10</v>
      </c>
      <c r="D3292" s="1" t="s">
        <v>18</v>
      </c>
      <c r="E3292" s="1" t="s">
        <v>49</v>
      </c>
      <c r="F3292" s="1" t="s">
        <v>47</v>
      </c>
      <c r="G3292" s="1" t="s">
        <v>37</v>
      </c>
      <c r="H3292">
        <v>1748866</v>
      </c>
      <c r="I3292">
        <v>327009</v>
      </c>
      <c r="J3292">
        <v>18316</v>
      </c>
      <c r="K3292">
        <v>21361</v>
      </c>
      <c r="L3292">
        <f>bbdd_Social_Media_Trends[[#This Row],[Likes]]+bbdd_Social_Media_Trends[[#This Row],[Shares]]+bbdd_Social_Media_Trends[[#This Row],[Comments]]</f>
        <v>366686</v>
      </c>
      <c r="M3292">
        <f>bbdd_Social_Media_Trends[[#This Row],[Interactions]]/bbdd_Social_Media_Trends[[#This Row],[Views]]</f>
        <v>0.2096707237718613</v>
      </c>
      <c r="N3292" s="1" t="s">
        <v>22</v>
      </c>
      <c r="O3292" s="4">
        <f t="shared" si="51"/>
        <v>0</v>
      </c>
    </row>
    <row r="3293" spans="1:15">
      <c r="A3293" s="1" t="s">
        <v>3333</v>
      </c>
      <c r="B3293" s="2">
        <v>45189</v>
      </c>
      <c r="C3293" s="13" t="str">
        <f>TEXT(bbdd_Social_Media_Trends[[#This Row],[Post_Date]],"aaaa-mm")</f>
        <v>2023-09</v>
      </c>
      <c r="D3293" s="1" t="s">
        <v>24</v>
      </c>
      <c r="E3293" s="1" t="s">
        <v>31</v>
      </c>
      <c r="F3293" s="1" t="s">
        <v>14</v>
      </c>
      <c r="G3293" s="1" t="s">
        <v>21</v>
      </c>
      <c r="H3293">
        <v>787450</v>
      </c>
      <c r="I3293">
        <v>213237</v>
      </c>
      <c r="J3293">
        <v>54881</v>
      </c>
      <c r="K3293">
        <v>48926</v>
      </c>
      <c r="L3293">
        <f>bbdd_Social_Media_Trends[[#This Row],[Likes]]+bbdd_Social_Media_Trends[[#This Row],[Shares]]+bbdd_Social_Media_Trends[[#This Row],[Comments]]</f>
        <v>317044</v>
      </c>
      <c r="M3293">
        <f>bbdd_Social_Media_Trends[[#This Row],[Interactions]]/bbdd_Social_Media_Trends[[#This Row],[Views]]</f>
        <v>0.40262111880119372</v>
      </c>
      <c r="N3293" s="1" t="s">
        <v>29</v>
      </c>
      <c r="O3293" s="4">
        <f t="shared" si="51"/>
        <v>0</v>
      </c>
    </row>
    <row r="3294" spans="1:15">
      <c r="A3294" s="1" t="s">
        <v>3334</v>
      </c>
      <c r="B3294" s="2">
        <v>45290</v>
      </c>
      <c r="C3294" s="13" t="str">
        <f>TEXT(bbdd_Social_Media_Trends[[#This Row],[Post_Date]],"aaaa-mm")</f>
        <v>2023-12</v>
      </c>
      <c r="D3294" s="1" t="s">
        <v>18</v>
      </c>
      <c r="E3294" s="1" t="s">
        <v>52</v>
      </c>
      <c r="F3294" s="1" t="s">
        <v>47</v>
      </c>
      <c r="G3294" s="1" t="s">
        <v>37</v>
      </c>
      <c r="H3294">
        <v>4883378</v>
      </c>
      <c r="I3294">
        <v>87676</v>
      </c>
      <c r="J3294">
        <v>14621</v>
      </c>
      <c r="K3294">
        <v>26540</v>
      </c>
      <c r="L3294">
        <f>bbdd_Social_Media_Trends[[#This Row],[Likes]]+bbdd_Social_Media_Trends[[#This Row],[Shares]]+bbdd_Social_Media_Trends[[#This Row],[Comments]]</f>
        <v>128837</v>
      </c>
      <c r="M3294">
        <f>bbdd_Social_Media_Trends[[#This Row],[Interactions]]/bbdd_Social_Media_Trends[[#This Row],[Views]]</f>
        <v>2.638276209623748E-2</v>
      </c>
      <c r="N3294" s="1" t="s">
        <v>22</v>
      </c>
      <c r="O3294" s="4">
        <f t="shared" si="51"/>
        <v>0</v>
      </c>
    </row>
    <row r="3295" spans="1:15">
      <c r="A3295" s="1" t="s">
        <v>3335</v>
      </c>
      <c r="B3295" s="2">
        <v>44760</v>
      </c>
      <c r="C3295" s="13" t="str">
        <f>TEXT(bbdd_Social_Media_Trends[[#This Row],[Post_Date]],"aaaa-mm")</f>
        <v>2022-07</v>
      </c>
      <c r="D3295" s="1" t="s">
        <v>12</v>
      </c>
      <c r="E3295" s="1" t="s">
        <v>46</v>
      </c>
      <c r="F3295" s="1" t="s">
        <v>32</v>
      </c>
      <c r="G3295" s="1" t="s">
        <v>37</v>
      </c>
      <c r="H3295">
        <v>1377083</v>
      </c>
      <c r="I3295">
        <v>404947</v>
      </c>
      <c r="J3295">
        <v>83594</v>
      </c>
      <c r="K3295">
        <v>26447</v>
      </c>
      <c r="L3295">
        <f>bbdd_Social_Media_Trends[[#This Row],[Likes]]+bbdd_Social_Media_Trends[[#This Row],[Shares]]+bbdd_Social_Media_Trends[[#This Row],[Comments]]</f>
        <v>514988</v>
      </c>
      <c r="M3295">
        <f>bbdd_Social_Media_Trends[[#This Row],[Interactions]]/bbdd_Social_Media_Trends[[#This Row],[Views]]</f>
        <v>0.37397019642243784</v>
      </c>
      <c r="N3295" s="1" t="s">
        <v>22</v>
      </c>
      <c r="O3295" s="4">
        <f t="shared" si="51"/>
        <v>0</v>
      </c>
    </row>
    <row r="3296" spans="1:15">
      <c r="A3296" s="1" t="s">
        <v>3336</v>
      </c>
      <c r="B3296" s="2">
        <v>44752</v>
      </c>
      <c r="C3296" s="13" t="str">
        <f>TEXT(bbdd_Social_Media_Trends[[#This Row],[Post_Date]],"aaaa-mm")</f>
        <v>2022-07</v>
      </c>
      <c r="D3296" s="1" t="s">
        <v>18</v>
      </c>
      <c r="E3296" s="1" t="s">
        <v>46</v>
      </c>
      <c r="F3296" s="1" t="s">
        <v>14</v>
      </c>
      <c r="G3296" s="1" t="s">
        <v>50</v>
      </c>
      <c r="H3296">
        <v>1059321</v>
      </c>
      <c r="I3296">
        <v>458647</v>
      </c>
      <c r="J3296">
        <v>29080</v>
      </c>
      <c r="K3296">
        <v>38590</v>
      </c>
      <c r="L3296">
        <f>bbdd_Social_Media_Trends[[#This Row],[Likes]]+bbdd_Social_Media_Trends[[#This Row],[Shares]]+bbdd_Social_Media_Trends[[#This Row],[Comments]]</f>
        <v>526317</v>
      </c>
      <c r="M3296">
        <f>bbdd_Social_Media_Trends[[#This Row],[Interactions]]/bbdd_Social_Media_Trends[[#This Row],[Views]]</f>
        <v>0.49684373291948331</v>
      </c>
      <c r="N3296" s="1" t="s">
        <v>16</v>
      </c>
      <c r="O3296" s="4">
        <f t="shared" si="51"/>
        <v>0</v>
      </c>
    </row>
    <row r="3297" spans="1:15">
      <c r="A3297" s="1" t="s">
        <v>3337</v>
      </c>
      <c r="B3297" s="2">
        <v>44652</v>
      </c>
      <c r="C3297" s="13" t="str">
        <f>TEXT(bbdd_Social_Media_Trends[[#This Row],[Post_Date]],"aaaa-mm")</f>
        <v>2022-04</v>
      </c>
      <c r="D3297" s="1" t="s">
        <v>24</v>
      </c>
      <c r="E3297" s="1" t="s">
        <v>39</v>
      </c>
      <c r="F3297" s="1" t="s">
        <v>36</v>
      </c>
      <c r="G3297" s="1" t="s">
        <v>21</v>
      </c>
      <c r="H3297">
        <v>1304797</v>
      </c>
      <c r="I3297">
        <v>347996</v>
      </c>
      <c r="J3297">
        <v>28393</v>
      </c>
      <c r="K3297">
        <v>10689</v>
      </c>
      <c r="L3297">
        <f>bbdd_Social_Media_Trends[[#This Row],[Likes]]+bbdd_Social_Media_Trends[[#This Row],[Shares]]+bbdd_Social_Media_Trends[[#This Row],[Comments]]</f>
        <v>387078</v>
      </c>
      <c r="M3297">
        <f>bbdd_Social_Media_Trends[[#This Row],[Interactions]]/bbdd_Social_Media_Trends[[#This Row],[Views]]</f>
        <v>0.29665764099702868</v>
      </c>
      <c r="N3297" s="1" t="s">
        <v>29</v>
      </c>
      <c r="O3297" s="4">
        <f t="shared" si="51"/>
        <v>0</v>
      </c>
    </row>
    <row r="3298" spans="1:15">
      <c r="A3298" s="1" t="s">
        <v>3338</v>
      </c>
      <c r="B3298" s="2">
        <v>45084</v>
      </c>
      <c r="C3298" s="13" t="str">
        <f>TEXT(bbdd_Social_Media_Trends[[#This Row],[Post_Date]],"aaaa-mm")</f>
        <v>2023-06</v>
      </c>
      <c r="D3298" s="1" t="s">
        <v>12</v>
      </c>
      <c r="E3298" s="1" t="s">
        <v>31</v>
      </c>
      <c r="F3298" s="1" t="s">
        <v>41</v>
      </c>
      <c r="G3298" s="1" t="s">
        <v>44</v>
      </c>
      <c r="H3298">
        <v>3129394</v>
      </c>
      <c r="I3298">
        <v>231607</v>
      </c>
      <c r="J3298">
        <v>32444</v>
      </c>
      <c r="K3298">
        <v>7906</v>
      </c>
      <c r="L3298">
        <f>bbdd_Social_Media_Trends[[#This Row],[Likes]]+bbdd_Social_Media_Trends[[#This Row],[Shares]]+bbdd_Social_Media_Trends[[#This Row],[Comments]]</f>
        <v>271957</v>
      </c>
      <c r="M3298">
        <f>bbdd_Social_Media_Trends[[#This Row],[Interactions]]/bbdd_Social_Media_Trends[[#This Row],[Views]]</f>
        <v>8.6904045959057888E-2</v>
      </c>
      <c r="N3298" s="1" t="s">
        <v>29</v>
      </c>
      <c r="O3298" s="4">
        <f t="shared" si="51"/>
        <v>0</v>
      </c>
    </row>
    <row r="3299" spans="1:15">
      <c r="A3299" s="1" t="s">
        <v>3339</v>
      </c>
      <c r="B3299" s="2">
        <v>45221</v>
      </c>
      <c r="C3299" s="13" t="str">
        <f>TEXT(bbdd_Social_Media_Trends[[#This Row],[Post_Date]],"aaaa-mm")</f>
        <v>2023-10</v>
      </c>
      <c r="D3299" s="1" t="s">
        <v>12</v>
      </c>
      <c r="E3299" s="1" t="s">
        <v>19</v>
      </c>
      <c r="F3299" s="1" t="s">
        <v>20</v>
      </c>
      <c r="G3299" s="1" t="s">
        <v>60</v>
      </c>
      <c r="H3299">
        <v>769677</v>
      </c>
      <c r="I3299">
        <v>9101</v>
      </c>
      <c r="J3299">
        <v>7300</v>
      </c>
      <c r="K3299">
        <v>10748</v>
      </c>
      <c r="L3299">
        <f>bbdd_Social_Media_Trends[[#This Row],[Likes]]+bbdd_Social_Media_Trends[[#This Row],[Shares]]+bbdd_Social_Media_Trends[[#This Row],[Comments]]</f>
        <v>27149</v>
      </c>
      <c r="M3299">
        <f>bbdd_Social_Media_Trends[[#This Row],[Interactions]]/bbdd_Social_Media_Trends[[#This Row],[Views]]</f>
        <v>3.5273237994639307E-2</v>
      </c>
      <c r="N3299" s="1" t="s">
        <v>16</v>
      </c>
      <c r="O3299" s="4">
        <f t="shared" si="51"/>
        <v>0</v>
      </c>
    </row>
    <row r="3300" spans="1:15">
      <c r="A3300" s="1" t="s">
        <v>3340</v>
      </c>
      <c r="B3300" s="2">
        <v>45201</v>
      </c>
      <c r="C3300" s="13" t="str">
        <f>TEXT(bbdd_Social_Media_Trends[[#This Row],[Post_Date]],"aaaa-mm")</f>
        <v>2023-10</v>
      </c>
      <c r="D3300" s="1" t="s">
        <v>12</v>
      </c>
      <c r="E3300" s="1" t="s">
        <v>31</v>
      </c>
      <c r="F3300" s="1" t="s">
        <v>14</v>
      </c>
      <c r="G3300" s="1" t="s">
        <v>21</v>
      </c>
      <c r="H3300">
        <v>1251162</v>
      </c>
      <c r="I3300">
        <v>39272</v>
      </c>
      <c r="J3300">
        <v>23630</v>
      </c>
      <c r="K3300">
        <v>41190</v>
      </c>
      <c r="L3300">
        <f>bbdd_Social_Media_Trends[[#This Row],[Likes]]+bbdd_Social_Media_Trends[[#This Row],[Shares]]+bbdd_Social_Media_Trends[[#This Row],[Comments]]</f>
        <v>104092</v>
      </c>
      <c r="M3300">
        <f>bbdd_Social_Media_Trends[[#This Row],[Interactions]]/bbdd_Social_Media_Trends[[#This Row],[Views]]</f>
        <v>8.3196260756001228E-2</v>
      </c>
      <c r="N3300" s="1" t="s">
        <v>29</v>
      </c>
      <c r="O3300" s="4">
        <f t="shared" si="51"/>
        <v>0</v>
      </c>
    </row>
    <row r="3301" spans="1:15">
      <c r="A3301" s="1" t="s">
        <v>3341</v>
      </c>
      <c r="B3301" s="2">
        <v>44749</v>
      </c>
      <c r="C3301" s="13" t="str">
        <f>TEXT(bbdd_Social_Media_Trends[[#This Row],[Post_Date]],"aaaa-mm")</f>
        <v>2022-07</v>
      </c>
      <c r="D3301" s="1" t="s">
        <v>24</v>
      </c>
      <c r="E3301" s="1" t="s">
        <v>46</v>
      </c>
      <c r="F3301" s="1" t="s">
        <v>20</v>
      </c>
      <c r="G3301" s="1" t="s">
        <v>60</v>
      </c>
      <c r="H3301">
        <v>3585274</v>
      </c>
      <c r="I3301">
        <v>111926</v>
      </c>
      <c r="J3301">
        <v>37753</v>
      </c>
      <c r="K3301">
        <v>10310</v>
      </c>
      <c r="L3301">
        <f>bbdd_Social_Media_Trends[[#This Row],[Likes]]+bbdd_Social_Media_Trends[[#This Row],[Shares]]+bbdd_Social_Media_Trends[[#This Row],[Comments]]</f>
        <v>159989</v>
      </c>
      <c r="M3301">
        <f>bbdd_Social_Media_Trends[[#This Row],[Interactions]]/bbdd_Social_Media_Trends[[#This Row],[Views]]</f>
        <v>4.4623925535398408E-2</v>
      </c>
      <c r="N3301" s="1" t="s">
        <v>22</v>
      </c>
      <c r="O3301" s="4">
        <f t="shared" si="51"/>
        <v>0</v>
      </c>
    </row>
    <row r="3302" spans="1:15">
      <c r="A3302" s="1" t="s">
        <v>3342</v>
      </c>
      <c r="B3302" s="2">
        <v>44718</v>
      </c>
      <c r="C3302" s="13" t="str">
        <f>TEXT(bbdd_Social_Media_Trends[[#This Row],[Post_Date]],"aaaa-mm")</f>
        <v>2022-06</v>
      </c>
      <c r="D3302" s="1" t="s">
        <v>12</v>
      </c>
      <c r="E3302" s="1" t="s">
        <v>13</v>
      </c>
      <c r="F3302" s="1" t="s">
        <v>47</v>
      </c>
      <c r="G3302" s="1" t="s">
        <v>15</v>
      </c>
      <c r="H3302">
        <v>281292</v>
      </c>
      <c r="I3302">
        <v>238512</v>
      </c>
      <c r="J3302">
        <v>36261</v>
      </c>
      <c r="K3302">
        <v>47856</v>
      </c>
      <c r="L3302">
        <f>bbdd_Social_Media_Trends[[#This Row],[Likes]]+bbdd_Social_Media_Trends[[#This Row],[Shares]]+bbdd_Social_Media_Trends[[#This Row],[Comments]]</f>
        <v>322629</v>
      </c>
      <c r="M3302">
        <f>bbdd_Social_Media_Trends[[#This Row],[Interactions]]/bbdd_Social_Media_Trends[[#This Row],[Views]]</f>
        <v>1.1469540548611408</v>
      </c>
      <c r="N3302" s="1" t="s">
        <v>16</v>
      </c>
      <c r="O3302" s="4">
        <f t="shared" si="51"/>
        <v>0</v>
      </c>
    </row>
    <row r="3303" spans="1:15">
      <c r="A3303" s="1" t="s">
        <v>3343</v>
      </c>
      <c r="B3303" s="2">
        <v>44826</v>
      </c>
      <c r="C3303" s="13" t="str">
        <f>TEXT(bbdd_Social_Media_Trends[[#This Row],[Post_Date]],"aaaa-mm")</f>
        <v>2022-09</v>
      </c>
      <c r="D3303" s="1" t="s">
        <v>27</v>
      </c>
      <c r="E3303" s="1" t="s">
        <v>31</v>
      </c>
      <c r="F3303" s="1" t="s">
        <v>41</v>
      </c>
      <c r="G3303" s="1" t="s">
        <v>25</v>
      </c>
      <c r="H3303">
        <v>2805305</v>
      </c>
      <c r="I3303">
        <v>306993</v>
      </c>
      <c r="J3303">
        <v>7673</v>
      </c>
      <c r="K3303">
        <v>3899</v>
      </c>
      <c r="L3303">
        <f>bbdd_Social_Media_Trends[[#This Row],[Likes]]+bbdd_Social_Media_Trends[[#This Row],[Shares]]+bbdd_Social_Media_Trends[[#This Row],[Comments]]</f>
        <v>318565</v>
      </c>
      <c r="M3303">
        <f>bbdd_Social_Media_Trends[[#This Row],[Interactions]]/bbdd_Social_Media_Trends[[#This Row],[Views]]</f>
        <v>0.11355806231407993</v>
      </c>
      <c r="N3303" s="1" t="s">
        <v>22</v>
      </c>
      <c r="O3303" s="4">
        <f t="shared" si="51"/>
        <v>0</v>
      </c>
    </row>
    <row r="3304" spans="1:15">
      <c r="A3304" s="1" t="s">
        <v>3344</v>
      </c>
      <c r="B3304" s="2">
        <v>44607</v>
      </c>
      <c r="C3304" s="13" t="str">
        <f>TEXT(bbdd_Social_Media_Trends[[#This Row],[Post_Date]],"aaaa-mm")</f>
        <v>2022-02</v>
      </c>
      <c r="D3304" s="1" t="s">
        <v>18</v>
      </c>
      <c r="E3304" s="1" t="s">
        <v>13</v>
      </c>
      <c r="F3304" s="1" t="s">
        <v>14</v>
      </c>
      <c r="G3304" s="1" t="s">
        <v>44</v>
      </c>
      <c r="H3304">
        <v>478538</v>
      </c>
      <c r="I3304">
        <v>205376</v>
      </c>
      <c r="J3304">
        <v>88710</v>
      </c>
      <c r="K3304">
        <v>8313</v>
      </c>
      <c r="L3304">
        <f>bbdd_Social_Media_Trends[[#This Row],[Likes]]+bbdd_Social_Media_Trends[[#This Row],[Shares]]+bbdd_Social_Media_Trends[[#This Row],[Comments]]</f>
        <v>302399</v>
      </c>
      <c r="M3304">
        <f>bbdd_Social_Media_Trends[[#This Row],[Interactions]]/bbdd_Social_Media_Trends[[#This Row],[Views]]</f>
        <v>0.63192264773121465</v>
      </c>
      <c r="N3304" s="1" t="s">
        <v>16</v>
      </c>
      <c r="O3304" s="4">
        <f t="shared" si="51"/>
        <v>0</v>
      </c>
    </row>
    <row r="3305" spans="1:15">
      <c r="A3305" s="1" t="s">
        <v>3345</v>
      </c>
      <c r="B3305" s="2">
        <v>44777</v>
      </c>
      <c r="C3305" s="13" t="str">
        <f>TEXT(bbdd_Social_Media_Trends[[#This Row],[Post_Date]],"aaaa-mm")</f>
        <v>2022-08</v>
      </c>
      <c r="D3305" s="1" t="s">
        <v>27</v>
      </c>
      <c r="E3305" s="1" t="s">
        <v>39</v>
      </c>
      <c r="F3305" s="1" t="s">
        <v>47</v>
      </c>
      <c r="G3305" s="1" t="s">
        <v>28</v>
      </c>
      <c r="H3305">
        <v>3697282</v>
      </c>
      <c r="I3305">
        <v>441786</v>
      </c>
      <c r="J3305">
        <v>26015</v>
      </c>
      <c r="K3305">
        <v>42533</v>
      </c>
      <c r="L3305">
        <f>bbdd_Social_Media_Trends[[#This Row],[Likes]]+bbdd_Social_Media_Trends[[#This Row],[Shares]]+bbdd_Social_Media_Trends[[#This Row],[Comments]]</f>
        <v>510334</v>
      </c>
      <c r="M3305">
        <f>bbdd_Social_Media_Trends[[#This Row],[Interactions]]/bbdd_Social_Media_Trends[[#This Row],[Views]]</f>
        <v>0.13802950383552026</v>
      </c>
      <c r="N3305" s="1" t="s">
        <v>22</v>
      </c>
      <c r="O3305" s="4">
        <f t="shared" si="51"/>
        <v>0</v>
      </c>
    </row>
    <row r="3306" spans="1:15">
      <c r="A3306" s="1" t="s">
        <v>3346</v>
      </c>
      <c r="B3306" s="2">
        <v>45168</v>
      </c>
      <c r="C3306" s="13" t="str">
        <f>TEXT(bbdd_Social_Media_Trends[[#This Row],[Post_Date]],"aaaa-mm")</f>
        <v>2023-08</v>
      </c>
      <c r="D3306" s="1" t="s">
        <v>24</v>
      </c>
      <c r="E3306" s="1" t="s">
        <v>31</v>
      </c>
      <c r="F3306" s="1" t="s">
        <v>20</v>
      </c>
      <c r="G3306" s="1" t="s">
        <v>37</v>
      </c>
      <c r="H3306">
        <v>2051565</v>
      </c>
      <c r="I3306">
        <v>493845</v>
      </c>
      <c r="J3306">
        <v>69739</v>
      </c>
      <c r="K3306">
        <v>920</v>
      </c>
      <c r="L3306">
        <f>bbdd_Social_Media_Trends[[#This Row],[Likes]]+bbdd_Social_Media_Trends[[#This Row],[Shares]]+bbdd_Social_Media_Trends[[#This Row],[Comments]]</f>
        <v>564504</v>
      </c>
      <c r="M3306">
        <f>bbdd_Social_Media_Trends[[#This Row],[Interactions]]/bbdd_Social_Media_Trends[[#This Row],[Views]]</f>
        <v>0.27515774542848997</v>
      </c>
      <c r="N3306" s="1" t="s">
        <v>29</v>
      </c>
      <c r="O3306" s="4">
        <f t="shared" si="51"/>
        <v>0</v>
      </c>
    </row>
    <row r="3307" spans="1:15">
      <c r="A3307" s="1" t="s">
        <v>3347</v>
      </c>
      <c r="B3307" s="2">
        <v>44818</v>
      </c>
      <c r="C3307" s="13" t="str">
        <f>TEXT(bbdd_Social_Media_Trends[[#This Row],[Post_Date]],"aaaa-mm")</f>
        <v>2022-09</v>
      </c>
      <c r="D3307" s="1" t="s">
        <v>18</v>
      </c>
      <c r="E3307" s="1" t="s">
        <v>35</v>
      </c>
      <c r="F3307" s="1" t="s">
        <v>47</v>
      </c>
      <c r="G3307" s="1" t="s">
        <v>37</v>
      </c>
      <c r="H3307">
        <v>3613144</v>
      </c>
      <c r="I3307">
        <v>231529</v>
      </c>
      <c r="J3307">
        <v>75728</v>
      </c>
      <c r="K3307">
        <v>6741</v>
      </c>
      <c r="L3307">
        <f>bbdd_Social_Media_Trends[[#This Row],[Likes]]+bbdd_Social_Media_Trends[[#This Row],[Shares]]+bbdd_Social_Media_Trends[[#This Row],[Comments]]</f>
        <v>313998</v>
      </c>
      <c r="M3307">
        <f>bbdd_Social_Media_Trends[[#This Row],[Interactions]]/bbdd_Social_Media_Trends[[#This Row],[Views]]</f>
        <v>8.6904369158826766E-2</v>
      </c>
      <c r="N3307" s="1" t="s">
        <v>16</v>
      </c>
      <c r="O3307" s="4">
        <f t="shared" si="51"/>
        <v>0</v>
      </c>
    </row>
    <row r="3308" spans="1:15">
      <c r="A3308" s="1" t="s">
        <v>3348</v>
      </c>
      <c r="B3308" s="2">
        <v>44716</v>
      </c>
      <c r="C3308" s="13" t="str">
        <f>TEXT(bbdd_Social_Media_Trends[[#This Row],[Post_Date]],"aaaa-mm")</f>
        <v>2022-06</v>
      </c>
      <c r="D3308" s="1" t="s">
        <v>12</v>
      </c>
      <c r="E3308" s="1" t="s">
        <v>59</v>
      </c>
      <c r="F3308" s="1" t="s">
        <v>20</v>
      </c>
      <c r="G3308" s="1" t="s">
        <v>44</v>
      </c>
      <c r="H3308">
        <v>1605981</v>
      </c>
      <c r="I3308">
        <v>88443</v>
      </c>
      <c r="J3308">
        <v>19996</v>
      </c>
      <c r="K3308">
        <v>45032</v>
      </c>
      <c r="L3308">
        <f>bbdd_Social_Media_Trends[[#This Row],[Likes]]+bbdd_Social_Media_Trends[[#This Row],[Shares]]+bbdd_Social_Media_Trends[[#This Row],[Comments]]</f>
        <v>153471</v>
      </c>
      <c r="M3308">
        <f>bbdd_Social_Media_Trends[[#This Row],[Interactions]]/bbdd_Social_Media_Trends[[#This Row],[Views]]</f>
        <v>9.5562151731558465E-2</v>
      </c>
      <c r="N3308" s="1" t="s">
        <v>29</v>
      </c>
      <c r="O3308" s="4">
        <f t="shared" si="51"/>
        <v>0</v>
      </c>
    </row>
    <row r="3309" spans="1:15">
      <c r="A3309" s="1" t="s">
        <v>3349</v>
      </c>
      <c r="B3309" s="2">
        <v>44622</v>
      </c>
      <c r="C3309" s="13" t="str">
        <f>TEXT(bbdd_Social_Media_Trends[[#This Row],[Post_Date]],"aaaa-mm")</f>
        <v>2022-03</v>
      </c>
      <c r="D3309" s="1" t="s">
        <v>12</v>
      </c>
      <c r="E3309" s="1" t="s">
        <v>39</v>
      </c>
      <c r="F3309" s="1" t="s">
        <v>41</v>
      </c>
      <c r="G3309" s="1" t="s">
        <v>37</v>
      </c>
      <c r="H3309">
        <v>2850412</v>
      </c>
      <c r="I3309">
        <v>274406</v>
      </c>
      <c r="J3309">
        <v>31047</v>
      </c>
      <c r="K3309">
        <v>30406</v>
      </c>
      <c r="L3309">
        <f>bbdd_Social_Media_Trends[[#This Row],[Likes]]+bbdd_Social_Media_Trends[[#This Row],[Shares]]+bbdd_Social_Media_Trends[[#This Row],[Comments]]</f>
        <v>335859</v>
      </c>
      <c r="M3309">
        <f>bbdd_Social_Media_Trends[[#This Row],[Interactions]]/bbdd_Social_Media_Trends[[#This Row],[Views]]</f>
        <v>0.11782822974363004</v>
      </c>
      <c r="N3309" s="1" t="s">
        <v>29</v>
      </c>
      <c r="O3309" s="4">
        <f t="shared" si="51"/>
        <v>0</v>
      </c>
    </row>
    <row r="3310" spans="1:15">
      <c r="A3310" s="1" t="s">
        <v>3350</v>
      </c>
      <c r="B3310" s="2">
        <v>44837</v>
      </c>
      <c r="C3310" s="13" t="str">
        <f>TEXT(bbdd_Social_Media_Trends[[#This Row],[Post_Date]],"aaaa-mm")</f>
        <v>2022-10</v>
      </c>
      <c r="D3310" s="1" t="s">
        <v>12</v>
      </c>
      <c r="E3310" s="1" t="s">
        <v>13</v>
      </c>
      <c r="F3310" s="1" t="s">
        <v>14</v>
      </c>
      <c r="G3310" s="1" t="s">
        <v>44</v>
      </c>
      <c r="H3310">
        <v>1043395</v>
      </c>
      <c r="I3310">
        <v>134984</v>
      </c>
      <c r="J3310">
        <v>35106</v>
      </c>
      <c r="K3310">
        <v>42823</v>
      </c>
      <c r="L3310">
        <f>bbdd_Social_Media_Trends[[#This Row],[Likes]]+bbdd_Social_Media_Trends[[#This Row],[Shares]]+bbdd_Social_Media_Trends[[#This Row],[Comments]]</f>
        <v>212913</v>
      </c>
      <c r="M3310">
        <f>bbdd_Social_Media_Trends[[#This Row],[Interactions]]/bbdd_Social_Media_Trends[[#This Row],[Views]]</f>
        <v>0.20405790712050564</v>
      </c>
      <c r="N3310" s="1" t="s">
        <v>22</v>
      </c>
      <c r="O3310" s="4">
        <f t="shared" si="51"/>
        <v>0</v>
      </c>
    </row>
    <row r="3311" spans="1:15">
      <c r="A3311" s="1" t="s">
        <v>3351</v>
      </c>
      <c r="B3311" s="2">
        <v>44709</v>
      </c>
      <c r="C3311" s="13" t="str">
        <f>TEXT(bbdd_Social_Media_Trends[[#This Row],[Post_Date]],"aaaa-mm")</f>
        <v>2022-05</v>
      </c>
      <c r="D3311" s="1" t="s">
        <v>18</v>
      </c>
      <c r="E3311" s="1" t="s">
        <v>52</v>
      </c>
      <c r="F3311" s="1" t="s">
        <v>41</v>
      </c>
      <c r="G3311" s="1" t="s">
        <v>44</v>
      </c>
      <c r="H3311">
        <v>1438981</v>
      </c>
      <c r="I3311">
        <v>309626</v>
      </c>
      <c r="J3311">
        <v>19111</v>
      </c>
      <c r="K3311">
        <v>19443</v>
      </c>
      <c r="L3311">
        <f>bbdd_Social_Media_Trends[[#This Row],[Likes]]+bbdd_Social_Media_Trends[[#This Row],[Shares]]+bbdd_Social_Media_Trends[[#This Row],[Comments]]</f>
        <v>348180</v>
      </c>
      <c r="M3311">
        <f>bbdd_Social_Media_Trends[[#This Row],[Interactions]]/bbdd_Social_Media_Trends[[#This Row],[Views]]</f>
        <v>0.24196288901660273</v>
      </c>
      <c r="N3311" s="1" t="s">
        <v>16</v>
      </c>
      <c r="O3311" s="4">
        <f t="shared" si="51"/>
        <v>0</v>
      </c>
    </row>
    <row r="3312" spans="1:15">
      <c r="A3312" s="1" t="s">
        <v>3352</v>
      </c>
      <c r="B3312" s="2">
        <v>45112</v>
      </c>
      <c r="C3312" s="13" t="str">
        <f>TEXT(bbdd_Social_Media_Trends[[#This Row],[Post_Date]],"aaaa-mm")</f>
        <v>2023-07</v>
      </c>
      <c r="D3312" s="1" t="s">
        <v>18</v>
      </c>
      <c r="E3312" s="1" t="s">
        <v>49</v>
      </c>
      <c r="F3312" s="1" t="s">
        <v>41</v>
      </c>
      <c r="G3312" s="1" t="s">
        <v>25</v>
      </c>
      <c r="H3312">
        <v>478152</v>
      </c>
      <c r="I3312">
        <v>134611</v>
      </c>
      <c r="J3312">
        <v>34849</v>
      </c>
      <c r="K3312">
        <v>19291</v>
      </c>
      <c r="L3312">
        <f>bbdd_Social_Media_Trends[[#This Row],[Likes]]+bbdd_Social_Media_Trends[[#This Row],[Shares]]+bbdd_Social_Media_Trends[[#This Row],[Comments]]</f>
        <v>188751</v>
      </c>
      <c r="M3312">
        <f>bbdd_Social_Media_Trends[[#This Row],[Interactions]]/bbdd_Social_Media_Trends[[#This Row],[Views]]</f>
        <v>0.39475104150981277</v>
      </c>
      <c r="N3312" s="1" t="s">
        <v>29</v>
      </c>
      <c r="O3312" s="4">
        <f t="shared" si="51"/>
        <v>0</v>
      </c>
    </row>
    <row r="3313" spans="1:15">
      <c r="A3313" s="1" t="s">
        <v>3353</v>
      </c>
      <c r="B3313" s="2">
        <v>44696</v>
      </c>
      <c r="C3313" s="13" t="str">
        <f>TEXT(bbdd_Social_Media_Trends[[#This Row],[Post_Date]],"aaaa-mm")</f>
        <v>2022-05</v>
      </c>
      <c r="D3313" s="1" t="s">
        <v>24</v>
      </c>
      <c r="E3313" s="1" t="s">
        <v>57</v>
      </c>
      <c r="F3313" s="1" t="s">
        <v>20</v>
      </c>
      <c r="G3313" s="1" t="s">
        <v>37</v>
      </c>
      <c r="H3313">
        <v>1953776</v>
      </c>
      <c r="I3313">
        <v>361649</v>
      </c>
      <c r="J3313">
        <v>78420</v>
      </c>
      <c r="K3313">
        <v>29515</v>
      </c>
      <c r="L3313">
        <f>bbdd_Social_Media_Trends[[#This Row],[Likes]]+bbdd_Social_Media_Trends[[#This Row],[Shares]]+bbdd_Social_Media_Trends[[#This Row],[Comments]]</f>
        <v>469584</v>
      </c>
      <c r="M3313">
        <f>bbdd_Social_Media_Trends[[#This Row],[Interactions]]/bbdd_Social_Media_Trends[[#This Row],[Views]]</f>
        <v>0.24034689749490218</v>
      </c>
      <c r="N3313" s="1" t="s">
        <v>16</v>
      </c>
      <c r="O3313" s="4">
        <f t="shared" si="51"/>
        <v>0</v>
      </c>
    </row>
    <row r="3314" spans="1:15">
      <c r="A3314" s="1" t="s">
        <v>3354</v>
      </c>
      <c r="B3314" s="2">
        <v>44963</v>
      </c>
      <c r="C3314" s="13" t="str">
        <f>TEXT(bbdd_Social_Media_Trends[[#This Row],[Post_Date]],"aaaa-mm")</f>
        <v>2023-02</v>
      </c>
      <c r="D3314" s="1" t="s">
        <v>27</v>
      </c>
      <c r="E3314" s="1" t="s">
        <v>49</v>
      </c>
      <c r="F3314" s="1" t="s">
        <v>41</v>
      </c>
      <c r="G3314" s="1" t="s">
        <v>25</v>
      </c>
      <c r="H3314">
        <v>1635786</v>
      </c>
      <c r="I3314">
        <v>455104</v>
      </c>
      <c r="J3314">
        <v>37331</v>
      </c>
      <c r="K3314">
        <v>18693</v>
      </c>
      <c r="L3314">
        <f>bbdd_Social_Media_Trends[[#This Row],[Likes]]+bbdd_Social_Media_Trends[[#This Row],[Shares]]+bbdd_Social_Media_Trends[[#This Row],[Comments]]</f>
        <v>511128</v>
      </c>
      <c r="M3314">
        <f>bbdd_Social_Media_Trends[[#This Row],[Interactions]]/bbdd_Social_Media_Trends[[#This Row],[Views]]</f>
        <v>0.31246630060411323</v>
      </c>
      <c r="N3314" s="1" t="s">
        <v>16</v>
      </c>
      <c r="O3314" s="4">
        <f t="shared" si="51"/>
        <v>0</v>
      </c>
    </row>
    <row r="3315" spans="1:15">
      <c r="A3315" s="1" t="s">
        <v>3355</v>
      </c>
      <c r="B3315" s="2">
        <v>44892</v>
      </c>
      <c r="C3315" s="13" t="str">
        <f>TEXT(bbdd_Social_Media_Trends[[#This Row],[Post_Date]],"aaaa-mm")</f>
        <v>2022-11</v>
      </c>
      <c r="D3315" s="1" t="s">
        <v>12</v>
      </c>
      <c r="E3315" s="1" t="s">
        <v>49</v>
      </c>
      <c r="F3315" s="1" t="s">
        <v>47</v>
      </c>
      <c r="G3315" s="1" t="s">
        <v>25</v>
      </c>
      <c r="H3315">
        <v>3832572</v>
      </c>
      <c r="I3315">
        <v>378209</v>
      </c>
      <c r="J3315">
        <v>5033</v>
      </c>
      <c r="K3315">
        <v>40043</v>
      </c>
      <c r="L3315">
        <f>bbdd_Social_Media_Trends[[#This Row],[Likes]]+bbdd_Social_Media_Trends[[#This Row],[Shares]]+bbdd_Social_Media_Trends[[#This Row],[Comments]]</f>
        <v>423285</v>
      </c>
      <c r="M3315">
        <f>bbdd_Social_Media_Trends[[#This Row],[Interactions]]/bbdd_Social_Media_Trends[[#This Row],[Views]]</f>
        <v>0.11044410907348903</v>
      </c>
      <c r="N3315" s="1" t="s">
        <v>22</v>
      </c>
      <c r="O3315" s="4">
        <f t="shared" si="51"/>
        <v>0</v>
      </c>
    </row>
    <row r="3316" spans="1:15">
      <c r="A3316" s="1" t="s">
        <v>3356</v>
      </c>
      <c r="B3316" s="2">
        <v>44920</v>
      </c>
      <c r="C3316" s="13" t="str">
        <f>TEXT(bbdd_Social_Media_Trends[[#This Row],[Post_Date]],"aaaa-mm")</f>
        <v>2022-12</v>
      </c>
      <c r="D3316" s="1" t="s">
        <v>12</v>
      </c>
      <c r="E3316" s="1" t="s">
        <v>49</v>
      </c>
      <c r="F3316" s="1" t="s">
        <v>36</v>
      </c>
      <c r="G3316" s="1" t="s">
        <v>50</v>
      </c>
      <c r="H3316">
        <v>1331460</v>
      </c>
      <c r="I3316">
        <v>406251</v>
      </c>
      <c r="J3316">
        <v>21371</v>
      </c>
      <c r="K3316">
        <v>13908</v>
      </c>
      <c r="L3316">
        <f>bbdd_Social_Media_Trends[[#This Row],[Likes]]+bbdd_Social_Media_Trends[[#This Row],[Shares]]+bbdd_Social_Media_Trends[[#This Row],[Comments]]</f>
        <v>441530</v>
      </c>
      <c r="M3316">
        <f>bbdd_Social_Media_Trends[[#This Row],[Interactions]]/bbdd_Social_Media_Trends[[#This Row],[Views]]</f>
        <v>0.33161341685067519</v>
      </c>
      <c r="N3316" s="1" t="s">
        <v>16</v>
      </c>
      <c r="O3316" s="4">
        <f t="shared" si="51"/>
        <v>0</v>
      </c>
    </row>
    <row r="3317" spans="1:15">
      <c r="A3317" s="1" t="s">
        <v>3357</v>
      </c>
      <c r="B3317" s="2">
        <v>44936</v>
      </c>
      <c r="C3317" s="13" t="str">
        <f>TEXT(bbdd_Social_Media_Trends[[#This Row],[Post_Date]],"aaaa-mm")</f>
        <v>2023-01</v>
      </c>
      <c r="D3317" s="1" t="s">
        <v>24</v>
      </c>
      <c r="E3317" s="1" t="s">
        <v>57</v>
      </c>
      <c r="F3317" s="1" t="s">
        <v>47</v>
      </c>
      <c r="G3317" s="1" t="s">
        <v>28</v>
      </c>
      <c r="H3317">
        <v>3815471</v>
      </c>
      <c r="I3317">
        <v>51239</v>
      </c>
      <c r="J3317">
        <v>41476</v>
      </c>
      <c r="K3317">
        <v>48395</v>
      </c>
      <c r="L3317">
        <f>bbdd_Social_Media_Trends[[#This Row],[Likes]]+bbdd_Social_Media_Trends[[#This Row],[Shares]]+bbdd_Social_Media_Trends[[#This Row],[Comments]]</f>
        <v>141110</v>
      </c>
      <c r="M3317">
        <f>bbdd_Social_Media_Trends[[#This Row],[Interactions]]/bbdd_Social_Media_Trends[[#This Row],[Views]]</f>
        <v>3.6983638455121266E-2</v>
      </c>
      <c r="N3317" s="1" t="s">
        <v>16</v>
      </c>
      <c r="O3317" s="4">
        <f t="shared" si="51"/>
        <v>0</v>
      </c>
    </row>
    <row r="3318" spans="1:15">
      <c r="A3318" s="1" t="s">
        <v>3358</v>
      </c>
      <c r="B3318" s="2">
        <v>44924</v>
      </c>
      <c r="C3318" s="13" t="str">
        <f>TEXT(bbdd_Social_Media_Trends[[#This Row],[Post_Date]],"aaaa-mm")</f>
        <v>2022-12</v>
      </c>
      <c r="D3318" s="1" t="s">
        <v>24</v>
      </c>
      <c r="E3318" s="1" t="s">
        <v>35</v>
      </c>
      <c r="F3318" s="1" t="s">
        <v>41</v>
      </c>
      <c r="G3318" s="1" t="s">
        <v>15</v>
      </c>
      <c r="H3318">
        <v>2335176</v>
      </c>
      <c r="I3318">
        <v>375163</v>
      </c>
      <c r="J3318">
        <v>10621</v>
      </c>
      <c r="K3318">
        <v>27566</v>
      </c>
      <c r="L3318">
        <f>bbdd_Social_Media_Trends[[#This Row],[Likes]]+bbdd_Social_Media_Trends[[#This Row],[Shares]]+bbdd_Social_Media_Trends[[#This Row],[Comments]]</f>
        <v>413350</v>
      </c>
      <c r="M3318">
        <f>bbdd_Social_Media_Trends[[#This Row],[Interactions]]/bbdd_Social_Media_Trends[[#This Row],[Views]]</f>
        <v>0.17701021250646631</v>
      </c>
      <c r="N3318" s="1" t="s">
        <v>16</v>
      </c>
      <c r="O3318" s="4">
        <f t="shared" si="51"/>
        <v>0</v>
      </c>
    </row>
    <row r="3319" spans="1:15">
      <c r="A3319" s="1" t="s">
        <v>3359</v>
      </c>
      <c r="B3319" s="2">
        <v>45215</v>
      </c>
      <c r="C3319" s="13" t="str">
        <f>TEXT(bbdd_Social_Media_Trends[[#This Row],[Post_Date]],"aaaa-mm")</f>
        <v>2023-10</v>
      </c>
      <c r="D3319" s="1" t="s">
        <v>18</v>
      </c>
      <c r="E3319" s="1" t="s">
        <v>19</v>
      </c>
      <c r="F3319" s="1" t="s">
        <v>47</v>
      </c>
      <c r="G3319" s="1" t="s">
        <v>50</v>
      </c>
      <c r="H3319">
        <v>812354</v>
      </c>
      <c r="I3319">
        <v>499312</v>
      </c>
      <c r="J3319">
        <v>94311</v>
      </c>
      <c r="K3319">
        <v>6281</v>
      </c>
      <c r="L3319">
        <f>bbdd_Social_Media_Trends[[#This Row],[Likes]]+bbdd_Social_Media_Trends[[#This Row],[Shares]]+bbdd_Social_Media_Trends[[#This Row],[Comments]]</f>
        <v>599904</v>
      </c>
      <c r="M3319">
        <f>bbdd_Social_Media_Trends[[#This Row],[Interactions]]/bbdd_Social_Media_Trends[[#This Row],[Views]]</f>
        <v>0.73847608308693014</v>
      </c>
      <c r="N3319" s="1" t="s">
        <v>29</v>
      </c>
      <c r="O3319" s="4">
        <f t="shared" si="51"/>
        <v>0</v>
      </c>
    </row>
    <row r="3320" spans="1:15">
      <c r="A3320" s="1" t="s">
        <v>3360</v>
      </c>
      <c r="B3320" s="2">
        <v>45262</v>
      </c>
      <c r="C3320" s="13" t="str">
        <f>TEXT(bbdd_Social_Media_Trends[[#This Row],[Post_Date]],"aaaa-mm")</f>
        <v>2023-12</v>
      </c>
      <c r="D3320" s="1" t="s">
        <v>27</v>
      </c>
      <c r="E3320" s="1" t="s">
        <v>13</v>
      </c>
      <c r="F3320" s="1" t="s">
        <v>47</v>
      </c>
      <c r="G3320" s="1" t="s">
        <v>50</v>
      </c>
      <c r="H3320">
        <v>1826169</v>
      </c>
      <c r="I3320">
        <v>241725</v>
      </c>
      <c r="J3320">
        <v>85264</v>
      </c>
      <c r="K3320">
        <v>17323</v>
      </c>
      <c r="L3320">
        <f>bbdd_Social_Media_Trends[[#This Row],[Likes]]+bbdd_Social_Media_Trends[[#This Row],[Shares]]+bbdd_Social_Media_Trends[[#This Row],[Comments]]</f>
        <v>344312</v>
      </c>
      <c r="M3320">
        <f>bbdd_Social_Media_Trends[[#This Row],[Interactions]]/bbdd_Social_Media_Trends[[#This Row],[Views]]</f>
        <v>0.18854333854095651</v>
      </c>
      <c r="N3320" s="1" t="s">
        <v>22</v>
      </c>
      <c r="O3320" s="4">
        <f t="shared" si="51"/>
        <v>0</v>
      </c>
    </row>
    <row r="3321" spans="1:15">
      <c r="A3321" s="1" t="s">
        <v>3361</v>
      </c>
      <c r="B3321" s="2">
        <v>45242</v>
      </c>
      <c r="C3321" s="13" t="str">
        <f>TEXT(bbdd_Social_Media_Trends[[#This Row],[Post_Date]],"aaaa-mm")</f>
        <v>2023-11</v>
      </c>
      <c r="D3321" s="1" t="s">
        <v>18</v>
      </c>
      <c r="E3321" s="1" t="s">
        <v>46</v>
      </c>
      <c r="F3321" s="1" t="s">
        <v>32</v>
      </c>
      <c r="G3321" s="1" t="s">
        <v>15</v>
      </c>
      <c r="H3321">
        <v>2537706</v>
      </c>
      <c r="I3321">
        <v>119745</v>
      </c>
      <c r="J3321">
        <v>44035</v>
      </c>
      <c r="K3321">
        <v>24671</v>
      </c>
      <c r="L3321">
        <f>bbdd_Social_Media_Trends[[#This Row],[Likes]]+bbdd_Social_Media_Trends[[#This Row],[Shares]]+bbdd_Social_Media_Trends[[#This Row],[Comments]]</f>
        <v>188451</v>
      </c>
      <c r="M3321">
        <f>bbdd_Social_Media_Trends[[#This Row],[Interactions]]/bbdd_Social_Media_Trends[[#This Row],[Views]]</f>
        <v>7.4260375315343852E-2</v>
      </c>
      <c r="N3321" s="1" t="s">
        <v>16</v>
      </c>
      <c r="O3321" s="4">
        <f t="shared" si="51"/>
        <v>0</v>
      </c>
    </row>
    <row r="3322" spans="1:15">
      <c r="A3322" s="1" t="s">
        <v>3362</v>
      </c>
      <c r="B3322" s="2">
        <v>44636</v>
      </c>
      <c r="C3322" s="13" t="str">
        <f>TEXT(bbdd_Social_Media_Trends[[#This Row],[Post_Date]],"aaaa-mm")</f>
        <v>2022-03</v>
      </c>
      <c r="D3322" s="1" t="s">
        <v>27</v>
      </c>
      <c r="E3322" s="1" t="s">
        <v>52</v>
      </c>
      <c r="F3322" s="1" t="s">
        <v>41</v>
      </c>
      <c r="G3322" s="1" t="s">
        <v>44</v>
      </c>
      <c r="H3322">
        <v>3932748</v>
      </c>
      <c r="I3322">
        <v>87418</v>
      </c>
      <c r="J3322">
        <v>69326</v>
      </c>
      <c r="K3322">
        <v>40766</v>
      </c>
      <c r="L3322">
        <f>bbdd_Social_Media_Trends[[#This Row],[Likes]]+bbdd_Social_Media_Trends[[#This Row],[Shares]]+bbdd_Social_Media_Trends[[#This Row],[Comments]]</f>
        <v>197510</v>
      </c>
      <c r="M3322">
        <f>bbdd_Social_Media_Trends[[#This Row],[Interactions]]/bbdd_Social_Media_Trends[[#This Row],[Views]]</f>
        <v>5.0221880476450563E-2</v>
      </c>
      <c r="N3322" s="1" t="s">
        <v>29</v>
      </c>
      <c r="O3322" s="4">
        <f t="shared" si="51"/>
        <v>0</v>
      </c>
    </row>
    <row r="3323" spans="1:15">
      <c r="A3323" s="1" t="s">
        <v>3363</v>
      </c>
      <c r="B3323" s="2">
        <v>44740</v>
      </c>
      <c r="C3323" s="13" t="str">
        <f>TEXT(bbdd_Social_Media_Trends[[#This Row],[Post_Date]],"aaaa-mm")</f>
        <v>2022-06</v>
      </c>
      <c r="D3323" s="1" t="s">
        <v>27</v>
      </c>
      <c r="E3323" s="1" t="s">
        <v>52</v>
      </c>
      <c r="F3323" s="1" t="s">
        <v>32</v>
      </c>
      <c r="G3323" s="1" t="s">
        <v>21</v>
      </c>
      <c r="H3323">
        <v>4542259</v>
      </c>
      <c r="I3323">
        <v>260423</v>
      </c>
      <c r="J3323">
        <v>7198</v>
      </c>
      <c r="K3323">
        <v>14245</v>
      </c>
      <c r="L3323">
        <f>bbdd_Social_Media_Trends[[#This Row],[Likes]]+bbdd_Social_Media_Trends[[#This Row],[Shares]]+bbdd_Social_Media_Trends[[#This Row],[Comments]]</f>
        <v>281866</v>
      </c>
      <c r="M3323">
        <f>bbdd_Social_Media_Trends[[#This Row],[Interactions]]/bbdd_Social_Media_Trends[[#This Row],[Views]]</f>
        <v>6.2054145305232483E-2</v>
      </c>
      <c r="N3323" s="1" t="s">
        <v>22</v>
      </c>
      <c r="O3323" s="4">
        <f t="shared" si="51"/>
        <v>0</v>
      </c>
    </row>
    <row r="3324" spans="1:15">
      <c r="A3324" s="1" t="s">
        <v>3364</v>
      </c>
      <c r="B3324" s="2">
        <v>44909</v>
      </c>
      <c r="C3324" s="13" t="str">
        <f>TEXT(bbdd_Social_Media_Trends[[#This Row],[Post_Date]],"aaaa-mm")</f>
        <v>2022-12</v>
      </c>
      <c r="D3324" s="1" t="s">
        <v>12</v>
      </c>
      <c r="E3324" s="1" t="s">
        <v>57</v>
      </c>
      <c r="F3324" s="1" t="s">
        <v>36</v>
      </c>
      <c r="G3324" s="1" t="s">
        <v>25</v>
      </c>
      <c r="H3324">
        <v>3546258</v>
      </c>
      <c r="I3324">
        <v>423159</v>
      </c>
      <c r="J3324">
        <v>10438</v>
      </c>
      <c r="K3324">
        <v>983</v>
      </c>
      <c r="L3324">
        <f>bbdd_Social_Media_Trends[[#This Row],[Likes]]+bbdd_Social_Media_Trends[[#This Row],[Shares]]+bbdd_Social_Media_Trends[[#This Row],[Comments]]</f>
        <v>434580</v>
      </c>
      <c r="M3324">
        <f>bbdd_Social_Media_Trends[[#This Row],[Interactions]]/bbdd_Social_Media_Trends[[#This Row],[Views]]</f>
        <v>0.12254607532785262</v>
      </c>
      <c r="N3324" s="1" t="s">
        <v>22</v>
      </c>
      <c r="O3324" s="4">
        <f t="shared" si="51"/>
        <v>0</v>
      </c>
    </row>
    <row r="3325" spans="1:15">
      <c r="A3325" s="1" t="s">
        <v>3365</v>
      </c>
      <c r="B3325" s="2">
        <v>45066</v>
      </c>
      <c r="C3325" s="13" t="str">
        <f>TEXT(bbdd_Social_Media_Trends[[#This Row],[Post_Date]],"aaaa-mm")</f>
        <v>2023-05</v>
      </c>
      <c r="D3325" s="1" t="s">
        <v>27</v>
      </c>
      <c r="E3325" s="1" t="s">
        <v>46</v>
      </c>
      <c r="F3325" s="1" t="s">
        <v>20</v>
      </c>
      <c r="G3325" s="1" t="s">
        <v>21</v>
      </c>
      <c r="H3325">
        <v>4070231</v>
      </c>
      <c r="I3325">
        <v>349435</v>
      </c>
      <c r="J3325">
        <v>15210</v>
      </c>
      <c r="K3325">
        <v>11363</v>
      </c>
      <c r="L3325">
        <f>bbdd_Social_Media_Trends[[#This Row],[Likes]]+bbdd_Social_Media_Trends[[#This Row],[Shares]]+bbdd_Social_Media_Trends[[#This Row],[Comments]]</f>
        <v>376008</v>
      </c>
      <c r="M3325">
        <f>bbdd_Social_Media_Trends[[#This Row],[Interactions]]/bbdd_Social_Media_Trends[[#This Row],[Views]]</f>
        <v>9.2380014795229073E-2</v>
      </c>
      <c r="N3325" s="1" t="s">
        <v>22</v>
      </c>
      <c r="O3325" s="4">
        <f t="shared" si="51"/>
        <v>0</v>
      </c>
    </row>
    <row r="3326" spans="1:15">
      <c r="A3326" s="1" t="s">
        <v>3366</v>
      </c>
      <c r="B3326" s="2">
        <v>45090</v>
      </c>
      <c r="C3326" s="13" t="str">
        <f>TEXT(bbdd_Social_Media_Trends[[#This Row],[Post_Date]],"aaaa-mm")</f>
        <v>2023-06</v>
      </c>
      <c r="D3326" s="1" t="s">
        <v>18</v>
      </c>
      <c r="E3326" s="1" t="s">
        <v>31</v>
      </c>
      <c r="F3326" s="1" t="s">
        <v>20</v>
      </c>
      <c r="G3326" s="1" t="s">
        <v>15</v>
      </c>
      <c r="H3326">
        <v>133501</v>
      </c>
      <c r="I3326">
        <v>499664</v>
      </c>
      <c r="J3326">
        <v>49136</v>
      </c>
      <c r="K3326">
        <v>9299</v>
      </c>
      <c r="L3326">
        <f>bbdd_Social_Media_Trends[[#This Row],[Likes]]+bbdd_Social_Media_Trends[[#This Row],[Shares]]+bbdd_Social_Media_Trends[[#This Row],[Comments]]</f>
        <v>558099</v>
      </c>
      <c r="M3326">
        <f>bbdd_Social_Media_Trends[[#This Row],[Interactions]]/bbdd_Social_Media_Trends[[#This Row],[Views]]</f>
        <v>4.1804855394341613</v>
      </c>
      <c r="N3326" s="1" t="s">
        <v>29</v>
      </c>
      <c r="O3326" s="4">
        <f t="shared" si="51"/>
        <v>0</v>
      </c>
    </row>
    <row r="3327" spans="1:15">
      <c r="A3327" s="1" t="s">
        <v>3367</v>
      </c>
      <c r="B3327" s="2">
        <v>45247</v>
      </c>
      <c r="C3327" s="13" t="str">
        <f>TEXT(bbdd_Social_Media_Trends[[#This Row],[Post_Date]],"aaaa-mm")</f>
        <v>2023-11</v>
      </c>
      <c r="D3327" s="1" t="s">
        <v>27</v>
      </c>
      <c r="E3327" s="1" t="s">
        <v>13</v>
      </c>
      <c r="F3327" s="1" t="s">
        <v>36</v>
      </c>
      <c r="G3327" s="1" t="s">
        <v>44</v>
      </c>
      <c r="H3327">
        <v>4322144</v>
      </c>
      <c r="I3327">
        <v>73237</v>
      </c>
      <c r="J3327">
        <v>48965</v>
      </c>
      <c r="K3327">
        <v>16499</v>
      </c>
      <c r="L3327">
        <f>bbdd_Social_Media_Trends[[#This Row],[Likes]]+bbdd_Social_Media_Trends[[#This Row],[Shares]]+bbdd_Social_Media_Trends[[#This Row],[Comments]]</f>
        <v>138701</v>
      </c>
      <c r="M3327">
        <f>bbdd_Social_Media_Trends[[#This Row],[Interactions]]/bbdd_Social_Media_Trends[[#This Row],[Views]]</f>
        <v>3.2090786424515239E-2</v>
      </c>
      <c r="N3327" s="1" t="s">
        <v>16</v>
      </c>
      <c r="O3327" s="4">
        <f t="shared" si="51"/>
        <v>0</v>
      </c>
    </row>
    <row r="3328" spans="1:15">
      <c r="A3328" s="1" t="s">
        <v>3368</v>
      </c>
      <c r="B3328" s="2">
        <v>44643</v>
      </c>
      <c r="C3328" s="13" t="str">
        <f>TEXT(bbdd_Social_Media_Trends[[#This Row],[Post_Date]],"aaaa-mm")</f>
        <v>2022-03</v>
      </c>
      <c r="D3328" s="1" t="s">
        <v>18</v>
      </c>
      <c r="E3328" s="1" t="s">
        <v>19</v>
      </c>
      <c r="F3328" s="1" t="s">
        <v>32</v>
      </c>
      <c r="G3328" s="1" t="s">
        <v>60</v>
      </c>
      <c r="H3328">
        <v>2470375</v>
      </c>
      <c r="I3328">
        <v>91574</v>
      </c>
      <c r="J3328">
        <v>67902</v>
      </c>
      <c r="K3328">
        <v>15922</v>
      </c>
      <c r="L3328">
        <f>bbdd_Social_Media_Trends[[#This Row],[Likes]]+bbdd_Social_Media_Trends[[#This Row],[Shares]]+bbdd_Social_Media_Trends[[#This Row],[Comments]]</f>
        <v>175398</v>
      </c>
      <c r="M3328">
        <f>bbdd_Social_Media_Trends[[#This Row],[Interactions]]/bbdd_Social_Media_Trends[[#This Row],[Views]]</f>
        <v>7.1000556595658557E-2</v>
      </c>
      <c r="N3328" s="1" t="s">
        <v>29</v>
      </c>
      <c r="O3328" s="4">
        <f t="shared" si="51"/>
        <v>0</v>
      </c>
    </row>
    <row r="3329" spans="1:15">
      <c r="A3329" s="1" t="s">
        <v>3369</v>
      </c>
      <c r="B3329" s="2">
        <v>45030</v>
      </c>
      <c r="C3329" s="13" t="str">
        <f>TEXT(bbdd_Social_Media_Trends[[#This Row],[Post_Date]],"aaaa-mm")</f>
        <v>2023-04</v>
      </c>
      <c r="D3329" s="1" t="s">
        <v>24</v>
      </c>
      <c r="E3329" s="1" t="s">
        <v>46</v>
      </c>
      <c r="F3329" s="1" t="s">
        <v>14</v>
      </c>
      <c r="G3329" s="1" t="s">
        <v>15</v>
      </c>
      <c r="H3329">
        <v>142941</v>
      </c>
      <c r="I3329">
        <v>276752</v>
      </c>
      <c r="J3329">
        <v>69452</v>
      </c>
      <c r="K3329">
        <v>37422</v>
      </c>
      <c r="L3329">
        <f>bbdd_Social_Media_Trends[[#This Row],[Likes]]+bbdd_Social_Media_Trends[[#This Row],[Shares]]+bbdd_Social_Media_Trends[[#This Row],[Comments]]</f>
        <v>383626</v>
      </c>
      <c r="M3329">
        <f>bbdd_Social_Media_Trends[[#This Row],[Interactions]]/bbdd_Social_Media_Trends[[#This Row],[Views]]</f>
        <v>2.6838066055225585</v>
      </c>
      <c r="N3329" s="1" t="s">
        <v>22</v>
      </c>
      <c r="O3329" s="4">
        <f t="shared" si="51"/>
        <v>0</v>
      </c>
    </row>
    <row r="3330" spans="1:15">
      <c r="A3330" s="1" t="s">
        <v>3370</v>
      </c>
      <c r="B3330" s="2">
        <v>44571</v>
      </c>
      <c r="C3330" s="13" t="str">
        <f>TEXT(bbdd_Social_Media_Trends[[#This Row],[Post_Date]],"aaaa-mm")</f>
        <v>2022-01</v>
      </c>
      <c r="D3330" s="1" t="s">
        <v>27</v>
      </c>
      <c r="E3330" s="1" t="s">
        <v>13</v>
      </c>
      <c r="F3330" s="1" t="s">
        <v>41</v>
      </c>
      <c r="G3330" s="1" t="s">
        <v>25</v>
      </c>
      <c r="H3330">
        <v>2041537</v>
      </c>
      <c r="I3330">
        <v>129066</v>
      </c>
      <c r="J3330">
        <v>16337</v>
      </c>
      <c r="K3330">
        <v>23221</v>
      </c>
      <c r="L3330">
        <f>bbdd_Social_Media_Trends[[#This Row],[Likes]]+bbdd_Social_Media_Trends[[#This Row],[Shares]]+bbdd_Social_Media_Trends[[#This Row],[Comments]]</f>
        <v>168624</v>
      </c>
      <c r="M3330">
        <f>bbdd_Social_Media_Trends[[#This Row],[Interactions]]/bbdd_Social_Media_Trends[[#This Row],[Views]]</f>
        <v>8.259659266523213E-2</v>
      </c>
      <c r="N3330" s="1" t="s">
        <v>22</v>
      </c>
      <c r="O3330" s="4">
        <f t="shared" ref="O3330:O3393" si="52">IF(ISERROR(VLOOKUP(A3330,A3331:A8328,1,FALSE)),0, 1)</f>
        <v>0</v>
      </c>
    </row>
    <row r="3331" spans="1:15">
      <c r="A3331" s="1" t="s">
        <v>3371</v>
      </c>
      <c r="B3331" s="2">
        <v>45053</v>
      </c>
      <c r="C3331" s="13" t="str">
        <f>TEXT(bbdd_Social_Media_Trends[[#This Row],[Post_Date]],"aaaa-mm")</f>
        <v>2023-05</v>
      </c>
      <c r="D3331" s="1" t="s">
        <v>12</v>
      </c>
      <c r="E3331" s="1" t="s">
        <v>57</v>
      </c>
      <c r="F3331" s="1" t="s">
        <v>20</v>
      </c>
      <c r="G3331" s="1" t="s">
        <v>21</v>
      </c>
      <c r="H3331">
        <v>1188268</v>
      </c>
      <c r="I3331">
        <v>460471</v>
      </c>
      <c r="J3331">
        <v>79903</v>
      </c>
      <c r="K3331">
        <v>19165</v>
      </c>
      <c r="L3331">
        <f>bbdd_Social_Media_Trends[[#This Row],[Likes]]+bbdd_Social_Media_Trends[[#This Row],[Shares]]+bbdd_Social_Media_Trends[[#This Row],[Comments]]</f>
        <v>559539</v>
      </c>
      <c r="M3331">
        <f>bbdd_Social_Media_Trends[[#This Row],[Interactions]]/bbdd_Social_Media_Trends[[#This Row],[Views]]</f>
        <v>0.47088619738981441</v>
      </c>
      <c r="N3331" s="1" t="s">
        <v>16</v>
      </c>
      <c r="O3331" s="4">
        <f t="shared" si="52"/>
        <v>0</v>
      </c>
    </row>
    <row r="3332" spans="1:15">
      <c r="A3332" s="1" t="s">
        <v>3372</v>
      </c>
      <c r="B3332" s="2">
        <v>44644</v>
      </c>
      <c r="C3332" s="13" t="str">
        <f>TEXT(bbdd_Social_Media_Trends[[#This Row],[Post_Date]],"aaaa-mm")</f>
        <v>2022-03</v>
      </c>
      <c r="D3332" s="1" t="s">
        <v>18</v>
      </c>
      <c r="E3332" s="1" t="s">
        <v>31</v>
      </c>
      <c r="F3332" s="1" t="s">
        <v>14</v>
      </c>
      <c r="G3332" s="1" t="s">
        <v>50</v>
      </c>
      <c r="H3332">
        <v>2994745</v>
      </c>
      <c r="I3332">
        <v>447160</v>
      </c>
      <c r="J3332">
        <v>13987</v>
      </c>
      <c r="K3332">
        <v>33907</v>
      </c>
      <c r="L3332">
        <f>bbdd_Social_Media_Trends[[#This Row],[Likes]]+bbdd_Social_Media_Trends[[#This Row],[Shares]]+bbdd_Social_Media_Trends[[#This Row],[Comments]]</f>
        <v>495054</v>
      </c>
      <c r="M3332">
        <f>bbdd_Social_Media_Trends[[#This Row],[Interactions]]/bbdd_Social_Media_Trends[[#This Row],[Views]]</f>
        <v>0.1653075637491673</v>
      </c>
      <c r="N3332" s="1" t="s">
        <v>29</v>
      </c>
      <c r="O3332" s="4">
        <f t="shared" si="52"/>
        <v>0</v>
      </c>
    </row>
    <row r="3333" spans="1:15">
      <c r="A3333" s="1" t="s">
        <v>3373</v>
      </c>
      <c r="B3333" s="2">
        <v>45082</v>
      </c>
      <c r="C3333" s="13" t="str">
        <f>TEXT(bbdd_Social_Media_Trends[[#This Row],[Post_Date]],"aaaa-mm")</f>
        <v>2023-06</v>
      </c>
      <c r="D3333" s="1" t="s">
        <v>12</v>
      </c>
      <c r="E3333" s="1" t="s">
        <v>35</v>
      </c>
      <c r="F3333" s="1" t="s">
        <v>14</v>
      </c>
      <c r="G3333" s="1" t="s">
        <v>28</v>
      </c>
      <c r="H3333">
        <v>3568414</v>
      </c>
      <c r="I3333">
        <v>383162</v>
      </c>
      <c r="J3333">
        <v>46613</v>
      </c>
      <c r="K3333">
        <v>19654</v>
      </c>
      <c r="L3333">
        <f>bbdd_Social_Media_Trends[[#This Row],[Likes]]+bbdd_Social_Media_Trends[[#This Row],[Shares]]+bbdd_Social_Media_Trends[[#This Row],[Comments]]</f>
        <v>449429</v>
      </c>
      <c r="M3333">
        <f>bbdd_Social_Media_Trends[[#This Row],[Interactions]]/bbdd_Social_Media_Trends[[#This Row],[Views]]</f>
        <v>0.12594642886167356</v>
      </c>
      <c r="N3333" s="1" t="s">
        <v>22</v>
      </c>
      <c r="O3333" s="4">
        <f t="shared" si="52"/>
        <v>0</v>
      </c>
    </row>
    <row r="3334" spans="1:15">
      <c r="A3334" s="1" t="s">
        <v>3374</v>
      </c>
      <c r="B3334" s="2">
        <v>44777</v>
      </c>
      <c r="C3334" s="13" t="str">
        <f>TEXT(bbdd_Social_Media_Trends[[#This Row],[Post_Date]],"aaaa-mm")</f>
        <v>2022-08</v>
      </c>
      <c r="D3334" s="1" t="s">
        <v>24</v>
      </c>
      <c r="E3334" s="1" t="s">
        <v>49</v>
      </c>
      <c r="F3334" s="1" t="s">
        <v>32</v>
      </c>
      <c r="G3334" s="1" t="s">
        <v>37</v>
      </c>
      <c r="H3334">
        <v>1693404</v>
      </c>
      <c r="I3334">
        <v>4215</v>
      </c>
      <c r="J3334">
        <v>40958</v>
      </c>
      <c r="K3334">
        <v>34938</v>
      </c>
      <c r="L3334">
        <f>bbdd_Social_Media_Trends[[#This Row],[Likes]]+bbdd_Social_Media_Trends[[#This Row],[Shares]]+bbdd_Social_Media_Trends[[#This Row],[Comments]]</f>
        <v>80111</v>
      </c>
      <c r="M3334">
        <f>bbdd_Social_Media_Trends[[#This Row],[Interactions]]/bbdd_Social_Media_Trends[[#This Row],[Views]]</f>
        <v>4.7307671412137917E-2</v>
      </c>
      <c r="N3334" s="1" t="s">
        <v>22</v>
      </c>
      <c r="O3334" s="4">
        <f t="shared" si="52"/>
        <v>0</v>
      </c>
    </row>
    <row r="3335" spans="1:15">
      <c r="A3335" s="1" t="s">
        <v>3375</v>
      </c>
      <c r="B3335" s="2">
        <v>45094</v>
      </c>
      <c r="C3335" s="13" t="str">
        <f>TEXT(bbdd_Social_Media_Trends[[#This Row],[Post_Date]],"aaaa-mm")</f>
        <v>2023-06</v>
      </c>
      <c r="D3335" s="1" t="s">
        <v>24</v>
      </c>
      <c r="E3335" s="1" t="s">
        <v>52</v>
      </c>
      <c r="F3335" s="1" t="s">
        <v>41</v>
      </c>
      <c r="G3335" s="1" t="s">
        <v>25</v>
      </c>
      <c r="H3335">
        <v>467867</v>
      </c>
      <c r="I3335">
        <v>160629</v>
      </c>
      <c r="J3335">
        <v>19177</v>
      </c>
      <c r="K3335">
        <v>37369</v>
      </c>
      <c r="L3335">
        <f>bbdd_Social_Media_Trends[[#This Row],[Likes]]+bbdd_Social_Media_Trends[[#This Row],[Shares]]+bbdd_Social_Media_Trends[[#This Row],[Comments]]</f>
        <v>217175</v>
      </c>
      <c r="M3335">
        <f>bbdd_Social_Media_Trends[[#This Row],[Interactions]]/bbdd_Social_Media_Trends[[#This Row],[Views]]</f>
        <v>0.46418106000209464</v>
      </c>
      <c r="N3335" s="1" t="s">
        <v>22</v>
      </c>
      <c r="O3335" s="4">
        <f t="shared" si="52"/>
        <v>0</v>
      </c>
    </row>
    <row r="3336" spans="1:15">
      <c r="A3336" s="1" t="s">
        <v>3376</v>
      </c>
      <c r="B3336" s="2">
        <v>45181</v>
      </c>
      <c r="C3336" s="13" t="str">
        <f>TEXT(bbdd_Social_Media_Trends[[#This Row],[Post_Date]],"aaaa-mm")</f>
        <v>2023-09</v>
      </c>
      <c r="D3336" s="1" t="s">
        <v>18</v>
      </c>
      <c r="E3336" s="1" t="s">
        <v>57</v>
      </c>
      <c r="F3336" s="1" t="s">
        <v>32</v>
      </c>
      <c r="G3336" s="1" t="s">
        <v>44</v>
      </c>
      <c r="H3336">
        <v>2875293</v>
      </c>
      <c r="I3336">
        <v>19233</v>
      </c>
      <c r="J3336">
        <v>44540</v>
      </c>
      <c r="K3336">
        <v>47447</v>
      </c>
      <c r="L3336">
        <f>bbdd_Social_Media_Trends[[#This Row],[Likes]]+bbdd_Social_Media_Trends[[#This Row],[Shares]]+bbdd_Social_Media_Trends[[#This Row],[Comments]]</f>
        <v>111220</v>
      </c>
      <c r="M3336">
        <f>bbdd_Social_Media_Trends[[#This Row],[Interactions]]/bbdd_Social_Media_Trends[[#This Row],[Views]]</f>
        <v>3.8681275264816489E-2</v>
      </c>
      <c r="N3336" s="1" t="s">
        <v>29</v>
      </c>
      <c r="O3336" s="4">
        <f t="shared" si="52"/>
        <v>0</v>
      </c>
    </row>
    <row r="3337" spans="1:15">
      <c r="A3337" s="1" t="s">
        <v>3377</v>
      </c>
      <c r="B3337" s="2">
        <v>44907</v>
      </c>
      <c r="C3337" s="13" t="str">
        <f>TEXT(bbdd_Social_Media_Trends[[#This Row],[Post_Date]],"aaaa-mm")</f>
        <v>2022-12</v>
      </c>
      <c r="D3337" s="1" t="s">
        <v>12</v>
      </c>
      <c r="E3337" s="1" t="s">
        <v>52</v>
      </c>
      <c r="F3337" s="1" t="s">
        <v>36</v>
      </c>
      <c r="G3337" s="1" t="s">
        <v>44</v>
      </c>
      <c r="H3337">
        <v>2618940</v>
      </c>
      <c r="I3337">
        <v>346257</v>
      </c>
      <c r="J3337">
        <v>43800</v>
      </c>
      <c r="K3337">
        <v>19065</v>
      </c>
      <c r="L3337">
        <f>bbdd_Social_Media_Trends[[#This Row],[Likes]]+bbdd_Social_Media_Trends[[#This Row],[Shares]]+bbdd_Social_Media_Trends[[#This Row],[Comments]]</f>
        <v>409122</v>
      </c>
      <c r="M3337">
        <f>bbdd_Social_Media_Trends[[#This Row],[Interactions]]/bbdd_Social_Media_Trends[[#This Row],[Views]]</f>
        <v>0.15621663726545854</v>
      </c>
      <c r="N3337" s="1" t="s">
        <v>16</v>
      </c>
      <c r="O3337" s="4">
        <f t="shared" si="52"/>
        <v>0</v>
      </c>
    </row>
    <row r="3338" spans="1:15">
      <c r="A3338" s="1" t="s">
        <v>3378</v>
      </c>
      <c r="B3338" s="2">
        <v>44918</v>
      </c>
      <c r="C3338" s="13" t="str">
        <f>TEXT(bbdd_Social_Media_Trends[[#This Row],[Post_Date]],"aaaa-mm")</f>
        <v>2022-12</v>
      </c>
      <c r="D3338" s="1" t="s">
        <v>24</v>
      </c>
      <c r="E3338" s="1" t="s">
        <v>31</v>
      </c>
      <c r="F3338" s="1" t="s">
        <v>36</v>
      </c>
      <c r="G3338" s="1" t="s">
        <v>15</v>
      </c>
      <c r="H3338">
        <v>4768756</v>
      </c>
      <c r="I3338">
        <v>256086</v>
      </c>
      <c r="J3338">
        <v>82449</v>
      </c>
      <c r="K3338">
        <v>1031</v>
      </c>
      <c r="L3338">
        <f>bbdd_Social_Media_Trends[[#This Row],[Likes]]+bbdd_Social_Media_Trends[[#This Row],[Shares]]+bbdd_Social_Media_Trends[[#This Row],[Comments]]</f>
        <v>339566</v>
      </c>
      <c r="M3338">
        <f>bbdd_Social_Media_Trends[[#This Row],[Interactions]]/bbdd_Social_Media_Trends[[#This Row],[Views]]</f>
        <v>7.1206411064017539E-2</v>
      </c>
      <c r="N3338" s="1" t="s">
        <v>16</v>
      </c>
      <c r="O3338" s="4">
        <f t="shared" si="52"/>
        <v>0</v>
      </c>
    </row>
    <row r="3339" spans="1:15">
      <c r="A3339" s="1" t="s">
        <v>3379</v>
      </c>
      <c r="B3339" s="2">
        <v>45228</v>
      </c>
      <c r="C3339" s="13" t="str">
        <f>TEXT(bbdd_Social_Media_Trends[[#This Row],[Post_Date]],"aaaa-mm")</f>
        <v>2023-10</v>
      </c>
      <c r="D3339" s="1" t="s">
        <v>24</v>
      </c>
      <c r="E3339" s="1" t="s">
        <v>59</v>
      </c>
      <c r="F3339" s="1" t="s">
        <v>36</v>
      </c>
      <c r="G3339" s="1" t="s">
        <v>60</v>
      </c>
      <c r="H3339">
        <v>4410251</v>
      </c>
      <c r="I3339">
        <v>71562</v>
      </c>
      <c r="J3339">
        <v>5400</v>
      </c>
      <c r="K3339">
        <v>5899</v>
      </c>
      <c r="L3339">
        <f>bbdd_Social_Media_Trends[[#This Row],[Likes]]+bbdd_Social_Media_Trends[[#This Row],[Shares]]+bbdd_Social_Media_Trends[[#This Row],[Comments]]</f>
        <v>82861</v>
      </c>
      <c r="M3339">
        <f>bbdd_Social_Media_Trends[[#This Row],[Interactions]]/bbdd_Social_Media_Trends[[#This Row],[Views]]</f>
        <v>1.8788273048404729E-2</v>
      </c>
      <c r="N3339" s="1" t="s">
        <v>22</v>
      </c>
      <c r="O3339" s="4">
        <f t="shared" si="52"/>
        <v>0</v>
      </c>
    </row>
    <row r="3340" spans="1:15">
      <c r="A3340" s="1" t="s">
        <v>3380</v>
      </c>
      <c r="B3340" s="2">
        <v>44627</v>
      </c>
      <c r="C3340" s="13" t="str">
        <f>TEXT(bbdd_Social_Media_Trends[[#This Row],[Post_Date]],"aaaa-mm")</f>
        <v>2022-03</v>
      </c>
      <c r="D3340" s="1" t="s">
        <v>12</v>
      </c>
      <c r="E3340" s="1" t="s">
        <v>59</v>
      </c>
      <c r="F3340" s="1" t="s">
        <v>14</v>
      </c>
      <c r="G3340" s="1" t="s">
        <v>21</v>
      </c>
      <c r="H3340">
        <v>314380</v>
      </c>
      <c r="I3340">
        <v>381858</v>
      </c>
      <c r="J3340">
        <v>20552</v>
      </c>
      <c r="K3340">
        <v>7705</v>
      </c>
      <c r="L3340">
        <f>bbdd_Social_Media_Trends[[#This Row],[Likes]]+bbdd_Social_Media_Trends[[#This Row],[Shares]]+bbdd_Social_Media_Trends[[#This Row],[Comments]]</f>
        <v>410115</v>
      </c>
      <c r="M3340">
        <f>bbdd_Social_Media_Trends[[#This Row],[Interactions]]/bbdd_Social_Media_Trends[[#This Row],[Views]]</f>
        <v>1.3045200076340735</v>
      </c>
      <c r="N3340" s="1" t="s">
        <v>16</v>
      </c>
      <c r="O3340" s="4">
        <f t="shared" si="52"/>
        <v>0</v>
      </c>
    </row>
    <row r="3341" spans="1:15">
      <c r="A3341" s="1" t="s">
        <v>3381</v>
      </c>
      <c r="B3341" s="2">
        <v>45067</v>
      </c>
      <c r="C3341" s="13" t="str">
        <f>TEXT(bbdd_Social_Media_Trends[[#This Row],[Post_Date]],"aaaa-mm")</f>
        <v>2023-05</v>
      </c>
      <c r="D3341" s="1" t="s">
        <v>24</v>
      </c>
      <c r="E3341" s="1" t="s">
        <v>39</v>
      </c>
      <c r="F3341" s="1" t="s">
        <v>36</v>
      </c>
      <c r="G3341" s="1" t="s">
        <v>37</v>
      </c>
      <c r="H3341">
        <v>2386028</v>
      </c>
      <c r="I3341">
        <v>156812</v>
      </c>
      <c r="J3341">
        <v>98830</v>
      </c>
      <c r="K3341">
        <v>38728</v>
      </c>
      <c r="L3341">
        <f>bbdd_Social_Media_Trends[[#This Row],[Likes]]+bbdd_Social_Media_Trends[[#This Row],[Shares]]+bbdd_Social_Media_Trends[[#This Row],[Comments]]</f>
        <v>294370</v>
      </c>
      <c r="M3341">
        <f>bbdd_Social_Media_Trends[[#This Row],[Interactions]]/bbdd_Social_Media_Trends[[#This Row],[Views]]</f>
        <v>0.12337239965331505</v>
      </c>
      <c r="N3341" s="1" t="s">
        <v>29</v>
      </c>
      <c r="O3341" s="4">
        <f t="shared" si="52"/>
        <v>0</v>
      </c>
    </row>
    <row r="3342" spans="1:15">
      <c r="A3342" s="1" t="s">
        <v>3382</v>
      </c>
      <c r="B3342" s="2">
        <v>44704</v>
      </c>
      <c r="C3342" s="13" t="str">
        <f>TEXT(bbdd_Social_Media_Trends[[#This Row],[Post_Date]],"aaaa-mm")</f>
        <v>2022-05</v>
      </c>
      <c r="D3342" s="1" t="s">
        <v>12</v>
      </c>
      <c r="E3342" s="1" t="s">
        <v>31</v>
      </c>
      <c r="F3342" s="1" t="s">
        <v>41</v>
      </c>
      <c r="G3342" s="1" t="s">
        <v>25</v>
      </c>
      <c r="H3342">
        <v>3321611</v>
      </c>
      <c r="I3342">
        <v>491842</v>
      </c>
      <c r="J3342">
        <v>23554</v>
      </c>
      <c r="K3342">
        <v>45190</v>
      </c>
      <c r="L3342">
        <f>bbdd_Social_Media_Trends[[#This Row],[Likes]]+bbdd_Social_Media_Trends[[#This Row],[Shares]]+bbdd_Social_Media_Trends[[#This Row],[Comments]]</f>
        <v>560586</v>
      </c>
      <c r="M3342">
        <f>bbdd_Social_Media_Trends[[#This Row],[Interactions]]/bbdd_Social_Media_Trends[[#This Row],[Views]]</f>
        <v>0.16876931103612072</v>
      </c>
      <c r="N3342" s="1" t="s">
        <v>29</v>
      </c>
      <c r="O3342" s="4">
        <f t="shared" si="52"/>
        <v>0</v>
      </c>
    </row>
    <row r="3343" spans="1:15">
      <c r="A3343" s="1" t="s">
        <v>3383</v>
      </c>
      <c r="B3343" s="2">
        <v>44764</v>
      </c>
      <c r="C3343" s="13" t="str">
        <f>TEXT(bbdd_Social_Media_Trends[[#This Row],[Post_Date]],"aaaa-mm")</f>
        <v>2022-07</v>
      </c>
      <c r="D3343" s="1" t="s">
        <v>27</v>
      </c>
      <c r="E3343" s="1" t="s">
        <v>59</v>
      </c>
      <c r="F3343" s="1" t="s">
        <v>20</v>
      </c>
      <c r="G3343" s="1" t="s">
        <v>60</v>
      </c>
      <c r="H3343">
        <v>3494450</v>
      </c>
      <c r="I3343">
        <v>476260</v>
      </c>
      <c r="J3343">
        <v>92683</v>
      </c>
      <c r="K3343">
        <v>40176</v>
      </c>
      <c r="L3343">
        <f>bbdd_Social_Media_Trends[[#This Row],[Likes]]+bbdd_Social_Media_Trends[[#This Row],[Shares]]+bbdd_Social_Media_Trends[[#This Row],[Comments]]</f>
        <v>609119</v>
      </c>
      <c r="M3343">
        <f>bbdd_Social_Media_Trends[[#This Row],[Interactions]]/bbdd_Social_Media_Trends[[#This Row],[Views]]</f>
        <v>0.17431040650173846</v>
      </c>
      <c r="N3343" s="1" t="s">
        <v>29</v>
      </c>
      <c r="O3343" s="4">
        <f t="shared" si="52"/>
        <v>0</v>
      </c>
    </row>
    <row r="3344" spans="1:15">
      <c r="A3344" s="1" t="s">
        <v>3384</v>
      </c>
      <c r="B3344" s="2">
        <v>45208</v>
      </c>
      <c r="C3344" s="13" t="str">
        <f>TEXT(bbdd_Social_Media_Trends[[#This Row],[Post_Date]],"aaaa-mm")</f>
        <v>2023-10</v>
      </c>
      <c r="D3344" s="1" t="s">
        <v>24</v>
      </c>
      <c r="E3344" s="1" t="s">
        <v>39</v>
      </c>
      <c r="F3344" s="1" t="s">
        <v>32</v>
      </c>
      <c r="G3344" s="1" t="s">
        <v>25</v>
      </c>
      <c r="H3344">
        <v>3503879</v>
      </c>
      <c r="I3344">
        <v>339897</v>
      </c>
      <c r="J3344">
        <v>81012</v>
      </c>
      <c r="K3344">
        <v>46662</v>
      </c>
      <c r="L3344">
        <f>bbdd_Social_Media_Trends[[#This Row],[Likes]]+bbdd_Social_Media_Trends[[#This Row],[Shares]]+bbdd_Social_Media_Trends[[#This Row],[Comments]]</f>
        <v>467571</v>
      </c>
      <c r="M3344">
        <f>bbdd_Social_Media_Trends[[#This Row],[Interactions]]/bbdd_Social_Media_Trends[[#This Row],[Views]]</f>
        <v>0.13344382040589872</v>
      </c>
      <c r="N3344" s="1" t="s">
        <v>22</v>
      </c>
      <c r="O3344" s="4">
        <f t="shared" si="52"/>
        <v>0</v>
      </c>
    </row>
    <row r="3345" spans="1:15">
      <c r="A3345" s="1" t="s">
        <v>3385</v>
      </c>
      <c r="B3345" s="2">
        <v>44959</v>
      </c>
      <c r="C3345" s="13" t="str">
        <f>TEXT(bbdd_Social_Media_Trends[[#This Row],[Post_Date]],"aaaa-mm")</f>
        <v>2023-02</v>
      </c>
      <c r="D3345" s="1" t="s">
        <v>12</v>
      </c>
      <c r="E3345" s="1" t="s">
        <v>46</v>
      </c>
      <c r="F3345" s="1" t="s">
        <v>41</v>
      </c>
      <c r="G3345" s="1" t="s">
        <v>28</v>
      </c>
      <c r="H3345">
        <v>4335992</v>
      </c>
      <c r="I3345">
        <v>62946</v>
      </c>
      <c r="J3345">
        <v>46878</v>
      </c>
      <c r="K3345">
        <v>853</v>
      </c>
      <c r="L3345">
        <f>bbdd_Social_Media_Trends[[#This Row],[Likes]]+bbdd_Social_Media_Trends[[#This Row],[Shares]]+bbdd_Social_Media_Trends[[#This Row],[Comments]]</f>
        <v>110677</v>
      </c>
      <c r="M3345">
        <f>bbdd_Social_Media_Trends[[#This Row],[Interactions]]/bbdd_Social_Media_Trends[[#This Row],[Views]]</f>
        <v>2.5525185470821901E-2</v>
      </c>
      <c r="N3345" s="1" t="s">
        <v>29</v>
      </c>
      <c r="O3345" s="4">
        <f t="shared" si="52"/>
        <v>0</v>
      </c>
    </row>
    <row r="3346" spans="1:15">
      <c r="A3346" s="1" t="s">
        <v>3386</v>
      </c>
      <c r="B3346" s="2">
        <v>44669</v>
      </c>
      <c r="C3346" s="13" t="str">
        <f>TEXT(bbdd_Social_Media_Trends[[#This Row],[Post_Date]],"aaaa-mm")</f>
        <v>2022-04</v>
      </c>
      <c r="D3346" s="1" t="s">
        <v>12</v>
      </c>
      <c r="E3346" s="1" t="s">
        <v>35</v>
      </c>
      <c r="F3346" s="1" t="s">
        <v>36</v>
      </c>
      <c r="G3346" s="1" t="s">
        <v>37</v>
      </c>
      <c r="H3346">
        <v>1159220</v>
      </c>
      <c r="I3346">
        <v>343953</v>
      </c>
      <c r="J3346">
        <v>14008</v>
      </c>
      <c r="K3346">
        <v>6385</v>
      </c>
      <c r="L3346">
        <f>bbdd_Social_Media_Trends[[#This Row],[Likes]]+bbdd_Social_Media_Trends[[#This Row],[Shares]]+bbdd_Social_Media_Trends[[#This Row],[Comments]]</f>
        <v>364346</v>
      </c>
      <c r="M3346">
        <f>bbdd_Social_Media_Trends[[#This Row],[Interactions]]/bbdd_Social_Media_Trends[[#This Row],[Views]]</f>
        <v>0.31430272079501737</v>
      </c>
      <c r="N3346" s="1" t="s">
        <v>22</v>
      </c>
      <c r="O3346" s="4">
        <f t="shared" si="52"/>
        <v>0</v>
      </c>
    </row>
    <row r="3347" spans="1:15">
      <c r="A3347" s="1" t="s">
        <v>3387</v>
      </c>
      <c r="B3347" s="2">
        <v>45132</v>
      </c>
      <c r="C3347" s="13" t="str">
        <f>TEXT(bbdd_Social_Media_Trends[[#This Row],[Post_Date]],"aaaa-mm")</f>
        <v>2023-07</v>
      </c>
      <c r="D3347" s="1" t="s">
        <v>12</v>
      </c>
      <c r="E3347" s="1" t="s">
        <v>52</v>
      </c>
      <c r="F3347" s="1" t="s">
        <v>32</v>
      </c>
      <c r="G3347" s="1" t="s">
        <v>15</v>
      </c>
      <c r="H3347">
        <v>2830681</v>
      </c>
      <c r="I3347">
        <v>414830</v>
      </c>
      <c r="J3347">
        <v>64316</v>
      </c>
      <c r="K3347">
        <v>11743</v>
      </c>
      <c r="L3347">
        <f>bbdd_Social_Media_Trends[[#This Row],[Likes]]+bbdd_Social_Media_Trends[[#This Row],[Shares]]+bbdd_Social_Media_Trends[[#This Row],[Comments]]</f>
        <v>490889</v>
      </c>
      <c r="M3347">
        <f>bbdd_Social_Media_Trends[[#This Row],[Interactions]]/bbdd_Social_Media_Trends[[#This Row],[Views]]</f>
        <v>0.17341728015272651</v>
      </c>
      <c r="N3347" s="1" t="s">
        <v>29</v>
      </c>
      <c r="O3347" s="4">
        <f t="shared" si="52"/>
        <v>0</v>
      </c>
    </row>
    <row r="3348" spans="1:15">
      <c r="A3348" s="1" t="s">
        <v>3388</v>
      </c>
      <c r="B3348" s="2">
        <v>44590</v>
      </c>
      <c r="C3348" s="13" t="str">
        <f>TEXT(bbdd_Social_Media_Trends[[#This Row],[Post_Date]],"aaaa-mm")</f>
        <v>2022-01</v>
      </c>
      <c r="D3348" s="1" t="s">
        <v>12</v>
      </c>
      <c r="E3348" s="1" t="s">
        <v>35</v>
      </c>
      <c r="F3348" s="1" t="s">
        <v>36</v>
      </c>
      <c r="G3348" s="1" t="s">
        <v>21</v>
      </c>
      <c r="H3348">
        <v>891861</v>
      </c>
      <c r="I3348">
        <v>222648</v>
      </c>
      <c r="J3348">
        <v>81518</v>
      </c>
      <c r="K3348">
        <v>14286</v>
      </c>
      <c r="L3348">
        <f>bbdd_Social_Media_Trends[[#This Row],[Likes]]+bbdd_Social_Media_Trends[[#This Row],[Shares]]+bbdd_Social_Media_Trends[[#This Row],[Comments]]</f>
        <v>318452</v>
      </c>
      <c r="M3348">
        <f>bbdd_Social_Media_Trends[[#This Row],[Interactions]]/bbdd_Social_Media_Trends[[#This Row],[Views]]</f>
        <v>0.35706460984391064</v>
      </c>
      <c r="N3348" s="1" t="s">
        <v>16</v>
      </c>
      <c r="O3348" s="4">
        <f t="shared" si="52"/>
        <v>0</v>
      </c>
    </row>
    <row r="3349" spans="1:15">
      <c r="A3349" s="1" t="s">
        <v>3389</v>
      </c>
      <c r="B3349" s="2">
        <v>45269</v>
      </c>
      <c r="C3349" s="13" t="str">
        <f>TEXT(bbdd_Social_Media_Trends[[#This Row],[Post_Date]],"aaaa-mm")</f>
        <v>2023-12</v>
      </c>
      <c r="D3349" s="1" t="s">
        <v>18</v>
      </c>
      <c r="E3349" s="1" t="s">
        <v>46</v>
      </c>
      <c r="F3349" s="1" t="s">
        <v>20</v>
      </c>
      <c r="G3349" s="1" t="s">
        <v>28</v>
      </c>
      <c r="H3349">
        <v>2229517</v>
      </c>
      <c r="I3349">
        <v>223788</v>
      </c>
      <c r="J3349">
        <v>28338</v>
      </c>
      <c r="K3349">
        <v>14001</v>
      </c>
      <c r="L3349">
        <f>bbdd_Social_Media_Trends[[#This Row],[Likes]]+bbdd_Social_Media_Trends[[#This Row],[Shares]]+bbdd_Social_Media_Trends[[#This Row],[Comments]]</f>
        <v>266127</v>
      </c>
      <c r="M3349">
        <f>bbdd_Social_Media_Trends[[#This Row],[Interactions]]/bbdd_Social_Media_Trends[[#This Row],[Views]]</f>
        <v>0.1193653154472471</v>
      </c>
      <c r="N3349" s="1" t="s">
        <v>16</v>
      </c>
      <c r="O3349" s="4">
        <f t="shared" si="52"/>
        <v>0</v>
      </c>
    </row>
    <row r="3350" spans="1:15">
      <c r="A3350" s="1" t="s">
        <v>3390</v>
      </c>
      <c r="B3350" s="2">
        <v>45271</v>
      </c>
      <c r="C3350" s="13" t="str">
        <f>TEXT(bbdd_Social_Media_Trends[[#This Row],[Post_Date]],"aaaa-mm")</f>
        <v>2023-12</v>
      </c>
      <c r="D3350" s="1" t="s">
        <v>18</v>
      </c>
      <c r="E3350" s="1" t="s">
        <v>13</v>
      </c>
      <c r="F3350" s="1" t="s">
        <v>36</v>
      </c>
      <c r="G3350" s="1" t="s">
        <v>37</v>
      </c>
      <c r="H3350">
        <v>4454713</v>
      </c>
      <c r="I3350">
        <v>55437</v>
      </c>
      <c r="J3350">
        <v>78284</v>
      </c>
      <c r="K3350">
        <v>10261</v>
      </c>
      <c r="L3350">
        <f>bbdd_Social_Media_Trends[[#This Row],[Likes]]+bbdd_Social_Media_Trends[[#This Row],[Shares]]+bbdd_Social_Media_Trends[[#This Row],[Comments]]</f>
        <v>143982</v>
      </c>
      <c r="M3350">
        <f>bbdd_Social_Media_Trends[[#This Row],[Interactions]]/bbdd_Social_Media_Trends[[#This Row],[Views]]</f>
        <v>3.2321274120240745E-2</v>
      </c>
      <c r="N3350" s="1" t="s">
        <v>29</v>
      </c>
      <c r="O3350" s="4">
        <f t="shared" si="52"/>
        <v>0</v>
      </c>
    </row>
    <row r="3351" spans="1:15">
      <c r="A3351" s="1" t="s">
        <v>3391</v>
      </c>
      <c r="B3351" s="2">
        <v>45218</v>
      </c>
      <c r="C3351" s="13" t="str">
        <f>TEXT(bbdd_Social_Media_Trends[[#This Row],[Post_Date]],"aaaa-mm")</f>
        <v>2023-10</v>
      </c>
      <c r="D3351" s="1" t="s">
        <v>27</v>
      </c>
      <c r="E3351" s="1" t="s">
        <v>13</v>
      </c>
      <c r="F3351" s="1" t="s">
        <v>32</v>
      </c>
      <c r="G3351" s="1" t="s">
        <v>44</v>
      </c>
      <c r="H3351">
        <v>3517027</v>
      </c>
      <c r="I3351">
        <v>442021</v>
      </c>
      <c r="J3351">
        <v>75721</v>
      </c>
      <c r="K3351">
        <v>17053</v>
      </c>
      <c r="L3351">
        <f>bbdd_Social_Media_Trends[[#This Row],[Likes]]+bbdd_Social_Media_Trends[[#This Row],[Shares]]+bbdd_Social_Media_Trends[[#This Row],[Comments]]</f>
        <v>534795</v>
      </c>
      <c r="M3351">
        <f>bbdd_Social_Media_Trends[[#This Row],[Interactions]]/bbdd_Social_Media_Trends[[#This Row],[Views]]</f>
        <v>0.15205882695810979</v>
      </c>
      <c r="N3351" s="1" t="s">
        <v>22</v>
      </c>
      <c r="O3351" s="4">
        <f t="shared" si="52"/>
        <v>0</v>
      </c>
    </row>
    <row r="3352" spans="1:15">
      <c r="A3352" s="1" t="s">
        <v>3392</v>
      </c>
      <c r="B3352" s="2">
        <v>44642</v>
      </c>
      <c r="C3352" s="13" t="str">
        <f>TEXT(bbdd_Social_Media_Trends[[#This Row],[Post_Date]],"aaaa-mm")</f>
        <v>2022-03</v>
      </c>
      <c r="D3352" s="1" t="s">
        <v>27</v>
      </c>
      <c r="E3352" s="1" t="s">
        <v>59</v>
      </c>
      <c r="F3352" s="1" t="s">
        <v>47</v>
      </c>
      <c r="G3352" s="1" t="s">
        <v>25</v>
      </c>
      <c r="H3352">
        <v>2555232</v>
      </c>
      <c r="I3352">
        <v>22683</v>
      </c>
      <c r="J3352">
        <v>19211</v>
      </c>
      <c r="K3352">
        <v>731</v>
      </c>
      <c r="L3352">
        <f>bbdd_Social_Media_Trends[[#This Row],[Likes]]+bbdd_Social_Media_Trends[[#This Row],[Shares]]+bbdd_Social_Media_Trends[[#This Row],[Comments]]</f>
        <v>42625</v>
      </c>
      <c r="M3352">
        <f>bbdd_Social_Media_Trends[[#This Row],[Interactions]]/bbdd_Social_Media_Trends[[#This Row],[Views]]</f>
        <v>1.6681459843959374E-2</v>
      </c>
      <c r="N3352" s="1" t="s">
        <v>22</v>
      </c>
      <c r="O3352" s="4">
        <f t="shared" si="52"/>
        <v>0</v>
      </c>
    </row>
    <row r="3353" spans="1:15">
      <c r="A3353" s="1" t="s">
        <v>3393</v>
      </c>
      <c r="B3353" s="2">
        <v>44694</v>
      </c>
      <c r="C3353" s="13" t="str">
        <f>TEXT(bbdd_Social_Media_Trends[[#This Row],[Post_Date]],"aaaa-mm")</f>
        <v>2022-05</v>
      </c>
      <c r="D3353" s="1" t="s">
        <v>18</v>
      </c>
      <c r="E3353" s="1" t="s">
        <v>49</v>
      </c>
      <c r="F3353" s="1" t="s">
        <v>20</v>
      </c>
      <c r="G3353" s="1" t="s">
        <v>25</v>
      </c>
      <c r="H3353">
        <v>2607404</v>
      </c>
      <c r="I3353">
        <v>75633</v>
      </c>
      <c r="J3353">
        <v>52102</v>
      </c>
      <c r="K3353">
        <v>12416</v>
      </c>
      <c r="L3353">
        <f>bbdd_Social_Media_Trends[[#This Row],[Likes]]+bbdd_Social_Media_Trends[[#This Row],[Shares]]+bbdd_Social_Media_Trends[[#This Row],[Comments]]</f>
        <v>140151</v>
      </c>
      <c r="M3353">
        <f>bbdd_Social_Media_Trends[[#This Row],[Interactions]]/bbdd_Social_Media_Trends[[#This Row],[Views]]</f>
        <v>5.3751163992998403E-2</v>
      </c>
      <c r="N3353" s="1" t="s">
        <v>16</v>
      </c>
      <c r="O3353" s="4">
        <f t="shared" si="52"/>
        <v>0</v>
      </c>
    </row>
    <row r="3354" spans="1:15">
      <c r="A3354" s="1" t="s">
        <v>3394</v>
      </c>
      <c r="B3354" s="2">
        <v>44644</v>
      </c>
      <c r="C3354" s="13" t="str">
        <f>TEXT(bbdd_Social_Media_Trends[[#This Row],[Post_Date]],"aaaa-mm")</f>
        <v>2022-03</v>
      </c>
      <c r="D3354" s="1" t="s">
        <v>12</v>
      </c>
      <c r="E3354" s="1" t="s">
        <v>35</v>
      </c>
      <c r="F3354" s="1" t="s">
        <v>41</v>
      </c>
      <c r="G3354" s="1" t="s">
        <v>15</v>
      </c>
      <c r="H3354">
        <v>387046</v>
      </c>
      <c r="I3354">
        <v>240559</v>
      </c>
      <c r="J3354">
        <v>15013</v>
      </c>
      <c r="K3354">
        <v>4022</v>
      </c>
      <c r="L3354">
        <f>bbdd_Social_Media_Trends[[#This Row],[Likes]]+bbdd_Social_Media_Trends[[#This Row],[Shares]]+bbdd_Social_Media_Trends[[#This Row],[Comments]]</f>
        <v>259594</v>
      </c>
      <c r="M3354">
        <f>bbdd_Social_Media_Trends[[#This Row],[Interactions]]/bbdd_Social_Media_Trends[[#This Row],[Views]]</f>
        <v>0.67070580757842735</v>
      </c>
      <c r="N3354" s="1" t="s">
        <v>22</v>
      </c>
      <c r="O3354" s="4">
        <f t="shared" si="52"/>
        <v>0</v>
      </c>
    </row>
    <row r="3355" spans="1:15">
      <c r="A3355" s="1" t="s">
        <v>3395</v>
      </c>
      <c r="B3355" s="2">
        <v>45068</v>
      </c>
      <c r="C3355" s="13" t="str">
        <f>TEXT(bbdd_Social_Media_Trends[[#This Row],[Post_Date]],"aaaa-mm")</f>
        <v>2023-05</v>
      </c>
      <c r="D3355" s="1" t="s">
        <v>18</v>
      </c>
      <c r="E3355" s="1" t="s">
        <v>13</v>
      </c>
      <c r="F3355" s="1" t="s">
        <v>36</v>
      </c>
      <c r="G3355" s="1" t="s">
        <v>15</v>
      </c>
      <c r="H3355">
        <v>3561125</v>
      </c>
      <c r="I3355">
        <v>94613</v>
      </c>
      <c r="J3355">
        <v>21873</v>
      </c>
      <c r="K3355">
        <v>47524</v>
      </c>
      <c r="L3355">
        <f>bbdd_Social_Media_Trends[[#This Row],[Likes]]+bbdd_Social_Media_Trends[[#This Row],[Shares]]+bbdd_Social_Media_Trends[[#This Row],[Comments]]</f>
        <v>164010</v>
      </c>
      <c r="M3355">
        <f>bbdd_Social_Media_Trends[[#This Row],[Interactions]]/bbdd_Social_Media_Trends[[#This Row],[Views]]</f>
        <v>4.6055670609709012E-2</v>
      </c>
      <c r="N3355" s="1" t="s">
        <v>22</v>
      </c>
      <c r="O3355" s="4">
        <f t="shared" si="52"/>
        <v>0</v>
      </c>
    </row>
    <row r="3356" spans="1:15">
      <c r="A3356" s="1" t="s">
        <v>3396</v>
      </c>
      <c r="B3356" s="2">
        <v>44711</v>
      </c>
      <c r="C3356" s="13" t="str">
        <f>TEXT(bbdd_Social_Media_Trends[[#This Row],[Post_Date]],"aaaa-mm")</f>
        <v>2022-05</v>
      </c>
      <c r="D3356" s="1" t="s">
        <v>24</v>
      </c>
      <c r="E3356" s="1" t="s">
        <v>39</v>
      </c>
      <c r="F3356" s="1" t="s">
        <v>32</v>
      </c>
      <c r="G3356" s="1" t="s">
        <v>60</v>
      </c>
      <c r="H3356">
        <v>1915575</v>
      </c>
      <c r="I3356">
        <v>99877</v>
      </c>
      <c r="J3356">
        <v>37503</v>
      </c>
      <c r="K3356">
        <v>46295</v>
      </c>
      <c r="L3356">
        <f>bbdd_Social_Media_Trends[[#This Row],[Likes]]+bbdd_Social_Media_Trends[[#This Row],[Shares]]+bbdd_Social_Media_Trends[[#This Row],[Comments]]</f>
        <v>183675</v>
      </c>
      <c r="M3356">
        <f>bbdd_Social_Media_Trends[[#This Row],[Interactions]]/bbdd_Social_Media_Trends[[#This Row],[Views]]</f>
        <v>9.5885047570572798E-2</v>
      </c>
      <c r="N3356" s="1" t="s">
        <v>16</v>
      </c>
      <c r="O3356" s="4">
        <f t="shared" si="52"/>
        <v>0</v>
      </c>
    </row>
    <row r="3357" spans="1:15">
      <c r="A3357" s="1" t="s">
        <v>3397</v>
      </c>
      <c r="B3357" s="2">
        <v>44858</v>
      </c>
      <c r="C3357" s="13" t="str">
        <f>TEXT(bbdd_Social_Media_Trends[[#This Row],[Post_Date]],"aaaa-mm")</f>
        <v>2022-10</v>
      </c>
      <c r="D3357" s="1" t="s">
        <v>18</v>
      </c>
      <c r="E3357" s="1" t="s">
        <v>46</v>
      </c>
      <c r="F3357" s="1" t="s">
        <v>47</v>
      </c>
      <c r="G3357" s="1" t="s">
        <v>50</v>
      </c>
      <c r="H3357">
        <v>3725186</v>
      </c>
      <c r="I3357">
        <v>349303</v>
      </c>
      <c r="J3357">
        <v>22384</v>
      </c>
      <c r="K3357">
        <v>21451</v>
      </c>
      <c r="L3357">
        <f>bbdd_Social_Media_Trends[[#This Row],[Likes]]+bbdd_Social_Media_Trends[[#This Row],[Shares]]+bbdd_Social_Media_Trends[[#This Row],[Comments]]</f>
        <v>393138</v>
      </c>
      <c r="M3357">
        <f>bbdd_Social_Media_Trends[[#This Row],[Interactions]]/bbdd_Social_Media_Trends[[#This Row],[Views]]</f>
        <v>0.10553513301080805</v>
      </c>
      <c r="N3357" s="1" t="s">
        <v>29</v>
      </c>
      <c r="O3357" s="4">
        <f t="shared" si="52"/>
        <v>0</v>
      </c>
    </row>
    <row r="3358" spans="1:15">
      <c r="A3358" s="1" t="s">
        <v>3398</v>
      </c>
      <c r="B3358" s="2">
        <v>44805</v>
      </c>
      <c r="C3358" s="13" t="str">
        <f>TEXT(bbdd_Social_Media_Trends[[#This Row],[Post_Date]],"aaaa-mm")</f>
        <v>2022-09</v>
      </c>
      <c r="D3358" s="1" t="s">
        <v>27</v>
      </c>
      <c r="E3358" s="1" t="s">
        <v>46</v>
      </c>
      <c r="F3358" s="1" t="s">
        <v>20</v>
      </c>
      <c r="G3358" s="1" t="s">
        <v>21</v>
      </c>
      <c r="H3358">
        <v>3586750</v>
      </c>
      <c r="I3358">
        <v>163309</v>
      </c>
      <c r="J3358">
        <v>99334</v>
      </c>
      <c r="K3358">
        <v>48057</v>
      </c>
      <c r="L3358">
        <f>bbdd_Social_Media_Trends[[#This Row],[Likes]]+bbdd_Social_Media_Trends[[#This Row],[Shares]]+bbdd_Social_Media_Trends[[#This Row],[Comments]]</f>
        <v>310700</v>
      </c>
      <c r="M3358">
        <f>bbdd_Social_Media_Trends[[#This Row],[Interactions]]/bbdd_Social_Media_Trends[[#This Row],[Views]]</f>
        <v>8.6624381403777789E-2</v>
      </c>
      <c r="N3358" s="1" t="s">
        <v>22</v>
      </c>
      <c r="O3358" s="4">
        <f t="shared" si="52"/>
        <v>0</v>
      </c>
    </row>
    <row r="3359" spans="1:15">
      <c r="A3359" s="1" t="s">
        <v>3399</v>
      </c>
      <c r="B3359" s="2">
        <v>44969</v>
      </c>
      <c r="C3359" s="13" t="str">
        <f>TEXT(bbdd_Social_Media_Trends[[#This Row],[Post_Date]],"aaaa-mm")</f>
        <v>2023-02</v>
      </c>
      <c r="D3359" s="1" t="s">
        <v>27</v>
      </c>
      <c r="E3359" s="1" t="s">
        <v>52</v>
      </c>
      <c r="F3359" s="1" t="s">
        <v>47</v>
      </c>
      <c r="G3359" s="1" t="s">
        <v>15</v>
      </c>
      <c r="H3359">
        <v>1757464</v>
      </c>
      <c r="I3359">
        <v>456820</v>
      </c>
      <c r="J3359">
        <v>93107</v>
      </c>
      <c r="K3359">
        <v>5984</v>
      </c>
      <c r="L3359">
        <f>bbdd_Social_Media_Trends[[#This Row],[Likes]]+bbdd_Social_Media_Trends[[#This Row],[Shares]]+bbdd_Social_Media_Trends[[#This Row],[Comments]]</f>
        <v>555911</v>
      </c>
      <c r="M3359">
        <f>bbdd_Social_Media_Trends[[#This Row],[Interactions]]/bbdd_Social_Media_Trends[[#This Row],[Views]]</f>
        <v>0.31631430288187978</v>
      </c>
      <c r="N3359" s="1" t="s">
        <v>22</v>
      </c>
      <c r="O3359" s="4">
        <f t="shared" si="52"/>
        <v>0</v>
      </c>
    </row>
    <row r="3360" spans="1:15">
      <c r="A3360" s="1" t="s">
        <v>3400</v>
      </c>
      <c r="B3360" s="2">
        <v>45080</v>
      </c>
      <c r="C3360" s="13" t="str">
        <f>TEXT(bbdd_Social_Media_Trends[[#This Row],[Post_Date]],"aaaa-mm")</f>
        <v>2023-06</v>
      </c>
      <c r="D3360" s="1" t="s">
        <v>27</v>
      </c>
      <c r="E3360" s="1" t="s">
        <v>35</v>
      </c>
      <c r="F3360" s="1" t="s">
        <v>20</v>
      </c>
      <c r="G3360" s="1" t="s">
        <v>50</v>
      </c>
      <c r="H3360">
        <v>3725746</v>
      </c>
      <c r="I3360">
        <v>439425</v>
      </c>
      <c r="J3360">
        <v>16142</v>
      </c>
      <c r="K3360">
        <v>31690</v>
      </c>
      <c r="L3360">
        <f>bbdd_Social_Media_Trends[[#This Row],[Likes]]+bbdd_Social_Media_Trends[[#This Row],[Shares]]+bbdd_Social_Media_Trends[[#This Row],[Comments]]</f>
        <v>487257</v>
      </c>
      <c r="M3360">
        <f>bbdd_Social_Media_Trends[[#This Row],[Interactions]]/bbdd_Social_Media_Trends[[#This Row],[Views]]</f>
        <v>0.1307810570017387</v>
      </c>
      <c r="N3360" s="1" t="s">
        <v>29</v>
      </c>
      <c r="O3360" s="4">
        <f t="shared" si="52"/>
        <v>0</v>
      </c>
    </row>
    <row r="3361" spans="1:15">
      <c r="A3361" s="1" t="s">
        <v>3401</v>
      </c>
      <c r="B3361" s="2">
        <v>45290</v>
      </c>
      <c r="C3361" s="13" t="str">
        <f>TEXT(bbdd_Social_Media_Trends[[#This Row],[Post_Date]],"aaaa-mm")</f>
        <v>2023-12</v>
      </c>
      <c r="D3361" s="1" t="s">
        <v>24</v>
      </c>
      <c r="E3361" s="1" t="s">
        <v>35</v>
      </c>
      <c r="F3361" s="1" t="s">
        <v>47</v>
      </c>
      <c r="G3361" s="1" t="s">
        <v>37</v>
      </c>
      <c r="H3361">
        <v>2179942</v>
      </c>
      <c r="I3361">
        <v>422339</v>
      </c>
      <c r="J3361">
        <v>726</v>
      </c>
      <c r="K3361">
        <v>4809</v>
      </c>
      <c r="L3361">
        <f>bbdd_Social_Media_Trends[[#This Row],[Likes]]+bbdd_Social_Media_Trends[[#This Row],[Shares]]+bbdd_Social_Media_Trends[[#This Row],[Comments]]</f>
        <v>427874</v>
      </c>
      <c r="M3361">
        <f>bbdd_Social_Media_Trends[[#This Row],[Interactions]]/bbdd_Social_Media_Trends[[#This Row],[Views]]</f>
        <v>0.19627769913144477</v>
      </c>
      <c r="N3361" s="1" t="s">
        <v>22</v>
      </c>
      <c r="O3361" s="4">
        <f t="shared" si="52"/>
        <v>0</v>
      </c>
    </row>
    <row r="3362" spans="1:15">
      <c r="A3362" s="1" t="s">
        <v>3402</v>
      </c>
      <c r="B3362" s="2">
        <v>44913</v>
      </c>
      <c r="C3362" s="13" t="str">
        <f>TEXT(bbdd_Social_Media_Trends[[#This Row],[Post_Date]],"aaaa-mm")</f>
        <v>2022-12</v>
      </c>
      <c r="D3362" s="1" t="s">
        <v>12</v>
      </c>
      <c r="E3362" s="1" t="s">
        <v>31</v>
      </c>
      <c r="F3362" s="1" t="s">
        <v>14</v>
      </c>
      <c r="G3362" s="1" t="s">
        <v>37</v>
      </c>
      <c r="H3362">
        <v>2454286</v>
      </c>
      <c r="I3362">
        <v>354703</v>
      </c>
      <c r="J3362">
        <v>79037</v>
      </c>
      <c r="K3362">
        <v>15832</v>
      </c>
      <c r="L3362">
        <f>bbdd_Social_Media_Trends[[#This Row],[Likes]]+bbdd_Social_Media_Trends[[#This Row],[Shares]]+bbdd_Social_Media_Trends[[#This Row],[Comments]]</f>
        <v>449572</v>
      </c>
      <c r="M3362">
        <f>bbdd_Social_Media_Trends[[#This Row],[Interactions]]/bbdd_Social_Media_Trends[[#This Row],[Views]]</f>
        <v>0.18317832559041611</v>
      </c>
      <c r="N3362" s="1" t="s">
        <v>16</v>
      </c>
      <c r="O3362" s="4">
        <f t="shared" si="52"/>
        <v>0</v>
      </c>
    </row>
    <row r="3363" spans="1:15">
      <c r="A3363" s="1" t="s">
        <v>3403</v>
      </c>
      <c r="B3363" s="2">
        <v>45033</v>
      </c>
      <c r="C3363" s="13" t="str">
        <f>TEXT(bbdd_Social_Media_Trends[[#This Row],[Post_Date]],"aaaa-mm")</f>
        <v>2023-04</v>
      </c>
      <c r="D3363" s="1" t="s">
        <v>18</v>
      </c>
      <c r="E3363" s="1" t="s">
        <v>35</v>
      </c>
      <c r="F3363" s="1" t="s">
        <v>32</v>
      </c>
      <c r="G3363" s="1" t="s">
        <v>37</v>
      </c>
      <c r="H3363">
        <v>1722355</v>
      </c>
      <c r="I3363">
        <v>236274</v>
      </c>
      <c r="J3363">
        <v>45770</v>
      </c>
      <c r="K3363">
        <v>40757</v>
      </c>
      <c r="L3363">
        <f>bbdd_Social_Media_Trends[[#This Row],[Likes]]+bbdd_Social_Media_Trends[[#This Row],[Shares]]+bbdd_Social_Media_Trends[[#This Row],[Comments]]</f>
        <v>322801</v>
      </c>
      <c r="M3363">
        <f>bbdd_Social_Media_Trends[[#This Row],[Interactions]]/bbdd_Social_Media_Trends[[#This Row],[Views]]</f>
        <v>0.18741838935643348</v>
      </c>
      <c r="N3363" s="1" t="s">
        <v>29</v>
      </c>
      <c r="O3363" s="4">
        <f t="shared" si="52"/>
        <v>0</v>
      </c>
    </row>
    <row r="3364" spans="1:15">
      <c r="A3364" s="1" t="s">
        <v>3404</v>
      </c>
      <c r="B3364" s="2">
        <v>44828</v>
      </c>
      <c r="C3364" s="13" t="str">
        <f>TEXT(bbdd_Social_Media_Trends[[#This Row],[Post_Date]],"aaaa-mm")</f>
        <v>2022-09</v>
      </c>
      <c r="D3364" s="1" t="s">
        <v>27</v>
      </c>
      <c r="E3364" s="1" t="s">
        <v>52</v>
      </c>
      <c r="F3364" s="1" t="s">
        <v>47</v>
      </c>
      <c r="G3364" s="1" t="s">
        <v>50</v>
      </c>
      <c r="H3364">
        <v>1886158</v>
      </c>
      <c r="I3364">
        <v>159864</v>
      </c>
      <c r="J3364">
        <v>50509</v>
      </c>
      <c r="K3364">
        <v>17527</v>
      </c>
      <c r="L3364">
        <f>bbdd_Social_Media_Trends[[#This Row],[Likes]]+bbdd_Social_Media_Trends[[#This Row],[Shares]]+bbdd_Social_Media_Trends[[#This Row],[Comments]]</f>
        <v>227900</v>
      </c>
      <c r="M3364">
        <f>bbdd_Social_Media_Trends[[#This Row],[Interactions]]/bbdd_Social_Media_Trends[[#This Row],[Views]]</f>
        <v>0.12082762949869523</v>
      </c>
      <c r="N3364" s="1" t="s">
        <v>22</v>
      </c>
      <c r="O3364" s="4">
        <f t="shared" si="52"/>
        <v>0</v>
      </c>
    </row>
    <row r="3365" spans="1:15">
      <c r="A3365" s="1" t="s">
        <v>3405</v>
      </c>
      <c r="B3365" s="2">
        <v>45188</v>
      </c>
      <c r="C3365" s="13" t="str">
        <f>TEXT(bbdd_Social_Media_Trends[[#This Row],[Post_Date]],"aaaa-mm")</f>
        <v>2023-09</v>
      </c>
      <c r="D3365" s="1" t="s">
        <v>18</v>
      </c>
      <c r="E3365" s="1" t="s">
        <v>46</v>
      </c>
      <c r="F3365" s="1" t="s">
        <v>20</v>
      </c>
      <c r="G3365" s="1" t="s">
        <v>25</v>
      </c>
      <c r="H3365">
        <v>2411833</v>
      </c>
      <c r="I3365">
        <v>294331</v>
      </c>
      <c r="J3365">
        <v>39137</v>
      </c>
      <c r="K3365">
        <v>41720</v>
      </c>
      <c r="L3365">
        <f>bbdd_Social_Media_Trends[[#This Row],[Likes]]+bbdd_Social_Media_Trends[[#This Row],[Shares]]+bbdd_Social_Media_Trends[[#This Row],[Comments]]</f>
        <v>375188</v>
      </c>
      <c r="M3365">
        <f>bbdd_Social_Media_Trends[[#This Row],[Interactions]]/bbdd_Social_Media_Trends[[#This Row],[Views]]</f>
        <v>0.15556135105540062</v>
      </c>
      <c r="N3365" s="1" t="s">
        <v>16</v>
      </c>
      <c r="O3365" s="4">
        <f t="shared" si="52"/>
        <v>0</v>
      </c>
    </row>
    <row r="3366" spans="1:15">
      <c r="A3366" s="1" t="s">
        <v>3406</v>
      </c>
      <c r="B3366" s="2">
        <v>44791</v>
      </c>
      <c r="C3366" s="13" t="str">
        <f>TEXT(bbdd_Social_Media_Trends[[#This Row],[Post_Date]],"aaaa-mm")</f>
        <v>2022-08</v>
      </c>
      <c r="D3366" s="1" t="s">
        <v>18</v>
      </c>
      <c r="E3366" s="1" t="s">
        <v>57</v>
      </c>
      <c r="F3366" s="1" t="s">
        <v>47</v>
      </c>
      <c r="G3366" s="1" t="s">
        <v>25</v>
      </c>
      <c r="H3366">
        <v>528143</v>
      </c>
      <c r="I3366">
        <v>357050</v>
      </c>
      <c r="J3366">
        <v>25187</v>
      </c>
      <c r="K3366">
        <v>1365</v>
      </c>
      <c r="L3366">
        <f>bbdd_Social_Media_Trends[[#This Row],[Likes]]+bbdd_Social_Media_Trends[[#This Row],[Shares]]+bbdd_Social_Media_Trends[[#This Row],[Comments]]</f>
        <v>383602</v>
      </c>
      <c r="M3366">
        <f>bbdd_Social_Media_Trends[[#This Row],[Interactions]]/bbdd_Social_Media_Trends[[#This Row],[Views]]</f>
        <v>0.72632222712409333</v>
      </c>
      <c r="N3366" s="1" t="s">
        <v>22</v>
      </c>
      <c r="O3366" s="4">
        <f t="shared" si="52"/>
        <v>0</v>
      </c>
    </row>
    <row r="3367" spans="1:15">
      <c r="A3367" s="1" t="s">
        <v>3407</v>
      </c>
      <c r="B3367" s="2">
        <v>44893</v>
      </c>
      <c r="C3367" s="13" t="str">
        <f>TEXT(bbdd_Social_Media_Trends[[#This Row],[Post_Date]],"aaaa-mm")</f>
        <v>2022-11</v>
      </c>
      <c r="D3367" s="1" t="s">
        <v>12</v>
      </c>
      <c r="E3367" s="1" t="s">
        <v>39</v>
      </c>
      <c r="F3367" s="1" t="s">
        <v>47</v>
      </c>
      <c r="G3367" s="1" t="s">
        <v>21</v>
      </c>
      <c r="H3367">
        <v>1606741</v>
      </c>
      <c r="I3367">
        <v>308802</v>
      </c>
      <c r="J3367">
        <v>18650</v>
      </c>
      <c r="K3367">
        <v>24236</v>
      </c>
      <c r="L3367">
        <f>bbdd_Social_Media_Trends[[#This Row],[Likes]]+bbdd_Social_Media_Trends[[#This Row],[Shares]]+bbdd_Social_Media_Trends[[#This Row],[Comments]]</f>
        <v>351688</v>
      </c>
      <c r="M3367">
        <f>bbdd_Social_Media_Trends[[#This Row],[Interactions]]/bbdd_Social_Media_Trends[[#This Row],[Views]]</f>
        <v>0.21888281932184464</v>
      </c>
      <c r="N3367" s="1" t="s">
        <v>16</v>
      </c>
      <c r="O3367" s="4">
        <f t="shared" si="52"/>
        <v>0</v>
      </c>
    </row>
    <row r="3368" spans="1:15">
      <c r="A3368" s="1" t="s">
        <v>3408</v>
      </c>
      <c r="B3368" s="2">
        <v>45055</v>
      </c>
      <c r="C3368" s="13" t="str">
        <f>TEXT(bbdd_Social_Media_Trends[[#This Row],[Post_Date]],"aaaa-mm")</f>
        <v>2023-05</v>
      </c>
      <c r="D3368" s="1" t="s">
        <v>18</v>
      </c>
      <c r="E3368" s="1" t="s">
        <v>39</v>
      </c>
      <c r="F3368" s="1" t="s">
        <v>32</v>
      </c>
      <c r="G3368" s="1" t="s">
        <v>37</v>
      </c>
      <c r="H3368">
        <v>1252622</v>
      </c>
      <c r="I3368">
        <v>38532</v>
      </c>
      <c r="J3368">
        <v>98666</v>
      </c>
      <c r="K3368">
        <v>12777</v>
      </c>
      <c r="L3368">
        <f>bbdd_Social_Media_Trends[[#This Row],[Likes]]+bbdd_Social_Media_Trends[[#This Row],[Shares]]+bbdd_Social_Media_Trends[[#This Row],[Comments]]</f>
        <v>149975</v>
      </c>
      <c r="M3368">
        <f>bbdd_Social_Media_Trends[[#This Row],[Interactions]]/bbdd_Social_Media_Trends[[#This Row],[Views]]</f>
        <v>0.11972885675008103</v>
      </c>
      <c r="N3368" s="1" t="s">
        <v>29</v>
      </c>
      <c r="O3368" s="4">
        <f t="shared" si="52"/>
        <v>0</v>
      </c>
    </row>
    <row r="3369" spans="1:15">
      <c r="A3369" s="1" t="s">
        <v>3409</v>
      </c>
      <c r="B3369" s="2">
        <v>45063</v>
      </c>
      <c r="C3369" s="13" t="str">
        <f>TEXT(bbdd_Social_Media_Trends[[#This Row],[Post_Date]],"aaaa-mm")</f>
        <v>2023-05</v>
      </c>
      <c r="D3369" s="1" t="s">
        <v>27</v>
      </c>
      <c r="E3369" s="1" t="s">
        <v>13</v>
      </c>
      <c r="F3369" s="1" t="s">
        <v>36</v>
      </c>
      <c r="G3369" s="1" t="s">
        <v>60</v>
      </c>
      <c r="H3369">
        <v>3033929</v>
      </c>
      <c r="I3369">
        <v>183527</v>
      </c>
      <c r="J3369">
        <v>74350</v>
      </c>
      <c r="K3369">
        <v>10565</v>
      </c>
      <c r="L3369">
        <f>bbdd_Social_Media_Trends[[#This Row],[Likes]]+bbdd_Social_Media_Trends[[#This Row],[Shares]]+bbdd_Social_Media_Trends[[#This Row],[Comments]]</f>
        <v>268442</v>
      </c>
      <c r="M3369">
        <f>bbdd_Social_Media_Trends[[#This Row],[Interactions]]/bbdd_Social_Media_Trends[[#This Row],[Views]]</f>
        <v>8.8479987501355509E-2</v>
      </c>
      <c r="N3369" s="1" t="s">
        <v>29</v>
      </c>
      <c r="O3369" s="4">
        <f t="shared" si="52"/>
        <v>0</v>
      </c>
    </row>
    <row r="3370" spans="1:15">
      <c r="A3370" s="1" t="s">
        <v>3410</v>
      </c>
      <c r="B3370" s="2">
        <v>44834</v>
      </c>
      <c r="C3370" s="13" t="str">
        <f>TEXT(bbdd_Social_Media_Trends[[#This Row],[Post_Date]],"aaaa-mm")</f>
        <v>2022-09</v>
      </c>
      <c r="D3370" s="1" t="s">
        <v>12</v>
      </c>
      <c r="E3370" s="1" t="s">
        <v>52</v>
      </c>
      <c r="F3370" s="1" t="s">
        <v>36</v>
      </c>
      <c r="G3370" s="1" t="s">
        <v>60</v>
      </c>
      <c r="H3370">
        <v>2801491</v>
      </c>
      <c r="I3370">
        <v>114130</v>
      </c>
      <c r="J3370">
        <v>35159</v>
      </c>
      <c r="K3370">
        <v>17982</v>
      </c>
      <c r="L3370">
        <f>bbdd_Social_Media_Trends[[#This Row],[Likes]]+bbdd_Social_Media_Trends[[#This Row],[Shares]]+bbdd_Social_Media_Trends[[#This Row],[Comments]]</f>
        <v>167271</v>
      </c>
      <c r="M3370">
        <f>bbdd_Social_Media_Trends[[#This Row],[Interactions]]/bbdd_Social_Media_Trends[[#This Row],[Views]]</f>
        <v>5.9707848427855023E-2</v>
      </c>
      <c r="N3370" s="1" t="s">
        <v>29</v>
      </c>
      <c r="O3370" s="4">
        <f t="shared" si="52"/>
        <v>0</v>
      </c>
    </row>
    <row r="3371" spans="1:15">
      <c r="A3371" s="1" t="s">
        <v>3411</v>
      </c>
      <c r="B3371" s="2">
        <v>45043</v>
      </c>
      <c r="C3371" s="13" t="str">
        <f>TEXT(bbdd_Social_Media_Trends[[#This Row],[Post_Date]],"aaaa-mm")</f>
        <v>2023-04</v>
      </c>
      <c r="D3371" s="1" t="s">
        <v>27</v>
      </c>
      <c r="E3371" s="1" t="s">
        <v>57</v>
      </c>
      <c r="F3371" s="1" t="s">
        <v>32</v>
      </c>
      <c r="G3371" s="1" t="s">
        <v>25</v>
      </c>
      <c r="H3371">
        <v>2337854</v>
      </c>
      <c r="I3371">
        <v>207836</v>
      </c>
      <c r="J3371">
        <v>53641</v>
      </c>
      <c r="K3371">
        <v>4400</v>
      </c>
      <c r="L3371">
        <f>bbdd_Social_Media_Trends[[#This Row],[Likes]]+bbdd_Social_Media_Trends[[#This Row],[Shares]]+bbdd_Social_Media_Trends[[#This Row],[Comments]]</f>
        <v>265877</v>
      </c>
      <c r="M3371">
        <f>bbdd_Social_Media_Trends[[#This Row],[Interactions]]/bbdd_Social_Media_Trends[[#This Row],[Views]]</f>
        <v>0.11372694787612914</v>
      </c>
      <c r="N3371" s="1" t="s">
        <v>16</v>
      </c>
      <c r="O3371" s="4">
        <f t="shared" si="52"/>
        <v>0</v>
      </c>
    </row>
    <row r="3372" spans="1:15">
      <c r="A3372" s="1" t="s">
        <v>3412</v>
      </c>
      <c r="B3372" s="2">
        <v>45186</v>
      </c>
      <c r="C3372" s="13" t="str">
        <f>TEXT(bbdd_Social_Media_Trends[[#This Row],[Post_Date]],"aaaa-mm")</f>
        <v>2023-09</v>
      </c>
      <c r="D3372" s="1" t="s">
        <v>18</v>
      </c>
      <c r="E3372" s="1" t="s">
        <v>46</v>
      </c>
      <c r="F3372" s="1" t="s">
        <v>20</v>
      </c>
      <c r="G3372" s="1" t="s">
        <v>25</v>
      </c>
      <c r="H3372">
        <v>1405761</v>
      </c>
      <c r="I3372">
        <v>376444</v>
      </c>
      <c r="J3372">
        <v>44939</v>
      </c>
      <c r="K3372">
        <v>49230</v>
      </c>
      <c r="L3372">
        <f>bbdd_Social_Media_Trends[[#This Row],[Likes]]+bbdd_Social_Media_Trends[[#This Row],[Shares]]+bbdd_Social_Media_Trends[[#This Row],[Comments]]</f>
        <v>470613</v>
      </c>
      <c r="M3372">
        <f>bbdd_Social_Media_Trends[[#This Row],[Interactions]]/bbdd_Social_Media_Trends[[#This Row],[Views]]</f>
        <v>0.33477454560199066</v>
      </c>
      <c r="N3372" s="1" t="s">
        <v>29</v>
      </c>
      <c r="O3372" s="4">
        <f t="shared" si="52"/>
        <v>0</v>
      </c>
    </row>
    <row r="3373" spans="1:15">
      <c r="A3373" s="1" t="s">
        <v>3413</v>
      </c>
      <c r="B3373" s="2">
        <v>44734</v>
      </c>
      <c r="C3373" s="13" t="str">
        <f>TEXT(bbdd_Social_Media_Trends[[#This Row],[Post_Date]],"aaaa-mm")</f>
        <v>2022-06</v>
      </c>
      <c r="D3373" s="1" t="s">
        <v>12</v>
      </c>
      <c r="E3373" s="1" t="s">
        <v>57</v>
      </c>
      <c r="F3373" s="1" t="s">
        <v>14</v>
      </c>
      <c r="G3373" s="1" t="s">
        <v>37</v>
      </c>
      <c r="H3373">
        <v>1042317</v>
      </c>
      <c r="I3373">
        <v>269878</v>
      </c>
      <c r="J3373">
        <v>29285</v>
      </c>
      <c r="K3373">
        <v>42348</v>
      </c>
      <c r="L3373">
        <f>bbdd_Social_Media_Trends[[#This Row],[Likes]]+bbdd_Social_Media_Trends[[#This Row],[Shares]]+bbdd_Social_Media_Trends[[#This Row],[Comments]]</f>
        <v>341511</v>
      </c>
      <c r="M3373">
        <f>bbdd_Social_Media_Trends[[#This Row],[Interactions]]/bbdd_Social_Media_Trends[[#This Row],[Views]]</f>
        <v>0.32764600404675354</v>
      </c>
      <c r="N3373" s="1" t="s">
        <v>22</v>
      </c>
      <c r="O3373" s="4">
        <f t="shared" si="52"/>
        <v>0</v>
      </c>
    </row>
    <row r="3374" spans="1:15">
      <c r="A3374" s="1" t="s">
        <v>3414</v>
      </c>
      <c r="B3374" s="2">
        <v>45117</v>
      </c>
      <c r="C3374" s="13" t="str">
        <f>TEXT(bbdd_Social_Media_Trends[[#This Row],[Post_Date]],"aaaa-mm")</f>
        <v>2023-07</v>
      </c>
      <c r="D3374" s="1" t="s">
        <v>27</v>
      </c>
      <c r="E3374" s="1" t="s">
        <v>49</v>
      </c>
      <c r="F3374" s="1" t="s">
        <v>32</v>
      </c>
      <c r="G3374" s="1" t="s">
        <v>28</v>
      </c>
      <c r="H3374">
        <v>4807013</v>
      </c>
      <c r="I3374">
        <v>465489</v>
      </c>
      <c r="J3374">
        <v>41804</v>
      </c>
      <c r="K3374">
        <v>24827</v>
      </c>
      <c r="L3374">
        <f>bbdd_Social_Media_Trends[[#This Row],[Likes]]+bbdd_Social_Media_Trends[[#This Row],[Shares]]+bbdd_Social_Media_Trends[[#This Row],[Comments]]</f>
        <v>532120</v>
      </c>
      <c r="M3374">
        <f>bbdd_Social_Media_Trends[[#This Row],[Interactions]]/bbdd_Social_Media_Trends[[#This Row],[Views]]</f>
        <v>0.11069660098693306</v>
      </c>
      <c r="N3374" s="1" t="s">
        <v>29</v>
      </c>
      <c r="O3374" s="4">
        <f t="shared" si="52"/>
        <v>0</v>
      </c>
    </row>
    <row r="3375" spans="1:15">
      <c r="A3375" s="1" t="s">
        <v>3415</v>
      </c>
      <c r="B3375" s="2">
        <v>45092</v>
      </c>
      <c r="C3375" s="13" t="str">
        <f>TEXT(bbdd_Social_Media_Trends[[#This Row],[Post_Date]],"aaaa-mm")</f>
        <v>2023-06</v>
      </c>
      <c r="D3375" s="1" t="s">
        <v>24</v>
      </c>
      <c r="E3375" s="1" t="s">
        <v>52</v>
      </c>
      <c r="F3375" s="1" t="s">
        <v>41</v>
      </c>
      <c r="G3375" s="1" t="s">
        <v>60</v>
      </c>
      <c r="H3375">
        <v>2367995</v>
      </c>
      <c r="I3375">
        <v>450601</v>
      </c>
      <c r="J3375">
        <v>77964</v>
      </c>
      <c r="K3375">
        <v>10111</v>
      </c>
      <c r="L3375">
        <f>bbdd_Social_Media_Trends[[#This Row],[Likes]]+bbdd_Social_Media_Trends[[#This Row],[Shares]]+bbdd_Social_Media_Trends[[#This Row],[Comments]]</f>
        <v>538676</v>
      </c>
      <c r="M3375">
        <f>bbdd_Social_Media_Trends[[#This Row],[Interactions]]/bbdd_Social_Media_Trends[[#This Row],[Views]]</f>
        <v>0.2274818992438751</v>
      </c>
      <c r="N3375" s="1" t="s">
        <v>29</v>
      </c>
      <c r="O3375" s="4">
        <f t="shared" si="52"/>
        <v>0</v>
      </c>
    </row>
    <row r="3376" spans="1:15">
      <c r="A3376" s="1" t="s">
        <v>3416</v>
      </c>
      <c r="B3376" s="2">
        <v>44727</v>
      </c>
      <c r="C3376" s="13" t="str">
        <f>TEXT(bbdd_Social_Media_Trends[[#This Row],[Post_Date]],"aaaa-mm")</f>
        <v>2022-06</v>
      </c>
      <c r="D3376" s="1" t="s">
        <v>18</v>
      </c>
      <c r="E3376" s="1" t="s">
        <v>49</v>
      </c>
      <c r="F3376" s="1" t="s">
        <v>41</v>
      </c>
      <c r="G3376" s="1" t="s">
        <v>60</v>
      </c>
      <c r="H3376">
        <v>955722</v>
      </c>
      <c r="I3376">
        <v>315687</v>
      </c>
      <c r="J3376">
        <v>77050</v>
      </c>
      <c r="K3376">
        <v>46526</v>
      </c>
      <c r="L3376">
        <f>bbdd_Social_Media_Trends[[#This Row],[Likes]]+bbdd_Social_Media_Trends[[#This Row],[Shares]]+bbdd_Social_Media_Trends[[#This Row],[Comments]]</f>
        <v>439263</v>
      </c>
      <c r="M3376">
        <f>bbdd_Social_Media_Trends[[#This Row],[Interactions]]/bbdd_Social_Media_Trends[[#This Row],[Views]]</f>
        <v>0.45961377890223309</v>
      </c>
      <c r="N3376" s="1" t="s">
        <v>22</v>
      </c>
      <c r="O3376" s="4">
        <f t="shared" si="52"/>
        <v>0</v>
      </c>
    </row>
    <row r="3377" spans="1:15">
      <c r="A3377" s="1" t="s">
        <v>3417</v>
      </c>
      <c r="B3377" s="2">
        <v>45014</v>
      </c>
      <c r="C3377" s="13" t="str">
        <f>TEXT(bbdd_Social_Media_Trends[[#This Row],[Post_Date]],"aaaa-mm")</f>
        <v>2023-03</v>
      </c>
      <c r="D3377" s="1" t="s">
        <v>18</v>
      </c>
      <c r="E3377" s="1" t="s">
        <v>52</v>
      </c>
      <c r="F3377" s="1" t="s">
        <v>41</v>
      </c>
      <c r="G3377" s="1" t="s">
        <v>60</v>
      </c>
      <c r="H3377">
        <v>153498</v>
      </c>
      <c r="I3377">
        <v>362887</v>
      </c>
      <c r="J3377">
        <v>45894</v>
      </c>
      <c r="K3377">
        <v>46622</v>
      </c>
      <c r="L3377">
        <f>bbdd_Social_Media_Trends[[#This Row],[Likes]]+bbdd_Social_Media_Trends[[#This Row],[Shares]]+bbdd_Social_Media_Trends[[#This Row],[Comments]]</f>
        <v>455403</v>
      </c>
      <c r="M3377">
        <f>bbdd_Social_Media_Trends[[#This Row],[Interactions]]/bbdd_Social_Media_Trends[[#This Row],[Views]]</f>
        <v>2.9668334440839619</v>
      </c>
      <c r="N3377" s="1" t="s">
        <v>16</v>
      </c>
      <c r="O3377" s="4">
        <f t="shared" si="52"/>
        <v>0</v>
      </c>
    </row>
    <row r="3378" spans="1:15">
      <c r="A3378" s="1" t="s">
        <v>3418</v>
      </c>
      <c r="B3378" s="2">
        <v>44630</v>
      </c>
      <c r="C3378" s="13" t="str">
        <f>TEXT(bbdd_Social_Media_Trends[[#This Row],[Post_Date]],"aaaa-mm")</f>
        <v>2022-03</v>
      </c>
      <c r="D3378" s="1" t="s">
        <v>12</v>
      </c>
      <c r="E3378" s="1" t="s">
        <v>46</v>
      </c>
      <c r="F3378" s="1" t="s">
        <v>47</v>
      </c>
      <c r="G3378" s="1" t="s">
        <v>21</v>
      </c>
      <c r="H3378">
        <v>4931757</v>
      </c>
      <c r="I3378">
        <v>144977</v>
      </c>
      <c r="J3378">
        <v>90468</v>
      </c>
      <c r="K3378">
        <v>7093</v>
      </c>
      <c r="L3378">
        <f>bbdd_Social_Media_Trends[[#This Row],[Likes]]+bbdd_Social_Media_Trends[[#This Row],[Shares]]+bbdd_Social_Media_Trends[[#This Row],[Comments]]</f>
        <v>242538</v>
      </c>
      <c r="M3378">
        <f>bbdd_Social_Media_Trends[[#This Row],[Interactions]]/bbdd_Social_Media_Trends[[#This Row],[Views]]</f>
        <v>4.9178822070917116E-2</v>
      </c>
      <c r="N3378" s="1" t="s">
        <v>22</v>
      </c>
      <c r="O3378" s="4">
        <f t="shared" si="52"/>
        <v>0</v>
      </c>
    </row>
    <row r="3379" spans="1:15">
      <c r="A3379" s="1" t="s">
        <v>3419</v>
      </c>
      <c r="B3379" s="2">
        <v>45133</v>
      </c>
      <c r="C3379" s="13" t="str">
        <f>TEXT(bbdd_Social_Media_Trends[[#This Row],[Post_Date]],"aaaa-mm")</f>
        <v>2023-07</v>
      </c>
      <c r="D3379" s="1" t="s">
        <v>18</v>
      </c>
      <c r="E3379" s="1" t="s">
        <v>46</v>
      </c>
      <c r="F3379" s="1" t="s">
        <v>47</v>
      </c>
      <c r="G3379" s="1" t="s">
        <v>15</v>
      </c>
      <c r="H3379">
        <v>2184869</v>
      </c>
      <c r="I3379">
        <v>12871</v>
      </c>
      <c r="J3379">
        <v>32688</v>
      </c>
      <c r="K3379">
        <v>47224</v>
      </c>
      <c r="L3379">
        <f>bbdd_Social_Media_Trends[[#This Row],[Likes]]+bbdd_Social_Media_Trends[[#This Row],[Shares]]+bbdd_Social_Media_Trends[[#This Row],[Comments]]</f>
        <v>92783</v>
      </c>
      <c r="M3379">
        <f>bbdd_Social_Media_Trends[[#This Row],[Interactions]]/bbdd_Social_Media_Trends[[#This Row],[Views]]</f>
        <v>4.2466161586804517E-2</v>
      </c>
      <c r="N3379" s="1" t="s">
        <v>22</v>
      </c>
      <c r="O3379" s="4">
        <f t="shared" si="52"/>
        <v>0</v>
      </c>
    </row>
    <row r="3380" spans="1:15">
      <c r="A3380" s="1" t="s">
        <v>3420</v>
      </c>
      <c r="B3380" s="2">
        <v>45024</v>
      </c>
      <c r="C3380" s="13" t="str">
        <f>TEXT(bbdd_Social_Media_Trends[[#This Row],[Post_Date]],"aaaa-mm")</f>
        <v>2023-04</v>
      </c>
      <c r="D3380" s="1" t="s">
        <v>27</v>
      </c>
      <c r="E3380" s="1" t="s">
        <v>49</v>
      </c>
      <c r="F3380" s="1" t="s">
        <v>41</v>
      </c>
      <c r="G3380" s="1" t="s">
        <v>44</v>
      </c>
      <c r="H3380">
        <v>2339949</v>
      </c>
      <c r="I3380">
        <v>121903</v>
      </c>
      <c r="J3380">
        <v>24944</v>
      </c>
      <c r="K3380">
        <v>33945</v>
      </c>
      <c r="L3380">
        <f>bbdd_Social_Media_Trends[[#This Row],[Likes]]+bbdd_Social_Media_Trends[[#This Row],[Shares]]+bbdd_Social_Media_Trends[[#This Row],[Comments]]</f>
        <v>180792</v>
      </c>
      <c r="M3380">
        <f>bbdd_Social_Media_Trends[[#This Row],[Interactions]]/bbdd_Social_Media_Trends[[#This Row],[Views]]</f>
        <v>7.7263222403565202E-2</v>
      </c>
      <c r="N3380" s="1" t="s">
        <v>29</v>
      </c>
      <c r="O3380" s="4">
        <f t="shared" si="52"/>
        <v>0</v>
      </c>
    </row>
    <row r="3381" spans="1:15">
      <c r="A3381" s="1" t="s">
        <v>3421</v>
      </c>
      <c r="B3381" s="2">
        <v>45260</v>
      </c>
      <c r="C3381" s="13" t="str">
        <f>TEXT(bbdd_Social_Media_Trends[[#This Row],[Post_Date]],"aaaa-mm")</f>
        <v>2023-11</v>
      </c>
      <c r="D3381" s="1" t="s">
        <v>12</v>
      </c>
      <c r="E3381" s="1" t="s">
        <v>19</v>
      </c>
      <c r="F3381" s="1" t="s">
        <v>32</v>
      </c>
      <c r="G3381" s="1" t="s">
        <v>37</v>
      </c>
      <c r="H3381">
        <v>3166440</v>
      </c>
      <c r="I3381">
        <v>137101</v>
      </c>
      <c r="J3381">
        <v>16256</v>
      </c>
      <c r="K3381">
        <v>37449</v>
      </c>
      <c r="L3381">
        <f>bbdd_Social_Media_Trends[[#This Row],[Likes]]+bbdd_Social_Media_Trends[[#This Row],[Shares]]+bbdd_Social_Media_Trends[[#This Row],[Comments]]</f>
        <v>190806</v>
      </c>
      <c r="M3381">
        <f>bbdd_Social_Media_Trends[[#This Row],[Interactions]]/bbdd_Social_Media_Trends[[#This Row],[Views]]</f>
        <v>6.0258839580096257E-2</v>
      </c>
      <c r="N3381" s="1" t="s">
        <v>16</v>
      </c>
      <c r="O3381" s="4">
        <f t="shared" si="52"/>
        <v>0</v>
      </c>
    </row>
    <row r="3382" spans="1:15">
      <c r="A3382" s="1" t="s">
        <v>3422</v>
      </c>
      <c r="B3382" s="2">
        <v>45254</v>
      </c>
      <c r="C3382" s="13" t="str">
        <f>TEXT(bbdd_Social_Media_Trends[[#This Row],[Post_Date]],"aaaa-mm")</f>
        <v>2023-11</v>
      </c>
      <c r="D3382" s="1" t="s">
        <v>12</v>
      </c>
      <c r="E3382" s="1" t="s">
        <v>59</v>
      </c>
      <c r="F3382" s="1" t="s">
        <v>47</v>
      </c>
      <c r="G3382" s="1" t="s">
        <v>50</v>
      </c>
      <c r="H3382">
        <v>4398635</v>
      </c>
      <c r="I3382">
        <v>277525</v>
      </c>
      <c r="J3382">
        <v>1448</v>
      </c>
      <c r="K3382">
        <v>43645</v>
      </c>
      <c r="L3382">
        <f>bbdd_Social_Media_Trends[[#This Row],[Likes]]+bbdd_Social_Media_Trends[[#This Row],[Shares]]+bbdd_Social_Media_Trends[[#This Row],[Comments]]</f>
        <v>322618</v>
      </c>
      <c r="M3382">
        <f>bbdd_Social_Media_Trends[[#This Row],[Interactions]]/bbdd_Social_Media_Trends[[#This Row],[Views]]</f>
        <v>7.3345026354766876E-2</v>
      </c>
      <c r="N3382" s="1" t="s">
        <v>22</v>
      </c>
      <c r="O3382" s="4">
        <f t="shared" si="52"/>
        <v>0</v>
      </c>
    </row>
    <row r="3383" spans="1:15">
      <c r="A3383" s="1" t="s">
        <v>3423</v>
      </c>
      <c r="B3383" s="2">
        <v>44808</v>
      </c>
      <c r="C3383" s="13" t="str">
        <f>TEXT(bbdd_Social_Media_Trends[[#This Row],[Post_Date]],"aaaa-mm")</f>
        <v>2022-09</v>
      </c>
      <c r="D3383" s="1" t="s">
        <v>24</v>
      </c>
      <c r="E3383" s="1" t="s">
        <v>35</v>
      </c>
      <c r="F3383" s="1" t="s">
        <v>20</v>
      </c>
      <c r="G3383" s="1" t="s">
        <v>28</v>
      </c>
      <c r="H3383">
        <v>3945023</v>
      </c>
      <c r="I3383">
        <v>265975</v>
      </c>
      <c r="J3383">
        <v>87534</v>
      </c>
      <c r="K3383">
        <v>28078</v>
      </c>
      <c r="L3383">
        <f>bbdd_Social_Media_Trends[[#This Row],[Likes]]+bbdd_Social_Media_Trends[[#This Row],[Shares]]+bbdd_Social_Media_Trends[[#This Row],[Comments]]</f>
        <v>381587</v>
      </c>
      <c r="M3383">
        <f>bbdd_Social_Media_Trends[[#This Row],[Interactions]]/bbdd_Social_Media_Trends[[#This Row],[Views]]</f>
        <v>9.6726178782734595E-2</v>
      </c>
      <c r="N3383" s="1" t="s">
        <v>22</v>
      </c>
      <c r="O3383" s="4">
        <f t="shared" si="52"/>
        <v>0</v>
      </c>
    </row>
    <row r="3384" spans="1:15">
      <c r="A3384" s="1" t="s">
        <v>3424</v>
      </c>
      <c r="B3384" s="2">
        <v>45279</v>
      </c>
      <c r="C3384" s="13" t="str">
        <f>TEXT(bbdd_Social_Media_Trends[[#This Row],[Post_Date]],"aaaa-mm")</f>
        <v>2023-12</v>
      </c>
      <c r="D3384" s="1" t="s">
        <v>24</v>
      </c>
      <c r="E3384" s="1" t="s">
        <v>19</v>
      </c>
      <c r="F3384" s="1" t="s">
        <v>41</v>
      </c>
      <c r="G3384" s="1" t="s">
        <v>21</v>
      </c>
      <c r="H3384">
        <v>1077987</v>
      </c>
      <c r="I3384">
        <v>76579</v>
      </c>
      <c r="J3384">
        <v>48878</v>
      </c>
      <c r="K3384">
        <v>18605</v>
      </c>
      <c r="L3384">
        <f>bbdd_Social_Media_Trends[[#This Row],[Likes]]+bbdd_Social_Media_Trends[[#This Row],[Shares]]+bbdd_Social_Media_Trends[[#This Row],[Comments]]</f>
        <v>144062</v>
      </c>
      <c r="M3384">
        <f>bbdd_Social_Media_Trends[[#This Row],[Interactions]]/bbdd_Social_Media_Trends[[#This Row],[Views]]</f>
        <v>0.13363983053598977</v>
      </c>
      <c r="N3384" s="1" t="s">
        <v>22</v>
      </c>
      <c r="O3384" s="4">
        <f t="shared" si="52"/>
        <v>0</v>
      </c>
    </row>
    <row r="3385" spans="1:15">
      <c r="A3385" s="1" t="s">
        <v>3425</v>
      </c>
      <c r="B3385" s="2">
        <v>44689</v>
      </c>
      <c r="C3385" s="13" t="str">
        <f>TEXT(bbdd_Social_Media_Trends[[#This Row],[Post_Date]],"aaaa-mm")</f>
        <v>2022-05</v>
      </c>
      <c r="D3385" s="1" t="s">
        <v>18</v>
      </c>
      <c r="E3385" s="1" t="s">
        <v>49</v>
      </c>
      <c r="F3385" s="1" t="s">
        <v>41</v>
      </c>
      <c r="G3385" s="1" t="s">
        <v>37</v>
      </c>
      <c r="H3385">
        <v>3661315</v>
      </c>
      <c r="I3385">
        <v>389654</v>
      </c>
      <c r="J3385">
        <v>63439</v>
      </c>
      <c r="K3385">
        <v>49862</v>
      </c>
      <c r="L3385">
        <f>bbdd_Social_Media_Trends[[#This Row],[Likes]]+bbdd_Social_Media_Trends[[#This Row],[Shares]]+bbdd_Social_Media_Trends[[#This Row],[Comments]]</f>
        <v>502955</v>
      </c>
      <c r="M3385">
        <f>bbdd_Social_Media_Trends[[#This Row],[Interactions]]/bbdd_Social_Media_Trends[[#This Row],[Views]]</f>
        <v>0.13737004327680083</v>
      </c>
      <c r="N3385" s="1" t="s">
        <v>22</v>
      </c>
      <c r="O3385" s="4">
        <f t="shared" si="52"/>
        <v>0</v>
      </c>
    </row>
    <row r="3386" spans="1:15">
      <c r="A3386" s="1" t="s">
        <v>3426</v>
      </c>
      <c r="B3386" s="2">
        <v>45016</v>
      </c>
      <c r="C3386" s="13" t="str">
        <f>TEXT(bbdd_Social_Media_Trends[[#This Row],[Post_Date]],"aaaa-mm")</f>
        <v>2023-03</v>
      </c>
      <c r="D3386" s="1" t="s">
        <v>18</v>
      </c>
      <c r="E3386" s="1" t="s">
        <v>35</v>
      </c>
      <c r="F3386" s="1" t="s">
        <v>32</v>
      </c>
      <c r="G3386" s="1" t="s">
        <v>60</v>
      </c>
      <c r="H3386">
        <v>1663117</v>
      </c>
      <c r="I3386">
        <v>471900</v>
      </c>
      <c r="J3386">
        <v>960</v>
      </c>
      <c r="K3386">
        <v>24601</v>
      </c>
      <c r="L3386">
        <f>bbdd_Social_Media_Trends[[#This Row],[Likes]]+bbdd_Social_Media_Trends[[#This Row],[Shares]]+bbdd_Social_Media_Trends[[#This Row],[Comments]]</f>
        <v>497461</v>
      </c>
      <c r="M3386">
        <f>bbdd_Social_Media_Trends[[#This Row],[Interactions]]/bbdd_Social_Media_Trends[[#This Row],[Views]]</f>
        <v>0.29911365225657605</v>
      </c>
      <c r="N3386" s="1" t="s">
        <v>29</v>
      </c>
      <c r="O3386" s="4">
        <f t="shared" si="52"/>
        <v>0</v>
      </c>
    </row>
    <row r="3387" spans="1:15">
      <c r="A3387" s="1" t="s">
        <v>3427</v>
      </c>
      <c r="B3387" s="2">
        <v>44654</v>
      </c>
      <c r="C3387" s="13" t="str">
        <f>TEXT(bbdd_Social_Media_Trends[[#This Row],[Post_Date]],"aaaa-mm")</f>
        <v>2022-04</v>
      </c>
      <c r="D3387" s="1" t="s">
        <v>18</v>
      </c>
      <c r="E3387" s="1" t="s">
        <v>52</v>
      </c>
      <c r="F3387" s="1" t="s">
        <v>36</v>
      </c>
      <c r="G3387" s="1" t="s">
        <v>15</v>
      </c>
      <c r="H3387">
        <v>1322682</v>
      </c>
      <c r="I3387">
        <v>185370</v>
      </c>
      <c r="J3387">
        <v>26878</v>
      </c>
      <c r="K3387">
        <v>19908</v>
      </c>
      <c r="L3387">
        <f>bbdd_Social_Media_Trends[[#This Row],[Likes]]+bbdd_Social_Media_Trends[[#This Row],[Shares]]+bbdd_Social_Media_Trends[[#This Row],[Comments]]</f>
        <v>232156</v>
      </c>
      <c r="M3387">
        <f>bbdd_Social_Media_Trends[[#This Row],[Interactions]]/bbdd_Social_Media_Trends[[#This Row],[Views]]</f>
        <v>0.17551913460680649</v>
      </c>
      <c r="N3387" s="1" t="s">
        <v>22</v>
      </c>
      <c r="O3387" s="4">
        <f t="shared" si="52"/>
        <v>0</v>
      </c>
    </row>
    <row r="3388" spans="1:15">
      <c r="A3388" s="1" t="s">
        <v>3428</v>
      </c>
      <c r="B3388" s="2">
        <v>44750</v>
      </c>
      <c r="C3388" s="13" t="str">
        <f>TEXT(bbdd_Social_Media_Trends[[#This Row],[Post_Date]],"aaaa-mm")</f>
        <v>2022-07</v>
      </c>
      <c r="D3388" s="1" t="s">
        <v>27</v>
      </c>
      <c r="E3388" s="1" t="s">
        <v>39</v>
      </c>
      <c r="F3388" s="1" t="s">
        <v>32</v>
      </c>
      <c r="G3388" s="1" t="s">
        <v>21</v>
      </c>
      <c r="H3388">
        <v>4927642</v>
      </c>
      <c r="I3388">
        <v>277064</v>
      </c>
      <c r="J3388">
        <v>78365</v>
      </c>
      <c r="K3388">
        <v>31902</v>
      </c>
      <c r="L3388">
        <f>bbdd_Social_Media_Trends[[#This Row],[Likes]]+bbdd_Social_Media_Trends[[#This Row],[Shares]]+bbdd_Social_Media_Trends[[#This Row],[Comments]]</f>
        <v>387331</v>
      </c>
      <c r="M3388">
        <f>bbdd_Social_Media_Trends[[#This Row],[Interactions]]/bbdd_Social_Media_Trends[[#This Row],[Views]]</f>
        <v>7.8603721617763633E-2</v>
      </c>
      <c r="N3388" s="1" t="s">
        <v>22</v>
      </c>
      <c r="O3388" s="4">
        <f t="shared" si="52"/>
        <v>0</v>
      </c>
    </row>
    <row r="3389" spans="1:15">
      <c r="A3389" s="1" t="s">
        <v>3429</v>
      </c>
      <c r="B3389" s="2">
        <v>44984</v>
      </c>
      <c r="C3389" s="13" t="str">
        <f>TEXT(bbdd_Social_Media_Trends[[#This Row],[Post_Date]],"aaaa-mm")</f>
        <v>2023-02</v>
      </c>
      <c r="D3389" s="1" t="s">
        <v>27</v>
      </c>
      <c r="E3389" s="1" t="s">
        <v>49</v>
      </c>
      <c r="F3389" s="1" t="s">
        <v>41</v>
      </c>
      <c r="G3389" s="1" t="s">
        <v>60</v>
      </c>
      <c r="H3389">
        <v>1902123</v>
      </c>
      <c r="I3389">
        <v>407452</v>
      </c>
      <c r="J3389">
        <v>53872</v>
      </c>
      <c r="K3389">
        <v>49399</v>
      </c>
      <c r="L3389">
        <f>bbdd_Social_Media_Trends[[#This Row],[Likes]]+bbdd_Social_Media_Trends[[#This Row],[Shares]]+bbdd_Social_Media_Trends[[#This Row],[Comments]]</f>
        <v>510723</v>
      </c>
      <c r="M3389">
        <f>bbdd_Social_Media_Trends[[#This Row],[Interactions]]/bbdd_Social_Media_Trends[[#This Row],[Views]]</f>
        <v>0.26850156377899853</v>
      </c>
      <c r="N3389" s="1" t="s">
        <v>16</v>
      </c>
      <c r="O3389" s="4">
        <f t="shared" si="52"/>
        <v>0</v>
      </c>
    </row>
    <row r="3390" spans="1:15">
      <c r="A3390" s="1" t="s">
        <v>3430</v>
      </c>
      <c r="B3390" s="2">
        <v>45011</v>
      </c>
      <c r="C3390" s="13" t="str">
        <f>TEXT(bbdd_Social_Media_Trends[[#This Row],[Post_Date]],"aaaa-mm")</f>
        <v>2023-03</v>
      </c>
      <c r="D3390" s="1" t="s">
        <v>24</v>
      </c>
      <c r="E3390" s="1" t="s">
        <v>39</v>
      </c>
      <c r="F3390" s="1" t="s">
        <v>36</v>
      </c>
      <c r="G3390" s="1" t="s">
        <v>15</v>
      </c>
      <c r="H3390">
        <v>108003</v>
      </c>
      <c r="I3390">
        <v>61573</v>
      </c>
      <c r="J3390">
        <v>84514</v>
      </c>
      <c r="K3390">
        <v>16464</v>
      </c>
      <c r="L3390">
        <f>bbdd_Social_Media_Trends[[#This Row],[Likes]]+bbdd_Social_Media_Trends[[#This Row],[Shares]]+bbdd_Social_Media_Trends[[#This Row],[Comments]]</f>
        <v>162551</v>
      </c>
      <c r="M3390">
        <f>bbdd_Social_Media_Trends[[#This Row],[Interactions]]/bbdd_Social_Media_Trends[[#This Row],[Views]]</f>
        <v>1.5050600446283899</v>
      </c>
      <c r="N3390" s="1" t="s">
        <v>22</v>
      </c>
      <c r="O3390" s="4">
        <f t="shared" si="52"/>
        <v>0</v>
      </c>
    </row>
    <row r="3391" spans="1:15">
      <c r="A3391" s="1" t="s">
        <v>3431</v>
      </c>
      <c r="B3391" s="2">
        <v>44675</v>
      </c>
      <c r="C3391" s="13" t="str">
        <f>TEXT(bbdd_Social_Media_Trends[[#This Row],[Post_Date]],"aaaa-mm")</f>
        <v>2022-04</v>
      </c>
      <c r="D3391" s="1" t="s">
        <v>18</v>
      </c>
      <c r="E3391" s="1" t="s">
        <v>13</v>
      </c>
      <c r="F3391" s="1" t="s">
        <v>36</v>
      </c>
      <c r="G3391" s="1" t="s">
        <v>15</v>
      </c>
      <c r="H3391">
        <v>1890827</v>
      </c>
      <c r="I3391">
        <v>110536</v>
      </c>
      <c r="J3391">
        <v>55270</v>
      </c>
      <c r="K3391">
        <v>12779</v>
      </c>
      <c r="L3391">
        <f>bbdd_Social_Media_Trends[[#This Row],[Likes]]+bbdd_Social_Media_Trends[[#This Row],[Shares]]+bbdd_Social_Media_Trends[[#This Row],[Comments]]</f>
        <v>178585</v>
      </c>
      <c r="M3391">
        <f>bbdd_Social_Media_Trends[[#This Row],[Interactions]]/bbdd_Social_Media_Trends[[#This Row],[Views]]</f>
        <v>9.4448090703168508E-2</v>
      </c>
      <c r="N3391" s="1" t="s">
        <v>22</v>
      </c>
      <c r="O3391" s="4">
        <f t="shared" si="52"/>
        <v>0</v>
      </c>
    </row>
    <row r="3392" spans="1:15">
      <c r="A3392" s="1" t="s">
        <v>3432</v>
      </c>
      <c r="B3392" s="2">
        <v>44898</v>
      </c>
      <c r="C3392" s="13" t="str">
        <f>TEXT(bbdd_Social_Media_Trends[[#This Row],[Post_Date]],"aaaa-mm")</f>
        <v>2022-12</v>
      </c>
      <c r="D3392" s="1" t="s">
        <v>27</v>
      </c>
      <c r="E3392" s="1" t="s">
        <v>19</v>
      </c>
      <c r="F3392" s="1" t="s">
        <v>41</v>
      </c>
      <c r="G3392" s="1" t="s">
        <v>50</v>
      </c>
      <c r="H3392">
        <v>4748216</v>
      </c>
      <c r="I3392">
        <v>246709</v>
      </c>
      <c r="J3392">
        <v>68731</v>
      </c>
      <c r="K3392">
        <v>18537</v>
      </c>
      <c r="L3392">
        <f>bbdd_Social_Media_Trends[[#This Row],[Likes]]+bbdd_Social_Media_Trends[[#This Row],[Shares]]+bbdd_Social_Media_Trends[[#This Row],[Comments]]</f>
        <v>333977</v>
      </c>
      <c r="M3392">
        <f>bbdd_Social_Media_Trends[[#This Row],[Interactions]]/bbdd_Social_Media_Trends[[#This Row],[Views]]</f>
        <v>7.0337364601778862E-2</v>
      </c>
      <c r="N3392" s="1" t="s">
        <v>22</v>
      </c>
      <c r="O3392" s="4">
        <f t="shared" si="52"/>
        <v>0</v>
      </c>
    </row>
    <row r="3393" spans="1:15">
      <c r="A3393" s="1" t="s">
        <v>3433</v>
      </c>
      <c r="B3393" s="2">
        <v>45101</v>
      </c>
      <c r="C3393" s="13" t="str">
        <f>TEXT(bbdd_Social_Media_Trends[[#This Row],[Post_Date]],"aaaa-mm")</f>
        <v>2023-06</v>
      </c>
      <c r="D3393" s="1" t="s">
        <v>27</v>
      </c>
      <c r="E3393" s="1" t="s">
        <v>57</v>
      </c>
      <c r="F3393" s="1" t="s">
        <v>32</v>
      </c>
      <c r="G3393" s="1" t="s">
        <v>50</v>
      </c>
      <c r="H3393">
        <v>1145812</v>
      </c>
      <c r="I3393">
        <v>399549</v>
      </c>
      <c r="J3393">
        <v>44531</v>
      </c>
      <c r="K3393">
        <v>22800</v>
      </c>
      <c r="L3393">
        <f>bbdd_Social_Media_Trends[[#This Row],[Likes]]+bbdd_Social_Media_Trends[[#This Row],[Shares]]+bbdd_Social_Media_Trends[[#This Row],[Comments]]</f>
        <v>466880</v>
      </c>
      <c r="M3393">
        <f>bbdd_Social_Media_Trends[[#This Row],[Interactions]]/bbdd_Social_Media_Trends[[#This Row],[Views]]</f>
        <v>0.40746649537620483</v>
      </c>
      <c r="N3393" s="1" t="s">
        <v>29</v>
      </c>
      <c r="O3393" s="4">
        <f t="shared" si="52"/>
        <v>0</v>
      </c>
    </row>
    <row r="3394" spans="1:15">
      <c r="A3394" s="1" t="s">
        <v>3434</v>
      </c>
      <c r="B3394" s="2">
        <v>45269</v>
      </c>
      <c r="C3394" s="13" t="str">
        <f>TEXT(bbdd_Social_Media_Trends[[#This Row],[Post_Date]],"aaaa-mm")</f>
        <v>2023-12</v>
      </c>
      <c r="D3394" s="1" t="s">
        <v>12</v>
      </c>
      <c r="E3394" s="1" t="s">
        <v>31</v>
      </c>
      <c r="F3394" s="1" t="s">
        <v>36</v>
      </c>
      <c r="G3394" s="1" t="s">
        <v>21</v>
      </c>
      <c r="H3394">
        <v>4621186</v>
      </c>
      <c r="I3394">
        <v>175590</v>
      </c>
      <c r="J3394">
        <v>67235</v>
      </c>
      <c r="K3394">
        <v>11738</v>
      </c>
      <c r="L3394">
        <f>bbdd_Social_Media_Trends[[#This Row],[Likes]]+bbdd_Social_Media_Trends[[#This Row],[Shares]]+bbdd_Social_Media_Trends[[#This Row],[Comments]]</f>
        <v>254563</v>
      </c>
      <c r="M3394">
        <f>bbdd_Social_Media_Trends[[#This Row],[Interactions]]/bbdd_Social_Media_Trends[[#This Row],[Views]]</f>
        <v>5.5086075306209271E-2</v>
      </c>
      <c r="N3394" s="1" t="s">
        <v>16</v>
      </c>
      <c r="O3394" s="4">
        <f t="shared" ref="O3394:O3457" si="53">IF(ISERROR(VLOOKUP(A3394,A3395:A8392,1,FALSE)),0, 1)</f>
        <v>0</v>
      </c>
    </row>
    <row r="3395" spans="1:15">
      <c r="A3395" s="1" t="s">
        <v>3435</v>
      </c>
      <c r="B3395" s="2">
        <v>45066</v>
      </c>
      <c r="C3395" s="13" t="str">
        <f>TEXT(bbdd_Social_Media_Trends[[#This Row],[Post_Date]],"aaaa-mm")</f>
        <v>2023-05</v>
      </c>
      <c r="D3395" s="1" t="s">
        <v>12</v>
      </c>
      <c r="E3395" s="1" t="s">
        <v>59</v>
      </c>
      <c r="F3395" s="1" t="s">
        <v>47</v>
      </c>
      <c r="G3395" s="1" t="s">
        <v>15</v>
      </c>
      <c r="H3395">
        <v>4197429</v>
      </c>
      <c r="I3395">
        <v>436646</v>
      </c>
      <c r="J3395">
        <v>82483</v>
      </c>
      <c r="K3395">
        <v>46844</v>
      </c>
      <c r="L3395">
        <f>bbdd_Social_Media_Trends[[#This Row],[Likes]]+bbdd_Social_Media_Trends[[#This Row],[Shares]]+bbdd_Social_Media_Trends[[#This Row],[Comments]]</f>
        <v>565973</v>
      </c>
      <c r="M3395">
        <f>bbdd_Social_Media_Trends[[#This Row],[Interactions]]/bbdd_Social_Media_Trends[[#This Row],[Views]]</f>
        <v>0.13483801631903719</v>
      </c>
      <c r="N3395" s="1" t="s">
        <v>16</v>
      </c>
      <c r="O3395" s="4">
        <f t="shared" si="53"/>
        <v>0</v>
      </c>
    </row>
    <row r="3396" spans="1:15">
      <c r="A3396" s="1" t="s">
        <v>3436</v>
      </c>
      <c r="B3396" s="2">
        <v>44808</v>
      </c>
      <c r="C3396" s="13" t="str">
        <f>TEXT(bbdd_Social_Media_Trends[[#This Row],[Post_Date]],"aaaa-mm")</f>
        <v>2022-09</v>
      </c>
      <c r="D3396" s="1" t="s">
        <v>12</v>
      </c>
      <c r="E3396" s="1" t="s">
        <v>59</v>
      </c>
      <c r="F3396" s="1" t="s">
        <v>20</v>
      </c>
      <c r="G3396" s="1" t="s">
        <v>21</v>
      </c>
      <c r="H3396">
        <v>4577755</v>
      </c>
      <c r="I3396">
        <v>342839</v>
      </c>
      <c r="J3396">
        <v>82420</v>
      </c>
      <c r="K3396">
        <v>6066</v>
      </c>
      <c r="L3396">
        <f>bbdd_Social_Media_Trends[[#This Row],[Likes]]+bbdd_Social_Media_Trends[[#This Row],[Shares]]+bbdd_Social_Media_Trends[[#This Row],[Comments]]</f>
        <v>431325</v>
      </c>
      <c r="M3396">
        <f>bbdd_Social_Media_Trends[[#This Row],[Interactions]]/bbdd_Social_Media_Trends[[#This Row],[Views]]</f>
        <v>9.4221949405330782E-2</v>
      </c>
      <c r="N3396" s="1" t="s">
        <v>29</v>
      </c>
      <c r="O3396" s="4">
        <f t="shared" si="53"/>
        <v>0</v>
      </c>
    </row>
    <row r="3397" spans="1:15">
      <c r="A3397" s="1" t="s">
        <v>3437</v>
      </c>
      <c r="B3397" s="2">
        <v>44956</v>
      </c>
      <c r="C3397" s="13" t="str">
        <f>TEXT(bbdd_Social_Media_Trends[[#This Row],[Post_Date]],"aaaa-mm")</f>
        <v>2023-01</v>
      </c>
      <c r="D3397" s="1" t="s">
        <v>18</v>
      </c>
      <c r="E3397" s="1" t="s">
        <v>57</v>
      </c>
      <c r="F3397" s="1" t="s">
        <v>41</v>
      </c>
      <c r="G3397" s="1" t="s">
        <v>60</v>
      </c>
      <c r="H3397">
        <v>4053392</v>
      </c>
      <c r="I3397">
        <v>221994</v>
      </c>
      <c r="J3397">
        <v>56470</v>
      </c>
      <c r="K3397">
        <v>5057</v>
      </c>
      <c r="L3397">
        <f>bbdd_Social_Media_Trends[[#This Row],[Likes]]+bbdd_Social_Media_Trends[[#This Row],[Shares]]+bbdd_Social_Media_Trends[[#This Row],[Comments]]</f>
        <v>283521</v>
      </c>
      <c r="M3397">
        <f>bbdd_Social_Media_Trends[[#This Row],[Interactions]]/bbdd_Social_Media_Trends[[#This Row],[Views]]</f>
        <v>6.9946602746539188E-2</v>
      </c>
      <c r="N3397" s="1" t="s">
        <v>29</v>
      </c>
      <c r="O3397" s="4">
        <f t="shared" si="53"/>
        <v>0</v>
      </c>
    </row>
    <row r="3398" spans="1:15">
      <c r="A3398" s="1" t="s">
        <v>3438</v>
      </c>
      <c r="B3398" s="2">
        <v>44829</v>
      </c>
      <c r="C3398" s="13" t="str">
        <f>TEXT(bbdd_Social_Media_Trends[[#This Row],[Post_Date]],"aaaa-mm")</f>
        <v>2022-09</v>
      </c>
      <c r="D3398" s="1" t="s">
        <v>27</v>
      </c>
      <c r="E3398" s="1" t="s">
        <v>52</v>
      </c>
      <c r="F3398" s="1" t="s">
        <v>20</v>
      </c>
      <c r="G3398" s="1" t="s">
        <v>60</v>
      </c>
      <c r="H3398">
        <v>968000</v>
      </c>
      <c r="I3398">
        <v>222736</v>
      </c>
      <c r="J3398">
        <v>58242</v>
      </c>
      <c r="K3398">
        <v>26124</v>
      </c>
      <c r="L3398">
        <f>bbdd_Social_Media_Trends[[#This Row],[Likes]]+bbdd_Social_Media_Trends[[#This Row],[Shares]]+bbdd_Social_Media_Trends[[#This Row],[Comments]]</f>
        <v>307102</v>
      </c>
      <c r="M3398">
        <f>bbdd_Social_Media_Trends[[#This Row],[Interactions]]/bbdd_Social_Media_Trends[[#This Row],[Views]]</f>
        <v>0.31725413223140497</v>
      </c>
      <c r="N3398" s="1" t="s">
        <v>22</v>
      </c>
      <c r="O3398" s="4">
        <f t="shared" si="53"/>
        <v>0</v>
      </c>
    </row>
    <row r="3399" spans="1:15">
      <c r="A3399" s="1" t="s">
        <v>3439</v>
      </c>
      <c r="B3399" s="2">
        <v>45052</v>
      </c>
      <c r="C3399" s="13" t="str">
        <f>TEXT(bbdd_Social_Media_Trends[[#This Row],[Post_Date]],"aaaa-mm")</f>
        <v>2023-05</v>
      </c>
      <c r="D3399" s="1" t="s">
        <v>18</v>
      </c>
      <c r="E3399" s="1" t="s">
        <v>39</v>
      </c>
      <c r="F3399" s="1" t="s">
        <v>41</v>
      </c>
      <c r="G3399" s="1" t="s">
        <v>50</v>
      </c>
      <c r="H3399">
        <v>4530813</v>
      </c>
      <c r="I3399">
        <v>129661</v>
      </c>
      <c r="J3399">
        <v>92531</v>
      </c>
      <c r="K3399">
        <v>42840</v>
      </c>
      <c r="L3399">
        <f>bbdd_Social_Media_Trends[[#This Row],[Likes]]+bbdd_Social_Media_Trends[[#This Row],[Shares]]+bbdd_Social_Media_Trends[[#This Row],[Comments]]</f>
        <v>265032</v>
      </c>
      <c r="M3399">
        <f>bbdd_Social_Media_Trends[[#This Row],[Interactions]]/bbdd_Social_Media_Trends[[#This Row],[Views]]</f>
        <v>5.8495462072700857E-2</v>
      </c>
      <c r="N3399" s="1" t="s">
        <v>22</v>
      </c>
      <c r="O3399" s="4">
        <f t="shared" si="53"/>
        <v>0</v>
      </c>
    </row>
    <row r="3400" spans="1:15">
      <c r="A3400" s="1" t="s">
        <v>3440</v>
      </c>
      <c r="B3400" s="2">
        <v>44996</v>
      </c>
      <c r="C3400" s="13" t="str">
        <f>TEXT(bbdd_Social_Media_Trends[[#This Row],[Post_Date]],"aaaa-mm")</f>
        <v>2023-03</v>
      </c>
      <c r="D3400" s="1" t="s">
        <v>12</v>
      </c>
      <c r="E3400" s="1" t="s">
        <v>59</v>
      </c>
      <c r="F3400" s="1" t="s">
        <v>14</v>
      </c>
      <c r="G3400" s="1" t="s">
        <v>50</v>
      </c>
      <c r="H3400">
        <v>995769</v>
      </c>
      <c r="I3400">
        <v>32736</v>
      </c>
      <c r="J3400">
        <v>66718</v>
      </c>
      <c r="K3400">
        <v>23569</v>
      </c>
      <c r="L3400">
        <f>bbdd_Social_Media_Trends[[#This Row],[Likes]]+bbdd_Social_Media_Trends[[#This Row],[Shares]]+bbdd_Social_Media_Trends[[#This Row],[Comments]]</f>
        <v>123023</v>
      </c>
      <c r="M3400">
        <f>bbdd_Social_Media_Trends[[#This Row],[Interactions]]/bbdd_Social_Media_Trends[[#This Row],[Views]]</f>
        <v>0.12354572194956863</v>
      </c>
      <c r="N3400" s="1" t="s">
        <v>29</v>
      </c>
      <c r="O3400" s="4">
        <f t="shared" si="53"/>
        <v>0</v>
      </c>
    </row>
    <row r="3401" spans="1:15">
      <c r="A3401" s="1" t="s">
        <v>3441</v>
      </c>
      <c r="B3401" s="2">
        <v>45108</v>
      </c>
      <c r="C3401" s="13" t="str">
        <f>TEXT(bbdd_Social_Media_Trends[[#This Row],[Post_Date]],"aaaa-mm")</f>
        <v>2023-07</v>
      </c>
      <c r="D3401" s="1" t="s">
        <v>12</v>
      </c>
      <c r="E3401" s="1" t="s">
        <v>49</v>
      </c>
      <c r="F3401" s="1" t="s">
        <v>14</v>
      </c>
      <c r="G3401" s="1" t="s">
        <v>25</v>
      </c>
      <c r="H3401">
        <v>705147</v>
      </c>
      <c r="I3401">
        <v>61971</v>
      </c>
      <c r="J3401">
        <v>67431</v>
      </c>
      <c r="K3401">
        <v>44195</v>
      </c>
      <c r="L3401">
        <f>bbdd_Social_Media_Trends[[#This Row],[Likes]]+bbdd_Social_Media_Trends[[#This Row],[Shares]]+bbdd_Social_Media_Trends[[#This Row],[Comments]]</f>
        <v>173597</v>
      </c>
      <c r="M3401">
        <f>bbdd_Social_Media_Trends[[#This Row],[Interactions]]/bbdd_Social_Media_Trends[[#This Row],[Views]]</f>
        <v>0.24618554712705293</v>
      </c>
      <c r="N3401" s="1" t="s">
        <v>16</v>
      </c>
      <c r="O3401" s="4">
        <f t="shared" si="53"/>
        <v>0</v>
      </c>
    </row>
    <row r="3402" spans="1:15">
      <c r="A3402" s="1" t="s">
        <v>3442</v>
      </c>
      <c r="B3402" s="2">
        <v>44967</v>
      </c>
      <c r="C3402" s="13" t="str">
        <f>TEXT(bbdd_Social_Media_Trends[[#This Row],[Post_Date]],"aaaa-mm")</f>
        <v>2023-02</v>
      </c>
      <c r="D3402" s="1" t="s">
        <v>12</v>
      </c>
      <c r="E3402" s="1" t="s">
        <v>19</v>
      </c>
      <c r="F3402" s="1" t="s">
        <v>47</v>
      </c>
      <c r="G3402" s="1" t="s">
        <v>28</v>
      </c>
      <c r="H3402">
        <v>783731</v>
      </c>
      <c r="I3402">
        <v>186031</v>
      </c>
      <c r="J3402">
        <v>94098</v>
      </c>
      <c r="K3402">
        <v>20184</v>
      </c>
      <c r="L3402">
        <f>bbdd_Social_Media_Trends[[#This Row],[Likes]]+bbdd_Social_Media_Trends[[#This Row],[Shares]]+bbdd_Social_Media_Trends[[#This Row],[Comments]]</f>
        <v>300313</v>
      </c>
      <c r="M3402">
        <f>bbdd_Social_Media_Trends[[#This Row],[Interactions]]/bbdd_Social_Media_Trends[[#This Row],[Views]]</f>
        <v>0.38318377096223066</v>
      </c>
      <c r="N3402" s="1" t="s">
        <v>16</v>
      </c>
      <c r="O3402" s="4">
        <f t="shared" si="53"/>
        <v>0</v>
      </c>
    </row>
    <row r="3403" spans="1:15">
      <c r="A3403" s="1" t="s">
        <v>3443</v>
      </c>
      <c r="B3403" s="2">
        <v>44874</v>
      </c>
      <c r="C3403" s="13" t="str">
        <f>TEXT(bbdd_Social_Media_Trends[[#This Row],[Post_Date]],"aaaa-mm")</f>
        <v>2022-11</v>
      </c>
      <c r="D3403" s="1" t="s">
        <v>18</v>
      </c>
      <c r="E3403" s="1" t="s">
        <v>57</v>
      </c>
      <c r="F3403" s="1" t="s">
        <v>36</v>
      </c>
      <c r="G3403" s="1" t="s">
        <v>25</v>
      </c>
      <c r="H3403">
        <v>2822791</v>
      </c>
      <c r="I3403">
        <v>420187</v>
      </c>
      <c r="J3403">
        <v>28350</v>
      </c>
      <c r="K3403">
        <v>34025</v>
      </c>
      <c r="L3403">
        <f>bbdd_Social_Media_Trends[[#This Row],[Likes]]+bbdd_Social_Media_Trends[[#This Row],[Shares]]+bbdd_Social_Media_Trends[[#This Row],[Comments]]</f>
        <v>482562</v>
      </c>
      <c r="M3403">
        <f>bbdd_Social_Media_Trends[[#This Row],[Interactions]]/bbdd_Social_Media_Trends[[#This Row],[Views]]</f>
        <v>0.1709520825310836</v>
      </c>
      <c r="N3403" s="1" t="s">
        <v>22</v>
      </c>
      <c r="O3403" s="4">
        <f t="shared" si="53"/>
        <v>0</v>
      </c>
    </row>
    <row r="3404" spans="1:15">
      <c r="A3404" s="1" t="s">
        <v>3444</v>
      </c>
      <c r="B3404" s="2">
        <v>44885</v>
      </c>
      <c r="C3404" s="13" t="str">
        <f>TEXT(bbdd_Social_Media_Trends[[#This Row],[Post_Date]],"aaaa-mm")</f>
        <v>2022-11</v>
      </c>
      <c r="D3404" s="1" t="s">
        <v>24</v>
      </c>
      <c r="E3404" s="1" t="s">
        <v>57</v>
      </c>
      <c r="F3404" s="1" t="s">
        <v>47</v>
      </c>
      <c r="G3404" s="1" t="s">
        <v>15</v>
      </c>
      <c r="H3404">
        <v>2810102</v>
      </c>
      <c r="I3404">
        <v>297792</v>
      </c>
      <c r="J3404">
        <v>47612</v>
      </c>
      <c r="K3404">
        <v>16868</v>
      </c>
      <c r="L3404">
        <f>bbdd_Social_Media_Trends[[#This Row],[Likes]]+bbdd_Social_Media_Trends[[#This Row],[Shares]]+bbdd_Social_Media_Trends[[#This Row],[Comments]]</f>
        <v>362272</v>
      </c>
      <c r="M3404">
        <f>bbdd_Social_Media_Trends[[#This Row],[Interactions]]/bbdd_Social_Media_Trends[[#This Row],[Views]]</f>
        <v>0.12891774035248543</v>
      </c>
      <c r="N3404" s="1" t="s">
        <v>16</v>
      </c>
      <c r="O3404" s="4">
        <f t="shared" si="53"/>
        <v>0</v>
      </c>
    </row>
    <row r="3405" spans="1:15">
      <c r="A3405" s="1" t="s">
        <v>3445</v>
      </c>
      <c r="B3405" s="2">
        <v>44596</v>
      </c>
      <c r="C3405" s="13" t="str">
        <f>TEXT(bbdd_Social_Media_Trends[[#This Row],[Post_Date]],"aaaa-mm")</f>
        <v>2022-02</v>
      </c>
      <c r="D3405" s="1" t="s">
        <v>18</v>
      </c>
      <c r="E3405" s="1" t="s">
        <v>13</v>
      </c>
      <c r="F3405" s="1" t="s">
        <v>36</v>
      </c>
      <c r="G3405" s="1" t="s">
        <v>15</v>
      </c>
      <c r="H3405">
        <v>1707151</v>
      </c>
      <c r="I3405">
        <v>195846</v>
      </c>
      <c r="J3405">
        <v>61196</v>
      </c>
      <c r="K3405">
        <v>10966</v>
      </c>
      <c r="L3405">
        <f>bbdd_Social_Media_Trends[[#This Row],[Likes]]+bbdd_Social_Media_Trends[[#This Row],[Shares]]+bbdd_Social_Media_Trends[[#This Row],[Comments]]</f>
        <v>268008</v>
      </c>
      <c r="M3405">
        <f>bbdd_Social_Media_Trends[[#This Row],[Interactions]]/bbdd_Social_Media_Trends[[#This Row],[Views]]</f>
        <v>0.15699138506201268</v>
      </c>
      <c r="N3405" s="1" t="s">
        <v>16</v>
      </c>
      <c r="O3405" s="4">
        <f t="shared" si="53"/>
        <v>0</v>
      </c>
    </row>
    <row r="3406" spans="1:15">
      <c r="A3406" s="1" t="s">
        <v>3446</v>
      </c>
      <c r="B3406" s="2">
        <v>44837</v>
      </c>
      <c r="C3406" s="13" t="str">
        <f>TEXT(bbdd_Social_Media_Trends[[#This Row],[Post_Date]],"aaaa-mm")</f>
        <v>2022-10</v>
      </c>
      <c r="D3406" s="1" t="s">
        <v>24</v>
      </c>
      <c r="E3406" s="1" t="s">
        <v>49</v>
      </c>
      <c r="F3406" s="1" t="s">
        <v>20</v>
      </c>
      <c r="G3406" s="1" t="s">
        <v>60</v>
      </c>
      <c r="H3406">
        <v>1376840</v>
      </c>
      <c r="I3406">
        <v>115191</v>
      </c>
      <c r="J3406">
        <v>51741</v>
      </c>
      <c r="K3406">
        <v>14750</v>
      </c>
      <c r="L3406">
        <f>bbdd_Social_Media_Trends[[#This Row],[Likes]]+bbdd_Social_Media_Trends[[#This Row],[Shares]]+bbdd_Social_Media_Trends[[#This Row],[Comments]]</f>
        <v>181682</v>
      </c>
      <c r="M3406">
        <f>bbdd_Social_Media_Trends[[#This Row],[Interactions]]/bbdd_Social_Media_Trends[[#This Row],[Views]]</f>
        <v>0.13195578280700734</v>
      </c>
      <c r="N3406" s="1" t="s">
        <v>29</v>
      </c>
      <c r="O3406" s="4">
        <f t="shared" si="53"/>
        <v>0</v>
      </c>
    </row>
    <row r="3407" spans="1:15">
      <c r="A3407" s="1" t="s">
        <v>3447</v>
      </c>
      <c r="B3407" s="2">
        <v>44570</v>
      </c>
      <c r="C3407" s="13" t="str">
        <f>TEXT(bbdd_Social_Media_Trends[[#This Row],[Post_Date]],"aaaa-mm")</f>
        <v>2022-01</v>
      </c>
      <c r="D3407" s="1" t="s">
        <v>18</v>
      </c>
      <c r="E3407" s="1" t="s">
        <v>49</v>
      </c>
      <c r="F3407" s="1" t="s">
        <v>14</v>
      </c>
      <c r="G3407" s="1" t="s">
        <v>50</v>
      </c>
      <c r="H3407">
        <v>4627367</v>
      </c>
      <c r="I3407">
        <v>176050</v>
      </c>
      <c r="J3407">
        <v>52562</v>
      </c>
      <c r="K3407">
        <v>12843</v>
      </c>
      <c r="L3407">
        <f>bbdd_Social_Media_Trends[[#This Row],[Likes]]+bbdd_Social_Media_Trends[[#This Row],[Shares]]+bbdd_Social_Media_Trends[[#This Row],[Comments]]</f>
        <v>241455</v>
      </c>
      <c r="M3407">
        <f>bbdd_Social_Media_Trends[[#This Row],[Interactions]]/bbdd_Social_Media_Trends[[#This Row],[Views]]</f>
        <v>5.2179781720360627E-2</v>
      </c>
      <c r="N3407" s="1" t="s">
        <v>29</v>
      </c>
      <c r="O3407" s="4">
        <f t="shared" si="53"/>
        <v>0</v>
      </c>
    </row>
    <row r="3408" spans="1:15">
      <c r="A3408" s="1" t="s">
        <v>3448</v>
      </c>
      <c r="B3408" s="2">
        <v>44661</v>
      </c>
      <c r="C3408" s="13" t="str">
        <f>TEXT(bbdd_Social_Media_Trends[[#This Row],[Post_Date]],"aaaa-mm")</f>
        <v>2022-04</v>
      </c>
      <c r="D3408" s="1" t="s">
        <v>27</v>
      </c>
      <c r="E3408" s="1" t="s">
        <v>57</v>
      </c>
      <c r="F3408" s="1" t="s">
        <v>32</v>
      </c>
      <c r="G3408" s="1" t="s">
        <v>37</v>
      </c>
      <c r="H3408">
        <v>2775989</v>
      </c>
      <c r="I3408">
        <v>71052</v>
      </c>
      <c r="J3408">
        <v>317</v>
      </c>
      <c r="K3408">
        <v>40956</v>
      </c>
      <c r="L3408">
        <f>bbdd_Social_Media_Trends[[#This Row],[Likes]]+bbdd_Social_Media_Trends[[#This Row],[Shares]]+bbdd_Social_Media_Trends[[#This Row],[Comments]]</f>
        <v>112325</v>
      </c>
      <c r="M3408">
        <f>bbdd_Social_Media_Trends[[#This Row],[Interactions]]/bbdd_Social_Media_Trends[[#This Row],[Views]]</f>
        <v>4.0463056589921644E-2</v>
      </c>
      <c r="N3408" s="1" t="s">
        <v>16</v>
      </c>
      <c r="O3408" s="4">
        <f t="shared" si="53"/>
        <v>0</v>
      </c>
    </row>
    <row r="3409" spans="1:15">
      <c r="A3409" s="1" t="s">
        <v>3449</v>
      </c>
      <c r="B3409" s="2">
        <v>44883</v>
      </c>
      <c r="C3409" s="13" t="str">
        <f>TEXT(bbdd_Social_Media_Trends[[#This Row],[Post_Date]],"aaaa-mm")</f>
        <v>2022-11</v>
      </c>
      <c r="D3409" s="1" t="s">
        <v>24</v>
      </c>
      <c r="E3409" s="1" t="s">
        <v>49</v>
      </c>
      <c r="F3409" s="1" t="s">
        <v>47</v>
      </c>
      <c r="G3409" s="1" t="s">
        <v>25</v>
      </c>
      <c r="H3409">
        <v>2138052</v>
      </c>
      <c r="I3409">
        <v>317436</v>
      </c>
      <c r="J3409">
        <v>3432</v>
      </c>
      <c r="K3409">
        <v>31110</v>
      </c>
      <c r="L3409">
        <f>bbdd_Social_Media_Trends[[#This Row],[Likes]]+bbdd_Social_Media_Trends[[#This Row],[Shares]]+bbdd_Social_Media_Trends[[#This Row],[Comments]]</f>
        <v>351978</v>
      </c>
      <c r="M3409">
        <f>bbdd_Social_Media_Trends[[#This Row],[Interactions]]/bbdd_Social_Media_Trends[[#This Row],[Views]]</f>
        <v>0.16462555634755374</v>
      </c>
      <c r="N3409" s="1" t="s">
        <v>22</v>
      </c>
      <c r="O3409" s="4">
        <f t="shared" si="53"/>
        <v>0</v>
      </c>
    </row>
    <row r="3410" spans="1:15">
      <c r="A3410" s="1" t="s">
        <v>3450</v>
      </c>
      <c r="B3410" s="2">
        <v>44715</v>
      </c>
      <c r="C3410" s="13" t="str">
        <f>TEXT(bbdd_Social_Media_Trends[[#This Row],[Post_Date]],"aaaa-mm")</f>
        <v>2022-06</v>
      </c>
      <c r="D3410" s="1" t="s">
        <v>12</v>
      </c>
      <c r="E3410" s="1" t="s">
        <v>59</v>
      </c>
      <c r="F3410" s="1" t="s">
        <v>14</v>
      </c>
      <c r="G3410" s="1" t="s">
        <v>37</v>
      </c>
      <c r="H3410">
        <v>1550135</v>
      </c>
      <c r="I3410">
        <v>286055</v>
      </c>
      <c r="J3410">
        <v>58240</v>
      </c>
      <c r="K3410">
        <v>41716</v>
      </c>
      <c r="L3410">
        <f>bbdd_Social_Media_Trends[[#This Row],[Likes]]+bbdd_Social_Media_Trends[[#This Row],[Shares]]+bbdd_Social_Media_Trends[[#This Row],[Comments]]</f>
        <v>386011</v>
      </c>
      <c r="M3410">
        <f>bbdd_Social_Media_Trends[[#This Row],[Interactions]]/bbdd_Social_Media_Trends[[#This Row],[Views]]</f>
        <v>0.24901766620326618</v>
      </c>
      <c r="N3410" s="1" t="s">
        <v>22</v>
      </c>
      <c r="O3410" s="4">
        <f t="shared" si="53"/>
        <v>0</v>
      </c>
    </row>
    <row r="3411" spans="1:15">
      <c r="A3411" s="1" t="s">
        <v>3451</v>
      </c>
      <c r="B3411" s="2">
        <v>44599</v>
      </c>
      <c r="C3411" s="13" t="str">
        <f>TEXT(bbdd_Social_Media_Trends[[#This Row],[Post_Date]],"aaaa-mm")</f>
        <v>2022-02</v>
      </c>
      <c r="D3411" s="1" t="s">
        <v>24</v>
      </c>
      <c r="E3411" s="1" t="s">
        <v>46</v>
      </c>
      <c r="F3411" s="1" t="s">
        <v>47</v>
      </c>
      <c r="G3411" s="1" t="s">
        <v>21</v>
      </c>
      <c r="H3411">
        <v>3655004</v>
      </c>
      <c r="I3411">
        <v>73738</v>
      </c>
      <c r="J3411">
        <v>6675</v>
      </c>
      <c r="K3411">
        <v>37956</v>
      </c>
      <c r="L3411">
        <f>bbdd_Social_Media_Trends[[#This Row],[Likes]]+bbdd_Social_Media_Trends[[#This Row],[Shares]]+bbdd_Social_Media_Trends[[#This Row],[Comments]]</f>
        <v>118369</v>
      </c>
      <c r="M3411">
        <f>bbdd_Social_Media_Trends[[#This Row],[Interactions]]/bbdd_Social_Media_Trends[[#This Row],[Views]]</f>
        <v>3.2385463873637346E-2</v>
      </c>
      <c r="N3411" s="1" t="s">
        <v>16</v>
      </c>
      <c r="O3411" s="4">
        <f t="shared" si="53"/>
        <v>0</v>
      </c>
    </row>
    <row r="3412" spans="1:15">
      <c r="A3412" s="1" t="s">
        <v>3452</v>
      </c>
      <c r="B3412" s="2">
        <v>44590</v>
      </c>
      <c r="C3412" s="13" t="str">
        <f>TEXT(bbdd_Social_Media_Trends[[#This Row],[Post_Date]],"aaaa-mm")</f>
        <v>2022-01</v>
      </c>
      <c r="D3412" s="1" t="s">
        <v>24</v>
      </c>
      <c r="E3412" s="1" t="s">
        <v>19</v>
      </c>
      <c r="F3412" s="1" t="s">
        <v>20</v>
      </c>
      <c r="G3412" s="1" t="s">
        <v>60</v>
      </c>
      <c r="H3412">
        <v>3322882</v>
      </c>
      <c r="I3412">
        <v>265447</v>
      </c>
      <c r="J3412">
        <v>3749</v>
      </c>
      <c r="K3412">
        <v>32516</v>
      </c>
      <c r="L3412">
        <f>bbdd_Social_Media_Trends[[#This Row],[Likes]]+bbdd_Social_Media_Trends[[#This Row],[Shares]]+bbdd_Social_Media_Trends[[#This Row],[Comments]]</f>
        <v>301712</v>
      </c>
      <c r="M3412">
        <f>bbdd_Social_Media_Trends[[#This Row],[Interactions]]/bbdd_Social_Media_Trends[[#This Row],[Views]]</f>
        <v>9.0798288955190098E-2</v>
      </c>
      <c r="N3412" s="1" t="s">
        <v>16</v>
      </c>
      <c r="O3412" s="4">
        <f t="shared" si="53"/>
        <v>0</v>
      </c>
    </row>
    <row r="3413" spans="1:15">
      <c r="A3413" s="1" t="s">
        <v>3453</v>
      </c>
      <c r="B3413" s="2">
        <v>45153</v>
      </c>
      <c r="C3413" s="13" t="str">
        <f>TEXT(bbdd_Social_Media_Trends[[#This Row],[Post_Date]],"aaaa-mm")</f>
        <v>2023-08</v>
      </c>
      <c r="D3413" s="1" t="s">
        <v>18</v>
      </c>
      <c r="E3413" s="1" t="s">
        <v>13</v>
      </c>
      <c r="F3413" s="1" t="s">
        <v>14</v>
      </c>
      <c r="G3413" s="1" t="s">
        <v>50</v>
      </c>
      <c r="H3413">
        <v>1498441</v>
      </c>
      <c r="I3413">
        <v>104553</v>
      </c>
      <c r="J3413">
        <v>44545</v>
      </c>
      <c r="K3413">
        <v>30245</v>
      </c>
      <c r="L3413">
        <f>bbdd_Social_Media_Trends[[#This Row],[Likes]]+bbdd_Social_Media_Trends[[#This Row],[Shares]]+bbdd_Social_Media_Trends[[#This Row],[Comments]]</f>
        <v>179343</v>
      </c>
      <c r="M3413">
        <f>bbdd_Social_Media_Trends[[#This Row],[Interactions]]/bbdd_Social_Media_Trends[[#This Row],[Views]]</f>
        <v>0.11968639405889188</v>
      </c>
      <c r="N3413" s="1" t="s">
        <v>16</v>
      </c>
      <c r="O3413" s="4">
        <f t="shared" si="53"/>
        <v>0</v>
      </c>
    </row>
    <row r="3414" spans="1:15">
      <c r="A3414" s="1" t="s">
        <v>3454</v>
      </c>
      <c r="B3414" s="2">
        <v>44896</v>
      </c>
      <c r="C3414" s="13" t="str">
        <f>TEXT(bbdd_Social_Media_Trends[[#This Row],[Post_Date]],"aaaa-mm")</f>
        <v>2022-12</v>
      </c>
      <c r="D3414" s="1" t="s">
        <v>24</v>
      </c>
      <c r="E3414" s="1" t="s">
        <v>46</v>
      </c>
      <c r="F3414" s="1" t="s">
        <v>47</v>
      </c>
      <c r="G3414" s="1" t="s">
        <v>60</v>
      </c>
      <c r="H3414">
        <v>4412239</v>
      </c>
      <c r="I3414">
        <v>179475</v>
      </c>
      <c r="J3414">
        <v>72838</v>
      </c>
      <c r="K3414">
        <v>5403</v>
      </c>
      <c r="L3414">
        <f>bbdd_Social_Media_Trends[[#This Row],[Likes]]+bbdd_Social_Media_Trends[[#This Row],[Shares]]+bbdd_Social_Media_Trends[[#This Row],[Comments]]</f>
        <v>257716</v>
      </c>
      <c r="M3414">
        <f>bbdd_Social_Media_Trends[[#This Row],[Interactions]]/bbdd_Social_Media_Trends[[#This Row],[Views]]</f>
        <v>5.8409347272439231E-2</v>
      </c>
      <c r="N3414" s="1" t="s">
        <v>16</v>
      </c>
      <c r="O3414" s="4">
        <f t="shared" si="53"/>
        <v>0</v>
      </c>
    </row>
    <row r="3415" spans="1:15">
      <c r="A3415" s="1" t="s">
        <v>3455</v>
      </c>
      <c r="B3415" s="2">
        <v>44620</v>
      </c>
      <c r="C3415" s="13" t="str">
        <f>TEXT(bbdd_Social_Media_Trends[[#This Row],[Post_Date]],"aaaa-mm")</f>
        <v>2022-02</v>
      </c>
      <c r="D3415" s="1" t="s">
        <v>12</v>
      </c>
      <c r="E3415" s="1" t="s">
        <v>19</v>
      </c>
      <c r="F3415" s="1" t="s">
        <v>47</v>
      </c>
      <c r="G3415" s="1" t="s">
        <v>37</v>
      </c>
      <c r="H3415">
        <v>1849829</v>
      </c>
      <c r="I3415">
        <v>35620</v>
      </c>
      <c r="J3415">
        <v>88979</v>
      </c>
      <c r="K3415">
        <v>42697</v>
      </c>
      <c r="L3415">
        <f>bbdd_Social_Media_Trends[[#This Row],[Likes]]+bbdd_Social_Media_Trends[[#This Row],[Shares]]+bbdd_Social_Media_Trends[[#This Row],[Comments]]</f>
        <v>167296</v>
      </c>
      <c r="M3415">
        <f>bbdd_Social_Media_Trends[[#This Row],[Interactions]]/bbdd_Social_Media_Trends[[#This Row],[Views]]</f>
        <v>9.0438629732802325E-2</v>
      </c>
      <c r="N3415" s="1" t="s">
        <v>16</v>
      </c>
      <c r="O3415" s="4">
        <f t="shared" si="53"/>
        <v>0</v>
      </c>
    </row>
    <row r="3416" spans="1:15">
      <c r="A3416" s="1" t="s">
        <v>3456</v>
      </c>
      <c r="B3416" s="2">
        <v>44755</v>
      </c>
      <c r="C3416" s="13" t="str">
        <f>TEXT(bbdd_Social_Media_Trends[[#This Row],[Post_Date]],"aaaa-mm")</f>
        <v>2022-07</v>
      </c>
      <c r="D3416" s="1" t="s">
        <v>24</v>
      </c>
      <c r="E3416" s="1" t="s">
        <v>57</v>
      </c>
      <c r="F3416" s="1" t="s">
        <v>47</v>
      </c>
      <c r="G3416" s="1" t="s">
        <v>28</v>
      </c>
      <c r="H3416">
        <v>2855352</v>
      </c>
      <c r="I3416">
        <v>222286</v>
      </c>
      <c r="J3416">
        <v>2629</v>
      </c>
      <c r="K3416">
        <v>23341</v>
      </c>
      <c r="L3416">
        <f>bbdd_Social_Media_Trends[[#This Row],[Likes]]+bbdd_Social_Media_Trends[[#This Row],[Shares]]+bbdd_Social_Media_Trends[[#This Row],[Comments]]</f>
        <v>248256</v>
      </c>
      <c r="M3416">
        <f>bbdd_Social_Media_Trends[[#This Row],[Interactions]]/bbdd_Social_Media_Trends[[#This Row],[Views]]</f>
        <v>8.6944096559723641E-2</v>
      </c>
      <c r="N3416" s="1" t="s">
        <v>22</v>
      </c>
      <c r="O3416" s="4">
        <f t="shared" si="53"/>
        <v>0</v>
      </c>
    </row>
    <row r="3417" spans="1:15">
      <c r="A3417" s="1" t="s">
        <v>3457</v>
      </c>
      <c r="B3417" s="2">
        <v>45148</v>
      </c>
      <c r="C3417" s="13" t="str">
        <f>TEXT(bbdd_Social_Media_Trends[[#This Row],[Post_Date]],"aaaa-mm")</f>
        <v>2023-08</v>
      </c>
      <c r="D3417" s="1" t="s">
        <v>27</v>
      </c>
      <c r="E3417" s="1" t="s">
        <v>19</v>
      </c>
      <c r="F3417" s="1" t="s">
        <v>41</v>
      </c>
      <c r="G3417" s="1" t="s">
        <v>44</v>
      </c>
      <c r="H3417">
        <v>4901555</v>
      </c>
      <c r="I3417">
        <v>191788</v>
      </c>
      <c r="J3417">
        <v>33946</v>
      </c>
      <c r="K3417">
        <v>23322</v>
      </c>
      <c r="L3417">
        <f>bbdd_Social_Media_Trends[[#This Row],[Likes]]+bbdd_Social_Media_Trends[[#This Row],[Shares]]+bbdd_Social_Media_Trends[[#This Row],[Comments]]</f>
        <v>249056</v>
      </c>
      <c r="M3417">
        <f>bbdd_Social_Media_Trends[[#This Row],[Interactions]]/bbdd_Social_Media_Trends[[#This Row],[Views]]</f>
        <v>5.0811630186746858E-2</v>
      </c>
      <c r="N3417" s="1" t="s">
        <v>22</v>
      </c>
      <c r="O3417" s="4">
        <f t="shared" si="53"/>
        <v>0</v>
      </c>
    </row>
    <row r="3418" spans="1:15">
      <c r="A3418" s="1" t="s">
        <v>3458</v>
      </c>
      <c r="B3418" s="2">
        <v>44994</v>
      </c>
      <c r="C3418" s="13" t="str">
        <f>TEXT(bbdd_Social_Media_Trends[[#This Row],[Post_Date]],"aaaa-mm")</f>
        <v>2023-03</v>
      </c>
      <c r="D3418" s="1" t="s">
        <v>27</v>
      </c>
      <c r="E3418" s="1" t="s">
        <v>31</v>
      </c>
      <c r="F3418" s="1" t="s">
        <v>41</v>
      </c>
      <c r="G3418" s="1" t="s">
        <v>21</v>
      </c>
      <c r="H3418">
        <v>4208579</v>
      </c>
      <c r="I3418">
        <v>63502</v>
      </c>
      <c r="J3418">
        <v>18314</v>
      </c>
      <c r="K3418">
        <v>39729</v>
      </c>
      <c r="L3418">
        <f>bbdd_Social_Media_Trends[[#This Row],[Likes]]+bbdd_Social_Media_Trends[[#This Row],[Shares]]+bbdd_Social_Media_Trends[[#This Row],[Comments]]</f>
        <v>121545</v>
      </c>
      <c r="M3418">
        <f>bbdd_Social_Media_Trends[[#This Row],[Interactions]]/bbdd_Social_Media_Trends[[#This Row],[Views]]</f>
        <v>2.8880294275098556E-2</v>
      </c>
      <c r="N3418" s="1" t="s">
        <v>29</v>
      </c>
      <c r="O3418" s="4">
        <f t="shared" si="53"/>
        <v>0</v>
      </c>
    </row>
    <row r="3419" spans="1:15">
      <c r="A3419" s="1" t="s">
        <v>3459</v>
      </c>
      <c r="B3419" s="2">
        <v>45191</v>
      </c>
      <c r="C3419" s="13" t="str">
        <f>TEXT(bbdd_Social_Media_Trends[[#This Row],[Post_Date]],"aaaa-mm")</f>
        <v>2023-09</v>
      </c>
      <c r="D3419" s="1" t="s">
        <v>27</v>
      </c>
      <c r="E3419" s="1" t="s">
        <v>46</v>
      </c>
      <c r="F3419" s="1" t="s">
        <v>36</v>
      </c>
      <c r="G3419" s="1" t="s">
        <v>50</v>
      </c>
      <c r="H3419">
        <v>1550211</v>
      </c>
      <c r="I3419">
        <v>218049</v>
      </c>
      <c r="J3419">
        <v>93137</v>
      </c>
      <c r="K3419">
        <v>29878</v>
      </c>
      <c r="L3419">
        <f>bbdd_Social_Media_Trends[[#This Row],[Likes]]+bbdd_Social_Media_Trends[[#This Row],[Shares]]+bbdd_Social_Media_Trends[[#This Row],[Comments]]</f>
        <v>341064</v>
      </c>
      <c r="M3419">
        <f>bbdd_Social_Media_Trends[[#This Row],[Interactions]]/bbdd_Social_Media_Trends[[#This Row],[Views]]</f>
        <v>0.22001134039172732</v>
      </c>
      <c r="N3419" s="1" t="s">
        <v>22</v>
      </c>
      <c r="O3419" s="4">
        <f t="shared" si="53"/>
        <v>0</v>
      </c>
    </row>
    <row r="3420" spans="1:15">
      <c r="A3420" s="1" t="s">
        <v>3460</v>
      </c>
      <c r="B3420" s="2">
        <v>44929</v>
      </c>
      <c r="C3420" s="13" t="str">
        <f>TEXT(bbdd_Social_Media_Trends[[#This Row],[Post_Date]],"aaaa-mm")</f>
        <v>2023-01</v>
      </c>
      <c r="D3420" s="1" t="s">
        <v>27</v>
      </c>
      <c r="E3420" s="1" t="s">
        <v>59</v>
      </c>
      <c r="F3420" s="1" t="s">
        <v>20</v>
      </c>
      <c r="G3420" s="1" t="s">
        <v>28</v>
      </c>
      <c r="H3420">
        <v>1816906</v>
      </c>
      <c r="I3420">
        <v>326282</v>
      </c>
      <c r="J3420">
        <v>46429</v>
      </c>
      <c r="K3420">
        <v>46111</v>
      </c>
      <c r="L3420">
        <f>bbdd_Social_Media_Trends[[#This Row],[Likes]]+bbdd_Social_Media_Trends[[#This Row],[Shares]]+bbdd_Social_Media_Trends[[#This Row],[Comments]]</f>
        <v>418822</v>
      </c>
      <c r="M3420">
        <f>bbdd_Social_Media_Trends[[#This Row],[Interactions]]/bbdd_Social_Media_Trends[[#This Row],[Views]]</f>
        <v>0.23051385156964643</v>
      </c>
      <c r="N3420" s="1" t="s">
        <v>29</v>
      </c>
      <c r="O3420" s="4">
        <f t="shared" si="53"/>
        <v>0</v>
      </c>
    </row>
    <row r="3421" spans="1:15">
      <c r="A3421" s="1" t="s">
        <v>3461</v>
      </c>
      <c r="B3421" s="2">
        <v>44792</v>
      </c>
      <c r="C3421" s="13" t="str">
        <f>TEXT(bbdd_Social_Media_Trends[[#This Row],[Post_Date]],"aaaa-mm")</f>
        <v>2022-08</v>
      </c>
      <c r="D3421" s="1" t="s">
        <v>12</v>
      </c>
      <c r="E3421" s="1" t="s">
        <v>57</v>
      </c>
      <c r="F3421" s="1" t="s">
        <v>20</v>
      </c>
      <c r="G3421" s="1" t="s">
        <v>37</v>
      </c>
      <c r="H3421">
        <v>4680407</v>
      </c>
      <c r="I3421">
        <v>112697</v>
      </c>
      <c r="J3421">
        <v>33231</v>
      </c>
      <c r="K3421">
        <v>37377</v>
      </c>
      <c r="L3421">
        <f>bbdd_Social_Media_Trends[[#This Row],[Likes]]+bbdd_Social_Media_Trends[[#This Row],[Shares]]+bbdd_Social_Media_Trends[[#This Row],[Comments]]</f>
        <v>183305</v>
      </c>
      <c r="M3421">
        <f>bbdd_Social_Media_Trends[[#This Row],[Interactions]]/bbdd_Social_Media_Trends[[#This Row],[Views]]</f>
        <v>3.9164329085056064E-2</v>
      </c>
      <c r="N3421" s="1" t="s">
        <v>16</v>
      </c>
      <c r="O3421" s="4">
        <f t="shared" si="53"/>
        <v>0</v>
      </c>
    </row>
    <row r="3422" spans="1:15">
      <c r="A3422" s="1" t="s">
        <v>3462</v>
      </c>
      <c r="B3422" s="2">
        <v>45284</v>
      </c>
      <c r="C3422" s="13" t="str">
        <f>TEXT(bbdd_Social_Media_Trends[[#This Row],[Post_Date]],"aaaa-mm")</f>
        <v>2023-12</v>
      </c>
      <c r="D3422" s="1" t="s">
        <v>18</v>
      </c>
      <c r="E3422" s="1" t="s">
        <v>57</v>
      </c>
      <c r="F3422" s="1" t="s">
        <v>20</v>
      </c>
      <c r="G3422" s="1" t="s">
        <v>25</v>
      </c>
      <c r="H3422">
        <v>285407</v>
      </c>
      <c r="I3422">
        <v>69051</v>
      </c>
      <c r="J3422">
        <v>12083</v>
      </c>
      <c r="K3422">
        <v>38231</v>
      </c>
      <c r="L3422">
        <f>bbdd_Social_Media_Trends[[#This Row],[Likes]]+bbdd_Social_Media_Trends[[#This Row],[Shares]]+bbdd_Social_Media_Trends[[#This Row],[Comments]]</f>
        <v>119365</v>
      </c>
      <c r="M3422">
        <f>bbdd_Social_Media_Trends[[#This Row],[Interactions]]/bbdd_Social_Media_Trends[[#This Row],[Views]]</f>
        <v>0.41822730346487647</v>
      </c>
      <c r="N3422" s="1" t="s">
        <v>29</v>
      </c>
      <c r="O3422" s="4">
        <f t="shared" si="53"/>
        <v>0</v>
      </c>
    </row>
    <row r="3423" spans="1:15">
      <c r="A3423" s="1" t="s">
        <v>3463</v>
      </c>
      <c r="B3423" s="2">
        <v>44833</v>
      </c>
      <c r="C3423" s="13" t="str">
        <f>TEXT(bbdd_Social_Media_Trends[[#This Row],[Post_Date]],"aaaa-mm")</f>
        <v>2022-09</v>
      </c>
      <c r="D3423" s="1" t="s">
        <v>18</v>
      </c>
      <c r="E3423" s="1" t="s">
        <v>49</v>
      </c>
      <c r="F3423" s="1" t="s">
        <v>41</v>
      </c>
      <c r="G3423" s="1" t="s">
        <v>25</v>
      </c>
      <c r="H3423">
        <v>2018387</v>
      </c>
      <c r="I3423">
        <v>316555</v>
      </c>
      <c r="J3423">
        <v>60967</v>
      </c>
      <c r="K3423">
        <v>2987</v>
      </c>
      <c r="L3423">
        <f>bbdd_Social_Media_Trends[[#This Row],[Likes]]+bbdd_Social_Media_Trends[[#This Row],[Shares]]+bbdd_Social_Media_Trends[[#This Row],[Comments]]</f>
        <v>380509</v>
      </c>
      <c r="M3423">
        <f>bbdd_Social_Media_Trends[[#This Row],[Interactions]]/bbdd_Social_Media_Trends[[#This Row],[Views]]</f>
        <v>0.18852132916036418</v>
      </c>
      <c r="N3423" s="1" t="s">
        <v>16</v>
      </c>
      <c r="O3423" s="4">
        <f t="shared" si="53"/>
        <v>0</v>
      </c>
    </row>
    <row r="3424" spans="1:15">
      <c r="A3424" s="1" t="s">
        <v>3464</v>
      </c>
      <c r="B3424" s="2">
        <v>45040</v>
      </c>
      <c r="C3424" s="13" t="str">
        <f>TEXT(bbdd_Social_Media_Trends[[#This Row],[Post_Date]],"aaaa-mm")</f>
        <v>2023-04</v>
      </c>
      <c r="D3424" s="1" t="s">
        <v>27</v>
      </c>
      <c r="E3424" s="1" t="s">
        <v>19</v>
      </c>
      <c r="F3424" s="1" t="s">
        <v>36</v>
      </c>
      <c r="G3424" s="1" t="s">
        <v>60</v>
      </c>
      <c r="H3424">
        <v>441218</v>
      </c>
      <c r="I3424">
        <v>23454</v>
      </c>
      <c r="J3424">
        <v>67011</v>
      </c>
      <c r="K3424">
        <v>28155</v>
      </c>
      <c r="L3424">
        <f>bbdd_Social_Media_Trends[[#This Row],[Likes]]+bbdd_Social_Media_Trends[[#This Row],[Shares]]+bbdd_Social_Media_Trends[[#This Row],[Comments]]</f>
        <v>118620</v>
      </c>
      <c r="M3424">
        <f>bbdd_Social_Media_Trends[[#This Row],[Interactions]]/bbdd_Social_Media_Trends[[#This Row],[Views]]</f>
        <v>0.26884669256467325</v>
      </c>
      <c r="N3424" s="1" t="s">
        <v>22</v>
      </c>
      <c r="O3424" s="4">
        <f t="shared" si="53"/>
        <v>0</v>
      </c>
    </row>
    <row r="3425" spans="1:15">
      <c r="A3425" s="1" t="s">
        <v>3465</v>
      </c>
      <c r="B3425" s="2">
        <v>44763</v>
      </c>
      <c r="C3425" s="13" t="str">
        <f>TEXT(bbdd_Social_Media_Trends[[#This Row],[Post_Date]],"aaaa-mm")</f>
        <v>2022-07</v>
      </c>
      <c r="D3425" s="1" t="s">
        <v>27</v>
      </c>
      <c r="E3425" s="1" t="s">
        <v>59</v>
      </c>
      <c r="F3425" s="1" t="s">
        <v>36</v>
      </c>
      <c r="G3425" s="1" t="s">
        <v>15</v>
      </c>
      <c r="H3425">
        <v>1312354</v>
      </c>
      <c r="I3425">
        <v>53750</v>
      </c>
      <c r="J3425">
        <v>52102</v>
      </c>
      <c r="K3425">
        <v>10736</v>
      </c>
      <c r="L3425">
        <f>bbdd_Social_Media_Trends[[#This Row],[Likes]]+bbdd_Social_Media_Trends[[#This Row],[Shares]]+bbdd_Social_Media_Trends[[#This Row],[Comments]]</f>
        <v>116588</v>
      </c>
      <c r="M3425">
        <f>bbdd_Social_Media_Trends[[#This Row],[Interactions]]/bbdd_Social_Media_Trends[[#This Row],[Views]]</f>
        <v>8.883883464370132E-2</v>
      </c>
      <c r="N3425" s="1" t="s">
        <v>16</v>
      </c>
      <c r="O3425" s="4">
        <f t="shared" si="53"/>
        <v>0</v>
      </c>
    </row>
    <row r="3426" spans="1:15">
      <c r="A3426" s="1" t="s">
        <v>3466</v>
      </c>
      <c r="B3426" s="2">
        <v>44851</v>
      </c>
      <c r="C3426" s="13" t="str">
        <f>TEXT(bbdd_Social_Media_Trends[[#This Row],[Post_Date]],"aaaa-mm")</f>
        <v>2022-10</v>
      </c>
      <c r="D3426" s="1" t="s">
        <v>12</v>
      </c>
      <c r="E3426" s="1" t="s">
        <v>46</v>
      </c>
      <c r="F3426" s="1" t="s">
        <v>41</v>
      </c>
      <c r="G3426" s="1" t="s">
        <v>28</v>
      </c>
      <c r="H3426">
        <v>4710683</v>
      </c>
      <c r="I3426">
        <v>186594</v>
      </c>
      <c r="J3426">
        <v>81646</v>
      </c>
      <c r="K3426">
        <v>5540</v>
      </c>
      <c r="L3426">
        <f>bbdd_Social_Media_Trends[[#This Row],[Likes]]+bbdd_Social_Media_Trends[[#This Row],[Shares]]+bbdd_Social_Media_Trends[[#This Row],[Comments]]</f>
        <v>273780</v>
      </c>
      <c r="M3426">
        <f>bbdd_Social_Media_Trends[[#This Row],[Interactions]]/bbdd_Social_Media_Trends[[#This Row],[Views]]</f>
        <v>5.8118960668760773E-2</v>
      </c>
      <c r="N3426" s="1" t="s">
        <v>29</v>
      </c>
      <c r="O3426" s="4">
        <f t="shared" si="53"/>
        <v>0</v>
      </c>
    </row>
    <row r="3427" spans="1:15">
      <c r="A3427" s="1" t="s">
        <v>3467</v>
      </c>
      <c r="B3427" s="2">
        <v>44611</v>
      </c>
      <c r="C3427" s="13" t="str">
        <f>TEXT(bbdd_Social_Media_Trends[[#This Row],[Post_Date]],"aaaa-mm")</f>
        <v>2022-02</v>
      </c>
      <c r="D3427" s="1" t="s">
        <v>12</v>
      </c>
      <c r="E3427" s="1" t="s">
        <v>57</v>
      </c>
      <c r="F3427" s="1" t="s">
        <v>41</v>
      </c>
      <c r="G3427" s="1" t="s">
        <v>25</v>
      </c>
      <c r="H3427">
        <v>4565376</v>
      </c>
      <c r="I3427">
        <v>202584</v>
      </c>
      <c r="J3427">
        <v>40628</v>
      </c>
      <c r="K3427">
        <v>42222</v>
      </c>
      <c r="L3427">
        <f>bbdd_Social_Media_Trends[[#This Row],[Likes]]+bbdd_Social_Media_Trends[[#This Row],[Shares]]+bbdd_Social_Media_Trends[[#This Row],[Comments]]</f>
        <v>285434</v>
      </c>
      <c r="M3427">
        <f>bbdd_Social_Media_Trends[[#This Row],[Interactions]]/bbdd_Social_Media_Trends[[#This Row],[Views]]</f>
        <v>6.2521465920879246E-2</v>
      </c>
      <c r="N3427" s="1" t="s">
        <v>29</v>
      </c>
      <c r="O3427" s="4">
        <f t="shared" si="53"/>
        <v>0</v>
      </c>
    </row>
    <row r="3428" spans="1:15">
      <c r="A3428" s="1" t="s">
        <v>3468</v>
      </c>
      <c r="B3428" s="2">
        <v>44958</v>
      </c>
      <c r="C3428" s="13" t="str">
        <f>TEXT(bbdd_Social_Media_Trends[[#This Row],[Post_Date]],"aaaa-mm")</f>
        <v>2023-02</v>
      </c>
      <c r="D3428" s="1" t="s">
        <v>18</v>
      </c>
      <c r="E3428" s="1" t="s">
        <v>39</v>
      </c>
      <c r="F3428" s="1" t="s">
        <v>32</v>
      </c>
      <c r="G3428" s="1" t="s">
        <v>21</v>
      </c>
      <c r="H3428">
        <v>2460263</v>
      </c>
      <c r="I3428">
        <v>108243</v>
      </c>
      <c r="J3428">
        <v>73742</v>
      </c>
      <c r="K3428">
        <v>33958</v>
      </c>
      <c r="L3428">
        <f>bbdd_Social_Media_Trends[[#This Row],[Likes]]+bbdd_Social_Media_Trends[[#This Row],[Shares]]+bbdd_Social_Media_Trends[[#This Row],[Comments]]</f>
        <v>215943</v>
      </c>
      <c r="M3428">
        <f>bbdd_Social_Media_Trends[[#This Row],[Interactions]]/bbdd_Social_Media_Trends[[#This Row],[Views]]</f>
        <v>8.7772323528013063E-2</v>
      </c>
      <c r="N3428" s="1" t="s">
        <v>16</v>
      </c>
      <c r="O3428" s="4">
        <f t="shared" si="53"/>
        <v>0</v>
      </c>
    </row>
    <row r="3429" spans="1:15">
      <c r="A3429" s="1" t="s">
        <v>3469</v>
      </c>
      <c r="B3429" s="2">
        <v>45150</v>
      </c>
      <c r="C3429" s="13" t="str">
        <f>TEXT(bbdd_Social_Media_Trends[[#This Row],[Post_Date]],"aaaa-mm")</f>
        <v>2023-08</v>
      </c>
      <c r="D3429" s="1" t="s">
        <v>12</v>
      </c>
      <c r="E3429" s="1" t="s">
        <v>31</v>
      </c>
      <c r="F3429" s="1" t="s">
        <v>20</v>
      </c>
      <c r="G3429" s="1" t="s">
        <v>50</v>
      </c>
      <c r="H3429">
        <v>4673736</v>
      </c>
      <c r="I3429">
        <v>486676</v>
      </c>
      <c r="J3429">
        <v>75401</v>
      </c>
      <c r="K3429">
        <v>33083</v>
      </c>
      <c r="L3429">
        <f>bbdd_Social_Media_Trends[[#This Row],[Likes]]+bbdd_Social_Media_Trends[[#This Row],[Shares]]+bbdd_Social_Media_Trends[[#This Row],[Comments]]</f>
        <v>595160</v>
      </c>
      <c r="M3429">
        <f>bbdd_Social_Media_Trends[[#This Row],[Interactions]]/bbdd_Social_Media_Trends[[#This Row],[Views]]</f>
        <v>0.12734138171261705</v>
      </c>
      <c r="N3429" s="1" t="s">
        <v>29</v>
      </c>
      <c r="O3429" s="4">
        <f t="shared" si="53"/>
        <v>0</v>
      </c>
    </row>
    <row r="3430" spans="1:15">
      <c r="A3430" s="1" t="s">
        <v>3470</v>
      </c>
      <c r="B3430" s="2">
        <v>44783</v>
      </c>
      <c r="C3430" s="13" t="str">
        <f>TEXT(bbdd_Social_Media_Trends[[#This Row],[Post_Date]],"aaaa-mm")</f>
        <v>2022-08</v>
      </c>
      <c r="D3430" s="1" t="s">
        <v>27</v>
      </c>
      <c r="E3430" s="1" t="s">
        <v>52</v>
      </c>
      <c r="F3430" s="1" t="s">
        <v>41</v>
      </c>
      <c r="G3430" s="1" t="s">
        <v>21</v>
      </c>
      <c r="H3430">
        <v>4217451</v>
      </c>
      <c r="I3430">
        <v>78361</v>
      </c>
      <c r="J3430">
        <v>96864</v>
      </c>
      <c r="K3430">
        <v>20204</v>
      </c>
      <c r="L3430">
        <f>bbdd_Social_Media_Trends[[#This Row],[Likes]]+bbdd_Social_Media_Trends[[#This Row],[Shares]]+bbdd_Social_Media_Trends[[#This Row],[Comments]]</f>
        <v>195429</v>
      </c>
      <c r="M3430">
        <f>bbdd_Social_Media_Trends[[#This Row],[Interactions]]/bbdd_Social_Media_Trends[[#This Row],[Views]]</f>
        <v>4.6338179151340468E-2</v>
      </c>
      <c r="N3430" s="1" t="s">
        <v>29</v>
      </c>
      <c r="O3430" s="4">
        <f t="shared" si="53"/>
        <v>0</v>
      </c>
    </row>
    <row r="3431" spans="1:15">
      <c r="A3431" s="1" t="s">
        <v>3471</v>
      </c>
      <c r="B3431" s="2">
        <v>45168</v>
      </c>
      <c r="C3431" s="13" t="str">
        <f>TEXT(bbdd_Social_Media_Trends[[#This Row],[Post_Date]],"aaaa-mm")</f>
        <v>2023-08</v>
      </c>
      <c r="D3431" s="1" t="s">
        <v>18</v>
      </c>
      <c r="E3431" s="1" t="s">
        <v>39</v>
      </c>
      <c r="F3431" s="1" t="s">
        <v>32</v>
      </c>
      <c r="G3431" s="1" t="s">
        <v>15</v>
      </c>
      <c r="H3431">
        <v>4503859</v>
      </c>
      <c r="I3431">
        <v>296994</v>
      </c>
      <c r="J3431">
        <v>31652</v>
      </c>
      <c r="K3431">
        <v>33525</v>
      </c>
      <c r="L3431">
        <f>bbdd_Social_Media_Trends[[#This Row],[Likes]]+bbdd_Social_Media_Trends[[#This Row],[Shares]]+bbdd_Social_Media_Trends[[#This Row],[Comments]]</f>
        <v>362171</v>
      </c>
      <c r="M3431">
        <f>bbdd_Social_Media_Trends[[#This Row],[Interactions]]/bbdd_Social_Media_Trends[[#This Row],[Views]]</f>
        <v>8.0413485413286689E-2</v>
      </c>
      <c r="N3431" s="1" t="s">
        <v>29</v>
      </c>
      <c r="O3431" s="4">
        <f t="shared" si="53"/>
        <v>0</v>
      </c>
    </row>
    <row r="3432" spans="1:15">
      <c r="A3432" s="1" t="s">
        <v>3472</v>
      </c>
      <c r="B3432" s="2">
        <v>44745</v>
      </c>
      <c r="C3432" s="13" t="str">
        <f>TEXT(bbdd_Social_Media_Trends[[#This Row],[Post_Date]],"aaaa-mm")</f>
        <v>2022-07</v>
      </c>
      <c r="D3432" s="1" t="s">
        <v>18</v>
      </c>
      <c r="E3432" s="1" t="s">
        <v>39</v>
      </c>
      <c r="F3432" s="1" t="s">
        <v>47</v>
      </c>
      <c r="G3432" s="1" t="s">
        <v>28</v>
      </c>
      <c r="H3432">
        <v>513332</v>
      </c>
      <c r="I3432">
        <v>455793</v>
      </c>
      <c r="J3432">
        <v>97926</v>
      </c>
      <c r="K3432">
        <v>29388</v>
      </c>
      <c r="L3432">
        <f>bbdd_Social_Media_Trends[[#This Row],[Likes]]+bbdd_Social_Media_Trends[[#This Row],[Shares]]+bbdd_Social_Media_Trends[[#This Row],[Comments]]</f>
        <v>583107</v>
      </c>
      <c r="M3432">
        <f>bbdd_Social_Media_Trends[[#This Row],[Interactions]]/bbdd_Social_Media_Trends[[#This Row],[Views]]</f>
        <v>1.135925677729033</v>
      </c>
      <c r="N3432" s="1" t="s">
        <v>22</v>
      </c>
      <c r="O3432" s="4">
        <f t="shared" si="53"/>
        <v>0</v>
      </c>
    </row>
    <row r="3433" spans="1:15">
      <c r="A3433" s="1" t="s">
        <v>3473</v>
      </c>
      <c r="B3433" s="2">
        <v>44685</v>
      </c>
      <c r="C3433" s="13" t="str">
        <f>TEXT(bbdd_Social_Media_Trends[[#This Row],[Post_Date]],"aaaa-mm")</f>
        <v>2022-05</v>
      </c>
      <c r="D3433" s="1" t="s">
        <v>12</v>
      </c>
      <c r="E3433" s="1" t="s">
        <v>49</v>
      </c>
      <c r="F3433" s="1" t="s">
        <v>32</v>
      </c>
      <c r="G3433" s="1" t="s">
        <v>25</v>
      </c>
      <c r="H3433">
        <v>1606939</v>
      </c>
      <c r="I3433">
        <v>89948</v>
      </c>
      <c r="J3433">
        <v>85169</v>
      </c>
      <c r="K3433">
        <v>32539</v>
      </c>
      <c r="L3433">
        <f>bbdd_Social_Media_Trends[[#This Row],[Likes]]+bbdd_Social_Media_Trends[[#This Row],[Shares]]+bbdd_Social_Media_Trends[[#This Row],[Comments]]</f>
        <v>207656</v>
      </c>
      <c r="M3433">
        <f>bbdd_Social_Media_Trends[[#This Row],[Interactions]]/bbdd_Social_Media_Trends[[#This Row],[Views]]</f>
        <v>0.12922456919646608</v>
      </c>
      <c r="N3433" s="1" t="s">
        <v>22</v>
      </c>
      <c r="O3433" s="4">
        <f t="shared" si="53"/>
        <v>0</v>
      </c>
    </row>
    <row r="3434" spans="1:15">
      <c r="A3434" s="1" t="s">
        <v>3474</v>
      </c>
      <c r="B3434" s="2">
        <v>45229</v>
      </c>
      <c r="C3434" s="13" t="str">
        <f>TEXT(bbdd_Social_Media_Trends[[#This Row],[Post_Date]],"aaaa-mm")</f>
        <v>2023-10</v>
      </c>
      <c r="D3434" s="1" t="s">
        <v>27</v>
      </c>
      <c r="E3434" s="1" t="s">
        <v>52</v>
      </c>
      <c r="F3434" s="1" t="s">
        <v>36</v>
      </c>
      <c r="G3434" s="1" t="s">
        <v>25</v>
      </c>
      <c r="H3434">
        <v>2706714</v>
      </c>
      <c r="I3434">
        <v>217585</v>
      </c>
      <c r="J3434">
        <v>40079</v>
      </c>
      <c r="K3434">
        <v>45339</v>
      </c>
      <c r="L3434">
        <f>bbdd_Social_Media_Trends[[#This Row],[Likes]]+bbdd_Social_Media_Trends[[#This Row],[Shares]]+bbdd_Social_Media_Trends[[#This Row],[Comments]]</f>
        <v>303003</v>
      </c>
      <c r="M3434">
        <f>bbdd_Social_Media_Trends[[#This Row],[Interactions]]/bbdd_Social_Media_Trends[[#This Row],[Views]]</f>
        <v>0.11194496352403689</v>
      </c>
      <c r="N3434" s="1" t="s">
        <v>29</v>
      </c>
      <c r="O3434" s="4">
        <f t="shared" si="53"/>
        <v>0</v>
      </c>
    </row>
    <row r="3435" spans="1:15">
      <c r="A3435" s="1" t="s">
        <v>3475</v>
      </c>
      <c r="B3435" s="2">
        <v>45177</v>
      </c>
      <c r="C3435" s="13" t="str">
        <f>TEXT(bbdd_Social_Media_Trends[[#This Row],[Post_Date]],"aaaa-mm")</f>
        <v>2023-09</v>
      </c>
      <c r="D3435" s="1" t="s">
        <v>27</v>
      </c>
      <c r="E3435" s="1" t="s">
        <v>52</v>
      </c>
      <c r="F3435" s="1" t="s">
        <v>20</v>
      </c>
      <c r="G3435" s="1" t="s">
        <v>44</v>
      </c>
      <c r="H3435">
        <v>3463687</v>
      </c>
      <c r="I3435">
        <v>362435</v>
      </c>
      <c r="J3435">
        <v>12610</v>
      </c>
      <c r="K3435">
        <v>20119</v>
      </c>
      <c r="L3435">
        <f>bbdd_Social_Media_Trends[[#This Row],[Likes]]+bbdd_Social_Media_Trends[[#This Row],[Shares]]+bbdd_Social_Media_Trends[[#This Row],[Comments]]</f>
        <v>395164</v>
      </c>
      <c r="M3435">
        <f>bbdd_Social_Media_Trends[[#This Row],[Interactions]]/bbdd_Social_Media_Trends[[#This Row],[Views]]</f>
        <v>0.11408767593607622</v>
      </c>
      <c r="N3435" s="1" t="s">
        <v>29</v>
      </c>
      <c r="O3435" s="4">
        <f t="shared" si="53"/>
        <v>0</v>
      </c>
    </row>
    <row r="3436" spans="1:15">
      <c r="A3436" s="1" t="s">
        <v>3476</v>
      </c>
      <c r="B3436" s="2">
        <v>44817</v>
      </c>
      <c r="C3436" s="13" t="str">
        <f>TEXT(bbdd_Social_Media_Trends[[#This Row],[Post_Date]],"aaaa-mm")</f>
        <v>2022-09</v>
      </c>
      <c r="D3436" s="1" t="s">
        <v>18</v>
      </c>
      <c r="E3436" s="1" t="s">
        <v>13</v>
      </c>
      <c r="F3436" s="1" t="s">
        <v>47</v>
      </c>
      <c r="G3436" s="1" t="s">
        <v>50</v>
      </c>
      <c r="H3436">
        <v>2732791</v>
      </c>
      <c r="I3436">
        <v>118006</v>
      </c>
      <c r="J3436">
        <v>19060</v>
      </c>
      <c r="K3436">
        <v>32402</v>
      </c>
      <c r="L3436">
        <f>bbdd_Social_Media_Trends[[#This Row],[Likes]]+bbdd_Social_Media_Trends[[#This Row],[Shares]]+bbdd_Social_Media_Trends[[#This Row],[Comments]]</f>
        <v>169468</v>
      </c>
      <c r="M3436">
        <f>bbdd_Social_Media_Trends[[#This Row],[Interactions]]/bbdd_Social_Media_Trends[[#This Row],[Views]]</f>
        <v>6.2012792050325109E-2</v>
      </c>
      <c r="N3436" s="1" t="s">
        <v>16</v>
      </c>
      <c r="O3436" s="4">
        <f t="shared" si="53"/>
        <v>0</v>
      </c>
    </row>
    <row r="3437" spans="1:15">
      <c r="A3437" s="1" t="s">
        <v>3477</v>
      </c>
      <c r="B3437" s="2">
        <v>45029</v>
      </c>
      <c r="C3437" s="13" t="str">
        <f>TEXT(bbdd_Social_Media_Trends[[#This Row],[Post_Date]],"aaaa-mm")</f>
        <v>2023-04</v>
      </c>
      <c r="D3437" s="1" t="s">
        <v>27</v>
      </c>
      <c r="E3437" s="1" t="s">
        <v>31</v>
      </c>
      <c r="F3437" s="1" t="s">
        <v>20</v>
      </c>
      <c r="G3437" s="1" t="s">
        <v>44</v>
      </c>
      <c r="H3437">
        <v>1689280</v>
      </c>
      <c r="I3437">
        <v>371293</v>
      </c>
      <c r="J3437">
        <v>96714</v>
      </c>
      <c r="K3437">
        <v>26058</v>
      </c>
      <c r="L3437">
        <f>bbdd_Social_Media_Trends[[#This Row],[Likes]]+bbdd_Social_Media_Trends[[#This Row],[Shares]]+bbdd_Social_Media_Trends[[#This Row],[Comments]]</f>
        <v>494065</v>
      </c>
      <c r="M3437">
        <f>bbdd_Social_Media_Trends[[#This Row],[Interactions]]/bbdd_Social_Media_Trends[[#This Row],[Views]]</f>
        <v>0.29247075677211593</v>
      </c>
      <c r="N3437" s="1" t="s">
        <v>16</v>
      </c>
      <c r="O3437" s="4">
        <f t="shared" si="53"/>
        <v>0</v>
      </c>
    </row>
    <row r="3438" spans="1:15">
      <c r="A3438" s="1" t="s">
        <v>3478</v>
      </c>
      <c r="B3438" s="2">
        <v>45230</v>
      </c>
      <c r="C3438" s="13" t="str">
        <f>TEXT(bbdd_Social_Media_Trends[[#This Row],[Post_Date]],"aaaa-mm")</f>
        <v>2023-10</v>
      </c>
      <c r="D3438" s="1" t="s">
        <v>27</v>
      </c>
      <c r="E3438" s="1" t="s">
        <v>39</v>
      </c>
      <c r="F3438" s="1" t="s">
        <v>41</v>
      </c>
      <c r="G3438" s="1" t="s">
        <v>21</v>
      </c>
      <c r="H3438">
        <v>2898290</v>
      </c>
      <c r="I3438">
        <v>53307</v>
      </c>
      <c r="J3438">
        <v>32466</v>
      </c>
      <c r="K3438">
        <v>37220</v>
      </c>
      <c r="L3438">
        <f>bbdd_Social_Media_Trends[[#This Row],[Likes]]+bbdd_Social_Media_Trends[[#This Row],[Shares]]+bbdd_Social_Media_Trends[[#This Row],[Comments]]</f>
        <v>122993</v>
      </c>
      <c r="M3438">
        <f>bbdd_Social_Media_Trends[[#This Row],[Interactions]]/bbdd_Social_Media_Trends[[#This Row],[Views]]</f>
        <v>4.2436402154373783E-2</v>
      </c>
      <c r="N3438" s="1" t="s">
        <v>29</v>
      </c>
      <c r="O3438" s="4">
        <f t="shared" si="53"/>
        <v>0</v>
      </c>
    </row>
    <row r="3439" spans="1:15">
      <c r="A3439" s="1" t="s">
        <v>3479</v>
      </c>
      <c r="B3439" s="2">
        <v>45262</v>
      </c>
      <c r="C3439" s="13" t="str">
        <f>TEXT(bbdd_Social_Media_Trends[[#This Row],[Post_Date]],"aaaa-mm")</f>
        <v>2023-12</v>
      </c>
      <c r="D3439" s="1" t="s">
        <v>12</v>
      </c>
      <c r="E3439" s="1" t="s">
        <v>49</v>
      </c>
      <c r="F3439" s="1" t="s">
        <v>14</v>
      </c>
      <c r="G3439" s="1" t="s">
        <v>37</v>
      </c>
      <c r="H3439">
        <v>199708</v>
      </c>
      <c r="I3439">
        <v>485528</v>
      </c>
      <c r="J3439">
        <v>56352</v>
      </c>
      <c r="K3439">
        <v>21395</v>
      </c>
      <c r="L3439">
        <f>bbdd_Social_Media_Trends[[#This Row],[Likes]]+bbdd_Social_Media_Trends[[#This Row],[Shares]]+bbdd_Social_Media_Trends[[#This Row],[Comments]]</f>
        <v>563275</v>
      </c>
      <c r="M3439">
        <f>bbdd_Social_Media_Trends[[#This Row],[Interactions]]/bbdd_Social_Media_Trends[[#This Row],[Views]]</f>
        <v>2.8204929196627075</v>
      </c>
      <c r="N3439" s="1" t="s">
        <v>29</v>
      </c>
      <c r="O3439" s="4">
        <f t="shared" si="53"/>
        <v>0</v>
      </c>
    </row>
    <row r="3440" spans="1:15">
      <c r="A3440" s="1" t="s">
        <v>3480</v>
      </c>
      <c r="B3440" s="2">
        <v>44763</v>
      </c>
      <c r="C3440" s="13" t="str">
        <f>TEXT(bbdd_Social_Media_Trends[[#This Row],[Post_Date]],"aaaa-mm")</f>
        <v>2022-07</v>
      </c>
      <c r="D3440" s="1" t="s">
        <v>12</v>
      </c>
      <c r="E3440" s="1" t="s">
        <v>59</v>
      </c>
      <c r="F3440" s="1" t="s">
        <v>14</v>
      </c>
      <c r="G3440" s="1" t="s">
        <v>60</v>
      </c>
      <c r="H3440">
        <v>4343078</v>
      </c>
      <c r="I3440">
        <v>189948</v>
      </c>
      <c r="J3440">
        <v>84123</v>
      </c>
      <c r="K3440">
        <v>47931</v>
      </c>
      <c r="L3440">
        <f>bbdd_Social_Media_Trends[[#This Row],[Likes]]+bbdd_Social_Media_Trends[[#This Row],[Shares]]+bbdd_Social_Media_Trends[[#This Row],[Comments]]</f>
        <v>322002</v>
      </c>
      <c r="M3440">
        <f>bbdd_Social_Media_Trends[[#This Row],[Interactions]]/bbdd_Social_Media_Trends[[#This Row],[Views]]</f>
        <v>7.4141426886645836E-2</v>
      </c>
      <c r="N3440" s="1" t="s">
        <v>16</v>
      </c>
      <c r="O3440" s="4">
        <f t="shared" si="53"/>
        <v>0</v>
      </c>
    </row>
    <row r="3441" spans="1:15">
      <c r="A3441" s="1" t="s">
        <v>3481</v>
      </c>
      <c r="B3441" s="2">
        <v>45117</v>
      </c>
      <c r="C3441" s="13" t="str">
        <f>TEXT(bbdd_Social_Media_Trends[[#This Row],[Post_Date]],"aaaa-mm")</f>
        <v>2023-07</v>
      </c>
      <c r="D3441" s="1" t="s">
        <v>12</v>
      </c>
      <c r="E3441" s="1" t="s">
        <v>57</v>
      </c>
      <c r="F3441" s="1" t="s">
        <v>47</v>
      </c>
      <c r="G3441" s="1" t="s">
        <v>60</v>
      </c>
      <c r="H3441">
        <v>3155890</v>
      </c>
      <c r="I3441">
        <v>224187</v>
      </c>
      <c r="J3441">
        <v>49865</v>
      </c>
      <c r="K3441">
        <v>1019</v>
      </c>
      <c r="L3441">
        <f>bbdd_Social_Media_Trends[[#This Row],[Likes]]+bbdd_Social_Media_Trends[[#This Row],[Shares]]+bbdd_Social_Media_Trends[[#This Row],[Comments]]</f>
        <v>275071</v>
      </c>
      <c r="M3441">
        <f>bbdd_Social_Media_Trends[[#This Row],[Interactions]]/bbdd_Social_Media_Trends[[#This Row],[Views]]</f>
        <v>8.7161149469721699E-2</v>
      </c>
      <c r="N3441" s="1" t="s">
        <v>22</v>
      </c>
      <c r="O3441" s="4">
        <f t="shared" si="53"/>
        <v>0</v>
      </c>
    </row>
    <row r="3442" spans="1:15">
      <c r="A3442" s="1" t="s">
        <v>3482</v>
      </c>
      <c r="B3442" s="2">
        <v>44786</v>
      </c>
      <c r="C3442" s="13" t="str">
        <f>TEXT(bbdd_Social_Media_Trends[[#This Row],[Post_Date]],"aaaa-mm")</f>
        <v>2022-08</v>
      </c>
      <c r="D3442" s="1" t="s">
        <v>12</v>
      </c>
      <c r="E3442" s="1" t="s">
        <v>13</v>
      </c>
      <c r="F3442" s="1" t="s">
        <v>20</v>
      </c>
      <c r="G3442" s="1" t="s">
        <v>60</v>
      </c>
      <c r="H3442">
        <v>4126753</v>
      </c>
      <c r="I3442">
        <v>393119</v>
      </c>
      <c r="J3442">
        <v>20044</v>
      </c>
      <c r="K3442">
        <v>15354</v>
      </c>
      <c r="L3442">
        <f>bbdd_Social_Media_Trends[[#This Row],[Likes]]+bbdd_Social_Media_Trends[[#This Row],[Shares]]+bbdd_Social_Media_Trends[[#This Row],[Comments]]</f>
        <v>428517</v>
      </c>
      <c r="M3442">
        <f>bbdd_Social_Media_Trends[[#This Row],[Interactions]]/bbdd_Social_Media_Trends[[#This Row],[Views]]</f>
        <v>0.10383878075571763</v>
      </c>
      <c r="N3442" s="1" t="s">
        <v>16</v>
      </c>
      <c r="O3442" s="4">
        <f t="shared" si="53"/>
        <v>0</v>
      </c>
    </row>
    <row r="3443" spans="1:15">
      <c r="A3443" s="1" t="s">
        <v>3483</v>
      </c>
      <c r="B3443" s="2">
        <v>44730</v>
      </c>
      <c r="C3443" s="13" t="str">
        <f>TEXT(bbdd_Social_Media_Trends[[#This Row],[Post_Date]],"aaaa-mm")</f>
        <v>2022-06</v>
      </c>
      <c r="D3443" s="1" t="s">
        <v>12</v>
      </c>
      <c r="E3443" s="1" t="s">
        <v>19</v>
      </c>
      <c r="F3443" s="1" t="s">
        <v>47</v>
      </c>
      <c r="G3443" s="1" t="s">
        <v>60</v>
      </c>
      <c r="H3443">
        <v>4956515</v>
      </c>
      <c r="I3443">
        <v>482311</v>
      </c>
      <c r="J3443">
        <v>27608</v>
      </c>
      <c r="K3443">
        <v>24052</v>
      </c>
      <c r="L3443">
        <f>bbdd_Social_Media_Trends[[#This Row],[Likes]]+bbdd_Social_Media_Trends[[#This Row],[Shares]]+bbdd_Social_Media_Trends[[#This Row],[Comments]]</f>
        <v>533971</v>
      </c>
      <c r="M3443">
        <f>bbdd_Social_Media_Trends[[#This Row],[Interactions]]/bbdd_Social_Media_Trends[[#This Row],[Views]]</f>
        <v>0.10773113770461705</v>
      </c>
      <c r="N3443" s="1" t="s">
        <v>16</v>
      </c>
      <c r="O3443" s="4">
        <f t="shared" si="53"/>
        <v>0</v>
      </c>
    </row>
    <row r="3444" spans="1:15">
      <c r="A3444" s="1" t="s">
        <v>3484</v>
      </c>
      <c r="B3444" s="2">
        <v>45034</v>
      </c>
      <c r="C3444" s="13" t="str">
        <f>TEXT(bbdd_Social_Media_Trends[[#This Row],[Post_Date]],"aaaa-mm")</f>
        <v>2023-04</v>
      </c>
      <c r="D3444" s="1" t="s">
        <v>27</v>
      </c>
      <c r="E3444" s="1" t="s">
        <v>46</v>
      </c>
      <c r="F3444" s="1" t="s">
        <v>20</v>
      </c>
      <c r="G3444" s="1" t="s">
        <v>44</v>
      </c>
      <c r="H3444">
        <v>4194212</v>
      </c>
      <c r="I3444">
        <v>431289</v>
      </c>
      <c r="J3444">
        <v>89241</v>
      </c>
      <c r="K3444">
        <v>11337</v>
      </c>
      <c r="L3444">
        <f>bbdd_Social_Media_Trends[[#This Row],[Likes]]+bbdd_Social_Media_Trends[[#This Row],[Shares]]+bbdd_Social_Media_Trends[[#This Row],[Comments]]</f>
        <v>531867</v>
      </c>
      <c r="M3444">
        <f>bbdd_Social_Media_Trends[[#This Row],[Interactions]]/bbdd_Social_Media_Trends[[#This Row],[Views]]</f>
        <v>0.12680975592077845</v>
      </c>
      <c r="N3444" s="1" t="s">
        <v>22</v>
      </c>
      <c r="O3444" s="4">
        <f t="shared" si="53"/>
        <v>0</v>
      </c>
    </row>
    <row r="3445" spans="1:15">
      <c r="A3445" s="1" t="s">
        <v>3485</v>
      </c>
      <c r="B3445" s="2">
        <v>44605</v>
      </c>
      <c r="C3445" s="13" t="str">
        <f>TEXT(bbdd_Social_Media_Trends[[#This Row],[Post_Date]],"aaaa-mm")</f>
        <v>2022-02</v>
      </c>
      <c r="D3445" s="1" t="s">
        <v>27</v>
      </c>
      <c r="E3445" s="1" t="s">
        <v>57</v>
      </c>
      <c r="F3445" s="1" t="s">
        <v>36</v>
      </c>
      <c r="G3445" s="1" t="s">
        <v>37</v>
      </c>
      <c r="H3445">
        <v>4701545</v>
      </c>
      <c r="I3445">
        <v>330937</v>
      </c>
      <c r="J3445">
        <v>83911</v>
      </c>
      <c r="K3445">
        <v>41934</v>
      </c>
      <c r="L3445">
        <f>bbdd_Social_Media_Trends[[#This Row],[Likes]]+bbdd_Social_Media_Trends[[#This Row],[Shares]]+bbdd_Social_Media_Trends[[#This Row],[Comments]]</f>
        <v>456782</v>
      </c>
      <c r="M3445">
        <f>bbdd_Social_Media_Trends[[#This Row],[Interactions]]/bbdd_Social_Media_Trends[[#This Row],[Views]]</f>
        <v>9.7155722214718784E-2</v>
      </c>
      <c r="N3445" s="1" t="s">
        <v>16</v>
      </c>
      <c r="O3445" s="4">
        <f t="shared" si="53"/>
        <v>0</v>
      </c>
    </row>
    <row r="3446" spans="1:15">
      <c r="A3446" s="1" t="s">
        <v>3486</v>
      </c>
      <c r="B3446" s="2">
        <v>45001</v>
      </c>
      <c r="C3446" s="13" t="str">
        <f>TEXT(bbdd_Social_Media_Trends[[#This Row],[Post_Date]],"aaaa-mm")</f>
        <v>2023-03</v>
      </c>
      <c r="D3446" s="1" t="s">
        <v>27</v>
      </c>
      <c r="E3446" s="1" t="s">
        <v>49</v>
      </c>
      <c r="F3446" s="1" t="s">
        <v>36</v>
      </c>
      <c r="G3446" s="1" t="s">
        <v>25</v>
      </c>
      <c r="H3446">
        <v>2933029</v>
      </c>
      <c r="I3446">
        <v>398166</v>
      </c>
      <c r="J3446">
        <v>7891</v>
      </c>
      <c r="K3446">
        <v>14705</v>
      </c>
      <c r="L3446">
        <f>bbdd_Social_Media_Trends[[#This Row],[Likes]]+bbdd_Social_Media_Trends[[#This Row],[Shares]]+bbdd_Social_Media_Trends[[#This Row],[Comments]]</f>
        <v>420762</v>
      </c>
      <c r="M3446">
        <f>bbdd_Social_Media_Trends[[#This Row],[Interactions]]/bbdd_Social_Media_Trends[[#This Row],[Views]]</f>
        <v>0.14345647451832219</v>
      </c>
      <c r="N3446" s="1" t="s">
        <v>16</v>
      </c>
      <c r="O3446" s="4">
        <f t="shared" si="53"/>
        <v>0</v>
      </c>
    </row>
    <row r="3447" spans="1:15">
      <c r="A3447" s="1" t="s">
        <v>3487</v>
      </c>
      <c r="B3447" s="2">
        <v>45105</v>
      </c>
      <c r="C3447" s="13" t="str">
        <f>TEXT(bbdd_Social_Media_Trends[[#This Row],[Post_Date]],"aaaa-mm")</f>
        <v>2023-06</v>
      </c>
      <c r="D3447" s="1" t="s">
        <v>18</v>
      </c>
      <c r="E3447" s="1" t="s">
        <v>19</v>
      </c>
      <c r="F3447" s="1" t="s">
        <v>41</v>
      </c>
      <c r="G3447" s="1" t="s">
        <v>44</v>
      </c>
      <c r="H3447">
        <v>926712</v>
      </c>
      <c r="I3447">
        <v>424010</v>
      </c>
      <c r="J3447">
        <v>3881</v>
      </c>
      <c r="K3447">
        <v>40154</v>
      </c>
      <c r="L3447">
        <f>bbdd_Social_Media_Trends[[#This Row],[Likes]]+bbdd_Social_Media_Trends[[#This Row],[Shares]]+bbdd_Social_Media_Trends[[#This Row],[Comments]]</f>
        <v>468045</v>
      </c>
      <c r="M3447">
        <f>bbdd_Social_Media_Trends[[#This Row],[Interactions]]/bbdd_Social_Media_Trends[[#This Row],[Views]]</f>
        <v>0.50505982441146768</v>
      </c>
      <c r="N3447" s="1" t="s">
        <v>29</v>
      </c>
      <c r="O3447" s="4">
        <f t="shared" si="53"/>
        <v>0</v>
      </c>
    </row>
    <row r="3448" spans="1:15">
      <c r="A3448" s="1" t="s">
        <v>3488</v>
      </c>
      <c r="B3448" s="2">
        <v>44677</v>
      </c>
      <c r="C3448" s="13" t="str">
        <f>TEXT(bbdd_Social_Media_Trends[[#This Row],[Post_Date]],"aaaa-mm")</f>
        <v>2022-04</v>
      </c>
      <c r="D3448" s="1" t="s">
        <v>12</v>
      </c>
      <c r="E3448" s="1" t="s">
        <v>57</v>
      </c>
      <c r="F3448" s="1" t="s">
        <v>20</v>
      </c>
      <c r="G3448" s="1" t="s">
        <v>50</v>
      </c>
      <c r="H3448">
        <v>2053356</v>
      </c>
      <c r="I3448">
        <v>368117</v>
      </c>
      <c r="J3448">
        <v>23060</v>
      </c>
      <c r="K3448">
        <v>35313</v>
      </c>
      <c r="L3448">
        <f>bbdd_Social_Media_Trends[[#This Row],[Likes]]+bbdd_Social_Media_Trends[[#This Row],[Shares]]+bbdd_Social_Media_Trends[[#This Row],[Comments]]</f>
        <v>426490</v>
      </c>
      <c r="M3448">
        <f>bbdd_Social_Media_Trends[[#This Row],[Interactions]]/bbdd_Social_Media_Trends[[#This Row],[Views]]</f>
        <v>0.20770387599617407</v>
      </c>
      <c r="N3448" s="1" t="s">
        <v>16</v>
      </c>
      <c r="O3448" s="4">
        <f t="shared" si="53"/>
        <v>0</v>
      </c>
    </row>
    <row r="3449" spans="1:15">
      <c r="A3449" s="1" t="s">
        <v>3489</v>
      </c>
      <c r="B3449" s="2">
        <v>44708</v>
      </c>
      <c r="C3449" s="13" t="str">
        <f>TEXT(bbdd_Social_Media_Trends[[#This Row],[Post_Date]],"aaaa-mm")</f>
        <v>2022-05</v>
      </c>
      <c r="D3449" s="1" t="s">
        <v>24</v>
      </c>
      <c r="E3449" s="1" t="s">
        <v>35</v>
      </c>
      <c r="F3449" s="1" t="s">
        <v>14</v>
      </c>
      <c r="G3449" s="1" t="s">
        <v>60</v>
      </c>
      <c r="H3449">
        <v>1454570</v>
      </c>
      <c r="I3449">
        <v>203603</v>
      </c>
      <c r="J3449">
        <v>83604</v>
      </c>
      <c r="K3449">
        <v>40192</v>
      </c>
      <c r="L3449">
        <f>bbdd_Social_Media_Trends[[#This Row],[Likes]]+bbdd_Social_Media_Trends[[#This Row],[Shares]]+bbdd_Social_Media_Trends[[#This Row],[Comments]]</f>
        <v>327399</v>
      </c>
      <c r="M3449">
        <f>bbdd_Social_Media_Trends[[#This Row],[Interactions]]/bbdd_Social_Media_Trends[[#This Row],[Views]]</f>
        <v>0.22508301422413496</v>
      </c>
      <c r="N3449" s="1" t="s">
        <v>22</v>
      </c>
      <c r="O3449" s="4">
        <f t="shared" si="53"/>
        <v>0</v>
      </c>
    </row>
    <row r="3450" spans="1:15">
      <c r="A3450" s="1" t="s">
        <v>3490</v>
      </c>
      <c r="B3450" s="2">
        <v>44607</v>
      </c>
      <c r="C3450" s="13" t="str">
        <f>TEXT(bbdd_Social_Media_Trends[[#This Row],[Post_Date]],"aaaa-mm")</f>
        <v>2022-02</v>
      </c>
      <c r="D3450" s="1" t="s">
        <v>12</v>
      </c>
      <c r="E3450" s="1" t="s">
        <v>31</v>
      </c>
      <c r="F3450" s="1" t="s">
        <v>20</v>
      </c>
      <c r="G3450" s="1" t="s">
        <v>25</v>
      </c>
      <c r="H3450">
        <v>2676023</v>
      </c>
      <c r="I3450">
        <v>290041</v>
      </c>
      <c r="J3450">
        <v>33134</v>
      </c>
      <c r="K3450">
        <v>14249</v>
      </c>
      <c r="L3450">
        <f>bbdd_Social_Media_Trends[[#This Row],[Likes]]+bbdd_Social_Media_Trends[[#This Row],[Shares]]+bbdd_Social_Media_Trends[[#This Row],[Comments]]</f>
        <v>337424</v>
      </c>
      <c r="M3450">
        <f>bbdd_Social_Media_Trends[[#This Row],[Interactions]]/bbdd_Social_Media_Trends[[#This Row],[Views]]</f>
        <v>0.12609159188841051</v>
      </c>
      <c r="N3450" s="1" t="s">
        <v>29</v>
      </c>
      <c r="O3450" s="4">
        <f t="shared" si="53"/>
        <v>0</v>
      </c>
    </row>
    <row r="3451" spans="1:15">
      <c r="A3451" s="1" t="s">
        <v>3491</v>
      </c>
      <c r="B3451" s="2">
        <v>44794</v>
      </c>
      <c r="C3451" s="13" t="str">
        <f>TEXT(bbdd_Social_Media_Trends[[#This Row],[Post_Date]],"aaaa-mm")</f>
        <v>2022-08</v>
      </c>
      <c r="D3451" s="1" t="s">
        <v>24</v>
      </c>
      <c r="E3451" s="1" t="s">
        <v>49</v>
      </c>
      <c r="F3451" s="1" t="s">
        <v>14</v>
      </c>
      <c r="G3451" s="1" t="s">
        <v>25</v>
      </c>
      <c r="H3451">
        <v>3839871</v>
      </c>
      <c r="I3451">
        <v>326965</v>
      </c>
      <c r="J3451">
        <v>84031</v>
      </c>
      <c r="K3451">
        <v>39720</v>
      </c>
      <c r="L3451">
        <f>bbdd_Social_Media_Trends[[#This Row],[Likes]]+bbdd_Social_Media_Trends[[#This Row],[Shares]]+bbdd_Social_Media_Trends[[#This Row],[Comments]]</f>
        <v>450716</v>
      </c>
      <c r="M3451">
        <f>bbdd_Social_Media_Trends[[#This Row],[Interactions]]/bbdd_Social_Media_Trends[[#This Row],[Views]]</f>
        <v>0.11737790149721175</v>
      </c>
      <c r="N3451" s="1" t="s">
        <v>16</v>
      </c>
      <c r="O3451" s="4">
        <f t="shared" si="53"/>
        <v>0</v>
      </c>
    </row>
    <row r="3452" spans="1:15">
      <c r="A3452" s="1" t="s">
        <v>3492</v>
      </c>
      <c r="B3452" s="2">
        <v>44744</v>
      </c>
      <c r="C3452" s="13" t="str">
        <f>TEXT(bbdd_Social_Media_Trends[[#This Row],[Post_Date]],"aaaa-mm")</f>
        <v>2022-07</v>
      </c>
      <c r="D3452" s="1" t="s">
        <v>12</v>
      </c>
      <c r="E3452" s="1" t="s">
        <v>57</v>
      </c>
      <c r="F3452" s="1" t="s">
        <v>20</v>
      </c>
      <c r="G3452" s="1" t="s">
        <v>50</v>
      </c>
      <c r="H3452">
        <v>3437467</v>
      </c>
      <c r="I3452">
        <v>37438</v>
      </c>
      <c r="J3452">
        <v>49845</v>
      </c>
      <c r="K3452">
        <v>42965</v>
      </c>
      <c r="L3452">
        <f>bbdd_Social_Media_Trends[[#This Row],[Likes]]+bbdd_Social_Media_Trends[[#This Row],[Shares]]+bbdd_Social_Media_Trends[[#This Row],[Comments]]</f>
        <v>130248</v>
      </c>
      <c r="M3452">
        <f>bbdd_Social_Media_Trends[[#This Row],[Interactions]]/bbdd_Social_Media_Trends[[#This Row],[Views]]</f>
        <v>3.7890691023361095E-2</v>
      </c>
      <c r="N3452" s="1" t="s">
        <v>29</v>
      </c>
      <c r="O3452" s="4">
        <f t="shared" si="53"/>
        <v>0</v>
      </c>
    </row>
    <row r="3453" spans="1:15">
      <c r="A3453" s="1" t="s">
        <v>3493</v>
      </c>
      <c r="B3453" s="2">
        <v>44587</v>
      </c>
      <c r="C3453" s="13" t="str">
        <f>TEXT(bbdd_Social_Media_Trends[[#This Row],[Post_Date]],"aaaa-mm")</f>
        <v>2022-01</v>
      </c>
      <c r="D3453" s="1" t="s">
        <v>12</v>
      </c>
      <c r="E3453" s="1" t="s">
        <v>57</v>
      </c>
      <c r="F3453" s="1" t="s">
        <v>14</v>
      </c>
      <c r="G3453" s="1" t="s">
        <v>60</v>
      </c>
      <c r="H3453">
        <v>42222</v>
      </c>
      <c r="I3453">
        <v>103726</v>
      </c>
      <c r="J3453">
        <v>76576</v>
      </c>
      <c r="K3453">
        <v>30215</v>
      </c>
      <c r="L3453">
        <f>bbdd_Social_Media_Trends[[#This Row],[Likes]]+bbdd_Social_Media_Trends[[#This Row],[Shares]]+bbdd_Social_Media_Trends[[#This Row],[Comments]]</f>
        <v>210517</v>
      </c>
      <c r="M3453">
        <f>bbdd_Social_Media_Trends[[#This Row],[Interactions]]/bbdd_Social_Media_Trends[[#This Row],[Views]]</f>
        <v>4.9859551892378384</v>
      </c>
      <c r="N3453" s="1" t="s">
        <v>22</v>
      </c>
      <c r="O3453" s="4">
        <f t="shared" si="53"/>
        <v>0</v>
      </c>
    </row>
    <row r="3454" spans="1:15">
      <c r="A3454" s="1" t="s">
        <v>3494</v>
      </c>
      <c r="B3454" s="2">
        <v>44843</v>
      </c>
      <c r="C3454" s="13" t="str">
        <f>TEXT(bbdd_Social_Media_Trends[[#This Row],[Post_Date]],"aaaa-mm")</f>
        <v>2022-10</v>
      </c>
      <c r="D3454" s="1" t="s">
        <v>18</v>
      </c>
      <c r="E3454" s="1" t="s">
        <v>59</v>
      </c>
      <c r="F3454" s="1" t="s">
        <v>32</v>
      </c>
      <c r="G3454" s="1" t="s">
        <v>21</v>
      </c>
      <c r="H3454">
        <v>4048901</v>
      </c>
      <c r="I3454">
        <v>50694</v>
      </c>
      <c r="J3454">
        <v>92406</v>
      </c>
      <c r="K3454">
        <v>8402</v>
      </c>
      <c r="L3454">
        <f>bbdd_Social_Media_Trends[[#This Row],[Likes]]+bbdd_Social_Media_Trends[[#This Row],[Shares]]+bbdd_Social_Media_Trends[[#This Row],[Comments]]</f>
        <v>151502</v>
      </c>
      <c r="M3454">
        <f>bbdd_Social_Media_Trends[[#This Row],[Interactions]]/bbdd_Social_Media_Trends[[#This Row],[Views]]</f>
        <v>3.7418054924039879E-2</v>
      </c>
      <c r="N3454" s="1" t="s">
        <v>16</v>
      </c>
      <c r="O3454" s="4">
        <f t="shared" si="53"/>
        <v>0</v>
      </c>
    </row>
    <row r="3455" spans="1:15">
      <c r="A3455" s="1" t="s">
        <v>3495</v>
      </c>
      <c r="B3455" s="2">
        <v>44939</v>
      </c>
      <c r="C3455" s="13" t="str">
        <f>TEXT(bbdd_Social_Media_Trends[[#This Row],[Post_Date]],"aaaa-mm")</f>
        <v>2023-01</v>
      </c>
      <c r="D3455" s="1" t="s">
        <v>12</v>
      </c>
      <c r="E3455" s="1" t="s">
        <v>49</v>
      </c>
      <c r="F3455" s="1" t="s">
        <v>41</v>
      </c>
      <c r="G3455" s="1" t="s">
        <v>28</v>
      </c>
      <c r="H3455">
        <v>705135</v>
      </c>
      <c r="I3455">
        <v>126785</v>
      </c>
      <c r="J3455">
        <v>67006</v>
      </c>
      <c r="K3455">
        <v>35860</v>
      </c>
      <c r="L3455">
        <f>bbdd_Social_Media_Trends[[#This Row],[Likes]]+bbdd_Social_Media_Trends[[#This Row],[Shares]]+bbdd_Social_Media_Trends[[#This Row],[Comments]]</f>
        <v>229651</v>
      </c>
      <c r="M3455">
        <f>bbdd_Social_Media_Trends[[#This Row],[Interactions]]/bbdd_Social_Media_Trends[[#This Row],[Views]]</f>
        <v>0.32568373432037839</v>
      </c>
      <c r="N3455" s="1" t="s">
        <v>29</v>
      </c>
      <c r="O3455" s="4">
        <f t="shared" si="53"/>
        <v>0</v>
      </c>
    </row>
    <row r="3456" spans="1:15">
      <c r="A3456" s="1" t="s">
        <v>3496</v>
      </c>
      <c r="B3456" s="2">
        <v>45122</v>
      </c>
      <c r="C3456" s="13" t="str">
        <f>TEXT(bbdd_Social_Media_Trends[[#This Row],[Post_Date]],"aaaa-mm")</f>
        <v>2023-07</v>
      </c>
      <c r="D3456" s="1" t="s">
        <v>18</v>
      </c>
      <c r="E3456" s="1" t="s">
        <v>13</v>
      </c>
      <c r="F3456" s="1" t="s">
        <v>32</v>
      </c>
      <c r="G3456" s="1" t="s">
        <v>25</v>
      </c>
      <c r="H3456">
        <v>3253451</v>
      </c>
      <c r="I3456">
        <v>65643</v>
      </c>
      <c r="J3456">
        <v>21278</v>
      </c>
      <c r="K3456">
        <v>14353</v>
      </c>
      <c r="L3456">
        <f>bbdd_Social_Media_Trends[[#This Row],[Likes]]+bbdd_Social_Media_Trends[[#This Row],[Shares]]+bbdd_Social_Media_Trends[[#This Row],[Comments]]</f>
        <v>101274</v>
      </c>
      <c r="M3456">
        <f>bbdd_Social_Media_Trends[[#This Row],[Interactions]]/bbdd_Social_Media_Trends[[#This Row],[Views]]</f>
        <v>3.1128177433746504E-2</v>
      </c>
      <c r="N3456" s="1" t="s">
        <v>29</v>
      </c>
      <c r="O3456" s="4">
        <f t="shared" si="53"/>
        <v>0</v>
      </c>
    </row>
    <row r="3457" spans="1:15">
      <c r="A3457" s="1" t="s">
        <v>3497</v>
      </c>
      <c r="B3457" s="2">
        <v>45046</v>
      </c>
      <c r="C3457" s="13" t="str">
        <f>TEXT(bbdd_Social_Media_Trends[[#This Row],[Post_Date]],"aaaa-mm")</f>
        <v>2023-04</v>
      </c>
      <c r="D3457" s="1" t="s">
        <v>18</v>
      </c>
      <c r="E3457" s="1" t="s">
        <v>52</v>
      </c>
      <c r="F3457" s="1" t="s">
        <v>36</v>
      </c>
      <c r="G3457" s="1" t="s">
        <v>21</v>
      </c>
      <c r="H3457">
        <v>52567</v>
      </c>
      <c r="I3457">
        <v>309679</v>
      </c>
      <c r="J3457">
        <v>88484</v>
      </c>
      <c r="K3457">
        <v>2957</v>
      </c>
      <c r="L3457">
        <f>bbdd_Social_Media_Trends[[#This Row],[Likes]]+bbdd_Social_Media_Trends[[#This Row],[Shares]]+bbdd_Social_Media_Trends[[#This Row],[Comments]]</f>
        <v>401120</v>
      </c>
      <c r="M3457">
        <f>bbdd_Social_Media_Trends[[#This Row],[Interactions]]/bbdd_Social_Media_Trends[[#This Row],[Views]]</f>
        <v>7.630642798714022</v>
      </c>
      <c r="N3457" s="1" t="s">
        <v>29</v>
      </c>
      <c r="O3457" s="4">
        <f t="shared" si="53"/>
        <v>0</v>
      </c>
    </row>
    <row r="3458" spans="1:15">
      <c r="A3458" s="1" t="s">
        <v>3498</v>
      </c>
      <c r="B3458" s="2">
        <v>44579</v>
      </c>
      <c r="C3458" s="13" t="str">
        <f>TEXT(bbdd_Social_Media_Trends[[#This Row],[Post_Date]],"aaaa-mm")</f>
        <v>2022-01</v>
      </c>
      <c r="D3458" s="1" t="s">
        <v>27</v>
      </c>
      <c r="E3458" s="1" t="s">
        <v>19</v>
      </c>
      <c r="F3458" s="1" t="s">
        <v>47</v>
      </c>
      <c r="G3458" s="1" t="s">
        <v>28</v>
      </c>
      <c r="H3458">
        <v>3989382</v>
      </c>
      <c r="I3458">
        <v>155733</v>
      </c>
      <c r="J3458">
        <v>30200</v>
      </c>
      <c r="K3458">
        <v>23283</v>
      </c>
      <c r="L3458">
        <f>bbdd_Social_Media_Trends[[#This Row],[Likes]]+bbdd_Social_Media_Trends[[#This Row],[Shares]]+bbdd_Social_Media_Trends[[#This Row],[Comments]]</f>
        <v>209216</v>
      </c>
      <c r="M3458">
        <f>bbdd_Social_Media_Trends[[#This Row],[Interactions]]/bbdd_Social_Media_Trends[[#This Row],[Views]]</f>
        <v>5.2443210502278299E-2</v>
      </c>
      <c r="N3458" s="1" t="s">
        <v>16</v>
      </c>
      <c r="O3458" s="4">
        <f t="shared" ref="O3458:O3521" si="54">IF(ISERROR(VLOOKUP(A3458,A3459:A8456,1,FALSE)),0, 1)</f>
        <v>0</v>
      </c>
    </row>
    <row r="3459" spans="1:15">
      <c r="A3459" s="1" t="s">
        <v>3499</v>
      </c>
      <c r="B3459" s="2">
        <v>45097</v>
      </c>
      <c r="C3459" s="13" t="str">
        <f>TEXT(bbdd_Social_Media_Trends[[#This Row],[Post_Date]],"aaaa-mm")</f>
        <v>2023-06</v>
      </c>
      <c r="D3459" s="1" t="s">
        <v>27</v>
      </c>
      <c r="E3459" s="1" t="s">
        <v>19</v>
      </c>
      <c r="F3459" s="1" t="s">
        <v>36</v>
      </c>
      <c r="G3459" s="1" t="s">
        <v>44</v>
      </c>
      <c r="H3459">
        <v>768503</v>
      </c>
      <c r="I3459">
        <v>349119</v>
      </c>
      <c r="J3459">
        <v>19350</v>
      </c>
      <c r="K3459">
        <v>17093</v>
      </c>
      <c r="L3459">
        <f>bbdd_Social_Media_Trends[[#This Row],[Likes]]+bbdd_Social_Media_Trends[[#This Row],[Shares]]+bbdd_Social_Media_Trends[[#This Row],[Comments]]</f>
        <v>385562</v>
      </c>
      <c r="M3459">
        <f>bbdd_Social_Media_Trends[[#This Row],[Interactions]]/bbdd_Social_Media_Trends[[#This Row],[Views]]</f>
        <v>0.50170526334965515</v>
      </c>
      <c r="N3459" s="1" t="s">
        <v>16</v>
      </c>
      <c r="O3459" s="4">
        <f t="shared" si="54"/>
        <v>0</v>
      </c>
    </row>
    <row r="3460" spans="1:15">
      <c r="A3460" s="1" t="s">
        <v>3500</v>
      </c>
      <c r="B3460" s="2">
        <v>44791</v>
      </c>
      <c r="C3460" s="13" t="str">
        <f>TEXT(bbdd_Social_Media_Trends[[#This Row],[Post_Date]],"aaaa-mm")</f>
        <v>2022-08</v>
      </c>
      <c r="D3460" s="1" t="s">
        <v>18</v>
      </c>
      <c r="E3460" s="1" t="s">
        <v>57</v>
      </c>
      <c r="F3460" s="1" t="s">
        <v>32</v>
      </c>
      <c r="G3460" s="1" t="s">
        <v>44</v>
      </c>
      <c r="H3460">
        <v>127793</v>
      </c>
      <c r="I3460">
        <v>40339</v>
      </c>
      <c r="J3460">
        <v>80645</v>
      </c>
      <c r="K3460">
        <v>23618</v>
      </c>
      <c r="L3460">
        <f>bbdd_Social_Media_Trends[[#This Row],[Likes]]+bbdd_Social_Media_Trends[[#This Row],[Shares]]+bbdd_Social_Media_Trends[[#This Row],[Comments]]</f>
        <v>144602</v>
      </c>
      <c r="M3460">
        <f>bbdd_Social_Media_Trends[[#This Row],[Interactions]]/bbdd_Social_Media_Trends[[#This Row],[Views]]</f>
        <v>1.1315330260655905</v>
      </c>
      <c r="N3460" s="1" t="s">
        <v>29</v>
      </c>
      <c r="O3460" s="4">
        <f t="shared" si="54"/>
        <v>0</v>
      </c>
    </row>
    <row r="3461" spans="1:15">
      <c r="A3461" s="1" t="s">
        <v>3501</v>
      </c>
      <c r="B3461" s="2">
        <v>44869</v>
      </c>
      <c r="C3461" s="13" t="str">
        <f>TEXT(bbdd_Social_Media_Trends[[#This Row],[Post_Date]],"aaaa-mm")</f>
        <v>2022-11</v>
      </c>
      <c r="D3461" s="1" t="s">
        <v>27</v>
      </c>
      <c r="E3461" s="1" t="s">
        <v>35</v>
      </c>
      <c r="F3461" s="1" t="s">
        <v>32</v>
      </c>
      <c r="G3461" s="1" t="s">
        <v>25</v>
      </c>
      <c r="H3461">
        <v>4967107</v>
      </c>
      <c r="I3461">
        <v>274462</v>
      </c>
      <c r="J3461">
        <v>64773</v>
      </c>
      <c r="K3461">
        <v>15759</v>
      </c>
      <c r="L3461">
        <f>bbdd_Social_Media_Trends[[#This Row],[Likes]]+bbdd_Social_Media_Trends[[#This Row],[Shares]]+bbdd_Social_Media_Trends[[#This Row],[Comments]]</f>
        <v>354994</v>
      </c>
      <c r="M3461">
        <f>bbdd_Social_Media_Trends[[#This Row],[Interactions]]/bbdd_Social_Media_Trends[[#This Row],[Views]]</f>
        <v>7.1468965738004028E-2</v>
      </c>
      <c r="N3461" s="1" t="s">
        <v>22</v>
      </c>
      <c r="O3461" s="4">
        <f t="shared" si="54"/>
        <v>0</v>
      </c>
    </row>
    <row r="3462" spans="1:15">
      <c r="A3462" s="1" t="s">
        <v>3502</v>
      </c>
      <c r="B3462" s="2">
        <v>45199</v>
      </c>
      <c r="C3462" s="13" t="str">
        <f>TEXT(bbdd_Social_Media_Trends[[#This Row],[Post_Date]],"aaaa-mm")</f>
        <v>2023-09</v>
      </c>
      <c r="D3462" s="1" t="s">
        <v>27</v>
      </c>
      <c r="E3462" s="1" t="s">
        <v>46</v>
      </c>
      <c r="F3462" s="1" t="s">
        <v>47</v>
      </c>
      <c r="G3462" s="1" t="s">
        <v>50</v>
      </c>
      <c r="H3462">
        <v>3425790</v>
      </c>
      <c r="I3462">
        <v>417433</v>
      </c>
      <c r="J3462">
        <v>84158</v>
      </c>
      <c r="K3462">
        <v>25422</v>
      </c>
      <c r="L3462">
        <f>bbdd_Social_Media_Trends[[#This Row],[Likes]]+bbdd_Social_Media_Trends[[#This Row],[Shares]]+bbdd_Social_Media_Trends[[#This Row],[Comments]]</f>
        <v>527013</v>
      </c>
      <c r="M3462">
        <f>bbdd_Social_Media_Trends[[#This Row],[Interactions]]/bbdd_Social_Media_Trends[[#This Row],[Views]]</f>
        <v>0.15383692520557302</v>
      </c>
      <c r="N3462" s="1" t="s">
        <v>22</v>
      </c>
      <c r="O3462" s="4">
        <f t="shared" si="54"/>
        <v>0</v>
      </c>
    </row>
    <row r="3463" spans="1:15">
      <c r="A3463" s="1" t="s">
        <v>3503</v>
      </c>
      <c r="B3463" s="2">
        <v>45211</v>
      </c>
      <c r="C3463" s="13" t="str">
        <f>TEXT(bbdd_Social_Media_Trends[[#This Row],[Post_Date]],"aaaa-mm")</f>
        <v>2023-10</v>
      </c>
      <c r="D3463" s="1" t="s">
        <v>12</v>
      </c>
      <c r="E3463" s="1" t="s">
        <v>46</v>
      </c>
      <c r="F3463" s="1" t="s">
        <v>32</v>
      </c>
      <c r="G3463" s="1" t="s">
        <v>60</v>
      </c>
      <c r="H3463">
        <v>4443859</v>
      </c>
      <c r="I3463">
        <v>232983</v>
      </c>
      <c r="J3463">
        <v>69639</v>
      </c>
      <c r="K3463">
        <v>42693</v>
      </c>
      <c r="L3463">
        <f>bbdd_Social_Media_Trends[[#This Row],[Likes]]+bbdd_Social_Media_Trends[[#This Row],[Shares]]+bbdd_Social_Media_Trends[[#This Row],[Comments]]</f>
        <v>345315</v>
      </c>
      <c r="M3463">
        <f>bbdd_Social_Media_Trends[[#This Row],[Interactions]]/bbdd_Social_Media_Trends[[#This Row],[Views]]</f>
        <v>7.7706110837450063E-2</v>
      </c>
      <c r="N3463" s="1" t="s">
        <v>22</v>
      </c>
      <c r="O3463" s="4">
        <f t="shared" si="54"/>
        <v>0</v>
      </c>
    </row>
    <row r="3464" spans="1:15">
      <c r="A3464" s="1" t="s">
        <v>3504</v>
      </c>
      <c r="B3464" s="2">
        <v>45214</v>
      </c>
      <c r="C3464" s="13" t="str">
        <f>TEXT(bbdd_Social_Media_Trends[[#This Row],[Post_Date]],"aaaa-mm")</f>
        <v>2023-10</v>
      </c>
      <c r="D3464" s="1" t="s">
        <v>24</v>
      </c>
      <c r="E3464" s="1" t="s">
        <v>31</v>
      </c>
      <c r="F3464" s="1" t="s">
        <v>14</v>
      </c>
      <c r="G3464" s="1" t="s">
        <v>21</v>
      </c>
      <c r="H3464">
        <v>3360585</v>
      </c>
      <c r="I3464">
        <v>236038</v>
      </c>
      <c r="J3464">
        <v>32101</v>
      </c>
      <c r="K3464">
        <v>22848</v>
      </c>
      <c r="L3464">
        <f>bbdd_Social_Media_Trends[[#This Row],[Likes]]+bbdd_Social_Media_Trends[[#This Row],[Shares]]+bbdd_Social_Media_Trends[[#This Row],[Comments]]</f>
        <v>290987</v>
      </c>
      <c r="M3464">
        <f>bbdd_Social_Media_Trends[[#This Row],[Interactions]]/bbdd_Social_Media_Trends[[#This Row],[Views]]</f>
        <v>8.6588198185732546E-2</v>
      </c>
      <c r="N3464" s="1" t="s">
        <v>29</v>
      </c>
      <c r="O3464" s="4">
        <f t="shared" si="54"/>
        <v>0</v>
      </c>
    </row>
    <row r="3465" spans="1:15">
      <c r="A3465" s="1" t="s">
        <v>3505</v>
      </c>
      <c r="B3465" s="2">
        <v>44659</v>
      </c>
      <c r="C3465" s="13" t="str">
        <f>TEXT(bbdd_Social_Media_Trends[[#This Row],[Post_Date]],"aaaa-mm")</f>
        <v>2022-04</v>
      </c>
      <c r="D3465" s="1" t="s">
        <v>18</v>
      </c>
      <c r="E3465" s="1" t="s">
        <v>35</v>
      </c>
      <c r="F3465" s="1" t="s">
        <v>20</v>
      </c>
      <c r="G3465" s="1" t="s">
        <v>25</v>
      </c>
      <c r="H3465">
        <v>186228</v>
      </c>
      <c r="I3465">
        <v>313554</v>
      </c>
      <c r="J3465">
        <v>35669</v>
      </c>
      <c r="K3465">
        <v>29462</v>
      </c>
      <c r="L3465">
        <f>bbdd_Social_Media_Trends[[#This Row],[Likes]]+bbdd_Social_Media_Trends[[#This Row],[Shares]]+bbdd_Social_Media_Trends[[#This Row],[Comments]]</f>
        <v>378685</v>
      </c>
      <c r="M3465">
        <f>bbdd_Social_Media_Trends[[#This Row],[Interactions]]/bbdd_Social_Media_Trends[[#This Row],[Views]]</f>
        <v>2.033448246235797</v>
      </c>
      <c r="N3465" s="1" t="s">
        <v>22</v>
      </c>
      <c r="O3465" s="4">
        <f t="shared" si="54"/>
        <v>0</v>
      </c>
    </row>
    <row r="3466" spans="1:15">
      <c r="A3466" s="1" t="s">
        <v>3506</v>
      </c>
      <c r="B3466" s="2">
        <v>45264</v>
      </c>
      <c r="C3466" s="13" t="str">
        <f>TEXT(bbdd_Social_Media_Trends[[#This Row],[Post_Date]],"aaaa-mm")</f>
        <v>2023-12</v>
      </c>
      <c r="D3466" s="1" t="s">
        <v>12</v>
      </c>
      <c r="E3466" s="1" t="s">
        <v>13</v>
      </c>
      <c r="F3466" s="1" t="s">
        <v>41</v>
      </c>
      <c r="G3466" s="1" t="s">
        <v>50</v>
      </c>
      <c r="H3466">
        <v>912265</v>
      </c>
      <c r="I3466">
        <v>111049</v>
      </c>
      <c r="J3466">
        <v>54953</v>
      </c>
      <c r="K3466">
        <v>692</v>
      </c>
      <c r="L3466">
        <f>bbdd_Social_Media_Trends[[#This Row],[Likes]]+bbdd_Social_Media_Trends[[#This Row],[Shares]]+bbdd_Social_Media_Trends[[#This Row],[Comments]]</f>
        <v>166694</v>
      </c>
      <c r="M3466">
        <f>bbdd_Social_Media_Trends[[#This Row],[Interactions]]/bbdd_Social_Media_Trends[[#This Row],[Views]]</f>
        <v>0.18272541421626393</v>
      </c>
      <c r="N3466" s="1" t="s">
        <v>22</v>
      </c>
      <c r="O3466" s="4">
        <f t="shared" si="54"/>
        <v>0</v>
      </c>
    </row>
    <row r="3467" spans="1:15">
      <c r="A3467" s="1" t="s">
        <v>3507</v>
      </c>
      <c r="B3467" s="2">
        <v>44924</v>
      </c>
      <c r="C3467" s="13" t="str">
        <f>TEXT(bbdd_Social_Media_Trends[[#This Row],[Post_Date]],"aaaa-mm")</f>
        <v>2022-12</v>
      </c>
      <c r="D3467" s="1" t="s">
        <v>18</v>
      </c>
      <c r="E3467" s="1" t="s">
        <v>59</v>
      </c>
      <c r="F3467" s="1" t="s">
        <v>36</v>
      </c>
      <c r="G3467" s="1" t="s">
        <v>50</v>
      </c>
      <c r="H3467">
        <v>1566853</v>
      </c>
      <c r="I3467">
        <v>216701</v>
      </c>
      <c r="J3467">
        <v>96557</v>
      </c>
      <c r="K3467">
        <v>24597</v>
      </c>
      <c r="L3467">
        <f>bbdd_Social_Media_Trends[[#This Row],[Likes]]+bbdd_Social_Media_Trends[[#This Row],[Shares]]+bbdd_Social_Media_Trends[[#This Row],[Comments]]</f>
        <v>337855</v>
      </c>
      <c r="M3467">
        <f>bbdd_Social_Media_Trends[[#This Row],[Interactions]]/bbdd_Social_Media_Trends[[#This Row],[Views]]</f>
        <v>0.2156264818716242</v>
      </c>
      <c r="N3467" s="1" t="s">
        <v>16</v>
      </c>
      <c r="O3467" s="4">
        <f t="shared" si="54"/>
        <v>0</v>
      </c>
    </row>
    <row r="3468" spans="1:15">
      <c r="A3468" s="1" t="s">
        <v>3508</v>
      </c>
      <c r="B3468" s="2">
        <v>44619</v>
      </c>
      <c r="C3468" s="13" t="str">
        <f>TEXT(bbdd_Social_Media_Trends[[#This Row],[Post_Date]],"aaaa-mm")</f>
        <v>2022-02</v>
      </c>
      <c r="D3468" s="1" t="s">
        <v>12</v>
      </c>
      <c r="E3468" s="1" t="s">
        <v>31</v>
      </c>
      <c r="F3468" s="1" t="s">
        <v>32</v>
      </c>
      <c r="G3468" s="1" t="s">
        <v>15</v>
      </c>
      <c r="H3468">
        <v>702173</v>
      </c>
      <c r="I3468">
        <v>381320</v>
      </c>
      <c r="J3468">
        <v>60666</v>
      </c>
      <c r="K3468">
        <v>27650</v>
      </c>
      <c r="L3468">
        <f>bbdd_Social_Media_Trends[[#This Row],[Likes]]+bbdd_Social_Media_Trends[[#This Row],[Shares]]+bbdd_Social_Media_Trends[[#This Row],[Comments]]</f>
        <v>469636</v>
      </c>
      <c r="M3468">
        <f>bbdd_Social_Media_Trends[[#This Row],[Interactions]]/bbdd_Social_Media_Trends[[#This Row],[Views]]</f>
        <v>0.66883232479745025</v>
      </c>
      <c r="N3468" s="1" t="s">
        <v>16</v>
      </c>
      <c r="O3468" s="4">
        <f t="shared" si="54"/>
        <v>0</v>
      </c>
    </row>
    <row r="3469" spans="1:15">
      <c r="A3469" s="1" t="s">
        <v>3509</v>
      </c>
      <c r="B3469" s="2">
        <v>44896</v>
      </c>
      <c r="C3469" s="13" t="str">
        <f>TEXT(bbdd_Social_Media_Trends[[#This Row],[Post_Date]],"aaaa-mm")</f>
        <v>2022-12</v>
      </c>
      <c r="D3469" s="1" t="s">
        <v>27</v>
      </c>
      <c r="E3469" s="1" t="s">
        <v>39</v>
      </c>
      <c r="F3469" s="1" t="s">
        <v>47</v>
      </c>
      <c r="G3469" s="1" t="s">
        <v>60</v>
      </c>
      <c r="H3469">
        <v>3445802</v>
      </c>
      <c r="I3469">
        <v>140342</v>
      </c>
      <c r="J3469">
        <v>85613</v>
      </c>
      <c r="K3469">
        <v>45114</v>
      </c>
      <c r="L3469">
        <f>bbdd_Social_Media_Trends[[#This Row],[Likes]]+bbdd_Social_Media_Trends[[#This Row],[Shares]]+bbdd_Social_Media_Trends[[#This Row],[Comments]]</f>
        <v>271069</v>
      </c>
      <c r="M3469">
        <f>bbdd_Social_Media_Trends[[#This Row],[Interactions]]/bbdd_Social_Media_Trends[[#This Row],[Views]]</f>
        <v>7.8666446882322313E-2</v>
      </c>
      <c r="N3469" s="1" t="s">
        <v>29</v>
      </c>
      <c r="O3469" s="4">
        <f t="shared" si="54"/>
        <v>0</v>
      </c>
    </row>
    <row r="3470" spans="1:15">
      <c r="A3470" s="1" t="s">
        <v>3510</v>
      </c>
      <c r="B3470" s="2">
        <v>45098</v>
      </c>
      <c r="C3470" s="13" t="str">
        <f>TEXT(bbdd_Social_Media_Trends[[#This Row],[Post_Date]],"aaaa-mm")</f>
        <v>2023-06</v>
      </c>
      <c r="D3470" s="1" t="s">
        <v>18</v>
      </c>
      <c r="E3470" s="1" t="s">
        <v>35</v>
      </c>
      <c r="F3470" s="1" t="s">
        <v>20</v>
      </c>
      <c r="G3470" s="1" t="s">
        <v>15</v>
      </c>
      <c r="H3470">
        <v>1788764</v>
      </c>
      <c r="I3470">
        <v>303395</v>
      </c>
      <c r="J3470">
        <v>28692</v>
      </c>
      <c r="K3470">
        <v>43483</v>
      </c>
      <c r="L3470">
        <f>bbdd_Social_Media_Trends[[#This Row],[Likes]]+bbdd_Social_Media_Trends[[#This Row],[Shares]]+bbdd_Social_Media_Trends[[#This Row],[Comments]]</f>
        <v>375570</v>
      </c>
      <c r="M3470">
        <f>bbdd_Social_Media_Trends[[#This Row],[Interactions]]/bbdd_Social_Media_Trends[[#This Row],[Views]]</f>
        <v>0.20996062085328193</v>
      </c>
      <c r="N3470" s="1" t="s">
        <v>29</v>
      </c>
      <c r="O3470" s="4">
        <f t="shared" si="54"/>
        <v>0</v>
      </c>
    </row>
    <row r="3471" spans="1:15">
      <c r="A3471" s="1" t="s">
        <v>3511</v>
      </c>
      <c r="B3471" s="2">
        <v>44717</v>
      </c>
      <c r="C3471" s="13" t="str">
        <f>TEXT(bbdd_Social_Media_Trends[[#This Row],[Post_Date]],"aaaa-mm")</f>
        <v>2022-06</v>
      </c>
      <c r="D3471" s="1" t="s">
        <v>24</v>
      </c>
      <c r="E3471" s="1" t="s">
        <v>49</v>
      </c>
      <c r="F3471" s="1" t="s">
        <v>14</v>
      </c>
      <c r="G3471" s="1" t="s">
        <v>60</v>
      </c>
      <c r="H3471">
        <v>4743356</v>
      </c>
      <c r="I3471">
        <v>295952</v>
      </c>
      <c r="J3471">
        <v>77148</v>
      </c>
      <c r="K3471">
        <v>30831</v>
      </c>
      <c r="L3471">
        <f>bbdd_Social_Media_Trends[[#This Row],[Likes]]+bbdd_Social_Media_Trends[[#This Row],[Shares]]+bbdd_Social_Media_Trends[[#This Row],[Comments]]</f>
        <v>403931</v>
      </c>
      <c r="M3471">
        <f>bbdd_Social_Media_Trends[[#This Row],[Interactions]]/bbdd_Social_Media_Trends[[#This Row],[Views]]</f>
        <v>8.5157217801067428E-2</v>
      </c>
      <c r="N3471" s="1" t="s">
        <v>16</v>
      </c>
      <c r="O3471" s="4">
        <f t="shared" si="54"/>
        <v>0</v>
      </c>
    </row>
    <row r="3472" spans="1:15">
      <c r="A3472" s="1" t="s">
        <v>3512</v>
      </c>
      <c r="B3472" s="2">
        <v>44972</v>
      </c>
      <c r="C3472" s="13" t="str">
        <f>TEXT(bbdd_Social_Media_Trends[[#This Row],[Post_Date]],"aaaa-mm")</f>
        <v>2023-02</v>
      </c>
      <c r="D3472" s="1" t="s">
        <v>12</v>
      </c>
      <c r="E3472" s="1" t="s">
        <v>19</v>
      </c>
      <c r="F3472" s="1" t="s">
        <v>41</v>
      </c>
      <c r="G3472" s="1" t="s">
        <v>15</v>
      </c>
      <c r="H3472">
        <v>3692645</v>
      </c>
      <c r="I3472">
        <v>319764</v>
      </c>
      <c r="J3472">
        <v>11677</v>
      </c>
      <c r="K3472">
        <v>32150</v>
      </c>
      <c r="L3472">
        <f>bbdd_Social_Media_Trends[[#This Row],[Likes]]+bbdd_Social_Media_Trends[[#This Row],[Shares]]+bbdd_Social_Media_Trends[[#This Row],[Comments]]</f>
        <v>363591</v>
      </c>
      <c r="M3472">
        <f>bbdd_Social_Media_Trends[[#This Row],[Interactions]]/bbdd_Social_Media_Trends[[#This Row],[Views]]</f>
        <v>9.8463567442849231E-2</v>
      </c>
      <c r="N3472" s="1" t="s">
        <v>22</v>
      </c>
      <c r="O3472" s="4">
        <f t="shared" si="54"/>
        <v>0</v>
      </c>
    </row>
    <row r="3473" spans="1:15">
      <c r="A3473" s="1" t="s">
        <v>3513</v>
      </c>
      <c r="B3473" s="2">
        <v>45225</v>
      </c>
      <c r="C3473" s="13" t="str">
        <f>TEXT(bbdd_Social_Media_Trends[[#This Row],[Post_Date]],"aaaa-mm")</f>
        <v>2023-10</v>
      </c>
      <c r="D3473" s="1" t="s">
        <v>27</v>
      </c>
      <c r="E3473" s="1" t="s">
        <v>35</v>
      </c>
      <c r="F3473" s="1" t="s">
        <v>36</v>
      </c>
      <c r="G3473" s="1" t="s">
        <v>50</v>
      </c>
      <c r="H3473">
        <v>2530285</v>
      </c>
      <c r="I3473">
        <v>414472</v>
      </c>
      <c r="J3473">
        <v>74687</v>
      </c>
      <c r="K3473">
        <v>25953</v>
      </c>
      <c r="L3473">
        <f>bbdd_Social_Media_Trends[[#This Row],[Likes]]+bbdd_Social_Media_Trends[[#This Row],[Shares]]+bbdd_Social_Media_Trends[[#This Row],[Comments]]</f>
        <v>515112</v>
      </c>
      <c r="M3473">
        <f>bbdd_Social_Media_Trends[[#This Row],[Interactions]]/bbdd_Social_Media_Trends[[#This Row],[Views]]</f>
        <v>0.20357864825503846</v>
      </c>
      <c r="N3473" s="1" t="s">
        <v>22</v>
      </c>
      <c r="O3473" s="4">
        <f t="shared" si="54"/>
        <v>0</v>
      </c>
    </row>
    <row r="3474" spans="1:15">
      <c r="A3474" s="1" t="s">
        <v>3514</v>
      </c>
      <c r="B3474" s="2">
        <v>44884</v>
      </c>
      <c r="C3474" s="13" t="str">
        <f>TEXT(bbdd_Social_Media_Trends[[#This Row],[Post_Date]],"aaaa-mm")</f>
        <v>2022-11</v>
      </c>
      <c r="D3474" s="1" t="s">
        <v>24</v>
      </c>
      <c r="E3474" s="1" t="s">
        <v>49</v>
      </c>
      <c r="F3474" s="1" t="s">
        <v>32</v>
      </c>
      <c r="G3474" s="1" t="s">
        <v>25</v>
      </c>
      <c r="H3474">
        <v>2846932</v>
      </c>
      <c r="I3474">
        <v>17837</v>
      </c>
      <c r="J3474">
        <v>54028</v>
      </c>
      <c r="K3474">
        <v>22737</v>
      </c>
      <c r="L3474">
        <f>bbdd_Social_Media_Trends[[#This Row],[Likes]]+bbdd_Social_Media_Trends[[#This Row],[Shares]]+bbdd_Social_Media_Trends[[#This Row],[Comments]]</f>
        <v>94602</v>
      </c>
      <c r="M3474">
        <f>bbdd_Social_Media_Trends[[#This Row],[Interactions]]/bbdd_Social_Media_Trends[[#This Row],[Views]]</f>
        <v>3.3229455427807898E-2</v>
      </c>
      <c r="N3474" s="1" t="s">
        <v>16</v>
      </c>
      <c r="O3474" s="4">
        <f t="shared" si="54"/>
        <v>0</v>
      </c>
    </row>
    <row r="3475" spans="1:15">
      <c r="A3475" s="1" t="s">
        <v>3515</v>
      </c>
      <c r="B3475" s="2">
        <v>44825</v>
      </c>
      <c r="C3475" s="13" t="str">
        <f>TEXT(bbdd_Social_Media_Trends[[#This Row],[Post_Date]],"aaaa-mm")</f>
        <v>2022-09</v>
      </c>
      <c r="D3475" s="1" t="s">
        <v>27</v>
      </c>
      <c r="E3475" s="1" t="s">
        <v>49</v>
      </c>
      <c r="F3475" s="1" t="s">
        <v>14</v>
      </c>
      <c r="G3475" s="1" t="s">
        <v>28</v>
      </c>
      <c r="H3475">
        <v>3242568</v>
      </c>
      <c r="I3475">
        <v>193072</v>
      </c>
      <c r="J3475">
        <v>70245</v>
      </c>
      <c r="K3475">
        <v>36723</v>
      </c>
      <c r="L3475">
        <f>bbdd_Social_Media_Trends[[#This Row],[Likes]]+bbdd_Social_Media_Trends[[#This Row],[Shares]]+bbdd_Social_Media_Trends[[#This Row],[Comments]]</f>
        <v>300040</v>
      </c>
      <c r="M3475">
        <f>bbdd_Social_Media_Trends[[#This Row],[Interactions]]/bbdd_Social_Media_Trends[[#This Row],[Views]]</f>
        <v>9.2531598412122731E-2</v>
      </c>
      <c r="N3475" s="1" t="s">
        <v>16</v>
      </c>
      <c r="O3475" s="4">
        <f t="shared" si="54"/>
        <v>0</v>
      </c>
    </row>
    <row r="3476" spans="1:15">
      <c r="A3476" s="1" t="s">
        <v>3516</v>
      </c>
      <c r="B3476" s="2">
        <v>45259</v>
      </c>
      <c r="C3476" s="13" t="str">
        <f>TEXT(bbdd_Social_Media_Trends[[#This Row],[Post_Date]],"aaaa-mm")</f>
        <v>2023-11</v>
      </c>
      <c r="D3476" s="1" t="s">
        <v>27</v>
      </c>
      <c r="E3476" s="1" t="s">
        <v>39</v>
      </c>
      <c r="F3476" s="1" t="s">
        <v>41</v>
      </c>
      <c r="G3476" s="1" t="s">
        <v>60</v>
      </c>
      <c r="H3476">
        <v>589546</v>
      </c>
      <c r="I3476">
        <v>124089</v>
      </c>
      <c r="J3476">
        <v>14148</v>
      </c>
      <c r="K3476">
        <v>29003</v>
      </c>
      <c r="L3476">
        <f>bbdd_Social_Media_Trends[[#This Row],[Likes]]+bbdd_Social_Media_Trends[[#This Row],[Shares]]+bbdd_Social_Media_Trends[[#This Row],[Comments]]</f>
        <v>167240</v>
      </c>
      <c r="M3476">
        <f>bbdd_Social_Media_Trends[[#This Row],[Interactions]]/bbdd_Social_Media_Trends[[#This Row],[Views]]</f>
        <v>0.28367591332991826</v>
      </c>
      <c r="N3476" s="1" t="s">
        <v>29</v>
      </c>
      <c r="O3476" s="4">
        <f t="shared" si="54"/>
        <v>0</v>
      </c>
    </row>
    <row r="3477" spans="1:15">
      <c r="A3477" s="1" t="s">
        <v>3517</v>
      </c>
      <c r="B3477" s="2">
        <v>44995</v>
      </c>
      <c r="C3477" s="13" t="str">
        <f>TEXT(bbdd_Social_Media_Trends[[#This Row],[Post_Date]],"aaaa-mm")</f>
        <v>2023-03</v>
      </c>
      <c r="D3477" s="1" t="s">
        <v>27</v>
      </c>
      <c r="E3477" s="1" t="s">
        <v>13</v>
      </c>
      <c r="F3477" s="1" t="s">
        <v>20</v>
      </c>
      <c r="G3477" s="1" t="s">
        <v>44</v>
      </c>
      <c r="H3477">
        <v>2285068</v>
      </c>
      <c r="I3477">
        <v>54058</v>
      </c>
      <c r="J3477">
        <v>39176</v>
      </c>
      <c r="K3477">
        <v>17363</v>
      </c>
      <c r="L3477">
        <f>bbdd_Social_Media_Trends[[#This Row],[Likes]]+bbdd_Social_Media_Trends[[#This Row],[Shares]]+bbdd_Social_Media_Trends[[#This Row],[Comments]]</f>
        <v>110597</v>
      </c>
      <c r="M3477">
        <f>bbdd_Social_Media_Trends[[#This Row],[Interactions]]/bbdd_Social_Media_Trends[[#This Row],[Views]]</f>
        <v>4.839987256396746E-2</v>
      </c>
      <c r="N3477" s="1" t="s">
        <v>22</v>
      </c>
      <c r="O3477" s="4">
        <f t="shared" si="54"/>
        <v>0</v>
      </c>
    </row>
    <row r="3478" spans="1:15">
      <c r="A3478" s="1" t="s">
        <v>3518</v>
      </c>
      <c r="B3478" s="2">
        <v>45001</v>
      </c>
      <c r="C3478" s="13" t="str">
        <f>TEXT(bbdd_Social_Media_Trends[[#This Row],[Post_Date]],"aaaa-mm")</f>
        <v>2023-03</v>
      </c>
      <c r="D3478" s="1" t="s">
        <v>27</v>
      </c>
      <c r="E3478" s="1" t="s">
        <v>59</v>
      </c>
      <c r="F3478" s="1" t="s">
        <v>47</v>
      </c>
      <c r="G3478" s="1" t="s">
        <v>21</v>
      </c>
      <c r="H3478">
        <v>2079129</v>
      </c>
      <c r="I3478">
        <v>345250</v>
      </c>
      <c r="J3478">
        <v>56296</v>
      </c>
      <c r="K3478">
        <v>21081</v>
      </c>
      <c r="L3478">
        <f>bbdd_Social_Media_Trends[[#This Row],[Likes]]+bbdd_Social_Media_Trends[[#This Row],[Shares]]+bbdd_Social_Media_Trends[[#This Row],[Comments]]</f>
        <v>422627</v>
      </c>
      <c r="M3478">
        <f>bbdd_Social_Media_Trends[[#This Row],[Interactions]]/bbdd_Social_Media_Trends[[#This Row],[Views]]</f>
        <v>0.20327117749788493</v>
      </c>
      <c r="N3478" s="1" t="s">
        <v>22</v>
      </c>
      <c r="O3478" s="4">
        <f t="shared" si="54"/>
        <v>0</v>
      </c>
    </row>
    <row r="3479" spans="1:15">
      <c r="A3479" s="1" t="s">
        <v>3519</v>
      </c>
      <c r="B3479" s="2">
        <v>44978</v>
      </c>
      <c r="C3479" s="13" t="str">
        <f>TEXT(bbdd_Social_Media_Trends[[#This Row],[Post_Date]],"aaaa-mm")</f>
        <v>2023-02</v>
      </c>
      <c r="D3479" s="1" t="s">
        <v>12</v>
      </c>
      <c r="E3479" s="1" t="s">
        <v>46</v>
      </c>
      <c r="F3479" s="1" t="s">
        <v>14</v>
      </c>
      <c r="G3479" s="1" t="s">
        <v>37</v>
      </c>
      <c r="H3479">
        <v>311403</v>
      </c>
      <c r="I3479">
        <v>433352</v>
      </c>
      <c r="J3479">
        <v>88133</v>
      </c>
      <c r="K3479">
        <v>31302</v>
      </c>
      <c r="L3479">
        <f>bbdd_Social_Media_Trends[[#This Row],[Likes]]+bbdd_Social_Media_Trends[[#This Row],[Shares]]+bbdd_Social_Media_Trends[[#This Row],[Comments]]</f>
        <v>552787</v>
      </c>
      <c r="M3479">
        <f>bbdd_Social_Media_Trends[[#This Row],[Interactions]]/bbdd_Social_Media_Trends[[#This Row],[Views]]</f>
        <v>1.7751498861603774</v>
      </c>
      <c r="N3479" s="1" t="s">
        <v>16</v>
      </c>
      <c r="O3479" s="4">
        <f t="shared" si="54"/>
        <v>0</v>
      </c>
    </row>
    <row r="3480" spans="1:15">
      <c r="A3480" s="1" t="s">
        <v>3520</v>
      </c>
      <c r="B3480" s="2">
        <v>44722</v>
      </c>
      <c r="C3480" s="13" t="str">
        <f>TEXT(bbdd_Social_Media_Trends[[#This Row],[Post_Date]],"aaaa-mm")</f>
        <v>2022-06</v>
      </c>
      <c r="D3480" s="1" t="s">
        <v>27</v>
      </c>
      <c r="E3480" s="1" t="s">
        <v>59</v>
      </c>
      <c r="F3480" s="1" t="s">
        <v>47</v>
      </c>
      <c r="G3480" s="1" t="s">
        <v>25</v>
      </c>
      <c r="H3480">
        <v>4365393</v>
      </c>
      <c r="I3480">
        <v>41517</v>
      </c>
      <c r="J3480">
        <v>69258</v>
      </c>
      <c r="K3480">
        <v>44490</v>
      </c>
      <c r="L3480">
        <f>bbdd_Social_Media_Trends[[#This Row],[Likes]]+bbdd_Social_Media_Trends[[#This Row],[Shares]]+bbdd_Social_Media_Trends[[#This Row],[Comments]]</f>
        <v>155265</v>
      </c>
      <c r="M3480">
        <f>bbdd_Social_Media_Trends[[#This Row],[Interactions]]/bbdd_Social_Media_Trends[[#This Row],[Views]]</f>
        <v>3.5567244461151608E-2</v>
      </c>
      <c r="N3480" s="1" t="s">
        <v>29</v>
      </c>
      <c r="O3480" s="4">
        <f t="shared" si="54"/>
        <v>0</v>
      </c>
    </row>
    <row r="3481" spans="1:15">
      <c r="A3481" s="1" t="s">
        <v>3521</v>
      </c>
      <c r="B3481" s="2">
        <v>44721</v>
      </c>
      <c r="C3481" s="13" t="str">
        <f>TEXT(bbdd_Social_Media_Trends[[#This Row],[Post_Date]],"aaaa-mm")</f>
        <v>2022-06</v>
      </c>
      <c r="D3481" s="1" t="s">
        <v>18</v>
      </c>
      <c r="E3481" s="1" t="s">
        <v>57</v>
      </c>
      <c r="F3481" s="1" t="s">
        <v>32</v>
      </c>
      <c r="G3481" s="1" t="s">
        <v>15</v>
      </c>
      <c r="H3481">
        <v>3402750</v>
      </c>
      <c r="I3481">
        <v>453691</v>
      </c>
      <c r="J3481">
        <v>25559</v>
      </c>
      <c r="K3481">
        <v>1846</v>
      </c>
      <c r="L3481">
        <f>bbdd_Social_Media_Trends[[#This Row],[Likes]]+bbdd_Social_Media_Trends[[#This Row],[Shares]]+bbdd_Social_Media_Trends[[#This Row],[Comments]]</f>
        <v>481096</v>
      </c>
      <c r="M3481">
        <f>bbdd_Social_Media_Trends[[#This Row],[Interactions]]/bbdd_Social_Media_Trends[[#This Row],[Views]]</f>
        <v>0.14138446844464037</v>
      </c>
      <c r="N3481" s="1" t="s">
        <v>16</v>
      </c>
      <c r="O3481" s="4">
        <f t="shared" si="54"/>
        <v>0</v>
      </c>
    </row>
    <row r="3482" spans="1:15">
      <c r="A3482" s="1" t="s">
        <v>3522</v>
      </c>
      <c r="B3482" s="2">
        <v>44840</v>
      </c>
      <c r="C3482" s="13" t="str">
        <f>TEXT(bbdd_Social_Media_Trends[[#This Row],[Post_Date]],"aaaa-mm")</f>
        <v>2022-10</v>
      </c>
      <c r="D3482" s="1" t="s">
        <v>12</v>
      </c>
      <c r="E3482" s="1" t="s">
        <v>52</v>
      </c>
      <c r="F3482" s="1" t="s">
        <v>41</v>
      </c>
      <c r="G3482" s="1" t="s">
        <v>21</v>
      </c>
      <c r="H3482">
        <v>1998816</v>
      </c>
      <c r="I3482">
        <v>141958</v>
      </c>
      <c r="J3482">
        <v>6106</v>
      </c>
      <c r="K3482">
        <v>24332</v>
      </c>
      <c r="L3482">
        <f>bbdd_Social_Media_Trends[[#This Row],[Likes]]+bbdd_Social_Media_Trends[[#This Row],[Shares]]+bbdd_Social_Media_Trends[[#This Row],[Comments]]</f>
        <v>172396</v>
      </c>
      <c r="M3482">
        <f>bbdd_Social_Media_Trends[[#This Row],[Interactions]]/bbdd_Social_Media_Trends[[#This Row],[Views]]</f>
        <v>8.6249059443190362E-2</v>
      </c>
      <c r="N3482" s="1" t="s">
        <v>22</v>
      </c>
      <c r="O3482" s="4">
        <f t="shared" si="54"/>
        <v>0</v>
      </c>
    </row>
    <row r="3483" spans="1:15">
      <c r="A3483" s="1" t="s">
        <v>3523</v>
      </c>
      <c r="B3483" s="2">
        <v>45099</v>
      </c>
      <c r="C3483" s="13" t="str">
        <f>TEXT(bbdd_Social_Media_Trends[[#This Row],[Post_Date]],"aaaa-mm")</f>
        <v>2023-06</v>
      </c>
      <c r="D3483" s="1" t="s">
        <v>24</v>
      </c>
      <c r="E3483" s="1" t="s">
        <v>46</v>
      </c>
      <c r="F3483" s="1" t="s">
        <v>41</v>
      </c>
      <c r="G3483" s="1" t="s">
        <v>50</v>
      </c>
      <c r="H3483">
        <v>4406111</v>
      </c>
      <c r="I3483">
        <v>54052</v>
      </c>
      <c r="J3483">
        <v>89084</v>
      </c>
      <c r="K3483">
        <v>9934</v>
      </c>
      <c r="L3483">
        <f>bbdd_Social_Media_Trends[[#This Row],[Likes]]+bbdd_Social_Media_Trends[[#This Row],[Shares]]+bbdd_Social_Media_Trends[[#This Row],[Comments]]</f>
        <v>153070</v>
      </c>
      <c r="M3483">
        <f>bbdd_Social_Media_Trends[[#This Row],[Interactions]]/bbdd_Social_Media_Trends[[#This Row],[Views]]</f>
        <v>3.4740386703830201E-2</v>
      </c>
      <c r="N3483" s="1" t="s">
        <v>16</v>
      </c>
      <c r="O3483" s="4">
        <f t="shared" si="54"/>
        <v>0</v>
      </c>
    </row>
    <row r="3484" spans="1:15">
      <c r="A3484" s="1" t="s">
        <v>3524</v>
      </c>
      <c r="B3484" s="2">
        <v>44610</v>
      </c>
      <c r="C3484" s="13" t="str">
        <f>TEXT(bbdd_Social_Media_Trends[[#This Row],[Post_Date]],"aaaa-mm")</f>
        <v>2022-02</v>
      </c>
      <c r="D3484" s="1" t="s">
        <v>12</v>
      </c>
      <c r="E3484" s="1" t="s">
        <v>46</v>
      </c>
      <c r="F3484" s="1" t="s">
        <v>47</v>
      </c>
      <c r="G3484" s="1" t="s">
        <v>15</v>
      </c>
      <c r="H3484">
        <v>3289439</v>
      </c>
      <c r="I3484">
        <v>370294</v>
      </c>
      <c r="J3484">
        <v>79847</v>
      </c>
      <c r="K3484">
        <v>43612</v>
      </c>
      <c r="L3484">
        <f>bbdd_Social_Media_Trends[[#This Row],[Likes]]+bbdd_Social_Media_Trends[[#This Row],[Shares]]+bbdd_Social_Media_Trends[[#This Row],[Comments]]</f>
        <v>493753</v>
      </c>
      <c r="M3484">
        <f>bbdd_Social_Media_Trends[[#This Row],[Interactions]]/bbdd_Social_Media_Trends[[#This Row],[Views]]</f>
        <v>0.15010249468070391</v>
      </c>
      <c r="N3484" s="1" t="s">
        <v>29</v>
      </c>
      <c r="O3484" s="4">
        <f t="shared" si="54"/>
        <v>0</v>
      </c>
    </row>
    <row r="3485" spans="1:15">
      <c r="A3485" s="1" t="s">
        <v>3525</v>
      </c>
      <c r="B3485" s="2">
        <v>45061</v>
      </c>
      <c r="C3485" s="13" t="str">
        <f>TEXT(bbdd_Social_Media_Trends[[#This Row],[Post_Date]],"aaaa-mm")</f>
        <v>2023-05</v>
      </c>
      <c r="D3485" s="1" t="s">
        <v>18</v>
      </c>
      <c r="E3485" s="1" t="s">
        <v>57</v>
      </c>
      <c r="F3485" s="1" t="s">
        <v>14</v>
      </c>
      <c r="G3485" s="1" t="s">
        <v>15</v>
      </c>
      <c r="H3485">
        <v>948205</v>
      </c>
      <c r="I3485">
        <v>279450</v>
      </c>
      <c r="J3485">
        <v>19021</v>
      </c>
      <c r="K3485">
        <v>28397</v>
      </c>
      <c r="L3485">
        <f>bbdd_Social_Media_Trends[[#This Row],[Likes]]+bbdd_Social_Media_Trends[[#This Row],[Shares]]+bbdd_Social_Media_Trends[[#This Row],[Comments]]</f>
        <v>326868</v>
      </c>
      <c r="M3485">
        <f>bbdd_Social_Media_Trends[[#This Row],[Interactions]]/bbdd_Social_Media_Trends[[#This Row],[Views]]</f>
        <v>0.34472292384030878</v>
      </c>
      <c r="N3485" s="1" t="s">
        <v>29</v>
      </c>
      <c r="O3485" s="4">
        <f t="shared" si="54"/>
        <v>0</v>
      </c>
    </row>
    <row r="3486" spans="1:15">
      <c r="A3486" s="1" t="s">
        <v>3526</v>
      </c>
      <c r="B3486" s="2">
        <v>44699</v>
      </c>
      <c r="C3486" s="13" t="str">
        <f>TEXT(bbdd_Social_Media_Trends[[#This Row],[Post_Date]],"aaaa-mm")</f>
        <v>2022-05</v>
      </c>
      <c r="D3486" s="1" t="s">
        <v>18</v>
      </c>
      <c r="E3486" s="1" t="s">
        <v>49</v>
      </c>
      <c r="F3486" s="1" t="s">
        <v>32</v>
      </c>
      <c r="G3486" s="1" t="s">
        <v>21</v>
      </c>
      <c r="H3486">
        <v>2043510</v>
      </c>
      <c r="I3486">
        <v>481273</v>
      </c>
      <c r="J3486">
        <v>53976</v>
      </c>
      <c r="K3486">
        <v>25707</v>
      </c>
      <c r="L3486">
        <f>bbdd_Social_Media_Trends[[#This Row],[Likes]]+bbdd_Social_Media_Trends[[#This Row],[Shares]]+bbdd_Social_Media_Trends[[#This Row],[Comments]]</f>
        <v>560956</v>
      </c>
      <c r="M3486">
        <f>bbdd_Social_Media_Trends[[#This Row],[Interactions]]/bbdd_Social_Media_Trends[[#This Row],[Views]]</f>
        <v>0.27450611937303954</v>
      </c>
      <c r="N3486" s="1" t="s">
        <v>22</v>
      </c>
      <c r="O3486" s="4">
        <f t="shared" si="54"/>
        <v>0</v>
      </c>
    </row>
    <row r="3487" spans="1:15">
      <c r="A3487" s="1" t="s">
        <v>3527</v>
      </c>
      <c r="B3487" s="2">
        <v>44747</v>
      </c>
      <c r="C3487" s="13" t="str">
        <f>TEXT(bbdd_Social_Media_Trends[[#This Row],[Post_Date]],"aaaa-mm")</f>
        <v>2022-07</v>
      </c>
      <c r="D3487" s="1" t="s">
        <v>18</v>
      </c>
      <c r="E3487" s="1" t="s">
        <v>52</v>
      </c>
      <c r="F3487" s="1" t="s">
        <v>14</v>
      </c>
      <c r="G3487" s="1" t="s">
        <v>50</v>
      </c>
      <c r="H3487">
        <v>1650691</v>
      </c>
      <c r="I3487">
        <v>213362</v>
      </c>
      <c r="J3487">
        <v>16662</v>
      </c>
      <c r="K3487">
        <v>28984</v>
      </c>
      <c r="L3487">
        <f>bbdd_Social_Media_Trends[[#This Row],[Likes]]+bbdd_Social_Media_Trends[[#This Row],[Shares]]+bbdd_Social_Media_Trends[[#This Row],[Comments]]</f>
        <v>259008</v>
      </c>
      <c r="M3487">
        <f>bbdd_Social_Media_Trends[[#This Row],[Interactions]]/bbdd_Social_Media_Trends[[#This Row],[Views]]</f>
        <v>0.15690883393681798</v>
      </c>
      <c r="N3487" s="1" t="s">
        <v>22</v>
      </c>
      <c r="O3487" s="4">
        <f t="shared" si="54"/>
        <v>0</v>
      </c>
    </row>
    <row r="3488" spans="1:15">
      <c r="A3488" s="1" t="s">
        <v>3528</v>
      </c>
      <c r="B3488" s="2">
        <v>44748</v>
      </c>
      <c r="C3488" s="13" t="str">
        <f>TEXT(bbdd_Social_Media_Trends[[#This Row],[Post_Date]],"aaaa-mm")</f>
        <v>2022-07</v>
      </c>
      <c r="D3488" s="1" t="s">
        <v>24</v>
      </c>
      <c r="E3488" s="1" t="s">
        <v>46</v>
      </c>
      <c r="F3488" s="1" t="s">
        <v>32</v>
      </c>
      <c r="G3488" s="1" t="s">
        <v>25</v>
      </c>
      <c r="H3488">
        <v>4520801</v>
      </c>
      <c r="I3488">
        <v>263032</v>
      </c>
      <c r="J3488">
        <v>69667</v>
      </c>
      <c r="K3488">
        <v>47258</v>
      </c>
      <c r="L3488">
        <f>bbdd_Social_Media_Trends[[#This Row],[Likes]]+bbdd_Social_Media_Trends[[#This Row],[Shares]]+bbdd_Social_Media_Trends[[#This Row],[Comments]]</f>
        <v>379957</v>
      </c>
      <c r="M3488">
        <f>bbdd_Social_Media_Trends[[#This Row],[Interactions]]/bbdd_Social_Media_Trends[[#This Row],[Views]]</f>
        <v>8.4046389124405166E-2</v>
      </c>
      <c r="N3488" s="1" t="s">
        <v>22</v>
      </c>
      <c r="O3488" s="4">
        <f t="shared" si="54"/>
        <v>0</v>
      </c>
    </row>
    <row r="3489" spans="1:15">
      <c r="A3489" s="1" t="s">
        <v>3529</v>
      </c>
      <c r="B3489" s="2">
        <v>44692</v>
      </c>
      <c r="C3489" s="13" t="str">
        <f>TEXT(bbdd_Social_Media_Trends[[#This Row],[Post_Date]],"aaaa-mm")</f>
        <v>2022-05</v>
      </c>
      <c r="D3489" s="1" t="s">
        <v>27</v>
      </c>
      <c r="E3489" s="1" t="s">
        <v>31</v>
      </c>
      <c r="F3489" s="1" t="s">
        <v>20</v>
      </c>
      <c r="G3489" s="1" t="s">
        <v>37</v>
      </c>
      <c r="H3489">
        <v>3311639</v>
      </c>
      <c r="I3489">
        <v>302547</v>
      </c>
      <c r="J3489">
        <v>40563</v>
      </c>
      <c r="K3489">
        <v>34952</v>
      </c>
      <c r="L3489">
        <f>bbdd_Social_Media_Trends[[#This Row],[Likes]]+bbdd_Social_Media_Trends[[#This Row],[Shares]]+bbdd_Social_Media_Trends[[#This Row],[Comments]]</f>
        <v>378062</v>
      </c>
      <c r="M3489">
        <f>bbdd_Social_Media_Trends[[#This Row],[Interactions]]/bbdd_Social_Media_Trends[[#This Row],[Views]]</f>
        <v>0.11416159792779346</v>
      </c>
      <c r="N3489" s="1" t="s">
        <v>16</v>
      </c>
      <c r="O3489" s="4">
        <f t="shared" si="54"/>
        <v>0</v>
      </c>
    </row>
    <row r="3490" spans="1:15">
      <c r="A3490" s="1" t="s">
        <v>3530</v>
      </c>
      <c r="B3490" s="2">
        <v>45173</v>
      </c>
      <c r="C3490" s="13" t="str">
        <f>TEXT(bbdd_Social_Media_Trends[[#This Row],[Post_Date]],"aaaa-mm")</f>
        <v>2023-09</v>
      </c>
      <c r="D3490" s="1" t="s">
        <v>12</v>
      </c>
      <c r="E3490" s="1" t="s">
        <v>52</v>
      </c>
      <c r="F3490" s="1" t="s">
        <v>36</v>
      </c>
      <c r="G3490" s="1" t="s">
        <v>15</v>
      </c>
      <c r="H3490">
        <v>714670</v>
      </c>
      <c r="I3490">
        <v>193819</v>
      </c>
      <c r="J3490">
        <v>40082</v>
      </c>
      <c r="K3490">
        <v>26692</v>
      </c>
      <c r="L3490">
        <f>bbdd_Social_Media_Trends[[#This Row],[Likes]]+bbdd_Social_Media_Trends[[#This Row],[Shares]]+bbdd_Social_Media_Trends[[#This Row],[Comments]]</f>
        <v>260593</v>
      </c>
      <c r="M3490">
        <f>bbdd_Social_Media_Trends[[#This Row],[Interactions]]/bbdd_Social_Media_Trends[[#This Row],[Views]]</f>
        <v>0.3646340268935313</v>
      </c>
      <c r="N3490" s="1" t="s">
        <v>16</v>
      </c>
      <c r="O3490" s="4">
        <f t="shared" si="54"/>
        <v>0</v>
      </c>
    </row>
    <row r="3491" spans="1:15">
      <c r="A3491" s="1" t="s">
        <v>3531</v>
      </c>
      <c r="B3491" s="2">
        <v>44756</v>
      </c>
      <c r="C3491" s="13" t="str">
        <f>TEXT(bbdd_Social_Media_Trends[[#This Row],[Post_Date]],"aaaa-mm")</f>
        <v>2022-07</v>
      </c>
      <c r="D3491" s="1" t="s">
        <v>12</v>
      </c>
      <c r="E3491" s="1" t="s">
        <v>31</v>
      </c>
      <c r="F3491" s="1" t="s">
        <v>41</v>
      </c>
      <c r="G3491" s="1" t="s">
        <v>60</v>
      </c>
      <c r="H3491">
        <v>3490507</v>
      </c>
      <c r="I3491">
        <v>263206</v>
      </c>
      <c r="J3491">
        <v>35586</v>
      </c>
      <c r="K3491">
        <v>43856</v>
      </c>
      <c r="L3491">
        <f>bbdd_Social_Media_Trends[[#This Row],[Likes]]+bbdd_Social_Media_Trends[[#This Row],[Shares]]+bbdd_Social_Media_Trends[[#This Row],[Comments]]</f>
        <v>342648</v>
      </c>
      <c r="M3491">
        <f>bbdd_Social_Media_Trends[[#This Row],[Interactions]]/bbdd_Social_Media_Trends[[#This Row],[Views]]</f>
        <v>9.8165681948209821E-2</v>
      </c>
      <c r="N3491" s="1" t="s">
        <v>16</v>
      </c>
      <c r="O3491" s="4">
        <f t="shared" si="54"/>
        <v>0</v>
      </c>
    </row>
    <row r="3492" spans="1:15">
      <c r="A3492" s="1" t="s">
        <v>3532</v>
      </c>
      <c r="B3492" s="2">
        <v>45086</v>
      </c>
      <c r="C3492" s="13" t="str">
        <f>TEXT(bbdd_Social_Media_Trends[[#This Row],[Post_Date]],"aaaa-mm")</f>
        <v>2023-06</v>
      </c>
      <c r="D3492" s="1" t="s">
        <v>24</v>
      </c>
      <c r="E3492" s="1" t="s">
        <v>31</v>
      </c>
      <c r="F3492" s="1" t="s">
        <v>14</v>
      </c>
      <c r="G3492" s="1" t="s">
        <v>50</v>
      </c>
      <c r="H3492">
        <v>3212719</v>
      </c>
      <c r="I3492">
        <v>63977</v>
      </c>
      <c r="J3492">
        <v>71876</v>
      </c>
      <c r="K3492">
        <v>17859</v>
      </c>
      <c r="L3492">
        <f>bbdd_Social_Media_Trends[[#This Row],[Likes]]+bbdd_Social_Media_Trends[[#This Row],[Shares]]+bbdd_Social_Media_Trends[[#This Row],[Comments]]</f>
        <v>153712</v>
      </c>
      <c r="M3492">
        <f>bbdd_Social_Media_Trends[[#This Row],[Interactions]]/bbdd_Social_Media_Trends[[#This Row],[Views]]</f>
        <v>4.7844831745322267E-2</v>
      </c>
      <c r="N3492" s="1" t="s">
        <v>29</v>
      </c>
      <c r="O3492" s="4">
        <f t="shared" si="54"/>
        <v>0</v>
      </c>
    </row>
    <row r="3493" spans="1:15">
      <c r="A3493" s="1" t="s">
        <v>3533</v>
      </c>
      <c r="B3493" s="2">
        <v>45238</v>
      </c>
      <c r="C3493" s="13" t="str">
        <f>TEXT(bbdd_Social_Media_Trends[[#This Row],[Post_Date]],"aaaa-mm")</f>
        <v>2023-11</v>
      </c>
      <c r="D3493" s="1" t="s">
        <v>24</v>
      </c>
      <c r="E3493" s="1" t="s">
        <v>57</v>
      </c>
      <c r="F3493" s="1" t="s">
        <v>14</v>
      </c>
      <c r="G3493" s="1" t="s">
        <v>25</v>
      </c>
      <c r="H3493">
        <v>2130392</v>
      </c>
      <c r="I3493">
        <v>439842</v>
      </c>
      <c r="J3493">
        <v>98469</v>
      </c>
      <c r="K3493">
        <v>10668</v>
      </c>
      <c r="L3493">
        <f>bbdd_Social_Media_Trends[[#This Row],[Likes]]+bbdd_Social_Media_Trends[[#This Row],[Shares]]+bbdd_Social_Media_Trends[[#This Row],[Comments]]</f>
        <v>548979</v>
      </c>
      <c r="M3493">
        <f>bbdd_Social_Media_Trends[[#This Row],[Interactions]]/bbdd_Social_Media_Trends[[#This Row],[Views]]</f>
        <v>0.2576891952279205</v>
      </c>
      <c r="N3493" s="1" t="s">
        <v>22</v>
      </c>
      <c r="O3493" s="4">
        <f t="shared" si="54"/>
        <v>0</v>
      </c>
    </row>
    <row r="3494" spans="1:15">
      <c r="A3494" s="1" t="s">
        <v>3534</v>
      </c>
      <c r="B3494" s="2">
        <v>44579</v>
      </c>
      <c r="C3494" s="13" t="str">
        <f>TEXT(bbdd_Social_Media_Trends[[#This Row],[Post_Date]],"aaaa-mm")</f>
        <v>2022-01</v>
      </c>
      <c r="D3494" s="1" t="s">
        <v>18</v>
      </c>
      <c r="E3494" s="1" t="s">
        <v>49</v>
      </c>
      <c r="F3494" s="1" t="s">
        <v>14</v>
      </c>
      <c r="G3494" s="1" t="s">
        <v>15</v>
      </c>
      <c r="H3494">
        <v>3179227</v>
      </c>
      <c r="I3494">
        <v>226624</v>
      </c>
      <c r="J3494">
        <v>320</v>
      </c>
      <c r="K3494">
        <v>17306</v>
      </c>
      <c r="L3494">
        <f>bbdd_Social_Media_Trends[[#This Row],[Likes]]+bbdd_Social_Media_Trends[[#This Row],[Shares]]+bbdd_Social_Media_Trends[[#This Row],[Comments]]</f>
        <v>244250</v>
      </c>
      <c r="M3494">
        <f>bbdd_Social_Media_Trends[[#This Row],[Interactions]]/bbdd_Social_Media_Trends[[#This Row],[Views]]</f>
        <v>7.6826851306937186E-2</v>
      </c>
      <c r="N3494" s="1" t="s">
        <v>29</v>
      </c>
      <c r="O3494" s="4">
        <f t="shared" si="54"/>
        <v>0</v>
      </c>
    </row>
    <row r="3495" spans="1:15">
      <c r="A3495" s="1" t="s">
        <v>3535</v>
      </c>
      <c r="B3495" s="2">
        <v>45186</v>
      </c>
      <c r="C3495" s="13" t="str">
        <f>TEXT(bbdd_Social_Media_Trends[[#This Row],[Post_Date]],"aaaa-mm")</f>
        <v>2023-09</v>
      </c>
      <c r="D3495" s="1" t="s">
        <v>12</v>
      </c>
      <c r="E3495" s="1" t="s">
        <v>59</v>
      </c>
      <c r="F3495" s="1" t="s">
        <v>20</v>
      </c>
      <c r="G3495" s="1" t="s">
        <v>60</v>
      </c>
      <c r="H3495">
        <v>3926596</v>
      </c>
      <c r="I3495">
        <v>279828</v>
      </c>
      <c r="J3495">
        <v>27924</v>
      </c>
      <c r="K3495">
        <v>7656</v>
      </c>
      <c r="L3495">
        <f>bbdd_Social_Media_Trends[[#This Row],[Likes]]+bbdd_Social_Media_Trends[[#This Row],[Shares]]+bbdd_Social_Media_Trends[[#This Row],[Comments]]</f>
        <v>315408</v>
      </c>
      <c r="M3495">
        <f>bbdd_Social_Media_Trends[[#This Row],[Interactions]]/bbdd_Social_Media_Trends[[#This Row],[Views]]</f>
        <v>8.0326063592995059E-2</v>
      </c>
      <c r="N3495" s="1" t="s">
        <v>16</v>
      </c>
      <c r="O3495" s="4">
        <f t="shared" si="54"/>
        <v>0</v>
      </c>
    </row>
    <row r="3496" spans="1:15">
      <c r="A3496" s="1" t="s">
        <v>3536</v>
      </c>
      <c r="B3496" s="2">
        <v>44566</v>
      </c>
      <c r="C3496" s="13" t="str">
        <f>TEXT(bbdd_Social_Media_Trends[[#This Row],[Post_Date]],"aaaa-mm")</f>
        <v>2022-01</v>
      </c>
      <c r="D3496" s="1" t="s">
        <v>27</v>
      </c>
      <c r="E3496" s="1" t="s">
        <v>57</v>
      </c>
      <c r="F3496" s="1" t="s">
        <v>36</v>
      </c>
      <c r="G3496" s="1" t="s">
        <v>21</v>
      </c>
      <c r="H3496">
        <v>713253</v>
      </c>
      <c r="I3496">
        <v>330560</v>
      </c>
      <c r="J3496">
        <v>24640</v>
      </c>
      <c r="K3496">
        <v>17612</v>
      </c>
      <c r="L3496">
        <f>bbdd_Social_Media_Trends[[#This Row],[Likes]]+bbdd_Social_Media_Trends[[#This Row],[Shares]]+bbdd_Social_Media_Trends[[#This Row],[Comments]]</f>
        <v>372812</v>
      </c>
      <c r="M3496">
        <f>bbdd_Social_Media_Trends[[#This Row],[Interactions]]/bbdd_Social_Media_Trends[[#This Row],[Views]]</f>
        <v>0.52269250882926532</v>
      </c>
      <c r="N3496" s="1" t="s">
        <v>22</v>
      </c>
      <c r="O3496" s="4">
        <f t="shared" si="54"/>
        <v>0</v>
      </c>
    </row>
    <row r="3497" spans="1:15">
      <c r="A3497" s="1" t="s">
        <v>3537</v>
      </c>
      <c r="B3497" s="2">
        <v>45285</v>
      </c>
      <c r="C3497" s="13" t="str">
        <f>TEXT(bbdd_Social_Media_Trends[[#This Row],[Post_Date]],"aaaa-mm")</f>
        <v>2023-12</v>
      </c>
      <c r="D3497" s="1" t="s">
        <v>18</v>
      </c>
      <c r="E3497" s="1" t="s">
        <v>49</v>
      </c>
      <c r="F3497" s="1" t="s">
        <v>20</v>
      </c>
      <c r="G3497" s="1" t="s">
        <v>28</v>
      </c>
      <c r="H3497">
        <v>1783139</v>
      </c>
      <c r="I3497">
        <v>219741</v>
      </c>
      <c r="J3497">
        <v>55360</v>
      </c>
      <c r="K3497">
        <v>38676</v>
      </c>
      <c r="L3497">
        <f>bbdd_Social_Media_Trends[[#This Row],[Likes]]+bbdd_Social_Media_Trends[[#This Row],[Shares]]+bbdd_Social_Media_Trends[[#This Row],[Comments]]</f>
        <v>313777</v>
      </c>
      <c r="M3497">
        <f>bbdd_Social_Media_Trends[[#This Row],[Interactions]]/bbdd_Social_Media_Trends[[#This Row],[Views]]</f>
        <v>0.17596889530204879</v>
      </c>
      <c r="N3497" s="1" t="s">
        <v>22</v>
      </c>
      <c r="O3497" s="4">
        <f t="shared" si="54"/>
        <v>0</v>
      </c>
    </row>
    <row r="3498" spans="1:15">
      <c r="A3498" s="1" t="s">
        <v>3538</v>
      </c>
      <c r="B3498" s="2">
        <v>44956</v>
      </c>
      <c r="C3498" s="13" t="str">
        <f>TEXT(bbdd_Social_Media_Trends[[#This Row],[Post_Date]],"aaaa-mm")</f>
        <v>2023-01</v>
      </c>
      <c r="D3498" s="1" t="s">
        <v>12</v>
      </c>
      <c r="E3498" s="1" t="s">
        <v>35</v>
      </c>
      <c r="F3498" s="1" t="s">
        <v>32</v>
      </c>
      <c r="G3498" s="1" t="s">
        <v>15</v>
      </c>
      <c r="H3498">
        <v>4103661</v>
      </c>
      <c r="I3498">
        <v>98838</v>
      </c>
      <c r="J3498">
        <v>37086</v>
      </c>
      <c r="K3498">
        <v>824</v>
      </c>
      <c r="L3498">
        <f>bbdd_Social_Media_Trends[[#This Row],[Likes]]+bbdd_Social_Media_Trends[[#This Row],[Shares]]+bbdd_Social_Media_Trends[[#This Row],[Comments]]</f>
        <v>136748</v>
      </c>
      <c r="M3498">
        <f>bbdd_Social_Media_Trends[[#This Row],[Interactions]]/bbdd_Social_Media_Trends[[#This Row],[Views]]</f>
        <v>3.3323415360089439E-2</v>
      </c>
      <c r="N3498" s="1" t="s">
        <v>29</v>
      </c>
      <c r="O3498" s="4">
        <f t="shared" si="54"/>
        <v>0</v>
      </c>
    </row>
    <row r="3499" spans="1:15">
      <c r="A3499" s="1" t="s">
        <v>3539</v>
      </c>
      <c r="B3499" s="2">
        <v>44759</v>
      </c>
      <c r="C3499" s="13" t="str">
        <f>TEXT(bbdd_Social_Media_Trends[[#This Row],[Post_Date]],"aaaa-mm")</f>
        <v>2022-07</v>
      </c>
      <c r="D3499" s="1" t="s">
        <v>27</v>
      </c>
      <c r="E3499" s="1" t="s">
        <v>31</v>
      </c>
      <c r="F3499" s="1" t="s">
        <v>47</v>
      </c>
      <c r="G3499" s="1" t="s">
        <v>50</v>
      </c>
      <c r="H3499">
        <v>983233</v>
      </c>
      <c r="I3499">
        <v>382351</v>
      </c>
      <c r="J3499">
        <v>73554</v>
      </c>
      <c r="K3499">
        <v>1024</v>
      </c>
      <c r="L3499">
        <f>bbdd_Social_Media_Trends[[#This Row],[Likes]]+bbdd_Social_Media_Trends[[#This Row],[Shares]]+bbdd_Social_Media_Trends[[#This Row],[Comments]]</f>
        <v>456929</v>
      </c>
      <c r="M3499">
        <f>bbdd_Social_Media_Trends[[#This Row],[Interactions]]/bbdd_Social_Media_Trends[[#This Row],[Views]]</f>
        <v>0.46472097661490208</v>
      </c>
      <c r="N3499" s="1" t="s">
        <v>16</v>
      </c>
      <c r="O3499" s="4">
        <f t="shared" si="54"/>
        <v>0</v>
      </c>
    </row>
    <row r="3500" spans="1:15">
      <c r="A3500" s="1" t="s">
        <v>3540</v>
      </c>
      <c r="B3500" s="2">
        <v>45102</v>
      </c>
      <c r="C3500" s="13" t="str">
        <f>TEXT(bbdd_Social_Media_Trends[[#This Row],[Post_Date]],"aaaa-mm")</f>
        <v>2023-06</v>
      </c>
      <c r="D3500" s="1" t="s">
        <v>18</v>
      </c>
      <c r="E3500" s="1" t="s">
        <v>13</v>
      </c>
      <c r="F3500" s="1" t="s">
        <v>14</v>
      </c>
      <c r="G3500" s="1" t="s">
        <v>28</v>
      </c>
      <c r="H3500">
        <v>4559245</v>
      </c>
      <c r="I3500">
        <v>477588</v>
      </c>
      <c r="J3500">
        <v>64375</v>
      </c>
      <c r="K3500">
        <v>23246</v>
      </c>
      <c r="L3500">
        <f>bbdd_Social_Media_Trends[[#This Row],[Likes]]+bbdd_Social_Media_Trends[[#This Row],[Shares]]+bbdd_Social_Media_Trends[[#This Row],[Comments]]</f>
        <v>565209</v>
      </c>
      <c r="M3500">
        <f>bbdd_Social_Media_Trends[[#This Row],[Interactions]]/bbdd_Social_Media_Trends[[#This Row],[Views]]</f>
        <v>0.12396986781802689</v>
      </c>
      <c r="N3500" s="1" t="s">
        <v>16</v>
      </c>
      <c r="O3500" s="4">
        <f t="shared" si="54"/>
        <v>0</v>
      </c>
    </row>
    <row r="3501" spans="1:15">
      <c r="A3501" s="1" t="s">
        <v>3541</v>
      </c>
      <c r="B3501" s="2">
        <v>44864</v>
      </c>
      <c r="C3501" s="13" t="str">
        <f>TEXT(bbdd_Social_Media_Trends[[#This Row],[Post_Date]],"aaaa-mm")</f>
        <v>2022-10</v>
      </c>
      <c r="D3501" s="1" t="s">
        <v>12</v>
      </c>
      <c r="E3501" s="1" t="s">
        <v>31</v>
      </c>
      <c r="F3501" s="1" t="s">
        <v>36</v>
      </c>
      <c r="G3501" s="1" t="s">
        <v>28</v>
      </c>
      <c r="H3501">
        <v>4069828</v>
      </c>
      <c r="I3501">
        <v>228465</v>
      </c>
      <c r="J3501">
        <v>70</v>
      </c>
      <c r="K3501">
        <v>47526</v>
      </c>
      <c r="L3501">
        <f>bbdd_Social_Media_Trends[[#This Row],[Likes]]+bbdd_Social_Media_Trends[[#This Row],[Shares]]+bbdd_Social_Media_Trends[[#This Row],[Comments]]</f>
        <v>276061</v>
      </c>
      <c r="M3501">
        <f>bbdd_Social_Media_Trends[[#This Row],[Interactions]]/bbdd_Social_Media_Trends[[#This Row],[Views]]</f>
        <v>6.7831122101474559E-2</v>
      </c>
      <c r="N3501" s="1" t="s">
        <v>29</v>
      </c>
      <c r="O3501" s="4">
        <f t="shared" si="54"/>
        <v>0</v>
      </c>
    </row>
    <row r="3502" spans="1:15">
      <c r="A3502" s="1" t="s">
        <v>3542</v>
      </c>
      <c r="B3502" s="2">
        <v>44694</v>
      </c>
      <c r="C3502" s="13" t="str">
        <f>TEXT(bbdd_Social_Media_Trends[[#This Row],[Post_Date]],"aaaa-mm")</f>
        <v>2022-05</v>
      </c>
      <c r="D3502" s="1" t="s">
        <v>12</v>
      </c>
      <c r="E3502" s="1" t="s">
        <v>39</v>
      </c>
      <c r="F3502" s="1" t="s">
        <v>32</v>
      </c>
      <c r="G3502" s="1" t="s">
        <v>37</v>
      </c>
      <c r="H3502">
        <v>4085716</v>
      </c>
      <c r="I3502">
        <v>338938</v>
      </c>
      <c r="J3502">
        <v>99638</v>
      </c>
      <c r="K3502">
        <v>2001</v>
      </c>
      <c r="L3502">
        <f>bbdd_Social_Media_Trends[[#This Row],[Likes]]+bbdd_Social_Media_Trends[[#This Row],[Shares]]+bbdd_Social_Media_Trends[[#This Row],[Comments]]</f>
        <v>440577</v>
      </c>
      <c r="M3502">
        <f>bbdd_Social_Media_Trends[[#This Row],[Interactions]]/bbdd_Social_Media_Trends[[#This Row],[Views]]</f>
        <v>0.10783348622371207</v>
      </c>
      <c r="N3502" s="1" t="s">
        <v>16</v>
      </c>
      <c r="O3502" s="4">
        <f t="shared" si="54"/>
        <v>0</v>
      </c>
    </row>
    <row r="3503" spans="1:15">
      <c r="A3503" s="1" t="s">
        <v>3543</v>
      </c>
      <c r="B3503" s="2">
        <v>44966</v>
      </c>
      <c r="C3503" s="13" t="str">
        <f>TEXT(bbdd_Social_Media_Trends[[#This Row],[Post_Date]],"aaaa-mm")</f>
        <v>2023-02</v>
      </c>
      <c r="D3503" s="1" t="s">
        <v>12</v>
      </c>
      <c r="E3503" s="1" t="s">
        <v>49</v>
      </c>
      <c r="F3503" s="1" t="s">
        <v>20</v>
      </c>
      <c r="G3503" s="1" t="s">
        <v>25</v>
      </c>
      <c r="H3503">
        <v>3952374</v>
      </c>
      <c r="I3503">
        <v>129506</v>
      </c>
      <c r="J3503">
        <v>46745</v>
      </c>
      <c r="K3503">
        <v>34769</v>
      </c>
      <c r="L3503">
        <f>bbdd_Social_Media_Trends[[#This Row],[Likes]]+bbdd_Social_Media_Trends[[#This Row],[Shares]]+bbdd_Social_Media_Trends[[#This Row],[Comments]]</f>
        <v>211020</v>
      </c>
      <c r="M3503">
        <f>bbdd_Social_Media_Trends[[#This Row],[Interactions]]/bbdd_Social_Media_Trends[[#This Row],[Views]]</f>
        <v>5.3390696325803177E-2</v>
      </c>
      <c r="N3503" s="1" t="s">
        <v>22</v>
      </c>
      <c r="O3503" s="4">
        <f t="shared" si="54"/>
        <v>0</v>
      </c>
    </row>
    <row r="3504" spans="1:15">
      <c r="A3504" s="1" t="s">
        <v>3544</v>
      </c>
      <c r="B3504" s="2">
        <v>45247</v>
      </c>
      <c r="C3504" s="13" t="str">
        <f>TEXT(bbdd_Social_Media_Trends[[#This Row],[Post_Date]],"aaaa-mm")</f>
        <v>2023-11</v>
      </c>
      <c r="D3504" s="1" t="s">
        <v>12</v>
      </c>
      <c r="E3504" s="1" t="s">
        <v>52</v>
      </c>
      <c r="F3504" s="1" t="s">
        <v>20</v>
      </c>
      <c r="G3504" s="1" t="s">
        <v>21</v>
      </c>
      <c r="H3504">
        <v>3408919</v>
      </c>
      <c r="I3504">
        <v>334245</v>
      </c>
      <c r="J3504">
        <v>59555</v>
      </c>
      <c r="K3504">
        <v>45940</v>
      </c>
      <c r="L3504">
        <f>bbdd_Social_Media_Trends[[#This Row],[Likes]]+bbdd_Social_Media_Trends[[#This Row],[Shares]]+bbdd_Social_Media_Trends[[#This Row],[Comments]]</f>
        <v>439740</v>
      </c>
      <c r="M3504">
        <f>bbdd_Social_Media_Trends[[#This Row],[Interactions]]/bbdd_Social_Media_Trends[[#This Row],[Views]]</f>
        <v>0.12899690488392362</v>
      </c>
      <c r="N3504" s="1" t="s">
        <v>29</v>
      </c>
      <c r="O3504" s="4">
        <f t="shared" si="54"/>
        <v>0</v>
      </c>
    </row>
    <row r="3505" spans="1:15">
      <c r="A3505" s="1" t="s">
        <v>3545</v>
      </c>
      <c r="B3505" s="2">
        <v>45221</v>
      </c>
      <c r="C3505" s="13" t="str">
        <f>TEXT(bbdd_Social_Media_Trends[[#This Row],[Post_Date]],"aaaa-mm")</f>
        <v>2023-10</v>
      </c>
      <c r="D3505" s="1" t="s">
        <v>24</v>
      </c>
      <c r="E3505" s="1" t="s">
        <v>59</v>
      </c>
      <c r="F3505" s="1" t="s">
        <v>20</v>
      </c>
      <c r="G3505" s="1" t="s">
        <v>60</v>
      </c>
      <c r="H3505">
        <v>3323882</v>
      </c>
      <c r="I3505">
        <v>199151</v>
      </c>
      <c r="J3505">
        <v>98676</v>
      </c>
      <c r="K3505">
        <v>23450</v>
      </c>
      <c r="L3505">
        <f>bbdd_Social_Media_Trends[[#This Row],[Likes]]+bbdd_Social_Media_Trends[[#This Row],[Shares]]+bbdd_Social_Media_Trends[[#This Row],[Comments]]</f>
        <v>321277</v>
      </c>
      <c r="M3505">
        <f>bbdd_Social_Media_Trends[[#This Row],[Interactions]]/bbdd_Social_Media_Trends[[#This Row],[Views]]</f>
        <v>9.6657161716330486E-2</v>
      </c>
      <c r="N3505" s="1" t="s">
        <v>29</v>
      </c>
      <c r="O3505" s="4">
        <f t="shared" si="54"/>
        <v>0</v>
      </c>
    </row>
    <row r="3506" spans="1:15">
      <c r="A3506" s="1" t="s">
        <v>3546</v>
      </c>
      <c r="B3506" s="2">
        <v>45207</v>
      </c>
      <c r="C3506" s="13" t="str">
        <f>TEXT(bbdd_Social_Media_Trends[[#This Row],[Post_Date]],"aaaa-mm")</f>
        <v>2023-10</v>
      </c>
      <c r="D3506" s="1" t="s">
        <v>24</v>
      </c>
      <c r="E3506" s="1" t="s">
        <v>57</v>
      </c>
      <c r="F3506" s="1" t="s">
        <v>36</v>
      </c>
      <c r="G3506" s="1" t="s">
        <v>28</v>
      </c>
      <c r="H3506">
        <v>4194567</v>
      </c>
      <c r="I3506">
        <v>355889</v>
      </c>
      <c r="J3506">
        <v>45483</v>
      </c>
      <c r="K3506">
        <v>41379</v>
      </c>
      <c r="L3506">
        <f>bbdd_Social_Media_Trends[[#This Row],[Likes]]+bbdd_Social_Media_Trends[[#This Row],[Shares]]+bbdd_Social_Media_Trends[[#This Row],[Comments]]</f>
        <v>442751</v>
      </c>
      <c r="M3506">
        <f>bbdd_Social_Media_Trends[[#This Row],[Interactions]]/bbdd_Social_Media_Trends[[#This Row],[Views]]</f>
        <v>0.10555344568342812</v>
      </c>
      <c r="N3506" s="1" t="s">
        <v>16</v>
      </c>
      <c r="O3506" s="4">
        <f t="shared" si="54"/>
        <v>0</v>
      </c>
    </row>
    <row r="3507" spans="1:15">
      <c r="A3507" s="1" t="s">
        <v>3547</v>
      </c>
      <c r="B3507" s="2">
        <v>44990</v>
      </c>
      <c r="C3507" s="13" t="str">
        <f>TEXT(bbdd_Social_Media_Trends[[#This Row],[Post_Date]],"aaaa-mm")</f>
        <v>2023-03</v>
      </c>
      <c r="D3507" s="1" t="s">
        <v>18</v>
      </c>
      <c r="E3507" s="1" t="s">
        <v>46</v>
      </c>
      <c r="F3507" s="1" t="s">
        <v>41</v>
      </c>
      <c r="G3507" s="1" t="s">
        <v>15</v>
      </c>
      <c r="H3507">
        <v>3211977</v>
      </c>
      <c r="I3507">
        <v>47868</v>
      </c>
      <c r="J3507">
        <v>69676</v>
      </c>
      <c r="K3507">
        <v>23438</v>
      </c>
      <c r="L3507">
        <f>bbdd_Social_Media_Trends[[#This Row],[Likes]]+bbdd_Social_Media_Trends[[#This Row],[Shares]]+bbdd_Social_Media_Trends[[#This Row],[Comments]]</f>
        <v>140982</v>
      </c>
      <c r="M3507">
        <f>bbdd_Social_Media_Trends[[#This Row],[Interactions]]/bbdd_Social_Media_Trends[[#This Row],[Views]]</f>
        <v>4.3892593253314079E-2</v>
      </c>
      <c r="N3507" s="1" t="s">
        <v>16</v>
      </c>
      <c r="O3507" s="4">
        <f t="shared" si="54"/>
        <v>0</v>
      </c>
    </row>
    <row r="3508" spans="1:15">
      <c r="A3508" s="1" t="s">
        <v>3548</v>
      </c>
      <c r="B3508" s="2">
        <v>45175</v>
      </c>
      <c r="C3508" s="13" t="str">
        <f>TEXT(bbdd_Social_Media_Trends[[#This Row],[Post_Date]],"aaaa-mm")</f>
        <v>2023-09</v>
      </c>
      <c r="D3508" s="1" t="s">
        <v>24</v>
      </c>
      <c r="E3508" s="1" t="s">
        <v>46</v>
      </c>
      <c r="F3508" s="1" t="s">
        <v>14</v>
      </c>
      <c r="G3508" s="1" t="s">
        <v>15</v>
      </c>
      <c r="H3508">
        <v>2091593</v>
      </c>
      <c r="I3508">
        <v>251061</v>
      </c>
      <c r="J3508">
        <v>54282</v>
      </c>
      <c r="K3508">
        <v>8417</v>
      </c>
      <c r="L3508">
        <f>bbdd_Social_Media_Trends[[#This Row],[Likes]]+bbdd_Social_Media_Trends[[#This Row],[Shares]]+bbdd_Social_Media_Trends[[#This Row],[Comments]]</f>
        <v>313760</v>
      </c>
      <c r="M3508">
        <f>bbdd_Social_Media_Trends[[#This Row],[Interactions]]/bbdd_Social_Media_Trends[[#This Row],[Views]]</f>
        <v>0.15001006409946868</v>
      </c>
      <c r="N3508" s="1" t="s">
        <v>22</v>
      </c>
      <c r="O3508" s="4">
        <f t="shared" si="54"/>
        <v>0</v>
      </c>
    </row>
    <row r="3509" spans="1:15">
      <c r="A3509" s="1" t="s">
        <v>3549</v>
      </c>
      <c r="B3509" s="2">
        <v>45019</v>
      </c>
      <c r="C3509" s="13" t="str">
        <f>TEXT(bbdd_Social_Media_Trends[[#This Row],[Post_Date]],"aaaa-mm")</f>
        <v>2023-04</v>
      </c>
      <c r="D3509" s="1" t="s">
        <v>12</v>
      </c>
      <c r="E3509" s="1" t="s">
        <v>49</v>
      </c>
      <c r="F3509" s="1" t="s">
        <v>47</v>
      </c>
      <c r="G3509" s="1" t="s">
        <v>37</v>
      </c>
      <c r="H3509">
        <v>434715</v>
      </c>
      <c r="I3509">
        <v>15752</v>
      </c>
      <c r="J3509">
        <v>12172</v>
      </c>
      <c r="K3509">
        <v>16505</v>
      </c>
      <c r="L3509">
        <f>bbdd_Social_Media_Trends[[#This Row],[Likes]]+bbdd_Social_Media_Trends[[#This Row],[Shares]]+bbdd_Social_Media_Trends[[#This Row],[Comments]]</f>
        <v>44429</v>
      </c>
      <c r="M3509">
        <f>bbdd_Social_Media_Trends[[#This Row],[Interactions]]/bbdd_Social_Media_Trends[[#This Row],[Views]]</f>
        <v>0.10220259250313424</v>
      </c>
      <c r="N3509" s="1" t="s">
        <v>22</v>
      </c>
      <c r="O3509" s="4">
        <f t="shared" si="54"/>
        <v>0</v>
      </c>
    </row>
    <row r="3510" spans="1:15">
      <c r="A3510" s="1" t="s">
        <v>3550</v>
      </c>
      <c r="B3510" s="2">
        <v>45068</v>
      </c>
      <c r="C3510" s="13" t="str">
        <f>TEXT(bbdd_Social_Media_Trends[[#This Row],[Post_Date]],"aaaa-mm")</f>
        <v>2023-05</v>
      </c>
      <c r="D3510" s="1" t="s">
        <v>12</v>
      </c>
      <c r="E3510" s="1" t="s">
        <v>39</v>
      </c>
      <c r="F3510" s="1" t="s">
        <v>20</v>
      </c>
      <c r="G3510" s="1" t="s">
        <v>44</v>
      </c>
      <c r="H3510">
        <v>1463427</v>
      </c>
      <c r="I3510">
        <v>444094</v>
      </c>
      <c r="J3510">
        <v>84880</v>
      </c>
      <c r="K3510">
        <v>4729</v>
      </c>
      <c r="L3510">
        <f>bbdd_Social_Media_Trends[[#This Row],[Likes]]+bbdd_Social_Media_Trends[[#This Row],[Shares]]+bbdd_Social_Media_Trends[[#This Row],[Comments]]</f>
        <v>533703</v>
      </c>
      <c r="M3510">
        <f>bbdd_Social_Media_Trends[[#This Row],[Interactions]]/bbdd_Social_Media_Trends[[#This Row],[Views]]</f>
        <v>0.36469396833596757</v>
      </c>
      <c r="N3510" s="1" t="s">
        <v>22</v>
      </c>
      <c r="O3510" s="4">
        <f t="shared" si="54"/>
        <v>0</v>
      </c>
    </row>
    <row r="3511" spans="1:15">
      <c r="A3511" s="1" t="s">
        <v>3551</v>
      </c>
      <c r="B3511" s="2">
        <v>45245</v>
      </c>
      <c r="C3511" s="13" t="str">
        <f>TEXT(bbdd_Social_Media_Trends[[#This Row],[Post_Date]],"aaaa-mm")</f>
        <v>2023-11</v>
      </c>
      <c r="D3511" s="1" t="s">
        <v>12</v>
      </c>
      <c r="E3511" s="1" t="s">
        <v>49</v>
      </c>
      <c r="F3511" s="1" t="s">
        <v>14</v>
      </c>
      <c r="G3511" s="1" t="s">
        <v>15</v>
      </c>
      <c r="H3511">
        <v>3339745</v>
      </c>
      <c r="I3511">
        <v>201598</v>
      </c>
      <c r="J3511">
        <v>407</v>
      </c>
      <c r="K3511">
        <v>39789</v>
      </c>
      <c r="L3511">
        <f>bbdd_Social_Media_Trends[[#This Row],[Likes]]+bbdd_Social_Media_Trends[[#This Row],[Shares]]+bbdd_Social_Media_Trends[[#This Row],[Comments]]</f>
        <v>241794</v>
      </c>
      <c r="M3511">
        <f>bbdd_Social_Media_Trends[[#This Row],[Interactions]]/bbdd_Social_Media_Trends[[#This Row],[Views]]</f>
        <v>7.2398940637683415E-2</v>
      </c>
      <c r="N3511" s="1" t="s">
        <v>22</v>
      </c>
      <c r="O3511" s="4">
        <f t="shared" si="54"/>
        <v>0</v>
      </c>
    </row>
    <row r="3512" spans="1:15">
      <c r="A3512" s="1" t="s">
        <v>3552</v>
      </c>
      <c r="B3512" s="2">
        <v>45267</v>
      </c>
      <c r="C3512" s="13" t="str">
        <f>TEXT(bbdd_Social_Media_Trends[[#This Row],[Post_Date]],"aaaa-mm")</f>
        <v>2023-12</v>
      </c>
      <c r="D3512" s="1" t="s">
        <v>18</v>
      </c>
      <c r="E3512" s="1" t="s">
        <v>59</v>
      </c>
      <c r="F3512" s="1" t="s">
        <v>36</v>
      </c>
      <c r="G3512" s="1" t="s">
        <v>37</v>
      </c>
      <c r="H3512">
        <v>884253</v>
      </c>
      <c r="I3512">
        <v>386330</v>
      </c>
      <c r="J3512">
        <v>81443</v>
      </c>
      <c r="K3512">
        <v>9032</v>
      </c>
      <c r="L3512">
        <f>bbdd_Social_Media_Trends[[#This Row],[Likes]]+bbdd_Social_Media_Trends[[#This Row],[Shares]]+bbdd_Social_Media_Trends[[#This Row],[Comments]]</f>
        <v>476805</v>
      </c>
      <c r="M3512">
        <f>bbdd_Social_Media_Trends[[#This Row],[Interactions]]/bbdd_Social_Media_Trends[[#This Row],[Views]]</f>
        <v>0.53921784828550201</v>
      </c>
      <c r="N3512" s="1" t="s">
        <v>29</v>
      </c>
      <c r="O3512" s="4">
        <f t="shared" si="54"/>
        <v>0</v>
      </c>
    </row>
    <row r="3513" spans="1:15">
      <c r="A3513" s="1" t="s">
        <v>3553</v>
      </c>
      <c r="B3513" s="2">
        <v>44772</v>
      </c>
      <c r="C3513" s="13" t="str">
        <f>TEXT(bbdd_Social_Media_Trends[[#This Row],[Post_Date]],"aaaa-mm")</f>
        <v>2022-07</v>
      </c>
      <c r="D3513" s="1" t="s">
        <v>18</v>
      </c>
      <c r="E3513" s="1" t="s">
        <v>39</v>
      </c>
      <c r="F3513" s="1" t="s">
        <v>47</v>
      </c>
      <c r="G3513" s="1" t="s">
        <v>37</v>
      </c>
      <c r="H3513">
        <v>2956646</v>
      </c>
      <c r="I3513">
        <v>230844</v>
      </c>
      <c r="J3513">
        <v>11370</v>
      </c>
      <c r="K3513">
        <v>12565</v>
      </c>
      <c r="L3513">
        <f>bbdd_Social_Media_Trends[[#This Row],[Likes]]+bbdd_Social_Media_Trends[[#This Row],[Shares]]+bbdd_Social_Media_Trends[[#This Row],[Comments]]</f>
        <v>254779</v>
      </c>
      <c r="M3513">
        <f>bbdd_Social_Media_Trends[[#This Row],[Interactions]]/bbdd_Social_Media_Trends[[#This Row],[Views]]</f>
        <v>8.6171628257153549E-2</v>
      </c>
      <c r="N3513" s="1" t="s">
        <v>16</v>
      </c>
      <c r="O3513" s="4">
        <f t="shared" si="54"/>
        <v>0</v>
      </c>
    </row>
    <row r="3514" spans="1:15">
      <c r="A3514" s="1" t="s">
        <v>3554</v>
      </c>
      <c r="B3514" s="2">
        <v>44713</v>
      </c>
      <c r="C3514" s="13" t="str">
        <f>TEXT(bbdd_Social_Media_Trends[[#This Row],[Post_Date]],"aaaa-mm")</f>
        <v>2022-06</v>
      </c>
      <c r="D3514" s="1" t="s">
        <v>27</v>
      </c>
      <c r="E3514" s="1" t="s">
        <v>57</v>
      </c>
      <c r="F3514" s="1" t="s">
        <v>36</v>
      </c>
      <c r="G3514" s="1" t="s">
        <v>28</v>
      </c>
      <c r="H3514">
        <v>4171682</v>
      </c>
      <c r="I3514">
        <v>387109</v>
      </c>
      <c r="J3514">
        <v>61595</v>
      </c>
      <c r="K3514">
        <v>38086</v>
      </c>
      <c r="L3514">
        <f>bbdd_Social_Media_Trends[[#This Row],[Likes]]+bbdd_Social_Media_Trends[[#This Row],[Shares]]+bbdd_Social_Media_Trends[[#This Row],[Comments]]</f>
        <v>486790</v>
      </c>
      <c r="M3514">
        <f>bbdd_Social_Media_Trends[[#This Row],[Interactions]]/bbdd_Social_Media_Trends[[#This Row],[Views]]</f>
        <v>0.11668914361161757</v>
      </c>
      <c r="N3514" s="1" t="s">
        <v>29</v>
      </c>
      <c r="O3514" s="4">
        <f t="shared" si="54"/>
        <v>0</v>
      </c>
    </row>
    <row r="3515" spans="1:15">
      <c r="A3515" s="1" t="s">
        <v>3555</v>
      </c>
      <c r="B3515" s="2">
        <v>44817</v>
      </c>
      <c r="C3515" s="13" t="str">
        <f>TEXT(bbdd_Social_Media_Trends[[#This Row],[Post_Date]],"aaaa-mm")</f>
        <v>2022-09</v>
      </c>
      <c r="D3515" s="1" t="s">
        <v>24</v>
      </c>
      <c r="E3515" s="1" t="s">
        <v>46</v>
      </c>
      <c r="F3515" s="1" t="s">
        <v>32</v>
      </c>
      <c r="G3515" s="1" t="s">
        <v>15</v>
      </c>
      <c r="H3515">
        <v>3646810</v>
      </c>
      <c r="I3515">
        <v>121462</v>
      </c>
      <c r="J3515">
        <v>29214</v>
      </c>
      <c r="K3515">
        <v>8361</v>
      </c>
      <c r="L3515">
        <f>bbdd_Social_Media_Trends[[#This Row],[Likes]]+bbdd_Social_Media_Trends[[#This Row],[Shares]]+bbdd_Social_Media_Trends[[#This Row],[Comments]]</f>
        <v>159037</v>
      </c>
      <c r="M3515">
        <f>bbdd_Social_Media_Trends[[#This Row],[Interactions]]/bbdd_Social_Media_Trends[[#This Row],[Views]]</f>
        <v>4.3609894675072189E-2</v>
      </c>
      <c r="N3515" s="1" t="s">
        <v>22</v>
      </c>
      <c r="O3515" s="4">
        <f t="shared" si="54"/>
        <v>0</v>
      </c>
    </row>
    <row r="3516" spans="1:15">
      <c r="A3516" s="1" t="s">
        <v>3556</v>
      </c>
      <c r="B3516" s="2">
        <v>44702</v>
      </c>
      <c r="C3516" s="13" t="str">
        <f>TEXT(bbdd_Social_Media_Trends[[#This Row],[Post_Date]],"aaaa-mm")</f>
        <v>2022-05</v>
      </c>
      <c r="D3516" s="1" t="s">
        <v>27</v>
      </c>
      <c r="E3516" s="1" t="s">
        <v>39</v>
      </c>
      <c r="F3516" s="1" t="s">
        <v>32</v>
      </c>
      <c r="G3516" s="1" t="s">
        <v>25</v>
      </c>
      <c r="H3516">
        <v>4954174</v>
      </c>
      <c r="I3516">
        <v>408063</v>
      </c>
      <c r="J3516">
        <v>70371</v>
      </c>
      <c r="K3516">
        <v>9933</v>
      </c>
      <c r="L3516">
        <f>bbdd_Social_Media_Trends[[#This Row],[Likes]]+bbdd_Social_Media_Trends[[#This Row],[Shares]]+bbdd_Social_Media_Trends[[#This Row],[Comments]]</f>
        <v>488367</v>
      </c>
      <c r="M3516">
        <f>bbdd_Social_Media_Trends[[#This Row],[Interactions]]/bbdd_Social_Media_Trends[[#This Row],[Views]]</f>
        <v>9.8576876791166404E-2</v>
      </c>
      <c r="N3516" s="1" t="s">
        <v>22</v>
      </c>
      <c r="O3516" s="4">
        <f t="shared" si="54"/>
        <v>0</v>
      </c>
    </row>
    <row r="3517" spans="1:15">
      <c r="A3517" s="1" t="s">
        <v>3557</v>
      </c>
      <c r="B3517" s="2">
        <v>44948</v>
      </c>
      <c r="C3517" s="13" t="str">
        <f>TEXT(bbdd_Social_Media_Trends[[#This Row],[Post_Date]],"aaaa-mm")</f>
        <v>2023-01</v>
      </c>
      <c r="D3517" s="1" t="s">
        <v>18</v>
      </c>
      <c r="E3517" s="1" t="s">
        <v>49</v>
      </c>
      <c r="F3517" s="1" t="s">
        <v>41</v>
      </c>
      <c r="G3517" s="1" t="s">
        <v>21</v>
      </c>
      <c r="H3517">
        <v>1110655</v>
      </c>
      <c r="I3517">
        <v>290104</v>
      </c>
      <c r="J3517">
        <v>57393</v>
      </c>
      <c r="K3517">
        <v>23702</v>
      </c>
      <c r="L3517">
        <f>bbdd_Social_Media_Trends[[#This Row],[Likes]]+bbdd_Social_Media_Trends[[#This Row],[Shares]]+bbdd_Social_Media_Trends[[#This Row],[Comments]]</f>
        <v>371199</v>
      </c>
      <c r="M3517">
        <f>bbdd_Social_Media_Trends[[#This Row],[Interactions]]/bbdd_Social_Media_Trends[[#This Row],[Views]]</f>
        <v>0.33421629578942158</v>
      </c>
      <c r="N3517" s="1" t="s">
        <v>16</v>
      </c>
      <c r="O3517" s="4">
        <f t="shared" si="54"/>
        <v>0</v>
      </c>
    </row>
    <row r="3518" spans="1:15">
      <c r="A3518" s="1" t="s">
        <v>3558</v>
      </c>
      <c r="B3518" s="2">
        <v>44845</v>
      </c>
      <c r="C3518" s="13" t="str">
        <f>TEXT(bbdd_Social_Media_Trends[[#This Row],[Post_Date]],"aaaa-mm")</f>
        <v>2022-10</v>
      </c>
      <c r="D3518" s="1" t="s">
        <v>27</v>
      </c>
      <c r="E3518" s="1" t="s">
        <v>59</v>
      </c>
      <c r="F3518" s="1" t="s">
        <v>41</v>
      </c>
      <c r="G3518" s="1" t="s">
        <v>25</v>
      </c>
      <c r="H3518">
        <v>4699828</v>
      </c>
      <c r="I3518">
        <v>232194</v>
      </c>
      <c r="J3518">
        <v>56314</v>
      </c>
      <c r="K3518">
        <v>48442</v>
      </c>
      <c r="L3518">
        <f>bbdd_Social_Media_Trends[[#This Row],[Likes]]+bbdd_Social_Media_Trends[[#This Row],[Shares]]+bbdd_Social_Media_Trends[[#This Row],[Comments]]</f>
        <v>336950</v>
      </c>
      <c r="M3518">
        <f>bbdd_Social_Media_Trends[[#This Row],[Interactions]]/bbdd_Social_Media_Trends[[#This Row],[Views]]</f>
        <v>7.1694113061158832E-2</v>
      </c>
      <c r="N3518" s="1" t="s">
        <v>22</v>
      </c>
      <c r="O3518" s="4">
        <f t="shared" si="54"/>
        <v>0</v>
      </c>
    </row>
    <row r="3519" spans="1:15">
      <c r="A3519" s="1" t="s">
        <v>3559</v>
      </c>
      <c r="B3519" s="2">
        <v>45283</v>
      </c>
      <c r="C3519" s="13" t="str">
        <f>TEXT(bbdd_Social_Media_Trends[[#This Row],[Post_Date]],"aaaa-mm")</f>
        <v>2023-12</v>
      </c>
      <c r="D3519" s="1" t="s">
        <v>24</v>
      </c>
      <c r="E3519" s="1" t="s">
        <v>31</v>
      </c>
      <c r="F3519" s="1" t="s">
        <v>36</v>
      </c>
      <c r="G3519" s="1" t="s">
        <v>15</v>
      </c>
      <c r="H3519">
        <v>4291403</v>
      </c>
      <c r="I3519">
        <v>75036</v>
      </c>
      <c r="J3519">
        <v>34142</v>
      </c>
      <c r="K3519">
        <v>4287</v>
      </c>
      <c r="L3519">
        <f>bbdd_Social_Media_Trends[[#This Row],[Likes]]+bbdd_Social_Media_Trends[[#This Row],[Shares]]+bbdd_Social_Media_Trends[[#This Row],[Comments]]</f>
        <v>113465</v>
      </c>
      <c r="M3519">
        <f>bbdd_Social_Media_Trends[[#This Row],[Interactions]]/bbdd_Social_Media_Trends[[#This Row],[Views]]</f>
        <v>2.644007099775994E-2</v>
      </c>
      <c r="N3519" s="1" t="s">
        <v>29</v>
      </c>
      <c r="O3519" s="4">
        <f t="shared" si="54"/>
        <v>0</v>
      </c>
    </row>
    <row r="3520" spans="1:15">
      <c r="A3520" s="1" t="s">
        <v>3560</v>
      </c>
      <c r="B3520" s="2">
        <v>44665</v>
      </c>
      <c r="C3520" s="13" t="str">
        <f>TEXT(bbdd_Social_Media_Trends[[#This Row],[Post_Date]],"aaaa-mm")</f>
        <v>2022-04</v>
      </c>
      <c r="D3520" s="1" t="s">
        <v>24</v>
      </c>
      <c r="E3520" s="1" t="s">
        <v>46</v>
      </c>
      <c r="F3520" s="1" t="s">
        <v>36</v>
      </c>
      <c r="G3520" s="1" t="s">
        <v>25</v>
      </c>
      <c r="H3520">
        <v>1788507</v>
      </c>
      <c r="I3520">
        <v>317765</v>
      </c>
      <c r="J3520">
        <v>72441</v>
      </c>
      <c r="K3520">
        <v>25739</v>
      </c>
      <c r="L3520">
        <f>bbdd_Social_Media_Trends[[#This Row],[Likes]]+bbdd_Social_Media_Trends[[#This Row],[Shares]]+bbdd_Social_Media_Trends[[#This Row],[Comments]]</f>
        <v>415945</v>
      </c>
      <c r="M3520">
        <f>bbdd_Social_Media_Trends[[#This Row],[Interactions]]/bbdd_Social_Media_Trends[[#This Row],[Views]]</f>
        <v>0.23256548618484579</v>
      </c>
      <c r="N3520" s="1" t="s">
        <v>16</v>
      </c>
      <c r="O3520" s="4">
        <f t="shared" si="54"/>
        <v>0</v>
      </c>
    </row>
    <row r="3521" spans="1:15">
      <c r="A3521" s="1" t="s">
        <v>3561</v>
      </c>
      <c r="B3521" s="2">
        <v>45064</v>
      </c>
      <c r="C3521" s="13" t="str">
        <f>TEXT(bbdd_Social_Media_Trends[[#This Row],[Post_Date]],"aaaa-mm")</f>
        <v>2023-05</v>
      </c>
      <c r="D3521" s="1" t="s">
        <v>24</v>
      </c>
      <c r="E3521" s="1" t="s">
        <v>19</v>
      </c>
      <c r="F3521" s="1" t="s">
        <v>41</v>
      </c>
      <c r="G3521" s="1" t="s">
        <v>25</v>
      </c>
      <c r="H3521">
        <v>2322799</v>
      </c>
      <c r="I3521">
        <v>233252</v>
      </c>
      <c r="J3521">
        <v>25560</v>
      </c>
      <c r="K3521">
        <v>31189</v>
      </c>
      <c r="L3521">
        <f>bbdd_Social_Media_Trends[[#This Row],[Likes]]+bbdd_Social_Media_Trends[[#This Row],[Shares]]+bbdd_Social_Media_Trends[[#This Row],[Comments]]</f>
        <v>290001</v>
      </c>
      <c r="M3521">
        <f>bbdd_Social_Media_Trends[[#This Row],[Interactions]]/bbdd_Social_Media_Trends[[#This Row],[Views]]</f>
        <v>0.12484980405106082</v>
      </c>
      <c r="N3521" s="1" t="s">
        <v>29</v>
      </c>
      <c r="O3521" s="4">
        <f t="shared" si="54"/>
        <v>0</v>
      </c>
    </row>
    <row r="3522" spans="1:15">
      <c r="A3522" s="1" t="s">
        <v>3562</v>
      </c>
      <c r="B3522" s="2">
        <v>44586</v>
      </c>
      <c r="C3522" s="13" t="str">
        <f>TEXT(bbdd_Social_Media_Trends[[#This Row],[Post_Date]],"aaaa-mm")</f>
        <v>2022-01</v>
      </c>
      <c r="D3522" s="1" t="s">
        <v>24</v>
      </c>
      <c r="E3522" s="1" t="s">
        <v>39</v>
      </c>
      <c r="F3522" s="1" t="s">
        <v>36</v>
      </c>
      <c r="G3522" s="1" t="s">
        <v>21</v>
      </c>
      <c r="H3522">
        <v>2047224</v>
      </c>
      <c r="I3522">
        <v>191543</v>
      </c>
      <c r="J3522">
        <v>60305</v>
      </c>
      <c r="K3522">
        <v>25760</v>
      </c>
      <c r="L3522">
        <f>bbdd_Social_Media_Trends[[#This Row],[Likes]]+bbdd_Social_Media_Trends[[#This Row],[Shares]]+bbdd_Social_Media_Trends[[#This Row],[Comments]]</f>
        <v>277608</v>
      </c>
      <c r="M3522">
        <f>bbdd_Social_Media_Trends[[#This Row],[Interactions]]/bbdd_Social_Media_Trends[[#This Row],[Views]]</f>
        <v>0.13560216175660308</v>
      </c>
      <c r="N3522" s="1" t="s">
        <v>22</v>
      </c>
      <c r="O3522" s="4">
        <f t="shared" ref="O3522:O3585" si="55">IF(ISERROR(VLOOKUP(A3522,A3523:A8520,1,FALSE)),0, 1)</f>
        <v>0</v>
      </c>
    </row>
    <row r="3523" spans="1:15">
      <c r="A3523" s="1" t="s">
        <v>3563</v>
      </c>
      <c r="B3523" s="2">
        <v>45101</v>
      </c>
      <c r="C3523" s="13" t="str">
        <f>TEXT(bbdd_Social_Media_Trends[[#This Row],[Post_Date]],"aaaa-mm")</f>
        <v>2023-06</v>
      </c>
      <c r="D3523" s="1" t="s">
        <v>27</v>
      </c>
      <c r="E3523" s="1" t="s">
        <v>46</v>
      </c>
      <c r="F3523" s="1" t="s">
        <v>47</v>
      </c>
      <c r="G3523" s="1" t="s">
        <v>25</v>
      </c>
      <c r="H3523">
        <v>2777888</v>
      </c>
      <c r="I3523">
        <v>375523</v>
      </c>
      <c r="J3523">
        <v>7624</v>
      </c>
      <c r="K3523">
        <v>7812</v>
      </c>
      <c r="L3523">
        <f>bbdd_Social_Media_Trends[[#This Row],[Likes]]+bbdd_Social_Media_Trends[[#This Row],[Shares]]+bbdd_Social_Media_Trends[[#This Row],[Comments]]</f>
        <v>390959</v>
      </c>
      <c r="M3523">
        <f>bbdd_Social_Media_Trends[[#This Row],[Interactions]]/bbdd_Social_Media_Trends[[#This Row],[Views]]</f>
        <v>0.14073965545047173</v>
      </c>
      <c r="N3523" s="1" t="s">
        <v>29</v>
      </c>
      <c r="O3523" s="4">
        <f t="shared" si="55"/>
        <v>0</v>
      </c>
    </row>
    <row r="3524" spans="1:15">
      <c r="A3524" s="1" t="s">
        <v>3564</v>
      </c>
      <c r="B3524" s="2">
        <v>44981</v>
      </c>
      <c r="C3524" s="13" t="str">
        <f>TEXT(bbdd_Social_Media_Trends[[#This Row],[Post_Date]],"aaaa-mm")</f>
        <v>2023-02</v>
      </c>
      <c r="D3524" s="1" t="s">
        <v>24</v>
      </c>
      <c r="E3524" s="1" t="s">
        <v>31</v>
      </c>
      <c r="F3524" s="1" t="s">
        <v>41</v>
      </c>
      <c r="G3524" s="1" t="s">
        <v>28</v>
      </c>
      <c r="H3524">
        <v>2121093</v>
      </c>
      <c r="I3524">
        <v>210072</v>
      </c>
      <c r="J3524">
        <v>48263</v>
      </c>
      <c r="K3524">
        <v>40108</v>
      </c>
      <c r="L3524">
        <f>bbdd_Social_Media_Trends[[#This Row],[Likes]]+bbdd_Social_Media_Trends[[#This Row],[Shares]]+bbdd_Social_Media_Trends[[#This Row],[Comments]]</f>
        <v>298443</v>
      </c>
      <c r="M3524">
        <f>bbdd_Social_Media_Trends[[#This Row],[Interactions]]/bbdd_Social_Media_Trends[[#This Row],[Views]]</f>
        <v>0.14070245859092459</v>
      </c>
      <c r="N3524" s="1" t="s">
        <v>22</v>
      </c>
      <c r="O3524" s="4">
        <f t="shared" si="55"/>
        <v>0</v>
      </c>
    </row>
    <row r="3525" spans="1:15">
      <c r="A3525" s="1" t="s">
        <v>3565</v>
      </c>
      <c r="B3525" s="2">
        <v>45052</v>
      </c>
      <c r="C3525" s="13" t="str">
        <f>TEXT(bbdd_Social_Media_Trends[[#This Row],[Post_Date]],"aaaa-mm")</f>
        <v>2023-05</v>
      </c>
      <c r="D3525" s="1" t="s">
        <v>24</v>
      </c>
      <c r="E3525" s="1" t="s">
        <v>52</v>
      </c>
      <c r="F3525" s="1" t="s">
        <v>47</v>
      </c>
      <c r="G3525" s="1" t="s">
        <v>28</v>
      </c>
      <c r="H3525">
        <v>3184543</v>
      </c>
      <c r="I3525">
        <v>439851</v>
      </c>
      <c r="J3525">
        <v>73024</v>
      </c>
      <c r="K3525">
        <v>1363</v>
      </c>
      <c r="L3525">
        <f>bbdd_Social_Media_Trends[[#This Row],[Likes]]+bbdd_Social_Media_Trends[[#This Row],[Shares]]+bbdd_Social_Media_Trends[[#This Row],[Comments]]</f>
        <v>514238</v>
      </c>
      <c r="M3525">
        <f>bbdd_Social_Media_Trends[[#This Row],[Interactions]]/bbdd_Social_Media_Trends[[#This Row],[Views]]</f>
        <v>0.16147937082338032</v>
      </c>
      <c r="N3525" s="1" t="s">
        <v>29</v>
      </c>
      <c r="O3525" s="4">
        <f t="shared" si="55"/>
        <v>0</v>
      </c>
    </row>
    <row r="3526" spans="1:15">
      <c r="A3526" s="1" t="s">
        <v>3566</v>
      </c>
      <c r="B3526" s="2">
        <v>44914</v>
      </c>
      <c r="C3526" s="13" t="str">
        <f>TEXT(bbdd_Social_Media_Trends[[#This Row],[Post_Date]],"aaaa-mm")</f>
        <v>2022-12</v>
      </c>
      <c r="D3526" s="1" t="s">
        <v>24</v>
      </c>
      <c r="E3526" s="1" t="s">
        <v>57</v>
      </c>
      <c r="F3526" s="1" t="s">
        <v>20</v>
      </c>
      <c r="G3526" s="1" t="s">
        <v>28</v>
      </c>
      <c r="H3526">
        <v>3253298</v>
      </c>
      <c r="I3526">
        <v>205897</v>
      </c>
      <c r="J3526">
        <v>11621</v>
      </c>
      <c r="K3526">
        <v>24056</v>
      </c>
      <c r="L3526">
        <f>bbdd_Social_Media_Trends[[#This Row],[Likes]]+bbdd_Social_Media_Trends[[#This Row],[Shares]]+bbdd_Social_Media_Trends[[#This Row],[Comments]]</f>
        <v>241574</v>
      </c>
      <c r="M3526">
        <f>bbdd_Social_Media_Trends[[#This Row],[Interactions]]/bbdd_Social_Media_Trends[[#This Row],[Views]]</f>
        <v>7.4255109737872152E-2</v>
      </c>
      <c r="N3526" s="1" t="s">
        <v>22</v>
      </c>
      <c r="O3526" s="4">
        <f t="shared" si="55"/>
        <v>0</v>
      </c>
    </row>
    <row r="3527" spans="1:15">
      <c r="A3527" s="1" t="s">
        <v>3567</v>
      </c>
      <c r="B3527" s="2">
        <v>44872</v>
      </c>
      <c r="C3527" s="13" t="str">
        <f>TEXT(bbdd_Social_Media_Trends[[#This Row],[Post_Date]],"aaaa-mm")</f>
        <v>2022-11</v>
      </c>
      <c r="D3527" s="1" t="s">
        <v>12</v>
      </c>
      <c r="E3527" s="1" t="s">
        <v>13</v>
      </c>
      <c r="F3527" s="1" t="s">
        <v>20</v>
      </c>
      <c r="G3527" s="1" t="s">
        <v>37</v>
      </c>
      <c r="H3527">
        <v>588026</v>
      </c>
      <c r="I3527">
        <v>462458</v>
      </c>
      <c r="J3527">
        <v>90944</v>
      </c>
      <c r="K3527">
        <v>38081</v>
      </c>
      <c r="L3527">
        <f>bbdd_Social_Media_Trends[[#This Row],[Likes]]+bbdd_Social_Media_Trends[[#This Row],[Shares]]+bbdd_Social_Media_Trends[[#This Row],[Comments]]</f>
        <v>591483</v>
      </c>
      <c r="M3527">
        <f>bbdd_Social_Media_Trends[[#This Row],[Interactions]]/bbdd_Social_Media_Trends[[#This Row],[Views]]</f>
        <v>1.0058789917452631</v>
      </c>
      <c r="N3527" s="1" t="s">
        <v>22</v>
      </c>
      <c r="O3527" s="4">
        <f t="shared" si="55"/>
        <v>0</v>
      </c>
    </row>
    <row r="3528" spans="1:15">
      <c r="A3528" s="1" t="s">
        <v>3568</v>
      </c>
      <c r="B3528" s="2">
        <v>44632</v>
      </c>
      <c r="C3528" s="13" t="str">
        <f>TEXT(bbdd_Social_Media_Trends[[#This Row],[Post_Date]],"aaaa-mm")</f>
        <v>2022-03</v>
      </c>
      <c r="D3528" s="1" t="s">
        <v>18</v>
      </c>
      <c r="E3528" s="1" t="s">
        <v>52</v>
      </c>
      <c r="F3528" s="1" t="s">
        <v>36</v>
      </c>
      <c r="G3528" s="1" t="s">
        <v>21</v>
      </c>
      <c r="H3528">
        <v>1264685</v>
      </c>
      <c r="I3528">
        <v>227648</v>
      </c>
      <c r="J3528">
        <v>29351</v>
      </c>
      <c r="K3528">
        <v>23301</v>
      </c>
      <c r="L3528">
        <f>bbdd_Social_Media_Trends[[#This Row],[Likes]]+bbdd_Social_Media_Trends[[#This Row],[Shares]]+bbdd_Social_Media_Trends[[#This Row],[Comments]]</f>
        <v>280300</v>
      </c>
      <c r="M3528">
        <f>bbdd_Social_Media_Trends[[#This Row],[Interactions]]/bbdd_Social_Media_Trends[[#This Row],[Views]]</f>
        <v>0.22163621771429248</v>
      </c>
      <c r="N3528" s="1" t="s">
        <v>16</v>
      </c>
      <c r="O3528" s="4">
        <f t="shared" si="55"/>
        <v>0</v>
      </c>
    </row>
    <row r="3529" spans="1:15">
      <c r="A3529" s="1" t="s">
        <v>3569</v>
      </c>
      <c r="B3529" s="2">
        <v>45180</v>
      </c>
      <c r="C3529" s="13" t="str">
        <f>TEXT(bbdd_Social_Media_Trends[[#This Row],[Post_Date]],"aaaa-mm")</f>
        <v>2023-09</v>
      </c>
      <c r="D3529" s="1" t="s">
        <v>18</v>
      </c>
      <c r="E3529" s="1" t="s">
        <v>13</v>
      </c>
      <c r="F3529" s="1" t="s">
        <v>47</v>
      </c>
      <c r="G3529" s="1" t="s">
        <v>28</v>
      </c>
      <c r="H3529">
        <v>1473168</v>
      </c>
      <c r="I3529">
        <v>236845</v>
      </c>
      <c r="J3529">
        <v>44426</v>
      </c>
      <c r="K3529">
        <v>19742</v>
      </c>
      <c r="L3529">
        <f>bbdd_Social_Media_Trends[[#This Row],[Likes]]+bbdd_Social_Media_Trends[[#This Row],[Shares]]+bbdd_Social_Media_Trends[[#This Row],[Comments]]</f>
        <v>301013</v>
      </c>
      <c r="M3529">
        <f>bbdd_Social_Media_Trends[[#This Row],[Interactions]]/bbdd_Social_Media_Trends[[#This Row],[Views]]</f>
        <v>0.20433039544709089</v>
      </c>
      <c r="N3529" s="1" t="s">
        <v>29</v>
      </c>
      <c r="O3529" s="4">
        <f t="shared" si="55"/>
        <v>0</v>
      </c>
    </row>
    <row r="3530" spans="1:15">
      <c r="A3530" s="1" t="s">
        <v>3570</v>
      </c>
      <c r="B3530" s="2">
        <v>44603</v>
      </c>
      <c r="C3530" s="13" t="str">
        <f>TEXT(bbdd_Social_Media_Trends[[#This Row],[Post_Date]],"aaaa-mm")</f>
        <v>2022-02</v>
      </c>
      <c r="D3530" s="1" t="s">
        <v>24</v>
      </c>
      <c r="E3530" s="1" t="s">
        <v>19</v>
      </c>
      <c r="F3530" s="1" t="s">
        <v>20</v>
      </c>
      <c r="G3530" s="1" t="s">
        <v>60</v>
      </c>
      <c r="H3530">
        <v>1688470</v>
      </c>
      <c r="I3530">
        <v>31908</v>
      </c>
      <c r="J3530">
        <v>32258</v>
      </c>
      <c r="K3530">
        <v>39499</v>
      </c>
      <c r="L3530">
        <f>bbdd_Social_Media_Trends[[#This Row],[Likes]]+bbdd_Social_Media_Trends[[#This Row],[Shares]]+bbdd_Social_Media_Trends[[#This Row],[Comments]]</f>
        <v>103665</v>
      </c>
      <c r="M3530">
        <f>bbdd_Social_Media_Trends[[#This Row],[Interactions]]/bbdd_Social_Media_Trends[[#This Row],[Views]]</f>
        <v>6.1395819884273929E-2</v>
      </c>
      <c r="N3530" s="1" t="s">
        <v>16</v>
      </c>
      <c r="O3530" s="4">
        <f t="shared" si="55"/>
        <v>0</v>
      </c>
    </row>
    <row r="3531" spans="1:15">
      <c r="A3531" s="1" t="s">
        <v>3571</v>
      </c>
      <c r="B3531" s="2">
        <v>44670</v>
      </c>
      <c r="C3531" s="13" t="str">
        <f>TEXT(bbdd_Social_Media_Trends[[#This Row],[Post_Date]],"aaaa-mm")</f>
        <v>2022-04</v>
      </c>
      <c r="D3531" s="1" t="s">
        <v>18</v>
      </c>
      <c r="E3531" s="1" t="s">
        <v>35</v>
      </c>
      <c r="F3531" s="1" t="s">
        <v>20</v>
      </c>
      <c r="G3531" s="1" t="s">
        <v>44</v>
      </c>
      <c r="H3531">
        <v>1140110</v>
      </c>
      <c r="I3531">
        <v>38015</v>
      </c>
      <c r="J3531">
        <v>8131</v>
      </c>
      <c r="K3531">
        <v>7309</v>
      </c>
      <c r="L3531">
        <f>bbdd_Social_Media_Trends[[#This Row],[Likes]]+bbdd_Social_Media_Trends[[#This Row],[Shares]]+bbdd_Social_Media_Trends[[#This Row],[Comments]]</f>
        <v>53455</v>
      </c>
      <c r="M3531">
        <f>bbdd_Social_Media_Trends[[#This Row],[Interactions]]/bbdd_Social_Media_Trends[[#This Row],[Views]]</f>
        <v>4.6885826806185367E-2</v>
      </c>
      <c r="N3531" s="1" t="s">
        <v>16</v>
      </c>
      <c r="O3531" s="4">
        <f t="shared" si="55"/>
        <v>0</v>
      </c>
    </row>
    <row r="3532" spans="1:15">
      <c r="A3532" s="1" t="s">
        <v>3572</v>
      </c>
      <c r="B3532" s="2">
        <v>45068</v>
      </c>
      <c r="C3532" s="13" t="str">
        <f>TEXT(bbdd_Social_Media_Trends[[#This Row],[Post_Date]],"aaaa-mm")</f>
        <v>2023-05</v>
      </c>
      <c r="D3532" s="1" t="s">
        <v>18</v>
      </c>
      <c r="E3532" s="1" t="s">
        <v>49</v>
      </c>
      <c r="F3532" s="1" t="s">
        <v>32</v>
      </c>
      <c r="G3532" s="1" t="s">
        <v>37</v>
      </c>
      <c r="H3532">
        <v>1460320</v>
      </c>
      <c r="I3532">
        <v>474886</v>
      </c>
      <c r="J3532">
        <v>32537</v>
      </c>
      <c r="K3532">
        <v>17147</v>
      </c>
      <c r="L3532">
        <f>bbdd_Social_Media_Trends[[#This Row],[Likes]]+bbdd_Social_Media_Trends[[#This Row],[Shares]]+bbdd_Social_Media_Trends[[#This Row],[Comments]]</f>
        <v>524570</v>
      </c>
      <c r="M3532">
        <f>bbdd_Social_Media_Trends[[#This Row],[Interactions]]/bbdd_Social_Media_Trends[[#This Row],[Views]]</f>
        <v>0.35921578832036816</v>
      </c>
      <c r="N3532" s="1" t="s">
        <v>22</v>
      </c>
      <c r="O3532" s="4">
        <f t="shared" si="55"/>
        <v>0</v>
      </c>
    </row>
    <row r="3533" spans="1:15">
      <c r="A3533" s="1" t="s">
        <v>3573</v>
      </c>
      <c r="B3533" s="2">
        <v>45247</v>
      </c>
      <c r="C3533" s="13" t="str">
        <f>TEXT(bbdd_Social_Media_Trends[[#This Row],[Post_Date]],"aaaa-mm")</f>
        <v>2023-11</v>
      </c>
      <c r="D3533" s="1" t="s">
        <v>12</v>
      </c>
      <c r="E3533" s="1" t="s">
        <v>52</v>
      </c>
      <c r="F3533" s="1" t="s">
        <v>47</v>
      </c>
      <c r="G3533" s="1" t="s">
        <v>60</v>
      </c>
      <c r="H3533">
        <v>821880</v>
      </c>
      <c r="I3533">
        <v>488060</v>
      </c>
      <c r="J3533">
        <v>56578</v>
      </c>
      <c r="K3533">
        <v>47146</v>
      </c>
      <c r="L3533">
        <f>bbdd_Social_Media_Trends[[#This Row],[Likes]]+bbdd_Social_Media_Trends[[#This Row],[Shares]]+bbdd_Social_Media_Trends[[#This Row],[Comments]]</f>
        <v>591784</v>
      </c>
      <c r="M3533">
        <f>bbdd_Social_Media_Trends[[#This Row],[Interactions]]/bbdd_Social_Media_Trends[[#This Row],[Views]]</f>
        <v>0.72003698836813157</v>
      </c>
      <c r="N3533" s="1" t="s">
        <v>29</v>
      </c>
      <c r="O3533" s="4">
        <f t="shared" si="55"/>
        <v>0</v>
      </c>
    </row>
    <row r="3534" spans="1:15">
      <c r="A3534" s="1" t="s">
        <v>3574</v>
      </c>
      <c r="B3534" s="2">
        <v>44811</v>
      </c>
      <c r="C3534" s="13" t="str">
        <f>TEXT(bbdd_Social_Media_Trends[[#This Row],[Post_Date]],"aaaa-mm")</f>
        <v>2022-09</v>
      </c>
      <c r="D3534" s="1" t="s">
        <v>12</v>
      </c>
      <c r="E3534" s="1" t="s">
        <v>49</v>
      </c>
      <c r="F3534" s="1" t="s">
        <v>14</v>
      </c>
      <c r="G3534" s="1" t="s">
        <v>60</v>
      </c>
      <c r="H3534">
        <v>3940590</v>
      </c>
      <c r="I3534">
        <v>305113</v>
      </c>
      <c r="J3534">
        <v>81654</v>
      </c>
      <c r="K3534">
        <v>653</v>
      </c>
      <c r="L3534">
        <f>bbdd_Social_Media_Trends[[#This Row],[Likes]]+bbdd_Social_Media_Trends[[#This Row],[Shares]]+bbdd_Social_Media_Trends[[#This Row],[Comments]]</f>
        <v>387420</v>
      </c>
      <c r="M3534">
        <f>bbdd_Social_Media_Trends[[#This Row],[Interactions]]/bbdd_Social_Media_Trends[[#This Row],[Views]]</f>
        <v>9.8315226907645811E-2</v>
      </c>
      <c r="N3534" s="1" t="s">
        <v>22</v>
      </c>
      <c r="O3534" s="4">
        <f t="shared" si="55"/>
        <v>0</v>
      </c>
    </row>
    <row r="3535" spans="1:15">
      <c r="A3535" s="1" t="s">
        <v>3575</v>
      </c>
      <c r="B3535" s="2">
        <v>45106</v>
      </c>
      <c r="C3535" s="13" t="str">
        <f>TEXT(bbdd_Social_Media_Trends[[#This Row],[Post_Date]],"aaaa-mm")</f>
        <v>2023-06</v>
      </c>
      <c r="D3535" s="1" t="s">
        <v>18</v>
      </c>
      <c r="E3535" s="1" t="s">
        <v>59</v>
      </c>
      <c r="F3535" s="1" t="s">
        <v>32</v>
      </c>
      <c r="G3535" s="1" t="s">
        <v>21</v>
      </c>
      <c r="H3535">
        <v>4852257</v>
      </c>
      <c r="I3535">
        <v>464130</v>
      </c>
      <c r="J3535">
        <v>22228</v>
      </c>
      <c r="K3535">
        <v>5534</v>
      </c>
      <c r="L3535">
        <f>bbdd_Social_Media_Trends[[#This Row],[Likes]]+bbdd_Social_Media_Trends[[#This Row],[Shares]]+bbdd_Social_Media_Trends[[#This Row],[Comments]]</f>
        <v>491892</v>
      </c>
      <c r="M3535">
        <f>bbdd_Social_Media_Trends[[#This Row],[Interactions]]/bbdd_Social_Media_Trends[[#This Row],[Views]]</f>
        <v>0.10137385550682909</v>
      </c>
      <c r="N3535" s="1" t="s">
        <v>16</v>
      </c>
      <c r="O3535" s="4">
        <f t="shared" si="55"/>
        <v>0</v>
      </c>
    </row>
    <row r="3536" spans="1:15">
      <c r="A3536" s="1" t="s">
        <v>3576</v>
      </c>
      <c r="B3536" s="2">
        <v>44868</v>
      </c>
      <c r="C3536" s="13" t="str">
        <f>TEXT(bbdd_Social_Media_Trends[[#This Row],[Post_Date]],"aaaa-mm")</f>
        <v>2022-11</v>
      </c>
      <c r="D3536" s="1" t="s">
        <v>24</v>
      </c>
      <c r="E3536" s="1" t="s">
        <v>46</v>
      </c>
      <c r="F3536" s="1" t="s">
        <v>36</v>
      </c>
      <c r="G3536" s="1" t="s">
        <v>21</v>
      </c>
      <c r="H3536">
        <v>358699</v>
      </c>
      <c r="I3536">
        <v>140507</v>
      </c>
      <c r="J3536">
        <v>3318</v>
      </c>
      <c r="K3536">
        <v>44969</v>
      </c>
      <c r="L3536">
        <f>bbdd_Social_Media_Trends[[#This Row],[Likes]]+bbdd_Social_Media_Trends[[#This Row],[Shares]]+bbdd_Social_Media_Trends[[#This Row],[Comments]]</f>
        <v>188794</v>
      </c>
      <c r="M3536">
        <f>bbdd_Social_Media_Trends[[#This Row],[Interactions]]/bbdd_Social_Media_Trends[[#This Row],[Views]]</f>
        <v>0.5263298754666168</v>
      </c>
      <c r="N3536" s="1" t="s">
        <v>29</v>
      </c>
      <c r="O3536" s="4">
        <f t="shared" si="55"/>
        <v>0</v>
      </c>
    </row>
    <row r="3537" spans="1:15">
      <c r="A3537" s="1" t="s">
        <v>3577</v>
      </c>
      <c r="B3537" s="2">
        <v>45241</v>
      </c>
      <c r="C3537" s="13" t="str">
        <f>TEXT(bbdd_Social_Media_Trends[[#This Row],[Post_Date]],"aaaa-mm")</f>
        <v>2023-11</v>
      </c>
      <c r="D3537" s="1" t="s">
        <v>24</v>
      </c>
      <c r="E3537" s="1" t="s">
        <v>49</v>
      </c>
      <c r="F3537" s="1" t="s">
        <v>14</v>
      </c>
      <c r="G3537" s="1" t="s">
        <v>37</v>
      </c>
      <c r="H3537">
        <v>3427187</v>
      </c>
      <c r="I3537">
        <v>181331</v>
      </c>
      <c r="J3537">
        <v>86148</v>
      </c>
      <c r="K3537">
        <v>40805</v>
      </c>
      <c r="L3537">
        <f>bbdd_Social_Media_Trends[[#This Row],[Likes]]+bbdd_Social_Media_Trends[[#This Row],[Shares]]+bbdd_Social_Media_Trends[[#This Row],[Comments]]</f>
        <v>308284</v>
      </c>
      <c r="M3537">
        <f>bbdd_Social_Media_Trends[[#This Row],[Interactions]]/bbdd_Social_Media_Trends[[#This Row],[Views]]</f>
        <v>8.9952488732012587E-2</v>
      </c>
      <c r="N3537" s="1" t="s">
        <v>29</v>
      </c>
      <c r="O3537" s="4">
        <f t="shared" si="55"/>
        <v>0</v>
      </c>
    </row>
    <row r="3538" spans="1:15">
      <c r="A3538" s="1" t="s">
        <v>3578</v>
      </c>
      <c r="B3538" s="2">
        <v>44820</v>
      </c>
      <c r="C3538" s="13" t="str">
        <f>TEXT(bbdd_Social_Media_Trends[[#This Row],[Post_Date]],"aaaa-mm")</f>
        <v>2022-09</v>
      </c>
      <c r="D3538" s="1" t="s">
        <v>12</v>
      </c>
      <c r="E3538" s="1" t="s">
        <v>59</v>
      </c>
      <c r="F3538" s="1" t="s">
        <v>32</v>
      </c>
      <c r="G3538" s="1" t="s">
        <v>50</v>
      </c>
      <c r="H3538">
        <v>1583843</v>
      </c>
      <c r="I3538">
        <v>6578</v>
      </c>
      <c r="J3538">
        <v>52</v>
      </c>
      <c r="K3538">
        <v>33598</v>
      </c>
      <c r="L3538">
        <f>bbdd_Social_Media_Trends[[#This Row],[Likes]]+bbdd_Social_Media_Trends[[#This Row],[Shares]]+bbdd_Social_Media_Trends[[#This Row],[Comments]]</f>
        <v>40228</v>
      </c>
      <c r="M3538">
        <f>bbdd_Social_Media_Trends[[#This Row],[Interactions]]/bbdd_Social_Media_Trends[[#This Row],[Views]]</f>
        <v>2.5398982096078968E-2</v>
      </c>
      <c r="N3538" s="1" t="s">
        <v>16</v>
      </c>
      <c r="O3538" s="4">
        <f t="shared" si="55"/>
        <v>0</v>
      </c>
    </row>
    <row r="3539" spans="1:15">
      <c r="A3539" s="1" t="s">
        <v>3579</v>
      </c>
      <c r="B3539" s="2">
        <v>44968</v>
      </c>
      <c r="C3539" s="13" t="str">
        <f>TEXT(bbdd_Social_Media_Trends[[#This Row],[Post_Date]],"aaaa-mm")</f>
        <v>2023-02</v>
      </c>
      <c r="D3539" s="1" t="s">
        <v>12</v>
      </c>
      <c r="E3539" s="1" t="s">
        <v>31</v>
      </c>
      <c r="F3539" s="1" t="s">
        <v>14</v>
      </c>
      <c r="G3539" s="1" t="s">
        <v>28</v>
      </c>
      <c r="H3539">
        <v>2918054</v>
      </c>
      <c r="I3539">
        <v>327020</v>
      </c>
      <c r="J3539">
        <v>56605</v>
      </c>
      <c r="K3539">
        <v>19856</v>
      </c>
      <c r="L3539">
        <f>bbdd_Social_Media_Trends[[#This Row],[Likes]]+bbdd_Social_Media_Trends[[#This Row],[Shares]]+bbdd_Social_Media_Trends[[#This Row],[Comments]]</f>
        <v>403481</v>
      </c>
      <c r="M3539">
        <f>bbdd_Social_Media_Trends[[#This Row],[Interactions]]/bbdd_Social_Media_Trends[[#This Row],[Views]]</f>
        <v>0.13827057347122432</v>
      </c>
      <c r="N3539" s="1" t="s">
        <v>29</v>
      </c>
      <c r="O3539" s="4">
        <f t="shared" si="55"/>
        <v>0</v>
      </c>
    </row>
    <row r="3540" spans="1:15">
      <c r="A3540" s="1" t="s">
        <v>3580</v>
      </c>
      <c r="B3540" s="2">
        <v>44717</v>
      </c>
      <c r="C3540" s="13" t="str">
        <f>TEXT(bbdd_Social_Media_Trends[[#This Row],[Post_Date]],"aaaa-mm")</f>
        <v>2022-06</v>
      </c>
      <c r="D3540" s="1" t="s">
        <v>24</v>
      </c>
      <c r="E3540" s="1" t="s">
        <v>31</v>
      </c>
      <c r="F3540" s="1" t="s">
        <v>32</v>
      </c>
      <c r="G3540" s="1" t="s">
        <v>21</v>
      </c>
      <c r="H3540">
        <v>2482008</v>
      </c>
      <c r="I3540">
        <v>223766</v>
      </c>
      <c r="J3540">
        <v>81282</v>
      </c>
      <c r="K3540">
        <v>17889</v>
      </c>
      <c r="L3540">
        <f>bbdd_Social_Media_Trends[[#This Row],[Likes]]+bbdd_Social_Media_Trends[[#This Row],[Shares]]+bbdd_Social_Media_Trends[[#This Row],[Comments]]</f>
        <v>322937</v>
      </c>
      <c r="M3540">
        <f>bbdd_Social_Media_Trends[[#This Row],[Interactions]]/bbdd_Social_Media_Trends[[#This Row],[Views]]</f>
        <v>0.13011118417023634</v>
      </c>
      <c r="N3540" s="1" t="s">
        <v>29</v>
      </c>
      <c r="O3540" s="4">
        <f t="shared" si="55"/>
        <v>0</v>
      </c>
    </row>
    <row r="3541" spans="1:15">
      <c r="A3541" s="1" t="s">
        <v>3581</v>
      </c>
      <c r="B3541" s="2">
        <v>45047</v>
      </c>
      <c r="C3541" s="13" t="str">
        <f>TEXT(bbdd_Social_Media_Trends[[#This Row],[Post_Date]],"aaaa-mm")</f>
        <v>2023-05</v>
      </c>
      <c r="D3541" s="1" t="s">
        <v>18</v>
      </c>
      <c r="E3541" s="1" t="s">
        <v>52</v>
      </c>
      <c r="F3541" s="1" t="s">
        <v>32</v>
      </c>
      <c r="G3541" s="1" t="s">
        <v>50</v>
      </c>
      <c r="H3541">
        <v>2899386</v>
      </c>
      <c r="I3541">
        <v>288198</v>
      </c>
      <c r="J3541">
        <v>97504</v>
      </c>
      <c r="K3541">
        <v>29093</v>
      </c>
      <c r="L3541">
        <f>bbdd_Social_Media_Trends[[#This Row],[Likes]]+bbdd_Social_Media_Trends[[#This Row],[Shares]]+bbdd_Social_Media_Trends[[#This Row],[Comments]]</f>
        <v>414795</v>
      </c>
      <c r="M3541">
        <f>bbdd_Social_Media_Trends[[#This Row],[Interactions]]/bbdd_Social_Media_Trends[[#This Row],[Views]]</f>
        <v>0.14306304852130761</v>
      </c>
      <c r="N3541" s="1" t="s">
        <v>29</v>
      </c>
      <c r="O3541" s="4">
        <f t="shared" si="55"/>
        <v>0</v>
      </c>
    </row>
    <row r="3542" spans="1:15">
      <c r="A3542" s="1" t="s">
        <v>3582</v>
      </c>
      <c r="B3542" s="2">
        <v>44907</v>
      </c>
      <c r="C3542" s="13" t="str">
        <f>TEXT(bbdd_Social_Media_Trends[[#This Row],[Post_Date]],"aaaa-mm")</f>
        <v>2022-12</v>
      </c>
      <c r="D3542" s="1" t="s">
        <v>12</v>
      </c>
      <c r="E3542" s="1" t="s">
        <v>46</v>
      </c>
      <c r="F3542" s="1" t="s">
        <v>32</v>
      </c>
      <c r="G3542" s="1" t="s">
        <v>15</v>
      </c>
      <c r="H3542">
        <v>4070537</v>
      </c>
      <c r="I3542">
        <v>207435</v>
      </c>
      <c r="J3542">
        <v>62661</v>
      </c>
      <c r="K3542">
        <v>32288</v>
      </c>
      <c r="L3542">
        <f>bbdd_Social_Media_Trends[[#This Row],[Likes]]+bbdd_Social_Media_Trends[[#This Row],[Shares]]+bbdd_Social_Media_Trends[[#This Row],[Comments]]</f>
        <v>302384</v>
      </c>
      <c r="M3542">
        <f>bbdd_Social_Media_Trends[[#This Row],[Interactions]]/bbdd_Social_Media_Trends[[#This Row],[Views]]</f>
        <v>7.4286021721458373E-2</v>
      </c>
      <c r="N3542" s="1" t="s">
        <v>16</v>
      </c>
      <c r="O3542" s="4">
        <f t="shared" si="55"/>
        <v>0</v>
      </c>
    </row>
    <row r="3543" spans="1:15">
      <c r="A3543" s="1" t="s">
        <v>3583</v>
      </c>
      <c r="B3543" s="2">
        <v>45087</v>
      </c>
      <c r="C3543" s="13" t="str">
        <f>TEXT(bbdd_Social_Media_Trends[[#This Row],[Post_Date]],"aaaa-mm")</f>
        <v>2023-06</v>
      </c>
      <c r="D3543" s="1" t="s">
        <v>18</v>
      </c>
      <c r="E3543" s="1" t="s">
        <v>52</v>
      </c>
      <c r="F3543" s="1" t="s">
        <v>41</v>
      </c>
      <c r="G3543" s="1" t="s">
        <v>25</v>
      </c>
      <c r="H3543">
        <v>4037427</v>
      </c>
      <c r="I3543">
        <v>201579</v>
      </c>
      <c r="J3543">
        <v>92106</v>
      </c>
      <c r="K3543">
        <v>34502</v>
      </c>
      <c r="L3543">
        <f>bbdd_Social_Media_Trends[[#This Row],[Likes]]+bbdd_Social_Media_Trends[[#This Row],[Shares]]+bbdd_Social_Media_Trends[[#This Row],[Comments]]</f>
        <v>328187</v>
      </c>
      <c r="M3543">
        <f>bbdd_Social_Media_Trends[[#This Row],[Interactions]]/bbdd_Social_Media_Trends[[#This Row],[Views]]</f>
        <v>8.1286175576672962E-2</v>
      </c>
      <c r="N3543" s="1" t="s">
        <v>22</v>
      </c>
      <c r="O3543" s="4">
        <f t="shared" si="55"/>
        <v>0</v>
      </c>
    </row>
    <row r="3544" spans="1:15">
      <c r="A3544" s="1" t="s">
        <v>3584</v>
      </c>
      <c r="B3544" s="2">
        <v>44756</v>
      </c>
      <c r="C3544" s="13" t="str">
        <f>TEXT(bbdd_Social_Media_Trends[[#This Row],[Post_Date]],"aaaa-mm")</f>
        <v>2022-07</v>
      </c>
      <c r="D3544" s="1" t="s">
        <v>24</v>
      </c>
      <c r="E3544" s="1" t="s">
        <v>49</v>
      </c>
      <c r="F3544" s="1" t="s">
        <v>32</v>
      </c>
      <c r="G3544" s="1" t="s">
        <v>15</v>
      </c>
      <c r="H3544">
        <v>1102775</v>
      </c>
      <c r="I3544">
        <v>229413</v>
      </c>
      <c r="J3544">
        <v>30991</v>
      </c>
      <c r="K3544">
        <v>31448</v>
      </c>
      <c r="L3544">
        <f>bbdd_Social_Media_Trends[[#This Row],[Likes]]+bbdd_Social_Media_Trends[[#This Row],[Shares]]+bbdd_Social_Media_Trends[[#This Row],[Comments]]</f>
        <v>291852</v>
      </c>
      <c r="M3544">
        <f>bbdd_Social_Media_Trends[[#This Row],[Interactions]]/bbdd_Social_Media_Trends[[#This Row],[Views]]</f>
        <v>0.26465235428804607</v>
      </c>
      <c r="N3544" s="1" t="s">
        <v>29</v>
      </c>
      <c r="O3544" s="4">
        <f t="shared" si="55"/>
        <v>0</v>
      </c>
    </row>
    <row r="3545" spans="1:15">
      <c r="A3545" s="1" t="s">
        <v>3585</v>
      </c>
      <c r="B3545" s="2">
        <v>44969</v>
      </c>
      <c r="C3545" s="13" t="str">
        <f>TEXT(bbdd_Social_Media_Trends[[#This Row],[Post_Date]],"aaaa-mm")</f>
        <v>2023-02</v>
      </c>
      <c r="D3545" s="1" t="s">
        <v>27</v>
      </c>
      <c r="E3545" s="1" t="s">
        <v>39</v>
      </c>
      <c r="F3545" s="1" t="s">
        <v>41</v>
      </c>
      <c r="G3545" s="1" t="s">
        <v>44</v>
      </c>
      <c r="H3545">
        <v>4823989</v>
      </c>
      <c r="I3545">
        <v>371565</v>
      </c>
      <c r="J3545">
        <v>68385</v>
      </c>
      <c r="K3545">
        <v>651</v>
      </c>
      <c r="L3545">
        <f>bbdd_Social_Media_Trends[[#This Row],[Likes]]+bbdd_Social_Media_Trends[[#This Row],[Shares]]+bbdd_Social_Media_Trends[[#This Row],[Comments]]</f>
        <v>440601</v>
      </c>
      <c r="M3545">
        <f>bbdd_Social_Media_Trends[[#This Row],[Interactions]]/bbdd_Social_Media_Trends[[#This Row],[Views]]</f>
        <v>9.1335407273938643E-2</v>
      </c>
      <c r="N3545" s="1" t="s">
        <v>29</v>
      </c>
      <c r="O3545" s="4">
        <f t="shared" si="55"/>
        <v>0</v>
      </c>
    </row>
    <row r="3546" spans="1:15">
      <c r="A3546" s="1" t="s">
        <v>3586</v>
      </c>
      <c r="B3546" s="2">
        <v>45223</v>
      </c>
      <c r="C3546" s="13" t="str">
        <f>TEXT(bbdd_Social_Media_Trends[[#This Row],[Post_Date]],"aaaa-mm")</f>
        <v>2023-10</v>
      </c>
      <c r="D3546" s="1" t="s">
        <v>24</v>
      </c>
      <c r="E3546" s="1" t="s">
        <v>49</v>
      </c>
      <c r="F3546" s="1" t="s">
        <v>14</v>
      </c>
      <c r="G3546" s="1" t="s">
        <v>44</v>
      </c>
      <c r="H3546">
        <v>1821754</v>
      </c>
      <c r="I3546">
        <v>387423</v>
      </c>
      <c r="J3546">
        <v>15647</v>
      </c>
      <c r="K3546">
        <v>24140</v>
      </c>
      <c r="L3546">
        <f>bbdd_Social_Media_Trends[[#This Row],[Likes]]+bbdd_Social_Media_Trends[[#This Row],[Shares]]+bbdd_Social_Media_Trends[[#This Row],[Comments]]</f>
        <v>427210</v>
      </c>
      <c r="M3546">
        <f>bbdd_Social_Media_Trends[[#This Row],[Interactions]]/bbdd_Social_Media_Trends[[#This Row],[Views]]</f>
        <v>0.23450476848136467</v>
      </c>
      <c r="N3546" s="1" t="s">
        <v>16</v>
      </c>
      <c r="O3546" s="4">
        <f t="shared" si="55"/>
        <v>0</v>
      </c>
    </row>
    <row r="3547" spans="1:15">
      <c r="A3547" s="1" t="s">
        <v>3587</v>
      </c>
      <c r="B3547" s="2">
        <v>44685</v>
      </c>
      <c r="C3547" s="13" t="str">
        <f>TEXT(bbdd_Social_Media_Trends[[#This Row],[Post_Date]],"aaaa-mm")</f>
        <v>2022-05</v>
      </c>
      <c r="D3547" s="1" t="s">
        <v>24</v>
      </c>
      <c r="E3547" s="1" t="s">
        <v>39</v>
      </c>
      <c r="F3547" s="1" t="s">
        <v>36</v>
      </c>
      <c r="G3547" s="1" t="s">
        <v>25</v>
      </c>
      <c r="H3547">
        <v>2486494</v>
      </c>
      <c r="I3547">
        <v>255155</v>
      </c>
      <c r="J3547">
        <v>82101</v>
      </c>
      <c r="K3547">
        <v>13603</v>
      </c>
      <c r="L3547">
        <f>bbdd_Social_Media_Trends[[#This Row],[Likes]]+bbdd_Social_Media_Trends[[#This Row],[Shares]]+bbdd_Social_Media_Trends[[#This Row],[Comments]]</f>
        <v>350859</v>
      </c>
      <c r="M3547">
        <f>bbdd_Social_Media_Trends[[#This Row],[Interactions]]/bbdd_Social_Media_Trends[[#This Row],[Views]]</f>
        <v>0.14110591057127023</v>
      </c>
      <c r="N3547" s="1" t="s">
        <v>16</v>
      </c>
      <c r="O3547" s="4">
        <f t="shared" si="55"/>
        <v>0</v>
      </c>
    </row>
    <row r="3548" spans="1:15">
      <c r="A3548" s="1" t="s">
        <v>3588</v>
      </c>
      <c r="B3548" s="2">
        <v>45260</v>
      </c>
      <c r="C3548" s="13" t="str">
        <f>TEXT(bbdd_Social_Media_Trends[[#This Row],[Post_Date]],"aaaa-mm")</f>
        <v>2023-11</v>
      </c>
      <c r="D3548" s="1" t="s">
        <v>18</v>
      </c>
      <c r="E3548" s="1" t="s">
        <v>57</v>
      </c>
      <c r="F3548" s="1" t="s">
        <v>32</v>
      </c>
      <c r="G3548" s="1" t="s">
        <v>15</v>
      </c>
      <c r="H3548">
        <v>2709554</v>
      </c>
      <c r="I3548">
        <v>483418</v>
      </c>
      <c r="J3548">
        <v>35675</v>
      </c>
      <c r="K3548">
        <v>6041</v>
      </c>
      <c r="L3548">
        <f>bbdd_Social_Media_Trends[[#This Row],[Likes]]+bbdd_Social_Media_Trends[[#This Row],[Shares]]+bbdd_Social_Media_Trends[[#This Row],[Comments]]</f>
        <v>525134</v>
      </c>
      <c r="M3548">
        <f>bbdd_Social_Media_Trends[[#This Row],[Interactions]]/bbdd_Social_Media_Trends[[#This Row],[Views]]</f>
        <v>0.19380827988665295</v>
      </c>
      <c r="N3548" s="1" t="s">
        <v>16</v>
      </c>
      <c r="O3548" s="4">
        <f t="shared" si="55"/>
        <v>0</v>
      </c>
    </row>
    <row r="3549" spans="1:15">
      <c r="A3549" s="1" t="s">
        <v>3589</v>
      </c>
      <c r="B3549" s="2">
        <v>45099</v>
      </c>
      <c r="C3549" s="13" t="str">
        <f>TEXT(bbdd_Social_Media_Trends[[#This Row],[Post_Date]],"aaaa-mm")</f>
        <v>2023-06</v>
      </c>
      <c r="D3549" s="1" t="s">
        <v>18</v>
      </c>
      <c r="E3549" s="1" t="s">
        <v>46</v>
      </c>
      <c r="F3549" s="1" t="s">
        <v>41</v>
      </c>
      <c r="G3549" s="1" t="s">
        <v>21</v>
      </c>
      <c r="H3549">
        <v>1757386</v>
      </c>
      <c r="I3549">
        <v>22752</v>
      </c>
      <c r="J3549">
        <v>36095</v>
      </c>
      <c r="K3549">
        <v>37939</v>
      </c>
      <c r="L3549">
        <f>bbdd_Social_Media_Trends[[#This Row],[Likes]]+bbdd_Social_Media_Trends[[#This Row],[Shares]]+bbdd_Social_Media_Trends[[#This Row],[Comments]]</f>
        <v>96786</v>
      </c>
      <c r="M3549">
        <f>bbdd_Social_Media_Trends[[#This Row],[Interactions]]/bbdd_Social_Media_Trends[[#This Row],[Views]]</f>
        <v>5.5073842627629897E-2</v>
      </c>
      <c r="N3549" s="1" t="s">
        <v>29</v>
      </c>
      <c r="O3549" s="4">
        <f t="shared" si="55"/>
        <v>0</v>
      </c>
    </row>
    <row r="3550" spans="1:15">
      <c r="A3550" s="1" t="s">
        <v>3590</v>
      </c>
      <c r="B3550" s="2">
        <v>44625</v>
      </c>
      <c r="C3550" s="13" t="str">
        <f>TEXT(bbdd_Social_Media_Trends[[#This Row],[Post_Date]],"aaaa-mm")</f>
        <v>2022-03</v>
      </c>
      <c r="D3550" s="1" t="s">
        <v>27</v>
      </c>
      <c r="E3550" s="1" t="s">
        <v>59</v>
      </c>
      <c r="F3550" s="1" t="s">
        <v>20</v>
      </c>
      <c r="G3550" s="1" t="s">
        <v>21</v>
      </c>
      <c r="H3550">
        <v>3824879</v>
      </c>
      <c r="I3550">
        <v>459271</v>
      </c>
      <c r="J3550">
        <v>74779</v>
      </c>
      <c r="K3550">
        <v>46026</v>
      </c>
      <c r="L3550">
        <f>bbdd_Social_Media_Trends[[#This Row],[Likes]]+bbdd_Social_Media_Trends[[#This Row],[Shares]]+bbdd_Social_Media_Trends[[#This Row],[Comments]]</f>
        <v>580076</v>
      </c>
      <c r="M3550">
        <f>bbdd_Social_Media_Trends[[#This Row],[Interactions]]/bbdd_Social_Media_Trends[[#This Row],[Views]]</f>
        <v>0.15165865377702145</v>
      </c>
      <c r="N3550" s="1" t="s">
        <v>16</v>
      </c>
      <c r="O3550" s="4">
        <f t="shared" si="55"/>
        <v>0</v>
      </c>
    </row>
    <row r="3551" spans="1:15">
      <c r="A3551" s="1" t="s">
        <v>3591</v>
      </c>
      <c r="B3551" s="2">
        <v>44565</v>
      </c>
      <c r="C3551" s="13" t="str">
        <f>TEXT(bbdd_Social_Media_Trends[[#This Row],[Post_Date]],"aaaa-mm")</f>
        <v>2022-01</v>
      </c>
      <c r="D3551" s="1" t="s">
        <v>12</v>
      </c>
      <c r="E3551" s="1" t="s">
        <v>31</v>
      </c>
      <c r="F3551" s="1" t="s">
        <v>41</v>
      </c>
      <c r="G3551" s="1" t="s">
        <v>25</v>
      </c>
      <c r="H3551">
        <v>4418286</v>
      </c>
      <c r="I3551">
        <v>148190</v>
      </c>
      <c r="J3551">
        <v>86796</v>
      </c>
      <c r="K3551">
        <v>12385</v>
      </c>
      <c r="L3551">
        <f>bbdd_Social_Media_Trends[[#This Row],[Likes]]+bbdd_Social_Media_Trends[[#This Row],[Shares]]+bbdd_Social_Media_Trends[[#This Row],[Comments]]</f>
        <v>247371</v>
      </c>
      <c r="M3551">
        <f>bbdd_Social_Media_Trends[[#This Row],[Interactions]]/bbdd_Social_Media_Trends[[#This Row],[Views]]</f>
        <v>5.598800077677181E-2</v>
      </c>
      <c r="N3551" s="1" t="s">
        <v>29</v>
      </c>
      <c r="O3551" s="4">
        <f t="shared" si="55"/>
        <v>0</v>
      </c>
    </row>
    <row r="3552" spans="1:15">
      <c r="A3552" s="1" t="s">
        <v>3592</v>
      </c>
      <c r="B3552" s="2">
        <v>45251</v>
      </c>
      <c r="C3552" s="13" t="str">
        <f>TEXT(bbdd_Social_Media_Trends[[#This Row],[Post_Date]],"aaaa-mm")</f>
        <v>2023-11</v>
      </c>
      <c r="D3552" s="1" t="s">
        <v>27</v>
      </c>
      <c r="E3552" s="1" t="s">
        <v>59</v>
      </c>
      <c r="F3552" s="1" t="s">
        <v>36</v>
      </c>
      <c r="G3552" s="1" t="s">
        <v>15</v>
      </c>
      <c r="H3552">
        <v>1122589</v>
      </c>
      <c r="I3552">
        <v>56106</v>
      </c>
      <c r="J3552">
        <v>85197</v>
      </c>
      <c r="K3552">
        <v>35386</v>
      </c>
      <c r="L3552">
        <f>bbdd_Social_Media_Trends[[#This Row],[Likes]]+bbdd_Social_Media_Trends[[#This Row],[Shares]]+bbdd_Social_Media_Trends[[#This Row],[Comments]]</f>
        <v>176689</v>
      </c>
      <c r="M3552">
        <f>bbdd_Social_Media_Trends[[#This Row],[Interactions]]/bbdd_Social_Media_Trends[[#This Row],[Views]]</f>
        <v>0.15739420215234606</v>
      </c>
      <c r="N3552" s="1" t="s">
        <v>22</v>
      </c>
      <c r="O3552" s="4">
        <f t="shared" si="55"/>
        <v>0</v>
      </c>
    </row>
    <row r="3553" spans="1:15">
      <c r="A3553" s="1" t="s">
        <v>3593</v>
      </c>
      <c r="B3553" s="2">
        <v>44836</v>
      </c>
      <c r="C3553" s="13" t="str">
        <f>TEXT(bbdd_Social_Media_Trends[[#This Row],[Post_Date]],"aaaa-mm")</f>
        <v>2022-10</v>
      </c>
      <c r="D3553" s="1" t="s">
        <v>24</v>
      </c>
      <c r="E3553" s="1" t="s">
        <v>59</v>
      </c>
      <c r="F3553" s="1" t="s">
        <v>36</v>
      </c>
      <c r="G3553" s="1" t="s">
        <v>44</v>
      </c>
      <c r="H3553">
        <v>949285</v>
      </c>
      <c r="I3553">
        <v>440011</v>
      </c>
      <c r="J3553">
        <v>54101</v>
      </c>
      <c r="K3553">
        <v>15221</v>
      </c>
      <c r="L3553">
        <f>bbdd_Social_Media_Trends[[#This Row],[Likes]]+bbdd_Social_Media_Trends[[#This Row],[Shares]]+bbdd_Social_Media_Trends[[#This Row],[Comments]]</f>
        <v>509333</v>
      </c>
      <c r="M3553">
        <f>bbdd_Social_Media_Trends[[#This Row],[Interactions]]/bbdd_Social_Media_Trends[[#This Row],[Views]]</f>
        <v>0.53654381982228727</v>
      </c>
      <c r="N3553" s="1" t="s">
        <v>22</v>
      </c>
      <c r="O3553" s="4">
        <f t="shared" si="55"/>
        <v>0</v>
      </c>
    </row>
    <row r="3554" spans="1:15">
      <c r="A3554" s="1" t="s">
        <v>3594</v>
      </c>
      <c r="B3554" s="2">
        <v>45063</v>
      </c>
      <c r="C3554" s="13" t="str">
        <f>TEXT(bbdd_Social_Media_Trends[[#This Row],[Post_Date]],"aaaa-mm")</f>
        <v>2023-05</v>
      </c>
      <c r="D3554" s="1" t="s">
        <v>18</v>
      </c>
      <c r="E3554" s="1" t="s">
        <v>52</v>
      </c>
      <c r="F3554" s="1" t="s">
        <v>41</v>
      </c>
      <c r="G3554" s="1" t="s">
        <v>28</v>
      </c>
      <c r="H3554">
        <v>2355608</v>
      </c>
      <c r="I3554">
        <v>335201</v>
      </c>
      <c r="J3554">
        <v>89190</v>
      </c>
      <c r="K3554">
        <v>47165</v>
      </c>
      <c r="L3554">
        <f>bbdd_Social_Media_Trends[[#This Row],[Likes]]+bbdd_Social_Media_Trends[[#This Row],[Shares]]+bbdd_Social_Media_Trends[[#This Row],[Comments]]</f>
        <v>471556</v>
      </c>
      <c r="M3554">
        <f>bbdd_Social_Media_Trends[[#This Row],[Interactions]]/bbdd_Social_Media_Trends[[#This Row],[Views]]</f>
        <v>0.20018441098858553</v>
      </c>
      <c r="N3554" s="1" t="s">
        <v>16</v>
      </c>
      <c r="O3554" s="4">
        <f t="shared" si="55"/>
        <v>0</v>
      </c>
    </row>
    <row r="3555" spans="1:15">
      <c r="A3555" s="1" t="s">
        <v>3595</v>
      </c>
      <c r="B3555" s="2">
        <v>45105</v>
      </c>
      <c r="C3555" s="13" t="str">
        <f>TEXT(bbdd_Social_Media_Trends[[#This Row],[Post_Date]],"aaaa-mm")</f>
        <v>2023-06</v>
      </c>
      <c r="D3555" s="1" t="s">
        <v>12</v>
      </c>
      <c r="E3555" s="1" t="s">
        <v>19</v>
      </c>
      <c r="F3555" s="1" t="s">
        <v>47</v>
      </c>
      <c r="G3555" s="1" t="s">
        <v>21</v>
      </c>
      <c r="H3555">
        <v>4876804</v>
      </c>
      <c r="I3555">
        <v>233872</v>
      </c>
      <c r="J3555">
        <v>97880</v>
      </c>
      <c r="K3555">
        <v>8155</v>
      </c>
      <c r="L3555">
        <f>bbdd_Social_Media_Trends[[#This Row],[Likes]]+bbdd_Social_Media_Trends[[#This Row],[Shares]]+bbdd_Social_Media_Trends[[#This Row],[Comments]]</f>
        <v>339907</v>
      </c>
      <c r="M3555">
        <f>bbdd_Social_Media_Trends[[#This Row],[Interactions]]/bbdd_Social_Media_Trends[[#This Row],[Views]]</f>
        <v>6.9698720719553214E-2</v>
      </c>
      <c r="N3555" s="1" t="s">
        <v>22</v>
      </c>
      <c r="O3555" s="4">
        <f t="shared" si="55"/>
        <v>0</v>
      </c>
    </row>
    <row r="3556" spans="1:15">
      <c r="A3556" s="1" t="s">
        <v>3596</v>
      </c>
      <c r="B3556" s="2">
        <v>44567</v>
      </c>
      <c r="C3556" s="13" t="str">
        <f>TEXT(bbdd_Social_Media_Trends[[#This Row],[Post_Date]],"aaaa-mm")</f>
        <v>2022-01</v>
      </c>
      <c r="D3556" s="1" t="s">
        <v>12</v>
      </c>
      <c r="E3556" s="1" t="s">
        <v>52</v>
      </c>
      <c r="F3556" s="1" t="s">
        <v>36</v>
      </c>
      <c r="G3556" s="1" t="s">
        <v>50</v>
      </c>
      <c r="H3556">
        <v>4714948</v>
      </c>
      <c r="I3556">
        <v>284181</v>
      </c>
      <c r="J3556">
        <v>38342</v>
      </c>
      <c r="K3556">
        <v>14433</v>
      </c>
      <c r="L3556">
        <f>bbdd_Social_Media_Trends[[#This Row],[Likes]]+bbdd_Social_Media_Trends[[#This Row],[Shares]]+bbdd_Social_Media_Trends[[#This Row],[Comments]]</f>
        <v>336956</v>
      </c>
      <c r="M3556">
        <f>bbdd_Social_Media_Trends[[#This Row],[Interactions]]/bbdd_Social_Media_Trends[[#This Row],[Views]]</f>
        <v>7.1465475335040815E-2</v>
      </c>
      <c r="N3556" s="1" t="s">
        <v>16</v>
      </c>
      <c r="O3556" s="4">
        <f t="shared" si="55"/>
        <v>0</v>
      </c>
    </row>
    <row r="3557" spans="1:15">
      <c r="A3557" s="1" t="s">
        <v>3597</v>
      </c>
      <c r="B3557" s="2">
        <v>44963</v>
      </c>
      <c r="C3557" s="13" t="str">
        <f>TEXT(bbdd_Social_Media_Trends[[#This Row],[Post_Date]],"aaaa-mm")</f>
        <v>2023-02</v>
      </c>
      <c r="D3557" s="1" t="s">
        <v>24</v>
      </c>
      <c r="E3557" s="1" t="s">
        <v>59</v>
      </c>
      <c r="F3557" s="1" t="s">
        <v>41</v>
      </c>
      <c r="G3557" s="1" t="s">
        <v>21</v>
      </c>
      <c r="H3557">
        <v>1062530</v>
      </c>
      <c r="I3557">
        <v>330277</v>
      </c>
      <c r="J3557">
        <v>30868</v>
      </c>
      <c r="K3557">
        <v>13235</v>
      </c>
      <c r="L3557">
        <f>bbdd_Social_Media_Trends[[#This Row],[Likes]]+bbdd_Social_Media_Trends[[#This Row],[Shares]]+bbdd_Social_Media_Trends[[#This Row],[Comments]]</f>
        <v>374380</v>
      </c>
      <c r="M3557">
        <f>bbdd_Social_Media_Trends[[#This Row],[Interactions]]/bbdd_Social_Media_Trends[[#This Row],[Views]]</f>
        <v>0.35234769841792701</v>
      </c>
      <c r="N3557" s="1" t="s">
        <v>29</v>
      </c>
      <c r="O3557" s="4">
        <f t="shared" si="55"/>
        <v>0</v>
      </c>
    </row>
    <row r="3558" spans="1:15">
      <c r="A3558" s="1" t="s">
        <v>3598</v>
      </c>
      <c r="B3558" s="2">
        <v>44738</v>
      </c>
      <c r="C3558" s="13" t="str">
        <f>TEXT(bbdd_Social_Media_Trends[[#This Row],[Post_Date]],"aaaa-mm")</f>
        <v>2022-06</v>
      </c>
      <c r="D3558" s="1" t="s">
        <v>12</v>
      </c>
      <c r="E3558" s="1" t="s">
        <v>35</v>
      </c>
      <c r="F3558" s="1" t="s">
        <v>14</v>
      </c>
      <c r="G3558" s="1" t="s">
        <v>25</v>
      </c>
      <c r="H3558">
        <v>2508707</v>
      </c>
      <c r="I3558">
        <v>218230</v>
      </c>
      <c r="J3558">
        <v>85351</v>
      </c>
      <c r="K3558">
        <v>34203</v>
      </c>
      <c r="L3558">
        <f>bbdd_Social_Media_Trends[[#This Row],[Likes]]+bbdd_Social_Media_Trends[[#This Row],[Shares]]+bbdd_Social_Media_Trends[[#This Row],[Comments]]</f>
        <v>337784</v>
      </c>
      <c r="M3558">
        <f>bbdd_Social_Media_Trends[[#This Row],[Interactions]]/bbdd_Social_Media_Trends[[#This Row],[Views]]</f>
        <v>0.1346446595796161</v>
      </c>
      <c r="N3558" s="1" t="s">
        <v>29</v>
      </c>
      <c r="O3558" s="4">
        <f t="shared" si="55"/>
        <v>0</v>
      </c>
    </row>
    <row r="3559" spans="1:15">
      <c r="A3559" s="1" t="s">
        <v>3599</v>
      </c>
      <c r="B3559" s="2">
        <v>44858</v>
      </c>
      <c r="C3559" s="13" t="str">
        <f>TEXT(bbdd_Social_Media_Trends[[#This Row],[Post_Date]],"aaaa-mm")</f>
        <v>2022-10</v>
      </c>
      <c r="D3559" s="1" t="s">
        <v>12</v>
      </c>
      <c r="E3559" s="1" t="s">
        <v>13</v>
      </c>
      <c r="F3559" s="1" t="s">
        <v>36</v>
      </c>
      <c r="G3559" s="1" t="s">
        <v>60</v>
      </c>
      <c r="H3559">
        <v>1903756</v>
      </c>
      <c r="I3559">
        <v>487075</v>
      </c>
      <c r="J3559">
        <v>83447</v>
      </c>
      <c r="K3559">
        <v>592</v>
      </c>
      <c r="L3559">
        <f>bbdd_Social_Media_Trends[[#This Row],[Likes]]+bbdd_Social_Media_Trends[[#This Row],[Shares]]+bbdd_Social_Media_Trends[[#This Row],[Comments]]</f>
        <v>571114</v>
      </c>
      <c r="M3559">
        <f>bbdd_Social_Media_Trends[[#This Row],[Interactions]]/bbdd_Social_Media_Trends[[#This Row],[Views]]</f>
        <v>0.29999327644929286</v>
      </c>
      <c r="N3559" s="1" t="s">
        <v>29</v>
      </c>
      <c r="O3559" s="4">
        <f t="shared" si="55"/>
        <v>0</v>
      </c>
    </row>
    <row r="3560" spans="1:15">
      <c r="A3560" s="1" t="s">
        <v>3600</v>
      </c>
      <c r="B3560" s="2">
        <v>44747</v>
      </c>
      <c r="C3560" s="13" t="str">
        <f>TEXT(bbdd_Social_Media_Trends[[#This Row],[Post_Date]],"aaaa-mm")</f>
        <v>2022-07</v>
      </c>
      <c r="D3560" s="1" t="s">
        <v>12</v>
      </c>
      <c r="E3560" s="1" t="s">
        <v>35</v>
      </c>
      <c r="F3560" s="1" t="s">
        <v>36</v>
      </c>
      <c r="G3560" s="1" t="s">
        <v>44</v>
      </c>
      <c r="H3560">
        <v>4293616</v>
      </c>
      <c r="I3560">
        <v>313992</v>
      </c>
      <c r="J3560">
        <v>9138</v>
      </c>
      <c r="K3560">
        <v>35874</v>
      </c>
      <c r="L3560">
        <f>bbdd_Social_Media_Trends[[#This Row],[Likes]]+bbdd_Social_Media_Trends[[#This Row],[Shares]]+bbdd_Social_Media_Trends[[#This Row],[Comments]]</f>
        <v>359004</v>
      </c>
      <c r="M3560">
        <f>bbdd_Social_Media_Trends[[#This Row],[Interactions]]/bbdd_Social_Media_Trends[[#This Row],[Views]]</f>
        <v>8.361343911518869E-2</v>
      </c>
      <c r="N3560" s="1" t="s">
        <v>22</v>
      </c>
      <c r="O3560" s="4">
        <f t="shared" si="55"/>
        <v>0</v>
      </c>
    </row>
    <row r="3561" spans="1:15">
      <c r="A3561" s="1" t="s">
        <v>3601</v>
      </c>
      <c r="B3561" s="2">
        <v>44814</v>
      </c>
      <c r="C3561" s="13" t="str">
        <f>TEXT(bbdd_Social_Media_Trends[[#This Row],[Post_Date]],"aaaa-mm")</f>
        <v>2022-09</v>
      </c>
      <c r="D3561" s="1" t="s">
        <v>12</v>
      </c>
      <c r="E3561" s="1" t="s">
        <v>39</v>
      </c>
      <c r="F3561" s="1" t="s">
        <v>32</v>
      </c>
      <c r="G3561" s="1" t="s">
        <v>15</v>
      </c>
      <c r="H3561">
        <v>4296893</v>
      </c>
      <c r="I3561">
        <v>204286</v>
      </c>
      <c r="J3561">
        <v>5334</v>
      </c>
      <c r="K3561">
        <v>31543</v>
      </c>
      <c r="L3561">
        <f>bbdd_Social_Media_Trends[[#This Row],[Likes]]+bbdd_Social_Media_Trends[[#This Row],[Shares]]+bbdd_Social_Media_Trends[[#This Row],[Comments]]</f>
        <v>241163</v>
      </c>
      <c r="M3561">
        <f>bbdd_Social_Media_Trends[[#This Row],[Interactions]]/bbdd_Social_Media_Trends[[#This Row],[Views]]</f>
        <v>5.6124972160116623E-2</v>
      </c>
      <c r="N3561" s="1" t="s">
        <v>29</v>
      </c>
      <c r="O3561" s="4">
        <f t="shared" si="55"/>
        <v>0</v>
      </c>
    </row>
    <row r="3562" spans="1:15">
      <c r="A3562" s="1" t="s">
        <v>3602</v>
      </c>
      <c r="B3562" s="2">
        <v>44912</v>
      </c>
      <c r="C3562" s="13" t="str">
        <f>TEXT(bbdd_Social_Media_Trends[[#This Row],[Post_Date]],"aaaa-mm")</f>
        <v>2022-12</v>
      </c>
      <c r="D3562" s="1" t="s">
        <v>24</v>
      </c>
      <c r="E3562" s="1" t="s">
        <v>13</v>
      </c>
      <c r="F3562" s="1" t="s">
        <v>47</v>
      </c>
      <c r="G3562" s="1" t="s">
        <v>15</v>
      </c>
      <c r="H3562">
        <v>2200449</v>
      </c>
      <c r="I3562">
        <v>76283</v>
      </c>
      <c r="J3562">
        <v>39653</v>
      </c>
      <c r="K3562">
        <v>42153</v>
      </c>
      <c r="L3562">
        <f>bbdd_Social_Media_Trends[[#This Row],[Likes]]+bbdd_Social_Media_Trends[[#This Row],[Shares]]+bbdd_Social_Media_Trends[[#This Row],[Comments]]</f>
        <v>158089</v>
      </c>
      <c r="M3562">
        <f>bbdd_Social_Media_Trends[[#This Row],[Interactions]]/bbdd_Social_Media_Trends[[#This Row],[Views]]</f>
        <v>7.184397366173903E-2</v>
      </c>
      <c r="N3562" s="1" t="s">
        <v>29</v>
      </c>
      <c r="O3562" s="4">
        <f t="shared" si="55"/>
        <v>0</v>
      </c>
    </row>
    <row r="3563" spans="1:15">
      <c r="A3563" s="1" t="s">
        <v>3603</v>
      </c>
      <c r="B3563" s="2">
        <v>44695</v>
      </c>
      <c r="C3563" s="13" t="str">
        <f>TEXT(bbdd_Social_Media_Trends[[#This Row],[Post_Date]],"aaaa-mm")</f>
        <v>2022-05</v>
      </c>
      <c r="D3563" s="1" t="s">
        <v>27</v>
      </c>
      <c r="E3563" s="1" t="s">
        <v>19</v>
      </c>
      <c r="F3563" s="1" t="s">
        <v>36</v>
      </c>
      <c r="G3563" s="1" t="s">
        <v>15</v>
      </c>
      <c r="H3563">
        <v>1307144</v>
      </c>
      <c r="I3563">
        <v>349977</v>
      </c>
      <c r="J3563">
        <v>40540</v>
      </c>
      <c r="K3563">
        <v>12976</v>
      </c>
      <c r="L3563">
        <f>bbdd_Social_Media_Trends[[#This Row],[Likes]]+bbdd_Social_Media_Trends[[#This Row],[Shares]]+bbdd_Social_Media_Trends[[#This Row],[Comments]]</f>
        <v>403493</v>
      </c>
      <c r="M3563">
        <f>bbdd_Social_Media_Trends[[#This Row],[Interactions]]/bbdd_Social_Media_Trends[[#This Row],[Views]]</f>
        <v>0.308682899512219</v>
      </c>
      <c r="N3563" s="1" t="s">
        <v>16</v>
      </c>
      <c r="O3563" s="4">
        <f t="shared" si="55"/>
        <v>0</v>
      </c>
    </row>
    <row r="3564" spans="1:15">
      <c r="A3564" s="1" t="s">
        <v>3604</v>
      </c>
      <c r="B3564" s="2">
        <v>45096</v>
      </c>
      <c r="C3564" s="13" t="str">
        <f>TEXT(bbdd_Social_Media_Trends[[#This Row],[Post_Date]],"aaaa-mm")</f>
        <v>2023-06</v>
      </c>
      <c r="D3564" s="1" t="s">
        <v>24</v>
      </c>
      <c r="E3564" s="1" t="s">
        <v>19</v>
      </c>
      <c r="F3564" s="1" t="s">
        <v>47</v>
      </c>
      <c r="G3564" s="1" t="s">
        <v>50</v>
      </c>
      <c r="H3564">
        <v>1646042</v>
      </c>
      <c r="I3564">
        <v>299888</v>
      </c>
      <c r="J3564">
        <v>25505</v>
      </c>
      <c r="K3564">
        <v>38955</v>
      </c>
      <c r="L3564">
        <f>bbdd_Social_Media_Trends[[#This Row],[Likes]]+bbdd_Social_Media_Trends[[#This Row],[Shares]]+bbdd_Social_Media_Trends[[#This Row],[Comments]]</f>
        <v>364348</v>
      </c>
      <c r="M3564">
        <f>bbdd_Social_Media_Trends[[#This Row],[Interactions]]/bbdd_Social_Media_Trends[[#This Row],[Views]]</f>
        <v>0.22134793644390605</v>
      </c>
      <c r="N3564" s="1" t="s">
        <v>22</v>
      </c>
      <c r="O3564" s="4">
        <f t="shared" si="55"/>
        <v>0</v>
      </c>
    </row>
    <row r="3565" spans="1:15">
      <c r="A3565" s="1" t="s">
        <v>3605</v>
      </c>
      <c r="B3565" s="2">
        <v>45164</v>
      </c>
      <c r="C3565" s="13" t="str">
        <f>TEXT(bbdd_Social_Media_Trends[[#This Row],[Post_Date]],"aaaa-mm")</f>
        <v>2023-08</v>
      </c>
      <c r="D3565" s="1" t="s">
        <v>12</v>
      </c>
      <c r="E3565" s="1" t="s">
        <v>49</v>
      </c>
      <c r="F3565" s="1" t="s">
        <v>41</v>
      </c>
      <c r="G3565" s="1" t="s">
        <v>28</v>
      </c>
      <c r="H3565">
        <v>416025</v>
      </c>
      <c r="I3565">
        <v>491045</v>
      </c>
      <c r="J3565">
        <v>32527</v>
      </c>
      <c r="K3565">
        <v>46053</v>
      </c>
      <c r="L3565">
        <f>bbdd_Social_Media_Trends[[#This Row],[Likes]]+bbdd_Social_Media_Trends[[#This Row],[Shares]]+bbdd_Social_Media_Trends[[#This Row],[Comments]]</f>
        <v>569625</v>
      </c>
      <c r="M3565">
        <f>bbdd_Social_Media_Trends[[#This Row],[Interactions]]/bbdd_Social_Media_Trends[[#This Row],[Views]]</f>
        <v>1.3692085812150712</v>
      </c>
      <c r="N3565" s="1" t="s">
        <v>22</v>
      </c>
      <c r="O3565" s="4">
        <f t="shared" si="55"/>
        <v>0</v>
      </c>
    </row>
    <row r="3566" spans="1:15">
      <c r="A3566" s="1" t="s">
        <v>3606</v>
      </c>
      <c r="B3566" s="2">
        <v>44867</v>
      </c>
      <c r="C3566" s="13" t="str">
        <f>TEXT(bbdd_Social_Media_Trends[[#This Row],[Post_Date]],"aaaa-mm")</f>
        <v>2022-11</v>
      </c>
      <c r="D3566" s="1" t="s">
        <v>12</v>
      </c>
      <c r="E3566" s="1" t="s">
        <v>57</v>
      </c>
      <c r="F3566" s="1" t="s">
        <v>36</v>
      </c>
      <c r="G3566" s="1" t="s">
        <v>44</v>
      </c>
      <c r="H3566">
        <v>4938028</v>
      </c>
      <c r="I3566">
        <v>177276</v>
      </c>
      <c r="J3566">
        <v>29744</v>
      </c>
      <c r="K3566">
        <v>27085</v>
      </c>
      <c r="L3566">
        <f>bbdd_Social_Media_Trends[[#This Row],[Likes]]+bbdd_Social_Media_Trends[[#This Row],[Shares]]+bbdd_Social_Media_Trends[[#This Row],[Comments]]</f>
        <v>234105</v>
      </c>
      <c r="M3566">
        <f>bbdd_Social_Media_Trends[[#This Row],[Interactions]]/bbdd_Social_Media_Trends[[#This Row],[Views]]</f>
        <v>4.7408601166295535E-2</v>
      </c>
      <c r="N3566" s="1" t="s">
        <v>29</v>
      </c>
      <c r="O3566" s="4">
        <f t="shared" si="55"/>
        <v>0</v>
      </c>
    </row>
    <row r="3567" spans="1:15">
      <c r="A3567" s="1" t="s">
        <v>3607</v>
      </c>
      <c r="B3567" s="2">
        <v>44928</v>
      </c>
      <c r="C3567" s="13" t="str">
        <f>TEXT(bbdd_Social_Media_Trends[[#This Row],[Post_Date]],"aaaa-mm")</f>
        <v>2023-01</v>
      </c>
      <c r="D3567" s="1" t="s">
        <v>18</v>
      </c>
      <c r="E3567" s="1" t="s">
        <v>57</v>
      </c>
      <c r="F3567" s="1" t="s">
        <v>20</v>
      </c>
      <c r="G3567" s="1" t="s">
        <v>50</v>
      </c>
      <c r="H3567">
        <v>898472</v>
      </c>
      <c r="I3567">
        <v>379417</v>
      </c>
      <c r="J3567">
        <v>26812</v>
      </c>
      <c r="K3567">
        <v>46208</v>
      </c>
      <c r="L3567">
        <f>bbdd_Social_Media_Trends[[#This Row],[Likes]]+bbdd_Social_Media_Trends[[#This Row],[Shares]]+bbdd_Social_Media_Trends[[#This Row],[Comments]]</f>
        <v>452437</v>
      </c>
      <c r="M3567">
        <f>bbdd_Social_Media_Trends[[#This Row],[Interactions]]/bbdd_Social_Media_Trends[[#This Row],[Views]]</f>
        <v>0.50356271536564301</v>
      </c>
      <c r="N3567" s="1" t="s">
        <v>22</v>
      </c>
      <c r="O3567" s="4">
        <f t="shared" si="55"/>
        <v>0</v>
      </c>
    </row>
    <row r="3568" spans="1:15">
      <c r="A3568" s="1" t="s">
        <v>3608</v>
      </c>
      <c r="B3568" s="2">
        <v>44905</v>
      </c>
      <c r="C3568" s="13" t="str">
        <f>TEXT(bbdd_Social_Media_Trends[[#This Row],[Post_Date]],"aaaa-mm")</f>
        <v>2022-12</v>
      </c>
      <c r="D3568" s="1" t="s">
        <v>12</v>
      </c>
      <c r="E3568" s="1" t="s">
        <v>19</v>
      </c>
      <c r="F3568" s="1" t="s">
        <v>41</v>
      </c>
      <c r="G3568" s="1" t="s">
        <v>37</v>
      </c>
      <c r="H3568">
        <v>2634629</v>
      </c>
      <c r="I3568">
        <v>384890</v>
      </c>
      <c r="J3568">
        <v>74662</v>
      </c>
      <c r="K3568">
        <v>29355</v>
      </c>
      <c r="L3568">
        <f>bbdd_Social_Media_Trends[[#This Row],[Likes]]+bbdd_Social_Media_Trends[[#This Row],[Shares]]+bbdd_Social_Media_Trends[[#This Row],[Comments]]</f>
        <v>488907</v>
      </c>
      <c r="M3568">
        <f>bbdd_Social_Media_Trends[[#This Row],[Interactions]]/bbdd_Social_Media_Trends[[#This Row],[Views]]</f>
        <v>0.18556958114406241</v>
      </c>
      <c r="N3568" s="1" t="s">
        <v>29</v>
      </c>
      <c r="O3568" s="4">
        <f t="shared" si="55"/>
        <v>0</v>
      </c>
    </row>
    <row r="3569" spans="1:15">
      <c r="A3569" s="1" t="s">
        <v>3609</v>
      </c>
      <c r="B3569" s="2">
        <v>44612</v>
      </c>
      <c r="C3569" s="13" t="str">
        <f>TEXT(bbdd_Social_Media_Trends[[#This Row],[Post_Date]],"aaaa-mm")</f>
        <v>2022-02</v>
      </c>
      <c r="D3569" s="1" t="s">
        <v>24</v>
      </c>
      <c r="E3569" s="1" t="s">
        <v>31</v>
      </c>
      <c r="F3569" s="1" t="s">
        <v>41</v>
      </c>
      <c r="G3569" s="1" t="s">
        <v>44</v>
      </c>
      <c r="H3569">
        <v>4898223</v>
      </c>
      <c r="I3569">
        <v>113243</v>
      </c>
      <c r="J3569">
        <v>97423</v>
      </c>
      <c r="K3569">
        <v>44881</v>
      </c>
      <c r="L3569">
        <f>bbdd_Social_Media_Trends[[#This Row],[Likes]]+bbdd_Social_Media_Trends[[#This Row],[Shares]]+bbdd_Social_Media_Trends[[#This Row],[Comments]]</f>
        <v>255547</v>
      </c>
      <c r="M3569">
        <f>bbdd_Social_Media_Trends[[#This Row],[Interactions]]/bbdd_Social_Media_Trends[[#This Row],[Views]]</f>
        <v>5.2171369086299255E-2</v>
      </c>
      <c r="N3569" s="1" t="s">
        <v>29</v>
      </c>
      <c r="O3569" s="4">
        <f t="shared" si="55"/>
        <v>0</v>
      </c>
    </row>
    <row r="3570" spans="1:15">
      <c r="A3570" s="1" t="s">
        <v>3610</v>
      </c>
      <c r="B3570" s="2">
        <v>44628</v>
      </c>
      <c r="C3570" s="13" t="str">
        <f>TEXT(bbdd_Social_Media_Trends[[#This Row],[Post_Date]],"aaaa-mm")</f>
        <v>2022-03</v>
      </c>
      <c r="D3570" s="1" t="s">
        <v>24</v>
      </c>
      <c r="E3570" s="1" t="s">
        <v>19</v>
      </c>
      <c r="F3570" s="1" t="s">
        <v>47</v>
      </c>
      <c r="G3570" s="1" t="s">
        <v>37</v>
      </c>
      <c r="H3570">
        <v>3225376</v>
      </c>
      <c r="I3570">
        <v>235178</v>
      </c>
      <c r="J3570">
        <v>77863</v>
      </c>
      <c r="K3570">
        <v>28903</v>
      </c>
      <c r="L3570">
        <f>bbdd_Social_Media_Trends[[#This Row],[Likes]]+bbdd_Social_Media_Trends[[#This Row],[Shares]]+bbdd_Social_Media_Trends[[#This Row],[Comments]]</f>
        <v>341944</v>
      </c>
      <c r="M3570">
        <f>bbdd_Social_Media_Trends[[#This Row],[Interactions]]/bbdd_Social_Media_Trends[[#This Row],[Views]]</f>
        <v>0.10601678688004128</v>
      </c>
      <c r="N3570" s="1" t="s">
        <v>22</v>
      </c>
      <c r="O3570" s="4">
        <f t="shared" si="55"/>
        <v>0</v>
      </c>
    </row>
    <row r="3571" spans="1:15">
      <c r="A3571" s="1" t="s">
        <v>3611</v>
      </c>
      <c r="B3571" s="2">
        <v>44736</v>
      </c>
      <c r="C3571" s="13" t="str">
        <f>TEXT(bbdd_Social_Media_Trends[[#This Row],[Post_Date]],"aaaa-mm")</f>
        <v>2022-06</v>
      </c>
      <c r="D3571" s="1" t="s">
        <v>12</v>
      </c>
      <c r="E3571" s="1" t="s">
        <v>13</v>
      </c>
      <c r="F3571" s="1" t="s">
        <v>20</v>
      </c>
      <c r="G3571" s="1" t="s">
        <v>44</v>
      </c>
      <c r="H3571">
        <v>884647</v>
      </c>
      <c r="I3571">
        <v>81091</v>
      </c>
      <c r="J3571">
        <v>51842</v>
      </c>
      <c r="K3571">
        <v>40690</v>
      </c>
      <c r="L3571">
        <f>bbdd_Social_Media_Trends[[#This Row],[Likes]]+bbdd_Social_Media_Trends[[#This Row],[Shares]]+bbdd_Social_Media_Trends[[#This Row],[Comments]]</f>
        <v>173623</v>
      </c>
      <c r="M3571">
        <f>bbdd_Social_Media_Trends[[#This Row],[Interactions]]/bbdd_Social_Media_Trends[[#This Row],[Views]]</f>
        <v>0.19626246401106881</v>
      </c>
      <c r="N3571" s="1" t="s">
        <v>16</v>
      </c>
      <c r="O3571" s="4">
        <f t="shared" si="55"/>
        <v>0</v>
      </c>
    </row>
    <row r="3572" spans="1:15">
      <c r="A3572" s="1" t="s">
        <v>3612</v>
      </c>
      <c r="B3572" s="2">
        <v>44584</v>
      </c>
      <c r="C3572" s="13" t="str">
        <f>TEXT(bbdd_Social_Media_Trends[[#This Row],[Post_Date]],"aaaa-mm")</f>
        <v>2022-01</v>
      </c>
      <c r="D3572" s="1" t="s">
        <v>18</v>
      </c>
      <c r="E3572" s="1" t="s">
        <v>49</v>
      </c>
      <c r="F3572" s="1" t="s">
        <v>32</v>
      </c>
      <c r="G3572" s="1" t="s">
        <v>44</v>
      </c>
      <c r="H3572">
        <v>4007626</v>
      </c>
      <c r="I3572">
        <v>296181</v>
      </c>
      <c r="J3572">
        <v>64879</v>
      </c>
      <c r="K3572">
        <v>9812</v>
      </c>
      <c r="L3572">
        <f>bbdd_Social_Media_Trends[[#This Row],[Likes]]+bbdd_Social_Media_Trends[[#This Row],[Shares]]+bbdd_Social_Media_Trends[[#This Row],[Comments]]</f>
        <v>370872</v>
      </c>
      <c r="M3572">
        <f>bbdd_Social_Media_Trends[[#This Row],[Interactions]]/bbdd_Social_Media_Trends[[#This Row],[Views]]</f>
        <v>9.2541569497752538E-2</v>
      </c>
      <c r="N3572" s="1" t="s">
        <v>22</v>
      </c>
      <c r="O3572" s="4">
        <f t="shared" si="55"/>
        <v>0</v>
      </c>
    </row>
    <row r="3573" spans="1:15">
      <c r="A3573" s="1" t="s">
        <v>3613</v>
      </c>
      <c r="B3573" s="2">
        <v>45053</v>
      </c>
      <c r="C3573" s="13" t="str">
        <f>TEXT(bbdd_Social_Media_Trends[[#This Row],[Post_Date]],"aaaa-mm")</f>
        <v>2023-05</v>
      </c>
      <c r="D3573" s="1" t="s">
        <v>27</v>
      </c>
      <c r="E3573" s="1" t="s">
        <v>46</v>
      </c>
      <c r="F3573" s="1" t="s">
        <v>36</v>
      </c>
      <c r="G3573" s="1" t="s">
        <v>28</v>
      </c>
      <c r="H3573">
        <v>4090480</v>
      </c>
      <c r="I3573">
        <v>64664</v>
      </c>
      <c r="J3573">
        <v>40573</v>
      </c>
      <c r="K3573">
        <v>7310</v>
      </c>
      <c r="L3573">
        <f>bbdd_Social_Media_Trends[[#This Row],[Likes]]+bbdd_Social_Media_Trends[[#This Row],[Shares]]+bbdd_Social_Media_Trends[[#This Row],[Comments]]</f>
        <v>112547</v>
      </c>
      <c r="M3573">
        <f>bbdd_Social_Media_Trends[[#This Row],[Interactions]]/bbdd_Social_Media_Trends[[#This Row],[Views]]</f>
        <v>2.7514374841094445E-2</v>
      </c>
      <c r="N3573" s="1" t="s">
        <v>22</v>
      </c>
      <c r="O3573" s="4">
        <f t="shared" si="55"/>
        <v>0</v>
      </c>
    </row>
    <row r="3574" spans="1:15">
      <c r="A3574" s="1" t="s">
        <v>3614</v>
      </c>
      <c r="B3574" s="2">
        <v>45174</v>
      </c>
      <c r="C3574" s="13" t="str">
        <f>TEXT(bbdd_Social_Media_Trends[[#This Row],[Post_Date]],"aaaa-mm")</f>
        <v>2023-09</v>
      </c>
      <c r="D3574" s="1" t="s">
        <v>24</v>
      </c>
      <c r="E3574" s="1" t="s">
        <v>31</v>
      </c>
      <c r="F3574" s="1" t="s">
        <v>20</v>
      </c>
      <c r="G3574" s="1" t="s">
        <v>50</v>
      </c>
      <c r="H3574">
        <v>2658305</v>
      </c>
      <c r="I3574">
        <v>314082</v>
      </c>
      <c r="J3574">
        <v>99787</v>
      </c>
      <c r="K3574">
        <v>18643</v>
      </c>
      <c r="L3574">
        <f>bbdd_Social_Media_Trends[[#This Row],[Likes]]+bbdd_Social_Media_Trends[[#This Row],[Shares]]+bbdd_Social_Media_Trends[[#This Row],[Comments]]</f>
        <v>432512</v>
      </c>
      <c r="M3574">
        <f>bbdd_Social_Media_Trends[[#This Row],[Interactions]]/bbdd_Social_Media_Trends[[#This Row],[Views]]</f>
        <v>0.16270217300121695</v>
      </c>
      <c r="N3574" s="1" t="s">
        <v>22</v>
      </c>
      <c r="O3574" s="4">
        <f t="shared" si="55"/>
        <v>0</v>
      </c>
    </row>
    <row r="3575" spans="1:15">
      <c r="A3575" s="1" t="s">
        <v>3615</v>
      </c>
      <c r="B3575" s="2">
        <v>45257</v>
      </c>
      <c r="C3575" s="13" t="str">
        <f>TEXT(bbdd_Social_Media_Trends[[#This Row],[Post_Date]],"aaaa-mm")</f>
        <v>2023-11</v>
      </c>
      <c r="D3575" s="1" t="s">
        <v>12</v>
      </c>
      <c r="E3575" s="1" t="s">
        <v>52</v>
      </c>
      <c r="F3575" s="1" t="s">
        <v>14</v>
      </c>
      <c r="G3575" s="1" t="s">
        <v>50</v>
      </c>
      <c r="H3575">
        <v>311340</v>
      </c>
      <c r="I3575">
        <v>294623</v>
      </c>
      <c r="J3575">
        <v>67461</v>
      </c>
      <c r="K3575">
        <v>44987</v>
      </c>
      <c r="L3575">
        <f>bbdd_Social_Media_Trends[[#This Row],[Likes]]+bbdd_Social_Media_Trends[[#This Row],[Shares]]+bbdd_Social_Media_Trends[[#This Row],[Comments]]</f>
        <v>407071</v>
      </c>
      <c r="M3575">
        <f>bbdd_Social_Media_Trends[[#This Row],[Interactions]]/bbdd_Social_Media_Trends[[#This Row],[Views]]</f>
        <v>1.3074805678679258</v>
      </c>
      <c r="N3575" s="1" t="s">
        <v>29</v>
      </c>
      <c r="O3575" s="4">
        <f t="shared" si="55"/>
        <v>0</v>
      </c>
    </row>
    <row r="3576" spans="1:15">
      <c r="A3576" s="1" t="s">
        <v>3616</v>
      </c>
      <c r="B3576" s="2">
        <v>45209</v>
      </c>
      <c r="C3576" s="13" t="str">
        <f>TEXT(bbdd_Social_Media_Trends[[#This Row],[Post_Date]],"aaaa-mm")</f>
        <v>2023-10</v>
      </c>
      <c r="D3576" s="1" t="s">
        <v>27</v>
      </c>
      <c r="E3576" s="1" t="s">
        <v>35</v>
      </c>
      <c r="F3576" s="1" t="s">
        <v>20</v>
      </c>
      <c r="G3576" s="1" t="s">
        <v>15</v>
      </c>
      <c r="H3576">
        <v>2289845</v>
      </c>
      <c r="I3576">
        <v>41660</v>
      </c>
      <c r="J3576">
        <v>91229</v>
      </c>
      <c r="K3576">
        <v>902</v>
      </c>
      <c r="L3576">
        <f>bbdd_Social_Media_Trends[[#This Row],[Likes]]+bbdd_Social_Media_Trends[[#This Row],[Shares]]+bbdd_Social_Media_Trends[[#This Row],[Comments]]</f>
        <v>133791</v>
      </c>
      <c r="M3576">
        <f>bbdd_Social_Media_Trends[[#This Row],[Interactions]]/bbdd_Social_Media_Trends[[#This Row],[Views]]</f>
        <v>5.8427972198991637E-2</v>
      </c>
      <c r="N3576" s="1" t="s">
        <v>16</v>
      </c>
      <c r="O3576" s="4">
        <f t="shared" si="55"/>
        <v>0</v>
      </c>
    </row>
    <row r="3577" spans="1:15">
      <c r="A3577" s="1" t="s">
        <v>3617</v>
      </c>
      <c r="B3577" s="2">
        <v>44755</v>
      </c>
      <c r="C3577" s="13" t="str">
        <f>TEXT(bbdd_Social_Media_Trends[[#This Row],[Post_Date]],"aaaa-mm")</f>
        <v>2022-07</v>
      </c>
      <c r="D3577" s="1" t="s">
        <v>27</v>
      </c>
      <c r="E3577" s="1" t="s">
        <v>57</v>
      </c>
      <c r="F3577" s="1" t="s">
        <v>14</v>
      </c>
      <c r="G3577" s="1" t="s">
        <v>44</v>
      </c>
      <c r="H3577">
        <v>1868860</v>
      </c>
      <c r="I3577">
        <v>495678</v>
      </c>
      <c r="J3577">
        <v>1511</v>
      </c>
      <c r="K3577">
        <v>35019</v>
      </c>
      <c r="L3577">
        <f>bbdd_Social_Media_Trends[[#This Row],[Likes]]+bbdd_Social_Media_Trends[[#This Row],[Shares]]+bbdd_Social_Media_Trends[[#This Row],[Comments]]</f>
        <v>532208</v>
      </c>
      <c r="M3577">
        <f>bbdd_Social_Media_Trends[[#This Row],[Interactions]]/bbdd_Social_Media_Trends[[#This Row],[Views]]</f>
        <v>0.28477681581284847</v>
      </c>
      <c r="N3577" s="1" t="s">
        <v>16</v>
      </c>
      <c r="O3577" s="4">
        <f t="shared" si="55"/>
        <v>0</v>
      </c>
    </row>
    <row r="3578" spans="1:15">
      <c r="A3578" s="1" t="s">
        <v>3618</v>
      </c>
      <c r="B3578" s="2">
        <v>44670</v>
      </c>
      <c r="C3578" s="13" t="str">
        <f>TEXT(bbdd_Social_Media_Trends[[#This Row],[Post_Date]],"aaaa-mm")</f>
        <v>2022-04</v>
      </c>
      <c r="D3578" s="1" t="s">
        <v>12</v>
      </c>
      <c r="E3578" s="1" t="s">
        <v>35</v>
      </c>
      <c r="F3578" s="1" t="s">
        <v>32</v>
      </c>
      <c r="G3578" s="1" t="s">
        <v>15</v>
      </c>
      <c r="H3578">
        <v>2792979</v>
      </c>
      <c r="I3578">
        <v>278661</v>
      </c>
      <c r="J3578">
        <v>35710</v>
      </c>
      <c r="K3578">
        <v>12188</v>
      </c>
      <c r="L3578">
        <f>bbdd_Social_Media_Trends[[#This Row],[Likes]]+bbdd_Social_Media_Trends[[#This Row],[Shares]]+bbdd_Social_Media_Trends[[#This Row],[Comments]]</f>
        <v>326559</v>
      </c>
      <c r="M3578">
        <f>bbdd_Social_Media_Trends[[#This Row],[Interactions]]/bbdd_Social_Media_Trends[[#This Row],[Views]]</f>
        <v>0.11692139468288161</v>
      </c>
      <c r="N3578" s="1" t="s">
        <v>16</v>
      </c>
      <c r="O3578" s="4">
        <f t="shared" si="55"/>
        <v>0</v>
      </c>
    </row>
    <row r="3579" spans="1:15">
      <c r="A3579" s="1" t="s">
        <v>3619</v>
      </c>
      <c r="B3579" s="2">
        <v>44823</v>
      </c>
      <c r="C3579" s="13" t="str">
        <f>TEXT(bbdd_Social_Media_Trends[[#This Row],[Post_Date]],"aaaa-mm")</f>
        <v>2022-09</v>
      </c>
      <c r="D3579" s="1" t="s">
        <v>24</v>
      </c>
      <c r="E3579" s="1" t="s">
        <v>13</v>
      </c>
      <c r="F3579" s="1" t="s">
        <v>41</v>
      </c>
      <c r="G3579" s="1" t="s">
        <v>60</v>
      </c>
      <c r="H3579">
        <v>1080797</v>
      </c>
      <c r="I3579">
        <v>123510</v>
      </c>
      <c r="J3579">
        <v>46368</v>
      </c>
      <c r="K3579">
        <v>16690</v>
      </c>
      <c r="L3579">
        <f>bbdd_Social_Media_Trends[[#This Row],[Likes]]+bbdd_Social_Media_Trends[[#This Row],[Shares]]+bbdd_Social_Media_Trends[[#This Row],[Comments]]</f>
        <v>186568</v>
      </c>
      <c r="M3579">
        <f>bbdd_Social_Media_Trends[[#This Row],[Interactions]]/bbdd_Social_Media_Trends[[#This Row],[Views]]</f>
        <v>0.17262076042031946</v>
      </c>
      <c r="N3579" s="1" t="s">
        <v>29</v>
      </c>
      <c r="O3579" s="4">
        <f t="shared" si="55"/>
        <v>0</v>
      </c>
    </row>
    <row r="3580" spans="1:15">
      <c r="A3580" s="1" t="s">
        <v>3620</v>
      </c>
      <c r="B3580" s="2">
        <v>44701</v>
      </c>
      <c r="C3580" s="13" t="str">
        <f>TEXT(bbdd_Social_Media_Trends[[#This Row],[Post_Date]],"aaaa-mm")</f>
        <v>2022-05</v>
      </c>
      <c r="D3580" s="1" t="s">
        <v>24</v>
      </c>
      <c r="E3580" s="1" t="s">
        <v>57</v>
      </c>
      <c r="F3580" s="1" t="s">
        <v>14</v>
      </c>
      <c r="G3580" s="1" t="s">
        <v>60</v>
      </c>
      <c r="H3580">
        <v>1777426</v>
      </c>
      <c r="I3580">
        <v>55185</v>
      </c>
      <c r="J3580">
        <v>14532</v>
      </c>
      <c r="K3580">
        <v>34839</v>
      </c>
      <c r="L3580">
        <f>bbdd_Social_Media_Trends[[#This Row],[Likes]]+bbdd_Social_Media_Trends[[#This Row],[Shares]]+bbdd_Social_Media_Trends[[#This Row],[Comments]]</f>
        <v>104556</v>
      </c>
      <c r="M3580">
        <f>bbdd_Social_Media_Trends[[#This Row],[Interactions]]/bbdd_Social_Media_Trends[[#This Row],[Views]]</f>
        <v>5.8824389876146743E-2</v>
      </c>
      <c r="N3580" s="1" t="s">
        <v>22</v>
      </c>
      <c r="O3580" s="4">
        <f t="shared" si="55"/>
        <v>0</v>
      </c>
    </row>
    <row r="3581" spans="1:15">
      <c r="A3581" s="1" t="s">
        <v>3621</v>
      </c>
      <c r="B3581" s="2">
        <v>44688</v>
      </c>
      <c r="C3581" s="13" t="str">
        <f>TEXT(bbdd_Social_Media_Trends[[#This Row],[Post_Date]],"aaaa-mm")</f>
        <v>2022-05</v>
      </c>
      <c r="D3581" s="1" t="s">
        <v>18</v>
      </c>
      <c r="E3581" s="1" t="s">
        <v>19</v>
      </c>
      <c r="F3581" s="1" t="s">
        <v>14</v>
      </c>
      <c r="G3581" s="1" t="s">
        <v>21</v>
      </c>
      <c r="H3581">
        <v>2367228</v>
      </c>
      <c r="I3581">
        <v>440739</v>
      </c>
      <c r="J3581">
        <v>70043</v>
      </c>
      <c r="K3581">
        <v>20486</v>
      </c>
      <c r="L3581">
        <f>bbdd_Social_Media_Trends[[#This Row],[Likes]]+bbdd_Social_Media_Trends[[#This Row],[Shares]]+bbdd_Social_Media_Trends[[#This Row],[Comments]]</f>
        <v>531268</v>
      </c>
      <c r="M3581">
        <f>bbdd_Social_Media_Trends[[#This Row],[Interactions]]/bbdd_Social_Media_Trends[[#This Row],[Views]]</f>
        <v>0.22442620651665154</v>
      </c>
      <c r="N3581" s="1" t="s">
        <v>16</v>
      </c>
      <c r="O3581" s="4">
        <f t="shared" si="55"/>
        <v>0</v>
      </c>
    </row>
    <row r="3582" spans="1:15">
      <c r="A3582" s="1" t="s">
        <v>3622</v>
      </c>
      <c r="B3582" s="2">
        <v>45060</v>
      </c>
      <c r="C3582" s="13" t="str">
        <f>TEXT(bbdd_Social_Media_Trends[[#This Row],[Post_Date]],"aaaa-mm")</f>
        <v>2023-05</v>
      </c>
      <c r="D3582" s="1" t="s">
        <v>27</v>
      </c>
      <c r="E3582" s="1" t="s">
        <v>52</v>
      </c>
      <c r="F3582" s="1" t="s">
        <v>14</v>
      </c>
      <c r="G3582" s="1" t="s">
        <v>25</v>
      </c>
      <c r="H3582">
        <v>3227162</v>
      </c>
      <c r="I3582">
        <v>30996</v>
      </c>
      <c r="J3582">
        <v>42925</v>
      </c>
      <c r="K3582">
        <v>10029</v>
      </c>
      <c r="L3582">
        <f>bbdd_Social_Media_Trends[[#This Row],[Likes]]+bbdd_Social_Media_Trends[[#This Row],[Shares]]+bbdd_Social_Media_Trends[[#This Row],[Comments]]</f>
        <v>83950</v>
      </c>
      <c r="M3582">
        <f>bbdd_Social_Media_Trends[[#This Row],[Interactions]]/bbdd_Social_Media_Trends[[#This Row],[Views]]</f>
        <v>2.6013568578212062E-2</v>
      </c>
      <c r="N3582" s="1" t="s">
        <v>16</v>
      </c>
      <c r="O3582" s="4">
        <f t="shared" si="55"/>
        <v>0</v>
      </c>
    </row>
    <row r="3583" spans="1:15">
      <c r="A3583" s="1" t="s">
        <v>3623</v>
      </c>
      <c r="B3583" s="2">
        <v>45215</v>
      </c>
      <c r="C3583" s="13" t="str">
        <f>TEXT(bbdd_Social_Media_Trends[[#This Row],[Post_Date]],"aaaa-mm")</f>
        <v>2023-10</v>
      </c>
      <c r="D3583" s="1" t="s">
        <v>27</v>
      </c>
      <c r="E3583" s="1" t="s">
        <v>49</v>
      </c>
      <c r="F3583" s="1" t="s">
        <v>20</v>
      </c>
      <c r="G3583" s="1" t="s">
        <v>25</v>
      </c>
      <c r="H3583">
        <v>1458457</v>
      </c>
      <c r="I3583">
        <v>186108</v>
      </c>
      <c r="J3583">
        <v>49424</v>
      </c>
      <c r="K3583">
        <v>48333</v>
      </c>
      <c r="L3583">
        <f>bbdd_Social_Media_Trends[[#This Row],[Likes]]+bbdd_Social_Media_Trends[[#This Row],[Shares]]+bbdd_Social_Media_Trends[[#This Row],[Comments]]</f>
        <v>283865</v>
      </c>
      <c r="M3583">
        <f>bbdd_Social_Media_Trends[[#This Row],[Interactions]]/bbdd_Social_Media_Trends[[#This Row],[Views]]</f>
        <v>0.19463378076967644</v>
      </c>
      <c r="N3583" s="1" t="s">
        <v>16</v>
      </c>
      <c r="O3583" s="4">
        <f t="shared" si="55"/>
        <v>0</v>
      </c>
    </row>
    <row r="3584" spans="1:15">
      <c r="A3584" s="1" t="s">
        <v>3624</v>
      </c>
      <c r="B3584" s="2">
        <v>44931</v>
      </c>
      <c r="C3584" s="13" t="str">
        <f>TEXT(bbdd_Social_Media_Trends[[#This Row],[Post_Date]],"aaaa-mm")</f>
        <v>2023-01</v>
      </c>
      <c r="D3584" s="1" t="s">
        <v>18</v>
      </c>
      <c r="E3584" s="1" t="s">
        <v>52</v>
      </c>
      <c r="F3584" s="1" t="s">
        <v>41</v>
      </c>
      <c r="G3584" s="1" t="s">
        <v>28</v>
      </c>
      <c r="H3584">
        <v>1294997</v>
      </c>
      <c r="I3584">
        <v>23756</v>
      </c>
      <c r="J3584">
        <v>95096</v>
      </c>
      <c r="K3584">
        <v>36485</v>
      </c>
      <c r="L3584">
        <f>bbdd_Social_Media_Trends[[#This Row],[Likes]]+bbdd_Social_Media_Trends[[#This Row],[Shares]]+bbdd_Social_Media_Trends[[#This Row],[Comments]]</f>
        <v>155337</v>
      </c>
      <c r="M3584">
        <f>bbdd_Social_Media_Trends[[#This Row],[Interactions]]/bbdd_Social_Media_Trends[[#This Row],[Views]]</f>
        <v>0.11995162923157351</v>
      </c>
      <c r="N3584" s="1" t="s">
        <v>22</v>
      </c>
      <c r="O3584" s="4">
        <f t="shared" si="55"/>
        <v>0</v>
      </c>
    </row>
    <row r="3585" spans="1:15">
      <c r="A3585" s="1" t="s">
        <v>3625</v>
      </c>
      <c r="B3585" s="2">
        <v>44710</v>
      </c>
      <c r="C3585" s="13" t="str">
        <f>TEXT(bbdd_Social_Media_Trends[[#This Row],[Post_Date]],"aaaa-mm")</f>
        <v>2022-05</v>
      </c>
      <c r="D3585" s="1" t="s">
        <v>12</v>
      </c>
      <c r="E3585" s="1" t="s">
        <v>13</v>
      </c>
      <c r="F3585" s="1" t="s">
        <v>36</v>
      </c>
      <c r="G3585" s="1" t="s">
        <v>28</v>
      </c>
      <c r="H3585">
        <v>4813536</v>
      </c>
      <c r="I3585">
        <v>107229</v>
      </c>
      <c r="J3585">
        <v>29142</v>
      </c>
      <c r="K3585">
        <v>44927</v>
      </c>
      <c r="L3585">
        <f>bbdd_Social_Media_Trends[[#This Row],[Likes]]+bbdd_Social_Media_Trends[[#This Row],[Shares]]+bbdd_Social_Media_Trends[[#This Row],[Comments]]</f>
        <v>181298</v>
      </c>
      <c r="M3585">
        <f>bbdd_Social_Media_Trends[[#This Row],[Interactions]]/bbdd_Social_Media_Trends[[#This Row],[Views]]</f>
        <v>3.7664203612479477E-2</v>
      </c>
      <c r="N3585" s="1" t="s">
        <v>29</v>
      </c>
      <c r="O3585" s="4">
        <f t="shared" si="55"/>
        <v>0</v>
      </c>
    </row>
    <row r="3586" spans="1:15">
      <c r="A3586" s="1" t="s">
        <v>3626</v>
      </c>
      <c r="B3586" s="2">
        <v>44944</v>
      </c>
      <c r="C3586" s="13" t="str">
        <f>TEXT(bbdd_Social_Media_Trends[[#This Row],[Post_Date]],"aaaa-mm")</f>
        <v>2023-01</v>
      </c>
      <c r="D3586" s="1" t="s">
        <v>24</v>
      </c>
      <c r="E3586" s="1" t="s">
        <v>59</v>
      </c>
      <c r="F3586" s="1" t="s">
        <v>20</v>
      </c>
      <c r="G3586" s="1" t="s">
        <v>60</v>
      </c>
      <c r="H3586">
        <v>1277909</v>
      </c>
      <c r="I3586">
        <v>162633</v>
      </c>
      <c r="J3586">
        <v>40717</v>
      </c>
      <c r="K3586">
        <v>49400</v>
      </c>
      <c r="L3586">
        <f>bbdd_Social_Media_Trends[[#This Row],[Likes]]+bbdd_Social_Media_Trends[[#This Row],[Shares]]+bbdd_Social_Media_Trends[[#This Row],[Comments]]</f>
        <v>252750</v>
      </c>
      <c r="M3586">
        <f>bbdd_Social_Media_Trends[[#This Row],[Interactions]]/bbdd_Social_Media_Trends[[#This Row],[Views]]</f>
        <v>0.1977840362654931</v>
      </c>
      <c r="N3586" s="1" t="s">
        <v>22</v>
      </c>
      <c r="O3586" s="4">
        <f t="shared" ref="O3586:O3649" si="56">IF(ISERROR(VLOOKUP(A3586,A3587:A8584,1,FALSE)),0, 1)</f>
        <v>0</v>
      </c>
    </row>
    <row r="3587" spans="1:15">
      <c r="A3587" s="1" t="s">
        <v>3627</v>
      </c>
      <c r="B3587" s="2">
        <v>44999</v>
      </c>
      <c r="C3587" s="13" t="str">
        <f>TEXT(bbdd_Social_Media_Trends[[#This Row],[Post_Date]],"aaaa-mm")</f>
        <v>2023-03</v>
      </c>
      <c r="D3587" s="1" t="s">
        <v>24</v>
      </c>
      <c r="E3587" s="1" t="s">
        <v>35</v>
      </c>
      <c r="F3587" s="1" t="s">
        <v>41</v>
      </c>
      <c r="G3587" s="1" t="s">
        <v>28</v>
      </c>
      <c r="H3587">
        <v>2621835</v>
      </c>
      <c r="I3587">
        <v>154122</v>
      </c>
      <c r="J3587">
        <v>16767</v>
      </c>
      <c r="K3587">
        <v>26931</v>
      </c>
      <c r="L3587">
        <f>bbdd_Social_Media_Trends[[#This Row],[Likes]]+bbdd_Social_Media_Trends[[#This Row],[Shares]]+bbdd_Social_Media_Trends[[#This Row],[Comments]]</f>
        <v>197820</v>
      </c>
      <c r="M3587">
        <f>bbdd_Social_Media_Trends[[#This Row],[Interactions]]/bbdd_Social_Media_Trends[[#This Row],[Views]]</f>
        <v>7.5450972315191461E-2</v>
      </c>
      <c r="N3587" s="1" t="s">
        <v>22</v>
      </c>
      <c r="O3587" s="4">
        <f t="shared" si="56"/>
        <v>0</v>
      </c>
    </row>
    <row r="3588" spans="1:15">
      <c r="A3588" s="1" t="s">
        <v>3628</v>
      </c>
      <c r="B3588" s="2">
        <v>44850</v>
      </c>
      <c r="C3588" s="13" t="str">
        <f>TEXT(bbdd_Social_Media_Trends[[#This Row],[Post_Date]],"aaaa-mm")</f>
        <v>2022-10</v>
      </c>
      <c r="D3588" s="1" t="s">
        <v>24</v>
      </c>
      <c r="E3588" s="1" t="s">
        <v>57</v>
      </c>
      <c r="F3588" s="1" t="s">
        <v>41</v>
      </c>
      <c r="G3588" s="1" t="s">
        <v>37</v>
      </c>
      <c r="H3588">
        <v>677450</v>
      </c>
      <c r="I3588">
        <v>167667</v>
      </c>
      <c r="J3588">
        <v>47881</v>
      </c>
      <c r="K3588">
        <v>20909</v>
      </c>
      <c r="L3588">
        <f>bbdd_Social_Media_Trends[[#This Row],[Likes]]+bbdd_Social_Media_Trends[[#This Row],[Shares]]+bbdd_Social_Media_Trends[[#This Row],[Comments]]</f>
        <v>236457</v>
      </c>
      <c r="M3588">
        <f>bbdd_Social_Media_Trends[[#This Row],[Interactions]]/bbdd_Social_Media_Trends[[#This Row],[Views]]</f>
        <v>0.34903978153369253</v>
      </c>
      <c r="N3588" s="1" t="s">
        <v>16</v>
      </c>
      <c r="O3588" s="4">
        <f t="shared" si="56"/>
        <v>0</v>
      </c>
    </row>
    <row r="3589" spans="1:15">
      <c r="A3589" s="1" t="s">
        <v>3629</v>
      </c>
      <c r="B3589" s="2">
        <v>45144</v>
      </c>
      <c r="C3589" s="13" t="str">
        <f>TEXT(bbdd_Social_Media_Trends[[#This Row],[Post_Date]],"aaaa-mm")</f>
        <v>2023-08</v>
      </c>
      <c r="D3589" s="1" t="s">
        <v>24</v>
      </c>
      <c r="E3589" s="1" t="s">
        <v>39</v>
      </c>
      <c r="F3589" s="1" t="s">
        <v>20</v>
      </c>
      <c r="G3589" s="1" t="s">
        <v>60</v>
      </c>
      <c r="H3589">
        <v>1654984</v>
      </c>
      <c r="I3589">
        <v>115238</v>
      </c>
      <c r="J3589">
        <v>99475</v>
      </c>
      <c r="K3589">
        <v>24296</v>
      </c>
      <c r="L3589">
        <f>bbdd_Social_Media_Trends[[#This Row],[Likes]]+bbdd_Social_Media_Trends[[#This Row],[Shares]]+bbdd_Social_Media_Trends[[#This Row],[Comments]]</f>
        <v>239009</v>
      </c>
      <c r="M3589">
        <f>bbdd_Social_Media_Trends[[#This Row],[Interactions]]/bbdd_Social_Media_Trends[[#This Row],[Views]]</f>
        <v>0.14441771038269857</v>
      </c>
      <c r="N3589" s="1" t="s">
        <v>29</v>
      </c>
      <c r="O3589" s="4">
        <f t="shared" si="56"/>
        <v>0</v>
      </c>
    </row>
    <row r="3590" spans="1:15">
      <c r="A3590" s="1" t="s">
        <v>3630</v>
      </c>
      <c r="B3590" s="2">
        <v>45253</v>
      </c>
      <c r="C3590" s="13" t="str">
        <f>TEXT(bbdd_Social_Media_Trends[[#This Row],[Post_Date]],"aaaa-mm")</f>
        <v>2023-11</v>
      </c>
      <c r="D3590" s="1" t="s">
        <v>24</v>
      </c>
      <c r="E3590" s="1" t="s">
        <v>13</v>
      </c>
      <c r="F3590" s="1" t="s">
        <v>14</v>
      </c>
      <c r="G3590" s="1" t="s">
        <v>15</v>
      </c>
      <c r="H3590">
        <v>1062762</v>
      </c>
      <c r="I3590">
        <v>235851</v>
      </c>
      <c r="J3590">
        <v>32368</v>
      </c>
      <c r="K3590">
        <v>25476</v>
      </c>
      <c r="L3590">
        <f>bbdd_Social_Media_Trends[[#This Row],[Likes]]+bbdd_Social_Media_Trends[[#This Row],[Shares]]+bbdd_Social_Media_Trends[[#This Row],[Comments]]</f>
        <v>293695</v>
      </c>
      <c r="M3590">
        <f>bbdd_Social_Media_Trends[[#This Row],[Interactions]]/bbdd_Social_Media_Trends[[#This Row],[Views]]</f>
        <v>0.27635067870322799</v>
      </c>
      <c r="N3590" s="1" t="s">
        <v>29</v>
      </c>
      <c r="O3590" s="4">
        <f t="shared" si="56"/>
        <v>0</v>
      </c>
    </row>
    <row r="3591" spans="1:15">
      <c r="A3591" s="1" t="s">
        <v>3631</v>
      </c>
      <c r="B3591" s="2">
        <v>44647</v>
      </c>
      <c r="C3591" s="13" t="str">
        <f>TEXT(bbdd_Social_Media_Trends[[#This Row],[Post_Date]],"aaaa-mm")</f>
        <v>2022-03</v>
      </c>
      <c r="D3591" s="1" t="s">
        <v>12</v>
      </c>
      <c r="E3591" s="1" t="s">
        <v>31</v>
      </c>
      <c r="F3591" s="1" t="s">
        <v>20</v>
      </c>
      <c r="G3591" s="1" t="s">
        <v>15</v>
      </c>
      <c r="H3591">
        <v>4097950</v>
      </c>
      <c r="I3591">
        <v>349433</v>
      </c>
      <c r="J3591">
        <v>43192</v>
      </c>
      <c r="K3591">
        <v>3385</v>
      </c>
      <c r="L3591">
        <f>bbdd_Social_Media_Trends[[#This Row],[Likes]]+bbdd_Social_Media_Trends[[#This Row],[Shares]]+bbdd_Social_Media_Trends[[#This Row],[Comments]]</f>
        <v>396010</v>
      </c>
      <c r="M3591">
        <f>bbdd_Social_Media_Trends[[#This Row],[Interactions]]/bbdd_Social_Media_Trends[[#This Row],[Views]]</f>
        <v>9.6636122939518537E-2</v>
      </c>
      <c r="N3591" s="1" t="s">
        <v>22</v>
      </c>
      <c r="O3591" s="4">
        <f t="shared" si="56"/>
        <v>0</v>
      </c>
    </row>
    <row r="3592" spans="1:15">
      <c r="A3592" s="1" t="s">
        <v>3632</v>
      </c>
      <c r="B3592" s="2">
        <v>45181</v>
      </c>
      <c r="C3592" s="13" t="str">
        <f>TEXT(bbdd_Social_Media_Trends[[#This Row],[Post_Date]],"aaaa-mm")</f>
        <v>2023-09</v>
      </c>
      <c r="D3592" s="1" t="s">
        <v>18</v>
      </c>
      <c r="E3592" s="1" t="s">
        <v>31</v>
      </c>
      <c r="F3592" s="1" t="s">
        <v>32</v>
      </c>
      <c r="G3592" s="1" t="s">
        <v>15</v>
      </c>
      <c r="H3592">
        <v>2647054</v>
      </c>
      <c r="I3592">
        <v>41257</v>
      </c>
      <c r="J3592">
        <v>39244</v>
      </c>
      <c r="K3592">
        <v>9813</v>
      </c>
      <c r="L3592">
        <f>bbdd_Social_Media_Trends[[#This Row],[Likes]]+bbdd_Social_Media_Trends[[#This Row],[Shares]]+bbdd_Social_Media_Trends[[#This Row],[Comments]]</f>
        <v>90314</v>
      </c>
      <c r="M3592">
        <f>bbdd_Social_Media_Trends[[#This Row],[Interactions]]/bbdd_Social_Media_Trends[[#This Row],[Views]]</f>
        <v>3.4118684394047118E-2</v>
      </c>
      <c r="N3592" s="1" t="s">
        <v>22</v>
      </c>
      <c r="O3592" s="4">
        <f t="shared" si="56"/>
        <v>0</v>
      </c>
    </row>
    <row r="3593" spans="1:15">
      <c r="A3593" s="1" t="s">
        <v>3633</v>
      </c>
      <c r="B3593" s="2">
        <v>45051</v>
      </c>
      <c r="C3593" s="13" t="str">
        <f>TEXT(bbdd_Social_Media_Trends[[#This Row],[Post_Date]],"aaaa-mm")</f>
        <v>2023-05</v>
      </c>
      <c r="D3593" s="1" t="s">
        <v>12</v>
      </c>
      <c r="E3593" s="1" t="s">
        <v>39</v>
      </c>
      <c r="F3593" s="1" t="s">
        <v>20</v>
      </c>
      <c r="G3593" s="1" t="s">
        <v>60</v>
      </c>
      <c r="H3593">
        <v>3141556</v>
      </c>
      <c r="I3593">
        <v>53034</v>
      </c>
      <c r="J3593">
        <v>26202</v>
      </c>
      <c r="K3593">
        <v>4457</v>
      </c>
      <c r="L3593">
        <f>bbdd_Social_Media_Trends[[#This Row],[Likes]]+bbdd_Social_Media_Trends[[#This Row],[Shares]]+bbdd_Social_Media_Trends[[#This Row],[Comments]]</f>
        <v>83693</v>
      </c>
      <c r="M3593">
        <f>bbdd_Social_Media_Trends[[#This Row],[Interactions]]/bbdd_Social_Media_Trends[[#This Row],[Views]]</f>
        <v>2.6640620125822998E-2</v>
      </c>
      <c r="N3593" s="1" t="s">
        <v>16</v>
      </c>
      <c r="O3593" s="4">
        <f t="shared" si="56"/>
        <v>0</v>
      </c>
    </row>
    <row r="3594" spans="1:15">
      <c r="A3594" s="1" t="s">
        <v>3634</v>
      </c>
      <c r="B3594" s="2">
        <v>44802</v>
      </c>
      <c r="C3594" s="13" t="str">
        <f>TEXT(bbdd_Social_Media_Trends[[#This Row],[Post_Date]],"aaaa-mm")</f>
        <v>2022-08</v>
      </c>
      <c r="D3594" s="1" t="s">
        <v>24</v>
      </c>
      <c r="E3594" s="1" t="s">
        <v>13</v>
      </c>
      <c r="F3594" s="1" t="s">
        <v>14</v>
      </c>
      <c r="G3594" s="1" t="s">
        <v>60</v>
      </c>
      <c r="H3594">
        <v>3345099</v>
      </c>
      <c r="I3594">
        <v>77768</v>
      </c>
      <c r="J3594">
        <v>80093</v>
      </c>
      <c r="K3594">
        <v>13493</v>
      </c>
      <c r="L3594">
        <f>bbdd_Social_Media_Trends[[#This Row],[Likes]]+bbdd_Social_Media_Trends[[#This Row],[Shares]]+bbdd_Social_Media_Trends[[#This Row],[Comments]]</f>
        <v>171354</v>
      </c>
      <c r="M3594">
        <f>bbdd_Social_Media_Trends[[#This Row],[Interactions]]/bbdd_Social_Media_Trends[[#This Row],[Views]]</f>
        <v>5.1225389741828269E-2</v>
      </c>
      <c r="N3594" s="1" t="s">
        <v>22</v>
      </c>
      <c r="O3594" s="4">
        <f t="shared" si="56"/>
        <v>0</v>
      </c>
    </row>
    <row r="3595" spans="1:15">
      <c r="A3595" s="1" t="s">
        <v>3635</v>
      </c>
      <c r="B3595" s="2">
        <v>45099</v>
      </c>
      <c r="C3595" s="13" t="str">
        <f>TEXT(bbdd_Social_Media_Trends[[#This Row],[Post_Date]],"aaaa-mm")</f>
        <v>2023-06</v>
      </c>
      <c r="D3595" s="1" t="s">
        <v>18</v>
      </c>
      <c r="E3595" s="1" t="s">
        <v>46</v>
      </c>
      <c r="F3595" s="1" t="s">
        <v>14</v>
      </c>
      <c r="G3595" s="1" t="s">
        <v>28</v>
      </c>
      <c r="H3595">
        <v>4557029</v>
      </c>
      <c r="I3595">
        <v>125724</v>
      </c>
      <c r="J3595">
        <v>1278</v>
      </c>
      <c r="K3595">
        <v>33044</v>
      </c>
      <c r="L3595">
        <f>bbdd_Social_Media_Trends[[#This Row],[Likes]]+bbdd_Social_Media_Trends[[#This Row],[Shares]]+bbdd_Social_Media_Trends[[#This Row],[Comments]]</f>
        <v>160046</v>
      </c>
      <c r="M3595">
        <f>bbdd_Social_Media_Trends[[#This Row],[Interactions]]/bbdd_Social_Media_Trends[[#This Row],[Views]]</f>
        <v>3.5120689378979157E-2</v>
      </c>
      <c r="N3595" s="1" t="s">
        <v>29</v>
      </c>
      <c r="O3595" s="4">
        <f t="shared" si="56"/>
        <v>0</v>
      </c>
    </row>
    <row r="3596" spans="1:15">
      <c r="A3596" s="1" t="s">
        <v>3636</v>
      </c>
      <c r="B3596" s="2">
        <v>44852</v>
      </c>
      <c r="C3596" s="13" t="str">
        <f>TEXT(bbdd_Social_Media_Trends[[#This Row],[Post_Date]],"aaaa-mm")</f>
        <v>2022-10</v>
      </c>
      <c r="D3596" s="1" t="s">
        <v>12</v>
      </c>
      <c r="E3596" s="1" t="s">
        <v>31</v>
      </c>
      <c r="F3596" s="1" t="s">
        <v>41</v>
      </c>
      <c r="G3596" s="1" t="s">
        <v>28</v>
      </c>
      <c r="H3596">
        <v>1939306</v>
      </c>
      <c r="I3596">
        <v>200131</v>
      </c>
      <c r="J3596">
        <v>76077</v>
      </c>
      <c r="K3596">
        <v>45583</v>
      </c>
      <c r="L3596">
        <f>bbdd_Social_Media_Trends[[#This Row],[Likes]]+bbdd_Social_Media_Trends[[#This Row],[Shares]]+bbdd_Social_Media_Trends[[#This Row],[Comments]]</f>
        <v>321791</v>
      </c>
      <c r="M3596">
        <f>bbdd_Social_Media_Trends[[#This Row],[Interactions]]/bbdd_Social_Media_Trends[[#This Row],[Views]]</f>
        <v>0.16593100830915802</v>
      </c>
      <c r="N3596" s="1" t="s">
        <v>16</v>
      </c>
      <c r="O3596" s="4">
        <f t="shared" si="56"/>
        <v>0</v>
      </c>
    </row>
    <row r="3597" spans="1:15">
      <c r="A3597" s="1" t="s">
        <v>3637</v>
      </c>
      <c r="B3597" s="2">
        <v>45198</v>
      </c>
      <c r="C3597" s="13" t="str">
        <f>TEXT(bbdd_Social_Media_Trends[[#This Row],[Post_Date]],"aaaa-mm")</f>
        <v>2023-09</v>
      </c>
      <c r="D3597" s="1" t="s">
        <v>27</v>
      </c>
      <c r="E3597" s="1" t="s">
        <v>31</v>
      </c>
      <c r="F3597" s="1" t="s">
        <v>47</v>
      </c>
      <c r="G3597" s="1" t="s">
        <v>60</v>
      </c>
      <c r="H3597">
        <v>1850528</v>
      </c>
      <c r="I3597">
        <v>331895</v>
      </c>
      <c r="J3597">
        <v>20122</v>
      </c>
      <c r="K3597">
        <v>1865</v>
      </c>
      <c r="L3597">
        <f>bbdd_Social_Media_Trends[[#This Row],[Likes]]+bbdd_Social_Media_Trends[[#This Row],[Shares]]+bbdd_Social_Media_Trends[[#This Row],[Comments]]</f>
        <v>353882</v>
      </c>
      <c r="M3597">
        <f>bbdd_Social_Media_Trends[[#This Row],[Interactions]]/bbdd_Social_Media_Trends[[#This Row],[Views]]</f>
        <v>0.19123298863891819</v>
      </c>
      <c r="N3597" s="1" t="s">
        <v>22</v>
      </c>
      <c r="O3597" s="4">
        <f t="shared" si="56"/>
        <v>0</v>
      </c>
    </row>
    <row r="3598" spans="1:15">
      <c r="A3598" s="1" t="s">
        <v>3638</v>
      </c>
      <c r="B3598" s="2">
        <v>45071</v>
      </c>
      <c r="C3598" s="13" t="str">
        <f>TEXT(bbdd_Social_Media_Trends[[#This Row],[Post_Date]],"aaaa-mm")</f>
        <v>2023-05</v>
      </c>
      <c r="D3598" s="1" t="s">
        <v>18</v>
      </c>
      <c r="E3598" s="1" t="s">
        <v>19</v>
      </c>
      <c r="F3598" s="1" t="s">
        <v>47</v>
      </c>
      <c r="G3598" s="1" t="s">
        <v>60</v>
      </c>
      <c r="H3598">
        <v>3570669</v>
      </c>
      <c r="I3598">
        <v>376435</v>
      </c>
      <c r="J3598">
        <v>42008</v>
      </c>
      <c r="K3598">
        <v>15701</v>
      </c>
      <c r="L3598">
        <f>bbdd_Social_Media_Trends[[#This Row],[Likes]]+bbdd_Social_Media_Trends[[#This Row],[Shares]]+bbdd_Social_Media_Trends[[#This Row],[Comments]]</f>
        <v>434144</v>
      </c>
      <c r="M3598">
        <f>bbdd_Social_Media_Trends[[#This Row],[Interactions]]/bbdd_Social_Media_Trends[[#This Row],[Views]]</f>
        <v>0.12158617894853878</v>
      </c>
      <c r="N3598" s="1" t="s">
        <v>22</v>
      </c>
      <c r="O3598" s="4">
        <f t="shared" si="56"/>
        <v>0</v>
      </c>
    </row>
    <row r="3599" spans="1:15">
      <c r="A3599" s="1" t="s">
        <v>3639</v>
      </c>
      <c r="B3599" s="2">
        <v>45204</v>
      </c>
      <c r="C3599" s="13" t="str">
        <f>TEXT(bbdd_Social_Media_Trends[[#This Row],[Post_Date]],"aaaa-mm")</f>
        <v>2023-10</v>
      </c>
      <c r="D3599" s="1" t="s">
        <v>27</v>
      </c>
      <c r="E3599" s="1" t="s">
        <v>57</v>
      </c>
      <c r="F3599" s="1" t="s">
        <v>32</v>
      </c>
      <c r="G3599" s="1" t="s">
        <v>21</v>
      </c>
      <c r="H3599">
        <v>1554895</v>
      </c>
      <c r="I3599">
        <v>431835</v>
      </c>
      <c r="J3599">
        <v>16198</v>
      </c>
      <c r="K3599">
        <v>47031</v>
      </c>
      <c r="L3599">
        <f>bbdd_Social_Media_Trends[[#This Row],[Likes]]+bbdd_Social_Media_Trends[[#This Row],[Shares]]+bbdd_Social_Media_Trends[[#This Row],[Comments]]</f>
        <v>495064</v>
      </c>
      <c r="M3599">
        <f>bbdd_Social_Media_Trends[[#This Row],[Interactions]]/bbdd_Social_Media_Trends[[#This Row],[Views]]</f>
        <v>0.31839063087861236</v>
      </c>
      <c r="N3599" s="1" t="s">
        <v>29</v>
      </c>
      <c r="O3599" s="4">
        <f t="shared" si="56"/>
        <v>0</v>
      </c>
    </row>
    <row r="3600" spans="1:15">
      <c r="A3600" s="1" t="s">
        <v>3640</v>
      </c>
      <c r="B3600" s="2">
        <v>45149</v>
      </c>
      <c r="C3600" s="13" t="str">
        <f>TEXT(bbdd_Social_Media_Trends[[#This Row],[Post_Date]],"aaaa-mm")</f>
        <v>2023-08</v>
      </c>
      <c r="D3600" s="1" t="s">
        <v>18</v>
      </c>
      <c r="E3600" s="1" t="s">
        <v>59</v>
      </c>
      <c r="F3600" s="1" t="s">
        <v>20</v>
      </c>
      <c r="G3600" s="1" t="s">
        <v>60</v>
      </c>
      <c r="H3600">
        <v>1761578</v>
      </c>
      <c r="I3600">
        <v>272014</v>
      </c>
      <c r="J3600">
        <v>92390</v>
      </c>
      <c r="K3600">
        <v>5140</v>
      </c>
      <c r="L3600">
        <f>bbdd_Social_Media_Trends[[#This Row],[Likes]]+bbdd_Social_Media_Trends[[#This Row],[Shares]]+bbdd_Social_Media_Trends[[#This Row],[Comments]]</f>
        <v>369544</v>
      </c>
      <c r="M3600">
        <f>bbdd_Social_Media_Trends[[#This Row],[Interactions]]/bbdd_Social_Media_Trends[[#This Row],[Views]]</f>
        <v>0.20978009489219324</v>
      </c>
      <c r="N3600" s="1" t="s">
        <v>29</v>
      </c>
      <c r="O3600" s="4">
        <f t="shared" si="56"/>
        <v>0</v>
      </c>
    </row>
    <row r="3601" spans="1:15">
      <c r="A3601" s="1" t="s">
        <v>3641</v>
      </c>
      <c r="B3601" s="2">
        <v>44755</v>
      </c>
      <c r="C3601" s="13" t="str">
        <f>TEXT(bbdd_Social_Media_Trends[[#This Row],[Post_Date]],"aaaa-mm")</f>
        <v>2022-07</v>
      </c>
      <c r="D3601" s="1" t="s">
        <v>12</v>
      </c>
      <c r="E3601" s="1" t="s">
        <v>39</v>
      </c>
      <c r="F3601" s="1" t="s">
        <v>47</v>
      </c>
      <c r="G3601" s="1" t="s">
        <v>28</v>
      </c>
      <c r="H3601">
        <v>3284516</v>
      </c>
      <c r="I3601">
        <v>89109</v>
      </c>
      <c r="J3601">
        <v>91336</v>
      </c>
      <c r="K3601">
        <v>31184</v>
      </c>
      <c r="L3601">
        <f>bbdd_Social_Media_Trends[[#This Row],[Likes]]+bbdd_Social_Media_Trends[[#This Row],[Shares]]+bbdd_Social_Media_Trends[[#This Row],[Comments]]</f>
        <v>211629</v>
      </c>
      <c r="M3601">
        <f>bbdd_Social_Media_Trends[[#This Row],[Interactions]]/bbdd_Social_Media_Trends[[#This Row],[Views]]</f>
        <v>6.443232427547925E-2</v>
      </c>
      <c r="N3601" s="1" t="s">
        <v>22</v>
      </c>
      <c r="O3601" s="4">
        <f t="shared" si="56"/>
        <v>0</v>
      </c>
    </row>
    <row r="3602" spans="1:15">
      <c r="A3602" s="1" t="s">
        <v>3642</v>
      </c>
      <c r="B3602" s="2">
        <v>44952</v>
      </c>
      <c r="C3602" s="13" t="str">
        <f>TEXT(bbdd_Social_Media_Trends[[#This Row],[Post_Date]],"aaaa-mm")</f>
        <v>2023-01</v>
      </c>
      <c r="D3602" s="1" t="s">
        <v>27</v>
      </c>
      <c r="E3602" s="1" t="s">
        <v>31</v>
      </c>
      <c r="F3602" s="1" t="s">
        <v>20</v>
      </c>
      <c r="G3602" s="1" t="s">
        <v>21</v>
      </c>
      <c r="H3602">
        <v>691916</v>
      </c>
      <c r="I3602">
        <v>158855</v>
      </c>
      <c r="J3602">
        <v>55805</v>
      </c>
      <c r="K3602">
        <v>10217</v>
      </c>
      <c r="L3602">
        <f>bbdd_Social_Media_Trends[[#This Row],[Likes]]+bbdd_Social_Media_Trends[[#This Row],[Shares]]+bbdd_Social_Media_Trends[[#This Row],[Comments]]</f>
        <v>224877</v>
      </c>
      <c r="M3602">
        <f>bbdd_Social_Media_Trends[[#This Row],[Interactions]]/bbdd_Social_Media_Trends[[#This Row],[Views]]</f>
        <v>0.32500621462720908</v>
      </c>
      <c r="N3602" s="1" t="s">
        <v>16</v>
      </c>
      <c r="O3602" s="4">
        <f t="shared" si="56"/>
        <v>0</v>
      </c>
    </row>
    <row r="3603" spans="1:15">
      <c r="A3603" s="1" t="s">
        <v>3643</v>
      </c>
      <c r="B3603" s="2">
        <v>44610</v>
      </c>
      <c r="C3603" s="13" t="str">
        <f>TEXT(bbdd_Social_Media_Trends[[#This Row],[Post_Date]],"aaaa-mm")</f>
        <v>2022-02</v>
      </c>
      <c r="D3603" s="1" t="s">
        <v>18</v>
      </c>
      <c r="E3603" s="1" t="s">
        <v>19</v>
      </c>
      <c r="F3603" s="1" t="s">
        <v>47</v>
      </c>
      <c r="G3603" s="1" t="s">
        <v>44</v>
      </c>
      <c r="H3603">
        <v>2535862</v>
      </c>
      <c r="I3603">
        <v>93339</v>
      </c>
      <c r="J3603">
        <v>72820</v>
      </c>
      <c r="K3603">
        <v>2828</v>
      </c>
      <c r="L3603">
        <f>bbdd_Social_Media_Trends[[#This Row],[Likes]]+bbdd_Social_Media_Trends[[#This Row],[Shares]]+bbdd_Social_Media_Trends[[#This Row],[Comments]]</f>
        <v>168987</v>
      </c>
      <c r="M3603">
        <f>bbdd_Social_Media_Trends[[#This Row],[Interactions]]/bbdd_Social_Media_Trends[[#This Row],[Views]]</f>
        <v>6.6638878614057068E-2</v>
      </c>
      <c r="N3603" s="1" t="s">
        <v>29</v>
      </c>
      <c r="O3603" s="4">
        <f t="shared" si="56"/>
        <v>0</v>
      </c>
    </row>
    <row r="3604" spans="1:15">
      <c r="A3604" s="1" t="s">
        <v>3644</v>
      </c>
      <c r="B3604" s="2">
        <v>45174</v>
      </c>
      <c r="C3604" s="13" t="str">
        <f>TEXT(bbdd_Social_Media_Trends[[#This Row],[Post_Date]],"aaaa-mm")</f>
        <v>2023-09</v>
      </c>
      <c r="D3604" s="1" t="s">
        <v>18</v>
      </c>
      <c r="E3604" s="1" t="s">
        <v>39</v>
      </c>
      <c r="F3604" s="1" t="s">
        <v>32</v>
      </c>
      <c r="G3604" s="1" t="s">
        <v>37</v>
      </c>
      <c r="H3604">
        <v>2408561</v>
      </c>
      <c r="I3604">
        <v>311453</v>
      </c>
      <c r="J3604">
        <v>91334</v>
      </c>
      <c r="K3604">
        <v>6412</v>
      </c>
      <c r="L3604">
        <f>bbdd_Social_Media_Trends[[#This Row],[Likes]]+bbdd_Social_Media_Trends[[#This Row],[Shares]]+bbdd_Social_Media_Trends[[#This Row],[Comments]]</f>
        <v>409199</v>
      </c>
      <c r="M3604">
        <f>bbdd_Social_Media_Trends[[#This Row],[Interactions]]/bbdd_Social_Media_Trends[[#This Row],[Views]]</f>
        <v>0.16989355885111485</v>
      </c>
      <c r="N3604" s="1" t="s">
        <v>22</v>
      </c>
      <c r="O3604" s="4">
        <f t="shared" si="56"/>
        <v>0</v>
      </c>
    </row>
    <row r="3605" spans="1:15">
      <c r="A3605" s="1" t="s">
        <v>3645</v>
      </c>
      <c r="B3605" s="2">
        <v>45004</v>
      </c>
      <c r="C3605" s="13" t="str">
        <f>TEXT(bbdd_Social_Media_Trends[[#This Row],[Post_Date]],"aaaa-mm")</f>
        <v>2023-03</v>
      </c>
      <c r="D3605" s="1" t="s">
        <v>12</v>
      </c>
      <c r="E3605" s="1" t="s">
        <v>31</v>
      </c>
      <c r="F3605" s="1" t="s">
        <v>14</v>
      </c>
      <c r="G3605" s="1" t="s">
        <v>25</v>
      </c>
      <c r="H3605">
        <v>4997284</v>
      </c>
      <c r="I3605">
        <v>394892</v>
      </c>
      <c r="J3605">
        <v>60213</v>
      </c>
      <c r="K3605">
        <v>17338</v>
      </c>
      <c r="L3605">
        <f>bbdd_Social_Media_Trends[[#This Row],[Likes]]+bbdd_Social_Media_Trends[[#This Row],[Shares]]+bbdd_Social_Media_Trends[[#This Row],[Comments]]</f>
        <v>472443</v>
      </c>
      <c r="M3605">
        <f>bbdd_Social_Media_Trends[[#This Row],[Interactions]]/bbdd_Social_Media_Trends[[#This Row],[Views]]</f>
        <v>9.4539954103068785E-2</v>
      </c>
      <c r="N3605" s="1" t="s">
        <v>22</v>
      </c>
      <c r="O3605" s="4">
        <f t="shared" si="56"/>
        <v>0</v>
      </c>
    </row>
    <row r="3606" spans="1:15">
      <c r="A3606" s="1" t="s">
        <v>3646</v>
      </c>
      <c r="B3606" s="2">
        <v>44710</v>
      </c>
      <c r="C3606" s="13" t="str">
        <f>TEXT(bbdd_Social_Media_Trends[[#This Row],[Post_Date]],"aaaa-mm")</f>
        <v>2022-05</v>
      </c>
      <c r="D3606" s="1" t="s">
        <v>18</v>
      </c>
      <c r="E3606" s="1" t="s">
        <v>13</v>
      </c>
      <c r="F3606" s="1" t="s">
        <v>41</v>
      </c>
      <c r="G3606" s="1" t="s">
        <v>50</v>
      </c>
      <c r="H3606">
        <v>1700132</v>
      </c>
      <c r="I3606">
        <v>81658</v>
      </c>
      <c r="J3606">
        <v>81466</v>
      </c>
      <c r="K3606">
        <v>33991</v>
      </c>
      <c r="L3606">
        <f>bbdd_Social_Media_Trends[[#This Row],[Likes]]+bbdd_Social_Media_Trends[[#This Row],[Shares]]+bbdd_Social_Media_Trends[[#This Row],[Comments]]</f>
        <v>197115</v>
      </c>
      <c r="M3606">
        <f>bbdd_Social_Media_Trends[[#This Row],[Interactions]]/bbdd_Social_Media_Trends[[#This Row],[Views]]</f>
        <v>0.1159409975225453</v>
      </c>
      <c r="N3606" s="1" t="s">
        <v>16</v>
      </c>
      <c r="O3606" s="4">
        <f t="shared" si="56"/>
        <v>0</v>
      </c>
    </row>
    <row r="3607" spans="1:15">
      <c r="A3607" s="1" t="s">
        <v>3647</v>
      </c>
      <c r="B3607" s="2">
        <v>45084</v>
      </c>
      <c r="C3607" s="13" t="str">
        <f>TEXT(bbdd_Social_Media_Trends[[#This Row],[Post_Date]],"aaaa-mm")</f>
        <v>2023-06</v>
      </c>
      <c r="D3607" s="1" t="s">
        <v>12</v>
      </c>
      <c r="E3607" s="1" t="s">
        <v>49</v>
      </c>
      <c r="F3607" s="1" t="s">
        <v>36</v>
      </c>
      <c r="G3607" s="1" t="s">
        <v>60</v>
      </c>
      <c r="H3607">
        <v>2137772</v>
      </c>
      <c r="I3607">
        <v>285646</v>
      </c>
      <c r="J3607">
        <v>51693</v>
      </c>
      <c r="K3607">
        <v>41867</v>
      </c>
      <c r="L3607">
        <f>bbdd_Social_Media_Trends[[#This Row],[Likes]]+bbdd_Social_Media_Trends[[#This Row],[Shares]]+bbdd_Social_Media_Trends[[#This Row],[Comments]]</f>
        <v>379206</v>
      </c>
      <c r="M3607">
        <f>bbdd_Social_Media_Trends[[#This Row],[Interactions]]/bbdd_Social_Media_Trends[[#This Row],[Views]]</f>
        <v>0.17738374344878688</v>
      </c>
      <c r="N3607" s="1" t="s">
        <v>29</v>
      </c>
      <c r="O3607" s="4">
        <f t="shared" si="56"/>
        <v>0</v>
      </c>
    </row>
    <row r="3608" spans="1:15">
      <c r="A3608" s="1" t="s">
        <v>3648</v>
      </c>
      <c r="B3608" s="2">
        <v>44801</v>
      </c>
      <c r="C3608" s="13" t="str">
        <f>TEXT(bbdd_Social_Media_Trends[[#This Row],[Post_Date]],"aaaa-mm")</f>
        <v>2022-08</v>
      </c>
      <c r="D3608" s="1" t="s">
        <v>18</v>
      </c>
      <c r="E3608" s="1" t="s">
        <v>31</v>
      </c>
      <c r="F3608" s="1" t="s">
        <v>36</v>
      </c>
      <c r="G3608" s="1" t="s">
        <v>60</v>
      </c>
      <c r="H3608">
        <v>1406784</v>
      </c>
      <c r="I3608">
        <v>449995</v>
      </c>
      <c r="J3608">
        <v>79996</v>
      </c>
      <c r="K3608">
        <v>33134</v>
      </c>
      <c r="L3608">
        <f>bbdd_Social_Media_Trends[[#This Row],[Likes]]+bbdd_Social_Media_Trends[[#This Row],[Shares]]+bbdd_Social_Media_Trends[[#This Row],[Comments]]</f>
        <v>563125</v>
      </c>
      <c r="M3608">
        <f>bbdd_Social_Media_Trends[[#This Row],[Interactions]]/bbdd_Social_Media_Trends[[#This Row],[Views]]</f>
        <v>0.40029244006187159</v>
      </c>
      <c r="N3608" s="1" t="s">
        <v>22</v>
      </c>
      <c r="O3608" s="4">
        <f t="shared" si="56"/>
        <v>0</v>
      </c>
    </row>
    <row r="3609" spans="1:15">
      <c r="A3609" s="1" t="s">
        <v>3649</v>
      </c>
      <c r="B3609" s="2">
        <v>45279</v>
      </c>
      <c r="C3609" s="13" t="str">
        <f>TEXT(bbdd_Social_Media_Trends[[#This Row],[Post_Date]],"aaaa-mm")</f>
        <v>2023-12</v>
      </c>
      <c r="D3609" s="1" t="s">
        <v>24</v>
      </c>
      <c r="E3609" s="1" t="s">
        <v>57</v>
      </c>
      <c r="F3609" s="1" t="s">
        <v>47</v>
      </c>
      <c r="G3609" s="1" t="s">
        <v>37</v>
      </c>
      <c r="H3609">
        <v>4752278</v>
      </c>
      <c r="I3609">
        <v>444255</v>
      </c>
      <c r="J3609">
        <v>53647</v>
      </c>
      <c r="K3609">
        <v>27659</v>
      </c>
      <c r="L3609">
        <f>bbdd_Social_Media_Trends[[#This Row],[Likes]]+bbdd_Social_Media_Trends[[#This Row],[Shares]]+bbdd_Social_Media_Trends[[#This Row],[Comments]]</f>
        <v>525561</v>
      </c>
      <c r="M3609">
        <f>bbdd_Social_Media_Trends[[#This Row],[Interactions]]/bbdd_Social_Media_Trends[[#This Row],[Views]]</f>
        <v>0.11059138375322319</v>
      </c>
      <c r="N3609" s="1" t="s">
        <v>29</v>
      </c>
      <c r="O3609" s="4">
        <f t="shared" si="56"/>
        <v>0</v>
      </c>
    </row>
    <row r="3610" spans="1:15">
      <c r="A3610" s="1" t="s">
        <v>3650</v>
      </c>
      <c r="B3610" s="2">
        <v>45062</v>
      </c>
      <c r="C3610" s="13" t="str">
        <f>TEXT(bbdd_Social_Media_Trends[[#This Row],[Post_Date]],"aaaa-mm")</f>
        <v>2023-05</v>
      </c>
      <c r="D3610" s="1" t="s">
        <v>27</v>
      </c>
      <c r="E3610" s="1" t="s">
        <v>59</v>
      </c>
      <c r="F3610" s="1" t="s">
        <v>41</v>
      </c>
      <c r="G3610" s="1" t="s">
        <v>25</v>
      </c>
      <c r="H3610">
        <v>2279824</v>
      </c>
      <c r="I3610">
        <v>125773</v>
      </c>
      <c r="J3610">
        <v>37449</v>
      </c>
      <c r="K3610">
        <v>35173</v>
      </c>
      <c r="L3610">
        <f>bbdd_Social_Media_Trends[[#This Row],[Likes]]+bbdd_Social_Media_Trends[[#This Row],[Shares]]+bbdd_Social_Media_Trends[[#This Row],[Comments]]</f>
        <v>198395</v>
      </c>
      <c r="M3610">
        <f>bbdd_Social_Media_Trends[[#This Row],[Interactions]]/bbdd_Social_Media_Trends[[#This Row],[Views]]</f>
        <v>8.7022068370189984E-2</v>
      </c>
      <c r="N3610" s="1" t="s">
        <v>29</v>
      </c>
      <c r="O3610" s="4">
        <f t="shared" si="56"/>
        <v>0</v>
      </c>
    </row>
    <row r="3611" spans="1:15">
      <c r="A3611" s="1" t="s">
        <v>3651</v>
      </c>
      <c r="B3611" s="2">
        <v>44761</v>
      </c>
      <c r="C3611" s="13" t="str">
        <f>TEXT(bbdd_Social_Media_Trends[[#This Row],[Post_Date]],"aaaa-mm")</f>
        <v>2022-07</v>
      </c>
      <c r="D3611" s="1" t="s">
        <v>12</v>
      </c>
      <c r="E3611" s="1" t="s">
        <v>49</v>
      </c>
      <c r="F3611" s="1" t="s">
        <v>32</v>
      </c>
      <c r="G3611" s="1" t="s">
        <v>28</v>
      </c>
      <c r="H3611">
        <v>655655</v>
      </c>
      <c r="I3611">
        <v>326090</v>
      </c>
      <c r="J3611">
        <v>52180</v>
      </c>
      <c r="K3611">
        <v>49588</v>
      </c>
      <c r="L3611">
        <f>bbdd_Social_Media_Trends[[#This Row],[Likes]]+bbdd_Social_Media_Trends[[#This Row],[Shares]]+bbdd_Social_Media_Trends[[#This Row],[Comments]]</f>
        <v>427858</v>
      </c>
      <c r="M3611">
        <f>bbdd_Social_Media_Trends[[#This Row],[Interactions]]/bbdd_Social_Media_Trends[[#This Row],[Views]]</f>
        <v>0.65256575485583124</v>
      </c>
      <c r="N3611" s="1" t="s">
        <v>16</v>
      </c>
      <c r="O3611" s="4">
        <f t="shared" si="56"/>
        <v>0</v>
      </c>
    </row>
    <row r="3612" spans="1:15">
      <c r="A3612" s="1" t="s">
        <v>3652</v>
      </c>
      <c r="B3612" s="2">
        <v>44996</v>
      </c>
      <c r="C3612" s="13" t="str">
        <f>TEXT(bbdd_Social_Media_Trends[[#This Row],[Post_Date]],"aaaa-mm")</f>
        <v>2023-03</v>
      </c>
      <c r="D3612" s="1" t="s">
        <v>12</v>
      </c>
      <c r="E3612" s="1" t="s">
        <v>35</v>
      </c>
      <c r="F3612" s="1" t="s">
        <v>36</v>
      </c>
      <c r="G3612" s="1" t="s">
        <v>37</v>
      </c>
      <c r="H3612">
        <v>1175841</v>
      </c>
      <c r="I3612">
        <v>337898</v>
      </c>
      <c r="J3612">
        <v>71459</v>
      </c>
      <c r="K3612">
        <v>29041</v>
      </c>
      <c r="L3612">
        <f>bbdd_Social_Media_Trends[[#This Row],[Likes]]+bbdd_Social_Media_Trends[[#This Row],[Shares]]+bbdd_Social_Media_Trends[[#This Row],[Comments]]</f>
        <v>438398</v>
      </c>
      <c r="M3612">
        <f>bbdd_Social_Media_Trends[[#This Row],[Interactions]]/bbdd_Social_Media_Trends[[#This Row],[Views]]</f>
        <v>0.37283782416160011</v>
      </c>
      <c r="N3612" s="1" t="s">
        <v>29</v>
      </c>
      <c r="O3612" s="4">
        <f t="shared" si="56"/>
        <v>0</v>
      </c>
    </row>
    <row r="3613" spans="1:15">
      <c r="A3613" s="1" t="s">
        <v>3653</v>
      </c>
      <c r="B3613" s="2">
        <v>44956</v>
      </c>
      <c r="C3613" s="13" t="str">
        <f>TEXT(bbdd_Social_Media_Trends[[#This Row],[Post_Date]],"aaaa-mm")</f>
        <v>2023-01</v>
      </c>
      <c r="D3613" s="1" t="s">
        <v>18</v>
      </c>
      <c r="E3613" s="1" t="s">
        <v>52</v>
      </c>
      <c r="F3613" s="1" t="s">
        <v>32</v>
      </c>
      <c r="G3613" s="1" t="s">
        <v>37</v>
      </c>
      <c r="H3613">
        <v>2940522</v>
      </c>
      <c r="I3613">
        <v>25740</v>
      </c>
      <c r="J3613">
        <v>72776</v>
      </c>
      <c r="K3613">
        <v>35407</v>
      </c>
      <c r="L3613">
        <f>bbdd_Social_Media_Trends[[#This Row],[Likes]]+bbdd_Social_Media_Trends[[#This Row],[Shares]]+bbdd_Social_Media_Trends[[#This Row],[Comments]]</f>
        <v>133923</v>
      </c>
      <c r="M3613">
        <f>bbdd_Social_Media_Trends[[#This Row],[Interactions]]/bbdd_Social_Media_Trends[[#This Row],[Views]]</f>
        <v>4.5543954440742156E-2</v>
      </c>
      <c r="N3613" s="1" t="s">
        <v>29</v>
      </c>
      <c r="O3613" s="4">
        <f t="shared" si="56"/>
        <v>0</v>
      </c>
    </row>
    <row r="3614" spans="1:15">
      <c r="A3614" s="1" t="s">
        <v>3654</v>
      </c>
      <c r="B3614" s="2">
        <v>44754</v>
      </c>
      <c r="C3614" s="13" t="str">
        <f>TEXT(bbdd_Social_Media_Trends[[#This Row],[Post_Date]],"aaaa-mm")</f>
        <v>2022-07</v>
      </c>
      <c r="D3614" s="1" t="s">
        <v>18</v>
      </c>
      <c r="E3614" s="1" t="s">
        <v>46</v>
      </c>
      <c r="F3614" s="1" t="s">
        <v>47</v>
      </c>
      <c r="G3614" s="1" t="s">
        <v>28</v>
      </c>
      <c r="H3614">
        <v>2100416</v>
      </c>
      <c r="I3614">
        <v>225017</v>
      </c>
      <c r="J3614">
        <v>46803</v>
      </c>
      <c r="K3614">
        <v>12290</v>
      </c>
      <c r="L3614">
        <f>bbdd_Social_Media_Trends[[#This Row],[Likes]]+bbdd_Social_Media_Trends[[#This Row],[Shares]]+bbdd_Social_Media_Trends[[#This Row],[Comments]]</f>
        <v>284110</v>
      </c>
      <c r="M3614">
        <f>bbdd_Social_Media_Trends[[#This Row],[Interactions]]/bbdd_Social_Media_Trends[[#This Row],[Views]]</f>
        <v>0.13526368109936318</v>
      </c>
      <c r="N3614" s="1" t="s">
        <v>16</v>
      </c>
      <c r="O3614" s="4">
        <f t="shared" si="56"/>
        <v>0</v>
      </c>
    </row>
    <row r="3615" spans="1:15">
      <c r="A3615" s="1" t="s">
        <v>3655</v>
      </c>
      <c r="B3615" s="2">
        <v>44786</v>
      </c>
      <c r="C3615" s="13" t="str">
        <f>TEXT(bbdd_Social_Media_Trends[[#This Row],[Post_Date]],"aaaa-mm")</f>
        <v>2022-08</v>
      </c>
      <c r="D3615" s="1" t="s">
        <v>27</v>
      </c>
      <c r="E3615" s="1" t="s">
        <v>46</v>
      </c>
      <c r="F3615" s="1" t="s">
        <v>32</v>
      </c>
      <c r="G3615" s="1" t="s">
        <v>44</v>
      </c>
      <c r="H3615">
        <v>2226088</v>
      </c>
      <c r="I3615">
        <v>4248</v>
      </c>
      <c r="J3615">
        <v>66185</v>
      </c>
      <c r="K3615">
        <v>28435</v>
      </c>
      <c r="L3615">
        <f>bbdd_Social_Media_Trends[[#This Row],[Likes]]+bbdd_Social_Media_Trends[[#This Row],[Shares]]+bbdd_Social_Media_Trends[[#This Row],[Comments]]</f>
        <v>98868</v>
      </c>
      <c r="M3615">
        <f>bbdd_Social_Media_Trends[[#This Row],[Interactions]]/bbdd_Social_Media_Trends[[#This Row],[Views]]</f>
        <v>4.4413338556247552E-2</v>
      </c>
      <c r="N3615" s="1" t="s">
        <v>22</v>
      </c>
      <c r="O3615" s="4">
        <f t="shared" si="56"/>
        <v>0</v>
      </c>
    </row>
    <row r="3616" spans="1:15">
      <c r="A3616" s="1" t="s">
        <v>3656</v>
      </c>
      <c r="B3616" s="2">
        <v>44790</v>
      </c>
      <c r="C3616" s="13" t="str">
        <f>TEXT(bbdd_Social_Media_Trends[[#This Row],[Post_Date]],"aaaa-mm")</f>
        <v>2022-08</v>
      </c>
      <c r="D3616" s="1" t="s">
        <v>27</v>
      </c>
      <c r="E3616" s="1" t="s">
        <v>35</v>
      </c>
      <c r="F3616" s="1" t="s">
        <v>20</v>
      </c>
      <c r="G3616" s="1" t="s">
        <v>28</v>
      </c>
      <c r="H3616">
        <v>2351866</v>
      </c>
      <c r="I3616">
        <v>487866</v>
      </c>
      <c r="J3616">
        <v>78898</v>
      </c>
      <c r="K3616">
        <v>28508</v>
      </c>
      <c r="L3616">
        <f>bbdd_Social_Media_Trends[[#This Row],[Likes]]+bbdd_Social_Media_Trends[[#This Row],[Shares]]+bbdd_Social_Media_Trends[[#This Row],[Comments]]</f>
        <v>595272</v>
      </c>
      <c r="M3616">
        <f>bbdd_Social_Media_Trends[[#This Row],[Interactions]]/bbdd_Social_Media_Trends[[#This Row],[Views]]</f>
        <v>0.25310625690409233</v>
      </c>
      <c r="N3616" s="1" t="s">
        <v>16</v>
      </c>
      <c r="O3616" s="4">
        <f t="shared" si="56"/>
        <v>0</v>
      </c>
    </row>
    <row r="3617" spans="1:15">
      <c r="A3617" s="1" t="s">
        <v>3657</v>
      </c>
      <c r="B3617" s="2">
        <v>44599</v>
      </c>
      <c r="C3617" s="13" t="str">
        <f>TEXT(bbdd_Social_Media_Trends[[#This Row],[Post_Date]],"aaaa-mm")</f>
        <v>2022-02</v>
      </c>
      <c r="D3617" s="1" t="s">
        <v>12</v>
      </c>
      <c r="E3617" s="1" t="s">
        <v>39</v>
      </c>
      <c r="F3617" s="1" t="s">
        <v>14</v>
      </c>
      <c r="G3617" s="1" t="s">
        <v>44</v>
      </c>
      <c r="H3617">
        <v>710098</v>
      </c>
      <c r="I3617">
        <v>130766</v>
      </c>
      <c r="J3617">
        <v>40070</v>
      </c>
      <c r="K3617">
        <v>24168</v>
      </c>
      <c r="L3617">
        <f>bbdd_Social_Media_Trends[[#This Row],[Likes]]+bbdd_Social_Media_Trends[[#This Row],[Shares]]+bbdd_Social_Media_Trends[[#This Row],[Comments]]</f>
        <v>195004</v>
      </c>
      <c r="M3617">
        <f>bbdd_Social_Media_Trends[[#This Row],[Interactions]]/bbdd_Social_Media_Trends[[#This Row],[Views]]</f>
        <v>0.27461561643604121</v>
      </c>
      <c r="N3617" s="1" t="s">
        <v>29</v>
      </c>
      <c r="O3617" s="4">
        <f t="shared" si="56"/>
        <v>0</v>
      </c>
    </row>
    <row r="3618" spans="1:15">
      <c r="A3618" s="1" t="s">
        <v>3658</v>
      </c>
      <c r="B3618" s="2">
        <v>45195</v>
      </c>
      <c r="C3618" s="13" t="str">
        <f>TEXT(bbdd_Social_Media_Trends[[#This Row],[Post_Date]],"aaaa-mm")</f>
        <v>2023-09</v>
      </c>
      <c r="D3618" s="1" t="s">
        <v>18</v>
      </c>
      <c r="E3618" s="1" t="s">
        <v>19</v>
      </c>
      <c r="F3618" s="1" t="s">
        <v>36</v>
      </c>
      <c r="G3618" s="1" t="s">
        <v>44</v>
      </c>
      <c r="H3618">
        <v>4651459</v>
      </c>
      <c r="I3618">
        <v>68377</v>
      </c>
      <c r="J3618">
        <v>67937</v>
      </c>
      <c r="K3618">
        <v>30898</v>
      </c>
      <c r="L3618">
        <f>bbdd_Social_Media_Trends[[#This Row],[Likes]]+bbdd_Social_Media_Trends[[#This Row],[Shares]]+bbdd_Social_Media_Trends[[#This Row],[Comments]]</f>
        <v>167212</v>
      </c>
      <c r="M3618">
        <f>bbdd_Social_Media_Trends[[#This Row],[Interactions]]/bbdd_Social_Media_Trends[[#This Row],[Views]]</f>
        <v>3.594829063311103E-2</v>
      </c>
      <c r="N3618" s="1" t="s">
        <v>29</v>
      </c>
      <c r="O3618" s="4">
        <f t="shared" si="56"/>
        <v>0</v>
      </c>
    </row>
    <row r="3619" spans="1:15">
      <c r="A3619" s="1" t="s">
        <v>3659</v>
      </c>
      <c r="B3619" s="2">
        <v>45200</v>
      </c>
      <c r="C3619" s="13" t="str">
        <f>TEXT(bbdd_Social_Media_Trends[[#This Row],[Post_Date]],"aaaa-mm")</f>
        <v>2023-10</v>
      </c>
      <c r="D3619" s="1" t="s">
        <v>24</v>
      </c>
      <c r="E3619" s="1" t="s">
        <v>52</v>
      </c>
      <c r="F3619" s="1" t="s">
        <v>14</v>
      </c>
      <c r="G3619" s="1" t="s">
        <v>28</v>
      </c>
      <c r="H3619">
        <v>1145112</v>
      </c>
      <c r="I3619">
        <v>347150</v>
      </c>
      <c r="J3619">
        <v>33144</v>
      </c>
      <c r="K3619">
        <v>42026</v>
      </c>
      <c r="L3619">
        <f>bbdd_Social_Media_Trends[[#This Row],[Likes]]+bbdd_Social_Media_Trends[[#This Row],[Shares]]+bbdd_Social_Media_Trends[[#This Row],[Comments]]</f>
        <v>422320</v>
      </c>
      <c r="M3619">
        <f>bbdd_Social_Media_Trends[[#This Row],[Interactions]]/bbdd_Social_Media_Trends[[#This Row],[Views]]</f>
        <v>0.3688023529576146</v>
      </c>
      <c r="N3619" s="1" t="s">
        <v>16</v>
      </c>
      <c r="O3619" s="4">
        <f t="shared" si="56"/>
        <v>0</v>
      </c>
    </row>
    <row r="3620" spans="1:15">
      <c r="A3620" s="1" t="s">
        <v>3660</v>
      </c>
      <c r="B3620" s="2">
        <v>45074</v>
      </c>
      <c r="C3620" s="13" t="str">
        <f>TEXT(bbdd_Social_Media_Trends[[#This Row],[Post_Date]],"aaaa-mm")</f>
        <v>2023-05</v>
      </c>
      <c r="D3620" s="1" t="s">
        <v>18</v>
      </c>
      <c r="E3620" s="1" t="s">
        <v>46</v>
      </c>
      <c r="F3620" s="1" t="s">
        <v>14</v>
      </c>
      <c r="G3620" s="1" t="s">
        <v>60</v>
      </c>
      <c r="H3620">
        <v>4277027</v>
      </c>
      <c r="I3620">
        <v>354830</v>
      </c>
      <c r="J3620">
        <v>17598</v>
      </c>
      <c r="K3620">
        <v>7596</v>
      </c>
      <c r="L3620">
        <f>bbdd_Social_Media_Trends[[#This Row],[Likes]]+bbdd_Social_Media_Trends[[#This Row],[Shares]]+bbdd_Social_Media_Trends[[#This Row],[Comments]]</f>
        <v>380024</v>
      </c>
      <c r="M3620">
        <f>bbdd_Social_Media_Trends[[#This Row],[Interactions]]/bbdd_Social_Media_Trends[[#This Row],[Views]]</f>
        <v>8.8852373389272502E-2</v>
      </c>
      <c r="N3620" s="1" t="s">
        <v>29</v>
      </c>
      <c r="O3620" s="4">
        <f t="shared" si="56"/>
        <v>0</v>
      </c>
    </row>
    <row r="3621" spans="1:15">
      <c r="A3621" s="1" t="s">
        <v>3661</v>
      </c>
      <c r="B3621" s="2">
        <v>45184</v>
      </c>
      <c r="C3621" s="13" t="str">
        <f>TEXT(bbdd_Social_Media_Trends[[#This Row],[Post_Date]],"aaaa-mm")</f>
        <v>2023-09</v>
      </c>
      <c r="D3621" s="1" t="s">
        <v>27</v>
      </c>
      <c r="E3621" s="1" t="s">
        <v>31</v>
      </c>
      <c r="F3621" s="1" t="s">
        <v>47</v>
      </c>
      <c r="G3621" s="1" t="s">
        <v>44</v>
      </c>
      <c r="H3621">
        <v>3371356</v>
      </c>
      <c r="I3621">
        <v>496848</v>
      </c>
      <c r="J3621">
        <v>84583</v>
      </c>
      <c r="K3621">
        <v>49391</v>
      </c>
      <c r="L3621">
        <f>bbdd_Social_Media_Trends[[#This Row],[Likes]]+bbdd_Social_Media_Trends[[#This Row],[Shares]]+bbdd_Social_Media_Trends[[#This Row],[Comments]]</f>
        <v>630822</v>
      </c>
      <c r="M3621">
        <f>bbdd_Social_Media_Trends[[#This Row],[Interactions]]/bbdd_Social_Media_Trends[[#This Row],[Views]]</f>
        <v>0.18711224800940632</v>
      </c>
      <c r="N3621" s="1" t="s">
        <v>22</v>
      </c>
      <c r="O3621" s="4">
        <f t="shared" si="56"/>
        <v>0</v>
      </c>
    </row>
    <row r="3622" spans="1:15">
      <c r="A3622" s="1" t="s">
        <v>3662</v>
      </c>
      <c r="B3622" s="2">
        <v>45022</v>
      </c>
      <c r="C3622" s="13" t="str">
        <f>TEXT(bbdd_Social_Media_Trends[[#This Row],[Post_Date]],"aaaa-mm")</f>
        <v>2023-04</v>
      </c>
      <c r="D3622" s="1" t="s">
        <v>18</v>
      </c>
      <c r="E3622" s="1" t="s">
        <v>35</v>
      </c>
      <c r="F3622" s="1" t="s">
        <v>14</v>
      </c>
      <c r="G3622" s="1" t="s">
        <v>15</v>
      </c>
      <c r="H3622">
        <v>3794993</v>
      </c>
      <c r="I3622">
        <v>200502</v>
      </c>
      <c r="J3622">
        <v>92287</v>
      </c>
      <c r="K3622">
        <v>9187</v>
      </c>
      <c r="L3622">
        <f>bbdd_Social_Media_Trends[[#This Row],[Likes]]+bbdd_Social_Media_Trends[[#This Row],[Shares]]+bbdd_Social_Media_Trends[[#This Row],[Comments]]</f>
        <v>301976</v>
      </c>
      <c r="M3622">
        <f>bbdd_Social_Media_Trends[[#This Row],[Interactions]]/bbdd_Social_Media_Trends[[#This Row],[Views]]</f>
        <v>7.957221528471857E-2</v>
      </c>
      <c r="N3622" s="1" t="s">
        <v>22</v>
      </c>
      <c r="O3622" s="4">
        <f t="shared" si="56"/>
        <v>0</v>
      </c>
    </row>
    <row r="3623" spans="1:15">
      <c r="A3623" s="1" t="s">
        <v>3663</v>
      </c>
      <c r="B3623" s="2">
        <v>45180</v>
      </c>
      <c r="C3623" s="13" t="str">
        <f>TEXT(bbdd_Social_Media_Trends[[#This Row],[Post_Date]],"aaaa-mm")</f>
        <v>2023-09</v>
      </c>
      <c r="D3623" s="1" t="s">
        <v>12</v>
      </c>
      <c r="E3623" s="1" t="s">
        <v>13</v>
      </c>
      <c r="F3623" s="1" t="s">
        <v>36</v>
      </c>
      <c r="G3623" s="1" t="s">
        <v>21</v>
      </c>
      <c r="H3623">
        <v>4618412</v>
      </c>
      <c r="I3623">
        <v>7728</v>
      </c>
      <c r="J3623">
        <v>2040</v>
      </c>
      <c r="K3623">
        <v>46537</v>
      </c>
      <c r="L3623">
        <f>bbdd_Social_Media_Trends[[#This Row],[Likes]]+bbdd_Social_Media_Trends[[#This Row],[Shares]]+bbdd_Social_Media_Trends[[#This Row],[Comments]]</f>
        <v>56305</v>
      </c>
      <c r="M3623">
        <f>bbdd_Social_Media_Trends[[#This Row],[Interactions]]/bbdd_Social_Media_Trends[[#This Row],[Views]]</f>
        <v>1.2191419907968367E-2</v>
      </c>
      <c r="N3623" s="1" t="s">
        <v>29</v>
      </c>
      <c r="O3623" s="4">
        <f t="shared" si="56"/>
        <v>0</v>
      </c>
    </row>
    <row r="3624" spans="1:15">
      <c r="A3624" s="1" t="s">
        <v>3664</v>
      </c>
      <c r="B3624" s="2">
        <v>44875</v>
      </c>
      <c r="C3624" s="13" t="str">
        <f>TEXT(bbdd_Social_Media_Trends[[#This Row],[Post_Date]],"aaaa-mm")</f>
        <v>2022-11</v>
      </c>
      <c r="D3624" s="1" t="s">
        <v>24</v>
      </c>
      <c r="E3624" s="1" t="s">
        <v>19</v>
      </c>
      <c r="F3624" s="1" t="s">
        <v>14</v>
      </c>
      <c r="G3624" s="1" t="s">
        <v>44</v>
      </c>
      <c r="H3624">
        <v>2902674</v>
      </c>
      <c r="I3624">
        <v>483312</v>
      </c>
      <c r="J3624">
        <v>1975</v>
      </c>
      <c r="K3624">
        <v>30485</v>
      </c>
      <c r="L3624">
        <f>bbdd_Social_Media_Trends[[#This Row],[Likes]]+bbdd_Social_Media_Trends[[#This Row],[Shares]]+bbdd_Social_Media_Trends[[#This Row],[Comments]]</f>
        <v>515772</v>
      </c>
      <c r="M3624">
        <f>bbdd_Social_Media_Trends[[#This Row],[Interactions]]/bbdd_Social_Media_Trends[[#This Row],[Views]]</f>
        <v>0.17768857267471305</v>
      </c>
      <c r="N3624" s="1" t="s">
        <v>16</v>
      </c>
      <c r="O3624" s="4">
        <f t="shared" si="56"/>
        <v>0</v>
      </c>
    </row>
    <row r="3625" spans="1:15">
      <c r="A3625" s="1" t="s">
        <v>3665</v>
      </c>
      <c r="B3625" s="2">
        <v>45062</v>
      </c>
      <c r="C3625" s="13" t="str">
        <f>TEXT(bbdd_Social_Media_Trends[[#This Row],[Post_Date]],"aaaa-mm")</f>
        <v>2023-05</v>
      </c>
      <c r="D3625" s="1" t="s">
        <v>18</v>
      </c>
      <c r="E3625" s="1" t="s">
        <v>59</v>
      </c>
      <c r="F3625" s="1" t="s">
        <v>14</v>
      </c>
      <c r="G3625" s="1" t="s">
        <v>28</v>
      </c>
      <c r="H3625">
        <v>1671868</v>
      </c>
      <c r="I3625">
        <v>395880</v>
      </c>
      <c r="J3625">
        <v>60863</v>
      </c>
      <c r="K3625">
        <v>10189</v>
      </c>
      <c r="L3625">
        <f>bbdd_Social_Media_Trends[[#This Row],[Likes]]+bbdd_Social_Media_Trends[[#This Row],[Shares]]+bbdd_Social_Media_Trends[[#This Row],[Comments]]</f>
        <v>466932</v>
      </c>
      <c r="M3625">
        <f>bbdd_Social_Media_Trends[[#This Row],[Interactions]]/bbdd_Social_Media_Trends[[#This Row],[Views]]</f>
        <v>0.27928759926022867</v>
      </c>
      <c r="N3625" s="1" t="s">
        <v>22</v>
      </c>
      <c r="O3625" s="4">
        <f t="shared" si="56"/>
        <v>0</v>
      </c>
    </row>
    <row r="3626" spans="1:15">
      <c r="A3626" s="1" t="s">
        <v>3666</v>
      </c>
      <c r="B3626" s="2">
        <v>45241</v>
      </c>
      <c r="C3626" s="13" t="str">
        <f>TEXT(bbdd_Social_Media_Trends[[#This Row],[Post_Date]],"aaaa-mm")</f>
        <v>2023-11</v>
      </c>
      <c r="D3626" s="1" t="s">
        <v>27</v>
      </c>
      <c r="E3626" s="1" t="s">
        <v>46</v>
      </c>
      <c r="F3626" s="1" t="s">
        <v>47</v>
      </c>
      <c r="G3626" s="1" t="s">
        <v>15</v>
      </c>
      <c r="H3626">
        <v>3010484</v>
      </c>
      <c r="I3626">
        <v>365576</v>
      </c>
      <c r="J3626">
        <v>82001</v>
      </c>
      <c r="K3626">
        <v>43572</v>
      </c>
      <c r="L3626">
        <f>bbdd_Social_Media_Trends[[#This Row],[Likes]]+bbdd_Social_Media_Trends[[#This Row],[Shares]]+bbdd_Social_Media_Trends[[#This Row],[Comments]]</f>
        <v>491149</v>
      </c>
      <c r="M3626">
        <f>bbdd_Social_Media_Trends[[#This Row],[Interactions]]/bbdd_Social_Media_Trends[[#This Row],[Views]]</f>
        <v>0.16314619177514314</v>
      </c>
      <c r="N3626" s="1" t="s">
        <v>29</v>
      </c>
      <c r="O3626" s="4">
        <f t="shared" si="56"/>
        <v>0</v>
      </c>
    </row>
    <row r="3627" spans="1:15">
      <c r="A3627" s="1" t="s">
        <v>3667</v>
      </c>
      <c r="B3627" s="2">
        <v>44938</v>
      </c>
      <c r="C3627" s="13" t="str">
        <f>TEXT(bbdd_Social_Media_Trends[[#This Row],[Post_Date]],"aaaa-mm")</f>
        <v>2023-01</v>
      </c>
      <c r="D3627" s="1" t="s">
        <v>18</v>
      </c>
      <c r="E3627" s="1" t="s">
        <v>57</v>
      </c>
      <c r="F3627" s="1" t="s">
        <v>36</v>
      </c>
      <c r="G3627" s="1" t="s">
        <v>50</v>
      </c>
      <c r="H3627">
        <v>3620053</v>
      </c>
      <c r="I3627">
        <v>417221</v>
      </c>
      <c r="J3627">
        <v>33890</v>
      </c>
      <c r="K3627">
        <v>43836</v>
      </c>
      <c r="L3627">
        <f>bbdd_Social_Media_Trends[[#This Row],[Likes]]+bbdd_Social_Media_Trends[[#This Row],[Shares]]+bbdd_Social_Media_Trends[[#This Row],[Comments]]</f>
        <v>494947</v>
      </c>
      <c r="M3627">
        <f>bbdd_Social_Media_Trends[[#This Row],[Interactions]]/bbdd_Social_Media_Trends[[#This Row],[Views]]</f>
        <v>0.13672368885206929</v>
      </c>
      <c r="N3627" s="1" t="s">
        <v>29</v>
      </c>
      <c r="O3627" s="4">
        <f t="shared" si="56"/>
        <v>0</v>
      </c>
    </row>
    <row r="3628" spans="1:15">
      <c r="A3628" s="1" t="s">
        <v>3668</v>
      </c>
      <c r="B3628" s="2">
        <v>45187</v>
      </c>
      <c r="C3628" s="13" t="str">
        <f>TEXT(bbdd_Social_Media_Trends[[#This Row],[Post_Date]],"aaaa-mm")</f>
        <v>2023-09</v>
      </c>
      <c r="D3628" s="1" t="s">
        <v>24</v>
      </c>
      <c r="E3628" s="1" t="s">
        <v>46</v>
      </c>
      <c r="F3628" s="1" t="s">
        <v>20</v>
      </c>
      <c r="G3628" s="1" t="s">
        <v>44</v>
      </c>
      <c r="H3628">
        <v>1161029</v>
      </c>
      <c r="I3628">
        <v>267995</v>
      </c>
      <c r="J3628">
        <v>11019</v>
      </c>
      <c r="K3628">
        <v>39895</v>
      </c>
      <c r="L3628">
        <f>bbdd_Social_Media_Trends[[#This Row],[Likes]]+bbdd_Social_Media_Trends[[#This Row],[Shares]]+bbdd_Social_Media_Trends[[#This Row],[Comments]]</f>
        <v>318909</v>
      </c>
      <c r="M3628">
        <f>bbdd_Social_Media_Trends[[#This Row],[Interactions]]/bbdd_Social_Media_Trends[[#This Row],[Views]]</f>
        <v>0.27467789348930993</v>
      </c>
      <c r="N3628" s="1" t="s">
        <v>22</v>
      </c>
      <c r="O3628" s="4">
        <f t="shared" si="56"/>
        <v>0</v>
      </c>
    </row>
    <row r="3629" spans="1:15">
      <c r="A3629" s="1" t="s">
        <v>3669</v>
      </c>
      <c r="B3629" s="2">
        <v>44670</v>
      </c>
      <c r="C3629" s="13" t="str">
        <f>TEXT(bbdd_Social_Media_Trends[[#This Row],[Post_Date]],"aaaa-mm")</f>
        <v>2022-04</v>
      </c>
      <c r="D3629" s="1" t="s">
        <v>18</v>
      </c>
      <c r="E3629" s="1" t="s">
        <v>46</v>
      </c>
      <c r="F3629" s="1" t="s">
        <v>36</v>
      </c>
      <c r="G3629" s="1" t="s">
        <v>28</v>
      </c>
      <c r="H3629">
        <v>2716374</v>
      </c>
      <c r="I3629">
        <v>344755</v>
      </c>
      <c r="J3629">
        <v>20540</v>
      </c>
      <c r="K3629">
        <v>31222</v>
      </c>
      <c r="L3629">
        <f>bbdd_Social_Media_Trends[[#This Row],[Likes]]+bbdd_Social_Media_Trends[[#This Row],[Shares]]+bbdd_Social_Media_Trends[[#This Row],[Comments]]</f>
        <v>396517</v>
      </c>
      <c r="M3629">
        <f>bbdd_Social_Media_Trends[[#This Row],[Interactions]]/bbdd_Social_Media_Trends[[#This Row],[Views]]</f>
        <v>0.14597290358396892</v>
      </c>
      <c r="N3629" s="1" t="s">
        <v>29</v>
      </c>
      <c r="O3629" s="4">
        <f t="shared" si="56"/>
        <v>0</v>
      </c>
    </row>
    <row r="3630" spans="1:15">
      <c r="A3630" s="1" t="s">
        <v>3670</v>
      </c>
      <c r="B3630" s="2">
        <v>44780</v>
      </c>
      <c r="C3630" s="13" t="str">
        <f>TEXT(bbdd_Social_Media_Trends[[#This Row],[Post_Date]],"aaaa-mm")</f>
        <v>2022-08</v>
      </c>
      <c r="D3630" s="1" t="s">
        <v>24</v>
      </c>
      <c r="E3630" s="1" t="s">
        <v>52</v>
      </c>
      <c r="F3630" s="1" t="s">
        <v>32</v>
      </c>
      <c r="G3630" s="1" t="s">
        <v>25</v>
      </c>
      <c r="H3630">
        <v>2451233</v>
      </c>
      <c r="I3630">
        <v>238629</v>
      </c>
      <c r="J3630">
        <v>57390</v>
      </c>
      <c r="K3630">
        <v>21836</v>
      </c>
      <c r="L3630">
        <f>bbdd_Social_Media_Trends[[#This Row],[Likes]]+bbdd_Social_Media_Trends[[#This Row],[Shares]]+bbdd_Social_Media_Trends[[#This Row],[Comments]]</f>
        <v>317855</v>
      </c>
      <c r="M3630">
        <f>bbdd_Social_Media_Trends[[#This Row],[Interactions]]/bbdd_Social_Media_Trends[[#This Row],[Views]]</f>
        <v>0.12967147553904504</v>
      </c>
      <c r="N3630" s="1" t="s">
        <v>22</v>
      </c>
      <c r="O3630" s="4">
        <f t="shared" si="56"/>
        <v>0</v>
      </c>
    </row>
    <row r="3631" spans="1:15">
      <c r="A3631" s="1" t="s">
        <v>3671</v>
      </c>
      <c r="B3631" s="2">
        <v>45191</v>
      </c>
      <c r="C3631" s="13" t="str">
        <f>TEXT(bbdd_Social_Media_Trends[[#This Row],[Post_Date]],"aaaa-mm")</f>
        <v>2023-09</v>
      </c>
      <c r="D3631" s="1" t="s">
        <v>27</v>
      </c>
      <c r="E3631" s="1" t="s">
        <v>19</v>
      </c>
      <c r="F3631" s="1" t="s">
        <v>41</v>
      </c>
      <c r="G3631" s="1" t="s">
        <v>15</v>
      </c>
      <c r="H3631">
        <v>3494576</v>
      </c>
      <c r="I3631">
        <v>237558</v>
      </c>
      <c r="J3631">
        <v>81164</v>
      </c>
      <c r="K3631">
        <v>28918</v>
      </c>
      <c r="L3631">
        <f>bbdd_Social_Media_Trends[[#This Row],[Likes]]+bbdd_Social_Media_Trends[[#This Row],[Shares]]+bbdd_Social_Media_Trends[[#This Row],[Comments]]</f>
        <v>347640</v>
      </c>
      <c r="M3631">
        <f>bbdd_Social_Media_Trends[[#This Row],[Interactions]]/bbdd_Social_Media_Trends[[#This Row],[Views]]</f>
        <v>9.9479879676389923E-2</v>
      </c>
      <c r="N3631" s="1" t="s">
        <v>29</v>
      </c>
      <c r="O3631" s="4">
        <f t="shared" si="56"/>
        <v>0</v>
      </c>
    </row>
    <row r="3632" spans="1:15">
      <c r="A3632" s="1" t="s">
        <v>3672</v>
      </c>
      <c r="B3632" s="2">
        <v>44630</v>
      </c>
      <c r="C3632" s="13" t="str">
        <f>TEXT(bbdd_Social_Media_Trends[[#This Row],[Post_Date]],"aaaa-mm")</f>
        <v>2022-03</v>
      </c>
      <c r="D3632" s="1" t="s">
        <v>27</v>
      </c>
      <c r="E3632" s="1" t="s">
        <v>13</v>
      </c>
      <c r="F3632" s="1" t="s">
        <v>20</v>
      </c>
      <c r="G3632" s="1" t="s">
        <v>37</v>
      </c>
      <c r="H3632">
        <v>71395</v>
      </c>
      <c r="I3632">
        <v>250794</v>
      </c>
      <c r="J3632">
        <v>24677</v>
      </c>
      <c r="K3632">
        <v>5802</v>
      </c>
      <c r="L3632">
        <f>bbdd_Social_Media_Trends[[#This Row],[Likes]]+bbdd_Social_Media_Trends[[#This Row],[Shares]]+bbdd_Social_Media_Trends[[#This Row],[Comments]]</f>
        <v>281273</v>
      </c>
      <c r="M3632">
        <f>bbdd_Social_Media_Trends[[#This Row],[Interactions]]/bbdd_Social_Media_Trends[[#This Row],[Views]]</f>
        <v>3.9396736466139086</v>
      </c>
      <c r="N3632" s="1" t="s">
        <v>22</v>
      </c>
      <c r="O3632" s="4">
        <f t="shared" si="56"/>
        <v>0</v>
      </c>
    </row>
    <row r="3633" spans="1:15">
      <c r="A3633" s="1" t="s">
        <v>3673</v>
      </c>
      <c r="B3633" s="2">
        <v>44729</v>
      </c>
      <c r="C3633" s="13" t="str">
        <f>TEXT(bbdd_Social_Media_Trends[[#This Row],[Post_Date]],"aaaa-mm")</f>
        <v>2022-06</v>
      </c>
      <c r="D3633" s="1" t="s">
        <v>18</v>
      </c>
      <c r="E3633" s="1" t="s">
        <v>46</v>
      </c>
      <c r="F3633" s="1" t="s">
        <v>41</v>
      </c>
      <c r="G3633" s="1" t="s">
        <v>28</v>
      </c>
      <c r="H3633">
        <v>2714339</v>
      </c>
      <c r="I3633">
        <v>195676</v>
      </c>
      <c r="J3633">
        <v>96044</v>
      </c>
      <c r="K3633">
        <v>18591</v>
      </c>
      <c r="L3633">
        <f>bbdd_Social_Media_Trends[[#This Row],[Likes]]+bbdd_Social_Media_Trends[[#This Row],[Shares]]+bbdd_Social_Media_Trends[[#This Row],[Comments]]</f>
        <v>310311</v>
      </c>
      <c r="M3633">
        <f>bbdd_Social_Media_Trends[[#This Row],[Interactions]]/bbdd_Social_Media_Trends[[#This Row],[Views]]</f>
        <v>0.11432286092488816</v>
      </c>
      <c r="N3633" s="1" t="s">
        <v>16</v>
      </c>
      <c r="O3633" s="4">
        <f t="shared" si="56"/>
        <v>0</v>
      </c>
    </row>
    <row r="3634" spans="1:15">
      <c r="A3634" s="1" t="s">
        <v>3674</v>
      </c>
      <c r="B3634" s="2">
        <v>44587</v>
      </c>
      <c r="C3634" s="13" t="str">
        <f>TEXT(bbdd_Social_Media_Trends[[#This Row],[Post_Date]],"aaaa-mm")</f>
        <v>2022-01</v>
      </c>
      <c r="D3634" s="1" t="s">
        <v>18</v>
      </c>
      <c r="E3634" s="1" t="s">
        <v>19</v>
      </c>
      <c r="F3634" s="1" t="s">
        <v>47</v>
      </c>
      <c r="G3634" s="1" t="s">
        <v>21</v>
      </c>
      <c r="H3634">
        <v>4625228</v>
      </c>
      <c r="I3634">
        <v>96042</v>
      </c>
      <c r="J3634">
        <v>96828</v>
      </c>
      <c r="K3634">
        <v>30562</v>
      </c>
      <c r="L3634">
        <f>bbdd_Social_Media_Trends[[#This Row],[Likes]]+bbdd_Social_Media_Trends[[#This Row],[Shares]]+bbdd_Social_Media_Trends[[#This Row],[Comments]]</f>
        <v>223432</v>
      </c>
      <c r="M3634">
        <f>bbdd_Social_Media_Trends[[#This Row],[Interactions]]/bbdd_Social_Media_Trends[[#This Row],[Views]]</f>
        <v>4.8307240205239611E-2</v>
      </c>
      <c r="N3634" s="1" t="s">
        <v>16</v>
      </c>
      <c r="O3634" s="4">
        <f t="shared" si="56"/>
        <v>0</v>
      </c>
    </row>
    <row r="3635" spans="1:15">
      <c r="A3635" s="1" t="s">
        <v>3675</v>
      </c>
      <c r="B3635" s="2">
        <v>45073</v>
      </c>
      <c r="C3635" s="13" t="str">
        <f>TEXT(bbdd_Social_Media_Trends[[#This Row],[Post_Date]],"aaaa-mm")</f>
        <v>2023-05</v>
      </c>
      <c r="D3635" s="1" t="s">
        <v>27</v>
      </c>
      <c r="E3635" s="1" t="s">
        <v>57</v>
      </c>
      <c r="F3635" s="1" t="s">
        <v>36</v>
      </c>
      <c r="G3635" s="1" t="s">
        <v>50</v>
      </c>
      <c r="H3635">
        <v>1485296</v>
      </c>
      <c r="I3635">
        <v>262114</v>
      </c>
      <c r="J3635">
        <v>82589</v>
      </c>
      <c r="K3635">
        <v>49507</v>
      </c>
      <c r="L3635">
        <f>bbdd_Social_Media_Trends[[#This Row],[Likes]]+bbdd_Social_Media_Trends[[#This Row],[Shares]]+bbdd_Social_Media_Trends[[#This Row],[Comments]]</f>
        <v>394210</v>
      </c>
      <c r="M3635">
        <f>bbdd_Social_Media_Trends[[#This Row],[Interactions]]/bbdd_Social_Media_Trends[[#This Row],[Views]]</f>
        <v>0.26540837651215649</v>
      </c>
      <c r="N3635" s="1" t="s">
        <v>16</v>
      </c>
      <c r="O3635" s="4">
        <f t="shared" si="56"/>
        <v>0</v>
      </c>
    </row>
    <row r="3636" spans="1:15">
      <c r="A3636" s="1" t="s">
        <v>3676</v>
      </c>
      <c r="B3636" s="2">
        <v>44808</v>
      </c>
      <c r="C3636" s="13" t="str">
        <f>TEXT(bbdd_Social_Media_Trends[[#This Row],[Post_Date]],"aaaa-mm")</f>
        <v>2022-09</v>
      </c>
      <c r="D3636" s="1" t="s">
        <v>18</v>
      </c>
      <c r="E3636" s="1" t="s">
        <v>19</v>
      </c>
      <c r="F3636" s="1" t="s">
        <v>32</v>
      </c>
      <c r="G3636" s="1" t="s">
        <v>25</v>
      </c>
      <c r="H3636">
        <v>2093646</v>
      </c>
      <c r="I3636">
        <v>289340</v>
      </c>
      <c r="J3636">
        <v>34851</v>
      </c>
      <c r="K3636">
        <v>10245</v>
      </c>
      <c r="L3636">
        <f>bbdd_Social_Media_Trends[[#This Row],[Likes]]+bbdd_Social_Media_Trends[[#This Row],[Shares]]+bbdd_Social_Media_Trends[[#This Row],[Comments]]</f>
        <v>334436</v>
      </c>
      <c r="M3636">
        <f>bbdd_Social_Media_Trends[[#This Row],[Interactions]]/bbdd_Social_Media_Trends[[#This Row],[Views]]</f>
        <v>0.15973856134227085</v>
      </c>
      <c r="N3636" s="1" t="s">
        <v>22</v>
      </c>
      <c r="O3636" s="4">
        <f t="shared" si="56"/>
        <v>0</v>
      </c>
    </row>
    <row r="3637" spans="1:15">
      <c r="A3637" s="1" t="s">
        <v>3677</v>
      </c>
      <c r="B3637" s="2">
        <v>44585</v>
      </c>
      <c r="C3637" s="13" t="str">
        <f>TEXT(bbdd_Social_Media_Trends[[#This Row],[Post_Date]],"aaaa-mm")</f>
        <v>2022-01</v>
      </c>
      <c r="D3637" s="1" t="s">
        <v>27</v>
      </c>
      <c r="E3637" s="1" t="s">
        <v>52</v>
      </c>
      <c r="F3637" s="1" t="s">
        <v>36</v>
      </c>
      <c r="G3637" s="1" t="s">
        <v>37</v>
      </c>
      <c r="H3637">
        <v>636960</v>
      </c>
      <c r="I3637">
        <v>147410</v>
      </c>
      <c r="J3637">
        <v>83963</v>
      </c>
      <c r="K3637">
        <v>46376</v>
      </c>
      <c r="L3637">
        <f>bbdd_Social_Media_Trends[[#This Row],[Likes]]+bbdd_Social_Media_Trends[[#This Row],[Shares]]+bbdd_Social_Media_Trends[[#This Row],[Comments]]</f>
        <v>277749</v>
      </c>
      <c r="M3637">
        <f>bbdd_Social_Media_Trends[[#This Row],[Interactions]]/bbdd_Social_Media_Trends[[#This Row],[Views]]</f>
        <v>0.43605406932931423</v>
      </c>
      <c r="N3637" s="1" t="s">
        <v>29</v>
      </c>
      <c r="O3637" s="4">
        <f t="shared" si="56"/>
        <v>0</v>
      </c>
    </row>
    <row r="3638" spans="1:15">
      <c r="A3638" s="1" t="s">
        <v>3678</v>
      </c>
      <c r="B3638" s="2">
        <v>45010</v>
      </c>
      <c r="C3638" s="13" t="str">
        <f>TEXT(bbdd_Social_Media_Trends[[#This Row],[Post_Date]],"aaaa-mm")</f>
        <v>2023-03</v>
      </c>
      <c r="D3638" s="1" t="s">
        <v>24</v>
      </c>
      <c r="E3638" s="1" t="s">
        <v>31</v>
      </c>
      <c r="F3638" s="1" t="s">
        <v>41</v>
      </c>
      <c r="G3638" s="1" t="s">
        <v>37</v>
      </c>
      <c r="H3638">
        <v>3984830</v>
      </c>
      <c r="I3638">
        <v>290889</v>
      </c>
      <c r="J3638">
        <v>6798</v>
      </c>
      <c r="K3638">
        <v>35927</v>
      </c>
      <c r="L3638">
        <f>bbdd_Social_Media_Trends[[#This Row],[Likes]]+bbdd_Social_Media_Trends[[#This Row],[Shares]]+bbdd_Social_Media_Trends[[#This Row],[Comments]]</f>
        <v>333614</v>
      </c>
      <c r="M3638">
        <f>bbdd_Social_Media_Trends[[#This Row],[Interactions]]/bbdd_Social_Media_Trends[[#This Row],[Views]]</f>
        <v>8.3721011937774009E-2</v>
      </c>
      <c r="N3638" s="1" t="s">
        <v>22</v>
      </c>
      <c r="O3638" s="4">
        <f t="shared" si="56"/>
        <v>0</v>
      </c>
    </row>
    <row r="3639" spans="1:15">
      <c r="A3639" s="1" t="s">
        <v>3679</v>
      </c>
      <c r="B3639" s="2">
        <v>44677</v>
      </c>
      <c r="C3639" s="13" t="str">
        <f>TEXT(bbdd_Social_Media_Trends[[#This Row],[Post_Date]],"aaaa-mm")</f>
        <v>2022-04</v>
      </c>
      <c r="D3639" s="1" t="s">
        <v>27</v>
      </c>
      <c r="E3639" s="1" t="s">
        <v>31</v>
      </c>
      <c r="F3639" s="1" t="s">
        <v>14</v>
      </c>
      <c r="G3639" s="1" t="s">
        <v>15</v>
      </c>
      <c r="H3639">
        <v>4959895</v>
      </c>
      <c r="I3639">
        <v>201881</v>
      </c>
      <c r="J3639">
        <v>18714</v>
      </c>
      <c r="K3639">
        <v>47196</v>
      </c>
      <c r="L3639">
        <f>bbdd_Social_Media_Trends[[#This Row],[Likes]]+bbdd_Social_Media_Trends[[#This Row],[Shares]]+bbdd_Social_Media_Trends[[#This Row],[Comments]]</f>
        <v>267791</v>
      </c>
      <c r="M3639">
        <f>bbdd_Social_Media_Trends[[#This Row],[Interactions]]/bbdd_Social_Media_Trends[[#This Row],[Views]]</f>
        <v>5.3991263927966215E-2</v>
      </c>
      <c r="N3639" s="1" t="s">
        <v>29</v>
      </c>
      <c r="O3639" s="4">
        <f t="shared" si="56"/>
        <v>0</v>
      </c>
    </row>
    <row r="3640" spans="1:15">
      <c r="A3640" s="1" t="s">
        <v>3680</v>
      </c>
      <c r="B3640" s="2">
        <v>44787</v>
      </c>
      <c r="C3640" s="13" t="str">
        <f>TEXT(bbdd_Social_Media_Trends[[#This Row],[Post_Date]],"aaaa-mm")</f>
        <v>2022-08</v>
      </c>
      <c r="D3640" s="1" t="s">
        <v>12</v>
      </c>
      <c r="E3640" s="1" t="s">
        <v>49</v>
      </c>
      <c r="F3640" s="1" t="s">
        <v>20</v>
      </c>
      <c r="G3640" s="1" t="s">
        <v>50</v>
      </c>
      <c r="H3640">
        <v>1647779</v>
      </c>
      <c r="I3640">
        <v>50877</v>
      </c>
      <c r="J3640">
        <v>74015</v>
      </c>
      <c r="K3640">
        <v>36438</v>
      </c>
      <c r="L3640">
        <f>bbdd_Social_Media_Trends[[#This Row],[Likes]]+bbdd_Social_Media_Trends[[#This Row],[Shares]]+bbdd_Social_Media_Trends[[#This Row],[Comments]]</f>
        <v>161330</v>
      </c>
      <c r="M3640">
        <f>bbdd_Social_Media_Trends[[#This Row],[Interactions]]/bbdd_Social_Media_Trends[[#This Row],[Views]]</f>
        <v>9.790754706790171E-2</v>
      </c>
      <c r="N3640" s="1" t="s">
        <v>29</v>
      </c>
      <c r="O3640" s="4">
        <f t="shared" si="56"/>
        <v>0</v>
      </c>
    </row>
    <row r="3641" spans="1:15">
      <c r="A3641" s="1" t="s">
        <v>3681</v>
      </c>
      <c r="B3641" s="2">
        <v>44779</v>
      </c>
      <c r="C3641" s="13" t="str">
        <f>TEXT(bbdd_Social_Media_Trends[[#This Row],[Post_Date]],"aaaa-mm")</f>
        <v>2022-08</v>
      </c>
      <c r="D3641" s="1" t="s">
        <v>12</v>
      </c>
      <c r="E3641" s="1" t="s">
        <v>46</v>
      </c>
      <c r="F3641" s="1" t="s">
        <v>14</v>
      </c>
      <c r="G3641" s="1" t="s">
        <v>21</v>
      </c>
      <c r="H3641">
        <v>1003490</v>
      </c>
      <c r="I3641">
        <v>190310</v>
      </c>
      <c r="J3641">
        <v>21357</v>
      </c>
      <c r="K3641">
        <v>39466</v>
      </c>
      <c r="L3641">
        <f>bbdd_Social_Media_Trends[[#This Row],[Likes]]+bbdd_Social_Media_Trends[[#This Row],[Shares]]+bbdd_Social_Media_Trends[[#This Row],[Comments]]</f>
        <v>251133</v>
      </c>
      <c r="M3641">
        <f>bbdd_Social_Media_Trends[[#This Row],[Interactions]]/bbdd_Social_Media_Trends[[#This Row],[Views]]</f>
        <v>0.25025959401688108</v>
      </c>
      <c r="N3641" s="1" t="s">
        <v>16</v>
      </c>
      <c r="O3641" s="4">
        <f t="shared" si="56"/>
        <v>0</v>
      </c>
    </row>
    <row r="3642" spans="1:15">
      <c r="A3642" s="1" t="s">
        <v>3682</v>
      </c>
      <c r="B3642" s="2">
        <v>45245</v>
      </c>
      <c r="C3642" s="13" t="str">
        <f>TEXT(bbdd_Social_Media_Trends[[#This Row],[Post_Date]],"aaaa-mm")</f>
        <v>2023-11</v>
      </c>
      <c r="D3642" s="1" t="s">
        <v>27</v>
      </c>
      <c r="E3642" s="1" t="s">
        <v>39</v>
      </c>
      <c r="F3642" s="1" t="s">
        <v>41</v>
      </c>
      <c r="G3642" s="1" t="s">
        <v>44</v>
      </c>
      <c r="H3642">
        <v>4180692</v>
      </c>
      <c r="I3642">
        <v>226583</v>
      </c>
      <c r="J3642">
        <v>1936</v>
      </c>
      <c r="K3642">
        <v>17539</v>
      </c>
      <c r="L3642">
        <f>bbdd_Social_Media_Trends[[#This Row],[Likes]]+bbdd_Social_Media_Trends[[#This Row],[Shares]]+bbdd_Social_Media_Trends[[#This Row],[Comments]]</f>
        <v>246058</v>
      </c>
      <c r="M3642">
        <f>bbdd_Social_Media_Trends[[#This Row],[Interactions]]/bbdd_Social_Media_Trends[[#This Row],[Views]]</f>
        <v>5.8855806646363806E-2</v>
      </c>
      <c r="N3642" s="1" t="s">
        <v>16</v>
      </c>
      <c r="O3642" s="4">
        <f t="shared" si="56"/>
        <v>0</v>
      </c>
    </row>
    <row r="3643" spans="1:15">
      <c r="A3643" s="1" t="s">
        <v>3683</v>
      </c>
      <c r="B3643" s="2">
        <v>44845</v>
      </c>
      <c r="C3643" s="13" t="str">
        <f>TEXT(bbdd_Social_Media_Trends[[#This Row],[Post_Date]],"aaaa-mm")</f>
        <v>2022-10</v>
      </c>
      <c r="D3643" s="1" t="s">
        <v>27</v>
      </c>
      <c r="E3643" s="1" t="s">
        <v>13</v>
      </c>
      <c r="F3643" s="1" t="s">
        <v>47</v>
      </c>
      <c r="G3643" s="1" t="s">
        <v>50</v>
      </c>
      <c r="H3643">
        <v>2841183</v>
      </c>
      <c r="I3643">
        <v>49865</v>
      </c>
      <c r="J3643">
        <v>60619</v>
      </c>
      <c r="K3643">
        <v>15731</v>
      </c>
      <c r="L3643">
        <f>bbdd_Social_Media_Trends[[#This Row],[Likes]]+bbdd_Social_Media_Trends[[#This Row],[Shares]]+bbdd_Social_Media_Trends[[#This Row],[Comments]]</f>
        <v>126215</v>
      </c>
      <c r="M3643">
        <f>bbdd_Social_Media_Trends[[#This Row],[Interactions]]/bbdd_Social_Media_Trends[[#This Row],[Views]]</f>
        <v>4.4423396873767021E-2</v>
      </c>
      <c r="N3643" s="1" t="s">
        <v>22</v>
      </c>
      <c r="O3643" s="4">
        <f t="shared" si="56"/>
        <v>0</v>
      </c>
    </row>
    <row r="3644" spans="1:15">
      <c r="A3644" s="1" t="s">
        <v>3684</v>
      </c>
      <c r="B3644" s="2">
        <v>44982</v>
      </c>
      <c r="C3644" s="13" t="str">
        <f>TEXT(bbdd_Social_Media_Trends[[#This Row],[Post_Date]],"aaaa-mm")</f>
        <v>2023-02</v>
      </c>
      <c r="D3644" s="1" t="s">
        <v>12</v>
      </c>
      <c r="E3644" s="1" t="s">
        <v>31</v>
      </c>
      <c r="F3644" s="1" t="s">
        <v>14</v>
      </c>
      <c r="G3644" s="1" t="s">
        <v>15</v>
      </c>
      <c r="H3644">
        <v>4081405</v>
      </c>
      <c r="I3644">
        <v>420595</v>
      </c>
      <c r="J3644">
        <v>51812</v>
      </c>
      <c r="K3644">
        <v>27954</v>
      </c>
      <c r="L3644">
        <f>bbdd_Social_Media_Trends[[#This Row],[Likes]]+bbdd_Social_Media_Trends[[#This Row],[Shares]]+bbdd_Social_Media_Trends[[#This Row],[Comments]]</f>
        <v>500361</v>
      </c>
      <c r="M3644">
        <f>bbdd_Social_Media_Trends[[#This Row],[Interactions]]/bbdd_Social_Media_Trends[[#This Row],[Views]]</f>
        <v>0.12259528275189549</v>
      </c>
      <c r="N3644" s="1" t="s">
        <v>29</v>
      </c>
      <c r="O3644" s="4">
        <f t="shared" si="56"/>
        <v>0</v>
      </c>
    </row>
    <row r="3645" spans="1:15">
      <c r="A3645" s="1" t="s">
        <v>3685</v>
      </c>
      <c r="B3645" s="2">
        <v>45165</v>
      </c>
      <c r="C3645" s="13" t="str">
        <f>TEXT(bbdd_Social_Media_Trends[[#This Row],[Post_Date]],"aaaa-mm")</f>
        <v>2023-08</v>
      </c>
      <c r="D3645" s="1" t="s">
        <v>12</v>
      </c>
      <c r="E3645" s="1" t="s">
        <v>13</v>
      </c>
      <c r="F3645" s="1" t="s">
        <v>32</v>
      </c>
      <c r="G3645" s="1" t="s">
        <v>44</v>
      </c>
      <c r="H3645">
        <v>757286</v>
      </c>
      <c r="I3645">
        <v>460922</v>
      </c>
      <c r="J3645">
        <v>58039</v>
      </c>
      <c r="K3645">
        <v>46234</v>
      </c>
      <c r="L3645">
        <f>bbdd_Social_Media_Trends[[#This Row],[Likes]]+bbdd_Social_Media_Trends[[#This Row],[Shares]]+bbdd_Social_Media_Trends[[#This Row],[Comments]]</f>
        <v>565195</v>
      </c>
      <c r="M3645">
        <f>bbdd_Social_Media_Trends[[#This Row],[Interactions]]/bbdd_Social_Media_Trends[[#This Row],[Views]]</f>
        <v>0.74634286121755844</v>
      </c>
      <c r="N3645" s="1" t="s">
        <v>16</v>
      </c>
      <c r="O3645" s="4">
        <f t="shared" si="56"/>
        <v>0</v>
      </c>
    </row>
    <row r="3646" spans="1:15">
      <c r="A3646" s="1" t="s">
        <v>3686</v>
      </c>
      <c r="B3646" s="2">
        <v>44780</v>
      </c>
      <c r="C3646" s="13" t="str">
        <f>TEXT(bbdd_Social_Media_Trends[[#This Row],[Post_Date]],"aaaa-mm")</f>
        <v>2022-08</v>
      </c>
      <c r="D3646" s="1" t="s">
        <v>24</v>
      </c>
      <c r="E3646" s="1" t="s">
        <v>52</v>
      </c>
      <c r="F3646" s="1" t="s">
        <v>47</v>
      </c>
      <c r="G3646" s="1" t="s">
        <v>25</v>
      </c>
      <c r="H3646">
        <v>1637344</v>
      </c>
      <c r="I3646">
        <v>50807</v>
      </c>
      <c r="J3646">
        <v>32965</v>
      </c>
      <c r="K3646">
        <v>37638</v>
      </c>
      <c r="L3646">
        <f>bbdd_Social_Media_Trends[[#This Row],[Likes]]+bbdd_Social_Media_Trends[[#This Row],[Shares]]+bbdd_Social_Media_Trends[[#This Row],[Comments]]</f>
        <v>121410</v>
      </c>
      <c r="M3646">
        <f>bbdd_Social_Media_Trends[[#This Row],[Interactions]]/bbdd_Social_Media_Trends[[#This Row],[Views]]</f>
        <v>7.4150575566282961E-2</v>
      </c>
      <c r="N3646" s="1" t="s">
        <v>22</v>
      </c>
      <c r="O3646" s="4">
        <f t="shared" si="56"/>
        <v>0</v>
      </c>
    </row>
    <row r="3647" spans="1:15">
      <c r="A3647" s="1" t="s">
        <v>3687</v>
      </c>
      <c r="B3647" s="2">
        <v>44875</v>
      </c>
      <c r="C3647" s="13" t="str">
        <f>TEXT(bbdd_Social_Media_Trends[[#This Row],[Post_Date]],"aaaa-mm")</f>
        <v>2022-11</v>
      </c>
      <c r="D3647" s="1" t="s">
        <v>18</v>
      </c>
      <c r="E3647" s="1" t="s">
        <v>13</v>
      </c>
      <c r="F3647" s="1" t="s">
        <v>20</v>
      </c>
      <c r="G3647" s="1" t="s">
        <v>37</v>
      </c>
      <c r="H3647">
        <v>2903014</v>
      </c>
      <c r="I3647">
        <v>398167</v>
      </c>
      <c r="J3647">
        <v>70875</v>
      </c>
      <c r="K3647">
        <v>25022</v>
      </c>
      <c r="L3647">
        <f>bbdd_Social_Media_Trends[[#This Row],[Likes]]+bbdd_Social_Media_Trends[[#This Row],[Shares]]+bbdd_Social_Media_Trends[[#This Row],[Comments]]</f>
        <v>494064</v>
      </c>
      <c r="M3647">
        <f>bbdd_Social_Media_Trends[[#This Row],[Interactions]]/bbdd_Social_Media_Trends[[#This Row],[Views]]</f>
        <v>0.17019001630718969</v>
      </c>
      <c r="N3647" s="1" t="s">
        <v>22</v>
      </c>
      <c r="O3647" s="4">
        <f t="shared" si="56"/>
        <v>0</v>
      </c>
    </row>
    <row r="3648" spans="1:15">
      <c r="A3648" s="1" t="s">
        <v>3688</v>
      </c>
      <c r="B3648" s="2">
        <v>44659</v>
      </c>
      <c r="C3648" s="13" t="str">
        <f>TEXT(bbdd_Social_Media_Trends[[#This Row],[Post_Date]],"aaaa-mm")</f>
        <v>2022-04</v>
      </c>
      <c r="D3648" s="1" t="s">
        <v>12</v>
      </c>
      <c r="E3648" s="1" t="s">
        <v>39</v>
      </c>
      <c r="F3648" s="1" t="s">
        <v>41</v>
      </c>
      <c r="G3648" s="1" t="s">
        <v>25</v>
      </c>
      <c r="H3648">
        <v>2383029</v>
      </c>
      <c r="I3648">
        <v>440705</v>
      </c>
      <c r="J3648">
        <v>40948</v>
      </c>
      <c r="K3648">
        <v>48430</v>
      </c>
      <c r="L3648">
        <f>bbdd_Social_Media_Trends[[#This Row],[Likes]]+bbdd_Social_Media_Trends[[#This Row],[Shares]]+bbdd_Social_Media_Trends[[#This Row],[Comments]]</f>
        <v>530083</v>
      </c>
      <c r="M3648">
        <f>bbdd_Social_Media_Trends[[#This Row],[Interactions]]/bbdd_Social_Media_Trends[[#This Row],[Views]]</f>
        <v>0.2224408515381055</v>
      </c>
      <c r="N3648" s="1" t="s">
        <v>16</v>
      </c>
      <c r="O3648" s="4">
        <f t="shared" si="56"/>
        <v>0</v>
      </c>
    </row>
    <row r="3649" spans="1:15">
      <c r="A3649" s="1" t="s">
        <v>3689</v>
      </c>
      <c r="B3649" s="2">
        <v>44582</v>
      </c>
      <c r="C3649" s="13" t="str">
        <f>TEXT(bbdd_Social_Media_Trends[[#This Row],[Post_Date]],"aaaa-mm")</f>
        <v>2022-01</v>
      </c>
      <c r="D3649" s="1" t="s">
        <v>18</v>
      </c>
      <c r="E3649" s="1" t="s">
        <v>39</v>
      </c>
      <c r="F3649" s="1" t="s">
        <v>36</v>
      </c>
      <c r="G3649" s="1" t="s">
        <v>37</v>
      </c>
      <c r="H3649">
        <v>665115</v>
      </c>
      <c r="I3649">
        <v>5418</v>
      </c>
      <c r="J3649">
        <v>9160</v>
      </c>
      <c r="K3649">
        <v>6114</v>
      </c>
      <c r="L3649">
        <f>bbdd_Social_Media_Trends[[#This Row],[Likes]]+bbdd_Social_Media_Trends[[#This Row],[Shares]]+bbdd_Social_Media_Trends[[#This Row],[Comments]]</f>
        <v>20692</v>
      </c>
      <c r="M3649">
        <f>bbdd_Social_Media_Trends[[#This Row],[Interactions]]/bbdd_Social_Media_Trends[[#This Row],[Views]]</f>
        <v>3.1110409478060184E-2</v>
      </c>
      <c r="N3649" s="1" t="s">
        <v>22</v>
      </c>
      <c r="O3649" s="4">
        <f t="shared" si="56"/>
        <v>0</v>
      </c>
    </row>
    <row r="3650" spans="1:15">
      <c r="A3650" s="1" t="s">
        <v>3690</v>
      </c>
      <c r="B3650" s="2">
        <v>44910</v>
      </c>
      <c r="C3650" s="13" t="str">
        <f>TEXT(bbdd_Social_Media_Trends[[#This Row],[Post_Date]],"aaaa-mm")</f>
        <v>2022-12</v>
      </c>
      <c r="D3650" s="1" t="s">
        <v>12</v>
      </c>
      <c r="E3650" s="1" t="s">
        <v>57</v>
      </c>
      <c r="F3650" s="1" t="s">
        <v>41</v>
      </c>
      <c r="G3650" s="1" t="s">
        <v>50</v>
      </c>
      <c r="H3650">
        <v>150156</v>
      </c>
      <c r="I3650">
        <v>346163</v>
      </c>
      <c r="J3650">
        <v>53670</v>
      </c>
      <c r="K3650">
        <v>17309</v>
      </c>
      <c r="L3650">
        <f>bbdd_Social_Media_Trends[[#This Row],[Likes]]+bbdd_Social_Media_Trends[[#This Row],[Shares]]+bbdd_Social_Media_Trends[[#This Row],[Comments]]</f>
        <v>417142</v>
      </c>
      <c r="M3650">
        <f>bbdd_Social_Media_Trends[[#This Row],[Interactions]]/bbdd_Social_Media_Trends[[#This Row],[Views]]</f>
        <v>2.7780574868803112</v>
      </c>
      <c r="N3650" s="1" t="s">
        <v>29</v>
      </c>
      <c r="O3650" s="4">
        <f t="shared" ref="O3650:O3713" si="57">IF(ISERROR(VLOOKUP(A3650,A3651:A8648,1,FALSE)),0, 1)</f>
        <v>0</v>
      </c>
    </row>
    <row r="3651" spans="1:15">
      <c r="A3651" s="1" t="s">
        <v>3691</v>
      </c>
      <c r="B3651" s="2">
        <v>44695</v>
      </c>
      <c r="C3651" s="13" t="str">
        <f>TEXT(bbdd_Social_Media_Trends[[#This Row],[Post_Date]],"aaaa-mm")</f>
        <v>2022-05</v>
      </c>
      <c r="D3651" s="1" t="s">
        <v>27</v>
      </c>
      <c r="E3651" s="1" t="s">
        <v>35</v>
      </c>
      <c r="F3651" s="1" t="s">
        <v>20</v>
      </c>
      <c r="G3651" s="1" t="s">
        <v>44</v>
      </c>
      <c r="H3651">
        <v>1027279</v>
      </c>
      <c r="I3651">
        <v>27234</v>
      </c>
      <c r="J3651">
        <v>44956</v>
      </c>
      <c r="K3651">
        <v>1445</v>
      </c>
      <c r="L3651">
        <f>bbdd_Social_Media_Trends[[#This Row],[Likes]]+bbdd_Social_Media_Trends[[#This Row],[Shares]]+bbdd_Social_Media_Trends[[#This Row],[Comments]]</f>
        <v>73635</v>
      </c>
      <c r="M3651">
        <f>bbdd_Social_Media_Trends[[#This Row],[Interactions]]/bbdd_Social_Media_Trends[[#This Row],[Views]]</f>
        <v>7.1679650805672068E-2</v>
      </c>
      <c r="N3651" s="1" t="s">
        <v>22</v>
      </c>
      <c r="O3651" s="4">
        <f t="shared" si="57"/>
        <v>0</v>
      </c>
    </row>
    <row r="3652" spans="1:15">
      <c r="A3652" s="1" t="s">
        <v>3692</v>
      </c>
      <c r="B3652" s="2">
        <v>44807</v>
      </c>
      <c r="C3652" s="13" t="str">
        <f>TEXT(bbdd_Social_Media_Trends[[#This Row],[Post_Date]],"aaaa-mm")</f>
        <v>2022-09</v>
      </c>
      <c r="D3652" s="1" t="s">
        <v>27</v>
      </c>
      <c r="E3652" s="1" t="s">
        <v>57</v>
      </c>
      <c r="F3652" s="1" t="s">
        <v>36</v>
      </c>
      <c r="G3652" s="1" t="s">
        <v>60</v>
      </c>
      <c r="H3652">
        <v>2444681</v>
      </c>
      <c r="I3652">
        <v>260620</v>
      </c>
      <c r="J3652">
        <v>26643</v>
      </c>
      <c r="K3652">
        <v>14661</v>
      </c>
      <c r="L3652">
        <f>bbdd_Social_Media_Trends[[#This Row],[Likes]]+bbdd_Social_Media_Trends[[#This Row],[Shares]]+bbdd_Social_Media_Trends[[#This Row],[Comments]]</f>
        <v>301924</v>
      </c>
      <c r="M3652">
        <f>bbdd_Social_Media_Trends[[#This Row],[Interactions]]/bbdd_Social_Media_Trends[[#This Row],[Views]]</f>
        <v>0.12350241197113243</v>
      </c>
      <c r="N3652" s="1" t="s">
        <v>29</v>
      </c>
      <c r="O3652" s="4">
        <f t="shared" si="57"/>
        <v>0</v>
      </c>
    </row>
    <row r="3653" spans="1:15">
      <c r="A3653" s="1" t="s">
        <v>3693</v>
      </c>
      <c r="B3653" s="2">
        <v>44633</v>
      </c>
      <c r="C3653" s="13" t="str">
        <f>TEXT(bbdd_Social_Media_Trends[[#This Row],[Post_Date]],"aaaa-mm")</f>
        <v>2022-03</v>
      </c>
      <c r="D3653" s="1" t="s">
        <v>18</v>
      </c>
      <c r="E3653" s="1" t="s">
        <v>13</v>
      </c>
      <c r="F3653" s="1" t="s">
        <v>32</v>
      </c>
      <c r="G3653" s="1" t="s">
        <v>60</v>
      </c>
      <c r="H3653">
        <v>2446014</v>
      </c>
      <c r="I3653">
        <v>30223</v>
      </c>
      <c r="J3653">
        <v>88394</v>
      </c>
      <c r="K3653">
        <v>2447</v>
      </c>
      <c r="L3653">
        <f>bbdd_Social_Media_Trends[[#This Row],[Likes]]+bbdd_Social_Media_Trends[[#This Row],[Shares]]+bbdd_Social_Media_Trends[[#This Row],[Comments]]</f>
        <v>121064</v>
      </c>
      <c r="M3653">
        <f>bbdd_Social_Media_Trends[[#This Row],[Interactions]]/bbdd_Social_Media_Trends[[#This Row],[Views]]</f>
        <v>4.9494401912662807E-2</v>
      </c>
      <c r="N3653" s="1" t="s">
        <v>22</v>
      </c>
      <c r="O3653" s="4">
        <f t="shared" si="57"/>
        <v>0</v>
      </c>
    </row>
    <row r="3654" spans="1:15">
      <c r="A3654" s="1" t="s">
        <v>3694</v>
      </c>
      <c r="B3654" s="2">
        <v>45272</v>
      </c>
      <c r="C3654" s="13" t="str">
        <f>TEXT(bbdd_Social_Media_Trends[[#This Row],[Post_Date]],"aaaa-mm")</f>
        <v>2023-12</v>
      </c>
      <c r="D3654" s="1" t="s">
        <v>18</v>
      </c>
      <c r="E3654" s="1" t="s">
        <v>35</v>
      </c>
      <c r="F3654" s="1" t="s">
        <v>47</v>
      </c>
      <c r="G3654" s="1" t="s">
        <v>50</v>
      </c>
      <c r="H3654">
        <v>3699879</v>
      </c>
      <c r="I3654">
        <v>213072</v>
      </c>
      <c r="J3654">
        <v>16388</v>
      </c>
      <c r="K3654">
        <v>34755</v>
      </c>
      <c r="L3654">
        <f>bbdd_Social_Media_Trends[[#This Row],[Likes]]+bbdd_Social_Media_Trends[[#This Row],[Shares]]+bbdd_Social_Media_Trends[[#This Row],[Comments]]</f>
        <v>264215</v>
      </c>
      <c r="M3654">
        <f>bbdd_Social_Media_Trends[[#This Row],[Interactions]]/bbdd_Social_Media_Trends[[#This Row],[Views]]</f>
        <v>7.1411794818154864E-2</v>
      </c>
      <c r="N3654" s="1" t="s">
        <v>22</v>
      </c>
      <c r="O3654" s="4">
        <f t="shared" si="57"/>
        <v>0</v>
      </c>
    </row>
    <row r="3655" spans="1:15">
      <c r="A3655" s="1" t="s">
        <v>3695</v>
      </c>
      <c r="B3655" s="2">
        <v>44570</v>
      </c>
      <c r="C3655" s="13" t="str">
        <f>TEXT(bbdd_Social_Media_Trends[[#This Row],[Post_Date]],"aaaa-mm")</f>
        <v>2022-01</v>
      </c>
      <c r="D3655" s="1" t="s">
        <v>27</v>
      </c>
      <c r="E3655" s="1" t="s">
        <v>59</v>
      </c>
      <c r="F3655" s="1" t="s">
        <v>47</v>
      </c>
      <c r="G3655" s="1" t="s">
        <v>60</v>
      </c>
      <c r="H3655">
        <v>1853103</v>
      </c>
      <c r="I3655">
        <v>69910</v>
      </c>
      <c r="J3655">
        <v>4470</v>
      </c>
      <c r="K3655">
        <v>39710</v>
      </c>
      <c r="L3655">
        <f>bbdd_Social_Media_Trends[[#This Row],[Likes]]+bbdd_Social_Media_Trends[[#This Row],[Shares]]+bbdd_Social_Media_Trends[[#This Row],[Comments]]</f>
        <v>114090</v>
      </c>
      <c r="M3655">
        <f>bbdd_Social_Media_Trends[[#This Row],[Interactions]]/bbdd_Social_Media_Trends[[#This Row],[Views]]</f>
        <v>6.1567004100689493E-2</v>
      </c>
      <c r="N3655" s="1" t="s">
        <v>29</v>
      </c>
      <c r="O3655" s="4">
        <f t="shared" si="57"/>
        <v>0</v>
      </c>
    </row>
    <row r="3656" spans="1:15">
      <c r="A3656" s="1" t="s">
        <v>3696</v>
      </c>
      <c r="B3656" s="2">
        <v>44751</v>
      </c>
      <c r="C3656" s="13" t="str">
        <f>TEXT(bbdd_Social_Media_Trends[[#This Row],[Post_Date]],"aaaa-mm")</f>
        <v>2022-07</v>
      </c>
      <c r="D3656" s="1" t="s">
        <v>12</v>
      </c>
      <c r="E3656" s="1" t="s">
        <v>31</v>
      </c>
      <c r="F3656" s="1" t="s">
        <v>36</v>
      </c>
      <c r="G3656" s="1" t="s">
        <v>60</v>
      </c>
      <c r="H3656">
        <v>4171587</v>
      </c>
      <c r="I3656">
        <v>222488</v>
      </c>
      <c r="J3656">
        <v>80865</v>
      </c>
      <c r="K3656">
        <v>5536</v>
      </c>
      <c r="L3656">
        <f>bbdd_Social_Media_Trends[[#This Row],[Likes]]+bbdd_Social_Media_Trends[[#This Row],[Shares]]+bbdd_Social_Media_Trends[[#This Row],[Comments]]</f>
        <v>308889</v>
      </c>
      <c r="M3656">
        <f>bbdd_Social_Media_Trends[[#This Row],[Interactions]]/bbdd_Social_Media_Trends[[#This Row],[Views]]</f>
        <v>7.4045920653219022E-2</v>
      </c>
      <c r="N3656" s="1" t="s">
        <v>29</v>
      </c>
      <c r="O3656" s="4">
        <f t="shared" si="57"/>
        <v>0</v>
      </c>
    </row>
    <row r="3657" spans="1:15">
      <c r="A3657" s="1" t="s">
        <v>3697</v>
      </c>
      <c r="B3657" s="2">
        <v>45267</v>
      </c>
      <c r="C3657" s="13" t="str">
        <f>TEXT(bbdd_Social_Media_Trends[[#This Row],[Post_Date]],"aaaa-mm")</f>
        <v>2023-12</v>
      </c>
      <c r="D3657" s="1" t="s">
        <v>18</v>
      </c>
      <c r="E3657" s="1" t="s">
        <v>13</v>
      </c>
      <c r="F3657" s="1" t="s">
        <v>20</v>
      </c>
      <c r="G3657" s="1" t="s">
        <v>37</v>
      </c>
      <c r="H3657">
        <v>2314668</v>
      </c>
      <c r="I3657">
        <v>36572</v>
      </c>
      <c r="J3657">
        <v>67108</v>
      </c>
      <c r="K3657">
        <v>42772</v>
      </c>
      <c r="L3657">
        <f>bbdd_Social_Media_Trends[[#This Row],[Likes]]+bbdd_Social_Media_Trends[[#This Row],[Shares]]+bbdd_Social_Media_Trends[[#This Row],[Comments]]</f>
        <v>146452</v>
      </c>
      <c r="M3657">
        <f>bbdd_Social_Media_Trends[[#This Row],[Interactions]]/bbdd_Social_Media_Trends[[#This Row],[Views]]</f>
        <v>6.3271276917467215E-2</v>
      </c>
      <c r="N3657" s="1" t="s">
        <v>29</v>
      </c>
      <c r="O3657" s="4">
        <f t="shared" si="57"/>
        <v>0</v>
      </c>
    </row>
    <row r="3658" spans="1:15">
      <c r="A3658" s="1" t="s">
        <v>3698</v>
      </c>
      <c r="B3658" s="2">
        <v>44983</v>
      </c>
      <c r="C3658" s="13" t="str">
        <f>TEXT(bbdd_Social_Media_Trends[[#This Row],[Post_Date]],"aaaa-mm")</f>
        <v>2023-02</v>
      </c>
      <c r="D3658" s="1" t="s">
        <v>27</v>
      </c>
      <c r="E3658" s="1" t="s">
        <v>49</v>
      </c>
      <c r="F3658" s="1" t="s">
        <v>47</v>
      </c>
      <c r="G3658" s="1" t="s">
        <v>25</v>
      </c>
      <c r="H3658">
        <v>2574515</v>
      </c>
      <c r="I3658">
        <v>461003</v>
      </c>
      <c r="J3658">
        <v>72910</v>
      </c>
      <c r="K3658">
        <v>25274</v>
      </c>
      <c r="L3658">
        <f>bbdd_Social_Media_Trends[[#This Row],[Likes]]+bbdd_Social_Media_Trends[[#This Row],[Shares]]+bbdd_Social_Media_Trends[[#This Row],[Comments]]</f>
        <v>559187</v>
      </c>
      <c r="M3658">
        <f>bbdd_Social_Media_Trends[[#This Row],[Interactions]]/bbdd_Social_Media_Trends[[#This Row],[Views]]</f>
        <v>0.217200909685902</v>
      </c>
      <c r="N3658" s="1" t="s">
        <v>16</v>
      </c>
      <c r="O3658" s="4">
        <f t="shared" si="57"/>
        <v>0</v>
      </c>
    </row>
    <row r="3659" spans="1:15">
      <c r="A3659" s="1" t="s">
        <v>3699</v>
      </c>
      <c r="B3659" s="2">
        <v>44656</v>
      </c>
      <c r="C3659" s="13" t="str">
        <f>TEXT(bbdd_Social_Media_Trends[[#This Row],[Post_Date]],"aaaa-mm")</f>
        <v>2022-04</v>
      </c>
      <c r="D3659" s="1" t="s">
        <v>18</v>
      </c>
      <c r="E3659" s="1" t="s">
        <v>52</v>
      </c>
      <c r="F3659" s="1" t="s">
        <v>41</v>
      </c>
      <c r="G3659" s="1" t="s">
        <v>44</v>
      </c>
      <c r="H3659">
        <v>1058506</v>
      </c>
      <c r="I3659">
        <v>361715</v>
      </c>
      <c r="J3659">
        <v>51528</v>
      </c>
      <c r="K3659">
        <v>5422</v>
      </c>
      <c r="L3659">
        <f>bbdd_Social_Media_Trends[[#This Row],[Likes]]+bbdd_Social_Media_Trends[[#This Row],[Shares]]+bbdd_Social_Media_Trends[[#This Row],[Comments]]</f>
        <v>418665</v>
      </c>
      <c r="M3659">
        <f>bbdd_Social_Media_Trends[[#This Row],[Interactions]]/bbdd_Social_Media_Trends[[#This Row],[Views]]</f>
        <v>0.39552444672018866</v>
      </c>
      <c r="N3659" s="1" t="s">
        <v>22</v>
      </c>
      <c r="O3659" s="4">
        <f t="shared" si="57"/>
        <v>0</v>
      </c>
    </row>
    <row r="3660" spans="1:15">
      <c r="A3660" s="1" t="s">
        <v>3700</v>
      </c>
      <c r="B3660" s="2">
        <v>45200</v>
      </c>
      <c r="C3660" s="13" t="str">
        <f>TEXT(bbdd_Social_Media_Trends[[#This Row],[Post_Date]],"aaaa-mm")</f>
        <v>2023-10</v>
      </c>
      <c r="D3660" s="1" t="s">
        <v>27</v>
      </c>
      <c r="E3660" s="1" t="s">
        <v>57</v>
      </c>
      <c r="F3660" s="1" t="s">
        <v>32</v>
      </c>
      <c r="G3660" s="1" t="s">
        <v>15</v>
      </c>
      <c r="H3660">
        <v>272791</v>
      </c>
      <c r="I3660">
        <v>237213</v>
      </c>
      <c r="J3660">
        <v>82161</v>
      </c>
      <c r="K3660">
        <v>17410</v>
      </c>
      <c r="L3660">
        <f>bbdd_Social_Media_Trends[[#This Row],[Likes]]+bbdd_Social_Media_Trends[[#This Row],[Shares]]+bbdd_Social_Media_Trends[[#This Row],[Comments]]</f>
        <v>336784</v>
      </c>
      <c r="M3660">
        <f>bbdd_Social_Media_Trends[[#This Row],[Interactions]]/bbdd_Social_Media_Trends[[#This Row],[Views]]</f>
        <v>1.2345861850280984</v>
      </c>
      <c r="N3660" s="1" t="s">
        <v>16</v>
      </c>
      <c r="O3660" s="4">
        <f t="shared" si="57"/>
        <v>0</v>
      </c>
    </row>
    <row r="3661" spans="1:15">
      <c r="A3661" s="1" t="s">
        <v>3701</v>
      </c>
      <c r="B3661" s="2">
        <v>44909</v>
      </c>
      <c r="C3661" s="13" t="str">
        <f>TEXT(bbdd_Social_Media_Trends[[#This Row],[Post_Date]],"aaaa-mm")</f>
        <v>2022-12</v>
      </c>
      <c r="D3661" s="1" t="s">
        <v>27</v>
      </c>
      <c r="E3661" s="1" t="s">
        <v>13</v>
      </c>
      <c r="F3661" s="1" t="s">
        <v>20</v>
      </c>
      <c r="G3661" s="1" t="s">
        <v>50</v>
      </c>
      <c r="H3661">
        <v>4147649</v>
      </c>
      <c r="I3661">
        <v>140624</v>
      </c>
      <c r="J3661">
        <v>70092</v>
      </c>
      <c r="K3661">
        <v>11837</v>
      </c>
      <c r="L3661">
        <f>bbdd_Social_Media_Trends[[#This Row],[Likes]]+bbdd_Social_Media_Trends[[#This Row],[Shares]]+bbdd_Social_Media_Trends[[#This Row],[Comments]]</f>
        <v>222553</v>
      </c>
      <c r="M3661">
        <f>bbdd_Social_Media_Trends[[#This Row],[Interactions]]/bbdd_Social_Media_Trends[[#This Row],[Views]]</f>
        <v>5.3657626284191358E-2</v>
      </c>
      <c r="N3661" s="1" t="s">
        <v>16</v>
      </c>
      <c r="O3661" s="4">
        <f t="shared" si="57"/>
        <v>0</v>
      </c>
    </row>
    <row r="3662" spans="1:15">
      <c r="A3662" s="1" t="s">
        <v>3702</v>
      </c>
      <c r="B3662" s="2">
        <v>44755</v>
      </c>
      <c r="C3662" s="13" t="str">
        <f>TEXT(bbdd_Social_Media_Trends[[#This Row],[Post_Date]],"aaaa-mm")</f>
        <v>2022-07</v>
      </c>
      <c r="D3662" s="1" t="s">
        <v>18</v>
      </c>
      <c r="E3662" s="1" t="s">
        <v>35</v>
      </c>
      <c r="F3662" s="1" t="s">
        <v>41</v>
      </c>
      <c r="G3662" s="1" t="s">
        <v>44</v>
      </c>
      <c r="H3662">
        <v>1724155</v>
      </c>
      <c r="I3662">
        <v>458079</v>
      </c>
      <c r="J3662">
        <v>9417</v>
      </c>
      <c r="K3662">
        <v>48609</v>
      </c>
      <c r="L3662">
        <f>bbdd_Social_Media_Trends[[#This Row],[Likes]]+bbdd_Social_Media_Trends[[#This Row],[Shares]]+bbdd_Social_Media_Trends[[#This Row],[Comments]]</f>
        <v>516105</v>
      </c>
      <c r="M3662">
        <f>bbdd_Social_Media_Trends[[#This Row],[Interactions]]/bbdd_Social_Media_Trends[[#This Row],[Views]]</f>
        <v>0.29933793655442809</v>
      </c>
      <c r="N3662" s="1" t="s">
        <v>29</v>
      </c>
      <c r="O3662" s="4">
        <f t="shared" si="57"/>
        <v>0</v>
      </c>
    </row>
    <row r="3663" spans="1:15">
      <c r="A3663" s="1" t="s">
        <v>3703</v>
      </c>
      <c r="B3663" s="2">
        <v>45100</v>
      </c>
      <c r="C3663" s="13" t="str">
        <f>TEXT(bbdd_Social_Media_Trends[[#This Row],[Post_Date]],"aaaa-mm")</f>
        <v>2023-06</v>
      </c>
      <c r="D3663" s="1" t="s">
        <v>12</v>
      </c>
      <c r="E3663" s="1" t="s">
        <v>59</v>
      </c>
      <c r="F3663" s="1" t="s">
        <v>41</v>
      </c>
      <c r="G3663" s="1" t="s">
        <v>50</v>
      </c>
      <c r="H3663">
        <v>560795</v>
      </c>
      <c r="I3663">
        <v>11735</v>
      </c>
      <c r="J3663">
        <v>2475</v>
      </c>
      <c r="K3663">
        <v>2473</v>
      </c>
      <c r="L3663">
        <f>bbdd_Social_Media_Trends[[#This Row],[Likes]]+bbdd_Social_Media_Trends[[#This Row],[Shares]]+bbdd_Social_Media_Trends[[#This Row],[Comments]]</f>
        <v>16683</v>
      </c>
      <c r="M3663">
        <f>bbdd_Social_Media_Trends[[#This Row],[Interactions]]/bbdd_Social_Media_Trends[[#This Row],[Views]]</f>
        <v>2.9748838702199555E-2</v>
      </c>
      <c r="N3663" s="1" t="s">
        <v>16</v>
      </c>
      <c r="O3663" s="4">
        <f t="shared" si="57"/>
        <v>0</v>
      </c>
    </row>
    <row r="3664" spans="1:15">
      <c r="A3664" s="1" t="s">
        <v>3704</v>
      </c>
      <c r="B3664" s="2">
        <v>44797</v>
      </c>
      <c r="C3664" s="13" t="str">
        <f>TEXT(bbdd_Social_Media_Trends[[#This Row],[Post_Date]],"aaaa-mm")</f>
        <v>2022-08</v>
      </c>
      <c r="D3664" s="1" t="s">
        <v>24</v>
      </c>
      <c r="E3664" s="1" t="s">
        <v>57</v>
      </c>
      <c r="F3664" s="1" t="s">
        <v>20</v>
      </c>
      <c r="G3664" s="1" t="s">
        <v>25</v>
      </c>
      <c r="H3664">
        <v>3684146</v>
      </c>
      <c r="I3664">
        <v>151211</v>
      </c>
      <c r="J3664">
        <v>4453</v>
      </c>
      <c r="K3664">
        <v>10143</v>
      </c>
      <c r="L3664">
        <f>bbdd_Social_Media_Trends[[#This Row],[Likes]]+bbdd_Social_Media_Trends[[#This Row],[Shares]]+bbdd_Social_Media_Trends[[#This Row],[Comments]]</f>
        <v>165807</v>
      </c>
      <c r="M3664">
        <f>bbdd_Social_Media_Trends[[#This Row],[Interactions]]/bbdd_Social_Media_Trends[[#This Row],[Views]]</f>
        <v>4.5005545382837707E-2</v>
      </c>
      <c r="N3664" s="1" t="s">
        <v>22</v>
      </c>
      <c r="O3664" s="4">
        <f t="shared" si="57"/>
        <v>0</v>
      </c>
    </row>
    <row r="3665" spans="1:15">
      <c r="A3665" s="1" t="s">
        <v>3705</v>
      </c>
      <c r="B3665" s="2">
        <v>45147</v>
      </c>
      <c r="C3665" s="13" t="str">
        <f>TEXT(bbdd_Social_Media_Trends[[#This Row],[Post_Date]],"aaaa-mm")</f>
        <v>2023-08</v>
      </c>
      <c r="D3665" s="1" t="s">
        <v>12</v>
      </c>
      <c r="E3665" s="1" t="s">
        <v>49</v>
      </c>
      <c r="F3665" s="1" t="s">
        <v>47</v>
      </c>
      <c r="G3665" s="1" t="s">
        <v>15</v>
      </c>
      <c r="H3665">
        <v>3852694</v>
      </c>
      <c r="I3665">
        <v>253328</v>
      </c>
      <c r="J3665">
        <v>67715</v>
      </c>
      <c r="K3665">
        <v>43838</v>
      </c>
      <c r="L3665">
        <f>bbdd_Social_Media_Trends[[#This Row],[Likes]]+bbdd_Social_Media_Trends[[#This Row],[Shares]]+bbdd_Social_Media_Trends[[#This Row],[Comments]]</f>
        <v>364881</v>
      </c>
      <c r="M3665">
        <f>bbdd_Social_Media_Trends[[#This Row],[Interactions]]/bbdd_Social_Media_Trends[[#This Row],[Views]]</f>
        <v>9.4708014703477617E-2</v>
      </c>
      <c r="N3665" s="1" t="s">
        <v>16</v>
      </c>
      <c r="O3665" s="4">
        <f t="shared" si="57"/>
        <v>0</v>
      </c>
    </row>
    <row r="3666" spans="1:15">
      <c r="A3666" s="1" t="s">
        <v>3706</v>
      </c>
      <c r="B3666" s="2">
        <v>44615</v>
      </c>
      <c r="C3666" s="13" t="str">
        <f>TEXT(bbdd_Social_Media_Trends[[#This Row],[Post_Date]],"aaaa-mm")</f>
        <v>2022-02</v>
      </c>
      <c r="D3666" s="1" t="s">
        <v>18</v>
      </c>
      <c r="E3666" s="1" t="s">
        <v>59</v>
      </c>
      <c r="F3666" s="1" t="s">
        <v>41</v>
      </c>
      <c r="G3666" s="1" t="s">
        <v>15</v>
      </c>
      <c r="H3666">
        <v>2103231</v>
      </c>
      <c r="I3666">
        <v>265912</v>
      </c>
      <c r="J3666">
        <v>65039</v>
      </c>
      <c r="K3666">
        <v>38575</v>
      </c>
      <c r="L3666">
        <f>bbdd_Social_Media_Trends[[#This Row],[Likes]]+bbdd_Social_Media_Trends[[#This Row],[Shares]]+bbdd_Social_Media_Trends[[#This Row],[Comments]]</f>
        <v>369526</v>
      </c>
      <c r="M3666">
        <f>bbdd_Social_Media_Trends[[#This Row],[Interactions]]/bbdd_Social_Media_Trends[[#This Row],[Views]]</f>
        <v>0.17569444345390497</v>
      </c>
      <c r="N3666" s="1" t="s">
        <v>29</v>
      </c>
      <c r="O3666" s="4">
        <f t="shared" si="57"/>
        <v>0</v>
      </c>
    </row>
    <row r="3667" spans="1:15">
      <c r="A3667" s="1" t="s">
        <v>3707</v>
      </c>
      <c r="B3667" s="2">
        <v>44896</v>
      </c>
      <c r="C3667" s="13" t="str">
        <f>TEXT(bbdd_Social_Media_Trends[[#This Row],[Post_Date]],"aaaa-mm")</f>
        <v>2022-12</v>
      </c>
      <c r="D3667" s="1" t="s">
        <v>18</v>
      </c>
      <c r="E3667" s="1" t="s">
        <v>46</v>
      </c>
      <c r="F3667" s="1" t="s">
        <v>36</v>
      </c>
      <c r="G3667" s="1" t="s">
        <v>25</v>
      </c>
      <c r="H3667">
        <v>4335301</v>
      </c>
      <c r="I3667">
        <v>193543</v>
      </c>
      <c r="J3667">
        <v>50186</v>
      </c>
      <c r="K3667">
        <v>36208</v>
      </c>
      <c r="L3667">
        <f>bbdd_Social_Media_Trends[[#This Row],[Likes]]+bbdd_Social_Media_Trends[[#This Row],[Shares]]+bbdd_Social_Media_Trends[[#This Row],[Comments]]</f>
        <v>279937</v>
      </c>
      <c r="M3667">
        <f>bbdd_Social_Media_Trends[[#This Row],[Interactions]]/bbdd_Social_Media_Trends[[#This Row],[Views]]</f>
        <v>6.4571525714131495E-2</v>
      </c>
      <c r="N3667" s="1" t="s">
        <v>29</v>
      </c>
      <c r="O3667" s="4">
        <f t="shared" si="57"/>
        <v>0</v>
      </c>
    </row>
    <row r="3668" spans="1:15">
      <c r="A3668" s="1" t="s">
        <v>3708</v>
      </c>
      <c r="B3668" s="2">
        <v>44901</v>
      </c>
      <c r="C3668" s="13" t="str">
        <f>TEXT(bbdd_Social_Media_Trends[[#This Row],[Post_Date]],"aaaa-mm")</f>
        <v>2022-12</v>
      </c>
      <c r="D3668" s="1" t="s">
        <v>12</v>
      </c>
      <c r="E3668" s="1" t="s">
        <v>46</v>
      </c>
      <c r="F3668" s="1" t="s">
        <v>32</v>
      </c>
      <c r="G3668" s="1" t="s">
        <v>28</v>
      </c>
      <c r="H3668">
        <v>2320627</v>
      </c>
      <c r="I3668">
        <v>417108</v>
      </c>
      <c r="J3668">
        <v>2814</v>
      </c>
      <c r="K3668">
        <v>15708</v>
      </c>
      <c r="L3668">
        <f>bbdd_Social_Media_Trends[[#This Row],[Likes]]+bbdd_Social_Media_Trends[[#This Row],[Shares]]+bbdd_Social_Media_Trends[[#This Row],[Comments]]</f>
        <v>435630</v>
      </c>
      <c r="M3668">
        <f>bbdd_Social_Media_Trends[[#This Row],[Interactions]]/bbdd_Social_Media_Trends[[#This Row],[Views]]</f>
        <v>0.18772081855464062</v>
      </c>
      <c r="N3668" s="1" t="s">
        <v>22</v>
      </c>
      <c r="O3668" s="4">
        <f t="shared" si="57"/>
        <v>0</v>
      </c>
    </row>
    <row r="3669" spans="1:15">
      <c r="A3669" s="1" t="s">
        <v>3709</v>
      </c>
      <c r="B3669" s="2">
        <v>45199</v>
      </c>
      <c r="C3669" s="13" t="str">
        <f>TEXT(bbdd_Social_Media_Trends[[#This Row],[Post_Date]],"aaaa-mm")</f>
        <v>2023-09</v>
      </c>
      <c r="D3669" s="1" t="s">
        <v>12</v>
      </c>
      <c r="E3669" s="1" t="s">
        <v>35</v>
      </c>
      <c r="F3669" s="1" t="s">
        <v>20</v>
      </c>
      <c r="G3669" s="1" t="s">
        <v>44</v>
      </c>
      <c r="H3669">
        <v>4869354</v>
      </c>
      <c r="I3669">
        <v>6608</v>
      </c>
      <c r="J3669">
        <v>6514</v>
      </c>
      <c r="K3669">
        <v>1492</v>
      </c>
      <c r="L3669">
        <f>bbdd_Social_Media_Trends[[#This Row],[Likes]]+bbdd_Social_Media_Trends[[#This Row],[Shares]]+bbdd_Social_Media_Trends[[#This Row],[Comments]]</f>
        <v>14614</v>
      </c>
      <c r="M3669">
        <f>bbdd_Social_Media_Trends[[#This Row],[Interactions]]/bbdd_Social_Media_Trends[[#This Row],[Views]]</f>
        <v>3.0012194636085199E-3</v>
      </c>
      <c r="N3669" s="1" t="s">
        <v>29</v>
      </c>
      <c r="O3669" s="4">
        <f t="shared" si="57"/>
        <v>0</v>
      </c>
    </row>
    <row r="3670" spans="1:15">
      <c r="A3670" s="1" t="s">
        <v>3710</v>
      </c>
      <c r="B3670" s="2">
        <v>44969</v>
      </c>
      <c r="C3670" s="13" t="str">
        <f>TEXT(bbdd_Social_Media_Trends[[#This Row],[Post_Date]],"aaaa-mm")</f>
        <v>2023-02</v>
      </c>
      <c r="D3670" s="1" t="s">
        <v>27</v>
      </c>
      <c r="E3670" s="1" t="s">
        <v>49</v>
      </c>
      <c r="F3670" s="1" t="s">
        <v>14</v>
      </c>
      <c r="G3670" s="1" t="s">
        <v>15</v>
      </c>
      <c r="H3670">
        <v>4774185</v>
      </c>
      <c r="I3670">
        <v>22677</v>
      </c>
      <c r="J3670">
        <v>53104</v>
      </c>
      <c r="K3670">
        <v>22023</v>
      </c>
      <c r="L3670">
        <f>bbdd_Social_Media_Trends[[#This Row],[Likes]]+bbdd_Social_Media_Trends[[#This Row],[Shares]]+bbdd_Social_Media_Trends[[#This Row],[Comments]]</f>
        <v>97804</v>
      </c>
      <c r="M3670">
        <f>bbdd_Social_Media_Trends[[#This Row],[Interactions]]/bbdd_Social_Media_Trends[[#This Row],[Views]]</f>
        <v>2.0486009654003771E-2</v>
      </c>
      <c r="N3670" s="1" t="s">
        <v>29</v>
      </c>
      <c r="O3670" s="4">
        <f t="shared" si="57"/>
        <v>0</v>
      </c>
    </row>
    <row r="3671" spans="1:15">
      <c r="A3671" s="1" t="s">
        <v>3711</v>
      </c>
      <c r="B3671" s="2">
        <v>44663</v>
      </c>
      <c r="C3671" s="13" t="str">
        <f>TEXT(bbdd_Social_Media_Trends[[#This Row],[Post_Date]],"aaaa-mm")</f>
        <v>2022-04</v>
      </c>
      <c r="D3671" s="1" t="s">
        <v>18</v>
      </c>
      <c r="E3671" s="1" t="s">
        <v>19</v>
      </c>
      <c r="F3671" s="1" t="s">
        <v>32</v>
      </c>
      <c r="G3671" s="1" t="s">
        <v>44</v>
      </c>
      <c r="H3671">
        <v>1147497</v>
      </c>
      <c r="I3671">
        <v>407471</v>
      </c>
      <c r="J3671">
        <v>29168</v>
      </c>
      <c r="K3671">
        <v>7518</v>
      </c>
      <c r="L3671">
        <f>bbdd_Social_Media_Trends[[#This Row],[Likes]]+bbdd_Social_Media_Trends[[#This Row],[Shares]]+bbdd_Social_Media_Trends[[#This Row],[Comments]]</f>
        <v>444157</v>
      </c>
      <c r="M3671">
        <f>bbdd_Social_Media_Trends[[#This Row],[Interactions]]/bbdd_Social_Media_Trends[[#This Row],[Views]]</f>
        <v>0.38706593568436343</v>
      </c>
      <c r="N3671" s="1" t="s">
        <v>22</v>
      </c>
      <c r="O3671" s="4">
        <f t="shared" si="57"/>
        <v>0</v>
      </c>
    </row>
    <row r="3672" spans="1:15">
      <c r="A3672" s="1" t="s">
        <v>3712</v>
      </c>
      <c r="B3672" s="2">
        <v>44693</v>
      </c>
      <c r="C3672" s="13" t="str">
        <f>TEXT(bbdd_Social_Media_Trends[[#This Row],[Post_Date]],"aaaa-mm")</f>
        <v>2022-05</v>
      </c>
      <c r="D3672" s="1" t="s">
        <v>18</v>
      </c>
      <c r="E3672" s="1" t="s">
        <v>59</v>
      </c>
      <c r="F3672" s="1" t="s">
        <v>32</v>
      </c>
      <c r="G3672" s="1" t="s">
        <v>28</v>
      </c>
      <c r="H3672">
        <v>231868</v>
      </c>
      <c r="I3672">
        <v>131318</v>
      </c>
      <c r="J3672">
        <v>92253</v>
      </c>
      <c r="K3672">
        <v>28352</v>
      </c>
      <c r="L3672">
        <f>bbdd_Social_Media_Trends[[#This Row],[Likes]]+bbdd_Social_Media_Trends[[#This Row],[Shares]]+bbdd_Social_Media_Trends[[#This Row],[Comments]]</f>
        <v>251923</v>
      </c>
      <c r="M3672">
        <f>bbdd_Social_Media_Trends[[#This Row],[Interactions]]/bbdd_Social_Media_Trends[[#This Row],[Views]]</f>
        <v>1.0864931771525179</v>
      </c>
      <c r="N3672" s="1" t="s">
        <v>16</v>
      </c>
      <c r="O3672" s="4">
        <f t="shared" si="57"/>
        <v>0</v>
      </c>
    </row>
    <row r="3673" spans="1:15">
      <c r="A3673" s="1" t="s">
        <v>3713</v>
      </c>
      <c r="B3673" s="2">
        <v>44987</v>
      </c>
      <c r="C3673" s="13" t="str">
        <f>TEXT(bbdd_Social_Media_Trends[[#This Row],[Post_Date]],"aaaa-mm")</f>
        <v>2023-03</v>
      </c>
      <c r="D3673" s="1" t="s">
        <v>27</v>
      </c>
      <c r="E3673" s="1" t="s">
        <v>19</v>
      </c>
      <c r="F3673" s="1" t="s">
        <v>32</v>
      </c>
      <c r="G3673" s="1" t="s">
        <v>37</v>
      </c>
      <c r="H3673">
        <v>725454</v>
      </c>
      <c r="I3673">
        <v>149682</v>
      </c>
      <c r="J3673">
        <v>27039</v>
      </c>
      <c r="K3673">
        <v>47514</v>
      </c>
      <c r="L3673">
        <f>bbdd_Social_Media_Trends[[#This Row],[Likes]]+bbdd_Social_Media_Trends[[#This Row],[Shares]]+bbdd_Social_Media_Trends[[#This Row],[Comments]]</f>
        <v>224235</v>
      </c>
      <c r="M3673">
        <f>bbdd_Social_Media_Trends[[#This Row],[Interactions]]/bbdd_Social_Media_Trends[[#This Row],[Views]]</f>
        <v>0.30909609706473462</v>
      </c>
      <c r="N3673" s="1" t="s">
        <v>16</v>
      </c>
      <c r="O3673" s="4">
        <f t="shared" si="57"/>
        <v>0</v>
      </c>
    </row>
    <row r="3674" spans="1:15">
      <c r="A3674" s="1" t="s">
        <v>3714</v>
      </c>
      <c r="B3674" s="2">
        <v>45222</v>
      </c>
      <c r="C3674" s="13" t="str">
        <f>TEXT(bbdd_Social_Media_Trends[[#This Row],[Post_Date]],"aaaa-mm")</f>
        <v>2023-10</v>
      </c>
      <c r="D3674" s="1" t="s">
        <v>12</v>
      </c>
      <c r="E3674" s="1" t="s">
        <v>35</v>
      </c>
      <c r="F3674" s="1" t="s">
        <v>36</v>
      </c>
      <c r="G3674" s="1" t="s">
        <v>50</v>
      </c>
      <c r="H3674">
        <v>3232841</v>
      </c>
      <c r="I3674">
        <v>27472</v>
      </c>
      <c r="J3674">
        <v>18187</v>
      </c>
      <c r="K3674">
        <v>21421</v>
      </c>
      <c r="L3674">
        <f>bbdd_Social_Media_Trends[[#This Row],[Likes]]+bbdd_Social_Media_Trends[[#This Row],[Shares]]+bbdd_Social_Media_Trends[[#This Row],[Comments]]</f>
        <v>67080</v>
      </c>
      <c r="M3674">
        <f>bbdd_Social_Media_Trends[[#This Row],[Interactions]]/bbdd_Social_Media_Trends[[#This Row],[Views]]</f>
        <v>2.0749551246102112E-2</v>
      </c>
      <c r="N3674" s="1" t="s">
        <v>22</v>
      </c>
      <c r="O3674" s="4">
        <f t="shared" si="57"/>
        <v>0</v>
      </c>
    </row>
    <row r="3675" spans="1:15">
      <c r="A3675" s="1" t="s">
        <v>3715</v>
      </c>
      <c r="B3675" s="2">
        <v>44795</v>
      </c>
      <c r="C3675" s="13" t="str">
        <f>TEXT(bbdd_Social_Media_Trends[[#This Row],[Post_Date]],"aaaa-mm")</f>
        <v>2022-08</v>
      </c>
      <c r="D3675" s="1" t="s">
        <v>12</v>
      </c>
      <c r="E3675" s="1" t="s">
        <v>59</v>
      </c>
      <c r="F3675" s="1" t="s">
        <v>20</v>
      </c>
      <c r="G3675" s="1" t="s">
        <v>25</v>
      </c>
      <c r="H3675">
        <v>1566752</v>
      </c>
      <c r="I3675">
        <v>176811</v>
      </c>
      <c r="J3675">
        <v>47917</v>
      </c>
      <c r="K3675">
        <v>712</v>
      </c>
      <c r="L3675">
        <f>bbdd_Social_Media_Trends[[#This Row],[Likes]]+bbdd_Social_Media_Trends[[#This Row],[Shares]]+bbdd_Social_Media_Trends[[#This Row],[Comments]]</f>
        <v>225440</v>
      </c>
      <c r="M3675">
        <f>bbdd_Social_Media_Trends[[#This Row],[Interactions]]/bbdd_Social_Media_Trends[[#This Row],[Views]]</f>
        <v>0.14389003492575725</v>
      </c>
      <c r="N3675" s="1" t="s">
        <v>22</v>
      </c>
      <c r="O3675" s="4">
        <f t="shared" si="57"/>
        <v>0</v>
      </c>
    </row>
    <row r="3676" spans="1:15">
      <c r="A3676" s="1" t="s">
        <v>3716</v>
      </c>
      <c r="B3676" s="2">
        <v>45015</v>
      </c>
      <c r="C3676" s="13" t="str">
        <f>TEXT(bbdd_Social_Media_Trends[[#This Row],[Post_Date]],"aaaa-mm")</f>
        <v>2023-03</v>
      </c>
      <c r="D3676" s="1" t="s">
        <v>24</v>
      </c>
      <c r="E3676" s="1" t="s">
        <v>52</v>
      </c>
      <c r="F3676" s="1" t="s">
        <v>36</v>
      </c>
      <c r="G3676" s="1" t="s">
        <v>37</v>
      </c>
      <c r="H3676">
        <v>4309390</v>
      </c>
      <c r="I3676">
        <v>362837</v>
      </c>
      <c r="J3676">
        <v>17128</v>
      </c>
      <c r="K3676">
        <v>25765</v>
      </c>
      <c r="L3676">
        <f>bbdd_Social_Media_Trends[[#This Row],[Likes]]+bbdd_Social_Media_Trends[[#This Row],[Shares]]+bbdd_Social_Media_Trends[[#This Row],[Comments]]</f>
        <v>405730</v>
      </c>
      <c r="M3676">
        <f>bbdd_Social_Media_Trends[[#This Row],[Interactions]]/bbdd_Social_Media_Trends[[#This Row],[Views]]</f>
        <v>9.4150216155882857E-2</v>
      </c>
      <c r="N3676" s="1" t="s">
        <v>16</v>
      </c>
      <c r="O3676" s="4">
        <f t="shared" si="57"/>
        <v>0</v>
      </c>
    </row>
    <row r="3677" spans="1:15">
      <c r="A3677" s="1" t="s">
        <v>3717</v>
      </c>
      <c r="B3677" s="2">
        <v>45213</v>
      </c>
      <c r="C3677" s="13" t="str">
        <f>TEXT(bbdd_Social_Media_Trends[[#This Row],[Post_Date]],"aaaa-mm")</f>
        <v>2023-10</v>
      </c>
      <c r="D3677" s="1" t="s">
        <v>24</v>
      </c>
      <c r="E3677" s="1" t="s">
        <v>59</v>
      </c>
      <c r="F3677" s="1" t="s">
        <v>32</v>
      </c>
      <c r="G3677" s="1" t="s">
        <v>44</v>
      </c>
      <c r="H3677">
        <v>659821</v>
      </c>
      <c r="I3677">
        <v>13467</v>
      </c>
      <c r="J3677">
        <v>49239</v>
      </c>
      <c r="K3677">
        <v>8742</v>
      </c>
      <c r="L3677">
        <f>bbdd_Social_Media_Trends[[#This Row],[Likes]]+bbdd_Social_Media_Trends[[#This Row],[Shares]]+bbdd_Social_Media_Trends[[#This Row],[Comments]]</f>
        <v>71448</v>
      </c>
      <c r="M3677">
        <f>bbdd_Social_Media_Trends[[#This Row],[Interactions]]/bbdd_Social_Media_Trends[[#This Row],[Views]]</f>
        <v>0.10828391336438216</v>
      </c>
      <c r="N3677" s="1" t="s">
        <v>29</v>
      </c>
      <c r="O3677" s="4">
        <f t="shared" si="57"/>
        <v>0</v>
      </c>
    </row>
    <row r="3678" spans="1:15">
      <c r="A3678" s="1" t="s">
        <v>3718</v>
      </c>
      <c r="B3678" s="2">
        <v>44831</v>
      </c>
      <c r="C3678" s="13" t="str">
        <f>TEXT(bbdd_Social_Media_Trends[[#This Row],[Post_Date]],"aaaa-mm")</f>
        <v>2022-09</v>
      </c>
      <c r="D3678" s="1" t="s">
        <v>12</v>
      </c>
      <c r="E3678" s="1" t="s">
        <v>35</v>
      </c>
      <c r="F3678" s="1" t="s">
        <v>47</v>
      </c>
      <c r="G3678" s="1" t="s">
        <v>25</v>
      </c>
      <c r="H3678">
        <v>3960518</v>
      </c>
      <c r="I3678">
        <v>376256</v>
      </c>
      <c r="J3678">
        <v>1871</v>
      </c>
      <c r="K3678">
        <v>3708</v>
      </c>
      <c r="L3678">
        <f>bbdd_Social_Media_Trends[[#This Row],[Likes]]+bbdd_Social_Media_Trends[[#This Row],[Shares]]+bbdd_Social_Media_Trends[[#This Row],[Comments]]</f>
        <v>381835</v>
      </c>
      <c r="M3678">
        <f>bbdd_Social_Media_Trends[[#This Row],[Interactions]]/bbdd_Social_Media_Trends[[#This Row],[Views]]</f>
        <v>9.6410368542700728E-2</v>
      </c>
      <c r="N3678" s="1" t="s">
        <v>29</v>
      </c>
      <c r="O3678" s="4">
        <f t="shared" si="57"/>
        <v>0</v>
      </c>
    </row>
    <row r="3679" spans="1:15">
      <c r="A3679" s="1" t="s">
        <v>3719</v>
      </c>
      <c r="B3679" s="2">
        <v>45064</v>
      </c>
      <c r="C3679" s="13" t="str">
        <f>TEXT(bbdd_Social_Media_Trends[[#This Row],[Post_Date]],"aaaa-mm")</f>
        <v>2023-05</v>
      </c>
      <c r="D3679" s="1" t="s">
        <v>27</v>
      </c>
      <c r="E3679" s="1" t="s">
        <v>49</v>
      </c>
      <c r="F3679" s="1" t="s">
        <v>36</v>
      </c>
      <c r="G3679" s="1" t="s">
        <v>60</v>
      </c>
      <c r="H3679">
        <v>2985117</v>
      </c>
      <c r="I3679">
        <v>284824</v>
      </c>
      <c r="J3679">
        <v>64052</v>
      </c>
      <c r="K3679">
        <v>41718</v>
      </c>
      <c r="L3679">
        <f>bbdd_Social_Media_Trends[[#This Row],[Likes]]+bbdd_Social_Media_Trends[[#This Row],[Shares]]+bbdd_Social_Media_Trends[[#This Row],[Comments]]</f>
        <v>390594</v>
      </c>
      <c r="M3679">
        <f>bbdd_Social_Media_Trends[[#This Row],[Interactions]]/bbdd_Social_Media_Trends[[#This Row],[Views]]</f>
        <v>0.1308471326249524</v>
      </c>
      <c r="N3679" s="1" t="s">
        <v>29</v>
      </c>
      <c r="O3679" s="4">
        <f t="shared" si="57"/>
        <v>0</v>
      </c>
    </row>
    <row r="3680" spans="1:15">
      <c r="A3680" s="1" t="s">
        <v>3720</v>
      </c>
      <c r="B3680" s="2">
        <v>44645</v>
      </c>
      <c r="C3680" s="13" t="str">
        <f>TEXT(bbdd_Social_Media_Trends[[#This Row],[Post_Date]],"aaaa-mm")</f>
        <v>2022-03</v>
      </c>
      <c r="D3680" s="1" t="s">
        <v>18</v>
      </c>
      <c r="E3680" s="1" t="s">
        <v>35</v>
      </c>
      <c r="F3680" s="1" t="s">
        <v>20</v>
      </c>
      <c r="G3680" s="1" t="s">
        <v>25</v>
      </c>
      <c r="H3680">
        <v>2148989</v>
      </c>
      <c r="I3680">
        <v>115422</v>
      </c>
      <c r="J3680">
        <v>32844</v>
      </c>
      <c r="K3680">
        <v>48115</v>
      </c>
      <c r="L3680">
        <f>bbdd_Social_Media_Trends[[#This Row],[Likes]]+bbdd_Social_Media_Trends[[#This Row],[Shares]]+bbdd_Social_Media_Trends[[#This Row],[Comments]]</f>
        <v>196381</v>
      </c>
      <c r="M3680">
        <f>bbdd_Social_Media_Trends[[#This Row],[Interactions]]/bbdd_Social_Media_Trends[[#This Row],[Views]]</f>
        <v>9.1382971248340494E-2</v>
      </c>
      <c r="N3680" s="1" t="s">
        <v>29</v>
      </c>
      <c r="O3680" s="4">
        <f t="shared" si="57"/>
        <v>0</v>
      </c>
    </row>
    <row r="3681" spans="1:15">
      <c r="A3681" s="1" t="s">
        <v>3721</v>
      </c>
      <c r="B3681" s="2">
        <v>45112</v>
      </c>
      <c r="C3681" s="13" t="str">
        <f>TEXT(bbdd_Social_Media_Trends[[#This Row],[Post_Date]],"aaaa-mm")</f>
        <v>2023-07</v>
      </c>
      <c r="D3681" s="1" t="s">
        <v>27</v>
      </c>
      <c r="E3681" s="1" t="s">
        <v>13</v>
      </c>
      <c r="F3681" s="1" t="s">
        <v>20</v>
      </c>
      <c r="G3681" s="1" t="s">
        <v>44</v>
      </c>
      <c r="H3681">
        <v>1463457</v>
      </c>
      <c r="I3681">
        <v>125302</v>
      </c>
      <c r="J3681">
        <v>62306</v>
      </c>
      <c r="K3681">
        <v>21850</v>
      </c>
      <c r="L3681">
        <f>bbdd_Social_Media_Trends[[#This Row],[Likes]]+bbdd_Social_Media_Trends[[#This Row],[Shares]]+bbdd_Social_Media_Trends[[#This Row],[Comments]]</f>
        <v>209458</v>
      </c>
      <c r="M3681">
        <f>bbdd_Social_Media_Trends[[#This Row],[Interactions]]/bbdd_Social_Media_Trends[[#This Row],[Views]]</f>
        <v>0.14312548985040216</v>
      </c>
      <c r="N3681" s="1" t="s">
        <v>16</v>
      </c>
      <c r="O3681" s="4">
        <f t="shared" si="57"/>
        <v>0</v>
      </c>
    </row>
    <row r="3682" spans="1:15">
      <c r="A3682" s="1" t="s">
        <v>3722</v>
      </c>
      <c r="B3682" s="2">
        <v>44570</v>
      </c>
      <c r="C3682" s="13" t="str">
        <f>TEXT(bbdd_Social_Media_Trends[[#This Row],[Post_Date]],"aaaa-mm")</f>
        <v>2022-01</v>
      </c>
      <c r="D3682" s="1" t="s">
        <v>18</v>
      </c>
      <c r="E3682" s="1" t="s">
        <v>31</v>
      </c>
      <c r="F3682" s="1" t="s">
        <v>32</v>
      </c>
      <c r="G3682" s="1" t="s">
        <v>28</v>
      </c>
      <c r="H3682">
        <v>3989657</v>
      </c>
      <c r="I3682">
        <v>351332</v>
      </c>
      <c r="J3682">
        <v>76680</v>
      </c>
      <c r="K3682">
        <v>36031</v>
      </c>
      <c r="L3682">
        <f>bbdd_Social_Media_Trends[[#This Row],[Likes]]+bbdd_Social_Media_Trends[[#This Row],[Shares]]+bbdd_Social_Media_Trends[[#This Row],[Comments]]</f>
        <v>464043</v>
      </c>
      <c r="M3682">
        <f>bbdd_Social_Media_Trends[[#This Row],[Interactions]]/bbdd_Social_Media_Trends[[#This Row],[Views]]</f>
        <v>0.11631150246750535</v>
      </c>
      <c r="N3682" s="1" t="s">
        <v>16</v>
      </c>
      <c r="O3682" s="4">
        <f t="shared" si="57"/>
        <v>0</v>
      </c>
    </row>
    <row r="3683" spans="1:15">
      <c r="A3683" s="1" t="s">
        <v>3723</v>
      </c>
      <c r="B3683" s="2">
        <v>44754</v>
      </c>
      <c r="C3683" s="13" t="str">
        <f>TEXT(bbdd_Social_Media_Trends[[#This Row],[Post_Date]],"aaaa-mm")</f>
        <v>2022-07</v>
      </c>
      <c r="D3683" s="1" t="s">
        <v>24</v>
      </c>
      <c r="E3683" s="1" t="s">
        <v>19</v>
      </c>
      <c r="F3683" s="1" t="s">
        <v>32</v>
      </c>
      <c r="G3683" s="1" t="s">
        <v>25</v>
      </c>
      <c r="H3683">
        <v>474838</v>
      </c>
      <c r="I3683">
        <v>45882</v>
      </c>
      <c r="J3683">
        <v>60806</v>
      </c>
      <c r="K3683">
        <v>27585</v>
      </c>
      <c r="L3683">
        <f>bbdd_Social_Media_Trends[[#This Row],[Likes]]+bbdd_Social_Media_Trends[[#This Row],[Shares]]+bbdd_Social_Media_Trends[[#This Row],[Comments]]</f>
        <v>134273</v>
      </c>
      <c r="M3683">
        <f>bbdd_Social_Media_Trends[[#This Row],[Interactions]]/bbdd_Social_Media_Trends[[#This Row],[Views]]</f>
        <v>0.28277644164957311</v>
      </c>
      <c r="N3683" s="1" t="s">
        <v>29</v>
      </c>
      <c r="O3683" s="4">
        <f t="shared" si="57"/>
        <v>0</v>
      </c>
    </row>
    <row r="3684" spans="1:15">
      <c r="A3684" s="1" t="s">
        <v>3724</v>
      </c>
      <c r="B3684" s="2">
        <v>44625</v>
      </c>
      <c r="C3684" s="13" t="str">
        <f>TEXT(bbdd_Social_Media_Trends[[#This Row],[Post_Date]],"aaaa-mm")</f>
        <v>2022-03</v>
      </c>
      <c r="D3684" s="1" t="s">
        <v>24</v>
      </c>
      <c r="E3684" s="1" t="s">
        <v>13</v>
      </c>
      <c r="F3684" s="1" t="s">
        <v>36</v>
      </c>
      <c r="G3684" s="1" t="s">
        <v>37</v>
      </c>
      <c r="H3684">
        <v>4654777</v>
      </c>
      <c r="I3684">
        <v>94417</v>
      </c>
      <c r="J3684">
        <v>20561</v>
      </c>
      <c r="K3684">
        <v>44245</v>
      </c>
      <c r="L3684">
        <f>bbdd_Social_Media_Trends[[#This Row],[Likes]]+bbdd_Social_Media_Trends[[#This Row],[Shares]]+bbdd_Social_Media_Trends[[#This Row],[Comments]]</f>
        <v>159223</v>
      </c>
      <c r="M3684">
        <f>bbdd_Social_Media_Trends[[#This Row],[Interactions]]/bbdd_Social_Media_Trends[[#This Row],[Views]]</f>
        <v>3.4206364773221143E-2</v>
      </c>
      <c r="N3684" s="1" t="s">
        <v>22</v>
      </c>
      <c r="O3684" s="4">
        <f t="shared" si="57"/>
        <v>0</v>
      </c>
    </row>
    <row r="3685" spans="1:15">
      <c r="A3685" s="1" t="s">
        <v>3725</v>
      </c>
      <c r="B3685" s="2">
        <v>45229</v>
      </c>
      <c r="C3685" s="13" t="str">
        <f>TEXT(bbdd_Social_Media_Trends[[#This Row],[Post_Date]],"aaaa-mm")</f>
        <v>2023-10</v>
      </c>
      <c r="D3685" s="1" t="s">
        <v>18</v>
      </c>
      <c r="E3685" s="1" t="s">
        <v>59</v>
      </c>
      <c r="F3685" s="1" t="s">
        <v>36</v>
      </c>
      <c r="G3685" s="1" t="s">
        <v>50</v>
      </c>
      <c r="H3685">
        <v>1390945</v>
      </c>
      <c r="I3685">
        <v>422057</v>
      </c>
      <c r="J3685">
        <v>94191</v>
      </c>
      <c r="K3685">
        <v>34407</v>
      </c>
      <c r="L3685">
        <f>bbdd_Social_Media_Trends[[#This Row],[Likes]]+bbdd_Social_Media_Trends[[#This Row],[Shares]]+bbdd_Social_Media_Trends[[#This Row],[Comments]]</f>
        <v>550655</v>
      </c>
      <c r="M3685">
        <f>bbdd_Social_Media_Trends[[#This Row],[Interactions]]/bbdd_Social_Media_Trends[[#This Row],[Views]]</f>
        <v>0.39588553105981905</v>
      </c>
      <c r="N3685" s="1" t="s">
        <v>29</v>
      </c>
      <c r="O3685" s="4">
        <f t="shared" si="57"/>
        <v>0</v>
      </c>
    </row>
    <row r="3686" spans="1:15">
      <c r="A3686" s="1" t="s">
        <v>3726</v>
      </c>
      <c r="B3686" s="2">
        <v>44902</v>
      </c>
      <c r="C3686" s="13" t="str">
        <f>TEXT(bbdd_Social_Media_Trends[[#This Row],[Post_Date]],"aaaa-mm")</f>
        <v>2022-12</v>
      </c>
      <c r="D3686" s="1" t="s">
        <v>18</v>
      </c>
      <c r="E3686" s="1" t="s">
        <v>59</v>
      </c>
      <c r="F3686" s="1" t="s">
        <v>41</v>
      </c>
      <c r="G3686" s="1" t="s">
        <v>28</v>
      </c>
      <c r="H3686">
        <v>4375990</v>
      </c>
      <c r="I3686">
        <v>99936</v>
      </c>
      <c r="J3686">
        <v>80353</v>
      </c>
      <c r="K3686">
        <v>3006</v>
      </c>
      <c r="L3686">
        <f>bbdd_Social_Media_Trends[[#This Row],[Likes]]+bbdd_Social_Media_Trends[[#This Row],[Shares]]+bbdd_Social_Media_Trends[[#This Row],[Comments]]</f>
        <v>183295</v>
      </c>
      <c r="M3686">
        <f>bbdd_Social_Media_Trends[[#This Row],[Interactions]]/bbdd_Social_Media_Trends[[#This Row],[Views]]</f>
        <v>4.1886521678523032E-2</v>
      </c>
      <c r="N3686" s="1" t="s">
        <v>29</v>
      </c>
      <c r="O3686" s="4">
        <f t="shared" si="57"/>
        <v>0</v>
      </c>
    </row>
    <row r="3687" spans="1:15">
      <c r="A3687" s="1" t="s">
        <v>3727</v>
      </c>
      <c r="B3687" s="2">
        <v>44604</v>
      </c>
      <c r="C3687" s="13" t="str">
        <f>TEXT(bbdd_Social_Media_Trends[[#This Row],[Post_Date]],"aaaa-mm")</f>
        <v>2022-02</v>
      </c>
      <c r="D3687" s="1" t="s">
        <v>24</v>
      </c>
      <c r="E3687" s="1" t="s">
        <v>31</v>
      </c>
      <c r="F3687" s="1" t="s">
        <v>20</v>
      </c>
      <c r="G3687" s="1" t="s">
        <v>21</v>
      </c>
      <c r="H3687">
        <v>1884862</v>
      </c>
      <c r="I3687">
        <v>249922</v>
      </c>
      <c r="J3687">
        <v>29934</v>
      </c>
      <c r="K3687">
        <v>46886</v>
      </c>
      <c r="L3687">
        <f>bbdd_Social_Media_Trends[[#This Row],[Likes]]+bbdd_Social_Media_Trends[[#This Row],[Shares]]+bbdd_Social_Media_Trends[[#This Row],[Comments]]</f>
        <v>326742</v>
      </c>
      <c r="M3687">
        <f>bbdd_Social_Media_Trends[[#This Row],[Interactions]]/bbdd_Social_Media_Trends[[#This Row],[Views]]</f>
        <v>0.17335062195534739</v>
      </c>
      <c r="N3687" s="1" t="s">
        <v>29</v>
      </c>
      <c r="O3687" s="4">
        <f t="shared" si="57"/>
        <v>0</v>
      </c>
    </row>
    <row r="3688" spans="1:15">
      <c r="A3688" s="1" t="s">
        <v>3728</v>
      </c>
      <c r="B3688" s="2">
        <v>45104</v>
      </c>
      <c r="C3688" s="13" t="str">
        <f>TEXT(bbdd_Social_Media_Trends[[#This Row],[Post_Date]],"aaaa-mm")</f>
        <v>2023-06</v>
      </c>
      <c r="D3688" s="1" t="s">
        <v>27</v>
      </c>
      <c r="E3688" s="1" t="s">
        <v>57</v>
      </c>
      <c r="F3688" s="1" t="s">
        <v>41</v>
      </c>
      <c r="G3688" s="1" t="s">
        <v>15</v>
      </c>
      <c r="H3688">
        <v>5467</v>
      </c>
      <c r="I3688">
        <v>337597</v>
      </c>
      <c r="J3688">
        <v>79716</v>
      </c>
      <c r="K3688">
        <v>33748</v>
      </c>
      <c r="L3688">
        <f>bbdd_Social_Media_Trends[[#This Row],[Likes]]+bbdd_Social_Media_Trends[[#This Row],[Shares]]+bbdd_Social_Media_Trends[[#This Row],[Comments]]</f>
        <v>451061</v>
      </c>
      <c r="M3688">
        <f>bbdd_Social_Media_Trends[[#This Row],[Interactions]]/bbdd_Social_Media_Trends[[#This Row],[Views]]</f>
        <v>82.506127675141755</v>
      </c>
      <c r="N3688" s="1" t="s">
        <v>16</v>
      </c>
      <c r="O3688" s="4">
        <f t="shared" si="57"/>
        <v>0</v>
      </c>
    </row>
    <row r="3689" spans="1:15">
      <c r="A3689" s="1" t="s">
        <v>3729</v>
      </c>
      <c r="B3689" s="2">
        <v>44897</v>
      </c>
      <c r="C3689" s="13" t="str">
        <f>TEXT(bbdd_Social_Media_Trends[[#This Row],[Post_Date]],"aaaa-mm")</f>
        <v>2022-12</v>
      </c>
      <c r="D3689" s="1" t="s">
        <v>18</v>
      </c>
      <c r="E3689" s="1" t="s">
        <v>59</v>
      </c>
      <c r="F3689" s="1" t="s">
        <v>32</v>
      </c>
      <c r="G3689" s="1" t="s">
        <v>50</v>
      </c>
      <c r="H3689">
        <v>2241319</v>
      </c>
      <c r="I3689">
        <v>22674</v>
      </c>
      <c r="J3689">
        <v>17632</v>
      </c>
      <c r="K3689">
        <v>11763</v>
      </c>
      <c r="L3689">
        <f>bbdd_Social_Media_Trends[[#This Row],[Likes]]+bbdd_Social_Media_Trends[[#This Row],[Shares]]+bbdd_Social_Media_Trends[[#This Row],[Comments]]</f>
        <v>52069</v>
      </c>
      <c r="M3689">
        <f>bbdd_Social_Media_Trends[[#This Row],[Interactions]]/bbdd_Social_Media_Trends[[#This Row],[Views]]</f>
        <v>2.3231409719009208E-2</v>
      </c>
      <c r="N3689" s="1" t="s">
        <v>16</v>
      </c>
      <c r="O3689" s="4">
        <f t="shared" si="57"/>
        <v>0</v>
      </c>
    </row>
    <row r="3690" spans="1:15">
      <c r="A3690" s="1" t="s">
        <v>3730</v>
      </c>
      <c r="B3690" s="2">
        <v>44626</v>
      </c>
      <c r="C3690" s="13" t="str">
        <f>TEXT(bbdd_Social_Media_Trends[[#This Row],[Post_Date]],"aaaa-mm")</f>
        <v>2022-03</v>
      </c>
      <c r="D3690" s="1" t="s">
        <v>12</v>
      </c>
      <c r="E3690" s="1" t="s">
        <v>31</v>
      </c>
      <c r="F3690" s="1" t="s">
        <v>47</v>
      </c>
      <c r="G3690" s="1" t="s">
        <v>50</v>
      </c>
      <c r="H3690">
        <v>2248823</v>
      </c>
      <c r="I3690">
        <v>185414</v>
      </c>
      <c r="J3690">
        <v>40492</v>
      </c>
      <c r="K3690">
        <v>35212</v>
      </c>
      <c r="L3690">
        <f>bbdd_Social_Media_Trends[[#This Row],[Likes]]+bbdd_Social_Media_Trends[[#This Row],[Shares]]+bbdd_Social_Media_Trends[[#This Row],[Comments]]</f>
        <v>261118</v>
      </c>
      <c r="M3690">
        <f>bbdd_Social_Media_Trends[[#This Row],[Interactions]]/bbdd_Social_Media_Trends[[#This Row],[Views]]</f>
        <v>0.11611318454142455</v>
      </c>
      <c r="N3690" s="1" t="s">
        <v>16</v>
      </c>
      <c r="O3690" s="4">
        <f t="shared" si="57"/>
        <v>0</v>
      </c>
    </row>
    <row r="3691" spans="1:15">
      <c r="A3691" s="1" t="s">
        <v>3731</v>
      </c>
      <c r="B3691" s="2">
        <v>45124</v>
      </c>
      <c r="C3691" s="13" t="str">
        <f>TEXT(bbdd_Social_Media_Trends[[#This Row],[Post_Date]],"aaaa-mm")</f>
        <v>2023-07</v>
      </c>
      <c r="D3691" s="1" t="s">
        <v>12</v>
      </c>
      <c r="E3691" s="1" t="s">
        <v>57</v>
      </c>
      <c r="F3691" s="1" t="s">
        <v>41</v>
      </c>
      <c r="G3691" s="1" t="s">
        <v>44</v>
      </c>
      <c r="H3691">
        <v>702805</v>
      </c>
      <c r="I3691">
        <v>426213</v>
      </c>
      <c r="J3691">
        <v>6952</v>
      </c>
      <c r="K3691">
        <v>12284</v>
      </c>
      <c r="L3691">
        <f>bbdd_Social_Media_Trends[[#This Row],[Likes]]+bbdd_Social_Media_Trends[[#This Row],[Shares]]+bbdd_Social_Media_Trends[[#This Row],[Comments]]</f>
        <v>445449</v>
      </c>
      <c r="M3691">
        <f>bbdd_Social_Media_Trends[[#This Row],[Interactions]]/bbdd_Social_Media_Trends[[#This Row],[Views]]</f>
        <v>0.63381592333577597</v>
      </c>
      <c r="N3691" s="1" t="s">
        <v>16</v>
      </c>
      <c r="O3691" s="4">
        <f t="shared" si="57"/>
        <v>0</v>
      </c>
    </row>
    <row r="3692" spans="1:15">
      <c r="A3692" s="1" t="s">
        <v>3732</v>
      </c>
      <c r="B3692" s="2">
        <v>45272</v>
      </c>
      <c r="C3692" s="13" t="str">
        <f>TEXT(bbdd_Social_Media_Trends[[#This Row],[Post_Date]],"aaaa-mm")</f>
        <v>2023-12</v>
      </c>
      <c r="D3692" s="1" t="s">
        <v>24</v>
      </c>
      <c r="E3692" s="1" t="s">
        <v>31</v>
      </c>
      <c r="F3692" s="1" t="s">
        <v>41</v>
      </c>
      <c r="G3692" s="1" t="s">
        <v>60</v>
      </c>
      <c r="H3692">
        <v>4076095</v>
      </c>
      <c r="I3692">
        <v>196850</v>
      </c>
      <c r="J3692">
        <v>15677</v>
      </c>
      <c r="K3692">
        <v>45746</v>
      </c>
      <c r="L3692">
        <f>bbdd_Social_Media_Trends[[#This Row],[Likes]]+bbdd_Social_Media_Trends[[#This Row],[Shares]]+bbdd_Social_Media_Trends[[#This Row],[Comments]]</f>
        <v>258273</v>
      </c>
      <c r="M3692">
        <f>bbdd_Social_Media_Trends[[#This Row],[Interactions]]/bbdd_Social_Media_Trends[[#This Row],[Views]]</f>
        <v>6.3362850963974093E-2</v>
      </c>
      <c r="N3692" s="1" t="s">
        <v>22</v>
      </c>
      <c r="O3692" s="4">
        <f t="shared" si="57"/>
        <v>0</v>
      </c>
    </row>
    <row r="3693" spans="1:15">
      <c r="A3693" s="1" t="s">
        <v>3733</v>
      </c>
      <c r="B3693" s="2">
        <v>45207</v>
      </c>
      <c r="C3693" s="13" t="str">
        <f>TEXT(bbdd_Social_Media_Trends[[#This Row],[Post_Date]],"aaaa-mm")</f>
        <v>2023-10</v>
      </c>
      <c r="D3693" s="1" t="s">
        <v>18</v>
      </c>
      <c r="E3693" s="1" t="s">
        <v>59</v>
      </c>
      <c r="F3693" s="1" t="s">
        <v>36</v>
      </c>
      <c r="G3693" s="1" t="s">
        <v>21</v>
      </c>
      <c r="H3693">
        <v>2926591</v>
      </c>
      <c r="I3693">
        <v>5898</v>
      </c>
      <c r="J3693">
        <v>89</v>
      </c>
      <c r="K3693">
        <v>6431</v>
      </c>
      <c r="L3693">
        <f>bbdd_Social_Media_Trends[[#This Row],[Likes]]+bbdd_Social_Media_Trends[[#This Row],[Shares]]+bbdd_Social_Media_Trends[[#This Row],[Comments]]</f>
        <v>12418</v>
      </c>
      <c r="M3693">
        <f>bbdd_Social_Media_Trends[[#This Row],[Interactions]]/bbdd_Social_Media_Trends[[#This Row],[Views]]</f>
        <v>4.2431620954209177E-3</v>
      </c>
      <c r="N3693" s="1" t="s">
        <v>29</v>
      </c>
      <c r="O3693" s="4">
        <f t="shared" si="57"/>
        <v>0</v>
      </c>
    </row>
    <row r="3694" spans="1:15">
      <c r="A3694" s="1" t="s">
        <v>3734</v>
      </c>
      <c r="B3694" s="2">
        <v>44983</v>
      </c>
      <c r="C3694" s="13" t="str">
        <f>TEXT(bbdd_Social_Media_Trends[[#This Row],[Post_Date]],"aaaa-mm")</f>
        <v>2023-02</v>
      </c>
      <c r="D3694" s="1" t="s">
        <v>27</v>
      </c>
      <c r="E3694" s="1" t="s">
        <v>19</v>
      </c>
      <c r="F3694" s="1" t="s">
        <v>36</v>
      </c>
      <c r="G3694" s="1" t="s">
        <v>44</v>
      </c>
      <c r="H3694">
        <v>3135532</v>
      </c>
      <c r="I3694">
        <v>15894</v>
      </c>
      <c r="J3694">
        <v>55304</v>
      </c>
      <c r="K3694">
        <v>37035</v>
      </c>
      <c r="L3694">
        <f>bbdd_Social_Media_Trends[[#This Row],[Likes]]+bbdd_Social_Media_Trends[[#This Row],[Shares]]+bbdd_Social_Media_Trends[[#This Row],[Comments]]</f>
        <v>108233</v>
      </c>
      <c r="M3694">
        <f>bbdd_Social_Media_Trends[[#This Row],[Interactions]]/bbdd_Social_Media_Trends[[#This Row],[Views]]</f>
        <v>3.4518225296377138E-2</v>
      </c>
      <c r="N3694" s="1" t="s">
        <v>29</v>
      </c>
      <c r="O3694" s="4">
        <f t="shared" si="57"/>
        <v>0</v>
      </c>
    </row>
    <row r="3695" spans="1:15">
      <c r="A3695" s="1" t="s">
        <v>3735</v>
      </c>
      <c r="B3695" s="2">
        <v>44741</v>
      </c>
      <c r="C3695" s="13" t="str">
        <f>TEXT(bbdd_Social_Media_Trends[[#This Row],[Post_Date]],"aaaa-mm")</f>
        <v>2022-06</v>
      </c>
      <c r="D3695" s="1" t="s">
        <v>27</v>
      </c>
      <c r="E3695" s="1" t="s">
        <v>13</v>
      </c>
      <c r="F3695" s="1" t="s">
        <v>32</v>
      </c>
      <c r="G3695" s="1" t="s">
        <v>28</v>
      </c>
      <c r="H3695">
        <v>461899</v>
      </c>
      <c r="I3695">
        <v>39413</v>
      </c>
      <c r="J3695">
        <v>57043</v>
      </c>
      <c r="K3695">
        <v>36427</v>
      </c>
      <c r="L3695">
        <f>bbdd_Social_Media_Trends[[#This Row],[Likes]]+bbdd_Social_Media_Trends[[#This Row],[Shares]]+bbdd_Social_Media_Trends[[#This Row],[Comments]]</f>
        <v>132883</v>
      </c>
      <c r="M3695">
        <f>bbdd_Social_Media_Trends[[#This Row],[Interactions]]/bbdd_Social_Media_Trends[[#This Row],[Views]]</f>
        <v>0.28768843405160005</v>
      </c>
      <c r="N3695" s="1" t="s">
        <v>16</v>
      </c>
      <c r="O3695" s="4">
        <f t="shared" si="57"/>
        <v>0</v>
      </c>
    </row>
    <row r="3696" spans="1:15">
      <c r="A3696" s="1" t="s">
        <v>3736</v>
      </c>
      <c r="B3696" s="2">
        <v>44860</v>
      </c>
      <c r="C3696" s="13" t="str">
        <f>TEXT(bbdd_Social_Media_Trends[[#This Row],[Post_Date]],"aaaa-mm")</f>
        <v>2022-10</v>
      </c>
      <c r="D3696" s="1" t="s">
        <v>24</v>
      </c>
      <c r="E3696" s="1" t="s">
        <v>57</v>
      </c>
      <c r="F3696" s="1" t="s">
        <v>14</v>
      </c>
      <c r="G3696" s="1" t="s">
        <v>15</v>
      </c>
      <c r="H3696">
        <v>457477</v>
      </c>
      <c r="I3696">
        <v>157733</v>
      </c>
      <c r="J3696">
        <v>80500</v>
      </c>
      <c r="K3696">
        <v>34374</v>
      </c>
      <c r="L3696">
        <f>bbdd_Social_Media_Trends[[#This Row],[Likes]]+bbdd_Social_Media_Trends[[#This Row],[Shares]]+bbdd_Social_Media_Trends[[#This Row],[Comments]]</f>
        <v>272607</v>
      </c>
      <c r="M3696">
        <f>bbdd_Social_Media_Trends[[#This Row],[Interactions]]/bbdd_Social_Media_Trends[[#This Row],[Views]]</f>
        <v>0.59589225250668343</v>
      </c>
      <c r="N3696" s="1" t="s">
        <v>29</v>
      </c>
      <c r="O3696" s="4">
        <f t="shared" si="57"/>
        <v>0</v>
      </c>
    </row>
    <row r="3697" spans="1:15">
      <c r="A3697" s="1" t="s">
        <v>3737</v>
      </c>
      <c r="B3697" s="2">
        <v>45131</v>
      </c>
      <c r="C3697" s="13" t="str">
        <f>TEXT(bbdd_Social_Media_Trends[[#This Row],[Post_Date]],"aaaa-mm")</f>
        <v>2023-07</v>
      </c>
      <c r="D3697" s="1" t="s">
        <v>24</v>
      </c>
      <c r="E3697" s="1" t="s">
        <v>57</v>
      </c>
      <c r="F3697" s="1" t="s">
        <v>14</v>
      </c>
      <c r="G3697" s="1" t="s">
        <v>50</v>
      </c>
      <c r="H3697">
        <v>651638</v>
      </c>
      <c r="I3697">
        <v>88078</v>
      </c>
      <c r="J3697">
        <v>98083</v>
      </c>
      <c r="K3697">
        <v>27044</v>
      </c>
      <c r="L3697">
        <f>bbdd_Social_Media_Trends[[#This Row],[Likes]]+bbdd_Social_Media_Trends[[#This Row],[Shares]]+bbdd_Social_Media_Trends[[#This Row],[Comments]]</f>
        <v>213205</v>
      </c>
      <c r="M3697">
        <f>bbdd_Social_Media_Trends[[#This Row],[Interactions]]/bbdd_Social_Media_Trends[[#This Row],[Views]]</f>
        <v>0.32718319066721091</v>
      </c>
      <c r="N3697" s="1" t="s">
        <v>22</v>
      </c>
      <c r="O3697" s="4">
        <f t="shared" si="57"/>
        <v>0</v>
      </c>
    </row>
    <row r="3698" spans="1:15">
      <c r="A3698" s="1" t="s">
        <v>3738</v>
      </c>
      <c r="B3698" s="2">
        <v>45158</v>
      </c>
      <c r="C3698" s="13" t="str">
        <f>TEXT(bbdd_Social_Media_Trends[[#This Row],[Post_Date]],"aaaa-mm")</f>
        <v>2023-08</v>
      </c>
      <c r="D3698" s="1" t="s">
        <v>27</v>
      </c>
      <c r="E3698" s="1" t="s">
        <v>57</v>
      </c>
      <c r="F3698" s="1" t="s">
        <v>36</v>
      </c>
      <c r="G3698" s="1" t="s">
        <v>25</v>
      </c>
      <c r="H3698">
        <v>4571746</v>
      </c>
      <c r="I3698">
        <v>377505</v>
      </c>
      <c r="J3698">
        <v>16732</v>
      </c>
      <c r="K3698">
        <v>26086</v>
      </c>
      <c r="L3698">
        <f>bbdd_Social_Media_Trends[[#This Row],[Likes]]+bbdd_Social_Media_Trends[[#This Row],[Shares]]+bbdd_Social_Media_Trends[[#This Row],[Comments]]</f>
        <v>420323</v>
      </c>
      <c r="M3698">
        <f>bbdd_Social_Media_Trends[[#This Row],[Interactions]]/bbdd_Social_Media_Trends[[#This Row],[Views]]</f>
        <v>9.1939272216785453E-2</v>
      </c>
      <c r="N3698" s="1" t="s">
        <v>16</v>
      </c>
      <c r="O3698" s="4">
        <f t="shared" si="57"/>
        <v>0</v>
      </c>
    </row>
    <row r="3699" spans="1:15">
      <c r="A3699" s="1" t="s">
        <v>3739</v>
      </c>
      <c r="B3699" s="2">
        <v>44821</v>
      </c>
      <c r="C3699" s="13" t="str">
        <f>TEXT(bbdd_Social_Media_Trends[[#This Row],[Post_Date]],"aaaa-mm")</f>
        <v>2022-09</v>
      </c>
      <c r="D3699" s="1" t="s">
        <v>12</v>
      </c>
      <c r="E3699" s="1" t="s">
        <v>13</v>
      </c>
      <c r="F3699" s="1" t="s">
        <v>36</v>
      </c>
      <c r="G3699" s="1" t="s">
        <v>15</v>
      </c>
      <c r="H3699">
        <v>2573700</v>
      </c>
      <c r="I3699">
        <v>22478</v>
      </c>
      <c r="J3699">
        <v>94199</v>
      </c>
      <c r="K3699">
        <v>3637</v>
      </c>
      <c r="L3699">
        <f>bbdd_Social_Media_Trends[[#This Row],[Likes]]+bbdd_Social_Media_Trends[[#This Row],[Shares]]+bbdd_Social_Media_Trends[[#This Row],[Comments]]</f>
        <v>120314</v>
      </c>
      <c r="M3699">
        <f>bbdd_Social_Media_Trends[[#This Row],[Interactions]]/bbdd_Social_Media_Trends[[#This Row],[Views]]</f>
        <v>4.6747484166763803E-2</v>
      </c>
      <c r="N3699" s="1" t="s">
        <v>29</v>
      </c>
      <c r="O3699" s="4">
        <f t="shared" si="57"/>
        <v>0</v>
      </c>
    </row>
    <row r="3700" spans="1:15">
      <c r="A3700" s="1" t="s">
        <v>3740</v>
      </c>
      <c r="B3700" s="2">
        <v>44772</v>
      </c>
      <c r="C3700" s="13" t="str">
        <f>TEXT(bbdd_Social_Media_Trends[[#This Row],[Post_Date]],"aaaa-mm")</f>
        <v>2022-07</v>
      </c>
      <c r="D3700" s="1" t="s">
        <v>24</v>
      </c>
      <c r="E3700" s="1" t="s">
        <v>46</v>
      </c>
      <c r="F3700" s="1" t="s">
        <v>14</v>
      </c>
      <c r="G3700" s="1" t="s">
        <v>15</v>
      </c>
      <c r="H3700">
        <v>713028</v>
      </c>
      <c r="I3700">
        <v>337203</v>
      </c>
      <c r="J3700">
        <v>25042</v>
      </c>
      <c r="K3700">
        <v>4682</v>
      </c>
      <c r="L3700">
        <f>bbdd_Social_Media_Trends[[#This Row],[Likes]]+bbdd_Social_Media_Trends[[#This Row],[Shares]]+bbdd_Social_Media_Trends[[#This Row],[Comments]]</f>
        <v>366927</v>
      </c>
      <c r="M3700">
        <f>bbdd_Social_Media_Trends[[#This Row],[Interactions]]/bbdd_Social_Media_Trends[[#This Row],[Views]]</f>
        <v>0.51460391457277976</v>
      </c>
      <c r="N3700" s="1" t="s">
        <v>16</v>
      </c>
      <c r="O3700" s="4">
        <f t="shared" si="57"/>
        <v>0</v>
      </c>
    </row>
    <row r="3701" spans="1:15">
      <c r="A3701" s="1" t="s">
        <v>3741</v>
      </c>
      <c r="B3701" s="2">
        <v>44910</v>
      </c>
      <c r="C3701" s="13" t="str">
        <f>TEXT(bbdd_Social_Media_Trends[[#This Row],[Post_Date]],"aaaa-mm")</f>
        <v>2022-12</v>
      </c>
      <c r="D3701" s="1" t="s">
        <v>12</v>
      </c>
      <c r="E3701" s="1" t="s">
        <v>57</v>
      </c>
      <c r="F3701" s="1" t="s">
        <v>20</v>
      </c>
      <c r="G3701" s="1" t="s">
        <v>21</v>
      </c>
      <c r="H3701">
        <v>2711553</v>
      </c>
      <c r="I3701">
        <v>160878</v>
      </c>
      <c r="J3701">
        <v>41722</v>
      </c>
      <c r="K3701">
        <v>11012</v>
      </c>
      <c r="L3701">
        <f>bbdd_Social_Media_Trends[[#This Row],[Likes]]+bbdd_Social_Media_Trends[[#This Row],[Shares]]+bbdd_Social_Media_Trends[[#This Row],[Comments]]</f>
        <v>213612</v>
      </c>
      <c r="M3701">
        <f>bbdd_Social_Media_Trends[[#This Row],[Interactions]]/bbdd_Social_Media_Trends[[#This Row],[Views]]</f>
        <v>7.8778471230324471E-2</v>
      </c>
      <c r="N3701" s="1" t="s">
        <v>22</v>
      </c>
      <c r="O3701" s="4">
        <f t="shared" si="57"/>
        <v>0</v>
      </c>
    </row>
    <row r="3702" spans="1:15">
      <c r="A3702" s="1" t="s">
        <v>3742</v>
      </c>
      <c r="B3702" s="2">
        <v>45002</v>
      </c>
      <c r="C3702" s="13" t="str">
        <f>TEXT(bbdd_Social_Media_Trends[[#This Row],[Post_Date]],"aaaa-mm")</f>
        <v>2023-03</v>
      </c>
      <c r="D3702" s="1" t="s">
        <v>27</v>
      </c>
      <c r="E3702" s="1" t="s">
        <v>46</v>
      </c>
      <c r="F3702" s="1" t="s">
        <v>36</v>
      </c>
      <c r="G3702" s="1" t="s">
        <v>28</v>
      </c>
      <c r="H3702">
        <v>1066125</v>
      </c>
      <c r="I3702">
        <v>188355</v>
      </c>
      <c r="J3702">
        <v>91094</v>
      </c>
      <c r="K3702">
        <v>36292</v>
      </c>
      <c r="L3702">
        <f>bbdd_Social_Media_Trends[[#This Row],[Likes]]+bbdd_Social_Media_Trends[[#This Row],[Shares]]+bbdd_Social_Media_Trends[[#This Row],[Comments]]</f>
        <v>315741</v>
      </c>
      <c r="M3702">
        <f>bbdd_Social_Media_Trends[[#This Row],[Interactions]]/bbdd_Social_Media_Trends[[#This Row],[Views]]</f>
        <v>0.29615758002110448</v>
      </c>
      <c r="N3702" s="1" t="s">
        <v>29</v>
      </c>
      <c r="O3702" s="4">
        <f t="shared" si="57"/>
        <v>0</v>
      </c>
    </row>
    <row r="3703" spans="1:15">
      <c r="A3703" s="1" t="s">
        <v>3743</v>
      </c>
      <c r="B3703" s="2">
        <v>44930</v>
      </c>
      <c r="C3703" s="13" t="str">
        <f>TEXT(bbdd_Social_Media_Trends[[#This Row],[Post_Date]],"aaaa-mm")</f>
        <v>2023-01</v>
      </c>
      <c r="D3703" s="1" t="s">
        <v>27</v>
      </c>
      <c r="E3703" s="1" t="s">
        <v>19</v>
      </c>
      <c r="F3703" s="1" t="s">
        <v>47</v>
      </c>
      <c r="G3703" s="1" t="s">
        <v>25</v>
      </c>
      <c r="H3703">
        <v>1198497</v>
      </c>
      <c r="I3703">
        <v>380580</v>
      </c>
      <c r="J3703">
        <v>69495</v>
      </c>
      <c r="K3703">
        <v>13206</v>
      </c>
      <c r="L3703">
        <f>bbdd_Social_Media_Trends[[#This Row],[Likes]]+bbdd_Social_Media_Trends[[#This Row],[Shares]]+bbdd_Social_Media_Trends[[#This Row],[Comments]]</f>
        <v>463281</v>
      </c>
      <c r="M3703">
        <f>bbdd_Social_Media_Trends[[#This Row],[Interactions]]/bbdd_Social_Media_Trends[[#This Row],[Views]]</f>
        <v>0.3865516559490762</v>
      </c>
      <c r="N3703" s="1" t="s">
        <v>22</v>
      </c>
      <c r="O3703" s="4">
        <f t="shared" si="57"/>
        <v>0</v>
      </c>
    </row>
    <row r="3704" spans="1:15">
      <c r="A3704" s="1" t="s">
        <v>3744</v>
      </c>
      <c r="B3704" s="2">
        <v>44660</v>
      </c>
      <c r="C3704" s="13" t="str">
        <f>TEXT(bbdd_Social_Media_Trends[[#This Row],[Post_Date]],"aaaa-mm")</f>
        <v>2022-04</v>
      </c>
      <c r="D3704" s="1" t="s">
        <v>18</v>
      </c>
      <c r="E3704" s="1" t="s">
        <v>52</v>
      </c>
      <c r="F3704" s="1" t="s">
        <v>20</v>
      </c>
      <c r="G3704" s="1" t="s">
        <v>28</v>
      </c>
      <c r="H3704">
        <v>3358197</v>
      </c>
      <c r="I3704">
        <v>230451</v>
      </c>
      <c r="J3704">
        <v>95429</v>
      </c>
      <c r="K3704">
        <v>22070</v>
      </c>
      <c r="L3704">
        <f>bbdd_Social_Media_Trends[[#This Row],[Likes]]+bbdd_Social_Media_Trends[[#This Row],[Shares]]+bbdd_Social_Media_Trends[[#This Row],[Comments]]</f>
        <v>347950</v>
      </c>
      <c r="M3704">
        <f>bbdd_Social_Media_Trends[[#This Row],[Interactions]]/bbdd_Social_Media_Trends[[#This Row],[Views]]</f>
        <v>0.1036121466370198</v>
      </c>
      <c r="N3704" s="1" t="s">
        <v>16</v>
      </c>
      <c r="O3704" s="4">
        <f t="shared" si="57"/>
        <v>0</v>
      </c>
    </row>
    <row r="3705" spans="1:15">
      <c r="A3705" s="1" t="s">
        <v>3745</v>
      </c>
      <c r="B3705" s="2">
        <v>45070</v>
      </c>
      <c r="C3705" s="13" t="str">
        <f>TEXT(bbdd_Social_Media_Trends[[#This Row],[Post_Date]],"aaaa-mm")</f>
        <v>2023-05</v>
      </c>
      <c r="D3705" s="1" t="s">
        <v>12</v>
      </c>
      <c r="E3705" s="1" t="s">
        <v>31</v>
      </c>
      <c r="F3705" s="1" t="s">
        <v>41</v>
      </c>
      <c r="G3705" s="1" t="s">
        <v>21</v>
      </c>
      <c r="H3705">
        <v>487342</v>
      </c>
      <c r="I3705">
        <v>207862</v>
      </c>
      <c r="J3705">
        <v>37985</v>
      </c>
      <c r="K3705">
        <v>34639</v>
      </c>
      <c r="L3705">
        <f>bbdd_Social_Media_Trends[[#This Row],[Likes]]+bbdd_Social_Media_Trends[[#This Row],[Shares]]+bbdd_Social_Media_Trends[[#This Row],[Comments]]</f>
        <v>280486</v>
      </c>
      <c r="M3705">
        <f>bbdd_Social_Media_Trends[[#This Row],[Interactions]]/bbdd_Social_Media_Trends[[#This Row],[Views]]</f>
        <v>0.57554243221392776</v>
      </c>
      <c r="N3705" s="1" t="s">
        <v>29</v>
      </c>
      <c r="O3705" s="4">
        <f t="shared" si="57"/>
        <v>0</v>
      </c>
    </row>
    <row r="3706" spans="1:15">
      <c r="A3706" s="1" t="s">
        <v>3746</v>
      </c>
      <c r="B3706" s="2">
        <v>44627</v>
      </c>
      <c r="C3706" s="13" t="str">
        <f>TEXT(bbdd_Social_Media_Trends[[#This Row],[Post_Date]],"aaaa-mm")</f>
        <v>2022-03</v>
      </c>
      <c r="D3706" s="1" t="s">
        <v>24</v>
      </c>
      <c r="E3706" s="1" t="s">
        <v>49</v>
      </c>
      <c r="F3706" s="1" t="s">
        <v>32</v>
      </c>
      <c r="G3706" s="1" t="s">
        <v>50</v>
      </c>
      <c r="H3706">
        <v>2563082</v>
      </c>
      <c r="I3706">
        <v>362386</v>
      </c>
      <c r="J3706">
        <v>42588</v>
      </c>
      <c r="K3706">
        <v>8407</v>
      </c>
      <c r="L3706">
        <f>bbdd_Social_Media_Trends[[#This Row],[Likes]]+bbdd_Social_Media_Trends[[#This Row],[Shares]]+bbdd_Social_Media_Trends[[#This Row],[Comments]]</f>
        <v>413381</v>
      </c>
      <c r="M3706">
        <f>bbdd_Social_Media_Trends[[#This Row],[Interactions]]/bbdd_Social_Media_Trends[[#This Row],[Views]]</f>
        <v>0.16128278377359756</v>
      </c>
      <c r="N3706" s="1" t="s">
        <v>29</v>
      </c>
      <c r="O3706" s="4">
        <f t="shared" si="57"/>
        <v>0</v>
      </c>
    </row>
    <row r="3707" spans="1:15">
      <c r="A3707" s="1" t="s">
        <v>3747</v>
      </c>
      <c r="B3707" s="2">
        <v>45162</v>
      </c>
      <c r="C3707" s="13" t="str">
        <f>TEXT(bbdd_Social_Media_Trends[[#This Row],[Post_Date]],"aaaa-mm")</f>
        <v>2023-08</v>
      </c>
      <c r="D3707" s="1" t="s">
        <v>18</v>
      </c>
      <c r="E3707" s="1" t="s">
        <v>49</v>
      </c>
      <c r="F3707" s="1" t="s">
        <v>14</v>
      </c>
      <c r="G3707" s="1" t="s">
        <v>50</v>
      </c>
      <c r="H3707">
        <v>3779546</v>
      </c>
      <c r="I3707">
        <v>165023</v>
      </c>
      <c r="J3707">
        <v>94433</v>
      </c>
      <c r="K3707">
        <v>31987</v>
      </c>
      <c r="L3707">
        <f>bbdd_Social_Media_Trends[[#This Row],[Likes]]+bbdd_Social_Media_Trends[[#This Row],[Shares]]+bbdd_Social_Media_Trends[[#This Row],[Comments]]</f>
        <v>291443</v>
      </c>
      <c r="M3707">
        <f>bbdd_Social_Media_Trends[[#This Row],[Interactions]]/bbdd_Social_Media_Trends[[#This Row],[Views]]</f>
        <v>7.7110584181274686E-2</v>
      </c>
      <c r="N3707" s="1" t="s">
        <v>29</v>
      </c>
      <c r="O3707" s="4">
        <f t="shared" si="57"/>
        <v>0</v>
      </c>
    </row>
    <row r="3708" spans="1:15">
      <c r="A3708" s="1" t="s">
        <v>3748</v>
      </c>
      <c r="B3708" s="2">
        <v>45240</v>
      </c>
      <c r="C3708" s="13" t="str">
        <f>TEXT(bbdd_Social_Media_Trends[[#This Row],[Post_Date]],"aaaa-mm")</f>
        <v>2023-11</v>
      </c>
      <c r="D3708" s="1" t="s">
        <v>24</v>
      </c>
      <c r="E3708" s="1" t="s">
        <v>31</v>
      </c>
      <c r="F3708" s="1" t="s">
        <v>14</v>
      </c>
      <c r="G3708" s="1" t="s">
        <v>60</v>
      </c>
      <c r="H3708">
        <v>3721811</v>
      </c>
      <c r="I3708">
        <v>165042</v>
      </c>
      <c r="J3708">
        <v>49187</v>
      </c>
      <c r="K3708">
        <v>13883</v>
      </c>
      <c r="L3708">
        <f>bbdd_Social_Media_Trends[[#This Row],[Likes]]+bbdd_Social_Media_Trends[[#This Row],[Shares]]+bbdd_Social_Media_Trends[[#This Row],[Comments]]</f>
        <v>228112</v>
      </c>
      <c r="M3708">
        <f>bbdd_Social_Media_Trends[[#This Row],[Interactions]]/bbdd_Social_Media_Trends[[#This Row],[Views]]</f>
        <v>6.1290592133775731E-2</v>
      </c>
      <c r="N3708" s="1" t="s">
        <v>22</v>
      </c>
      <c r="O3708" s="4">
        <f t="shared" si="57"/>
        <v>0</v>
      </c>
    </row>
    <row r="3709" spans="1:15">
      <c r="A3709" s="1" t="s">
        <v>3749</v>
      </c>
      <c r="B3709" s="2">
        <v>45064</v>
      </c>
      <c r="C3709" s="13" t="str">
        <f>TEXT(bbdd_Social_Media_Trends[[#This Row],[Post_Date]],"aaaa-mm")</f>
        <v>2023-05</v>
      </c>
      <c r="D3709" s="1" t="s">
        <v>12</v>
      </c>
      <c r="E3709" s="1" t="s">
        <v>59</v>
      </c>
      <c r="F3709" s="1" t="s">
        <v>47</v>
      </c>
      <c r="G3709" s="1" t="s">
        <v>25</v>
      </c>
      <c r="H3709">
        <v>1832938</v>
      </c>
      <c r="I3709">
        <v>145324</v>
      </c>
      <c r="J3709">
        <v>49725</v>
      </c>
      <c r="K3709">
        <v>26919</v>
      </c>
      <c r="L3709">
        <f>bbdd_Social_Media_Trends[[#This Row],[Likes]]+bbdd_Social_Media_Trends[[#This Row],[Shares]]+bbdd_Social_Media_Trends[[#This Row],[Comments]]</f>
        <v>221968</v>
      </c>
      <c r="M3709">
        <f>bbdd_Social_Media_Trends[[#This Row],[Interactions]]/bbdd_Social_Media_Trends[[#This Row],[Views]]</f>
        <v>0.12109956801593943</v>
      </c>
      <c r="N3709" s="1" t="s">
        <v>16</v>
      </c>
      <c r="O3709" s="4">
        <f t="shared" si="57"/>
        <v>0</v>
      </c>
    </row>
    <row r="3710" spans="1:15">
      <c r="A3710" s="1" t="s">
        <v>3750</v>
      </c>
      <c r="B3710" s="2">
        <v>45242</v>
      </c>
      <c r="C3710" s="13" t="str">
        <f>TEXT(bbdd_Social_Media_Trends[[#This Row],[Post_Date]],"aaaa-mm")</f>
        <v>2023-11</v>
      </c>
      <c r="D3710" s="1" t="s">
        <v>18</v>
      </c>
      <c r="E3710" s="1" t="s">
        <v>46</v>
      </c>
      <c r="F3710" s="1" t="s">
        <v>20</v>
      </c>
      <c r="G3710" s="1" t="s">
        <v>15</v>
      </c>
      <c r="H3710">
        <v>4513361</v>
      </c>
      <c r="I3710">
        <v>247785</v>
      </c>
      <c r="J3710">
        <v>75690</v>
      </c>
      <c r="K3710">
        <v>4772</v>
      </c>
      <c r="L3710">
        <f>bbdd_Social_Media_Trends[[#This Row],[Likes]]+bbdd_Social_Media_Trends[[#This Row],[Shares]]+bbdd_Social_Media_Trends[[#This Row],[Comments]]</f>
        <v>328247</v>
      </c>
      <c r="M3710">
        <f>bbdd_Social_Media_Trends[[#This Row],[Interactions]]/bbdd_Social_Media_Trends[[#This Row],[Views]]</f>
        <v>7.2727840737756191E-2</v>
      </c>
      <c r="N3710" s="1" t="s">
        <v>29</v>
      </c>
      <c r="O3710" s="4">
        <f t="shared" si="57"/>
        <v>0</v>
      </c>
    </row>
    <row r="3711" spans="1:15">
      <c r="A3711" s="1" t="s">
        <v>3751</v>
      </c>
      <c r="B3711" s="2">
        <v>44824</v>
      </c>
      <c r="C3711" s="13" t="str">
        <f>TEXT(bbdd_Social_Media_Trends[[#This Row],[Post_Date]],"aaaa-mm")</f>
        <v>2022-09</v>
      </c>
      <c r="D3711" s="1" t="s">
        <v>27</v>
      </c>
      <c r="E3711" s="1" t="s">
        <v>52</v>
      </c>
      <c r="F3711" s="1" t="s">
        <v>36</v>
      </c>
      <c r="G3711" s="1" t="s">
        <v>21</v>
      </c>
      <c r="H3711">
        <v>1955706</v>
      </c>
      <c r="I3711">
        <v>361088</v>
      </c>
      <c r="J3711">
        <v>80015</v>
      </c>
      <c r="K3711">
        <v>8735</v>
      </c>
      <c r="L3711">
        <f>bbdd_Social_Media_Trends[[#This Row],[Likes]]+bbdd_Social_Media_Trends[[#This Row],[Shares]]+bbdd_Social_Media_Trends[[#This Row],[Comments]]</f>
        <v>449838</v>
      </c>
      <c r="M3711">
        <f>bbdd_Social_Media_Trends[[#This Row],[Interactions]]/bbdd_Social_Media_Trends[[#This Row],[Views]]</f>
        <v>0.23001310012854692</v>
      </c>
      <c r="N3711" s="1" t="s">
        <v>16</v>
      </c>
      <c r="O3711" s="4">
        <f t="shared" si="57"/>
        <v>0</v>
      </c>
    </row>
    <row r="3712" spans="1:15">
      <c r="A3712" s="1" t="s">
        <v>3752</v>
      </c>
      <c r="B3712" s="2">
        <v>44710</v>
      </c>
      <c r="C3712" s="13" t="str">
        <f>TEXT(bbdd_Social_Media_Trends[[#This Row],[Post_Date]],"aaaa-mm")</f>
        <v>2022-05</v>
      </c>
      <c r="D3712" s="1" t="s">
        <v>24</v>
      </c>
      <c r="E3712" s="1" t="s">
        <v>35</v>
      </c>
      <c r="F3712" s="1" t="s">
        <v>32</v>
      </c>
      <c r="G3712" s="1" t="s">
        <v>21</v>
      </c>
      <c r="H3712">
        <v>128846</v>
      </c>
      <c r="I3712">
        <v>69446</v>
      </c>
      <c r="J3712">
        <v>99612</v>
      </c>
      <c r="K3712">
        <v>12359</v>
      </c>
      <c r="L3712">
        <f>bbdd_Social_Media_Trends[[#This Row],[Likes]]+bbdd_Social_Media_Trends[[#This Row],[Shares]]+bbdd_Social_Media_Trends[[#This Row],[Comments]]</f>
        <v>181417</v>
      </c>
      <c r="M3712">
        <f>bbdd_Social_Media_Trends[[#This Row],[Interactions]]/bbdd_Social_Media_Trends[[#This Row],[Views]]</f>
        <v>1.40801421852444</v>
      </c>
      <c r="N3712" s="1" t="s">
        <v>16</v>
      </c>
      <c r="O3712" s="4">
        <f t="shared" si="57"/>
        <v>0</v>
      </c>
    </row>
    <row r="3713" spans="1:15">
      <c r="A3713" s="1" t="s">
        <v>3753</v>
      </c>
      <c r="B3713" s="2">
        <v>44891</v>
      </c>
      <c r="C3713" s="13" t="str">
        <f>TEXT(bbdd_Social_Media_Trends[[#This Row],[Post_Date]],"aaaa-mm")</f>
        <v>2022-11</v>
      </c>
      <c r="D3713" s="1" t="s">
        <v>12</v>
      </c>
      <c r="E3713" s="1" t="s">
        <v>35</v>
      </c>
      <c r="F3713" s="1" t="s">
        <v>32</v>
      </c>
      <c r="G3713" s="1" t="s">
        <v>60</v>
      </c>
      <c r="H3713">
        <v>704114</v>
      </c>
      <c r="I3713">
        <v>322337</v>
      </c>
      <c r="J3713">
        <v>98094</v>
      </c>
      <c r="K3713">
        <v>44086</v>
      </c>
      <c r="L3713">
        <f>bbdd_Social_Media_Trends[[#This Row],[Likes]]+bbdd_Social_Media_Trends[[#This Row],[Shares]]+bbdd_Social_Media_Trends[[#This Row],[Comments]]</f>
        <v>464517</v>
      </c>
      <c r="M3713">
        <f>bbdd_Social_Media_Trends[[#This Row],[Interactions]]/bbdd_Social_Media_Trends[[#This Row],[Views]]</f>
        <v>0.65971845468205437</v>
      </c>
      <c r="N3713" s="1" t="s">
        <v>22</v>
      </c>
      <c r="O3713" s="4">
        <f t="shared" si="57"/>
        <v>0</v>
      </c>
    </row>
    <row r="3714" spans="1:15">
      <c r="A3714" s="1" t="s">
        <v>3754</v>
      </c>
      <c r="B3714" s="2">
        <v>45262</v>
      </c>
      <c r="C3714" s="13" t="str">
        <f>TEXT(bbdd_Social_Media_Trends[[#This Row],[Post_Date]],"aaaa-mm")</f>
        <v>2023-12</v>
      </c>
      <c r="D3714" s="1" t="s">
        <v>27</v>
      </c>
      <c r="E3714" s="1" t="s">
        <v>57</v>
      </c>
      <c r="F3714" s="1" t="s">
        <v>20</v>
      </c>
      <c r="G3714" s="1" t="s">
        <v>25</v>
      </c>
      <c r="H3714">
        <v>4056382</v>
      </c>
      <c r="I3714">
        <v>117226</v>
      </c>
      <c r="J3714">
        <v>18306</v>
      </c>
      <c r="K3714">
        <v>30080</v>
      </c>
      <c r="L3714">
        <f>bbdd_Social_Media_Trends[[#This Row],[Likes]]+bbdd_Social_Media_Trends[[#This Row],[Shares]]+bbdd_Social_Media_Trends[[#This Row],[Comments]]</f>
        <v>165612</v>
      </c>
      <c r="M3714">
        <f>bbdd_Social_Media_Trends[[#This Row],[Interactions]]/bbdd_Social_Media_Trends[[#This Row],[Views]]</f>
        <v>4.082751575172161E-2</v>
      </c>
      <c r="N3714" s="1" t="s">
        <v>16</v>
      </c>
      <c r="O3714" s="4">
        <f t="shared" ref="O3714:O3777" si="58">IF(ISERROR(VLOOKUP(A3714,A3715:A8712,1,FALSE)),0, 1)</f>
        <v>0</v>
      </c>
    </row>
    <row r="3715" spans="1:15">
      <c r="A3715" s="1" t="s">
        <v>3755</v>
      </c>
      <c r="B3715" s="2">
        <v>44612</v>
      </c>
      <c r="C3715" s="13" t="str">
        <f>TEXT(bbdd_Social_Media_Trends[[#This Row],[Post_Date]],"aaaa-mm")</f>
        <v>2022-02</v>
      </c>
      <c r="D3715" s="1" t="s">
        <v>27</v>
      </c>
      <c r="E3715" s="1" t="s">
        <v>13</v>
      </c>
      <c r="F3715" s="1" t="s">
        <v>32</v>
      </c>
      <c r="G3715" s="1" t="s">
        <v>50</v>
      </c>
      <c r="H3715">
        <v>475805</v>
      </c>
      <c r="I3715">
        <v>301526</v>
      </c>
      <c r="J3715">
        <v>19765</v>
      </c>
      <c r="K3715">
        <v>33905</v>
      </c>
      <c r="L3715">
        <f>bbdd_Social_Media_Trends[[#This Row],[Likes]]+bbdd_Social_Media_Trends[[#This Row],[Shares]]+bbdd_Social_Media_Trends[[#This Row],[Comments]]</f>
        <v>355196</v>
      </c>
      <c r="M3715">
        <f>bbdd_Social_Media_Trends[[#This Row],[Interactions]]/bbdd_Social_Media_Trends[[#This Row],[Views]]</f>
        <v>0.74651590462479378</v>
      </c>
      <c r="N3715" s="1" t="s">
        <v>29</v>
      </c>
      <c r="O3715" s="4">
        <f t="shared" si="58"/>
        <v>0</v>
      </c>
    </row>
    <row r="3716" spans="1:15">
      <c r="A3716" s="1" t="s">
        <v>3756</v>
      </c>
      <c r="B3716" s="2">
        <v>44697</v>
      </c>
      <c r="C3716" s="13" t="str">
        <f>TEXT(bbdd_Social_Media_Trends[[#This Row],[Post_Date]],"aaaa-mm")</f>
        <v>2022-05</v>
      </c>
      <c r="D3716" s="1" t="s">
        <v>24</v>
      </c>
      <c r="E3716" s="1" t="s">
        <v>39</v>
      </c>
      <c r="F3716" s="1" t="s">
        <v>41</v>
      </c>
      <c r="G3716" s="1" t="s">
        <v>44</v>
      </c>
      <c r="H3716">
        <v>4086861</v>
      </c>
      <c r="I3716">
        <v>127508</v>
      </c>
      <c r="J3716">
        <v>32493</v>
      </c>
      <c r="K3716">
        <v>49827</v>
      </c>
      <c r="L3716">
        <f>bbdd_Social_Media_Trends[[#This Row],[Likes]]+bbdd_Social_Media_Trends[[#This Row],[Shares]]+bbdd_Social_Media_Trends[[#This Row],[Comments]]</f>
        <v>209828</v>
      </c>
      <c r="M3716">
        <f>bbdd_Social_Media_Trends[[#This Row],[Interactions]]/bbdd_Social_Media_Trends[[#This Row],[Views]]</f>
        <v>5.1342093601911103E-2</v>
      </c>
      <c r="N3716" s="1" t="s">
        <v>29</v>
      </c>
      <c r="O3716" s="4">
        <f t="shared" si="58"/>
        <v>0</v>
      </c>
    </row>
    <row r="3717" spans="1:15">
      <c r="A3717" s="1" t="s">
        <v>3757</v>
      </c>
      <c r="B3717" s="2">
        <v>44951</v>
      </c>
      <c r="C3717" s="13" t="str">
        <f>TEXT(bbdd_Social_Media_Trends[[#This Row],[Post_Date]],"aaaa-mm")</f>
        <v>2023-01</v>
      </c>
      <c r="D3717" s="1" t="s">
        <v>24</v>
      </c>
      <c r="E3717" s="1" t="s">
        <v>59</v>
      </c>
      <c r="F3717" s="1" t="s">
        <v>32</v>
      </c>
      <c r="G3717" s="1" t="s">
        <v>25</v>
      </c>
      <c r="H3717">
        <v>3315249</v>
      </c>
      <c r="I3717">
        <v>385207</v>
      </c>
      <c r="J3717">
        <v>77152</v>
      </c>
      <c r="K3717">
        <v>46378</v>
      </c>
      <c r="L3717">
        <f>bbdd_Social_Media_Trends[[#This Row],[Likes]]+bbdd_Social_Media_Trends[[#This Row],[Shares]]+bbdd_Social_Media_Trends[[#This Row],[Comments]]</f>
        <v>508737</v>
      </c>
      <c r="M3717">
        <f>bbdd_Social_Media_Trends[[#This Row],[Interactions]]/bbdd_Social_Media_Trends[[#This Row],[Views]]</f>
        <v>0.15345363198963335</v>
      </c>
      <c r="N3717" s="1" t="s">
        <v>22</v>
      </c>
      <c r="O3717" s="4">
        <f t="shared" si="58"/>
        <v>0</v>
      </c>
    </row>
    <row r="3718" spans="1:15">
      <c r="A3718" s="1" t="s">
        <v>3758</v>
      </c>
      <c r="B3718" s="2">
        <v>44883</v>
      </c>
      <c r="C3718" s="13" t="str">
        <f>TEXT(bbdd_Social_Media_Trends[[#This Row],[Post_Date]],"aaaa-mm")</f>
        <v>2022-11</v>
      </c>
      <c r="D3718" s="1" t="s">
        <v>12</v>
      </c>
      <c r="E3718" s="1" t="s">
        <v>31</v>
      </c>
      <c r="F3718" s="1" t="s">
        <v>36</v>
      </c>
      <c r="G3718" s="1" t="s">
        <v>25</v>
      </c>
      <c r="H3718">
        <v>1685730</v>
      </c>
      <c r="I3718">
        <v>204532</v>
      </c>
      <c r="J3718">
        <v>89445</v>
      </c>
      <c r="K3718">
        <v>26135</v>
      </c>
      <c r="L3718">
        <f>bbdd_Social_Media_Trends[[#This Row],[Likes]]+bbdd_Social_Media_Trends[[#This Row],[Shares]]+bbdd_Social_Media_Trends[[#This Row],[Comments]]</f>
        <v>320112</v>
      </c>
      <c r="M3718">
        <f>bbdd_Social_Media_Trends[[#This Row],[Interactions]]/bbdd_Social_Media_Trends[[#This Row],[Views]]</f>
        <v>0.18989517894324714</v>
      </c>
      <c r="N3718" s="1" t="s">
        <v>16</v>
      </c>
      <c r="O3718" s="4">
        <f t="shared" si="58"/>
        <v>0</v>
      </c>
    </row>
    <row r="3719" spans="1:15">
      <c r="A3719" s="1" t="s">
        <v>3759</v>
      </c>
      <c r="B3719" s="2">
        <v>45151</v>
      </c>
      <c r="C3719" s="13" t="str">
        <f>TEXT(bbdd_Social_Media_Trends[[#This Row],[Post_Date]],"aaaa-mm")</f>
        <v>2023-08</v>
      </c>
      <c r="D3719" s="1" t="s">
        <v>27</v>
      </c>
      <c r="E3719" s="1" t="s">
        <v>31</v>
      </c>
      <c r="F3719" s="1" t="s">
        <v>36</v>
      </c>
      <c r="G3719" s="1" t="s">
        <v>25</v>
      </c>
      <c r="H3719">
        <v>393968</v>
      </c>
      <c r="I3719">
        <v>399795</v>
      </c>
      <c r="J3719">
        <v>93583</v>
      </c>
      <c r="K3719">
        <v>35968</v>
      </c>
      <c r="L3719">
        <f>bbdd_Social_Media_Trends[[#This Row],[Likes]]+bbdd_Social_Media_Trends[[#This Row],[Shares]]+bbdd_Social_Media_Trends[[#This Row],[Comments]]</f>
        <v>529346</v>
      </c>
      <c r="M3719">
        <f>bbdd_Social_Media_Trends[[#This Row],[Interactions]]/bbdd_Social_Media_Trends[[#This Row],[Views]]</f>
        <v>1.3436268935548066</v>
      </c>
      <c r="N3719" s="1" t="s">
        <v>16</v>
      </c>
      <c r="O3719" s="4">
        <f t="shared" si="58"/>
        <v>0</v>
      </c>
    </row>
    <row r="3720" spans="1:15">
      <c r="A3720" s="1" t="s">
        <v>3760</v>
      </c>
      <c r="B3720" s="2">
        <v>45099</v>
      </c>
      <c r="C3720" s="13" t="str">
        <f>TEXT(bbdd_Social_Media_Trends[[#This Row],[Post_Date]],"aaaa-mm")</f>
        <v>2023-06</v>
      </c>
      <c r="D3720" s="1" t="s">
        <v>18</v>
      </c>
      <c r="E3720" s="1" t="s">
        <v>19</v>
      </c>
      <c r="F3720" s="1" t="s">
        <v>47</v>
      </c>
      <c r="G3720" s="1" t="s">
        <v>28</v>
      </c>
      <c r="H3720">
        <v>1794640</v>
      </c>
      <c r="I3720">
        <v>12648</v>
      </c>
      <c r="J3720">
        <v>44721</v>
      </c>
      <c r="K3720">
        <v>13884</v>
      </c>
      <c r="L3720">
        <f>bbdd_Social_Media_Trends[[#This Row],[Likes]]+bbdd_Social_Media_Trends[[#This Row],[Shares]]+bbdd_Social_Media_Trends[[#This Row],[Comments]]</f>
        <v>71253</v>
      </c>
      <c r="M3720">
        <f>bbdd_Social_Media_Trends[[#This Row],[Interactions]]/bbdd_Social_Media_Trends[[#This Row],[Views]]</f>
        <v>3.9703227388222705E-2</v>
      </c>
      <c r="N3720" s="1" t="s">
        <v>29</v>
      </c>
      <c r="O3720" s="4">
        <f t="shared" si="58"/>
        <v>0</v>
      </c>
    </row>
    <row r="3721" spans="1:15">
      <c r="A3721" s="1" t="s">
        <v>3761</v>
      </c>
      <c r="B3721" s="2">
        <v>45123</v>
      </c>
      <c r="C3721" s="13" t="str">
        <f>TEXT(bbdd_Social_Media_Trends[[#This Row],[Post_Date]],"aaaa-mm")</f>
        <v>2023-07</v>
      </c>
      <c r="D3721" s="1" t="s">
        <v>18</v>
      </c>
      <c r="E3721" s="1" t="s">
        <v>19</v>
      </c>
      <c r="F3721" s="1" t="s">
        <v>32</v>
      </c>
      <c r="G3721" s="1" t="s">
        <v>37</v>
      </c>
      <c r="H3721">
        <v>3179233</v>
      </c>
      <c r="I3721">
        <v>185039</v>
      </c>
      <c r="J3721">
        <v>69942</v>
      </c>
      <c r="K3721">
        <v>48453</v>
      </c>
      <c r="L3721">
        <f>bbdd_Social_Media_Trends[[#This Row],[Likes]]+bbdd_Social_Media_Trends[[#This Row],[Shares]]+bbdd_Social_Media_Trends[[#This Row],[Comments]]</f>
        <v>303434</v>
      </c>
      <c r="M3721">
        <f>bbdd_Social_Media_Trends[[#This Row],[Interactions]]/bbdd_Social_Media_Trends[[#This Row],[Views]]</f>
        <v>9.5442517110258987E-2</v>
      </c>
      <c r="N3721" s="1" t="s">
        <v>29</v>
      </c>
      <c r="O3721" s="4">
        <f t="shared" si="58"/>
        <v>0</v>
      </c>
    </row>
    <row r="3722" spans="1:15">
      <c r="A3722" s="1" t="s">
        <v>3762</v>
      </c>
      <c r="B3722" s="2">
        <v>45174</v>
      </c>
      <c r="C3722" s="13" t="str">
        <f>TEXT(bbdd_Social_Media_Trends[[#This Row],[Post_Date]],"aaaa-mm")</f>
        <v>2023-09</v>
      </c>
      <c r="D3722" s="1" t="s">
        <v>24</v>
      </c>
      <c r="E3722" s="1" t="s">
        <v>59</v>
      </c>
      <c r="F3722" s="1" t="s">
        <v>14</v>
      </c>
      <c r="G3722" s="1" t="s">
        <v>28</v>
      </c>
      <c r="H3722">
        <v>2112062</v>
      </c>
      <c r="I3722">
        <v>123124</v>
      </c>
      <c r="J3722">
        <v>70698</v>
      </c>
      <c r="K3722">
        <v>21339</v>
      </c>
      <c r="L3722">
        <f>bbdd_Social_Media_Trends[[#This Row],[Likes]]+bbdd_Social_Media_Trends[[#This Row],[Shares]]+bbdd_Social_Media_Trends[[#This Row],[Comments]]</f>
        <v>215161</v>
      </c>
      <c r="M3722">
        <f>bbdd_Social_Media_Trends[[#This Row],[Interactions]]/bbdd_Social_Media_Trends[[#This Row],[Views]]</f>
        <v>0.10187248291006609</v>
      </c>
      <c r="N3722" s="1" t="s">
        <v>16</v>
      </c>
      <c r="O3722" s="4">
        <f t="shared" si="58"/>
        <v>0</v>
      </c>
    </row>
    <row r="3723" spans="1:15">
      <c r="A3723" s="1" t="s">
        <v>3763</v>
      </c>
      <c r="B3723" s="2">
        <v>45200</v>
      </c>
      <c r="C3723" s="13" t="str">
        <f>TEXT(bbdd_Social_Media_Trends[[#This Row],[Post_Date]],"aaaa-mm")</f>
        <v>2023-10</v>
      </c>
      <c r="D3723" s="1" t="s">
        <v>27</v>
      </c>
      <c r="E3723" s="1" t="s">
        <v>19</v>
      </c>
      <c r="F3723" s="1" t="s">
        <v>41</v>
      </c>
      <c r="G3723" s="1" t="s">
        <v>15</v>
      </c>
      <c r="H3723">
        <v>4010273</v>
      </c>
      <c r="I3723">
        <v>247450</v>
      </c>
      <c r="J3723">
        <v>19950</v>
      </c>
      <c r="K3723">
        <v>8264</v>
      </c>
      <c r="L3723">
        <f>bbdd_Social_Media_Trends[[#This Row],[Likes]]+bbdd_Social_Media_Trends[[#This Row],[Shares]]+bbdd_Social_Media_Trends[[#This Row],[Comments]]</f>
        <v>275664</v>
      </c>
      <c r="M3723">
        <f>bbdd_Social_Media_Trends[[#This Row],[Interactions]]/bbdd_Social_Media_Trends[[#This Row],[Views]]</f>
        <v>6.8739459882157655E-2</v>
      </c>
      <c r="N3723" s="1" t="s">
        <v>16</v>
      </c>
      <c r="O3723" s="4">
        <f t="shared" si="58"/>
        <v>0</v>
      </c>
    </row>
    <row r="3724" spans="1:15">
      <c r="A3724" s="1" t="s">
        <v>3764</v>
      </c>
      <c r="B3724" s="2">
        <v>44807</v>
      </c>
      <c r="C3724" s="13" t="str">
        <f>TEXT(bbdd_Social_Media_Trends[[#This Row],[Post_Date]],"aaaa-mm")</f>
        <v>2022-09</v>
      </c>
      <c r="D3724" s="1" t="s">
        <v>27</v>
      </c>
      <c r="E3724" s="1" t="s">
        <v>52</v>
      </c>
      <c r="F3724" s="1" t="s">
        <v>47</v>
      </c>
      <c r="G3724" s="1" t="s">
        <v>60</v>
      </c>
      <c r="H3724">
        <v>4172550</v>
      </c>
      <c r="I3724">
        <v>437895</v>
      </c>
      <c r="J3724">
        <v>11878</v>
      </c>
      <c r="K3724">
        <v>22267</v>
      </c>
      <c r="L3724">
        <f>bbdd_Social_Media_Trends[[#This Row],[Likes]]+bbdd_Social_Media_Trends[[#This Row],[Shares]]+bbdd_Social_Media_Trends[[#This Row],[Comments]]</f>
        <v>472040</v>
      </c>
      <c r="M3724">
        <f>bbdd_Social_Media_Trends[[#This Row],[Interactions]]/bbdd_Social_Media_Trends[[#This Row],[Views]]</f>
        <v>0.11312986063678086</v>
      </c>
      <c r="N3724" s="1" t="s">
        <v>29</v>
      </c>
      <c r="O3724" s="4">
        <f t="shared" si="58"/>
        <v>0</v>
      </c>
    </row>
    <row r="3725" spans="1:15">
      <c r="A3725" s="1" t="s">
        <v>3765</v>
      </c>
      <c r="B3725" s="2">
        <v>45167</v>
      </c>
      <c r="C3725" s="13" t="str">
        <f>TEXT(bbdd_Social_Media_Trends[[#This Row],[Post_Date]],"aaaa-mm")</f>
        <v>2023-08</v>
      </c>
      <c r="D3725" s="1" t="s">
        <v>27</v>
      </c>
      <c r="E3725" s="1" t="s">
        <v>52</v>
      </c>
      <c r="F3725" s="1" t="s">
        <v>14</v>
      </c>
      <c r="G3725" s="1" t="s">
        <v>44</v>
      </c>
      <c r="H3725">
        <v>2400911</v>
      </c>
      <c r="I3725">
        <v>46562</v>
      </c>
      <c r="J3725">
        <v>36026</v>
      </c>
      <c r="K3725">
        <v>24905</v>
      </c>
      <c r="L3725">
        <f>bbdd_Social_Media_Trends[[#This Row],[Likes]]+bbdd_Social_Media_Trends[[#This Row],[Shares]]+bbdd_Social_Media_Trends[[#This Row],[Comments]]</f>
        <v>107493</v>
      </c>
      <c r="M3725">
        <f>bbdd_Social_Media_Trends[[#This Row],[Interactions]]/bbdd_Social_Media_Trends[[#This Row],[Views]]</f>
        <v>4.4771755387850692E-2</v>
      </c>
      <c r="N3725" s="1" t="s">
        <v>29</v>
      </c>
      <c r="O3725" s="4">
        <f t="shared" si="58"/>
        <v>0</v>
      </c>
    </row>
    <row r="3726" spans="1:15">
      <c r="A3726" s="1" t="s">
        <v>3766</v>
      </c>
      <c r="B3726" s="2">
        <v>44975</v>
      </c>
      <c r="C3726" s="13" t="str">
        <f>TEXT(bbdd_Social_Media_Trends[[#This Row],[Post_Date]],"aaaa-mm")</f>
        <v>2023-02</v>
      </c>
      <c r="D3726" s="1" t="s">
        <v>27</v>
      </c>
      <c r="E3726" s="1" t="s">
        <v>39</v>
      </c>
      <c r="F3726" s="1" t="s">
        <v>14</v>
      </c>
      <c r="G3726" s="1" t="s">
        <v>21</v>
      </c>
      <c r="H3726">
        <v>2694418</v>
      </c>
      <c r="I3726">
        <v>415576</v>
      </c>
      <c r="J3726">
        <v>79914</v>
      </c>
      <c r="K3726">
        <v>6931</v>
      </c>
      <c r="L3726">
        <f>bbdd_Social_Media_Trends[[#This Row],[Likes]]+bbdd_Social_Media_Trends[[#This Row],[Shares]]+bbdd_Social_Media_Trends[[#This Row],[Comments]]</f>
        <v>502421</v>
      </c>
      <c r="M3726">
        <f>bbdd_Social_Media_Trends[[#This Row],[Interactions]]/bbdd_Social_Media_Trends[[#This Row],[Views]]</f>
        <v>0.18646735584456459</v>
      </c>
      <c r="N3726" s="1" t="s">
        <v>16</v>
      </c>
      <c r="O3726" s="4">
        <f t="shared" si="58"/>
        <v>0</v>
      </c>
    </row>
    <row r="3727" spans="1:15">
      <c r="A3727" s="1" t="s">
        <v>3767</v>
      </c>
      <c r="B3727" s="2">
        <v>44569</v>
      </c>
      <c r="C3727" s="13" t="str">
        <f>TEXT(bbdd_Social_Media_Trends[[#This Row],[Post_Date]],"aaaa-mm")</f>
        <v>2022-01</v>
      </c>
      <c r="D3727" s="1" t="s">
        <v>12</v>
      </c>
      <c r="E3727" s="1" t="s">
        <v>13</v>
      </c>
      <c r="F3727" s="1" t="s">
        <v>32</v>
      </c>
      <c r="G3727" s="1" t="s">
        <v>50</v>
      </c>
      <c r="H3727">
        <v>664480</v>
      </c>
      <c r="I3727">
        <v>402282</v>
      </c>
      <c r="J3727">
        <v>61942</v>
      </c>
      <c r="K3727">
        <v>49243</v>
      </c>
      <c r="L3727">
        <f>bbdd_Social_Media_Trends[[#This Row],[Likes]]+bbdd_Social_Media_Trends[[#This Row],[Shares]]+bbdd_Social_Media_Trends[[#This Row],[Comments]]</f>
        <v>513467</v>
      </c>
      <c r="M3727">
        <f>bbdd_Social_Media_Trends[[#This Row],[Interactions]]/bbdd_Social_Media_Trends[[#This Row],[Views]]</f>
        <v>0.77273507103298822</v>
      </c>
      <c r="N3727" s="1" t="s">
        <v>16</v>
      </c>
      <c r="O3727" s="4">
        <f t="shared" si="58"/>
        <v>0</v>
      </c>
    </row>
    <row r="3728" spans="1:15">
      <c r="A3728" s="1" t="s">
        <v>3768</v>
      </c>
      <c r="B3728" s="2">
        <v>44579</v>
      </c>
      <c r="C3728" s="13" t="str">
        <f>TEXT(bbdd_Social_Media_Trends[[#This Row],[Post_Date]],"aaaa-mm")</f>
        <v>2022-01</v>
      </c>
      <c r="D3728" s="1" t="s">
        <v>18</v>
      </c>
      <c r="E3728" s="1" t="s">
        <v>57</v>
      </c>
      <c r="F3728" s="1" t="s">
        <v>36</v>
      </c>
      <c r="G3728" s="1" t="s">
        <v>50</v>
      </c>
      <c r="H3728">
        <v>4165773</v>
      </c>
      <c r="I3728">
        <v>34145</v>
      </c>
      <c r="J3728">
        <v>78128</v>
      </c>
      <c r="K3728">
        <v>48750</v>
      </c>
      <c r="L3728">
        <f>bbdd_Social_Media_Trends[[#This Row],[Likes]]+bbdd_Social_Media_Trends[[#This Row],[Shares]]+bbdd_Social_Media_Trends[[#This Row],[Comments]]</f>
        <v>161023</v>
      </c>
      <c r="M3728">
        <f>bbdd_Social_Media_Trends[[#This Row],[Interactions]]/bbdd_Social_Media_Trends[[#This Row],[Views]]</f>
        <v>3.8653810469269446E-2</v>
      </c>
      <c r="N3728" s="1" t="s">
        <v>22</v>
      </c>
      <c r="O3728" s="4">
        <f t="shared" si="58"/>
        <v>0</v>
      </c>
    </row>
    <row r="3729" spans="1:15">
      <c r="A3729" s="1" t="s">
        <v>3769</v>
      </c>
      <c r="B3729" s="2">
        <v>45051</v>
      </c>
      <c r="C3729" s="13" t="str">
        <f>TEXT(bbdd_Social_Media_Trends[[#This Row],[Post_Date]],"aaaa-mm")</f>
        <v>2023-05</v>
      </c>
      <c r="D3729" s="1" t="s">
        <v>18</v>
      </c>
      <c r="E3729" s="1" t="s">
        <v>19</v>
      </c>
      <c r="F3729" s="1" t="s">
        <v>20</v>
      </c>
      <c r="G3729" s="1" t="s">
        <v>15</v>
      </c>
      <c r="H3729">
        <v>211233</v>
      </c>
      <c r="I3729">
        <v>238589</v>
      </c>
      <c r="J3729">
        <v>20953</v>
      </c>
      <c r="K3729">
        <v>15318</v>
      </c>
      <c r="L3729">
        <f>bbdd_Social_Media_Trends[[#This Row],[Likes]]+bbdd_Social_Media_Trends[[#This Row],[Shares]]+bbdd_Social_Media_Trends[[#This Row],[Comments]]</f>
        <v>274860</v>
      </c>
      <c r="M3729">
        <f>bbdd_Social_Media_Trends[[#This Row],[Interactions]]/bbdd_Social_Media_Trends[[#This Row],[Views]]</f>
        <v>1.3012171393674283</v>
      </c>
      <c r="N3729" s="1" t="s">
        <v>29</v>
      </c>
      <c r="O3729" s="4">
        <f t="shared" si="58"/>
        <v>0</v>
      </c>
    </row>
    <row r="3730" spans="1:15">
      <c r="A3730" s="1" t="s">
        <v>3770</v>
      </c>
      <c r="B3730" s="2">
        <v>44944</v>
      </c>
      <c r="C3730" s="13" t="str">
        <f>TEXT(bbdd_Social_Media_Trends[[#This Row],[Post_Date]],"aaaa-mm")</f>
        <v>2023-01</v>
      </c>
      <c r="D3730" s="1" t="s">
        <v>24</v>
      </c>
      <c r="E3730" s="1" t="s">
        <v>39</v>
      </c>
      <c r="F3730" s="1" t="s">
        <v>20</v>
      </c>
      <c r="G3730" s="1" t="s">
        <v>50</v>
      </c>
      <c r="H3730">
        <v>180512</v>
      </c>
      <c r="I3730">
        <v>402033</v>
      </c>
      <c r="J3730">
        <v>81295</v>
      </c>
      <c r="K3730">
        <v>28799</v>
      </c>
      <c r="L3730">
        <f>bbdd_Social_Media_Trends[[#This Row],[Likes]]+bbdd_Social_Media_Trends[[#This Row],[Shares]]+bbdd_Social_Media_Trends[[#This Row],[Comments]]</f>
        <v>512127</v>
      </c>
      <c r="M3730">
        <f>bbdd_Social_Media_Trends[[#This Row],[Interactions]]/bbdd_Social_Media_Trends[[#This Row],[Views]]</f>
        <v>2.8370800833185603</v>
      </c>
      <c r="N3730" s="1" t="s">
        <v>29</v>
      </c>
      <c r="O3730" s="4">
        <f t="shared" si="58"/>
        <v>0</v>
      </c>
    </row>
    <row r="3731" spans="1:15">
      <c r="A3731" s="1" t="s">
        <v>3771</v>
      </c>
      <c r="B3731" s="2">
        <v>45205</v>
      </c>
      <c r="C3731" s="13" t="str">
        <f>TEXT(bbdd_Social_Media_Trends[[#This Row],[Post_Date]],"aaaa-mm")</f>
        <v>2023-10</v>
      </c>
      <c r="D3731" s="1" t="s">
        <v>12</v>
      </c>
      <c r="E3731" s="1" t="s">
        <v>39</v>
      </c>
      <c r="F3731" s="1" t="s">
        <v>20</v>
      </c>
      <c r="G3731" s="1" t="s">
        <v>44</v>
      </c>
      <c r="H3731">
        <v>105048</v>
      </c>
      <c r="I3731">
        <v>249834</v>
      </c>
      <c r="J3731">
        <v>80882</v>
      </c>
      <c r="K3731">
        <v>16599</v>
      </c>
      <c r="L3731">
        <f>bbdd_Social_Media_Trends[[#This Row],[Likes]]+bbdd_Social_Media_Trends[[#This Row],[Shares]]+bbdd_Social_Media_Trends[[#This Row],[Comments]]</f>
        <v>347315</v>
      </c>
      <c r="M3731">
        <f>bbdd_Social_Media_Trends[[#This Row],[Interactions]]/bbdd_Social_Media_Trends[[#This Row],[Views]]</f>
        <v>3.3062504759728886</v>
      </c>
      <c r="N3731" s="1" t="s">
        <v>22</v>
      </c>
      <c r="O3731" s="4">
        <f t="shared" si="58"/>
        <v>0</v>
      </c>
    </row>
    <row r="3732" spans="1:15">
      <c r="A3732" s="1" t="s">
        <v>3772</v>
      </c>
      <c r="B3732" s="2">
        <v>45161</v>
      </c>
      <c r="C3732" s="13" t="str">
        <f>TEXT(bbdd_Social_Media_Trends[[#This Row],[Post_Date]],"aaaa-mm")</f>
        <v>2023-08</v>
      </c>
      <c r="D3732" s="1" t="s">
        <v>24</v>
      </c>
      <c r="E3732" s="1" t="s">
        <v>19</v>
      </c>
      <c r="F3732" s="1" t="s">
        <v>36</v>
      </c>
      <c r="G3732" s="1" t="s">
        <v>15</v>
      </c>
      <c r="H3732">
        <v>3207258</v>
      </c>
      <c r="I3732">
        <v>462611</v>
      </c>
      <c r="J3732">
        <v>63427</v>
      </c>
      <c r="K3732">
        <v>11223</v>
      </c>
      <c r="L3732">
        <f>bbdd_Social_Media_Trends[[#This Row],[Likes]]+bbdd_Social_Media_Trends[[#This Row],[Shares]]+bbdd_Social_Media_Trends[[#This Row],[Comments]]</f>
        <v>537261</v>
      </c>
      <c r="M3732">
        <f>bbdd_Social_Media_Trends[[#This Row],[Interactions]]/bbdd_Social_Media_Trends[[#This Row],[Views]]</f>
        <v>0.16751411953762374</v>
      </c>
      <c r="N3732" s="1" t="s">
        <v>22</v>
      </c>
      <c r="O3732" s="4">
        <f t="shared" si="58"/>
        <v>0</v>
      </c>
    </row>
    <row r="3733" spans="1:15">
      <c r="A3733" s="1" t="s">
        <v>3773</v>
      </c>
      <c r="B3733" s="2">
        <v>45045</v>
      </c>
      <c r="C3733" s="13" t="str">
        <f>TEXT(bbdd_Social_Media_Trends[[#This Row],[Post_Date]],"aaaa-mm")</f>
        <v>2023-04</v>
      </c>
      <c r="D3733" s="1" t="s">
        <v>27</v>
      </c>
      <c r="E3733" s="1" t="s">
        <v>49</v>
      </c>
      <c r="F3733" s="1" t="s">
        <v>36</v>
      </c>
      <c r="G3733" s="1" t="s">
        <v>37</v>
      </c>
      <c r="H3733">
        <v>348955</v>
      </c>
      <c r="I3733">
        <v>207516</v>
      </c>
      <c r="J3733">
        <v>90406</v>
      </c>
      <c r="K3733">
        <v>12674</v>
      </c>
      <c r="L3733">
        <f>bbdd_Social_Media_Trends[[#This Row],[Likes]]+bbdd_Social_Media_Trends[[#This Row],[Shares]]+bbdd_Social_Media_Trends[[#This Row],[Comments]]</f>
        <v>310596</v>
      </c>
      <c r="M3733">
        <f>bbdd_Social_Media_Trends[[#This Row],[Interactions]]/bbdd_Social_Media_Trends[[#This Row],[Views]]</f>
        <v>0.89007465145935727</v>
      </c>
      <c r="N3733" s="1" t="s">
        <v>16</v>
      </c>
      <c r="O3733" s="4">
        <f t="shared" si="58"/>
        <v>0</v>
      </c>
    </row>
    <row r="3734" spans="1:15">
      <c r="A3734" s="1" t="s">
        <v>3774</v>
      </c>
      <c r="B3734" s="2">
        <v>44698</v>
      </c>
      <c r="C3734" s="13" t="str">
        <f>TEXT(bbdd_Social_Media_Trends[[#This Row],[Post_Date]],"aaaa-mm")</f>
        <v>2022-05</v>
      </c>
      <c r="D3734" s="1" t="s">
        <v>12</v>
      </c>
      <c r="E3734" s="1" t="s">
        <v>52</v>
      </c>
      <c r="F3734" s="1" t="s">
        <v>36</v>
      </c>
      <c r="G3734" s="1" t="s">
        <v>50</v>
      </c>
      <c r="H3734">
        <v>4975716</v>
      </c>
      <c r="I3734">
        <v>395122</v>
      </c>
      <c r="J3734">
        <v>48100</v>
      </c>
      <c r="K3734">
        <v>20122</v>
      </c>
      <c r="L3734">
        <f>bbdd_Social_Media_Trends[[#This Row],[Likes]]+bbdd_Social_Media_Trends[[#This Row],[Shares]]+bbdd_Social_Media_Trends[[#This Row],[Comments]]</f>
        <v>463344</v>
      </c>
      <c r="M3734">
        <f>bbdd_Social_Media_Trends[[#This Row],[Interactions]]/bbdd_Social_Media_Trends[[#This Row],[Views]]</f>
        <v>9.3121070414790549E-2</v>
      </c>
      <c r="N3734" s="1" t="s">
        <v>29</v>
      </c>
      <c r="O3734" s="4">
        <f t="shared" si="58"/>
        <v>0</v>
      </c>
    </row>
    <row r="3735" spans="1:15">
      <c r="A3735" s="1" t="s">
        <v>3775</v>
      </c>
      <c r="B3735" s="2">
        <v>45082</v>
      </c>
      <c r="C3735" s="13" t="str">
        <f>TEXT(bbdd_Social_Media_Trends[[#This Row],[Post_Date]],"aaaa-mm")</f>
        <v>2023-06</v>
      </c>
      <c r="D3735" s="1" t="s">
        <v>27</v>
      </c>
      <c r="E3735" s="1" t="s">
        <v>52</v>
      </c>
      <c r="F3735" s="1" t="s">
        <v>36</v>
      </c>
      <c r="G3735" s="1" t="s">
        <v>50</v>
      </c>
      <c r="H3735">
        <v>4335309</v>
      </c>
      <c r="I3735">
        <v>121131</v>
      </c>
      <c r="J3735">
        <v>69437</v>
      </c>
      <c r="K3735">
        <v>5334</v>
      </c>
      <c r="L3735">
        <f>bbdd_Social_Media_Trends[[#This Row],[Likes]]+bbdd_Social_Media_Trends[[#This Row],[Shares]]+bbdd_Social_Media_Trends[[#This Row],[Comments]]</f>
        <v>195902</v>
      </c>
      <c r="M3735">
        <f>bbdd_Social_Media_Trends[[#This Row],[Interactions]]/bbdd_Social_Media_Trends[[#This Row],[Views]]</f>
        <v>4.5187551798499252E-2</v>
      </c>
      <c r="N3735" s="1" t="s">
        <v>22</v>
      </c>
      <c r="O3735" s="4">
        <f t="shared" si="58"/>
        <v>0</v>
      </c>
    </row>
    <row r="3736" spans="1:15">
      <c r="A3736" s="1" t="s">
        <v>3776</v>
      </c>
      <c r="B3736" s="2">
        <v>45014</v>
      </c>
      <c r="C3736" s="13" t="str">
        <f>TEXT(bbdd_Social_Media_Trends[[#This Row],[Post_Date]],"aaaa-mm")</f>
        <v>2023-03</v>
      </c>
      <c r="D3736" s="1" t="s">
        <v>18</v>
      </c>
      <c r="E3736" s="1" t="s">
        <v>35</v>
      </c>
      <c r="F3736" s="1" t="s">
        <v>32</v>
      </c>
      <c r="G3736" s="1" t="s">
        <v>60</v>
      </c>
      <c r="H3736">
        <v>2260606</v>
      </c>
      <c r="I3736">
        <v>421644</v>
      </c>
      <c r="J3736">
        <v>22322</v>
      </c>
      <c r="K3736">
        <v>46373</v>
      </c>
      <c r="L3736">
        <f>bbdd_Social_Media_Trends[[#This Row],[Likes]]+bbdd_Social_Media_Trends[[#This Row],[Shares]]+bbdd_Social_Media_Trends[[#This Row],[Comments]]</f>
        <v>490339</v>
      </c>
      <c r="M3736">
        <f>bbdd_Social_Media_Trends[[#This Row],[Interactions]]/bbdd_Social_Media_Trends[[#This Row],[Views]]</f>
        <v>0.21690599777227876</v>
      </c>
      <c r="N3736" s="1" t="s">
        <v>16</v>
      </c>
      <c r="O3736" s="4">
        <f t="shared" si="58"/>
        <v>0</v>
      </c>
    </row>
    <row r="3737" spans="1:15">
      <c r="A3737" s="1" t="s">
        <v>3777</v>
      </c>
      <c r="B3737" s="2">
        <v>45200</v>
      </c>
      <c r="C3737" s="13" t="str">
        <f>TEXT(bbdd_Social_Media_Trends[[#This Row],[Post_Date]],"aaaa-mm")</f>
        <v>2023-10</v>
      </c>
      <c r="D3737" s="1" t="s">
        <v>24</v>
      </c>
      <c r="E3737" s="1" t="s">
        <v>46</v>
      </c>
      <c r="F3737" s="1" t="s">
        <v>41</v>
      </c>
      <c r="G3737" s="1" t="s">
        <v>25</v>
      </c>
      <c r="H3737">
        <v>3971657</v>
      </c>
      <c r="I3737">
        <v>222774</v>
      </c>
      <c r="J3737">
        <v>54533</v>
      </c>
      <c r="K3737">
        <v>6548</v>
      </c>
      <c r="L3737">
        <f>bbdd_Social_Media_Trends[[#This Row],[Likes]]+bbdd_Social_Media_Trends[[#This Row],[Shares]]+bbdd_Social_Media_Trends[[#This Row],[Comments]]</f>
        <v>283855</v>
      </c>
      <c r="M3737">
        <f>bbdd_Social_Media_Trends[[#This Row],[Interactions]]/bbdd_Social_Media_Trends[[#This Row],[Views]]</f>
        <v>7.1470169755343926E-2</v>
      </c>
      <c r="N3737" s="1" t="s">
        <v>29</v>
      </c>
      <c r="O3737" s="4">
        <f t="shared" si="58"/>
        <v>0</v>
      </c>
    </row>
    <row r="3738" spans="1:15">
      <c r="A3738" s="1" t="s">
        <v>3778</v>
      </c>
      <c r="B3738" s="2">
        <v>45271</v>
      </c>
      <c r="C3738" s="13" t="str">
        <f>TEXT(bbdd_Social_Media_Trends[[#This Row],[Post_Date]],"aaaa-mm")</f>
        <v>2023-12</v>
      </c>
      <c r="D3738" s="1" t="s">
        <v>27</v>
      </c>
      <c r="E3738" s="1" t="s">
        <v>52</v>
      </c>
      <c r="F3738" s="1" t="s">
        <v>41</v>
      </c>
      <c r="G3738" s="1" t="s">
        <v>15</v>
      </c>
      <c r="H3738">
        <v>4221129</v>
      </c>
      <c r="I3738">
        <v>221432</v>
      </c>
      <c r="J3738">
        <v>27097</v>
      </c>
      <c r="K3738">
        <v>44357</v>
      </c>
      <c r="L3738">
        <f>bbdd_Social_Media_Trends[[#This Row],[Likes]]+bbdd_Social_Media_Trends[[#This Row],[Shares]]+bbdd_Social_Media_Trends[[#This Row],[Comments]]</f>
        <v>292886</v>
      </c>
      <c r="M3738">
        <f>bbdd_Social_Media_Trends[[#This Row],[Interactions]]/bbdd_Social_Media_Trends[[#This Row],[Views]]</f>
        <v>6.9385702261172313E-2</v>
      </c>
      <c r="N3738" s="1" t="s">
        <v>22</v>
      </c>
      <c r="O3738" s="4">
        <f t="shared" si="58"/>
        <v>0</v>
      </c>
    </row>
    <row r="3739" spans="1:15">
      <c r="A3739" s="1" t="s">
        <v>3779</v>
      </c>
      <c r="B3739" s="2">
        <v>45270</v>
      </c>
      <c r="C3739" s="13" t="str">
        <f>TEXT(bbdd_Social_Media_Trends[[#This Row],[Post_Date]],"aaaa-mm")</f>
        <v>2023-12</v>
      </c>
      <c r="D3739" s="1" t="s">
        <v>24</v>
      </c>
      <c r="E3739" s="1" t="s">
        <v>39</v>
      </c>
      <c r="F3739" s="1" t="s">
        <v>36</v>
      </c>
      <c r="G3739" s="1" t="s">
        <v>60</v>
      </c>
      <c r="H3739">
        <v>2891867</v>
      </c>
      <c r="I3739">
        <v>16756</v>
      </c>
      <c r="J3739">
        <v>88760</v>
      </c>
      <c r="K3739">
        <v>44092</v>
      </c>
      <c r="L3739">
        <f>bbdd_Social_Media_Trends[[#This Row],[Likes]]+bbdd_Social_Media_Trends[[#This Row],[Shares]]+bbdd_Social_Media_Trends[[#This Row],[Comments]]</f>
        <v>149608</v>
      </c>
      <c r="M3739">
        <f>bbdd_Social_Media_Trends[[#This Row],[Interactions]]/bbdd_Social_Media_Trends[[#This Row],[Views]]</f>
        <v>5.1734052776286045E-2</v>
      </c>
      <c r="N3739" s="1" t="s">
        <v>22</v>
      </c>
      <c r="O3739" s="4">
        <f t="shared" si="58"/>
        <v>0</v>
      </c>
    </row>
    <row r="3740" spans="1:15">
      <c r="A3740" s="1" t="s">
        <v>3780</v>
      </c>
      <c r="B3740" s="2">
        <v>44956</v>
      </c>
      <c r="C3740" s="13" t="str">
        <f>TEXT(bbdd_Social_Media_Trends[[#This Row],[Post_Date]],"aaaa-mm")</f>
        <v>2023-01</v>
      </c>
      <c r="D3740" s="1" t="s">
        <v>18</v>
      </c>
      <c r="E3740" s="1" t="s">
        <v>19</v>
      </c>
      <c r="F3740" s="1" t="s">
        <v>32</v>
      </c>
      <c r="G3740" s="1" t="s">
        <v>60</v>
      </c>
      <c r="H3740">
        <v>3387989</v>
      </c>
      <c r="I3740">
        <v>297965</v>
      </c>
      <c r="J3740">
        <v>12405</v>
      </c>
      <c r="K3740">
        <v>47576</v>
      </c>
      <c r="L3740">
        <f>bbdd_Social_Media_Trends[[#This Row],[Likes]]+bbdd_Social_Media_Trends[[#This Row],[Shares]]+bbdd_Social_Media_Trends[[#This Row],[Comments]]</f>
        <v>357946</v>
      </c>
      <c r="M3740">
        <f>bbdd_Social_Media_Trends[[#This Row],[Interactions]]/bbdd_Social_Media_Trends[[#This Row],[Views]]</f>
        <v>0.10565146462990287</v>
      </c>
      <c r="N3740" s="1" t="s">
        <v>22</v>
      </c>
      <c r="O3740" s="4">
        <f t="shared" si="58"/>
        <v>0</v>
      </c>
    </row>
    <row r="3741" spans="1:15">
      <c r="A3741" s="1" t="s">
        <v>3781</v>
      </c>
      <c r="B3741" s="2">
        <v>44962</v>
      </c>
      <c r="C3741" s="13" t="str">
        <f>TEXT(bbdd_Social_Media_Trends[[#This Row],[Post_Date]],"aaaa-mm")</f>
        <v>2023-02</v>
      </c>
      <c r="D3741" s="1" t="s">
        <v>12</v>
      </c>
      <c r="E3741" s="1" t="s">
        <v>49</v>
      </c>
      <c r="F3741" s="1" t="s">
        <v>47</v>
      </c>
      <c r="G3741" s="1" t="s">
        <v>60</v>
      </c>
      <c r="H3741">
        <v>2280646</v>
      </c>
      <c r="I3741">
        <v>99060</v>
      </c>
      <c r="J3741">
        <v>7438</v>
      </c>
      <c r="K3741">
        <v>37247</v>
      </c>
      <c r="L3741">
        <f>bbdd_Social_Media_Trends[[#This Row],[Likes]]+bbdd_Social_Media_Trends[[#This Row],[Shares]]+bbdd_Social_Media_Trends[[#This Row],[Comments]]</f>
        <v>143745</v>
      </c>
      <c r="M3741">
        <f>bbdd_Social_Media_Trends[[#This Row],[Interactions]]/bbdd_Social_Media_Trends[[#This Row],[Views]]</f>
        <v>6.3028194643096738E-2</v>
      </c>
      <c r="N3741" s="1" t="s">
        <v>16</v>
      </c>
      <c r="O3741" s="4">
        <f t="shared" si="58"/>
        <v>0</v>
      </c>
    </row>
    <row r="3742" spans="1:15">
      <c r="A3742" s="1" t="s">
        <v>3782</v>
      </c>
      <c r="B3742" s="2">
        <v>44698</v>
      </c>
      <c r="C3742" s="13" t="str">
        <f>TEXT(bbdd_Social_Media_Trends[[#This Row],[Post_Date]],"aaaa-mm")</f>
        <v>2022-05</v>
      </c>
      <c r="D3742" s="1" t="s">
        <v>24</v>
      </c>
      <c r="E3742" s="1" t="s">
        <v>57</v>
      </c>
      <c r="F3742" s="1" t="s">
        <v>47</v>
      </c>
      <c r="G3742" s="1" t="s">
        <v>60</v>
      </c>
      <c r="H3742">
        <v>1038000</v>
      </c>
      <c r="I3742">
        <v>257996</v>
      </c>
      <c r="J3742">
        <v>5989</v>
      </c>
      <c r="K3742">
        <v>42160</v>
      </c>
      <c r="L3742">
        <f>bbdd_Social_Media_Trends[[#This Row],[Likes]]+bbdd_Social_Media_Trends[[#This Row],[Shares]]+bbdd_Social_Media_Trends[[#This Row],[Comments]]</f>
        <v>306145</v>
      </c>
      <c r="M3742">
        <f>bbdd_Social_Media_Trends[[#This Row],[Interactions]]/bbdd_Social_Media_Trends[[#This Row],[Views]]</f>
        <v>0.29493737957610788</v>
      </c>
      <c r="N3742" s="1" t="s">
        <v>29</v>
      </c>
      <c r="O3742" s="4">
        <f t="shared" si="58"/>
        <v>0</v>
      </c>
    </row>
    <row r="3743" spans="1:15">
      <c r="A3743" s="1" t="s">
        <v>3783</v>
      </c>
      <c r="B3743" s="2">
        <v>45287</v>
      </c>
      <c r="C3743" s="13" t="str">
        <f>TEXT(bbdd_Social_Media_Trends[[#This Row],[Post_Date]],"aaaa-mm")</f>
        <v>2023-12</v>
      </c>
      <c r="D3743" s="1" t="s">
        <v>24</v>
      </c>
      <c r="E3743" s="1" t="s">
        <v>49</v>
      </c>
      <c r="F3743" s="1" t="s">
        <v>20</v>
      </c>
      <c r="G3743" s="1" t="s">
        <v>60</v>
      </c>
      <c r="H3743">
        <v>4551527</v>
      </c>
      <c r="I3743">
        <v>471777</v>
      </c>
      <c r="J3743">
        <v>18090</v>
      </c>
      <c r="K3743">
        <v>47750</v>
      </c>
      <c r="L3743">
        <f>bbdd_Social_Media_Trends[[#This Row],[Likes]]+bbdd_Social_Media_Trends[[#This Row],[Shares]]+bbdd_Social_Media_Trends[[#This Row],[Comments]]</f>
        <v>537617</v>
      </c>
      <c r="M3743">
        <f>bbdd_Social_Media_Trends[[#This Row],[Interactions]]/bbdd_Social_Media_Trends[[#This Row],[Views]]</f>
        <v>0.1181179415172095</v>
      </c>
      <c r="N3743" s="1" t="s">
        <v>22</v>
      </c>
      <c r="O3743" s="4">
        <f t="shared" si="58"/>
        <v>0</v>
      </c>
    </row>
    <row r="3744" spans="1:15">
      <c r="A3744" s="1" t="s">
        <v>3784</v>
      </c>
      <c r="B3744" s="2">
        <v>44686</v>
      </c>
      <c r="C3744" s="13" t="str">
        <f>TEXT(bbdd_Social_Media_Trends[[#This Row],[Post_Date]],"aaaa-mm")</f>
        <v>2022-05</v>
      </c>
      <c r="D3744" s="1" t="s">
        <v>24</v>
      </c>
      <c r="E3744" s="1" t="s">
        <v>59</v>
      </c>
      <c r="F3744" s="1" t="s">
        <v>32</v>
      </c>
      <c r="G3744" s="1" t="s">
        <v>21</v>
      </c>
      <c r="H3744">
        <v>2207974</v>
      </c>
      <c r="I3744">
        <v>361247</v>
      </c>
      <c r="J3744">
        <v>47396</v>
      </c>
      <c r="K3744">
        <v>5021</v>
      </c>
      <c r="L3744">
        <f>bbdd_Social_Media_Trends[[#This Row],[Likes]]+bbdd_Social_Media_Trends[[#This Row],[Shares]]+bbdd_Social_Media_Trends[[#This Row],[Comments]]</f>
        <v>413664</v>
      </c>
      <c r="M3744">
        <f>bbdd_Social_Media_Trends[[#This Row],[Interactions]]/bbdd_Social_Media_Trends[[#This Row],[Views]]</f>
        <v>0.18735003220146615</v>
      </c>
      <c r="N3744" s="1" t="s">
        <v>22</v>
      </c>
      <c r="O3744" s="4">
        <f t="shared" si="58"/>
        <v>0</v>
      </c>
    </row>
    <row r="3745" spans="1:15">
      <c r="A3745" s="1" t="s">
        <v>3785</v>
      </c>
      <c r="B3745" s="2">
        <v>45090</v>
      </c>
      <c r="C3745" s="13" t="str">
        <f>TEXT(bbdd_Social_Media_Trends[[#This Row],[Post_Date]],"aaaa-mm")</f>
        <v>2023-06</v>
      </c>
      <c r="D3745" s="1" t="s">
        <v>27</v>
      </c>
      <c r="E3745" s="1" t="s">
        <v>49</v>
      </c>
      <c r="F3745" s="1" t="s">
        <v>41</v>
      </c>
      <c r="G3745" s="1" t="s">
        <v>15</v>
      </c>
      <c r="H3745">
        <v>654308</v>
      </c>
      <c r="I3745">
        <v>395218</v>
      </c>
      <c r="J3745">
        <v>70016</v>
      </c>
      <c r="K3745">
        <v>43978</v>
      </c>
      <c r="L3745">
        <f>bbdd_Social_Media_Trends[[#This Row],[Likes]]+bbdd_Social_Media_Trends[[#This Row],[Shares]]+bbdd_Social_Media_Trends[[#This Row],[Comments]]</f>
        <v>509212</v>
      </c>
      <c r="M3745">
        <f>bbdd_Social_Media_Trends[[#This Row],[Interactions]]/bbdd_Social_Media_Trends[[#This Row],[Views]]</f>
        <v>0.77824510780855505</v>
      </c>
      <c r="N3745" s="1" t="s">
        <v>29</v>
      </c>
      <c r="O3745" s="4">
        <f t="shared" si="58"/>
        <v>0</v>
      </c>
    </row>
    <row r="3746" spans="1:15">
      <c r="A3746" s="1" t="s">
        <v>3786</v>
      </c>
      <c r="B3746" s="2">
        <v>44982</v>
      </c>
      <c r="C3746" s="13" t="str">
        <f>TEXT(bbdd_Social_Media_Trends[[#This Row],[Post_Date]],"aaaa-mm")</f>
        <v>2023-02</v>
      </c>
      <c r="D3746" s="1" t="s">
        <v>12</v>
      </c>
      <c r="E3746" s="1" t="s">
        <v>39</v>
      </c>
      <c r="F3746" s="1" t="s">
        <v>47</v>
      </c>
      <c r="G3746" s="1" t="s">
        <v>21</v>
      </c>
      <c r="H3746">
        <v>1032891</v>
      </c>
      <c r="I3746">
        <v>127535</v>
      </c>
      <c r="J3746">
        <v>53968</v>
      </c>
      <c r="K3746">
        <v>43870</v>
      </c>
      <c r="L3746">
        <f>bbdd_Social_Media_Trends[[#This Row],[Likes]]+bbdd_Social_Media_Trends[[#This Row],[Shares]]+bbdd_Social_Media_Trends[[#This Row],[Comments]]</f>
        <v>225373</v>
      </c>
      <c r="M3746">
        <f>bbdd_Social_Media_Trends[[#This Row],[Interactions]]/bbdd_Social_Media_Trends[[#This Row],[Views]]</f>
        <v>0.21819630532166512</v>
      </c>
      <c r="N3746" s="1" t="s">
        <v>16</v>
      </c>
      <c r="O3746" s="4">
        <f t="shared" si="58"/>
        <v>0</v>
      </c>
    </row>
    <row r="3747" spans="1:15">
      <c r="A3747" s="1" t="s">
        <v>3787</v>
      </c>
      <c r="B3747" s="2">
        <v>44835</v>
      </c>
      <c r="C3747" s="13" t="str">
        <f>TEXT(bbdd_Social_Media_Trends[[#This Row],[Post_Date]],"aaaa-mm")</f>
        <v>2022-10</v>
      </c>
      <c r="D3747" s="1" t="s">
        <v>18</v>
      </c>
      <c r="E3747" s="1" t="s">
        <v>35</v>
      </c>
      <c r="F3747" s="1" t="s">
        <v>32</v>
      </c>
      <c r="G3747" s="1" t="s">
        <v>15</v>
      </c>
      <c r="H3747">
        <v>2703906</v>
      </c>
      <c r="I3747">
        <v>151587</v>
      </c>
      <c r="J3747">
        <v>84813</v>
      </c>
      <c r="K3747">
        <v>5219</v>
      </c>
      <c r="L3747">
        <f>bbdd_Social_Media_Trends[[#This Row],[Likes]]+bbdd_Social_Media_Trends[[#This Row],[Shares]]+bbdd_Social_Media_Trends[[#This Row],[Comments]]</f>
        <v>241619</v>
      </c>
      <c r="M3747">
        <f>bbdd_Social_Media_Trends[[#This Row],[Interactions]]/bbdd_Social_Media_Trends[[#This Row],[Views]]</f>
        <v>8.9359245476728855E-2</v>
      </c>
      <c r="N3747" s="1" t="s">
        <v>16</v>
      </c>
      <c r="O3747" s="4">
        <f t="shared" si="58"/>
        <v>0</v>
      </c>
    </row>
    <row r="3748" spans="1:15">
      <c r="A3748" s="1" t="s">
        <v>3788</v>
      </c>
      <c r="B3748" s="2">
        <v>44890</v>
      </c>
      <c r="C3748" s="13" t="str">
        <f>TEXT(bbdd_Social_Media_Trends[[#This Row],[Post_Date]],"aaaa-mm")</f>
        <v>2022-11</v>
      </c>
      <c r="D3748" s="1" t="s">
        <v>12</v>
      </c>
      <c r="E3748" s="1" t="s">
        <v>31</v>
      </c>
      <c r="F3748" s="1" t="s">
        <v>14</v>
      </c>
      <c r="G3748" s="1" t="s">
        <v>60</v>
      </c>
      <c r="H3748">
        <v>23356</v>
      </c>
      <c r="I3748">
        <v>253576</v>
      </c>
      <c r="J3748">
        <v>512</v>
      </c>
      <c r="K3748">
        <v>15923</v>
      </c>
      <c r="L3748">
        <f>bbdd_Social_Media_Trends[[#This Row],[Likes]]+bbdd_Social_Media_Trends[[#This Row],[Shares]]+bbdd_Social_Media_Trends[[#This Row],[Comments]]</f>
        <v>270011</v>
      </c>
      <c r="M3748">
        <f>bbdd_Social_Media_Trends[[#This Row],[Interactions]]/bbdd_Social_Media_Trends[[#This Row],[Views]]</f>
        <v>11.560669635211509</v>
      </c>
      <c r="N3748" s="1" t="s">
        <v>22</v>
      </c>
      <c r="O3748" s="4">
        <f t="shared" si="58"/>
        <v>0</v>
      </c>
    </row>
    <row r="3749" spans="1:15">
      <c r="A3749" s="1" t="s">
        <v>3789</v>
      </c>
      <c r="B3749" s="2">
        <v>44840</v>
      </c>
      <c r="C3749" s="13" t="str">
        <f>TEXT(bbdd_Social_Media_Trends[[#This Row],[Post_Date]],"aaaa-mm")</f>
        <v>2022-10</v>
      </c>
      <c r="D3749" s="1" t="s">
        <v>18</v>
      </c>
      <c r="E3749" s="1" t="s">
        <v>57</v>
      </c>
      <c r="F3749" s="1" t="s">
        <v>14</v>
      </c>
      <c r="G3749" s="1" t="s">
        <v>44</v>
      </c>
      <c r="H3749">
        <v>3608286</v>
      </c>
      <c r="I3749">
        <v>39961</v>
      </c>
      <c r="J3749">
        <v>57731</v>
      </c>
      <c r="K3749">
        <v>650</v>
      </c>
      <c r="L3749">
        <f>bbdd_Social_Media_Trends[[#This Row],[Likes]]+bbdd_Social_Media_Trends[[#This Row],[Shares]]+bbdd_Social_Media_Trends[[#This Row],[Comments]]</f>
        <v>98342</v>
      </c>
      <c r="M3749">
        <f>bbdd_Social_Media_Trends[[#This Row],[Interactions]]/bbdd_Social_Media_Trends[[#This Row],[Views]]</f>
        <v>2.725449146769408E-2</v>
      </c>
      <c r="N3749" s="1" t="s">
        <v>16</v>
      </c>
      <c r="O3749" s="4">
        <f t="shared" si="58"/>
        <v>0</v>
      </c>
    </row>
    <row r="3750" spans="1:15">
      <c r="A3750" s="1" t="s">
        <v>3790</v>
      </c>
      <c r="B3750" s="2">
        <v>45067</v>
      </c>
      <c r="C3750" s="13" t="str">
        <f>TEXT(bbdd_Social_Media_Trends[[#This Row],[Post_Date]],"aaaa-mm")</f>
        <v>2023-05</v>
      </c>
      <c r="D3750" s="1" t="s">
        <v>27</v>
      </c>
      <c r="E3750" s="1" t="s">
        <v>49</v>
      </c>
      <c r="F3750" s="1" t="s">
        <v>47</v>
      </c>
      <c r="G3750" s="1" t="s">
        <v>44</v>
      </c>
      <c r="H3750">
        <v>2917081</v>
      </c>
      <c r="I3750">
        <v>96400</v>
      </c>
      <c r="J3750">
        <v>33904</v>
      </c>
      <c r="K3750">
        <v>40818</v>
      </c>
      <c r="L3750">
        <f>bbdd_Social_Media_Trends[[#This Row],[Likes]]+bbdd_Social_Media_Trends[[#This Row],[Shares]]+bbdd_Social_Media_Trends[[#This Row],[Comments]]</f>
        <v>171122</v>
      </c>
      <c r="M3750">
        <f>bbdd_Social_Media_Trends[[#This Row],[Interactions]]/bbdd_Social_Media_Trends[[#This Row],[Views]]</f>
        <v>5.8662066634419821E-2</v>
      </c>
      <c r="N3750" s="1" t="s">
        <v>29</v>
      </c>
      <c r="O3750" s="4">
        <f t="shared" si="58"/>
        <v>0</v>
      </c>
    </row>
    <row r="3751" spans="1:15">
      <c r="A3751" s="1" t="s">
        <v>3791</v>
      </c>
      <c r="B3751" s="2">
        <v>44828</v>
      </c>
      <c r="C3751" s="13" t="str">
        <f>TEXT(bbdd_Social_Media_Trends[[#This Row],[Post_Date]],"aaaa-mm")</f>
        <v>2022-09</v>
      </c>
      <c r="D3751" s="1" t="s">
        <v>12</v>
      </c>
      <c r="E3751" s="1" t="s">
        <v>31</v>
      </c>
      <c r="F3751" s="1" t="s">
        <v>32</v>
      </c>
      <c r="G3751" s="1" t="s">
        <v>25</v>
      </c>
      <c r="H3751">
        <v>4634207</v>
      </c>
      <c r="I3751">
        <v>74646</v>
      </c>
      <c r="J3751">
        <v>76271</v>
      </c>
      <c r="K3751">
        <v>25002</v>
      </c>
      <c r="L3751">
        <f>bbdd_Social_Media_Trends[[#This Row],[Likes]]+bbdd_Social_Media_Trends[[#This Row],[Shares]]+bbdd_Social_Media_Trends[[#This Row],[Comments]]</f>
        <v>175919</v>
      </c>
      <c r="M3751">
        <f>bbdd_Social_Media_Trends[[#This Row],[Interactions]]/bbdd_Social_Media_Trends[[#This Row],[Views]]</f>
        <v>3.7960971531914738E-2</v>
      </c>
      <c r="N3751" s="1" t="s">
        <v>22</v>
      </c>
      <c r="O3751" s="4">
        <f t="shared" si="58"/>
        <v>0</v>
      </c>
    </row>
    <row r="3752" spans="1:15">
      <c r="A3752" s="1" t="s">
        <v>3792</v>
      </c>
      <c r="B3752" s="2">
        <v>45224</v>
      </c>
      <c r="C3752" s="13" t="str">
        <f>TEXT(bbdd_Social_Media_Trends[[#This Row],[Post_Date]],"aaaa-mm")</f>
        <v>2023-10</v>
      </c>
      <c r="D3752" s="1" t="s">
        <v>18</v>
      </c>
      <c r="E3752" s="1" t="s">
        <v>35</v>
      </c>
      <c r="F3752" s="1" t="s">
        <v>20</v>
      </c>
      <c r="G3752" s="1" t="s">
        <v>44</v>
      </c>
      <c r="H3752">
        <v>2834616</v>
      </c>
      <c r="I3752">
        <v>321819</v>
      </c>
      <c r="J3752">
        <v>85915</v>
      </c>
      <c r="K3752">
        <v>43610</v>
      </c>
      <c r="L3752">
        <f>bbdd_Social_Media_Trends[[#This Row],[Likes]]+bbdd_Social_Media_Trends[[#This Row],[Shares]]+bbdd_Social_Media_Trends[[#This Row],[Comments]]</f>
        <v>451344</v>
      </c>
      <c r="M3752">
        <f>bbdd_Social_Media_Trends[[#This Row],[Interactions]]/bbdd_Social_Media_Trends[[#This Row],[Views]]</f>
        <v>0.15922579989670557</v>
      </c>
      <c r="N3752" s="1" t="s">
        <v>29</v>
      </c>
      <c r="O3752" s="4">
        <f t="shared" si="58"/>
        <v>0</v>
      </c>
    </row>
    <row r="3753" spans="1:15">
      <c r="A3753" s="1" t="s">
        <v>3793</v>
      </c>
      <c r="B3753" s="2">
        <v>44583</v>
      </c>
      <c r="C3753" s="13" t="str">
        <f>TEXT(bbdd_Social_Media_Trends[[#This Row],[Post_Date]],"aaaa-mm")</f>
        <v>2022-01</v>
      </c>
      <c r="D3753" s="1" t="s">
        <v>12</v>
      </c>
      <c r="E3753" s="1" t="s">
        <v>31</v>
      </c>
      <c r="F3753" s="1" t="s">
        <v>20</v>
      </c>
      <c r="G3753" s="1" t="s">
        <v>28</v>
      </c>
      <c r="H3753">
        <v>3927986</v>
      </c>
      <c r="I3753">
        <v>316772</v>
      </c>
      <c r="J3753">
        <v>85104</v>
      </c>
      <c r="K3753">
        <v>49951</v>
      </c>
      <c r="L3753">
        <f>bbdd_Social_Media_Trends[[#This Row],[Likes]]+bbdd_Social_Media_Trends[[#This Row],[Shares]]+bbdd_Social_Media_Trends[[#This Row],[Comments]]</f>
        <v>451827</v>
      </c>
      <c r="M3753">
        <f>bbdd_Social_Media_Trends[[#This Row],[Interactions]]/bbdd_Social_Media_Trends[[#This Row],[Views]]</f>
        <v>0.11502765030221594</v>
      </c>
      <c r="N3753" s="1" t="s">
        <v>16</v>
      </c>
      <c r="O3753" s="4">
        <f t="shared" si="58"/>
        <v>0</v>
      </c>
    </row>
    <row r="3754" spans="1:15">
      <c r="A3754" s="1" t="s">
        <v>3794</v>
      </c>
      <c r="B3754" s="2">
        <v>44842</v>
      </c>
      <c r="C3754" s="13" t="str">
        <f>TEXT(bbdd_Social_Media_Trends[[#This Row],[Post_Date]],"aaaa-mm")</f>
        <v>2022-10</v>
      </c>
      <c r="D3754" s="1" t="s">
        <v>24</v>
      </c>
      <c r="E3754" s="1" t="s">
        <v>31</v>
      </c>
      <c r="F3754" s="1" t="s">
        <v>41</v>
      </c>
      <c r="G3754" s="1" t="s">
        <v>25</v>
      </c>
      <c r="H3754">
        <v>2438573</v>
      </c>
      <c r="I3754">
        <v>20586</v>
      </c>
      <c r="J3754">
        <v>37695</v>
      </c>
      <c r="K3754">
        <v>37403</v>
      </c>
      <c r="L3754">
        <f>bbdd_Social_Media_Trends[[#This Row],[Likes]]+bbdd_Social_Media_Trends[[#This Row],[Shares]]+bbdd_Social_Media_Trends[[#This Row],[Comments]]</f>
        <v>95684</v>
      </c>
      <c r="M3754">
        <f>bbdd_Social_Media_Trends[[#This Row],[Interactions]]/bbdd_Social_Media_Trends[[#This Row],[Views]]</f>
        <v>3.9237701721457588E-2</v>
      </c>
      <c r="N3754" s="1" t="s">
        <v>16</v>
      </c>
      <c r="O3754" s="4">
        <f t="shared" si="58"/>
        <v>0</v>
      </c>
    </row>
    <row r="3755" spans="1:15">
      <c r="A3755" s="1" t="s">
        <v>3795</v>
      </c>
      <c r="B3755" s="2">
        <v>44667</v>
      </c>
      <c r="C3755" s="13" t="str">
        <f>TEXT(bbdd_Social_Media_Trends[[#This Row],[Post_Date]],"aaaa-mm")</f>
        <v>2022-04</v>
      </c>
      <c r="D3755" s="1" t="s">
        <v>27</v>
      </c>
      <c r="E3755" s="1" t="s">
        <v>57</v>
      </c>
      <c r="F3755" s="1" t="s">
        <v>20</v>
      </c>
      <c r="G3755" s="1" t="s">
        <v>25</v>
      </c>
      <c r="H3755">
        <v>1039646</v>
      </c>
      <c r="I3755">
        <v>140978</v>
      </c>
      <c r="J3755">
        <v>27325</v>
      </c>
      <c r="K3755">
        <v>15958</v>
      </c>
      <c r="L3755">
        <f>bbdd_Social_Media_Trends[[#This Row],[Likes]]+bbdd_Social_Media_Trends[[#This Row],[Shares]]+bbdd_Social_Media_Trends[[#This Row],[Comments]]</f>
        <v>184261</v>
      </c>
      <c r="M3755">
        <f>bbdd_Social_Media_Trends[[#This Row],[Interactions]]/bbdd_Social_Media_Trends[[#This Row],[Views]]</f>
        <v>0.1772343663131489</v>
      </c>
      <c r="N3755" s="1" t="s">
        <v>16</v>
      </c>
      <c r="O3755" s="4">
        <f t="shared" si="58"/>
        <v>0</v>
      </c>
    </row>
    <row r="3756" spans="1:15">
      <c r="A3756" s="1" t="s">
        <v>3796</v>
      </c>
      <c r="B3756" s="2">
        <v>45024</v>
      </c>
      <c r="C3756" s="13" t="str">
        <f>TEXT(bbdd_Social_Media_Trends[[#This Row],[Post_Date]],"aaaa-mm")</f>
        <v>2023-04</v>
      </c>
      <c r="D3756" s="1" t="s">
        <v>24</v>
      </c>
      <c r="E3756" s="1" t="s">
        <v>46</v>
      </c>
      <c r="F3756" s="1" t="s">
        <v>20</v>
      </c>
      <c r="G3756" s="1" t="s">
        <v>15</v>
      </c>
      <c r="H3756">
        <v>572204</v>
      </c>
      <c r="I3756">
        <v>455700</v>
      </c>
      <c r="J3756">
        <v>85611</v>
      </c>
      <c r="K3756">
        <v>43242</v>
      </c>
      <c r="L3756">
        <f>bbdd_Social_Media_Trends[[#This Row],[Likes]]+bbdd_Social_Media_Trends[[#This Row],[Shares]]+bbdd_Social_Media_Trends[[#This Row],[Comments]]</f>
        <v>584553</v>
      </c>
      <c r="M3756">
        <f>bbdd_Social_Media_Trends[[#This Row],[Interactions]]/bbdd_Social_Media_Trends[[#This Row],[Views]]</f>
        <v>1.0215814639534153</v>
      </c>
      <c r="N3756" s="1" t="s">
        <v>16</v>
      </c>
      <c r="O3756" s="4">
        <f t="shared" si="58"/>
        <v>0</v>
      </c>
    </row>
    <row r="3757" spans="1:15">
      <c r="A3757" s="1" t="s">
        <v>3797</v>
      </c>
      <c r="B3757" s="2">
        <v>44872</v>
      </c>
      <c r="C3757" s="13" t="str">
        <f>TEXT(bbdd_Social_Media_Trends[[#This Row],[Post_Date]],"aaaa-mm")</f>
        <v>2022-11</v>
      </c>
      <c r="D3757" s="1" t="s">
        <v>12</v>
      </c>
      <c r="E3757" s="1" t="s">
        <v>35</v>
      </c>
      <c r="F3757" s="1" t="s">
        <v>47</v>
      </c>
      <c r="G3757" s="1" t="s">
        <v>50</v>
      </c>
      <c r="H3757">
        <v>2055988</v>
      </c>
      <c r="I3757">
        <v>477781</v>
      </c>
      <c r="J3757">
        <v>59040</v>
      </c>
      <c r="K3757">
        <v>12295</v>
      </c>
      <c r="L3757">
        <f>bbdd_Social_Media_Trends[[#This Row],[Likes]]+bbdd_Social_Media_Trends[[#This Row],[Shares]]+bbdd_Social_Media_Trends[[#This Row],[Comments]]</f>
        <v>549116</v>
      </c>
      <c r="M3757">
        <f>bbdd_Social_Media_Trends[[#This Row],[Interactions]]/bbdd_Social_Media_Trends[[#This Row],[Views]]</f>
        <v>0.26708132537738549</v>
      </c>
      <c r="N3757" s="1" t="s">
        <v>29</v>
      </c>
      <c r="O3757" s="4">
        <f t="shared" si="58"/>
        <v>0</v>
      </c>
    </row>
    <row r="3758" spans="1:15">
      <c r="A3758" s="1" t="s">
        <v>3798</v>
      </c>
      <c r="B3758" s="2">
        <v>44843</v>
      </c>
      <c r="C3758" s="13" t="str">
        <f>TEXT(bbdd_Social_Media_Trends[[#This Row],[Post_Date]],"aaaa-mm")</f>
        <v>2022-10</v>
      </c>
      <c r="D3758" s="1" t="s">
        <v>12</v>
      </c>
      <c r="E3758" s="1" t="s">
        <v>46</v>
      </c>
      <c r="F3758" s="1" t="s">
        <v>32</v>
      </c>
      <c r="G3758" s="1" t="s">
        <v>44</v>
      </c>
      <c r="H3758">
        <v>1811481</v>
      </c>
      <c r="I3758">
        <v>103117</v>
      </c>
      <c r="J3758">
        <v>42087</v>
      </c>
      <c r="K3758">
        <v>38390</v>
      </c>
      <c r="L3758">
        <f>bbdd_Social_Media_Trends[[#This Row],[Likes]]+bbdd_Social_Media_Trends[[#This Row],[Shares]]+bbdd_Social_Media_Trends[[#This Row],[Comments]]</f>
        <v>183594</v>
      </c>
      <c r="M3758">
        <f>bbdd_Social_Media_Trends[[#This Row],[Interactions]]/bbdd_Social_Media_Trends[[#This Row],[Views]]</f>
        <v>0.10135022117262063</v>
      </c>
      <c r="N3758" s="1" t="s">
        <v>22</v>
      </c>
      <c r="O3758" s="4">
        <f t="shared" si="58"/>
        <v>0</v>
      </c>
    </row>
    <row r="3759" spans="1:15">
      <c r="A3759" s="1" t="s">
        <v>3799</v>
      </c>
      <c r="B3759" s="2">
        <v>45240</v>
      </c>
      <c r="C3759" s="13" t="str">
        <f>TEXT(bbdd_Social_Media_Trends[[#This Row],[Post_Date]],"aaaa-mm")</f>
        <v>2023-11</v>
      </c>
      <c r="D3759" s="1" t="s">
        <v>18</v>
      </c>
      <c r="E3759" s="1" t="s">
        <v>49</v>
      </c>
      <c r="F3759" s="1" t="s">
        <v>20</v>
      </c>
      <c r="G3759" s="1" t="s">
        <v>60</v>
      </c>
      <c r="H3759">
        <v>3519149</v>
      </c>
      <c r="I3759">
        <v>429333</v>
      </c>
      <c r="J3759">
        <v>72079</v>
      </c>
      <c r="K3759">
        <v>42269</v>
      </c>
      <c r="L3759">
        <f>bbdd_Social_Media_Trends[[#This Row],[Likes]]+bbdd_Social_Media_Trends[[#This Row],[Shares]]+bbdd_Social_Media_Trends[[#This Row],[Comments]]</f>
        <v>543681</v>
      </c>
      <c r="M3759">
        <f>bbdd_Social_Media_Trends[[#This Row],[Interactions]]/bbdd_Social_Media_Trends[[#This Row],[Views]]</f>
        <v>0.15449217978551064</v>
      </c>
      <c r="N3759" s="1" t="s">
        <v>16</v>
      </c>
      <c r="O3759" s="4">
        <f t="shared" si="58"/>
        <v>0</v>
      </c>
    </row>
    <row r="3760" spans="1:15">
      <c r="A3760" s="1" t="s">
        <v>3800</v>
      </c>
      <c r="B3760" s="2">
        <v>44781</v>
      </c>
      <c r="C3760" s="13" t="str">
        <f>TEXT(bbdd_Social_Media_Trends[[#This Row],[Post_Date]],"aaaa-mm")</f>
        <v>2022-08</v>
      </c>
      <c r="D3760" s="1" t="s">
        <v>24</v>
      </c>
      <c r="E3760" s="1" t="s">
        <v>39</v>
      </c>
      <c r="F3760" s="1" t="s">
        <v>41</v>
      </c>
      <c r="G3760" s="1" t="s">
        <v>44</v>
      </c>
      <c r="H3760">
        <v>4772651</v>
      </c>
      <c r="I3760">
        <v>96271</v>
      </c>
      <c r="J3760">
        <v>28894</v>
      </c>
      <c r="K3760">
        <v>22623</v>
      </c>
      <c r="L3760">
        <f>bbdd_Social_Media_Trends[[#This Row],[Likes]]+bbdd_Social_Media_Trends[[#This Row],[Shares]]+bbdd_Social_Media_Trends[[#This Row],[Comments]]</f>
        <v>147788</v>
      </c>
      <c r="M3760">
        <f>bbdd_Social_Media_Trends[[#This Row],[Interactions]]/bbdd_Social_Media_Trends[[#This Row],[Views]]</f>
        <v>3.0965599621677765E-2</v>
      </c>
      <c r="N3760" s="1" t="s">
        <v>22</v>
      </c>
      <c r="O3760" s="4">
        <f t="shared" si="58"/>
        <v>0</v>
      </c>
    </row>
    <row r="3761" spans="1:15">
      <c r="A3761" s="1" t="s">
        <v>3801</v>
      </c>
      <c r="B3761" s="2">
        <v>44938</v>
      </c>
      <c r="C3761" s="13" t="str">
        <f>TEXT(bbdd_Social_Media_Trends[[#This Row],[Post_Date]],"aaaa-mm")</f>
        <v>2023-01</v>
      </c>
      <c r="D3761" s="1" t="s">
        <v>27</v>
      </c>
      <c r="E3761" s="1" t="s">
        <v>52</v>
      </c>
      <c r="F3761" s="1" t="s">
        <v>36</v>
      </c>
      <c r="G3761" s="1" t="s">
        <v>15</v>
      </c>
      <c r="H3761">
        <v>4837174</v>
      </c>
      <c r="I3761">
        <v>493550</v>
      </c>
      <c r="J3761">
        <v>65769</v>
      </c>
      <c r="K3761">
        <v>12395</v>
      </c>
      <c r="L3761">
        <f>bbdd_Social_Media_Trends[[#This Row],[Likes]]+bbdd_Social_Media_Trends[[#This Row],[Shares]]+bbdd_Social_Media_Trends[[#This Row],[Comments]]</f>
        <v>571714</v>
      </c>
      <c r="M3761">
        <f>bbdd_Social_Media_Trends[[#This Row],[Interactions]]/bbdd_Social_Media_Trends[[#This Row],[Views]]</f>
        <v>0.11819173757239247</v>
      </c>
      <c r="N3761" s="1" t="s">
        <v>16</v>
      </c>
      <c r="O3761" s="4">
        <f t="shared" si="58"/>
        <v>0</v>
      </c>
    </row>
    <row r="3762" spans="1:15">
      <c r="A3762" s="1" t="s">
        <v>3802</v>
      </c>
      <c r="B3762" s="2">
        <v>44748</v>
      </c>
      <c r="C3762" s="13" t="str">
        <f>TEXT(bbdd_Social_Media_Trends[[#This Row],[Post_Date]],"aaaa-mm")</f>
        <v>2022-07</v>
      </c>
      <c r="D3762" s="1" t="s">
        <v>18</v>
      </c>
      <c r="E3762" s="1" t="s">
        <v>35</v>
      </c>
      <c r="F3762" s="1" t="s">
        <v>47</v>
      </c>
      <c r="G3762" s="1" t="s">
        <v>50</v>
      </c>
      <c r="H3762">
        <v>4337899</v>
      </c>
      <c r="I3762">
        <v>360339</v>
      </c>
      <c r="J3762">
        <v>90144</v>
      </c>
      <c r="K3762">
        <v>26248</v>
      </c>
      <c r="L3762">
        <f>bbdd_Social_Media_Trends[[#This Row],[Likes]]+bbdd_Social_Media_Trends[[#This Row],[Shares]]+bbdd_Social_Media_Trends[[#This Row],[Comments]]</f>
        <v>476731</v>
      </c>
      <c r="M3762">
        <f>bbdd_Social_Media_Trends[[#This Row],[Interactions]]/bbdd_Social_Media_Trends[[#This Row],[Views]]</f>
        <v>0.10989905481893424</v>
      </c>
      <c r="N3762" s="1" t="s">
        <v>22</v>
      </c>
      <c r="O3762" s="4">
        <f t="shared" si="58"/>
        <v>0</v>
      </c>
    </row>
    <row r="3763" spans="1:15">
      <c r="A3763" s="1" t="s">
        <v>3803</v>
      </c>
      <c r="B3763" s="2">
        <v>44572</v>
      </c>
      <c r="C3763" s="13" t="str">
        <f>TEXT(bbdd_Social_Media_Trends[[#This Row],[Post_Date]],"aaaa-mm")</f>
        <v>2022-01</v>
      </c>
      <c r="D3763" s="1" t="s">
        <v>24</v>
      </c>
      <c r="E3763" s="1" t="s">
        <v>31</v>
      </c>
      <c r="F3763" s="1" t="s">
        <v>47</v>
      </c>
      <c r="G3763" s="1" t="s">
        <v>60</v>
      </c>
      <c r="H3763">
        <v>1982470</v>
      </c>
      <c r="I3763">
        <v>38772</v>
      </c>
      <c r="J3763">
        <v>59724</v>
      </c>
      <c r="K3763">
        <v>2247</v>
      </c>
      <c r="L3763">
        <f>bbdd_Social_Media_Trends[[#This Row],[Likes]]+bbdd_Social_Media_Trends[[#This Row],[Shares]]+bbdd_Social_Media_Trends[[#This Row],[Comments]]</f>
        <v>100743</v>
      </c>
      <c r="M3763">
        <f>bbdd_Social_Media_Trends[[#This Row],[Interactions]]/bbdd_Social_Media_Trends[[#This Row],[Views]]</f>
        <v>5.0816910218061305E-2</v>
      </c>
      <c r="N3763" s="1" t="s">
        <v>29</v>
      </c>
      <c r="O3763" s="4">
        <f t="shared" si="58"/>
        <v>0</v>
      </c>
    </row>
    <row r="3764" spans="1:15">
      <c r="A3764" s="1" t="s">
        <v>3804</v>
      </c>
      <c r="B3764" s="2">
        <v>45098</v>
      </c>
      <c r="C3764" s="13" t="str">
        <f>TEXT(bbdd_Social_Media_Trends[[#This Row],[Post_Date]],"aaaa-mm")</f>
        <v>2023-06</v>
      </c>
      <c r="D3764" s="1" t="s">
        <v>12</v>
      </c>
      <c r="E3764" s="1" t="s">
        <v>39</v>
      </c>
      <c r="F3764" s="1" t="s">
        <v>36</v>
      </c>
      <c r="G3764" s="1" t="s">
        <v>21</v>
      </c>
      <c r="H3764">
        <v>2430582</v>
      </c>
      <c r="I3764">
        <v>247328</v>
      </c>
      <c r="J3764">
        <v>36608</v>
      </c>
      <c r="K3764">
        <v>17278</v>
      </c>
      <c r="L3764">
        <f>bbdd_Social_Media_Trends[[#This Row],[Likes]]+bbdd_Social_Media_Trends[[#This Row],[Shares]]+bbdd_Social_Media_Trends[[#This Row],[Comments]]</f>
        <v>301214</v>
      </c>
      <c r="M3764">
        <f>bbdd_Social_Media_Trends[[#This Row],[Interactions]]/bbdd_Social_Media_Trends[[#This Row],[Views]]</f>
        <v>0.12392669739181809</v>
      </c>
      <c r="N3764" s="1" t="s">
        <v>16</v>
      </c>
      <c r="O3764" s="4">
        <f t="shared" si="58"/>
        <v>0</v>
      </c>
    </row>
    <row r="3765" spans="1:15">
      <c r="A3765" s="1" t="s">
        <v>3805</v>
      </c>
      <c r="B3765" s="2">
        <v>44968</v>
      </c>
      <c r="C3765" s="13" t="str">
        <f>TEXT(bbdd_Social_Media_Trends[[#This Row],[Post_Date]],"aaaa-mm")</f>
        <v>2023-02</v>
      </c>
      <c r="D3765" s="1" t="s">
        <v>18</v>
      </c>
      <c r="E3765" s="1" t="s">
        <v>57</v>
      </c>
      <c r="F3765" s="1" t="s">
        <v>41</v>
      </c>
      <c r="G3765" s="1" t="s">
        <v>44</v>
      </c>
      <c r="H3765">
        <v>3215735</v>
      </c>
      <c r="I3765">
        <v>372038</v>
      </c>
      <c r="J3765">
        <v>50812</v>
      </c>
      <c r="K3765">
        <v>33493</v>
      </c>
      <c r="L3765">
        <f>bbdd_Social_Media_Trends[[#This Row],[Likes]]+bbdd_Social_Media_Trends[[#This Row],[Shares]]+bbdd_Social_Media_Trends[[#This Row],[Comments]]</f>
        <v>456343</v>
      </c>
      <c r="M3765">
        <f>bbdd_Social_Media_Trends[[#This Row],[Interactions]]/bbdd_Social_Media_Trends[[#This Row],[Views]]</f>
        <v>0.14190939240951136</v>
      </c>
      <c r="N3765" s="1" t="s">
        <v>29</v>
      </c>
      <c r="O3765" s="4">
        <f t="shared" si="58"/>
        <v>0</v>
      </c>
    </row>
    <row r="3766" spans="1:15">
      <c r="A3766" s="1" t="s">
        <v>3806</v>
      </c>
      <c r="B3766" s="2">
        <v>44986</v>
      </c>
      <c r="C3766" s="13" t="str">
        <f>TEXT(bbdd_Social_Media_Trends[[#This Row],[Post_Date]],"aaaa-mm")</f>
        <v>2023-03</v>
      </c>
      <c r="D3766" s="1" t="s">
        <v>24</v>
      </c>
      <c r="E3766" s="1" t="s">
        <v>39</v>
      </c>
      <c r="F3766" s="1" t="s">
        <v>32</v>
      </c>
      <c r="G3766" s="1" t="s">
        <v>25</v>
      </c>
      <c r="H3766">
        <v>4476274</v>
      </c>
      <c r="I3766">
        <v>67640</v>
      </c>
      <c r="J3766">
        <v>77088</v>
      </c>
      <c r="K3766">
        <v>2976</v>
      </c>
      <c r="L3766">
        <f>bbdd_Social_Media_Trends[[#This Row],[Likes]]+bbdd_Social_Media_Trends[[#This Row],[Shares]]+bbdd_Social_Media_Trends[[#This Row],[Comments]]</f>
        <v>147704</v>
      </c>
      <c r="M3766">
        <f>bbdd_Social_Media_Trends[[#This Row],[Interactions]]/bbdd_Social_Media_Trends[[#This Row],[Views]]</f>
        <v>3.2997086416068362E-2</v>
      </c>
      <c r="N3766" s="1" t="s">
        <v>22</v>
      </c>
      <c r="O3766" s="4">
        <f t="shared" si="58"/>
        <v>0</v>
      </c>
    </row>
    <row r="3767" spans="1:15">
      <c r="A3767" s="1" t="s">
        <v>3807</v>
      </c>
      <c r="B3767" s="2">
        <v>44702</v>
      </c>
      <c r="C3767" s="13" t="str">
        <f>TEXT(bbdd_Social_Media_Trends[[#This Row],[Post_Date]],"aaaa-mm")</f>
        <v>2022-05</v>
      </c>
      <c r="D3767" s="1" t="s">
        <v>12</v>
      </c>
      <c r="E3767" s="1" t="s">
        <v>39</v>
      </c>
      <c r="F3767" s="1" t="s">
        <v>36</v>
      </c>
      <c r="G3767" s="1" t="s">
        <v>28</v>
      </c>
      <c r="H3767">
        <v>298203</v>
      </c>
      <c r="I3767">
        <v>250763</v>
      </c>
      <c r="J3767">
        <v>83080</v>
      </c>
      <c r="K3767">
        <v>26482</v>
      </c>
      <c r="L3767">
        <f>bbdd_Social_Media_Trends[[#This Row],[Likes]]+bbdd_Social_Media_Trends[[#This Row],[Shares]]+bbdd_Social_Media_Trends[[#This Row],[Comments]]</f>
        <v>360325</v>
      </c>
      <c r="M3767">
        <f>bbdd_Social_Media_Trends[[#This Row],[Interactions]]/bbdd_Social_Media_Trends[[#This Row],[Views]]</f>
        <v>1.2083211771846696</v>
      </c>
      <c r="N3767" s="1" t="s">
        <v>29</v>
      </c>
      <c r="O3767" s="4">
        <f t="shared" si="58"/>
        <v>0</v>
      </c>
    </row>
    <row r="3768" spans="1:15">
      <c r="A3768" s="1" t="s">
        <v>3808</v>
      </c>
      <c r="B3768" s="2">
        <v>45201</v>
      </c>
      <c r="C3768" s="13" t="str">
        <f>TEXT(bbdd_Social_Media_Trends[[#This Row],[Post_Date]],"aaaa-mm")</f>
        <v>2023-10</v>
      </c>
      <c r="D3768" s="1" t="s">
        <v>18</v>
      </c>
      <c r="E3768" s="1" t="s">
        <v>49</v>
      </c>
      <c r="F3768" s="1" t="s">
        <v>41</v>
      </c>
      <c r="G3768" s="1" t="s">
        <v>21</v>
      </c>
      <c r="H3768">
        <v>1405081</v>
      </c>
      <c r="I3768">
        <v>174642</v>
      </c>
      <c r="J3768">
        <v>70414</v>
      </c>
      <c r="K3768">
        <v>820</v>
      </c>
      <c r="L3768">
        <f>bbdd_Social_Media_Trends[[#This Row],[Likes]]+bbdd_Social_Media_Trends[[#This Row],[Shares]]+bbdd_Social_Media_Trends[[#This Row],[Comments]]</f>
        <v>245876</v>
      </c>
      <c r="M3768">
        <f>bbdd_Social_Media_Trends[[#This Row],[Interactions]]/bbdd_Social_Media_Trends[[#This Row],[Views]]</f>
        <v>0.17499062331637821</v>
      </c>
      <c r="N3768" s="1" t="s">
        <v>29</v>
      </c>
      <c r="O3768" s="4">
        <f t="shared" si="58"/>
        <v>0</v>
      </c>
    </row>
    <row r="3769" spans="1:15">
      <c r="A3769" s="1" t="s">
        <v>3809</v>
      </c>
      <c r="B3769" s="2">
        <v>44682</v>
      </c>
      <c r="C3769" s="13" t="str">
        <f>TEXT(bbdd_Social_Media_Trends[[#This Row],[Post_Date]],"aaaa-mm")</f>
        <v>2022-05</v>
      </c>
      <c r="D3769" s="1" t="s">
        <v>12</v>
      </c>
      <c r="E3769" s="1" t="s">
        <v>13</v>
      </c>
      <c r="F3769" s="1" t="s">
        <v>32</v>
      </c>
      <c r="G3769" s="1" t="s">
        <v>21</v>
      </c>
      <c r="H3769">
        <v>513589</v>
      </c>
      <c r="I3769">
        <v>314068</v>
      </c>
      <c r="J3769">
        <v>81740</v>
      </c>
      <c r="K3769">
        <v>24653</v>
      </c>
      <c r="L3769">
        <f>bbdd_Social_Media_Trends[[#This Row],[Likes]]+bbdd_Social_Media_Trends[[#This Row],[Shares]]+bbdd_Social_Media_Trends[[#This Row],[Comments]]</f>
        <v>420461</v>
      </c>
      <c r="M3769">
        <f>bbdd_Social_Media_Trends[[#This Row],[Interactions]]/bbdd_Social_Media_Trends[[#This Row],[Views]]</f>
        <v>0.81867212888126495</v>
      </c>
      <c r="N3769" s="1" t="s">
        <v>29</v>
      </c>
      <c r="O3769" s="4">
        <f t="shared" si="58"/>
        <v>0</v>
      </c>
    </row>
    <row r="3770" spans="1:15">
      <c r="A3770" s="1" t="s">
        <v>3810</v>
      </c>
      <c r="B3770" s="2">
        <v>45163</v>
      </c>
      <c r="C3770" s="13" t="str">
        <f>TEXT(bbdd_Social_Media_Trends[[#This Row],[Post_Date]],"aaaa-mm")</f>
        <v>2023-08</v>
      </c>
      <c r="D3770" s="1" t="s">
        <v>18</v>
      </c>
      <c r="E3770" s="1" t="s">
        <v>35</v>
      </c>
      <c r="F3770" s="1" t="s">
        <v>20</v>
      </c>
      <c r="G3770" s="1" t="s">
        <v>15</v>
      </c>
      <c r="H3770">
        <v>637282</v>
      </c>
      <c r="I3770">
        <v>358058</v>
      </c>
      <c r="J3770">
        <v>65689</v>
      </c>
      <c r="K3770">
        <v>25327</v>
      </c>
      <c r="L3770">
        <f>bbdd_Social_Media_Trends[[#This Row],[Likes]]+bbdd_Social_Media_Trends[[#This Row],[Shares]]+bbdd_Social_Media_Trends[[#This Row],[Comments]]</f>
        <v>449074</v>
      </c>
      <c r="M3770">
        <f>bbdd_Social_Media_Trends[[#This Row],[Interactions]]/bbdd_Social_Media_Trends[[#This Row],[Views]]</f>
        <v>0.70467077369202336</v>
      </c>
      <c r="N3770" s="1" t="s">
        <v>22</v>
      </c>
      <c r="O3770" s="4">
        <f t="shared" si="58"/>
        <v>0</v>
      </c>
    </row>
    <row r="3771" spans="1:15">
      <c r="A3771" s="1" t="s">
        <v>3811</v>
      </c>
      <c r="B3771" s="2">
        <v>44990</v>
      </c>
      <c r="C3771" s="13" t="str">
        <f>TEXT(bbdd_Social_Media_Trends[[#This Row],[Post_Date]],"aaaa-mm")</f>
        <v>2023-03</v>
      </c>
      <c r="D3771" s="1" t="s">
        <v>24</v>
      </c>
      <c r="E3771" s="1" t="s">
        <v>39</v>
      </c>
      <c r="F3771" s="1" t="s">
        <v>32</v>
      </c>
      <c r="G3771" s="1" t="s">
        <v>44</v>
      </c>
      <c r="H3771">
        <v>1744531</v>
      </c>
      <c r="I3771">
        <v>196250</v>
      </c>
      <c r="J3771">
        <v>8655</v>
      </c>
      <c r="K3771">
        <v>25527</v>
      </c>
      <c r="L3771">
        <f>bbdd_Social_Media_Trends[[#This Row],[Likes]]+bbdd_Social_Media_Trends[[#This Row],[Shares]]+bbdd_Social_Media_Trends[[#This Row],[Comments]]</f>
        <v>230432</v>
      </c>
      <c r="M3771">
        <f>bbdd_Social_Media_Trends[[#This Row],[Interactions]]/bbdd_Social_Media_Trends[[#This Row],[Views]]</f>
        <v>0.13208822313848248</v>
      </c>
      <c r="N3771" s="1" t="s">
        <v>16</v>
      </c>
      <c r="O3771" s="4">
        <f t="shared" si="58"/>
        <v>0</v>
      </c>
    </row>
    <row r="3772" spans="1:15">
      <c r="A3772" s="1" t="s">
        <v>3812</v>
      </c>
      <c r="B3772" s="2">
        <v>45061</v>
      </c>
      <c r="C3772" s="13" t="str">
        <f>TEXT(bbdd_Social_Media_Trends[[#This Row],[Post_Date]],"aaaa-mm")</f>
        <v>2023-05</v>
      </c>
      <c r="D3772" s="1" t="s">
        <v>27</v>
      </c>
      <c r="E3772" s="1" t="s">
        <v>31</v>
      </c>
      <c r="F3772" s="1" t="s">
        <v>20</v>
      </c>
      <c r="G3772" s="1" t="s">
        <v>44</v>
      </c>
      <c r="H3772">
        <v>2355782</v>
      </c>
      <c r="I3772">
        <v>422456</v>
      </c>
      <c r="J3772">
        <v>36459</v>
      </c>
      <c r="K3772">
        <v>47807</v>
      </c>
      <c r="L3772">
        <f>bbdd_Social_Media_Trends[[#This Row],[Likes]]+bbdd_Social_Media_Trends[[#This Row],[Shares]]+bbdd_Social_Media_Trends[[#This Row],[Comments]]</f>
        <v>506722</v>
      </c>
      <c r="M3772">
        <f>bbdd_Social_Media_Trends[[#This Row],[Interactions]]/bbdd_Social_Media_Trends[[#This Row],[Views]]</f>
        <v>0.21509715245298588</v>
      </c>
      <c r="N3772" s="1" t="s">
        <v>22</v>
      </c>
      <c r="O3772" s="4">
        <f t="shared" si="58"/>
        <v>0</v>
      </c>
    </row>
    <row r="3773" spans="1:15">
      <c r="A3773" s="1" t="s">
        <v>3813</v>
      </c>
      <c r="B3773" s="2">
        <v>44789</v>
      </c>
      <c r="C3773" s="13" t="str">
        <f>TEXT(bbdd_Social_Media_Trends[[#This Row],[Post_Date]],"aaaa-mm")</f>
        <v>2022-08</v>
      </c>
      <c r="D3773" s="1" t="s">
        <v>12</v>
      </c>
      <c r="E3773" s="1" t="s">
        <v>39</v>
      </c>
      <c r="F3773" s="1" t="s">
        <v>47</v>
      </c>
      <c r="G3773" s="1" t="s">
        <v>37</v>
      </c>
      <c r="H3773">
        <v>4955899</v>
      </c>
      <c r="I3773">
        <v>128909</v>
      </c>
      <c r="J3773">
        <v>63956</v>
      </c>
      <c r="K3773">
        <v>24994</v>
      </c>
      <c r="L3773">
        <f>bbdd_Social_Media_Trends[[#This Row],[Likes]]+bbdd_Social_Media_Trends[[#This Row],[Shares]]+bbdd_Social_Media_Trends[[#This Row],[Comments]]</f>
        <v>217859</v>
      </c>
      <c r="M3773">
        <f>bbdd_Social_Media_Trends[[#This Row],[Interactions]]/bbdd_Social_Media_Trends[[#This Row],[Views]]</f>
        <v>4.3959531862937481E-2</v>
      </c>
      <c r="N3773" s="1" t="s">
        <v>16</v>
      </c>
      <c r="O3773" s="4">
        <f t="shared" si="58"/>
        <v>0</v>
      </c>
    </row>
    <row r="3774" spans="1:15">
      <c r="A3774" s="1" t="s">
        <v>3814</v>
      </c>
      <c r="B3774" s="2">
        <v>44925</v>
      </c>
      <c r="C3774" s="13" t="str">
        <f>TEXT(bbdd_Social_Media_Trends[[#This Row],[Post_Date]],"aaaa-mm")</f>
        <v>2022-12</v>
      </c>
      <c r="D3774" s="1" t="s">
        <v>27</v>
      </c>
      <c r="E3774" s="1" t="s">
        <v>31</v>
      </c>
      <c r="F3774" s="1" t="s">
        <v>14</v>
      </c>
      <c r="G3774" s="1" t="s">
        <v>28</v>
      </c>
      <c r="H3774">
        <v>2388341</v>
      </c>
      <c r="I3774">
        <v>286756</v>
      </c>
      <c r="J3774">
        <v>98722</v>
      </c>
      <c r="K3774">
        <v>44285</v>
      </c>
      <c r="L3774">
        <f>bbdd_Social_Media_Trends[[#This Row],[Likes]]+bbdd_Social_Media_Trends[[#This Row],[Shares]]+bbdd_Social_Media_Trends[[#This Row],[Comments]]</f>
        <v>429763</v>
      </c>
      <c r="M3774">
        <f>bbdd_Social_Media_Trends[[#This Row],[Interactions]]/bbdd_Social_Media_Trends[[#This Row],[Views]]</f>
        <v>0.17994206019994632</v>
      </c>
      <c r="N3774" s="1" t="s">
        <v>29</v>
      </c>
      <c r="O3774" s="4">
        <f t="shared" si="58"/>
        <v>0</v>
      </c>
    </row>
    <row r="3775" spans="1:15">
      <c r="A3775" s="1" t="s">
        <v>3815</v>
      </c>
      <c r="B3775" s="2">
        <v>45034</v>
      </c>
      <c r="C3775" s="13" t="str">
        <f>TEXT(bbdd_Social_Media_Trends[[#This Row],[Post_Date]],"aaaa-mm")</f>
        <v>2023-04</v>
      </c>
      <c r="D3775" s="1" t="s">
        <v>27</v>
      </c>
      <c r="E3775" s="1" t="s">
        <v>52</v>
      </c>
      <c r="F3775" s="1" t="s">
        <v>41</v>
      </c>
      <c r="G3775" s="1" t="s">
        <v>21</v>
      </c>
      <c r="H3775">
        <v>2662468</v>
      </c>
      <c r="I3775">
        <v>395901</v>
      </c>
      <c r="J3775">
        <v>43291</v>
      </c>
      <c r="K3775">
        <v>11180</v>
      </c>
      <c r="L3775">
        <f>bbdd_Social_Media_Trends[[#This Row],[Likes]]+bbdd_Social_Media_Trends[[#This Row],[Shares]]+bbdd_Social_Media_Trends[[#This Row],[Comments]]</f>
        <v>450372</v>
      </c>
      <c r="M3775">
        <f>bbdd_Social_Media_Trends[[#This Row],[Interactions]]/bbdd_Social_Media_Trends[[#This Row],[Views]]</f>
        <v>0.16915583586356719</v>
      </c>
      <c r="N3775" s="1" t="s">
        <v>16</v>
      </c>
      <c r="O3775" s="4">
        <f t="shared" si="58"/>
        <v>0</v>
      </c>
    </row>
    <row r="3776" spans="1:15">
      <c r="A3776" s="1" t="s">
        <v>3816</v>
      </c>
      <c r="B3776" s="2">
        <v>44802</v>
      </c>
      <c r="C3776" s="13" t="str">
        <f>TEXT(bbdd_Social_Media_Trends[[#This Row],[Post_Date]],"aaaa-mm")</f>
        <v>2022-08</v>
      </c>
      <c r="D3776" s="1" t="s">
        <v>27</v>
      </c>
      <c r="E3776" s="1" t="s">
        <v>49</v>
      </c>
      <c r="F3776" s="1" t="s">
        <v>36</v>
      </c>
      <c r="G3776" s="1" t="s">
        <v>21</v>
      </c>
      <c r="H3776">
        <v>4335697</v>
      </c>
      <c r="I3776">
        <v>323246</v>
      </c>
      <c r="J3776">
        <v>92331</v>
      </c>
      <c r="K3776">
        <v>23780</v>
      </c>
      <c r="L3776">
        <f>bbdd_Social_Media_Trends[[#This Row],[Likes]]+bbdd_Social_Media_Trends[[#This Row],[Shares]]+bbdd_Social_Media_Trends[[#This Row],[Comments]]</f>
        <v>439357</v>
      </c>
      <c r="M3776">
        <f>bbdd_Social_Media_Trends[[#This Row],[Interactions]]/bbdd_Social_Media_Trends[[#This Row],[Views]]</f>
        <v>0.10133480268570429</v>
      </c>
      <c r="N3776" s="1" t="s">
        <v>22</v>
      </c>
      <c r="O3776" s="4">
        <f t="shared" si="58"/>
        <v>0</v>
      </c>
    </row>
    <row r="3777" spans="1:15">
      <c r="A3777" s="1" t="s">
        <v>3817</v>
      </c>
      <c r="B3777" s="2">
        <v>44894</v>
      </c>
      <c r="C3777" s="13" t="str">
        <f>TEXT(bbdd_Social_Media_Trends[[#This Row],[Post_Date]],"aaaa-mm")</f>
        <v>2022-11</v>
      </c>
      <c r="D3777" s="1" t="s">
        <v>24</v>
      </c>
      <c r="E3777" s="1" t="s">
        <v>59</v>
      </c>
      <c r="F3777" s="1" t="s">
        <v>36</v>
      </c>
      <c r="G3777" s="1" t="s">
        <v>25</v>
      </c>
      <c r="H3777">
        <v>1758597</v>
      </c>
      <c r="I3777">
        <v>230467</v>
      </c>
      <c r="J3777">
        <v>79259</v>
      </c>
      <c r="K3777">
        <v>7925</v>
      </c>
      <c r="L3777">
        <f>bbdd_Social_Media_Trends[[#This Row],[Likes]]+bbdd_Social_Media_Trends[[#This Row],[Shares]]+bbdd_Social_Media_Trends[[#This Row],[Comments]]</f>
        <v>317651</v>
      </c>
      <c r="M3777">
        <f>bbdd_Social_Media_Trends[[#This Row],[Interactions]]/bbdd_Social_Media_Trends[[#This Row],[Views]]</f>
        <v>0.18062751159020515</v>
      </c>
      <c r="N3777" s="1" t="s">
        <v>22</v>
      </c>
      <c r="O3777" s="4">
        <f t="shared" si="58"/>
        <v>0</v>
      </c>
    </row>
    <row r="3778" spans="1:15">
      <c r="A3778" s="1" t="s">
        <v>3818</v>
      </c>
      <c r="B3778" s="2">
        <v>45090</v>
      </c>
      <c r="C3778" s="13" t="str">
        <f>TEXT(bbdd_Social_Media_Trends[[#This Row],[Post_Date]],"aaaa-mm")</f>
        <v>2023-06</v>
      </c>
      <c r="D3778" s="1" t="s">
        <v>24</v>
      </c>
      <c r="E3778" s="1" t="s">
        <v>35</v>
      </c>
      <c r="F3778" s="1" t="s">
        <v>47</v>
      </c>
      <c r="G3778" s="1" t="s">
        <v>28</v>
      </c>
      <c r="H3778">
        <v>72447</v>
      </c>
      <c r="I3778">
        <v>306980</v>
      </c>
      <c r="J3778">
        <v>66142</v>
      </c>
      <c r="K3778">
        <v>19162</v>
      </c>
      <c r="L3778">
        <f>bbdd_Social_Media_Trends[[#This Row],[Likes]]+bbdd_Social_Media_Trends[[#This Row],[Shares]]+bbdd_Social_Media_Trends[[#This Row],[Comments]]</f>
        <v>392284</v>
      </c>
      <c r="M3778">
        <f>bbdd_Social_Media_Trends[[#This Row],[Interactions]]/bbdd_Social_Media_Trends[[#This Row],[Views]]</f>
        <v>5.4147721782820541</v>
      </c>
      <c r="N3778" s="1" t="s">
        <v>16</v>
      </c>
      <c r="O3778" s="4">
        <f t="shared" ref="O3778:O3841" si="59">IF(ISERROR(VLOOKUP(A3778,A3779:A8776,1,FALSE)),0, 1)</f>
        <v>0</v>
      </c>
    </row>
    <row r="3779" spans="1:15">
      <c r="A3779" s="1" t="s">
        <v>3819</v>
      </c>
      <c r="B3779" s="2">
        <v>45046</v>
      </c>
      <c r="C3779" s="13" t="str">
        <f>TEXT(bbdd_Social_Media_Trends[[#This Row],[Post_Date]],"aaaa-mm")</f>
        <v>2023-04</v>
      </c>
      <c r="D3779" s="1" t="s">
        <v>12</v>
      </c>
      <c r="E3779" s="1" t="s">
        <v>49</v>
      </c>
      <c r="F3779" s="1" t="s">
        <v>20</v>
      </c>
      <c r="G3779" s="1" t="s">
        <v>15</v>
      </c>
      <c r="H3779">
        <v>796782</v>
      </c>
      <c r="I3779">
        <v>333622</v>
      </c>
      <c r="J3779">
        <v>27754</v>
      </c>
      <c r="K3779">
        <v>25313</v>
      </c>
      <c r="L3779">
        <f>bbdd_Social_Media_Trends[[#This Row],[Likes]]+bbdd_Social_Media_Trends[[#This Row],[Shares]]+bbdd_Social_Media_Trends[[#This Row],[Comments]]</f>
        <v>386689</v>
      </c>
      <c r="M3779">
        <f>bbdd_Social_Media_Trends[[#This Row],[Interactions]]/bbdd_Social_Media_Trends[[#This Row],[Views]]</f>
        <v>0.48531342324500304</v>
      </c>
      <c r="N3779" s="1" t="s">
        <v>16</v>
      </c>
      <c r="O3779" s="4">
        <f t="shared" si="59"/>
        <v>0</v>
      </c>
    </row>
    <row r="3780" spans="1:15">
      <c r="A3780" s="1" t="s">
        <v>3820</v>
      </c>
      <c r="B3780" s="2">
        <v>44669</v>
      </c>
      <c r="C3780" s="13" t="str">
        <f>TEXT(bbdd_Social_Media_Trends[[#This Row],[Post_Date]],"aaaa-mm")</f>
        <v>2022-04</v>
      </c>
      <c r="D3780" s="1" t="s">
        <v>12</v>
      </c>
      <c r="E3780" s="1" t="s">
        <v>59</v>
      </c>
      <c r="F3780" s="1" t="s">
        <v>41</v>
      </c>
      <c r="G3780" s="1" t="s">
        <v>21</v>
      </c>
      <c r="H3780">
        <v>3922765</v>
      </c>
      <c r="I3780">
        <v>98519</v>
      </c>
      <c r="J3780">
        <v>13450</v>
      </c>
      <c r="K3780">
        <v>23794</v>
      </c>
      <c r="L3780">
        <f>bbdd_Social_Media_Trends[[#This Row],[Likes]]+bbdd_Social_Media_Trends[[#This Row],[Shares]]+bbdd_Social_Media_Trends[[#This Row],[Comments]]</f>
        <v>135763</v>
      </c>
      <c r="M3780">
        <f>bbdd_Social_Media_Trends[[#This Row],[Interactions]]/bbdd_Social_Media_Trends[[#This Row],[Views]]</f>
        <v>3.4609006657294029E-2</v>
      </c>
      <c r="N3780" s="1" t="s">
        <v>22</v>
      </c>
      <c r="O3780" s="4">
        <f t="shared" si="59"/>
        <v>0</v>
      </c>
    </row>
    <row r="3781" spans="1:15">
      <c r="A3781" s="1" t="s">
        <v>3821</v>
      </c>
      <c r="B3781" s="2">
        <v>44896</v>
      </c>
      <c r="C3781" s="13" t="str">
        <f>TEXT(bbdd_Social_Media_Trends[[#This Row],[Post_Date]],"aaaa-mm")</f>
        <v>2022-12</v>
      </c>
      <c r="D3781" s="1" t="s">
        <v>12</v>
      </c>
      <c r="E3781" s="1" t="s">
        <v>35</v>
      </c>
      <c r="F3781" s="1" t="s">
        <v>14</v>
      </c>
      <c r="G3781" s="1" t="s">
        <v>28</v>
      </c>
      <c r="H3781">
        <v>2534406</v>
      </c>
      <c r="I3781">
        <v>227500</v>
      </c>
      <c r="J3781">
        <v>22953</v>
      </c>
      <c r="K3781">
        <v>8757</v>
      </c>
      <c r="L3781">
        <f>bbdd_Social_Media_Trends[[#This Row],[Likes]]+bbdd_Social_Media_Trends[[#This Row],[Shares]]+bbdd_Social_Media_Trends[[#This Row],[Comments]]</f>
        <v>259210</v>
      </c>
      <c r="M3781">
        <f>bbdd_Social_Media_Trends[[#This Row],[Interactions]]/bbdd_Social_Media_Trends[[#This Row],[Views]]</f>
        <v>0.10227643084809616</v>
      </c>
      <c r="N3781" s="1" t="s">
        <v>16</v>
      </c>
      <c r="O3781" s="4">
        <f t="shared" si="59"/>
        <v>0</v>
      </c>
    </row>
    <row r="3782" spans="1:15">
      <c r="A3782" s="1" t="s">
        <v>3822</v>
      </c>
      <c r="B3782" s="2">
        <v>45120</v>
      </c>
      <c r="C3782" s="13" t="str">
        <f>TEXT(bbdd_Social_Media_Trends[[#This Row],[Post_Date]],"aaaa-mm")</f>
        <v>2023-07</v>
      </c>
      <c r="D3782" s="1" t="s">
        <v>24</v>
      </c>
      <c r="E3782" s="1" t="s">
        <v>49</v>
      </c>
      <c r="F3782" s="1" t="s">
        <v>14</v>
      </c>
      <c r="G3782" s="1" t="s">
        <v>28</v>
      </c>
      <c r="H3782">
        <v>1066350</v>
      </c>
      <c r="I3782">
        <v>103339</v>
      </c>
      <c r="J3782">
        <v>72555</v>
      </c>
      <c r="K3782">
        <v>6292</v>
      </c>
      <c r="L3782">
        <f>bbdd_Social_Media_Trends[[#This Row],[Likes]]+bbdd_Social_Media_Trends[[#This Row],[Shares]]+bbdd_Social_Media_Trends[[#This Row],[Comments]]</f>
        <v>182186</v>
      </c>
      <c r="M3782">
        <f>bbdd_Social_Media_Trends[[#This Row],[Interactions]]/bbdd_Social_Media_Trends[[#This Row],[Views]]</f>
        <v>0.1708500961222863</v>
      </c>
      <c r="N3782" s="1" t="s">
        <v>16</v>
      </c>
      <c r="O3782" s="4">
        <f t="shared" si="59"/>
        <v>0</v>
      </c>
    </row>
    <row r="3783" spans="1:15">
      <c r="A3783" s="1" t="s">
        <v>3823</v>
      </c>
      <c r="B3783" s="2">
        <v>45246</v>
      </c>
      <c r="C3783" s="13" t="str">
        <f>TEXT(bbdd_Social_Media_Trends[[#This Row],[Post_Date]],"aaaa-mm")</f>
        <v>2023-11</v>
      </c>
      <c r="D3783" s="1" t="s">
        <v>12</v>
      </c>
      <c r="E3783" s="1" t="s">
        <v>35</v>
      </c>
      <c r="F3783" s="1" t="s">
        <v>36</v>
      </c>
      <c r="G3783" s="1" t="s">
        <v>15</v>
      </c>
      <c r="H3783">
        <v>2162864</v>
      </c>
      <c r="I3783">
        <v>24702</v>
      </c>
      <c r="J3783">
        <v>14264</v>
      </c>
      <c r="K3783">
        <v>20910</v>
      </c>
      <c r="L3783">
        <f>bbdd_Social_Media_Trends[[#This Row],[Likes]]+bbdd_Social_Media_Trends[[#This Row],[Shares]]+bbdd_Social_Media_Trends[[#This Row],[Comments]]</f>
        <v>59876</v>
      </c>
      <c r="M3783">
        <f>bbdd_Social_Media_Trends[[#This Row],[Interactions]]/bbdd_Social_Media_Trends[[#This Row],[Views]]</f>
        <v>2.7683663882703675E-2</v>
      </c>
      <c r="N3783" s="1" t="s">
        <v>29</v>
      </c>
      <c r="O3783" s="4">
        <f t="shared" si="59"/>
        <v>0</v>
      </c>
    </row>
    <row r="3784" spans="1:15">
      <c r="A3784" s="1" t="s">
        <v>3824</v>
      </c>
      <c r="B3784" s="2">
        <v>44889</v>
      </c>
      <c r="C3784" s="13" t="str">
        <f>TEXT(bbdd_Social_Media_Trends[[#This Row],[Post_Date]],"aaaa-mm")</f>
        <v>2022-11</v>
      </c>
      <c r="D3784" s="1" t="s">
        <v>12</v>
      </c>
      <c r="E3784" s="1" t="s">
        <v>35</v>
      </c>
      <c r="F3784" s="1" t="s">
        <v>20</v>
      </c>
      <c r="G3784" s="1" t="s">
        <v>15</v>
      </c>
      <c r="H3784">
        <v>964406</v>
      </c>
      <c r="I3784">
        <v>124652</v>
      </c>
      <c r="J3784">
        <v>27640</v>
      </c>
      <c r="K3784">
        <v>1319</v>
      </c>
      <c r="L3784">
        <f>bbdd_Social_Media_Trends[[#This Row],[Likes]]+bbdd_Social_Media_Trends[[#This Row],[Shares]]+bbdd_Social_Media_Trends[[#This Row],[Comments]]</f>
        <v>153611</v>
      </c>
      <c r="M3784">
        <f>bbdd_Social_Media_Trends[[#This Row],[Interactions]]/bbdd_Social_Media_Trends[[#This Row],[Views]]</f>
        <v>0.15928042753777974</v>
      </c>
      <c r="N3784" s="1" t="s">
        <v>29</v>
      </c>
      <c r="O3784" s="4">
        <f t="shared" si="59"/>
        <v>0</v>
      </c>
    </row>
    <row r="3785" spans="1:15">
      <c r="A3785" s="1" t="s">
        <v>3825</v>
      </c>
      <c r="B3785" s="2">
        <v>44918</v>
      </c>
      <c r="C3785" s="13" t="str">
        <f>TEXT(bbdd_Social_Media_Trends[[#This Row],[Post_Date]],"aaaa-mm")</f>
        <v>2022-12</v>
      </c>
      <c r="D3785" s="1" t="s">
        <v>24</v>
      </c>
      <c r="E3785" s="1" t="s">
        <v>39</v>
      </c>
      <c r="F3785" s="1" t="s">
        <v>14</v>
      </c>
      <c r="G3785" s="1" t="s">
        <v>60</v>
      </c>
      <c r="H3785">
        <v>4988828</v>
      </c>
      <c r="I3785">
        <v>277908</v>
      </c>
      <c r="J3785">
        <v>26528</v>
      </c>
      <c r="K3785">
        <v>34206</v>
      </c>
      <c r="L3785">
        <f>bbdd_Social_Media_Trends[[#This Row],[Likes]]+bbdd_Social_Media_Trends[[#This Row],[Shares]]+bbdd_Social_Media_Trends[[#This Row],[Comments]]</f>
        <v>338642</v>
      </c>
      <c r="M3785">
        <f>bbdd_Social_Media_Trends[[#This Row],[Interactions]]/bbdd_Social_Media_Trends[[#This Row],[Views]]</f>
        <v>6.7880071231158898E-2</v>
      </c>
      <c r="N3785" s="1" t="s">
        <v>29</v>
      </c>
      <c r="O3785" s="4">
        <f t="shared" si="59"/>
        <v>0</v>
      </c>
    </row>
    <row r="3786" spans="1:15">
      <c r="A3786" s="1" t="s">
        <v>3826</v>
      </c>
      <c r="B3786" s="2">
        <v>45284</v>
      </c>
      <c r="C3786" s="13" t="str">
        <f>TEXT(bbdd_Social_Media_Trends[[#This Row],[Post_Date]],"aaaa-mm")</f>
        <v>2023-12</v>
      </c>
      <c r="D3786" s="1" t="s">
        <v>24</v>
      </c>
      <c r="E3786" s="1" t="s">
        <v>13</v>
      </c>
      <c r="F3786" s="1" t="s">
        <v>36</v>
      </c>
      <c r="G3786" s="1" t="s">
        <v>21</v>
      </c>
      <c r="H3786">
        <v>4956068</v>
      </c>
      <c r="I3786">
        <v>390506</v>
      </c>
      <c r="J3786">
        <v>15516</v>
      </c>
      <c r="K3786">
        <v>5293</v>
      </c>
      <c r="L3786">
        <f>bbdd_Social_Media_Trends[[#This Row],[Likes]]+bbdd_Social_Media_Trends[[#This Row],[Shares]]+bbdd_Social_Media_Trends[[#This Row],[Comments]]</f>
        <v>411315</v>
      </c>
      <c r="M3786">
        <f>bbdd_Social_Media_Trends[[#This Row],[Interactions]]/bbdd_Social_Media_Trends[[#This Row],[Views]]</f>
        <v>8.2992202689712899E-2</v>
      </c>
      <c r="N3786" s="1" t="s">
        <v>29</v>
      </c>
      <c r="O3786" s="4">
        <f t="shared" si="59"/>
        <v>0</v>
      </c>
    </row>
    <row r="3787" spans="1:15">
      <c r="A3787" s="1" t="s">
        <v>3827</v>
      </c>
      <c r="B3787" s="2">
        <v>45132</v>
      </c>
      <c r="C3787" s="13" t="str">
        <f>TEXT(bbdd_Social_Media_Trends[[#This Row],[Post_Date]],"aaaa-mm")</f>
        <v>2023-07</v>
      </c>
      <c r="D3787" s="1" t="s">
        <v>24</v>
      </c>
      <c r="E3787" s="1" t="s">
        <v>46</v>
      </c>
      <c r="F3787" s="1" t="s">
        <v>32</v>
      </c>
      <c r="G3787" s="1" t="s">
        <v>28</v>
      </c>
      <c r="H3787">
        <v>4646211</v>
      </c>
      <c r="I3787">
        <v>483426</v>
      </c>
      <c r="J3787">
        <v>49747</v>
      </c>
      <c r="K3787">
        <v>44836</v>
      </c>
      <c r="L3787">
        <f>bbdd_Social_Media_Trends[[#This Row],[Likes]]+bbdd_Social_Media_Trends[[#This Row],[Shares]]+bbdd_Social_Media_Trends[[#This Row],[Comments]]</f>
        <v>578009</v>
      </c>
      <c r="M3787">
        <f>bbdd_Social_Media_Trends[[#This Row],[Interactions]]/bbdd_Social_Media_Trends[[#This Row],[Views]]</f>
        <v>0.12440438025737531</v>
      </c>
      <c r="N3787" s="1" t="s">
        <v>16</v>
      </c>
      <c r="O3787" s="4">
        <f t="shared" si="59"/>
        <v>0</v>
      </c>
    </row>
    <row r="3788" spans="1:15">
      <c r="A3788" s="1" t="s">
        <v>3828</v>
      </c>
      <c r="B3788" s="2">
        <v>44638</v>
      </c>
      <c r="C3788" s="13" t="str">
        <f>TEXT(bbdd_Social_Media_Trends[[#This Row],[Post_Date]],"aaaa-mm")</f>
        <v>2022-03</v>
      </c>
      <c r="D3788" s="1" t="s">
        <v>12</v>
      </c>
      <c r="E3788" s="1" t="s">
        <v>49</v>
      </c>
      <c r="F3788" s="1" t="s">
        <v>20</v>
      </c>
      <c r="G3788" s="1" t="s">
        <v>44</v>
      </c>
      <c r="H3788">
        <v>3837633</v>
      </c>
      <c r="I3788">
        <v>403999</v>
      </c>
      <c r="J3788">
        <v>11069</v>
      </c>
      <c r="K3788">
        <v>4787</v>
      </c>
      <c r="L3788">
        <f>bbdd_Social_Media_Trends[[#This Row],[Likes]]+bbdd_Social_Media_Trends[[#This Row],[Shares]]+bbdd_Social_Media_Trends[[#This Row],[Comments]]</f>
        <v>419855</v>
      </c>
      <c r="M3788">
        <f>bbdd_Social_Media_Trends[[#This Row],[Interactions]]/bbdd_Social_Media_Trends[[#This Row],[Views]]</f>
        <v>0.10940467731020657</v>
      </c>
      <c r="N3788" s="1" t="s">
        <v>22</v>
      </c>
      <c r="O3788" s="4">
        <f t="shared" si="59"/>
        <v>0</v>
      </c>
    </row>
    <row r="3789" spans="1:15">
      <c r="A3789" s="1" t="s">
        <v>3829</v>
      </c>
      <c r="B3789" s="2">
        <v>44752</v>
      </c>
      <c r="C3789" s="13" t="str">
        <f>TEXT(bbdd_Social_Media_Trends[[#This Row],[Post_Date]],"aaaa-mm")</f>
        <v>2022-07</v>
      </c>
      <c r="D3789" s="1" t="s">
        <v>18</v>
      </c>
      <c r="E3789" s="1" t="s">
        <v>35</v>
      </c>
      <c r="F3789" s="1" t="s">
        <v>41</v>
      </c>
      <c r="G3789" s="1" t="s">
        <v>50</v>
      </c>
      <c r="H3789">
        <v>1831366</v>
      </c>
      <c r="I3789">
        <v>219055</v>
      </c>
      <c r="J3789">
        <v>32009</v>
      </c>
      <c r="K3789">
        <v>33612</v>
      </c>
      <c r="L3789">
        <f>bbdd_Social_Media_Trends[[#This Row],[Likes]]+bbdd_Social_Media_Trends[[#This Row],[Shares]]+bbdd_Social_Media_Trends[[#This Row],[Comments]]</f>
        <v>284676</v>
      </c>
      <c r="M3789">
        <f>bbdd_Social_Media_Trends[[#This Row],[Interactions]]/bbdd_Social_Media_Trends[[#This Row],[Views]]</f>
        <v>0.15544462439512363</v>
      </c>
      <c r="N3789" s="1" t="s">
        <v>16</v>
      </c>
      <c r="O3789" s="4">
        <f t="shared" si="59"/>
        <v>0</v>
      </c>
    </row>
    <row r="3790" spans="1:15">
      <c r="A3790" s="1" t="s">
        <v>3830</v>
      </c>
      <c r="B3790" s="2">
        <v>45152</v>
      </c>
      <c r="C3790" s="13" t="str">
        <f>TEXT(bbdd_Social_Media_Trends[[#This Row],[Post_Date]],"aaaa-mm")</f>
        <v>2023-08</v>
      </c>
      <c r="D3790" s="1" t="s">
        <v>24</v>
      </c>
      <c r="E3790" s="1" t="s">
        <v>39</v>
      </c>
      <c r="F3790" s="1" t="s">
        <v>14</v>
      </c>
      <c r="G3790" s="1" t="s">
        <v>60</v>
      </c>
      <c r="H3790">
        <v>3880037</v>
      </c>
      <c r="I3790">
        <v>60397</v>
      </c>
      <c r="J3790">
        <v>71412</v>
      </c>
      <c r="K3790">
        <v>49228</v>
      </c>
      <c r="L3790">
        <f>bbdd_Social_Media_Trends[[#This Row],[Likes]]+bbdd_Social_Media_Trends[[#This Row],[Shares]]+bbdd_Social_Media_Trends[[#This Row],[Comments]]</f>
        <v>181037</v>
      </c>
      <c r="M3790">
        <f>bbdd_Social_Media_Trends[[#This Row],[Interactions]]/bbdd_Social_Media_Trends[[#This Row],[Views]]</f>
        <v>4.6658575678530899E-2</v>
      </c>
      <c r="N3790" s="1" t="s">
        <v>29</v>
      </c>
      <c r="O3790" s="4">
        <f t="shared" si="59"/>
        <v>0</v>
      </c>
    </row>
    <row r="3791" spans="1:15">
      <c r="A3791" s="1" t="s">
        <v>3831</v>
      </c>
      <c r="B3791" s="2">
        <v>44802</v>
      </c>
      <c r="C3791" s="13" t="str">
        <f>TEXT(bbdd_Social_Media_Trends[[#This Row],[Post_Date]],"aaaa-mm")</f>
        <v>2022-08</v>
      </c>
      <c r="D3791" s="1" t="s">
        <v>18</v>
      </c>
      <c r="E3791" s="1" t="s">
        <v>31</v>
      </c>
      <c r="F3791" s="1" t="s">
        <v>32</v>
      </c>
      <c r="G3791" s="1" t="s">
        <v>21</v>
      </c>
      <c r="H3791">
        <v>4002076</v>
      </c>
      <c r="I3791">
        <v>199918</v>
      </c>
      <c r="J3791">
        <v>60118</v>
      </c>
      <c r="K3791">
        <v>5823</v>
      </c>
      <c r="L3791">
        <f>bbdd_Social_Media_Trends[[#This Row],[Likes]]+bbdd_Social_Media_Trends[[#This Row],[Shares]]+bbdd_Social_Media_Trends[[#This Row],[Comments]]</f>
        <v>265859</v>
      </c>
      <c r="M3791">
        <f>bbdd_Social_Media_Trends[[#This Row],[Interactions]]/bbdd_Social_Media_Trends[[#This Row],[Views]]</f>
        <v>6.6430272688474679E-2</v>
      </c>
      <c r="N3791" s="1" t="s">
        <v>29</v>
      </c>
      <c r="O3791" s="4">
        <f t="shared" si="59"/>
        <v>0</v>
      </c>
    </row>
    <row r="3792" spans="1:15">
      <c r="A3792" s="1" t="s">
        <v>3832</v>
      </c>
      <c r="B3792" s="2">
        <v>44912</v>
      </c>
      <c r="C3792" s="13" t="str">
        <f>TEXT(bbdd_Social_Media_Trends[[#This Row],[Post_Date]],"aaaa-mm")</f>
        <v>2022-12</v>
      </c>
      <c r="D3792" s="1" t="s">
        <v>18</v>
      </c>
      <c r="E3792" s="1" t="s">
        <v>19</v>
      </c>
      <c r="F3792" s="1" t="s">
        <v>20</v>
      </c>
      <c r="G3792" s="1" t="s">
        <v>21</v>
      </c>
      <c r="H3792">
        <v>1532579</v>
      </c>
      <c r="I3792">
        <v>318112</v>
      </c>
      <c r="J3792">
        <v>7994</v>
      </c>
      <c r="K3792">
        <v>1220</v>
      </c>
      <c r="L3792">
        <f>bbdd_Social_Media_Trends[[#This Row],[Likes]]+bbdd_Social_Media_Trends[[#This Row],[Shares]]+bbdd_Social_Media_Trends[[#This Row],[Comments]]</f>
        <v>327326</v>
      </c>
      <c r="M3792">
        <f>bbdd_Social_Media_Trends[[#This Row],[Interactions]]/bbdd_Social_Media_Trends[[#This Row],[Views]]</f>
        <v>0.21357854962125933</v>
      </c>
      <c r="N3792" s="1" t="s">
        <v>22</v>
      </c>
      <c r="O3792" s="4">
        <f t="shared" si="59"/>
        <v>0</v>
      </c>
    </row>
    <row r="3793" spans="1:15">
      <c r="A3793" s="1" t="s">
        <v>3833</v>
      </c>
      <c r="B3793" s="2">
        <v>45014</v>
      </c>
      <c r="C3793" s="13" t="str">
        <f>TEXT(bbdd_Social_Media_Trends[[#This Row],[Post_Date]],"aaaa-mm")</f>
        <v>2023-03</v>
      </c>
      <c r="D3793" s="1" t="s">
        <v>24</v>
      </c>
      <c r="E3793" s="1" t="s">
        <v>49</v>
      </c>
      <c r="F3793" s="1" t="s">
        <v>36</v>
      </c>
      <c r="G3793" s="1" t="s">
        <v>50</v>
      </c>
      <c r="H3793">
        <v>3747143</v>
      </c>
      <c r="I3793">
        <v>10641</v>
      </c>
      <c r="J3793">
        <v>12421</v>
      </c>
      <c r="K3793">
        <v>41367</v>
      </c>
      <c r="L3793">
        <f>bbdd_Social_Media_Trends[[#This Row],[Likes]]+bbdd_Social_Media_Trends[[#This Row],[Shares]]+bbdd_Social_Media_Trends[[#This Row],[Comments]]</f>
        <v>64429</v>
      </c>
      <c r="M3793">
        <f>bbdd_Social_Media_Trends[[#This Row],[Interactions]]/bbdd_Social_Media_Trends[[#This Row],[Views]]</f>
        <v>1.7194166328853743E-2</v>
      </c>
      <c r="N3793" s="1" t="s">
        <v>16</v>
      </c>
      <c r="O3793" s="4">
        <f t="shared" si="59"/>
        <v>0</v>
      </c>
    </row>
    <row r="3794" spans="1:15">
      <c r="A3794" s="1" t="s">
        <v>3834</v>
      </c>
      <c r="B3794" s="2">
        <v>45101</v>
      </c>
      <c r="C3794" s="13" t="str">
        <f>TEXT(bbdd_Social_Media_Trends[[#This Row],[Post_Date]],"aaaa-mm")</f>
        <v>2023-06</v>
      </c>
      <c r="D3794" s="1" t="s">
        <v>24</v>
      </c>
      <c r="E3794" s="1" t="s">
        <v>13</v>
      </c>
      <c r="F3794" s="1" t="s">
        <v>32</v>
      </c>
      <c r="G3794" s="1" t="s">
        <v>15</v>
      </c>
      <c r="H3794">
        <v>4044625</v>
      </c>
      <c r="I3794">
        <v>130858</v>
      </c>
      <c r="J3794">
        <v>66782</v>
      </c>
      <c r="K3794">
        <v>11076</v>
      </c>
      <c r="L3794">
        <f>bbdd_Social_Media_Trends[[#This Row],[Likes]]+bbdd_Social_Media_Trends[[#This Row],[Shares]]+bbdd_Social_Media_Trends[[#This Row],[Comments]]</f>
        <v>208716</v>
      </c>
      <c r="M3794">
        <f>bbdd_Social_Media_Trends[[#This Row],[Interactions]]/bbdd_Social_Media_Trends[[#This Row],[Views]]</f>
        <v>5.1603300676824178E-2</v>
      </c>
      <c r="N3794" s="1" t="s">
        <v>16</v>
      </c>
      <c r="O3794" s="4">
        <f t="shared" si="59"/>
        <v>0</v>
      </c>
    </row>
    <row r="3795" spans="1:15">
      <c r="A3795" s="1" t="s">
        <v>3835</v>
      </c>
      <c r="B3795" s="2">
        <v>44701</v>
      </c>
      <c r="C3795" s="13" t="str">
        <f>TEXT(bbdd_Social_Media_Trends[[#This Row],[Post_Date]],"aaaa-mm")</f>
        <v>2022-05</v>
      </c>
      <c r="D3795" s="1" t="s">
        <v>18</v>
      </c>
      <c r="E3795" s="1" t="s">
        <v>19</v>
      </c>
      <c r="F3795" s="1" t="s">
        <v>47</v>
      </c>
      <c r="G3795" s="1" t="s">
        <v>15</v>
      </c>
      <c r="H3795">
        <v>4410645</v>
      </c>
      <c r="I3795">
        <v>274766</v>
      </c>
      <c r="J3795">
        <v>45283</v>
      </c>
      <c r="K3795">
        <v>9010</v>
      </c>
      <c r="L3795">
        <f>bbdd_Social_Media_Trends[[#This Row],[Likes]]+bbdd_Social_Media_Trends[[#This Row],[Shares]]+bbdd_Social_Media_Trends[[#This Row],[Comments]]</f>
        <v>329059</v>
      </c>
      <c r="M3795">
        <f>bbdd_Social_Media_Trends[[#This Row],[Interactions]]/bbdd_Social_Media_Trends[[#This Row],[Views]]</f>
        <v>7.460564157849929E-2</v>
      </c>
      <c r="N3795" s="1" t="s">
        <v>29</v>
      </c>
      <c r="O3795" s="4">
        <f t="shared" si="59"/>
        <v>0</v>
      </c>
    </row>
    <row r="3796" spans="1:15">
      <c r="A3796" s="1" t="s">
        <v>3836</v>
      </c>
      <c r="B3796" s="2">
        <v>45218</v>
      </c>
      <c r="C3796" s="13" t="str">
        <f>TEXT(bbdd_Social_Media_Trends[[#This Row],[Post_Date]],"aaaa-mm")</f>
        <v>2023-10</v>
      </c>
      <c r="D3796" s="1" t="s">
        <v>24</v>
      </c>
      <c r="E3796" s="1" t="s">
        <v>19</v>
      </c>
      <c r="F3796" s="1" t="s">
        <v>14</v>
      </c>
      <c r="G3796" s="1" t="s">
        <v>60</v>
      </c>
      <c r="H3796">
        <v>2570250</v>
      </c>
      <c r="I3796">
        <v>54434</v>
      </c>
      <c r="J3796">
        <v>41385</v>
      </c>
      <c r="K3796">
        <v>16714</v>
      </c>
      <c r="L3796">
        <f>bbdd_Social_Media_Trends[[#This Row],[Likes]]+bbdd_Social_Media_Trends[[#This Row],[Shares]]+bbdd_Social_Media_Trends[[#This Row],[Comments]]</f>
        <v>112533</v>
      </c>
      <c r="M3796">
        <f>bbdd_Social_Media_Trends[[#This Row],[Interactions]]/bbdd_Social_Media_Trends[[#This Row],[Views]]</f>
        <v>4.3782900496060692E-2</v>
      </c>
      <c r="N3796" s="1" t="s">
        <v>22</v>
      </c>
      <c r="O3796" s="4">
        <f t="shared" si="59"/>
        <v>0</v>
      </c>
    </row>
    <row r="3797" spans="1:15">
      <c r="A3797" s="1" t="s">
        <v>3837</v>
      </c>
      <c r="B3797" s="2">
        <v>45019</v>
      </c>
      <c r="C3797" s="13" t="str">
        <f>TEXT(bbdd_Social_Media_Trends[[#This Row],[Post_Date]],"aaaa-mm")</f>
        <v>2023-04</v>
      </c>
      <c r="D3797" s="1" t="s">
        <v>12</v>
      </c>
      <c r="E3797" s="1" t="s">
        <v>52</v>
      </c>
      <c r="F3797" s="1" t="s">
        <v>36</v>
      </c>
      <c r="G3797" s="1" t="s">
        <v>37</v>
      </c>
      <c r="H3797">
        <v>3447314</v>
      </c>
      <c r="I3797">
        <v>40473</v>
      </c>
      <c r="J3797">
        <v>28558</v>
      </c>
      <c r="K3797">
        <v>25286</v>
      </c>
      <c r="L3797">
        <f>bbdd_Social_Media_Trends[[#This Row],[Likes]]+bbdd_Social_Media_Trends[[#This Row],[Shares]]+bbdd_Social_Media_Trends[[#This Row],[Comments]]</f>
        <v>94317</v>
      </c>
      <c r="M3797">
        <f>bbdd_Social_Media_Trends[[#This Row],[Interactions]]/bbdd_Social_Media_Trends[[#This Row],[Views]]</f>
        <v>2.7359561676133941E-2</v>
      </c>
      <c r="N3797" s="1" t="s">
        <v>16</v>
      </c>
      <c r="O3797" s="4">
        <f t="shared" si="59"/>
        <v>0</v>
      </c>
    </row>
    <row r="3798" spans="1:15">
      <c r="A3798" s="1" t="s">
        <v>3838</v>
      </c>
      <c r="B3798" s="2">
        <v>44989</v>
      </c>
      <c r="C3798" s="13" t="str">
        <f>TEXT(bbdd_Social_Media_Trends[[#This Row],[Post_Date]],"aaaa-mm")</f>
        <v>2023-03</v>
      </c>
      <c r="D3798" s="1" t="s">
        <v>12</v>
      </c>
      <c r="E3798" s="1" t="s">
        <v>46</v>
      </c>
      <c r="F3798" s="1" t="s">
        <v>20</v>
      </c>
      <c r="G3798" s="1" t="s">
        <v>28</v>
      </c>
      <c r="H3798">
        <v>4645704</v>
      </c>
      <c r="I3798">
        <v>248284</v>
      </c>
      <c r="J3798">
        <v>83794</v>
      </c>
      <c r="K3798">
        <v>24725</v>
      </c>
      <c r="L3798">
        <f>bbdd_Social_Media_Trends[[#This Row],[Likes]]+bbdd_Social_Media_Trends[[#This Row],[Shares]]+bbdd_Social_Media_Trends[[#This Row],[Comments]]</f>
        <v>356803</v>
      </c>
      <c r="M3798">
        <f>bbdd_Social_Media_Trends[[#This Row],[Interactions]]/bbdd_Social_Media_Trends[[#This Row],[Views]]</f>
        <v>7.6802783819201567E-2</v>
      </c>
      <c r="N3798" s="1" t="s">
        <v>16</v>
      </c>
      <c r="O3798" s="4">
        <f t="shared" si="59"/>
        <v>0</v>
      </c>
    </row>
    <row r="3799" spans="1:15">
      <c r="A3799" s="1" t="s">
        <v>3839</v>
      </c>
      <c r="B3799" s="2">
        <v>44899</v>
      </c>
      <c r="C3799" s="13" t="str">
        <f>TEXT(bbdd_Social_Media_Trends[[#This Row],[Post_Date]],"aaaa-mm")</f>
        <v>2022-12</v>
      </c>
      <c r="D3799" s="1" t="s">
        <v>12</v>
      </c>
      <c r="E3799" s="1" t="s">
        <v>49</v>
      </c>
      <c r="F3799" s="1" t="s">
        <v>47</v>
      </c>
      <c r="G3799" s="1" t="s">
        <v>50</v>
      </c>
      <c r="H3799">
        <v>4770390</v>
      </c>
      <c r="I3799">
        <v>448970</v>
      </c>
      <c r="J3799">
        <v>59849</v>
      </c>
      <c r="K3799">
        <v>18865</v>
      </c>
      <c r="L3799">
        <f>bbdd_Social_Media_Trends[[#This Row],[Likes]]+bbdd_Social_Media_Trends[[#This Row],[Shares]]+bbdd_Social_Media_Trends[[#This Row],[Comments]]</f>
        <v>527684</v>
      </c>
      <c r="M3799">
        <f>bbdd_Social_Media_Trends[[#This Row],[Interactions]]/bbdd_Social_Media_Trends[[#This Row],[Views]]</f>
        <v>0.1106165324009148</v>
      </c>
      <c r="N3799" s="1" t="s">
        <v>22</v>
      </c>
      <c r="O3799" s="4">
        <f t="shared" si="59"/>
        <v>0</v>
      </c>
    </row>
    <row r="3800" spans="1:15">
      <c r="A3800" s="1" t="s">
        <v>3840</v>
      </c>
      <c r="B3800" s="2">
        <v>44782</v>
      </c>
      <c r="C3800" s="13" t="str">
        <f>TEXT(bbdd_Social_Media_Trends[[#This Row],[Post_Date]],"aaaa-mm")</f>
        <v>2022-08</v>
      </c>
      <c r="D3800" s="1" t="s">
        <v>24</v>
      </c>
      <c r="E3800" s="1" t="s">
        <v>59</v>
      </c>
      <c r="F3800" s="1" t="s">
        <v>47</v>
      </c>
      <c r="G3800" s="1" t="s">
        <v>15</v>
      </c>
      <c r="H3800">
        <v>4894106</v>
      </c>
      <c r="I3800">
        <v>434667</v>
      </c>
      <c r="J3800">
        <v>32954</v>
      </c>
      <c r="K3800">
        <v>22379</v>
      </c>
      <c r="L3800">
        <f>bbdd_Social_Media_Trends[[#This Row],[Likes]]+bbdd_Social_Media_Trends[[#This Row],[Shares]]+bbdd_Social_Media_Trends[[#This Row],[Comments]]</f>
        <v>490000</v>
      </c>
      <c r="M3800">
        <f>bbdd_Social_Media_Trends[[#This Row],[Interactions]]/bbdd_Social_Media_Trends[[#This Row],[Views]]</f>
        <v>0.10012043057506315</v>
      </c>
      <c r="N3800" s="1" t="s">
        <v>16</v>
      </c>
      <c r="O3800" s="4">
        <f t="shared" si="59"/>
        <v>0</v>
      </c>
    </row>
    <row r="3801" spans="1:15">
      <c r="A3801" s="1" t="s">
        <v>3841</v>
      </c>
      <c r="B3801" s="2">
        <v>44874</v>
      </c>
      <c r="C3801" s="13" t="str">
        <f>TEXT(bbdd_Social_Media_Trends[[#This Row],[Post_Date]],"aaaa-mm")</f>
        <v>2022-11</v>
      </c>
      <c r="D3801" s="1" t="s">
        <v>27</v>
      </c>
      <c r="E3801" s="1" t="s">
        <v>39</v>
      </c>
      <c r="F3801" s="1" t="s">
        <v>20</v>
      </c>
      <c r="G3801" s="1" t="s">
        <v>25</v>
      </c>
      <c r="H3801">
        <v>1632604</v>
      </c>
      <c r="I3801">
        <v>444651</v>
      </c>
      <c r="J3801">
        <v>70531</v>
      </c>
      <c r="K3801">
        <v>24516</v>
      </c>
      <c r="L3801">
        <f>bbdd_Social_Media_Trends[[#This Row],[Likes]]+bbdd_Social_Media_Trends[[#This Row],[Shares]]+bbdd_Social_Media_Trends[[#This Row],[Comments]]</f>
        <v>539698</v>
      </c>
      <c r="M3801">
        <f>bbdd_Social_Media_Trends[[#This Row],[Interactions]]/bbdd_Social_Media_Trends[[#This Row],[Views]]</f>
        <v>0.33057495877751125</v>
      </c>
      <c r="N3801" s="1" t="s">
        <v>29</v>
      </c>
      <c r="O3801" s="4">
        <f t="shared" si="59"/>
        <v>0</v>
      </c>
    </row>
    <row r="3802" spans="1:15">
      <c r="A3802" s="1" t="s">
        <v>3842</v>
      </c>
      <c r="B3802" s="2">
        <v>44717</v>
      </c>
      <c r="C3802" s="13" t="str">
        <f>TEXT(bbdd_Social_Media_Trends[[#This Row],[Post_Date]],"aaaa-mm")</f>
        <v>2022-06</v>
      </c>
      <c r="D3802" s="1" t="s">
        <v>27</v>
      </c>
      <c r="E3802" s="1" t="s">
        <v>13</v>
      </c>
      <c r="F3802" s="1" t="s">
        <v>32</v>
      </c>
      <c r="G3802" s="1" t="s">
        <v>37</v>
      </c>
      <c r="H3802">
        <v>180597</v>
      </c>
      <c r="I3802">
        <v>168189</v>
      </c>
      <c r="J3802">
        <v>47117</v>
      </c>
      <c r="K3802">
        <v>20562</v>
      </c>
      <c r="L3802">
        <f>bbdd_Social_Media_Trends[[#This Row],[Likes]]+bbdd_Social_Media_Trends[[#This Row],[Shares]]+bbdd_Social_Media_Trends[[#This Row],[Comments]]</f>
        <v>235868</v>
      </c>
      <c r="M3802">
        <f>bbdd_Social_Media_Trends[[#This Row],[Interactions]]/bbdd_Social_Media_Trends[[#This Row],[Views]]</f>
        <v>1.3060460583509139</v>
      </c>
      <c r="N3802" s="1" t="s">
        <v>22</v>
      </c>
      <c r="O3802" s="4">
        <f t="shared" si="59"/>
        <v>0</v>
      </c>
    </row>
    <row r="3803" spans="1:15">
      <c r="A3803" s="1" t="s">
        <v>3843</v>
      </c>
      <c r="B3803" s="2">
        <v>44846</v>
      </c>
      <c r="C3803" s="13" t="str">
        <f>TEXT(bbdd_Social_Media_Trends[[#This Row],[Post_Date]],"aaaa-mm")</f>
        <v>2022-10</v>
      </c>
      <c r="D3803" s="1" t="s">
        <v>12</v>
      </c>
      <c r="E3803" s="1" t="s">
        <v>35</v>
      </c>
      <c r="F3803" s="1" t="s">
        <v>47</v>
      </c>
      <c r="G3803" s="1" t="s">
        <v>50</v>
      </c>
      <c r="H3803">
        <v>419884</v>
      </c>
      <c r="I3803">
        <v>80341</v>
      </c>
      <c r="J3803">
        <v>79803</v>
      </c>
      <c r="K3803">
        <v>14047</v>
      </c>
      <c r="L3803">
        <f>bbdd_Social_Media_Trends[[#This Row],[Likes]]+bbdd_Social_Media_Trends[[#This Row],[Shares]]+bbdd_Social_Media_Trends[[#This Row],[Comments]]</f>
        <v>174191</v>
      </c>
      <c r="M3803">
        <f>bbdd_Social_Media_Trends[[#This Row],[Interactions]]/bbdd_Social_Media_Trends[[#This Row],[Views]]</f>
        <v>0.41485505520572347</v>
      </c>
      <c r="N3803" s="1" t="s">
        <v>29</v>
      </c>
      <c r="O3803" s="4">
        <f t="shared" si="59"/>
        <v>0</v>
      </c>
    </row>
    <row r="3804" spans="1:15">
      <c r="A3804" s="1" t="s">
        <v>3844</v>
      </c>
      <c r="B3804" s="2">
        <v>44722</v>
      </c>
      <c r="C3804" s="13" t="str">
        <f>TEXT(bbdd_Social_Media_Trends[[#This Row],[Post_Date]],"aaaa-mm")</f>
        <v>2022-06</v>
      </c>
      <c r="D3804" s="1" t="s">
        <v>12</v>
      </c>
      <c r="E3804" s="1" t="s">
        <v>52</v>
      </c>
      <c r="F3804" s="1" t="s">
        <v>20</v>
      </c>
      <c r="G3804" s="1" t="s">
        <v>44</v>
      </c>
      <c r="H3804">
        <v>1529342</v>
      </c>
      <c r="I3804">
        <v>292555</v>
      </c>
      <c r="J3804">
        <v>76539</v>
      </c>
      <c r="K3804">
        <v>12189</v>
      </c>
      <c r="L3804">
        <f>bbdd_Social_Media_Trends[[#This Row],[Likes]]+bbdd_Social_Media_Trends[[#This Row],[Shares]]+bbdd_Social_Media_Trends[[#This Row],[Comments]]</f>
        <v>381283</v>
      </c>
      <c r="M3804">
        <f>bbdd_Social_Media_Trends[[#This Row],[Interactions]]/bbdd_Social_Media_Trends[[#This Row],[Views]]</f>
        <v>0.24931179553036534</v>
      </c>
      <c r="N3804" s="1" t="s">
        <v>29</v>
      </c>
      <c r="O3804" s="4">
        <f t="shared" si="59"/>
        <v>0</v>
      </c>
    </row>
    <row r="3805" spans="1:15">
      <c r="A3805" s="1" t="s">
        <v>3845</v>
      </c>
      <c r="B3805" s="2">
        <v>44984</v>
      </c>
      <c r="C3805" s="13" t="str">
        <f>TEXT(bbdd_Social_Media_Trends[[#This Row],[Post_Date]],"aaaa-mm")</f>
        <v>2023-02</v>
      </c>
      <c r="D3805" s="1" t="s">
        <v>18</v>
      </c>
      <c r="E3805" s="1" t="s">
        <v>31</v>
      </c>
      <c r="F3805" s="1" t="s">
        <v>36</v>
      </c>
      <c r="G3805" s="1" t="s">
        <v>15</v>
      </c>
      <c r="H3805">
        <v>948825</v>
      </c>
      <c r="I3805">
        <v>374018</v>
      </c>
      <c r="J3805">
        <v>84000</v>
      </c>
      <c r="K3805">
        <v>27438</v>
      </c>
      <c r="L3805">
        <f>bbdd_Social_Media_Trends[[#This Row],[Likes]]+bbdd_Social_Media_Trends[[#This Row],[Shares]]+bbdd_Social_Media_Trends[[#This Row],[Comments]]</f>
        <v>485456</v>
      </c>
      <c r="M3805">
        <f>bbdd_Social_Media_Trends[[#This Row],[Interactions]]/bbdd_Social_Media_Trends[[#This Row],[Views]]</f>
        <v>0.51163913261138771</v>
      </c>
      <c r="N3805" s="1" t="s">
        <v>16</v>
      </c>
      <c r="O3805" s="4">
        <f t="shared" si="59"/>
        <v>0</v>
      </c>
    </row>
    <row r="3806" spans="1:15">
      <c r="A3806" s="1" t="s">
        <v>3846</v>
      </c>
      <c r="B3806" s="2">
        <v>44629</v>
      </c>
      <c r="C3806" s="13" t="str">
        <f>TEXT(bbdd_Social_Media_Trends[[#This Row],[Post_Date]],"aaaa-mm")</f>
        <v>2022-03</v>
      </c>
      <c r="D3806" s="1" t="s">
        <v>18</v>
      </c>
      <c r="E3806" s="1" t="s">
        <v>31</v>
      </c>
      <c r="F3806" s="1" t="s">
        <v>32</v>
      </c>
      <c r="G3806" s="1" t="s">
        <v>25</v>
      </c>
      <c r="H3806">
        <v>3596292</v>
      </c>
      <c r="I3806">
        <v>173815</v>
      </c>
      <c r="J3806">
        <v>46684</v>
      </c>
      <c r="K3806">
        <v>30679</v>
      </c>
      <c r="L3806">
        <f>bbdd_Social_Media_Trends[[#This Row],[Likes]]+bbdd_Social_Media_Trends[[#This Row],[Shares]]+bbdd_Social_Media_Trends[[#This Row],[Comments]]</f>
        <v>251178</v>
      </c>
      <c r="M3806">
        <f>bbdd_Social_Media_Trends[[#This Row],[Interactions]]/bbdd_Social_Media_Trends[[#This Row],[Views]]</f>
        <v>6.9843605580414497E-2</v>
      </c>
      <c r="N3806" s="1" t="s">
        <v>29</v>
      </c>
      <c r="O3806" s="4">
        <f t="shared" si="59"/>
        <v>0</v>
      </c>
    </row>
    <row r="3807" spans="1:15">
      <c r="A3807" s="1" t="s">
        <v>3847</v>
      </c>
      <c r="B3807" s="2">
        <v>44755</v>
      </c>
      <c r="C3807" s="13" t="str">
        <f>TEXT(bbdd_Social_Media_Trends[[#This Row],[Post_Date]],"aaaa-mm")</f>
        <v>2022-07</v>
      </c>
      <c r="D3807" s="1" t="s">
        <v>12</v>
      </c>
      <c r="E3807" s="1" t="s">
        <v>46</v>
      </c>
      <c r="F3807" s="1" t="s">
        <v>20</v>
      </c>
      <c r="G3807" s="1" t="s">
        <v>25</v>
      </c>
      <c r="H3807">
        <v>2316075</v>
      </c>
      <c r="I3807">
        <v>341056</v>
      </c>
      <c r="J3807">
        <v>63956</v>
      </c>
      <c r="K3807">
        <v>40502</v>
      </c>
      <c r="L3807">
        <f>bbdd_Social_Media_Trends[[#This Row],[Likes]]+bbdd_Social_Media_Trends[[#This Row],[Shares]]+bbdd_Social_Media_Trends[[#This Row],[Comments]]</f>
        <v>445514</v>
      </c>
      <c r="M3807">
        <f>bbdd_Social_Media_Trends[[#This Row],[Interactions]]/bbdd_Social_Media_Trends[[#This Row],[Views]]</f>
        <v>0.19235732867027192</v>
      </c>
      <c r="N3807" s="1" t="s">
        <v>22</v>
      </c>
      <c r="O3807" s="4">
        <f t="shared" si="59"/>
        <v>0</v>
      </c>
    </row>
    <row r="3808" spans="1:15">
      <c r="A3808" s="1" t="s">
        <v>3848</v>
      </c>
      <c r="B3808" s="2">
        <v>44698</v>
      </c>
      <c r="C3808" s="13" t="str">
        <f>TEXT(bbdd_Social_Media_Trends[[#This Row],[Post_Date]],"aaaa-mm")</f>
        <v>2022-05</v>
      </c>
      <c r="D3808" s="1" t="s">
        <v>18</v>
      </c>
      <c r="E3808" s="1" t="s">
        <v>59</v>
      </c>
      <c r="F3808" s="1" t="s">
        <v>20</v>
      </c>
      <c r="G3808" s="1" t="s">
        <v>21</v>
      </c>
      <c r="H3808">
        <v>3609099</v>
      </c>
      <c r="I3808">
        <v>34382</v>
      </c>
      <c r="J3808">
        <v>13782</v>
      </c>
      <c r="K3808">
        <v>22498</v>
      </c>
      <c r="L3808">
        <f>bbdd_Social_Media_Trends[[#This Row],[Likes]]+bbdd_Social_Media_Trends[[#This Row],[Shares]]+bbdd_Social_Media_Trends[[#This Row],[Comments]]</f>
        <v>70662</v>
      </c>
      <c r="M3808">
        <f>bbdd_Social_Media_Trends[[#This Row],[Interactions]]/bbdd_Social_Media_Trends[[#This Row],[Views]]</f>
        <v>1.9578847795530131E-2</v>
      </c>
      <c r="N3808" s="1" t="s">
        <v>29</v>
      </c>
      <c r="O3808" s="4">
        <f t="shared" si="59"/>
        <v>0</v>
      </c>
    </row>
    <row r="3809" spans="1:15">
      <c r="A3809" s="1" t="s">
        <v>3849</v>
      </c>
      <c r="B3809" s="2">
        <v>45147</v>
      </c>
      <c r="C3809" s="13" t="str">
        <f>TEXT(bbdd_Social_Media_Trends[[#This Row],[Post_Date]],"aaaa-mm")</f>
        <v>2023-08</v>
      </c>
      <c r="D3809" s="1" t="s">
        <v>18</v>
      </c>
      <c r="E3809" s="1" t="s">
        <v>46</v>
      </c>
      <c r="F3809" s="1" t="s">
        <v>14</v>
      </c>
      <c r="G3809" s="1" t="s">
        <v>37</v>
      </c>
      <c r="H3809">
        <v>4430382</v>
      </c>
      <c r="I3809">
        <v>11441</v>
      </c>
      <c r="J3809">
        <v>74391</v>
      </c>
      <c r="K3809">
        <v>17355</v>
      </c>
      <c r="L3809">
        <f>bbdd_Social_Media_Trends[[#This Row],[Likes]]+bbdd_Social_Media_Trends[[#This Row],[Shares]]+bbdd_Social_Media_Trends[[#This Row],[Comments]]</f>
        <v>103187</v>
      </c>
      <c r="M3809">
        <f>bbdd_Social_Media_Trends[[#This Row],[Interactions]]/bbdd_Social_Media_Trends[[#This Row],[Views]]</f>
        <v>2.3290768154980768E-2</v>
      </c>
      <c r="N3809" s="1" t="s">
        <v>16</v>
      </c>
      <c r="O3809" s="4">
        <f t="shared" si="59"/>
        <v>0</v>
      </c>
    </row>
    <row r="3810" spans="1:15">
      <c r="A3810" s="1" t="s">
        <v>3850</v>
      </c>
      <c r="B3810" s="2">
        <v>45005</v>
      </c>
      <c r="C3810" s="13" t="str">
        <f>TEXT(bbdd_Social_Media_Trends[[#This Row],[Post_Date]],"aaaa-mm")</f>
        <v>2023-03</v>
      </c>
      <c r="D3810" s="1" t="s">
        <v>24</v>
      </c>
      <c r="E3810" s="1" t="s">
        <v>19</v>
      </c>
      <c r="F3810" s="1" t="s">
        <v>47</v>
      </c>
      <c r="G3810" s="1" t="s">
        <v>50</v>
      </c>
      <c r="H3810">
        <v>4822339</v>
      </c>
      <c r="I3810">
        <v>453533</v>
      </c>
      <c r="J3810">
        <v>95846</v>
      </c>
      <c r="K3810">
        <v>4664</v>
      </c>
      <c r="L3810">
        <f>bbdd_Social_Media_Trends[[#This Row],[Likes]]+bbdd_Social_Media_Trends[[#This Row],[Shares]]+bbdd_Social_Media_Trends[[#This Row],[Comments]]</f>
        <v>554043</v>
      </c>
      <c r="M3810">
        <f>bbdd_Social_Media_Trends[[#This Row],[Interactions]]/bbdd_Social_Media_Trends[[#This Row],[Views]]</f>
        <v>0.1148909274109514</v>
      </c>
      <c r="N3810" s="1" t="s">
        <v>29</v>
      </c>
      <c r="O3810" s="4">
        <f t="shared" si="59"/>
        <v>0</v>
      </c>
    </row>
    <row r="3811" spans="1:15">
      <c r="A3811" s="1" t="s">
        <v>3851</v>
      </c>
      <c r="B3811" s="2">
        <v>45135</v>
      </c>
      <c r="C3811" s="13" t="str">
        <f>TEXT(bbdd_Social_Media_Trends[[#This Row],[Post_Date]],"aaaa-mm")</f>
        <v>2023-07</v>
      </c>
      <c r="D3811" s="1" t="s">
        <v>27</v>
      </c>
      <c r="E3811" s="1" t="s">
        <v>57</v>
      </c>
      <c r="F3811" s="1" t="s">
        <v>41</v>
      </c>
      <c r="G3811" s="1" t="s">
        <v>44</v>
      </c>
      <c r="H3811">
        <v>2795713</v>
      </c>
      <c r="I3811">
        <v>379408</v>
      </c>
      <c r="J3811">
        <v>236</v>
      </c>
      <c r="K3811">
        <v>19445</v>
      </c>
      <c r="L3811">
        <f>bbdd_Social_Media_Trends[[#This Row],[Likes]]+bbdd_Social_Media_Trends[[#This Row],[Shares]]+bbdd_Social_Media_Trends[[#This Row],[Comments]]</f>
        <v>399089</v>
      </c>
      <c r="M3811">
        <f>bbdd_Social_Media_Trends[[#This Row],[Interactions]]/bbdd_Social_Media_Trends[[#This Row],[Views]]</f>
        <v>0.14275034669152378</v>
      </c>
      <c r="N3811" s="1" t="s">
        <v>29</v>
      </c>
      <c r="O3811" s="4">
        <f t="shared" si="59"/>
        <v>0</v>
      </c>
    </row>
    <row r="3812" spans="1:15">
      <c r="A3812" s="1" t="s">
        <v>3852</v>
      </c>
      <c r="B3812" s="2">
        <v>44717</v>
      </c>
      <c r="C3812" s="13" t="str">
        <f>TEXT(bbdd_Social_Media_Trends[[#This Row],[Post_Date]],"aaaa-mm")</f>
        <v>2022-06</v>
      </c>
      <c r="D3812" s="1" t="s">
        <v>18</v>
      </c>
      <c r="E3812" s="1" t="s">
        <v>52</v>
      </c>
      <c r="F3812" s="1" t="s">
        <v>20</v>
      </c>
      <c r="G3812" s="1" t="s">
        <v>25</v>
      </c>
      <c r="H3812">
        <v>1143058</v>
      </c>
      <c r="I3812">
        <v>108813</v>
      </c>
      <c r="J3812">
        <v>83246</v>
      </c>
      <c r="K3812">
        <v>23634</v>
      </c>
      <c r="L3812">
        <f>bbdd_Social_Media_Trends[[#This Row],[Likes]]+bbdd_Social_Media_Trends[[#This Row],[Shares]]+bbdd_Social_Media_Trends[[#This Row],[Comments]]</f>
        <v>215693</v>
      </c>
      <c r="M3812">
        <f>bbdd_Social_Media_Trends[[#This Row],[Interactions]]/bbdd_Social_Media_Trends[[#This Row],[Views]]</f>
        <v>0.1886982112893659</v>
      </c>
      <c r="N3812" s="1" t="s">
        <v>29</v>
      </c>
      <c r="O3812" s="4">
        <f t="shared" si="59"/>
        <v>0</v>
      </c>
    </row>
    <row r="3813" spans="1:15">
      <c r="A3813" s="1" t="s">
        <v>3853</v>
      </c>
      <c r="B3813" s="2">
        <v>45129</v>
      </c>
      <c r="C3813" s="13" t="str">
        <f>TEXT(bbdd_Social_Media_Trends[[#This Row],[Post_Date]],"aaaa-mm")</f>
        <v>2023-07</v>
      </c>
      <c r="D3813" s="1" t="s">
        <v>12</v>
      </c>
      <c r="E3813" s="1" t="s">
        <v>39</v>
      </c>
      <c r="F3813" s="1" t="s">
        <v>47</v>
      </c>
      <c r="G3813" s="1" t="s">
        <v>44</v>
      </c>
      <c r="H3813">
        <v>547143</v>
      </c>
      <c r="I3813">
        <v>50377</v>
      </c>
      <c r="J3813">
        <v>71290</v>
      </c>
      <c r="K3813">
        <v>360</v>
      </c>
      <c r="L3813">
        <f>bbdd_Social_Media_Trends[[#This Row],[Likes]]+bbdd_Social_Media_Trends[[#This Row],[Shares]]+bbdd_Social_Media_Trends[[#This Row],[Comments]]</f>
        <v>122027</v>
      </c>
      <c r="M3813">
        <f>bbdd_Social_Media_Trends[[#This Row],[Interactions]]/bbdd_Social_Media_Trends[[#This Row],[Views]]</f>
        <v>0.22302579033269182</v>
      </c>
      <c r="N3813" s="1" t="s">
        <v>16</v>
      </c>
      <c r="O3813" s="4">
        <f t="shared" si="59"/>
        <v>0</v>
      </c>
    </row>
    <row r="3814" spans="1:15">
      <c r="A3814" s="1" t="s">
        <v>3854</v>
      </c>
      <c r="B3814" s="2">
        <v>45226</v>
      </c>
      <c r="C3814" s="13" t="str">
        <f>TEXT(bbdd_Social_Media_Trends[[#This Row],[Post_Date]],"aaaa-mm")</f>
        <v>2023-10</v>
      </c>
      <c r="D3814" s="1" t="s">
        <v>18</v>
      </c>
      <c r="E3814" s="1" t="s">
        <v>31</v>
      </c>
      <c r="F3814" s="1" t="s">
        <v>20</v>
      </c>
      <c r="G3814" s="1" t="s">
        <v>44</v>
      </c>
      <c r="H3814">
        <v>103062</v>
      </c>
      <c r="I3814">
        <v>41968</v>
      </c>
      <c r="J3814">
        <v>72450</v>
      </c>
      <c r="K3814">
        <v>12902</v>
      </c>
      <c r="L3814">
        <f>bbdd_Social_Media_Trends[[#This Row],[Likes]]+bbdd_Social_Media_Trends[[#This Row],[Shares]]+bbdd_Social_Media_Trends[[#This Row],[Comments]]</f>
        <v>127320</v>
      </c>
      <c r="M3814">
        <f>bbdd_Social_Media_Trends[[#This Row],[Interactions]]/bbdd_Social_Media_Trends[[#This Row],[Views]]</f>
        <v>1.2353728823426675</v>
      </c>
      <c r="N3814" s="1" t="s">
        <v>16</v>
      </c>
      <c r="O3814" s="4">
        <f t="shared" si="59"/>
        <v>0</v>
      </c>
    </row>
    <row r="3815" spans="1:15">
      <c r="A3815" s="1" t="s">
        <v>3855</v>
      </c>
      <c r="B3815" s="2">
        <v>45047</v>
      </c>
      <c r="C3815" s="13" t="str">
        <f>TEXT(bbdd_Social_Media_Trends[[#This Row],[Post_Date]],"aaaa-mm")</f>
        <v>2023-05</v>
      </c>
      <c r="D3815" s="1" t="s">
        <v>27</v>
      </c>
      <c r="E3815" s="1" t="s">
        <v>52</v>
      </c>
      <c r="F3815" s="1" t="s">
        <v>47</v>
      </c>
      <c r="G3815" s="1" t="s">
        <v>21</v>
      </c>
      <c r="H3815">
        <v>54266</v>
      </c>
      <c r="I3815">
        <v>434656</v>
      </c>
      <c r="J3815">
        <v>76960</v>
      </c>
      <c r="K3815">
        <v>40771</v>
      </c>
      <c r="L3815">
        <f>bbdd_Social_Media_Trends[[#This Row],[Likes]]+bbdd_Social_Media_Trends[[#This Row],[Shares]]+bbdd_Social_Media_Trends[[#This Row],[Comments]]</f>
        <v>552387</v>
      </c>
      <c r="M3815">
        <f>bbdd_Social_Media_Trends[[#This Row],[Interactions]]/bbdd_Social_Media_Trends[[#This Row],[Views]]</f>
        <v>10.179246673792061</v>
      </c>
      <c r="N3815" s="1" t="s">
        <v>29</v>
      </c>
      <c r="O3815" s="4">
        <f t="shared" si="59"/>
        <v>0</v>
      </c>
    </row>
    <row r="3816" spans="1:15">
      <c r="A3816" s="1" t="s">
        <v>3856</v>
      </c>
      <c r="B3816" s="2">
        <v>44933</v>
      </c>
      <c r="C3816" s="13" t="str">
        <f>TEXT(bbdd_Social_Media_Trends[[#This Row],[Post_Date]],"aaaa-mm")</f>
        <v>2023-01</v>
      </c>
      <c r="D3816" s="1" t="s">
        <v>27</v>
      </c>
      <c r="E3816" s="1" t="s">
        <v>59</v>
      </c>
      <c r="F3816" s="1" t="s">
        <v>36</v>
      </c>
      <c r="G3816" s="1" t="s">
        <v>15</v>
      </c>
      <c r="H3816">
        <v>3606764</v>
      </c>
      <c r="I3816">
        <v>485521</v>
      </c>
      <c r="J3816">
        <v>27501</v>
      </c>
      <c r="K3816">
        <v>7055</v>
      </c>
      <c r="L3816">
        <f>bbdd_Social_Media_Trends[[#This Row],[Likes]]+bbdd_Social_Media_Trends[[#This Row],[Shares]]+bbdd_Social_Media_Trends[[#This Row],[Comments]]</f>
        <v>520077</v>
      </c>
      <c r="M3816">
        <f>bbdd_Social_Media_Trends[[#This Row],[Interactions]]/bbdd_Social_Media_Trends[[#This Row],[Views]]</f>
        <v>0.14419490712450275</v>
      </c>
      <c r="N3816" s="1" t="s">
        <v>29</v>
      </c>
      <c r="O3816" s="4">
        <f t="shared" si="59"/>
        <v>0</v>
      </c>
    </row>
    <row r="3817" spans="1:15">
      <c r="A3817" s="1" t="s">
        <v>3857</v>
      </c>
      <c r="B3817" s="2">
        <v>45170</v>
      </c>
      <c r="C3817" s="13" t="str">
        <f>TEXT(bbdd_Social_Media_Trends[[#This Row],[Post_Date]],"aaaa-mm")</f>
        <v>2023-09</v>
      </c>
      <c r="D3817" s="1" t="s">
        <v>18</v>
      </c>
      <c r="E3817" s="1" t="s">
        <v>13</v>
      </c>
      <c r="F3817" s="1" t="s">
        <v>20</v>
      </c>
      <c r="G3817" s="1" t="s">
        <v>44</v>
      </c>
      <c r="H3817">
        <v>2842780</v>
      </c>
      <c r="I3817">
        <v>3111</v>
      </c>
      <c r="J3817">
        <v>70197</v>
      </c>
      <c r="K3817">
        <v>30478</v>
      </c>
      <c r="L3817">
        <f>bbdd_Social_Media_Trends[[#This Row],[Likes]]+bbdd_Social_Media_Trends[[#This Row],[Shares]]+bbdd_Social_Media_Trends[[#This Row],[Comments]]</f>
        <v>103786</v>
      </c>
      <c r="M3817">
        <f>bbdd_Social_Media_Trends[[#This Row],[Interactions]]/bbdd_Social_Media_Trends[[#This Row],[Views]]</f>
        <v>3.6508628877366521E-2</v>
      </c>
      <c r="N3817" s="1" t="s">
        <v>29</v>
      </c>
      <c r="O3817" s="4">
        <f t="shared" si="59"/>
        <v>0</v>
      </c>
    </row>
    <row r="3818" spans="1:15">
      <c r="A3818" s="1" t="s">
        <v>3858</v>
      </c>
      <c r="B3818" s="2">
        <v>44916</v>
      </c>
      <c r="C3818" s="13" t="str">
        <f>TEXT(bbdd_Social_Media_Trends[[#This Row],[Post_Date]],"aaaa-mm")</f>
        <v>2022-12</v>
      </c>
      <c r="D3818" s="1" t="s">
        <v>24</v>
      </c>
      <c r="E3818" s="1" t="s">
        <v>19</v>
      </c>
      <c r="F3818" s="1" t="s">
        <v>41</v>
      </c>
      <c r="G3818" s="1" t="s">
        <v>50</v>
      </c>
      <c r="H3818">
        <v>396861</v>
      </c>
      <c r="I3818">
        <v>259118</v>
      </c>
      <c r="J3818">
        <v>35274</v>
      </c>
      <c r="K3818">
        <v>27898</v>
      </c>
      <c r="L3818">
        <f>bbdd_Social_Media_Trends[[#This Row],[Likes]]+bbdd_Social_Media_Trends[[#This Row],[Shares]]+bbdd_Social_Media_Trends[[#This Row],[Comments]]</f>
        <v>322290</v>
      </c>
      <c r="M3818">
        <f>bbdd_Social_Media_Trends[[#This Row],[Interactions]]/bbdd_Social_Media_Trends[[#This Row],[Views]]</f>
        <v>0.81209793857295121</v>
      </c>
      <c r="N3818" s="1" t="s">
        <v>22</v>
      </c>
      <c r="O3818" s="4">
        <f t="shared" si="59"/>
        <v>0</v>
      </c>
    </row>
    <row r="3819" spans="1:15">
      <c r="A3819" s="1" t="s">
        <v>3859</v>
      </c>
      <c r="B3819" s="2">
        <v>45044</v>
      </c>
      <c r="C3819" s="13" t="str">
        <f>TEXT(bbdd_Social_Media_Trends[[#This Row],[Post_Date]],"aaaa-mm")</f>
        <v>2023-04</v>
      </c>
      <c r="D3819" s="1" t="s">
        <v>12</v>
      </c>
      <c r="E3819" s="1" t="s">
        <v>52</v>
      </c>
      <c r="F3819" s="1" t="s">
        <v>20</v>
      </c>
      <c r="G3819" s="1" t="s">
        <v>44</v>
      </c>
      <c r="H3819">
        <v>4112444</v>
      </c>
      <c r="I3819">
        <v>213599</v>
      </c>
      <c r="J3819">
        <v>81261</v>
      </c>
      <c r="K3819">
        <v>24440</v>
      </c>
      <c r="L3819">
        <f>bbdd_Social_Media_Trends[[#This Row],[Likes]]+bbdd_Social_Media_Trends[[#This Row],[Shares]]+bbdd_Social_Media_Trends[[#This Row],[Comments]]</f>
        <v>319300</v>
      </c>
      <c r="M3819">
        <f>bbdd_Social_Media_Trends[[#This Row],[Interactions]]/bbdd_Social_Media_Trends[[#This Row],[Views]]</f>
        <v>7.7642394644158078E-2</v>
      </c>
      <c r="N3819" s="1" t="s">
        <v>29</v>
      </c>
      <c r="O3819" s="4">
        <f t="shared" si="59"/>
        <v>0</v>
      </c>
    </row>
    <row r="3820" spans="1:15">
      <c r="A3820" s="1" t="s">
        <v>3860</v>
      </c>
      <c r="B3820" s="2">
        <v>44627</v>
      </c>
      <c r="C3820" s="13" t="str">
        <f>TEXT(bbdd_Social_Media_Trends[[#This Row],[Post_Date]],"aaaa-mm")</f>
        <v>2022-03</v>
      </c>
      <c r="D3820" s="1" t="s">
        <v>12</v>
      </c>
      <c r="E3820" s="1" t="s">
        <v>46</v>
      </c>
      <c r="F3820" s="1" t="s">
        <v>36</v>
      </c>
      <c r="G3820" s="1" t="s">
        <v>37</v>
      </c>
      <c r="H3820">
        <v>3328630</v>
      </c>
      <c r="I3820">
        <v>91347</v>
      </c>
      <c r="J3820">
        <v>82700</v>
      </c>
      <c r="K3820">
        <v>38362</v>
      </c>
      <c r="L3820">
        <f>bbdd_Social_Media_Trends[[#This Row],[Likes]]+bbdd_Social_Media_Trends[[#This Row],[Shares]]+bbdd_Social_Media_Trends[[#This Row],[Comments]]</f>
        <v>212409</v>
      </c>
      <c r="M3820">
        <f>bbdd_Social_Media_Trends[[#This Row],[Interactions]]/bbdd_Social_Media_Trends[[#This Row],[Views]]</f>
        <v>6.381273977582369E-2</v>
      </c>
      <c r="N3820" s="1" t="s">
        <v>22</v>
      </c>
      <c r="O3820" s="4">
        <f t="shared" si="59"/>
        <v>0</v>
      </c>
    </row>
    <row r="3821" spans="1:15">
      <c r="A3821" s="1" t="s">
        <v>3861</v>
      </c>
      <c r="B3821" s="2">
        <v>44844</v>
      </c>
      <c r="C3821" s="13" t="str">
        <f>TEXT(bbdd_Social_Media_Trends[[#This Row],[Post_Date]],"aaaa-mm")</f>
        <v>2022-10</v>
      </c>
      <c r="D3821" s="1" t="s">
        <v>24</v>
      </c>
      <c r="E3821" s="1" t="s">
        <v>49</v>
      </c>
      <c r="F3821" s="1" t="s">
        <v>41</v>
      </c>
      <c r="G3821" s="1" t="s">
        <v>15</v>
      </c>
      <c r="H3821">
        <v>780850</v>
      </c>
      <c r="I3821">
        <v>18378</v>
      </c>
      <c r="J3821">
        <v>96218</v>
      </c>
      <c r="K3821">
        <v>2034</v>
      </c>
      <c r="L3821">
        <f>bbdd_Social_Media_Trends[[#This Row],[Likes]]+bbdd_Social_Media_Trends[[#This Row],[Shares]]+bbdd_Social_Media_Trends[[#This Row],[Comments]]</f>
        <v>116630</v>
      </c>
      <c r="M3821">
        <f>bbdd_Social_Media_Trends[[#This Row],[Interactions]]/bbdd_Social_Media_Trends[[#This Row],[Views]]</f>
        <v>0.14936287379138119</v>
      </c>
      <c r="N3821" s="1" t="s">
        <v>29</v>
      </c>
      <c r="O3821" s="4">
        <f t="shared" si="59"/>
        <v>0</v>
      </c>
    </row>
    <row r="3822" spans="1:15">
      <c r="A3822" s="1" t="s">
        <v>3862</v>
      </c>
      <c r="B3822" s="2">
        <v>44779</v>
      </c>
      <c r="C3822" s="13" t="str">
        <f>TEXT(bbdd_Social_Media_Trends[[#This Row],[Post_Date]],"aaaa-mm")</f>
        <v>2022-08</v>
      </c>
      <c r="D3822" s="1" t="s">
        <v>27</v>
      </c>
      <c r="E3822" s="1" t="s">
        <v>31</v>
      </c>
      <c r="F3822" s="1" t="s">
        <v>20</v>
      </c>
      <c r="G3822" s="1" t="s">
        <v>15</v>
      </c>
      <c r="H3822">
        <v>631007</v>
      </c>
      <c r="I3822">
        <v>169838</v>
      </c>
      <c r="J3822">
        <v>42819</v>
      </c>
      <c r="K3822">
        <v>37051</v>
      </c>
      <c r="L3822">
        <f>bbdd_Social_Media_Trends[[#This Row],[Likes]]+bbdd_Social_Media_Trends[[#This Row],[Shares]]+bbdd_Social_Media_Trends[[#This Row],[Comments]]</f>
        <v>249708</v>
      </c>
      <c r="M3822">
        <f>bbdd_Social_Media_Trends[[#This Row],[Interactions]]/bbdd_Social_Media_Trends[[#This Row],[Views]]</f>
        <v>0.39572936591828617</v>
      </c>
      <c r="N3822" s="1" t="s">
        <v>29</v>
      </c>
      <c r="O3822" s="4">
        <f t="shared" si="59"/>
        <v>0</v>
      </c>
    </row>
    <row r="3823" spans="1:15">
      <c r="A3823" s="1" t="s">
        <v>3863</v>
      </c>
      <c r="B3823" s="2">
        <v>44748</v>
      </c>
      <c r="C3823" s="13" t="str">
        <f>TEXT(bbdd_Social_Media_Trends[[#This Row],[Post_Date]],"aaaa-mm")</f>
        <v>2022-07</v>
      </c>
      <c r="D3823" s="1" t="s">
        <v>18</v>
      </c>
      <c r="E3823" s="1" t="s">
        <v>13</v>
      </c>
      <c r="F3823" s="1" t="s">
        <v>41</v>
      </c>
      <c r="G3823" s="1" t="s">
        <v>60</v>
      </c>
      <c r="H3823">
        <v>3734090</v>
      </c>
      <c r="I3823">
        <v>477638</v>
      </c>
      <c r="J3823">
        <v>19503</v>
      </c>
      <c r="K3823">
        <v>13683</v>
      </c>
      <c r="L3823">
        <f>bbdd_Social_Media_Trends[[#This Row],[Likes]]+bbdd_Social_Media_Trends[[#This Row],[Shares]]+bbdd_Social_Media_Trends[[#This Row],[Comments]]</f>
        <v>510824</v>
      </c>
      <c r="M3823">
        <f>bbdd_Social_Media_Trends[[#This Row],[Interactions]]/bbdd_Social_Media_Trends[[#This Row],[Views]]</f>
        <v>0.13680013068779809</v>
      </c>
      <c r="N3823" s="1" t="s">
        <v>16</v>
      </c>
      <c r="O3823" s="4">
        <f t="shared" si="59"/>
        <v>0</v>
      </c>
    </row>
    <row r="3824" spans="1:15">
      <c r="A3824" s="1" t="s">
        <v>3864</v>
      </c>
      <c r="B3824" s="2">
        <v>44687</v>
      </c>
      <c r="C3824" s="13" t="str">
        <f>TEXT(bbdd_Social_Media_Trends[[#This Row],[Post_Date]],"aaaa-mm")</f>
        <v>2022-05</v>
      </c>
      <c r="D3824" s="1" t="s">
        <v>12</v>
      </c>
      <c r="E3824" s="1" t="s">
        <v>59</v>
      </c>
      <c r="F3824" s="1" t="s">
        <v>14</v>
      </c>
      <c r="G3824" s="1" t="s">
        <v>50</v>
      </c>
      <c r="H3824">
        <v>4057482</v>
      </c>
      <c r="I3824">
        <v>290718</v>
      </c>
      <c r="J3824">
        <v>88697</v>
      </c>
      <c r="K3824">
        <v>48722</v>
      </c>
      <c r="L3824">
        <f>bbdd_Social_Media_Trends[[#This Row],[Likes]]+bbdd_Social_Media_Trends[[#This Row],[Shares]]+bbdd_Social_Media_Trends[[#This Row],[Comments]]</f>
        <v>428137</v>
      </c>
      <c r="M3824">
        <f>bbdd_Social_Media_Trends[[#This Row],[Interactions]]/bbdd_Social_Media_Trends[[#This Row],[Views]]</f>
        <v>0.10551790494695971</v>
      </c>
      <c r="N3824" s="1" t="s">
        <v>22</v>
      </c>
      <c r="O3824" s="4">
        <f t="shared" si="59"/>
        <v>0</v>
      </c>
    </row>
    <row r="3825" spans="1:15">
      <c r="A3825" s="1" t="s">
        <v>3865</v>
      </c>
      <c r="B3825" s="2">
        <v>44653</v>
      </c>
      <c r="C3825" s="13" t="str">
        <f>TEXT(bbdd_Social_Media_Trends[[#This Row],[Post_Date]],"aaaa-mm")</f>
        <v>2022-04</v>
      </c>
      <c r="D3825" s="1" t="s">
        <v>27</v>
      </c>
      <c r="E3825" s="1" t="s">
        <v>13</v>
      </c>
      <c r="F3825" s="1" t="s">
        <v>36</v>
      </c>
      <c r="G3825" s="1" t="s">
        <v>37</v>
      </c>
      <c r="H3825">
        <v>2422046</v>
      </c>
      <c r="I3825">
        <v>151082</v>
      </c>
      <c r="J3825">
        <v>35275</v>
      </c>
      <c r="K3825">
        <v>30849</v>
      </c>
      <c r="L3825">
        <f>bbdd_Social_Media_Trends[[#This Row],[Likes]]+bbdd_Social_Media_Trends[[#This Row],[Shares]]+bbdd_Social_Media_Trends[[#This Row],[Comments]]</f>
        <v>217206</v>
      </c>
      <c r="M3825">
        <f>bbdd_Social_Media_Trends[[#This Row],[Interactions]]/bbdd_Social_Media_Trends[[#This Row],[Views]]</f>
        <v>8.9678726167876255E-2</v>
      </c>
      <c r="N3825" s="1" t="s">
        <v>29</v>
      </c>
      <c r="O3825" s="4">
        <f t="shared" si="59"/>
        <v>0</v>
      </c>
    </row>
    <row r="3826" spans="1:15">
      <c r="A3826" s="1" t="s">
        <v>3866</v>
      </c>
      <c r="B3826" s="2">
        <v>45043</v>
      </c>
      <c r="C3826" s="13" t="str">
        <f>TEXT(bbdd_Social_Media_Trends[[#This Row],[Post_Date]],"aaaa-mm")</f>
        <v>2023-04</v>
      </c>
      <c r="D3826" s="1" t="s">
        <v>24</v>
      </c>
      <c r="E3826" s="1" t="s">
        <v>39</v>
      </c>
      <c r="F3826" s="1" t="s">
        <v>36</v>
      </c>
      <c r="G3826" s="1" t="s">
        <v>25</v>
      </c>
      <c r="H3826">
        <v>2444116</v>
      </c>
      <c r="I3826">
        <v>438663</v>
      </c>
      <c r="J3826">
        <v>38040</v>
      </c>
      <c r="K3826">
        <v>36359</v>
      </c>
      <c r="L3826">
        <f>bbdd_Social_Media_Trends[[#This Row],[Likes]]+bbdd_Social_Media_Trends[[#This Row],[Shares]]+bbdd_Social_Media_Trends[[#This Row],[Comments]]</f>
        <v>513062</v>
      </c>
      <c r="M3826">
        <f>bbdd_Social_Media_Trends[[#This Row],[Interactions]]/bbdd_Social_Media_Trends[[#This Row],[Views]]</f>
        <v>0.20991720523903121</v>
      </c>
      <c r="N3826" s="1" t="s">
        <v>29</v>
      </c>
      <c r="O3826" s="4">
        <f t="shared" si="59"/>
        <v>0</v>
      </c>
    </row>
    <row r="3827" spans="1:15">
      <c r="A3827" s="1" t="s">
        <v>3867</v>
      </c>
      <c r="B3827" s="2">
        <v>45134</v>
      </c>
      <c r="C3827" s="13" t="str">
        <f>TEXT(bbdd_Social_Media_Trends[[#This Row],[Post_Date]],"aaaa-mm")</f>
        <v>2023-07</v>
      </c>
      <c r="D3827" s="1" t="s">
        <v>12</v>
      </c>
      <c r="E3827" s="1" t="s">
        <v>49</v>
      </c>
      <c r="F3827" s="1" t="s">
        <v>47</v>
      </c>
      <c r="G3827" s="1" t="s">
        <v>21</v>
      </c>
      <c r="H3827">
        <v>2386255</v>
      </c>
      <c r="I3827">
        <v>369252</v>
      </c>
      <c r="J3827">
        <v>59222</v>
      </c>
      <c r="K3827">
        <v>5491</v>
      </c>
      <c r="L3827">
        <f>bbdd_Social_Media_Trends[[#This Row],[Likes]]+bbdd_Social_Media_Trends[[#This Row],[Shares]]+bbdd_Social_Media_Trends[[#This Row],[Comments]]</f>
        <v>433965</v>
      </c>
      <c r="M3827">
        <f>bbdd_Social_Media_Trends[[#This Row],[Interactions]]/bbdd_Social_Media_Trends[[#This Row],[Views]]</f>
        <v>0.18186027897269991</v>
      </c>
      <c r="N3827" s="1" t="s">
        <v>22</v>
      </c>
      <c r="O3827" s="4">
        <f t="shared" si="59"/>
        <v>0</v>
      </c>
    </row>
    <row r="3828" spans="1:15">
      <c r="A3828" s="1" t="s">
        <v>3868</v>
      </c>
      <c r="B3828" s="2">
        <v>44590</v>
      </c>
      <c r="C3828" s="13" t="str">
        <f>TEXT(bbdd_Social_Media_Trends[[#This Row],[Post_Date]],"aaaa-mm")</f>
        <v>2022-01</v>
      </c>
      <c r="D3828" s="1" t="s">
        <v>24</v>
      </c>
      <c r="E3828" s="1" t="s">
        <v>31</v>
      </c>
      <c r="F3828" s="1" t="s">
        <v>41</v>
      </c>
      <c r="G3828" s="1" t="s">
        <v>44</v>
      </c>
      <c r="H3828">
        <v>794531</v>
      </c>
      <c r="I3828">
        <v>34713</v>
      </c>
      <c r="J3828">
        <v>41353</v>
      </c>
      <c r="K3828">
        <v>39360</v>
      </c>
      <c r="L3828">
        <f>bbdd_Social_Media_Trends[[#This Row],[Likes]]+bbdd_Social_Media_Trends[[#This Row],[Shares]]+bbdd_Social_Media_Trends[[#This Row],[Comments]]</f>
        <v>115426</v>
      </c>
      <c r="M3828">
        <f>bbdd_Social_Media_Trends[[#This Row],[Interactions]]/bbdd_Social_Media_Trends[[#This Row],[Views]]</f>
        <v>0.14527564059803835</v>
      </c>
      <c r="N3828" s="1" t="s">
        <v>22</v>
      </c>
      <c r="O3828" s="4">
        <f t="shared" si="59"/>
        <v>0</v>
      </c>
    </row>
    <row r="3829" spans="1:15">
      <c r="A3829" s="1" t="s">
        <v>3869</v>
      </c>
      <c r="B3829" s="2">
        <v>44684</v>
      </c>
      <c r="C3829" s="13" t="str">
        <f>TEXT(bbdd_Social_Media_Trends[[#This Row],[Post_Date]],"aaaa-mm")</f>
        <v>2022-05</v>
      </c>
      <c r="D3829" s="1" t="s">
        <v>12</v>
      </c>
      <c r="E3829" s="1" t="s">
        <v>49</v>
      </c>
      <c r="F3829" s="1" t="s">
        <v>47</v>
      </c>
      <c r="G3829" s="1" t="s">
        <v>21</v>
      </c>
      <c r="H3829">
        <v>2649565</v>
      </c>
      <c r="I3829">
        <v>350482</v>
      </c>
      <c r="J3829">
        <v>73302</v>
      </c>
      <c r="K3829">
        <v>8582</v>
      </c>
      <c r="L3829">
        <f>bbdd_Social_Media_Trends[[#This Row],[Likes]]+bbdd_Social_Media_Trends[[#This Row],[Shares]]+bbdd_Social_Media_Trends[[#This Row],[Comments]]</f>
        <v>432366</v>
      </c>
      <c r="M3829">
        <f>bbdd_Social_Media_Trends[[#This Row],[Interactions]]/bbdd_Social_Media_Trends[[#This Row],[Views]]</f>
        <v>0.16318376790152345</v>
      </c>
      <c r="N3829" s="1" t="s">
        <v>29</v>
      </c>
      <c r="O3829" s="4">
        <f t="shared" si="59"/>
        <v>0</v>
      </c>
    </row>
    <row r="3830" spans="1:15">
      <c r="A3830" s="1" t="s">
        <v>3870</v>
      </c>
      <c r="B3830" s="2">
        <v>44933</v>
      </c>
      <c r="C3830" s="13" t="str">
        <f>TEXT(bbdd_Social_Media_Trends[[#This Row],[Post_Date]],"aaaa-mm")</f>
        <v>2023-01</v>
      </c>
      <c r="D3830" s="1" t="s">
        <v>12</v>
      </c>
      <c r="E3830" s="1" t="s">
        <v>52</v>
      </c>
      <c r="F3830" s="1" t="s">
        <v>47</v>
      </c>
      <c r="G3830" s="1" t="s">
        <v>25</v>
      </c>
      <c r="H3830">
        <v>564507</v>
      </c>
      <c r="I3830">
        <v>224904</v>
      </c>
      <c r="J3830">
        <v>9554</v>
      </c>
      <c r="K3830">
        <v>39726</v>
      </c>
      <c r="L3830">
        <f>bbdd_Social_Media_Trends[[#This Row],[Likes]]+bbdd_Social_Media_Trends[[#This Row],[Shares]]+bbdd_Social_Media_Trends[[#This Row],[Comments]]</f>
        <v>274184</v>
      </c>
      <c r="M3830">
        <f>bbdd_Social_Media_Trends[[#This Row],[Interactions]]/bbdd_Social_Media_Trends[[#This Row],[Views]]</f>
        <v>0.48570522597594007</v>
      </c>
      <c r="N3830" s="1" t="s">
        <v>29</v>
      </c>
      <c r="O3830" s="4">
        <f t="shared" si="59"/>
        <v>0</v>
      </c>
    </row>
    <row r="3831" spans="1:15">
      <c r="A3831" s="1" t="s">
        <v>3871</v>
      </c>
      <c r="B3831" s="2">
        <v>44840</v>
      </c>
      <c r="C3831" s="13" t="str">
        <f>TEXT(bbdd_Social_Media_Trends[[#This Row],[Post_Date]],"aaaa-mm")</f>
        <v>2022-10</v>
      </c>
      <c r="D3831" s="1" t="s">
        <v>27</v>
      </c>
      <c r="E3831" s="1" t="s">
        <v>57</v>
      </c>
      <c r="F3831" s="1" t="s">
        <v>47</v>
      </c>
      <c r="G3831" s="1" t="s">
        <v>28</v>
      </c>
      <c r="H3831">
        <v>1123373</v>
      </c>
      <c r="I3831">
        <v>8196</v>
      </c>
      <c r="J3831">
        <v>67615</v>
      </c>
      <c r="K3831">
        <v>20741</v>
      </c>
      <c r="L3831">
        <f>bbdd_Social_Media_Trends[[#This Row],[Likes]]+bbdd_Social_Media_Trends[[#This Row],[Shares]]+bbdd_Social_Media_Trends[[#This Row],[Comments]]</f>
        <v>96552</v>
      </c>
      <c r="M3831">
        <f>bbdd_Social_Media_Trends[[#This Row],[Interactions]]/bbdd_Social_Media_Trends[[#This Row],[Views]]</f>
        <v>8.5948300341916709E-2</v>
      </c>
      <c r="N3831" s="1" t="s">
        <v>16</v>
      </c>
      <c r="O3831" s="4">
        <f t="shared" si="59"/>
        <v>0</v>
      </c>
    </row>
    <row r="3832" spans="1:15">
      <c r="A3832" s="1" t="s">
        <v>3872</v>
      </c>
      <c r="B3832" s="2">
        <v>45013</v>
      </c>
      <c r="C3832" s="13" t="str">
        <f>TEXT(bbdd_Social_Media_Trends[[#This Row],[Post_Date]],"aaaa-mm")</f>
        <v>2023-03</v>
      </c>
      <c r="D3832" s="1" t="s">
        <v>12</v>
      </c>
      <c r="E3832" s="1" t="s">
        <v>59</v>
      </c>
      <c r="F3832" s="1" t="s">
        <v>36</v>
      </c>
      <c r="G3832" s="1" t="s">
        <v>60</v>
      </c>
      <c r="H3832">
        <v>3130478</v>
      </c>
      <c r="I3832">
        <v>414825</v>
      </c>
      <c r="J3832">
        <v>82640</v>
      </c>
      <c r="K3832">
        <v>14664</v>
      </c>
      <c r="L3832">
        <f>bbdd_Social_Media_Trends[[#This Row],[Likes]]+bbdd_Social_Media_Trends[[#This Row],[Shares]]+bbdd_Social_Media_Trends[[#This Row],[Comments]]</f>
        <v>512129</v>
      </c>
      <c r="M3832">
        <f>bbdd_Social_Media_Trends[[#This Row],[Interactions]]/bbdd_Social_Media_Trends[[#This Row],[Views]]</f>
        <v>0.16359450537585635</v>
      </c>
      <c r="N3832" s="1" t="s">
        <v>16</v>
      </c>
      <c r="O3832" s="4">
        <f t="shared" si="59"/>
        <v>0</v>
      </c>
    </row>
    <row r="3833" spans="1:15">
      <c r="A3833" s="1" t="s">
        <v>3873</v>
      </c>
      <c r="B3833" s="2">
        <v>45057</v>
      </c>
      <c r="C3833" s="13" t="str">
        <f>TEXT(bbdd_Social_Media_Trends[[#This Row],[Post_Date]],"aaaa-mm")</f>
        <v>2023-05</v>
      </c>
      <c r="D3833" s="1" t="s">
        <v>18</v>
      </c>
      <c r="E3833" s="1" t="s">
        <v>52</v>
      </c>
      <c r="F3833" s="1" t="s">
        <v>47</v>
      </c>
      <c r="G3833" s="1" t="s">
        <v>21</v>
      </c>
      <c r="H3833">
        <v>1521329</v>
      </c>
      <c r="I3833">
        <v>324725</v>
      </c>
      <c r="J3833">
        <v>63572</v>
      </c>
      <c r="K3833">
        <v>46365</v>
      </c>
      <c r="L3833">
        <f>bbdd_Social_Media_Trends[[#This Row],[Likes]]+bbdd_Social_Media_Trends[[#This Row],[Shares]]+bbdd_Social_Media_Trends[[#This Row],[Comments]]</f>
        <v>434662</v>
      </c>
      <c r="M3833">
        <f>bbdd_Social_Media_Trends[[#This Row],[Interactions]]/bbdd_Social_Media_Trends[[#This Row],[Views]]</f>
        <v>0.28571203204566531</v>
      </c>
      <c r="N3833" s="1" t="s">
        <v>29</v>
      </c>
      <c r="O3833" s="4">
        <f t="shared" si="59"/>
        <v>0</v>
      </c>
    </row>
    <row r="3834" spans="1:15">
      <c r="A3834" s="1" t="s">
        <v>3874</v>
      </c>
      <c r="B3834" s="2">
        <v>44990</v>
      </c>
      <c r="C3834" s="13" t="str">
        <f>TEXT(bbdd_Social_Media_Trends[[#This Row],[Post_Date]],"aaaa-mm")</f>
        <v>2023-03</v>
      </c>
      <c r="D3834" s="1" t="s">
        <v>24</v>
      </c>
      <c r="E3834" s="1" t="s">
        <v>52</v>
      </c>
      <c r="F3834" s="1" t="s">
        <v>32</v>
      </c>
      <c r="G3834" s="1" t="s">
        <v>44</v>
      </c>
      <c r="H3834">
        <v>4801627</v>
      </c>
      <c r="I3834">
        <v>262727</v>
      </c>
      <c r="J3834">
        <v>22334</v>
      </c>
      <c r="K3834">
        <v>7455</v>
      </c>
      <c r="L3834">
        <f>bbdd_Social_Media_Trends[[#This Row],[Likes]]+bbdd_Social_Media_Trends[[#This Row],[Shares]]+bbdd_Social_Media_Trends[[#This Row],[Comments]]</f>
        <v>292516</v>
      </c>
      <c r="M3834">
        <f>bbdd_Social_Media_Trends[[#This Row],[Interactions]]/bbdd_Social_Media_Trends[[#This Row],[Views]]</f>
        <v>6.0920183929322289E-2</v>
      </c>
      <c r="N3834" s="1" t="s">
        <v>22</v>
      </c>
      <c r="O3834" s="4">
        <f t="shared" si="59"/>
        <v>0</v>
      </c>
    </row>
    <row r="3835" spans="1:15">
      <c r="A3835" s="1" t="s">
        <v>3875</v>
      </c>
      <c r="B3835" s="2">
        <v>44728</v>
      </c>
      <c r="C3835" s="13" t="str">
        <f>TEXT(bbdd_Social_Media_Trends[[#This Row],[Post_Date]],"aaaa-mm")</f>
        <v>2022-06</v>
      </c>
      <c r="D3835" s="1" t="s">
        <v>18</v>
      </c>
      <c r="E3835" s="1" t="s">
        <v>59</v>
      </c>
      <c r="F3835" s="1" t="s">
        <v>32</v>
      </c>
      <c r="G3835" s="1" t="s">
        <v>15</v>
      </c>
      <c r="H3835">
        <v>1952016</v>
      </c>
      <c r="I3835">
        <v>9304</v>
      </c>
      <c r="J3835">
        <v>91696</v>
      </c>
      <c r="K3835">
        <v>2329</v>
      </c>
      <c r="L3835">
        <f>bbdd_Social_Media_Trends[[#This Row],[Likes]]+bbdd_Social_Media_Trends[[#This Row],[Shares]]+bbdd_Social_Media_Trends[[#This Row],[Comments]]</f>
        <v>103329</v>
      </c>
      <c r="M3835">
        <f>bbdd_Social_Media_Trends[[#This Row],[Interactions]]/bbdd_Social_Media_Trends[[#This Row],[Views]]</f>
        <v>5.2934504635207907E-2</v>
      </c>
      <c r="N3835" s="1" t="s">
        <v>16</v>
      </c>
      <c r="O3835" s="4">
        <f t="shared" si="59"/>
        <v>0</v>
      </c>
    </row>
    <row r="3836" spans="1:15">
      <c r="A3836" s="1" t="s">
        <v>3876</v>
      </c>
      <c r="B3836" s="2">
        <v>44707</v>
      </c>
      <c r="C3836" s="13" t="str">
        <f>TEXT(bbdd_Social_Media_Trends[[#This Row],[Post_Date]],"aaaa-mm")</f>
        <v>2022-05</v>
      </c>
      <c r="D3836" s="1" t="s">
        <v>27</v>
      </c>
      <c r="E3836" s="1" t="s">
        <v>13</v>
      </c>
      <c r="F3836" s="1" t="s">
        <v>20</v>
      </c>
      <c r="G3836" s="1" t="s">
        <v>60</v>
      </c>
      <c r="H3836">
        <v>902552</v>
      </c>
      <c r="I3836">
        <v>133861</v>
      </c>
      <c r="J3836">
        <v>42619</v>
      </c>
      <c r="K3836">
        <v>19775</v>
      </c>
      <c r="L3836">
        <f>bbdd_Social_Media_Trends[[#This Row],[Likes]]+bbdd_Social_Media_Trends[[#This Row],[Shares]]+bbdd_Social_Media_Trends[[#This Row],[Comments]]</f>
        <v>196255</v>
      </c>
      <c r="M3836">
        <f>bbdd_Social_Media_Trends[[#This Row],[Interactions]]/bbdd_Social_Media_Trends[[#This Row],[Views]]</f>
        <v>0.21744453505172001</v>
      </c>
      <c r="N3836" s="1" t="s">
        <v>22</v>
      </c>
      <c r="O3836" s="4">
        <f t="shared" si="59"/>
        <v>0</v>
      </c>
    </row>
    <row r="3837" spans="1:15">
      <c r="A3837" s="1" t="s">
        <v>3877</v>
      </c>
      <c r="B3837" s="2">
        <v>44866</v>
      </c>
      <c r="C3837" s="13" t="str">
        <f>TEXT(bbdd_Social_Media_Trends[[#This Row],[Post_Date]],"aaaa-mm")</f>
        <v>2022-11</v>
      </c>
      <c r="D3837" s="1" t="s">
        <v>12</v>
      </c>
      <c r="E3837" s="1" t="s">
        <v>59</v>
      </c>
      <c r="F3837" s="1" t="s">
        <v>41</v>
      </c>
      <c r="G3837" s="1" t="s">
        <v>37</v>
      </c>
      <c r="H3837">
        <v>2407138</v>
      </c>
      <c r="I3837">
        <v>439022</v>
      </c>
      <c r="J3837">
        <v>12270</v>
      </c>
      <c r="K3837">
        <v>28761</v>
      </c>
      <c r="L3837">
        <f>bbdd_Social_Media_Trends[[#This Row],[Likes]]+bbdd_Social_Media_Trends[[#This Row],[Shares]]+bbdd_Social_Media_Trends[[#This Row],[Comments]]</f>
        <v>480053</v>
      </c>
      <c r="M3837">
        <f>bbdd_Social_Media_Trends[[#This Row],[Interactions]]/bbdd_Social_Media_Trends[[#This Row],[Views]]</f>
        <v>0.19942894840262584</v>
      </c>
      <c r="N3837" s="1" t="s">
        <v>22</v>
      </c>
      <c r="O3837" s="4">
        <f t="shared" si="59"/>
        <v>0</v>
      </c>
    </row>
    <row r="3838" spans="1:15">
      <c r="A3838" s="1" t="s">
        <v>3878</v>
      </c>
      <c r="B3838" s="2">
        <v>44891</v>
      </c>
      <c r="C3838" s="13" t="str">
        <f>TEXT(bbdd_Social_Media_Trends[[#This Row],[Post_Date]],"aaaa-mm")</f>
        <v>2022-11</v>
      </c>
      <c r="D3838" s="1" t="s">
        <v>24</v>
      </c>
      <c r="E3838" s="1" t="s">
        <v>49</v>
      </c>
      <c r="F3838" s="1" t="s">
        <v>41</v>
      </c>
      <c r="G3838" s="1" t="s">
        <v>28</v>
      </c>
      <c r="H3838">
        <v>3062000</v>
      </c>
      <c r="I3838">
        <v>78187</v>
      </c>
      <c r="J3838">
        <v>39581</v>
      </c>
      <c r="K3838">
        <v>3625</v>
      </c>
      <c r="L3838">
        <f>bbdd_Social_Media_Trends[[#This Row],[Likes]]+bbdd_Social_Media_Trends[[#This Row],[Shares]]+bbdd_Social_Media_Trends[[#This Row],[Comments]]</f>
        <v>121393</v>
      </c>
      <c r="M3838">
        <f>bbdd_Social_Media_Trends[[#This Row],[Interactions]]/bbdd_Social_Media_Trends[[#This Row],[Views]]</f>
        <v>3.9645003265839321E-2</v>
      </c>
      <c r="N3838" s="1" t="s">
        <v>22</v>
      </c>
      <c r="O3838" s="4">
        <f t="shared" si="59"/>
        <v>0</v>
      </c>
    </row>
    <row r="3839" spans="1:15">
      <c r="A3839" s="1" t="s">
        <v>3879</v>
      </c>
      <c r="B3839" s="2">
        <v>45023</v>
      </c>
      <c r="C3839" s="13" t="str">
        <f>TEXT(bbdd_Social_Media_Trends[[#This Row],[Post_Date]],"aaaa-mm")</f>
        <v>2023-04</v>
      </c>
      <c r="D3839" s="1" t="s">
        <v>18</v>
      </c>
      <c r="E3839" s="1" t="s">
        <v>59</v>
      </c>
      <c r="F3839" s="1" t="s">
        <v>36</v>
      </c>
      <c r="G3839" s="1" t="s">
        <v>15</v>
      </c>
      <c r="H3839">
        <v>1100509</v>
      </c>
      <c r="I3839">
        <v>307784</v>
      </c>
      <c r="J3839">
        <v>15477</v>
      </c>
      <c r="K3839">
        <v>49898</v>
      </c>
      <c r="L3839">
        <f>bbdd_Social_Media_Trends[[#This Row],[Likes]]+bbdd_Social_Media_Trends[[#This Row],[Shares]]+bbdd_Social_Media_Trends[[#This Row],[Comments]]</f>
        <v>373159</v>
      </c>
      <c r="M3839">
        <f>bbdd_Social_Media_Trends[[#This Row],[Interactions]]/bbdd_Social_Media_Trends[[#This Row],[Views]]</f>
        <v>0.33907855365108325</v>
      </c>
      <c r="N3839" s="1" t="s">
        <v>29</v>
      </c>
      <c r="O3839" s="4">
        <f t="shared" si="59"/>
        <v>0</v>
      </c>
    </row>
    <row r="3840" spans="1:15">
      <c r="A3840" s="1" t="s">
        <v>3880</v>
      </c>
      <c r="B3840" s="2">
        <v>44914</v>
      </c>
      <c r="C3840" s="13" t="str">
        <f>TEXT(bbdd_Social_Media_Trends[[#This Row],[Post_Date]],"aaaa-mm")</f>
        <v>2022-12</v>
      </c>
      <c r="D3840" s="1" t="s">
        <v>12</v>
      </c>
      <c r="E3840" s="1" t="s">
        <v>59</v>
      </c>
      <c r="F3840" s="1" t="s">
        <v>41</v>
      </c>
      <c r="G3840" s="1" t="s">
        <v>28</v>
      </c>
      <c r="H3840">
        <v>2076350</v>
      </c>
      <c r="I3840">
        <v>109351</v>
      </c>
      <c r="J3840">
        <v>36430</v>
      </c>
      <c r="K3840">
        <v>20601</v>
      </c>
      <c r="L3840">
        <f>bbdd_Social_Media_Trends[[#This Row],[Likes]]+bbdd_Social_Media_Trends[[#This Row],[Shares]]+bbdd_Social_Media_Trends[[#This Row],[Comments]]</f>
        <v>166382</v>
      </c>
      <c r="M3840">
        <f>bbdd_Social_Media_Trends[[#This Row],[Interactions]]/bbdd_Social_Media_Trends[[#This Row],[Views]]</f>
        <v>8.0131962337756157E-2</v>
      </c>
      <c r="N3840" s="1" t="s">
        <v>16</v>
      </c>
      <c r="O3840" s="4">
        <f t="shared" si="59"/>
        <v>0</v>
      </c>
    </row>
    <row r="3841" spans="1:15">
      <c r="A3841" s="1" t="s">
        <v>3881</v>
      </c>
      <c r="B3841" s="2">
        <v>45158</v>
      </c>
      <c r="C3841" s="13" t="str">
        <f>TEXT(bbdd_Social_Media_Trends[[#This Row],[Post_Date]],"aaaa-mm")</f>
        <v>2023-08</v>
      </c>
      <c r="D3841" s="1" t="s">
        <v>18</v>
      </c>
      <c r="E3841" s="1" t="s">
        <v>31</v>
      </c>
      <c r="F3841" s="1" t="s">
        <v>32</v>
      </c>
      <c r="G3841" s="1" t="s">
        <v>50</v>
      </c>
      <c r="H3841">
        <v>1699359</v>
      </c>
      <c r="I3841">
        <v>78852</v>
      </c>
      <c r="J3841">
        <v>19916</v>
      </c>
      <c r="K3841">
        <v>1843</v>
      </c>
      <c r="L3841">
        <f>bbdd_Social_Media_Trends[[#This Row],[Likes]]+bbdd_Social_Media_Trends[[#This Row],[Shares]]+bbdd_Social_Media_Trends[[#This Row],[Comments]]</f>
        <v>100611</v>
      </c>
      <c r="M3841">
        <f>bbdd_Social_Media_Trends[[#This Row],[Interactions]]/bbdd_Social_Media_Trends[[#This Row],[Views]]</f>
        <v>5.920526504405485E-2</v>
      </c>
      <c r="N3841" s="1" t="s">
        <v>16</v>
      </c>
      <c r="O3841" s="4">
        <f t="shared" si="59"/>
        <v>0</v>
      </c>
    </row>
    <row r="3842" spans="1:15">
      <c r="A3842" s="1" t="s">
        <v>3882</v>
      </c>
      <c r="B3842" s="2">
        <v>44751</v>
      </c>
      <c r="C3842" s="13" t="str">
        <f>TEXT(bbdd_Social_Media_Trends[[#This Row],[Post_Date]],"aaaa-mm")</f>
        <v>2022-07</v>
      </c>
      <c r="D3842" s="1" t="s">
        <v>18</v>
      </c>
      <c r="E3842" s="1" t="s">
        <v>49</v>
      </c>
      <c r="F3842" s="1" t="s">
        <v>20</v>
      </c>
      <c r="G3842" s="1" t="s">
        <v>60</v>
      </c>
      <c r="H3842">
        <v>3821272</v>
      </c>
      <c r="I3842">
        <v>244744</v>
      </c>
      <c r="J3842">
        <v>90943</v>
      </c>
      <c r="K3842">
        <v>48466</v>
      </c>
      <c r="L3842">
        <f>bbdd_Social_Media_Trends[[#This Row],[Likes]]+bbdd_Social_Media_Trends[[#This Row],[Shares]]+bbdd_Social_Media_Trends[[#This Row],[Comments]]</f>
        <v>384153</v>
      </c>
      <c r="M3842">
        <f>bbdd_Social_Media_Trends[[#This Row],[Interactions]]/bbdd_Social_Media_Trends[[#This Row],[Views]]</f>
        <v>0.10053013760862875</v>
      </c>
      <c r="N3842" s="1" t="s">
        <v>29</v>
      </c>
      <c r="O3842" s="4">
        <f t="shared" ref="O3842:O3905" si="60">IF(ISERROR(VLOOKUP(A3842,A3843:A8840,1,FALSE)),0, 1)</f>
        <v>0</v>
      </c>
    </row>
    <row r="3843" spans="1:15">
      <c r="A3843" s="1" t="s">
        <v>3883</v>
      </c>
      <c r="B3843" s="2">
        <v>44583</v>
      </c>
      <c r="C3843" s="13" t="str">
        <f>TEXT(bbdd_Social_Media_Trends[[#This Row],[Post_Date]],"aaaa-mm")</f>
        <v>2022-01</v>
      </c>
      <c r="D3843" s="1" t="s">
        <v>12</v>
      </c>
      <c r="E3843" s="1" t="s">
        <v>57</v>
      </c>
      <c r="F3843" s="1" t="s">
        <v>14</v>
      </c>
      <c r="G3843" s="1" t="s">
        <v>25</v>
      </c>
      <c r="H3843">
        <v>112432</v>
      </c>
      <c r="I3843">
        <v>104899</v>
      </c>
      <c r="J3843">
        <v>35468</v>
      </c>
      <c r="K3843">
        <v>38042</v>
      </c>
      <c r="L3843">
        <f>bbdd_Social_Media_Trends[[#This Row],[Likes]]+bbdd_Social_Media_Trends[[#This Row],[Shares]]+bbdd_Social_Media_Trends[[#This Row],[Comments]]</f>
        <v>178409</v>
      </c>
      <c r="M3843">
        <f>bbdd_Social_Media_Trends[[#This Row],[Interactions]]/bbdd_Social_Media_Trends[[#This Row],[Views]]</f>
        <v>1.586816920449694</v>
      </c>
      <c r="N3843" s="1" t="s">
        <v>16</v>
      </c>
      <c r="O3843" s="4">
        <f t="shared" si="60"/>
        <v>0</v>
      </c>
    </row>
    <row r="3844" spans="1:15">
      <c r="A3844" s="1" t="s">
        <v>3884</v>
      </c>
      <c r="B3844" s="2">
        <v>44688</v>
      </c>
      <c r="C3844" s="13" t="str">
        <f>TEXT(bbdd_Social_Media_Trends[[#This Row],[Post_Date]],"aaaa-mm")</f>
        <v>2022-05</v>
      </c>
      <c r="D3844" s="1" t="s">
        <v>24</v>
      </c>
      <c r="E3844" s="1" t="s">
        <v>49</v>
      </c>
      <c r="F3844" s="1" t="s">
        <v>47</v>
      </c>
      <c r="G3844" s="1" t="s">
        <v>37</v>
      </c>
      <c r="H3844">
        <v>2392297</v>
      </c>
      <c r="I3844">
        <v>433292</v>
      </c>
      <c r="J3844">
        <v>77815</v>
      </c>
      <c r="K3844">
        <v>43106</v>
      </c>
      <c r="L3844">
        <f>bbdd_Social_Media_Trends[[#This Row],[Likes]]+bbdd_Social_Media_Trends[[#This Row],[Shares]]+bbdd_Social_Media_Trends[[#This Row],[Comments]]</f>
        <v>554213</v>
      </c>
      <c r="M3844">
        <f>bbdd_Social_Media_Trends[[#This Row],[Interactions]]/bbdd_Social_Media_Trends[[#This Row],[Views]]</f>
        <v>0.23166563348948729</v>
      </c>
      <c r="N3844" s="1" t="s">
        <v>29</v>
      </c>
      <c r="O3844" s="4">
        <f t="shared" si="60"/>
        <v>0</v>
      </c>
    </row>
    <row r="3845" spans="1:15">
      <c r="A3845" s="1" t="s">
        <v>3885</v>
      </c>
      <c r="B3845" s="2">
        <v>45287</v>
      </c>
      <c r="C3845" s="13" t="str">
        <f>TEXT(bbdd_Social_Media_Trends[[#This Row],[Post_Date]],"aaaa-mm")</f>
        <v>2023-12</v>
      </c>
      <c r="D3845" s="1" t="s">
        <v>18</v>
      </c>
      <c r="E3845" s="1" t="s">
        <v>49</v>
      </c>
      <c r="F3845" s="1" t="s">
        <v>14</v>
      </c>
      <c r="G3845" s="1" t="s">
        <v>60</v>
      </c>
      <c r="H3845">
        <v>3510259</v>
      </c>
      <c r="I3845">
        <v>64432</v>
      </c>
      <c r="J3845">
        <v>8488</v>
      </c>
      <c r="K3845">
        <v>15662</v>
      </c>
      <c r="L3845">
        <f>bbdd_Social_Media_Trends[[#This Row],[Likes]]+bbdd_Social_Media_Trends[[#This Row],[Shares]]+bbdd_Social_Media_Trends[[#This Row],[Comments]]</f>
        <v>88582</v>
      </c>
      <c r="M3845">
        <f>bbdd_Social_Media_Trends[[#This Row],[Interactions]]/bbdd_Social_Media_Trends[[#This Row],[Views]]</f>
        <v>2.5235174954326731E-2</v>
      </c>
      <c r="N3845" s="1" t="s">
        <v>16</v>
      </c>
      <c r="O3845" s="4">
        <f t="shared" si="60"/>
        <v>0</v>
      </c>
    </row>
    <row r="3846" spans="1:15">
      <c r="A3846" s="1" t="s">
        <v>3886</v>
      </c>
      <c r="B3846" s="2">
        <v>44835</v>
      </c>
      <c r="C3846" s="13" t="str">
        <f>TEXT(bbdd_Social_Media_Trends[[#This Row],[Post_Date]],"aaaa-mm")</f>
        <v>2022-10</v>
      </c>
      <c r="D3846" s="1" t="s">
        <v>18</v>
      </c>
      <c r="E3846" s="1" t="s">
        <v>13</v>
      </c>
      <c r="F3846" s="1" t="s">
        <v>20</v>
      </c>
      <c r="G3846" s="1" t="s">
        <v>21</v>
      </c>
      <c r="H3846">
        <v>1050906</v>
      </c>
      <c r="I3846">
        <v>57416</v>
      </c>
      <c r="J3846">
        <v>10271</v>
      </c>
      <c r="K3846">
        <v>31691</v>
      </c>
      <c r="L3846">
        <f>bbdd_Social_Media_Trends[[#This Row],[Likes]]+bbdd_Social_Media_Trends[[#This Row],[Shares]]+bbdd_Social_Media_Trends[[#This Row],[Comments]]</f>
        <v>99378</v>
      </c>
      <c r="M3846">
        <f>bbdd_Social_Media_Trends[[#This Row],[Interactions]]/bbdd_Social_Media_Trends[[#This Row],[Views]]</f>
        <v>9.4564118960211468E-2</v>
      </c>
      <c r="N3846" s="1" t="s">
        <v>29</v>
      </c>
      <c r="O3846" s="4">
        <f t="shared" si="60"/>
        <v>0</v>
      </c>
    </row>
    <row r="3847" spans="1:15">
      <c r="A3847" s="1" t="s">
        <v>3887</v>
      </c>
      <c r="B3847" s="2">
        <v>44838</v>
      </c>
      <c r="C3847" s="13" t="str">
        <f>TEXT(bbdd_Social_Media_Trends[[#This Row],[Post_Date]],"aaaa-mm")</f>
        <v>2022-10</v>
      </c>
      <c r="D3847" s="1" t="s">
        <v>12</v>
      </c>
      <c r="E3847" s="1" t="s">
        <v>31</v>
      </c>
      <c r="F3847" s="1" t="s">
        <v>47</v>
      </c>
      <c r="G3847" s="1" t="s">
        <v>50</v>
      </c>
      <c r="H3847">
        <v>4613461</v>
      </c>
      <c r="I3847">
        <v>351092</v>
      </c>
      <c r="J3847">
        <v>91775</v>
      </c>
      <c r="K3847">
        <v>10999</v>
      </c>
      <c r="L3847">
        <f>bbdd_Social_Media_Trends[[#This Row],[Likes]]+bbdd_Social_Media_Trends[[#This Row],[Shares]]+bbdd_Social_Media_Trends[[#This Row],[Comments]]</f>
        <v>453866</v>
      </c>
      <c r="M3847">
        <f>bbdd_Social_Media_Trends[[#This Row],[Interactions]]/bbdd_Social_Media_Trends[[#This Row],[Views]]</f>
        <v>9.8378635909136328E-2</v>
      </c>
      <c r="N3847" s="1" t="s">
        <v>29</v>
      </c>
      <c r="O3847" s="4">
        <f t="shared" si="60"/>
        <v>0</v>
      </c>
    </row>
    <row r="3848" spans="1:15">
      <c r="A3848" s="1" t="s">
        <v>3888</v>
      </c>
      <c r="B3848" s="2">
        <v>45030</v>
      </c>
      <c r="C3848" s="13" t="str">
        <f>TEXT(bbdd_Social_Media_Trends[[#This Row],[Post_Date]],"aaaa-mm")</f>
        <v>2023-04</v>
      </c>
      <c r="D3848" s="1" t="s">
        <v>18</v>
      </c>
      <c r="E3848" s="1" t="s">
        <v>31</v>
      </c>
      <c r="F3848" s="1" t="s">
        <v>14</v>
      </c>
      <c r="G3848" s="1" t="s">
        <v>60</v>
      </c>
      <c r="H3848">
        <v>691653</v>
      </c>
      <c r="I3848">
        <v>226370</v>
      </c>
      <c r="J3848">
        <v>15714</v>
      </c>
      <c r="K3848">
        <v>32571</v>
      </c>
      <c r="L3848">
        <f>bbdd_Social_Media_Trends[[#This Row],[Likes]]+bbdd_Social_Media_Trends[[#This Row],[Shares]]+bbdd_Social_Media_Trends[[#This Row],[Comments]]</f>
        <v>274655</v>
      </c>
      <c r="M3848">
        <f>bbdd_Social_Media_Trends[[#This Row],[Interactions]]/bbdd_Social_Media_Trends[[#This Row],[Views]]</f>
        <v>0.39709941256670611</v>
      </c>
      <c r="N3848" s="1" t="s">
        <v>16</v>
      </c>
      <c r="O3848" s="4">
        <f t="shared" si="60"/>
        <v>0</v>
      </c>
    </row>
    <row r="3849" spans="1:15">
      <c r="A3849" s="1" t="s">
        <v>3889</v>
      </c>
      <c r="B3849" s="2">
        <v>45060</v>
      </c>
      <c r="C3849" s="13" t="str">
        <f>TEXT(bbdd_Social_Media_Trends[[#This Row],[Post_Date]],"aaaa-mm")</f>
        <v>2023-05</v>
      </c>
      <c r="D3849" s="1" t="s">
        <v>24</v>
      </c>
      <c r="E3849" s="1" t="s">
        <v>35</v>
      </c>
      <c r="F3849" s="1" t="s">
        <v>36</v>
      </c>
      <c r="G3849" s="1" t="s">
        <v>28</v>
      </c>
      <c r="H3849">
        <v>1126747</v>
      </c>
      <c r="I3849">
        <v>490312</v>
      </c>
      <c r="J3849">
        <v>30079</v>
      </c>
      <c r="K3849">
        <v>26934</v>
      </c>
      <c r="L3849">
        <f>bbdd_Social_Media_Trends[[#This Row],[Likes]]+bbdd_Social_Media_Trends[[#This Row],[Shares]]+bbdd_Social_Media_Trends[[#This Row],[Comments]]</f>
        <v>547325</v>
      </c>
      <c r="M3849">
        <f>bbdd_Social_Media_Trends[[#This Row],[Interactions]]/bbdd_Social_Media_Trends[[#This Row],[Views]]</f>
        <v>0.485756784797297</v>
      </c>
      <c r="N3849" s="1" t="s">
        <v>16</v>
      </c>
      <c r="O3849" s="4">
        <f t="shared" si="60"/>
        <v>0</v>
      </c>
    </row>
    <row r="3850" spans="1:15">
      <c r="A3850" s="1" t="s">
        <v>3890</v>
      </c>
      <c r="B3850" s="2">
        <v>45003</v>
      </c>
      <c r="C3850" s="13" t="str">
        <f>TEXT(bbdd_Social_Media_Trends[[#This Row],[Post_Date]],"aaaa-mm")</f>
        <v>2023-03</v>
      </c>
      <c r="D3850" s="1" t="s">
        <v>18</v>
      </c>
      <c r="E3850" s="1" t="s">
        <v>46</v>
      </c>
      <c r="F3850" s="1" t="s">
        <v>14</v>
      </c>
      <c r="G3850" s="1" t="s">
        <v>50</v>
      </c>
      <c r="H3850">
        <v>3198087</v>
      </c>
      <c r="I3850">
        <v>152059</v>
      </c>
      <c r="J3850">
        <v>8360</v>
      </c>
      <c r="K3850">
        <v>16834</v>
      </c>
      <c r="L3850">
        <f>bbdd_Social_Media_Trends[[#This Row],[Likes]]+bbdd_Social_Media_Trends[[#This Row],[Shares]]+bbdd_Social_Media_Trends[[#This Row],[Comments]]</f>
        <v>177253</v>
      </c>
      <c r="M3850">
        <f>bbdd_Social_Media_Trends[[#This Row],[Interactions]]/bbdd_Social_Media_Trends[[#This Row],[Views]]</f>
        <v>5.5424696076123006E-2</v>
      </c>
      <c r="N3850" s="1" t="s">
        <v>29</v>
      </c>
      <c r="O3850" s="4">
        <f t="shared" si="60"/>
        <v>0</v>
      </c>
    </row>
    <row r="3851" spans="1:15">
      <c r="A3851" s="1" t="s">
        <v>3891</v>
      </c>
      <c r="B3851" s="2">
        <v>44676</v>
      </c>
      <c r="C3851" s="13" t="str">
        <f>TEXT(bbdd_Social_Media_Trends[[#This Row],[Post_Date]],"aaaa-mm")</f>
        <v>2022-04</v>
      </c>
      <c r="D3851" s="1" t="s">
        <v>18</v>
      </c>
      <c r="E3851" s="1" t="s">
        <v>59</v>
      </c>
      <c r="F3851" s="1" t="s">
        <v>47</v>
      </c>
      <c r="G3851" s="1" t="s">
        <v>28</v>
      </c>
      <c r="H3851">
        <v>4165262</v>
      </c>
      <c r="I3851">
        <v>271304</v>
      </c>
      <c r="J3851">
        <v>50757</v>
      </c>
      <c r="K3851">
        <v>28623</v>
      </c>
      <c r="L3851">
        <f>bbdd_Social_Media_Trends[[#This Row],[Likes]]+bbdd_Social_Media_Trends[[#This Row],[Shares]]+bbdd_Social_Media_Trends[[#This Row],[Comments]]</f>
        <v>350684</v>
      </c>
      <c r="M3851">
        <f>bbdd_Social_Media_Trends[[#This Row],[Interactions]]/bbdd_Social_Media_Trends[[#This Row],[Views]]</f>
        <v>8.4192542990092822E-2</v>
      </c>
      <c r="N3851" s="1" t="s">
        <v>29</v>
      </c>
      <c r="O3851" s="4">
        <f t="shared" si="60"/>
        <v>0</v>
      </c>
    </row>
    <row r="3852" spans="1:15">
      <c r="A3852" s="1" t="s">
        <v>3892</v>
      </c>
      <c r="B3852" s="2">
        <v>44686</v>
      </c>
      <c r="C3852" s="13" t="str">
        <f>TEXT(bbdd_Social_Media_Trends[[#This Row],[Post_Date]],"aaaa-mm")</f>
        <v>2022-05</v>
      </c>
      <c r="D3852" s="1" t="s">
        <v>18</v>
      </c>
      <c r="E3852" s="1" t="s">
        <v>57</v>
      </c>
      <c r="F3852" s="1" t="s">
        <v>32</v>
      </c>
      <c r="G3852" s="1" t="s">
        <v>60</v>
      </c>
      <c r="H3852">
        <v>1563039</v>
      </c>
      <c r="I3852">
        <v>135115</v>
      </c>
      <c r="J3852">
        <v>16789</v>
      </c>
      <c r="K3852">
        <v>43702</v>
      </c>
      <c r="L3852">
        <f>bbdd_Social_Media_Trends[[#This Row],[Likes]]+bbdd_Social_Media_Trends[[#This Row],[Shares]]+bbdd_Social_Media_Trends[[#This Row],[Comments]]</f>
        <v>195606</v>
      </c>
      <c r="M3852">
        <f>bbdd_Social_Media_Trends[[#This Row],[Interactions]]/bbdd_Social_Media_Trends[[#This Row],[Views]]</f>
        <v>0.12514467009460417</v>
      </c>
      <c r="N3852" s="1" t="s">
        <v>16</v>
      </c>
      <c r="O3852" s="4">
        <f t="shared" si="60"/>
        <v>0</v>
      </c>
    </row>
    <row r="3853" spans="1:15">
      <c r="A3853" s="1" t="s">
        <v>3893</v>
      </c>
      <c r="B3853" s="2">
        <v>45168</v>
      </c>
      <c r="C3853" s="13" t="str">
        <f>TEXT(bbdd_Social_Media_Trends[[#This Row],[Post_Date]],"aaaa-mm")</f>
        <v>2023-08</v>
      </c>
      <c r="D3853" s="1" t="s">
        <v>18</v>
      </c>
      <c r="E3853" s="1" t="s">
        <v>39</v>
      </c>
      <c r="F3853" s="1" t="s">
        <v>36</v>
      </c>
      <c r="G3853" s="1" t="s">
        <v>25</v>
      </c>
      <c r="H3853">
        <v>400678</v>
      </c>
      <c r="I3853">
        <v>415846</v>
      </c>
      <c r="J3853">
        <v>4621</v>
      </c>
      <c r="K3853">
        <v>28563</v>
      </c>
      <c r="L3853">
        <f>bbdd_Social_Media_Trends[[#This Row],[Likes]]+bbdd_Social_Media_Trends[[#This Row],[Shares]]+bbdd_Social_Media_Trends[[#This Row],[Comments]]</f>
        <v>449030</v>
      </c>
      <c r="M3853">
        <f>bbdd_Social_Media_Trends[[#This Row],[Interactions]]/bbdd_Social_Media_Trends[[#This Row],[Views]]</f>
        <v>1.1206754551035993</v>
      </c>
      <c r="N3853" s="1" t="s">
        <v>16</v>
      </c>
      <c r="O3853" s="4">
        <f t="shared" si="60"/>
        <v>0</v>
      </c>
    </row>
    <row r="3854" spans="1:15">
      <c r="A3854" s="1" t="s">
        <v>3894</v>
      </c>
      <c r="B3854" s="2">
        <v>44825</v>
      </c>
      <c r="C3854" s="13" t="str">
        <f>TEXT(bbdd_Social_Media_Trends[[#This Row],[Post_Date]],"aaaa-mm")</f>
        <v>2022-09</v>
      </c>
      <c r="D3854" s="1" t="s">
        <v>12</v>
      </c>
      <c r="E3854" s="1" t="s">
        <v>57</v>
      </c>
      <c r="F3854" s="1" t="s">
        <v>20</v>
      </c>
      <c r="G3854" s="1" t="s">
        <v>21</v>
      </c>
      <c r="H3854">
        <v>4447357</v>
      </c>
      <c r="I3854">
        <v>457067</v>
      </c>
      <c r="J3854">
        <v>39849</v>
      </c>
      <c r="K3854">
        <v>14331</v>
      </c>
      <c r="L3854">
        <f>bbdd_Social_Media_Trends[[#This Row],[Likes]]+bbdd_Social_Media_Trends[[#This Row],[Shares]]+bbdd_Social_Media_Trends[[#This Row],[Comments]]</f>
        <v>511247</v>
      </c>
      <c r="M3854">
        <f>bbdd_Social_Media_Trends[[#This Row],[Interactions]]/bbdd_Social_Media_Trends[[#This Row],[Views]]</f>
        <v>0.11495524195606514</v>
      </c>
      <c r="N3854" s="1" t="s">
        <v>29</v>
      </c>
      <c r="O3854" s="4">
        <f t="shared" si="60"/>
        <v>0</v>
      </c>
    </row>
    <row r="3855" spans="1:15">
      <c r="A3855" s="1" t="s">
        <v>3895</v>
      </c>
      <c r="B3855" s="2">
        <v>45058</v>
      </c>
      <c r="C3855" s="13" t="str">
        <f>TEXT(bbdd_Social_Media_Trends[[#This Row],[Post_Date]],"aaaa-mm")</f>
        <v>2023-05</v>
      </c>
      <c r="D3855" s="1" t="s">
        <v>18</v>
      </c>
      <c r="E3855" s="1" t="s">
        <v>46</v>
      </c>
      <c r="F3855" s="1" t="s">
        <v>47</v>
      </c>
      <c r="G3855" s="1" t="s">
        <v>28</v>
      </c>
      <c r="H3855">
        <v>531906</v>
      </c>
      <c r="I3855">
        <v>423823</v>
      </c>
      <c r="J3855">
        <v>33666</v>
      </c>
      <c r="K3855">
        <v>9162</v>
      </c>
      <c r="L3855">
        <f>bbdd_Social_Media_Trends[[#This Row],[Likes]]+bbdd_Social_Media_Trends[[#This Row],[Shares]]+bbdd_Social_Media_Trends[[#This Row],[Comments]]</f>
        <v>466651</v>
      </c>
      <c r="M3855">
        <f>bbdd_Social_Media_Trends[[#This Row],[Interactions]]/bbdd_Social_Media_Trends[[#This Row],[Views]]</f>
        <v>0.87731854876613535</v>
      </c>
      <c r="N3855" s="1" t="s">
        <v>29</v>
      </c>
      <c r="O3855" s="4">
        <f t="shared" si="60"/>
        <v>0</v>
      </c>
    </row>
    <row r="3856" spans="1:15">
      <c r="A3856" s="1" t="s">
        <v>3896</v>
      </c>
      <c r="B3856" s="2">
        <v>44688</v>
      </c>
      <c r="C3856" s="13" t="str">
        <f>TEXT(bbdd_Social_Media_Trends[[#This Row],[Post_Date]],"aaaa-mm")</f>
        <v>2022-05</v>
      </c>
      <c r="D3856" s="1" t="s">
        <v>27</v>
      </c>
      <c r="E3856" s="1" t="s">
        <v>13</v>
      </c>
      <c r="F3856" s="1" t="s">
        <v>32</v>
      </c>
      <c r="G3856" s="1" t="s">
        <v>15</v>
      </c>
      <c r="H3856">
        <v>1277967</v>
      </c>
      <c r="I3856">
        <v>9345</v>
      </c>
      <c r="J3856">
        <v>48427</v>
      </c>
      <c r="K3856">
        <v>29304</v>
      </c>
      <c r="L3856">
        <f>bbdd_Social_Media_Trends[[#This Row],[Likes]]+bbdd_Social_Media_Trends[[#This Row],[Shares]]+bbdd_Social_Media_Trends[[#This Row],[Comments]]</f>
        <v>87076</v>
      </c>
      <c r="M3856">
        <f>bbdd_Social_Media_Trends[[#This Row],[Interactions]]/bbdd_Social_Media_Trends[[#This Row],[Views]]</f>
        <v>6.8136344678696711E-2</v>
      </c>
      <c r="N3856" s="1" t="s">
        <v>16</v>
      </c>
      <c r="O3856" s="4">
        <f t="shared" si="60"/>
        <v>0</v>
      </c>
    </row>
    <row r="3857" spans="1:15">
      <c r="A3857" s="1" t="s">
        <v>3897</v>
      </c>
      <c r="B3857" s="2">
        <v>44798</v>
      </c>
      <c r="C3857" s="13" t="str">
        <f>TEXT(bbdd_Social_Media_Trends[[#This Row],[Post_Date]],"aaaa-mm")</f>
        <v>2022-08</v>
      </c>
      <c r="D3857" s="1" t="s">
        <v>24</v>
      </c>
      <c r="E3857" s="1" t="s">
        <v>57</v>
      </c>
      <c r="F3857" s="1" t="s">
        <v>36</v>
      </c>
      <c r="G3857" s="1" t="s">
        <v>15</v>
      </c>
      <c r="H3857">
        <v>3182568</v>
      </c>
      <c r="I3857">
        <v>154491</v>
      </c>
      <c r="J3857">
        <v>70768</v>
      </c>
      <c r="K3857">
        <v>15216</v>
      </c>
      <c r="L3857">
        <f>bbdd_Social_Media_Trends[[#This Row],[Likes]]+bbdd_Social_Media_Trends[[#This Row],[Shares]]+bbdd_Social_Media_Trends[[#This Row],[Comments]]</f>
        <v>240475</v>
      </c>
      <c r="M3857">
        <f>bbdd_Social_Media_Trends[[#This Row],[Interactions]]/bbdd_Social_Media_Trends[[#This Row],[Views]]</f>
        <v>7.5560050877153298E-2</v>
      </c>
      <c r="N3857" s="1" t="s">
        <v>29</v>
      </c>
      <c r="O3857" s="4">
        <f t="shared" si="60"/>
        <v>0</v>
      </c>
    </row>
    <row r="3858" spans="1:15">
      <c r="A3858" s="1" t="s">
        <v>3898</v>
      </c>
      <c r="B3858" s="2">
        <v>45114</v>
      </c>
      <c r="C3858" s="13" t="str">
        <f>TEXT(bbdd_Social_Media_Trends[[#This Row],[Post_Date]],"aaaa-mm")</f>
        <v>2023-07</v>
      </c>
      <c r="D3858" s="1" t="s">
        <v>24</v>
      </c>
      <c r="E3858" s="1" t="s">
        <v>49</v>
      </c>
      <c r="F3858" s="1" t="s">
        <v>47</v>
      </c>
      <c r="G3858" s="1" t="s">
        <v>25</v>
      </c>
      <c r="H3858">
        <v>4663539</v>
      </c>
      <c r="I3858">
        <v>21164</v>
      </c>
      <c r="J3858">
        <v>35101</v>
      </c>
      <c r="K3858">
        <v>32307</v>
      </c>
      <c r="L3858">
        <f>bbdd_Social_Media_Trends[[#This Row],[Likes]]+bbdd_Social_Media_Trends[[#This Row],[Shares]]+bbdd_Social_Media_Trends[[#This Row],[Comments]]</f>
        <v>88572</v>
      </c>
      <c r="M3858">
        <f>bbdd_Social_Media_Trends[[#This Row],[Interactions]]/bbdd_Social_Media_Trends[[#This Row],[Views]]</f>
        <v>1.8992443292529557E-2</v>
      </c>
      <c r="N3858" s="1" t="s">
        <v>16</v>
      </c>
      <c r="O3858" s="4">
        <f t="shared" si="60"/>
        <v>0</v>
      </c>
    </row>
    <row r="3859" spans="1:15">
      <c r="A3859" s="1" t="s">
        <v>3899</v>
      </c>
      <c r="B3859" s="2">
        <v>45138</v>
      </c>
      <c r="C3859" s="13" t="str">
        <f>TEXT(bbdd_Social_Media_Trends[[#This Row],[Post_Date]],"aaaa-mm")</f>
        <v>2023-07</v>
      </c>
      <c r="D3859" s="1" t="s">
        <v>24</v>
      </c>
      <c r="E3859" s="1" t="s">
        <v>52</v>
      </c>
      <c r="F3859" s="1" t="s">
        <v>36</v>
      </c>
      <c r="G3859" s="1" t="s">
        <v>37</v>
      </c>
      <c r="H3859">
        <v>4694072</v>
      </c>
      <c r="I3859">
        <v>364519</v>
      </c>
      <c r="J3859">
        <v>55324</v>
      </c>
      <c r="K3859">
        <v>20924</v>
      </c>
      <c r="L3859">
        <f>bbdd_Social_Media_Trends[[#This Row],[Likes]]+bbdd_Social_Media_Trends[[#This Row],[Shares]]+bbdd_Social_Media_Trends[[#This Row],[Comments]]</f>
        <v>440767</v>
      </c>
      <c r="M3859">
        <f>bbdd_Social_Media_Trends[[#This Row],[Interactions]]/bbdd_Social_Media_Trends[[#This Row],[Views]]</f>
        <v>9.3898644929178765E-2</v>
      </c>
      <c r="N3859" s="1" t="s">
        <v>22</v>
      </c>
      <c r="O3859" s="4">
        <f t="shared" si="60"/>
        <v>0</v>
      </c>
    </row>
    <row r="3860" spans="1:15">
      <c r="A3860" s="1" t="s">
        <v>3900</v>
      </c>
      <c r="B3860" s="2">
        <v>45096</v>
      </c>
      <c r="C3860" s="13" t="str">
        <f>TEXT(bbdd_Social_Media_Trends[[#This Row],[Post_Date]],"aaaa-mm")</f>
        <v>2023-06</v>
      </c>
      <c r="D3860" s="1" t="s">
        <v>24</v>
      </c>
      <c r="E3860" s="1" t="s">
        <v>59</v>
      </c>
      <c r="F3860" s="1" t="s">
        <v>14</v>
      </c>
      <c r="G3860" s="1" t="s">
        <v>25</v>
      </c>
      <c r="H3860">
        <v>1802668</v>
      </c>
      <c r="I3860">
        <v>290040</v>
      </c>
      <c r="J3860">
        <v>25559</v>
      </c>
      <c r="K3860">
        <v>1638</v>
      </c>
      <c r="L3860">
        <f>bbdd_Social_Media_Trends[[#This Row],[Likes]]+bbdd_Social_Media_Trends[[#This Row],[Shares]]+bbdd_Social_Media_Trends[[#This Row],[Comments]]</f>
        <v>317237</v>
      </c>
      <c r="M3860">
        <f>bbdd_Social_Media_Trends[[#This Row],[Interactions]]/bbdd_Social_Media_Trends[[#This Row],[Views]]</f>
        <v>0.17598193344531549</v>
      </c>
      <c r="N3860" s="1" t="s">
        <v>22</v>
      </c>
      <c r="O3860" s="4">
        <f t="shared" si="60"/>
        <v>0</v>
      </c>
    </row>
    <row r="3861" spans="1:15">
      <c r="A3861" s="1" t="s">
        <v>3901</v>
      </c>
      <c r="B3861" s="2">
        <v>44773</v>
      </c>
      <c r="C3861" s="13" t="str">
        <f>TEXT(bbdd_Social_Media_Trends[[#This Row],[Post_Date]],"aaaa-mm")</f>
        <v>2022-07</v>
      </c>
      <c r="D3861" s="1" t="s">
        <v>27</v>
      </c>
      <c r="E3861" s="1" t="s">
        <v>59</v>
      </c>
      <c r="F3861" s="1" t="s">
        <v>41</v>
      </c>
      <c r="G3861" s="1" t="s">
        <v>44</v>
      </c>
      <c r="H3861">
        <v>2888639</v>
      </c>
      <c r="I3861">
        <v>155660</v>
      </c>
      <c r="J3861">
        <v>55476</v>
      </c>
      <c r="K3861">
        <v>37832</v>
      </c>
      <c r="L3861">
        <f>bbdd_Social_Media_Trends[[#This Row],[Likes]]+bbdd_Social_Media_Trends[[#This Row],[Shares]]+bbdd_Social_Media_Trends[[#This Row],[Comments]]</f>
        <v>248968</v>
      </c>
      <c r="M3861">
        <f>bbdd_Social_Media_Trends[[#This Row],[Interactions]]/bbdd_Social_Media_Trends[[#This Row],[Views]]</f>
        <v>8.6188686090577601E-2</v>
      </c>
      <c r="N3861" s="1" t="s">
        <v>16</v>
      </c>
      <c r="O3861" s="4">
        <f t="shared" si="60"/>
        <v>0</v>
      </c>
    </row>
    <row r="3862" spans="1:15">
      <c r="A3862" s="1" t="s">
        <v>3902</v>
      </c>
      <c r="B3862" s="2">
        <v>45228</v>
      </c>
      <c r="C3862" s="13" t="str">
        <f>TEXT(bbdd_Social_Media_Trends[[#This Row],[Post_Date]],"aaaa-mm")</f>
        <v>2023-10</v>
      </c>
      <c r="D3862" s="1" t="s">
        <v>12</v>
      </c>
      <c r="E3862" s="1" t="s">
        <v>57</v>
      </c>
      <c r="F3862" s="1" t="s">
        <v>36</v>
      </c>
      <c r="G3862" s="1" t="s">
        <v>60</v>
      </c>
      <c r="H3862">
        <v>4316751</v>
      </c>
      <c r="I3862">
        <v>108676</v>
      </c>
      <c r="J3862">
        <v>86682</v>
      </c>
      <c r="K3862">
        <v>16376</v>
      </c>
      <c r="L3862">
        <f>bbdd_Social_Media_Trends[[#This Row],[Likes]]+bbdd_Social_Media_Trends[[#This Row],[Shares]]+bbdd_Social_Media_Trends[[#This Row],[Comments]]</f>
        <v>211734</v>
      </c>
      <c r="M3862">
        <f>bbdd_Social_Media_Trends[[#This Row],[Interactions]]/bbdd_Social_Media_Trends[[#This Row],[Views]]</f>
        <v>4.9049389228148672E-2</v>
      </c>
      <c r="N3862" s="1" t="s">
        <v>29</v>
      </c>
      <c r="O3862" s="4">
        <f t="shared" si="60"/>
        <v>0</v>
      </c>
    </row>
    <row r="3863" spans="1:15">
      <c r="A3863" s="1" t="s">
        <v>3903</v>
      </c>
      <c r="B3863" s="2">
        <v>45178</v>
      </c>
      <c r="C3863" s="13" t="str">
        <f>TEXT(bbdd_Social_Media_Trends[[#This Row],[Post_Date]],"aaaa-mm")</f>
        <v>2023-09</v>
      </c>
      <c r="D3863" s="1" t="s">
        <v>24</v>
      </c>
      <c r="E3863" s="1" t="s">
        <v>35</v>
      </c>
      <c r="F3863" s="1" t="s">
        <v>14</v>
      </c>
      <c r="G3863" s="1" t="s">
        <v>44</v>
      </c>
      <c r="H3863">
        <v>295470</v>
      </c>
      <c r="I3863">
        <v>303723</v>
      </c>
      <c r="J3863">
        <v>803</v>
      </c>
      <c r="K3863">
        <v>3736</v>
      </c>
      <c r="L3863">
        <f>bbdd_Social_Media_Trends[[#This Row],[Likes]]+bbdd_Social_Media_Trends[[#This Row],[Shares]]+bbdd_Social_Media_Trends[[#This Row],[Comments]]</f>
        <v>308262</v>
      </c>
      <c r="M3863">
        <f>bbdd_Social_Media_Trends[[#This Row],[Interactions]]/bbdd_Social_Media_Trends[[#This Row],[Views]]</f>
        <v>1.0432937354046097</v>
      </c>
      <c r="N3863" s="1" t="s">
        <v>29</v>
      </c>
      <c r="O3863" s="4">
        <f t="shared" si="60"/>
        <v>0</v>
      </c>
    </row>
    <row r="3864" spans="1:15">
      <c r="A3864" s="1" t="s">
        <v>3904</v>
      </c>
      <c r="B3864" s="2">
        <v>44721</v>
      </c>
      <c r="C3864" s="13" t="str">
        <f>TEXT(bbdd_Social_Media_Trends[[#This Row],[Post_Date]],"aaaa-mm")</f>
        <v>2022-06</v>
      </c>
      <c r="D3864" s="1" t="s">
        <v>24</v>
      </c>
      <c r="E3864" s="1" t="s">
        <v>46</v>
      </c>
      <c r="F3864" s="1" t="s">
        <v>47</v>
      </c>
      <c r="G3864" s="1" t="s">
        <v>37</v>
      </c>
      <c r="H3864">
        <v>452311</v>
      </c>
      <c r="I3864">
        <v>494784</v>
      </c>
      <c r="J3864">
        <v>86920</v>
      </c>
      <c r="K3864">
        <v>5601</v>
      </c>
      <c r="L3864">
        <f>bbdd_Social_Media_Trends[[#This Row],[Likes]]+bbdd_Social_Media_Trends[[#This Row],[Shares]]+bbdd_Social_Media_Trends[[#This Row],[Comments]]</f>
        <v>587305</v>
      </c>
      <c r="M3864">
        <f>bbdd_Social_Media_Trends[[#This Row],[Interactions]]/bbdd_Social_Media_Trends[[#This Row],[Views]]</f>
        <v>1.2984539398776505</v>
      </c>
      <c r="N3864" s="1" t="s">
        <v>29</v>
      </c>
      <c r="O3864" s="4">
        <f t="shared" si="60"/>
        <v>0</v>
      </c>
    </row>
    <row r="3865" spans="1:15">
      <c r="A3865" s="1" t="s">
        <v>3905</v>
      </c>
      <c r="B3865" s="2">
        <v>44606</v>
      </c>
      <c r="C3865" s="13" t="str">
        <f>TEXT(bbdd_Social_Media_Trends[[#This Row],[Post_Date]],"aaaa-mm")</f>
        <v>2022-02</v>
      </c>
      <c r="D3865" s="1" t="s">
        <v>27</v>
      </c>
      <c r="E3865" s="1" t="s">
        <v>59</v>
      </c>
      <c r="F3865" s="1" t="s">
        <v>14</v>
      </c>
      <c r="G3865" s="1" t="s">
        <v>25</v>
      </c>
      <c r="H3865">
        <v>4672087</v>
      </c>
      <c r="I3865">
        <v>123172</v>
      </c>
      <c r="J3865">
        <v>32997</v>
      </c>
      <c r="K3865">
        <v>19286</v>
      </c>
      <c r="L3865">
        <f>bbdd_Social_Media_Trends[[#This Row],[Likes]]+bbdd_Social_Media_Trends[[#This Row],[Shares]]+bbdd_Social_Media_Trends[[#This Row],[Comments]]</f>
        <v>175455</v>
      </c>
      <c r="M3865">
        <f>bbdd_Social_Media_Trends[[#This Row],[Interactions]]/bbdd_Social_Media_Trends[[#This Row],[Views]]</f>
        <v>3.7553881167024503E-2</v>
      </c>
      <c r="N3865" s="1" t="s">
        <v>29</v>
      </c>
      <c r="O3865" s="4">
        <f t="shared" si="60"/>
        <v>0</v>
      </c>
    </row>
    <row r="3866" spans="1:15">
      <c r="A3866" s="1" t="s">
        <v>3906</v>
      </c>
      <c r="B3866" s="2">
        <v>45208</v>
      </c>
      <c r="C3866" s="13" t="str">
        <f>TEXT(bbdd_Social_Media_Trends[[#This Row],[Post_Date]],"aaaa-mm")</f>
        <v>2023-10</v>
      </c>
      <c r="D3866" s="1" t="s">
        <v>18</v>
      </c>
      <c r="E3866" s="1" t="s">
        <v>19</v>
      </c>
      <c r="F3866" s="1" t="s">
        <v>20</v>
      </c>
      <c r="G3866" s="1" t="s">
        <v>25</v>
      </c>
      <c r="H3866">
        <v>3158238</v>
      </c>
      <c r="I3866">
        <v>178678</v>
      </c>
      <c r="J3866">
        <v>24440</v>
      </c>
      <c r="K3866">
        <v>18646</v>
      </c>
      <c r="L3866">
        <f>bbdd_Social_Media_Trends[[#This Row],[Likes]]+bbdd_Social_Media_Trends[[#This Row],[Shares]]+bbdd_Social_Media_Trends[[#This Row],[Comments]]</f>
        <v>221764</v>
      </c>
      <c r="M3866">
        <f>bbdd_Social_Media_Trends[[#This Row],[Interactions]]/bbdd_Social_Media_Trends[[#This Row],[Views]]</f>
        <v>7.0217634009849803E-2</v>
      </c>
      <c r="N3866" s="1" t="s">
        <v>16</v>
      </c>
      <c r="O3866" s="4">
        <f t="shared" si="60"/>
        <v>0</v>
      </c>
    </row>
    <row r="3867" spans="1:15">
      <c r="A3867" s="1" t="s">
        <v>3907</v>
      </c>
      <c r="B3867" s="2">
        <v>44974</v>
      </c>
      <c r="C3867" s="13" t="str">
        <f>TEXT(bbdd_Social_Media_Trends[[#This Row],[Post_Date]],"aaaa-mm")</f>
        <v>2023-02</v>
      </c>
      <c r="D3867" s="1" t="s">
        <v>24</v>
      </c>
      <c r="E3867" s="1" t="s">
        <v>57</v>
      </c>
      <c r="F3867" s="1" t="s">
        <v>32</v>
      </c>
      <c r="G3867" s="1" t="s">
        <v>28</v>
      </c>
      <c r="H3867">
        <v>399911</v>
      </c>
      <c r="I3867">
        <v>87132</v>
      </c>
      <c r="J3867">
        <v>81048</v>
      </c>
      <c r="K3867">
        <v>3953</v>
      </c>
      <c r="L3867">
        <f>bbdd_Social_Media_Trends[[#This Row],[Likes]]+bbdd_Social_Media_Trends[[#This Row],[Shares]]+bbdd_Social_Media_Trends[[#This Row],[Comments]]</f>
        <v>172133</v>
      </c>
      <c r="M3867">
        <f>bbdd_Social_Media_Trends[[#This Row],[Interactions]]/bbdd_Social_Media_Trends[[#This Row],[Views]]</f>
        <v>0.43042827029013958</v>
      </c>
      <c r="N3867" s="1" t="s">
        <v>16</v>
      </c>
      <c r="O3867" s="4">
        <f t="shared" si="60"/>
        <v>0</v>
      </c>
    </row>
    <row r="3868" spans="1:15">
      <c r="A3868" s="1" t="s">
        <v>3908</v>
      </c>
      <c r="B3868" s="2">
        <v>45114</v>
      </c>
      <c r="C3868" s="13" t="str">
        <f>TEXT(bbdd_Social_Media_Trends[[#This Row],[Post_Date]],"aaaa-mm")</f>
        <v>2023-07</v>
      </c>
      <c r="D3868" s="1" t="s">
        <v>12</v>
      </c>
      <c r="E3868" s="1" t="s">
        <v>35</v>
      </c>
      <c r="F3868" s="1" t="s">
        <v>36</v>
      </c>
      <c r="G3868" s="1" t="s">
        <v>15</v>
      </c>
      <c r="H3868">
        <v>4584196</v>
      </c>
      <c r="I3868">
        <v>344718</v>
      </c>
      <c r="J3868">
        <v>40922</v>
      </c>
      <c r="K3868">
        <v>41695</v>
      </c>
      <c r="L3868">
        <f>bbdd_Social_Media_Trends[[#This Row],[Likes]]+bbdd_Social_Media_Trends[[#This Row],[Shares]]+bbdd_Social_Media_Trends[[#This Row],[Comments]]</f>
        <v>427335</v>
      </c>
      <c r="M3868">
        <f>bbdd_Social_Media_Trends[[#This Row],[Interactions]]/bbdd_Social_Media_Trends[[#This Row],[Views]]</f>
        <v>9.3219181727831876E-2</v>
      </c>
      <c r="N3868" s="1" t="s">
        <v>29</v>
      </c>
      <c r="O3868" s="4">
        <f t="shared" si="60"/>
        <v>0</v>
      </c>
    </row>
    <row r="3869" spans="1:15">
      <c r="A3869" s="1" t="s">
        <v>3909</v>
      </c>
      <c r="B3869" s="2">
        <v>44617</v>
      </c>
      <c r="C3869" s="13" t="str">
        <f>TEXT(bbdd_Social_Media_Trends[[#This Row],[Post_Date]],"aaaa-mm")</f>
        <v>2022-02</v>
      </c>
      <c r="D3869" s="1" t="s">
        <v>18</v>
      </c>
      <c r="E3869" s="1" t="s">
        <v>57</v>
      </c>
      <c r="F3869" s="1" t="s">
        <v>14</v>
      </c>
      <c r="G3869" s="1" t="s">
        <v>44</v>
      </c>
      <c r="H3869">
        <v>4726748</v>
      </c>
      <c r="I3869">
        <v>328582</v>
      </c>
      <c r="J3869">
        <v>45403</v>
      </c>
      <c r="K3869">
        <v>26119</v>
      </c>
      <c r="L3869">
        <f>bbdd_Social_Media_Trends[[#This Row],[Likes]]+bbdd_Social_Media_Trends[[#This Row],[Shares]]+bbdd_Social_Media_Trends[[#This Row],[Comments]]</f>
        <v>400104</v>
      </c>
      <c r="M3869">
        <f>bbdd_Social_Media_Trends[[#This Row],[Interactions]]/bbdd_Social_Media_Trends[[#This Row],[Views]]</f>
        <v>8.4646780408009908E-2</v>
      </c>
      <c r="N3869" s="1" t="s">
        <v>29</v>
      </c>
      <c r="O3869" s="4">
        <f t="shared" si="60"/>
        <v>0</v>
      </c>
    </row>
    <row r="3870" spans="1:15">
      <c r="A3870" s="1" t="s">
        <v>3910</v>
      </c>
      <c r="B3870" s="2">
        <v>45067</v>
      </c>
      <c r="C3870" s="13" t="str">
        <f>TEXT(bbdd_Social_Media_Trends[[#This Row],[Post_Date]],"aaaa-mm")</f>
        <v>2023-05</v>
      </c>
      <c r="D3870" s="1" t="s">
        <v>27</v>
      </c>
      <c r="E3870" s="1" t="s">
        <v>49</v>
      </c>
      <c r="F3870" s="1" t="s">
        <v>41</v>
      </c>
      <c r="G3870" s="1" t="s">
        <v>15</v>
      </c>
      <c r="H3870">
        <v>3036543</v>
      </c>
      <c r="I3870">
        <v>8922</v>
      </c>
      <c r="J3870">
        <v>11495</v>
      </c>
      <c r="K3870">
        <v>2819</v>
      </c>
      <c r="L3870">
        <f>bbdd_Social_Media_Trends[[#This Row],[Likes]]+bbdd_Social_Media_Trends[[#This Row],[Shares]]+bbdd_Social_Media_Trends[[#This Row],[Comments]]</f>
        <v>23236</v>
      </c>
      <c r="M3870">
        <f>bbdd_Social_Media_Trends[[#This Row],[Interactions]]/bbdd_Social_Media_Trends[[#This Row],[Views]]</f>
        <v>7.652122825199577E-3</v>
      </c>
      <c r="N3870" s="1" t="s">
        <v>16</v>
      </c>
      <c r="O3870" s="4">
        <f t="shared" si="60"/>
        <v>0</v>
      </c>
    </row>
    <row r="3871" spans="1:15">
      <c r="A3871" s="1" t="s">
        <v>3911</v>
      </c>
      <c r="B3871" s="2">
        <v>45146</v>
      </c>
      <c r="C3871" s="13" t="str">
        <f>TEXT(bbdd_Social_Media_Trends[[#This Row],[Post_Date]],"aaaa-mm")</f>
        <v>2023-08</v>
      </c>
      <c r="D3871" s="1" t="s">
        <v>12</v>
      </c>
      <c r="E3871" s="1" t="s">
        <v>39</v>
      </c>
      <c r="F3871" s="1" t="s">
        <v>20</v>
      </c>
      <c r="G3871" s="1" t="s">
        <v>21</v>
      </c>
      <c r="H3871">
        <v>4145988</v>
      </c>
      <c r="I3871">
        <v>46772</v>
      </c>
      <c r="J3871">
        <v>34624</v>
      </c>
      <c r="K3871">
        <v>45318</v>
      </c>
      <c r="L3871">
        <f>bbdd_Social_Media_Trends[[#This Row],[Likes]]+bbdd_Social_Media_Trends[[#This Row],[Shares]]+bbdd_Social_Media_Trends[[#This Row],[Comments]]</f>
        <v>126714</v>
      </c>
      <c r="M3871">
        <f>bbdd_Social_Media_Trends[[#This Row],[Interactions]]/bbdd_Social_Media_Trends[[#This Row],[Views]]</f>
        <v>3.0563040703446318E-2</v>
      </c>
      <c r="N3871" s="1" t="s">
        <v>16</v>
      </c>
      <c r="O3871" s="4">
        <f t="shared" si="60"/>
        <v>0</v>
      </c>
    </row>
    <row r="3872" spans="1:15">
      <c r="A3872" s="1" t="s">
        <v>3912</v>
      </c>
      <c r="B3872" s="2">
        <v>45189</v>
      </c>
      <c r="C3872" s="13" t="str">
        <f>TEXT(bbdd_Social_Media_Trends[[#This Row],[Post_Date]],"aaaa-mm")</f>
        <v>2023-09</v>
      </c>
      <c r="D3872" s="1" t="s">
        <v>12</v>
      </c>
      <c r="E3872" s="1" t="s">
        <v>57</v>
      </c>
      <c r="F3872" s="1" t="s">
        <v>14</v>
      </c>
      <c r="G3872" s="1" t="s">
        <v>28</v>
      </c>
      <c r="H3872">
        <v>4261094</v>
      </c>
      <c r="I3872">
        <v>414331</v>
      </c>
      <c r="J3872">
        <v>77016</v>
      </c>
      <c r="K3872">
        <v>34159</v>
      </c>
      <c r="L3872">
        <f>bbdd_Social_Media_Trends[[#This Row],[Likes]]+bbdd_Social_Media_Trends[[#This Row],[Shares]]+bbdd_Social_Media_Trends[[#This Row],[Comments]]</f>
        <v>525506</v>
      </c>
      <c r="M3872">
        <f>bbdd_Social_Media_Trends[[#This Row],[Interactions]]/bbdd_Social_Media_Trends[[#This Row],[Views]]</f>
        <v>0.1233265447793454</v>
      </c>
      <c r="N3872" s="1" t="s">
        <v>29</v>
      </c>
      <c r="O3872" s="4">
        <f t="shared" si="60"/>
        <v>0</v>
      </c>
    </row>
    <row r="3873" spans="1:15">
      <c r="A3873" s="1" t="s">
        <v>3913</v>
      </c>
      <c r="B3873" s="2">
        <v>44655</v>
      </c>
      <c r="C3873" s="13" t="str">
        <f>TEXT(bbdd_Social_Media_Trends[[#This Row],[Post_Date]],"aaaa-mm")</f>
        <v>2022-04</v>
      </c>
      <c r="D3873" s="1" t="s">
        <v>18</v>
      </c>
      <c r="E3873" s="1" t="s">
        <v>59</v>
      </c>
      <c r="F3873" s="1" t="s">
        <v>32</v>
      </c>
      <c r="G3873" s="1" t="s">
        <v>25</v>
      </c>
      <c r="H3873">
        <v>2317238</v>
      </c>
      <c r="I3873">
        <v>96203</v>
      </c>
      <c r="J3873">
        <v>65181</v>
      </c>
      <c r="K3873">
        <v>21178</v>
      </c>
      <c r="L3873">
        <f>bbdd_Social_Media_Trends[[#This Row],[Likes]]+bbdd_Social_Media_Trends[[#This Row],[Shares]]+bbdd_Social_Media_Trends[[#This Row],[Comments]]</f>
        <v>182562</v>
      </c>
      <c r="M3873">
        <f>bbdd_Social_Media_Trends[[#This Row],[Interactions]]/bbdd_Social_Media_Trends[[#This Row],[Views]]</f>
        <v>7.8784311322358774E-2</v>
      </c>
      <c r="N3873" s="1" t="s">
        <v>22</v>
      </c>
      <c r="O3873" s="4">
        <f t="shared" si="60"/>
        <v>0</v>
      </c>
    </row>
    <row r="3874" spans="1:15">
      <c r="A3874" s="1" t="s">
        <v>3914</v>
      </c>
      <c r="B3874" s="2">
        <v>45049</v>
      </c>
      <c r="C3874" s="13" t="str">
        <f>TEXT(bbdd_Social_Media_Trends[[#This Row],[Post_Date]],"aaaa-mm")</f>
        <v>2023-05</v>
      </c>
      <c r="D3874" s="1" t="s">
        <v>24</v>
      </c>
      <c r="E3874" s="1" t="s">
        <v>46</v>
      </c>
      <c r="F3874" s="1" t="s">
        <v>32</v>
      </c>
      <c r="G3874" s="1" t="s">
        <v>50</v>
      </c>
      <c r="H3874">
        <v>3933642</v>
      </c>
      <c r="I3874">
        <v>85583</v>
      </c>
      <c r="J3874">
        <v>99889</v>
      </c>
      <c r="K3874">
        <v>39360</v>
      </c>
      <c r="L3874">
        <f>bbdd_Social_Media_Trends[[#This Row],[Likes]]+bbdd_Social_Media_Trends[[#This Row],[Shares]]+bbdd_Social_Media_Trends[[#This Row],[Comments]]</f>
        <v>224832</v>
      </c>
      <c r="M3874">
        <f>bbdd_Social_Media_Trends[[#This Row],[Interactions]]/bbdd_Social_Media_Trends[[#This Row],[Views]]</f>
        <v>5.7156192658101575E-2</v>
      </c>
      <c r="N3874" s="1" t="s">
        <v>22</v>
      </c>
      <c r="O3874" s="4">
        <f t="shared" si="60"/>
        <v>0</v>
      </c>
    </row>
    <row r="3875" spans="1:15">
      <c r="A3875" s="1" t="s">
        <v>3915</v>
      </c>
      <c r="B3875" s="2">
        <v>45270</v>
      </c>
      <c r="C3875" s="13" t="str">
        <f>TEXT(bbdd_Social_Media_Trends[[#This Row],[Post_Date]],"aaaa-mm")</f>
        <v>2023-12</v>
      </c>
      <c r="D3875" s="1" t="s">
        <v>24</v>
      </c>
      <c r="E3875" s="1" t="s">
        <v>57</v>
      </c>
      <c r="F3875" s="1" t="s">
        <v>47</v>
      </c>
      <c r="G3875" s="1" t="s">
        <v>50</v>
      </c>
      <c r="H3875">
        <v>2413376</v>
      </c>
      <c r="I3875">
        <v>222023</v>
      </c>
      <c r="J3875">
        <v>44351</v>
      </c>
      <c r="K3875">
        <v>48284</v>
      </c>
      <c r="L3875">
        <f>bbdd_Social_Media_Trends[[#This Row],[Likes]]+bbdd_Social_Media_Trends[[#This Row],[Shares]]+bbdd_Social_Media_Trends[[#This Row],[Comments]]</f>
        <v>314658</v>
      </c>
      <c r="M3875">
        <f>bbdd_Social_Media_Trends[[#This Row],[Interactions]]/bbdd_Social_Media_Trends[[#This Row],[Views]]</f>
        <v>0.13038084409557399</v>
      </c>
      <c r="N3875" s="1" t="s">
        <v>29</v>
      </c>
      <c r="O3875" s="4">
        <f t="shared" si="60"/>
        <v>0</v>
      </c>
    </row>
    <row r="3876" spans="1:15">
      <c r="A3876" s="1" t="s">
        <v>3916</v>
      </c>
      <c r="B3876" s="2">
        <v>44574</v>
      </c>
      <c r="C3876" s="13" t="str">
        <f>TEXT(bbdd_Social_Media_Trends[[#This Row],[Post_Date]],"aaaa-mm")</f>
        <v>2022-01</v>
      </c>
      <c r="D3876" s="1" t="s">
        <v>24</v>
      </c>
      <c r="E3876" s="1" t="s">
        <v>46</v>
      </c>
      <c r="F3876" s="1" t="s">
        <v>47</v>
      </c>
      <c r="G3876" s="1" t="s">
        <v>60</v>
      </c>
      <c r="H3876">
        <v>1632421</v>
      </c>
      <c r="I3876">
        <v>324630</v>
      </c>
      <c r="J3876">
        <v>37308</v>
      </c>
      <c r="K3876">
        <v>9030</v>
      </c>
      <c r="L3876">
        <f>bbdd_Social_Media_Trends[[#This Row],[Likes]]+bbdd_Social_Media_Trends[[#This Row],[Shares]]+bbdd_Social_Media_Trends[[#This Row],[Comments]]</f>
        <v>370968</v>
      </c>
      <c r="M3876">
        <f>bbdd_Social_Media_Trends[[#This Row],[Interactions]]/bbdd_Social_Media_Trends[[#This Row],[Views]]</f>
        <v>0.22725020077541272</v>
      </c>
      <c r="N3876" s="1" t="s">
        <v>16</v>
      </c>
      <c r="O3876" s="4">
        <f t="shared" si="60"/>
        <v>0</v>
      </c>
    </row>
    <row r="3877" spans="1:15">
      <c r="A3877" s="1" t="s">
        <v>3917</v>
      </c>
      <c r="B3877" s="2">
        <v>45025</v>
      </c>
      <c r="C3877" s="13" t="str">
        <f>TEXT(bbdd_Social_Media_Trends[[#This Row],[Post_Date]],"aaaa-mm")</f>
        <v>2023-04</v>
      </c>
      <c r="D3877" s="1" t="s">
        <v>12</v>
      </c>
      <c r="E3877" s="1" t="s">
        <v>59</v>
      </c>
      <c r="F3877" s="1" t="s">
        <v>32</v>
      </c>
      <c r="G3877" s="1" t="s">
        <v>60</v>
      </c>
      <c r="H3877">
        <v>2199227</v>
      </c>
      <c r="I3877">
        <v>110460</v>
      </c>
      <c r="J3877">
        <v>75602</v>
      </c>
      <c r="K3877">
        <v>31496</v>
      </c>
      <c r="L3877">
        <f>bbdd_Social_Media_Trends[[#This Row],[Likes]]+bbdd_Social_Media_Trends[[#This Row],[Shares]]+bbdd_Social_Media_Trends[[#This Row],[Comments]]</f>
        <v>217558</v>
      </c>
      <c r="M3877">
        <f>bbdd_Social_Media_Trends[[#This Row],[Interactions]]/bbdd_Social_Media_Trends[[#This Row],[Views]]</f>
        <v>9.8924758562895052E-2</v>
      </c>
      <c r="N3877" s="1" t="s">
        <v>22</v>
      </c>
      <c r="O3877" s="4">
        <f t="shared" si="60"/>
        <v>0</v>
      </c>
    </row>
    <row r="3878" spans="1:15">
      <c r="A3878" s="1" t="s">
        <v>3918</v>
      </c>
      <c r="B3878" s="2">
        <v>44894</v>
      </c>
      <c r="C3878" s="13" t="str">
        <f>TEXT(bbdd_Social_Media_Trends[[#This Row],[Post_Date]],"aaaa-mm")</f>
        <v>2022-11</v>
      </c>
      <c r="D3878" s="1" t="s">
        <v>27</v>
      </c>
      <c r="E3878" s="1" t="s">
        <v>35</v>
      </c>
      <c r="F3878" s="1" t="s">
        <v>41</v>
      </c>
      <c r="G3878" s="1" t="s">
        <v>15</v>
      </c>
      <c r="H3878">
        <v>4238088</v>
      </c>
      <c r="I3878">
        <v>464704</v>
      </c>
      <c r="J3878">
        <v>79303</v>
      </c>
      <c r="K3878">
        <v>38696</v>
      </c>
      <c r="L3878">
        <f>bbdd_Social_Media_Trends[[#This Row],[Likes]]+bbdd_Social_Media_Trends[[#This Row],[Shares]]+bbdd_Social_Media_Trends[[#This Row],[Comments]]</f>
        <v>582703</v>
      </c>
      <c r="M3878">
        <f>bbdd_Social_Media_Trends[[#This Row],[Interactions]]/bbdd_Social_Media_Trends[[#This Row],[Views]]</f>
        <v>0.13749195391884264</v>
      </c>
      <c r="N3878" s="1" t="s">
        <v>22</v>
      </c>
      <c r="O3878" s="4">
        <f t="shared" si="60"/>
        <v>0</v>
      </c>
    </row>
    <row r="3879" spans="1:15">
      <c r="A3879" s="1" t="s">
        <v>3919</v>
      </c>
      <c r="B3879" s="2">
        <v>45001</v>
      </c>
      <c r="C3879" s="13" t="str">
        <f>TEXT(bbdd_Social_Media_Trends[[#This Row],[Post_Date]],"aaaa-mm")</f>
        <v>2023-03</v>
      </c>
      <c r="D3879" s="1" t="s">
        <v>24</v>
      </c>
      <c r="E3879" s="1" t="s">
        <v>35</v>
      </c>
      <c r="F3879" s="1" t="s">
        <v>47</v>
      </c>
      <c r="G3879" s="1" t="s">
        <v>21</v>
      </c>
      <c r="H3879">
        <v>3302311</v>
      </c>
      <c r="I3879">
        <v>175383</v>
      </c>
      <c r="J3879">
        <v>78519</v>
      </c>
      <c r="K3879">
        <v>38208</v>
      </c>
      <c r="L3879">
        <f>bbdd_Social_Media_Trends[[#This Row],[Likes]]+bbdd_Social_Media_Trends[[#This Row],[Shares]]+bbdd_Social_Media_Trends[[#This Row],[Comments]]</f>
        <v>292110</v>
      </c>
      <c r="M3879">
        <f>bbdd_Social_Media_Trends[[#This Row],[Interactions]]/bbdd_Social_Media_Trends[[#This Row],[Views]]</f>
        <v>8.845623564830811E-2</v>
      </c>
      <c r="N3879" s="1" t="s">
        <v>22</v>
      </c>
      <c r="O3879" s="4">
        <f t="shared" si="60"/>
        <v>0</v>
      </c>
    </row>
    <row r="3880" spans="1:15">
      <c r="A3880" s="1" t="s">
        <v>3920</v>
      </c>
      <c r="B3880" s="2">
        <v>45248</v>
      </c>
      <c r="C3880" s="13" t="str">
        <f>TEXT(bbdd_Social_Media_Trends[[#This Row],[Post_Date]],"aaaa-mm")</f>
        <v>2023-11</v>
      </c>
      <c r="D3880" s="1" t="s">
        <v>12</v>
      </c>
      <c r="E3880" s="1" t="s">
        <v>19</v>
      </c>
      <c r="F3880" s="1" t="s">
        <v>47</v>
      </c>
      <c r="G3880" s="1" t="s">
        <v>44</v>
      </c>
      <c r="H3880">
        <v>3106785</v>
      </c>
      <c r="I3880">
        <v>9712</v>
      </c>
      <c r="J3880">
        <v>90375</v>
      </c>
      <c r="K3880">
        <v>41997</v>
      </c>
      <c r="L3880">
        <f>bbdd_Social_Media_Trends[[#This Row],[Likes]]+bbdd_Social_Media_Trends[[#This Row],[Shares]]+bbdd_Social_Media_Trends[[#This Row],[Comments]]</f>
        <v>142084</v>
      </c>
      <c r="M3880">
        <f>bbdd_Social_Media_Trends[[#This Row],[Interactions]]/bbdd_Social_Media_Trends[[#This Row],[Views]]</f>
        <v>4.5733451140004863E-2</v>
      </c>
      <c r="N3880" s="1" t="s">
        <v>16</v>
      </c>
      <c r="O3880" s="4">
        <f t="shared" si="60"/>
        <v>0</v>
      </c>
    </row>
    <row r="3881" spans="1:15">
      <c r="A3881" s="1" t="s">
        <v>3921</v>
      </c>
      <c r="B3881" s="2">
        <v>45094</v>
      </c>
      <c r="C3881" s="13" t="str">
        <f>TEXT(bbdd_Social_Media_Trends[[#This Row],[Post_Date]],"aaaa-mm")</f>
        <v>2023-06</v>
      </c>
      <c r="D3881" s="1" t="s">
        <v>12</v>
      </c>
      <c r="E3881" s="1" t="s">
        <v>57</v>
      </c>
      <c r="F3881" s="1" t="s">
        <v>32</v>
      </c>
      <c r="G3881" s="1" t="s">
        <v>44</v>
      </c>
      <c r="H3881">
        <v>3494484</v>
      </c>
      <c r="I3881">
        <v>368792</v>
      </c>
      <c r="J3881">
        <v>77220</v>
      </c>
      <c r="K3881">
        <v>35614</v>
      </c>
      <c r="L3881">
        <f>bbdd_Social_Media_Trends[[#This Row],[Likes]]+bbdd_Social_Media_Trends[[#This Row],[Shares]]+bbdd_Social_Media_Trends[[#This Row],[Comments]]</f>
        <v>481626</v>
      </c>
      <c r="M3881">
        <f>bbdd_Social_Media_Trends[[#This Row],[Interactions]]/bbdd_Social_Media_Trends[[#This Row],[Views]]</f>
        <v>0.1378246402043907</v>
      </c>
      <c r="N3881" s="1" t="s">
        <v>22</v>
      </c>
      <c r="O3881" s="4">
        <f t="shared" si="60"/>
        <v>0</v>
      </c>
    </row>
    <row r="3882" spans="1:15">
      <c r="A3882" s="1" t="s">
        <v>3922</v>
      </c>
      <c r="B3882" s="2">
        <v>44995</v>
      </c>
      <c r="C3882" s="13" t="str">
        <f>TEXT(bbdd_Social_Media_Trends[[#This Row],[Post_Date]],"aaaa-mm")</f>
        <v>2023-03</v>
      </c>
      <c r="D3882" s="1" t="s">
        <v>12</v>
      </c>
      <c r="E3882" s="1" t="s">
        <v>59</v>
      </c>
      <c r="F3882" s="1" t="s">
        <v>32</v>
      </c>
      <c r="G3882" s="1" t="s">
        <v>44</v>
      </c>
      <c r="H3882">
        <v>3513595</v>
      </c>
      <c r="I3882">
        <v>99891</v>
      </c>
      <c r="J3882">
        <v>65709</v>
      </c>
      <c r="K3882">
        <v>36540</v>
      </c>
      <c r="L3882">
        <f>bbdd_Social_Media_Trends[[#This Row],[Likes]]+bbdd_Social_Media_Trends[[#This Row],[Shares]]+bbdd_Social_Media_Trends[[#This Row],[Comments]]</f>
        <v>202140</v>
      </c>
      <c r="M3882">
        <f>bbdd_Social_Media_Trends[[#This Row],[Interactions]]/bbdd_Social_Media_Trends[[#This Row],[Views]]</f>
        <v>5.75308195736845E-2</v>
      </c>
      <c r="N3882" s="1" t="s">
        <v>29</v>
      </c>
      <c r="O3882" s="4">
        <f t="shared" si="60"/>
        <v>0</v>
      </c>
    </row>
    <row r="3883" spans="1:15">
      <c r="A3883" s="1" t="s">
        <v>3923</v>
      </c>
      <c r="B3883" s="2">
        <v>44890</v>
      </c>
      <c r="C3883" s="13" t="str">
        <f>TEXT(bbdd_Social_Media_Trends[[#This Row],[Post_Date]],"aaaa-mm")</f>
        <v>2022-11</v>
      </c>
      <c r="D3883" s="1" t="s">
        <v>18</v>
      </c>
      <c r="E3883" s="1" t="s">
        <v>59</v>
      </c>
      <c r="F3883" s="1" t="s">
        <v>36</v>
      </c>
      <c r="G3883" s="1" t="s">
        <v>28</v>
      </c>
      <c r="H3883">
        <v>3209804</v>
      </c>
      <c r="I3883">
        <v>26530</v>
      </c>
      <c r="J3883">
        <v>39753</v>
      </c>
      <c r="K3883">
        <v>28986</v>
      </c>
      <c r="L3883">
        <f>bbdd_Social_Media_Trends[[#This Row],[Likes]]+bbdd_Social_Media_Trends[[#This Row],[Shares]]+bbdd_Social_Media_Trends[[#This Row],[Comments]]</f>
        <v>95269</v>
      </c>
      <c r="M3883">
        <f>bbdd_Social_Media_Trends[[#This Row],[Interactions]]/bbdd_Social_Media_Trends[[#This Row],[Views]]</f>
        <v>2.9680628474511216E-2</v>
      </c>
      <c r="N3883" s="1" t="s">
        <v>22</v>
      </c>
      <c r="O3883" s="4">
        <f t="shared" si="60"/>
        <v>0</v>
      </c>
    </row>
    <row r="3884" spans="1:15">
      <c r="A3884" s="1" t="s">
        <v>3924</v>
      </c>
      <c r="B3884" s="2">
        <v>45218</v>
      </c>
      <c r="C3884" s="13" t="str">
        <f>TEXT(bbdd_Social_Media_Trends[[#This Row],[Post_Date]],"aaaa-mm")</f>
        <v>2023-10</v>
      </c>
      <c r="D3884" s="1" t="s">
        <v>27</v>
      </c>
      <c r="E3884" s="1" t="s">
        <v>59</v>
      </c>
      <c r="F3884" s="1" t="s">
        <v>41</v>
      </c>
      <c r="G3884" s="1" t="s">
        <v>44</v>
      </c>
      <c r="H3884">
        <v>3641903</v>
      </c>
      <c r="I3884">
        <v>445354</v>
      </c>
      <c r="J3884">
        <v>53037</v>
      </c>
      <c r="K3884">
        <v>37796</v>
      </c>
      <c r="L3884">
        <f>bbdd_Social_Media_Trends[[#This Row],[Likes]]+bbdd_Social_Media_Trends[[#This Row],[Shares]]+bbdd_Social_Media_Trends[[#This Row],[Comments]]</f>
        <v>536187</v>
      </c>
      <c r="M3884">
        <f>bbdd_Social_Media_Trends[[#This Row],[Interactions]]/bbdd_Social_Media_Trends[[#This Row],[Views]]</f>
        <v>0.14722715020141941</v>
      </c>
      <c r="N3884" s="1" t="s">
        <v>22</v>
      </c>
      <c r="O3884" s="4">
        <f t="shared" si="60"/>
        <v>0</v>
      </c>
    </row>
    <row r="3885" spans="1:15">
      <c r="A3885" s="1" t="s">
        <v>3925</v>
      </c>
      <c r="B3885" s="2">
        <v>45007</v>
      </c>
      <c r="C3885" s="13" t="str">
        <f>TEXT(bbdd_Social_Media_Trends[[#This Row],[Post_Date]],"aaaa-mm")</f>
        <v>2023-03</v>
      </c>
      <c r="D3885" s="1" t="s">
        <v>24</v>
      </c>
      <c r="E3885" s="1" t="s">
        <v>59</v>
      </c>
      <c r="F3885" s="1" t="s">
        <v>36</v>
      </c>
      <c r="G3885" s="1" t="s">
        <v>21</v>
      </c>
      <c r="H3885">
        <v>3397817</v>
      </c>
      <c r="I3885">
        <v>471014</v>
      </c>
      <c r="J3885">
        <v>75767</v>
      </c>
      <c r="K3885">
        <v>31710</v>
      </c>
      <c r="L3885">
        <f>bbdd_Social_Media_Trends[[#This Row],[Likes]]+bbdd_Social_Media_Trends[[#This Row],[Shares]]+bbdd_Social_Media_Trends[[#This Row],[Comments]]</f>
        <v>578491</v>
      </c>
      <c r="M3885">
        <f>bbdd_Social_Media_Trends[[#This Row],[Interactions]]/bbdd_Social_Media_Trends[[#This Row],[Views]]</f>
        <v>0.17025372467086955</v>
      </c>
      <c r="N3885" s="1" t="s">
        <v>16</v>
      </c>
      <c r="O3885" s="4">
        <f t="shared" si="60"/>
        <v>0</v>
      </c>
    </row>
    <row r="3886" spans="1:15">
      <c r="A3886" s="1" t="s">
        <v>3926</v>
      </c>
      <c r="B3886" s="2">
        <v>44606</v>
      </c>
      <c r="C3886" s="13" t="str">
        <f>TEXT(bbdd_Social_Media_Trends[[#This Row],[Post_Date]],"aaaa-mm")</f>
        <v>2022-02</v>
      </c>
      <c r="D3886" s="1" t="s">
        <v>12</v>
      </c>
      <c r="E3886" s="1" t="s">
        <v>31</v>
      </c>
      <c r="F3886" s="1" t="s">
        <v>20</v>
      </c>
      <c r="G3886" s="1" t="s">
        <v>28</v>
      </c>
      <c r="H3886">
        <v>2045438</v>
      </c>
      <c r="I3886">
        <v>167012</v>
      </c>
      <c r="J3886">
        <v>47179</v>
      </c>
      <c r="K3886">
        <v>49887</v>
      </c>
      <c r="L3886">
        <f>bbdd_Social_Media_Trends[[#This Row],[Likes]]+bbdd_Social_Media_Trends[[#This Row],[Shares]]+bbdd_Social_Media_Trends[[#This Row],[Comments]]</f>
        <v>264078</v>
      </c>
      <c r="M3886">
        <f>bbdd_Social_Media_Trends[[#This Row],[Interactions]]/bbdd_Social_Media_Trends[[#This Row],[Views]]</f>
        <v>0.12910584432282962</v>
      </c>
      <c r="N3886" s="1" t="s">
        <v>29</v>
      </c>
      <c r="O3886" s="4">
        <f t="shared" si="60"/>
        <v>0</v>
      </c>
    </row>
    <row r="3887" spans="1:15">
      <c r="A3887" s="1" t="s">
        <v>3927</v>
      </c>
      <c r="B3887" s="2">
        <v>44835</v>
      </c>
      <c r="C3887" s="13" t="str">
        <f>TEXT(bbdd_Social_Media_Trends[[#This Row],[Post_Date]],"aaaa-mm")</f>
        <v>2022-10</v>
      </c>
      <c r="D3887" s="1" t="s">
        <v>18</v>
      </c>
      <c r="E3887" s="1" t="s">
        <v>31</v>
      </c>
      <c r="F3887" s="1" t="s">
        <v>41</v>
      </c>
      <c r="G3887" s="1" t="s">
        <v>60</v>
      </c>
      <c r="H3887">
        <v>1489412</v>
      </c>
      <c r="I3887">
        <v>259640</v>
      </c>
      <c r="J3887">
        <v>31561</v>
      </c>
      <c r="K3887">
        <v>24249</v>
      </c>
      <c r="L3887">
        <f>bbdd_Social_Media_Trends[[#This Row],[Likes]]+bbdd_Social_Media_Trends[[#This Row],[Shares]]+bbdd_Social_Media_Trends[[#This Row],[Comments]]</f>
        <v>315450</v>
      </c>
      <c r="M3887">
        <f>bbdd_Social_Media_Trends[[#This Row],[Interactions]]/bbdd_Social_Media_Trends[[#This Row],[Views]]</f>
        <v>0.21179499023775825</v>
      </c>
      <c r="N3887" s="1" t="s">
        <v>16</v>
      </c>
      <c r="O3887" s="4">
        <f t="shared" si="60"/>
        <v>0</v>
      </c>
    </row>
    <row r="3888" spans="1:15">
      <c r="A3888" s="1" t="s">
        <v>3928</v>
      </c>
      <c r="B3888" s="2">
        <v>44918</v>
      </c>
      <c r="C3888" s="13" t="str">
        <f>TEXT(bbdd_Social_Media_Trends[[#This Row],[Post_Date]],"aaaa-mm")</f>
        <v>2022-12</v>
      </c>
      <c r="D3888" s="1" t="s">
        <v>12</v>
      </c>
      <c r="E3888" s="1" t="s">
        <v>49</v>
      </c>
      <c r="F3888" s="1" t="s">
        <v>47</v>
      </c>
      <c r="G3888" s="1" t="s">
        <v>37</v>
      </c>
      <c r="H3888">
        <v>2107990</v>
      </c>
      <c r="I3888">
        <v>324551</v>
      </c>
      <c r="J3888">
        <v>94759</v>
      </c>
      <c r="K3888">
        <v>33713</v>
      </c>
      <c r="L3888">
        <f>bbdd_Social_Media_Trends[[#This Row],[Likes]]+bbdd_Social_Media_Trends[[#This Row],[Shares]]+bbdd_Social_Media_Trends[[#This Row],[Comments]]</f>
        <v>453023</v>
      </c>
      <c r="M3888">
        <f>bbdd_Social_Media_Trends[[#This Row],[Interactions]]/bbdd_Social_Media_Trends[[#This Row],[Views]]</f>
        <v>0.21490756597517066</v>
      </c>
      <c r="N3888" s="1" t="s">
        <v>16</v>
      </c>
      <c r="O3888" s="4">
        <f t="shared" si="60"/>
        <v>0</v>
      </c>
    </row>
    <row r="3889" spans="1:15">
      <c r="A3889" s="1" t="s">
        <v>3929</v>
      </c>
      <c r="B3889" s="2">
        <v>45137</v>
      </c>
      <c r="C3889" s="13" t="str">
        <f>TEXT(bbdd_Social_Media_Trends[[#This Row],[Post_Date]],"aaaa-mm")</f>
        <v>2023-07</v>
      </c>
      <c r="D3889" s="1" t="s">
        <v>18</v>
      </c>
      <c r="E3889" s="1" t="s">
        <v>39</v>
      </c>
      <c r="F3889" s="1" t="s">
        <v>32</v>
      </c>
      <c r="G3889" s="1" t="s">
        <v>44</v>
      </c>
      <c r="H3889">
        <v>4540208</v>
      </c>
      <c r="I3889">
        <v>23381</v>
      </c>
      <c r="J3889">
        <v>72573</v>
      </c>
      <c r="K3889">
        <v>20823</v>
      </c>
      <c r="L3889">
        <f>bbdd_Social_Media_Trends[[#This Row],[Likes]]+bbdd_Social_Media_Trends[[#This Row],[Shares]]+bbdd_Social_Media_Trends[[#This Row],[Comments]]</f>
        <v>116777</v>
      </c>
      <c r="M3889">
        <f>bbdd_Social_Media_Trends[[#This Row],[Interactions]]/bbdd_Social_Media_Trends[[#This Row],[Views]]</f>
        <v>2.5720627777405792E-2</v>
      </c>
      <c r="N3889" s="1" t="s">
        <v>16</v>
      </c>
      <c r="O3889" s="4">
        <f t="shared" si="60"/>
        <v>0</v>
      </c>
    </row>
    <row r="3890" spans="1:15">
      <c r="A3890" s="1" t="s">
        <v>3930</v>
      </c>
      <c r="B3890" s="2">
        <v>45093</v>
      </c>
      <c r="C3890" s="13" t="str">
        <f>TEXT(bbdd_Social_Media_Trends[[#This Row],[Post_Date]],"aaaa-mm")</f>
        <v>2023-06</v>
      </c>
      <c r="D3890" s="1" t="s">
        <v>24</v>
      </c>
      <c r="E3890" s="1" t="s">
        <v>46</v>
      </c>
      <c r="F3890" s="1" t="s">
        <v>32</v>
      </c>
      <c r="G3890" s="1" t="s">
        <v>28</v>
      </c>
      <c r="H3890">
        <v>3722456</v>
      </c>
      <c r="I3890">
        <v>135147</v>
      </c>
      <c r="J3890">
        <v>28659</v>
      </c>
      <c r="K3890">
        <v>8807</v>
      </c>
      <c r="L3890">
        <f>bbdd_Social_Media_Trends[[#This Row],[Likes]]+bbdd_Social_Media_Trends[[#This Row],[Shares]]+bbdd_Social_Media_Trends[[#This Row],[Comments]]</f>
        <v>172613</v>
      </c>
      <c r="M3890">
        <f>bbdd_Social_Media_Trends[[#This Row],[Interactions]]/bbdd_Social_Media_Trends[[#This Row],[Views]]</f>
        <v>4.6370729432396243E-2</v>
      </c>
      <c r="N3890" s="1" t="s">
        <v>22</v>
      </c>
      <c r="O3890" s="4">
        <f t="shared" si="60"/>
        <v>0</v>
      </c>
    </row>
    <row r="3891" spans="1:15">
      <c r="A3891" s="1" t="s">
        <v>3931</v>
      </c>
      <c r="B3891" s="2">
        <v>45191</v>
      </c>
      <c r="C3891" s="13" t="str">
        <f>TEXT(bbdd_Social_Media_Trends[[#This Row],[Post_Date]],"aaaa-mm")</f>
        <v>2023-09</v>
      </c>
      <c r="D3891" s="1" t="s">
        <v>27</v>
      </c>
      <c r="E3891" s="1" t="s">
        <v>39</v>
      </c>
      <c r="F3891" s="1" t="s">
        <v>47</v>
      </c>
      <c r="G3891" s="1" t="s">
        <v>28</v>
      </c>
      <c r="H3891">
        <v>4820075</v>
      </c>
      <c r="I3891">
        <v>19851</v>
      </c>
      <c r="J3891">
        <v>77127</v>
      </c>
      <c r="K3891">
        <v>14304</v>
      </c>
      <c r="L3891">
        <f>bbdd_Social_Media_Trends[[#This Row],[Likes]]+bbdd_Social_Media_Trends[[#This Row],[Shares]]+bbdd_Social_Media_Trends[[#This Row],[Comments]]</f>
        <v>111282</v>
      </c>
      <c r="M3891">
        <f>bbdd_Social_Media_Trends[[#This Row],[Interactions]]/bbdd_Social_Media_Trends[[#This Row],[Views]]</f>
        <v>2.3087192626670746E-2</v>
      </c>
      <c r="N3891" s="1" t="s">
        <v>29</v>
      </c>
      <c r="O3891" s="4">
        <f t="shared" si="60"/>
        <v>0</v>
      </c>
    </row>
    <row r="3892" spans="1:15">
      <c r="A3892" s="1" t="s">
        <v>3932</v>
      </c>
      <c r="B3892" s="2">
        <v>44918</v>
      </c>
      <c r="C3892" s="13" t="str">
        <f>TEXT(bbdd_Social_Media_Trends[[#This Row],[Post_Date]],"aaaa-mm")</f>
        <v>2022-12</v>
      </c>
      <c r="D3892" s="1" t="s">
        <v>18</v>
      </c>
      <c r="E3892" s="1" t="s">
        <v>13</v>
      </c>
      <c r="F3892" s="1" t="s">
        <v>32</v>
      </c>
      <c r="G3892" s="1" t="s">
        <v>25</v>
      </c>
      <c r="H3892">
        <v>2727232</v>
      </c>
      <c r="I3892">
        <v>201268</v>
      </c>
      <c r="J3892">
        <v>17759</v>
      </c>
      <c r="K3892">
        <v>4275</v>
      </c>
      <c r="L3892">
        <f>bbdd_Social_Media_Trends[[#This Row],[Likes]]+bbdd_Social_Media_Trends[[#This Row],[Shares]]+bbdd_Social_Media_Trends[[#This Row],[Comments]]</f>
        <v>223302</v>
      </c>
      <c r="M3892">
        <f>bbdd_Social_Media_Trends[[#This Row],[Interactions]]/bbdd_Social_Media_Trends[[#This Row],[Views]]</f>
        <v>8.1878622720765959E-2</v>
      </c>
      <c r="N3892" s="1" t="s">
        <v>16</v>
      </c>
      <c r="O3892" s="4">
        <f t="shared" si="60"/>
        <v>0</v>
      </c>
    </row>
    <row r="3893" spans="1:15">
      <c r="A3893" s="1" t="s">
        <v>3933</v>
      </c>
      <c r="B3893" s="2">
        <v>44732</v>
      </c>
      <c r="C3893" s="13" t="str">
        <f>TEXT(bbdd_Social_Media_Trends[[#This Row],[Post_Date]],"aaaa-mm")</f>
        <v>2022-06</v>
      </c>
      <c r="D3893" s="1" t="s">
        <v>27</v>
      </c>
      <c r="E3893" s="1" t="s">
        <v>59</v>
      </c>
      <c r="F3893" s="1" t="s">
        <v>14</v>
      </c>
      <c r="G3893" s="1" t="s">
        <v>21</v>
      </c>
      <c r="H3893">
        <v>1749243</v>
      </c>
      <c r="I3893">
        <v>139816</v>
      </c>
      <c r="J3893">
        <v>95490</v>
      </c>
      <c r="K3893">
        <v>3867</v>
      </c>
      <c r="L3893">
        <f>bbdd_Social_Media_Trends[[#This Row],[Likes]]+bbdd_Social_Media_Trends[[#This Row],[Shares]]+bbdd_Social_Media_Trends[[#This Row],[Comments]]</f>
        <v>239173</v>
      </c>
      <c r="M3893">
        <f>bbdd_Social_Media_Trends[[#This Row],[Interactions]]/bbdd_Social_Media_Trends[[#This Row],[Views]]</f>
        <v>0.13672943095956366</v>
      </c>
      <c r="N3893" s="1" t="s">
        <v>29</v>
      </c>
      <c r="O3893" s="4">
        <f t="shared" si="60"/>
        <v>0</v>
      </c>
    </row>
    <row r="3894" spans="1:15">
      <c r="A3894" s="1" t="s">
        <v>3934</v>
      </c>
      <c r="B3894" s="2">
        <v>44894</v>
      </c>
      <c r="C3894" s="13" t="str">
        <f>TEXT(bbdd_Social_Media_Trends[[#This Row],[Post_Date]],"aaaa-mm")</f>
        <v>2022-11</v>
      </c>
      <c r="D3894" s="1" t="s">
        <v>24</v>
      </c>
      <c r="E3894" s="1" t="s">
        <v>52</v>
      </c>
      <c r="F3894" s="1" t="s">
        <v>47</v>
      </c>
      <c r="G3894" s="1" t="s">
        <v>60</v>
      </c>
      <c r="H3894">
        <v>3578755</v>
      </c>
      <c r="I3894">
        <v>370590</v>
      </c>
      <c r="J3894">
        <v>32965</v>
      </c>
      <c r="K3894">
        <v>23433</v>
      </c>
      <c r="L3894">
        <f>bbdd_Social_Media_Trends[[#This Row],[Likes]]+bbdd_Social_Media_Trends[[#This Row],[Shares]]+bbdd_Social_Media_Trends[[#This Row],[Comments]]</f>
        <v>426988</v>
      </c>
      <c r="M3894">
        <f>bbdd_Social_Media_Trends[[#This Row],[Interactions]]/bbdd_Social_Media_Trends[[#This Row],[Views]]</f>
        <v>0.1193118836019789</v>
      </c>
      <c r="N3894" s="1" t="s">
        <v>16</v>
      </c>
      <c r="O3894" s="4">
        <f t="shared" si="60"/>
        <v>0</v>
      </c>
    </row>
    <row r="3895" spans="1:15">
      <c r="A3895" s="1" t="s">
        <v>3935</v>
      </c>
      <c r="B3895" s="2">
        <v>44899</v>
      </c>
      <c r="C3895" s="13" t="str">
        <f>TEXT(bbdd_Social_Media_Trends[[#This Row],[Post_Date]],"aaaa-mm")</f>
        <v>2022-12</v>
      </c>
      <c r="D3895" s="1" t="s">
        <v>24</v>
      </c>
      <c r="E3895" s="1" t="s">
        <v>35</v>
      </c>
      <c r="F3895" s="1" t="s">
        <v>36</v>
      </c>
      <c r="G3895" s="1" t="s">
        <v>60</v>
      </c>
      <c r="H3895">
        <v>4542486</v>
      </c>
      <c r="I3895">
        <v>335370</v>
      </c>
      <c r="J3895">
        <v>7455</v>
      </c>
      <c r="K3895">
        <v>42264</v>
      </c>
      <c r="L3895">
        <f>bbdd_Social_Media_Trends[[#This Row],[Likes]]+bbdd_Social_Media_Trends[[#This Row],[Shares]]+bbdd_Social_Media_Trends[[#This Row],[Comments]]</f>
        <v>385089</v>
      </c>
      <c r="M3895">
        <f>bbdd_Social_Media_Trends[[#This Row],[Interactions]]/bbdd_Social_Media_Trends[[#This Row],[Views]]</f>
        <v>8.4774944820963677E-2</v>
      </c>
      <c r="N3895" s="1" t="s">
        <v>29</v>
      </c>
      <c r="O3895" s="4">
        <f t="shared" si="60"/>
        <v>0</v>
      </c>
    </row>
    <row r="3896" spans="1:15">
      <c r="A3896" s="1" t="s">
        <v>3936</v>
      </c>
      <c r="B3896" s="2">
        <v>45056</v>
      </c>
      <c r="C3896" s="13" t="str">
        <f>TEXT(bbdd_Social_Media_Trends[[#This Row],[Post_Date]],"aaaa-mm")</f>
        <v>2023-05</v>
      </c>
      <c r="D3896" s="1" t="s">
        <v>24</v>
      </c>
      <c r="E3896" s="1" t="s">
        <v>57</v>
      </c>
      <c r="F3896" s="1" t="s">
        <v>36</v>
      </c>
      <c r="G3896" s="1" t="s">
        <v>50</v>
      </c>
      <c r="H3896">
        <v>349955</v>
      </c>
      <c r="I3896">
        <v>162950</v>
      </c>
      <c r="J3896">
        <v>22102</v>
      </c>
      <c r="K3896">
        <v>26115</v>
      </c>
      <c r="L3896">
        <f>bbdd_Social_Media_Trends[[#This Row],[Likes]]+bbdd_Social_Media_Trends[[#This Row],[Shares]]+bbdd_Social_Media_Trends[[#This Row],[Comments]]</f>
        <v>211167</v>
      </c>
      <c r="M3896">
        <f>bbdd_Social_Media_Trends[[#This Row],[Interactions]]/bbdd_Social_Media_Trends[[#This Row],[Views]]</f>
        <v>0.60341186724007367</v>
      </c>
      <c r="N3896" s="1" t="s">
        <v>16</v>
      </c>
      <c r="O3896" s="4">
        <f t="shared" si="60"/>
        <v>0</v>
      </c>
    </row>
    <row r="3897" spans="1:15">
      <c r="A3897" s="1" t="s">
        <v>3937</v>
      </c>
      <c r="B3897" s="2">
        <v>44993</v>
      </c>
      <c r="C3897" s="13" t="str">
        <f>TEXT(bbdd_Social_Media_Trends[[#This Row],[Post_Date]],"aaaa-mm")</f>
        <v>2023-03</v>
      </c>
      <c r="D3897" s="1" t="s">
        <v>27</v>
      </c>
      <c r="E3897" s="1" t="s">
        <v>52</v>
      </c>
      <c r="F3897" s="1" t="s">
        <v>47</v>
      </c>
      <c r="G3897" s="1" t="s">
        <v>21</v>
      </c>
      <c r="H3897">
        <v>1863453</v>
      </c>
      <c r="I3897">
        <v>326354</v>
      </c>
      <c r="J3897">
        <v>13905</v>
      </c>
      <c r="K3897">
        <v>20155</v>
      </c>
      <c r="L3897">
        <f>bbdd_Social_Media_Trends[[#This Row],[Likes]]+bbdd_Social_Media_Trends[[#This Row],[Shares]]+bbdd_Social_Media_Trends[[#This Row],[Comments]]</f>
        <v>360414</v>
      </c>
      <c r="M3897">
        <f>bbdd_Social_Media_Trends[[#This Row],[Interactions]]/bbdd_Social_Media_Trends[[#This Row],[Views]]</f>
        <v>0.19341190789357177</v>
      </c>
      <c r="N3897" s="1" t="s">
        <v>29</v>
      </c>
      <c r="O3897" s="4">
        <f t="shared" si="60"/>
        <v>0</v>
      </c>
    </row>
    <row r="3898" spans="1:15">
      <c r="A3898" s="1" t="s">
        <v>3938</v>
      </c>
      <c r="B3898" s="2">
        <v>45007</v>
      </c>
      <c r="C3898" s="13" t="str">
        <f>TEXT(bbdd_Social_Media_Trends[[#This Row],[Post_Date]],"aaaa-mm")</f>
        <v>2023-03</v>
      </c>
      <c r="D3898" s="1" t="s">
        <v>24</v>
      </c>
      <c r="E3898" s="1" t="s">
        <v>31</v>
      </c>
      <c r="F3898" s="1" t="s">
        <v>36</v>
      </c>
      <c r="G3898" s="1" t="s">
        <v>21</v>
      </c>
      <c r="H3898">
        <v>759536</v>
      </c>
      <c r="I3898">
        <v>388100</v>
      </c>
      <c r="J3898">
        <v>89052</v>
      </c>
      <c r="K3898">
        <v>38951</v>
      </c>
      <c r="L3898">
        <f>bbdd_Social_Media_Trends[[#This Row],[Likes]]+bbdd_Social_Media_Trends[[#This Row],[Shares]]+bbdd_Social_Media_Trends[[#This Row],[Comments]]</f>
        <v>516103</v>
      </c>
      <c r="M3898">
        <f>bbdd_Social_Media_Trends[[#This Row],[Interactions]]/bbdd_Social_Media_Trends[[#This Row],[Views]]</f>
        <v>0.67949774599229007</v>
      </c>
      <c r="N3898" s="1" t="s">
        <v>29</v>
      </c>
      <c r="O3898" s="4">
        <f t="shared" si="60"/>
        <v>0</v>
      </c>
    </row>
    <row r="3899" spans="1:15">
      <c r="A3899" s="1" t="s">
        <v>3939</v>
      </c>
      <c r="B3899" s="2">
        <v>45256</v>
      </c>
      <c r="C3899" s="13" t="str">
        <f>TEXT(bbdd_Social_Media_Trends[[#This Row],[Post_Date]],"aaaa-mm")</f>
        <v>2023-11</v>
      </c>
      <c r="D3899" s="1" t="s">
        <v>18</v>
      </c>
      <c r="E3899" s="1" t="s">
        <v>19</v>
      </c>
      <c r="F3899" s="1" t="s">
        <v>32</v>
      </c>
      <c r="G3899" s="1" t="s">
        <v>28</v>
      </c>
      <c r="H3899">
        <v>870453</v>
      </c>
      <c r="I3899">
        <v>38904</v>
      </c>
      <c r="J3899">
        <v>71532</v>
      </c>
      <c r="K3899">
        <v>942</v>
      </c>
      <c r="L3899">
        <f>bbdd_Social_Media_Trends[[#This Row],[Likes]]+bbdd_Social_Media_Trends[[#This Row],[Shares]]+bbdd_Social_Media_Trends[[#This Row],[Comments]]</f>
        <v>111378</v>
      </c>
      <c r="M3899">
        <f>bbdd_Social_Media_Trends[[#This Row],[Interactions]]/bbdd_Social_Media_Trends[[#This Row],[Views]]</f>
        <v>0.12795406529703499</v>
      </c>
      <c r="N3899" s="1" t="s">
        <v>22</v>
      </c>
      <c r="O3899" s="4">
        <f t="shared" si="60"/>
        <v>0</v>
      </c>
    </row>
    <row r="3900" spans="1:15">
      <c r="A3900" s="1" t="s">
        <v>3940</v>
      </c>
      <c r="B3900" s="2">
        <v>44910</v>
      </c>
      <c r="C3900" s="13" t="str">
        <f>TEXT(bbdd_Social_Media_Trends[[#This Row],[Post_Date]],"aaaa-mm")</f>
        <v>2022-12</v>
      </c>
      <c r="D3900" s="1" t="s">
        <v>12</v>
      </c>
      <c r="E3900" s="1" t="s">
        <v>31</v>
      </c>
      <c r="F3900" s="1" t="s">
        <v>41</v>
      </c>
      <c r="G3900" s="1" t="s">
        <v>28</v>
      </c>
      <c r="H3900">
        <v>3217287</v>
      </c>
      <c r="I3900">
        <v>341230</v>
      </c>
      <c r="J3900">
        <v>50413</v>
      </c>
      <c r="K3900">
        <v>1801</v>
      </c>
      <c r="L3900">
        <f>bbdd_Social_Media_Trends[[#This Row],[Likes]]+bbdd_Social_Media_Trends[[#This Row],[Shares]]+bbdd_Social_Media_Trends[[#This Row],[Comments]]</f>
        <v>393444</v>
      </c>
      <c r="M3900">
        <f>bbdd_Social_Media_Trends[[#This Row],[Interactions]]/bbdd_Social_Media_Trends[[#This Row],[Views]]</f>
        <v>0.12229061317812182</v>
      </c>
      <c r="N3900" s="1" t="s">
        <v>29</v>
      </c>
      <c r="O3900" s="4">
        <f t="shared" si="60"/>
        <v>0</v>
      </c>
    </row>
    <row r="3901" spans="1:15">
      <c r="A3901" s="1" t="s">
        <v>3941</v>
      </c>
      <c r="B3901" s="2">
        <v>45092</v>
      </c>
      <c r="C3901" s="13" t="str">
        <f>TEXT(bbdd_Social_Media_Trends[[#This Row],[Post_Date]],"aaaa-mm")</f>
        <v>2023-06</v>
      </c>
      <c r="D3901" s="1" t="s">
        <v>27</v>
      </c>
      <c r="E3901" s="1" t="s">
        <v>49</v>
      </c>
      <c r="F3901" s="1" t="s">
        <v>32</v>
      </c>
      <c r="G3901" s="1" t="s">
        <v>60</v>
      </c>
      <c r="H3901">
        <v>2433851</v>
      </c>
      <c r="I3901">
        <v>51816</v>
      </c>
      <c r="J3901">
        <v>2532</v>
      </c>
      <c r="K3901">
        <v>22598</v>
      </c>
      <c r="L3901">
        <f>bbdd_Social_Media_Trends[[#This Row],[Likes]]+bbdd_Social_Media_Trends[[#This Row],[Shares]]+bbdd_Social_Media_Trends[[#This Row],[Comments]]</f>
        <v>76946</v>
      </c>
      <c r="M3901">
        <f>bbdd_Social_Media_Trends[[#This Row],[Interactions]]/bbdd_Social_Media_Trends[[#This Row],[Views]]</f>
        <v>3.1614918086604313E-2</v>
      </c>
      <c r="N3901" s="1" t="s">
        <v>29</v>
      </c>
      <c r="O3901" s="4">
        <f t="shared" si="60"/>
        <v>0</v>
      </c>
    </row>
    <row r="3902" spans="1:15">
      <c r="A3902" s="1" t="s">
        <v>3942</v>
      </c>
      <c r="B3902" s="2">
        <v>44693</v>
      </c>
      <c r="C3902" s="13" t="str">
        <f>TEXT(bbdd_Social_Media_Trends[[#This Row],[Post_Date]],"aaaa-mm")</f>
        <v>2022-05</v>
      </c>
      <c r="D3902" s="1" t="s">
        <v>18</v>
      </c>
      <c r="E3902" s="1" t="s">
        <v>52</v>
      </c>
      <c r="F3902" s="1" t="s">
        <v>20</v>
      </c>
      <c r="G3902" s="1" t="s">
        <v>28</v>
      </c>
      <c r="H3902">
        <v>2271759</v>
      </c>
      <c r="I3902">
        <v>362820</v>
      </c>
      <c r="J3902">
        <v>34300</v>
      </c>
      <c r="K3902">
        <v>2604</v>
      </c>
      <c r="L3902">
        <f>bbdd_Social_Media_Trends[[#This Row],[Likes]]+bbdd_Social_Media_Trends[[#This Row],[Shares]]+bbdd_Social_Media_Trends[[#This Row],[Comments]]</f>
        <v>399724</v>
      </c>
      <c r="M3902">
        <f>bbdd_Social_Media_Trends[[#This Row],[Interactions]]/bbdd_Social_Media_Trends[[#This Row],[Views]]</f>
        <v>0.17595352323904076</v>
      </c>
      <c r="N3902" s="1" t="s">
        <v>22</v>
      </c>
      <c r="O3902" s="4">
        <f t="shared" si="60"/>
        <v>0</v>
      </c>
    </row>
    <row r="3903" spans="1:15">
      <c r="A3903" s="1" t="s">
        <v>3943</v>
      </c>
      <c r="B3903" s="2">
        <v>44776</v>
      </c>
      <c r="C3903" s="13" t="str">
        <f>TEXT(bbdd_Social_Media_Trends[[#This Row],[Post_Date]],"aaaa-mm")</f>
        <v>2022-08</v>
      </c>
      <c r="D3903" s="1" t="s">
        <v>24</v>
      </c>
      <c r="E3903" s="1" t="s">
        <v>31</v>
      </c>
      <c r="F3903" s="1" t="s">
        <v>41</v>
      </c>
      <c r="G3903" s="1" t="s">
        <v>21</v>
      </c>
      <c r="H3903">
        <v>4027776</v>
      </c>
      <c r="I3903">
        <v>199325</v>
      </c>
      <c r="J3903">
        <v>98891</v>
      </c>
      <c r="K3903">
        <v>41321</v>
      </c>
      <c r="L3903">
        <f>bbdd_Social_Media_Trends[[#This Row],[Likes]]+bbdd_Social_Media_Trends[[#This Row],[Shares]]+bbdd_Social_Media_Trends[[#This Row],[Comments]]</f>
        <v>339537</v>
      </c>
      <c r="M3903">
        <f>bbdd_Social_Media_Trends[[#This Row],[Interactions]]/bbdd_Social_Media_Trends[[#This Row],[Views]]</f>
        <v>8.4298878587091244E-2</v>
      </c>
      <c r="N3903" s="1" t="s">
        <v>29</v>
      </c>
      <c r="O3903" s="4">
        <f t="shared" si="60"/>
        <v>0</v>
      </c>
    </row>
    <row r="3904" spans="1:15">
      <c r="A3904" s="1" t="s">
        <v>3944</v>
      </c>
      <c r="B3904" s="2">
        <v>44721</v>
      </c>
      <c r="C3904" s="13" t="str">
        <f>TEXT(bbdd_Social_Media_Trends[[#This Row],[Post_Date]],"aaaa-mm")</f>
        <v>2022-06</v>
      </c>
      <c r="D3904" s="1" t="s">
        <v>18</v>
      </c>
      <c r="E3904" s="1" t="s">
        <v>57</v>
      </c>
      <c r="F3904" s="1" t="s">
        <v>20</v>
      </c>
      <c r="G3904" s="1" t="s">
        <v>37</v>
      </c>
      <c r="H3904">
        <v>3407877</v>
      </c>
      <c r="I3904">
        <v>297655</v>
      </c>
      <c r="J3904">
        <v>26196</v>
      </c>
      <c r="K3904">
        <v>29062</v>
      </c>
      <c r="L3904">
        <f>bbdd_Social_Media_Trends[[#This Row],[Likes]]+bbdd_Social_Media_Trends[[#This Row],[Shares]]+bbdd_Social_Media_Trends[[#This Row],[Comments]]</f>
        <v>352913</v>
      </c>
      <c r="M3904">
        <f>bbdd_Social_Media_Trends[[#This Row],[Interactions]]/bbdd_Social_Media_Trends[[#This Row],[Views]]</f>
        <v>0.10355802160700049</v>
      </c>
      <c r="N3904" s="1" t="s">
        <v>16</v>
      </c>
      <c r="O3904" s="4">
        <f t="shared" si="60"/>
        <v>0</v>
      </c>
    </row>
    <row r="3905" spans="1:15">
      <c r="A3905" s="1" t="s">
        <v>3945</v>
      </c>
      <c r="B3905" s="2">
        <v>45264</v>
      </c>
      <c r="C3905" s="13" t="str">
        <f>TEXT(bbdd_Social_Media_Trends[[#This Row],[Post_Date]],"aaaa-mm")</f>
        <v>2023-12</v>
      </c>
      <c r="D3905" s="1" t="s">
        <v>27</v>
      </c>
      <c r="E3905" s="1" t="s">
        <v>49</v>
      </c>
      <c r="F3905" s="1" t="s">
        <v>32</v>
      </c>
      <c r="G3905" s="1" t="s">
        <v>15</v>
      </c>
      <c r="H3905">
        <v>1368185</v>
      </c>
      <c r="I3905">
        <v>91832</v>
      </c>
      <c r="J3905">
        <v>54213</v>
      </c>
      <c r="K3905">
        <v>23975</v>
      </c>
      <c r="L3905">
        <f>bbdd_Social_Media_Trends[[#This Row],[Likes]]+bbdd_Social_Media_Trends[[#This Row],[Shares]]+bbdd_Social_Media_Trends[[#This Row],[Comments]]</f>
        <v>170020</v>
      </c>
      <c r="M3905">
        <f>bbdd_Social_Media_Trends[[#This Row],[Interactions]]/bbdd_Social_Media_Trends[[#This Row],[Views]]</f>
        <v>0.12426682064194534</v>
      </c>
      <c r="N3905" s="1" t="s">
        <v>16</v>
      </c>
      <c r="O3905" s="4">
        <f t="shared" si="60"/>
        <v>0</v>
      </c>
    </row>
    <row r="3906" spans="1:15">
      <c r="A3906" s="1" t="s">
        <v>3946</v>
      </c>
      <c r="B3906" s="2">
        <v>45149</v>
      </c>
      <c r="C3906" s="13" t="str">
        <f>TEXT(bbdd_Social_Media_Trends[[#This Row],[Post_Date]],"aaaa-mm")</f>
        <v>2023-08</v>
      </c>
      <c r="D3906" s="1" t="s">
        <v>18</v>
      </c>
      <c r="E3906" s="1" t="s">
        <v>57</v>
      </c>
      <c r="F3906" s="1" t="s">
        <v>36</v>
      </c>
      <c r="G3906" s="1" t="s">
        <v>15</v>
      </c>
      <c r="H3906">
        <v>4671326</v>
      </c>
      <c r="I3906">
        <v>484650</v>
      </c>
      <c r="J3906">
        <v>10588</v>
      </c>
      <c r="K3906">
        <v>44560</v>
      </c>
      <c r="L3906">
        <f>bbdd_Social_Media_Trends[[#This Row],[Likes]]+bbdd_Social_Media_Trends[[#This Row],[Shares]]+bbdd_Social_Media_Trends[[#This Row],[Comments]]</f>
        <v>539798</v>
      </c>
      <c r="M3906">
        <f>bbdd_Social_Media_Trends[[#This Row],[Interactions]]/bbdd_Social_Media_Trends[[#This Row],[Views]]</f>
        <v>0.11555562596145078</v>
      </c>
      <c r="N3906" s="1" t="s">
        <v>22</v>
      </c>
      <c r="O3906" s="4">
        <f t="shared" ref="O3906:O3969" si="61">IF(ISERROR(VLOOKUP(A3906,A3907:A8904,1,FALSE)),0, 1)</f>
        <v>0</v>
      </c>
    </row>
    <row r="3907" spans="1:15">
      <c r="A3907" s="1" t="s">
        <v>3947</v>
      </c>
      <c r="B3907" s="2">
        <v>44944</v>
      </c>
      <c r="C3907" s="13" t="str">
        <f>TEXT(bbdd_Social_Media_Trends[[#This Row],[Post_Date]],"aaaa-mm")</f>
        <v>2023-01</v>
      </c>
      <c r="D3907" s="1" t="s">
        <v>24</v>
      </c>
      <c r="E3907" s="1" t="s">
        <v>13</v>
      </c>
      <c r="F3907" s="1" t="s">
        <v>32</v>
      </c>
      <c r="G3907" s="1" t="s">
        <v>28</v>
      </c>
      <c r="H3907">
        <v>2413147</v>
      </c>
      <c r="I3907">
        <v>45851</v>
      </c>
      <c r="J3907">
        <v>21486</v>
      </c>
      <c r="K3907">
        <v>8691</v>
      </c>
      <c r="L3907">
        <f>bbdd_Social_Media_Trends[[#This Row],[Likes]]+bbdd_Social_Media_Trends[[#This Row],[Shares]]+bbdd_Social_Media_Trends[[#This Row],[Comments]]</f>
        <v>76028</v>
      </c>
      <c r="M3907">
        <f>bbdd_Social_Media_Trends[[#This Row],[Interactions]]/bbdd_Social_Media_Trends[[#This Row],[Views]]</f>
        <v>3.1505747474148901E-2</v>
      </c>
      <c r="N3907" s="1" t="s">
        <v>29</v>
      </c>
      <c r="O3907" s="4">
        <f t="shared" si="61"/>
        <v>0</v>
      </c>
    </row>
    <row r="3908" spans="1:15">
      <c r="A3908" s="1" t="s">
        <v>3948</v>
      </c>
      <c r="B3908" s="2">
        <v>44969</v>
      </c>
      <c r="C3908" s="13" t="str">
        <f>TEXT(bbdd_Social_Media_Trends[[#This Row],[Post_Date]],"aaaa-mm")</f>
        <v>2023-02</v>
      </c>
      <c r="D3908" s="1" t="s">
        <v>24</v>
      </c>
      <c r="E3908" s="1" t="s">
        <v>39</v>
      </c>
      <c r="F3908" s="1" t="s">
        <v>41</v>
      </c>
      <c r="G3908" s="1" t="s">
        <v>37</v>
      </c>
      <c r="H3908">
        <v>971147</v>
      </c>
      <c r="I3908">
        <v>205361</v>
      </c>
      <c r="J3908">
        <v>74326</v>
      </c>
      <c r="K3908">
        <v>13930</v>
      </c>
      <c r="L3908">
        <f>bbdd_Social_Media_Trends[[#This Row],[Likes]]+bbdd_Social_Media_Trends[[#This Row],[Shares]]+bbdd_Social_Media_Trends[[#This Row],[Comments]]</f>
        <v>293617</v>
      </c>
      <c r="M3908">
        <f>bbdd_Social_Media_Trends[[#This Row],[Interactions]]/bbdd_Social_Media_Trends[[#This Row],[Views]]</f>
        <v>0.3023404283800496</v>
      </c>
      <c r="N3908" s="1" t="s">
        <v>29</v>
      </c>
      <c r="O3908" s="4">
        <f t="shared" si="61"/>
        <v>0</v>
      </c>
    </row>
    <row r="3909" spans="1:15">
      <c r="A3909" s="1" t="s">
        <v>3949</v>
      </c>
      <c r="B3909" s="2">
        <v>44814</v>
      </c>
      <c r="C3909" s="13" t="str">
        <f>TEXT(bbdd_Social_Media_Trends[[#This Row],[Post_Date]],"aaaa-mm")</f>
        <v>2022-09</v>
      </c>
      <c r="D3909" s="1" t="s">
        <v>12</v>
      </c>
      <c r="E3909" s="1" t="s">
        <v>52</v>
      </c>
      <c r="F3909" s="1" t="s">
        <v>47</v>
      </c>
      <c r="G3909" s="1" t="s">
        <v>50</v>
      </c>
      <c r="H3909">
        <v>287898</v>
      </c>
      <c r="I3909">
        <v>92831</v>
      </c>
      <c r="J3909">
        <v>33257</v>
      </c>
      <c r="K3909">
        <v>5160</v>
      </c>
      <c r="L3909">
        <f>bbdd_Social_Media_Trends[[#This Row],[Likes]]+bbdd_Social_Media_Trends[[#This Row],[Shares]]+bbdd_Social_Media_Trends[[#This Row],[Comments]]</f>
        <v>131248</v>
      </c>
      <c r="M3909">
        <f>bbdd_Social_Media_Trends[[#This Row],[Interactions]]/bbdd_Social_Media_Trends[[#This Row],[Views]]</f>
        <v>0.45588368102591892</v>
      </c>
      <c r="N3909" s="1" t="s">
        <v>29</v>
      </c>
      <c r="O3909" s="4">
        <f t="shared" si="61"/>
        <v>0</v>
      </c>
    </row>
    <row r="3910" spans="1:15">
      <c r="A3910" s="1" t="s">
        <v>3950</v>
      </c>
      <c r="B3910" s="2">
        <v>44903</v>
      </c>
      <c r="C3910" s="13" t="str">
        <f>TEXT(bbdd_Social_Media_Trends[[#This Row],[Post_Date]],"aaaa-mm")</f>
        <v>2022-12</v>
      </c>
      <c r="D3910" s="1" t="s">
        <v>24</v>
      </c>
      <c r="E3910" s="1" t="s">
        <v>35</v>
      </c>
      <c r="F3910" s="1" t="s">
        <v>41</v>
      </c>
      <c r="G3910" s="1" t="s">
        <v>28</v>
      </c>
      <c r="H3910">
        <v>2245957</v>
      </c>
      <c r="I3910">
        <v>206179</v>
      </c>
      <c r="J3910">
        <v>15623</v>
      </c>
      <c r="K3910">
        <v>3682</v>
      </c>
      <c r="L3910">
        <f>bbdd_Social_Media_Trends[[#This Row],[Likes]]+bbdd_Social_Media_Trends[[#This Row],[Shares]]+bbdd_Social_Media_Trends[[#This Row],[Comments]]</f>
        <v>225484</v>
      </c>
      <c r="M3910">
        <f>bbdd_Social_Media_Trends[[#This Row],[Interactions]]/bbdd_Social_Media_Trends[[#This Row],[Views]]</f>
        <v>0.10039551068876207</v>
      </c>
      <c r="N3910" s="1" t="s">
        <v>22</v>
      </c>
      <c r="O3910" s="4">
        <f t="shared" si="61"/>
        <v>0</v>
      </c>
    </row>
    <row r="3911" spans="1:15">
      <c r="A3911" s="1" t="s">
        <v>3951</v>
      </c>
      <c r="B3911" s="2">
        <v>44685</v>
      </c>
      <c r="C3911" s="13" t="str">
        <f>TEXT(bbdd_Social_Media_Trends[[#This Row],[Post_Date]],"aaaa-mm")</f>
        <v>2022-05</v>
      </c>
      <c r="D3911" s="1" t="s">
        <v>27</v>
      </c>
      <c r="E3911" s="1" t="s">
        <v>39</v>
      </c>
      <c r="F3911" s="1" t="s">
        <v>47</v>
      </c>
      <c r="G3911" s="1" t="s">
        <v>60</v>
      </c>
      <c r="H3911">
        <v>1741714</v>
      </c>
      <c r="I3911">
        <v>207035</v>
      </c>
      <c r="J3911">
        <v>62609</v>
      </c>
      <c r="K3911">
        <v>14662</v>
      </c>
      <c r="L3911">
        <f>bbdd_Social_Media_Trends[[#This Row],[Likes]]+bbdd_Social_Media_Trends[[#This Row],[Shares]]+bbdd_Social_Media_Trends[[#This Row],[Comments]]</f>
        <v>284306</v>
      </c>
      <c r="M3911">
        <f>bbdd_Social_Media_Trends[[#This Row],[Interactions]]/bbdd_Social_Media_Trends[[#This Row],[Views]]</f>
        <v>0.16323345853567234</v>
      </c>
      <c r="N3911" s="1" t="s">
        <v>16</v>
      </c>
      <c r="O3911" s="4">
        <f t="shared" si="61"/>
        <v>0</v>
      </c>
    </row>
    <row r="3912" spans="1:15">
      <c r="A3912" s="1" t="s">
        <v>3952</v>
      </c>
      <c r="B3912" s="2">
        <v>44717</v>
      </c>
      <c r="C3912" s="13" t="str">
        <f>TEXT(bbdd_Social_Media_Trends[[#This Row],[Post_Date]],"aaaa-mm")</f>
        <v>2022-06</v>
      </c>
      <c r="D3912" s="1" t="s">
        <v>24</v>
      </c>
      <c r="E3912" s="1" t="s">
        <v>35</v>
      </c>
      <c r="F3912" s="1" t="s">
        <v>41</v>
      </c>
      <c r="G3912" s="1" t="s">
        <v>60</v>
      </c>
      <c r="H3912">
        <v>2607877</v>
      </c>
      <c r="I3912">
        <v>146469</v>
      </c>
      <c r="J3912">
        <v>64229</v>
      </c>
      <c r="K3912">
        <v>49402</v>
      </c>
      <c r="L3912">
        <f>bbdd_Social_Media_Trends[[#This Row],[Likes]]+bbdd_Social_Media_Trends[[#This Row],[Shares]]+bbdd_Social_Media_Trends[[#This Row],[Comments]]</f>
        <v>260100</v>
      </c>
      <c r="M3912">
        <f>bbdd_Social_Media_Trends[[#This Row],[Interactions]]/bbdd_Social_Media_Trends[[#This Row],[Views]]</f>
        <v>9.9736298912870502E-2</v>
      </c>
      <c r="N3912" s="1" t="s">
        <v>29</v>
      </c>
      <c r="O3912" s="4">
        <f t="shared" si="61"/>
        <v>0</v>
      </c>
    </row>
    <row r="3913" spans="1:15">
      <c r="A3913" s="1" t="s">
        <v>3953</v>
      </c>
      <c r="B3913" s="2">
        <v>44998</v>
      </c>
      <c r="C3913" s="13" t="str">
        <f>TEXT(bbdd_Social_Media_Trends[[#This Row],[Post_Date]],"aaaa-mm")</f>
        <v>2023-03</v>
      </c>
      <c r="D3913" s="1" t="s">
        <v>24</v>
      </c>
      <c r="E3913" s="1" t="s">
        <v>52</v>
      </c>
      <c r="F3913" s="1" t="s">
        <v>36</v>
      </c>
      <c r="G3913" s="1" t="s">
        <v>28</v>
      </c>
      <c r="H3913">
        <v>2064375</v>
      </c>
      <c r="I3913">
        <v>166788</v>
      </c>
      <c r="J3913">
        <v>9163</v>
      </c>
      <c r="K3913">
        <v>22734</v>
      </c>
      <c r="L3913">
        <f>bbdd_Social_Media_Trends[[#This Row],[Likes]]+bbdd_Social_Media_Trends[[#This Row],[Shares]]+bbdd_Social_Media_Trends[[#This Row],[Comments]]</f>
        <v>198685</v>
      </c>
      <c r="M3913">
        <f>bbdd_Social_Media_Trends[[#This Row],[Interactions]]/bbdd_Social_Media_Trends[[#This Row],[Views]]</f>
        <v>9.6244626097487129E-2</v>
      </c>
      <c r="N3913" s="1" t="s">
        <v>29</v>
      </c>
      <c r="O3913" s="4">
        <f t="shared" si="61"/>
        <v>0</v>
      </c>
    </row>
    <row r="3914" spans="1:15">
      <c r="A3914" s="1" t="s">
        <v>3954</v>
      </c>
      <c r="B3914" s="2">
        <v>44914</v>
      </c>
      <c r="C3914" s="13" t="str">
        <f>TEXT(bbdd_Social_Media_Trends[[#This Row],[Post_Date]],"aaaa-mm")</f>
        <v>2022-12</v>
      </c>
      <c r="D3914" s="1" t="s">
        <v>27</v>
      </c>
      <c r="E3914" s="1" t="s">
        <v>49</v>
      </c>
      <c r="F3914" s="1" t="s">
        <v>32</v>
      </c>
      <c r="G3914" s="1" t="s">
        <v>50</v>
      </c>
      <c r="H3914">
        <v>2225947</v>
      </c>
      <c r="I3914">
        <v>453782</v>
      </c>
      <c r="J3914">
        <v>45771</v>
      </c>
      <c r="K3914">
        <v>10934</v>
      </c>
      <c r="L3914">
        <f>bbdd_Social_Media_Trends[[#This Row],[Likes]]+bbdd_Social_Media_Trends[[#This Row],[Shares]]+bbdd_Social_Media_Trends[[#This Row],[Comments]]</f>
        <v>510487</v>
      </c>
      <c r="M3914">
        <f>bbdd_Social_Media_Trends[[#This Row],[Interactions]]/bbdd_Social_Media_Trends[[#This Row],[Views]]</f>
        <v>0.22933475055785246</v>
      </c>
      <c r="N3914" s="1" t="s">
        <v>22</v>
      </c>
      <c r="O3914" s="4">
        <f t="shared" si="61"/>
        <v>0</v>
      </c>
    </row>
    <row r="3915" spans="1:15">
      <c r="A3915" s="1" t="s">
        <v>3955</v>
      </c>
      <c r="B3915" s="2">
        <v>44696</v>
      </c>
      <c r="C3915" s="13" t="str">
        <f>TEXT(bbdd_Social_Media_Trends[[#This Row],[Post_Date]],"aaaa-mm")</f>
        <v>2022-05</v>
      </c>
      <c r="D3915" s="1" t="s">
        <v>18</v>
      </c>
      <c r="E3915" s="1" t="s">
        <v>13</v>
      </c>
      <c r="F3915" s="1" t="s">
        <v>41</v>
      </c>
      <c r="G3915" s="1" t="s">
        <v>25</v>
      </c>
      <c r="H3915">
        <v>1482758</v>
      </c>
      <c r="I3915">
        <v>35680</v>
      </c>
      <c r="J3915">
        <v>95504</v>
      </c>
      <c r="K3915">
        <v>33046</v>
      </c>
      <c r="L3915">
        <f>bbdd_Social_Media_Trends[[#This Row],[Likes]]+bbdd_Social_Media_Trends[[#This Row],[Shares]]+bbdd_Social_Media_Trends[[#This Row],[Comments]]</f>
        <v>164230</v>
      </c>
      <c r="M3915">
        <f>bbdd_Social_Media_Trends[[#This Row],[Interactions]]/bbdd_Social_Media_Trends[[#This Row],[Views]]</f>
        <v>0.11075981380643368</v>
      </c>
      <c r="N3915" s="1" t="s">
        <v>29</v>
      </c>
      <c r="O3915" s="4">
        <f t="shared" si="61"/>
        <v>0</v>
      </c>
    </row>
    <row r="3916" spans="1:15">
      <c r="A3916" s="1" t="s">
        <v>3956</v>
      </c>
      <c r="B3916" s="2">
        <v>44870</v>
      </c>
      <c r="C3916" s="13" t="str">
        <f>TEXT(bbdd_Social_Media_Trends[[#This Row],[Post_Date]],"aaaa-mm")</f>
        <v>2022-11</v>
      </c>
      <c r="D3916" s="1" t="s">
        <v>18</v>
      </c>
      <c r="E3916" s="1" t="s">
        <v>19</v>
      </c>
      <c r="F3916" s="1" t="s">
        <v>36</v>
      </c>
      <c r="G3916" s="1" t="s">
        <v>60</v>
      </c>
      <c r="H3916">
        <v>4228374</v>
      </c>
      <c r="I3916">
        <v>380409</v>
      </c>
      <c r="J3916">
        <v>92056</v>
      </c>
      <c r="K3916">
        <v>17760</v>
      </c>
      <c r="L3916">
        <f>bbdd_Social_Media_Trends[[#This Row],[Likes]]+bbdd_Social_Media_Trends[[#This Row],[Shares]]+bbdd_Social_Media_Trends[[#This Row],[Comments]]</f>
        <v>490225</v>
      </c>
      <c r="M3916">
        <f>bbdd_Social_Media_Trends[[#This Row],[Interactions]]/bbdd_Social_Media_Trends[[#This Row],[Views]]</f>
        <v>0.1159370008424042</v>
      </c>
      <c r="N3916" s="1" t="s">
        <v>22</v>
      </c>
      <c r="O3916" s="4">
        <f t="shared" si="61"/>
        <v>0</v>
      </c>
    </row>
    <row r="3917" spans="1:15">
      <c r="A3917" s="1" t="s">
        <v>3957</v>
      </c>
      <c r="B3917" s="2">
        <v>45069</v>
      </c>
      <c r="C3917" s="13" t="str">
        <f>TEXT(bbdd_Social_Media_Trends[[#This Row],[Post_Date]],"aaaa-mm")</f>
        <v>2023-05</v>
      </c>
      <c r="D3917" s="1" t="s">
        <v>18</v>
      </c>
      <c r="E3917" s="1" t="s">
        <v>49</v>
      </c>
      <c r="F3917" s="1" t="s">
        <v>36</v>
      </c>
      <c r="G3917" s="1" t="s">
        <v>21</v>
      </c>
      <c r="H3917">
        <v>297878</v>
      </c>
      <c r="I3917">
        <v>267634</v>
      </c>
      <c r="J3917">
        <v>48829</v>
      </c>
      <c r="K3917">
        <v>47518</v>
      </c>
      <c r="L3917">
        <f>bbdd_Social_Media_Trends[[#This Row],[Likes]]+bbdd_Social_Media_Trends[[#This Row],[Shares]]+bbdd_Social_Media_Trends[[#This Row],[Comments]]</f>
        <v>363981</v>
      </c>
      <c r="M3917">
        <f>bbdd_Social_Media_Trends[[#This Row],[Interactions]]/bbdd_Social_Media_Trends[[#This Row],[Views]]</f>
        <v>1.2219129979387535</v>
      </c>
      <c r="N3917" s="1" t="s">
        <v>22</v>
      </c>
      <c r="O3917" s="4">
        <f t="shared" si="61"/>
        <v>0</v>
      </c>
    </row>
    <row r="3918" spans="1:15">
      <c r="A3918" s="1" t="s">
        <v>3958</v>
      </c>
      <c r="B3918" s="2">
        <v>44894</v>
      </c>
      <c r="C3918" s="13" t="str">
        <f>TEXT(bbdd_Social_Media_Trends[[#This Row],[Post_Date]],"aaaa-mm")</f>
        <v>2022-11</v>
      </c>
      <c r="D3918" s="1" t="s">
        <v>18</v>
      </c>
      <c r="E3918" s="1" t="s">
        <v>46</v>
      </c>
      <c r="F3918" s="1" t="s">
        <v>32</v>
      </c>
      <c r="G3918" s="1" t="s">
        <v>21</v>
      </c>
      <c r="H3918">
        <v>2397124</v>
      </c>
      <c r="I3918">
        <v>484304</v>
      </c>
      <c r="J3918">
        <v>78146</v>
      </c>
      <c r="K3918">
        <v>4295</v>
      </c>
      <c r="L3918">
        <f>bbdd_Social_Media_Trends[[#This Row],[Likes]]+bbdd_Social_Media_Trends[[#This Row],[Shares]]+bbdd_Social_Media_Trends[[#This Row],[Comments]]</f>
        <v>566745</v>
      </c>
      <c r="M3918">
        <f>bbdd_Social_Media_Trends[[#This Row],[Interactions]]/bbdd_Social_Media_Trends[[#This Row],[Views]]</f>
        <v>0.23642706843701036</v>
      </c>
      <c r="N3918" s="1" t="s">
        <v>29</v>
      </c>
      <c r="O3918" s="4">
        <f t="shared" si="61"/>
        <v>0</v>
      </c>
    </row>
    <row r="3919" spans="1:15">
      <c r="A3919" s="1" t="s">
        <v>3959</v>
      </c>
      <c r="B3919" s="2">
        <v>45256</v>
      </c>
      <c r="C3919" s="13" t="str">
        <f>TEXT(bbdd_Social_Media_Trends[[#This Row],[Post_Date]],"aaaa-mm")</f>
        <v>2023-11</v>
      </c>
      <c r="D3919" s="1" t="s">
        <v>12</v>
      </c>
      <c r="E3919" s="1" t="s">
        <v>59</v>
      </c>
      <c r="F3919" s="1" t="s">
        <v>47</v>
      </c>
      <c r="G3919" s="1" t="s">
        <v>15</v>
      </c>
      <c r="H3919">
        <v>2784227</v>
      </c>
      <c r="I3919">
        <v>394246</v>
      </c>
      <c r="J3919">
        <v>86809</v>
      </c>
      <c r="K3919">
        <v>31454</v>
      </c>
      <c r="L3919">
        <f>bbdd_Social_Media_Trends[[#This Row],[Likes]]+bbdd_Social_Media_Trends[[#This Row],[Shares]]+bbdd_Social_Media_Trends[[#This Row],[Comments]]</f>
        <v>512509</v>
      </c>
      <c r="M3919">
        <f>bbdd_Social_Media_Trends[[#This Row],[Interactions]]/bbdd_Social_Media_Trends[[#This Row],[Views]]</f>
        <v>0.18407586737719303</v>
      </c>
      <c r="N3919" s="1" t="s">
        <v>22</v>
      </c>
      <c r="O3919" s="4">
        <f t="shared" si="61"/>
        <v>0</v>
      </c>
    </row>
    <row r="3920" spans="1:15">
      <c r="A3920" s="1" t="s">
        <v>3960</v>
      </c>
      <c r="B3920" s="2">
        <v>45018</v>
      </c>
      <c r="C3920" s="13" t="str">
        <f>TEXT(bbdd_Social_Media_Trends[[#This Row],[Post_Date]],"aaaa-mm")</f>
        <v>2023-04</v>
      </c>
      <c r="D3920" s="1" t="s">
        <v>18</v>
      </c>
      <c r="E3920" s="1" t="s">
        <v>35</v>
      </c>
      <c r="F3920" s="1" t="s">
        <v>41</v>
      </c>
      <c r="G3920" s="1" t="s">
        <v>25</v>
      </c>
      <c r="H3920">
        <v>3335191</v>
      </c>
      <c r="I3920">
        <v>445929</v>
      </c>
      <c r="J3920">
        <v>16257</v>
      </c>
      <c r="K3920">
        <v>7451</v>
      </c>
      <c r="L3920">
        <f>bbdd_Social_Media_Trends[[#This Row],[Likes]]+bbdd_Social_Media_Trends[[#This Row],[Shares]]+bbdd_Social_Media_Trends[[#This Row],[Comments]]</f>
        <v>469637</v>
      </c>
      <c r="M3920">
        <f>bbdd_Social_Media_Trends[[#This Row],[Interactions]]/bbdd_Social_Media_Trends[[#This Row],[Views]]</f>
        <v>0.14081262512401838</v>
      </c>
      <c r="N3920" s="1" t="s">
        <v>29</v>
      </c>
      <c r="O3920" s="4">
        <f t="shared" si="61"/>
        <v>0</v>
      </c>
    </row>
    <row r="3921" spans="1:15">
      <c r="A3921" s="1" t="s">
        <v>3961</v>
      </c>
      <c r="B3921" s="2">
        <v>44581</v>
      </c>
      <c r="C3921" s="13" t="str">
        <f>TEXT(bbdd_Social_Media_Trends[[#This Row],[Post_Date]],"aaaa-mm")</f>
        <v>2022-01</v>
      </c>
      <c r="D3921" s="1" t="s">
        <v>12</v>
      </c>
      <c r="E3921" s="1" t="s">
        <v>49</v>
      </c>
      <c r="F3921" s="1" t="s">
        <v>32</v>
      </c>
      <c r="G3921" s="1" t="s">
        <v>50</v>
      </c>
      <c r="H3921">
        <v>4582912</v>
      </c>
      <c r="I3921">
        <v>20781</v>
      </c>
      <c r="J3921">
        <v>5849</v>
      </c>
      <c r="K3921">
        <v>49216</v>
      </c>
      <c r="L3921">
        <f>bbdd_Social_Media_Trends[[#This Row],[Likes]]+bbdd_Social_Media_Trends[[#This Row],[Shares]]+bbdd_Social_Media_Trends[[#This Row],[Comments]]</f>
        <v>75846</v>
      </c>
      <c r="M3921">
        <f>bbdd_Social_Media_Trends[[#This Row],[Interactions]]/bbdd_Social_Media_Trends[[#This Row],[Views]]</f>
        <v>1.6549739554239749E-2</v>
      </c>
      <c r="N3921" s="1" t="s">
        <v>29</v>
      </c>
      <c r="O3921" s="4">
        <f t="shared" si="61"/>
        <v>0</v>
      </c>
    </row>
    <row r="3922" spans="1:15">
      <c r="A3922" s="1" t="s">
        <v>3962</v>
      </c>
      <c r="B3922" s="2">
        <v>45233</v>
      </c>
      <c r="C3922" s="13" t="str">
        <f>TEXT(bbdd_Social_Media_Trends[[#This Row],[Post_Date]],"aaaa-mm")</f>
        <v>2023-11</v>
      </c>
      <c r="D3922" s="1" t="s">
        <v>12</v>
      </c>
      <c r="E3922" s="1" t="s">
        <v>46</v>
      </c>
      <c r="F3922" s="1" t="s">
        <v>41</v>
      </c>
      <c r="G3922" s="1" t="s">
        <v>25</v>
      </c>
      <c r="H3922">
        <v>1210794</v>
      </c>
      <c r="I3922">
        <v>86602</v>
      </c>
      <c r="J3922">
        <v>90843</v>
      </c>
      <c r="K3922">
        <v>3257</v>
      </c>
      <c r="L3922">
        <f>bbdd_Social_Media_Trends[[#This Row],[Likes]]+bbdd_Social_Media_Trends[[#This Row],[Shares]]+bbdd_Social_Media_Trends[[#This Row],[Comments]]</f>
        <v>180702</v>
      </c>
      <c r="M3922">
        <f>bbdd_Social_Media_Trends[[#This Row],[Interactions]]/bbdd_Social_Media_Trends[[#This Row],[Views]]</f>
        <v>0.14924256314451509</v>
      </c>
      <c r="N3922" s="1" t="s">
        <v>29</v>
      </c>
      <c r="O3922" s="4">
        <f t="shared" si="61"/>
        <v>0</v>
      </c>
    </row>
    <row r="3923" spans="1:15">
      <c r="A3923" s="1" t="s">
        <v>3963</v>
      </c>
      <c r="B3923" s="2">
        <v>44606</v>
      </c>
      <c r="C3923" s="13" t="str">
        <f>TEXT(bbdd_Social_Media_Trends[[#This Row],[Post_Date]],"aaaa-mm")</f>
        <v>2022-02</v>
      </c>
      <c r="D3923" s="1" t="s">
        <v>12</v>
      </c>
      <c r="E3923" s="1" t="s">
        <v>19</v>
      </c>
      <c r="F3923" s="1" t="s">
        <v>36</v>
      </c>
      <c r="G3923" s="1" t="s">
        <v>37</v>
      </c>
      <c r="H3923">
        <v>2599368</v>
      </c>
      <c r="I3923">
        <v>103502</v>
      </c>
      <c r="J3923">
        <v>74019</v>
      </c>
      <c r="K3923">
        <v>22948</v>
      </c>
      <c r="L3923">
        <f>bbdd_Social_Media_Trends[[#This Row],[Likes]]+bbdd_Social_Media_Trends[[#This Row],[Shares]]+bbdd_Social_Media_Trends[[#This Row],[Comments]]</f>
        <v>200469</v>
      </c>
      <c r="M3923">
        <f>bbdd_Social_Media_Trends[[#This Row],[Interactions]]/bbdd_Social_Media_Trends[[#This Row],[Views]]</f>
        <v>7.7122208167523798E-2</v>
      </c>
      <c r="N3923" s="1" t="s">
        <v>16</v>
      </c>
      <c r="O3923" s="4">
        <f t="shared" si="61"/>
        <v>0</v>
      </c>
    </row>
    <row r="3924" spans="1:15">
      <c r="A3924" s="1" t="s">
        <v>3964</v>
      </c>
      <c r="B3924" s="2">
        <v>44661</v>
      </c>
      <c r="C3924" s="13" t="str">
        <f>TEXT(bbdd_Social_Media_Trends[[#This Row],[Post_Date]],"aaaa-mm")</f>
        <v>2022-04</v>
      </c>
      <c r="D3924" s="1" t="s">
        <v>24</v>
      </c>
      <c r="E3924" s="1" t="s">
        <v>31</v>
      </c>
      <c r="F3924" s="1" t="s">
        <v>41</v>
      </c>
      <c r="G3924" s="1" t="s">
        <v>21</v>
      </c>
      <c r="H3924">
        <v>4707489</v>
      </c>
      <c r="I3924">
        <v>308133</v>
      </c>
      <c r="J3924">
        <v>52155</v>
      </c>
      <c r="K3924">
        <v>27297</v>
      </c>
      <c r="L3924">
        <f>bbdd_Social_Media_Trends[[#This Row],[Likes]]+bbdd_Social_Media_Trends[[#This Row],[Shares]]+bbdd_Social_Media_Trends[[#This Row],[Comments]]</f>
        <v>387585</v>
      </c>
      <c r="M3924">
        <f>bbdd_Social_Media_Trends[[#This Row],[Interactions]]/bbdd_Social_Media_Trends[[#This Row],[Views]]</f>
        <v>8.2333702744711676E-2</v>
      </c>
      <c r="N3924" s="1" t="s">
        <v>29</v>
      </c>
      <c r="O3924" s="4">
        <f t="shared" si="61"/>
        <v>0</v>
      </c>
    </row>
    <row r="3925" spans="1:15">
      <c r="A3925" s="1" t="s">
        <v>3965</v>
      </c>
      <c r="B3925" s="2">
        <v>45227</v>
      </c>
      <c r="C3925" s="13" t="str">
        <f>TEXT(bbdd_Social_Media_Trends[[#This Row],[Post_Date]],"aaaa-mm")</f>
        <v>2023-10</v>
      </c>
      <c r="D3925" s="1" t="s">
        <v>27</v>
      </c>
      <c r="E3925" s="1" t="s">
        <v>46</v>
      </c>
      <c r="F3925" s="1" t="s">
        <v>20</v>
      </c>
      <c r="G3925" s="1" t="s">
        <v>25</v>
      </c>
      <c r="H3925">
        <v>2793980</v>
      </c>
      <c r="I3925">
        <v>105510</v>
      </c>
      <c r="J3925">
        <v>61565</v>
      </c>
      <c r="K3925">
        <v>11195</v>
      </c>
      <c r="L3925">
        <f>bbdd_Social_Media_Trends[[#This Row],[Likes]]+bbdd_Social_Media_Trends[[#This Row],[Shares]]+bbdd_Social_Media_Trends[[#This Row],[Comments]]</f>
        <v>178270</v>
      </c>
      <c r="M3925">
        <f>bbdd_Social_Media_Trends[[#This Row],[Interactions]]/bbdd_Social_Media_Trends[[#This Row],[Views]]</f>
        <v>6.3805037974502321E-2</v>
      </c>
      <c r="N3925" s="1" t="s">
        <v>22</v>
      </c>
      <c r="O3925" s="4">
        <f t="shared" si="61"/>
        <v>0</v>
      </c>
    </row>
    <row r="3926" spans="1:15">
      <c r="A3926" s="1" t="s">
        <v>3966</v>
      </c>
      <c r="B3926" s="2">
        <v>45107</v>
      </c>
      <c r="C3926" s="13" t="str">
        <f>TEXT(bbdd_Social_Media_Trends[[#This Row],[Post_Date]],"aaaa-mm")</f>
        <v>2023-06</v>
      </c>
      <c r="D3926" s="1" t="s">
        <v>24</v>
      </c>
      <c r="E3926" s="1" t="s">
        <v>52</v>
      </c>
      <c r="F3926" s="1" t="s">
        <v>47</v>
      </c>
      <c r="G3926" s="1" t="s">
        <v>28</v>
      </c>
      <c r="H3926">
        <v>2624711</v>
      </c>
      <c r="I3926">
        <v>307198</v>
      </c>
      <c r="J3926">
        <v>71219</v>
      </c>
      <c r="K3926">
        <v>6193</v>
      </c>
      <c r="L3926">
        <f>bbdd_Social_Media_Trends[[#This Row],[Likes]]+bbdd_Social_Media_Trends[[#This Row],[Shares]]+bbdd_Social_Media_Trends[[#This Row],[Comments]]</f>
        <v>384610</v>
      </c>
      <c r="M3926">
        <f>bbdd_Social_Media_Trends[[#This Row],[Interactions]]/bbdd_Social_Media_Trends[[#This Row],[Views]]</f>
        <v>0.14653422795881146</v>
      </c>
      <c r="N3926" s="1" t="s">
        <v>22</v>
      </c>
      <c r="O3926" s="4">
        <f t="shared" si="61"/>
        <v>0</v>
      </c>
    </row>
    <row r="3927" spans="1:15">
      <c r="A3927" s="1" t="s">
        <v>3967</v>
      </c>
      <c r="B3927" s="2">
        <v>45039</v>
      </c>
      <c r="C3927" s="13" t="str">
        <f>TEXT(bbdd_Social_Media_Trends[[#This Row],[Post_Date]],"aaaa-mm")</f>
        <v>2023-04</v>
      </c>
      <c r="D3927" s="1" t="s">
        <v>27</v>
      </c>
      <c r="E3927" s="1" t="s">
        <v>35</v>
      </c>
      <c r="F3927" s="1" t="s">
        <v>14</v>
      </c>
      <c r="G3927" s="1" t="s">
        <v>15</v>
      </c>
      <c r="H3927">
        <v>4381970</v>
      </c>
      <c r="I3927">
        <v>300506</v>
      </c>
      <c r="J3927">
        <v>49105</v>
      </c>
      <c r="K3927">
        <v>1905</v>
      </c>
      <c r="L3927">
        <f>bbdd_Social_Media_Trends[[#This Row],[Likes]]+bbdd_Social_Media_Trends[[#This Row],[Shares]]+bbdd_Social_Media_Trends[[#This Row],[Comments]]</f>
        <v>351516</v>
      </c>
      <c r="M3927">
        <f>bbdd_Social_Media_Trends[[#This Row],[Interactions]]/bbdd_Social_Media_Trends[[#This Row],[Views]]</f>
        <v>8.0218714413836698E-2</v>
      </c>
      <c r="N3927" s="1" t="s">
        <v>16</v>
      </c>
      <c r="O3927" s="4">
        <f t="shared" si="61"/>
        <v>0</v>
      </c>
    </row>
    <row r="3928" spans="1:15">
      <c r="A3928" s="1" t="s">
        <v>3968</v>
      </c>
      <c r="B3928" s="2">
        <v>44734</v>
      </c>
      <c r="C3928" s="13" t="str">
        <f>TEXT(bbdd_Social_Media_Trends[[#This Row],[Post_Date]],"aaaa-mm")</f>
        <v>2022-06</v>
      </c>
      <c r="D3928" s="1" t="s">
        <v>18</v>
      </c>
      <c r="E3928" s="1" t="s">
        <v>52</v>
      </c>
      <c r="F3928" s="1" t="s">
        <v>41</v>
      </c>
      <c r="G3928" s="1" t="s">
        <v>60</v>
      </c>
      <c r="H3928">
        <v>39409</v>
      </c>
      <c r="I3928">
        <v>71007</v>
      </c>
      <c r="J3928">
        <v>41600</v>
      </c>
      <c r="K3928">
        <v>46694</v>
      </c>
      <c r="L3928">
        <f>bbdd_Social_Media_Trends[[#This Row],[Likes]]+bbdd_Social_Media_Trends[[#This Row],[Shares]]+bbdd_Social_Media_Trends[[#This Row],[Comments]]</f>
        <v>159301</v>
      </c>
      <c r="M3928">
        <f>bbdd_Social_Media_Trends[[#This Row],[Interactions]]/bbdd_Social_Media_Trends[[#This Row],[Views]]</f>
        <v>4.0422492324088406</v>
      </c>
      <c r="N3928" s="1" t="s">
        <v>16</v>
      </c>
      <c r="O3928" s="4">
        <f t="shared" si="61"/>
        <v>0</v>
      </c>
    </row>
    <row r="3929" spans="1:15">
      <c r="A3929" s="1" t="s">
        <v>3969</v>
      </c>
      <c r="B3929" s="2">
        <v>44976</v>
      </c>
      <c r="C3929" s="13" t="str">
        <f>TEXT(bbdd_Social_Media_Trends[[#This Row],[Post_Date]],"aaaa-mm")</f>
        <v>2023-02</v>
      </c>
      <c r="D3929" s="1" t="s">
        <v>18</v>
      </c>
      <c r="E3929" s="1" t="s">
        <v>52</v>
      </c>
      <c r="F3929" s="1" t="s">
        <v>32</v>
      </c>
      <c r="G3929" s="1" t="s">
        <v>25</v>
      </c>
      <c r="H3929">
        <v>3499748</v>
      </c>
      <c r="I3929">
        <v>84192</v>
      </c>
      <c r="J3929">
        <v>50937</v>
      </c>
      <c r="K3929">
        <v>40619</v>
      </c>
      <c r="L3929">
        <f>bbdd_Social_Media_Trends[[#This Row],[Likes]]+bbdd_Social_Media_Trends[[#This Row],[Shares]]+bbdd_Social_Media_Trends[[#This Row],[Comments]]</f>
        <v>175748</v>
      </c>
      <c r="M3929">
        <f>bbdd_Social_Media_Trends[[#This Row],[Interactions]]/bbdd_Social_Media_Trends[[#This Row],[Views]]</f>
        <v>5.0217329933469494E-2</v>
      </c>
      <c r="N3929" s="1" t="s">
        <v>29</v>
      </c>
      <c r="O3929" s="4">
        <f t="shared" si="61"/>
        <v>0</v>
      </c>
    </row>
    <row r="3930" spans="1:15">
      <c r="A3930" s="1" t="s">
        <v>3970</v>
      </c>
      <c r="B3930" s="2">
        <v>45207</v>
      </c>
      <c r="C3930" s="13" t="str">
        <f>TEXT(bbdd_Social_Media_Trends[[#This Row],[Post_Date]],"aaaa-mm")</f>
        <v>2023-10</v>
      </c>
      <c r="D3930" s="1" t="s">
        <v>18</v>
      </c>
      <c r="E3930" s="1" t="s">
        <v>39</v>
      </c>
      <c r="F3930" s="1" t="s">
        <v>20</v>
      </c>
      <c r="G3930" s="1" t="s">
        <v>50</v>
      </c>
      <c r="H3930">
        <v>2030644</v>
      </c>
      <c r="I3930">
        <v>499249</v>
      </c>
      <c r="J3930">
        <v>11833</v>
      </c>
      <c r="K3930">
        <v>28123</v>
      </c>
      <c r="L3930">
        <f>bbdd_Social_Media_Trends[[#This Row],[Likes]]+bbdd_Social_Media_Trends[[#This Row],[Shares]]+bbdd_Social_Media_Trends[[#This Row],[Comments]]</f>
        <v>539205</v>
      </c>
      <c r="M3930">
        <f>bbdd_Social_Media_Trends[[#This Row],[Interactions]]/bbdd_Social_Media_Trends[[#This Row],[Views]]</f>
        <v>0.26553398823230462</v>
      </c>
      <c r="N3930" s="1" t="s">
        <v>16</v>
      </c>
      <c r="O3930" s="4">
        <f t="shared" si="61"/>
        <v>0</v>
      </c>
    </row>
    <row r="3931" spans="1:15">
      <c r="A3931" s="1" t="s">
        <v>3971</v>
      </c>
      <c r="B3931" s="2">
        <v>44959</v>
      </c>
      <c r="C3931" s="13" t="str">
        <f>TEXT(bbdd_Social_Media_Trends[[#This Row],[Post_Date]],"aaaa-mm")</f>
        <v>2023-02</v>
      </c>
      <c r="D3931" s="1" t="s">
        <v>24</v>
      </c>
      <c r="E3931" s="1" t="s">
        <v>52</v>
      </c>
      <c r="F3931" s="1" t="s">
        <v>14</v>
      </c>
      <c r="G3931" s="1" t="s">
        <v>25</v>
      </c>
      <c r="H3931">
        <v>4021988</v>
      </c>
      <c r="I3931">
        <v>496947</v>
      </c>
      <c r="J3931">
        <v>98292</v>
      </c>
      <c r="K3931">
        <v>6829</v>
      </c>
      <c r="L3931">
        <f>bbdd_Social_Media_Trends[[#This Row],[Likes]]+bbdd_Social_Media_Trends[[#This Row],[Shares]]+bbdd_Social_Media_Trends[[#This Row],[Comments]]</f>
        <v>602068</v>
      </c>
      <c r="M3931">
        <f>bbdd_Social_Media_Trends[[#This Row],[Interactions]]/bbdd_Social_Media_Trends[[#This Row],[Views]]</f>
        <v>0.14969413135991455</v>
      </c>
      <c r="N3931" s="1" t="s">
        <v>29</v>
      </c>
      <c r="O3931" s="4">
        <f t="shared" si="61"/>
        <v>0</v>
      </c>
    </row>
    <row r="3932" spans="1:15">
      <c r="A3932" s="1" t="s">
        <v>3972</v>
      </c>
      <c r="B3932" s="2">
        <v>45170</v>
      </c>
      <c r="C3932" s="13" t="str">
        <f>TEXT(bbdd_Social_Media_Trends[[#This Row],[Post_Date]],"aaaa-mm")</f>
        <v>2023-09</v>
      </c>
      <c r="D3932" s="1" t="s">
        <v>18</v>
      </c>
      <c r="E3932" s="1" t="s">
        <v>31</v>
      </c>
      <c r="F3932" s="1" t="s">
        <v>47</v>
      </c>
      <c r="G3932" s="1" t="s">
        <v>60</v>
      </c>
      <c r="H3932">
        <v>4255189</v>
      </c>
      <c r="I3932">
        <v>351819</v>
      </c>
      <c r="J3932">
        <v>3829</v>
      </c>
      <c r="K3932">
        <v>20387</v>
      </c>
      <c r="L3932">
        <f>bbdd_Social_Media_Trends[[#This Row],[Likes]]+bbdd_Social_Media_Trends[[#This Row],[Shares]]+bbdd_Social_Media_Trends[[#This Row],[Comments]]</f>
        <v>376035</v>
      </c>
      <c r="M3932">
        <f>bbdd_Social_Media_Trends[[#This Row],[Interactions]]/bbdd_Social_Media_Trends[[#This Row],[Views]]</f>
        <v>8.8370927824827528E-2</v>
      </c>
      <c r="N3932" s="1" t="s">
        <v>29</v>
      </c>
      <c r="O3932" s="4">
        <f t="shared" si="61"/>
        <v>0</v>
      </c>
    </row>
    <row r="3933" spans="1:15">
      <c r="A3933" s="1" t="s">
        <v>3973</v>
      </c>
      <c r="B3933" s="2">
        <v>45033</v>
      </c>
      <c r="C3933" s="13" t="str">
        <f>TEXT(bbdd_Social_Media_Trends[[#This Row],[Post_Date]],"aaaa-mm")</f>
        <v>2023-04</v>
      </c>
      <c r="D3933" s="1" t="s">
        <v>12</v>
      </c>
      <c r="E3933" s="1" t="s">
        <v>13</v>
      </c>
      <c r="F3933" s="1" t="s">
        <v>36</v>
      </c>
      <c r="G3933" s="1" t="s">
        <v>44</v>
      </c>
      <c r="H3933">
        <v>1401182</v>
      </c>
      <c r="I3933">
        <v>272628</v>
      </c>
      <c r="J3933">
        <v>22588</v>
      </c>
      <c r="K3933">
        <v>31504</v>
      </c>
      <c r="L3933">
        <f>bbdd_Social_Media_Trends[[#This Row],[Likes]]+bbdd_Social_Media_Trends[[#This Row],[Shares]]+bbdd_Social_Media_Trends[[#This Row],[Comments]]</f>
        <v>326720</v>
      </c>
      <c r="M3933">
        <f>bbdd_Social_Media_Trends[[#This Row],[Interactions]]/bbdd_Social_Media_Trends[[#This Row],[Views]]</f>
        <v>0.2331745626192743</v>
      </c>
      <c r="N3933" s="1" t="s">
        <v>29</v>
      </c>
      <c r="O3933" s="4">
        <f t="shared" si="61"/>
        <v>0</v>
      </c>
    </row>
    <row r="3934" spans="1:15">
      <c r="A3934" s="1" t="s">
        <v>3974</v>
      </c>
      <c r="B3934" s="2">
        <v>45086</v>
      </c>
      <c r="C3934" s="13" t="str">
        <f>TEXT(bbdd_Social_Media_Trends[[#This Row],[Post_Date]],"aaaa-mm")</f>
        <v>2023-06</v>
      </c>
      <c r="D3934" s="1" t="s">
        <v>12</v>
      </c>
      <c r="E3934" s="1" t="s">
        <v>49</v>
      </c>
      <c r="F3934" s="1" t="s">
        <v>47</v>
      </c>
      <c r="G3934" s="1" t="s">
        <v>37</v>
      </c>
      <c r="H3934">
        <v>3984874</v>
      </c>
      <c r="I3934">
        <v>115614</v>
      </c>
      <c r="J3934">
        <v>39890</v>
      </c>
      <c r="K3934">
        <v>37181</v>
      </c>
      <c r="L3934">
        <f>bbdd_Social_Media_Trends[[#This Row],[Likes]]+bbdd_Social_Media_Trends[[#This Row],[Shares]]+bbdd_Social_Media_Trends[[#This Row],[Comments]]</f>
        <v>192685</v>
      </c>
      <c r="M3934">
        <f>bbdd_Social_Media_Trends[[#This Row],[Interactions]]/bbdd_Social_Media_Trends[[#This Row],[Views]]</f>
        <v>4.8354101033056505E-2</v>
      </c>
      <c r="N3934" s="1" t="s">
        <v>22</v>
      </c>
      <c r="O3934" s="4">
        <f t="shared" si="61"/>
        <v>0</v>
      </c>
    </row>
    <row r="3935" spans="1:15">
      <c r="A3935" s="1" t="s">
        <v>3975</v>
      </c>
      <c r="B3935" s="2">
        <v>44733</v>
      </c>
      <c r="C3935" s="13" t="str">
        <f>TEXT(bbdd_Social_Media_Trends[[#This Row],[Post_Date]],"aaaa-mm")</f>
        <v>2022-06</v>
      </c>
      <c r="D3935" s="1" t="s">
        <v>12</v>
      </c>
      <c r="E3935" s="1" t="s">
        <v>35</v>
      </c>
      <c r="F3935" s="1" t="s">
        <v>14</v>
      </c>
      <c r="G3935" s="1" t="s">
        <v>37</v>
      </c>
      <c r="H3935">
        <v>631935</v>
      </c>
      <c r="I3935">
        <v>263783</v>
      </c>
      <c r="J3935">
        <v>3049</v>
      </c>
      <c r="K3935">
        <v>40556</v>
      </c>
      <c r="L3935">
        <f>bbdd_Social_Media_Trends[[#This Row],[Likes]]+bbdd_Social_Media_Trends[[#This Row],[Shares]]+bbdd_Social_Media_Trends[[#This Row],[Comments]]</f>
        <v>307388</v>
      </c>
      <c r="M3935">
        <f>bbdd_Social_Media_Trends[[#This Row],[Interactions]]/bbdd_Social_Media_Trends[[#This Row],[Views]]</f>
        <v>0.48642344544929461</v>
      </c>
      <c r="N3935" s="1" t="s">
        <v>16</v>
      </c>
      <c r="O3935" s="4">
        <f t="shared" si="61"/>
        <v>0</v>
      </c>
    </row>
    <row r="3936" spans="1:15">
      <c r="A3936" s="1" t="s">
        <v>3976</v>
      </c>
      <c r="B3936" s="2">
        <v>44572</v>
      </c>
      <c r="C3936" s="13" t="str">
        <f>TEXT(bbdd_Social_Media_Trends[[#This Row],[Post_Date]],"aaaa-mm")</f>
        <v>2022-01</v>
      </c>
      <c r="D3936" s="1" t="s">
        <v>27</v>
      </c>
      <c r="E3936" s="1" t="s">
        <v>39</v>
      </c>
      <c r="F3936" s="1" t="s">
        <v>32</v>
      </c>
      <c r="G3936" s="1" t="s">
        <v>21</v>
      </c>
      <c r="H3936">
        <v>3577981</v>
      </c>
      <c r="I3936">
        <v>355446</v>
      </c>
      <c r="J3936">
        <v>61987</v>
      </c>
      <c r="K3936">
        <v>18325</v>
      </c>
      <c r="L3936">
        <f>bbdd_Social_Media_Trends[[#This Row],[Likes]]+bbdd_Social_Media_Trends[[#This Row],[Shares]]+bbdd_Social_Media_Trends[[#This Row],[Comments]]</f>
        <v>435758</v>
      </c>
      <c r="M3936">
        <f>bbdd_Social_Media_Trends[[#This Row],[Interactions]]/bbdd_Social_Media_Trends[[#This Row],[Views]]</f>
        <v>0.12178879653078091</v>
      </c>
      <c r="N3936" s="1" t="s">
        <v>16</v>
      </c>
      <c r="O3936" s="4">
        <f t="shared" si="61"/>
        <v>0</v>
      </c>
    </row>
    <row r="3937" spans="1:15">
      <c r="A3937" s="1" t="s">
        <v>3977</v>
      </c>
      <c r="B3937" s="2">
        <v>45008</v>
      </c>
      <c r="C3937" s="13" t="str">
        <f>TEXT(bbdd_Social_Media_Trends[[#This Row],[Post_Date]],"aaaa-mm")</f>
        <v>2023-03</v>
      </c>
      <c r="D3937" s="1" t="s">
        <v>12</v>
      </c>
      <c r="E3937" s="1" t="s">
        <v>31</v>
      </c>
      <c r="F3937" s="1" t="s">
        <v>41</v>
      </c>
      <c r="G3937" s="1" t="s">
        <v>60</v>
      </c>
      <c r="H3937">
        <v>4661813</v>
      </c>
      <c r="I3937">
        <v>48452</v>
      </c>
      <c r="J3937">
        <v>12647</v>
      </c>
      <c r="K3937">
        <v>2749</v>
      </c>
      <c r="L3937">
        <f>bbdd_Social_Media_Trends[[#This Row],[Likes]]+bbdd_Social_Media_Trends[[#This Row],[Shares]]+bbdd_Social_Media_Trends[[#This Row],[Comments]]</f>
        <v>63848</v>
      </c>
      <c r="M3937">
        <f>bbdd_Social_Media_Trends[[#This Row],[Interactions]]/bbdd_Social_Media_Trends[[#This Row],[Views]]</f>
        <v>1.3695959061420954E-2</v>
      </c>
      <c r="N3937" s="1" t="s">
        <v>16</v>
      </c>
      <c r="O3937" s="4">
        <f t="shared" si="61"/>
        <v>0</v>
      </c>
    </row>
    <row r="3938" spans="1:15">
      <c r="A3938" s="1" t="s">
        <v>3978</v>
      </c>
      <c r="B3938" s="2">
        <v>45110</v>
      </c>
      <c r="C3938" s="13" t="str">
        <f>TEXT(bbdd_Social_Media_Trends[[#This Row],[Post_Date]],"aaaa-mm")</f>
        <v>2023-07</v>
      </c>
      <c r="D3938" s="1" t="s">
        <v>27</v>
      </c>
      <c r="E3938" s="1" t="s">
        <v>46</v>
      </c>
      <c r="F3938" s="1" t="s">
        <v>41</v>
      </c>
      <c r="G3938" s="1" t="s">
        <v>21</v>
      </c>
      <c r="H3938">
        <v>4153771</v>
      </c>
      <c r="I3938">
        <v>162185</v>
      </c>
      <c r="J3938">
        <v>6853</v>
      </c>
      <c r="K3938">
        <v>26355</v>
      </c>
      <c r="L3938">
        <f>bbdd_Social_Media_Trends[[#This Row],[Likes]]+bbdd_Social_Media_Trends[[#This Row],[Shares]]+bbdd_Social_Media_Trends[[#This Row],[Comments]]</f>
        <v>195393</v>
      </c>
      <c r="M3938">
        <f>bbdd_Social_Media_Trends[[#This Row],[Interactions]]/bbdd_Social_Media_Trends[[#This Row],[Views]]</f>
        <v>4.7039906629421792E-2</v>
      </c>
      <c r="N3938" s="1" t="s">
        <v>22</v>
      </c>
      <c r="O3938" s="4">
        <f t="shared" si="61"/>
        <v>0</v>
      </c>
    </row>
    <row r="3939" spans="1:15">
      <c r="A3939" s="1" t="s">
        <v>3979</v>
      </c>
      <c r="B3939" s="2">
        <v>45252</v>
      </c>
      <c r="C3939" s="13" t="str">
        <f>TEXT(bbdd_Social_Media_Trends[[#This Row],[Post_Date]],"aaaa-mm")</f>
        <v>2023-11</v>
      </c>
      <c r="D3939" s="1" t="s">
        <v>18</v>
      </c>
      <c r="E3939" s="1" t="s">
        <v>35</v>
      </c>
      <c r="F3939" s="1" t="s">
        <v>20</v>
      </c>
      <c r="G3939" s="1" t="s">
        <v>21</v>
      </c>
      <c r="H3939">
        <v>3523284</v>
      </c>
      <c r="I3939">
        <v>272930</v>
      </c>
      <c r="J3939">
        <v>96467</v>
      </c>
      <c r="K3939">
        <v>47190</v>
      </c>
      <c r="L3939">
        <f>bbdd_Social_Media_Trends[[#This Row],[Likes]]+bbdd_Social_Media_Trends[[#This Row],[Shares]]+bbdd_Social_Media_Trends[[#This Row],[Comments]]</f>
        <v>416587</v>
      </c>
      <c r="M3939">
        <f>bbdd_Social_Media_Trends[[#This Row],[Interactions]]/bbdd_Social_Media_Trends[[#This Row],[Views]]</f>
        <v>0.11823826861530322</v>
      </c>
      <c r="N3939" s="1" t="s">
        <v>29</v>
      </c>
      <c r="O3939" s="4">
        <f t="shared" si="61"/>
        <v>0</v>
      </c>
    </row>
    <row r="3940" spans="1:15">
      <c r="A3940" s="1" t="s">
        <v>3980</v>
      </c>
      <c r="B3940" s="2">
        <v>44666</v>
      </c>
      <c r="C3940" s="13" t="str">
        <f>TEXT(bbdd_Social_Media_Trends[[#This Row],[Post_Date]],"aaaa-mm")</f>
        <v>2022-04</v>
      </c>
      <c r="D3940" s="1" t="s">
        <v>27</v>
      </c>
      <c r="E3940" s="1" t="s">
        <v>46</v>
      </c>
      <c r="F3940" s="1" t="s">
        <v>14</v>
      </c>
      <c r="G3940" s="1" t="s">
        <v>44</v>
      </c>
      <c r="H3940">
        <v>141033</v>
      </c>
      <c r="I3940">
        <v>325404</v>
      </c>
      <c r="J3940">
        <v>4011</v>
      </c>
      <c r="K3940">
        <v>41320</v>
      </c>
      <c r="L3940">
        <f>bbdd_Social_Media_Trends[[#This Row],[Likes]]+bbdd_Social_Media_Trends[[#This Row],[Shares]]+bbdd_Social_Media_Trends[[#This Row],[Comments]]</f>
        <v>370735</v>
      </c>
      <c r="M3940">
        <f>bbdd_Social_Media_Trends[[#This Row],[Interactions]]/bbdd_Social_Media_Trends[[#This Row],[Views]]</f>
        <v>2.6287110108981584</v>
      </c>
      <c r="N3940" s="1" t="s">
        <v>16</v>
      </c>
      <c r="O3940" s="4">
        <f t="shared" si="61"/>
        <v>0</v>
      </c>
    </row>
    <row r="3941" spans="1:15">
      <c r="A3941" s="1" t="s">
        <v>3981</v>
      </c>
      <c r="B3941" s="2">
        <v>44941</v>
      </c>
      <c r="C3941" s="13" t="str">
        <f>TEXT(bbdd_Social_Media_Trends[[#This Row],[Post_Date]],"aaaa-mm")</f>
        <v>2023-01</v>
      </c>
      <c r="D3941" s="1" t="s">
        <v>27</v>
      </c>
      <c r="E3941" s="1" t="s">
        <v>52</v>
      </c>
      <c r="F3941" s="1" t="s">
        <v>14</v>
      </c>
      <c r="G3941" s="1" t="s">
        <v>60</v>
      </c>
      <c r="H3941">
        <v>1058655</v>
      </c>
      <c r="I3941">
        <v>486037</v>
      </c>
      <c r="J3941">
        <v>47060</v>
      </c>
      <c r="K3941">
        <v>4660</v>
      </c>
      <c r="L3941">
        <f>bbdd_Social_Media_Trends[[#This Row],[Likes]]+bbdd_Social_Media_Trends[[#This Row],[Shares]]+bbdd_Social_Media_Trends[[#This Row],[Comments]]</f>
        <v>537757</v>
      </c>
      <c r="M3941">
        <f>bbdd_Social_Media_Trends[[#This Row],[Interactions]]/bbdd_Social_Media_Trends[[#This Row],[Views]]</f>
        <v>0.50796246180294813</v>
      </c>
      <c r="N3941" s="1" t="s">
        <v>22</v>
      </c>
      <c r="O3941" s="4">
        <f t="shared" si="61"/>
        <v>0</v>
      </c>
    </row>
    <row r="3942" spans="1:15">
      <c r="A3942" s="1" t="s">
        <v>3982</v>
      </c>
      <c r="B3942" s="2">
        <v>45152</v>
      </c>
      <c r="C3942" s="13" t="str">
        <f>TEXT(bbdd_Social_Media_Trends[[#This Row],[Post_Date]],"aaaa-mm")</f>
        <v>2023-08</v>
      </c>
      <c r="D3942" s="1" t="s">
        <v>18</v>
      </c>
      <c r="E3942" s="1" t="s">
        <v>31</v>
      </c>
      <c r="F3942" s="1" t="s">
        <v>41</v>
      </c>
      <c r="G3942" s="1" t="s">
        <v>50</v>
      </c>
      <c r="H3942">
        <v>2030560</v>
      </c>
      <c r="I3942">
        <v>466132</v>
      </c>
      <c r="J3942">
        <v>51434</v>
      </c>
      <c r="K3942">
        <v>46110</v>
      </c>
      <c r="L3942">
        <f>bbdd_Social_Media_Trends[[#This Row],[Likes]]+bbdd_Social_Media_Trends[[#This Row],[Shares]]+bbdd_Social_Media_Trends[[#This Row],[Comments]]</f>
        <v>563676</v>
      </c>
      <c r="M3942">
        <f>bbdd_Social_Media_Trends[[#This Row],[Interactions]]/bbdd_Social_Media_Trends[[#This Row],[Views]]</f>
        <v>0.27759632810653218</v>
      </c>
      <c r="N3942" s="1" t="s">
        <v>29</v>
      </c>
      <c r="O3942" s="4">
        <f t="shared" si="61"/>
        <v>0</v>
      </c>
    </row>
    <row r="3943" spans="1:15">
      <c r="A3943" s="1" t="s">
        <v>3983</v>
      </c>
      <c r="B3943" s="2">
        <v>44751</v>
      </c>
      <c r="C3943" s="13" t="str">
        <f>TEXT(bbdd_Social_Media_Trends[[#This Row],[Post_Date]],"aaaa-mm")</f>
        <v>2022-07</v>
      </c>
      <c r="D3943" s="1" t="s">
        <v>18</v>
      </c>
      <c r="E3943" s="1" t="s">
        <v>57</v>
      </c>
      <c r="F3943" s="1" t="s">
        <v>32</v>
      </c>
      <c r="G3943" s="1" t="s">
        <v>50</v>
      </c>
      <c r="H3943">
        <v>234535</v>
      </c>
      <c r="I3943">
        <v>251440</v>
      </c>
      <c r="J3943">
        <v>28477</v>
      </c>
      <c r="K3943">
        <v>22111</v>
      </c>
      <c r="L3943">
        <f>bbdd_Social_Media_Trends[[#This Row],[Likes]]+bbdd_Social_Media_Trends[[#This Row],[Shares]]+bbdd_Social_Media_Trends[[#This Row],[Comments]]</f>
        <v>302028</v>
      </c>
      <c r="M3943">
        <f>bbdd_Social_Media_Trends[[#This Row],[Interactions]]/bbdd_Social_Media_Trends[[#This Row],[Views]]</f>
        <v>1.2877736798345663</v>
      </c>
      <c r="N3943" s="1" t="s">
        <v>16</v>
      </c>
      <c r="O3943" s="4">
        <f t="shared" si="61"/>
        <v>0</v>
      </c>
    </row>
    <row r="3944" spans="1:15">
      <c r="A3944" s="1" t="s">
        <v>3984</v>
      </c>
      <c r="B3944" s="2">
        <v>44669</v>
      </c>
      <c r="C3944" s="13" t="str">
        <f>TEXT(bbdd_Social_Media_Trends[[#This Row],[Post_Date]],"aaaa-mm")</f>
        <v>2022-04</v>
      </c>
      <c r="D3944" s="1" t="s">
        <v>12</v>
      </c>
      <c r="E3944" s="1" t="s">
        <v>52</v>
      </c>
      <c r="F3944" s="1" t="s">
        <v>47</v>
      </c>
      <c r="G3944" s="1" t="s">
        <v>28</v>
      </c>
      <c r="H3944">
        <v>3959483</v>
      </c>
      <c r="I3944">
        <v>363451</v>
      </c>
      <c r="J3944">
        <v>40906</v>
      </c>
      <c r="K3944">
        <v>30644</v>
      </c>
      <c r="L3944">
        <f>bbdd_Social_Media_Trends[[#This Row],[Likes]]+bbdd_Social_Media_Trends[[#This Row],[Shares]]+bbdd_Social_Media_Trends[[#This Row],[Comments]]</f>
        <v>435001</v>
      </c>
      <c r="M3944">
        <f>bbdd_Social_Media_Trends[[#This Row],[Interactions]]/bbdd_Social_Media_Trends[[#This Row],[Views]]</f>
        <v>0.10986308060926137</v>
      </c>
      <c r="N3944" s="1" t="s">
        <v>29</v>
      </c>
      <c r="O3944" s="4">
        <f t="shared" si="61"/>
        <v>0</v>
      </c>
    </row>
    <row r="3945" spans="1:15">
      <c r="A3945" s="1" t="s">
        <v>3985</v>
      </c>
      <c r="B3945" s="2">
        <v>44654</v>
      </c>
      <c r="C3945" s="13" t="str">
        <f>TEXT(bbdd_Social_Media_Trends[[#This Row],[Post_Date]],"aaaa-mm")</f>
        <v>2022-04</v>
      </c>
      <c r="D3945" s="1" t="s">
        <v>18</v>
      </c>
      <c r="E3945" s="1" t="s">
        <v>49</v>
      </c>
      <c r="F3945" s="1" t="s">
        <v>41</v>
      </c>
      <c r="G3945" s="1" t="s">
        <v>25</v>
      </c>
      <c r="H3945">
        <v>2476219</v>
      </c>
      <c r="I3945">
        <v>352894</v>
      </c>
      <c r="J3945">
        <v>54154</v>
      </c>
      <c r="K3945">
        <v>45066</v>
      </c>
      <c r="L3945">
        <f>bbdd_Social_Media_Trends[[#This Row],[Likes]]+bbdd_Social_Media_Trends[[#This Row],[Shares]]+bbdd_Social_Media_Trends[[#This Row],[Comments]]</f>
        <v>452114</v>
      </c>
      <c r="M3945">
        <f>bbdd_Social_Media_Trends[[#This Row],[Interactions]]/bbdd_Social_Media_Trends[[#This Row],[Views]]</f>
        <v>0.18258239679123697</v>
      </c>
      <c r="N3945" s="1" t="s">
        <v>29</v>
      </c>
      <c r="O3945" s="4">
        <f t="shared" si="61"/>
        <v>0</v>
      </c>
    </row>
    <row r="3946" spans="1:15">
      <c r="A3946" s="1" t="s">
        <v>3986</v>
      </c>
      <c r="B3946" s="2">
        <v>44675</v>
      </c>
      <c r="C3946" s="13" t="str">
        <f>TEXT(bbdd_Social_Media_Trends[[#This Row],[Post_Date]],"aaaa-mm")</f>
        <v>2022-04</v>
      </c>
      <c r="D3946" s="1" t="s">
        <v>27</v>
      </c>
      <c r="E3946" s="1" t="s">
        <v>46</v>
      </c>
      <c r="F3946" s="1" t="s">
        <v>32</v>
      </c>
      <c r="G3946" s="1" t="s">
        <v>25</v>
      </c>
      <c r="H3946">
        <v>3857161</v>
      </c>
      <c r="I3946">
        <v>320872</v>
      </c>
      <c r="J3946">
        <v>49073</v>
      </c>
      <c r="K3946">
        <v>49058</v>
      </c>
      <c r="L3946">
        <f>bbdd_Social_Media_Trends[[#This Row],[Likes]]+bbdd_Social_Media_Trends[[#This Row],[Shares]]+bbdd_Social_Media_Trends[[#This Row],[Comments]]</f>
        <v>419003</v>
      </c>
      <c r="M3946">
        <f>bbdd_Social_Media_Trends[[#This Row],[Interactions]]/bbdd_Social_Media_Trends[[#This Row],[Views]]</f>
        <v>0.10862989644456117</v>
      </c>
      <c r="N3946" s="1" t="s">
        <v>16</v>
      </c>
      <c r="O3946" s="4">
        <f t="shared" si="61"/>
        <v>0</v>
      </c>
    </row>
    <row r="3947" spans="1:15">
      <c r="A3947" s="1" t="s">
        <v>3987</v>
      </c>
      <c r="B3947" s="2">
        <v>45053</v>
      </c>
      <c r="C3947" s="13" t="str">
        <f>TEXT(bbdd_Social_Media_Trends[[#This Row],[Post_Date]],"aaaa-mm")</f>
        <v>2023-05</v>
      </c>
      <c r="D3947" s="1" t="s">
        <v>24</v>
      </c>
      <c r="E3947" s="1" t="s">
        <v>59</v>
      </c>
      <c r="F3947" s="1" t="s">
        <v>20</v>
      </c>
      <c r="G3947" s="1" t="s">
        <v>15</v>
      </c>
      <c r="H3947">
        <v>4171762</v>
      </c>
      <c r="I3947">
        <v>41967</v>
      </c>
      <c r="J3947">
        <v>76316</v>
      </c>
      <c r="K3947">
        <v>1045</v>
      </c>
      <c r="L3947">
        <f>bbdd_Social_Media_Trends[[#This Row],[Likes]]+bbdd_Social_Media_Trends[[#This Row],[Shares]]+bbdd_Social_Media_Trends[[#This Row],[Comments]]</f>
        <v>119328</v>
      </c>
      <c r="M3947">
        <f>bbdd_Social_Media_Trends[[#This Row],[Interactions]]/bbdd_Social_Media_Trends[[#This Row],[Views]]</f>
        <v>2.8603741057136048E-2</v>
      </c>
      <c r="N3947" s="1" t="s">
        <v>22</v>
      </c>
      <c r="O3947" s="4">
        <f t="shared" si="61"/>
        <v>0</v>
      </c>
    </row>
    <row r="3948" spans="1:15">
      <c r="A3948" s="1" t="s">
        <v>3988</v>
      </c>
      <c r="B3948" s="2">
        <v>45126</v>
      </c>
      <c r="C3948" s="13" t="str">
        <f>TEXT(bbdd_Social_Media_Trends[[#This Row],[Post_Date]],"aaaa-mm")</f>
        <v>2023-07</v>
      </c>
      <c r="D3948" s="1" t="s">
        <v>18</v>
      </c>
      <c r="E3948" s="1" t="s">
        <v>46</v>
      </c>
      <c r="F3948" s="1" t="s">
        <v>14</v>
      </c>
      <c r="G3948" s="1" t="s">
        <v>60</v>
      </c>
      <c r="H3948">
        <v>3356648</v>
      </c>
      <c r="I3948">
        <v>113463</v>
      </c>
      <c r="J3948">
        <v>87529</v>
      </c>
      <c r="K3948">
        <v>19511</v>
      </c>
      <c r="L3948">
        <f>bbdd_Social_Media_Trends[[#This Row],[Likes]]+bbdd_Social_Media_Trends[[#This Row],[Shares]]+bbdd_Social_Media_Trends[[#This Row],[Comments]]</f>
        <v>220503</v>
      </c>
      <c r="M3948">
        <f>bbdd_Social_Media_Trends[[#This Row],[Interactions]]/bbdd_Social_Media_Trends[[#This Row],[Views]]</f>
        <v>6.5691427876858111E-2</v>
      </c>
      <c r="N3948" s="1" t="s">
        <v>16</v>
      </c>
      <c r="O3948" s="4">
        <f t="shared" si="61"/>
        <v>0</v>
      </c>
    </row>
    <row r="3949" spans="1:15">
      <c r="A3949" s="1" t="s">
        <v>3989</v>
      </c>
      <c r="B3949" s="2">
        <v>44766</v>
      </c>
      <c r="C3949" s="13" t="str">
        <f>TEXT(bbdd_Social_Media_Trends[[#This Row],[Post_Date]],"aaaa-mm")</f>
        <v>2022-07</v>
      </c>
      <c r="D3949" s="1" t="s">
        <v>27</v>
      </c>
      <c r="E3949" s="1" t="s">
        <v>57</v>
      </c>
      <c r="F3949" s="1" t="s">
        <v>41</v>
      </c>
      <c r="G3949" s="1" t="s">
        <v>60</v>
      </c>
      <c r="H3949">
        <v>3857226</v>
      </c>
      <c r="I3949">
        <v>337967</v>
      </c>
      <c r="J3949">
        <v>30773</v>
      </c>
      <c r="K3949">
        <v>37272</v>
      </c>
      <c r="L3949">
        <f>bbdd_Social_Media_Trends[[#This Row],[Likes]]+bbdd_Social_Media_Trends[[#This Row],[Shares]]+bbdd_Social_Media_Trends[[#This Row],[Comments]]</f>
        <v>406012</v>
      </c>
      <c r="M3949">
        <f>bbdd_Social_Media_Trends[[#This Row],[Interactions]]/bbdd_Social_Media_Trends[[#This Row],[Views]]</f>
        <v>0.10526010143040621</v>
      </c>
      <c r="N3949" s="1" t="s">
        <v>16</v>
      </c>
      <c r="O3949" s="4">
        <f t="shared" si="61"/>
        <v>0</v>
      </c>
    </row>
    <row r="3950" spans="1:15">
      <c r="A3950" s="1" t="s">
        <v>3990</v>
      </c>
      <c r="B3950" s="2">
        <v>44737</v>
      </c>
      <c r="C3950" s="13" t="str">
        <f>TEXT(bbdd_Social_Media_Trends[[#This Row],[Post_Date]],"aaaa-mm")</f>
        <v>2022-06</v>
      </c>
      <c r="D3950" s="1" t="s">
        <v>24</v>
      </c>
      <c r="E3950" s="1" t="s">
        <v>19</v>
      </c>
      <c r="F3950" s="1" t="s">
        <v>41</v>
      </c>
      <c r="G3950" s="1" t="s">
        <v>60</v>
      </c>
      <c r="H3950">
        <v>3147293</v>
      </c>
      <c r="I3950">
        <v>454319</v>
      </c>
      <c r="J3950">
        <v>10944</v>
      </c>
      <c r="K3950">
        <v>15888</v>
      </c>
      <c r="L3950">
        <f>bbdd_Social_Media_Trends[[#This Row],[Likes]]+bbdd_Social_Media_Trends[[#This Row],[Shares]]+bbdd_Social_Media_Trends[[#This Row],[Comments]]</f>
        <v>481151</v>
      </c>
      <c r="M3950">
        <f>bbdd_Social_Media_Trends[[#This Row],[Interactions]]/bbdd_Social_Media_Trends[[#This Row],[Views]]</f>
        <v>0.15287772698633398</v>
      </c>
      <c r="N3950" s="1" t="s">
        <v>16</v>
      </c>
      <c r="O3950" s="4">
        <f t="shared" si="61"/>
        <v>0</v>
      </c>
    </row>
    <row r="3951" spans="1:15">
      <c r="A3951" s="1" t="s">
        <v>3991</v>
      </c>
      <c r="B3951" s="2">
        <v>44903</v>
      </c>
      <c r="C3951" s="13" t="str">
        <f>TEXT(bbdd_Social_Media_Trends[[#This Row],[Post_Date]],"aaaa-mm")</f>
        <v>2022-12</v>
      </c>
      <c r="D3951" s="1" t="s">
        <v>27</v>
      </c>
      <c r="E3951" s="1" t="s">
        <v>35</v>
      </c>
      <c r="F3951" s="1" t="s">
        <v>41</v>
      </c>
      <c r="G3951" s="1" t="s">
        <v>28</v>
      </c>
      <c r="H3951">
        <v>975369</v>
      </c>
      <c r="I3951">
        <v>208583</v>
      </c>
      <c r="J3951">
        <v>6013</v>
      </c>
      <c r="K3951">
        <v>40027</v>
      </c>
      <c r="L3951">
        <f>bbdd_Social_Media_Trends[[#This Row],[Likes]]+bbdd_Social_Media_Trends[[#This Row],[Shares]]+bbdd_Social_Media_Trends[[#This Row],[Comments]]</f>
        <v>254623</v>
      </c>
      <c r="M3951">
        <f>bbdd_Social_Media_Trends[[#This Row],[Interactions]]/bbdd_Social_Media_Trends[[#This Row],[Views]]</f>
        <v>0.26105299635317508</v>
      </c>
      <c r="N3951" s="1" t="s">
        <v>29</v>
      </c>
      <c r="O3951" s="4">
        <f t="shared" si="61"/>
        <v>0</v>
      </c>
    </row>
    <row r="3952" spans="1:15">
      <c r="A3952" s="1" t="s">
        <v>3992</v>
      </c>
      <c r="B3952" s="2">
        <v>45001</v>
      </c>
      <c r="C3952" s="13" t="str">
        <f>TEXT(bbdd_Social_Media_Trends[[#This Row],[Post_Date]],"aaaa-mm")</f>
        <v>2023-03</v>
      </c>
      <c r="D3952" s="1" t="s">
        <v>27</v>
      </c>
      <c r="E3952" s="1" t="s">
        <v>49</v>
      </c>
      <c r="F3952" s="1" t="s">
        <v>36</v>
      </c>
      <c r="G3952" s="1" t="s">
        <v>15</v>
      </c>
      <c r="H3952">
        <v>4604015</v>
      </c>
      <c r="I3952">
        <v>496554</v>
      </c>
      <c r="J3952">
        <v>67838</v>
      </c>
      <c r="K3952">
        <v>8078</v>
      </c>
      <c r="L3952">
        <f>bbdd_Social_Media_Trends[[#This Row],[Likes]]+bbdd_Social_Media_Trends[[#This Row],[Shares]]+bbdd_Social_Media_Trends[[#This Row],[Comments]]</f>
        <v>572470</v>
      </c>
      <c r="M3952">
        <f>bbdd_Social_Media_Trends[[#This Row],[Interactions]]/bbdd_Social_Media_Trends[[#This Row],[Views]]</f>
        <v>0.12434147151996681</v>
      </c>
      <c r="N3952" s="1" t="s">
        <v>16</v>
      </c>
      <c r="O3952" s="4">
        <f t="shared" si="61"/>
        <v>0</v>
      </c>
    </row>
    <row r="3953" spans="1:15">
      <c r="A3953" s="1" t="s">
        <v>3993</v>
      </c>
      <c r="B3953" s="2">
        <v>44631</v>
      </c>
      <c r="C3953" s="13" t="str">
        <f>TEXT(bbdd_Social_Media_Trends[[#This Row],[Post_Date]],"aaaa-mm")</f>
        <v>2022-03</v>
      </c>
      <c r="D3953" s="1" t="s">
        <v>24</v>
      </c>
      <c r="E3953" s="1" t="s">
        <v>59</v>
      </c>
      <c r="F3953" s="1" t="s">
        <v>41</v>
      </c>
      <c r="G3953" s="1" t="s">
        <v>44</v>
      </c>
      <c r="H3953">
        <v>279023</v>
      </c>
      <c r="I3953">
        <v>186319</v>
      </c>
      <c r="J3953">
        <v>64408</v>
      </c>
      <c r="K3953">
        <v>2331</v>
      </c>
      <c r="L3953">
        <f>bbdd_Social_Media_Trends[[#This Row],[Likes]]+bbdd_Social_Media_Trends[[#This Row],[Shares]]+bbdd_Social_Media_Trends[[#This Row],[Comments]]</f>
        <v>253058</v>
      </c>
      <c r="M3953">
        <f>bbdd_Social_Media_Trends[[#This Row],[Interactions]]/bbdd_Social_Media_Trends[[#This Row],[Views]]</f>
        <v>0.9069431552237629</v>
      </c>
      <c r="N3953" s="1" t="s">
        <v>29</v>
      </c>
      <c r="O3953" s="4">
        <f t="shared" si="61"/>
        <v>0</v>
      </c>
    </row>
    <row r="3954" spans="1:15">
      <c r="A3954" s="1" t="s">
        <v>3994</v>
      </c>
      <c r="B3954" s="2">
        <v>44605</v>
      </c>
      <c r="C3954" s="13" t="str">
        <f>TEXT(bbdd_Social_Media_Trends[[#This Row],[Post_Date]],"aaaa-mm")</f>
        <v>2022-02</v>
      </c>
      <c r="D3954" s="1" t="s">
        <v>12</v>
      </c>
      <c r="E3954" s="1" t="s">
        <v>49</v>
      </c>
      <c r="F3954" s="1" t="s">
        <v>14</v>
      </c>
      <c r="G3954" s="1" t="s">
        <v>15</v>
      </c>
      <c r="H3954">
        <v>4887642</v>
      </c>
      <c r="I3954">
        <v>267244</v>
      </c>
      <c r="J3954">
        <v>25145</v>
      </c>
      <c r="K3954">
        <v>15083</v>
      </c>
      <c r="L3954">
        <f>bbdd_Social_Media_Trends[[#This Row],[Likes]]+bbdd_Social_Media_Trends[[#This Row],[Shares]]+bbdd_Social_Media_Trends[[#This Row],[Comments]]</f>
        <v>307472</v>
      </c>
      <c r="M3954">
        <f>bbdd_Social_Media_Trends[[#This Row],[Interactions]]/bbdd_Social_Media_Trends[[#This Row],[Views]]</f>
        <v>6.2908044410781308E-2</v>
      </c>
      <c r="N3954" s="1" t="s">
        <v>29</v>
      </c>
      <c r="O3954" s="4">
        <f t="shared" si="61"/>
        <v>0</v>
      </c>
    </row>
    <row r="3955" spans="1:15">
      <c r="A3955" s="1" t="s">
        <v>3995</v>
      </c>
      <c r="B3955" s="2">
        <v>44856</v>
      </c>
      <c r="C3955" s="13" t="str">
        <f>TEXT(bbdd_Social_Media_Trends[[#This Row],[Post_Date]],"aaaa-mm")</f>
        <v>2022-10</v>
      </c>
      <c r="D3955" s="1" t="s">
        <v>12</v>
      </c>
      <c r="E3955" s="1" t="s">
        <v>49</v>
      </c>
      <c r="F3955" s="1" t="s">
        <v>32</v>
      </c>
      <c r="G3955" s="1" t="s">
        <v>15</v>
      </c>
      <c r="H3955">
        <v>2513082</v>
      </c>
      <c r="I3955">
        <v>208085</v>
      </c>
      <c r="J3955">
        <v>65223</v>
      </c>
      <c r="K3955">
        <v>2112</v>
      </c>
      <c r="L3955">
        <f>bbdd_Social_Media_Trends[[#This Row],[Likes]]+bbdd_Social_Media_Trends[[#This Row],[Shares]]+bbdd_Social_Media_Trends[[#This Row],[Comments]]</f>
        <v>275420</v>
      </c>
      <c r="M3955">
        <f>bbdd_Social_Media_Trends[[#This Row],[Interactions]]/bbdd_Social_Media_Trends[[#This Row],[Views]]</f>
        <v>0.10959451382804063</v>
      </c>
      <c r="N3955" s="1" t="s">
        <v>29</v>
      </c>
      <c r="O3955" s="4">
        <f t="shared" si="61"/>
        <v>0</v>
      </c>
    </row>
    <row r="3956" spans="1:15">
      <c r="A3956" s="1" t="s">
        <v>3996</v>
      </c>
      <c r="B3956" s="2">
        <v>45205</v>
      </c>
      <c r="C3956" s="13" t="str">
        <f>TEXT(bbdd_Social_Media_Trends[[#This Row],[Post_Date]],"aaaa-mm")</f>
        <v>2023-10</v>
      </c>
      <c r="D3956" s="1" t="s">
        <v>24</v>
      </c>
      <c r="E3956" s="1" t="s">
        <v>52</v>
      </c>
      <c r="F3956" s="1" t="s">
        <v>14</v>
      </c>
      <c r="G3956" s="1" t="s">
        <v>44</v>
      </c>
      <c r="H3956">
        <v>2832427</v>
      </c>
      <c r="I3956">
        <v>190157</v>
      </c>
      <c r="J3956">
        <v>12005</v>
      </c>
      <c r="K3956">
        <v>1268</v>
      </c>
      <c r="L3956">
        <f>bbdd_Social_Media_Trends[[#This Row],[Likes]]+bbdd_Social_Media_Trends[[#This Row],[Shares]]+bbdd_Social_Media_Trends[[#This Row],[Comments]]</f>
        <v>203430</v>
      </c>
      <c r="M3956">
        <f>bbdd_Social_Media_Trends[[#This Row],[Interactions]]/bbdd_Social_Media_Trends[[#This Row],[Views]]</f>
        <v>7.1821798055166114E-2</v>
      </c>
      <c r="N3956" s="1" t="s">
        <v>22</v>
      </c>
      <c r="O3956" s="4">
        <f t="shared" si="61"/>
        <v>0</v>
      </c>
    </row>
    <row r="3957" spans="1:15">
      <c r="A3957" s="1" t="s">
        <v>3997</v>
      </c>
      <c r="B3957" s="2">
        <v>44693</v>
      </c>
      <c r="C3957" s="13" t="str">
        <f>TEXT(bbdd_Social_Media_Trends[[#This Row],[Post_Date]],"aaaa-mm")</f>
        <v>2022-05</v>
      </c>
      <c r="D3957" s="1" t="s">
        <v>27</v>
      </c>
      <c r="E3957" s="1" t="s">
        <v>57</v>
      </c>
      <c r="F3957" s="1" t="s">
        <v>20</v>
      </c>
      <c r="G3957" s="1" t="s">
        <v>15</v>
      </c>
      <c r="H3957">
        <v>780047</v>
      </c>
      <c r="I3957">
        <v>177389</v>
      </c>
      <c r="J3957">
        <v>26953</v>
      </c>
      <c r="K3957">
        <v>373</v>
      </c>
      <c r="L3957">
        <f>bbdd_Social_Media_Trends[[#This Row],[Likes]]+bbdd_Social_Media_Trends[[#This Row],[Shares]]+bbdd_Social_Media_Trends[[#This Row],[Comments]]</f>
        <v>204715</v>
      </c>
      <c r="M3957">
        <f>bbdd_Social_Media_Trends[[#This Row],[Interactions]]/bbdd_Social_Media_Trends[[#This Row],[Views]]</f>
        <v>0.262439314554123</v>
      </c>
      <c r="N3957" s="1" t="s">
        <v>22</v>
      </c>
      <c r="O3957" s="4">
        <f t="shared" si="61"/>
        <v>0</v>
      </c>
    </row>
    <row r="3958" spans="1:15">
      <c r="A3958" s="1" t="s">
        <v>3998</v>
      </c>
      <c r="B3958" s="2">
        <v>44910</v>
      </c>
      <c r="C3958" s="13" t="str">
        <f>TEXT(bbdd_Social_Media_Trends[[#This Row],[Post_Date]],"aaaa-mm")</f>
        <v>2022-12</v>
      </c>
      <c r="D3958" s="1" t="s">
        <v>27</v>
      </c>
      <c r="E3958" s="1" t="s">
        <v>19</v>
      </c>
      <c r="F3958" s="1" t="s">
        <v>14</v>
      </c>
      <c r="G3958" s="1" t="s">
        <v>15</v>
      </c>
      <c r="H3958">
        <v>2810890</v>
      </c>
      <c r="I3958">
        <v>230790</v>
      </c>
      <c r="J3958">
        <v>78827</v>
      </c>
      <c r="K3958">
        <v>2669</v>
      </c>
      <c r="L3958">
        <f>bbdd_Social_Media_Trends[[#This Row],[Likes]]+bbdd_Social_Media_Trends[[#This Row],[Shares]]+bbdd_Social_Media_Trends[[#This Row],[Comments]]</f>
        <v>312286</v>
      </c>
      <c r="M3958">
        <f>bbdd_Social_Media_Trends[[#This Row],[Interactions]]/bbdd_Social_Media_Trends[[#This Row],[Views]]</f>
        <v>0.11109862001003241</v>
      </c>
      <c r="N3958" s="1" t="s">
        <v>29</v>
      </c>
      <c r="O3958" s="4">
        <f t="shared" si="61"/>
        <v>0</v>
      </c>
    </row>
    <row r="3959" spans="1:15">
      <c r="A3959" s="1" t="s">
        <v>3999</v>
      </c>
      <c r="B3959" s="2">
        <v>45136</v>
      </c>
      <c r="C3959" s="13" t="str">
        <f>TEXT(bbdd_Social_Media_Trends[[#This Row],[Post_Date]],"aaaa-mm")</f>
        <v>2023-07</v>
      </c>
      <c r="D3959" s="1" t="s">
        <v>18</v>
      </c>
      <c r="E3959" s="1" t="s">
        <v>31</v>
      </c>
      <c r="F3959" s="1" t="s">
        <v>32</v>
      </c>
      <c r="G3959" s="1" t="s">
        <v>25</v>
      </c>
      <c r="H3959">
        <v>26531</v>
      </c>
      <c r="I3959">
        <v>366987</v>
      </c>
      <c r="J3959">
        <v>95517</v>
      </c>
      <c r="K3959">
        <v>48128</v>
      </c>
      <c r="L3959">
        <f>bbdd_Social_Media_Trends[[#This Row],[Likes]]+bbdd_Social_Media_Trends[[#This Row],[Shares]]+bbdd_Social_Media_Trends[[#This Row],[Comments]]</f>
        <v>510632</v>
      </c>
      <c r="M3959">
        <f>bbdd_Social_Media_Trends[[#This Row],[Interactions]]/bbdd_Social_Media_Trends[[#This Row],[Views]]</f>
        <v>19.246617164826052</v>
      </c>
      <c r="N3959" s="1" t="s">
        <v>29</v>
      </c>
      <c r="O3959" s="4">
        <f t="shared" si="61"/>
        <v>0</v>
      </c>
    </row>
    <row r="3960" spans="1:15">
      <c r="A3960" s="1" t="s">
        <v>4000</v>
      </c>
      <c r="B3960" s="2">
        <v>45046</v>
      </c>
      <c r="C3960" s="13" t="str">
        <f>TEXT(bbdd_Social_Media_Trends[[#This Row],[Post_Date]],"aaaa-mm")</f>
        <v>2023-04</v>
      </c>
      <c r="D3960" s="1" t="s">
        <v>24</v>
      </c>
      <c r="E3960" s="1" t="s">
        <v>52</v>
      </c>
      <c r="F3960" s="1" t="s">
        <v>20</v>
      </c>
      <c r="G3960" s="1" t="s">
        <v>37</v>
      </c>
      <c r="H3960">
        <v>3868670</v>
      </c>
      <c r="I3960">
        <v>289592</v>
      </c>
      <c r="J3960">
        <v>51598</v>
      </c>
      <c r="K3960">
        <v>34304</v>
      </c>
      <c r="L3960">
        <f>bbdd_Social_Media_Trends[[#This Row],[Likes]]+bbdd_Social_Media_Trends[[#This Row],[Shares]]+bbdd_Social_Media_Trends[[#This Row],[Comments]]</f>
        <v>375494</v>
      </c>
      <c r="M3960">
        <f>bbdd_Social_Media_Trends[[#This Row],[Interactions]]/bbdd_Social_Media_Trends[[#This Row],[Views]]</f>
        <v>9.7060230001525069E-2</v>
      </c>
      <c r="N3960" s="1" t="s">
        <v>22</v>
      </c>
      <c r="O3960" s="4">
        <f t="shared" si="61"/>
        <v>0</v>
      </c>
    </row>
    <row r="3961" spans="1:15">
      <c r="A3961" s="1" t="s">
        <v>4001</v>
      </c>
      <c r="B3961" s="2">
        <v>44697</v>
      </c>
      <c r="C3961" s="13" t="str">
        <f>TEXT(bbdd_Social_Media_Trends[[#This Row],[Post_Date]],"aaaa-mm")</f>
        <v>2022-05</v>
      </c>
      <c r="D3961" s="1" t="s">
        <v>12</v>
      </c>
      <c r="E3961" s="1" t="s">
        <v>46</v>
      </c>
      <c r="F3961" s="1" t="s">
        <v>36</v>
      </c>
      <c r="G3961" s="1" t="s">
        <v>15</v>
      </c>
      <c r="H3961">
        <v>4875320</v>
      </c>
      <c r="I3961">
        <v>392724</v>
      </c>
      <c r="J3961">
        <v>47050</v>
      </c>
      <c r="K3961">
        <v>31603</v>
      </c>
      <c r="L3961">
        <f>bbdd_Social_Media_Trends[[#This Row],[Likes]]+bbdd_Social_Media_Trends[[#This Row],[Shares]]+bbdd_Social_Media_Trends[[#This Row],[Comments]]</f>
        <v>471377</v>
      </c>
      <c r="M3961">
        <f>bbdd_Social_Media_Trends[[#This Row],[Interactions]]/bbdd_Social_Media_Trends[[#This Row],[Views]]</f>
        <v>9.6686371356136627E-2</v>
      </c>
      <c r="N3961" s="1" t="s">
        <v>29</v>
      </c>
      <c r="O3961" s="4">
        <f t="shared" si="61"/>
        <v>0</v>
      </c>
    </row>
    <row r="3962" spans="1:15">
      <c r="A3962" s="1" t="s">
        <v>4002</v>
      </c>
      <c r="B3962" s="2">
        <v>45064</v>
      </c>
      <c r="C3962" s="13" t="str">
        <f>TEXT(bbdd_Social_Media_Trends[[#This Row],[Post_Date]],"aaaa-mm")</f>
        <v>2023-05</v>
      </c>
      <c r="D3962" s="1" t="s">
        <v>24</v>
      </c>
      <c r="E3962" s="1" t="s">
        <v>39</v>
      </c>
      <c r="F3962" s="1" t="s">
        <v>20</v>
      </c>
      <c r="G3962" s="1" t="s">
        <v>37</v>
      </c>
      <c r="H3962">
        <v>4890733</v>
      </c>
      <c r="I3962">
        <v>191195</v>
      </c>
      <c r="J3962">
        <v>76245</v>
      </c>
      <c r="K3962">
        <v>46882</v>
      </c>
      <c r="L3962">
        <f>bbdd_Social_Media_Trends[[#This Row],[Likes]]+bbdd_Social_Media_Trends[[#This Row],[Shares]]+bbdd_Social_Media_Trends[[#This Row],[Comments]]</f>
        <v>314322</v>
      </c>
      <c r="M3962">
        <f>bbdd_Social_Media_Trends[[#This Row],[Interactions]]/bbdd_Social_Media_Trends[[#This Row],[Views]]</f>
        <v>6.4268893844746794E-2</v>
      </c>
      <c r="N3962" s="1" t="s">
        <v>29</v>
      </c>
      <c r="O3962" s="4">
        <f t="shared" si="61"/>
        <v>0</v>
      </c>
    </row>
    <row r="3963" spans="1:15">
      <c r="A3963" s="1" t="s">
        <v>4003</v>
      </c>
      <c r="B3963" s="2">
        <v>44683</v>
      </c>
      <c r="C3963" s="13" t="str">
        <f>TEXT(bbdd_Social_Media_Trends[[#This Row],[Post_Date]],"aaaa-mm")</f>
        <v>2022-05</v>
      </c>
      <c r="D3963" s="1" t="s">
        <v>27</v>
      </c>
      <c r="E3963" s="1" t="s">
        <v>52</v>
      </c>
      <c r="F3963" s="1" t="s">
        <v>14</v>
      </c>
      <c r="G3963" s="1" t="s">
        <v>50</v>
      </c>
      <c r="H3963">
        <v>2980877</v>
      </c>
      <c r="I3963">
        <v>460881</v>
      </c>
      <c r="J3963">
        <v>87021</v>
      </c>
      <c r="K3963">
        <v>98</v>
      </c>
      <c r="L3963">
        <f>bbdd_Social_Media_Trends[[#This Row],[Likes]]+bbdd_Social_Media_Trends[[#This Row],[Shares]]+bbdd_Social_Media_Trends[[#This Row],[Comments]]</f>
        <v>548000</v>
      </c>
      <c r="M3963">
        <f>bbdd_Social_Media_Trends[[#This Row],[Interactions]]/bbdd_Social_Media_Trends[[#This Row],[Views]]</f>
        <v>0.1838385146384772</v>
      </c>
      <c r="N3963" s="1" t="s">
        <v>22</v>
      </c>
      <c r="O3963" s="4">
        <f t="shared" si="61"/>
        <v>0</v>
      </c>
    </row>
    <row r="3964" spans="1:15">
      <c r="A3964" s="1" t="s">
        <v>4004</v>
      </c>
      <c r="B3964" s="2">
        <v>44835</v>
      </c>
      <c r="C3964" s="13" t="str">
        <f>TEXT(bbdd_Social_Media_Trends[[#This Row],[Post_Date]],"aaaa-mm")</f>
        <v>2022-10</v>
      </c>
      <c r="D3964" s="1" t="s">
        <v>12</v>
      </c>
      <c r="E3964" s="1" t="s">
        <v>13</v>
      </c>
      <c r="F3964" s="1" t="s">
        <v>20</v>
      </c>
      <c r="G3964" s="1" t="s">
        <v>21</v>
      </c>
      <c r="H3964">
        <v>2429444</v>
      </c>
      <c r="I3964">
        <v>73347</v>
      </c>
      <c r="J3964">
        <v>34856</v>
      </c>
      <c r="K3964">
        <v>10627</v>
      </c>
      <c r="L3964">
        <f>bbdd_Social_Media_Trends[[#This Row],[Likes]]+bbdd_Social_Media_Trends[[#This Row],[Shares]]+bbdd_Social_Media_Trends[[#This Row],[Comments]]</f>
        <v>118830</v>
      </c>
      <c r="M3964">
        <f>bbdd_Social_Media_Trends[[#This Row],[Interactions]]/bbdd_Social_Media_Trends[[#This Row],[Views]]</f>
        <v>4.8912426053039297E-2</v>
      </c>
      <c r="N3964" s="1" t="s">
        <v>16</v>
      </c>
      <c r="O3964" s="4">
        <f t="shared" si="61"/>
        <v>0</v>
      </c>
    </row>
    <row r="3965" spans="1:15">
      <c r="A3965" s="1" t="s">
        <v>4005</v>
      </c>
      <c r="B3965" s="2">
        <v>44897</v>
      </c>
      <c r="C3965" s="13" t="str">
        <f>TEXT(bbdd_Social_Media_Trends[[#This Row],[Post_Date]],"aaaa-mm")</f>
        <v>2022-12</v>
      </c>
      <c r="D3965" s="1" t="s">
        <v>18</v>
      </c>
      <c r="E3965" s="1" t="s">
        <v>49</v>
      </c>
      <c r="F3965" s="1" t="s">
        <v>20</v>
      </c>
      <c r="G3965" s="1" t="s">
        <v>25</v>
      </c>
      <c r="H3965">
        <v>2561592</v>
      </c>
      <c r="I3965">
        <v>417783</v>
      </c>
      <c r="J3965">
        <v>857</v>
      </c>
      <c r="K3965">
        <v>23063</v>
      </c>
      <c r="L3965">
        <f>bbdd_Social_Media_Trends[[#This Row],[Likes]]+bbdd_Social_Media_Trends[[#This Row],[Shares]]+bbdd_Social_Media_Trends[[#This Row],[Comments]]</f>
        <v>441703</v>
      </c>
      <c r="M3965">
        <f>bbdd_Social_Media_Trends[[#This Row],[Interactions]]/bbdd_Social_Media_Trends[[#This Row],[Views]]</f>
        <v>0.17243300260150718</v>
      </c>
      <c r="N3965" s="1" t="s">
        <v>22</v>
      </c>
      <c r="O3965" s="4">
        <f t="shared" si="61"/>
        <v>0</v>
      </c>
    </row>
    <row r="3966" spans="1:15">
      <c r="A3966" s="1" t="s">
        <v>4006</v>
      </c>
      <c r="B3966" s="2">
        <v>45228</v>
      </c>
      <c r="C3966" s="13" t="str">
        <f>TEXT(bbdd_Social_Media_Trends[[#This Row],[Post_Date]],"aaaa-mm")</f>
        <v>2023-10</v>
      </c>
      <c r="D3966" s="1" t="s">
        <v>24</v>
      </c>
      <c r="E3966" s="1" t="s">
        <v>39</v>
      </c>
      <c r="F3966" s="1" t="s">
        <v>32</v>
      </c>
      <c r="G3966" s="1" t="s">
        <v>60</v>
      </c>
      <c r="H3966">
        <v>2139489</v>
      </c>
      <c r="I3966">
        <v>253501</v>
      </c>
      <c r="J3966">
        <v>29122</v>
      </c>
      <c r="K3966">
        <v>42801</v>
      </c>
      <c r="L3966">
        <f>bbdd_Social_Media_Trends[[#This Row],[Likes]]+bbdd_Social_Media_Trends[[#This Row],[Shares]]+bbdd_Social_Media_Trends[[#This Row],[Comments]]</f>
        <v>325424</v>
      </c>
      <c r="M3966">
        <f>bbdd_Social_Media_Trends[[#This Row],[Interactions]]/bbdd_Social_Media_Trends[[#This Row],[Views]]</f>
        <v>0.15210360978719684</v>
      </c>
      <c r="N3966" s="1" t="s">
        <v>22</v>
      </c>
      <c r="O3966" s="4">
        <f t="shared" si="61"/>
        <v>0</v>
      </c>
    </row>
    <row r="3967" spans="1:15">
      <c r="A3967" s="1" t="s">
        <v>4007</v>
      </c>
      <c r="B3967" s="2">
        <v>44745</v>
      </c>
      <c r="C3967" s="13" t="str">
        <f>TEXT(bbdd_Social_Media_Trends[[#This Row],[Post_Date]],"aaaa-mm")</f>
        <v>2022-07</v>
      </c>
      <c r="D3967" s="1" t="s">
        <v>24</v>
      </c>
      <c r="E3967" s="1" t="s">
        <v>49</v>
      </c>
      <c r="F3967" s="1" t="s">
        <v>47</v>
      </c>
      <c r="G3967" s="1" t="s">
        <v>50</v>
      </c>
      <c r="H3967">
        <v>3304797</v>
      </c>
      <c r="I3967">
        <v>79964</v>
      </c>
      <c r="J3967">
        <v>91333</v>
      </c>
      <c r="K3967">
        <v>16151</v>
      </c>
      <c r="L3967">
        <f>bbdd_Social_Media_Trends[[#This Row],[Likes]]+bbdd_Social_Media_Trends[[#This Row],[Shares]]+bbdd_Social_Media_Trends[[#This Row],[Comments]]</f>
        <v>187448</v>
      </c>
      <c r="M3967">
        <f>bbdd_Social_Media_Trends[[#This Row],[Interactions]]/bbdd_Social_Media_Trends[[#This Row],[Views]]</f>
        <v>5.6719974025636069E-2</v>
      </c>
      <c r="N3967" s="1" t="s">
        <v>16</v>
      </c>
      <c r="O3967" s="4">
        <f t="shared" si="61"/>
        <v>0</v>
      </c>
    </row>
    <row r="3968" spans="1:15">
      <c r="A3968" s="1" t="s">
        <v>4008</v>
      </c>
      <c r="B3968" s="2">
        <v>44927</v>
      </c>
      <c r="C3968" s="13" t="str">
        <f>TEXT(bbdd_Social_Media_Trends[[#This Row],[Post_Date]],"aaaa-mm")</f>
        <v>2023-01</v>
      </c>
      <c r="D3968" s="1" t="s">
        <v>27</v>
      </c>
      <c r="E3968" s="1" t="s">
        <v>13</v>
      </c>
      <c r="F3968" s="1" t="s">
        <v>41</v>
      </c>
      <c r="G3968" s="1" t="s">
        <v>21</v>
      </c>
      <c r="H3968">
        <v>831664</v>
      </c>
      <c r="I3968">
        <v>281099</v>
      </c>
      <c r="J3968">
        <v>74034</v>
      </c>
      <c r="K3968">
        <v>35394</v>
      </c>
      <c r="L3968">
        <f>bbdd_Social_Media_Trends[[#This Row],[Likes]]+bbdd_Social_Media_Trends[[#This Row],[Shares]]+bbdd_Social_Media_Trends[[#This Row],[Comments]]</f>
        <v>390527</v>
      </c>
      <c r="M3968">
        <f>bbdd_Social_Media_Trends[[#This Row],[Interactions]]/bbdd_Social_Media_Trends[[#This Row],[Views]]</f>
        <v>0.46957304873121836</v>
      </c>
      <c r="N3968" s="1" t="s">
        <v>16</v>
      </c>
      <c r="O3968" s="4">
        <f t="shared" si="61"/>
        <v>0</v>
      </c>
    </row>
    <row r="3969" spans="1:15">
      <c r="A3969" s="1" t="s">
        <v>4009</v>
      </c>
      <c r="B3969" s="2">
        <v>44651</v>
      </c>
      <c r="C3969" s="13" t="str">
        <f>TEXT(bbdd_Social_Media_Trends[[#This Row],[Post_Date]],"aaaa-mm")</f>
        <v>2022-03</v>
      </c>
      <c r="D3969" s="1" t="s">
        <v>12</v>
      </c>
      <c r="E3969" s="1" t="s">
        <v>35</v>
      </c>
      <c r="F3969" s="1" t="s">
        <v>47</v>
      </c>
      <c r="G3969" s="1" t="s">
        <v>50</v>
      </c>
      <c r="H3969">
        <v>1896555</v>
      </c>
      <c r="I3969">
        <v>325635</v>
      </c>
      <c r="J3969">
        <v>90256</v>
      </c>
      <c r="K3969">
        <v>42579</v>
      </c>
      <c r="L3969">
        <f>bbdd_Social_Media_Trends[[#This Row],[Likes]]+bbdd_Social_Media_Trends[[#This Row],[Shares]]+bbdd_Social_Media_Trends[[#This Row],[Comments]]</f>
        <v>458470</v>
      </c>
      <c r="M3969">
        <f>bbdd_Social_Media_Trends[[#This Row],[Interactions]]/bbdd_Social_Media_Trends[[#This Row],[Views]]</f>
        <v>0.24173830972473775</v>
      </c>
      <c r="N3969" s="1" t="s">
        <v>22</v>
      </c>
      <c r="O3969" s="4">
        <f t="shared" si="61"/>
        <v>0</v>
      </c>
    </row>
    <row r="3970" spans="1:15">
      <c r="A3970" s="1" t="s">
        <v>4010</v>
      </c>
      <c r="B3970" s="2">
        <v>45024</v>
      </c>
      <c r="C3970" s="13" t="str">
        <f>TEXT(bbdd_Social_Media_Trends[[#This Row],[Post_Date]],"aaaa-mm")</f>
        <v>2023-04</v>
      </c>
      <c r="D3970" s="1" t="s">
        <v>27</v>
      </c>
      <c r="E3970" s="1" t="s">
        <v>46</v>
      </c>
      <c r="F3970" s="1" t="s">
        <v>47</v>
      </c>
      <c r="G3970" s="1" t="s">
        <v>50</v>
      </c>
      <c r="H3970">
        <v>2926180</v>
      </c>
      <c r="I3970">
        <v>224208</v>
      </c>
      <c r="J3970">
        <v>89599</v>
      </c>
      <c r="K3970">
        <v>29486</v>
      </c>
      <c r="L3970">
        <f>bbdd_Social_Media_Trends[[#This Row],[Likes]]+bbdd_Social_Media_Trends[[#This Row],[Shares]]+bbdd_Social_Media_Trends[[#This Row],[Comments]]</f>
        <v>343293</v>
      </c>
      <c r="M3970">
        <f>bbdd_Social_Media_Trends[[#This Row],[Interactions]]/bbdd_Social_Media_Trends[[#This Row],[Views]]</f>
        <v>0.11731779999863302</v>
      </c>
      <c r="N3970" s="1" t="s">
        <v>29</v>
      </c>
      <c r="O3970" s="4">
        <f t="shared" ref="O3970:O4033" si="62">IF(ISERROR(VLOOKUP(A3970,A3971:A8968,1,FALSE)),0, 1)</f>
        <v>0</v>
      </c>
    </row>
    <row r="3971" spans="1:15">
      <c r="A3971" s="1" t="s">
        <v>4011</v>
      </c>
      <c r="B3971" s="2">
        <v>44696</v>
      </c>
      <c r="C3971" s="13" t="str">
        <f>TEXT(bbdd_Social_Media_Trends[[#This Row],[Post_Date]],"aaaa-mm")</f>
        <v>2022-05</v>
      </c>
      <c r="D3971" s="1" t="s">
        <v>18</v>
      </c>
      <c r="E3971" s="1" t="s">
        <v>52</v>
      </c>
      <c r="F3971" s="1" t="s">
        <v>36</v>
      </c>
      <c r="G3971" s="1" t="s">
        <v>44</v>
      </c>
      <c r="H3971">
        <v>3337724</v>
      </c>
      <c r="I3971">
        <v>191570</v>
      </c>
      <c r="J3971">
        <v>71507</v>
      </c>
      <c r="K3971">
        <v>21918</v>
      </c>
      <c r="L3971">
        <f>bbdd_Social_Media_Trends[[#This Row],[Likes]]+bbdd_Social_Media_Trends[[#This Row],[Shares]]+bbdd_Social_Media_Trends[[#This Row],[Comments]]</f>
        <v>284995</v>
      </c>
      <c r="M3971">
        <f>bbdd_Social_Media_Trends[[#This Row],[Interactions]]/bbdd_Social_Media_Trends[[#This Row],[Views]]</f>
        <v>8.5386029521913737E-2</v>
      </c>
      <c r="N3971" s="1" t="s">
        <v>22</v>
      </c>
      <c r="O3971" s="4">
        <f t="shared" si="62"/>
        <v>0</v>
      </c>
    </row>
    <row r="3972" spans="1:15">
      <c r="A3972" s="1" t="s">
        <v>4012</v>
      </c>
      <c r="B3972" s="2">
        <v>44955</v>
      </c>
      <c r="C3972" s="13" t="str">
        <f>TEXT(bbdd_Social_Media_Trends[[#This Row],[Post_Date]],"aaaa-mm")</f>
        <v>2023-01</v>
      </c>
      <c r="D3972" s="1" t="s">
        <v>18</v>
      </c>
      <c r="E3972" s="1" t="s">
        <v>49</v>
      </c>
      <c r="F3972" s="1" t="s">
        <v>36</v>
      </c>
      <c r="G3972" s="1" t="s">
        <v>50</v>
      </c>
      <c r="H3972">
        <v>1767518</v>
      </c>
      <c r="I3972">
        <v>159813</v>
      </c>
      <c r="J3972">
        <v>39987</v>
      </c>
      <c r="K3972">
        <v>10720</v>
      </c>
      <c r="L3972">
        <f>bbdd_Social_Media_Trends[[#This Row],[Likes]]+bbdd_Social_Media_Trends[[#This Row],[Shares]]+bbdd_Social_Media_Trends[[#This Row],[Comments]]</f>
        <v>210520</v>
      </c>
      <c r="M3972">
        <f>bbdd_Social_Media_Trends[[#This Row],[Interactions]]/bbdd_Social_Media_Trends[[#This Row],[Views]]</f>
        <v>0.11910486908761325</v>
      </c>
      <c r="N3972" s="1" t="s">
        <v>29</v>
      </c>
      <c r="O3972" s="4">
        <f t="shared" si="62"/>
        <v>0</v>
      </c>
    </row>
    <row r="3973" spans="1:15">
      <c r="A3973" s="1" t="s">
        <v>4013</v>
      </c>
      <c r="B3973" s="2">
        <v>44788</v>
      </c>
      <c r="C3973" s="13" t="str">
        <f>TEXT(bbdd_Social_Media_Trends[[#This Row],[Post_Date]],"aaaa-mm")</f>
        <v>2022-08</v>
      </c>
      <c r="D3973" s="1" t="s">
        <v>27</v>
      </c>
      <c r="E3973" s="1" t="s">
        <v>46</v>
      </c>
      <c r="F3973" s="1" t="s">
        <v>41</v>
      </c>
      <c r="G3973" s="1" t="s">
        <v>25</v>
      </c>
      <c r="H3973">
        <v>1296974</v>
      </c>
      <c r="I3973">
        <v>92749</v>
      </c>
      <c r="J3973">
        <v>71374</v>
      </c>
      <c r="K3973">
        <v>20625</v>
      </c>
      <c r="L3973">
        <f>bbdd_Social_Media_Trends[[#This Row],[Likes]]+bbdd_Social_Media_Trends[[#This Row],[Shares]]+bbdd_Social_Media_Trends[[#This Row],[Comments]]</f>
        <v>184748</v>
      </c>
      <c r="M3973">
        <f>bbdd_Social_Media_Trends[[#This Row],[Interactions]]/bbdd_Social_Media_Trends[[#This Row],[Views]]</f>
        <v>0.14244541525119239</v>
      </c>
      <c r="N3973" s="1" t="s">
        <v>22</v>
      </c>
      <c r="O3973" s="4">
        <f t="shared" si="62"/>
        <v>0</v>
      </c>
    </row>
    <row r="3974" spans="1:15">
      <c r="A3974" s="1" t="s">
        <v>4014</v>
      </c>
      <c r="B3974" s="2">
        <v>45249</v>
      </c>
      <c r="C3974" s="13" t="str">
        <f>TEXT(bbdd_Social_Media_Trends[[#This Row],[Post_Date]],"aaaa-mm")</f>
        <v>2023-11</v>
      </c>
      <c r="D3974" s="1" t="s">
        <v>24</v>
      </c>
      <c r="E3974" s="1" t="s">
        <v>49</v>
      </c>
      <c r="F3974" s="1" t="s">
        <v>32</v>
      </c>
      <c r="G3974" s="1" t="s">
        <v>60</v>
      </c>
      <c r="H3974">
        <v>3708594</v>
      </c>
      <c r="I3974">
        <v>356699</v>
      </c>
      <c r="J3974">
        <v>58539</v>
      </c>
      <c r="K3974">
        <v>21198</v>
      </c>
      <c r="L3974">
        <f>bbdd_Social_Media_Trends[[#This Row],[Likes]]+bbdd_Social_Media_Trends[[#This Row],[Shares]]+bbdd_Social_Media_Trends[[#This Row],[Comments]]</f>
        <v>436436</v>
      </c>
      <c r="M3974">
        <f>bbdd_Social_Media_Trends[[#This Row],[Interactions]]/bbdd_Social_Media_Trends[[#This Row],[Views]]</f>
        <v>0.11768233459904212</v>
      </c>
      <c r="N3974" s="1" t="s">
        <v>22</v>
      </c>
      <c r="O3974" s="4">
        <f t="shared" si="62"/>
        <v>0</v>
      </c>
    </row>
    <row r="3975" spans="1:15">
      <c r="A3975" s="1" t="s">
        <v>4015</v>
      </c>
      <c r="B3975" s="2">
        <v>45181</v>
      </c>
      <c r="C3975" s="13" t="str">
        <f>TEXT(bbdd_Social_Media_Trends[[#This Row],[Post_Date]],"aaaa-mm")</f>
        <v>2023-09</v>
      </c>
      <c r="D3975" s="1" t="s">
        <v>24</v>
      </c>
      <c r="E3975" s="1" t="s">
        <v>19</v>
      </c>
      <c r="F3975" s="1" t="s">
        <v>32</v>
      </c>
      <c r="G3975" s="1" t="s">
        <v>60</v>
      </c>
      <c r="H3975">
        <v>2599117</v>
      </c>
      <c r="I3975">
        <v>475173</v>
      </c>
      <c r="J3975">
        <v>74585</v>
      </c>
      <c r="K3975">
        <v>31898</v>
      </c>
      <c r="L3975">
        <f>bbdd_Social_Media_Trends[[#This Row],[Likes]]+bbdd_Social_Media_Trends[[#This Row],[Shares]]+bbdd_Social_Media_Trends[[#This Row],[Comments]]</f>
        <v>581656</v>
      </c>
      <c r="M3975">
        <f>bbdd_Social_Media_Trends[[#This Row],[Interactions]]/bbdd_Social_Media_Trends[[#This Row],[Views]]</f>
        <v>0.22378984862936144</v>
      </c>
      <c r="N3975" s="1" t="s">
        <v>16</v>
      </c>
      <c r="O3975" s="4">
        <f t="shared" si="62"/>
        <v>0</v>
      </c>
    </row>
    <row r="3976" spans="1:15">
      <c r="A3976" s="1" t="s">
        <v>4016</v>
      </c>
      <c r="B3976" s="2">
        <v>44814</v>
      </c>
      <c r="C3976" s="13" t="str">
        <f>TEXT(bbdd_Social_Media_Trends[[#This Row],[Post_Date]],"aaaa-mm")</f>
        <v>2022-09</v>
      </c>
      <c r="D3976" s="1" t="s">
        <v>12</v>
      </c>
      <c r="E3976" s="1" t="s">
        <v>13</v>
      </c>
      <c r="F3976" s="1" t="s">
        <v>36</v>
      </c>
      <c r="G3976" s="1" t="s">
        <v>28</v>
      </c>
      <c r="H3976">
        <v>1823238</v>
      </c>
      <c r="I3976">
        <v>494324</v>
      </c>
      <c r="J3976">
        <v>85923</v>
      </c>
      <c r="K3976">
        <v>40077</v>
      </c>
      <c r="L3976">
        <f>bbdd_Social_Media_Trends[[#This Row],[Likes]]+bbdd_Social_Media_Trends[[#This Row],[Shares]]+bbdd_Social_Media_Trends[[#This Row],[Comments]]</f>
        <v>620324</v>
      </c>
      <c r="M3976">
        <f>bbdd_Social_Media_Trends[[#This Row],[Interactions]]/bbdd_Social_Media_Trends[[#This Row],[Views]]</f>
        <v>0.34023204869578189</v>
      </c>
      <c r="N3976" s="1" t="s">
        <v>22</v>
      </c>
      <c r="O3976" s="4">
        <f t="shared" si="62"/>
        <v>0</v>
      </c>
    </row>
    <row r="3977" spans="1:15">
      <c r="A3977" s="1" t="s">
        <v>4017</v>
      </c>
      <c r="B3977" s="2">
        <v>44799</v>
      </c>
      <c r="C3977" s="13" t="str">
        <f>TEXT(bbdd_Social_Media_Trends[[#This Row],[Post_Date]],"aaaa-mm")</f>
        <v>2022-08</v>
      </c>
      <c r="D3977" s="1" t="s">
        <v>12</v>
      </c>
      <c r="E3977" s="1" t="s">
        <v>57</v>
      </c>
      <c r="F3977" s="1" t="s">
        <v>14</v>
      </c>
      <c r="G3977" s="1" t="s">
        <v>44</v>
      </c>
      <c r="H3977">
        <v>1600077</v>
      </c>
      <c r="I3977">
        <v>129716</v>
      </c>
      <c r="J3977">
        <v>2790</v>
      </c>
      <c r="K3977">
        <v>14896</v>
      </c>
      <c r="L3977">
        <f>bbdd_Social_Media_Trends[[#This Row],[Likes]]+bbdd_Social_Media_Trends[[#This Row],[Shares]]+bbdd_Social_Media_Trends[[#This Row],[Comments]]</f>
        <v>147402</v>
      </c>
      <c r="M3977">
        <f>bbdd_Social_Media_Trends[[#This Row],[Interactions]]/bbdd_Social_Media_Trends[[#This Row],[Views]]</f>
        <v>9.2121816637574322E-2</v>
      </c>
      <c r="N3977" s="1" t="s">
        <v>29</v>
      </c>
      <c r="O3977" s="4">
        <f t="shared" si="62"/>
        <v>0</v>
      </c>
    </row>
    <row r="3978" spans="1:15">
      <c r="A3978" s="1" t="s">
        <v>4018</v>
      </c>
      <c r="B3978" s="2">
        <v>44819</v>
      </c>
      <c r="C3978" s="13" t="str">
        <f>TEXT(bbdd_Social_Media_Trends[[#This Row],[Post_Date]],"aaaa-mm")</f>
        <v>2022-09</v>
      </c>
      <c r="D3978" s="1" t="s">
        <v>24</v>
      </c>
      <c r="E3978" s="1" t="s">
        <v>39</v>
      </c>
      <c r="F3978" s="1" t="s">
        <v>36</v>
      </c>
      <c r="G3978" s="1" t="s">
        <v>28</v>
      </c>
      <c r="H3978">
        <v>4518205</v>
      </c>
      <c r="I3978">
        <v>36025</v>
      </c>
      <c r="J3978">
        <v>67055</v>
      </c>
      <c r="K3978">
        <v>4213</v>
      </c>
      <c r="L3978">
        <f>bbdd_Social_Media_Trends[[#This Row],[Likes]]+bbdd_Social_Media_Trends[[#This Row],[Shares]]+bbdd_Social_Media_Trends[[#This Row],[Comments]]</f>
        <v>107293</v>
      </c>
      <c r="M3978">
        <f>bbdd_Social_Media_Trends[[#This Row],[Interactions]]/bbdd_Social_Media_Trends[[#This Row],[Views]]</f>
        <v>2.3746819810079447E-2</v>
      </c>
      <c r="N3978" s="1" t="s">
        <v>22</v>
      </c>
      <c r="O3978" s="4">
        <f t="shared" si="62"/>
        <v>0</v>
      </c>
    </row>
    <row r="3979" spans="1:15">
      <c r="A3979" s="1" t="s">
        <v>4019</v>
      </c>
      <c r="B3979" s="2">
        <v>45083</v>
      </c>
      <c r="C3979" s="13" t="str">
        <f>TEXT(bbdd_Social_Media_Trends[[#This Row],[Post_Date]],"aaaa-mm")</f>
        <v>2023-06</v>
      </c>
      <c r="D3979" s="1" t="s">
        <v>12</v>
      </c>
      <c r="E3979" s="1" t="s">
        <v>57</v>
      </c>
      <c r="F3979" s="1" t="s">
        <v>47</v>
      </c>
      <c r="G3979" s="1" t="s">
        <v>15</v>
      </c>
      <c r="H3979">
        <v>3675898</v>
      </c>
      <c r="I3979">
        <v>424882</v>
      </c>
      <c r="J3979">
        <v>5868</v>
      </c>
      <c r="K3979">
        <v>47233</v>
      </c>
      <c r="L3979">
        <f>bbdd_Social_Media_Trends[[#This Row],[Likes]]+bbdd_Social_Media_Trends[[#This Row],[Shares]]+bbdd_Social_Media_Trends[[#This Row],[Comments]]</f>
        <v>477983</v>
      </c>
      <c r="M3979">
        <f>bbdd_Social_Media_Trends[[#This Row],[Interactions]]/bbdd_Social_Media_Trends[[#This Row],[Views]]</f>
        <v>0.13003162764581608</v>
      </c>
      <c r="N3979" s="1" t="s">
        <v>22</v>
      </c>
      <c r="O3979" s="4">
        <f t="shared" si="62"/>
        <v>0</v>
      </c>
    </row>
    <row r="3980" spans="1:15">
      <c r="A3980" s="1" t="s">
        <v>4020</v>
      </c>
      <c r="B3980" s="2">
        <v>44726</v>
      </c>
      <c r="C3980" s="13" t="str">
        <f>TEXT(bbdd_Social_Media_Trends[[#This Row],[Post_Date]],"aaaa-mm")</f>
        <v>2022-06</v>
      </c>
      <c r="D3980" s="1" t="s">
        <v>27</v>
      </c>
      <c r="E3980" s="1" t="s">
        <v>19</v>
      </c>
      <c r="F3980" s="1" t="s">
        <v>32</v>
      </c>
      <c r="G3980" s="1" t="s">
        <v>50</v>
      </c>
      <c r="H3980">
        <v>1693131</v>
      </c>
      <c r="I3980">
        <v>46838</v>
      </c>
      <c r="J3980">
        <v>16010</v>
      </c>
      <c r="K3980">
        <v>46321</v>
      </c>
      <c r="L3980">
        <f>bbdd_Social_Media_Trends[[#This Row],[Likes]]+bbdd_Social_Media_Trends[[#This Row],[Shares]]+bbdd_Social_Media_Trends[[#This Row],[Comments]]</f>
        <v>109169</v>
      </c>
      <c r="M3980">
        <f>bbdd_Social_Media_Trends[[#This Row],[Interactions]]/bbdd_Social_Media_Trends[[#This Row],[Views]]</f>
        <v>6.4477586199768358E-2</v>
      </c>
      <c r="N3980" s="1" t="s">
        <v>22</v>
      </c>
      <c r="O3980" s="4">
        <f t="shared" si="62"/>
        <v>0</v>
      </c>
    </row>
    <row r="3981" spans="1:15">
      <c r="A3981" s="1" t="s">
        <v>4021</v>
      </c>
      <c r="B3981" s="2">
        <v>45109</v>
      </c>
      <c r="C3981" s="13" t="str">
        <f>TEXT(bbdd_Social_Media_Trends[[#This Row],[Post_Date]],"aaaa-mm")</f>
        <v>2023-07</v>
      </c>
      <c r="D3981" s="1" t="s">
        <v>24</v>
      </c>
      <c r="E3981" s="1" t="s">
        <v>46</v>
      </c>
      <c r="F3981" s="1" t="s">
        <v>36</v>
      </c>
      <c r="G3981" s="1" t="s">
        <v>37</v>
      </c>
      <c r="H3981">
        <v>440358</v>
      </c>
      <c r="I3981">
        <v>161015</v>
      </c>
      <c r="J3981">
        <v>16528</v>
      </c>
      <c r="K3981">
        <v>37265</v>
      </c>
      <c r="L3981">
        <f>bbdd_Social_Media_Trends[[#This Row],[Likes]]+bbdd_Social_Media_Trends[[#This Row],[Shares]]+bbdd_Social_Media_Trends[[#This Row],[Comments]]</f>
        <v>214808</v>
      </c>
      <c r="M3981">
        <f>bbdd_Social_Media_Trends[[#This Row],[Interactions]]/bbdd_Social_Media_Trends[[#This Row],[Views]]</f>
        <v>0.48780310565494439</v>
      </c>
      <c r="N3981" s="1" t="s">
        <v>22</v>
      </c>
      <c r="O3981" s="4">
        <f t="shared" si="62"/>
        <v>0</v>
      </c>
    </row>
    <row r="3982" spans="1:15">
      <c r="A3982" s="1" t="s">
        <v>4022</v>
      </c>
      <c r="B3982" s="2">
        <v>44659</v>
      </c>
      <c r="C3982" s="13" t="str">
        <f>TEXT(bbdd_Social_Media_Trends[[#This Row],[Post_Date]],"aaaa-mm")</f>
        <v>2022-04</v>
      </c>
      <c r="D3982" s="1" t="s">
        <v>24</v>
      </c>
      <c r="E3982" s="1" t="s">
        <v>13</v>
      </c>
      <c r="F3982" s="1" t="s">
        <v>47</v>
      </c>
      <c r="G3982" s="1" t="s">
        <v>60</v>
      </c>
      <c r="H3982">
        <v>4332749</v>
      </c>
      <c r="I3982">
        <v>174493</v>
      </c>
      <c r="J3982">
        <v>80245</v>
      </c>
      <c r="K3982">
        <v>4174</v>
      </c>
      <c r="L3982">
        <f>bbdd_Social_Media_Trends[[#This Row],[Likes]]+bbdd_Social_Media_Trends[[#This Row],[Shares]]+bbdd_Social_Media_Trends[[#This Row],[Comments]]</f>
        <v>258912</v>
      </c>
      <c r="M3982">
        <f>bbdd_Social_Media_Trends[[#This Row],[Interactions]]/bbdd_Social_Media_Trends[[#This Row],[Views]]</f>
        <v>5.9756981075986634E-2</v>
      </c>
      <c r="N3982" s="1" t="s">
        <v>29</v>
      </c>
      <c r="O3982" s="4">
        <f t="shared" si="62"/>
        <v>0</v>
      </c>
    </row>
    <row r="3983" spans="1:15">
      <c r="A3983" s="1" t="s">
        <v>4023</v>
      </c>
      <c r="B3983" s="2">
        <v>44917</v>
      </c>
      <c r="C3983" s="13" t="str">
        <f>TEXT(bbdd_Social_Media_Trends[[#This Row],[Post_Date]],"aaaa-mm")</f>
        <v>2022-12</v>
      </c>
      <c r="D3983" s="1" t="s">
        <v>24</v>
      </c>
      <c r="E3983" s="1" t="s">
        <v>46</v>
      </c>
      <c r="F3983" s="1" t="s">
        <v>32</v>
      </c>
      <c r="G3983" s="1" t="s">
        <v>50</v>
      </c>
      <c r="H3983">
        <v>1776924</v>
      </c>
      <c r="I3983">
        <v>72352</v>
      </c>
      <c r="J3983">
        <v>86364</v>
      </c>
      <c r="K3983">
        <v>20563</v>
      </c>
      <c r="L3983">
        <f>bbdd_Social_Media_Trends[[#This Row],[Likes]]+bbdd_Social_Media_Trends[[#This Row],[Shares]]+bbdd_Social_Media_Trends[[#This Row],[Comments]]</f>
        <v>179279</v>
      </c>
      <c r="M3983">
        <f>bbdd_Social_Media_Trends[[#This Row],[Interactions]]/bbdd_Social_Media_Trends[[#This Row],[Views]]</f>
        <v>0.10089289131105213</v>
      </c>
      <c r="N3983" s="1" t="s">
        <v>29</v>
      </c>
      <c r="O3983" s="4">
        <f t="shared" si="62"/>
        <v>0</v>
      </c>
    </row>
    <row r="3984" spans="1:15">
      <c r="A3984" s="1" t="s">
        <v>4024</v>
      </c>
      <c r="B3984" s="2">
        <v>44679</v>
      </c>
      <c r="C3984" s="13" t="str">
        <f>TEXT(bbdd_Social_Media_Trends[[#This Row],[Post_Date]],"aaaa-mm")</f>
        <v>2022-04</v>
      </c>
      <c r="D3984" s="1" t="s">
        <v>18</v>
      </c>
      <c r="E3984" s="1" t="s">
        <v>49</v>
      </c>
      <c r="F3984" s="1" t="s">
        <v>41</v>
      </c>
      <c r="G3984" s="1" t="s">
        <v>50</v>
      </c>
      <c r="H3984">
        <v>4388298</v>
      </c>
      <c r="I3984">
        <v>330555</v>
      </c>
      <c r="J3984">
        <v>48407</v>
      </c>
      <c r="K3984">
        <v>35648</v>
      </c>
      <c r="L3984">
        <f>bbdd_Social_Media_Trends[[#This Row],[Likes]]+bbdd_Social_Media_Trends[[#This Row],[Shares]]+bbdd_Social_Media_Trends[[#This Row],[Comments]]</f>
        <v>414610</v>
      </c>
      <c r="M3984">
        <f>bbdd_Social_Media_Trends[[#This Row],[Interactions]]/bbdd_Social_Media_Trends[[#This Row],[Views]]</f>
        <v>9.4480821493891254E-2</v>
      </c>
      <c r="N3984" s="1" t="s">
        <v>16</v>
      </c>
      <c r="O3984" s="4">
        <f t="shared" si="62"/>
        <v>0</v>
      </c>
    </row>
    <row r="3985" spans="1:15">
      <c r="A3985" s="1" t="s">
        <v>4025</v>
      </c>
      <c r="B3985" s="2">
        <v>44719</v>
      </c>
      <c r="C3985" s="13" t="str">
        <f>TEXT(bbdd_Social_Media_Trends[[#This Row],[Post_Date]],"aaaa-mm")</f>
        <v>2022-06</v>
      </c>
      <c r="D3985" s="1" t="s">
        <v>12</v>
      </c>
      <c r="E3985" s="1" t="s">
        <v>46</v>
      </c>
      <c r="F3985" s="1" t="s">
        <v>32</v>
      </c>
      <c r="G3985" s="1" t="s">
        <v>44</v>
      </c>
      <c r="H3985">
        <v>2882534</v>
      </c>
      <c r="I3985">
        <v>185167</v>
      </c>
      <c r="J3985">
        <v>90764</v>
      </c>
      <c r="K3985">
        <v>24019</v>
      </c>
      <c r="L3985">
        <f>bbdd_Social_Media_Trends[[#This Row],[Likes]]+bbdd_Social_Media_Trends[[#This Row],[Shares]]+bbdd_Social_Media_Trends[[#This Row],[Comments]]</f>
        <v>299950</v>
      </c>
      <c r="M3985">
        <f>bbdd_Social_Media_Trends[[#This Row],[Interactions]]/bbdd_Social_Media_Trends[[#This Row],[Views]]</f>
        <v>0.10405774918873463</v>
      </c>
      <c r="N3985" s="1" t="s">
        <v>29</v>
      </c>
      <c r="O3985" s="4">
        <f t="shared" si="62"/>
        <v>0</v>
      </c>
    </row>
    <row r="3986" spans="1:15">
      <c r="A3986" s="1" t="s">
        <v>4026</v>
      </c>
      <c r="B3986" s="2">
        <v>44892</v>
      </c>
      <c r="C3986" s="13" t="str">
        <f>TEXT(bbdd_Social_Media_Trends[[#This Row],[Post_Date]],"aaaa-mm")</f>
        <v>2022-11</v>
      </c>
      <c r="D3986" s="1" t="s">
        <v>27</v>
      </c>
      <c r="E3986" s="1" t="s">
        <v>46</v>
      </c>
      <c r="F3986" s="1" t="s">
        <v>20</v>
      </c>
      <c r="G3986" s="1" t="s">
        <v>28</v>
      </c>
      <c r="H3986">
        <v>2412512</v>
      </c>
      <c r="I3986">
        <v>455400</v>
      </c>
      <c r="J3986">
        <v>49741</v>
      </c>
      <c r="K3986">
        <v>46703</v>
      </c>
      <c r="L3986">
        <f>bbdd_Social_Media_Trends[[#This Row],[Likes]]+bbdd_Social_Media_Trends[[#This Row],[Shares]]+bbdd_Social_Media_Trends[[#This Row],[Comments]]</f>
        <v>551844</v>
      </c>
      <c r="M3986">
        <f>bbdd_Social_Media_Trends[[#This Row],[Interactions]]/bbdd_Social_Media_Trends[[#This Row],[Views]]</f>
        <v>0.22874248915653062</v>
      </c>
      <c r="N3986" s="1" t="s">
        <v>16</v>
      </c>
      <c r="O3986" s="4">
        <f t="shared" si="62"/>
        <v>0</v>
      </c>
    </row>
    <row r="3987" spans="1:15">
      <c r="A3987" s="1" t="s">
        <v>4027</v>
      </c>
      <c r="B3987" s="2">
        <v>45243</v>
      </c>
      <c r="C3987" s="13" t="str">
        <f>TEXT(bbdd_Social_Media_Trends[[#This Row],[Post_Date]],"aaaa-mm")</f>
        <v>2023-11</v>
      </c>
      <c r="D3987" s="1" t="s">
        <v>27</v>
      </c>
      <c r="E3987" s="1" t="s">
        <v>46</v>
      </c>
      <c r="F3987" s="1" t="s">
        <v>41</v>
      </c>
      <c r="G3987" s="1" t="s">
        <v>25</v>
      </c>
      <c r="H3987">
        <v>1550445</v>
      </c>
      <c r="I3987">
        <v>472372</v>
      </c>
      <c r="J3987">
        <v>85121</v>
      </c>
      <c r="K3987">
        <v>11599</v>
      </c>
      <c r="L3987">
        <f>bbdd_Social_Media_Trends[[#This Row],[Likes]]+bbdd_Social_Media_Trends[[#This Row],[Shares]]+bbdd_Social_Media_Trends[[#This Row],[Comments]]</f>
        <v>569092</v>
      </c>
      <c r="M3987">
        <f>bbdd_Social_Media_Trends[[#This Row],[Interactions]]/bbdd_Social_Media_Trends[[#This Row],[Views]]</f>
        <v>0.36705074994598325</v>
      </c>
      <c r="N3987" s="1" t="s">
        <v>22</v>
      </c>
      <c r="O3987" s="4">
        <f t="shared" si="62"/>
        <v>0</v>
      </c>
    </row>
    <row r="3988" spans="1:15">
      <c r="A3988" s="1" t="s">
        <v>4028</v>
      </c>
      <c r="B3988" s="2">
        <v>45181</v>
      </c>
      <c r="C3988" s="13" t="str">
        <f>TEXT(bbdd_Social_Media_Trends[[#This Row],[Post_Date]],"aaaa-mm")</f>
        <v>2023-09</v>
      </c>
      <c r="D3988" s="1" t="s">
        <v>27</v>
      </c>
      <c r="E3988" s="1" t="s">
        <v>35</v>
      </c>
      <c r="F3988" s="1" t="s">
        <v>32</v>
      </c>
      <c r="G3988" s="1" t="s">
        <v>37</v>
      </c>
      <c r="H3988">
        <v>3985203</v>
      </c>
      <c r="I3988">
        <v>968</v>
      </c>
      <c r="J3988">
        <v>67956</v>
      </c>
      <c r="K3988">
        <v>3471</v>
      </c>
      <c r="L3988">
        <f>bbdd_Social_Media_Trends[[#This Row],[Likes]]+bbdd_Social_Media_Trends[[#This Row],[Shares]]+bbdd_Social_Media_Trends[[#This Row],[Comments]]</f>
        <v>72395</v>
      </c>
      <c r="M3988">
        <f>bbdd_Social_Media_Trends[[#This Row],[Interactions]]/bbdd_Social_Media_Trends[[#This Row],[Views]]</f>
        <v>1.8165950391987561E-2</v>
      </c>
      <c r="N3988" s="1" t="s">
        <v>22</v>
      </c>
      <c r="O3988" s="4">
        <f t="shared" si="62"/>
        <v>0</v>
      </c>
    </row>
    <row r="3989" spans="1:15">
      <c r="A3989" s="1" t="s">
        <v>4029</v>
      </c>
      <c r="B3989" s="2">
        <v>45046</v>
      </c>
      <c r="C3989" s="13" t="str">
        <f>TEXT(bbdd_Social_Media_Trends[[#This Row],[Post_Date]],"aaaa-mm")</f>
        <v>2023-04</v>
      </c>
      <c r="D3989" s="1" t="s">
        <v>27</v>
      </c>
      <c r="E3989" s="1" t="s">
        <v>46</v>
      </c>
      <c r="F3989" s="1" t="s">
        <v>36</v>
      </c>
      <c r="G3989" s="1" t="s">
        <v>37</v>
      </c>
      <c r="H3989">
        <v>3906230</v>
      </c>
      <c r="I3989">
        <v>212115</v>
      </c>
      <c r="J3989">
        <v>8663</v>
      </c>
      <c r="K3989">
        <v>32728</v>
      </c>
      <c r="L3989">
        <f>bbdd_Social_Media_Trends[[#This Row],[Likes]]+bbdd_Social_Media_Trends[[#This Row],[Shares]]+bbdd_Social_Media_Trends[[#This Row],[Comments]]</f>
        <v>253506</v>
      </c>
      <c r="M3989">
        <f>bbdd_Social_Media_Trends[[#This Row],[Interactions]]/bbdd_Social_Media_Trends[[#This Row],[Views]]</f>
        <v>6.4897868277085574E-2</v>
      </c>
      <c r="N3989" s="1" t="s">
        <v>29</v>
      </c>
      <c r="O3989" s="4">
        <f t="shared" si="62"/>
        <v>0</v>
      </c>
    </row>
    <row r="3990" spans="1:15">
      <c r="A3990" s="1" t="s">
        <v>4030</v>
      </c>
      <c r="B3990" s="2">
        <v>45104</v>
      </c>
      <c r="C3990" s="13" t="str">
        <f>TEXT(bbdd_Social_Media_Trends[[#This Row],[Post_Date]],"aaaa-mm")</f>
        <v>2023-06</v>
      </c>
      <c r="D3990" s="1" t="s">
        <v>24</v>
      </c>
      <c r="E3990" s="1" t="s">
        <v>59</v>
      </c>
      <c r="F3990" s="1" t="s">
        <v>47</v>
      </c>
      <c r="G3990" s="1" t="s">
        <v>28</v>
      </c>
      <c r="H3990">
        <v>1945337</v>
      </c>
      <c r="I3990">
        <v>66807</v>
      </c>
      <c r="J3990">
        <v>22816</v>
      </c>
      <c r="K3990">
        <v>37103</v>
      </c>
      <c r="L3990">
        <f>bbdd_Social_Media_Trends[[#This Row],[Likes]]+bbdd_Social_Media_Trends[[#This Row],[Shares]]+bbdd_Social_Media_Trends[[#This Row],[Comments]]</f>
        <v>126726</v>
      </c>
      <c r="M3990">
        <f>bbdd_Social_Media_Trends[[#This Row],[Interactions]]/bbdd_Social_Media_Trends[[#This Row],[Views]]</f>
        <v>6.5143468715189196E-2</v>
      </c>
      <c r="N3990" s="1" t="s">
        <v>16</v>
      </c>
      <c r="O3990" s="4">
        <f t="shared" si="62"/>
        <v>0</v>
      </c>
    </row>
    <row r="3991" spans="1:15">
      <c r="A3991" s="1" t="s">
        <v>4031</v>
      </c>
      <c r="B3991" s="2">
        <v>44775</v>
      </c>
      <c r="C3991" s="13" t="str">
        <f>TEXT(bbdd_Social_Media_Trends[[#This Row],[Post_Date]],"aaaa-mm")</f>
        <v>2022-08</v>
      </c>
      <c r="D3991" s="1" t="s">
        <v>12</v>
      </c>
      <c r="E3991" s="1" t="s">
        <v>46</v>
      </c>
      <c r="F3991" s="1" t="s">
        <v>32</v>
      </c>
      <c r="G3991" s="1" t="s">
        <v>28</v>
      </c>
      <c r="H3991">
        <v>2238529</v>
      </c>
      <c r="I3991">
        <v>13461</v>
      </c>
      <c r="J3991">
        <v>7839</v>
      </c>
      <c r="K3991">
        <v>12119</v>
      </c>
      <c r="L3991">
        <f>bbdd_Social_Media_Trends[[#This Row],[Likes]]+bbdd_Social_Media_Trends[[#This Row],[Shares]]+bbdd_Social_Media_Trends[[#This Row],[Comments]]</f>
        <v>33419</v>
      </c>
      <c r="M3991">
        <f>bbdd_Social_Media_Trends[[#This Row],[Interactions]]/bbdd_Social_Media_Trends[[#This Row],[Views]]</f>
        <v>1.492900024971756E-2</v>
      </c>
      <c r="N3991" s="1" t="s">
        <v>29</v>
      </c>
      <c r="O3991" s="4">
        <f t="shared" si="62"/>
        <v>0</v>
      </c>
    </row>
    <row r="3992" spans="1:15">
      <c r="A3992" s="1" t="s">
        <v>4032</v>
      </c>
      <c r="B3992" s="2">
        <v>44575</v>
      </c>
      <c r="C3992" s="13" t="str">
        <f>TEXT(bbdd_Social_Media_Trends[[#This Row],[Post_Date]],"aaaa-mm")</f>
        <v>2022-01</v>
      </c>
      <c r="D3992" s="1" t="s">
        <v>27</v>
      </c>
      <c r="E3992" s="1" t="s">
        <v>59</v>
      </c>
      <c r="F3992" s="1" t="s">
        <v>20</v>
      </c>
      <c r="G3992" s="1" t="s">
        <v>37</v>
      </c>
      <c r="H3992">
        <v>1185769</v>
      </c>
      <c r="I3992">
        <v>77172</v>
      </c>
      <c r="J3992">
        <v>70940</v>
      </c>
      <c r="K3992">
        <v>21826</v>
      </c>
      <c r="L3992">
        <f>bbdd_Social_Media_Trends[[#This Row],[Likes]]+bbdd_Social_Media_Trends[[#This Row],[Shares]]+bbdd_Social_Media_Trends[[#This Row],[Comments]]</f>
        <v>169938</v>
      </c>
      <c r="M3992">
        <f>bbdd_Social_Media_Trends[[#This Row],[Interactions]]/bbdd_Social_Media_Trends[[#This Row],[Views]]</f>
        <v>0.14331459162788029</v>
      </c>
      <c r="N3992" s="1" t="s">
        <v>29</v>
      </c>
      <c r="O3992" s="4">
        <f t="shared" si="62"/>
        <v>0</v>
      </c>
    </row>
    <row r="3993" spans="1:15">
      <c r="A3993" s="1" t="s">
        <v>4033</v>
      </c>
      <c r="B3993" s="2">
        <v>44721</v>
      </c>
      <c r="C3993" s="13" t="str">
        <f>TEXT(bbdd_Social_Media_Trends[[#This Row],[Post_Date]],"aaaa-mm")</f>
        <v>2022-06</v>
      </c>
      <c r="D3993" s="1" t="s">
        <v>12</v>
      </c>
      <c r="E3993" s="1" t="s">
        <v>19</v>
      </c>
      <c r="F3993" s="1" t="s">
        <v>32</v>
      </c>
      <c r="G3993" s="1" t="s">
        <v>44</v>
      </c>
      <c r="H3993">
        <v>273295</v>
      </c>
      <c r="I3993">
        <v>216531</v>
      </c>
      <c r="J3993">
        <v>53482</v>
      </c>
      <c r="K3993">
        <v>21529</v>
      </c>
      <c r="L3993">
        <f>bbdd_Social_Media_Trends[[#This Row],[Likes]]+bbdd_Social_Media_Trends[[#This Row],[Shares]]+bbdd_Social_Media_Trends[[#This Row],[Comments]]</f>
        <v>291542</v>
      </c>
      <c r="M3993">
        <f>bbdd_Social_Media_Trends[[#This Row],[Interactions]]/bbdd_Social_Media_Trends[[#This Row],[Views]]</f>
        <v>1.066766680693024</v>
      </c>
      <c r="N3993" s="1" t="s">
        <v>29</v>
      </c>
      <c r="O3993" s="4">
        <f t="shared" si="62"/>
        <v>0</v>
      </c>
    </row>
    <row r="3994" spans="1:15">
      <c r="A3994" s="1" t="s">
        <v>4034</v>
      </c>
      <c r="B3994" s="2">
        <v>44589</v>
      </c>
      <c r="C3994" s="13" t="str">
        <f>TEXT(bbdd_Social_Media_Trends[[#This Row],[Post_Date]],"aaaa-mm")</f>
        <v>2022-01</v>
      </c>
      <c r="D3994" s="1" t="s">
        <v>24</v>
      </c>
      <c r="E3994" s="1" t="s">
        <v>52</v>
      </c>
      <c r="F3994" s="1" t="s">
        <v>32</v>
      </c>
      <c r="G3994" s="1" t="s">
        <v>21</v>
      </c>
      <c r="H3994">
        <v>1671364</v>
      </c>
      <c r="I3994">
        <v>127067</v>
      </c>
      <c r="J3994">
        <v>2495</v>
      </c>
      <c r="K3994">
        <v>5413</v>
      </c>
      <c r="L3994">
        <f>bbdd_Social_Media_Trends[[#This Row],[Likes]]+bbdd_Social_Media_Trends[[#This Row],[Shares]]+bbdd_Social_Media_Trends[[#This Row],[Comments]]</f>
        <v>134975</v>
      </c>
      <c r="M3994">
        <f>bbdd_Social_Media_Trends[[#This Row],[Interactions]]/bbdd_Social_Media_Trends[[#This Row],[Views]]</f>
        <v>8.0757393362547003E-2</v>
      </c>
      <c r="N3994" s="1" t="s">
        <v>29</v>
      </c>
      <c r="O3994" s="4">
        <f t="shared" si="62"/>
        <v>0</v>
      </c>
    </row>
    <row r="3995" spans="1:15">
      <c r="A3995" s="1" t="s">
        <v>4035</v>
      </c>
      <c r="B3995" s="2">
        <v>44712</v>
      </c>
      <c r="C3995" s="13" t="str">
        <f>TEXT(bbdd_Social_Media_Trends[[#This Row],[Post_Date]],"aaaa-mm")</f>
        <v>2022-05</v>
      </c>
      <c r="D3995" s="1" t="s">
        <v>24</v>
      </c>
      <c r="E3995" s="1" t="s">
        <v>46</v>
      </c>
      <c r="F3995" s="1" t="s">
        <v>14</v>
      </c>
      <c r="G3995" s="1" t="s">
        <v>21</v>
      </c>
      <c r="H3995">
        <v>722275</v>
      </c>
      <c r="I3995">
        <v>356481</v>
      </c>
      <c r="J3995">
        <v>92576</v>
      </c>
      <c r="K3995">
        <v>5159</v>
      </c>
      <c r="L3995">
        <f>bbdd_Social_Media_Trends[[#This Row],[Likes]]+bbdd_Social_Media_Trends[[#This Row],[Shares]]+bbdd_Social_Media_Trends[[#This Row],[Comments]]</f>
        <v>454216</v>
      </c>
      <c r="M3995">
        <f>bbdd_Social_Media_Trends[[#This Row],[Interactions]]/bbdd_Social_Media_Trends[[#This Row],[Views]]</f>
        <v>0.62886850576304043</v>
      </c>
      <c r="N3995" s="1" t="s">
        <v>29</v>
      </c>
      <c r="O3995" s="4">
        <f t="shared" si="62"/>
        <v>0</v>
      </c>
    </row>
    <row r="3996" spans="1:15">
      <c r="A3996" s="1" t="s">
        <v>4036</v>
      </c>
      <c r="B3996" s="2">
        <v>45056</v>
      </c>
      <c r="C3996" s="13" t="str">
        <f>TEXT(bbdd_Social_Media_Trends[[#This Row],[Post_Date]],"aaaa-mm")</f>
        <v>2023-05</v>
      </c>
      <c r="D3996" s="1" t="s">
        <v>12</v>
      </c>
      <c r="E3996" s="1" t="s">
        <v>46</v>
      </c>
      <c r="F3996" s="1" t="s">
        <v>32</v>
      </c>
      <c r="G3996" s="1" t="s">
        <v>37</v>
      </c>
      <c r="H3996">
        <v>3529332</v>
      </c>
      <c r="I3996">
        <v>98208</v>
      </c>
      <c r="J3996">
        <v>65819</v>
      </c>
      <c r="K3996">
        <v>48777</v>
      </c>
      <c r="L3996">
        <f>bbdd_Social_Media_Trends[[#This Row],[Likes]]+bbdd_Social_Media_Trends[[#This Row],[Shares]]+bbdd_Social_Media_Trends[[#This Row],[Comments]]</f>
        <v>212804</v>
      </c>
      <c r="M3996">
        <f>bbdd_Social_Media_Trends[[#This Row],[Interactions]]/bbdd_Social_Media_Trends[[#This Row],[Views]]</f>
        <v>6.0295829352410034E-2</v>
      </c>
      <c r="N3996" s="1" t="s">
        <v>16</v>
      </c>
      <c r="O3996" s="4">
        <f t="shared" si="62"/>
        <v>0</v>
      </c>
    </row>
    <row r="3997" spans="1:15">
      <c r="A3997" s="1" t="s">
        <v>4037</v>
      </c>
      <c r="B3997" s="2">
        <v>44759</v>
      </c>
      <c r="C3997" s="13" t="str">
        <f>TEXT(bbdd_Social_Media_Trends[[#This Row],[Post_Date]],"aaaa-mm")</f>
        <v>2022-07</v>
      </c>
      <c r="D3997" s="1" t="s">
        <v>24</v>
      </c>
      <c r="E3997" s="1" t="s">
        <v>59</v>
      </c>
      <c r="F3997" s="1" t="s">
        <v>41</v>
      </c>
      <c r="G3997" s="1" t="s">
        <v>25</v>
      </c>
      <c r="H3997">
        <v>2061542</v>
      </c>
      <c r="I3997">
        <v>244871</v>
      </c>
      <c r="J3997">
        <v>89297</v>
      </c>
      <c r="K3997">
        <v>1231</v>
      </c>
      <c r="L3997">
        <f>bbdd_Social_Media_Trends[[#This Row],[Likes]]+bbdd_Social_Media_Trends[[#This Row],[Shares]]+bbdd_Social_Media_Trends[[#This Row],[Comments]]</f>
        <v>335399</v>
      </c>
      <c r="M3997">
        <f>bbdd_Social_Media_Trends[[#This Row],[Interactions]]/bbdd_Social_Media_Trends[[#This Row],[Views]]</f>
        <v>0.16269326552648455</v>
      </c>
      <c r="N3997" s="1" t="s">
        <v>29</v>
      </c>
      <c r="O3997" s="4">
        <f t="shared" si="62"/>
        <v>0</v>
      </c>
    </row>
    <row r="3998" spans="1:15">
      <c r="A3998" s="1" t="s">
        <v>4038</v>
      </c>
      <c r="B3998" s="2">
        <v>44991</v>
      </c>
      <c r="C3998" s="13" t="str">
        <f>TEXT(bbdd_Social_Media_Trends[[#This Row],[Post_Date]],"aaaa-mm")</f>
        <v>2023-03</v>
      </c>
      <c r="D3998" s="1" t="s">
        <v>27</v>
      </c>
      <c r="E3998" s="1" t="s">
        <v>46</v>
      </c>
      <c r="F3998" s="1" t="s">
        <v>20</v>
      </c>
      <c r="G3998" s="1" t="s">
        <v>60</v>
      </c>
      <c r="H3998">
        <v>1158625</v>
      </c>
      <c r="I3998">
        <v>120211</v>
      </c>
      <c r="J3998">
        <v>76162</v>
      </c>
      <c r="K3998">
        <v>42534</v>
      </c>
      <c r="L3998">
        <f>bbdd_Social_Media_Trends[[#This Row],[Likes]]+bbdd_Social_Media_Trends[[#This Row],[Shares]]+bbdd_Social_Media_Trends[[#This Row],[Comments]]</f>
        <v>238907</v>
      </c>
      <c r="M3998">
        <f>bbdd_Social_Media_Trends[[#This Row],[Interactions]]/bbdd_Social_Media_Trends[[#This Row],[Views]]</f>
        <v>0.20619872693925989</v>
      </c>
      <c r="N3998" s="1" t="s">
        <v>29</v>
      </c>
      <c r="O3998" s="4">
        <f t="shared" si="62"/>
        <v>0</v>
      </c>
    </row>
    <row r="3999" spans="1:15">
      <c r="A3999" s="1" t="s">
        <v>4039</v>
      </c>
      <c r="B3999" s="2">
        <v>44734</v>
      </c>
      <c r="C3999" s="13" t="str">
        <f>TEXT(bbdd_Social_Media_Trends[[#This Row],[Post_Date]],"aaaa-mm")</f>
        <v>2022-06</v>
      </c>
      <c r="D3999" s="1" t="s">
        <v>18</v>
      </c>
      <c r="E3999" s="1" t="s">
        <v>52</v>
      </c>
      <c r="F3999" s="1" t="s">
        <v>14</v>
      </c>
      <c r="G3999" s="1" t="s">
        <v>21</v>
      </c>
      <c r="H3999">
        <v>819360</v>
      </c>
      <c r="I3999">
        <v>249139</v>
      </c>
      <c r="J3999">
        <v>23677</v>
      </c>
      <c r="K3999">
        <v>17298</v>
      </c>
      <c r="L3999">
        <f>bbdd_Social_Media_Trends[[#This Row],[Likes]]+bbdd_Social_Media_Trends[[#This Row],[Shares]]+bbdd_Social_Media_Trends[[#This Row],[Comments]]</f>
        <v>290114</v>
      </c>
      <c r="M3999">
        <f>bbdd_Social_Media_Trends[[#This Row],[Interactions]]/bbdd_Social_Media_Trends[[#This Row],[Views]]</f>
        <v>0.35407391134544036</v>
      </c>
      <c r="N3999" s="1" t="s">
        <v>16</v>
      </c>
      <c r="O3999" s="4">
        <f t="shared" si="62"/>
        <v>0</v>
      </c>
    </row>
    <row r="4000" spans="1:15">
      <c r="A4000" s="1" t="s">
        <v>4040</v>
      </c>
      <c r="B4000" s="2">
        <v>44830</v>
      </c>
      <c r="C4000" s="13" t="str">
        <f>TEXT(bbdd_Social_Media_Trends[[#This Row],[Post_Date]],"aaaa-mm")</f>
        <v>2022-09</v>
      </c>
      <c r="D4000" s="1" t="s">
        <v>27</v>
      </c>
      <c r="E4000" s="1" t="s">
        <v>59</v>
      </c>
      <c r="F4000" s="1" t="s">
        <v>14</v>
      </c>
      <c r="G4000" s="1" t="s">
        <v>28</v>
      </c>
      <c r="H4000">
        <v>4045897</v>
      </c>
      <c r="I4000">
        <v>414208</v>
      </c>
      <c r="J4000">
        <v>96075</v>
      </c>
      <c r="K4000">
        <v>26070</v>
      </c>
      <c r="L4000">
        <f>bbdd_Social_Media_Trends[[#This Row],[Likes]]+bbdd_Social_Media_Trends[[#This Row],[Shares]]+bbdd_Social_Media_Trends[[#This Row],[Comments]]</f>
        <v>536353</v>
      </c>
      <c r="M4000">
        <f>bbdd_Social_Media_Trends[[#This Row],[Interactions]]/bbdd_Social_Media_Trends[[#This Row],[Views]]</f>
        <v>0.1325671414769086</v>
      </c>
      <c r="N4000" s="1" t="s">
        <v>16</v>
      </c>
      <c r="O4000" s="4">
        <f t="shared" si="62"/>
        <v>0</v>
      </c>
    </row>
    <row r="4001" spans="1:15">
      <c r="A4001" s="1" t="s">
        <v>4041</v>
      </c>
      <c r="B4001" s="2">
        <v>44603</v>
      </c>
      <c r="C4001" s="13" t="str">
        <f>TEXT(bbdd_Social_Media_Trends[[#This Row],[Post_Date]],"aaaa-mm")</f>
        <v>2022-02</v>
      </c>
      <c r="D4001" s="1" t="s">
        <v>27</v>
      </c>
      <c r="E4001" s="1" t="s">
        <v>35</v>
      </c>
      <c r="F4001" s="1" t="s">
        <v>47</v>
      </c>
      <c r="G4001" s="1" t="s">
        <v>50</v>
      </c>
      <c r="H4001">
        <v>491577</v>
      </c>
      <c r="I4001">
        <v>279007</v>
      </c>
      <c r="J4001">
        <v>74786</v>
      </c>
      <c r="K4001">
        <v>43588</v>
      </c>
      <c r="L4001">
        <f>bbdd_Social_Media_Trends[[#This Row],[Likes]]+bbdd_Social_Media_Trends[[#This Row],[Shares]]+bbdd_Social_Media_Trends[[#This Row],[Comments]]</f>
        <v>397381</v>
      </c>
      <c r="M4001">
        <f>bbdd_Social_Media_Trends[[#This Row],[Interactions]]/bbdd_Social_Media_Trends[[#This Row],[Views]]</f>
        <v>0.80837996895705044</v>
      </c>
      <c r="N4001" s="1" t="s">
        <v>16</v>
      </c>
      <c r="O4001" s="4">
        <f t="shared" si="62"/>
        <v>0</v>
      </c>
    </row>
    <row r="4002" spans="1:15">
      <c r="A4002" s="1" t="s">
        <v>4042</v>
      </c>
      <c r="B4002" s="2">
        <v>45047</v>
      </c>
      <c r="C4002" s="13" t="str">
        <f>TEXT(bbdd_Social_Media_Trends[[#This Row],[Post_Date]],"aaaa-mm")</f>
        <v>2023-05</v>
      </c>
      <c r="D4002" s="1" t="s">
        <v>18</v>
      </c>
      <c r="E4002" s="1" t="s">
        <v>59</v>
      </c>
      <c r="F4002" s="1" t="s">
        <v>47</v>
      </c>
      <c r="G4002" s="1" t="s">
        <v>15</v>
      </c>
      <c r="H4002">
        <v>37868</v>
      </c>
      <c r="I4002">
        <v>454927</v>
      </c>
      <c r="J4002">
        <v>20602</v>
      </c>
      <c r="K4002">
        <v>4792</v>
      </c>
      <c r="L4002">
        <f>bbdd_Social_Media_Trends[[#This Row],[Likes]]+bbdd_Social_Media_Trends[[#This Row],[Shares]]+bbdd_Social_Media_Trends[[#This Row],[Comments]]</f>
        <v>480321</v>
      </c>
      <c r="M4002">
        <f>bbdd_Social_Media_Trends[[#This Row],[Interactions]]/bbdd_Social_Media_Trends[[#This Row],[Views]]</f>
        <v>12.684086827928594</v>
      </c>
      <c r="N4002" s="1" t="s">
        <v>16</v>
      </c>
      <c r="O4002" s="4">
        <f t="shared" si="62"/>
        <v>0</v>
      </c>
    </row>
    <row r="4003" spans="1:15">
      <c r="A4003" s="1" t="s">
        <v>4043</v>
      </c>
      <c r="B4003" s="2">
        <v>45251</v>
      </c>
      <c r="C4003" s="13" t="str">
        <f>TEXT(bbdd_Social_Media_Trends[[#This Row],[Post_Date]],"aaaa-mm")</f>
        <v>2023-11</v>
      </c>
      <c r="D4003" s="1" t="s">
        <v>18</v>
      </c>
      <c r="E4003" s="1" t="s">
        <v>35</v>
      </c>
      <c r="F4003" s="1" t="s">
        <v>41</v>
      </c>
      <c r="G4003" s="1" t="s">
        <v>50</v>
      </c>
      <c r="H4003">
        <v>4239953</v>
      </c>
      <c r="I4003">
        <v>55663</v>
      </c>
      <c r="J4003">
        <v>86769</v>
      </c>
      <c r="K4003">
        <v>31454</v>
      </c>
      <c r="L4003">
        <f>bbdd_Social_Media_Trends[[#This Row],[Likes]]+bbdd_Social_Media_Trends[[#This Row],[Shares]]+bbdd_Social_Media_Trends[[#This Row],[Comments]]</f>
        <v>173886</v>
      </c>
      <c r="M4003">
        <f>bbdd_Social_Media_Trends[[#This Row],[Interactions]]/bbdd_Social_Media_Trends[[#This Row],[Views]]</f>
        <v>4.1011303663035889E-2</v>
      </c>
      <c r="N4003" s="1" t="s">
        <v>29</v>
      </c>
      <c r="O4003" s="4">
        <f t="shared" si="62"/>
        <v>0</v>
      </c>
    </row>
    <row r="4004" spans="1:15">
      <c r="A4004" s="1" t="s">
        <v>4044</v>
      </c>
      <c r="B4004" s="2">
        <v>44898</v>
      </c>
      <c r="C4004" s="13" t="str">
        <f>TEXT(bbdd_Social_Media_Trends[[#This Row],[Post_Date]],"aaaa-mm")</f>
        <v>2022-12</v>
      </c>
      <c r="D4004" s="1" t="s">
        <v>27</v>
      </c>
      <c r="E4004" s="1" t="s">
        <v>49</v>
      </c>
      <c r="F4004" s="1" t="s">
        <v>36</v>
      </c>
      <c r="G4004" s="1" t="s">
        <v>21</v>
      </c>
      <c r="H4004">
        <v>1532152</v>
      </c>
      <c r="I4004">
        <v>114456</v>
      </c>
      <c r="J4004">
        <v>95705</v>
      </c>
      <c r="K4004">
        <v>32194</v>
      </c>
      <c r="L4004">
        <f>bbdd_Social_Media_Trends[[#This Row],[Likes]]+bbdd_Social_Media_Trends[[#This Row],[Shares]]+bbdd_Social_Media_Trends[[#This Row],[Comments]]</f>
        <v>242355</v>
      </c>
      <c r="M4004">
        <f>bbdd_Social_Media_Trends[[#This Row],[Interactions]]/bbdd_Social_Media_Trends[[#This Row],[Views]]</f>
        <v>0.15817947566559976</v>
      </c>
      <c r="N4004" s="1" t="s">
        <v>22</v>
      </c>
      <c r="O4004" s="4">
        <f t="shared" si="62"/>
        <v>0</v>
      </c>
    </row>
    <row r="4005" spans="1:15">
      <c r="A4005" s="1" t="s">
        <v>4045</v>
      </c>
      <c r="B4005" s="2">
        <v>45086</v>
      </c>
      <c r="C4005" s="13" t="str">
        <f>TEXT(bbdd_Social_Media_Trends[[#This Row],[Post_Date]],"aaaa-mm")</f>
        <v>2023-06</v>
      </c>
      <c r="D4005" s="1" t="s">
        <v>18</v>
      </c>
      <c r="E4005" s="1" t="s">
        <v>52</v>
      </c>
      <c r="F4005" s="1" t="s">
        <v>47</v>
      </c>
      <c r="G4005" s="1" t="s">
        <v>28</v>
      </c>
      <c r="H4005">
        <v>309913</v>
      </c>
      <c r="I4005">
        <v>233668</v>
      </c>
      <c r="J4005">
        <v>86886</v>
      </c>
      <c r="K4005">
        <v>20588</v>
      </c>
      <c r="L4005">
        <f>bbdd_Social_Media_Trends[[#This Row],[Likes]]+bbdd_Social_Media_Trends[[#This Row],[Shares]]+bbdd_Social_Media_Trends[[#This Row],[Comments]]</f>
        <v>341142</v>
      </c>
      <c r="M4005">
        <f>bbdd_Social_Media_Trends[[#This Row],[Interactions]]/bbdd_Social_Media_Trends[[#This Row],[Views]]</f>
        <v>1.1007669894454251</v>
      </c>
      <c r="N4005" s="1" t="s">
        <v>16</v>
      </c>
      <c r="O4005" s="4">
        <f t="shared" si="62"/>
        <v>0</v>
      </c>
    </row>
    <row r="4006" spans="1:15">
      <c r="A4006" s="1" t="s">
        <v>4046</v>
      </c>
      <c r="B4006" s="2">
        <v>44895</v>
      </c>
      <c r="C4006" s="13" t="str">
        <f>TEXT(bbdd_Social_Media_Trends[[#This Row],[Post_Date]],"aaaa-mm")</f>
        <v>2022-11</v>
      </c>
      <c r="D4006" s="1" t="s">
        <v>18</v>
      </c>
      <c r="E4006" s="1" t="s">
        <v>46</v>
      </c>
      <c r="F4006" s="1" t="s">
        <v>20</v>
      </c>
      <c r="G4006" s="1" t="s">
        <v>15</v>
      </c>
      <c r="H4006">
        <v>818780</v>
      </c>
      <c r="I4006">
        <v>44981</v>
      </c>
      <c r="J4006">
        <v>24326</v>
      </c>
      <c r="K4006">
        <v>35705</v>
      </c>
      <c r="L4006">
        <f>bbdd_Social_Media_Trends[[#This Row],[Likes]]+bbdd_Social_Media_Trends[[#This Row],[Shares]]+bbdd_Social_Media_Trends[[#This Row],[Comments]]</f>
        <v>105012</v>
      </c>
      <c r="M4006">
        <f>bbdd_Social_Media_Trends[[#This Row],[Interactions]]/bbdd_Social_Media_Trends[[#This Row],[Views]]</f>
        <v>0.12825423190600649</v>
      </c>
      <c r="N4006" s="1" t="s">
        <v>16</v>
      </c>
      <c r="O4006" s="4">
        <f t="shared" si="62"/>
        <v>0</v>
      </c>
    </row>
    <row r="4007" spans="1:15">
      <c r="A4007" s="1" t="s">
        <v>4047</v>
      </c>
      <c r="B4007" s="2">
        <v>45165</v>
      </c>
      <c r="C4007" s="13" t="str">
        <f>TEXT(bbdd_Social_Media_Trends[[#This Row],[Post_Date]],"aaaa-mm")</f>
        <v>2023-08</v>
      </c>
      <c r="D4007" s="1" t="s">
        <v>27</v>
      </c>
      <c r="E4007" s="1" t="s">
        <v>46</v>
      </c>
      <c r="F4007" s="1" t="s">
        <v>20</v>
      </c>
      <c r="G4007" s="1" t="s">
        <v>15</v>
      </c>
      <c r="H4007">
        <v>4756488</v>
      </c>
      <c r="I4007">
        <v>185347</v>
      </c>
      <c r="J4007">
        <v>55971</v>
      </c>
      <c r="K4007">
        <v>17036</v>
      </c>
      <c r="L4007">
        <f>bbdd_Social_Media_Trends[[#This Row],[Likes]]+bbdd_Social_Media_Trends[[#This Row],[Shares]]+bbdd_Social_Media_Trends[[#This Row],[Comments]]</f>
        <v>258354</v>
      </c>
      <c r="M4007">
        <f>bbdd_Social_Media_Trends[[#This Row],[Interactions]]/bbdd_Social_Media_Trends[[#This Row],[Views]]</f>
        <v>5.4316125679282699E-2</v>
      </c>
      <c r="N4007" s="1" t="s">
        <v>22</v>
      </c>
      <c r="O4007" s="4">
        <f t="shared" si="62"/>
        <v>0</v>
      </c>
    </row>
    <row r="4008" spans="1:15">
      <c r="A4008" s="1" t="s">
        <v>4048</v>
      </c>
      <c r="B4008" s="2">
        <v>45193</v>
      </c>
      <c r="C4008" s="13" t="str">
        <f>TEXT(bbdd_Social_Media_Trends[[#This Row],[Post_Date]],"aaaa-mm")</f>
        <v>2023-09</v>
      </c>
      <c r="D4008" s="1" t="s">
        <v>12</v>
      </c>
      <c r="E4008" s="1" t="s">
        <v>49</v>
      </c>
      <c r="F4008" s="1" t="s">
        <v>14</v>
      </c>
      <c r="G4008" s="1" t="s">
        <v>50</v>
      </c>
      <c r="H4008">
        <v>1424172</v>
      </c>
      <c r="I4008">
        <v>220254</v>
      </c>
      <c r="J4008">
        <v>90996</v>
      </c>
      <c r="K4008">
        <v>21734</v>
      </c>
      <c r="L4008">
        <f>bbdd_Social_Media_Trends[[#This Row],[Likes]]+bbdd_Social_Media_Trends[[#This Row],[Shares]]+bbdd_Social_Media_Trends[[#This Row],[Comments]]</f>
        <v>332984</v>
      </c>
      <c r="M4008">
        <f>bbdd_Social_Media_Trends[[#This Row],[Interactions]]/bbdd_Social_Media_Trends[[#This Row],[Views]]</f>
        <v>0.23380883769657035</v>
      </c>
      <c r="N4008" s="1" t="s">
        <v>16</v>
      </c>
      <c r="O4008" s="4">
        <f t="shared" si="62"/>
        <v>0</v>
      </c>
    </row>
    <row r="4009" spans="1:15">
      <c r="A4009" s="1" t="s">
        <v>4049</v>
      </c>
      <c r="B4009" s="2">
        <v>45246</v>
      </c>
      <c r="C4009" s="13" t="str">
        <f>TEXT(bbdd_Social_Media_Trends[[#This Row],[Post_Date]],"aaaa-mm")</f>
        <v>2023-11</v>
      </c>
      <c r="D4009" s="1" t="s">
        <v>24</v>
      </c>
      <c r="E4009" s="1" t="s">
        <v>39</v>
      </c>
      <c r="F4009" s="1" t="s">
        <v>47</v>
      </c>
      <c r="G4009" s="1" t="s">
        <v>50</v>
      </c>
      <c r="H4009">
        <v>2759298</v>
      </c>
      <c r="I4009">
        <v>242144</v>
      </c>
      <c r="J4009">
        <v>27139</v>
      </c>
      <c r="K4009">
        <v>7945</v>
      </c>
      <c r="L4009">
        <f>bbdd_Social_Media_Trends[[#This Row],[Likes]]+bbdd_Social_Media_Trends[[#This Row],[Shares]]+bbdd_Social_Media_Trends[[#This Row],[Comments]]</f>
        <v>277228</v>
      </c>
      <c r="M4009">
        <f>bbdd_Social_Media_Trends[[#This Row],[Interactions]]/bbdd_Social_Media_Trends[[#This Row],[Views]]</f>
        <v>0.10047048198491065</v>
      </c>
      <c r="N4009" s="1" t="s">
        <v>16</v>
      </c>
      <c r="O4009" s="4">
        <f t="shared" si="62"/>
        <v>0</v>
      </c>
    </row>
    <row r="4010" spans="1:15">
      <c r="A4010" s="1" t="s">
        <v>4050</v>
      </c>
      <c r="B4010" s="2">
        <v>44562</v>
      </c>
      <c r="C4010" s="13" t="str">
        <f>TEXT(bbdd_Social_Media_Trends[[#This Row],[Post_Date]],"aaaa-mm")</f>
        <v>2022-01</v>
      </c>
      <c r="D4010" s="1" t="s">
        <v>27</v>
      </c>
      <c r="E4010" s="1" t="s">
        <v>35</v>
      </c>
      <c r="F4010" s="1" t="s">
        <v>32</v>
      </c>
      <c r="G4010" s="1" t="s">
        <v>50</v>
      </c>
      <c r="H4010">
        <v>721858</v>
      </c>
      <c r="I4010">
        <v>449162</v>
      </c>
      <c r="J4010">
        <v>91563</v>
      </c>
      <c r="K4010">
        <v>10392</v>
      </c>
      <c r="L4010">
        <f>bbdd_Social_Media_Trends[[#This Row],[Likes]]+bbdd_Social_Media_Trends[[#This Row],[Shares]]+bbdd_Social_Media_Trends[[#This Row],[Comments]]</f>
        <v>551117</v>
      </c>
      <c r="M4010">
        <f>bbdd_Social_Media_Trends[[#This Row],[Interactions]]/bbdd_Social_Media_Trends[[#This Row],[Views]]</f>
        <v>0.76347010076774102</v>
      </c>
      <c r="N4010" s="1" t="s">
        <v>16</v>
      </c>
      <c r="O4010" s="4">
        <f t="shared" si="62"/>
        <v>0</v>
      </c>
    </row>
    <row r="4011" spans="1:15">
      <c r="A4011" s="1" t="s">
        <v>4051</v>
      </c>
      <c r="B4011" s="2">
        <v>45268</v>
      </c>
      <c r="C4011" s="13" t="str">
        <f>TEXT(bbdd_Social_Media_Trends[[#This Row],[Post_Date]],"aaaa-mm")</f>
        <v>2023-12</v>
      </c>
      <c r="D4011" s="1" t="s">
        <v>24</v>
      </c>
      <c r="E4011" s="1" t="s">
        <v>35</v>
      </c>
      <c r="F4011" s="1" t="s">
        <v>36</v>
      </c>
      <c r="G4011" s="1" t="s">
        <v>37</v>
      </c>
      <c r="H4011">
        <v>1202451</v>
      </c>
      <c r="I4011">
        <v>311058</v>
      </c>
      <c r="J4011">
        <v>69740</v>
      </c>
      <c r="K4011">
        <v>38106</v>
      </c>
      <c r="L4011">
        <f>bbdd_Social_Media_Trends[[#This Row],[Likes]]+bbdd_Social_Media_Trends[[#This Row],[Shares]]+bbdd_Social_Media_Trends[[#This Row],[Comments]]</f>
        <v>418904</v>
      </c>
      <c r="M4011">
        <f>bbdd_Social_Media_Trends[[#This Row],[Interactions]]/bbdd_Social_Media_Trends[[#This Row],[Views]]</f>
        <v>0.34837511050346337</v>
      </c>
      <c r="N4011" s="1" t="s">
        <v>16</v>
      </c>
      <c r="O4011" s="4">
        <f t="shared" si="62"/>
        <v>0</v>
      </c>
    </row>
    <row r="4012" spans="1:15">
      <c r="A4012" s="1" t="s">
        <v>4052</v>
      </c>
      <c r="B4012" s="2">
        <v>44787</v>
      </c>
      <c r="C4012" s="13" t="str">
        <f>TEXT(bbdd_Social_Media_Trends[[#This Row],[Post_Date]],"aaaa-mm")</f>
        <v>2022-08</v>
      </c>
      <c r="D4012" s="1" t="s">
        <v>12</v>
      </c>
      <c r="E4012" s="1" t="s">
        <v>59</v>
      </c>
      <c r="F4012" s="1" t="s">
        <v>32</v>
      </c>
      <c r="G4012" s="1" t="s">
        <v>50</v>
      </c>
      <c r="H4012">
        <v>3531840</v>
      </c>
      <c r="I4012">
        <v>194082</v>
      </c>
      <c r="J4012">
        <v>70643</v>
      </c>
      <c r="K4012">
        <v>39446</v>
      </c>
      <c r="L4012">
        <f>bbdd_Social_Media_Trends[[#This Row],[Likes]]+bbdd_Social_Media_Trends[[#This Row],[Shares]]+bbdd_Social_Media_Trends[[#This Row],[Comments]]</f>
        <v>304171</v>
      </c>
      <c r="M4012">
        <f>bbdd_Social_Media_Trends[[#This Row],[Interactions]]/bbdd_Social_Media_Trends[[#This Row],[Views]]</f>
        <v>8.6122531031983335E-2</v>
      </c>
      <c r="N4012" s="1" t="s">
        <v>22</v>
      </c>
      <c r="O4012" s="4">
        <f t="shared" si="62"/>
        <v>0</v>
      </c>
    </row>
    <row r="4013" spans="1:15">
      <c r="A4013" s="1" t="s">
        <v>4053</v>
      </c>
      <c r="B4013" s="2">
        <v>44869</v>
      </c>
      <c r="C4013" s="13" t="str">
        <f>TEXT(bbdd_Social_Media_Trends[[#This Row],[Post_Date]],"aaaa-mm")</f>
        <v>2022-11</v>
      </c>
      <c r="D4013" s="1" t="s">
        <v>27</v>
      </c>
      <c r="E4013" s="1" t="s">
        <v>35</v>
      </c>
      <c r="F4013" s="1" t="s">
        <v>14</v>
      </c>
      <c r="G4013" s="1" t="s">
        <v>25</v>
      </c>
      <c r="H4013">
        <v>2253765</v>
      </c>
      <c r="I4013">
        <v>438727</v>
      </c>
      <c r="J4013">
        <v>59697</v>
      </c>
      <c r="K4013">
        <v>16032</v>
      </c>
      <c r="L4013">
        <f>bbdd_Social_Media_Trends[[#This Row],[Likes]]+bbdd_Social_Media_Trends[[#This Row],[Shares]]+bbdd_Social_Media_Trends[[#This Row],[Comments]]</f>
        <v>514456</v>
      </c>
      <c r="M4013">
        <f>bbdd_Social_Media_Trends[[#This Row],[Interactions]]/bbdd_Social_Media_Trends[[#This Row],[Views]]</f>
        <v>0.22826514743107645</v>
      </c>
      <c r="N4013" s="1" t="s">
        <v>16</v>
      </c>
      <c r="O4013" s="4">
        <f t="shared" si="62"/>
        <v>0</v>
      </c>
    </row>
    <row r="4014" spans="1:15">
      <c r="A4014" s="1" t="s">
        <v>4054</v>
      </c>
      <c r="B4014" s="2">
        <v>44930</v>
      </c>
      <c r="C4014" s="13" t="str">
        <f>TEXT(bbdd_Social_Media_Trends[[#This Row],[Post_Date]],"aaaa-mm")</f>
        <v>2023-01</v>
      </c>
      <c r="D4014" s="1" t="s">
        <v>27</v>
      </c>
      <c r="E4014" s="1" t="s">
        <v>31</v>
      </c>
      <c r="F4014" s="1" t="s">
        <v>14</v>
      </c>
      <c r="G4014" s="1" t="s">
        <v>25</v>
      </c>
      <c r="H4014">
        <v>4489207</v>
      </c>
      <c r="I4014">
        <v>200223</v>
      </c>
      <c r="J4014">
        <v>76908</v>
      </c>
      <c r="K4014">
        <v>15045</v>
      </c>
      <c r="L4014">
        <f>bbdd_Social_Media_Trends[[#This Row],[Likes]]+bbdd_Social_Media_Trends[[#This Row],[Shares]]+bbdd_Social_Media_Trends[[#This Row],[Comments]]</f>
        <v>292176</v>
      </c>
      <c r="M4014">
        <f>bbdd_Social_Media_Trends[[#This Row],[Interactions]]/bbdd_Social_Media_Trends[[#This Row],[Views]]</f>
        <v>6.5084100599504549E-2</v>
      </c>
      <c r="N4014" s="1" t="s">
        <v>16</v>
      </c>
      <c r="O4014" s="4">
        <f t="shared" si="62"/>
        <v>0</v>
      </c>
    </row>
    <row r="4015" spans="1:15">
      <c r="A4015" s="1" t="s">
        <v>4055</v>
      </c>
      <c r="B4015" s="2">
        <v>44813</v>
      </c>
      <c r="C4015" s="13" t="str">
        <f>TEXT(bbdd_Social_Media_Trends[[#This Row],[Post_Date]],"aaaa-mm")</f>
        <v>2022-09</v>
      </c>
      <c r="D4015" s="1" t="s">
        <v>24</v>
      </c>
      <c r="E4015" s="1" t="s">
        <v>13</v>
      </c>
      <c r="F4015" s="1" t="s">
        <v>47</v>
      </c>
      <c r="G4015" s="1" t="s">
        <v>15</v>
      </c>
      <c r="H4015">
        <v>1507283</v>
      </c>
      <c r="I4015">
        <v>378173</v>
      </c>
      <c r="J4015">
        <v>24558</v>
      </c>
      <c r="K4015">
        <v>9605</v>
      </c>
      <c r="L4015">
        <f>bbdd_Social_Media_Trends[[#This Row],[Likes]]+bbdd_Social_Media_Trends[[#This Row],[Shares]]+bbdd_Social_Media_Trends[[#This Row],[Comments]]</f>
        <v>412336</v>
      </c>
      <c r="M4015">
        <f>bbdd_Social_Media_Trends[[#This Row],[Interactions]]/bbdd_Social_Media_Trends[[#This Row],[Views]]</f>
        <v>0.27356242988211238</v>
      </c>
      <c r="N4015" s="1" t="s">
        <v>29</v>
      </c>
      <c r="O4015" s="4">
        <f t="shared" si="62"/>
        <v>0</v>
      </c>
    </row>
    <row r="4016" spans="1:15">
      <c r="A4016" s="1" t="s">
        <v>4056</v>
      </c>
      <c r="B4016" s="2">
        <v>45157</v>
      </c>
      <c r="C4016" s="13" t="str">
        <f>TEXT(bbdd_Social_Media_Trends[[#This Row],[Post_Date]],"aaaa-mm")</f>
        <v>2023-08</v>
      </c>
      <c r="D4016" s="1" t="s">
        <v>12</v>
      </c>
      <c r="E4016" s="1" t="s">
        <v>49</v>
      </c>
      <c r="F4016" s="1" t="s">
        <v>14</v>
      </c>
      <c r="G4016" s="1" t="s">
        <v>50</v>
      </c>
      <c r="H4016">
        <v>4428383</v>
      </c>
      <c r="I4016">
        <v>105620</v>
      </c>
      <c r="J4016">
        <v>55893</v>
      </c>
      <c r="K4016">
        <v>8168</v>
      </c>
      <c r="L4016">
        <f>bbdd_Social_Media_Trends[[#This Row],[Likes]]+bbdd_Social_Media_Trends[[#This Row],[Shares]]+bbdd_Social_Media_Trends[[#This Row],[Comments]]</f>
        <v>169681</v>
      </c>
      <c r="M4016">
        <f>bbdd_Social_Media_Trends[[#This Row],[Interactions]]/bbdd_Social_Media_Trends[[#This Row],[Views]]</f>
        <v>3.8316694829692917E-2</v>
      </c>
      <c r="N4016" s="1" t="s">
        <v>22</v>
      </c>
      <c r="O4016" s="4">
        <f t="shared" si="62"/>
        <v>0</v>
      </c>
    </row>
    <row r="4017" spans="1:15">
      <c r="A4017" s="1" t="s">
        <v>4057</v>
      </c>
      <c r="B4017" s="2">
        <v>45129</v>
      </c>
      <c r="C4017" s="13" t="str">
        <f>TEXT(bbdd_Social_Media_Trends[[#This Row],[Post_Date]],"aaaa-mm")</f>
        <v>2023-07</v>
      </c>
      <c r="D4017" s="1" t="s">
        <v>27</v>
      </c>
      <c r="E4017" s="1" t="s">
        <v>31</v>
      </c>
      <c r="F4017" s="1" t="s">
        <v>32</v>
      </c>
      <c r="G4017" s="1" t="s">
        <v>21</v>
      </c>
      <c r="H4017">
        <v>3762530</v>
      </c>
      <c r="I4017">
        <v>197063</v>
      </c>
      <c r="J4017">
        <v>39052</v>
      </c>
      <c r="K4017">
        <v>11363</v>
      </c>
      <c r="L4017">
        <f>bbdd_Social_Media_Trends[[#This Row],[Likes]]+bbdd_Social_Media_Trends[[#This Row],[Shares]]+bbdd_Social_Media_Trends[[#This Row],[Comments]]</f>
        <v>247478</v>
      </c>
      <c r="M4017">
        <f>bbdd_Social_Media_Trends[[#This Row],[Interactions]]/bbdd_Social_Media_Trends[[#This Row],[Views]]</f>
        <v>6.5774359274211769E-2</v>
      </c>
      <c r="N4017" s="1" t="s">
        <v>16</v>
      </c>
      <c r="O4017" s="4">
        <f t="shared" si="62"/>
        <v>0</v>
      </c>
    </row>
    <row r="4018" spans="1:15">
      <c r="A4018" s="1" t="s">
        <v>4058</v>
      </c>
      <c r="B4018" s="2">
        <v>44788</v>
      </c>
      <c r="C4018" s="13" t="str">
        <f>TEXT(bbdd_Social_Media_Trends[[#This Row],[Post_Date]],"aaaa-mm")</f>
        <v>2022-08</v>
      </c>
      <c r="D4018" s="1" t="s">
        <v>12</v>
      </c>
      <c r="E4018" s="1" t="s">
        <v>13</v>
      </c>
      <c r="F4018" s="1" t="s">
        <v>36</v>
      </c>
      <c r="G4018" s="1" t="s">
        <v>21</v>
      </c>
      <c r="H4018">
        <v>3646904</v>
      </c>
      <c r="I4018">
        <v>398181</v>
      </c>
      <c r="J4018">
        <v>9171</v>
      </c>
      <c r="K4018">
        <v>20163</v>
      </c>
      <c r="L4018">
        <f>bbdd_Social_Media_Trends[[#This Row],[Likes]]+bbdd_Social_Media_Trends[[#This Row],[Shares]]+bbdd_Social_Media_Trends[[#This Row],[Comments]]</f>
        <v>427515</v>
      </c>
      <c r="M4018">
        <f>bbdd_Social_Media_Trends[[#This Row],[Interactions]]/bbdd_Social_Media_Trends[[#This Row],[Views]]</f>
        <v>0.11722683130677418</v>
      </c>
      <c r="N4018" s="1" t="s">
        <v>16</v>
      </c>
      <c r="O4018" s="4">
        <f t="shared" si="62"/>
        <v>0</v>
      </c>
    </row>
    <row r="4019" spans="1:15">
      <c r="A4019" s="1" t="s">
        <v>4059</v>
      </c>
      <c r="B4019" s="2">
        <v>44997</v>
      </c>
      <c r="C4019" s="13" t="str">
        <f>TEXT(bbdd_Social_Media_Trends[[#This Row],[Post_Date]],"aaaa-mm")</f>
        <v>2023-03</v>
      </c>
      <c r="D4019" s="1" t="s">
        <v>12</v>
      </c>
      <c r="E4019" s="1" t="s">
        <v>59</v>
      </c>
      <c r="F4019" s="1" t="s">
        <v>14</v>
      </c>
      <c r="G4019" s="1" t="s">
        <v>25</v>
      </c>
      <c r="H4019">
        <v>110071</v>
      </c>
      <c r="I4019">
        <v>424227</v>
      </c>
      <c r="J4019">
        <v>44869</v>
      </c>
      <c r="K4019">
        <v>1792</v>
      </c>
      <c r="L4019">
        <f>bbdd_Social_Media_Trends[[#This Row],[Likes]]+bbdd_Social_Media_Trends[[#This Row],[Shares]]+bbdd_Social_Media_Trends[[#This Row],[Comments]]</f>
        <v>470888</v>
      </c>
      <c r="M4019">
        <f>bbdd_Social_Media_Trends[[#This Row],[Interactions]]/bbdd_Social_Media_Trends[[#This Row],[Views]]</f>
        <v>4.2780387204622468</v>
      </c>
      <c r="N4019" s="1" t="s">
        <v>16</v>
      </c>
      <c r="O4019" s="4">
        <f t="shared" si="62"/>
        <v>0</v>
      </c>
    </row>
    <row r="4020" spans="1:15">
      <c r="A4020" s="1" t="s">
        <v>4060</v>
      </c>
      <c r="B4020" s="2">
        <v>44686</v>
      </c>
      <c r="C4020" s="13" t="str">
        <f>TEXT(bbdd_Social_Media_Trends[[#This Row],[Post_Date]],"aaaa-mm")</f>
        <v>2022-05</v>
      </c>
      <c r="D4020" s="1" t="s">
        <v>27</v>
      </c>
      <c r="E4020" s="1" t="s">
        <v>46</v>
      </c>
      <c r="F4020" s="1" t="s">
        <v>47</v>
      </c>
      <c r="G4020" s="1" t="s">
        <v>50</v>
      </c>
      <c r="H4020">
        <v>4003544</v>
      </c>
      <c r="I4020">
        <v>494378</v>
      </c>
      <c r="J4020">
        <v>79405</v>
      </c>
      <c r="K4020">
        <v>21049</v>
      </c>
      <c r="L4020">
        <f>bbdd_Social_Media_Trends[[#This Row],[Likes]]+bbdd_Social_Media_Trends[[#This Row],[Shares]]+bbdd_Social_Media_Trends[[#This Row],[Comments]]</f>
        <v>594832</v>
      </c>
      <c r="M4020">
        <f>bbdd_Social_Media_Trends[[#This Row],[Interactions]]/bbdd_Social_Media_Trends[[#This Row],[Views]]</f>
        <v>0.14857636134384936</v>
      </c>
      <c r="N4020" s="1" t="s">
        <v>16</v>
      </c>
      <c r="O4020" s="4">
        <f t="shared" si="62"/>
        <v>0</v>
      </c>
    </row>
    <row r="4021" spans="1:15">
      <c r="A4021" s="1" t="s">
        <v>4061</v>
      </c>
      <c r="B4021" s="2">
        <v>44866</v>
      </c>
      <c r="C4021" s="13" t="str">
        <f>TEXT(bbdd_Social_Media_Trends[[#This Row],[Post_Date]],"aaaa-mm")</f>
        <v>2022-11</v>
      </c>
      <c r="D4021" s="1" t="s">
        <v>24</v>
      </c>
      <c r="E4021" s="1" t="s">
        <v>39</v>
      </c>
      <c r="F4021" s="1" t="s">
        <v>47</v>
      </c>
      <c r="G4021" s="1" t="s">
        <v>50</v>
      </c>
      <c r="H4021">
        <v>3047152</v>
      </c>
      <c r="I4021">
        <v>462966</v>
      </c>
      <c r="J4021">
        <v>98217</v>
      </c>
      <c r="K4021">
        <v>28891</v>
      </c>
      <c r="L4021">
        <f>bbdd_Social_Media_Trends[[#This Row],[Likes]]+bbdd_Social_Media_Trends[[#This Row],[Shares]]+bbdd_Social_Media_Trends[[#This Row],[Comments]]</f>
        <v>590074</v>
      </c>
      <c r="M4021">
        <f>bbdd_Social_Media_Trends[[#This Row],[Interactions]]/bbdd_Social_Media_Trends[[#This Row],[Views]]</f>
        <v>0.1936477077612144</v>
      </c>
      <c r="N4021" s="1" t="s">
        <v>16</v>
      </c>
      <c r="O4021" s="4">
        <f t="shared" si="62"/>
        <v>0</v>
      </c>
    </row>
    <row r="4022" spans="1:15">
      <c r="A4022" s="1" t="s">
        <v>4062</v>
      </c>
      <c r="B4022" s="2">
        <v>45277</v>
      </c>
      <c r="C4022" s="13" t="str">
        <f>TEXT(bbdd_Social_Media_Trends[[#This Row],[Post_Date]],"aaaa-mm")</f>
        <v>2023-12</v>
      </c>
      <c r="D4022" s="1" t="s">
        <v>18</v>
      </c>
      <c r="E4022" s="1" t="s">
        <v>59</v>
      </c>
      <c r="F4022" s="1" t="s">
        <v>36</v>
      </c>
      <c r="G4022" s="1" t="s">
        <v>28</v>
      </c>
      <c r="H4022">
        <v>3233160</v>
      </c>
      <c r="I4022">
        <v>397430</v>
      </c>
      <c r="J4022">
        <v>48054</v>
      </c>
      <c r="K4022">
        <v>5915</v>
      </c>
      <c r="L4022">
        <f>bbdd_Social_Media_Trends[[#This Row],[Likes]]+bbdd_Social_Media_Trends[[#This Row],[Shares]]+bbdd_Social_Media_Trends[[#This Row],[Comments]]</f>
        <v>451399</v>
      </c>
      <c r="M4022">
        <f>bbdd_Social_Media_Trends[[#This Row],[Interactions]]/bbdd_Social_Media_Trends[[#This Row],[Views]]</f>
        <v>0.13961542268245308</v>
      </c>
      <c r="N4022" s="1" t="s">
        <v>16</v>
      </c>
      <c r="O4022" s="4">
        <f t="shared" si="62"/>
        <v>0</v>
      </c>
    </row>
    <row r="4023" spans="1:15">
      <c r="A4023" s="1" t="s">
        <v>4063</v>
      </c>
      <c r="B4023" s="2">
        <v>45197</v>
      </c>
      <c r="C4023" s="13" t="str">
        <f>TEXT(bbdd_Social_Media_Trends[[#This Row],[Post_Date]],"aaaa-mm")</f>
        <v>2023-09</v>
      </c>
      <c r="D4023" s="1" t="s">
        <v>18</v>
      </c>
      <c r="E4023" s="1" t="s">
        <v>31</v>
      </c>
      <c r="F4023" s="1" t="s">
        <v>41</v>
      </c>
      <c r="G4023" s="1" t="s">
        <v>25</v>
      </c>
      <c r="H4023">
        <v>853710</v>
      </c>
      <c r="I4023">
        <v>449205</v>
      </c>
      <c r="J4023">
        <v>79352</v>
      </c>
      <c r="K4023">
        <v>18209</v>
      </c>
      <c r="L4023">
        <f>bbdd_Social_Media_Trends[[#This Row],[Likes]]+bbdd_Social_Media_Trends[[#This Row],[Shares]]+bbdd_Social_Media_Trends[[#This Row],[Comments]]</f>
        <v>546766</v>
      </c>
      <c r="M4023">
        <f>bbdd_Social_Media_Trends[[#This Row],[Interactions]]/bbdd_Social_Media_Trends[[#This Row],[Views]]</f>
        <v>0.64045870377528669</v>
      </c>
      <c r="N4023" s="1" t="s">
        <v>16</v>
      </c>
      <c r="O4023" s="4">
        <f t="shared" si="62"/>
        <v>0</v>
      </c>
    </row>
    <row r="4024" spans="1:15">
      <c r="A4024" s="1" t="s">
        <v>4064</v>
      </c>
      <c r="B4024" s="2">
        <v>45220</v>
      </c>
      <c r="C4024" s="13" t="str">
        <f>TEXT(bbdd_Social_Media_Trends[[#This Row],[Post_Date]],"aaaa-mm")</f>
        <v>2023-10</v>
      </c>
      <c r="D4024" s="1" t="s">
        <v>18</v>
      </c>
      <c r="E4024" s="1" t="s">
        <v>52</v>
      </c>
      <c r="F4024" s="1" t="s">
        <v>14</v>
      </c>
      <c r="G4024" s="1" t="s">
        <v>25</v>
      </c>
      <c r="H4024">
        <v>1120916</v>
      </c>
      <c r="I4024">
        <v>125751</v>
      </c>
      <c r="J4024">
        <v>65533</v>
      </c>
      <c r="K4024">
        <v>15013</v>
      </c>
      <c r="L4024">
        <f>bbdd_Social_Media_Trends[[#This Row],[Likes]]+bbdd_Social_Media_Trends[[#This Row],[Shares]]+bbdd_Social_Media_Trends[[#This Row],[Comments]]</f>
        <v>206297</v>
      </c>
      <c r="M4024">
        <f>bbdd_Social_Media_Trends[[#This Row],[Interactions]]/bbdd_Social_Media_Trends[[#This Row],[Views]]</f>
        <v>0.18404322893062461</v>
      </c>
      <c r="N4024" s="1" t="s">
        <v>29</v>
      </c>
      <c r="O4024" s="4">
        <f t="shared" si="62"/>
        <v>0</v>
      </c>
    </row>
    <row r="4025" spans="1:15">
      <c r="A4025" s="1" t="s">
        <v>4065</v>
      </c>
      <c r="B4025" s="2">
        <v>45036</v>
      </c>
      <c r="C4025" s="13" t="str">
        <f>TEXT(bbdd_Social_Media_Trends[[#This Row],[Post_Date]],"aaaa-mm")</f>
        <v>2023-04</v>
      </c>
      <c r="D4025" s="1" t="s">
        <v>12</v>
      </c>
      <c r="E4025" s="1" t="s">
        <v>39</v>
      </c>
      <c r="F4025" s="1" t="s">
        <v>36</v>
      </c>
      <c r="G4025" s="1" t="s">
        <v>28</v>
      </c>
      <c r="H4025">
        <v>2067844</v>
      </c>
      <c r="I4025">
        <v>424988</v>
      </c>
      <c r="J4025">
        <v>14387</v>
      </c>
      <c r="K4025">
        <v>41987</v>
      </c>
      <c r="L4025">
        <f>bbdd_Social_Media_Trends[[#This Row],[Likes]]+bbdd_Social_Media_Trends[[#This Row],[Shares]]+bbdd_Social_Media_Trends[[#This Row],[Comments]]</f>
        <v>481362</v>
      </c>
      <c r="M4025">
        <f>bbdd_Social_Media_Trends[[#This Row],[Interactions]]/bbdd_Social_Media_Trends[[#This Row],[Views]]</f>
        <v>0.2327844847096783</v>
      </c>
      <c r="N4025" s="1" t="s">
        <v>16</v>
      </c>
      <c r="O4025" s="4">
        <f t="shared" si="62"/>
        <v>0</v>
      </c>
    </row>
    <row r="4026" spans="1:15">
      <c r="A4026" s="1" t="s">
        <v>4066</v>
      </c>
      <c r="B4026" s="2">
        <v>45126</v>
      </c>
      <c r="C4026" s="13" t="str">
        <f>TEXT(bbdd_Social_Media_Trends[[#This Row],[Post_Date]],"aaaa-mm")</f>
        <v>2023-07</v>
      </c>
      <c r="D4026" s="1" t="s">
        <v>27</v>
      </c>
      <c r="E4026" s="1" t="s">
        <v>57</v>
      </c>
      <c r="F4026" s="1" t="s">
        <v>41</v>
      </c>
      <c r="G4026" s="1" t="s">
        <v>50</v>
      </c>
      <c r="H4026">
        <v>3461714</v>
      </c>
      <c r="I4026">
        <v>492070</v>
      </c>
      <c r="J4026">
        <v>41239</v>
      </c>
      <c r="K4026">
        <v>14029</v>
      </c>
      <c r="L4026">
        <f>bbdd_Social_Media_Trends[[#This Row],[Likes]]+bbdd_Social_Media_Trends[[#This Row],[Shares]]+bbdd_Social_Media_Trends[[#This Row],[Comments]]</f>
        <v>547338</v>
      </c>
      <c r="M4026">
        <f>bbdd_Social_Media_Trends[[#This Row],[Interactions]]/bbdd_Social_Media_Trends[[#This Row],[Views]]</f>
        <v>0.15811184863914235</v>
      </c>
      <c r="N4026" s="1" t="s">
        <v>29</v>
      </c>
      <c r="O4026" s="4">
        <f t="shared" si="62"/>
        <v>0</v>
      </c>
    </row>
    <row r="4027" spans="1:15">
      <c r="A4027" s="1" t="s">
        <v>4067</v>
      </c>
      <c r="B4027" s="2">
        <v>44659</v>
      </c>
      <c r="C4027" s="13" t="str">
        <f>TEXT(bbdd_Social_Media_Trends[[#This Row],[Post_Date]],"aaaa-mm")</f>
        <v>2022-04</v>
      </c>
      <c r="D4027" s="1" t="s">
        <v>27</v>
      </c>
      <c r="E4027" s="1" t="s">
        <v>52</v>
      </c>
      <c r="F4027" s="1" t="s">
        <v>47</v>
      </c>
      <c r="G4027" s="1" t="s">
        <v>44</v>
      </c>
      <c r="H4027">
        <v>1752782</v>
      </c>
      <c r="I4027">
        <v>343059</v>
      </c>
      <c r="J4027">
        <v>44339</v>
      </c>
      <c r="K4027">
        <v>20919</v>
      </c>
      <c r="L4027">
        <f>bbdd_Social_Media_Trends[[#This Row],[Likes]]+bbdd_Social_Media_Trends[[#This Row],[Shares]]+bbdd_Social_Media_Trends[[#This Row],[Comments]]</f>
        <v>408317</v>
      </c>
      <c r="M4027">
        <f>bbdd_Social_Media_Trends[[#This Row],[Interactions]]/bbdd_Social_Media_Trends[[#This Row],[Views]]</f>
        <v>0.23295367022253766</v>
      </c>
      <c r="N4027" s="1" t="s">
        <v>16</v>
      </c>
      <c r="O4027" s="4">
        <f t="shared" si="62"/>
        <v>0</v>
      </c>
    </row>
    <row r="4028" spans="1:15">
      <c r="A4028" s="1" t="s">
        <v>4068</v>
      </c>
      <c r="B4028" s="2">
        <v>45060</v>
      </c>
      <c r="C4028" s="13" t="str">
        <f>TEXT(bbdd_Social_Media_Trends[[#This Row],[Post_Date]],"aaaa-mm")</f>
        <v>2023-05</v>
      </c>
      <c r="D4028" s="1" t="s">
        <v>27</v>
      </c>
      <c r="E4028" s="1" t="s">
        <v>59</v>
      </c>
      <c r="F4028" s="1" t="s">
        <v>20</v>
      </c>
      <c r="G4028" s="1" t="s">
        <v>15</v>
      </c>
      <c r="H4028">
        <v>1655182</v>
      </c>
      <c r="I4028">
        <v>353876</v>
      </c>
      <c r="J4028">
        <v>55327</v>
      </c>
      <c r="K4028">
        <v>12793</v>
      </c>
      <c r="L4028">
        <f>bbdd_Social_Media_Trends[[#This Row],[Likes]]+bbdd_Social_Media_Trends[[#This Row],[Shares]]+bbdd_Social_Media_Trends[[#This Row],[Comments]]</f>
        <v>421996</v>
      </c>
      <c r="M4028">
        <f>bbdd_Social_Media_Trends[[#This Row],[Interactions]]/bbdd_Social_Media_Trends[[#This Row],[Views]]</f>
        <v>0.25495444005553469</v>
      </c>
      <c r="N4028" s="1" t="s">
        <v>22</v>
      </c>
      <c r="O4028" s="4">
        <f t="shared" si="62"/>
        <v>0</v>
      </c>
    </row>
    <row r="4029" spans="1:15">
      <c r="A4029" s="1" t="s">
        <v>4069</v>
      </c>
      <c r="B4029" s="2">
        <v>44772</v>
      </c>
      <c r="C4029" s="13" t="str">
        <f>TEXT(bbdd_Social_Media_Trends[[#This Row],[Post_Date]],"aaaa-mm")</f>
        <v>2022-07</v>
      </c>
      <c r="D4029" s="1" t="s">
        <v>27</v>
      </c>
      <c r="E4029" s="1" t="s">
        <v>59</v>
      </c>
      <c r="F4029" s="1" t="s">
        <v>14</v>
      </c>
      <c r="G4029" s="1" t="s">
        <v>60</v>
      </c>
      <c r="H4029">
        <v>4855651</v>
      </c>
      <c r="I4029">
        <v>304813</v>
      </c>
      <c r="J4029">
        <v>25847</v>
      </c>
      <c r="K4029">
        <v>27390</v>
      </c>
      <c r="L4029">
        <f>bbdd_Social_Media_Trends[[#This Row],[Likes]]+bbdd_Social_Media_Trends[[#This Row],[Shares]]+bbdd_Social_Media_Trends[[#This Row],[Comments]]</f>
        <v>358050</v>
      </c>
      <c r="M4029">
        <f>bbdd_Social_Media_Trends[[#This Row],[Interactions]]/bbdd_Social_Media_Trends[[#This Row],[Views]]</f>
        <v>7.3738825133849203E-2</v>
      </c>
      <c r="N4029" s="1" t="s">
        <v>29</v>
      </c>
      <c r="O4029" s="4">
        <f t="shared" si="62"/>
        <v>0</v>
      </c>
    </row>
    <row r="4030" spans="1:15">
      <c r="A4030" s="1" t="s">
        <v>4070</v>
      </c>
      <c r="B4030" s="2">
        <v>45022</v>
      </c>
      <c r="C4030" s="13" t="str">
        <f>TEXT(bbdd_Social_Media_Trends[[#This Row],[Post_Date]],"aaaa-mm")</f>
        <v>2023-04</v>
      </c>
      <c r="D4030" s="1" t="s">
        <v>12</v>
      </c>
      <c r="E4030" s="1" t="s">
        <v>13</v>
      </c>
      <c r="F4030" s="1" t="s">
        <v>36</v>
      </c>
      <c r="G4030" s="1" t="s">
        <v>37</v>
      </c>
      <c r="H4030">
        <v>1839502</v>
      </c>
      <c r="I4030">
        <v>136831</v>
      </c>
      <c r="J4030">
        <v>56756</v>
      </c>
      <c r="K4030">
        <v>37198</v>
      </c>
      <c r="L4030">
        <f>bbdd_Social_Media_Trends[[#This Row],[Likes]]+bbdd_Social_Media_Trends[[#This Row],[Shares]]+bbdd_Social_Media_Trends[[#This Row],[Comments]]</f>
        <v>230785</v>
      </c>
      <c r="M4030">
        <f>bbdd_Social_Media_Trends[[#This Row],[Interactions]]/bbdd_Social_Media_Trends[[#This Row],[Views]]</f>
        <v>0.12546058661529044</v>
      </c>
      <c r="N4030" s="1" t="s">
        <v>29</v>
      </c>
      <c r="O4030" s="4">
        <f t="shared" si="62"/>
        <v>0</v>
      </c>
    </row>
    <row r="4031" spans="1:15">
      <c r="A4031" s="1" t="s">
        <v>4071</v>
      </c>
      <c r="B4031" s="2">
        <v>44650</v>
      </c>
      <c r="C4031" s="13" t="str">
        <f>TEXT(bbdd_Social_Media_Trends[[#This Row],[Post_Date]],"aaaa-mm")</f>
        <v>2022-03</v>
      </c>
      <c r="D4031" s="1" t="s">
        <v>18</v>
      </c>
      <c r="E4031" s="1" t="s">
        <v>39</v>
      </c>
      <c r="F4031" s="1" t="s">
        <v>32</v>
      </c>
      <c r="G4031" s="1" t="s">
        <v>21</v>
      </c>
      <c r="H4031">
        <v>3428164</v>
      </c>
      <c r="I4031">
        <v>338911</v>
      </c>
      <c r="J4031">
        <v>99243</v>
      </c>
      <c r="K4031">
        <v>18226</v>
      </c>
      <c r="L4031">
        <f>bbdd_Social_Media_Trends[[#This Row],[Likes]]+bbdd_Social_Media_Trends[[#This Row],[Shares]]+bbdd_Social_Media_Trends[[#This Row],[Comments]]</f>
        <v>456380</v>
      </c>
      <c r="M4031">
        <f>bbdd_Social_Media_Trends[[#This Row],[Interactions]]/bbdd_Social_Media_Trends[[#This Row],[Views]]</f>
        <v>0.13312665321729064</v>
      </c>
      <c r="N4031" s="1" t="s">
        <v>29</v>
      </c>
      <c r="O4031" s="4">
        <f t="shared" si="62"/>
        <v>0</v>
      </c>
    </row>
    <row r="4032" spans="1:15">
      <c r="A4032" s="1" t="s">
        <v>4072</v>
      </c>
      <c r="B4032" s="2">
        <v>44792</v>
      </c>
      <c r="C4032" s="13" t="str">
        <f>TEXT(bbdd_Social_Media_Trends[[#This Row],[Post_Date]],"aaaa-mm")</f>
        <v>2022-08</v>
      </c>
      <c r="D4032" s="1" t="s">
        <v>24</v>
      </c>
      <c r="E4032" s="1" t="s">
        <v>35</v>
      </c>
      <c r="F4032" s="1" t="s">
        <v>20</v>
      </c>
      <c r="G4032" s="1" t="s">
        <v>60</v>
      </c>
      <c r="H4032">
        <v>2051301</v>
      </c>
      <c r="I4032">
        <v>418379</v>
      </c>
      <c r="J4032">
        <v>78834</v>
      </c>
      <c r="K4032">
        <v>35131</v>
      </c>
      <c r="L4032">
        <f>bbdd_Social_Media_Trends[[#This Row],[Likes]]+bbdd_Social_Media_Trends[[#This Row],[Shares]]+bbdd_Social_Media_Trends[[#This Row],[Comments]]</f>
        <v>532344</v>
      </c>
      <c r="M4032">
        <f>bbdd_Social_Media_Trends[[#This Row],[Interactions]]/bbdd_Social_Media_Trends[[#This Row],[Views]]</f>
        <v>0.25951530272739104</v>
      </c>
      <c r="N4032" s="1" t="s">
        <v>16</v>
      </c>
      <c r="O4032" s="4">
        <f t="shared" si="62"/>
        <v>0</v>
      </c>
    </row>
    <row r="4033" spans="1:15">
      <c r="A4033" s="1" t="s">
        <v>4073</v>
      </c>
      <c r="B4033" s="2">
        <v>44663</v>
      </c>
      <c r="C4033" s="13" t="str">
        <f>TEXT(bbdd_Social_Media_Trends[[#This Row],[Post_Date]],"aaaa-mm")</f>
        <v>2022-04</v>
      </c>
      <c r="D4033" s="1" t="s">
        <v>18</v>
      </c>
      <c r="E4033" s="1" t="s">
        <v>19</v>
      </c>
      <c r="F4033" s="1" t="s">
        <v>32</v>
      </c>
      <c r="G4033" s="1" t="s">
        <v>15</v>
      </c>
      <c r="H4033">
        <v>2322338</v>
      </c>
      <c r="I4033">
        <v>344964</v>
      </c>
      <c r="J4033">
        <v>48344</v>
      </c>
      <c r="K4033">
        <v>19822</v>
      </c>
      <c r="L4033">
        <f>bbdd_Social_Media_Trends[[#This Row],[Likes]]+bbdd_Social_Media_Trends[[#This Row],[Shares]]+bbdd_Social_Media_Trends[[#This Row],[Comments]]</f>
        <v>413130</v>
      </c>
      <c r="M4033">
        <f>bbdd_Social_Media_Trends[[#This Row],[Interactions]]/bbdd_Social_Media_Trends[[#This Row],[Views]]</f>
        <v>0.17789400164833888</v>
      </c>
      <c r="N4033" s="1" t="s">
        <v>29</v>
      </c>
      <c r="O4033" s="4">
        <f t="shared" si="62"/>
        <v>0</v>
      </c>
    </row>
    <row r="4034" spans="1:15">
      <c r="A4034" s="1" t="s">
        <v>4074</v>
      </c>
      <c r="B4034" s="2">
        <v>44929</v>
      </c>
      <c r="C4034" s="13" t="str">
        <f>TEXT(bbdd_Social_Media_Trends[[#This Row],[Post_Date]],"aaaa-mm")</f>
        <v>2023-01</v>
      </c>
      <c r="D4034" s="1" t="s">
        <v>27</v>
      </c>
      <c r="E4034" s="1" t="s">
        <v>13</v>
      </c>
      <c r="F4034" s="1" t="s">
        <v>14</v>
      </c>
      <c r="G4034" s="1" t="s">
        <v>15</v>
      </c>
      <c r="H4034">
        <v>1546514</v>
      </c>
      <c r="I4034">
        <v>462049</v>
      </c>
      <c r="J4034">
        <v>10948</v>
      </c>
      <c r="K4034">
        <v>5720</v>
      </c>
      <c r="L4034">
        <f>bbdd_Social_Media_Trends[[#This Row],[Likes]]+bbdd_Social_Media_Trends[[#This Row],[Shares]]+bbdd_Social_Media_Trends[[#This Row],[Comments]]</f>
        <v>478717</v>
      </c>
      <c r="M4034">
        <f>bbdd_Social_Media_Trends[[#This Row],[Interactions]]/bbdd_Social_Media_Trends[[#This Row],[Views]]</f>
        <v>0.30954585603492757</v>
      </c>
      <c r="N4034" s="1" t="s">
        <v>29</v>
      </c>
      <c r="O4034" s="4">
        <f t="shared" ref="O4034:O4097" si="63">IF(ISERROR(VLOOKUP(A4034,A4035:A9032,1,FALSE)),0, 1)</f>
        <v>0</v>
      </c>
    </row>
    <row r="4035" spans="1:15">
      <c r="A4035" s="1" t="s">
        <v>4075</v>
      </c>
      <c r="B4035" s="2">
        <v>45282</v>
      </c>
      <c r="C4035" s="13" t="str">
        <f>TEXT(bbdd_Social_Media_Trends[[#This Row],[Post_Date]],"aaaa-mm")</f>
        <v>2023-12</v>
      </c>
      <c r="D4035" s="1" t="s">
        <v>18</v>
      </c>
      <c r="E4035" s="1" t="s">
        <v>31</v>
      </c>
      <c r="F4035" s="1" t="s">
        <v>32</v>
      </c>
      <c r="G4035" s="1" t="s">
        <v>37</v>
      </c>
      <c r="H4035">
        <v>3236693</v>
      </c>
      <c r="I4035">
        <v>354205</v>
      </c>
      <c r="J4035">
        <v>98081</v>
      </c>
      <c r="K4035">
        <v>45380</v>
      </c>
      <c r="L4035">
        <f>bbdd_Social_Media_Trends[[#This Row],[Likes]]+bbdd_Social_Media_Trends[[#This Row],[Shares]]+bbdd_Social_Media_Trends[[#This Row],[Comments]]</f>
        <v>497666</v>
      </c>
      <c r="M4035">
        <f>bbdd_Social_Media_Trends[[#This Row],[Interactions]]/bbdd_Social_Media_Trends[[#This Row],[Views]]</f>
        <v>0.15375755439270886</v>
      </c>
      <c r="N4035" s="1" t="s">
        <v>22</v>
      </c>
      <c r="O4035" s="4">
        <f t="shared" si="63"/>
        <v>0</v>
      </c>
    </row>
    <row r="4036" spans="1:15">
      <c r="A4036" s="1" t="s">
        <v>4076</v>
      </c>
      <c r="B4036" s="2">
        <v>45243</v>
      </c>
      <c r="C4036" s="13" t="str">
        <f>TEXT(bbdd_Social_Media_Trends[[#This Row],[Post_Date]],"aaaa-mm")</f>
        <v>2023-11</v>
      </c>
      <c r="D4036" s="1" t="s">
        <v>12</v>
      </c>
      <c r="E4036" s="1" t="s">
        <v>35</v>
      </c>
      <c r="F4036" s="1" t="s">
        <v>32</v>
      </c>
      <c r="G4036" s="1" t="s">
        <v>50</v>
      </c>
      <c r="H4036">
        <v>1733587</v>
      </c>
      <c r="I4036">
        <v>64486</v>
      </c>
      <c r="J4036">
        <v>7705</v>
      </c>
      <c r="K4036">
        <v>46480</v>
      </c>
      <c r="L4036">
        <f>bbdd_Social_Media_Trends[[#This Row],[Likes]]+bbdd_Social_Media_Trends[[#This Row],[Shares]]+bbdd_Social_Media_Trends[[#This Row],[Comments]]</f>
        <v>118671</v>
      </c>
      <c r="M4036">
        <f>bbdd_Social_Media_Trends[[#This Row],[Interactions]]/bbdd_Social_Media_Trends[[#This Row],[Views]]</f>
        <v>6.845402047892607E-2</v>
      </c>
      <c r="N4036" s="1" t="s">
        <v>16</v>
      </c>
      <c r="O4036" s="4">
        <f t="shared" si="63"/>
        <v>0</v>
      </c>
    </row>
    <row r="4037" spans="1:15">
      <c r="A4037" s="1" t="s">
        <v>4077</v>
      </c>
      <c r="B4037" s="2">
        <v>45105</v>
      </c>
      <c r="C4037" s="13" t="str">
        <f>TEXT(bbdd_Social_Media_Trends[[#This Row],[Post_Date]],"aaaa-mm")</f>
        <v>2023-06</v>
      </c>
      <c r="D4037" s="1" t="s">
        <v>18</v>
      </c>
      <c r="E4037" s="1" t="s">
        <v>49</v>
      </c>
      <c r="F4037" s="1" t="s">
        <v>14</v>
      </c>
      <c r="G4037" s="1" t="s">
        <v>28</v>
      </c>
      <c r="H4037">
        <v>2948068</v>
      </c>
      <c r="I4037">
        <v>200500</v>
      </c>
      <c r="J4037">
        <v>50312</v>
      </c>
      <c r="K4037">
        <v>4179</v>
      </c>
      <c r="L4037">
        <f>bbdd_Social_Media_Trends[[#This Row],[Likes]]+bbdd_Social_Media_Trends[[#This Row],[Shares]]+bbdd_Social_Media_Trends[[#This Row],[Comments]]</f>
        <v>254991</v>
      </c>
      <c r="M4037">
        <f>bbdd_Social_Media_Trends[[#This Row],[Interactions]]/bbdd_Social_Media_Trends[[#This Row],[Views]]</f>
        <v>8.6494273537788144E-2</v>
      </c>
      <c r="N4037" s="1" t="s">
        <v>22</v>
      </c>
      <c r="O4037" s="4">
        <f t="shared" si="63"/>
        <v>0</v>
      </c>
    </row>
    <row r="4038" spans="1:15">
      <c r="A4038" s="1" t="s">
        <v>4078</v>
      </c>
      <c r="B4038" s="2">
        <v>45106</v>
      </c>
      <c r="C4038" s="13" t="str">
        <f>TEXT(bbdd_Social_Media_Trends[[#This Row],[Post_Date]],"aaaa-mm")</f>
        <v>2023-06</v>
      </c>
      <c r="D4038" s="1" t="s">
        <v>12</v>
      </c>
      <c r="E4038" s="1" t="s">
        <v>31</v>
      </c>
      <c r="F4038" s="1" t="s">
        <v>14</v>
      </c>
      <c r="G4038" s="1" t="s">
        <v>28</v>
      </c>
      <c r="H4038">
        <v>892935</v>
      </c>
      <c r="I4038">
        <v>148751</v>
      </c>
      <c r="J4038">
        <v>17295</v>
      </c>
      <c r="K4038">
        <v>25141</v>
      </c>
      <c r="L4038">
        <f>bbdd_Social_Media_Trends[[#This Row],[Likes]]+bbdd_Social_Media_Trends[[#This Row],[Shares]]+bbdd_Social_Media_Trends[[#This Row],[Comments]]</f>
        <v>191187</v>
      </c>
      <c r="M4038">
        <f>bbdd_Social_Media_Trends[[#This Row],[Interactions]]/bbdd_Social_Media_Trends[[#This Row],[Views]]</f>
        <v>0.21411076954089603</v>
      </c>
      <c r="N4038" s="1" t="s">
        <v>16</v>
      </c>
      <c r="O4038" s="4">
        <f t="shared" si="63"/>
        <v>0</v>
      </c>
    </row>
    <row r="4039" spans="1:15">
      <c r="A4039" s="1" t="s">
        <v>4079</v>
      </c>
      <c r="B4039" s="2">
        <v>44905</v>
      </c>
      <c r="C4039" s="13" t="str">
        <f>TEXT(bbdd_Social_Media_Trends[[#This Row],[Post_Date]],"aaaa-mm")</f>
        <v>2022-12</v>
      </c>
      <c r="D4039" s="1" t="s">
        <v>24</v>
      </c>
      <c r="E4039" s="1" t="s">
        <v>57</v>
      </c>
      <c r="F4039" s="1" t="s">
        <v>14</v>
      </c>
      <c r="G4039" s="1" t="s">
        <v>60</v>
      </c>
      <c r="H4039">
        <v>4274005</v>
      </c>
      <c r="I4039">
        <v>260121</v>
      </c>
      <c r="J4039">
        <v>42176</v>
      </c>
      <c r="K4039">
        <v>33715</v>
      </c>
      <c r="L4039">
        <f>bbdd_Social_Media_Trends[[#This Row],[Likes]]+bbdd_Social_Media_Trends[[#This Row],[Shares]]+bbdd_Social_Media_Trends[[#This Row],[Comments]]</f>
        <v>336012</v>
      </c>
      <c r="M4039">
        <f>bbdd_Social_Media_Trends[[#This Row],[Interactions]]/bbdd_Social_Media_Trends[[#This Row],[Views]]</f>
        <v>7.8617596376232599E-2</v>
      </c>
      <c r="N4039" s="1" t="s">
        <v>16</v>
      </c>
      <c r="O4039" s="4">
        <f t="shared" si="63"/>
        <v>0</v>
      </c>
    </row>
    <row r="4040" spans="1:15">
      <c r="A4040" s="1" t="s">
        <v>4080</v>
      </c>
      <c r="B4040" s="2">
        <v>44893</v>
      </c>
      <c r="C4040" s="13" t="str">
        <f>TEXT(bbdd_Social_Media_Trends[[#This Row],[Post_Date]],"aaaa-mm")</f>
        <v>2022-11</v>
      </c>
      <c r="D4040" s="1" t="s">
        <v>18</v>
      </c>
      <c r="E4040" s="1" t="s">
        <v>46</v>
      </c>
      <c r="F4040" s="1" t="s">
        <v>14</v>
      </c>
      <c r="G4040" s="1" t="s">
        <v>50</v>
      </c>
      <c r="H4040">
        <v>1405829</v>
      </c>
      <c r="I4040">
        <v>228388</v>
      </c>
      <c r="J4040">
        <v>4628</v>
      </c>
      <c r="K4040">
        <v>10107</v>
      </c>
      <c r="L4040">
        <f>bbdd_Social_Media_Trends[[#This Row],[Likes]]+bbdd_Social_Media_Trends[[#This Row],[Shares]]+bbdd_Social_Media_Trends[[#This Row],[Comments]]</f>
        <v>243123</v>
      </c>
      <c r="M4040">
        <f>bbdd_Social_Media_Trends[[#This Row],[Interactions]]/bbdd_Social_Media_Trends[[#This Row],[Views]]</f>
        <v>0.1729392408322776</v>
      </c>
      <c r="N4040" s="1" t="s">
        <v>29</v>
      </c>
      <c r="O4040" s="4">
        <f t="shared" si="63"/>
        <v>0</v>
      </c>
    </row>
    <row r="4041" spans="1:15">
      <c r="A4041" s="1" t="s">
        <v>4081</v>
      </c>
      <c r="B4041" s="2">
        <v>44628</v>
      </c>
      <c r="C4041" s="13" t="str">
        <f>TEXT(bbdd_Social_Media_Trends[[#This Row],[Post_Date]],"aaaa-mm")</f>
        <v>2022-03</v>
      </c>
      <c r="D4041" s="1" t="s">
        <v>27</v>
      </c>
      <c r="E4041" s="1" t="s">
        <v>46</v>
      </c>
      <c r="F4041" s="1" t="s">
        <v>41</v>
      </c>
      <c r="G4041" s="1" t="s">
        <v>28</v>
      </c>
      <c r="H4041">
        <v>440801</v>
      </c>
      <c r="I4041">
        <v>435945</v>
      </c>
      <c r="J4041">
        <v>79651</v>
      </c>
      <c r="K4041">
        <v>6051</v>
      </c>
      <c r="L4041">
        <f>bbdd_Social_Media_Trends[[#This Row],[Likes]]+bbdd_Social_Media_Trends[[#This Row],[Shares]]+bbdd_Social_Media_Trends[[#This Row],[Comments]]</f>
        <v>521647</v>
      </c>
      <c r="M4041">
        <f>bbdd_Social_Media_Trends[[#This Row],[Interactions]]/bbdd_Social_Media_Trends[[#This Row],[Views]]</f>
        <v>1.1834070249386912</v>
      </c>
      <c r="N4041" s="1" t="s">
        <v>29</v>
      </c>
      <c r="O4041" s="4">
        <f t="shared" si="63"/>
        <v>0</v>
      </c>
    </row>
    <row r="4042" spans="1:15">
      <c r="A4042" s="1" t="s">
        <v>4082</v>
      </c>
      <c r="B4042" s="2">
        <v>44659</v>
      </c>
      <c r="C4042" s="13" t="str">
        <f>TEXT(bbdd_Social_Media_Trends[[#This Row],[Post_Date]],"aaaa-mm")</f>
        <v>2022-04</v>
      </c>
      <c r="D4042" s="1" t="s">
        <v>24</v>
      </c>
      <c r="E4042" s="1" t="s">
        <v>57</v>
      </c>
      <c r="F4042" s="1" t="s">
        <v>36</v>
      </c>
      <c r="G4042" s="1" t="s">
        <v>25</v>
      </c>
      <c r="H4042">
        <v>1357441</v>
      </c>
      <c r="I4042">
        <v>388944</v>
      </c>
      <c r="J4042">
        <v>62108</v>
      </c>
      <c r="K4042">
        <v>22302</v>
      </c>
      <c r="L4042">
        <f>bbdd_Social_Media_Trends[[#This Row],[Likes]]+bbdd_Social_Media_Trends[[#This Row],[Shares]]+bbdd_Social_Media_Trends[[#This Row],[Comments]]</f>
        <v>473354</v>
      </c>
      <c r="M4042">
        <f>bbdd_Social_Media_Trends[[#This Row],[Interactions]]/bbdd_Social_Media_Trends[[#This Row],[Views]]</f>
        <v>0.3487105516924861</v>
      </c>
      <c r="N4042" s="1" t="s">
        <v>29</v>
      </c>
      <c r="O4042" s="4">
        <f t="shared" si="63"/>
        <v>0</v>
      </c>
    </row>
    <row r="4043" spans="1:15">
      <c r="A4043" s="1" t="s">
        <v>4083</v>
      </c>
      <c r="B4043" s="2">
        <v>44821</v>
      </c>
      <c r="C4043" s="13" t="str">
        <f>TEXT(bbdd_Social_Media_Trends[[#This Row],[Post_Date]],"aaaa-mm")</f>
        <v>2022-09</v>
      </c>
      <c r="D4043" s="1" t="s">
        <v>18</v>
      </c>
      <c r="E4043" s="1" t="s">
        <v>52</v>
      </c>
      <c r="F4043" s="1" t="s">
        <v>32</v>
      </c>
      <c r="G4043" s="1" t="s">
        <v>44</v>
      </c>
      <c r="H4043">
        <v>613581</v>
      </c>
      <c r="I4043">
        <v>340814</v>
      </c>
      <c r="J4043">
        <v>15805</v>
      </c>
      <c r="K4043">
        <v>34558</v>
      </c>
      <c r="L4043">
        <f>bbdd_Social_Media_Trends[[#This Row],[Likes]]+bbdd_Social_Media_Trends[[#This Row],[Shares]]+bbdd_Social_Media_Trends[[#This Row],[Comments]]</f>
        <v>391177</v>
      </c>
      <c r="M4043">
        <f>bbdd_Social_Media_Trends[[#This Row],[Interactions]]/bbdd_Social_Media_Trends[[#This Row],[Views]]</f>
        <v>0.63753114910663788</v>
      </c>
      <c r="N4043" s="1" t="s">
        <v>16</v>
      </c>
      <c r="O4043" s="4">
        <f t="shared" si="63"/>
        <v>0</v>
      </c>
    </row>
    <row r="4044" spans="1:15">
      <c r="A4044" s="1" t="s">
        <v>4084</v>
      </c>
      <c r="B4044" s="2">
        <v>44705</v>
      </c>
      <c r="C4044" s="13" t="str">
        <f>TEXT(bbdd_Social_Media_Trends[[#This Row],[Post_Date]],"aaaa-mm")</f>
        <v>2022-05</v>
      </c>
      <c r="D4044" s="1" t="s">
        <v>12</v>
      </c>
      <c r="E4044" s="1" t="s">
        <v>52</v>
      </c>
      <c r="F4044" s="1" t="s">
        <v>14</v>
      </c>
      <c r="G4044" s="1" t="s">
        <v>25</v>
      </c>
      <c r="H4044">
        <v>4155659</v>
      </c>
      <c r="I4044">
        <v>447547</v>
      </c>
      <c r="J4044">
        <v>81762</v>
      </c>
      <c r="K4044">
        <v>7354</v>
      </c>
      <c r="L4044">
        <f>bbdd_Social_Media_Trends[[#This Row],[Likes]]+bbdd_Social_Media_Trends[[#This Row],[Shares]]+bbdd_Social_Media_Trends[[#This Row],[Comments]]</f>
        <v>536663</v>
      </c>
      <c r="M4044">
        <f>bbdd_Social_Media_Trends[[#This Row],[Interactions]]/bbdd_Social_Media_Trends[[#This Row],[Views]]</f>
        <v>0.12914028797839283</v>
      </c>
      <c r="N4044" s="1" t="s">
        <v>16</v>
      </c>
      <c r="O4044" s="4">
        <f t="shared" si="63"/>
        <v>0</v>
      </c>
    </row>
    <row r="4045" spans="1:15">
      <c r="A4045" s="1" t="s">
        <v>4085</v>
      </c>
      <c r="B4045" s="2">
        <v>45254</v>
      </c>
      <c r="C4045" s="13" t="str">
        <f>TEXT(bbdd_Social_Media_Trends[[#This Row],[Post_Date]],"aaaa-mm")</f>
        <v>2023-11</v>
      </c>
      <c r="D4045" s="1" t="s">
        <v>27</v>
      </c>
      <c r="E4045" s="1" t="s">
        <v>19</v>
      </c>
      <c r="F4045" s="1" t="s">
        <v>47</v>
      </c>
      <c r="G4045" s="1" t="s">
        <v>37</v>
      </c>
      <c r="H4045">
        <v>3146159</v>
      </c>
      <c r="I4045">
        <v>128178</v>
      </c>
      <c r="J4045">
        <v>52353</v>
      </c>
      <c r="K4045">
        <v>48139</v>
      </c>
      <c r="L4045">
        <f>bbdd_Social_Media_Trends[[#This Row],[Likes]]+bbdd_Social_Media_Trends[[#This Row],[Shares]]+bbdd_Social_Media_Trends[[#This Row],[Comments]]</f>
        <v>228670</v>
      </c>
      <c r="M4045">
        <f>bbdd_Social_Media_Trends[[#This Row],[Interactions]]/bbdd_Social_Media_Trends[[#This Row],[Views]]</f>
        <v>7.2682277024142775E-2</v>
      </c>
      <c r="N4045" s="1" t="s">
        <v>16</v>
      </c>
      <c r="O4045" s="4">
        <f t="shared" si="63"/>
        <v>0</v>
      </c>
    </row>
    <row r="4046" spans="1:15">
      <c r="A4046" s="1" t="s">
        <v>4086</v>
      </c>
      <c r="B4046" s="2">
        <v>44789</v>
      </c>
      <c r="C4046" s="13" t="str">
        <f>TEXT(bbdd_Social_Media_Trends[[#This Row],[Post_Date]],"aaaa-mm")</f>
        <v>2022-08</v>
      </c>
      <c r="D4046" s="1" t="s">
        <v>12</v>
      </c>
      <c r="E4046" s="1" t="s">
        <v>52</v>
      </c>
      <c r="F4046" s="1" t="s">
        <v>41</v>
      </c>
      <c r="G4046" s="1" t="s">
        <v>50</v>
      </c>
      <c r="H4046">
        <v>4561998</v>
      </c>
      <c r="I4046">
        <v>433892</v>
      </c>
      <c r="J4046">
        <v>13968</v>
      </c>
      <c r="K4046">
        <v>41674</v>
      </c>
      <c r="L4046">
        <f>bbdd_Social_Media_Trends[[#This Row],[Likes]]+bbdd_Social_Media_Trends[[#This Row],[Shares]]+bbdd_Social_Media_Trends[[#This Row],[Comments]]</f>
        <v>489534</v>
      </c>
      <c r="M4046">
        <f>bbdd_Social_Media_Trends[[#This Row],[Interactions]]/bbdd_Social_Media_Trends[[#This Row],[Views]]</f>
        <v>0.10730692998988602</v>
      </c>
      <c r="N4046" s="1" t="s">
        <v>22</v>
      </c>
      <c r="O4046" s="4">
        <f t="shared" si="63"/>
        <v>0</v>
      </c>
    </row>
    <row r="4047" spans="1:15">
      <c r="A4047" s="1" t="s">
        <v>4087</v>
      </c>
      <c r="B4047" s="2">
        <v>44813</v>
      </c>
      <c r="C4047" s="13" t="str">
        <f>TEXT(bbdd_Social_Media_Trends[[#This Row],[Post_Date]],"aaaa-mm")</f>
        <v>2022-09</v>
      </c>
      <c r="D4047" s="1" t="s">
        <v>12</v>
      </c>
      <c r="E4047" s="1" t="s">
        <v>35</v>
      </c>
      <c r="F4047" s="1" t="s">
        <v>14</v>
      </c>
      <c r="G4047" s="1" t="s">
        <v>50</v>
      </c>
      <c r="H4047">
        <v>1258147</v>
      </c>
      <c r="I4047">
        <v>114548</v>
      </c>
      <c r="J4047">
        <v>75062</v>
      </c>
      <c r="K4047">
        <v>5195</v>
      </c>
      <c r="L4047">
        <f>bbdd_Social_Media_Trends[[#This Row],[Likes]]+bbdd_Social_Media_Trends[[#This Row],[Shares]]+bbdd_Social_Media_Trends[[#This Row],[Comments]]</f>
        <v>194805</v>
      </c>
      <c r="M4047">
        <f>bbdd_Social_Media_Trends[[#This Row],[Interactions]]/bbdd_Social_Media_Trends[[#This Row],[Views]]</f>
        <v>0.15483484839211953</v>
      </c>
      <c r="N4047" s="1" t="s">
        <v>29</v>
      </c>
      <c r="O4047" s="4">
        <f t="shared" si="63"/>
        <v>0</v>
      </c>
    </row>
    <row r="4048" spans="1:15">
      <c r="A4048" s="1" t="s">
        <v>4088</v>
      </c>
      <c r="B4048" s="2">
        <v>45130</v>
      </c>
      <c r="C4048" s="13" t="str">
        <f>TEXT(bbdd_Social_Media_Trends[[#This Row],[Post_Date]],"aaaa-mm")</f>
        <v>2023-07</v>
      </c>
      <c r="D4048" s="1" t="s">
        <v>27</v>
      </c>
      <c r="E4048" s="1" t="s">
        <v>52</v>
      </c>
      <c r="F4048" s="1" t="s">
        <v>41</v>
      </c>
      <c r="G4048" s="1" t="s">
        <v>37</v>
      </c>
      <c r="H4048">
        <v>759304</v>
      </c>
      <c r="I4048">
        <v>289598</v>
      </c>
      <c r="J4048">
        <v>90867</v>
      </c>
      <c r="K4048">
        <v>28354</v>
      </c>
      <c r="L4048">
        <f>bbdd_Social_Media_Trends[[#This Row],[Likes]]+bbdd_Social_Media_Trends[[#This Row],[Shares]]+bbdd_Social_Media_Trends[[#This Row],[Comments]]</f>
        <v>408819</v>
      </c>
      <c r="M4048">
        <f>bbdd_Social_Media_Trends[[#This Row],[Interactions]]/bbdd_Social_Media_Trends[[#This Row],[Views]]</f>
        <v>0.53841280962565718</v>
      </c>
      <c r="N4048" s="1" t="s">
        <v>16</v>
      </c>
      <c r="O4048" s="4">
        <f t="shared" si="63"/>
        <v>0</v>
      </c>
    </row>
    <row r="4049" spans="1:15">
      <c r="A4049" s="1" t="s">
        <v>4089</v>
      </c>
      <c r="B4049" s="2">
        <v>44775</v>
      </c>
      <c r="C4049" s="13" t="str">
        <f>TEXT(bbdd_Social_Media_Trends[[#This Row],[Post_Date]],"aaaa-mm")</f>
        <v>2022-08</v>
      </c>
      <c r="D4049" s="1" t="s">
        <v>12</v>
      </c>
      <c r="E4049" s="1" t="s">
        <v>52</v>
      </c>
      <c r="F4049" s="1" t="s">
        <v>14</v>
      </c>
      <c r="G4049" s="1" t="s">
        <v>60</v>
      </c>
      <c r="H4049">
        <v>4035840</v>
      </c>
      <c r="I4049">
        <v>146142</v>
      </c>
      <c r="J4049">
        <v>67286</v>
      </c>
      <c r="K4049">
        <v>46736</v>
      </c>
      <c r="L4049">
        <f>bbdd_Social_Media_Trends[[#This Row],[Likes]]+bbdd_Social_Media_Trends[[#This Row],[Shares]]+bbdd_Social_Media_Trends[[#This Row],[Comments]]</f>
        <v>260164</v>
      </c>
      <c r="M4049">
        <f>bbdd_Social_Media_Trends[[#This Row],[Interactions]]/bbdd_Social_Media_Trends[[#This Row],[Views]]</f>
        <v>6.4463407865524902E-2</v>
      </c>
      <c r="N4049" s="1" t="s">
        <v>29</v>
      </c>
      <c r="O4049" s="4">
        <f t="shared" si="63"/>
        <v>0</v>
      </c>
    </row>
    <row r="4050" spans="1:15">
      <c r="A4050" s="1" t="s">
        <v>4090</v>
      </c>
      <c r="B4050" s="2">
        <v>44684</v>
      </c>
      <c r="C4050" s="13" t="str">
        <f>TEXT(bbdd_Social_Media_Trends[[#This Row],[Post_Date]],"aaaa-mm")</f>
        <v>2022-05</v>
      </c>
      <c r="D4050" s="1" t="s">
        <v>12</v>
      </c>
      <c r="E4050" s="1" t="s">
        <v>49</v>
      </c>
      <c r="F4050" s="1" t="s">
        <v>41</v>
      </c>
      <c r="G4050" s="1" t="s">
        <v>28</v>
      </c>
      <c r="H4050">
        <v>473117</v>
      </c>
      <c r="I4050">
        <v>177746</v>
      </c>
      <c r="J4050">
        <v>40508</v>
      </c>
      <c r="K4050">
        <v>10764</v>
      </c>
      <c r="L4050">
        <f>bbdd_Social_Media_Trends[[#This Row],[Likes]]+bbdd_Social_Media_Trends[[#This Row],[Shares]]+bbdd_Social_Media_Trends[[#This Row],[Comments]]</f>
        <v>229018</v>
      </c>
      <c r="M4050">
        <f>bbdd_Social_Media_Trends[[#This Row],[Interactions]]/bbdd_Social_Media_Trends[[#This Row],[Views]]</f>
        <v>0.48406208189517602</v>
      </c>
      <c r="N4050" s="1" t="s">
        <v>22</v>
      </c>
      <c r="O4050" s="4">
        <f t="shared" si="63"/>
        <v>0</v>
      </c>
    </row>
    <row r="4051" spans="1:15">
      <c r="A4051" s="1" t="s">
        <v>4091</v>
      </c>
      <c r="B4051" s="2">
        <v>44944</v>
      </c>
      <c r="C4051" s="13" t="str">
        <f>TEXT(bbdd_Social_Media_Trends[[#This Row],[Post_Date]],"aaaa-mm")</f>
        <v>2023-01</v>
      </c>
      <c r="D4051" s="1" t="s">
        <v>27</v>
      </c>
      <c r="E4051" s="1" t="s">
        <v>57</v>
      </c>
      <c r="F4051" s="1" t="s">
        <v>47</v>
      </c>
      <c r="G4051" s="1" t="s">
        <v>50</v>
      </c>
      <c r="H4051">
        <v>3837701</v>
      </c>
      <c r="I4051">
        <v>34026</v>
      </c>
      <c r="J4051">
        <v>11671</v>
      </c>
      <c r="K4051">
        <v>48725</v>
      </c>
      <c r="L4051">
        <f>bbdd_Social_Media_Trends[[#This Row],[Likes]]+bbdd_Social_Media_Trends[[#This Row],[Shares]]+bbdd_Social_Media_Trends[[#This Row],[Comments]]</f>
        <v>94422</v>
      </c>
      <c r="M4051">
        <f>bbdd_Social_Media_Trends[[#This Row],[Interactions]]/bbdd_Social_Media_Trends[[#This Row],[Views]]</f>
        <v>2.4603792739455212E-2</v>
      </c>
      <c r="N4051" s="1" t="s">
        <v>29</v>
      </c>
      <c r="O4051" s="4">
        <f t="shared" si="63"/>
        <v>0</v>
      </c>
    </row>
    <row r="4052" spans="1:15">
      <c r="A4052" s="1" t="s">
        <v>4092</v>
      </c>
      <c r="B4052" s="2">
        <v>44858</v>
      </c>
      <c r="C4052" s="13" t="str">
        <f>TEXT(bbdd_Social_Media_Trends[[#This Row],[Post_Date]],"aaaa-mm")</f>
        <v>2022-10</v>
      </c>
      <c r="D4052" s="1" t="s">
        <v>27</v>
      </c>
      <c r="E4052" s="1" t="s">
        <v>31</v>
      </c>
      <c r="F4052" s="1" t="s">
        <v>36</v>
      </c>
      <c r="G4052" s="1" t="s">
        <v>50</v>
      </c>
      <c r="H4052">
        <v>3940029</v>
      </c>
      <c r="I4052">
        <v>37059</v>
      </c>
      <c r="J4052">
        <v>29642</v>
      </c>
      <c r="K4052">
        <v>26332</v>
      </c>
      <c r="L4052">
        <f>bbdd_Social_Media_Trends[[#This Row],[Likes]]+bbdd_Social_Media_Trends[[#This Row],[Shares]]+bbdd_Social_Media_Trends[[#This Row],[Comments]]</f>
        <v>93033</v>
      </c>
      <c r="M4052">
        <f>bbdd_Social_Media_Trends[[#This Row],[Interactions]]/bbdd_Social_Media_Trends[[#This Row],[Views]]</f>
        <v>2.3612262752380757E-2</v>
      </c>
      <c r="N4052" s="1" t="s">
        <v>16</v>
      </c>
      <c r="O4052" s="4">
        <f t="shared" si="63"/>
        <v>0</v>
      </c>
    </row>
    <row r="4053" spans="1:15">
      <c r="A4053" s="1" t="s">
        <v>4093</v>
      </c>
      <c r="B4053" s="2">
        <v>45188</v>
      </c>
      <c r="C4053" s="13" t="str">
        <f>TEXT(bbdd_Social_Media_Trends[[#This Row],[Post_Date]],"aaaa-mm")</f>
        <v>2023-09</v>
      </c>
      <c r="D4053" s="1" t="s">
        <v>18</v>
      </c>
      <c r="E4053" s="1" t="s">
        <v>49</v>
      </c>
      <c r="F4053" s="1" t="s">
        <v>41</v>
      </c>
      <c r="G4053" s="1" t="s">
        <v>25</v>
      </c>
      <c r="H4053">
        <v>3442649</v>
      </c>
      <c r="I4053">
        <v>448032</v>
      </c>
      <c r="J4053">
        <v>36711</v>
      </c>
      <c r="K4053">
        <v>48874</v>
      </c>
      <c r="L4053">
        <f>bbdd_Social_Media_Trends[[#This Row],[Likes]]+bbdd_Social_Media_Trends[[#This Row],[Shares]]+bbdd_Social_Media_Trends[[#This Row],[Comments]]</f>
        <v>533617</v>
      </c>
      <c r="M4053">
        <f>bbdd_Social_Media_Trends[[#This Row],[Interactions]]/bbdd_Social_Media_Trends[[#This Row],[Views]]</f>
        <v>0.15500186048592232</v>
      </c>
      <c r="N4053" s="1" t="s">
        <v>22</v>
      </c>
      <c r="O4053" s="4">
        <f t="shared" si="63"/>
        <v>0</v>
      </c>
    </row>
    <row r="4054" spans="1:15">
      <c r="A4054" s="1" t="s">
        <v>4094</v>
      </c>
      <c r="B4054" s="2">
        <v>44759</v>
      </c>
      <c r="C4054" s="13" t="str">
        <f>TEXT(bbdd_Social_Media_Trends[[#This Row],[Post_Date]],"aaaa-mm")</f>
        <v>2022-07</v>
      </c>
      <c r="D4054" s="1" t="s">
        <v>24</v>
      </c>
      <c r="E4054" s="1" t="s">
        <v>13</v>
      </c>
      <c r="F4054" s="1" t="s">
        <v>41</v>
      </c>
      <c r="G4054" s="1" t="s">
        <v>28</v>
      </c>
      <c r="H4054">
        <v>3922748</v>
      </c>
      <c r="I4054">
        <v>50348</v>
      </c>
      <c r="J4054">
        <v>92144</v>
      </c>
      <c r="K4054">
        <v>19648</v>
      </c>
      <c r="L4054">
        <f>bbdd_Social_Media_Trends[[#This Row],[Likes]]+bbdd_Social_Media_Trends[[#This Row],[Shares]]+bbdd_Social_Media_Trends[[#This Row],[Comments]]</f>
        <v>162140</v>
      </c>
      <c r="M4054">
        <f>bbdd_Social_Media_Trends[[#This Row],[Interactions]]/bbdd_Social_Media_Trends[[#This Row],[Views]]</f>
        <v>4.1333269432550855E-2</v>
      </c>
      <c r="N4054" s="1" t="s">
        <v>22</v>
      </c>
      <c r="O4054" s="4">
        <f t="shared" si="63"/>
        <v>0</v>
      </c>
    </row>
    <row r="4055" spans="1:15">
      <c r="A4055" s="1" t="s">
        <v>4095</v>
      </c>
      <c r="B4055" s="2">
        <v>45195</v>
      </c>
      <c r="C4055" s="13" t="str">
        <f>TEXT(bbdd_Social_Media_Trends[[#This Row],[Post_Date]],"aaaa-mm")</f>
        <v>2023-09</v>
      </c>
      <c r="D4055" s="1" t="s">
        <v>12</v>
      </c>
      <c r="E4055" s="1" t="s">
        <v>19</v>
      </c>
      <c r="F4055" s="1" t="s">
        <v>14</v>
      </c>
      <c r="G4055" s="1" t="s">
        <v>37</v>
      </c>
      <c r="H4055">
        <v>4326820</v>
      </c>
      <c r="I4055">
        <v>253332</v>
      </c>
      <c r="J4055">
        <v>19538</v>
      </c>
      <c r="K4055">
        <v>26317</v>
      </c>
      <c r="L4055">
        <f>bbdd_Social_Media_Trends[[#This Row],[Likes]]+bbdd_Social_Media_Trends[[#This Row],[Shares]]+bbdd_Social_Media_Trends[[#This Row],[Comments]]</f>
        <v>299187</v>
      </c>
      <c r="M4055">
        <f>bbdd_Social_Media_Trends[[#This Row],[Interactions]]/bbdd_Social_Media_Trends[[#This Row],[Views]]</f>
        <v>6.9147087237278179E-2</v>
      </c>
      <c r="N4055" s="1" t="s">
        <v>29</v>
      </c>
      <c r="O4055" s="4">
        <f t="shared" si="63"/>
        <v>0</v>
      </c>
    </row>
    <row r="4056" spans="1:15">
      <c r="A4056" s="1" t="s">
        <v>4096</v>
      </c>
      <c r="B4056" s="2">
        <v>45148</v>
      </c>
      <c r="C4056" s="13" t="str">
        <f>TEXT(bbdd_Social_Media_Trends[[#This Row],[Post_Date]],"aaaa-mm")</f>
        <v>2023-08</v>
      </c>
      <c r="D4056" s="1" t="s">
        <v>12</v>
      </c>
      <c r="E4056" s="1" t="s">
        <v>31</v>
      </c>
      <c r="F4056" s="1" t="s">
        <v>32</v>
      </c>
      <c r="G4056" s="1" t="s">
        <v>25</v>
      </c>
      <c r="H4056">
        <v>2075502</v>
      </c>
      <c r="I4056">
        <v>161209</v>
      </c>
      <c r="J4056">
        <v>47279</v>
      </c>
      <c r="K4056">
        <v>11783</v>
      </c>
      <c r="L4056">
        <f>bbdd_Social_Media_Trends[[#This Row],[Likes]]+bbdd_Social_Media_Trends[[#This Row],[Shares]]+bbdd_Social_Media_Trends[[#This Row],[Comments]]</f>
        <v>220271</v>
      </c>
      <c r="M4056">
        <f>bbdd_Social_Media_Trends[[#This Row],[Interactions]]/bbdd_Social_Media_Trends[[#This Row],[Views]]</f>
        <v>0.10612902324353338</v>
      </c>
      <c r="N4056" s="1" t="s">
        <v>29</v>
      </c>
      <c r="O4056" s="4">
        <f t="shared" si="63"/>
        <v>0</v>
      </c>
    </row>
    <row r="4057" spans="1:15">
      <c r="A4057" s="1" t="s">
        <v>4097</v>
      </c>
      <c r="B4057" s="2">
        <v>44661</v>
      </c>
      <c r="C4057" s="13" t="str">
        <f>TEXT(bbdd_Social_Media_Trends[[#This Row],[Post_Date]],"aaaa-mm")</f>
        <v>2022-04</v>
      </c>
      <c r="D4057" s="1" t="s">
        <v>27</v>
      </c>
      <c r="E4057" s="1" t="s">
        <v>49</v>
      </c>
      <c r="F4057" s="1" t="s">
        <v>47</v>
      </c>
      <c r="G4057" s="1" t="s">
        <v>60</v>
      </c>
      <c r="H4057">
        <v>3709713</v>
      </c>
      <c r="I4057">
        <v>180551</v>
      </c>
      <c r="J4057">
        <v>28942</v>
      </c>
      <c r="K4057">
        <v>24102</v>
      </c>
      <c r="L4057">
        <f>bbdd_Social_Media_Trends[[#This Row],[Likes]]+bbdd_Social_Media_Trends[[#This Row],[Shares]]+bbdd_Social_Media_Trends[[#This Row],[Comments]]</f>
        <v>233595</v>
      </c>
      <c r="M4057">
        <f>bbdd_Social_Media_Trends[[#This Row],[Interactions]]/bbdd_Social_Media_Trends[[#This Row],[Views]]</f>
        <v>6.2968483006636905E-2</v>
      </c>
      <c r="N4057" s="1" t="s">
        <v>16</v>
      </c>
      <c r="O4057" s="4">
        <f t="shared" si="63"/>
        <v>0</v>
      </c>
    </row>
    <row r="4058" spans="1:15">
      <c r="A4058" s="1" t="s">
        <v>4098</v>
      </c>
      <c r="B4058" s="2">
        <v>44802</v>
      </c>
      <c r="C4058" s="13" t="str">
        <f>TEXT(bbdd_Social_Media_Trends[[#This Row],[Post_Date]],"aaaa-mm")</f>
        <v>2022-08</v>
      </c>
      <c r="D4058" s="1" t="s">
        <v>27</v>
      </c>
      <c r="E4058" s="1" t="s">
        <v>52</v>
      </c>
      <c r="F4058" s="1" t="s">
        <v>41</v>
      </c>
      <c r="G4058" s="1" t="s">
        <v>15</v>
      </c>
      <c r="H4058">
        <v>318153</v>
      </c>
      <c r="I4058">
        <v>139099</v>
      </c>
      <c r="J4058">
        <v>36928</v>
      </c>
      <c r="K4058">
        <v>11688</v>
      </c>
      <c r="L4058">
        <f>bbdd_Social_Media_Trends[[#This Row],[Likes]]+bbdd_Social_Media_Trends[[#This Row],[Shares]]+bbdd_Social_Media_Trends[[#This Row],[Comments]]</f>
        <v>187715</v>
      </c>
      <c r="M4058">
        <f>bbdd_Social_Media_Trends[[#This Row],[Interactions]]/bbdd_Social_Media_Trends[[#This Row],[Views]]</f>
        <v>0.59001486706081663</v>
      </c>
      <c r="N4058" s="1" t="s">
        <v>29</v>
      </c>
      <c r="O4058" s="4">
        <f t="shared" si="63"/>
        <v>0</v>
      </c>
    </row>
    <row r="4059" spans="1:15">
      <c r="A4059" s="1" t="s">
        <v>4099</v>
      </c>
      <c r="B4059" s="2">
        <v>45067</v>
      </c>
      <c r="C4059" s="13" t="str">
        <f>TEXT(bbdd_Social_Media_Trends[[#This Row],[Post_Date]],"aaaa-mm")</f>
        <v>2023-05</v>
      </c>
      <c r="D4059" s="1" t="s">
        <v>27</v>
      </c>
      <c r="E4059" s="1" t="s">
        <v>52</v>
      </c>
      <c r="F4059" s="1" t="s">
        <v>36</v>
      </c>
      <c r="G4059" s="1" t="s">
        <v>28</v>
      </c>
      <c r="H4059">
        <v>2662851</v>
      </c>
      <c r="I4059">
        <v>13209</v>
      </c>
      <c r="J4059">
        <v>44256</v>
      </c>
      <c r="K4059">
        <v>42595</v>
      </c>
      <c r="L4059">
        <f>bbdd_Social_Media_Trends[[#This Row],[Likes]]+bbdd_Social_Media_Trends[[#This Row],[Shares]]+bbdd_Social_Media_Trends[[#This Row],[Comments]]</f>
        <v>100060</v>
      </c>
      <c r="M4059">
        <f>bbdd_Social_Media_Trends[[#This Row],[Interactions]]/bbdd_Social_Media_Trends[[#This Row],[Views]]</f>
        <v>3.7576266940959148E-2</v>
      </c>
      <c r="N4059" s="1" t="s">
        <v>22</v>
      </c>
      <c r="O4059" s="4">
        <f t="shared" si="63"/>
        <v>0</v>
      </c>
    </row>
    <row r="4060" spans="1:15">
      <c r="A4060" s="1" t="s">
        <v>4100</v>
      </c>
      <c r="B4060" s="2">
        <v>45260</v>
      </c>
      <c r="C4060" s="13" t="str">
        <f>TEXT(bbdd_Social_Media_Trends[[#This Row],[Post_Date]],"aaaa-mm")</f>
        <v>2023-11</v>
      </c>
      <c r="D4060" s="1" t="s">
        <v>27</v>
      </c>
      <c r="E4060" s="1" t="s">
        <v>39</v>
      </c>
      <c r="F4060" s="1" t="s">
        <v>14</v>
      </c>
      <c r="G4060" s="1" t="s">
        <v>25</v>
      </c>
      <c r="H4060">
        <v>2035129</v>
      </c>
      <c r="I4060">
        <v>76855</v>
      </c>
      <c r="J4060">
        <v>3962</v>
      </c>
      <c r="K4060">
        <v>13400</v>
      </c>
      <c r="L4060">
        <f>bbdd_Social_Media_Trends[[#This Row],[Likes]]+bbdd_Social_Media_Trends[[#This Row],[Shares]]+bbdd_Social_Media_Trends[[#This Row],[Comments]]</f>
        <v>94217</v>
      </c>
      <c r="M4060">
        <f>bbdd_Social_Media_Trends[[#This Row],[Interactions]]/bbdd_Social_Media_Trends[[#This Row],[Views]]</f>
        <v>4.6295345405622933E-2</v>
      </c>
      <c r="N4060" s="1" t="s">
        <v>16</v>
      </c>
      <c r="O4060" s="4">
        <f t="shared" si="63"/>
        <v>0</v>
      </c>
    </row>
    <row r="4061" spans="1:15">
      <c r="A4061" s="1" t="s">
        <v>4101</v>
      </c>
      <c r="B4061" s="2">
        <v>44639</v>
      </c>
      <c r="C4061" s="13" t="str">
        <f>TEXT(bbdd_Social_Media_Trends[[#This Row],[Post_Date]],"aaaa-mm")</f>
        <v>2022-03</v>
      </c>
      <c r="D4061" s="1" t="s">
        <v>24</v>
      </c>
      <c r="E4061" s="1" t="s">
        <v>46</v>
      </c>
      <c r="F4061" s="1" t="s">
        <v>36</v>
      </c>
      <c r="G4061" s="1" t="s">
        <v>15</v>
      </c>
      <c r="H4061">
        <v>2722178</v>
      </c>
      <c r="I4061">
        <v>260133</v>
      </c>
      <c r="J4061">
        <v>32788</v>
      </c>
      <c r="K4061">
        <v>48301</v>
      </c>
      <c r="L4061">
        <f>bbdd_Social_Media_Trends[[#This Row],[Likes]]+bbdd_Social_Media_Trends[[#This Row],[Shares]]+bbdd_Social_Media_Trends[[#This Row],[Comments]]</f>
        <v>341222</v>
      </c>
      <c r="M4061">
        <f>bbdd_Social_Media_Trends[[#This Row],[Interactions]]/bbdd_Social_Media_Trends[[#This Row],[Views]]</f>
        <v>0.12534889342284009</v>
      </c>
      <c r="N4061" s="1" t="s">
        <v>29</v>
      </c>
      <c r="O4061" s="4">
        <f t="shared" si="63"/>
        <v>0</v>
      </c>
    </row>
    <row r="4062" spans="1:15">
      <c r="A4062" s="1" t="s">
        <v>4102</v>
      </c>
      <c r="B4062" s="2">
        <v>45067</v>
      </c>
      <c r="C4062" s="13" t="str">
        <f>TEXT(bbdd_Social_Media_Trends[[#This Row],[Post_Date]],"aaaa-mm")</f>
        <v>2023-05</v>
      </c>
      <c r="D4062" s="1" t="s">
        <v>27</v>
      </c>
      <c r="E4062" s="1" t="s">
        <v>35</v>
      </c>
      <c r="F4062" s="1" t="s">
        <v>36</v>
      </c>
      <c r="G4062" s="1" t="s">
        <v>15</v>
      </c>
      <c r="H4062">
        <v>4242550</v>
      </c>
      <c r="I4062">
        <v>489296</v>
      </c>
      <c r="J4062">
        <v>20200</v>
      </c>
      <c r="K4062">
        <v>6399</v>
      </c>
      <c r="L4062">
        <f>bbdd_Social_Media_Trends[[#This Row],[Likes]]+bbdd_Social_Media_Trends[[#This Row],[Shares]]+bbdd_Social_Media_Trends[[#This Row],[Comments]]</f>
        <v>515895</v>
      </c>
      <c r="M4062">
        <f>bbdd_Social_Media_Trends[[#This Row],[Interactions]]/bbdd_Social_Media_Trends[[#This Row],[Views]]</f>
        <v>0.12160021685071479</v>
      </c>
      <c r="N4062" s="1" t="s">
        <v>29</v>
      </c>
      <c r="O4062" s="4">
        <f t="shared" si="63"/>
        <v>0</v>
      </c>
    </row>
    <row r="4063" spans="1:15">
      <c r="A4063" s="1" t="s">
        <v>4103</v>
      </c>
      <c r="B4063" s="2">
        <v>44857</v>
      </c>
      <c r="C4063" s="13" t="str">
        <f>TEXT(bbdd_Social_Media_Trends[[#This Row],[Post_Date]],"aaaa-mm")</f>
        <v>2022-10</v>
      </c>
      <c r="D4063" s="1" t="s">
        <v>12</v>
      </c>
      <c r="E4063" s="1" t="s">
        <v>59</v>
      </c>
      <c r="F4063" s="1" t="s">
        <v>20</v>
      </c>
      <c r="G4063" s="1" t="s">
        <v>60</v>
      </c>
      <c r="H4063">
        <v>4255337</v>
      </c>
      <c r="I4063">
        <v>236358</v>
      </c>
      <c r="J4063">
        <v>81105</v>
      </c>
      <c r="K4063">
        <v>43056</v>
      </c>
      <c r="L4063">
        <f>bbdd_Social_Media_Trends[[#This Row],[Likes]]+bbdd_Social_Media_Trends[[#This Row],[Shares]]+bbdd_Social_Media_Trends[[#This Row],[Comments]]</f>
        <v>360519</v>
      </c>
      <c r="M4063">
        <f>bbdd_Social_Media_Trends[[#This Row],[Interactions]]/bbdd_Social_Media_Trends[[#This Row],[Views]]</f>
        <v>8.472160959284776E-2</v>
      </c>
      <c r="N4063" s="1" t="s">
        <v>22</v>
      </c>
      <c r="O4063" s="4">
        <f t="shared" si="63"/>
        <v>0</v>
      </c>
    </row>
    <row r="4064" spans="1:15">
      <c r="A4064" s="1" t="s">
        <v>4104</v>
      </c>
      <c r="B4064" s="2">
        <v>45059</v>
      </c>
      <c r="C4064" s="13" t="str">
        <f>TEXT(bbdd_Social_Media_Trends[[#This Row],[Post_Date]],"aaaa-mm")</f>
        <v>2023-05</v>
      </c>
      <c r="D4064" s="1" t="s">
        <v>24</v>
      </c>
      <c r="E4064" s="1" t="s">
        <v>49</v>
      </c>
      <c r="F4064" s="1" t="s">
        <v>32</v>
      </c>
      <c r="G4064" s="1" t="s">
        <v>25</v>
      </c>
      <c r="H4064">
        <v>817713</v>
      </c>
      <c r="I4064">
        <v>125792</v>
      </c>
      <c r="J4064">
        <v>35355</v>
      </c>
      <c r="K4064">
        <v>5263</v>
      </c>
      <c r="L4064">
        <f>bbdd_Social_Media_Trends[[#This Row],[Likes]]+bbdd_Social_Media_Trends[[#This Row],[Shares]]+bbdd_Social_Media_Trends[[#This Row],[Comments]]</f>
        <v>166410</v>
      </c>
      <c r="M4064">
        <f>bbdd_Social_Media_Trends[[#This Row],[Interactions]]/bbdd_Social_Media_Trends[[#This Row],[Views]]</f>
        <v>0.20350660928712153</v>
      </c>
      <c r="N4064" s="1" t="s">
        <v>16</v>
      </c>
      <c r="O4064" s="4">
        <f t="shared" si="63"/>
        <v>0</v>
      </c>
    </row>
    <row r="4065" spans="1:15">
      <c r="A4065" s="1" t="s">
        <v>4105</v>
      </c>
      <c r="B4065" s="2">
        <v>44890</v>
      </c>
      <c r="C4065" s="13" t="str">
        <f>TEXT(bbdd_Social_Media_Trends[[#This Row],[Post_Date]],"aaaa-mm")</f>
        <v>2022-11</v>
      </c>
      <c r="D4065" s="1" t="s">
        <v>12</v>
      </c>
      <c r="E4065" s="1" t="s">
        <v>19</v>
      </c>
      <c r="F4065" s="1" t="s">
        <v>32</v>
      </c>
      <c r="G4065" s="1" t="s">
        <v>15</v>
      </c>
      <c r="H4065">
        <v>4266731</v>
      </c>
      <c r="I4065">
        <v>179238</v>
      </c>
      <c r="J4065">
        <v>79039</v>
      </c>
      <c r="K4065">
        <v>23497</v>
      </c>
      <c r="L4065">
        <f>bbdd_Social_Media_Trends[[#This Row],[Likes]]+bbdd_Social_Media_Trends[[#This Row],[Shares]]+bbdd_Social_Media_Trends[[#This Row],[Comments]]</f>
        <v>281774</v>
      </c>
      <c r="M4065">
        <f>bbdd_Social_Media_Trends[[#This Row],[Interactions]]/bbdd_Social_Media_Trends[[#This Row],[Views]]</f>
        <v>6.6039785493859346E-2</v>
      </c>
      <c r="N4065" s="1" t="s">
        <v>16</v>
      </c>
      <c r="O4065" s="4">
        <f t="shared" si="63"/>
        <v>0</v>
      </c>
    </row>
    <row r="4066" spans="1:15">
      <c r="A4066" s="1" t="s">
        <v>4106</v>
      </c>
      <c r="B4066" s="2">
        <v>45215</v>
      </c>
      <c r="C4066" s="13" t="str">
        <f>TEXT(bbdd_Social_Media_Trends[[#This Row],[Post_Date]],"aaaa-mm")</f>
        <v>2023-10</v>
      </c>
      <c r="D4066" s="1" t="s">
        <v>27</v>
      </c>
      <c r="E4066" s="1" t="s">
        <v>49</v>
      </c>
      <c r="F4066" s="1" t="s">
        <v>47</v>
      </c>
      <c r="G4066" s="1" t="s">
        <v>15</v>
      </c>
      <c r="H4066">
        <v>605016</v>
      </c>
      <c r="I4066">
        <v>73596</v>
      </c>
      <c r="J4066">
        <v>29486</v>
      </c>
      <c r="K4066">
        <v>22879</v>
      </c>
      <c r="L4066">
        <f>bbdd_Social_Media_Trends[[#This Row],[Likes]]+bbdd_Social_Media_Trends[[#This Row],[Shares]]+bbdd_Social_Media_Trends[[#This Row],[Comments]]</f>
        <v>125961</v>
      </c>
      <c r="M4066">
        <f>bbdd_Social_Media_Trends[[#This Row],[Interactions]]/bbdd_Social_Media_Trends[[#This Row],[Views]]</f>
        <v>0.20819449402990994</v>
      </c>
      <c r="N4066" s="1" t="s">
        <v>16</v>
      </c>
      <c r="O4066" s="4">
        <f t="shared" si="63"/>
        <v>0</v>
      </c>
    </row>
    <row r="4067" spans="1:15">
      <c r="A4067" s="1" t="s">
        <v>4107</v>
      </c>
      <c r="B4067" s="2">
        <v>44863</v>
      </c>
      <c r="C4067" s="13" t="str">
        <f>TEXT(bbdd_Social_Media_Trends[[#This Row],[Post_Date]],"aaaa-mm")</f>
        <v>2022-10</v>
      </c>
      <c r="D4067" s="1" t="s">
        <v>18</v>
      </c>
      <c r="E4067" s="1" t="s">
        <v>59</v>
      </c>
      <c r="F4067" s="1" t="s">
        <v>32</v>
      </c>
      <c r="G4067" s="1" t="s">
        <v>25</v>
      </c>
      <c r="H4067">
        <v>3344955</v>
      </c>
      <c r="I4067">
        <v>143212</v>
      </c>
      <c r="J4067">
        <v>81068</v>
      </c>
      <c r="K4067">
        <v>21258</v>
      </c>
      <c r="L4067">
        <f>bbdd_Social_Media_Trends[[#This Row],[Likes]]+bbdd_Social_Media_Trends[[#This Row],[Shares]]+bbdd_Social_Media_Trends[[#This Row],[Comments]]</f>
        <v>245538</v>
      </c>
      <c r="M4067">
        <f>bbdd_Social_Media_Trends[[#This Row],[Interactions]]/bbdd_Social_Media_Trends[[#This Row],[Views]]</f>
        <v>7.3405471822490881E-2</v>
      </c>
      <c r="N4067" s="1" t="s">
        <v>29</v>
      </c>
      <c r="O4067" s="4">
        <f t="shared" si="63"/>
        <v>0</v>
      </c>
    </row>
    <row r="4068" spans="1:15">
      <c r="A4068" s="1" t="s">
        <v>4108</v>
      </c>
      <c r="B4068" s="2">
        <v>45185</v>
      </c>
      <c r="C4068" s="13" t="str">
        <f>TEXT(bbdd_Social_Media_Trends[[#This Row],[Post_Date]],"aaaa-mm")</f>
        <v>2023-09</v>
      </c>
      <c r="D4068" s="1" t="s">
        <v>27</v>
      </c>
      <c r="E4068" s="1" t="s">
        <v>13</v>
      </c>
      <c r="F4068" s="1" t="s">
        <v>41</v>
      </c>
      <c r="G4068" s="1" t="s">
        <v>28</v>
      </c>
      <c r="H4068">
        <v>2300705</v>
      </c>
      <c r="I4068">
        <v>446587</v>
      </c>
      <c r="J4068">
        <v>11396</v>
      </c>
      <c r="K4068">
        <v>12186</v>
      </c>
      <c r="L4068">
        <f>bbdd_Social_Media_Trends[[#This Row],[Likes]]+bbdd_Social_Media_Trends[[#This Row],[Shares]]+bbdd_Social_Media_Trends[[#This Row],[Comments]]</f>
        <v>470169</v>
      </c>
      <c r="M4068">
        <f>bbdd_Social_Media_Trends[[#This Row],[Interactions]]/bbdd_Social_Media_Trends[[#This Row],[Views]]</f>
        <v>0.20435866397473818</v>
      </c>
      <c r="N4068" s="1" t="s">
        <v>22</v>
      </c>
      <c r="O4068" s="4">
        <f t="shared" si="63"/>
        <v>0</v>
      </c>
    </row>
    <row r="4069" spans="1:15">
      <c r="A4069" s="1" t="s">
        <v>4109</v>
      </c>
      <c r="B4069" s="2">
        <v>44898</v>
      </c>
      <c r="C4069" s="13" t="str">
        <f>TEXT(bbdd_Social_Media_Trends[[#This Row],[Post_Date]],"aaaa-mm")</f>
        <v>2022-12</v>
      </c>
      <c r="D4069" s="1" t="s">
        <v>24</v>
      </c>
      <c r="E4069" s="1" t="s">
        <v>31</v>
      </c>
      <c r="F4069" s="1" t="s">
        <v>14</v>
      </c>
      <c r="G4069" s="1" t="s">
        <v>44</v>
      </c>
      <c r="H4069">
        <v>4408711</v>
      </c>
      <c r="I4069">
        <v>139162</v>
      </c>
      <c r="J4069">
        <v>18328</v>
      </c>
      <c r="K4069">
        <v>10579</v>
      </c>
      <c r="L4069">
        <f>bbdd_Social_Media_Trends[[#This Row],[Likes]]+bbdd_Social_Media_Trends[[#This Row],[Shares]]+bbdd_Social_Media_Trends[[#This Row],[Comments]]</f>
        <v>168069</v>
      </c>
      <c r="M4069">
        <f>bbdd_Social_Media_Trends[[#This Row],[Interactions]]/bbdd_Social_Media_Trends[[#This Row],[Views]]</f>
        <v>3.8122027050536994E-2</v>
      </c>
      <c r="N4069" s="1" t="s">
        <v>22</v>
      </c>
      <c r="O4069" s="4">
        <f t="shared" si="63"/>
        <v>0</v>
      </c>
    </row>
    <row r="4070" spans="1:15">
      <c r="A4070" s="1" t="s">
        <v>4110</v>
      </c>
      <c r="B4070" s="2">
        <v>45268</v>
      </c>
      <c r="C4070" s="13" t="str">
        <f>TEXT(bbdd_Social_Media_Trends[[#This Row],[Post_Date]],"aaaa-mm")</f>
        <v>2023-12</v>
      </c>
      <c r="D4070" s="1" t="s">
        <v>12</v>
      </c>
      <c r="E4070" s="1" t="s">
        <v>35</v>
      </c>
      <c r="F4070" s="1" t="s">
        <v>20</v>
      </c>
      <c r="G4070" s="1" t="s">
        <v>15</v>
      </c>
      <c r="H4070">
        <v>2477355</v>
      </c>
      <c r="I4070">
        <v>23223</v>
      </c>
      <c r="J4070">
        <v>33471</v>
      </c>
      <c r="K4070">
        <v>36225</v>
      </c>
      <c r="L4070">
        <f>bbdd_Social_Media_Trends[[#This Row],[Likes]]+bbdd_Social_Media_Trends[[#This Row],[Shares]]+bbdd_Social_Media_Trends[[#This Row],[Comments]]</f>
        <v>92919</v>
      </c>
      <c r="M4070">
        <f>bbdd_Social_Media_Trends[[#This Row],[Interactions]]/bbdd_Social_Media_Trends[[#This Row],[Views]]</f>
        <v>3.7507341499300663E-2</v>
      </c>
      <c r="N4070" s="1" t="s">
        <v>16</v>
      </c>
      <c r="O4070" s="4">
        <f t="shared" si="63"/>
        <v>0</v>
      </c>
    </row>
    <row r="4071" spans="1:15">
      <c r="A4071" s="1" t="s">
        <v>4111</v>
      </c>
      <c r="B4071" s="2">
        <v>44859</v>
      </c>
      <c r="C4071" s="13" t="str">
        <f>TEXT(bbdd_Social_Media_Trends[[#This Row],[Post_Date]],"aaaa-mm")</f>
        <v>2022-10</v>
      </c>
      <c r="D4071" s="1" t="s">
        <v>12</v>
      </c>
      <c r="E4071" s="1" t="s">
        <v>46</v>
      </c>
      <c r="F4071" s="1" t="s">
        <v>41</v>
      </c>
      <c r="G4071" s="1" t="s">
        <v>60</v>
      </c>
      <c r="H4071">
        <v>4096582</v>
      </c>
      <c r="I4071">
        <v>238913</v>
      </c>
      <c r="J4071">
        <v>3420</v>
      </c>
      <c r="K4071">
        <v>3568</v>
      </c>
      <c r="L4071">
        <f>bbdd_Social_Media_Trends[[#This Row],[Likes]]+bbdd_Social_Media_Trends[[#This Row],[Shares]]+bbdd_Social_Media_Trends[[#This Row],[Comments]]</f>
        <v>245901</v>
      </c>
      <c r="M4071">
        <f>bbdd_Social_Media_Trends[[#This Row],[Interactions]]/bbdd_Social_Media_Trends[[#This Row],[Views]]</f>
        <v>6.0025894758117863E-2</v>
      </c>
      <c r="N4071" s="1" t="s">
        <v>29</v>
      </c>
      <c r="O4071" s="4">
        <f t="shared" si="63"/>
        <v>0</v>
      </c>
    </row>
    <row r="4072" spans="1:15">
      <c r="A4072" s="1" t="s">
        <v>4112</v>
      </c>
      <c r="B4072" s="2">
        <v>45027</v>
      </c>
      <c r="C4072" s="13" t="str">
        <f>TEXT(bbdd_Social_Media_Trends[[#This Row],[Post_Date]],"aaaa-mm")</f>
        <v>2023-04</v>
      </c>
      <c r="D4072" s="1" t="s">
        <v>27</v>
      </c>
      <c r="E4072" s="1" t="s">
        <v>31</v>
      </c>
      <c r="F4072" s="1" t="s">
        <v>20</v>
      </c>
      <c r="G4072" s="1" t="s">
        <v>37</v>
      </c>
      <c r="H4072">
        <v>4565439</v>
      </c>
      <c r="I4072">
        <v>476755</v>
      </c>
      <c r="J4072">
        <v>54497</v>
      </c>
      <c r="K4072">
        <v>22930</v>
      </c>
      <c r="L4072">
        <f>bbdd_Social_Media_Trends[[#This Row],[Likes]]+bbdd_Social_Media_Trends[[#This Row],[Shares]]+bbdd_Social_Media_Trends[[#This Row],[Comments]]</f>
        <v>554182</v>
      </c>
      <c r="M4072">
        <f>bbdd_Social_Media_Trends[[#This Row],[Interactions]]/bbdd_Social_Media_Trends[[#This Row],[Views]]</f>
        <v>0.12138635517854909</v>
      </c>
      <c r="N4072" s="1" t="s">
        <v>29</v>
      </c>
      <c r="O4072" s="4">
        <f t="shared" si="63"/>
        <v>0</v>
      </c>
    </row>
    <row r="4073" spans="1:15">
      <c r="A4073" s="1" t="s">
        <v>4113</v>
      </c>
      <c r="B4073" s="2">
        <v>45035</v>
      </c>
      <c r="C4073" s="13" t="str">
        <f>TEXT(bbdd_Social_Media_Trends[[#This Row],[Post_Date]],"aaaa-mm")</f>
        <v>2023-04</v>
      </c>
      <c r="D4073" s="1" t="s">
        <v>24</v>
      </c>
      <c r="E4073" s="1" t="s">
        <v>59</v>
      </c>
      <c r="F4073" s="1" t="s">
        <v>20</v>
      </c>
      <c r="G4073" s="1" t="s">
        <v>44</v>
      </c>
      <c r="H4073">
        <v>1732712</v>
      </c>
      <c r="I4073">
        <v>285823</v>
      </c>
      <c r="J4073">
        <v>25043</v>
      </c>
      <c r="K4073">
        <v>11214</v>
      </c>
      <c r="L4073">
        <f>bbdd_Social_Media_Trends[[#This Row],[Likes]]+bbdd_Social_Media_Trends[[#This Row],[Shares]]+bbdd_Social_Media_Trends[[#This Row],[Comments]]</f>
        <v>322080</v>
      </c>
      <c r="M4073">
        <f>bbdd_Social_Media_Trends[[#This Row],[Interactions]]/bbdd_Social_Media_Trends[[#This Row],[Views]]</f>
        <v>0.18588201616887284</v>
      </c>
      <c r="N4073" s="1" t="s">
        <v>16</v>
      </c>
      <c r="O4073" s="4">
        <f t="shared" si="63"/>
        <v>0</v>
      </c>
    </row>
    <row r="4074" spans="1:15">
      <c r="A4074" s="1" t="s">
        <v>4114</v>
      </c>
      <c r="B4074" s="2">
        <v>45125</v>
      </c>
      <c r="C4074" s="13" t="str">
        <f>TEXT(bbdd_Social_Media_Trends[[#This Row],[Post_Date]],"aaaa-mm")</f>
        <v>2023-07</v>
      </c>
      <c r="D4074" s="1" t="s">
        <v>18</v>
      </c>
      <c r="E4074" s="1" t="s">
        <v>46</v>
      </c>
      <c r="F4074" s="1" t="s">
        <v>14</v>
      </c>
      <c r="G4074" s="1" t="s">
        <v>37</v>
      </c>
      <c r="H4074">
        <v>1701847</v>
      </c>
      <c r="I4074">
        <v>238397</v>
      </c>
      <c r="J4074">
        <v>68324</v>
      </c>
      <c r="K4074">
        <v>48745</v>
      </c>
      <c r="L4074">
        <f>bbdd_Social_Media_Trends[[#This Row],[Likes]]+bbdd_Social_Media_Trends[[#This Row],[Shares]]+bbdd_Social_Media_Trends[[#This Row],[Comments]]</f>
        <v>355466</v>
      </c>
      <c r="M4074">
        <f>bbdd_Social_Media_Trends[[#This Row],[Interactions]]/bbdd_Social_Media_Trends[[#This Row],[Views]]</f>
        <v>0.2088707151700476</v>
      </c>
      <c r="N4074" s="1" t="s">
        <v>29</v>
      </c>
      <c r="O4074" s="4">
        <f t="shared" si="63"/>
        <v>0</v>
      </c>
    </row>
    <row r="4075" spans="1:15">
      <c r="A4075" s="1" t="s">
        <v>4115</v>
      </c>
      <c r="B4075" s="2">
        <v>44992</v>
      </c>
      <c r="C4075" s="13" t="str">
        <f>TEXT(bbdd_Social_Media_Trends[[#This Row],[Post_Date]],"aaaa-mm")</f>
        <v>2023-03</v>
      </c>
      <c r="D4075" s="1" t="s">
        <v>27</v>
      </c>
      <c r="E4075" s="1" t="s">
        <v>57</v>
      </c>
      <c r="F4075" s="1" t="s">
        <v>14</v>
      </c>
      <c r="G4075" s="1" t="s">
        <v>60</v>
      </c>
      <c r="H4075">
        <v>2814866</v>
      </c>
      <c r="I4075">
        <v>139885</v>
      </c>
      <c r="J4075">
        <v>84439</v>
      </c>
      <c r="K4075">
        <v>16571</v>
      </c>
      <c r="L4075">
        <f>bbdd_Social_Media_Trends[[#This Row],[Likes]]+bbdd_Social_Media_Trends[[#This Row],[Shares]]+bbdd_Social_Media_Trends[[#This Row],[Comments]]</f>
        <v>240895</v>
      </c>
      <c r="M4075">
        <f>bbdd_Social_Media_Trends[[#This Row],[Interactions]]/bbdd_Social_Media_Trends[[#This Row],[Views]]</f>
        <v>8.5579562224276401E-2</v>
      </c>
      <c r="N4075" s="1" t="s">
        <v>16</v>
      </c>
      <c r="O4075" s="4">
        <f t="shared" si="63"/>
        <v>0</v>
      </c>
    </row>
    <row r="4076" spans="1:15">
      <c r="A4076" s="1" t="s">
        <v>4116</v>
      </c>
      <c r="B4076" s="2">
        <v>44873</v>
      </c>
      <c r="C4076" s="13" t="str">
        <f>TEXT(bbdd_Social_Media_Trends[[#This Row],[Post_Date]],"aaaa-mm")</f>
        <v>2022-11</v>
      </c>
      <c r="D4076" s="1" t="s">
        <v>12</v>
      </c>
      <c r="E4076" s="1" t="s">
        <v>35</v>
      </c>
      <c r="F4076" s="1" t="s">
        <v>36</v>
      </c>
      <c r="G4076" s="1" t="s">
        <v>15</v>
      </c>
      <c r="H4076">
        <v>2686688</v>
      </c>
      <c r="I4076">
        <v>125458</v>
      </c>
      <c r="J4076">
        <v>61845</v>
      </c>
      <c r="K4076">
        <v>23713</v>
      </c>
      <c r="L4076">
        <f>bbdd_Social_Media_Trends[[#This Row],[Likes]]+bbdd_Social_Media_Trends[[#This Row],[Shares]]+bbdd_Social_Media_Trends[[#This Row],[Comments]]</f>
        <v>211016</v>
      </c>
      <c r="M4076">
        <f>bbdd_Social_Media_Trends[[#This Row],[Interactions]]/bbdd_Social_Media_Trends[[#This Row],[Views]]</f>
        <v>7.8541311830774549E-2</v>
      </c>
      <c r="N4076" s="1" t="s">
        <v>22</v>
      </c>
      <c r="O4076" s="4">
        <f t="shared" si="63"/>
        <v>0</v>
      </c>
    </row>
    <row r="4077" spans="1:15">
      <c r="A4077" s="1" t="s">
        <v>4117</v>
      </c>
      <c r="B4077" s="2">
        <v>45230</v>
      </c>
      <c r="C4077" s="13" t="str">
        <f>TEXT(bbdd_Social_Media_Trends[[#This Row],[Post_Date]],"aaaa-mm")</f>
        <v>2023-10</v>
      </c>
      <c r="D4077" s="1" t="s">
        <v>24</v>
      </c>
      <c r="E4077" s="1" t="s">
        <v>39</v>
      </c>
      <c r="F4077" s="1" t="s">
        <v>14</v>
      </c>
      <c r="G4077" s="1" t="s">
        <v>15</v>
      </c>
      <c r="H4077">
        <v>2008812</v>
      </c>
      <c r="I4077">
        <v>332179</v>
      </c>
      <c r="J4077">
        <v>99793</v>
      </c>
      <c r="K4077">
        <v>24661</v>
      </c>
      <c r="L4077">
        <f>bbdd_Social_Media_Trends[[#This Row],[Likes]]+bbdd_Social_Media_Trends[[#This Row],[Shares]]+bbdd_Social_Media_Trends[[#This Row],[Comments]]</f>
        <v>456633</v>
      </c>
      <c r="M4077">
        <f>bbdd_Social_Media_Trends[[#This Row],[Interactions]]/bbdd_Social_Media_Trends[[#This Row],[Views]]</f>
        <v>0.22731495032885107</v>
      </c>
      <c r="N4077" s="1" t="s">
        <v>16</v>
      </c>
      <c r="O4077" s="4">
        <f t="shared" si="63"/>
        <v>0</v>
      </c>
    </row>
    <row r="4078" spans="1:15">
      <c r="A4078" s="1" t="s">
        <v>4118</v>
      </c>
      <c r="B4078" s="2">
        <v>45168</v>
      </c>
      <c r="C4078" s="13" t="str">
        <f>TEXT(bbdd_Social_Media_Trends[[#This Row],[Post_Date]],"aaaa-mm")</f>
        <v>2023-08</v>
      </c>
      <c r="D4078" s="1" t="s">
        <v>27</v>
      </c>
      <c r="E4078" s="1" t="s">
        <v>46</v>
      </c>
      <c r="F4078" s="1" t="s">
        <v>41</v>
      </c>
      <c r="G4078" s="1" t="s">
        <v>21</v>
      </c>
      <c r="H4078">
        <v>850783</v>
      </c>
      <c r="I4078">
        <v>352600</v>
      </c>
      <c r="J4078">
        <v>91742</v>
      </c>
      <c r="K4078">
        <v>39257</v>
      </c>
      <c r="L4078">
        <f>bbdd_Social_Media_Trends[[#This Row],[Likes]]+bbdd_Social_Media_Trends[[#This Row],[Shares]]+bbdd_Social_Media_Trends[[#This Row],[Comments]]</f>
        <v>483599</v>
      </c>
      <c r="M4078">
        <f>bbdd_Social_Media_Trends[[#This Row],[Interactions]]/bbdd_Social_Media_Trends[[#This Row],[Views]]</f>
        <v>0.56841638819769558</v>
      </c>
      <c r="N4078" s="1" t="s">
        <v>22</v>
      </c>
      <c r="O4078" s="4">
        <f t="shared" si="63"/>
        <v>0</v>
      </c>
    </row>
    <row r="4079" spans="1:15">
      <c r="A4079" s="1" t="s">
        <v>4119</v>
      </c>
      <c r="B4079" s="2">
        <v>45211</v>
      </c>
      <c r="C4079" s="13" t="str">
        <f>TEXT(bbdd_Social_Media_Trends[[#This Row],[Post_Date]],"aaaa-mm")</f>
        <v>2023-10</v>
      </c>
      <c r="D4079" s="1" t="s">
        <v>24</v>
      </c>
      <c r="E4079" s="1" t="s">
        <v>52</v>
      </c>
      <c r="F4079" s="1" t="s">
        <v>32</v>
      </c>
      <c r="G4079" s="1" t="s">
        <v>21</v>
      </c>
      <c r="H4079">
        <v>4859286</v>
      </c>
      <c r="I4079">
        <v>76757</v>
      </c>
      <c r="J4079">
        <v>34856</v>
      </c>
      <c r="K4079">
        <v>6594</v>
      </c>
      <c r="L4079">
        <f>bbdd_Social_Media_Trends[[#This Row],[Likes]]+bbdd_Social_Media_Trends[[#This Row],[Shares]]+bbdd_Social_Media_Trends[[#This Row],[Comments]]</f>
        <v>118207</v>
      </c>
      <c r="M4079">
        <f>bbdd_Social_Media_Trends[[#This Row],[Interactions]]/bbdd_Social_Media_Trends[[#This Row],[Views]]</f>
        <v>2.4326001803557148E-2</v>
      </c>
      <c r="N4079" s="1" t="s">
        <v>22</v>
      </c>
      <c r="O4079" s="4">
        <f t="shared" si="63"/>
        <v>0</v>
      </c>
    </row>
    <row r="4080" spans="1:15">
      <c r="A4080" s="1" t="s">
        <v>4120</v>
      </c>
      <c r="B4080" s="2">
        <v>44971</v>
      </c>
      <c r="C4080" s="13" t="str">
        <f>TEXT(bbdd_Social_Media_Trends[[#This Row],[Post_Date]],"aaaa-mm")</f>
        <v>2023-02</v>
      </c>
      <c r="D4080" s="1" t="s">
        <v>24</v>
      </c>
      <c r="E4080" s="1" t="s">
        <v>57</v>
      </c>
      <c r="F4080" s="1" t="s">
        <v>41</v>
      </c>
      <c r="G4080" s="1" t="s">
        <v>37</v>
      </c>
      <c r="H4080">
        <v>2208731</v>
      </c>
      <c r="I4080">
        <v>195436</v>
      </c>
      <c r="J4080">
        <v>5790</v>
      </c>
      <c r="K4080">
        <v>30276</v>
      </c>
      <c r="L4080">
        <f>bbdd_Social_Media_Trends[[#This Row],[Likes]]+bbdd_Social_Media_Trends[[#This Row],[Shares]]+bbdd_Social_Media_Trends[[#This Row],[Comments]]</f>
        <v>231502</v>
      </c>
      <c r="M4080">
        <f>bbdd_Social_Media_Trends[[#This Row],[Interactions]]/bbdd_Social_Media_Trends[[#This Row],[Views]]</f>
        <v>0.10481222022962507</v>
      </c>
      <c r="N4080" s="1" t="s">
        <v>29</v>
      </c>
      <c r="O4080" s="4">
        <f t="shared" si="63"/>
        <v>0</v>
      </c>
    </row>
    <row r="4081" spans="1:15">
      <c r="A4081" s="1" t="s">
        <v>4121</v>
      </c>
      <c r="B4081" s="2">
        <v>45122</v>
      </c>
      <c r="C4081" s="13" t="str">
        <f>TEXT(bbdd_Social_Media_Trends[[#This Row],[Post_Date]],"aaaa-mm")</f>
        <v>2023-07</v>
      </c>
      <c r="D4081" s="1" t="s">
        <v>27</v>
      </c>
      <c r="E4081" s="1" t="s">
        <v>59</v>
      </c>
      <c r="F4081" s="1" t="s">
        <v>41</v>
      </c>
      <c r="G4081" s="1" t="s">
        <v>50</v>
      </c>
      <c r="H4081">
        <v>3095698</v>
      </c>
      <c r="I4081">
        <v>281026</v>
      </c>
      <c r="J4081">
        <v>51194</v>
      </c>
      <c r="K4081">
        <v>24140</v>
      </c>
      <c r="L4081">
        <f>bbdd_Social_Media_Trends[[#This Row],[Likes]]+bbdd_Social_Media_Trends[[#This Row],[Shares]]+bbdd_Social_Media_Trends[[#This Row],[Comments]]</f>
        <v>356360</v>
      </c>
      <c r="M4081">
        <f>bbdd_Social_Media_Trends[[#This Row],[Interactions]]/bbdd_Social_Media_Trends[[#This Row],[Views]]</f>
        <v>0.11511458805090161</v>
      </c>
      <c r="N4081" s="1" t="s">
        <v>16</v>
      </c>
      <c r="O4081" s="4">
        <f t="shared" si="63"/>
        <v>0</v>
      </c>
    </row>
    <row r="4082" spans="1:15">
      <c r="A4082" s="1" t="s">
        <v>4122</v>
      </c>
      <c r="B4082" s="2">
        <v>44898</v>
      </c>
      <c r="C4082" s="13" t="str">
        <f>TEXT(bbdd_Social_Media_Trends[[#This Row],[Post_Date]],"aaaa-mm")</f>
        <v>2022-12</v>
      </c>
      <c r="D4082" s="1" t="s">
        <v>12</v>
      </c>
      <c r="E4082" s="1" t="s">
        <v>13</v>
      </c>
      <c r="F4082" s="1" t="s">
        <v>36</v>
      </c>
      <c r="G4082" s="1" t="s">
        <v>21</v>
      </c>
      <c r="H4082">
        <v>3286984</v>
      </c>
      <c r="I4082">
        <v>1798</v>
      </c>
      <c r="J4082">
        <v>28963</v>
      </c>
      <c r="K4082">
        <v>13208</v>
      </c>
      <c r="L4082">
        <f>bbdd_Social_Media_Trends[[#This Row],[Likes]]+bbdd_Social_Media_Trends[[#This Row],[Shares]]+bbdd_Social_Media_Trends[[#This Row],[Comments]]</f>
        <v>43969</v>
      </c>
      <c r="M4082">
        <f>bbdd_Social_Media_Trends[[#This Row],[Interactions]]/bbdd_Social_Media_Trends[[#This Row],[Views]]</f>
        <v>1.3376700342928351E-2</v>
      </c>
      <c r="N4082" s="1" t="s">
        <v>22</v>
      </c>
      <c r="O4082" s="4">
        <f t="shared" si="63"/>
        <v>0</v>
      </c>
    </row>
    <row r="4083" spans="1:15">
      <c r="A4083" s="1" t="s">
        <v>4123</v>
      </c>
      <c r="B4083" s="2">
        <v>44579</v>
      </c>
      <c r="C4083" s="13" t="str">
        <f>TEXT(bbdd_Social_Media_Trends[[#This Row],[Post_Date]],"aaaa-mm")</f>
        <v>2022-01</v>
      </c>
      <c r="D4083" s="1" t="s">
        <v>12</v>
      </c>
      <c r="E4083" s="1" t="s">
        <v>31</v>
      </c>
      <c r="F4083" s="1" t="s">
        <v>32</v>
      </c>
      <c r="G4083" s="1" t="s">
        <v>60</v>
      </c>
      <c r="H4083">
        <v>2733478</v>
      </c>
      <c r="I4083">
        <v>3680</v>
      </c>
      <c r="J4083">
        <v>33180</v>
      </c>
      <c r="K4083">
        <v>30497</v>
      </c>
      <c r="L4083">
        <f>bbdd_Social_Media_Trends[[#This Row],[Likes]]+bbdd_Social_Media_Trends[[#This Row],[Shares]]+bbdd_Social_Media_Trends[[#This Row],[Comments]]</f>
        <v>67357</v>
      </c>
      <c r="M4083">
        <f>bbdd_Social_Media_Trends[[#This Row],[Interactions]]/bbdd_Social_Media_Trends[[#This Row],[Views]]</f>
        <v>2.4641500681549293E-2</v>
      </c>
      <c r="N4083" s="1" t="s">
        <v>22</v>
      </c>
      <c r="O4083" s="4">
        <f t="shared" si="63"/>
        <v>0</v>
      </c>
    </row>
    <row r="4084" spans="1:15">
      <c r="A4084" s="1" t="s">
        <v>4124</v>
      </c>
      <c r="B4084" s="2">
        <v>44669</v>
      </c>
      <c r="C4084" s="13" t="str">
        <f>TEXT(bbdd_Social_Media_Trends[[#This Row],[Post_Date]],"aaaa-mm")</f>
        <v>2022-04</v>
      </c>
      <c r="D4084" s="1" t="s">
        <v>18</v>
      </c>
      <c r="E4084" s="1" t="s">
        <v>57</v>
      </c>
      <c r="F4084" s="1" t="s">
        <v>32</v>
      </c>
      <c r="G4084" s="1" t="s">
        <v>60</v>
      </c>
      <c r="H4084">
        <v>4362872</v>
      </c>
      <c r="I4084">
        <v>32587</v>
      </c>
      <c r="J4084">
        <v>30482</v>
      </c>
      <c r="K4084">
        <v>33951</v>
      </c>
      <c r="L4084">
        <f>bbdd_Social_Media_Trends[[#This Row],[Likes]]+bbdd_Social_Media_Trends[[#This Row],[Shares]]+bbdd_Social_Media_Trends[[#This Row],[Comments]]</f>
        <v>97020</v>
      </c>
      <c r="M4084">
        <f>bbdd_Social_Media_Trends[[#This Row],[Interactions]]/bbdd_Social_Media_Trends[[#This Row],[Views]]</f>
        <v>2.2237645294200702E-2</v>
      </c>
      <c r="N4084" s="1" t="s">
        <v>22</v>
      </c>
      <c r="O4084" s="4">
        <f t="shared" si="63"/>
        <v>0</v>
      </c>
    </row>
    <row r="4085" spans="1:15">
      <c r="A4085" s="1" t="s">
        <v>4125</v>
      </c>
      <c r="B4085" s="2">
        <v>44783</v>
      </c>
      <c r="C4085" s="13" t="str">
        <f>TEXT(bbdd_Social_Media_Trends[[#This Row],[Post_Date]],"aaaa-mm")</f>
        <v>2022-08</v>
      </c>
      <c r="D4085" s="1" t="s">
        <v>24</v>
      </c>
      <c r="E4085" s="1" t="s">
        <v>35</v>
      </c>
      <c r="F4085" s="1" t="s">
        <v>14</v>
      </c>
      <c r="G4085" s="1" t="s">
        <v>28</v>
      </c>
      <c r="H4085">
        <v>3240506</v>
      </c>
      <c r="I4085">
        <v>232341</v>
      </c>
      <c r="J4085">
        <v>34519</v>
      </c>
      <c r="K4085">
        <v>4817</v>
      </c>
      <c r="L4085">
        <f>bbdd_Social_Media_Trends[[#This Row],[Likes]]+bbdd_Social_Media_Trends[[#This Row],[Shares]]+bbdd_Social_Media_Trends[[#This Row],[Comments]]</f>
        <v>271677</v>
      </c>
      <c r="M4085">
        <f>bbdd_Social_Media_Trends[[#This Row],[Interactions]]/bbdd_Social_Media_Trends[[#This Row],[Views]]</f>
        <v>8.3837832733529891E-2</v>
      </c>
      <c r="N4085" s="1" t="s">
        <v>16</v>
      </c>
      <c r="O4085" s="4">
        <f t="shared" si="63"/>
        <v>0</v>
      </c>
    </row>
    <row r="4086" spans="1:15">
      <c r="A4086" s="1" t="s">
        <v>4126</v>
      </c>
      <c r="B4086" s="2">
        <v>44596</v>
      </c>
      <c r="C4086" s="13" t="str">
        <f>TEXT(bbdd_Social_Media_Trends[[#This Row],[Post_Date]],"aaaa-mm")</f>
        <v>2022-02</v>
      </c>
      <c r="D4086" s="1" t="s">
        <v>18</v>
      </c>
      <c r="E4086" s="1" t="s">
        <v>49</v>
      </c>
      <c r="F4086" s="1" t="s">
        <v>32</v>
      </c>
      <c r="G4086" s="1" t="s">
        <v>25</v>
      </c>
      <c r="H4086">
        <v>1836143</v>
      </c>
      <c r="I4086">
        <v>478208</v>
      </c>
      <c r="J4086">
        <v>99728</v>
      </c>
      <c r="K4086">
        <v>23179</v>
      </c>
      <c r="L4086">
        <f>bbdd_Social_Media_Trends[[#This Row],[Likes]]+bbdd_Social_Media_Trends[[#This Row],[Shares]]+bbdd_Social_Media_Trends[[#This Row],[Comments]]</f>
        <v>601115</v>
      </c>
      <c r="M4086">
        <f>bbdd_Social_Media_Trends[[#This Row],[Interactions]]/bbdd_Social_Media_Trends[[#This Row],[Views]]</f>
        <v>0.32737918560809259</v>
      </c>
      <c r="N4086" s="1" t="s">
        <v>16</v>
      </c>
      <c r="O4086" s="4">
        <f t="shared" si="63"/>
        <v>0</v>
      </c>
    </row>
    <row r="4087" spans="1:15">
      <c r="A4087" s="1" t="s">
        <v>4127</v>
      </c>
      <c r="B4087" s="2">
        <v>45012</v>
      </c>
      <c r="C4087" s="13" t="str">
        <f>TEXT(bbdd_Social_Media_Trends[[#This Row],[Post_Date]],"aaaa-mm")</f>
        <v>2023-03</v>
      </c>
      <c r="D4087" s="1" t="s">
        <v>12</v>
      </c>
      <c r="E4087" s="1" t="s">
        <v>39</v>
      </c>
      <c r="F4087" s="1" t="s">
        <v>32</v>
      </c>
      <c r="G4087" s="1" t="s">
        <v>50</v>
      </c>
      <c r="H4087">
        <v>4946196</v>
      </c>
      <c r="I4087">
        <v>461146</v>
      </c>
      <c r="J4087">
        <v>10852</v>
      </c>
      <c r="K4087">
        <v>17039</v>
      </c>
      <c r="L4087">
        <f>bbdd_Social_Media_Trends[[#This Row],[Likes]]+bbdd_Social_Media_Trends[[#This Row],[Shares]]+bbdd_Social_Media_Trends[[#This Row],[Comments]]</f>
        <v>489037</v>
      </c>
      <c r="M4087">
        <f>bbdd_Social_Media_Trends[[#This Row],[Interactions]]/bbdd_Social_Media_Trends[[#This Row],[Views]]</f>
        <v>9.887133465798767E-2</v>
      </c>
      <c r="N4087" s="1" t="s">
        <v>22</v>
      </c>
      <c r="O4087" s="4">
        <f t="shared" si="63"/>
        <v>0</v>
      </c>
    </row>
    <row r="4088" spans="1:15">
      <c r="A4088" s="1" t="s">
        <v>4128</v>
      </c>
      <c r="B4088" s="2">
        <v>44706</v>
      </c>
      <c r="C4088" s="13" t="str">
        <f>TEXT(bbdd_Social_Media_Trends[[#This Row],[Post_Date]],"aaaa-mm")</f>
        <v>2022-05</v>
      </c>
      <c r="D4088" s="1" t="s">
        <v>18</v>
      </c>
      <c r="E4088" s="1" t="s">
        <v>52</v>
      </c>
      <c r="F4088" s="1" t="s">
        <v>47</v>
      </c>
      <c r="G4088" s="1" t="s">
        <v>37</v>
      </c>
      <c r="H4088">
        <v>357877</v>
      </c>
      <c r="I4088">
        <v>73393</v>
      </c>
      <c r="J4088">
        <v>93580</v>
      </c>
      <c r="K4088">
        <v>6671</v>
      </c>
      <c r="L4088">
        <f>bbdd_Social_Media_Trends[[#This Row],[Likes]]+bbdd_Social_Media_Trends[[#This Row],[Shares]]+bbdd_Social_Media_Trends[[#This Row],[Comments]]</f>
        <v>173644</v>
      </c>
      <c r="M4088">
        <f>bbdd_Social_Media_Trends[[#This Row],[Interactions]]/bbdd_Social_Media_Trends[[#This Row],[Views]]</f>
        <v>0.48520581093504195</v>
      </c>
      <c r="N4088" s="1" t="s">
        <v>16</v>
      </c>
      <c r="O4088" s="4">
        <f t="shared" si="63"/>
        <v>0</v>
      </c>
    </row>
    <row r="4089" spans="1:15">
      <c r="A4089" s="1" t="s">
        <v>4129</v>
      </c>
      <c r="B4089" s="2">
        <v>44616</v>
      </c>
      <c r="C4089" s="13" t="str">
        <f>TEXT(bbdd_Social_Media_Trends[[#This Row],[Post_Date]],"aaaa-mm")</f>
        <v>2022-02</v>
      </c>
      <c r="D4089" s="1" t="s">
        <v>24</v>
      </c>
      <c r="E4089" s="1" t="s">
        <v>19</v>
      </c>
      <c r="F4089" s="1" t="s">
        <v>41</v>
      </c>
      <c r="G4089" s="1" t="s">
        <v>25</v>
      </c>
      <c r="H4089">
        <v>3182419</v>
      </c>
      <c r="I4089">
        <v>121908</v>
      </c>
      <c r="J4089">
        <v>83869</v>
      </c>
      <c r="K4089">
        <v>6234</v>
      </c>
      <c r="L4089">
        <f>bbdd_Social_Media_Trends[[#This Row],[Likes]]+bbdd_Social_Media_Trends[[#This Row],[Shares]]+bbdd_Social_Media_Trends[[#This Row],[Comments]]</f>
        <v>212011</v>
      </c>
      <c r="M4089">
        <f>bbdd_Social_Media_Trends[[#This Row],[Interactions]]/bbdd_Social_Media_Trends[[#This Row],[Views]]</f>
        <v>6.6619448916060392E-2</v>
      </c>
      <c r="N4089" s="1" t="s">
        <v>22</v>
      </c>
      <c r="O4089" s="4">
        <f t="shared" si="63"/>
        <v>0</v>
      </c>
    </row>
    <row r="4090" spans="1:15">
      <c r="A4090" s="1" t="s">
        <v>4130</v>
      </c>
      <c r="B4090" s="2">
        <v>45090</v>
      </c>
      <c r="C4090" s="13" t="str">
        <f>TEXT(bbdd_Social_Media_Trends[[#This Row],[Post_Date]],"aaaa-mm")</f>
        <v>2023-06</v>
      </c>
      <c r="D4090" s="1" t="s">
        <v>12</v>
      </c>
      <c r="E4090" s="1" t="s">
        <v>57</v>
      </c>
      <c r="F4090" s="1" t="s">
        <v>41</v>
      </c>
      <c r="G4090" s="1" t="s">
        <v>50</v>
      </c>
      <c r="H4090">
        <v>4102194</v>
      </c>
      <c r="I4090">
        <v>444079</v>
      </c>
      <c r="J4090">
        <v>97665</v>
      </c>
      <c r="K4090">
        <v>1596</v>
      </c>
      <c r="L4090">
        <f>bbdd_Social_Media_Trends[[#This Row],[Likes]]+bbdd_Social_Media_Trends[[#This Row],[Shares]]+bbdd_Social_Media_Trends[[#This Row],[Comments]]</f>
        <v>543340</v>
      </c>
      <c r="M4090">
        <f>bbdd_Social_Media_Trends[[#This Row],[Interactions]]/bbdd_Social_Media_Trends[[#This Row],[Views]]</f>
        <v>0.13245107374248999</v>
      </c>
      <c r="N4090" s="1" t="s">
        <v>29</v>
      </c>
      <c r="O4090" s="4">
        <f t="shared" si="63"/>
        <v>0</v>
      </c>
    </row>
    <row r="4091" spans="1:15">
      <c r="A4091" s="1" t="s">
        <v>4131</v>
      </c>
      <c r="B4091" s="2">
        <v>44811</v>
      </c>
      <c r="C4091" s="13" t="str">
        <f>TEXT(bbdd_Social_Media_Trends[[#This Row],[Post_Date]],"aaaa-mm")</f>
        <v>2022-09</v>
      </c>
      <c r="D4091" s="1" t="s">
        <v>18</v>
      </c>
      <c r="E4091" s="1" t="s">
        <v>46</v>
      </c>
      <c r="F4091" s="1" t="s">
        <v>20</v>
      </c>
      <c r="G4091" s="1" t="s">
        <v>15</v>
      </c>
      <c r="H4091">
        <v>363718</v>
      </c>
      <c r="I4091">
        <v>418876</v>
      </c>
      <c r="J4091">
        <v>29054</v>
      </c>
      <c r="K4091">
        <v>29280</v>
      </c>
      <c r="L4091">
        <f>bbdd_Social_Media_Trends[[#This Row],[Likes]]+bbdd_Social_Media_Trends[[#This Row],[Shares]]+bbdd_Social_Media_Trends[[#This Row],[Comments]]</f>
        <v>477210</v>
      </c>
      <c r="M4091">
        <f>bbdd_Social_Media_Trends[[#This Row],[Interactions]]/bbdd_Social_Media_Trends[[#This Row],[Views]]</f>
        <v>1.3120329486030387</v>
      </c>
      <c r="N4091" s="1" t="s">
        <v>29</v>
      </c>
      <c r="O4091" s="4">
        <f t="shared" si="63"/>
        <v>0</v>
      </c>
    </row>
    <row r="4092" spans="1:15">
      <c r="A4092" s="1" t="s">
        <v>4132</v>
      </c>
      <c r="B4092" s="2">
        <v>45089</v>
      </c>
      <c r="C4092" s="13" t="str">
        <f>TEXT(bbdd_Social_Media_Trends[[#This Row],[Post_Date]],"aaaa-mm")</f>
        <v>2023-06</v>
      </c>
      <c r="D4092" s="1" t="s">
        <v>12</v>
      </c>
      <c r="E4092" s="1" t="s">
        <v>57</v>
      </c>
      <c r="F4092" s="1" t="s">
        <v>47</v>
      </c>
      <c r="G4092" s="1" t="s">
        <v>60</v>
      </c>
      <c r="H4092">
        <v>1319472</v>
      </c>
      <c r="I4092">
        <v>32148</v>
      </c>
      <c r="J4092">
        <v>99138</v>
      </c>
      <c r="K4092">
        <v>25453</v>
      </c>
      <c r="L4092">
        <f>bbdd_Social_Media_Trends[[#This Row],[Likes]]+bbdd_Social_Media_Trends[[#This Row],[Shares]]+bbdd_Social_Media_Trends[[#This Row],[Comments]]</f>
        <v>156739</v>
      </c>
      <c r="M4092">
        <f>bbdd_Social_Media_Trends[[#This Row],[Interactions]]/bbdd_Social_Media_Trends[[#This Row],[Views]]</f>
        <v>0.11878918233960251</v>
      </c>
      <c r="N4092" s="1" t="s">
        <v>22</v>
      </c>
      <c r="O4092" s="4">
        <f t="shared" si="63"/>
        <v>0</v>
      </c>
    </row>
    <row r="4093" spans="1:15">
      <c r="A4093" s="1" t="s">
        <v>4133</v>
      </c>
      <c r="B4093" s="2">
        <v>44994</v>
      </c>
      <c r="C4093" s="13" t="str">
        <f>TEXT(bbdd_Social_Media_Trends[[#This Row],[Post_Date]],"aaaa-mm")</f>
        <v>2023-03</v>
      </c>
      <c r="D4093" s="1" t="s">
        <v>12</v>
      </c>
      <c r="E4093" s="1" t="s">
        <v>57</v>
      </c>
      <c r="F4093" s="1" t="s">
        <v>20</v>
      </c>
      <c r="G4093" s="1" t="s">
        <v>44</v>
      </c>
      <c r="H4093">
        <v>525914</v>
      </c>
      <c r="I4093">
        <v>279869</v>
      </c>
      <c r="J4093">
        <v>61693</v>
      </c>
      <c r="K4093">
        <v>25627</v>
      </c>
      <c r="L4093">
        <f>bbdd_Social_Media_Trends[[#This Row],[Likes]]+bbdd_Social_Media_Trends[[#This Row],[Shares]]+bbdd_Social_Media_Trends[[#This Row],[Comments]]</f>
        <v>367189</v>
      </c>
      <c r="M4093">
        <f>bbdd_Social_Media_Trends[[#This Row],[Interactions]]/bbdd_Social_Media_Trends[[#This Row],[Views]]</f>
        <v>0.69819209984902475</v>
      </c>
      <c r="N4093" s="1" t="s">
        <v>16</v>
      </c>
      <c r="O4093" s="4">
        <f t="shared" si="63"/>
        <v>0</v>
      </c>
    </row>
    <row r="4094" spans="1:15">
      <c r="A4094" s="1" t="s">
        <v>4134</v>
      </c>
      <c r="B4094" s="2">
        <v>44892</v>
      </c>
      <c r="C4094" s="13" t="str">
        <f>TEXT(bbdd_Social_Media_Trends[[#This Row],[Post_Date]],"aaaa-mm")</f>
        <v>2022-11</v>
      </c>
      <c r="D4094" s="1" t="s">
        <v>27</v>
      </c>
      <c r="E4094" s="1" t="s">
        <v>39</v>
      </c>
      <c r="F4094" s="1" t="s">
        <v>14</v>
      </c>
      <c r="G4094" s="1" t="s">
        <v>21</v>
      </c>
      <c r="H4094">
        <v>563236</v>
      </c>
      <c r="I4094">
        <v>178212</v>
      </c>
      <c r="J4094">
        <v>62933</v>
      </c>
      <c r="K4094">
        <v>8833</v>
      </c>
      <c r="L4094">
        <f>bbdd_Social_Media_Trends[[#This Row],[Likes]]+bbdd_Social_Media_Trends[[#This Row],[Shares]]+bbdd_Social_Media_Trends[[#This Row],[Comments]]</f>
        <v>249978</v>
      </c>
      <c r="M4094">
        <f>bbdd_Social_Media_Trends[[#This Row],[Interactions]]/bbdd_Social_Media_Trends[[#This Row],[Views]]</f>
        <v>0.44382461348351315</v>
      </c>
      <c r="N4094" s="1" t="s">
        <v>22</v>
      </c>
      <c r="O4094" s="4">
        <f t="shared" si="63"/>
        <v>0</v>
      </c>
    </row>
    <row r="4095" spans="1:15">
      <c r="A4095" s="1" t="s">
        <v>4135</v>
      </c>
      <c r="B4095" s="2">
        <v>45284</v>
      </c>
      <c r="C4095" s="13" t="str">
        <f>TEXT(bbdd_Social_Media_Trends[[#This Row],[Post_Date]],"aaaa-mm")</f>
        <v>2023-12</v>
      </c>
      <c r="D4095" s="1" t="s">
        <v>27</v>
      </c>
      <c r="E4095" s="1" t="s">
        <v>39</v>
      </c>
      <c r="F4095" s="1" t="s">
        <v>32</v>
      </c>
      <c r="G4095" s="1" t="s">
        <v>21</v>
      </c>
      <c r="H4095">
        <v>1245756</v>
      </c>
      <c r="I4095">
        <v>352809</v>
      </c>
      <c r="J4095">
        <v>22951</v>
      </c>
      <c r="K4095">
        <v>43886</v>
      </c>
      <c r="L4095">
        <f>bbdd_Social_Media_Trends[[#This Row],[Likes]]+bbdd_Social_Media_Trends[[#This Row],[Shares]]+bbdd_Social_Media_Trends[[#This Row],[Comments]]</f>
        <v>419646</v>
      </c>
      <c r="M4095">
        <f>bbdd_Social_Media_Trends[[#This Row],[Interactions]]/bbdd_Social_Media_Trends[[#This Row],[Views]]</f>
        <v>0.33686050879947599</v>
      </c>
      <c r="N4095" s="1" t="s">
        <v>29</v>
      </c>
      <c r="O4095" s="4">
        <f t="shared" si="63"/>
        <v>0</v>
      </c>
    </row>
    <row r="4096" spans="1:15">
      <c r="A4096" s="1" t="s">
        <v>4136</v>
      </c>
      <c r="B4096" s="2">
        <v>44600</v>
      </c>
      <c r="C4096" s="13" t="str">
        <f>TEXT(bbdd_Social_Media_Trends[[#This Row],[Post_Date]],"aaaa-mm")</f>
        <v>2022-02</v>
      </c>
      <c r="D4096" s="1" t="s">
        <v>24</v>
      </c>
      <c r="E4096" s="1" t="s">
        <v>35</v>
      </c>
      <c r="F4096" s="1" t="s">
        <v>41</v>
      </c>
      <c r="G4096" s="1" t="s">
        <v>37</v>
      </c>
      <c r="H4096">
        <v>3943854</v>
      </c>
      <c r="I4096">
        <v>347679</v>
      </c>
      <c r="J4096">
        <v>53248</v>
      </c>
      <c r="K4096">
        <v>44137</v>
      </c>
      <c r="L4096">
        <f>bbdd_Social_Media_Trends[[#This Row],[Likes]]+bbdd_Social_Media_Trends[[#This Row],[Shares]]+bbdd_Social_Media_Trends[[#This Row],[Comments]]</f>
        <v>445064</v>
      </c>
      <c r="M4096">
        <f>bbdd_Social_Media_Trends[[#This Row],[Interactions]]/bbdd_Social_Media_Trends[[#This Row],[Views]]</f>
        <v>0.11285001929584615</v>
      </c>
      <c r="N4096" s="1" t="s">
        <v>22</v>
      </c>
      <c r="O4096" s="4">
        <f t="shared" si="63"/>
        <v>0</v>
      </c>
    </row>
    <row r="4097" spans="1:15">
      <c r="A4097" s="1" t="s">
        <v>4137</v>
      </c>
      <c r="B4097" s="2">
        <v>45029</v>
      </c>
      <c r="C4097" s="13" t="str">
        <f>TEXT(bbdd_Social_Media_Trends[[#This Row],[Post_Date]],"aaaa-mm")</f>
        <v>2023-04</v>
      </c>
      <c r="D4097" s="1" t="s">
        <v>18</v>
      </c>
      <c r="E4097" s="1" t="s">
        <v>31</v>
      </c>
      <c r="F4097" s="1" t="s">
        <v>32</v>
      </c>
      <c r="G4097" s="1" t="s">
        <v>21</v>
      </c>
      <c r="H4097">
        <v>2146139</v>
      </c>
      <c r="I4097">
        <v>401975</v>
      </c>
      <c r="J4097">
        <v>20858</v>
      </c>
      <c r="K4097">
        <v>4445</v>
      </c>
      <c r="L4097">
        <f>bbdd_Social_Media_Trends[[#This Row],[Likes]]+bbdd_Social_Media_Trends[[#This Row],[Shares]]+bbdd_Social_Media_Trends[[#This Row],[Comments]]</f>
        <v>427278</v>
      </c>
      <c r="M4097">
        <f>bbdd_Social_Media_Trends[[#This Row],[Interactions]]/bbdd_Social_Media_Trends[[#This Row],[Views]]</f>
        <v>0.19909148475471533</v>
      </c>
      <c r="N4097" s="1" t="s">
        <v>16</v>
      </c>
      <c r="O4097" s="4">
        <f t="shared" si="63"/>
        <v>0</v>
      </c>
    </row>
    <row r="4098" spans="1:15">
      <c r="A4098" s="1" t="s">
        <v>4138</v>
      </c>
      <c r="B4098" s="2">
        <v>44915</v>
      </c>
      <c r="C4098" s="13" t="str">
        <f>TEXT(bbdd_Social_Media_Trends[[#This Row],[Post_Date]],"aaaa-mm")</f>
        <v>2022-12</v>
      </c>
      <c r="D4098" s="1" t="s">
        <v>18</v>
      </c>
      <c r="E4098" s="1" t="s">
        <v>52</v>
      </c>
      <c r="F4098" s="1" t="s">
        <v>47</v>
      </c>
      <c r="G4098" s="1" t="s">
        <v>25</v>
      </c>
      <c r="H4098">
        <v>2073379</v>
      </c>
      <c r="I4098">
        <v>109399</v>
      </c>
      <c r="J4098">
        <v>75728</v>
      </c>
      <c r="K4098">
        <v>12420</v>
      </c>
      <c r="L4098">
        <f>bbdd_Social_Media_Trends[[#This Row],[Likes]]+bbdd_Social_Media_Trends[[#This Row],[Shares]]+bbdd_Social_Media_Trends[[#This Row],[Comments]]</f>
        <v>197547</v>
      </c>
      <c r="M4098">
        <f>bbdd_Social_Media_Trends[[#This Row],[Interactions]]/bbdd_Social_Media_Trends[[#This Row],[Views]]</f>
        <v>9.5277804974392047E-2</v>
      </c>
      <c r="N4098" s="1" t="s">
        <v>16</v>
      </c>
      <c r="O4098" s="4">
        <f t="shared" ref="O4098:O4161" si="64">IF(ISERROR(VLOOKUP(A4098,A4099:A9096,1,FALSE)),0, 1)</f>
        <v>0</v>
      </c>
    </row>
    <row r="4099" spans="1:15">
      <c r="A4099" s="1" t="s">
        <v>4139</v>
      </c>
      <c r="B4099" s="2">
        <v>44790</v>
      </c>
      <c r="C4099" s="13" t="str">
        <f>TEXT(bbdd_Social_Media_Trends[[#This Row],[Post_Date]],"aaaa-mm")</f>
        <v>2022-08</v>
      </c>
      <c r="D4099" s="1" t="s">
        <v>24</v>
      </c>
      <c r="E4099" s="1" t="s">
        <v>49</v>
      </c>
      <c r="F4099" s="1" t="s">
        <v>41</v>
      </c>
      <c r="G4099" s="1" t="s">
        <v>28</v>
      </c>
      <c r="H4099">
        <v>144637</v>
      </c>
      <c r="I4099">
        <v>176986</v>
      </c>
      <c r="J4099">
        <v>25746</v>
      </c>
      <c r="K4099">
        <v>41035</v>
      </c>
      <c r="L4099">
        <f>bbdd_Social_Media_Trends[[#This Row],[Likes]]+bbdd_Social_Media_Trends[[#This Row],[Shares]]+bbdd_Social_Media_Trends[[#This Row],[Comments]]</f>
        <v>243767</v>
      </c>
      <c r="M4099">
        <f>bbdd_Social_Media_Trends[[#This Row],[Interactions]]/bbdd_Social_Media_Trends[[#This Row],[Views]]</f>
        <v>1.6853709631698666</v>
      </c>
      <c r="N4099" s="1" t="s">
        <v>29</v>
      </c>
      <c r="O4099" s="4">
        <f t="shared" si="64"/>
        <v>0</v>
      </c>
    </row>
    <row r="4100" spans="1:15">
      <c r="A4100" s="1" t="s">
        <v>4140</v>
      </c>
      <c r="B4100" s="2">
        <v>44666</v>
      </c>
      <c r="C4100" s="13" t="str">
        <f>TEXT(bbdd_Social_Media_Trends[[#This Row],[Post_Date]],"aaaa-mm")</f>
        <v>2022-04</v>
      </c>
      <c r="D4100" s="1" t="s">
        <v>12</v>
      </c>
      <c r="E4100" s="1" t="s">
        <v>19</v>
      </c>
      <c r="F4100" s="1" t="s">
        <v>41</v>
      </c>
      <c r="G4100" s="1" t="s">
        <v>44</v>
      </c>
      <c r="H4100">
        <v>3441323</v>
      </c>
      <c r="I4100">
        <v>55352</v>
      </c>
      <c r="J4100">
        <v>47464</v>
      </c>
      <c r="K4100">
        <v>41887</v>
      </c>
      <c r="L4100">
        <f>bbdd_Social_Media_Trends[[#This Row],[Likes]]+bbdd_Social_Media_Trends[[#This Row],[Shares]]+bbdd_Social_Media_Trends[[#This Row],[Comments]]</f>
        <v>144703</v>
      </c>
      <c r="M4100">
        <f>bbdd_Social_Media_Trends[[#This Row],[Interactions]]/bbdd_Social_Media_Trends[[#This Row],[Views]]</f>
        <v>4.2048653962444095E-2</v>
      </c>
      <c r="N4100" s="1" t="s">
        <v>29</v>
      </c>
      <c r="O4100" s="4">
        <f t="shared" si="64"/>
        <v>0</v>
      </c>
    </row>
    <row r="4101" spans="1:15">
      <c r="A4101" s="1" t="s">
        <v>4141</v>
      </c>
      <c r="B4101" s="2">
        <v>45273</v>
      </c>
      <c r="C4101" s="13" t="str">
        <f>TEXT(bbdd_Social_Media_Trends[[#This Row],[Post_Date]],"aaaa-mm")</f>
        <v>2023-12</v>
      </c>
      <c r="D4101" s="1" t="s">
        <v>12</v>
      </c>
      <c r="E4101" s="1" t="s">
        <v>57</v>
      </c>
      <c r="F4101" s="1" t="s">
        <v>36</v>
      </c>
      <c r="G4101" s="1" t="s">
        <v>15</v>
      </c>
      <c r="H4101">
        <v>4582065</v>
      </c>
      <c r="I4101">
        <v>146904</v>
      </c>
      <c r="J4101">
        <v>82138</v>
      </c>
      <c r="K4101">
        <v>15494</v>
      </c>
      <c r="L4101">
        <f>bbdd_Social_Media_Trends[[#This Row],[Likes]]+bbdd_Social_Media_Trends[[#This Row],[Shares]]+bbdd_Social_Media_Trends[[#This Row],[Comments]]</f>
        <v>244536</v>
      </c>
      <c r="M4101">
        <f>bbdd_Social_Media_Trends[[#This Row],[Interactions]]/bbdd_Social_Media_Trends[[#This Row],[Views]]</f>
        <v>5.3368077493444549E-2</v>
      </c>
      <c r="N4101" s="1" t="s">
        <v>29</v>
      </c>
      <c r="O4101" s="4">
        <f t="shared" si="64"/>
        <v>0</v>
      </c>
    </row>
    <row r="4102" spans="1:15">
      <c r="A4102" s="1" t="s">
        <v>4142</v>
      </c>
      <c r="B4102" s="2">
        <v>44753</v>
      </c>
      <c r="C4102" s="13" t="str">
        <f>TEXT(bbdd_Social_Media_Trends[[#This Row],[Post_Date]],"aaaa-mm")</f>
        <v>2022-07</v>
      </c>
      <c r="D4102" s="1" t="s">
        <v>27</v>
      </c>
      <c r="E4102" s="1" t="s">
        <v>13</v>
      </c>
      <c r="F4102" s="1" t="s">
        <v>47</v>
      </c>
      <c r="G4102" s="1" t="s">
        <v>21</v>
      </c>
      <c r="H4102">
        <v>2578640</v>
      </c>
      <c r="I4102">
        <v>495952</v>
      </c>
      <c r="J4102">
        <v>58968</v>
      </c>
      <c r="K4102">
        <v>33480</v>
      </c>
      <c r="L4102">
        <f>bbdd_Social_Media_Trends[[#This Row],[Likes]]+bbdd_Social_Media_Trends[[#This Row],[Shares]]+bbdd_Social_Media_Trends[[#This Row],[Comments]]</f>
        <v>588400</v>
      </c>
      <c r="M4102">
        <f>bbdd_Social_Media_Trends[[#This Row],[Interactions]]/bbdd_Social_Media_Trends[[#This Row],[Views]]</f>
        <v>0.22818229764527037</v>
      </c>
      <c r="N4102" s="1" t="s">
        <v>29</v>
      </c>
      <c r="O4102" s="4">
        <f t="shared" si="64"/>
        <v>0</v>
      </c>
    </row>
    <row r="4103" spans="1:15">
      <c r="A4103" s="1" t="s">
        <v>4143</v>
      </c>
      <c r="B4103" s="2">
        <v>45184</v>
      </c>
      <c r="C4103" s="13" t="str">
        <f>TEXT(bbdd_Social_Media_Trends[[#This Row],[Post_Date]],"aaaa-mm")</f>
        <v>2023-09</v>
      </c>
      <c r="D4103" s="1" t="s">
        <v>27</v>
      </c>
      <c r="E4103" s="1" t="s">
        <v>52</v>
      </c>
      <c r="F4103" s="1" t="s">
        <v>41</v>
      </c>
      <c r="G4103" s="1" t="s">
        <v>37</v>
      </c>
      <c r="H4103">
        <v>1526385</v>
      </c>
      <c r="I4103">
        <v>275820</v>
      </c>
      <c r="J4103">
        <v>95119</v>
      </c>
      <c r="K4103">
        <v>19416</v>
      </c>
      <c r="L4103">
        <f>bbdd_Social_Media_Trends[[#This Row],[Likes]]+bbdd_Social_Media_Trends[[#This Row],[Shares]]+bbdd_Social_Media_Trends[[#This Row],[Comments]]</f>
        <v>390355</v>
      </c>
      <c r="M4103">
        <f>bbdd_Social_Media_Trends[[#This Row],[Interactions]]/bbdd_Social_Media_Trends[[#This Row],[Views]]</f>
        <v>0.25573823118020683</v>
      </c>
      <c r="N4103" s="1" t="s">
        <v>22</v>
      </c>
      <c r="O4103" s="4">
        <f t="shared" si="64"/>
        <v>0</v>
      </c>
    </row>
    <row r="4104" spans="1:15">
      <c r="A4104" s="1" t="s">
        <v>4144</v>
      </c>
      <c r="B4104" s="2">
        <v>44602</v>
      </c>
      <c r="C4104" s="13" t="str">
        <f>TEXT(bbdd_Social_Media_Trends[[#This Row],[Post_Date]],"aaaa-mm")</f>
        <v>2022-02</v>
      </c>
      <c r="D4104" s="1" t="s">
        <v>27</v>
      </c>
      <c r="E4104" s="1" t="s">
        <v>46</v>
      </c>
      <c r="F4104" s="1" t="s">
        <v>36</v>
      </c>
      <c r="G4104" s="1" t="s">
        <v>25</v>
      </c>
      <c r="H4104">
        <v>4796425</v>
      </c>
      <c r="I4104">
        <v>175643</v>
      </c>
      <c r="J4104">
        <v>16858</v>
      </c>
      <c r="K4104">
        <v>15832</v>
      </c>
      <c r="L4104">
        <f>bbdd_Social_Media_Trends[[#This Row],[Likes]]+bbdd_Social_Media_Trends[[#This Row],[Shares]]+bbdd_Social_Media_Trends[[#This Row],[Comments]]</f>
        <v>208333</v>
      </c>
      <c r="M4104">
        <f>bbdd_Social_Media_Trends[[#This Row],[Interactions]]/bbdd_Social_Media_Trends[[#This Row],[Views]]</f>
        <v>4.343505840287297E-2</v>
      </c>
      <c r="N4104" s="1" t="s">
        <v>16</v>
      </c>
      <c r="O4104" s="4">
        <f t="shared" si="64"/>
        <v>0</v>
      </c>
    </row>
    <row r="4105" spans="1:15">
      <c r="A4105" s="1" t="s">
        <v>4145</v>
      </c>
      <c r="B4105" s="2">
        <v>44951</v>
      </c>
      <c r="C4105" s="13" t="str">
        <f>TEXT(bbdd_Social_Media_Trends[[#This Row],[Post_Date]],"aaaa-mm")</f>
        <v>2023-01</v>
      </c>
      <c r="D4105" s="1" t="s">
        <v>24</v>
      </c>
      <c r="E4105" s="1" t="s">
        <v>13</v>
      </c>
      <c r="F4105" s="1" t="s">
        <v>20</v>
      </c>
      <c r="G4105" s="1" t="s">
        <v>25</v>
      </c>
      <c r="H4105">
        <v>1942922</v>
      </c>
      <c r="I4105">
        <v>324782</v>
      </c>
      <c r="J4105">
        <v>96016</v>
      </c>
      <c r="K4105">
        <v>4903</v>
      </c>
      <c r="L4105">
        <f>bbdd_Social_Media_Trends[[#This Row],[Likes]]+bbdd_Social_Media_Trends[[#This Row],[Shares]]+bbdd_Social_Media_Trends[[#This Row],[Comments]]</f>
        <v>425701</v>
      </c>
      <c r="M4105">
        <f>bbdd_Social_Media_Trends[[#This Row],[Interactions]]/bbdd_Social_Media_Trends[[#This Row],[Views]]</f>
        <v>0.21910349463334092</v>
      </c>
      <c r="N4105" s="1" t="s">
        <v>29</v>
      </c>
      <c r="O4105" s="4">
        <f t="shared" si="64"/>
        <v>0</v>
      </c>
    </row>
    <row r="4106" spans="1:15">
      <c r="A4106" s="1" t="s">
        <v>4146</v>
      </c>
      <c r="B4106" s="2">
        <v>44605</v>
      </c>
      <c r="C4106" s="13" t="str">
        <f>TEXT(bbdd_Social_Media_Trends[[#This Row],[Post_Date]],"aaaa-mm")</f>
        <v>2022-02</v>
      </c>
      <c r="D4106" s="1" t="s">
        <v>24</v>
      </c>
      <c r="E4106" s="1" t="s">
        <v>19</v>
      </c>
      <c r="F4106" s="1" t="s">
        <v>41</v>
      </c>
      <c r="G4106" s="1" t="s">
        <v>60</v>
      </c>
      <c r="H4106">
        <v>2440898</v>
      </c>
      <c r="I4106">
        <v>97022</v>
      </c>
      <c r="J4106">
        <v>53393</v>
      </c>
      <c r="K4106">
        <v>23879</v>
      </c>
      <c r="L4106">
        <f>bbdd_Social_Media_Trends[[#This Row],[Likes]]+bbdd_Social_Media_Trends[[#This Row],[Shares]]+bbdd_Social_Media_Trends[[#This Row],[Comments]]</f>
        <v>174294</v>
      </c>
      <c r="M4106">
        <f>bbdd_Social_Media_Trends[[#This Row],[Interactions]]/bbdd_Social_Media_Trends[[#This Row],[Views]]</f>
        <v>7.1405687578915633E-2</v>
      </c>
      <c r="N4106" s="1" t="s">
        <v>16</v>
      </c>
      <c r="O4106" s="4">
        <f t="shared" si="64"/>
        <v>0</v>
      </c>
    </row>
    <row r="4107" spans="1:15">
      <c r="A4107" s="1" t="s">
        <v>4147</v>
      </c>
      <c r="B4107" s="2">
        <v>45054</v>
      </c>
      <c r="C4107" s="13" t="str">
        <f>TEXT(bbdd_Social_Media_Trends[[#This Row],[Post_Date]],"aaaa-mm")</f>
        <v>2023-05</v>
      </c>
      <c r="D4107" s="1" t="s">
        <v>27</v>
      </c>
      <c r="E4107" s="1" t="s">
        <v>31</v>
      </c>
      <c r="F4107" s="1" t="s">
        <v>20</v>
      </c>
      <c r="G4107" s="1" t="s">
        <v>50</v>
      </c>
      <c r="H4107">
        <v>2902169</v>
      </c>
      <c r="I4107">
        <v>40168</v>
      </c>
      <c r="J4107">
        <v>30404</v>
      </c>
      <c r="K4107">
        <v>37118</v>
      </c>
      <c r="L4107">
        <f>bbdd_Social_Media_Trends[[#This Row],[Likes]]+bbdd_Social_Media_Trends[[#This Row],[Shares]]+bbdd_Social_Media_Trends[[#This Row],[Comments]]</f>
        <v>107690</v>
      </c>
      <c r="M4107">
        <f>bbdd_Social_Media_Trends[[#This Row],[Interactions]]/bbdd_Social_Media_Trends[[#This Row],[Views]]</f>
        <v>3.7106729484051408E-2</v>
      </c>
      <c r="N4107" s="1" t="s">
        <v>29</v>
      </c>
      <c r="O4107" s="4">
        <f t="shared" si="64"/>
        <v>0</v>
      </c>
    </row>
    <row r="4108" spans="1:15">
      <c r="A4108" s="1" t="s">
        <v>4148</v>
      </c>
      <c r="B4108" s="2">
        <v>45112</v>
      </c>
      <c r="C4108" s="13" t="str">
        <f>TEXT(bbdd_Social_Media_Trends[[#This Row],[Post_Date]],"aaaa-mm")</f>
        <v>2023-07</v>
      </c>
      <c r="D4108" s="1" t="s">
        <v>18</v>
      </c>
      <c r="E4108" s="1" t="s">
        <v>52</v>
      </c>
      <c r="F4108" s="1" t="s">
        <v>20</v>
      </c>
      <c r="G4108" s="1" t="s">
        <v>28</v>
      </c>
      <c r="H4108">
        <v>456751</v>
      </c>
      <c r="I4108">
        <v>454496</v>
      </c>
      <c r="J4108">
        <v>1522</v>
      </c>
      <c r="K4108">
        <v>13256</v>
      </c>
      <c r="L4108">
        <f>bbdd_Social_Media_Trends[[#This Row],[Likes]]+bbdd_Social_Media_Trends[[#This Row],[Shares]]+bbdd_Social_Media_Trends[[#This Row],[Comments]]</f>
        <v>469274</v>
      </c>
      <c r="M4108">
        <f>bbdd_Social_Media_Trends[[#This Row],[Interactions]]/bbdd_Social_Media_Trends[[#This Row],[Views]]</f>
        <v>1.0274175644935644</v>
      </c>
      <c r="N4108" s="1" t="s">
        <v>29</v>
      </c>
      <c r="O4108" s="4">
        <f t="shared" si="64"/>
        <v>0</v>
      </c>
    </row>
    <row r="4109" spans="1:15">
      <c r="A4109" s="1" t="s">
        <v>4149</v>
      </c>
      <c r="B4109" s="2">
        <v>44853</v>
      </c>
      <c r="C4109" s="13" t="str">
        <f>TEXT(bbdd_Social_Media_Trends[[#This Row],[Post_Date]],"aaaa-mm")</f>
        <v>2022-10</v>
      </c>
      <c r="D4109" s="1" t="s">
        <v>18</v>
      </c>
      <c r="E4109" s="1" t="s">
        <v>57</v>
      </c>
      <c r="F4109" s="1" t="s">
        <v>41</v>
      </c>
      <c r="G4109" s="1" t="s">
        <v>21</v>
      </c>
      <c r="H4109">
        <v>3088456</v>
      </c>
      <c r="I4109">
        <v>53845</v>
      </c>
      <c r="J4109">
        <v>23471</v>
      </c>
      <c r="K4109">
        <v>49774</v>
      </c>
      <c r="L4109">
        <f>bbdd_Social_Media_Trends[[#This Row],[Likes]]+bbdd_Social_Media_Trends[[#This Row],[Shares]]+bbdd_Social_Media_Trends[[#This Row],[Comments]]</f>
        <v>127090</v>
      </c>
      <c r="M4109">
        <f>bbdd_Social_Media_Trends[[#This Row],[Interactions]]/bbdd_Social_Media_Trends[[#This Row],[Views]]</f>
        <v>4.1150011526795267E-2</v>
      </c>
      <c r="N4109" s="1" t="s">
        <v>16</v>
      </c>
      <c r="O4109" s="4">
        <f t="shared" si="64"/>
        <v>0</v>
      </c>
    </row>
    <row r="4110" spans="1:15">
      <c r="A4110" s="1" t="s">
        <v>4150</v>
      </c>
      <c r="B4110" s="2">
        <v>45111</v>
      </c>
      <c r="C4110" s="13" t="str">
        <f>TEXT(bbdd_Social_Media_Trends[[#This Row],[Post_Date]],"aaaa-mm")</f>
        <v>2023-07</v>
      </c>
      <c r="D4110" s="1" t="s">
        <v>27</v>
      </c>
      <c r="E4110" s="1" t="s">
        <v>59</v>
      </c>
      <c r="F4110" s="1" t="s">
        <v>47</v>
      </c>
      <c r="G4110" s="1" t="s">
        <v>21</v>
      </c>
      <c r="H4110">
        <v>543029</v>
      </c>
      <c r="I4110">
        <v>255089</v>
      </c>
      <c r="J4110">
        <v>39969</v>
      </c>
      <c r="K4110">
        <v>49268</v>
      </c>
      <c r="L4110">
        <f>bbdd_Social_Media_Trends[[#This Row],[Likes]]+bbdd_Social_Media_Trends[[#This Row],[Shares]]+bbdd_Social_Media_Trends[[#This Row],[Comments]]</f>
        <v>344326</v>
      </c>
      <c r="M4110">
        <f>bbdd_Social_Media_Trends[[#This Row],[Interactions]]/bbdd_Social_Media_Trends[[#This Row],[Views]]</f>
        <v>0.63408399919709624</v>
      </c>
      <c r="N4110" s="1" t="s">
        <v>16</v>
      </c>
      <c r="O4110" s="4">
        <f t="shared" si="64"/>
        <v>0</v>
      </c>
    </row>
    <row r="4111" spans="1:15">
      <c r="A4111" s="1" t="s">
        <v>4151</v>
      </c>
      <c r="B4111" s="2">
        <v>45220</v>
      </c>
      <c r="C4111" s="13" t="str">
        <f>TEXT(bbdd_Social_Media_Trends[[#This Row],[Post_Date]],"aaaa-mm")</f>
        <v>2023-10</v>
      </c>
      <c r="D4111" s="1" t="s">
        <v>12</v>
      </c>
      <c r="E4111" s="1" t="s">
        <v>57</v>
      </c>
      <c r="F4111" s="1" t="s">
        <v>47</v>
      </c>
      <c r="G4111" s="1" t="s">
        <v>60</v>
      </c>
      <c r="H4111">
        <v>4712590</v>
      </c>
      <c r="I4111">
        <v>44050</v>
      </c>
      <c r="J4111">
        <v>5528</v>
      </c>
      <c r="K4111">
        <v>2830</v>
      </c>
      <c r="L4111">
        <f>bbdd_Social_Media_Trends[[#This Row],[Likes]]+bbdd_Social_Media_Trends[[#This Row],[Shares]]+bbdd_Social_Media_Trends[[#This Row],[Comments]]</f>
        <v>52408</v>
      </c>
      <c r="M4111">
        <f>bbdd_Social_Media_Trends[[#This Row],[Interactions]]/bbdd_Social_Media_Trends[[#This Row],[Views]]</f>
        <v>1.1120848620397701E-2</v>
      </c>
      <c r="N4111" s="1" t="s">
        <v>16</v>
      </c>
      <c r="O4111" s="4">
        <f t="shared" si="64"/>
        <v>0</v>
      </c>
    </row>
    <row r="4112" spans="1:15">
      <c r="A4112" s="1" t="s">
        <v>4152</v>
      </c>
      <c r="B4112" s="2">
        <v>45224</v>
      </c>
      <c r="C4112" s="13" t="str">
        <f>TEXT(bbdd_Social_Media_Trends[[#This Row],[Post_Date]],"aaaa-mm")</f>
        <v>2023-10</v>
      </c>
      <c r="D4112" s="1" t="s">
        <v>27</v>
      </c>
      <c r="E4112" s="1" t="s">
        <v>19</v>
      </c>
      <c r="F4112" s="1" t="s">
        <v>32</v>
      </c>
      <c r="G4112" s="1" t="s">
        <v>28</v>
      </c>
      <c r="H4112">
        <v>1948457</v>
      </c>
      <c r="I4112">
        <v>307603</v>
      </c>
      <c r="J4112">
        <v>61207</v>
      </c>
      <c r="K4112">
        <v>21856</v>
      </c>
      <c r="L4112">
        <f>bbdd_Social_Media_Trends[[#This Row],[Likes]]+bbdd_Social_Media_Trends[[#This Row],[Shares]]+bbdd_Social_Media_Trends[[#This Row],[Comments]]</f>
        <v>390666</v>
      </c>
      <c r="M4112">
        <f>bbdd_Social_Media_Trends[[#This Row],[Interactions]]/bbdd_Social_Media_Trends[[#This Row],[Views]]</f>
        <v>0.20050019066368927</v>
      </c>
      <c r="N4112" s="1" t="s">
        <v>29</v>
      </c>
      <c r="O4112" s="4">
        <f t="shared" si="64"/>
        <v>0</v>
      </c>
    </row>
    <row r="4113" spans="1:15">
      <c r="A4113" s="1" t="s">
        <v>4153</v>
      </c>
      <c r="B4113" s="2">
        <v>44673</v>
      </c>
      <c r="C4113" s="13" t="str">
        <f>TEXT(bbdd_Social_Media_Trends[[#This Row],[Post_Date]],"aaaa-mm")</f>
        <v>2022-04</v>
      </c>
      <c r="D4113" s="1" t="s">
        <v>27</v>
      </c>
      <c r="E4113" s="1" t="s">
        <v>35</v>
      </c>
      <c r="F4113" s="1" t="s">
        <v>14</v>
      </c>
      <c r="G4113" s="1" t="s">
        <v>60</v>
      </c>
      <c r="H4113">
        <v>4175263</v>
      </c>
      <c r="I4113">
        <v>496838</v>
      </c>
      <c r="J4113">
        <v>46286</v>
      </c>
      <c r="K4113">
        <v>34236</v>
      </c>
      <c r="L4113">
        <f>bbdd_Social_Media_Trends[[#This Row],[Likes]]+bbdd_Social_Media_Trends[[#This Row],[Shares]]+bbdd_Social_Media_Trends[[#This Row],[Comments]]</f>
        <v>577360</v>
      </c>
      <c r="M4113">
        <f>bbdd_Social_Media_Trends[[#This Row],[Interactions]]/bbdd_Social_Media_Trends[[#This Row],[Views]]</f>
        <v>0.13828110947741495</v>
      </c>
      <c r="N4113" s="1" t="s">
        <v>16</v>
      </c>
      <c r="O4113" s="4">
        <f t="shared" si="64"/>
        <v>0</v>
      </c>
    </row>
    <row r="4114" spans="1:15">
      <c r="A4114" s="1" t="s">
        <v>4154</v>
      </c>
      <c r="B4114" s="2">
        <v>45095</v>
      </c>
      <c r="C4114" s="13" t="str">
        <f>TEXT(bbdd_Social_Media_Trends[[#This Row],[Post_Date]],"aaaa-mm")</f>
        <v>2023-06</v>
      </c>
      <c r="D4114" s="1" t="s">
        <v>27</v>
      </c>
      <c r="E4114" s="1" t="s">
        <v>31</v>
      </c>
      <c r="F4114" s="1" t="s">
        <v>20</v>
      </c>
      <c r="G4114" s="1" t="s">
        <v>37</v>
      </c>
      <c r="H4114">
        <v>505897</v>
      </c>
      <c r="I4114">
        <v>69692</v>
      </c>
      <c r="J4114">
        <v>70459</v>
      </c>
      <c r="K4114">
        <v>38026</v>
      </c>
      <c r="L4114">
        <f>bbdd_Social_Media_Trends[[#This Row],[Likes]]+bbdd_Social_Media_Trends[[#This Row],[Shares]]+bbdd_Social_Media_Trends[[#This Row],[Comments]]</f>
        <v>178177</v>
      </c>
      <c r="M4114">
        <f>bbdd_Social_Media_Trends[[#This Row],[Interactions]]/bbdd_Social_Media_Trends[[#This Row],[Views]]</f>
        <v>0.35220015141422067</v>
      </c>
      <c r="N4114" s="1" t="s">
        <v>16</v>
      </c>
      <c r="O4114" s="4">
        <f t="shared" si="64"/>
        <v>0</v>
      </c>
    </row>
    <row r="4115" spans="1:15">
      <c r="A4115" s="1" t="s">
        <v>4155</v>
      </c>
      <c r="B4115" s="2">
        <v>45044</v>
      </c>
      <c r="C4115" s="13" t="str">
        <f>TEXT(bbdd_Social_Media_Trends[[#This Row],[Post_Date]],"aaaa-mm")</f>
        <v>2023-04</v>
      </c>
      <c r="D4115" s="1" t="s">
        <v>18</v>
      </c>
      <c r="E4115" s="1" t="s">
        <v>46</v>
      </c>
      <c r="F4115" s="1" t="s">
        <v>41</v>
      </c>
      <c r="G4115" s="1" t="s">
        <v>25</v>
      </c>
      <c r="H4115">
        <v>3042134</v>
      </c>
      <c r="I4115">
        <v>227819</v>
      </c>
      <c r="J4115">
        <v>20776</v>
      </c>
      <c r="K4115">
        <v>10220</v>
      </c>
      <c r="L4115">
        <f>bbdd_Social_Media_Trends[[#This Row],[Likes]]+bbdd_Social_Media_Trends[[#This Row],[Shares]]+bbdd_Social_Media_Trends[[#This Row],[Comments]]</f>
        <v>258815</v>
      </c>
      <c r="M4115">
        <f>bbdd_Social_Media_Trends[[#This Row],[Interactions]]/bbdd_Social_Media_Trends[[#This Row],[Views]]</f>
        <v>8.5076791489132303E-2</v>
      </c>
      <c r="N4115" s="1" t="s">
        <v>29</v>
      </c>
      <c r="O4115" s="4">
        <f t="shared" si="64"/>
        <v>0</v>
      </c>
    </row>
    <row r="4116" spans="1:15">
      <c r="A4116" s="1" t="s">
        <v>4156</v>
      </c>
      <c r="B4116" s="2">
        <v>44661</v>
      </c>
      <c r="C4116" s="13" t="str">
        <f>TEXT(bbdd_Social_Media_Trends[[#This Row],[Post_Date]],"aaaa-mm")</f>
        <v>2022-04</v>
      </c>
      <c r="D4116" s="1" t="s">
        <v>27</v>
      </c>
      <c r="E4116" s="1" t="s">
        <v>35</v>
      </c>
      <c r="F4116" s="1" t="s">
        <v>41</v>
      </c>
      <c r="G4116" s="1" t="s">
        <v>37</v>
      </c>
      <c r="H4116">
        <v>214707</v>
      </c>
      <c r="I4116">
        <v>32747</v>
      </c>
      <c r="J4116">
        <v>4622</v>
      </c>
      <c r="K4116">
        <v>33723</v>
      </c>
      <c r="L4116">
        <f>bbdd_Social_Media_Trends[[#This Row],[Likes]]+bbdd_Social_Media_Trends[[#This Row],[Shares]]+bbdd_Social_Media_Trends[[#This Row],[Comments]]</f>
        <v>71092</v>
      </c>
      <c r="M4116">
        <f>bbdd_Social_Media_Trends[[#This Row],[Interactions]]/bbdd_Social_Media_Trends[[#This Row],[Views]]</f>
        <v>0.33111170106237803</v>
      </c>
      <c r="N4116" s="1" t="s">
        <v>16</v>
      </c>
      <c r="O4116" s="4">
        <f t="shared" si="64"/>
        <v>0</v>
      </c>
    </row>
    <row r="4117" spans="1:15">
      <c r="A4117" s="1" t="s">
        <v>4157</v>
      </c>
      <c r="B4117" s="2">
        <v>44657</v>
      </c>
      <c r="C4117" s="13" t="str">
        <f>TEXT(bbdd_Social_Media_Trends[[#This Row],[Post_Date]],"aaaa-mm")</f>
        <v>2022-04</v>
      </c>
      <c r="D4117" s="1" t="s">
        <v>24</v>
      </c>
      <c r="E4117" s="1" t="s">
        <v>52</v>
      </c>
      <c r="F4117" s="1" t="s">
        <v>32</v>
      </c>
      <c r="G4117" s="1" t="s">
        <v>21</v>
      </c>
      <c r="H4117">
        <v>4161514</v>
      </c>
      <c r="I4117">
        <v>359846</v>
      </c>
      <c r="J4117">
        <v>61977</v>
      </c>
      <c r="K4117">
        <v>23808</v>
      </c>
      <c r="L4117">
        <f>bbdd_Social_Media_Trends[[#This Row],[Likes]]+bbdd_Social_Media_Trends[[#This Row],[Shares]]+bbdd_Social_Media_Trends[[#This Row],[Comments]]</f>
        <v>445631</v>
      </c>
      <c r="M4117">
        <f>bbdd_Social_Media_Trends[[#This Row],[Interactions]]/bbdd_Social_Media_Trends[[#This Row],[Views]]</f>
        <v>0.10708386418981169</v>
      </c>
      <c r="N4117" s="1" t="s">
        <v>29</v>
      </c>
      <c r="O4117" s="4">
        <f t="shared" si="64"/>
        <v>0</v>
      </c>
    </row>
    <row r="4118" spans="1:15">
      <c r="A4118" s="1" t="s">
        <v>4158</v>
      </c>
      <c r="B4118" s="2">
        <v>44848</v>
      </c>
      <c r="C4118" s="13" t="str">
        <f>TEXT(bbdd_Social_Media_Trends[[#This Row],[Post_Date]],"aaaa-mm")</f>
        <v>2022-10</v>
      </c>
      <c r="D4118" s="1" t="s">
        <v>12</v>
      </c>
      <c r="E4118" s="1" t="s">
        <v>52</v>
      </c>
      <c r="F4118" s="1" t="s">
        <v>14</v>
      </c>
      <c r="G4118" s="1" t="s">
        <v>37</v>
      </c>
      <c r="H4118">
        <v>768809</v>
      </c>
      <c r="I4118">
        <v>305597</v>
      </c>
      <c r="J4118">
        <v>53014</v>
      </c>
      <c r="K4118">
        <v>10251</v>
      </c>
      <c r="L4118">
        <f>bbdd_Social_Media_Trends[[#This Row],[Likes]]+bbdd_Social_Media_Trends[[#This Row],[Shares]]+bbdd_Social_Media_Trends[[#This Row],[Comments]]</f>
        <v>368862</v>
      </c>
      <c r="M4118">
        <f>bbdd_Social_Media_Trends[[#This Row],[Interactions]]/bbdd_Social_Media_Trends[[#This Row],[Views]]</f>
        <v>0.47978366538372991</v>
      </c>
      <c r="N4118" s="1" t="s">
        <v>22</v>
      </c>
      <c r="O4118" s="4">
        <f t="shared" si="64"/>
        <v>0</v>
      </c>
    </row>
    <row r="4119" spans="1:15">
      <c r="A4119" s="1" t="s">
        <v>4159</v>
      </c>
      <c r="B4119" s="2">
        <v>45103</v>
      </c>
      <c r="C4119" s="13" t="str">
        <f>TEXT(bbdd_Social_Media_Trends[[#This Row],[Post_Date]],"aaaa-mm")</f>
        <v>2023-06</v>
      </c>
      <c r="D4119" s="1" t="s">
        <v>24</v>
      </c>
      <c r="E4119" s="1" t="s">
        <v>57</v>
      </c>
      <c r="F4119" s="1" t="s">
        <v>14</v>
      </c>
      <c r="G4119" s="1" t="s">
        <v>44</v>
      </c>
      <c r="H4119">
        <v>346243</v>
      </c>
      <c r="I4119">
        <v>213568</v>
      </c>
      <c r="J4119">
        <v>32066</v>
      </c>
      <c r="K4119">
        <v>21596</v>
      </c>
      <c r="L4119">
        <f>bbdd_Social_Media_Trends[[#This Row],[Likes]]+bbdd_Social_Media_Trends[[#This Row],[Shares]]+bbdd_Social_Media_Trends[[#This Row],[Comments]]</f>
        <v>267230</v>
      </c>
      <c r="M4119">
        <f>bbdd_Social_Media_Trends[[#This Row],[Interactions]]/bbdd_Social_Media_Trends[[#This Row],[Views]]</f>
        <v>0.77179899665841623</v>
      </c>
      <c r="N4119" s="1" t="s">
        <v>22</v>
      </c>
      <c r="O4119" s="4">
        <f t="shared" si="64"/>
        <v>0</v>
      </c>
    </row>
    <row r="4120" spans="1:15">
      <c r="A4120" s="1" t="s">
        <v>4160</v>
      </c>
      <c r="B4120" s="2">
        <v>44970</v>
      </c>
      <c r="C4120" s="13" t="str">
        <f>TEXT(bbdd_Social_Media_Trends[[#This Row],[Post_Date]],"aaaa-mm")</f>
        <v>2023-02</v>
      </c>
      <c r="D4120" s="1" t="s">
        <v>27</v>
      </c>
      <c r="E4120" s="1" t="s">
        <v>46</v>
      </c>
      <c r="F4120" s="1" t="s">
        <v>20</v>
      </c>
      <c r="G4120" s="1" t="s">
        <v>37</v>
      </c>
      <c r="H4120">
        <v>4836757</v>
      </c>
      <c r="I4120">
        <v>120548</v>
      </c>
      <c r="J4120">
        <v>53748</v>
      </c>
      <c r="K4120">
        <v>41875</v>
      </c>
      <c r="L4120">
        <f>bbdd_Social_Media_Trends[[#This Row],[Likes]]+bbdd_Social_Media_Trends[[#This Row],[Shares]]+bbdd_Social_Media_Trends[[#This Row],[Comments]]</f>
        <v>216171</v>
      </c>
      <c r="M4120">
        <f>bbdd_Social_Media_Trends[[#This Row],[Interactions]]/bbdd_Social_Media_Trends[[#This Row],[Views]]</f>
        <v>4.469337616092766E-2</v>
      </c>
      <c r="N4120" s="1" t="s">
        <v>29</v>
      </c>
      <c r="O4120" s="4">
        <f t="shared" si="64"/>
        <v>0</v>
      </c>
    </row>
    <row r="4121" spans="1:15">
      <c r="A4121" s="1" t="s">
        <v>4161</v>
      </c>
      <c r="B4121" s="2">
        <v>44722</v>
      </c>
      <c r="C4121" s="13" t="str">
        <f>TEXT(bbdd_Social_Media_Trends[[#This Row],[Post_Date]],"aaaa-mm")</f>
        <v>2022-06</v>
      </c>
      <c r="D4121" s="1" t="s">
        <v>27</v>
      </c>
      <c r="E4121" s="1" t="s">
        <v>59</v>
      </c>
      <c r="F4121" s="1" t="s">
        <v>20</v>
      </c>
      <c r="G4121" s="1" t="s">
        <v>15</v>
      </c>
      <c r="H4121">
        <v>2808352</v>
      </c>
      <c r="I4121">
        <v>305676</v>
      </c>
      <c r="J4121">
        <v>67194</v>
      </c>
      <c r="K4121">
        <v>12665</v>
      </c>
      <c r="L4121">
        <f>bbdd_Social_Media_Trends[[#This Row],[Likes]]+bbdd_Social_Media_Trends[[#This Row],[Shares]]+bbdd_Social_Media_Trends[[#This Row],[Comments]]</f>
        <v>385535</v>
      </c>
      <c r="M4121">
        <f>bbdd_Social_Media_Trends[[#This Row],[Interactions]]/bbdd_Social_Media_Trends[[#This Row],[Views]]</f>
        <v>0.13728158008682673</v>
      </c>
      <c r="N4121" s="1" t="s">
        <v>22</v>
      </c>
      <c r="O4121" s="4">
        <f t="shared" si="64"/>
        <v>0</v>
      </c>
    </row>
    <row r="4122" spans="1:15">
      <c r="A4122" s="1" t="s">
        <v>4162</v>
      </c>
      <c r="B4122" s="2">
        <v>45190</v>
      </c>
      <c r="C4122" s="13" t="str">
        <f>TEXT(bbdd_Social_Media_Trends[[#This Row],[Post_Date]],"aaaa-mm")</f>
        <v>2023-09</v>
      </c>
      <c r="D4122" s="1" t="s">
        <v>24</v>
      </c>
      <c r="E4122" s="1" t="s">
        <v>46</v>
      </c>
      <c r="F4122" s="1" t="s">
        <v>47</v>
      </c>
      <c r="G4122" s="1" t="s">
        <v>25</v>
      </c>
      <c r="H4122">
        <v>4234852</v>
      </c>
      <c r="I4122">
        <v>441763</v>
      </c>
      <c r="J4122">
        <v>94039</v>
      </c>
      <c r="K4122">
        <v>29781</v>
      </c>
      <c r="L4122">
        <f>bbdd_Social_Media_Trends[[#This Row],[Likes]]+bbdd_Social_Media_Trends[[#This Row],[Shares]]+bbdd_Social_Media_Trends[[#This Row],[Comments]]</f>
        <v>565583</v>
      </c>
      <c r="M4122">
        <f>bbdd_Social_Media_Trends[[#This Row],[Interactions]]/bbdd_Social_Media_Trends[[#This Row],[Views]]</f>
        <v>0.13355437214807034</v>
      </c>
      <c r="N4122" s="1" t="s">
        <v>29</v>
      </c>
      <c r="O4122" s="4">
        <f t="shared" si="64"/>
        <v>0</v>
      </c>
    </row>
    <row r="4123" spans="1:15">
      <c r="A4123" s="1" t="s">
        <v>4163</v>
      </c>
      <c r="B4123" s="2">
        <v>45234</v>
      </c>
      <c r="C4123" s="13" t="str">
        <f>TEXT(bbdd_Social_Media_Trends[[#This Row],[Post_Date]],"aaaa-mm")</f>
        <v>2023-11</v>
      </c>
      <c r="D4123" s="1" t="s">
        <v>27</v>
      </c>
      <c r="E4123" s="1" t="s">
        <v>52</v>
      </c>
      <c r="F4123" s="1" t="s">
        <v>20</v>
      </c>
      <c r="G4123" s="1" t="s">
        <v>60</v>
      </c>
      <c r="H4123">
        <v>4127405</v>
      </c>
      <c r="I4123">
        <v>239815</v>
      </c>
      <c r="J4123">
        <v>25258</v>
      </c>
      <c r="K4123">
        <v>35670</v>
      </c>
      <c r="L4123">
        <f>bbdd_Social_Media_Trends[[#This Row],[Likes]]+bbdd_Social_Media_Trends[[#This Row],[Shares]]+bbdd_Social_Media_Trends[[#This Row],[Comments]]</f>
        <v>300743</v>
      </c>
      <c r="M4123">
        <f>bbdd_Social_Media_Trends[[#This Row],[Interactions]]/bbdd_Social_Media_Trends[[#This Row],[Views]]</f>
        <v>7.2864911487968836E-2</v>
      </c>
      <c r="N4123" s="1" t="s">
        <v>22</v>
      </c>
      <c r="O4123" s="4">
        <f t="shared" si="64"/>
        <v>0</v>
      </c>
    </row>
    <row r="4124" spans="1:15">
      <c r="A4124" s="1" t="s">
        <v>4164</v>
      </c>
      <c r="B4124" s="2">
        <v>45206</v>
      </c>
      <c r="C4124" s="13" t="str">
        <f>TEXT(bbdd_Social_Media_Trends[[#This Row],[Post_Date]],"aaaa-mm")</f>
        <v>2023-10</v>
      </c>
      <c r="D4124" s="1" t="s">
        <v>24</v>
      </c>
      <c r="E4124" s="1" t="s">
        <v>39</v>
      </c>
      <c r="F4124" s="1" t="s">
        <v>14</v>
      </c>
      <c r="G4124" s="1" t="s">
        <v>50</v>
      </c>
      <c r="H4124">
        <v>1216902</v>
      </c>
      <c r="I4124">
        <v>215326</v>
      </c>
      <c r="J4124">
        <v>38685</v>
      </c>
      <c r="K4124">
        <v>19354</v>
      </c>
      <c r="L4124">
        <f>bbdd_Social_Media_Trends[[#This Row],[Likes]]+bbdd_Social_Media_Trends[[#This Row],[Shares]]+bbdd_Social_Media_Trends[[#This Row],[Comments]]</f>
        <v>273365</v>
      </c>
      <c r="M4124">
        <f>bbdd_Social_Media_Trends[[#This Row],[Interactions]]/bbdd_Social_Media_Trends[[#This Row],[Views]]</f>
        <v>0.2246401107073536</v>
      </c>
      <c r="N4124" s="1" t="s">
        <v>22</v>
      </c>
      <c r="O4124" s="4">
        <f t="shared" si="64"/>
        <v>0</v>
      </c>
    </row>
    <row r="4125" spans="1:15">
      <c r="A4125" s="1" t="s">
        <v>4165</v>
      </c>
      <c r="B4125" s="2">
        <v>44768</v>
      </c>
      <c r="C4125" s="13" t="str">
        <f>TEXT(bbdd_Social_Media_Trends[[#This Row],[Post_Date]],"aaaa-mm")</f>
        <v>2022-07</v>
      </c>
      <c r="D4125" s="1" t="s">
        <v>27</v>
      </c>
      <c r="E4125" s="1" t="s">
        <v>19</v>
      </c>
      <c r="F4125" s="1" t="s">
        <v>32</v>
      </c>
      <c r="G4125" s="1" t="s">
        <v>21</v>
      </c>
      <c r="H4125">
        <v>1770791</v>
      </c>
      <c r="I4125">
        <v>26696</v>
      </c>
      <c r="J4125">
        <v>32378</v>
      </c>
      <c r="K4125">
        <v>46190</v>
      </c>
      <c r="L4125">
        <f>bbdd_Social_Media_Trends[[#This Row],[Likes]]+bbdd_Social_Media_Trends[[#This Row],[Shares]]+bbdd_Social_Media_Trends[[#This Row],[Comments]]</f>
        <v>105264</v>
      </c>
      <c r="M4125">
        <f>bbdd_Social_Media_Trends[[#This Row],[Interactions]]/bbdd_Social_Media_Trends[[#This Row],[Views]]</f>
        <v>5.9444621076117962E-2</v>
      </c>
      <c r="N4125" s="1" t="s">
        <v>16</v>
      </c>
      <c r="O4125" s="4">
        <f t="shared" si="64"/>
        <v>0</v>
      </c>
    </row>
    <row r="4126" spans="1:15">
      <c r="A4126" s="1" t="s">
        <v>4166</v>
      </c>
      <c r="B4126" s="2">
        <v>44877</v>
      </c>
      <c r="C4126" s="13" t="str">
        <f>TEXT(bbdd_Social_Media_Trends[[#This Row],[Post_Date]],"aaaa-mm")</f>
        <v>2022-11</v>
      </c>
      <c r="D4126" s="1" t="s">
        <v>18</v>
      </c>
      <c r="E4126" s="1" t="s">
        <v>52</v>
      </c>
      <c r="F4126" s="1" t="s">
        <v>47</v>
      </c>
      <c r="G4126" s="1" t="s">
        <v>50</v>
      </c>
      <c r="H4126">
        <v>3353507</v>
      </c>
      <c r="I4126">
        <v>138181</v>
      </c>
      <c r="J4126">
        <v>13507</v>
      </c>
      <c r="K4126">
        <v>12087</v>
      </c>
      <c r="L4126">
        <f>bbdd_Social_Media_Trends[[#This Row],[Likes]]+bbdd_Social_Media_Trends[[#This Row],[Shares]]+bbdd_Social_Media_Trends[[#This Row],[Comments]]</f>
        <v>163775</v>
      </c>
      <c r="M4126">
        <f>bbdd_Social_Media_Trends[[#This Row],[Interactions]]/bbdd_Social_Media_Trends[[#This Row],[Views]]</f>
        <v>4.8836933991788296E-2</v>
      </c>
      <c r="N4126" s="1" t="s">
        <v>29</v>
      </c>
      <c r="O4126" s="4">
        <f t="shared" si="64"/>
        <v>0</v>
      </c>
    </row>
    <row r="4127" spans="1:15">
      <c r="A4127" s="1" t="s">
        <v>4167</v>
      </c>
      <c r="B4127" s="2">
        <v>45177</v>
      </c>
      <c r="C4127" s="13" t="str">
        <f>TEXT(bbdd_Social_Media_Trends[[#This Row],[Post_Date]],"aaaa-mm")</f>
        <v>2023-09</v>
      </c>
      <c r="D4127" s="1" t="s">
        <v>24</v>
      </c>
      <c r="E4127" s="1" t="s">
        <v>59</v>
      </c>
      <c r="F4127" s="1" t="s">
        <v>36</v>
      </c>
      <c r="G4127" s="1" t="s">
        <v>60</v>
      </c>
      <c r="H4127">
        <v>2026275</v>
      </c>
      <c r="I4127">
        <v>482032</v>
      </c>
      <c r="J4127">
        <v>30952</v>
      </c>
      <c r="K4127">
        <v>49065</v>
      </c>
      <c r="L4127">
        <f>bbdd_Social_Media_Trends[[#This Row],[Likes]]+bbdd_Social_Media_Trends[[#This Row],[Shares]]+bbdd_Social_Media_Trends[[#This Row],[Comments]]</f>
        <v>562049</v>
      </c>
      <c r="M4127">
        <f>bbdd_Social_Media_Trends[[#This Row],[Interactions]]/bbdd_Social_Media_Trends[[#This Row],[Views]]</f>
        <v>0.2773804148005577</v>
      </c>
      <c r="N4127" s="1" t="s">
        <v>16</v>
      </c>
      <c r="O4127" s="4">
        <f t="shared" si="64"/>
        <v>0</v>
      </c>
    </row>
    <row r="4128" spans="1:15">
      <c r="A4128" s="1" t="s">
        <v>4168</v>
      </c>
      <c r="B4128" s="2">
        <v>44801</v>
      </c>
      <c r="C4128" s="13" t="str">
        <f>TEXT(bbdd_Social_Media_Trends[[#This Row],[Post_Date]],"aaaa-mm")</f>
        <v>2022-08</v>
      </c>
      <c r="D4128" s="1" t="s">
        <v>27</v>
      </c>
      <c r="E4128" s="1" t="s">
        <v>46</v>
      </c>
      <c r="F4128" s="1" t="s">
        <v>47</v>
      </c>
      <c r="G4128" s="1" t="s">
        <v>37</v>
      </c>
      <c r="H4128">
        <v>3097544</v>
      </c>
      <c r="I4128">
        <v>379276</v>
      </c>
      <c r="J4128">
        <v>56939</v>
      </c>
      <c r="K4128">
        <v>29025</v>
      </c>
      <c r="L4128">
        <f>bbdd_Social_Media_Trends[[#This Row],[Likes]]+bbdd_Social_Media_Trends[[#This Row],[Shares]]+bbdd_Social_Media_Trends[[#This Row],[Comments]]</f>
        <v>465240</v>
      </c>
      <c r="M4128">
        <f>bbdd_Social_Media_Trends[[#This Row],[Interactions]]/bbdd_Social_Media_Trends[[#This Row],[Views]]</f>
        <v>0.150196413674834</v>
      </c>
      <c r="N4128" s="1" t="s">
        <v>29</v>
      </c>
      <c r="O4128" s="4">
        <f t="shared" si="64"/>
        <v>0</v>
      </c>
    </row>
    <row r="4129" spans="1:15">
      <c r="A4129" s="1" t="s">
        <v>4169</v>
      </c>
      <c r="B4129" s="2">
        <v>44658</v>
      </c>
      <c r="C4129" s="13" t="str">
        <f>TEXT(bbdd_Social_Media_Trends[[#This Row],[Post_Date]],"aaaa-mm")</f>
        <v>2022-04</v>
      </c>
      <c r="D4129" s="1" t="s">
        <v>27</v>
      </c>
      <c r="E4129" s="1" t="s">
        <v>13</v>
      </c>
      <c r="F4129" s="1" t="s">
        <v>14</v>
      </c>
      <c r="G4129" s="1" t="s">
        <v>44</v>
      </c>
      <c r="H4129">
        <v>2422829</v>
      </c>
      <c r="I4129">
        <v>415554</v>
      </c>
      <c r="J4129">
        <v>78181</v>
      </c>
      <c r="K4129">
        <v>4782</v>
      </c>
      <c r="L4129">
        <f>bbdd_Social_Media_Trends[[#This Row],[Likes]]+bbdd_Social_Media_Trends[[#This Row],[Shares]]+bbdd_Social_Media_Trends[[#This Row],[Comments]]</f>
        <v>498517</v>
      </c>
      <c r="M4129">
        <f>bbdd_Social_Media_Trends[[#This Row],[Interactions]]/bbdd_Social_Media_Trends[[#This Row],[Views]]</f>
        <v>0.20575822726242751</v>
      </c>
      <c r="N4129" s="1" t="s">
        <v>22</v>
      </c>
      <c r="O4129" s="4">
        <f t="shared" si="64"/>
        <v>0</v>
      </c>
    </row>
    <row r="4130" spans="1:15">
      <c r="A4130" s="1" t="s">
        <v>4170</v>
      </c>
      <c r="B4130" s="2">
        <v>45196</v>
      </c>
      <c r="C4130" s="13" t="str">
        <f>TEXT(bbdd_Social_Media_Trends[[#This Row],[Post_Date]],"aaaa-mm")</f>
        <v>2023-09</v>
      </c>
      <c r="D4130" s="1" t="s">
        <v>27</v>
      </c>
      <c r="E4130" s="1" t="s">
        <v>49</v>
      </c>
      <c r="F4130" s="1" t="s">
        <v>20</v>
      </c>
      <c r="G4130" s="1" t="s">
        <v>28</v>
      </c>
      <c r="H4130">
        <v>438427</v>
      </c>
      <c r="I4130">
        <v>126928</v>
      </c>
      <c r="J4130">
        <v>58094</v>
      </c>
      <c r="K4130">
        <v>43338</v>
      </c>
      <c r="L4130">
        <f>bbdd_Social_Media_Trends[[#This Row],[Likes]]+bbdd_Social_Media_Trends[[#This Row],[Shares]]+bbdd_Social_Media_Trends[[#This Row],[Comments]]</f>
        <v>228360</v>
      </c>
      <c r="M4130">
        <f>bbdd_Social_Media_Trends[[#This Row],[Interactions]]/bbdd_Social_Media_Trends[[#This Row],[Views]]</f>
        <v>0.52086208194294603</v>
      </c>
      <c r="N4130" s="1" t="s">
        <v>22</v>
      </c>
      <c r="O4130" s="4">
        <f t="shared" si="64"/>
        <v>0</v>
      </c>
    </row>
    <row r="4131" spans="1:15">
      <c r="A4131" s="1" t="s">
        <v>4171</v>
      </c>
      <c r="B4131" s="2">
        <v>45091</v>
      </c>
      <c r="C4131" s="13" t="str">
        <f>TEXT(bbdd_Social_Media_Trends[[#This Row],[Post_Date]],"aaaa-mm")</f>
        <v>2023-06</v>
      </c>
      <c r="D4131" s="1" t="s">
        <v>12</v>
      </c>
      <c r="E4131" s="1" t="s">
        <v>31</v>
      </c>
      <c r="F4131" s="1" t="s">
        <v>32</v>
      </c>
      <c r="G4131" s="1" t="s">
        <v>44</v>
      </c>
      <c r="H4131">
        <v>3605374</v>
      </c>
      <c r="I4131">
        <v>497611</v>
      </c>
      <c r="J4131">
        <v>39201</v>
      </c>
      <c r="K4131">
        <v>48381</v>
      </c>
      <c r="L4131">
        <f>bbdd_Social_Media_Trends[[#This Row],[Likes]]+bbdd_Social_Media_Trends[[#This Row],[Shares]]+bbdd_Social_Media_Trends[[#This Row],[Comments]]</f>
        <v>585193</v>
      </c>
      <c r="M4131">
        <f>bbdd_Social_Media_Trends[[#This Row],[Interactions]]/bbdd_Social_Media_Trends[[#This Row],[Views]]</f>
        <v>0.16231131638492982</v>
      </c>
      <c r="N4131" s="1" t="s">
        <v>16</v>
      </c>
      <c r="O4131" s="4">
        <f t="shared" si="64"/>
        <v>0</v>
      </c>
    </row>
    <row r="4132" spans="1:15">
      <c r="A4132" s="1" t="s">
        <v>4172</v>
      </c>
      <c r="B4132" s="2">
        <v>45119</v>
      </c>
      <c r="C4132" s="13" t="str">
        <f>TEXT(bbdd_Social_Media_Trends[[#This Row],[Post_Date]],"aaaa-mm")</f>
        <v>2023-07</v>
      </c>
      <c r="D4132" s="1" t="s">
        <v>12</v>
      </c>
      <c r="E4132" s="1" t="s">
        <v>52</v>
      </c>
      <c r="F4132" s="1" t="s">
        <v>47</v>
      </c>
      <c r="G4132" s="1" t="s">
        <v>25</v>
      </c>
      <c r="H4132">
        <v>914192</v>
      </c>
      <c r="I4132">
        <v>361829</v>
      </c>
      <c r="J4132">
        <v>86970</v>
      </c>
      <c r="K4132">
        <v>47559</v>
      </c>
      <c r="L4132">
        <f>bbdd_Social_Media_Trends[[#This Row],[Likes]]+bbdd_Social_Media_Trends[[#This Row],[Shares]]+bbdd_Social_Media_Trends[[#This Row],[Comments]]</f>
        <v>496358</v>
      </c>
      <c r="M4132">
        <f>bbdd_Social_Media_Trends[[#This Row],[Interactions]]/bbdd_Social_Media_Trends[[#This Row],[Views]]</f>
        <v>0.54294721458949546</v>
      </c>
      <c r="N4132" s="1" t="s">
        <v>29</v>
      </c>
      <c r="O4132" s="4">
        <f t="shared" si="64"/>
        <v>0</v>
      </c>
    </row>
    <row r="4133" spans="1:15">
      <c r="A4133" s="1" t="s">
        <v>4173</v>
      </c>
      <c r="B4133" s="2">
        <v>45074</v>
      </c>
      <c r="C4133" s="13" t="str">
        <f>TEXT(bbdd_Social_Media_Trends[[#This Row],[Post_Date]],"aaaa-mm")</f>
        <v>2023-05</v>
      </c>
      <c r="D4133" s="1" t="s">
        <v>18</v>
      </c>
      <c r="E4133" s="1" t="s">
        <v>31</v>
      </c>
      <c r="F4133" s="1" t="s">
        <v>32</v>
      </c>
      <c r="G4133" s="1" t="s">
        <v>21</v>
      </c>
      <c r="H4133">
        <v>361268</v>
      </c>
      <c r="I4133">
        <v>1264</v>
      </c>
      <c r="J4133">
        <v>42106</v>
      </c>
      <c r="K4133">
        <v>23444</v>
      </c>
      <c r="L4133">
        <f>bbdd_Social_Media_Trends[[#This Row],[Likes]]+bbdd_Social_Media_Trends[[#This Row],[Shares]]+bbdd_Social_Media_Trends[[#This Row],[Comments]]</f>
        <v>66814</v>
      </c>
      <c r="M4133">
        <f>bbdd_Social_Media_Trends[[#This Row],[Interactions]]/bbdd_Social_Media_Trends[[#This Row],[Views]]</f>
        <v>0.18494303398031378</v>
      </c>
      <c r="N4133" s="1" t="s">
        <v>16</v>
      </c>
      <c r="O4133" s="4">
        <f t="shared" si="64"/>
        <v>0</v>
      </c>
    </row>
    <row r="4134" spans="1:15">
      <c r="A4134" s="1" t="s">
        <v>4174</v>
      </c>
      <c r="B4134" s="2">
        <v>45229</v>
      </c>
      <c r="C4134" s="13" t="str">
        <f>TEXT(bbdd_Social_Media_Trends[[#This Row],[Post_Date]],"aaaa-mm")</f>
        <v>2023-10</v>
      </c>
      <c r="D4134" s="1" t="s">
        <v>27</v>
      </c>
      <c r="E4134" s="1" t="s">
        <v>31</v>
      </c>
      <c r="F4134" s="1" t="s">
        <v>36</v>
      </c>
      <c r="G4134" s="1" t="s">
        <v>60</v>
      </c>
      <c r="H4134">
        <v>2198773</v>
      </c>
      <c r="I4134">
        <v>238287</v>
      </c>
      <c r="J4134">
        <v>14975</v>
      </c>
      <c r="K4134">
        <v>3626</v>
      </c>
      <c r="L4134">
        <f>bbdd_Social_Media_Trends[[#This Row],[Likes]]+bbdd_Social_Media_Trends[[#This Row],[Shares]]+bbdd_Social_Media_Trends[[#This Row],[Comments]]</f>
        <v>256888</v>
      </c>
      <c r="M4134">
        <f>bbdd_Social_Media_Trends[[#This Row],[Interactions]]/bbdd_Social_Media_Trends[[#This Row],[Views]]</f>
        <v>0.11683243336169764</v>
      </c>
      <c r="N4134" s="1" t="s">
        <v>16</v>
      </c>
      <c r="O4134" s="4">
        <f t="shared" si="64"/>
        <v>0</v>
      </c>
    </row>
    <row r="4135" spans="1:15">
      <c r="A4135" s="1" t="s">
        <v>4175</v>
      </c>
      <c r="B4135" s="2">
        <v>45076</v>
      </c>
      <c r="C4135" s="13" t="str">
        <f>TEXT(bbdd_Social_Media_Trends[[#This Row],[Post_Date]],"aaaa-mm")</f>
        <v>2023-05</v>
      </c>
      <c r="D4135" s="1" t="s">
        <v>18</v>
      </c>
      <c r="E4135" s="1" t="s">
        <v>52</v>
      </c>
      <c r="F4135" s="1" t="s">
        <v>36</v>
      </c>
      <c r="G4135" s="1" t="s">
        <v>28</v>
      </c>
      <c r="H4135">
        <v>2491489</v>
      </c>
      <c r="I4135">
        <v>57916</v>
      </c>
      <c r="J4135">
        <v>10858</v>
      </c>
      <c r="K4135">
        <v>37910</v>
      </c>
      <c r="L4135">
        <f>bbdd_Social_Media_Trends[[#This Row],[Likes]]+bbdd_Social_Media_Trends[[#This Row],[Shares]]+bbdd_Social_Media_Trends[[#This Row],[Comments]]</f>
        <v>106684</v>
      </c>
      <c r="M4135">
        <f>bbdd_Social_Media_Trends[[#This Row],[Interactions]]/bbdd_Social_Media_Trends[[#This Row],[Views]]</f>
        <v>4.2819374277791311E-2</v>
      </c>
      <c r="N4135" s="1" t="s">
        <v>29</v>
      </c>
      <c r="O4135" s="4">
        <f t="shared" si="64"/>
        <v>0</v>
      </c>
    </row>
    <row r="4136" spans="1:15">
      <c r="A4136" s="1" t="s">
        <v>4176</v>
      </c>
      <c r="B4136" s="2">
        <v>45054</v>
      </c>
      <c r="C4136" s="13" t="str">
        <f>TEXT(bbdd_Social_Media_Trends[[#This Row],[Post_Date]],"aaaa-mm")</f>
        <v>2023-05</v>
      </c>
      <c r="D4136" s="1" t="s">
        <v>24</v>
      </c>
      <c r="E4136" s="1" t="s">
        <v>46</v>
      </c>
      <c r="F4136" s="1" t="s">
        <v>47</v>
      </c>
      <c r="G4136" s="1" t="s">
        <v>21</v>
      </c>
      <c r="H4136">
        <v>3285708</v>
      </c>
      <c r="I4136">
        <v>265284</v>
      </c>
      <c r="J4136">
        <v>24271</v>
      </c>
      <c r="K4136">
        <v>48485</v>
      </c>
      <c r="L4136">
        <f>bbdd_Social_Media_Trends[[#This Row],[Likes]]+bbdd_Social_Media_Trends[[#This Row],[Shares]]+bbdd_Social_Media_Trends[[#This Row],[Comments]]</f>
        <v>338040</v>
      </c>
      <c r="M4136">
        <f>bbdd_Social_Media_Trends[[#This Row],[Interactions]]/bbdd_Social_Media_Trends[[#This Row],[Views]]</f>
        <v>0.10288193594805138</v>
      </c>
      <c r="N4136" s="1" t="s">
        <v>29</v>
      </c>
      <c r="O4136" s="4">
        <f t="shared" si="64"/>
        <v>0</v>
      </c>
    </row>
    <row r="4137" spans="1:15">
      <c r="A4137" s="1" t="s">
        <v>4177</v>
      </c>
      <c r="B4137" s="2">
        <v>44621</v>
      </c>
      <c r="C4137" s="13" t="str">
        <f>TEXT(bbdd_Social_Media_Trends[[#This Row],[Post_Date]],"aaaa-mm")</f>
        <v>2022-03</v>
      </c>
      <c r="D4137" s="1" t="s">
        <v>24</v>
      </c>
      <c r="E4137" s="1" t="s">
        <v>31</v>
      </c>
      <c r="F4137" s="1" t="s">
        <v>14</v>
      </c>
      <c r="G4137" s="1" t="s">
        <v>44</v>
      </c>
      <c r="H4137">
        <v>2259868</v>
      </c>
      <c r="I4137">
        <v>391879</v>
      </c>
      <c r="J4137">
        <v>39814</v>
      </c>
      <c r="K4137">
        <v>13064</v>
      </c>
      <c r="L4137">
        <f>bbdd_Social_Media_Trends[[#This Row],[Likes]]+bbdd_Social_Media_Trends[[#This Row],[Shares]]+bbdd_Social_Media_Trends[[#This Row],[Comments]]</f>
        <v>444757</v>
      </c>
      <c r="M4137">
        <f>bbdd_Social_Media_Trends[[#This Row],[Interactions]]/bbdd_Social_Media_Trends[[#This Row],[Views]]</f>
        <v>0.19680662764373849</v>
      </c>
      <c r="N4137" s="1" t="s">
        <v>16</v>
      </c>
      <c r="O4137" s="4">
        <f t="shared" si="64"/>
        <v>0</v>
      </c>
    </row>
    <row r="4138" spans="1:15">
      <c r="A4138" s="1" t="s">
        <v>4178</v>
      </c>
      <c r="B4138" s="2">
        <v>44696</v>
      </c>
      <c r="C4138" s="13" t="str">
        <f>TEXT(bbdd_Social_Media_Trends[[#This Row],[Post_Date]],"aaaa-mm")</f>
        <v>2022-05</v>
      </c>
      <c r="D4138" s="1" t="s">
        <v>27</v>
      </c>
      <c r="E4138" s="1" t="s">
        <v>59</v>
      </c>
      <c r="F4138" s="1" t="s">
        <v>47</v>
      </c>
      <c r="G4138" s="1" t="s">
        <v>28</v>
      </c>
      <c r="H4138">
        <v>4450867</v>
      </c>
      <c r="I4138">
        <v>288044</v>
      </c>
      <c r="J4138">
        <v>68728</v>
      </c>
      <c r="K4138">
        <v>4668</v>
      </c>
      <c r="L4138">
        <f>bbdd_Social_Media_Trends[[#This Row],[Likes]]+bbdd_Social_Media_Trends[[#This Row],[Shares]]+bbdd_Social_Media_Trends[[#This Row],[Comments]]</f>
        <v>361440</v>
      </c>
      <c r="M4138">
        <f>bbdd_Social_Media_Trends[[#This Row],[Interactions]]/bbdd_Social_Media_Trends[[#This Row],[Views]]</f>
        <v>8.1206650299817995E-2</v>
      </c>
      <c r="N4138" s="1" t="s">
        <v>16</v>
      </c>
      <c r="O4138" s="4">
        <f t="shared" si="64"/>
        <v>0</v>
      </c>
    </row>
    <row r="4139" spans="1:15">
      <c r="A4139" s="1" t="s">
        <v>4179</v>
      </c>
      <c r="B4139" s="2">
        <v>44913</v>
      </c>
      <c r="C4139" s="13" t="str">
        <f>TEXT(bbdd_Social_Media_Trends[[#This Row],[Post_Date]],"aaaa-mm")</f>
        <v>2022-12</v>
      </c>
      <c r="D4139" s="1" t="s">
        <v>18</v>
      </c>
      <c r="E4139" s="1" t="s">
        <v>35</v>
      </c>
      <c r="F4139" s="1" t="s">
        <v>36</v>
      </c>
      <c r="G4139" s="1" t="s">
        <v>50</v>
      </c>
      <c r="H4139">
        <v>13578</v>
      </c>
      <c r="I4139">
        <v>485916</v>
      </c>
      <c r="J4139">
        <v>39122</v>
      </c>
      <c r="K4139">
        <v>29109</v>
      </c>
      <c r="L4139">
        <f>bbdd_Social_Media_Trends[[#This Row],[Likes]]+bbdd_Social_Media_Trends[[#This Row],[Shares]]+bbdd_Social_Media_Trends[[#This Row],[Comments]]</f>
        <v>554147</v>
      </c>
      <c r="M4139">
        <f>bbdd_Social_Media_Trends[[#This Row],[Interactions]]/bbdd_Social_Media_Trends[[#This Row],[Views]]</f>
        <v>40.812122551185745</v>
      </c>
      <c r="N4139" s="1" t="s">
        <v>16</v>
      </c>
      <c r="O4139" s="4">
        <f t="shared" si="64"/>
        <v>0</v>
      </c>
    </row>
    <row r="4140" spans="1:15">
      <c r="A4140" s="1" t="s">
        <v>4180</v>
      </c>
      <c r="B4140" s="2">
        <v>45173</v>
      </c>
      <c r="C4140" s="13" t="str">
        <f>TEXT(bbdd_Social_Media_Trends[[#This Row],[Post_Date]],"aaaa-mm")</f>
        <v>2023-09</v>
      </c>
      <c r="D4140" s="1" t="s">
        <v>18</v>
      </c>
      <c r="E4140" s="1" t="s">
        <v>19</v>
      </c>
      <c r="F4140" s="1" t="s">
        <v>36</v>
      </c>
      <c r="G4140" s="1" t="s">
        <v>44</v>
      </c>
      <c r="H4140">
        <v>1879192</v>
      </c>
      <c r="I4140">
        <v>424410</v>
      </c>
      <c r="J4140">
        <v>46366</v>
      </c>
      <c r="K4140">
        <v>12399</v>
      </c>
      <c r="L4140">
        <f>bbdd_Social_Media_Trends[[#This Row],[Likes]]+bbdd_Social_Media_Trends[[#This Row],[Shares]]+bbdd_Social_Media_Trends[[#This Row],[Comments]]</f>
        <v>483175</v>
      </c>
      <c r="M4140">
        <f>bbdd_Social_Media_Trends[[#This Row],[Interactions]]/bbdd_Social_Media_Trends[[#This Row],[Views]]</f>
        <v>0.25711848496587897</v>
      </c>
      <c r="N4140" s="1" t="s">
        <v>29</v>
      </c>
      <c r="O4140" s="4">
        <f t="shared" si="64"/>
        <v>0</v>
      </c>
    </row>
    <row r="4141" spans="1:15">
      <c r="A4141" s="1" t="s">
        <v>4181</v>
      </c>
      <c r="B4141" s="2">
        <v>45033</v>
      </c>
      <c r="C4141" s="13" t="str">
        <f>TEXT(bbdd_Social_Media_Trends[[#This Row],[Post_Date]],"aaaa-mm")</f>
        <v>2023-04</v>
      </c>
      <c r="D4141" s="1" t="s">
        <v>18</v>
      </c>
      <c r="E4141" s="1" t="s">
        <v>52</v>
      </c>
      <c r="F4141" s="1" t="s">
        <v>14</v>
      </c>
      <c r="G4141" s="1" t="s">
        <v>44</v>
      </c>
      <c r="H4141">
        <v>3263236</v>
      </c>
      <c r="I4141">
        <v>473992</v>
      </c>
      <c r="J4141">
        <v>14768</v>
      </c>
      <c r="K4141">
        <v>33422</v>
      </c>
      <c r="L4141">
        <f>bbdd_Social_Media_Trends[[#This Row],[Likes]]+bbdd_Social_Media_Trends[[#This Row],[Shares]]+bbdd_Social_Media_Trends[[#This Row],[Comments]]</f>
        <v>522182</v>
      </c>
      <c r="M4141">
        <f>bbdd_Social_Media_Trends[[#This Row],[Interactions]]/bbdd_Social_Media_Trends[[#This Row],[Views]]</f>
        <v>0.16001968598041943</v>
      </c>
      <c r="N4141" s="1" t="s">
        <v>22</v>
      </c>
      <c r="O4141" s="4">
        <f t="shared" si="64"/>
        <v>0</v>
      </c>
    </row>
    <row r="4142" spans="1:15">
      <c r="A4142" s="1" t="s">
        <v>4182</v>
      </c>
      <c r="B4142" s="2">
        <v>44661</v>
      </c>
      <c r="C4142" s="13" t="str">
        <f>TEXT(bbdd_Social_Media_Trends[[#This Row],[Post_Date]],"aaaa-mm")</f>
        <v>2022-04</v>
      </c>
      <c r="D4142" s="1" t="s">
        <v>27</v>
      </c>
      <c r="E4142" s="1" t="s">
        <v>57</v>
      </c>
      <c r="F4142" s="1" t="s">
        <v>32</v>
      </c>
      <c r="G4142" s="1" t="s">
        <v>28</v>
      </c>
      <c r="H4142">
        <v>3187431</v>
      </c>
      <c r="I4142">
        <v>213853</v>
      </c>
      <c r="J4142">
        <v>79215</v>
      </c>
      <c r="K4142">
        <v>5229</v>
      </c>
      <c r="L4142">
        <f>bbdd_Social_Media_Trends[[#This Row],[Likes]]+bbdd_Social_Media_Trends[[#This Row],[Shares]]+bbdd_Social_Media_Trends[[#This Row],[Comments]]</f>
        <v>298297</v>
      </c>
      <c r="M4142">
        <f>bbdd_Social_Media_Trends[[#This Row],[Interactions]]/bbdd_Social_Media_Trends[[#This Row],[Views]]</f>
        <v>9.3585398397643751E-2</v>
      </c>
      <c r="N4142" s="1" t="s">
        <v>16</v>
      </c>
      <c r="O4142" s="4">
        <f t="shared" si="64"/>
        <v>0</v>
      </c>
    </row>
    <row r="4143" spans="1:15">
      <c r="A4143" s="1" t="s">
        <v>4183</v>
      </c>
      <c r="B4143" s="2">
        <v>44582</v>
      </c>
      <c r="C4143" s="13" t="str">
        <f>TEXT(bbdd_Social_Media_Trends[[#This Row],[Post_Date]],"aaaa-mm")</f>
        <v>2022-01</v>
      </c>
      <c r="D4143" s="1" t="s">
        <v>12</v>
      </c>
      <c r="E4143" s="1" t="s">
        <v>39</v>
      </c>
      <c r="F4143" s="1" t="s">
        <v>20</v>
      </c>
      <c r="G4143" s="1" t="s">
        <v>60</v>
      </c>
      <c r="H4143">
        <v>602303</v>
      </c>
      <c r="I4143">
        <v>120883</v>
      </c>
      <c r="J4143">
        <v>23532</v>
      </c>
      <c r="K4143">
        <v>39303</v>
      </c>
      <c r="L4143">
        <f>bbdd_Social_Media_Trends[[#This Row],[Likes]]+bbdd_Social_Media_Trends[[#This Row],[Shares]]+bbdd_Social_Media_Trends[[#This Row],[Comments]]</f>
        <v>183718</v>
      </c>
      <c r="M4143">
        <f>bbdd_Social_Media_Trends[[#This Row],[Interactions]]/bbdd_Social_Media_Trends[[#This Row],[Views]]</f>
        <v>0.30502587568051298</v>
      </c>
      <c r="N4143" s="1" t="s">
        <v>22</v>
      </c>
      <c r="O4143" s="4">
        <f t="shared" si="64"/>
        <v>0</v>
      </c>
    </row>
    <row r="4144" spans="1:15">
      <c r="A4144" s="1" t="s">
        <v>4184</v>
      </c>
      <c r="B4144" s="2">
        <v>44632</v>
      </c>
      <c r="C4144" s="13" t="str">
        <f>TEXT(bbdd_Social_Media_Trends[[#This Row],[Post_Date]],"aaaa-mm")</f>
        <v>2022-03</v>
      </c>
      <c r="D4144" s="1" t="s">
        <v>27</v>
      </c>
      <c r="E4144" s="1" t="s">
        <v>57</v>
      </c>
      <c r="F4144" s="1" t="s">
        <v>20</v>
      </c>
      <c r="G4144" s="1" t="s">
        <v>60</v>
      </c>
      <c r="H4144">
        <v>4478244</v>
      </c>
      <c r="I4144">
        <v>281987</v>
      </c>
      <c r="J4144">
        <v>64590</v>
      </c>
      <c r="K4144">
        <v>9007</v>
      </c>
      <c r="L4144">
        <f>bbdd_Social_Media_Trends[[#This Row],[Likes]]+bbdd_Social_Media_Trends[[#This Row],[Shares]]+bbdd_Social_Media_Trends[[#This Row],[Comments]]</f>
        <v>355584</v>
      </c>
      <c r="M4144">
        <f>bbdd_Social_Media_Trends[[#This Row],[Interactions]]/bbdd_Social_Media_Trends[[#This Row],[Views]]</f>
        <v>7.9402551535825205E-2</v>
      </c>
      <c r="N4144" s="1" t="s">
        <v>29</v>
      </c>
      <c r="O4144" s="4">
        <f t="shared" si="64"/>
        <v>0</v>
      </c>
    </row>
    <row r="4145" spans="1:15">
      <c r="A4145" s="1" t="s">
        <v>4185</v>
      </c>
      <c r="B4145" s="2">
        <v>45056</v>
      </c>
      <c r="C4145" s="13" t="str">
        <f>TEXT(bbdd_Social_Media_Trends[[#This Row],[Post_Date]],"aaaa-mm")</f>
        <v>2023-05</v>
      </c>
      <c r="D4145" s="1" t="s">
        <v>24</v>
      </c>
      <c r="E4145" s="1" t="s">
        <v>19</v>
      </c>
      <c r="F4145" s="1" t="s">
        <v>41</v>
      </c>
      <c r="G4145" s="1" t="s">
        <v>37</v>
      </c>
      <c r="H4145">
        <v>4452133</v>
      </c>
      <c r="I4145">
        <v>482377</v>
      </c>
      <c r="J4145">
        <v>62652</v>
      </c>
      <c r="K4145">
        <v>30779</v>
      </c>
      <c r="L4145">
        <f>bbdd_Social_Media_Trends[[#This Row],[Likes]]+bbdd_Social_Media_Trends[[#This Row],[Shares]]+bbdd_Social_Media_Trends[[#This Row],[Comments]]</f>
        <v>575808</v>
      </c>
      <c r="M4145">
        <f>bbdd_Social_Media_Trends[[#This Row],[Interactions]]/bbdd_Social_Media_Trends[[#This Row],[Views]]</f>
        <v>0.12933306350012455</v>
      </c>
      <c r="N4145" s="1" t="s">
        <v>29</v>
      </c>
      <c r="O4145" s="4">
        <f t="shared" si="64"/>
        <v>0</v>
      </c>
    </row>
    <row r="4146" spans="1:15">
      <c r="A4146" s="1" t="s">
        <v>4186</v>
      </c>
      <c r="B4146" s="2">
        <v>44623</v>
      </c>
      <c r="C4146" s="13" t="str">
        <f>TEXT(bbdd_Social_Media_Trends[[#This Row],[Post_Date]],"aaaa-mm")</f>
        <v>2022-03</v>
      </c>
      <c r="D4146" s="1" t="s">
        <v>18</v>
      </c>
      <c r="E4146" s="1" t="s">
        <v>13</v>
      </c>
      <c r="F4146" s="1" t="s">
        <v>47</v>
      </c>
      <c r="G4146" s="1" t="s">
        <v>21</v>
      </c>
      <c r="H4146">
        <v>378801</v>
      </c>
      <c r="I4146">
        <v>462818</v>
      </c>
      <c r="J4146">
        <v>74567</v>
      </c>
      <c r="K4146">
        <v>16848</v>
      </c>
      <c r="L4146">
        <f>bbdd_Social_Media_Trends[[#This Row],[Likes]]+bbdd_Social_Media_Trends[[#This Row],[Shares]]+bbdd_Social_Media_Trends[[#This Row],[Comments]]</f>
        <v>554233</v>
      </c>
      <c r="M4146">
        <f>bbdd_Social_Media_Trends[[#This Row],[Interactions]]/bbdd_Social_Media_Trends[[#This Row],[Views]]</f>
        <v>1.4631244373694896</v>
      </c>
      <c r="N4146" s="1" t="s">
        <v>16</v>
      </c>
      <c r="O4146" s="4">
        <f t="shared" si="64"/>
        <v>0</v>
      </c>
    </row>
    <row r="4147" spans="1:15">
      <c r="A4147" s="1" t="s">
        <v>4187</v>
      </c>
      <c r="B4147" s="2">
        <v>45106</v>
      </c>
      <c r="C4147" s="13" t="str">
        <f>TEXT(bbdd_Social_Media_Trends[[#This Row],[Post_Date]],"aaaa-mm")</f>
        <v>2023-06</v>
      </c>
      <c r="D4147" s="1" t="s">
        <v>24</v>
      </c>
      <c r="E4147" s="1" t="s">
        <v>57</v>
      </c>
      <c r="F4147" s="1" t="s">
        <v>41</v>
      </c>
      <c r="G4147" s="1" t="s">
        <v>50</v>
      </c>
      <c r="H4147">
        <v>3066410</v>
      </c>
      <c r="I4147">
        <v>323731</v>
      </c>
      <c r="J4147">
        <v>1254</v>
      </c>
      <c r="K4147">
        <v>15271</v>
      </c>
      <c r="L4147">
        <f>bbdd_Social_Media_Trends[[#This Row],[Likes]]+bbdd_Social_Media_Trends[[#This Row],[Shares]]+bbdd_Social_Media_Trends[[#This Row],[Comments]]</f>
        <v>340256</v>
      </c>
      <c r="M4147">
        <f>bbdd_Social_Media_Trends[[#This Row],[Interactions]]/bbdd_Social_Media_Trends[[#This Row],[Views]]</f>
        <v>0.11096233054288239</v>
      </c>
      <c r="N4147" s="1" t="s">
        <v>29</v>
      </c>
      <c r="O4147" s="4">
        <f t="shared" si="64"/>
        <v>0</v>
      </c>
    </row>
    <row r="4148" spans="1:15">
      <c r="A4148" s="1" t="s">
        <v>4188</v>
      </c>
      <c r="B4148" s="2">
        <v>44998</v>
      </c>
      <c r="C4148" s="13" t="str">
        <f>TEXT(bbdd_Social_Media_Trends[[#This Row],[Post_Date]],"aaaa-mm")</f>
        <v>2023-03</v>
      </c>
      <c r="D4148" s="1" t="s">
        <v>24</v>
      </c>
      <c r="E4148" s="1" t="s">
        <v>19</v>
      </c>
      <c r="F4148" s="1" t="s">
        <v>41</v>
      </c>
      <c r="G4148" s="1" t="s">
        <v>21</v>
      </c>
      <c r="H4148">
        <v>4863626</v>
      </c>
      <c r="I4148">
        <v>161724</v>
      </c>
      <c r="J4148">
        <v>81649</v>
      </c>
      <c r="K4148">
        <v>48891</v>
      </c>
      <c r="L4148">
        <f>bbdd_Social_Media_Trends[[#This Row],[Likes]]+bbdd_Social_Media_Trends[[#This Row],[Shares]]+bbdd_Social_Media_Trends[[#This Row],[Comments]]</f>
        <v>292264</v>
      </c>
      <c r="M4148">
        <f>bbdd_Social_Media_Trends[[#This Row],[Interactions]]/bbdd_Social_Media_Trends[[#This Row],[Views]]</f>
        <v>6.0091791597462467E-2</v>
      </c>
      <c r="N4148" s="1" t="s">
        <v>29</v>
      </c>
      <c r="O4148" s="4">
        <f t="shared" si="64"/>
        <v>0</v>
      </c>
    </row>
    <row r="4149" spans="1:15">
      <c r="A4149" s="1" t="s">
        <v>4189</v>
      </c>
      <c r="B4149" s="2">
        <v>45076</v>
      </c>
      <c r="C4149" s="13" t="str">
        <f>TEXT(bbdd_Social_Media_Trends[[#This Row],[Post_Date]],"aaaa-mm")</f>
        <v>2023-05</v>
      </c>
      <c r="D4149" s="1" t="s">
        <v>12</v>
      </c>
      <c r="E4149" s="1" t="s">
        <v>35</v>
      </c>
      <c r="F4149" s="1" t="s">
        <v>14</v>
      </c>
      <c r="G4149" s="1" t="s">
        <v>37</v>
      </c>
      <c r="H4149">
        <v>979723</v>
      </c>
      <c r="I4149">
        <v>43080</v>
      </c>
      <c r="J4149">
        <v>98064</v>
      </c>
      <c r="K4149">
        <v>14316</v>
      </c>
      <c r="L4149">
        <f>bbdd_Social_Media_Trends[[#This Row],[Likes]]+bbdd_Social_Media_Trends[[#This Row],[Shares]]+bbdd_Social_Media_Trends[[#This Row],[Comments]]</f>
        <v>155460</v>
      </c>
      <c r="M4149">
        <f>bbdd_Social_Media_Trends[[#This Row],[Interactions]]/bbdd_Social_Media_Trends[[#This Row],[Views]]</f>
        <v>0.15867750374340503</v>
      </c>
      <c r="N4149" s="1" t="s">
        <v>22</v>
      </c>
      <c r="O4149" s="4">
        <f t="shared" si="64"/>
        <v>0</v>
      </c>
    </row>
    <row r="4150" spans="1:15">
      <c r="A4150" s="1" t="s">
        <v>4190</v>
      </c>
      <c r="B4150" s="2">
        <v>44657</v>
      </c>
      <c r="C4150" s="13" t="str">
        <f>TEXT(bbdd_Social_Media_Trends[[#This Row],[Post_Date]],"aaaa-mm")</f>
        <v>2022-04</v>
      </c>
      <c r="D4150" s="1" t="s">
        <v>12</v>
      </c>
      <c r="E4150" s="1" t="s">
        <v>31</v>
      </c>
      <c r="F4150" s="1" t="s">
        <v>36</v>
      </c>
      <c r="G4150" s="1" t="s">
        <v>15</v>
      </c>
      <c r="H4150">
        <v>3305011</v>
      </c>
      <c r="I4150">
        <v>32506</v>
      </c>
      <c r="J4150">
        <v>56465</v>
      </c>
      <c r="K4150">
        <v>32043</v>
      </c>
      <c r="L4150">
        <f>bbdd_Social_Media_Trends[[#This Row],[Likes]]+bbdd_Social_Media_Trends[[#This Row],[Shares]]+bbdd_Social_Media_Trends[[#This Row],[Comments]]</f>
        <v>121014</v>
      </c>
      <c r="M4150">
        <f>bbdd_Social_Media_Trends[[#This Row],[Interactions]]/bbdd_Social_Media_Trends[[#This Row],[Views]]</f>
        <v>3.661530929851671E-2</v>
      </c>
      <c r="N4150" s="1" t="s">
        <v>29</v>
      </c>
      <c r="O4150" s="4">
        <f t="shared" si="64"/>
        <v>0</v>
      </c>
    </row>
    <row r="4151" spans="1:15">
      <c r="A4151" s="1" t="s">
        <v>4191</v>
      </c>
      <c r="B4151" s="2">
        <v>45261</v>
      </c>
      <c r="C4151" s="13" t="str">
        <f>TEXT(bbdd_Social_Media_Trends[[#This Row],[Post_Date]],"aaaa-mm")</f>
        <v>2023-12</v>
      </c>
      <c r="D4151" s="1" t="s">
        <v>27</v>
      </c>
      <c r="E4151" s="1" t="s">
        <v>13</v>
      </c>
      <c r="F4151" s="1" t="s">
        <v>20</v>
      </c>
      <c r="G4151" s="1" t="s">
        <v>25</v>
      </c>
      <c r="H4151">
        <v>4856083</v>
      </c>
      <c r="I4151">
        <v>6461</v>
      </c>
      <c r="J4151">
        <v>96437</v>
      </c>
      <c r="K4151">
        <v>22112</v>
      </c>
      <c r="L4151">
        <f>bbdd_Social_Media_Trends[[#This Row],[Likes]]+bbdd_Social_Media_Trends[[#This Row],[Shares]]+bbdd_Social_Media_Trends[[#This Row],[Comments]]</f>
        <v>125010</v>
      </c>
      <c r="M4151">
        <f>bbdd_Social_Media_Trends[[#This Row],[Interactions]]/bbdd_Social_Media_Trends[[#This Row],[Views]]</f>
        <v>2.5742970208705248E-2</v>
      </c>
      <c r="N4151" s="1" t="s">
        <v>22</v>
      </c>
      <c r="O4151" s="4">
        <f t="shared" si="64"/>
        <v>0</v>
      </c>
    </row>
    <row r="4152" spans="1:15">
      <c r="A4152" s="1" t="s">
        <v>4192</v>
      </c>
      <c r="B4152" s="2">
        <v>45250</v>
      </c>
      <c r="C4152" s="13" t="str">
        <f>TEXT(bbdd_Social_Media_Trends[[#This Row],[Post_Date]],"aaaa-mm")</f>
        <v>2023-11</v>
      </c>
      <c r="D4152" s="1" t="s">
        <v>12</v>
      </c>
      <c r="E4152" s="1" t="s">
        <v>35</v>
      </c>
      <c r="F4152" s="1" t="s">
        <v>41</v>
      </c>
      <c r="G4152" s="1" t="s">
        <v>28</v>
      </c>
      <c r="H4152">
        <v>3512498</v>
      </c>
      <c r="I4152">
        <v>38120</v>
      </c>
      <c r="J4152">
        <v>22702</v>
      </c>
      <c r="K4152">
        <v>22430</v>
      </c>
      <c r="L4152">
        <f>bbdd_Social_Media_Trends[[#This Row],[Likes]]+bbdd_Social_Media_Trends[[#This Row],[Shares]]+bbdd_Social_Media_Trends[[#This Row],[Comments]]</f>
        <v>83252</v>
      </c>
      <c r="M4152">
        <f>bbdd_Social_Media_Trends[[#This Row],[Interactions]]/bbdd_Social_Media_Trends[[#This Row],[Views]]</f>
        <v>2.3701650506277868E-2</v>
      </c>
      <c r="N4152" s="1" t="s">
        <v>29</v>
      </c>
      <c r="O4152" s="4">
        <f t="shared" si="64"/>
        <v>0</v>
      </c>
    </row>
    <row r="4153" spans="1:15">
      <c r="A4153" s="1" t="s">
        <v>4193</v>
      </c>
      <c r="B4153" s="2">
        <v>45236</v>
      </c>
      <c r="C4153" s="13" t="str">
        <f>TEXT(bbdd_Social_Media_Trends[[#This Row],[Post_Date]],"aaaa-mm")</f>
        <v>2023-11</v>
      </c>
      <c r="D4153" s="1" t="s">
        <v>27</v>
      </c>
      <c r="E4153" s="1" t="s">
        <v>31</v>
      </c>
      <c r="F4153" s="1" t="s">
        <v>14</v>
      </c>
      <c r="G4153" s="1" t="s">
        <v>25</v>
      </c>
      <c r="H4153">
        <v>1807869</v>
      </c>
      <c r="I4153">
        <v>213478</v>
      </c>
      <c r="J4153">
        <v>90965</v>
      </c>
      <c r="K4153">
        <v>43355</v>
      </c>
      <c r="L4153">
        <f>bbdd_Social_Media_Trends[[#This Row],[Likes]]+bbdd_Social_Media_Trends[[#This Row],[Shares]]+bbdd_Social_Media_Trends[[#This Row],[Comments]]</f>
        <v>347798</v>
      </c>
      <c r="M4153">
        <f>bbdd_Social_Media_Trends[[#This Row],[Interactions]]/bbdd_Social_Media_Trends[[#This Row],[Views]]</f>
        <v>0.19238008948657231</v>
      </c>
      <c r="N4153" s="1" t="s">
        <v>16</v>
      </c>
      <c r="O4153" s="4">
        <f t="shared" si="64"/>
        <v>0</v>
      </c>
    </row>
    <row r="4154" spans="1:15">
      <c r="A4154" s="1" t="s">
        <v>4194</v>
      </c>
      <c r="B4154" s="2">
        <v>44640</v>
      </c>
      <c r="C4154" s="13" t="str">
        <f>TEXT(bbdd_Social_Media_Trends[[#This Row],[Post_Date]],"aaaa-mm")</f>
        <v>2022-03</v>
      </c>
      <c r="D4154" s="1" t="s">
        <v>12</v>
      </c>
      <c r="E4154" s="1" t="s">
        <v>13</v>
      </c>
      <c r="F4154" s="1" t="s">
        <v>20</v>
      </c>
      <c r="G4154" s="1" t="s">
        <v>21</v>
      </c>
      <c r="H4154">
        <v>427399</v>
      </c>
      <c r="I4154">
        <v>347981</v>
      </c>
      <c r="J4154">
        <v>86598</v>
      </c>
      <c r="K4154">
        <v>26949</v>
      </c>
      <c r="L4154">
        <f>bbdd_Social_Media_Trends[[#This Row],[Likes]]+bbdd_Social_Media_Trends[[#This Row],[Shares]]+bbdd_Social_Media_Trends[[#This Row],[Comments]]</f>
        <v>461528</v>
      </c>
      <c r="M4154">
        <f>bbdd_Social_Media_Trends[[#This Row],[Interactions]]/bbdd_Social_Media_Trends[[#This Row],[Views]]</f>
        <v>1.0798527839325782</v>
      </c>
      <c r="N4154" s="1" t="s">
        <v>22</v>
      </c>
      <c r="O4154" s="4">
        <f t="shared" si="64"/>
        <v>0</v>
      </c>
    </row>
    <row r="4155" spans="1:15">
      <c r="A4155" s="1" t="s">
        <v>4195</v>
      </c>
      <c r="B4155" s="2">
        <v>44871</v>
      </c>
      <c r="C4155" s="13" t="str">
        <f>TEXT(bbdd_Social_Media_Trends[[#This Row],[Post_Date]],"aaaa-mm")</f>
        <v>2022-11</v>
      </c>
      <c r="D4155" s="1" t="s">
        <v>27</v>
      </c>
      <c r="E4155" s="1" t="s">
        <v>57</v>
      </c>
      <c r="F4155" s="1" t="s">
        <v>47</v>
      </c>
      <c r="G4155" s="1" t="s">
        <v>25</v>
      </c>
      <c r="H4155">
        <v>4398694</v>
      </c>
      <c r="I4155">
        <v>322036</v>
      </c>
      <c r="J4155">
        <v>76714</v>
      </c>
      <c r="K4155">
        <v>7781</v>
      </c>
      <c r="L4155">
        <f>bbdd_Social_Media_Trends[[#This Row],[Likes]]+bbdd_Social_Media_Trends[[#This Row],[Shares]]+bbdd_Social_Media_Trends[[#This Row],[Comments]]</f>
        <v>406531</v>
      </c>
      <c r="M4155">
        <f>bbdd_Social_Media_Trends[[#This Row],[Interactions]]/bbdd_Social_Media_Trends[[#This Row],[Views]]</f>
        <v>9.2420841276979027E-2</v>
      </c>
      <c r="N4155" s="1" t="s">
        <v>16</v>
      </c>
      <c r="O4155" s="4">
        <f t="shared" si="64"/>
        <v>0</v>
      </c>
    </row>
    <row r="4156" spans="1:15">
      <c r="A4156" s="1" t="s">
        <v>4196</v>
      </c>
      <c r="B4156" s="2">
        <v>44725</v>
      </c>
      <c r="C4156" s="13" t="str">
        <f>TEXT(bbdd_Social_Media_Trends[[#This Row],[Post_Date]],"aaaa-mm")</f>
        <v>2022-06</v>
      </c>
      <c r="D4156" s="1" t="s">
        <v>18</v>
      </c>
      <c r="E4156" s="1" t="s">
        <v>59</v>
      </c>
      <c r="F4156" s="1" t="s">
        <v>14</v>
      </c>
      <c r="G4156" s="1" t="s">
        <v>21</v>
      </c>
      <c r="H4156">
        <v>935217</v>
      </c>
      <c r="I4156">
        <v>284958</v>
      </c>
      <c r="J4156">
        <v>36811</v>
      </c>
      <c r="K4156">
        <v>25488</v>
      </c>
      <c r="L4156">
        <f>bbdd_Social_Media_Trends[[#This Row],[Likes]]+bbdd_Social_Media_Trends[[#This Row],[Shares]]+bbdd_Social_Media_Trends[[#This Row],[Comments]]</f>
        <v>347257</v>
      </c>
      <c r="M4156">
        <f>bbdd_Social_Media_Trends[[#This Row],[Interactions]]/bbdd_Social_Media_Trends[[#This Row],[Views]]</f>
        <v>0.37131168488169058</v>
      </c>
      <c r="N4156" s="1" t="s">
        <v>22</v>
      </c>
      <c r="O4156" s="4">
        <f t="shared" si="64"/>
        <v>0</v>
      </c>
    </row>
    <row r="4157" spans="1:15">
      <c r="A4157" s="1" t="s">
        <v>4197</v>
      </c>
      <c r="B4157" s="2">
        <v>44663</v>
      </c>
      <c r="C4157" s="13" t="str">
        <f>TEXT(bbdd_Social_Media_Trends[[#This Row],[Post_Date]],"aaaa-mm")</f>
        <v>2022-04</v>
      </c>
      <c r="D4157" s="1" t="s">
        <v>27</v>
      </c>
      <c r="E4157" s="1" t="s">
        <v>57</v>
      </c>
      <c r="F4157" s="1" t="s">
        <v>41</v>
      </c>
      <c r="G4157" s="1" t="s">
        <v>50</v>
      </c>
      <c r="H4157">
        <v>116354</v>
      </c>
      <c r="I4157">
        <v>82270</v>
      </c>
      <c r="J4157">
        <v>22120</v>
      </c>
      <c r="K4157">
        <v>17583</v>
      </c>
      <c r="L4157">
        <f>bbdd_Social_Media_Trends[[#This Row],[Likes]]+bbdd_Social_Media_Trends[[#This Row],[Shares]]+bbdd_Social_Media_Trends[[#This Row],[Comments]]</f>
        <v>121973</v>
      </c>
      <c r="M4157">
        <f>bbdd_Social_Media_Trends[[#This Row],[Interactions]]/bbdd_Social_Media_Trends[[#This Row],[Views]]</f>
        <v>1.0482922804544752</v>
      </c>
      <c r="N4157" s="1" t="s">
        <v>29</v>
      </c>
      <c r="O4157" s="4">
        <f t="shared" si="64"/>
        <v>0</v>
      </c>
    </row>
    <row r="4158" spans="1:15">
      <c r="A4158" s="1" t="s">
        <v>4198</v>
      </c>
      <c r="B4158" s="2">
        <v>44685</v>
      </c>
      <c r="C4158" s="13" t="str">
        <f>TEXT(bbdd_Social_Media_Trends[[#This Row],[Post_Date]],"aaaa-mm")</f>
        <v>2022-05</v>
      </c>
      <c r="D4158" s="1" t="s">
        <v>27</v>
      </c>
      <c r="E4158" s="1" t="s">
        <v>46</v>
      </c>
      <c r="F4158" s="1" t="s">
        <v>36</v>
      </c>
      <c r="G4158" s="1" t="s">
        <v>37</v>
      </c>
      <c r="H4158">
        <v>551999</v>
      </c>
      <c r="I4158">
        <v>299852</v>
      </c>
      <c r="J4158">
        <v>90557</v>
      </c>
      <c r="K4158">
        <v>24071</v>
      </c>
      <c r="L4158">
        <f>bbdd_Social_Media_Trends[[#This Row],[Likes]]+bbdd_Social_Media_Trends[[#This Row],[Shares]]+bbdd_Social_Media_Trends[[#This Row],[Comments]]</f>
        <v>414480</v>
      </c>
      <c r="M4158">
        <f>bbdd_Social_Media_Trends[[#This Row],[Interactions]]/bbdd_Social_Media_Trends[[#This Row],[Views]]</f>
        <v>0.75087092549080703</v>
      </c>
      <c r="N4158" s="1" t="s">
        <v>29</v>
      </c>
      <c r="O4158" s="4">
        <f t="shared" si="64"/>
        <v>0</v>
      </c>
    </row>
    <row r="4159" spans="1:15">
      <c r="A4159" s="1" t="s">
        <v>4199</v>
      </c>
      <c r="B4159" s="2">
        <v>45203</v>
      </c>
      <c r="C4159" s="13" t="str">
        <f>TEXT(bbdd_Social_Media_Trends[[#This Row],[Post_Date]],"aaaa-mm")</f>
        <v>2023-10</v>
      </c>
      <c r="D4159" s="1" t="s">
        <v>12</v>
      </c>
      <c r="E4159" s="1" t="s">
        <v>31</v>
      </c>
      <c r="F4159" s="1" t="s">
        <v>36</v>
      </c>
      <c r="G4159" s="1" t="s">
        <v>25</v>
      </c>
      <c r="H4159">
        <v>197493</v>
      </c>
      <c r="I4159">
        <v>472658</v>
      </c>
      <c r="J4159">
        <v>7031</v>
      </c>
      <c r="K4159">
        <v>32332</v>
      </c>
      <c r="L4159">
        <f>bbdd_Social_Media_Trends[[#This Row],[Likes]]+bbdd_Social_Media_Trends[[#This Row],[Shares]]+bbdd_Social_Media_Trends[[#This Row],[Comments]]</f>
        <v>512021</v>
      </c>
      <c r="M4159">
        <f>bbdd_Social_Media_Trends[[#This Row],[Interactions]]/bbdd_Social_Media_Trends[[#This Row],[Views]]</f>
        <v>2.5926032821416456</v>
      </c>
      <c r="N4159" s="1" t="s">
        <v>29</v>
      </c>
      <c r="O4159" s="4">
        <f t="shared" si="64"/>
        <v>0</v>
      </c>
    </row>
    <row r="4160" spans="1:15">
      <c r="A4160" s="1" t="s">
        <v>4200</v>
      </c>
      <c r="B4160" s="2">
        <v>44882</v>
      </c>
      <c r="C4160" s="13" t="str">
        <f>TEXT(bbdd_Social_Media_Trends[[#This Row],[Post_Date]],"aaaa-mm")</f>
        <v>2022-11</v>
      </c>
      <c r="D4160" s="1" t="s">
        <v>27</v>
      </c>
      <c r="E4160" s="1" t="s">
        <v>31</v>
      </c>
      <c r="F4160" s="1" t="s">
        <v>14</v>
      </c>
      <c r="G4160" s="1" t="s">
        <v>50</v>
      </c>
      <c r="H4160">
        <v>2737428</v>
      </c>
      <c r="I4160">
        <v>46704</v>
      </c>
      <c r="J4160">
        <v>73226</v>
      </c>
      <c r="K4160">
        <v>34532</v>
      </c>
      <c r="L4160">
        <f>bbdd_Social_Media_Trends[[#This Row],[Likes]]+bbdd_Social_Media_Trends[[#This Row],[Shares]]+bbdd_Social_Media_Trends[[#This Row],[Comments]]</f>
        <v>154462</v>
      </c>
      <c r="M4160">
        <f>bbdd_Social_Media_Trends[[#This Row],[Interactions]]/bbdd_Social_Media_Trends[[#This Row],[Views]]</f>
        <v>5.6425958965861382E-2</v>
      </c>
      <c r="N4160" s="1" t="s">
        <v>29</v>
      </c>
      <c r="O4160" s="4">
        <f t="shared" si="64"/>
        <v>0</v>
      </c>
    </row>
    <row r="4161" spans="1:15">
      <c r="A4161" s="1" t="s">
        <v>4201</v>
      </c>
      <c r="B4161" s="2">
        <v>44777</v>
      </c>
      <c r="C4161" s="13" t="str">
        <f>TEXT(bbdd_Social_Media_Trends[[#This Row],[Post_Date]],"aaaa-mm")</f>
        <v>2022-08</v>
      </c>
      <c r="D4161" s="1" t="s">
        <v>18</v>
      </c>
      <c r="E4161" s="1" t="s">
        <v>31</v>
      </c>
      <c r="F4161" s="1" t="s">
        <v>47</v>
      </c>
      <c r="G4161" s="1" t="s">
        <v>15</v>
      </c>
      <c r="H4161">
        <v>4356395</v>
      </c>
      <c r="I4161">
        <v>367535</v>
      </c>
      <c r="J4161">
        <v>89909</v>
      </c>
      <c r="K4161">
        <v>10900</v>
      </c>
      <c r="L4161">
        <f>bbdd_Social_Media_Trends[[#This Row],[Likes]]+bbdd_Social_Media_Trends[[#This Row],[Shares]]+bbdd_Social_Media_Trends[[#This Row],[Comments]]</f>
        <v>468344</v>
      </c>
      <c r="M4161">
        <f>bbdd_Social_Media_Trends[[#This Row],[Interactions]]/bbdd_Social_Media_Trends[[#This Row],[Views]]</f>
        <v>0.10750723935731264</v>
      </c>
      <c r="N4161" s="1" t="s">
        <v>22</v>
      </c>
      <c r="O4161" s="4">
        <f t="shared" si="64"/>
        <v>0</v>
      </c>
    </row>
    <row r="4162" spans="1:15">
      <c r="A4162" s="1" t="s">
        <v>4202</v>
      </c>
      <c r="B4162" s="2">
        <v>45037</v>
      </c>
      <c r="C4162" s="13" t="str">
        <f>TEXT(bbdd_Social_Media_Trends[[#This Row],[Post_Date]],"aaaa-mm")</f>
        <v>2023-04</v>
      </c>
      <c r="D4162" s="1" t="s">
        <v>12</v>
      </c>
      <c r="E4162" s="1" t="s">
        <v>52</v>
      </c>
      <c r="F4162" s="1" t="s">
        <v>14</v>
      </c>
      <c r="G4162" s="1" t="s">
        <v>25</v>
      </c>
      <c r="H4162">
        <v>4717790</v>
      </c>
      <c r="I4162">
        <v>125541</v>
      </c>
      <c r="J4162">
        <v>75795</v>
      </c>
      <c r="K4162">
        <v>38504</v>
      </c>
      <c r="L4162">
        <f>bbdd_Social_Media_Trends[[#This Row],[Likes]]+bbdd_Social_Media_Trends[[#This Row],[Shares]]+bbdd_Social_Media_Trends[[#This Row],[Comments]]</f>
        <v>239840</v>
      </c>
      <c r="M4162">
        <f>bbdd_Social_Media_Trends[[#This Row],[Interactions]]/bbdd_Social_Media_Trends[[#This Row],[Views]]</f>
        <v>5.0837362409094089E-2</v>
      </c>
      <c r="N4162" s="1" t="s">
        <v>16</v>
      </c>
      <c r="O4162" s="4">
        <f t="shared" ref="O4162:O4225" si="65">IF(ISERROR(VLOOKUP(A4162,A4163:A9160,1,FALSE)),0, 1)</f>
        <v>0</v>
      </c>
    </row>
    <row r="4163" spans="1:15">
      <c r="A4163" s="1" t="s">
        <v>4203</v>
      </c>
      <c r="B4163" s="2">
        <v>45061</v>
      </c>
      <c r="C4163" s="13" t="str">
        <f>TEXT(bbdd_Social_Media_Trends[[#This Row],[Post_Date]],"aaaa-mm")</f>
        <v>2023-05</v>
      </c>
      <c r="D4163" s="1" t="s">
        <v>18</v>
      </c>
      <c r="E4163" s="1" t="s">
        <v>31</v>
      </c>
      <c r="F4163" s="1" t="s">
        <v>14</v>
      </c>
      <c r="G4163" s="1" t="s">
        <v>60</v>
      </c>
      <c r="H4163">
        <v>2561366</v>
      </c>
      <c r="I4163">
        <v>461768</v>
      </c>
      <c r="J4163">
        <v>60001</v>
      </c>
      <c r="K4163">
        <v>21753</v>
      </c>
      <c r="L4163">
        <f>bbdd_Social_Media_Trends[[#This Row],[Likes]]+bbdd_Social_Media_Trends[[#This Row],[Shares]]+bbdd_Social_Media_Trends[[#This Row],[Comments]]</f>
        <v>543522</v>
      </c>
      <c r="M4163">
        <f>bbdd_Social_Media_Trends[[#This Row],[Interactions]]/bbdd_Social_Media_Trends[[#This Row],[Views]]</f>
        <v>0.21220005262816793</v>
      </c>
      <c r="N4163" s="1" t="s">
        <v>16</v>
      </c>
      <c r="O4163" s="4">
        <f t="shared" si="65"/>
        <v>0</v>
      </c>
    </row>
    <row r="4164" spans="1:15">
      <c r="A4164" s="1" t="s">
        <v>4204</v>
      </c>
      <c r="B4164" s="2">
        <v>45017</v>
      </c>
      <c r="C4164" s="13" t="str">
        <f>TEXT(bbdd_Social_Media_Trends[[#This Row],[Post_Date]],"aaaa-mm")</f>
        <v>2023-04</v>
      </c>
      <c r="D4164" s="1" t="s">
        <v>27</v>
      </c>
      <c r="E4164" s="1" t="s">
        <v>35</v>
      </c>
      <c r="F4164" s="1" t="s">
        <v>41</v>
      </c>
      <c r="G4164" s="1" t="s">
        <v>50</v>
      </c>
      <c r="H4164">
        <v>1756972</v>
      </c>
      <c r="I4164">
        <v>248744</v>
      </c>
      <c r="J4164">
        <v>42345</v>
      </c>
      <c r="K4164">
        <v>6998</v>
      </c>
      <c r="L4164">
        <f>bbdd_Social_Media_Trends[[#This Row],[Likes]]+bbdd_Social_Media_Trends[[#This Row],[Shares]]+bbdd_Social_Media_Trends[[#This Row],[Comments]]</f>
        <v>298087</v>
      </c>
      <c r="M4164">
        <f>bbdd_Social_Media_Trends[[#This Row],[Interactions]]/bbdd_Social_Media_Trends[[#This Row],[Views]]</f>
        <v>0.16965950510309782</v>
      </c>
      <c r="N4164" s="1" t="s">
        <v>29</v>
      </c>
      <c r="O4164" s="4">
        <f t="shared" si="65"/>
        <v>0</v>
      </c>
    </row>
    <row r="4165" spans="1:15">
      <c r="A4165" s="1" t="s">
        <v>4205</v>
      </c>
      <c r="B4165" s="2">
        <v>44895</v>
      </c>
      <c r="C4165" s="13" t="str">
        <f>TEXT(bbdd_Social_Media_Trends[[#This Row],[Post_Date]],"aaaa-mm")</f>
        <v>2022-11</v>
      </c>
      <c r="D4165" s="1" t="s">
        <v>24</v>
      </c>
      <c r="E4165" s="1" t="s">
        <v>35</v>
      </c>
      <c r="F4165" s="1" t="s">
        <v>36</v>
      </c>
      <c r="G4165" s="1" t="s">
        <v>28</v>
      </c>
      <c r="H4165">
        <v>4840021</v>
      </c>
      <c r="I4165">
        <v>49033</v>
      </c>
      <c r="J4165">
        <v>50170</v>
      </c>
      <c r="K4165">
        <v>13175</v>
      </c>
      <c r="L4165">
        <f>bbdd_Social_Media_Trends[[#This Row],[Likes]]+bbdd_Social_Media_Trends[[#This Row],[Shares]]+bbdd_Social_Media_Trends[[#This Row],[Comments]]</f>
        <v>112378</v>
      </c>
      <c r="M4165">
        <f>bbdd_Social_Media_Trends[[#This Row],[Interactions]]/bbdd_Social_Media_Trends[[#This Row],[Views]]</f>
        <v>2.3218494299921427E-2</v>
      </c>
      <c r="N4165" s="1" t="s">
        <v>16</v>
      </c>
      <c r="O4165" s="4">
        <f t="shared" si="65"/>
        <v>0</v>
      </c>
    </row>
    <row r="4166" spans="1:15">
      <c r="A4166" s="1" t="s">
        <v>4206</v>
      </c>
      <c r="B4166" s="2">
        <v>44573</v>
      </c>
      <c r="C4166" s="13" t="str">
        <f>TEXT(bbdd_Social_Media_Trends[[#This Row],[Post_Date]],"aaaa-mm")</f>
        <v>2022-01</v>
      </c>
      <c r="D4166" s="1" t="s">
        <v>18</v>
      </c>
      <c r="E4166" s="1" t="s">
        <v>57</v>
      </c>
      <c r="F4166" s="1" t="s">
        <v>32</v>
      </c>
      <c r="G4166" s="1" t="s">
        <v>15</v>
      </c>
      <c r="H4166">
        <v>3346455</v>
      </c>
      <c r="I4166">
        <v>381718</v>
      </c>
      <c r="J4166">
        <v>62877</v>
      </c>
      <c r="K4166">
        <v>20046</v>
      </c>
      <c r="L4166">
        <f>bbdd_Social_Media_Trends[[#This Row],[Likes]]+bbdd_Social_Media_Trends[[#This Row],[Shares]]+bbdd_Social_Media_Trends[[#This Row],[Comments]]</f>
        <v>464641</v>
      </c>
      <c r="M4166">
        <f>bbdd_Social_Media_Trends[[#This Row],[Interactions]]/bbdd_Social_Media_Trends[[#This Row],[Views]]</f>
        <v>0.13884573376901826</v>
      </c>
      <c r="N4166" s="1" t="s">
        <v>22</v>
      </c>
      <c r="O4166" s="4">
        <f t="shared" si="65"/>
        <v>0</v>
      </c>
    </row>
    <row r="4167" spans="1:15">
      <c r="A4167" s="1" t="s">
        <v>4207</v>
      </c>
      <c r="B4167" s="2">
        <v>44903</v>
      </c>
      <c r="C4167" s="13" t="str">
        <f>TEXT(bbdd_Social_Media_Trends[[#This Row],[Post_Date]],"aaaa-mm")</f>
        <v>2022-12</v>
      </c>
      <c r="D4167" s="1" t="s">
        <v>18</v>
      </c>
      <c r="E4167" s="1" t="s">
        <v>39</v>
      </c>
      <c r="F4167" s="1" t="s">
        <v>47</v>
      </c>
      <c r="G4167" s="1" t="s">
        <v>21</v>
      </c>
      <c r="H4167">
        <v>1067477</v>
      </c>
      <c r="I4167">
        <v>59345</v>
      </c>
      <c r="J4167">
        <v>84587</v>
      </c>
      <c r="K4167">
        <v>49878</v>
      </c>
      <c r="L4167">
        <f>bbdd_Social_Media_Trends[[#This Row],[Likes]]+bbdd_Social_Media_Trends[[#This Row],[Shares]]+bbdd_Social_Media_Trends[[#This Row],[Comments]]</f>
        <v>193810</v>
      </c>
      <c r="M4167">
        <f>bbdd_Social_Media_Trends[[#This Row],[Interactions]]/bbdd_Social_Media_Trends[[#This Row],[Views]]</f>
        <v>0.18155894693749841</v>
      </c>
      <c r="N4167" s="1" t="s">
        <v>16</v>
      </c>
      <c r="O4167" s="4">
        <f t="shared" si="65"/>
        <v>0</v>
      </c>
    </row>
    <row r="4168" spans="1:15">
      <c r="A4168" s="1" t="s">
        <v>4208</v>
      </c>
      <c r="B4168" s="2">
        <v>44790</v>
      </c>
      <c r="C4168" s="13" t="str">
        <f>TEXT(bbdd_Social_Media_Trends[[#This Row],[Post_Date]],"aaaa-mm")</f>
        <v>2022-08</v>
      </c>
      <c r="D4168" s="1" t="s">
        <v>27</v>
      </c>
      <c r="E4168" s="1" t="s">
        <v>13</v>
      </c>
      <c r="F4168" s="1" t="s">
        <v>14</v>
      </c>
      <c r="G4168" s="1" t="s">
        <v>15</v>
      </c>
      <c r="H4168">
        <v>2877495</v>
      </c>
      <c r="I4168">
        <v>216913</v>
      </c>
      <c r="J4168">
        <v>25906</v>
      </c>
      <c r="K4168">
        <v>12302</v>
      </c>
      <c r="L4168">
        <f>bbdd_Social_Media_Trends[[#This Row],[Likes]]+bbdd_Social_Media_Trends[[#This Row],[Shares]]+bbdd_Social_Media_Trends[[#This Row],[Comments]]</f>
        <v>255121</v>
      </c>
      <c r="M4168">
        <f>bbdd_Social_Media_Trends[[#This Row],[Interactions]]/bbdd_Social_Media_Trends[[#This Row],[Views]]</f>
        <v>8.8660796977926976E-2</v>
      </c>
      <c r="N4168" s="1" t="s">
        <v>16</v>
      </c>
      <c r="O4168" s="4">
        <f t="shared" si="65"/>
        <v>0</v>
      </c>
    </row>
    <row r="4169" spans="1:15">
      <c r="A4169" s="1" t="s">
        <v>4209</v>
      </c>
      <c r="B4169" s="2">
        <v>44955</v>
      </c>
      <c r="C4169" s="13" t="str">
        <f>TEXT(bbdd_Social_Media_Trends[[#This Row],[Post_Date]],"aaaa-mm")</f>
        <v>2023-01</v>
      </c>
      <c r="D4169" s="1" t="s">
        <v>12</v>
      </c>
      <c r="E4169" s="1" t="s">
        <v>52</v>
      </c>
      <c r="F4169" s="1" t="s">
        <v>14</v>
      </c>
      <c r="G4169" s="1" t="s">
        <v>25</v>
      </c>
      <c r="H4169">
        <v>1792756</v>
      </c>
      <c r="I4169">
        <v>491389</v>
      </c>
      <c r="J4169">
        <v>73253</v>
      </c>
      <c r="K4169">
        <v>31069</v>
      </c>
      <c r="L4169">
        <f>bbdd_Social_Media_Trends[[#This Row],[Likes]]+bbdd_Social_Media_Trends[[#This Row],[Shares]]+bbdd_Social_Media_Trends[[#This Row],[Comments]]</f>
        <v>595711</v>
      </c>
      <c r="M4169">
        <f>bbdd_Social_Media_Trends[[#This Row],[Interactions]]/bbdd_Social_Media_Trends[[#This Row],[Views]]</f>
        <v>0.33228782946480168</v>
      </c>
      <c r="N4169" s="1" t="s">
        <v>22</v>
      </c>
      <c r="O4169" s="4">
        <f t="shared" si="65"/>
        <v>0</v>
      </c>
    </row>
    <row r="4170" spans="1:15">
      <c r="A4170" s="1" t="s">
        <v>4210</v>
      </c>
      <c r="B4170" s="2">
        <v>45189</v>
      </c>
      <c r="C4170" s="13" t="str">
        <f>TEXT(bbdd_Social_Media_Trends[[#This Row],[Post_Date]],"aaaa-mm")</f>
        <v>2023-09</v>
      </c>
      <c r="D4170" s="1" t="s">
        <v>18</v>
      </c>
      <c r="E4170" s="1" t="s">
        <v>35</v>
      </c>
      <c r="F4170" s="1" t="s">
        <v>41</v>
      </c>
      <c r="G4170" s="1" t="s">
        <v>25</v>
      </c>
      <c r="H4170">
        <v>925974</v>
      </c>
      <c r="I4170">
        <v>134908</v>
      </c>
      <c r="J4170">
        <v>19403</v>
      </c>
      <c r="K4170">
        <v>21283</v>
      </c>
      <c r="L4170">
        <f>bbdd_Social_Media_Trends[[#This Row],[Likes]]+bbdd_Social_Media_Trends[[#This Row],[Shares]]+bbdd_Social_Media_Trends[[#This Row],[Comments]]</f>
        <v>175594</v>
      </c>
      <c r="M4170">
        <f>bbdd_Social_Media_Trends[[#This Row],[Interactions]]/bbdd_Social_Media_Trends[[#This Row],[Views]]</f>
        <v>0.18963167432346911</v>
      </c>
      <c r="N4170" s="1" t="s">
        <v>16</v>
      </c>
      <c r="O4170" s="4">
        <f t="shared" si="65"/>
        <v>0</v>
      </c>
    </row>
    <row r="4171" spans="1:15">
      <c r="A4171" s="1" t="s">
        <v>4211</v>
      </c>
      <c r="B4171" s="2">
        <v>45135</v>
      </c>
      <c r="C4171" s="13" t="str">
        <f>TEXT(bbdd_Social_Media_Trends[[#This Row],[Post_Date]],"aaaa-mm")</f>
        <v>2023-07</v>
      </c>
      <c r="D4171" s="1" t="s">
        <v>12</v>
      </c>
      <c r="E4171" s="1" t="s">
        <v>46</v>
      </c>
      <c r="F4171" s="1" t="s">
        <v>47</v>
      </c>
      <c r="G4171" s="1" t="s">
        <v>50</v>
      </c>
      <c r="H4171">
        <v>2791639</v>
      </c>
      <c r="I4171">
        <v>353316</v>
      </c>
      <c r="J4171">
        <v>80680</v>
      </c>
      <c r="K4171">
        <v>19829</v>
      </c>
      <c r="L4171">
        <f>bbdd_Social_Media_Trends[[#This Row],[Likes]]+bbdd_Social_Media_Trends[[#This Row],[Shares]]+bbdd_Social_Media_Trends[[#This Row],[Comments]]</f>
        <v>453825</v>
      </c>
      <c r="M4171">
        <f>bbdd_Social_Media_Trends[[#This Row],[Interactions]]/bbdd_Social_Media_Trends[[#This Row],[Views]]</f>
        <v>0.16256579020424919</v>
      </c>
      <c r="N4171" s="1" t="s">
        <v>16</v>
      </c>
      <c r="O4171" s="4">
        <f t="shared" si="65"/>
        <v>0</v>
      </c>
    </row>
    <row r="4172" spans="1:15">
      <c r="A4172" s="1" t="s">
        <v>4212</v>
      </c>
      <c r="B4172" s="2">
        <v>44868</v>
      </c>
      <c r="C4172" s="13" t="str">
        <f>TEXT(bbdd_Social_Media_Trends[[#This Row],[Post_Date]],"aaaa-mm")</f>
        <v>2022-11</v>
      </c>
      <c r="D4172" s="1" t="s">
        <v>12</v>
      </c>
      <c r="E4172" s="1" t="s">
        <v>13</v>
      </c>
      <c r="F4172" s="1" t="s">
        <v>41</v>
      </c>
      <c r="G4172" s="1" t="s">
        <v>25</v>
      </c>
      <c r="H4172">
        <v>4196347</v>
      </c>
      <c r="I4172">
        <v>307582</v>
      </c>
      <c r="J4172">
        <v>92983</v>
      </c>
      <c r="K4172">
        <v>25130</v>
      </c>
      <c r="L4172">
        <f>bbdd_Social_Media_Trends[[#This Row],[Likes]]+bbdd_Social_Media_Trends[[#This Row],[Shares]]+bbdd_Social_Media_Trends[[#This Row],[Comments]]</f>
        <v>425695</v>
      </c>
      <c r="M4172">
        <f>bbdd_Social_Media_Trends[[#This Row],[Interactions]]/bbdd_Social_Media_Trends[[#This Row],[Views]]</f>
        <v>0.10144418466823645</v>
      </c>
      <c r="N4172" s="1" t="s">
        <v>29</v>
      </c>
      <c r="O4172" s="4">
        <f t="shared" si="65"/>
        <v>0</v>
      </c>
    </row>
    <row r="4173" spans="1:15">
      <c r="A4173" s="1" t="s">
        <v>4213</v>
      </c>
      <c r="B4173" s="2">
        <v>44812</v>
      </c>
      <c r="C4173" s="13" t="str">
        <f>TEXT(bbdd_Social_Media_Trends[[#This Row],[Post_Date]],"aaaa-mm")</f>
        <v>2022-09</v>
      </c>
      <c r="D4173" s="1" t="s">
        <v>27</v>
      </c>
      <c r="E4173" s="1" t="s">
        <v>13</v>
      </c>
      <c r="F4173" s="1" t="s">
        <v>47</v>
      </c>
      <c r="G4173" s="1" t="s">
        <v>50</v>
      </c>
      <c r="H4173">
        <v>2038756</v>
      </c>
      <c r="I4173">
        <v>93268</v>
      </c>
      <c r="J4173">
        <v>63855</v>
      </c>
      <c r="K4173">
        <v>4422</v>
      </c>
      <c r="L4173">
        <f>bbdd_Social_Media_Trends[[#This Row],[Likes]]+bbdd_Social_Media_Trends[[#This Row],[Shares]]+bbdd_Social_Media_Trends[[#This Row],[Comments]]</f>
        <v>161545</v>
      </c>
      <c r="M4173">
        <f>bbdd_Social_Media_Trends[[#This Row],[Interactions]]/bbdd_Social_Media_Trends[[#This Row],[Views]]</f>
        <v>7.9237044550696606E-2</v>
      </c>
      <c r="N4173" s="1" t="s">
        <v>29</v>
      </c>
      <c r="O4173" s="4">
        <f t="shared" si="65"/>
        <v>0</v>
      </c>
    </row>
    <row r="4174" spans="1:15">
      <c r="A4174" s="1" t="s">
        <v>4214</v>
      </c>
      <c r="B4174" s="2">
        <v>44863</v>
      </c>
      <c r="C4174" s="13" t="str">
        <f>TEXT(bbdd_Social_Media_Trends[[#This Row],[Post_Date]],"aaaa-mm")</f>
        <v>2022-10</v>
      </c>
      <c r="D4174" s="1" t="s">
        <v>27</v>
      </c>
      <c r="E4174" s="1" t="s">
        <v>31</v>
      </c>
      <c r="F4174" s="1" t="s">
        <v>32</v>
      </c>
      <c r="G4174" s="1" t="s">
        <v>44</v>
      </c>
      <c r="H4174">
        <v>4032655</v>
      </c>
      <c r="I4174">
        <v>267123</v>
      </c>
      <c r="J4174">
        <v>41713</v>
      </c>
      <c r="K4174">
        <v>12391</v>
      </c>
      <c r="L4174">
        <f>bbdd_Social_Media_Trends[[#This Row],[Likes]]+bbdd_Social_Media_Trends[[#This Row],[Shares]]+bbdd_Social_Media_Trends[[#This Row],[Comments]]</f>
        <v>321227</v>
      </c>
      <c r="M4174">
        <f>bbdd_Social_Media_Trends[[#This Row],[Interactions]]/bbdd_Social_Media_Trends[[#This Row],[Views]]</f>
        <v>7.9656454618607347E-2</v>
      </c>
      <c r="N4174" s="1" t="s">
        <v>29</v>
      </c>
      <c r="O4174" s="4">
        <f t="shared" si="65"/>
        <v>0</v>
      </c>
    </row>
    <row r="4175" spans="1:15">
      <c r="A4175" s="1" t="s">
        <v>4215</v>
      </c>
      <c r="B4175" s="2">
        <v>44938</v>
      </c>
      <c r="C4175" s="13" t="str">
        <f>TEXT(bbdd_Social_Media_Trends[[#This Row],[Post_Date]],"aaaa-mm")</f>
        <v>2023-01</v>
      </c>
      <c r="D4175" s="1" t="s">
        <v>24</v>
      </c>
      <c r="E4175" s="1" t="s">
        <v>52</v>
      </c>
      <c r="F4175" s="1" t="s">
        <v>20</v>
      </c>
      <c r="G4175" s="1" t="s">
        <v>15</v>
      </c>
      <c r="H4175">
        <v>4485980</v>
      </c>
      <c r="I4175">
        <v>113834</v>
      </c>
      <c r="J4175">
        <v>44375</v>
      </c>
      <c r="K4175">
        <v>49799</v>
      </c>
      <c r="L4175">
        <f>bbdd_Social_Media_Trends[[#This Row],[Likes]]+bbdd_Social_Media_Trends[[#This Row],[Shares]]+bbdd_Social_Media_Trends[[#This Row],[Comments]]</f>
        <v>208008</v>
      </c>
      <c r="M4175">
        <f>bbdd_Social_Media_Trends[[#This Row],[Interactions]]/bbdd_Social_Media_Trends[[#This Row],[Views]]</f>
        <v>4.6368463524135192E-2</v>
      </c>
      <c r="N4175" s="1" t="s">
        <v>16</v>
      </c>
      <c r="O4175" s="4">
        <f t="shared" si="65"/>
        <v>0</v>
      </c>
    </row>
    <row r="4176" spans="1:15">
      <c r="A4176" s="1" t="s">
        <v>4216</v>
      </c>
      <c r="B4176" s="2">
        <v>44787</v>
      </c>
      <c r="C4176" s="13" t="str">
        <f>TEXT(bbdd_Social_Media_Trends[[#This Row],[Post_Date]],"aaaa-mm")</f>
        <v>2022-08</v>
      </c>
      <c r="D4176" s="1" t="s">
        <v>24</v>
      </c>
      <c r="E4176" s="1" t="s">
        <v>35</v>
      </c>
      <c r="F4176" s="1" t="s">
        <v>36</v>
      </c>
      <c r="G4176" s="1" t="s">
        <v>60</v>
      </c>
      <c r="H4176">
        <v>4394517</v>
      </c>
      <c r="I4176">
        <v>300804</v>
      </c>
      <c r="J4176">
        <v>64405</v>
      </c>
      <c r="K4176">
        <v>11918</v>
      </c>
      <c r="L4176">
        <f>bbdd_Social_Media_Trends[[#This Row],[Likes]]+bbdd_Social_Media_Trends[[#This Row],[Shares]]+bbdd_Social_Media_Trends[[#This Row],[Comments]]</f>
        <v>377127</v>
      </c>
      <c r="M4176">
        <f>bbdd_Social_Media_Trends[[#This Row],[Interactions]]/bbdd_Social_Media_Trends[[#This Row],[Views]]</f>
        <v>8.5817622277943179E-2</v>
      </c>
      <c r="N4176" s="1" t="s">
        <v>16</v>
      </c>
      <c r="O4176" s="4">
        <f t="shared" si="65"/>
        <v>0</v>
      </c>
    </row>
    <row r="4177" spans="1:15">
      <c r="A4177" s="1" t="s">
        <v>4217</v>
      </c>
      <c r="B4177" s="2">
        <v>45204</v>
      </c>
      <c r="C4177" s="13" t="str">
        <f>TEXT(bbdd_Social_Media_Trends[[#This Row],[Post_Date]],"aaaa-mm")</f>
        <v>2023-10</v>
      </c>
      <c r="D4177" s="1" t="s">
        <v>18</v>
      </c>
      <c r="E4177" s="1" t="s">
        <v>49</v>
      </c>
      <c r="F4177" s="1" t="s">
        <v>47</v>
      </c>
      <c r="G4177" s="1" t="s">
        <v>21</v>
      </c>
      <c r="H4177">
        <v>4422263</v>
      </c>
      <c r="I4177">
        <v>135404</v>
      </c>
      <c r="J4177">
        <v>43976</v>
      </c>
      <c r="K4177">
        <v>34379</v>
      </c>
      <c r="L4177">
        <f>bbdd_Social_Media_Trends[[#This Row],[Likes]]+bbdd_Social_Media_Trends[[#This Row],[Shares]]+bbdd_Social_Media_Trends[[#This Row],[Comments]]</f>
        <v>213759</v>
      </c>
      <c r="M4177">
        <f>bbdd_Social_Media_Trends[[#This Row],[Interactions]]/bbdd_Social_Media_Trends[[#This Row],[Views]]</f>
        <v>4.8337016590826912E-2</v>
      </c>
      <c r="N4177" s="1" t="s">
        <v>29</v>
      </c>
      <c r="O4177" s="4">
        <f t="shared" si="65"/>
        <v>0</v>
      </c>
    </row>
    <row r="4178" spans="1:15">
      <c r="A4178" s="1" t="s">
        <v>4218</v>
      </c>
      <c r="B4178" s="2">
        <v>44812</v>
      </c>
      <c r="C4178" s="13" t="str">
        <f>TEXT(bbdd_Social_Media_Trends[[#This Row],[Post_Date]],"aaaa-mm")</f>
        <v>2022-09</v>
      </c>
      <c r="D4178" s="1" t="s">
        <v>12</v>
      </c>
      <c r="E4178" s="1" t="s">
        <v>35</v>
      </c>
      <c r="F4178" s="1" t="s">
        <v>36</v>
      </c>
      <c r="G4178" s="1" t="s">
        <v>25</v>
      </c>
      <c r="H4178">
        <v>4144620</v>
      </c>
      <c r="I4178">
        <v>102895</v>
      </c>
      <c r="J4178">
        <v>41927</v>
      </c>
      <c r="K4178">
        <v>16690</v>
      </c>
      <c r="L4178">
        <f>bbdd_Social_Media_Trends[[#This Row],[Likes]]+bbdd_Social_Media_Trends[[#This Row],[Shares]]+bbdd_Social_Media_Trends[[#This Row],[Comments]]</f>
        <v>161512</v>
      </c>
      <c r="M4178">
        <f>bbdd_Social_Media_Trends[[#This Row],[Interactions]]/bbdd_Social_Media_Trends[[#This Row],[Views]]</f>
        <v>3.896907315990368E-2</v>
      </c>
      <c r="N4178" s="1" t="s">
        <v>22</v>
      </c>
      <c r="O4178" s="4">
        <f t="shared" si="65"/>
        <v>0</v>
      </c>
    </row>
    <row r="4179" spans="1:15">
      <c r="A4179" s="1" t="s">
        <v>4219</v>
      </c>
      <c r="B4179" s="2">
        <v>45152</v>
      </c>
      <c r="C4179" s="13" t="str">
        <f>TEXT(bbdd_Social_Media_Trends[[#This Row],[Post_Date]],"aaaa-mm")</f>
        <v>2023-08</v>
      </c>
      <c r="D4179" s="1" t="s">
        <v>27</v>
      </c>
      <c r="E4179" s="1" t="s">
        <v>13</v>
      </c>
      <c r="F4179" s="1" t="s">
        <v>32</v>
      </c>
      <c r="G4179" s="1" t="s">
        <v>25</v>
      </c>
      <c r="H4179">
        <v>3193985</v>
      </c>
      <c r="I4179">
        <v>413403</v>
      </c>
      <c r="J4179">
        <v>86209</v>
      </c>
      <c r="K4179">
        <v>32528</v>
      </c>
      <c r="L4179">
        <f>bbdd_Social_Media_Trends[[#This Row],[Likes]]+bbdd_Social_Media_Trends[[#This Row],[Shares]]+bbdd_Social_Media_Trends[[#This Row],[Comments]]</f>
        <v>532140</v>
      </c>
      <c r="M4179">
        <f>bbdd_Social_Media_Trends[[#This Row],[Interactions]]/bbdd_Social_Media_Trends[[#This Row],[Views]]</f>
        <v>0.16660691894295057</v>
      </c>
      <c r="N4179" s="1" t="s">
        <v>29</v>
      </c>
      <c r="O4179" s="4">
        <f t="shared" si="65"/>
        <v>0</v>
      </c>
    </row>
    <row r="4180" spans="1:15">
      <c r="A4180" s="1" t="s">
        <v>4220</v>
      </c>
      <c r="B4180" s="2">
        <v>45277</v>
      </c>
      <c r="C4180" s="13" t="str">
        <f>TEXT(bbdd_Social_Media_Trends[[#This Row],[Post_Date]],"aaaa-mm")</f>
        <v>2023-12</v>
      </c>
      <c r="D4180" s="1" t="s">
        <v>18</v>
      </c>
      <c r="E4180" s="1" t="s">
        <v>49</v>
      </c>
      <c r="F4180" s="1" t="s">
        <v>36</v>
      </c>
      <c r="G4180" s="1" t="s">
        <v>60</v>
      </c>
      <c r="H4180">
        <v>1650594</v>
      </c>
      <c r="I4180">
        <v>298194</v>
      </c>
      <c r="J4180">
        <v>1467</v>
      </c>
      <c r="K4180">
        <v>32021</v>
      </c>
      <c r="L4180">
        <f>bbdd_Social_Media_Trends[[#This Row],[Likes]]+bbdd_Social_Media_Trends[[#This Row],[Shares]]+bbdd_Social_Media_Trends[[#This Row],[Comments]]</f>
        <v>331682</v>
      </c>
      <c r="M4180">
        <f>bbdd_Social_Media_Trends[[#This Row],[Interactions]]/bbdd_Social_Media_Trends[[#This Row],[Views]]</f>
        <v>0.20094705300031382</v>
      </c>
      <c r="N4180" s="1" t="s">
        <v>22</v>
      </c>
      <c r="O4180" s="4">
        <f t="shared" si="65"/>
        <v>0</v>
      </c>
    </row>
    <row r="4181" spans="1:15">
      <c r="A4181" s="1" t="s">
        <v>4221</v>
      </c>
      <c r="B4181" s="2">
        <v>45136</v>
      </c>
      <c r="C4181" s="13" t="str">
        <f>TEXT(bbdd_Social_Media_Trends[[#This Row],[Post_Date]],"aaaa-mm")</f>
        <v>2023-07</v>
      </c>
      <c r="D4181" s="1" t="s">
        <v>12</v>
      </c>
      <c r="E4181" s="1" t="s">
        <v>46</v>
      </c>
      <c r="F4181" s="1" t="s">
        <v>14</v>
      </c>
      <c r="G4181" s="1" t="s">
        <v>60</v>
      </c>
      <c r="H4181">
        <v>1095673</v>
      </c>
      <c r="I4181">
        <v>389017</v>
      </c>
      <c r="J4181">
        <v>39161</v>
      </c>
      <c r="K4181">
        <v>13192</v>
      </c>
      <c r="L4181">
        <f>bbdd_Social_Media_Trends[[#This Row],[Likes]]+bbdd_Social_Media_Trends[[#This Row],[Shares]]+bbdd_Social_Media_Trends[[#This Row],[Comments]]</f>
        <v>441370</v>
      </c>
      <c r="M4181">
        <f>bbdd_Social_Media_Trends[[#This Row],[Interactions]]/bbdd_Social_Media_Trends[[#This Row],[Views]]</f>
        <v>0.40283004144484713</v>
      </c>
      <c r="N4181" s="1" t="s">
        <v>16</v>
      </c>
      <c r="O4181" s="4">
        <f t="shared" si="65"/>
        <v>0</v>
      </c>
    </row>
    <row r="4182" spans="1:15">
      <c r="A4182" s="1" t="s">
        <v>4222</v>
      </c>
      <c r="B4182" s="2">
        <v>44912</v>
      </c>
      <c r="C4182" s="13" t="str">
        <f>TEXT(bbdd_Social_Media_Trends[[#This Row],[Post_Date]],"aaaa-mm")</f>
        <v>2022-12</v>
      </c>
      <c r="D4182" s="1" t="s">
        <v>27</v>
      </c>
      <c r="E4182" s="1" t="s">
        <v>39</v>
      </c>
      <c r="F4182" s="1" t="s">
        <v>32</v>
      </c>
      <c r="G4182" s="1" t="s">
        <v>50</v>
      </c>
      <c r="H4182">
        <v>1476003</v>
      </c>
      <c r="I4182">
        <v>453792</v>
      </c>
      <c r="J4182">
        <v>99466</v>
      </c>
      <c r="K4182">
        <v>29613</v>
      </c>
      <c r="L4182">
        <f>bbdd_Social_Media_Trends[[#This Row],[Likes]]+bbdd_Social_Media_Trends[[#This Row],[Shares]]+bbdd_Social_Media_Trends[[#This Row],[Comments]]</f>
        <v>582871</v>
      </c>
      <c r="M4182">
        <f>bbdd_Social_Media_Trends[[#This Row],[Interactions]]/bbdd_Social_Media_Trends[[#This Row],[Views]]</f>
        <v>0.39489824885179775</v>
      </c>
      <c r="N4182" s="1" t="s">
        <v>16</v>
      </c>
      <c r="O4182" s="4">
        <f t="shared" si="65"/>
        <v>0</v>
      </c>
    </row>
    <row r="4183" spans="1:15">
      <c r="A4183" s="1" t="s">
        <v>4223</v>
      </c>
      <c r="B4183" s="2">
        <v>45141</v>
      </c>
      <c r="C4183" s="13" t="str">
        <f>TEXT(bbdd_Social_Media_Trends[[#This Row],[Post_Date]],"aaaa-mm")</f>
        <v>2023-08</v>
      </c>
      <c r="D4183" s="1" t="s">
        <v>24</v>
      </c>
      <c r="E4183" s="1" t="s">
        <v>59</v>
      </c>
      <c r="F4183" s="1" t="s">
        <v>32</v>
      </c>
      <c r="G4183" s="1" t="s">
        <v>25</v>
      </c>
      <c r="H4183">
        <v>1237934</v>
      </c>
      <c r="I4183">
        <v>315336</v>
      </c>
      <c r="J4183">
        <v>29121</v>
      </c>
      <c r="K4183">
        <v>26947</v>
      </c>
      <c r="L4183">
        <f>bbdd_Social_Media_Trends[[#This Row],[Likes]]+bbdd_Social_Media_Trends[[#This Row],[Shares]]+bbdd_Social_Media_Trends[[#This Row],[Comments]]</f>
        <v>371404</v>
      </c>
      <c r="M4183">
        <f>bbdd_Social_Media_Trends[[#This Row],[Interactions]]/bbdd_Social_Media_Trends[[#This Row],[Views]]</f>
        <v>0.30001922558068522</v>
      </c>
      <c r="N4183" s="1" t="s">
        <v>29</v>
      </c>
      <c r="O4183" s="4">
        <f t="shared" si="65"/>
        <v>0</v>
      </c>
    </row>
    <row r="4184" spans="1:15">
      <c r="A4184" s="1" t="s">
        <v>4224</v>
      </c>
      <c r="B4184" s="2">
        <v>45243</v>
      </c>
      <c r="C4184" s="13" t="str">
        <f>TEXT(bbdd_Social_Media_Trends[[#This Row],[Post_Date]],"aaaa-mm")</f>
        <v>2023-11</v>
      </c>
      <c r="D4184" s="1" t="s">
        <v>12</v>
      </c>
      <c r="E4184" s="1" t="s">
        <v>31</v>
      </c>
      <c r="F4184" s="1" t="s">
        <v>41</v>
      </c>
      <c r="G4184" s="1" t="s">
        <v>21</v>
      </c>
      <c r="H4184">
        <v>2259900</v>
      </c>
      <c r="I4184">
        <v>145744</v>
      </c>
      <c r="J4184">
        <v>42773</v>
      </c>
      <c r="K4184">
        <v>5579</v>
      </c>
      <c r="L4184">
        <f>bbdd_Social_Media_Trends[[#This Row],[Likes]]+bbdd_Social_Media_Trends[[#This Row],[Shares]]+bbdd_Social_Media_Trends[[#This Row],[Comments]]</f>
        <v>194096</v>
      </c>
      <c r="M4184">
        <f>bbdd_Social_Media_Trends[[#This Row],[Interactions]]/bbdd_Social_Media_Trends[[#This Row],[Views]]</f>
        <v>8.5886986149829633E-2</v>
      </c>
      <c r="N4184" s="1" t="s">
        <v>22</v>
      </c>
      <c r="O4184" s="4">
        <f t="shared" si="65"/>
        <v>0</v>
      </c>
    </row>
    <row r="4185" spans="1:15">
      <c r="A4185" s="1" t="s">
        <v>4225</v>
      </c>
      <c r="B4185" s="2">
        <v>44770</v>
      </c>
      <c r="C4185" s="13" t="str">
        <f>TEXT(bbdd_Social_Media_Trends[[#This Row],[Post_Date]],"aaaa-mm")</f>
        <v>2022-07</v>
      </c>
      <c r="D4185" s="1" t="s">
        <v>18</v>
      </c>
      <c r="E4185" s="1" t="s">
        <v>49</v>
      </c>
      <c r="F4185" s="1" t="s">
        <v>32</v>
      </c>
      <c r="G4185" s="1" t="s">
        <v>21</v>
      </c>
      <c r="H4185">
        <v>3661779</v>
      </c>
      <c r="I4185">
        <v>399252</v>
      </c>
      <c r="J4185">
        <v>71009</v>
      </c>
      <c r="K4185">
        <v>10389</v>
      </c>
      <c r="L4185">
        <f>bbdd_Social_Media_Trends[[#This Row],[Likes]]+bbdd_Social_Media_Trends[[#This Row],[Shares]]+bbdd_Social_Media_Trends[[#This Row],[Comments]]</f>
        <v>480650</v>
      </c>
      <c r="M4185">
        <f>bbdd_Social_Media_Trends[[#This Row],[Interactions]]/bbdd_Social_Media_Trends[[#This Row],[Views]]</f>
        <v>0.13126133499591319</v>
      </c>
      <c r="N4185" s="1" t="s">
        <v>22</v>
      </c>
      <c r="O4185" s="4">
        <f t="shared" si="65"/>
        <v>0</v>
      </c>
    </row>
    <row r="4186" spans="1:15">
      <c r="A4186" s="1" t="s">
        <v>4226</v>
      </c>
      <c r="B4186" s="2">
        <v>44828</v>
      </c>
      <c r="C4186" s="13" t="str">
        <f>TEXT(bbdd_Social_Media_Trends[[#This Row],[Post_Date]],"aaaa-mm")</f>
        <v>2022-09</v>
      </c>
      <c r="D4186" s="1" t="s">
        <v>12</v>
      </c>
      <c r="E4186" s="1" t="s">
        <v>59</v>
      </c>
      <c r="F4186" s="1" t="s">
        <v>47</v>
      </c>
      <c r="G4186" s="1" t="s">
        <v>37</v>
      </c>
      <c r="H4186">
        <v>3090316</v>
      </c>
      <c r="I4186">
        <v>352162</v>
      </c>
      <c r="J4186">
        <v>93570</v>
      </c>
      <c r="K4186">
        <v>19097</v>
      </c>
      <c r="L4186">
        <f>bbdd_Social_Media_Trends[[#This Row],[Likes]]+bbdd_Social_Media_Trends[[#This Row],[Shares]]+bbdd_Social_Media_Trends[[#This Row],[Comments]]</f>
        <v>464829</v>
      </c>
      <c r="M4186">
        <f>bbdd_Social_Media_Trends[[#This Row],[Interactions]]/bbdd_Social_Media_Trends[[#This Row],[Views]]</f>
        <v>0.15041471487058281</v>
      </c>
      <c r="N4186" s="1" t="s">
        <v>16</v>
      </c>
      <c r="O4186" s="4">
        <f t="shared" si="65"/>
        <v>0</v>
      </c>
    </row>
    <row r="4187" spans="1:15">
      <c r="A4187" s="1" t="s">
        <v>4227</v>
      </c>
      <c r="B4187" s="2">
        <v>45196</v>
      </c>
      <c r="C4187" s="13" t="str">
        <f>TEXT(bbdd_Social_Media_Trends[[#This Row],[Post_Date]],"aaaa-mm")</f>
        <v>2023-09</v>
      </c>
      <c r="D4187" s="1" t="s">
        <v>12</v>
      </c>
      <c r="E4187" s="1" t="s">
        <v>57</v>
      </c>
      <c r="F4187" s="1" t="s">
        <v>32</v>
      </c>
      <c r="G4187" s="1" t="s">
        <v>21</v>
      </c>
      <c r="H4187">
        <v>1154006</v>
      </c>
      <c r="I4187">
        <v>343894</v>
      </c>
      <c r="J4187">
        <v>69313</v>
      </c>
      <c r="K4187">
        <v>27094</v>
      </c>
      <c r="L4187">
        <f>bbdd_Social_Media_Trends[[#This Row],[Likes]]+bbdd_Social_Media_Trends[[#This Row],[Shares]]+bbdd_Social_Media_Trends[[#This Row],[Comments]]</f>
        <v>440301</v>
      </c>
      <c r="M4187">
        <f>bbdd_Social_Media_Trends[[#This Row],[Interactions]]/bbdd_Social_Media_Trends[[#This Row],[Views]]</f>
        <v>0.3815413438058381</v>
      </c>
      <c r="N4187" s="1" t="s">
        <v>16</v>
      </c>
      <c r="O4187" s="4">
        <f t="shared" si="65"/>
        <v>0</v>
      </c>
    </row>
    <row r="4188" spans="1:15">
      <c r="A4188" s="1" t="s">
        <v>4228</v>
      </c>
      <c r="B4188" s="2">
        <v>45092</v>
      </c>
      <c r="C4188" s="13" t="str">
        <f>TEXT(bbdd_Social_Media_Trends[[#This Row],[Post_Date]],"aaaa-mm")</f>
        <v>2023-06</v>
      </c>
      <c r="D4188" s="1" t="s">
        <v>12</v>
      </c>
      <c r="E4188" s="1" t="s">
        <v>31</v>
      </c>
      <c r="F4188" s="1" t="s">
        <v>41</v>
      </c>
      <c r="G4188" s="1" t="s">
        <v>37</v>
      </c>
      <c r="H4188">
        <v>2583561</v>
      </c>
      <c r="I4188">
        <v>340140</v>
      </c>
      <c r="J4188">
        <v>14516</v>
      </c>
      <c r="K4188">
        <v>40878</v>
      </c>
      <c r="L4188">
        <f>bbdd_Social_Media_Trends[[#This Row],[Likes]]+bbdd_Social_Media_Trends[[#This Row],[Shares]]+bbdd_Social_Media_Trends[[#This Row],[Comments]]</f>
        <v>395534</v>
      </c>
      <c r="M4188">
        <f>bbdd_Social_Media_Trends[[#This Row],[Interactions]]/bbdd_Social_Media_Trends[[#This Row],[Views]]</f>
        <v>0.15309644324248586</v>
      </c>
      <c r="N4188" s="1" t="s">
        <v>22</v>
      </c>
      <c r="O4188" s="4">
        <f t="shared" si="65"/>
        <v>0</v>
      </c>
    </row>
    <row r="4189" spans="1:15">
      <c r="A4189" s="1" t="s">
        <v>4229</v>
      </c>
      <c r="B4189" s="2">
        <v>44939</v>
      </c>
      <c r="C4189" s="13" t="str">
        <f>TEXT(bbdd_Social_Media_Trends[[#This Row],[Post_Date]],"aaaa-mm")</f>
        <v>2023-01</v>
      </c>
      <c r="D4189" s="1" t="s">
        <v>24</v>
      </c>
      <c r="E4189" s="1" t="s">
        <v>57</v>
      </c>
      <c r="F4189" s="1" t="s">
        <v>41</v>
      </c>
      <c r="G4189" s="1" t="s">
        <v>60</v>
      </c>
      <c r="H4189">
        <v>2638135</v>
      </c>
      <c r="I4189">
        <v>259465</v>
      </c>
      <c r="J4189">
        <v>26123</v>
      </c>
      <c r="K4189">
        <v>9244</v>
      </c>
      <c r="L4189">
        <f>bbdd_Social_Media_Trends[[#This Row],[Likes]]+bbdd_Social_Media_Trends[[#This Row],[Shares]]+bbdd_Social_Media_Trends[[#This Row],[Comments]]</f>
        <v>294832</v>
      </c>
      <c r="M4189">
        <f>bbdd_Social_Media_Trends[[#This Row],[Interactions]]/bbdd_Social_Media_Trends[[#This Row],[Views]]</f>
        <v>0.11175773794745152</v>
      </c>
      <c r="N4189" s="1" t="s">
        <v>22</v>
      </c>
      <c r="O4189" s="4">
        <f t="shared" si="65"/>
        <v>0</v>
      </c>
    </row>
    <row r="4190" spans="1:15">
      <c r="A4190" s="1" t="s">
        <v>4230</v>
      </c>
      <c r="B4190" s="2">
        <v>45149</v>
      </c>
      <c r="C4190" s="13" t="str">
        <f>TEXT(bbdd_Social_Media_Trends[[#This Row],[Post_Date]],"aaaa-mm")</f>
        <v>2023-08</v>
      </c>
      <c r="D4190" s="1" t="s">
        <v>18</v>
      </c>
      <c r="E4190" s="1" t="s">
        <v>19</v>
      </c>
      <c r="F4190" s="1" t="s">
        <v>36</v>
      </c>
      <c r="G4190" s="1" t="s">
        <v>60</v>
      </c>
      <c r="H4190">
        <v>310249</v>
      </c>
      <c r="I4190">
        <v>436907</v>
      </c>
      <c r="J4190">
        <v>80187</v>
      </c>
      <c r="K4190">
        <v>41517</v>
      </c>
      <c r="L4190">
        <f>bbdd_Social_Media_Trends[[#This Row],[Likes]]+bbdd_Social_Media_Trends[[#This Row],[Shares]]+bbdd_Social_Media_Trends[[#This Row],[Comments]]</f>
        <v>558611</v>
      </c>
      <c r="M4190">
        <f>bbdd_Social_Media_Trends[[#This Row],[Interactions]]/bbdd_Social_Media_Trends[[#This Row],[Views]]</f>
        <v>1.8005247398057689</v>
      </c>
      <c r="N4190" s="1" t="s">
        <v>22</v>
      </c>
      <c r="O4190" s="4">
        <f t="shared" si="65"/>
        <v>0</v>
      </c>
    </row>
    <row r="4191" spans="1:15">
      <c r="A4191" s="1" t="s">
        <v>4231</v>
      </c>
      <c r="B4191" s="2">
        <v>44630</v>
      </c>
      <c r="C4191" s="13" t="str">
        <f>TEXT(bbdd_Social_Media_Trends[[#This Row],[Post_Date]],"aaaa-mm")</f>
        <v>2022-03</v>
      </c>
      <c r="D4191" s="1" t="s">
        <v>27</v>
      </c>
      <c r="E4191" s="1" t="s">
        <v>52</v>
      </c>
      <c r="F4191" s="1" t="s">
        <v>41</v>
      </c>
      <c r="G4191" s="1" t="s">
        <v>50</v>
      </c>
      <c r="H4191">
        <v>4483252</v>
      </c>
      <c r="I4191">
        <v>371769</v>
      </c>
      <c r="J4191">
        <v>59628</v>
      </c>
      <c r="K4191">
        <v>14299</v>
      </c>
      <c r="L4191">
        <f>bbdd_Social_Media_Trends[[#This Row],[Likes]]+bbdd_Social_Media_Trends[[#This Row],[Shares]]+bbdd_Social_Media_Trends[[#This Row],[Comments]]</f>
        <v>445696</v>
      </c>
      <c r="M4191">
        <f>bbdd_Social_Media_Trends[[#This Row],[Interactions]]/bbdd_Social_Media_Trends[[#This Row],[Views]]</f>
        <v>9.9413550699358408E-2</v>
      </c>
      <c r="N4191" s="1" t="s">
        <v>22</v>
      </c>
      <c r="O4191" s="4">
        <f t="shared" si="65"/>
        <v>0</v>
      </c>
    </row>
    <row r="4192" spans="1:15">
      <c r="A4192" s="1" t="s">
        <v>4232</v>
      </c>
      <c r="B4192" s="2">
        <v>45249</v>
      </c>
      <c r="C4192" s="13" t="str">
        <f>TEXT(bbdd_Social_Media_Trends[[#This Row],[Post_Date]],"aaaa-mm")</f>
        <v>2023-11</v>
      </c>
      <c r="D4192" s="1" t="s">
        <v>12</v>
      </c>
      <c r="E4192" s="1" t="s">
        <v>19</v>
      </c>
      <c r="F4192" s="1" t="s">
        <v>14</v>
      </c>
      <c r="G4192" s="1" t="s">
        <v>25</v>
      </c>
      <c r="H4192">
        <v>2008379</v>
      </c>
      <c r="I4192">
        <v>378635</v>
      </c>
      <c r="J4192">
        <v>47524</v>
      </c>
      <c r="K4192">
        <v>7321</v>
      </c>
      <c r="L4192">
        <f>bbdd_Social_Media_Trends[[#This Row],[Likes]]+bbdd_Social_Media_Trends[[#This Row],[Shares]]+bbdd_Social_Media_Trends[[#This Row],[Comments]]</f>
        <v>433480</v>
      </c>
      <c r="M4192">
        <f>bbdd_Social_Media_Trends[[#This Row],[Interactions]]/bbdd_Social_Media_Trends[[#This Row],[Views]]</f>
        <v>0.21583575609981981</v>
      </c>
      <c r="N4192" s="1" t="s">
        <v>29</v>
      </c>
      <c r="O4192" s="4">
        <f t="shared" si="65"/>
        <v>0</v>
      </c>
    </row>
    <row r="4193" spans="1:15">
      <c r="A4193" s="1" t="s">
        <v>4233</v>
      </c>
      <c r="B4193" s="2">
        <v>45035</v>
      </c>
      <c r="C4193" s="13" t="str">
        <f>TEXT(bbdd_Social_Media_Trends[[#This Row],[Post_Date]],"aaaa-mm")</f>
        <v>2023-04</v>
      </c>
      <c r="D4193" s="1" t="s">
        <v>18</v>
      </c>
      <c r="E4193" s="1" t="s">
        <v>49</v>
      </c>
      <c r="F4193" s="1" t="s">
        <v>14</v>
      </c>
      <c r="G4193" s="1" t="s">
        <v>37</v>
      </c>
      <c r="H4193">
        <v>3417577</v>
      </c>
      <c r="I4193">
        <v>118797</v>
      </c>
      <c r="J4193">
        <v>11271</v>
      </c>
      <c r="K4193">
        <v>1040</v>
      </c>
      <c r="L4193">
        <f>bbdd_Social_Media_Trends[[#This Row],[Likes]]+bbdd_Social_Media_Trends[[#This Row],[Shares]]+bbdd_Social_Media_Trends[[#This Row],[Comments]]</f>
        <v>131108</v>
      </c>
      <c r="M4193">
        <f>bbdd_Social_Media_Trends[[#This Row],[Interactions]]/bbdd_Social_Media_Trends[[#This Row],[Views]]</f>
        <v>3.8362851809922646E-2</v>
      </c>
      <c r="N4193" s="1" t="s">
        <v>22</v>
      </c>
      <c r="O4193" s="4">
        <f t="shared" si="65"/>
        <v>0</v>
      </c>
    </row>
    <row r="4194" spans="1:15">
      <c r="A4194" s="1" t="s">
        <v>4234</v>
      </c>
      <c r="B4194" s="2">
        <v>44981</v>
      </c>
      <c r="C4194" s="13" t="str">
        <f>TEXT(bbdd_Social_Media_Trends[[#This Row],[Post_Date]],"aaaa-mm")</f>
        <v>2023-02</v>
      </c>
      <c r="D4194" s="1" t="s">
        <v>12</v>
      </c>
      <c r="E4194" s="1" t="s">
        <v>39</v>
      </c>
      <c r="F4194" s="1" t="s">
        <v>20</v>
      </c>
      <c r="G4194" s="1" t="s">
        <v>60</v>
      </c>
      <c r="H4194">
        <v>3958536</v>
      </c>
      <c r="I4194">
        <v>127248</v>
      </c>
      <c r="J4194">
        <v>80732</v>
      </c>
      <c r="K4194">
        <v>29365</v>
      </c>
      <c r="L4194">
        <f>bbdd_Social_Media_Trends[[#This Row],[Likes]]+bbdd_Social_Media_Trends[[#This Row],[Shares]]+bbdd_Social_Media_Trends[[#This Row],[Comments]]</f>
        <v>237345</v>
      </c>
      <c r="M4194">
        <f>bbdd_Social_Media_Trends[[#This Row],[Interactions]]/bbdd_Social_Media_Trends[[#This Row],[Views]]</f>
        <v>5.9957772267323073E-2</v>
      </c>
      <c r="N4194" s="1" t="s">
        <v>29</v>
      </c>
      <c r="O4194" s="4">
        <f t="shared" si="65"/>
        <v>0</v>
      </c>
    </row>
    <row r="4195" spans="1:15">
      <c r="A4195" s="1" t="s">
        <v>4235</v>
      </c>
      <c r="B4195" s="2">
        <v>45159</v>
      </c>
      <c r="C4195" s="13" t="str">
        <f>TEXT(bbdd_Social_Media_Trends[[#This Row],[Post_Date]],"aaaa-mm")</f>
        <v>2023-08</v>
      </c>
      <c r="D4195" s="1" t="s">
        <v>27</v>
      </c>
      <c r="E4195" s="1" t="s">
        <v>59</v>
      </c>
      <c r="F4195" s="1" t="s">
        <v>20</v>
      </c>
      <c r="G4195" s="1" t="s">
        <v>60</v>
      </c>
      <c r="H4195">
        <v>544588</v>
      </c>
      <c r="I4195">
        <v>266292</v>
      </c>
      <c r="J4195">
        <v>32491</v>
      </c>
      <c r="K4195">
        <v>20402</v>
      </c>
      <c r="L4195">
        <f>bbdd_Social_Media_Trends[[#This Row],[Likes]]+bbdd_Social_Media_Trends[[#This Row],[Shares]]+bbdd_Social_Media_Trends[[#This Row],[Comments]]</f>
        <v>319185</v>
      </c>
      <c r="M4195">
        <f>bbdd_Social_Media_Trends[[#This Row],[Interactions]]/bbdd_Social_Media_Trends[[#This Row],[Views]]</f>
        <v>0.58610362328953258</v>
      </c>
      <c r="N4195" s="1" t="s">
        <v>16</v>
      </c>
      <c r="O4195" s="4">
        <f t="shared" si="65"/>
        <v>0</v>
      </c>
    </row>
    <row r="4196" spans="1:15">
      <c r="A4196" s="1" t="s">
        <v>4236</v>
      </c>
      <c r="B4196" s="2">
        <v>45229</v>
      </c>
      <c r="C4196" s="13" t="str">
        <f>TEXT(bbdd_Social_Media_Trends[[#This Row],[Post_Date]],"aaaa-mm")</f>
        <v>2023-10</v>
      </c>
      <c r="D4196" s="1" t="s">
        <v>18</v>
      </c>
      <c r="E4196" s="1" t="s">
        <v>13</v>
      </c>
      <c r="F4196" s="1" t="s">
        <v>47</v>
      </c>
      <c r="G4196" s="1" t="s">
        <v>25</v>
      </c>
      <c r="H4196">
        <v>3075050</v>
      </c>
      <c r="I4196">
        <v>282373</v>
      </c>
      <c r="J4196">
        <v>20662</v>
      </c>
      <c r="K4196">
        <v>43100</v>
      </c>
      <c r="L4196">
        <f>bbdd_Social_Media_Trends[[#This Row],[Likes]]+bbdd_Social_Media_Trends[[#This Row],[Shares]]+bbdd_Social_Media_Trends[[#This Row],[Comments]]</f>
        <v>346135</v>
      </c>
      <c r="M4196">
        <f>bbdd_Social_Media_Trends[[#This Row],[Interactions]]/bbdd_Social_Media_Trends[[#This Row],[Views]]</f>
        <v>0.11256239735939252</v>
      </c>
      <c r="N4196" s="1" t="s">
        <v>29</v>
      </c>
      <c r="O4196" s="4">
        <f t="shared" si="65"/>
        <v>0</v>
      </c>
    </row>
    <row r="4197" spans="1:15">
      <c r="A4197" s="1" t="s">
        <v>4237</v>
      </c>
      <c r="B4197" s="2">
        <v>45093</v>
      </c>
      <c r="C4197" s="13" t="str">
        <f>TEXT(bbdd_Social_Media_Trends[[#This Row],[Post_Date]],"aaaa-mm")</f>
        <v>2023-06</v>
      </c>
      <c r="D4197" s="1" t="s">
        <v>24</v>
      </c>
      <c r="E4197" s="1" t="s">
        <v>57</v>
      </c>
      <c r="F4197" s="1" t="s">
        <v>41</v>
      </c>
      <c r="G4197" s="1" t="s">
        <v>50</v>
      </c>
      <c r="H4197">
        <v>2193675</v>
      </c>
      <c r="I4197">
        <v>334418</v>
      </c>
      <c r="J4197">
        <v>12614</v>
      </c>
      <c r="K4197">
        <v>24974</v>
      </c>
      <c r="L4197">
        <f>bbdd_Social_Media_Trends[[#This Row],[Likes]]+bbdd_Social_Media_Trends[[#This Row],[Shares]]+bbdd_Social_Media_Trends[[#This Row],[Comments]]</f>
        <v>372006</v>
      </c>
      <c r="M4197">
        <f>bbdd_Social_Media_Trends[[#This Row],[Interactions]]/bbdd_Social_Media_Trends[[#This Row],[Views]]</f>
        <v>0.16958118226264146</v>
      </c>
      <c r="N4197" s="1" t="s">
        <v>22</v>
      </c>
      <c r="O4197" s="4">
        <f t="shared" si="65"/>
        <v>0</v>
      </c>
    </row>
    <row r="4198" spans="1:15">
      <c r="A4198" s="1" t="s">
        <v>4238</v>
      </c>
      <c r="B4198" s="2">
        <v>45286</v>
      </c>
      <c r="C4198" s="13" t="str">
        <f>TEXT(bbdd_Social_Media_Trends[[#This Row],[Post_Date]],"aaaa-mm")</f>
        <v>2023-12</v>
      </c>
      <c r="D4198" s="1" t="s">
        <v>24</v>
      </c>
      <c r="E4198" s="1" t="s">
        <v>52</v>
      </c>
      <c r="F4198" s="1" t="s">
        <v>41</v>
      </c>
      <c r="G4198" s="1" t="s">
        <v>28</v>
      </c>
      <c r="H4198">
        <v>1779047</v>
      </c>
      <c r="I4198">
        <v>64478</v>
      </c>
      <c r="J4198">
        <v>18103</v>
      </c>
      <c r="K4198">
        <v>7857</v>
      </c>
      <c r="L4198">
        <f>bbdd_Social_Media_Trends[[#This Row],[Likes]]+bbdd_Social_Media_Trends[[#This Row],[Shares]]+bbdd_Social_Media_Trends[[#This Row],[Comments]]</f>
        <v>90438</v>
      </c>
      <c r="M4198">
        <f>bbdd_Social_Media_Trends[[#This Row],[Interactions]]/bbdd_Social_Media_Trends[[#This Row],[Views]]</f>
        <v>5.0835081928695534E-2</v>
      </c>
      <c r="N4198" s="1" t="s">
        <v>29</v>
      </c>
      <c r="O4198" s="4">
        <f t="shared" si="65"/>
        <v>0</v>
      </c>
    </row>
    <row r="4199" spans="1:15">
      <c r="A4199" s="1" t="s">
        <v>4239</v>
      </c>
      <c r="B4199" s="2">
        <v>45075</v>
      </c>
      <c r="C4199" s="13" t="str">
        <f>TEXT(bbdd_Social_Media_Trends[[#This Row],[Post_Date]],"aaaa-mm")</f>
        <v>2023-05</v>
      </c>
      <c r="D4199" s="1" t="s">
        <v>12</v>
      </c>
      <c r="E4199" s="1" t="s">
        <v>49</v>
      </c>
      <c r="F4199" s="1" t="s">
        <v>41</v>
      </c>
      <c r="G4199" s="1" t="s">
        <v>15</v>
      </c>
      <c r="H4199">
        <v>4465594</v>
      </c>
      <c r="I4199">
        <v>207163</v>
      </c>
      <c r="J4199">
        <v>71548</v>
      </c>
      <c r="K4199">
        <v>1980</v>
      </c>
      <c r="L4199">
        <f>bbdd_Social_Media_Trends[[#This Row],[Likes]]+bbdd_Social_Media_Trends[[#This Row],[Shares]]+bbdd_Social_Media_Trends[[#This Row],[Comments]]</f>
        <v>280691</v>
      </c>
      <c r="M4199">
        <f>bbdd_Social_Media_Trends[[#This Row],[Interactions]]/bbdd_Social_Media_Trends[[#This Row],[Views]]</f>
        <v>6.285636356551895E-2</v>
      </c>
      <c r="N4199" s="1" t="s">
        <v>16</v>
      </c>
      <c r="O4199" s="4">
        <f t="shared" si="65"/>
        <v>0</v>
      </c>
    </row>
    <row r="4200" spans="1:15">
      <c r="A4200" s="1" t="s">
        <v>4240</v>
      </c>
      <c r="B4200" s="2">
        <v>44661</v>
      </c>
      <c r="C4200" s="13" t="str">
        <f>TEXT(bbdd_Social_Media_Trends[[#This Row],[Post_Date]],"aaaa-mm")</f>
        <v>2022-04</v>
      </c>
      <c r="D4200" s="1" t="s">
        <v>24</v>
      </c>
      <c r="E4200" s="1" t="s">
        <v>52</v>
      </c>
      <c r="F4200" s="1" t="s">
        <v>47</v>
      </c>
      <c r="G4200" s="1" t="s">
        <v>28</v>
      </c>
      <c r="H4200">
        <v>2938655</v>
      </c>
      <c r="I4200">
        <v>483237</v>
      </c>
      <c r="J4200">
        <v>98936</v>
      </c>
      <c r="K4200">
        <v>21895</v>
      </c>
      <c r="L4200">
        <f>bbdd_Social_Media_Trends[[#This Row],[Likes]]+bbdd_Social_Media_Trends[[#This Row],[Shares]]+bbdd_Social_Media_Trends[[#This Row],[Comments]]</f>
        <v>604068</v>
      </c>
      <c r="M4200">
        <f>bbdd_Social_Media_Trends[[#This Row],[Interactions]]/bbdd_Social_Media_Trends[[#This Row],[Views]]</f>
        <v>0.20555934602734924</v>
      </c>
      <c r="N4200" s="1" t="s">
        <v>29</v>
      </c>
      <c r="O4200" s="4">
        <f t="shared" si="65"/>
        <v>0</v>
      </c>
    </row>
    <row r="4201" spans="1:15">
      <c r="A4201" s="1" t="s">
        <v>4241</v>
      </c>
      <c r="B4201" s="2">
        <v>44775</v>
      </c>
      <c r="C4201" s="13" t="str">
        <f>TEXT(bbdd_Social_Media_Trends[[#This Row],[Post_Date]],"aaaa-mm")</f>
        <v>2022-08</v>
      </c>
      <c r="D4201" s="1" t="s">
        <v>24</v>
      </c>
      <c r="E4201" s="1" t="s">
        <v>52</v>
      </c>
      <c r="F4201" s="1" t="s">
        <v>47</v>
      </c>
      <c r="G4201" s="1" t="s">
        <v>28</v>
      </c>
      <c r="H4201">
        <v>2121336</v>
      </c>
      <c r="I4201">
        <v>330030</v>
      </c>
      <c r="J4201">
        <v>12817</v>
      </c>
      <c r="K4201">
        <v>21347</v>
      </c>
      <c r="L4201">
        <f>bbdd_Social_Media_Trends[[#This Row],[Likes]]+bbdd_Social_Media_Trends[[#This Row],[Shares]]+bbdd_Social_Media_Trends[[#This Row],[Comments]]</f>
        <v>364194</v>
      </c>
      <c r="M4201">
        <f>bbdd_Social_Media_Trends[[#This Row],[Interactions]]/bbdd_Social_Media_Trends[[#This Row],[Views]]</f>
        <v>0.17168143094728983</v>
      </c>
      <c r="N4201" s="1" t="s">
        <v>16</v>
      </c>
      <c r="O4201" s="4">
        <f t="shared" si="65"/>
        <v>0</v>
      </c>
    </row>
    <row r="4202" spans="1:15">
      <c r="A4202" s="1" t="s">
        <v>4242</v>
      </c>
      <c r="B4202" s="2">
        <v>44610</v>
      </c>
      <c r="C4202" s="13" t="str">
        <f>TEXT(bbdd_Social_Media_Trends[[#This Row],[Post_Date]],"aaaa-mm")</f>
        <v>2022-02</v>
      </c>
      <c r="D4202" s="1" t="s">
        <v>24</v>
      </c>
      <c r="E4202" s="1" t="s">
        <v>57</v>
      </c>
      <c r="F4202" s="1" t="s">
        <v>20</v>
      </c>
      <c r="G4202" s="1" t="s">
        <v>21</v>
      </c>
      <c r="H4202">
        <v>4426725</v>
      </c>
      <c r="I4202">
        <v>158336</v>
      </c>
      <c r="J4202">
        <v>67298</v>
      </c>
      <c r="K4202">
        <v>41529</v>
      </c>
      <c r="L4202">
        <f>bbdd_Social_Media_Trends[[#This Row],[Likes]]+bbdd_Social_Media_Trends[[#This Row],[Shares]]+bbdd_Social_Media_Trends[[#This Row],[Comments]]</f>
        <v>267163</v>
      </c>
      <c r="M4202">
        <f>bbdd_Social_Media_Trends[[#This Row],[Interactions]]/bbdd_Social_Media_Trends[[#This Row],[Views]]</f>
        <v>6.0352292044344294E-2</v>
      </c>
      <c r="N4202" s="1" t="s">
        <v>29</v>
      </c>
      <c r="O4202" s="4">
        <f t="shared" si="65"/>
        <v>0</v>
      </c>
    </row>
    <row r="4203" spans="1:15">
      <c r="A4203" s="1" t="s">
        <v>4243</v>
      </c>
      <c r="B4203" s="2">
        <v>45159</v>
      </c>
      <c r="C4203" s="13" t="str">
        <f>TEXT(bbdd_Social_Media_Trends[[#This Row],[Post_Date]],"aaaa-mm")</f>
        <v>2023-08</v>
      </c>
      <c r="D4203" s="1" t="s">
        <v>27</v>
      </c>
      <c r="E4203" s="1" t="s">
        <v>19</v>
      </c>
      <c r="F4203" s="1" t="s">
        <v>41</v>
      </c>
      <c r="G4203" s="1" t="s">
        <v>21</v>
      </c>
      <c r="H4203">
        <v>3001319</v>
      </c>
      <c r="I4203">
        <v>440022</v>
      </c>
      <c r="J4203">
        <v>76480</v>
      </c>
      <c r="K4203">
        <v>23204</v>
      </c>
      <c r="L4203">
        <f>bbdd_Social_Media_Trends[[#This Row],[Likes]]+bbdd_Social_Media_Trends[[#This Row],[Shares]]+bbdd_Social_Media_Trends[[#This Row],[Comments]]</f>
        <v>539706</v>
      </c>
      <c r="M4203">
        <f>bbdd_Social_Media_Trends[[#This Row],[Interactions]]/bbdd_Social_Media_Trends[[#This Row],[Views]]</f>
        <v>0.17982293784832601</v>
      </c>
      <c r="N4203" s="1" t="s">
        <v>16</v>
      </c>
      <c r="O4203" s="4">
        <f t="shared" si="65"/>
        <v>0</v>
      </c>
    </row>
    <row r="4204" spans="1:15">
      <c r="A4204" s="1" t="s">
        <v>4244</v>
      </c>
      <c r="B4204" s="2">
        <v>45229</v>
      </c>
      <c r="C4204" s="13" t="str">
        <f>TEXT(bbdd_Social_Media_Trends[[#This Row],[Post_Date]],"aaaa-mm")</f>
        <v>2023-10</v>
      </c>
      <c r="D4204" s="1" t="s">
        <v>24</v>
      </c>
      <c r="E4204" s="1" t="s">
        <v>46</v>
      </c>
      <c r="F4204" s="1" t="s">
        <v>32</v>
      </c>
      <c r="G4204" s="1" t="s">
        <v>44</v>
      </c>
      <c r="H4204">
        <v>1623564</v>
      </c>
      <c r="I4204">
        <v>183308</v>
      </c>
      <c r="J4204">
        <v>11709</v>
      </c>
      <c r="K4204">
        <v>6813</v>
      </c>
      <c r="L4204">
        <f>bbdd_Social_Media_Trends[[#This Row],[Likes]]+bbdd_Social_Media_Trends[[#This Row],[Shares]]+bbdd_Social_Media_Trends[[#This Row],[Comments]]</f>
        <v>201830</v>
      </c>
      <c r="M4204">
        <f>bbdd_Social_Media_Trends[[#This Row],[Interactions]]/bbdd_Social_Media_Trends[[#This Row],[Views]]</f>
        <v>0.12431293130421714</v>
      </c>
      <c r="N4204" s="1" t="s">
        <v>29</v>
      </c>
      <c r="O4204" s="4">
        <f t="shared" si="65"/>
        <v>0</v>
      </c>
    </row>
    <row r="4205" spans="1:15">
      <c r="A4205" s="1" t="s">
        <v>4245</v>
      </c>
      <c r="B4205" s="2">
        <v>44826</v>
      </c>
      <c r="C4205" s="13" t="str">
        <f>TEXT(bbdd_Social_Media_Trends[[#This Row],[Post_Date]],"aaaa-mm")</f>
        <v>2022-09</v>
      </c>
      <c r="D4205" s="1" t="s">
        <v>27</v>
      </c>
      <c r="E4205" s="1" t="s">
        <v>52</v>
      </c>
      <c r="F4205" s="1" t="s">
        <v>20</v>
      </c>
      <c r="G4205" s="1" t="s">
        <v>50</v>
      </c>
      <c r="H4205">
        <v>98794</v>
      </c>
      <c r="I4205">
        <v>141964</v>
      </c>
      <c r="J4205">
        <v>2748</v>
      </c>
      <c r="K4205">
        <v>1357</v>
      </c>
      <c r="L4205">
        <f>bbdd_Social_Media_Trends[[#This Row],[Likes]]+bbdd_Social_Media_Trends[[#This Row],[Shares]]+bbdd_Social_Media_Trends[[#This Row],[Comments]]</f>
        <v>146069</v>
      </c>
      <c r="M4205">
        <f>bbdd_Social_Media_Trends[[#This Row],[Interactions]]/bbdd_Social_Media_Trends[[#This Row],[Views]]</f>
        <v>1.4785209628115068</v>
      </c>
      <c r="N4205" s="1" t="s">
        <v>22</v>
      </c>
      <c r="O4205" s="4">
        <f t="shared" si="65"/>
        <v>0</v>
      </c>
    </row>
    <row r="4206" spans="1:15">
      <c r="A4206" s="1" t="s">
        <v>4246</v>
      </c>
      <c r="B4206" s="2">
        <v>44912</v>
      </c>
      <c r="C4206" s="13" t="str">
        <f>TEXT(bbdd_Social_Media_Trends[[#This Row],[Post_Date]],"aaaa-mm")</f>
        <v>2022-12</v>
      </c>
      <c r="D4206" s="1" t="s">
        <v>18</v>
      </c>
      <c r="E4206" s="1" t="s">
        <v>49</v>
      </c>
      <c r="F4206" s="1" t="s">
        <v>41</v>
      </c>
      <c r="G4206" s="1" t="s">
        <v>50</v>
      </c>
      <c r="H4206">
        <v>897780</v>
      </c>
      <c r="I4206">
        <v>31613</v>
      </c>
      <c r="J4206">
        <v>86715</v>
      </c>
      <c r="K4206">
        <v>31460</v>
      </c>
      <c r="L4206">
        <f>bbdd_Social_Media_Trends[[#This Row],[Likes]]+bbdd_Social_Media_Trends[[#This Row],[Shares]]+bbdd_Social_Media_Trends[[#This Row],[Comments]]</f>
        <v>149788</v>
      </c>
      <c r="M4206">
        <f>bbdd_Social_Media_Trends[[#This Row],[Interactions]]/bbdd_Social_Media_Trends[[#This Row],[Views]]</f>
        <v>0.1668426563300586</v>
      </c>
      <c r="N4206" s="1" t="s">
        <v>29</v>
      </c>
      <c r="O4206" s="4">
        <f t="shared" si="65"/>
        <v>0</v>
      </c>
    </row>
    <row r="4207" spans="1:15">
      <c r="A4207" s="1" t="s">
        <v>4247</v>
      </c>
      <c r="B4207" s="2">
        <v>44813</v>
      </c>
      <c r="C4207" s="13" t="str">
        <f>TEXT(bbdd_Social_Media_Trends[[#This Row],[Post_Date]],"aaaa-mm")</f>
        <v>2022-09</v>
      </c>
      <c r="D4207" s="1" t="s">
        <v>24</v>
      </c>
      <c r="E4207" s="1" t="s">
        <v>49</v>
      </c>
      <c r="F4207" s="1" t="s">
        <v>36</v>
      </c>
      <c r="G4207" s="1" t="s">
        <v>15</v>
      </c>
      <c r="H4207">
        <v>1470152</v>
      </c>
      <c r="I4207">
        <v>10721</v>
      </c>
      <c r="J4207">
        <v>9486</v>
      </c>
      <c r="K4207">
        <v>8235</v>
      </c>
      <c r="L4207">
        <f>bbdd_Social_Media_Trends[[#This Row],[Likes]]+bbdd_Social_Media_Trends[[#This Row],[Shares]]+bbdd_Social_Media_Trends[[#This Row],[Comments]]</f>
        <v>28442</v>
      </c>
      <c r="M4207">
        <f>bbdd_Social_Media_Trends[[#This Row],[Interactions]]/bbdd_Social_Media_Trends[[#This Row],[Views]]</f>
        <v>1.9346298886101572E-2</v>
      </c>
      <c r="N4207" s="1" t="s">
        <v>16</v>
      </c>
      <c r="O4207" s="4">
        <f t="shared" si="65"/>
        <v>0</v>
      </c>
    </row>
    <row r="4208" spans="1:15">
      <c r="A4208" s="1" t="s">
        <v>4248</v>
      </c>
      <c r="B4208" s="2">
        <v>44758</v>
      </c>
      <c r="C4208" s="13" t="str">
        <f>TEXT(bbdd_Social_Media_Trends[[#This Row],[Post_Date]],"aaaa-mm")</f>
        <v>2022-07</v>
      </c>
      <c r="D4208" s="1" t="s">
        <v>24</v>
      </c>
      <c r="E4208" s="1" t="s">
        <v>49</v>
      </c>
      <c r="F4208" s="1" t="s">
        <v>14</v>
      </c>
      <c r="G4208" s="1" t="s">
        <v>25</v>
      </c>
      <c r="H4208">
        <v>3958044</v>
      </c>
      <c r="I4208">
        <v>313560</v>
      </c>
      <c r="J4208">
        <v>9096</v>
      </c>
      <c r="K4208">
        <v>9926</v>
      </c>
      <c r="L4208">
        <f>bbdd_Social_Media_Trends[[#This Row],[Likes]]+bbdd_Social_Media_Trends[[#This Row],[Shares]]+bbdd_Social_Media_Trends[[#This Row],[Comments]]</f>
        <v>332582</v>
      </c>
      <c r="M4208">
        <f>bbdd_Social_Media_Trends[[#This Row],[Interactions]]/bbdd_Social_Media_Trends[[#This Row],[Views]]</f>
        <v>8.4026857710525704E-2</v>
      </c>
      <c r="N4208" s="1" t="s">
        <v>16</v>
      </c>
      <c r="O4208" s="4">
        <f t="shared" si="65"/>
        <v>0</v>
      </c>
    </row>
    <row r="4209" spans="1:15">
      <c r="A4209" s="1" t="s">
        <v>4249</v>
      </c>
      <c r="B4209" s="2">
        <v>44731</v>
      </c>
      <c r="C4209" s="13" t="str">
        <f>TEXT(bbdd_Social_Media_Trends[[#This Row],[Post_Date]],"aaaa-mm")</f>
        <v>2022-06</v>
      </c>
      <c r="D4209" s="1" t="s">
        <v>18</v>
      </c>
      <c r="E4209" s="1" t="s">
        <v>46</v>
      </c>
      <c r="F4209" s="1" t="s">
        <v>14</v>
      </c>
      <c r="G4209" s="1" t="s">
        <v>25</v>
      </c>
      <c r="H4209">
        <v>4327143</v>
      </c>
      <c r="I4209">
        <v>390643</v>
      </c>
      <c r="J4209">
        <v>65125</v>
      </c>
      <c r="K4209">
        <v>484</v>
      </c>
      <c r="L4209">
        <f>bbdd_Social_Media_Trends[[#This Row],[Likes]]+bbdd_Social_Media_Trends[[#This Row],[Shares]]+bbdd_Social_Media_Trends[[#This Row],[Comments]]</f>
        <v>456252</v>
      </c>
      <c r="M4209">
        <f>bbdd_Social_Media_Trends[[#This Row],[Interactions]]/bbdd_Social_Media_Trends[[#This Row],[Views]]</f>
        <v>0.10543954752593108</v>
      </c>
      <c r="N4209" s="1" t="s">
        <v>29</v>
      </c>
      <c r="O4209" s="4">
        <f t="shared" si="65"/>
        <v>0</v>
      </c>
    </row>
    <row r="4210" spans="1:15">
      <c r="A4210" s="1" t="s">
        <v>4250</v>
      </c>
      <c r="B4210" s="2">
        <v>44694</v>
      </c>
      <c r="C4210" s="13" t="str">
        <f>TEXT(bbdd_Social_Media_Trends[[#This Row],[Post_Date]],"aaaa-mm")</f>
        <v>2022-05</v>
      </c>
      <c r="D4210" s="1" t="s">
        <v>18</v>
      </c>
      <c r="E4210" s="1" t="s">
        <v>31</v>
      </c>
      <c r="F4210" s="1" t="s">
        <v>41</v>
      </c>
      <c r="G4210" s="1" t="s">
        <v>37</v>
      </c>
      <c r="H4210">
        <v>2488071</v>
      </c>
      <c r="I4210">
        <v>331114</v>
      </c>
      <c r="J4210">
        <v>29029</v>
      </c>
      <c r="K4210">
        <v>8542</v>
      </c>
      <c r="L4210">
        <f>bbdd_Social_Media_Trends[[#This Row],[Likes]]+bbdd_Social_Media_Trends[[#This Row],[Shares]]+bbdd_Social_Media_Trends[[#This Row],[Comments]]</f>
        <v>368685</v>
      </c>
      <c r="M4210">
        <f>bbdd_Social_Media_Trends[[#This Row],[Interactions]]/bbdd_Social_Media_Trends[[#This Row],[Views]]</f>
        <v>0.14818106074947218</v>
      </c>
      <c r="N4210" s="1" t="s">
        <v>16</v>
      </c>
      <c r="O4210" s="4">
        <f t="shared" si="65"/>
        <v>0</v>
      </c>
    </row>
    <row r="4211" spans="1:15">
      <c r="A4211" s="1" t="s">
        <v>4251</v>
      </c>
      <c r="B4211" s="2">
        <v>44714</v>
      </c>
      <c r="C4211" s="13" t="str">
        <f>TEXT(bbdd_Social_Media_Trends[[#This Row],[Post_Date]],"aaaa-mm")</f>
        <v>2022-06</v>
      </c>
      <c r="D4211" s="1" t="s">
        <v>24</v>
      </c>
      <c r="E4211" s="1" t="s">
        <v>31</v>
      </c>
      <c r="F4211" s="1" t="s">
        <v>47</v>
      </c>
      <c r="G4211" s="1" t="s">
        <v>15</v>
      </c>
      <c r="H4211">
        <v>147450</v>
      </c>
      <c r="I4211">
        <v>381039</v>
      </c>
      <c r="J4211">
        <v>15546</v>
      </c>
      <c r="K4211">
        <v>16920</v>
      </c>
      <c r="L4211">
        <f>bbdd_Social_Media_Trends[[#This Row],[Likes]]+bbdd_Social_Media_Trends[[#This Row],[Shares]]+bbdd_Social_Media_Trends[[#This Row],[Comments]]</f>
        <v>413505</v>
      </c>
      <c r="M4211">
        <f>bbdd_Social_Media_Trends[[#This Row],[Interactions]]/bbdd_Social_Media_Trends[[#This Row],[Views]]</f>
        <v>2.8043743641912511</v>
      </c>
      <c r="N4211" s="1" t="s">
        <v>16</v>
      </c>
      <c r="O4211" s="4">
        <f t="shared" si="65"/>
        <v>0</v>
      </c>
    </row>
    <row r="4212" spans="1:15">
      <c r="A4212" s="1" t="s">
        <v>4252</v>
      </c>
      <c r="B4212" s="2">
        <v>45230</v>
      </c>
      <c r="C4212" s="13" t="str">
        <f>TEXT(bbdd_Social_Media_Trends[[#This Row],[Post_Date]],"aaaa-mm")</f>
        <v>2023-10</v>
      </c>
      <c r="D4212" s="1" t="s">
        <v>12</v>
      </c>
      <c r="E4212" s="1" t="s">
        <v>13</v>
      </c>
      <c r="F4212" s="1" t="s">
        <v>20</v>
      </c>
      <c r="G4212" s="1" t="s">
        <v>25</v>
      </c>
      <c r="H4212">
        <v>653382</v>
      </c>
      <c r="I4212">
        <v>203055</v>
      </c>
      <c r="J4212">
        <v>29290</v>
      </c>
      <c r="K4212">
        <v>21516</v>
      </c>
      <c r="L4212">
        <f>bbdd_Social_Media_Trends[[#This Row],[Likes]]+bbdd_Social_Media_Trends[[#This Row],[Shares]]+bbdd_Social_Media_Trends[[#This Row],[Comments]]</f>
        <v>253861</v>
      </c>
      <c r="M4212">
        <f>bbdd_Social_Media_Trends[[#This Row],[Interactions]]/bbdd_Social_Media_Trends[[#This Row],[Views]]</f>
        <v>0.38853381329758091</v>
      </c>
      <c r="N4212" s="1" t="s">
        <v>29</v>
      </c>
      <c r="O4212" s="4">
        <f t="shared" si="65"/>
        <v>0</v>
      </c>
    </row>
    <row r="4213" spans="1:15">
      <c r="A4213" s="1" t="s">
        <v>4253</v>
      </c>
      <c r="B4213" s="2">
        <v>45064</v>
      </c>
      <c r="C4213" s="13" t="str">
        <f>TEXT(bbdd_Social_Media_Trends[[#This Row],[Post_Date]],"aaaa-mm")</f>
        <v>2023-05</v>
      </c>
      <c r="D4213" s="1" t="s">
        <v>24</v>
      </c>
      <c r="E4213" s="1" t="s">
        <v>52</v>
      </c>
      <c r="F4213" s="1" t="s">
        <v>20</v>
      </c>
      <c r="G4213" s="1" t="s">
        <v>44</v>
      </c>
      <c r="H4213">
        <v>2445074</v>
      </c>
      <c r="I4213">
        <v>339219</v>
      </c>
      <c r="J4213">
        <v>42119</v>
      </c>
      <c r="K4213">
        <v>49060</v>
      </c>
      <c r="L4213">
        <f>bbdd_Social_Media_Trends[[#This Row],[Likes]]+bbdd_Social_Media_Trends[[#This Row],[Shares]]+bbdd_Social_Media_Trends[[#This Row],[Comments]]</f>
        <v>430398</v>
      </c>
      <c r="M4213">
        <f>bbdd_Social_Media_Trends[[#This Row],[Interactions]]/bbdd_Social_Media_Trends[[#This Row],[Views]]</f>
        <v>0.1760265742468326</v>
      </c>
      <c r="N4213" s="1" t="s">
        <v>16</v>
      </c>
      <c r="O4213" s="4">
        <f t="shared" si="65"/>
        <v>0</v>
      </c>
    </row>
    <row r="4214" spans="1:15">
      <c r="A4214" s="1" t="s">
        <v>4254</v>
      </c>
      <c r="B4214" s="2">
        <v>44930</v>
      </c>
      <c r="C4214" s="13" t="str">
        <f>TEXT(bbdd_Social_Media_Trends[[#This Row],[Post_Date]],"aaaa-mm")</f>
        <v>2023-01</v>
      </c>
      <c r="D4214" s="1" t="s">
        <v>12</v>
      </c>
      <c r="E4214" s="1" t="s">
        <v>52</v>
      </c>
      <c r="F4214" s="1" t="s">
        <v>41</v>
      </c>
      <c r="G4214" s="1" t="s">
        <v>37</v>
      </c>
      <c r="H4214">
        <v>3761056</v>
      </c>
      <c r="I4214">
        <v>2630</v>
      </c>
      <c r="J4214">
        <v>62256</v>
      </c>
      <c r="K4214">
        <v>44327</v>
      </c>
      <c r="L4214">
        <f>bbdd_Social_Media_Trends[[#This Row],[Likes]]+bbdd_Social_Media_Trends[[#This Row],[Shares]]+bbdd_Social_Media_Trends[[#This Row],[Comments]]</f>
        <v>109213</v>
      </c>
      <c r="M4214">
        <f>bbdd_Social_Media_Trends[[#This Row],[Interactions]]/bbdd_Social_Media_Trends[[#This Row],[Views]]</f>
        <v>2.9037855325738302E-2</v>
      </c>
      <c r="N4214" s="1" t="s">
        <v>16</v>
      </c>
      <c r="O4214" s="4">
        <f t="shared" si="65"/>
        <v>0</v>
      </c>
    </row>
    <row r="4215" spans="1:15">
      <c r="A4215" s="1" t="s">
        <v>4255</v>
      </c>
      <c r="B4215" s="2">
        <v>45198</v>
      </c>
      <c r="C4215" s="13" t="str">
        <f>TEXT(bbdd_Social_Media_Trends[[#This Row],[Post_Date]],"aaaa-mm")</f>
        <v>2023-09</v>
      </c>
      <c r="D4215" s="1" t="s">
        <v>12</v>
      </c>
      <c r="E4215" s="1" t="s">
        <v>46</v>
      </c>
      <c r="F4215" s="1" t="s">
        <v>36</v>
      </c>
      <c r="G4215" s="1" t="s">
        <v>60</v>
      </c>
      <c r="H4215">
        <v>4023508</v>
      </c>
      <c r="I4215">
        <v>424443</v>
      </c>
      <c r="J4215">
        <v>60005</v>
      </c>
      <c r="K4215">
        <v>29638</v>
      </c>
      <c r="L4215">
        <f>bbdd_Social_Media_Trends[[#This Row],[Likes]]+bbdd_Social_Media_Trends[[#This Row],[Shares]]+bbdd_Social_Media_Trends[[#This Row],[Comments]]</f>
        <v>514086</v>
      </c>
      <c r="M4215">
        <f>bbdd_Social_Media_Trends[[#This Row],[Interactions]]/bbdd_Social_Media_Trends[[#This Row],[Views]]</f>
        <v>0.12777059222946743</v>
      </c>
      <c r="N4215" s="1" t="s">
        <v>22</v>
      </c>
      <c r="O4215" s="4">
        <f t="shared" si="65"/>
        <v>0</v>
      </c>
    </row>
    <row r="4216" spans="1:15">
      <c r="A4216" s="1" t="s">
        <v>4256</v>
      </c>
      <c r="B4216" s="2">
        <v>45173</v>
      </c>
      <c r="C4216" s="13" t="str">
        <f>TEXT(bbdd_Social_Media_Trends[[#This Row],[Post_Date]],"aaaa-mm")</f>
        <v>2023-09</v>
      </c>
      <c r="D4216" s="1" t="s">
        <v>24</v>
      </c>
      <c r="E4216" s="1" t="s">
        <v>52</v>
      </c>
      <c r="F4216" s="1" t="s">
        <v>20</v>
      </c>
      <c r="G4216" s="1" t="s">
        <v>28</v>
      </c>
      <c r="H4216">
        <v>1393642</v>
      </c>
      <c r="I4216">
        <v>7098</v>
      </c>
      <c r="J4216">
        <v>15097</v>
      </c>
      <c r="K4216">
        <v>1221</v>
      </c>
      <c r="L4216">
        <f>bbdd_Social_Media_Trends[[#This Row],[Likes]]+bbdd_Social_Media_Trends[[#This Row],[Shares]]+bbdd_Social_Media_Trends[[#This Row],[Comments]]</f>
        <v>23416</v>
      </c>
      <c r="M4216">
        <f>bbdd_Social_Media_Trends[[#This Row],[Interactions]]/bbdd_Social_Media_Trends[[#This Row],[Views]]</f>
        <v>1.6802019456933704E-2</v>
      </c>
      <c r="N4216" s="1" t="s">
        <v>29</v>
      </c>
      <c r="O4216" s="4">
        <f t="shared" si="65"/>
        <v>0</v>
      </c>
    </row>
    <row r="4217" spans="1:15">
      <c r="A4217" s="1" t="s">
        <v>4257</v>
      </c>
      <c r="B4217" s="2">
        <v>45090</v>
      </c>
      <c r="C4217" s="13" t="str">
        <f>TEXT(bbdd_Social_Media_Trends[[#This Row],[Post_Date]],"aaaa-mm")</f>
        <v>2023-06</v>
      </c>
      <c r="D4217" s="1" t="s">
        <v>12</v>
      </c>
      <c r="E4217" s="1" t="s">
        <v>49</v>
      </c>
      <c r="F4217" s="1" t="s">
        <v>20</v>
      </c>
      <c r="G4217" s="1" t="s">
        <v>21</v>
      </c>
      <c r="H4217">
        <v>935563</v>
      </c>
      <c r="I4217">
        <v>150323</v>
      </c>
      <c r="J4217">
        <v>29577</v>
      </c>
      <c r="K4217">
        <v>19651</v>
      </c>
      <c r="L4217">
        <f>bbdd_Social_Media_Trends[[#This Row],[Likes]]+bbdd_Social_Media_Trends[[#This Row],[Shares]]+bbdd_Social_Media_Trends[[#This Row],[Comments]]</f>
        <v>199551</v>
      </c>
      <c r="M4217">
        <f>bbdd_Social_Media_Trends[[#This Row],[Interactions]]/bbdd_Social_Media_Trends[[#This Row],[Views]]</f>
        <v>0.21329509610790509</v>
      </c>
      <c r="N4217" s="1" t="s">
        <v>16</v>
      </c>
      <c r="O4217" s="4">
        <f t="shared" si="65"/>
        <v>0</v>
      </c>
    </row>
    <row r="4218" spans="1:15">
      <c r="A4218" s="1" t="s">
        <v>4258</v>
      </c>
      <c r="B4218" s="2">
        <v>45074</v>
      </c>
      <c r="C4218" s="13" t="str">
        <f>TEXT(bbdd_Social_Media_Trends[[#This Row],[Post_Date]],"aaaa-mm")</f>
        <v>2023-05</v>
      </c>
      <c r="D4218" s="1" t="s">
        <v>18</v>
      </c>
      <c r="E4218" s="1" t="s">
        <v>35</v>
      </c>
      <c r="F4218" s="1" t="s">
        <v>41</v>
      </c>
      <c r="G4218" s="1" t="s">
        <v>37</v>
      </c>
      <c r="H4218">
        <v>4546474</v>
      </c>
      <c r="I4218">
        <v>429394</v>
      </c>
      <c r="J4218">
        <v>68164</v>
      </c>
      <c r="K4218">
        <v>14640</v>
      </c>
      <c r="L4218">
        <f>bbdd_Social_Media_Trends[[#This Row],[Likes]]+bbdd_Social_Media_Trends[[#This Row],[Shares]]+bbdd_Social_Media_Trends[[#This Row],[Comments]]</f>
        <v>512198</v>
      </c>
      <c r="M4218">
        <f>bbdd_Social_Media_Trends[[#This Row],[Interactions]]/bbdd_Social_Media_Trends[[#This Row],[Views]]</f>
        <v>0.1126582929980464</v>
      </c>
      <c r="N4218" s="1" t="s">
        <v>29</v>
      </c>
      <c r="O4218" s="4">
        <f t="shared" si="65"/>
        <v>0</v>
      </c>
    </row>
    <row r="4219" spans="1:15">
      <c r="A4219" s="1" t="s">
        <v>4259</v>
      </c>
      <c r="B4219" s="2">
        <v>44955</v>
      </c>
      <c r="C4219" s="13" t="str">
        <f>TEXT(bbdd_Social_Media_Trends[[#This Row],[Post_Date]],"aaaa-mm")</f>
        <v>2023-01</v>
      </c>
      <c r="D4219" s="1" t="s">
        <v>18</v>
      </c>
      <c r="E4219" s="1" t="s">
        <v>57</v>
      </c>
      <c r="F4219" s="1" t="s">
        <v>32</v>
      </c>
      <c r="G4219" s="1" t="s">
        <v>37</v>
      </c>
      <c r="H4219">
        <v>4498429</v>
      </c>
      <c r="I4219">
        <v>435775</v>
      </c>
      <c r="J4219">
        <v>48777</v>
      </c>
      <c r="K4219">
        <v>14555</v>
      </c>
      <c r="L4219">
        <f>bbdd_Social_Media_Trends[[#This Row],[Likes]]+bbdd_Social_Media_Trends[[#This Row],[Shares]]+bbdd_Social_Media_Trends[[#This Row],[Comments]]</f>
        <v>499107</v>
      </c>
      <c r="M4219">
        <f>bbdd_Social_Media_Trends[[#This Row],[Interactions]]/bbdd_Social_Media_Trends[[#This Row],[Views]]</f>
        <v>0.11095140103356083</v>
      </c>
      <c r="N4219" s="1" t="s">
        <v>29</v>
      </c>
      <c r="O4219" s="4">
        <f t="shared" si="65"/>
        <v>0</v>
      </c>
    </row>
    <row r="4220" spans="1:15">
      <c r="A4220" s="1" t="s">
        <v>4260</v>
      </c>
      <c r="B4220" s="2">
        <v>45284</v>
      </c>
      <c r="C4220" s="13" t="str">
        <f>TEXT(bbdd_Social_Media_Trends[[#This Row],[Post_Date]],"aaaa-mm")</f>
        <v>2023-12</v>
      </c>
      <c r="D4220" s="1" t="s">
        <v>24</v>
      </c>
      <c r="E4220" s="1" t="s">
        <v>59</v>
      </c>
      <c r="F4220" s="1" t="s">
        <v>41</v>
      </c>
      <c r="G4220" s="1" t="s">
        <v>25</v>
      </c>
      <c r="H4220">
        <v>380026</v>
      </c>
      <c r="I4220">
        <v>214887</v>
      </c>
      <c r="J4220">
        <v>36187</v>
      </c>
      <c r="K4220">
        <v>17636</v>
      </c>
      <c r="L4220">
        <f>bbdd_Social_Media_Trends[[#This Row],[Likes]]+bbdd_Social_Media_Trends[[#This Row],[Shares]]+bbdd_Social_Media_Trends[[#This Row],[Comments]]</f>
        <v>268710</v>
      </c>
      <c r="M4220">
        <f>bbdd_Social_Media_Trends[[#This Row],[Interactions]]/bbdd_Social_Media_Trends[[#This Row],[Views]]</f>
        <v>0.70708319957055565</v>
      </c>
      <c r="N4220" s="1" t="s">
        <v>16</v>
      </c>
      <c r="O4220" s="4">
        <f t="shared" si="65"/>
        <v>0</v>
      </c>
    </row>
    <row r="4221" spans="1:15">
      <c r="A4221" s="1" t="s">
        <v>4261</v>
      </c>
      <c r="B4221" s="2">
        <v>44910</v>
      </c>
      <c r="C4221" s="13" t="str">
        <f>TEXT(bbdd_Social_Media_Trends[[#This Row],[Post_Date]],"aaaa-mm")</f>
        <v>2022-12</v>
      </c>
      <c r="D4221" s="1" t="s">
        <v>12</v>
      </c>
      <c r="E4221" s="1" t="s">
        <v>57</v>
      </c>
      <c r="F4221" s="1" t="s">
        <v>14</v>
      </c>
      <c r="G4221" s="1" t="s">
        <v>25</v>
      </c>
      <c r="H4221">
        <v>3545322</v>
      </c>
      <c r="I4221">
        <v>276967</v>
      </c>
      <c r="J4221">
        <v>4261</v>
      </c>
      <c r="K4221">
        <v>27752</v>
      </c>
      <c r="L4221">
        <f>bbdd_Social_Media_Trends[[#This Row],[Likes]]+bbdd_Social_Media_Trends[[#This Row],[Shares]]+bbdd_Social_Media_Trends[[#This Row],[Comments]]</f>
        <v>308980</v>
      </c>
      <c r="M4221">
        <f>bbdd_Social_Media_Trends[[#This Row],[Interactions]]/bbdd_Social_Media_Trends[[#This Row],[Views]]</f>
        <v>8.7151463252139016E-2</v>
      </c>
      <c r="N4221" s="1" t="s">
        <v>29</v>
      </c>
      <c r="O4221" s="4">
        <f t="shared" si="65"/>
        <v>0</v>
      </c>
    </row>
    <row r="4222" spans="1:15">
      <c r="A4222" s="1" t="s">
        <v>4262</v>
      </c>
      <c r="B4222" s="2">
        <v>44784</v>
      </c>
      <c r="C4222" s="13" t="str">
        <f>TEXT(bbdd_Social_Media_Trends[[#This Row],[Post_Date]],"aaaa-mm")</f>
        <v>2022-08</v>
      </c>
      <c r="D4222" s="1" t="s">
        <v>12</v>
      </c>
      <c r="E4222" s="1" t="s">
        <v>35</v>
      </c>
      <c r="F4222" s="1" t="s">
        <v>47</v>
      </c>
      <c r="G4222" s="1" t="s">
        <v>25</v>
      </c>
      <c r="H4222">
        <v>4228221</v>
      </c>
      <c r="I4222">
        <v>421606</v>
      </c>
      <c r="J4222">
        <v>4145</v>
      </c>
      <c r="K4222">
        <v>12960</v>
      </c>
      <c r="L4222">
        <f>bbdd_Social_Media_Trends[[#This Row],[Likes]]+bbdd_Social_Media_Trends[[#This Row],[Shares]]+bbdd_Social_Media_Trends[[#This Row],[Comments]]</f>
        <v>438711</v>
      </c>
      <c r="M4222">
        <f>bbdd_Social_Media_Trends[[#This Row],[Interactions]]/bbdd_Social_Media_Trends[[#This Row],[Views]]</f>
        <v>0.1037578215519009</v>
      </c>
      <c r="N4222" s="1" t="s">
        <v>22</v>
      </c>
      <c r="O4222" s="4">
        <f t="shared" si="65"/>
        <v>0</v>
      </c>
    </row>
    <row r="4223" spans="1:15">
      <c r="A4223" s="1" t="s">
        <v>4263</v>
      </c>
      <c r="B4223" s="2">
        <v>45175</v>
      </c>
      <c r="C4223" s="13" t="str">
        <f>TEXT(bbdd_Social_Media_Trends[[#This Row],[Post_Date]],"aaaa-mm")</f>
        <v>2023-09</v>
      </c>
      <c r="D4223" s="1" t="s">
        <v>27</v>
      </c>
      <c r="E4223" s="1" t="s">
        <v>46</v>
      </c>
      <c r="F4223" s="1" t="s">
        <v>41</v>
      </c>
      <c r="G4223" s="1" t="s">
        <v>50</v>
      </c>
      <c r="H4223">
        <v>2421039</v>
      </c>
      <c r="I4223">
        <v>255993</v>
      </c>
      <c r="J4223">
        <v>48735</v>
      </c>
      <c r="K4223">
        <v>38037</v>
      </c>
      <c r="L4223">
        <f>bbdd_Social_Media_Trends[[#This Row],[Likes]]+bbdd_Social_Media_Trends[[#This Row],[Shares]]+bbdd_Social_Media_Trends[[#This Row],[Comments]]</f>
        <v>342765</v>
      </c>
      <c r="M4223">
        <f>bbdd_Social_Media_Trends[[#This Row],[Interactions]]/bbdd_Social_Media_Trends[[#This Row],[Views]]</f>
        <v>0.14157764496978364</v>
      </c>
      <c r="N4223" s="1" t="s">
        <v>22</v>
      </c>
      <c r="O4223" s="4">
        <f t="shared" si="65"/>
        <v>0</v>
      </c>
    </row>
    <row r="4224" spans="1:15">
      <c r="A4224" s="1" t="s">
        <v>4264</v>
      </c>
      <c r="B4224" s="2">
        <v>45246</v>
      </c>
      <c r="C4224" s="13" t="str">
        <f>TEXT(bbdd_Social_Media_Trends[[#This Row],[Post_Date]],"aaaa-mm")</f>
        <v>2023-11</v>
      </c>
      <c r="D4224" s="1" t="s">
        <v>18</v>
      </c>
      <c r="E4224" s="1" t="s">
        <v>13</v>
      </c>
      <c r="F4224" s="1" t="s">
        <v>36</v>
      </c>
      <c r="G4224" s="1" t="s">
        <v>21</v>
      </c>
      <c r="H4224">
        <v>3278174</v>
      </c>
      <c r="I4224">
        <v>102658</v>
      </c>
      <c r="J4224">
        <v>57093</v>
      </c>
      <c r="K4224">
        <v>39631</v>
      </c>
      <c r="L4224">
        <f>bbdd_Social_Media_Trends[[#This Row],[Likes]]+bbdd_Social_Media_Trends[[#This Row],[Shares]]+bbdd_Social_Media_Trends[[#This Row],[Comments]]</f>
        <v>199382</v>
      </c>
      <c r="M4224">
        <f>bbdd_Social_Media_Trends[[#This Row],[Interactions]]/bbdd_Social_Media_Trends[[#This Row],[Views]]</f>
        <v>6.0821054648105929E-2</v>
      </c>
      <c r="N4224" s="1" t="s">
        <v>29</v>
      </c>
      <c r="O4224" s="4">
        <f t="shared" si="65"/>
        <v>0</v>
      </c>
    </row>
    <row r="4225" spans="1:15">
      <c r="A4225" s="1" t="s">
        <v>4265</v>
      </c>
      <c r="B4225" s="2">
        <v>45121</v>
      </c>
      <c r="C4225" s="13" t="str">
        <f>TEXT(bbdd_Social_Media_Trends[[#This Row],[Post_Date]],"aaaa-mm")</f>
        <v>2023-07</v>
      </c>
      <c r="D4225" s="1" t="s">
        <v>18</v>
      </c>
      <c r="E4225" s="1" t="s">
        <v>31</v>
      </c>
      <c r="F4225" s="1" t="s">
        <v>41</v>
      </c>
      <c r="G4225" s="1" t="s">
        <v>15</v>
      </c>
      <c r="H4225">
        <v>783572</v>
      </c>
      <c r="I4225">
        <v>139704</v>
      </c>
      <c r="J4225">
        <v>19042</v>
      </c>
      <c r="K4225">
        <v>38146</v>
      </c>
      <c r="L4225">
        <f>bbdd_Social_Media_Trends[[#This Row],[Likes]]+bbdd_Social_Media_Trends[[#This Row],[Shares]]+bbdd_Social_Media_Trends[[#This Row],[Comments]]</f>
        <v>196892</v>
      </c>
      <c r="M4225">
        <f>bbdd_Social_Media_Trends[[#This Row],[Interactions]]/bbdd_Social_Media_Trends[[#This Row],[Views]]</f>
        <v>0.25127493070196483</v>
      </c>
      <c r="N4225" s="1" t="s">
        <v>22</v>
      </c>
      <c r="O4225" s="4">
        <f t="shared" si="65"/>
        <v>0</v>
      </c>
    </row>
    <row r="4226" spans="1:15">
      <c r="A4226" s="1" t="s">
        <v>4266</v>
      </c>
      <c r="B4226" s="2">
        <v>44684</v>
      </c>
      <c r="C4226" s="13" t="str">
        <f>TEXT(bbdd_Social_Media_Trends[[#This Row],[Post_Date]],"aaaa-mm")</f>
        <v>2022-05</v>
      </c>
      <c r="D4226" s="1" t="s">
        <v>12</v>
      </c>
      <c r="E4226" s="1" t="s">
        <v>39</v>
      </c>
      <c r="F4226" s="1" t="s">
        <v>20</v>
      </c>
      <c r="G4226" s="1" t="s">
        <v>37</v>
      </c>
      <c r="H4226">
        <v>305543</v>
      </c>
      <c r="I4226">
        <v>409163</v>
      </c>
      <c r="J4226">
        <v>48642</v>
      </c>
      <c r="K4226">
        <v>44973</v>
      </c>
      <c r="L4226">
        <f>bbdd_Social_Media_Trends[[#This Row],[Likes]]+bbdd_Social_Media_Trends[[#This Row],[Shares]]+bbdd_Social_Media_Trends[[#This Row],[Comments]]</f>
        <v>502778</v>
      </c>
      <c r="M4226">
        <f>bbdd_Social_Media_Trends[[#This Row],[Interactions]]/bbdd_Social_Media_Trends[[#This Row],[Views]]</f>
        <v>1.6455228887587017</v>
      </c>
      <c r="N4226" s="1" t="s">
        <v>16</v>
      </c>
      <c r="O4226" s="4">
        <f t="shared" ref="O4226:O4289" si="66">IF(ISERROR(VLOOKUP(A4226,A4227:A9224,1,FALSE)),0, 1)</f>
        <v>0</v>
      </c>
    </row>
    <row r="4227" spans="1:15">
      <c r="A4227" s="1" t="s">
        <v>4267</v>
      </c>
      <c r="B4227" s="2">
        <v>45265</v>
      </c>
      <c r="C4227" s="13" t="str">
        <f>TEXT(bbdd_Social_Media_Trends[[#This Row],[Post_Date]],"aaaa-mm")</f>
        <v>2023-12</v>
      </c>
      <c r="D4227" s="1" t="s">
        <v>24</v>
      </c>
      <c r="E4227" s="1" t="s">
        <v>52</v>
      </c>
      <c r="F4227" s="1" t="s">
        <v>20</v>
      </c>
      <c r="G4227" s="1" t="s">
        <v>21</v>
      </c>
      <c r="H4227">
        <v>328897</v>
      </c>
      <c r="I4227">
        <v>147381</v>
      </c>
      <c r="J4227">
        <v>42373</v>
      </c>
      <c r="K4227">
        <v>23817</v>
      </c>
      <c r="L4227">
        <f>bbdd_Social_Media_Trends[[#This Row],[Likes]]+bbdd_Social_Media_Trends[[#This Row],[Shares]]+bbdd_Social_Media_Trends[[#This Row],[Comments]]</f>
        <v>213571</v>
      </c>
      <c r="M4227">
        <f>bbdd_Social_Media_Trends[[#This Row],[Interactions]]/bbdd_Social_Media_Trends[[#This Row],[Views]]</f>
        <v>0.64935526927883203</v>
      </c>
      <c r="N4227" s="1" t="s">
        <v>22</v>
      </c>
      <c r="O4227" s="4">
        <f t="shared" si="66"/>
        <v>0</v>
      </c>
    </row>
    <row r="4228" spans="1:15">
      <c r="A4228" s="1" t="s">
        <v>4268</v>
      </c>
      <c r="B4228" s="2">
        <v>44960</v>
      </c>
      <c r="C4228" s="13" t="str">
        <f>TEXT(bbdd_Social_Media_Trends[[#This Row],[Post_Date]],"aaaa-mm")</f>
        <v>2023-02</v>
      </c>
      <c r="D4228" s="1" t="s">
        <v>24</v>
      </c>
      <c r="E4228" s="1" t="s">
        <v>13</v>
      </c>
      <c r="F4228" s="1" t="s">
        <v>20</v>
      </c>
      <c r="G4228" s="1" t="s">
        <v>50</v>
      </c>
      <c r="H4228">
        <v>4876711</v>
      </c>
      <c r="I4228">
        <v>213421</v>
      </c>
      <c r="J4228">
        <v>13563</v>
      </c>
      <c r="K4228">
        <v>48777</v>
      </c>
      <c r="L4228">
        <f>bbdd_Social_Media_Trends[[#This Row],[Likes]]+bbdd_Social_Media_Trends[[#This Row],[Shares]]+bbdd_Social_Media_Trends[[#This Row],[Comments]]</f>
        <v>275761</v>
      </c>
      <c r="M4228">
        <f>bbdd_Social_Media_Trends[[#This Row],[Interactions]]/bbdd_Social_Media_Trends[[#This Row],[Views]]</f>
        <v>5.6546512598347531E-2</v>
      </c>
      <c r="N4228" s="1" t="s">
        <v>29</v>
      </c>
      <c r="O4228" s="4">
        <f t="shared" si="66"/>
        <v>0</v>
      </c>
    </row>
    <row r="4229" spans="1:15">
      <c r="A4229" s="1" t="s">
        <v>4269</v>
      </c>
      <c r="B4229" s="2">
        <v>45002</v>
      </c>
      <c r="C4229" s="13" t="str">
        <f>TEXT(bbdd_Social_Media_Trends[[#This Row],[Post_Date]],"aaaa-mm")</f>
        <v>2023-03</v>
      </c>
      <c r="D4229" s="1" t="s">
        <v>24</v>
      </c>
      <c r="E4229" s="1" t="s">
        <v>49</v>
      </c>
      <c r="F4229" s="1" t="s">
        <v>36</v>
      </c>
      <c r="G4229" s="1" t="s">
        <v>60</v>
      </c>
      <c r="H4229">
        <v>1003601</v>
      </c>
      <c r="I4229">
        <v>488570</v>
      </c>
      <c r="J4229">
        <v>58252</v>
      </c>
      <c r="K4229">
        <v>33282</v>
      </c>
      <c r="L4229">
        <f>bbdd_Social_Media_Trends[[#This Row],[Likes]]+bbdd_Social_Media_Trends[[#This Row],[Shares]]+bbdd_Social_Media_Trends[[#This Row],[Comments]]</f>
        <v>580104</v>
      </c>
      <c r="M4229">
        <f>bbdd_Social_Media_Trends[[#This Row],[Interactions]]/bbdd_Social_Media_Trends[[#This Row],[Views]]</f>
        <v>0.57802254083046944</v>
      </c>
      <c r="N4229" s="1" t="s">
        <v>16</v>
      </c>
      <c r="O4229" s="4">
        <f t="shared" si="66"/>
        <v>0</v>
      </c>
    </row>
    <row r="4230" spans="1:15">
      <c r="A4230" s="1" t="s">
        <v>4270</v>
      </c>
      <c r="B4230" s="2">
        <v>44661</v>
      </c>
      <c r="C4230" s="13" t="str">
        <f>TEXT(bbdd_Social_Media_Trends[[#This Row],[Post_Date]],"aaaa-mm")</f>
        <v>2022-04</v>
      </c>
      <c r="D4230" s="1" t="s">
        <v>12</v>
      </c>
      <c r="E4230" s="1" t="s">
        <v>19</v>
      </c>
      <c r="F4230" s="1" t="s">
        <v>20</v>
      </c>
      <c r="G4230" s="1" t="s">
        <v>15</v>
      </c>
      <c r="H4230">
        <v>4854055</v>
      </c>
      <c r="I4230">
        <v>197367</v>
      </c>
      <c r="J4230">
        <v>55292</v>
      </c>
      <c r="K4230">
        <v>48663</v>
      </c>
      <c r="L4230">
        <f>bbdd_Social_Media_Trends[[#This Row],[Likes]]+bbdd_Social_Media_Trends[[#This Row],[Shares]]+bbdd_Social_Media_Trends[[#This Row],[Comments]]</f>
        <v>301322</v>
      </c>
      <c r="M4230">
        <f>bbdd_Social_Media_Trends[[#This Row],[Interactions]]/bbdd_Social_Media_Trends[[#This Row],[Views]]</f>
        <v>6.207634647732669E-2</v>
      </c>
      <c r="N4230" s="1" t="s">
        <v>29</v>
      </c>
      <c r="O4230" s="4">
        <f t="shared" si="66"/>
        <v>0</v>
      </c>
    </row>
    <row r="4231" spans="1:15">
      <c r="A4231" s="1" t="s">
        <v>4271</v>
      </c>
      <c r="B4231" s="2">
        <v>45115</v>
      </c>
      <c r="C4231" s="13" t="str">
        <f>TEXT(bbdd_Social_Media_Trends[[#This Row],[Post_Date]],"aaaa-mm")</f>
        <v>2023-07</v>
      </c>
      <c r="D4231" s="1" t="s">
        <v>27</v>
      </c>
      <c r="E4231" s="1" t="s">
        <v>59</v>
      </c>
      <c r="F4231" s="1" t="s">
        <v>47</v>
      </c>
      <c r="G4231" s="1" t="s">
        <v>60</v>
      </c>
      <c r="H4231">
        <v>4413548</v>
      </c>
      <c r="I4231">
        <v>101503</v>
      </c>
      <c r="J4231">
        <v>91427</v>
      </c>
      <c r="K4231">
        <v>35256</v>
      </c>
      <c r="L4231">
        <f>bbdd_Social_Media_Trends[[#This Row],[Likes]]+bbdd_Social_Media_Trends[[#This Row],[Shares]]+bbdd_Social_Media_Trends[[#This Row],[Comments]]</f>
        <v>228186</v>
      </c>
      <c r="M4231">
        <f>bbdd_Social_Media_Trends[[#This Row],[Interactions]]/bbdd_Social_Media_Trends[[#This Row],[Views]]</f>
        <v>5.1701261660686594E-2</v>
      </c>
      <c r="N4231" s="1" t="s">
        <v>16</v>
      </c>
      <c r="O4231" s="4">
        <f t="shared" si="66"/>
        <v>0</v>
      </c>
    </row>
    <row r="4232" spans="1:15">
      <c r="A4232" s="1" t="s">
        <v>4272</v>
      </c>
      <c r="B4232" s="2">
        <v>44667</v>
      </c>
      <c r="C4232" s="13" t="str">
        <f>TEXT(bbdd_Social_Media_Trends[[#This Row],[Post_Date]],"aaaa-mm")</f>
        <v>2022-04</v>
      </c>
      <c r="D4232" s="1" t="s">
        <v>12</v>
      </c>
      <c r="E4232" s="1" t="s">
        <v>46</v>
      </c>
      <c r="F4232" s="1" t="s">
        <v>14</v>
      </c>
      <c r="G4232" s="1" t="s">
        <v>44</v>
      </c>
      <c r="H4232">
        <v>3019969</v>
      </c>
      <c r="I4232">
        <v>170993</v>
      </c>
      <c r="J4232">
        <v>43023</v>
      </c>
      <c r="K4232">
        <v>31600</v>
      </c>
      <c r="L4232">
        <f>bbdd_Social_Media_Trends[[#This Row],[Likes]]+bbdd_Social_Media_Trends[[#This Row],[Shares]]+bbdd_Social_Media_Trends[[#This Row],[Comments]]</f>
        <v>245616</v>
      </c>
      <c r="M4232">
        <f>bbdd_Social_Media_Trends[[#This Row],[Interactions]]/bbdd_Social_Media_Trends[[#This Row],[Views]]</f>
        <v>8.1330636175404453E-2</v>
      </c>
      <c r="N4232" s="1" t="s">
        <v>29</v>
      </c>
      <c r="O4232" s="4">
        <f t="shared" si="66"/>
        <v>0</v>
      </c>
    </row>
    <row r="4233" spans="1:15">
      <c r="A4233" s="1" t="s">
        <v>4273</v>
      </c>
      <c r="B4233" s="2">
        <v>44985</v>
      </c>
      <c r="C4233" s="13" t="str">
        <f>TEXT(bbdd_Social_Media_Trends[[#This Row],[Post_Date]],"aaaa-mm")</f>
        <v>2023-02</v>
      </c>
      <c r="D4233" s="1" t="s">
        <v>18</v>
      </c>
      <c r="E4233" s="1" t="s">
        <v>46</v>
      </c>
      <c r="F4233" s="1" t="s">
        <v>20</v>
      </c>
      <c r="G4233" s="1" t="s">
        <v>15</v>
      </c>
      <c r="H4233">
        <v>1087231</v>
      </c>
      <c r="I4233">
        <v>106848</v>
      </c>
      <c r="J4233">
        <v>43977</v>
      </c>
      <c r="K4233">
        <v>28368</v>
      </c>
      <c r="L4233">
        <f>bbdd_Social_Media_Trends[[#This Row],[Likes]]+bbdd_Social_Media_Trends[[#This Row],[Shares]]+bbdd_Social_Media_Trends[[#This Row],[Comments]]</f>
        <v>179193</v>
      </c>
      <c r="M4233">
        <f>bbdd_Social_Media_Trends[[#This Row],[Interactions]]/bbdd_Social_Media_Trends[[#This Row],[Views]]</f>
        <v>0.16481594067865982</v>
      </c>
      <c r="N4233" s="1" t="s">
        <v>29</v>
      </c>
      <c r="O4233" s="4">
        <f t="shared" si="66"/>
        <v>0</v>
      </c>
    </row>
    <row r="4234" spans="1:15">
      <c r="A4234" s="1" t="s">
        <v>4274</v>
      </c>
      <c r="B4234" s="2">
        <v>45176</v>
      </c>
      <c r="C4234" s="13" t="str">
        <f>TEXT(bbdd_Social_Media_Trends[[#This Row],[Post_Date]],"aaaa-mm")</f>
        <v>2023-09</v>
      </c>
      <c r="D4234" s="1" t="s">
        <v>12</v>
      </c>
      <c r="E4234" s="1" t="s">
        <v>59</v>
      </c>
      <c r="F4234" s="1" t="s">
        <v>20</v>
      </c>
      <c r="G4234" s="1" t="s">
        <v>50</v>
      </c>
      <c r="H4234">
        <v>3901334</v>
      </c>
      <c r="I4234">
        <v>463445</v>
      </c>
      <c r="J4234">
        <v>48617</v>
      </c>
      <c r="K4234">
        <v>36800</v>
      </c>
      <c r="L4234">
        <f>bbdd_Social_Media_Trends[[#This Row],[Likes]]+bbdd_Social_Media_Trends[[#This Row],[Shares]]+bbdd_Social_Media_Trends[[#This Row],[Comments]]</f>
        <v>548862</v>
      </c>
      <c r="M4234">
        <f>bbdd_Social_Media_Trends[[#This Row],[Interactions]]/bbdd_Social_Media_Trends[[#This Row],[Views]]</f>
        <v>0.14068572442144148</v>
      </c>
      <c r="N4234" s="1" t="s">
        <v>29</v>
      </c>
      <c r="O4234" s="4">
        <f t="shared" si="66"/>
        <v>0</v>
      </c>
    </row>
    <row r="4235" spans="1:15">
      <c r="A4235" s="1" t="s">
        <v>4275</v>
      </c>
      <c r="B4235" s="2">
        <v>44765</v>
      </c>
      <c r="C4235" s="13" t="str">
        <f>TEXT(bbdd_Social_Media_Trends[[#This Row],[Post_Date]],"aaaa-mm")</f>
        <v>2022-07</v>
      </c>
      <c r="D4235" s="1" t="s">
        <v>12</v>
      </c>
      <c r="E4235" s="1" t="s">
        <v>19</v>
      </c>
      <c r="F4235" s="1" t="s">
        <v>41</v>
      </c>
      <c r="G4235" s="1" t="s">
        <v>37</v>
      </c>
      <c r="H4235">
        <v>851907</v>
      </c>
      <c r="I4235">
        <v>359024</v>
      </c>
      <c r="J4235">
        <v>69682</v>
      </c>
      <c r="K4235">
        <v>12915</v>
      </c>
      <c r="L4235">
        <f>bbdd_Social_Media_Trends[[#This Row],[Likes]]+bbdd_Social_Media_Trends[[#This Row],[Shares]]+bbdd_Social_Media_Trends[[#This Row],[Comments]]</f>
        <v>441621</v>
      </c>
      <c r="M4235">
        <f>bbdd_Social_Media_Trends[[#This Row],[Interactions]]/bbdd_Social_Media_Trends[[#This Row],[Views]]</f>
        <v>0.51839109198539279</v>
      </c>
      <c r="N4235" s="1" t="s">
        <v>22</v>
      </c>
      <c r="O4235" s="4">
        <f t="shared" si="66"/>
        <v>0</v>
      </c>
    </row>
    <row r="4236" spans="1:15">
      <c r="A4236" s="1" t="s">
        <v>4276</v>
      </c>
      <c r="B4236" s="2">
        <v>44745</v>
      </c>
      <c r="C4236" s="13" t="str">
        <f>TEXT(bbdd_Social_Media_Trends[[#This Row],[Post_Date]],"aaaa-mm")</f>
        <v>2022-07</v>
      </c>
      <c r="D4236" s="1" t="s">
        <v>24</v>
      </c>
      <c r="E4236" s="1" t="s">
        <v>35</v>
      </c>
      <c r="F4236" s="1" t="s">
        <v>20</v>
      </c>
      <c r="G4236" s="1" t="s">
        <v>50</v>
      </c>
      <c r="H4236">
        <v>83320</v>
      </c>
      <c r="I4236">
        <v>149819</v>
      </c>
      <c r="J4236">
        <v>3019</v>
      </c>
      <c r="K4236">
        <v>10228</v>
      </c>
      <c r="L4236">
        <f>bbdd_Social_Media_Trends[[#This Row],[Likes]]+bbdd_Social_Media_Trends[[#This Row],[Shares]]+bbdd_Social_Media_Trends[[#This Row],[Comments]]</f>
        <v>163066</v>
      </c>
      <c r="M4236">
        <f>bbdd_Social_Media_Trends[[#This Row],[Interactions]]/bbdd_Social_Media_Trends[[#This Row],[Views]]</f>
        <v>1.9571051368218915</v>
      </c>
      <c r="N4236" s="1" t="s">
        <v>29</v>
      </c>
      <c r="O4236" s="4">
        <f t="shared" si="66"/>
        <v>0</v>
      </c>
    </row>
    <row r="4237" spans="1:15">
      <c r="A4237" s="1" t="s">
        <v>4277</v>
      </c>
      <c r="B4237" s="2">
        <v>45113</v>
      </c>
      <c r="C4237" s="13" t="str">
        <f>TEXT(bbdd_Social_Media_Trends[[#This Row],[Post_Date]],"aaaa-mm")</f>
        <v>2023-07</v>
      </c>
      <c r="D4237" s="1" t="s">
        <v>27</v>
      </c>
      <c r="E4237" s="1" t="s">
        <v>59</v>
      </c>
      <c r="F4237" s="1" t="s">
        <v>14</v>
      </c>
      <c r="G4237" s="1" t="s">
        <v>15</v>
      </c>
      <c r="H4237">
        <v>854031</v>
      </c>
      <c r="I4237">
        <v>148948</v>
      </c>
      <c r="J4237">
        <v>73678</v>
      </c>
      <c r="K4237">
        <v>39332</v>
      </c>
      <c r="L4237">
        <f>bbdd_Social_Media_Trends[[#This Row],[Likes]]+bbdd_Social_Media_Trends[[#This Row],[Shares]]+bbdd_Social_Media_Trends[[#This Row],[Comments]]</f>
        <v>261958</v>
      </c>
      <c r="M4237">
        <f>bbdd_Social_Media_Trends[[#This Row],[Interactions]]/bbdd_Social_Media_Trends[[#This Row],[Views]]</f>
        <v>0.30673125448607835</v>
      </c>
      <c r="N4237" s="1" t="s">
        <v>29</v>
      </c>
      <c r="O4237" s="4">
        <f t="shared" si="66"/>
        <v>0</v>
      </c>
    </row>
    <row r="4238" spans="1:15">
      <c r="A4238" s="1" t="s">
        <v>4278</v>
      </c>
      <c r="B4238" s="2">
        <v>44968</v>
      </c>
      <c r="C4238" s="13" t="str">
        <f>TEXT(bbdd_Social_Media_Trends[[#This Row],[Post_Date]],"aaaa-mm")</f>
        <v>2023-02</v>
      </c>
      <c r="D4238" s="1" t="s">
        <v>18</v>
      </c>
      <c r="E4238" s="1" t="s">
        <v>31</v>
      </c>
      <c r="F4238" s="1" t="s">
        <v>14</v>
      </c>
      <c r="G4238" s="1" t="s">
        <v>25</v>
      </c>
      <c r="H4238">
        <v>1293217</v>
      </c>
      <c r="I4238">
        <v>213794</v>
      </c>
      <c r="J4238">
        <v>46740</v>
      </c>
      <c r="K4238">
        <v>33829</v>
      </c>
      <c r="L4238">
        <f>bbdd_Social_Media_Trends[[#This Row],[Likes]]+bbdd_Social_Media_Trends[[#This Row],[Shares]]+bbdd_Social_Media_Trends[[#This Row],[Comments]]</f>
        <v>294363</v>
      </c>
      <c r="M4238">
        <f>bbdd_Social_Media_Trends[[#This Row],[Interactions]]/bbdd_Social_Media_Trends[[#This Row],[Views]]</f>
        <v>0.22762073186479917</v>
      </c>
      <c r="N4238" s="1" t="s">
        <v>22</v>
      </c>
      <c r="O4238" s="4">
        <f t="shared" si="66"/>
        <v>0</v>
      </c>
    </row>
    <row r="4239" spans="1:15">
      <c r="A4239" s="1" t="s">
        <v>4279</v>
      </c>
      <c r="B4239" s="2">
        <v>44728</v>
      </c>
      <c r="C4239" s="13" t="str">
        <f>TEXT(bbdd_Social_Media_Trends[[#This Row],[Post_Date]],"aaaa-mm")</f>
        <v>2022-06</v>
      </c>
      <c r="D4239" s="1" t="s">
        <v>24</v>
      </c>
      <c r="E4239" s="1" t="s">
        <v>19</v>
      </c>
      <c r="F4239" s="1" t="s">
        <v>20</v>
      </c>
      <c r="G4239" s="1" t="s">
        <v>60</v>
      </c>
      <c r="H4239">
        <v>1071793</v>
      </c>
      <c r="I4239">
        <v>82545</v>
      </c>
      <c r="J4239">
        <v>28397</v>
      </c>
      <c r="K4239">
        <v>25073</v>
      </c>
      <c r="L4239">
        <f>bbdd_Social_Media_Trends[[#This Row],[Likes]]+bbdd_Social_Media_Trends[[#This Row],[Shares]]+bbdd_Social_Media_Trends[[#This Row],[Comments]]</f>
        <v>136015</v>
      </c>
      <c r="M4239">
        <f>bbdd_Social_Media_Trends[[#This Row],[Interactions]]/bbdd_Social_Media_Trends[[#This Row],[Views]]</f>
        <v>0.12690416899531906</v>
      </c>
      <c r="N4239" s="1" t="s">
        <v>29</v>
      </c>
      <c r="O4239" s="4">
        <f t="shared" si="66"/>
        <v>0</v>
      </c>
    </row>
    <row r="4240" spans="1:15">
      <c r="A4240" s="1" t="s">
        <v>4280</v>
      </c>
      <c r="B4240" s="2">
        <v>45213</v>
      </c>
      <c r="C4240" s="13" t="str">
        <f>TEXT(bbdd_Social_Media_Trends[[#This Row],[Post_Date]],"aaaa-mm")</f>
        <v>2023-10</v>
      </c>
      <c r="D4240" s="1" t="s">
        <v>18</v>
      </c>
      <c r="E4240" s="1" t="s">
        <v>49</v>
      </c>
      <c r="F4240" s="1" t="s">
        <v>20</v>
      </c>
      <c r="G4240" s="1" t="s">
        <v>21</v>
      </c>
      <c r="H4240">
        <v>1575723</v>
      </c>
      <c r="I4240">
        <v>253050</v>
      </c>
      <c r="J4240">
        <v>16141</v>
      </c>
      <c r="K4240">
        <v>35096</v>
      </c>
      <c r="L4240">
        <f>bbdd_Social_Media_Trends[[#This Row],[Likes]]+bbdd_Social_Media_Trends[[#This Row],[Shares]]+bbdd_Social_Media_Trends[[#This Row],[Comments]]</f>
        <v>304287</v>
      </c>
      <c r="M4240">
        <f>bbdd_Social_Media_Trends[[#This Row],[Interactions]]/bbdd_Social_Media_Trends[[#This Row],[Views]]</f>
        <v>0.19310944880540551</v>
      </c>
      <c r="N4240" s="1" t="s">
        <v>16</v>
      </c>
      <c r="O4240" s="4">
        <f t="shared" si="66"/>
        <v>0</v>
      </c>
    </row>
    <row r="4241" spans="1:15">
      <c r="A4241" s="1" t="s">
        <v>4281</v>
      </c>
      <c r="B4241" s="2">
        <v>45029</v>
      </c>
      <c r="C4241" s="13" t="str">
        <f>TEXT(bbdd_Social_Media_Trends[[#This Row],[Post_Date]],"aaaa-mm")</f>
        <v>2023-04</v>
      </c>
      <c r="D4241" s="1" t="s">
        <v>12</v>
      </c>
      <c r="E4241" s="1" t="s">
        <v>52</v>
      </c>
      <c r="F4241" s="1" t="s">
        <v>20</v>
      </c>
      <c r="G4241" s="1" t="s">
        <v>28</v>
      </c>
      <c r="H4241">
        <v>4487202</v>
      </c>
      <c r="I4241">
        <v>309686</v>
      </c>
      <c r="J4241">
        <v>91035</v>
      </c>
      <c r="K4241">
        <v>42034</v>
      </c>
      <c r="L4241">
        <f>bbdd_Social_Media_Trends[[#This Row],[Likes]]+bbdd_Social_Media_Trends[[#This Row],[Shares]]+bbdd_Social_Media_Trends[[#This Row],[Comments]]</f>
        <v>442755</v>
      </c>
      <c r="M4241">
        <f>bbdd_Social_Media_Trends[[#This Row],[Interactions]]/bbdd_Social_Media_Trends[[#This Row],[Views]]</f>
        <v>9.8670619241121749E-2</v>
      </c>
      <c r="N4241" s="1" t="s">
        <v>29</v>
      </c>
      <c r="O4241" s="4">
        <f t="shared" si="66"/>
        <v>0</v>
      </c>
    </row>
    <row r="4242" spans="1:15">
      <c r="A4242" s="1" t="s">
        <v>4282</v>
      </c>
      <c r="B4242" s="2">
        <v>45174</v>
      </c>
      <c r="C4242" s="13" t="str">
        <f>TEXT(bbdd_Social_Media_Trends[[#This Row],[Post_Date]],"aaaa-mm")</f>
        <v>2023-09</v>
      </c>
      <c r="D4242" s="1" t="s">
        <v>27</v>
      </c>
      <c r="E4242" s="1" t="s">
        <v>31</v>
      </c>
      <c r="F4242" s="1" t="s">
        <v>14</v>
      </c>
      <c r="G4242" s="1" t="s">
        <v>50</v>
      </c>
      <c r="H4242">
        <v>398843</v>
      </c>
      <c r="I4242">
        <v>185311</v>
      </c>
      <c r="J4242">
        <v>90723</v>
      </c>
      <c r="K4242">
        <v>1420</v>
      </c>
      <c r="L4242">
        <f>bbdd_Social_Media_Trends[[#This Row],[Likes]]+bbdd_Social_Media_Trends[[#This Row],[Shares]]+bbdd_Social_Media_Trends[[#This Row],[Comments]]</f>
        <v>277454</v>
      </c>
      <c r="M4242">
        <f>bbdd_Social_Media_Trends[[#This Row],[Interactions]]/bbdd_Social_Media_Trends[[#This Row],[Views]]</f>
        <v>0.69564715940858934</v>
      </c>
      <c r="N4242" s="1" t="s">
        <v>29</v>
      </c>
      <c r="O4242" s="4">
        <f t="shared" si="66"/>
        <v>0</v>
      </c>
    </row>
    <row r="4243" spans="1:15">
      <c r="A4243" s="1" t="s">
        <v>4283</v>
      </c>
      <c r="B4243" s="2">
        <v>44891</v>
      </c>
      <c r="C4243" s="13" t="str">
        <f>TEXT(bbdd_Social_Media_Trends[[#This Row],[Post_Date]],"aaaa-mm")</f>
        <v>2022-11</v>
      </c>
      <c r="D4243" s="1" t="s">
        <v>12</v>
      </c>
      <c r="E4243" s="1" t="s">
        <v>57</v>
      </c>
      <c r="F4243" s="1" t="s">
        <v>41</v>
      </c>
      <c r="G4243" s="1" t="s">
        <v>50</v>
      </c>
      <c r="H4243">
        <v>239750</v>
      </c>
      <c r="I4243">
        <v>232397</v>
      </c>
      <c r="J4243">
        <v>49163</v>
      </c>
      <c r="K4243">
        <v>20748</v>
      </c>
      <c r="L4243">
        <f>bbdd_Social_Media_Trends[[#This Row],[Likes]]+bbdd_Social_Media_Trends[[#This Row],[Shares]]+bbdd_Social_Media_Trends[[#This Row],[Comments]]</f>
        <v>302308</v>
      </c>
      <c r="M4243">
        <f>bbdd_Social_Media_Trends[[#This Row],[Interactions]]/bbdd_Social_Media_Trends[[#This Row],[Views]]</f>
        <v>1.2609301355578728</v>
      </c>
      <c r="N4243" s="1" t="s">
        <v>16</v>
      </c>
      <c r="O4243" s="4">
        <f t="shared" si="66"/>
        <v>0</v>
      </c>
    </row>
    <row r="4244" spans="1:15">
      <c r="A4244" s="1" t="s">
        <v>4284</v>
      </c>
      <c r="B4244" s="2">
        <v>44966</v>
      </c>
      <c r="C4244" s="13" t="str">
        <f>TEXT(bbdd_Social_Media_Trends[[#This Row],[Post_Date]],"aaaa-mm")</f>
        <v>2023-02</v>
      </c>
      <c r="D4244" s="1" t="s">
        <v>18</v>
      </c>
      <c r="E4244" s="1" t="s">
        <v>39</v>
      </c>
      <c r="F4244" s="1" t="s">
        <v>36</v>
      </c>
      <c r="G4244" s="1" t="s">
        <v>28</v>
      </c>
      <c r="H4244">
        <v>1027434</v>
      </c>
      <c r="I4244">
        <v>150441</v>
      </c>
      <c r="J4244">
        <v>58194</v>
      </c>
      <c r="K4244">
        <v>45827</v>
      </c>
      <c r="L4244">
        <f>bbdd_Social_Media_Trends[[#This Row],[Likes]]+bbdd_Social_Media_Trends[[#This Row],[Shares]]+bbdd_Social_Media_Trends[[#This Row],[Comments]]</f>
        <v>254462</v>
      </c>
      <c r="M4244">
        <f>bbdd_Social_Media_Trends[[#This Row],[Interactions]]/bbdd_Social_Media_Trends[[#This Row],[Views]]</f>
        <v>0.2476674900772215</v>
      </c>
      <c r="N4244" s="1" t="s">
        <v>29</v>
      </c>
      <c r="O4244" s="4">
        <f t="shared" si="66"/>
        <v>0</v>
      </c>
    </row>
    <row r="4245" spans="1:15">
      <c r="A4245" s="1" t="s">
        <v>4285</v>
      </c>
      <c r="B4245" s="2">
        <v>45076</v>
      </c>
      <c r="C4245" s="13" t="str">
        <f>TEXT(bbdd_Social_Media_Trends[[#This Row],[Post_Date]],"aaaa-mm")</f>
        <v>2023-05</v>
      </c>
      <c r="D4245" s="1" t="s">
        <v>24</v>
      </c>
      <c r="E4245" s="1" t="s">
        <v>31</v>
      </c>
      <c r="F4245" s="1" t="s">
        <v>32</v>
      </c>
      <c r="G4245" s="1" t="s">
        <v>60</v>
      </c>
      <c r="H4245">
        <v>4602131</v>
      </c>
      <c r="I4245">
        <v>356619</v>
      </c>
      <c r="J4245">
        <v>50928</v>
      </c>
      <c r="K4245">
        <v>18081</v>
      </c>
      <c r="L4245">
        <f>bbdd_Social_Media_Trends[[#This Row],[Likes]]+bbdd_Social_Media_Trends[[#This Row],[Shares]]+bbdd_Social_Media_Trends[[#This Row],[Comments]]</f>
        <v>425628</v>
      </c>
      <c r="M4245">
        <f>bbdd_Social_Media_Trends[[#This Row],[Interactions]]/bbdd_Social_Media_Trends[[#This Row],[Views]]</f>
        <v>9.2484981414044931E-2</v>
      </c>
      <c r="N4245" s="1" t="s">
        <v>29</v>
      </c>
      <c r="O4245" s="4">
        <f t="shared" si="66"/>
        <v>0</v>
      </c>
    </row>
    <row r="4246" spans="1:15">
      <c r="A4246" s="1" t="s">
        <v>4286</v>
      </c>
      <c r="B4246" s="2">
        <v>44897</v>
      </c>
      <c r="C4246" s="13" t="str">
        <f>TEXT(bbdd_Social_Media_Trends[[#This Row],[Post_Date]],"aaaa-mm")</f>
        <v>2022-12</v>
      </c>
      <c r="D4246" s="1" t="s">
        <v>12</v>
      </c>
      <c r="E4246" s="1" t="s">
        <v>35</v>
      </c>
      <c r="F4246" s="1" t="s">
        <v>32</v>
      </c>
      <c r="G4246" s="1" t="s">
        <v>50</v>
      </c>
      <c r="H4246">
        <v>620949</v>
      </c>
      <c r="I4246">
        <v>146546</v>
      </c>
      <c r="J4246">
        <v>84429</v>
      </c>
      <c r="K4246">
        <v>28169</v>
      </c>
      <c r="L4246">
        <f>bbdd_Social_Media_Trends[[#This Row],[Likes]]+bbdd_Social_Media_Trends[[#This Row],[Shares]]+bbdd_Social_Media_Trends[[#This Row],[Comments]]</f>
        <v>259144</v>
      </c>
      <c r="M4246">
        <f>bbdd_Social_Media_Trends[[#This Row],[Interactions]]/bbdd_Social_Media_Trends[[#This Row],[Views]]</f>
        <v>0.41733540113600309</v>
      </c>
      <c r="N4246" s="1" t="s">
        <v>29</v>
      </c>
      <c r="O4246" s="4">
        <f t="shared" si="66"/>
        <v>0</v>
      </c>
    </row>
    <row r="4247" spans="1:15">
      <c r="A4247" s="1" t="s">
        <v>4287</v>
      </c>
      <c r="B4247" s="2">
        <v>44595</v>
      </c>
      <c r="C4247" s="13" t="str">
        <f>TEXT(bbdd_Social_Media_Trends[[#This Row],[Post_Date]],"aaaa-mm")</f>
        <v>2022-02</v>
      </c>
      <c r="D4247" s="1" t="s">
        <v>18</v>
      </c>
      <c r="E4247" s="1" t="s">
        <v>52</v>
      </c>
      <c r="F4247" s="1" t="s">
        <v>36</v>
      </c>
      <c r="G4247" s="1" t="s">
        <v>25</v>
      </c>
      <c r="H4247">
        <v>852004</v>
      </c>
      <c r="I4247">
        <v>355651</v>
      </c>
      <c r="J4247">
        <v>82868</v>
      </c>
      <c r="K4247">
        <v>32850</v>
      </c>
      <c r="L4247">
        <f>bbdd_Social_Media_Trends[[#This Row],[Likes]]+bbdd_Social_Media_Trends[[#This Row],[Shares]]+bbdd_Social_Media_Trends[[#This Row],[Comments]]</f>
        <v>471369</v>
      </c>
      <c r="M4247">
        <f>bbdd_Social_Media_Trends[[#This Row],[Interactions]]/bbdd_Social_Media_Trends[[#This Row],[Views]]</f>
        <v>0.55324740259435401</v>
      </c>
      <c r="N4247" s="1" t="s">
        <v>29</v>
      </c>
      <c r="O4247" s="4">
        <f t="shared" si="66"/>
        <v>0</v>
      </c>
    </row>
    <row r="4248" spans="1:15">
      <c r="A4248" s="1" t="s">
        <v>4288</v>
      </c>
      <c r="B4248" s="2">
        <v>45222</v>
      </c>
      <c r="C4248" s="13" t="str">
        <f>TEXT(bbdd_Social_Media_Trends[[#This Row],[Post_Date]],"aaaa-mm")</f>
        <v>2023-10</v>
      </c>
      <c r="D4248" s="1" t="s">
        <v>27</v>
      </c>
      <c r="E4248" s="1" t="s">
        <v>49</v>
      </c>
      <c r="F4248" s="1" t="s">
        <v>41</v>
      </c>
      <c r="G4248" s="1" t="s">
        <v>21</v>
      </c>
      <c r="H4248">
        <v>4278442</v>
      </c>
      <c r="I4248">
        <v>428476</v>
      </c>
      <c r="J4248">
        <v>2568</v>
      </c>
      <c r="K4248">
        <v>28273</v>
      </c>
      <c r="L4248">
        <f>bbdd_Social_Media_Trends[[#This Row],[Likes]]+bbdd_Social_Media_Trends[[#This Row],[Shares]]+bbdd_Social_Media_Trends[[#This Row],[Comments]]</f>
        <v>459317</v>
      </c>
      <c r="M4248">
        <f>bbdd_Social_Media_Trends[[#This Row],[Interactions]]/bbdd_Social_Media_Trends[[#This Row],[Views]]</f>
        <v>0.10735613571482329</v>
      </c>
      <c r="N4248" s="1" t="s">
        <v>16</v>
      </c>
      <c r="O4248" s="4">
        <f t="shared" si="66"/>
        <v>0</v>
      </c>
    </row>
    <row r="4249" spans="1:15">
      <c r="A4249" s="1" t="s">
        <v>4289</v>
      </c>
      <c r="B4249" s="2">
        <v>44651</v>
      </c>
      <c r="C4249" s="13" t="str">
        <f>TEXT(bbdd_Social_Media_Trends[[#This Row],[Post_Date]],"aaaa-mm")</f>
        <v>2022-03</v>
      </c>
      <c r="D4249" s="1" t="s">
        <v>24</v>
      </c>
      <c r="E4249" s="1" t="s">
        <v>19</v>
      </c>
      <c r="F4249" s="1" t="s">
        <v>36</v>
      </c>
      <c r="G4249" s="1" t="s">
        <v>21</v>
      </c>
      <c r="H4249">
        <v>3848380</v>
      </c>
      <c r="I4249">
        <v>301810</v>
      </c>
      <c r="J4249">
        <v>6280</v>
      </c>
      <c r="K4249">
        <v>29762</v>
      </c>
      <c r="L4249">
        <f>bbdd_Social_Media_Trends[[#This Row],[Likes]]+bbdd_Social_Media_Trends[[#This Row],[Shares]]+bbdd_Social_Media_Trends[[#This Row],[Comments]]</f>
        <v>337852</v>
      </c>
      <c r="M4249">
        <f>bbdd_Social_Media_Trends[[#This Row],[Interactions]]/bbdd_Social_Media_Trends[[#This Row],[Views]]</f>
        <v>8.7790706738939503E-2</v>
      </c>
      <c r="N4249" s="1" t="s">
        <v>22</v>
      </c>
      <c r="O4249" s="4">
        <f t="shared" si="66"/>
        <v>0</v>
      </c>
    </row>
    <row r="4250" spans="1:15">
      <c r="A4250" s="1" t="s">
        <v>4290</v>
      </c>
      <c r="B4250" s="2">
        <v>45207</v>
      </c>
      <c r="C4250" s="13" t="str">
        <f>TEXT(bbdd_Social_Media_Trends[[#This Row],[Post_Date]],"aaaa-mm")</f>
        <v>2023-10</v>
      </c>
      <c r="D4250" s="1" t="s">
        <v>12</v>
      </c>
      <c r="E4250" s="1" t="s">
        <v>19</v>
      </c>
      <c r="F4250" s="1" t="s">
        <v>32</v>
      </c>
      <c r="G4250" s="1" t="s">
        <v>50</v>
      </c>
      <c r="H4250">
        <v>2574505</v>
      </c>
      <c r="I4250">
        <v>125322</v>
      </c>
      <c r="J4250">
        <v>94933</v>
      </c>
      <c r="K4250">
        <v>48545</v>
      </c>
      <c r="L4250">
        <f>bbdd_Social_Media_Trends[[#This Row],[Likes]]+bbdd_Social_Media_Trends[[#This Row],[Shares]]+bbdd_Social_Media_Trends[[#This Row],[Comments]]</f>
        <v>268800</v>
      </c>
      <c r="M4250">
        <f>bbdd_Social_Media_Trends[[#This Row],[Interactions]]/bbdd_Social_Media_Trends[[#This Row],[Views]]</f>
        <v>0.10440842025942851</v>
      </c>
      <c r="N4250" s="1" t="s">
        <v>29</v>
      </c>
      <c r="O4250" s="4">
        <f t="shared" si="66"/>
        <v>0</v>
      </c>
    </row>
    <row r="4251" spans="1:15">
      <c r="A4251" s="1" t="s">
        <v>4291</v>
      </c>
      <c r="B4251" s="2">
        <v>44757</v>
      </c>
      <c r="C4251" s="13" t="str">
        <f>TEXT(bbdd_Social_Media_Trends[[#This Row],[Post_Date]],"aaaa-mm")</f>
        <v>2022-07</v>
      </c>
      <c r="D4251" s="1" t="s">
        <v>27</v>
      </c>
      <c r="E4251" s="1" t="s">
        <v>39</v>
      </c>
      <c r="F4251" s="1" t="s">
        <v>20</v>
      </c>
      <c r="G4251" s="1" t="s">
        <v>37</v>
      </c>
      <c r="H4251">
        <v>3283134</v>
      </c>
      <c r="I4251">
        <v>41122</v>
      </c>
      <c r="J4251">
        <v>8713</v>
      </c>
      <c r="K4251">
        <v>37710</v>
      </c>
      <c r="L4251">
        <f>bbdd_Social_Media_Trends[[#This Row],[Likes]]+bbdd_Social_Media_Trends[[#This Row],[Shares]]+bbdd_Social_Media_Trends[[#This Row],[Comments]]</f>
        <v>87545</v>
      </c>
      <c r="M4251">
        <f>bbdd_Social_Media_Trends[[#This Row],[Interactions]]/bbdd_Social_Media_Trends[[#This Row],[Views]]</f>
        <v>2.6665070630683973E-2</v>
      </c>
      <c r="N4251" s="1" t="s">
        <v>22</v>
      </c>
      <c r="O4251" s="4">
        <f t="shared" si="66"/>
        <v>0</v>
      </c>
    </row>
    <row r="4252" spans="1:15">
      <c r="A4252" s="1" t="s">
        <v>4292</v>
      </c>
      <c r="B4252" s="2">
        <v>44963</v>
      </c>
      <c r="C4252" s="13" t="str">
        <f>TEXT(bbdd_Social_Media_Trends[[#This Row],[Post_Date]],"aaaa-mm")</f>
        <v>2023-02</v>
      </c>
      <c r="D4252" s="1" t="s">
        <v>27</v>
      </c>
      <c r="E4252" s="1" t="s">
        <v>13</v>
      </c>
      <c r="F4252" s="1" t="s">
        <v>32</v>
      </c>
      <c r="G4252" s="1" t="s">
        <v>37</v>
      </c>
      <c r="H4252">
        <v>746909</v>
      </c>
      <c r="I4252">
        <v>45821</v>
      </c>
      <c r="J4252">
        <v>7638</v>
      </c>
      <c r="K4252">
        <v>15981</v>
      </c>
      <c r="L4252">
        <f>bbdd_Social_Media_Trends[[#This Row],[Likes]]+bbdd_Social_Media_Trends[[#This Row],[Shares]]+bbdd_Social_Media_Trends[[#This Row],[Comments]]</f>
        <v>69440</v>
      </c>
      <c r="M4252">
        <f>bbdd_Social_Media_Trends[[#This Row],[Interactions]]/bbdd_Social_Media_Trends[[#This Row],[Views]]</f>
        <v>9.2969826310835724E-2</v>
      </c>
      <c r="N4252" s="1" t="s">
        <v>29</v>
      </c>
      <c r="O4252" s="4">
        <f t="shared" si="66"/>
        <v>0</v>
      </c>
    </row>
    <row r="4253" spans="1:15">
      <c r="A4253" s="1" t="s">
        <v>4293</v>
      </c>
      <c r="B4253" s="2">
        <v>45179</v>
      </c>
      <c r="C4253" s="13" t="str">
        <f>TEXT(bbdd_Social_Media_Trends[[#This Row],[Post_Date]],"aaaa-mm")</f>
        <v>2023-09</v>
      </c>
      <c r="D4253" s="1" t="s">
        <v>18</v>
      </c>
      <c r="E4253" s="1" t="s">
        <v>52</v>
      </c>
      <c r="F4253" s="1" t="s">
        <v>41</v>
      </c>
      <c r="G4253" s="1" t="s">
        <v>28</v>
      </c>
      <c r="H4253">
        <v>1925512</v>
      </c>
      <c r="I4253">
        <v>445030</v>
      </c>
      <c r="J4253">
        <v>93050</v>
      </c>
      <c r="K4253">
        <v>27310</v>
      </c>
      <c r="L4253">
        <f>bbdd_Social_Media_Trends[[#This Row],[Likes]]+bbdd_Social_Media_Trends[[#This Row],[Shares]]+bbdd_Social_Media_Trends[[#This Row],[Comments]]</f>
        <v>565390</v>
      </c>
      <c r="M4253">
        <f>bbdd_Social_Media_Trends[[#This Row],[Interactions]]/bbdd_Social_Media_Trends[[#This Row],[Views]]</f>
        <v>0.29363099269181392</v>
      </c>
      <c r="N4253" s="1" t="s">
        <v>29</v>
      </c>
      <c r="O4253" s="4">
        <f t="shared" si="66"/>
        <v>0</v>
      </c>
    </row>
    <row r="4254" spans="1:15">
      <c r="A4254" s="1" t="s">
        <v>4294</v>
      </c>
      <c r="B4254" s="2">
        <v>44923</v>
      </c>
      <c r="C4254" s="13" t="str">
        <f>TEXT(bbdd_Social_Media_Trends[[#This Row],[Post_Date]],"aaaa-mm")</f>
        <v>2022-12</v>
      </c>
      <c r="D4254" s="1" t="s">
        <v>27</v>
      </c>
      <c r="E4254" s="1" t="s">
        <v>31</v>
      </c>
      <c r="F4254" s="1" t="s">
        <v>47</v>
      </c>
      <c r="G4254" s="1" t="s">
        <v>44</v>
      </c>
      <c r="H4254">
        <v>1705635</v>
      </c>
      <c r="I4254">
        <v>340776</v>
      </c>
      <c r="J4254">
        <v>13504</v>
      </c>
      <c r="K4254">
        <v>41680</v>
      </c>
      <c r="L4254">
        <f>bbdd_Social_Media_Trends[[#This Row],[Likes]]+bbdd_Social_Media_Trends[[#This Row],[Shares]]+bbdd_Social_Media_Trends[[#This Row],[Comments]]</f>
        <v>395960</v>
      </c>
      <c r="M4254">
        <f>bbdd_Social_Media_Trends[[#This Row],[Interactions]]/bbdd_Social_Media_Trends[[#This Row],[Views]]</f>
        <v>0.23214814423953542</v>
      </c>
      <c r="N4254" s="1" t="s">
        <v>16</v>
      </c>
      <c r="O4254" s="4">
        <f t="shared" si="66"/>
        <v>0</v>
      </c>
    </row>
    <row r="4255" spans="1:15">
      <c r="A4255" s="1" t="s">
        <v>4295</v>
      </c>
      <c r="B4255" s="2">
        <v>45108</v>
      </c>
      <c r="C4255" s="13" t="str">
        <f>TEXT(bbdd_Social_Media_Trends[[#This Row],[Post_Date]],"aaaa-mm")</f>
        <v>2023-07</v>
      </c>
      <c r="D4255" s="1" t="s">
        <v>18</v>
      </c>
      <c r="E4255" s="1" t="s">
        <v>39</v>
      </c>
      <c r="F4255" s="1" t="s">
        <v>36</v>
      </c>
      <c r="G4255" s="1" t="s">
        <v>28</v>
      </c>
      <c r="H4255">
        <v>3931634</v>
      </c>
      <c r="I4255">
        <v>154021</v>
      </c>
      <c r="J4255">
        <v>17016</v>
      </c>
      <c r="K4255">
        <v>30829</v>
      </c>
      <c r="L4255">
        <f>bbdd_Social_Media_Trends[[#This Row],[Likes]]+bbdd_Social_Media_Trends[[#This Row],[Shares]]+bbdd_Social_Media_Trends[[#This Row],[Comments]]</f>
        <v>201866</v>
      </c>
      <c r="M4255">
        <f>bbdd_Social_Media_Trends[[#This Row],[Interactions]]/bbdd_Social_Media_Trends[[#This Row],[Views]]</f>
        <v>5.1344046775462823E-2</v>
      </c>
      <c r="N4255" s="1" t="s">
        <v>16</v>
      </c>
      <c r="O4255" s="4">
        <f t="shared" si="66"/>
        <v>0</v>
      </c>
    </row>
    <row r="4256" spans="1:15">
      <c r="A4256" s="1" t="s">
        <v>4296</v>
      </c>
      <c r="B4256" s="2">
        <v>45272</v>
      </c>
      <c r="C4256" s="13" t="str">
        <f>TEXT(bbdd_Social_Media_Trends[[#This Row],[Post_Date]],"aaaa-mm")</f>
        <v>2023-12</v>
      </c>
      <c r="D4256" s="1" t="s">
        <v>24</v>
      </c>
      <c r="E4256" s="1" t="s">
        <v>31</v>
      </c>
      <c r="F4256" s="1" t="s">
        <v>14</v>
      </c>
      <c r="G4256" s="1" t="s">
        <v>44</v>
      </c>
      <c r="H4256">
        <v>3447523</v>
      </c>
      <c r="I4256">
        <v>43962</v>
      </c>
      <c r="J4256">
        <v>51838</v>
      </c>
      <c r="K4256">
        <v>30252</v>
      </c>
      <c r="L4256">
        <f>bbdd_Social_Media_Trends[[#This Row],[Likes]]+bbdd_Social_Media_Trends[[#This Row],[Shares]]+bbdd_Social_Media_Trends[[#This Row],[Comments]]</f>
        <v>126052</v>
      </c>
      <c r="M4256">
        <f>bbdd_Social_Media_Trends[[#This Row],[Interactions]]/bbdd_Social_Media_Trends[[#This Row],[Views]]</f>
        <v>3.656306281350407E-2</v>
      </c>
      <c r="N4256" s="1" t="s">
        <v>29</v>
      </c>
      <c r="O4256" s="4">
        <f t="shared" si="66"/>
        <v>0</v>
      </c>
    </row>
    <row r="4257" spans="1:15">
      <c r="A4257" s="1" t="s">
        <v>4297</v>
      </c>
      <c r="B4257" s="2">
        <v>44628</v>
      </c>
      <c r="C4257" s="13" t="str">
        <f>TEXT(bbdd_Social_Media_Trends[[#This Row],[Post_Date]],"aaaa-mm")</f>
        <v>2022-03</v>
      </c>
      <c r="D4257" s="1" t="s">
        <v>12</v>
      </c>
      <c r="E4257" s="1" t="s">
        <v>59</v>
      </c>
      <c r="F4257" s="1" t="s">
        <v>14</v>
      </c>
      <c r="G4257" s="1" t="s">
        <v>50</v>
      </c>
      <c r="H4257">
        <v>2783501</v>
      </c>
      <c r="I4257">
        <v>63860</v>
      </c>
      <c r="J4257">
        <v>82509</v>
      </c>
      <c r="K4257">
        <v>16462</v>
      </c>
      <c r="L4257">
        <f>bbdd_Social_Media_Trends[[#This Row],[Likes]]+bbdd_Social_Media_Trends[[#This Row],[Shares]]+bbdd_Social_Media_Trends[[#This Row],[Comments]]</f>
        <v>162831</v>
      </c>
      <c r="M4257">
        <f>bbdd_Social_Media_Trends[[#This Row],[Interactions]]/bbdd_Social_Media_Trends[[#This Row],[Views]]</f>
        <v>5.8498631759068886E-2</v>
      </c>
      <c r="N4257" s="1" t="s">
        <v>16</v>
      </c>
      <c r="O4257" s="4">
        <f t="shared" si="66"/>
        <v>0</v>
      </c>
    </row>
    <row r="4258" spans="1:15">
      <c r="A4258" s="1" t="s">
        <v>4298</v>
      </c>
      <c r="B4258" s="2">
        <v>44875</v>
      </c>
      <c r="C4258" s="13" t="str">
        <f>TEXT(bbdd_Social_Media_Trends[[#This Row],[Post_Date]],"aaaa-mm")</f>
        <v>2022-11</v>
      </c>
      <c r="D4258" s="1" t="s">
        <v>12</v>
      </c>
      <c r="E4258" s="1" t="s">
        <v>39</v>
      </c>
      <c r="F4258" s="1" t="s">
        <v>36</v>
      </c>
      <c r="G4258" s="1" t="s">
        <v>44</v>
      </c>
      <c r="H4258">
        <v>4497476</v>
      </c>
      <c r="I4258">
        <v>329836</v>
      </c>
      <c r="J4258">
        <v>14346</v>
      </c>
      <c r="K4258">
        <v>34972</v>
      </c>
      <c r="L4258">
        <f>bbdd_Social_Media_Trends[[#This Row],[Likes]]+bbdd_Social_Media_Trends[[#This Row],[Shares]]+bbdd_Social_Media_Trends[[#This Row],[Comments]]</f>
        <v>379154</v>
      </c>
      <c r="M4258">
        <f>bbdd_Social_Media_Trends[[#This Row],[Interactions]]/bbdd_Social_Media_Trends[[#This Row],[Views]]</f>
        <v>8.4303729469595842E-2</v>
      </c>
      <c r="N4258" s="1" t="s">
        <v>29</v>
      </c>
      <c r="O4258" s="4">
        <f t="shared" si="66"/>
        <v>0</v>
      </c>
    </row>
    <row r="4259" spans="1:15">
      <c r="A4259" s="1" t="s">
        <v>4299</v>
      </c>
      <c r="B4259" s="2">
        <v>45248</v>
      </c>
      <c r="C4259" s="13" t="str">
        <f>TEXT(bbdd_Social_Media_Trends[[#This Row],[Post_Date]],"aaaa-mm")</f>
        <v>2023-11</v>
      </c>
      <c r="D4259" s="1" t="s">
        <v>24</v>
      </c>
      <c r="E4259" s="1" t="s">
        <v>31</v>
      </c>
      <c r="F4259" s="1" t="s">
        <v>20</v>
      </c>
      <c r="G4259" s="1" t="s">
        <v>44</v>
      </c>
      <c r="H4259">
        <v>3984173</v>
      </c>
      <c r="I4259">
        <v>161617</v>
      </c>
      <c r="J4259">
        <v>68404</v>
      </c>
      <c r="K4259">
        <v>26669</v>
      </c>
      <c r="L4259">
        <f>bbdd_Social_Media_Trends[[#This Row],[Likes]]+bbdd_Social_Media_Trends[[#This Row],[Shares]]+bbdd_Social_Media_Trends[[#This Row],[Comments]]</f>
        <v>256690</v>
      </c>
      <c r="M4259">
        <f>bbdd_Social_Media_Trends[[#This Row],[Interactions]]/bbdd_Social_Media_Trends[[#This Row],[Views]]</f>
        <v>6.4427423206773402E-2</v>
      </c>
      <c r="N4259" s="1" t="s">
        <v>29</v>
      </c>
      <c r="O4259" s="4">
        <f t="shared" si="66"/>
        <v>0</v>
      </c>
    </row>
    <row r="4260" spans="1:15">
      <c r="A4260" s="1" t="s">
        <v>4300</v>
      </c>
      <c r="B4260" s="2">
        <v>44777</v>
      </c>
      <c r="C4260" s="13" t="str">
        <f>TEXT(bbdd_Social_Media_Trends[[#This Row],[Post_Date]],"aaaa-mm")</f>
        <v>2022-08</v>
      </c>
      <c r="D4260" s="1" t="s">
        <v>24</v>
      </c>
      <c r="E4260" s="1" t="s">
        <v>19</v>
      </c>
      <c r="F4260" s="1" t="s">
        <v>14</v>
      </c>
      <c r="G4260" s="1" t="s">
        <v>37</v>
      </c>
      <c r="H4260">
        <v>3140471</v>
      </c>
      <c r="I4260">
        <v>443708</v>
      </c>
      <c r="J4260">
        <v>64826</v>
      </c>
      <c r="K4260">
        <v>22130</v>
      </c>
      <c r="L4260">
        <f>bbdd_Social_Media_Trends[[#This Row],[Likes]]+bbdd_Social_Media_Trends[[#This Row],[Shares]]+bbdd_Social_Media_Trends[[#This Row],[Comments]]</f>
        <v>530664</v>
      </c>
      <c r="M4260">
        <f>bbdd_Social_Media_Trends[[#This Row],[Interactions]]/bbdd_Social_Media_Trends[[#This Row],[Views]]</f>
        <v>0.16897592749622589</v>
      </c>
      <c r="N4260" s="1" t="s">
        <v>16</v>
      </c>
      <c r="O4260" s="4">
        <f t="shared" si="66"/>
        <v>0</v>
      </c>
    </row>
    <row r="4261" spans="1:15">
      <c r="A4261" s="1" t="s">
        <v>4301</v>
      </c>
      <c r="B4261" s="2">
        <v>45189</v>
      </c>
      <c r="C4261" s="13" t="str">
        <f>TEXT(bbdd_Social_Media_Trends[[#This Row],[Post_Date]],"aaaa-mm")</f>
        <v>2023-09</v>
      </c>
      <c r="D4261" s="1" t="s">
        <v>12</v>
      </c>
      <c r="E4261" s="1" t="s">
        <v>39</v>
      </c>
      <c r="F4261" s="1" t="s">
        <v>20</v>
      </c>
      <c r="G4261" s="1" t="s">
        <v>25</v>
      </c>
      <c r="H4261">
        <v>2933626</v>
      </c>
      <c r="I4261">
        <v>87518</v>
      </c>
      <c r="J4261">
        <v>50945</v>
      </c>
      <c r="K4261">
        <v>18643</v>
      </c>
      <c r="L4261">
        <f>bbdd_Social_Media_Trends[[#This Row],[Likes]]+bbdd_Social_Media_Trends[[#This Row],[Shares]]+bbdd_Social_Media_Trends[[#This Row],[Comments]]</f>
        <v>157106</v>
      </c>
      <c r="M4261">
        <f>bbdd_Social_Media_Trends[[#This Row],[Interactions]]/bbdd_Social_Media_Trends[[#This Row],[Views]]</f>
        <v>5.3553520455572726E-2</v>
      </c>
      <c r="N4261" s="1" t="s">
        <v>29</v>
      </c>
      <c r="O4261" s="4">
        <f t="shared" si="66"/>
        <v>0</v>
      </c>
    </row>
    <row r="4262" spans="1:15">
      <c r="A4262" s="1" t="s">
        <v>4302</v>
      </c>
      <c r="B4262" s="2">
        <v>45152</v>
      </c>
      <c r="C4262" s="13" t="str">
        <f>TEXT(bbdd_Social_Media_Trends[[#This Row],[Post_Date]],"aaaa-mm")</f>
        <v>2023-08</v>
      </c>
      <c r="D4262" s="1" t="s">
        <v>18</v>
      </c>
      <c r="E4262" s="1" t="s">
        <v>59</v>
      </c>
      <c r="F4262" s="1" t="s">
        <v>41</v>
      </c>
      <c r="G4262" s="1" t="s">
        <v>60</v>
      </c>
      <c r="H4262">
        <v>1361580</v>
      </c>
      <c r="I4262">
        <v>169568</v>
      </c>
      <c r="J4262">
        <v>875</v>
      </c>
      <c r="K4262">
        <v>22352</v>
      </c>
      <c r="L4262">
        <f>bbdd_Social_Media_Trends[[#This Row],[Likes]]+bbdd_Social_Media_Trends[[#This Row],[Shares]]+bbdd_Social_Media_Trends[[#This Row],[Comments]]</f>
        <v>192795</v>
      </c>
      <c r="M4262">
        <f>bbdd_Social_Media_Trends[[#This Row],[Interactions]]/bbdd_Social_Media_Trends[[#This Row],[Views]]</f>
        <v>0.14159652756356586</v>
      </c>
      <c r="N4262" s="1" t="s">
        <v>22</v>
      </c>
      <c r="O4262" s="4">
        <f t="shared" si="66"/>
        <v>0</v>
      </c>
    </row>
    <row r="4263" spans="1:15">
      <c r="A4263" s="1" t="s">
        <v>4303</v>
      </c>
      <c r="B4263" s="2">
        <v>45165</v>
      </c>
      <c r="C4263" s="13" t="str">
        <f>TEXT(bbdd_Social_Media_Trends[[#This Row],[Post_Date]],"aaaa-mm")</f>
        <v>2023-08</v>
      </c>
      <c r="D4263" s="1" t="s">
        <v>24</v>
      </c>
      <c r="E4263" s="1" t="s">
        <v>35</v>
      </c>
      <c r="F4263" s="1" t="s">
        <v>41</v>
      </c>
      <c r="G4263" s="1" t="s">
        <v>50</v>
      </c>
      <c r="H4263">
        <v>4190571</v>
      </c>
      <c r="I4263">
        <v>271397</v>
      </c>
      <c r="J4263">
        <v>44550</v>
      </c>
      <c r="K4263">
        <v>19615</v>
      </c>
      <c r="L4263">
        <f>bbdd_Social_Media_Trends[[#This Row],[Likes]]+bbdd_Social_Media_Trends[[#This Row],[Shares]]+bbdd_Social_Media_Trends[[#This Row],[Comments]]</f>
        <v>335562</v>
      </c>
      <c r="M4263">
        <f>bbdd_Social_Media_Trends[[#This Row],[Interactions]]/bbdd_Social_Media_Trends[[#This Row],[Views]]</f>
        <v>8.0075483746725684E-2</v>
      </c>
      <c r="N4263" s="1" t="s">
        <v>16</v>
      </c>
      <c r="O4263" s="4">
        <f t="shared" si="66"/>
        <v>0</v>
      </c>
    </row>
    <row r="4264" spans="1:15">
      <c r="A4264" s="1" t="s">
        <v>4304</v>
      </c>
      <c r="B4264" s="2">
        <v>44621</v>
      </c>
      <c r="C4264" s="13" t="str">
        <f>TEXT(bbdd_Social_Media_Trends[[#This Row],[Post_Date]],"aaaa-mm")</f>
        <v>2022-03</v>
      </c>
      <c r="D4264" s="1" t="s">
        <v>27</v>
      </c>
      <c r="E4264" s="1" t="s">
        <v>52</v>
      </c>
      <c r="F4264" s="1" t="s">
        <v>41</v>
      </c>
      <c r="G4264" s="1" t="s">
        <v>44</v>
      </c>
      <c r="H4264">
        <v>3856845</v>
      </c>
      <c r="I4264">
        <v>195911</v>
      </c>
      <c r="J4264">
        <v>46850</v>
      </c>
      <c r="K4264">
        <v>13291</v>
      </c>
      <c r="L4264">
        <f>bbdd_Social_Media_Trends[[#This Row],[Likes]]+bbdd_Social_Media_Trends[[#This Row],[Shares]]+bbdd_Social_Media_Trends[[#This Row],[Comments]]</f>
        <v>256052</v>
      </c>
      <c r="M4264">
        <f>bbdd_Social_Media_Trends[[#This Row],[Interactions]]/bbdd_Social_Media_Trends[[#This Row],[Views]]</f>
        <v>6.6388978556307029E-2</v>
      </c>
      <c r="N4264" s="1" t="s">
        <v>29</v>
      </c>
      <c r="O4264" s="4">
        <f t="shared" si="66"/>
        <v>0</v>
      </c>
    </row>
    <row r="4265" spans="1:15">
      <c r="A4265" s="1" t="s">
        <v>4305</v>
      </c>
      <c r="B4265" s="2">
        <v>44878</v>
      </c>
      <c r="C4265" s="13" t="str">
        <f>TEXT(bbdd_Social_Media_Trends[[#This Row],[Post_Date]],"aaaa-mm")</f>
        <v>2022-11</v>
      </c>
      <c r="D4265" s="1" t="s">
        <v>12</v>
      </c>
      <c r="E4265" s="1" t="s">
        <v>39</v>
      </c>
      <c r="F4265" s="1" t="s">
        <v>41</v>
      </c>
      <c r="G4265" s="1" t="s">
        <v>50</v>
      </c>
      <c r="H4265">
        <v>233459</v>
      </c>
      <c r="I4265">
        <v>290078</v>
      </c>
      <c r="J4265">
        <v>20796</v>
      </c>
      <c r="K4265">
        <v>13785</v>
      </c>
      <c r="L4265">
        <f>bbdd_Social_Media_Trends[[#This Row],[Likes]]+bbdd_Social_Media_Trends[[#This Row],[Shares]]+bbdd_Social_Media_Trends[[#This Row],[Comments]]</f>
        <v>324659</v>
      </c>
      <c r="M4265">
        <f>bbdd_Social_Media_Trends[[#This Row],[Interactions]]/bbdd_Social_Media_Trends[[#This Row],[Views]]</f>
        <v>1.3906467516780248</v>
      </c>
      <c r="N4265" s="1" t="s">
        <v>29</v>
      </c>
      <c r="O4265" s="4">
        <f t="shared" si="66"/>
        <v>0</v>
      </c>
    </row>
    <row r="4266" spans="1:15">
      <c r="A4266" s="1" t="s">
        <v>4306</v>
      </c>
      <c r="B4266" s="2">
        <v>44848</v>
      </c>
      <c r="C4266" s="13" t="str">
        <f>TEXT(bbdd_Social_Media_Trends[[#This Row],[Post_Date]],"aaaa-mm")</f>
        <v>2022-10</v>
      </c>
      <c r="D4266" s="1" t="s">
        <v>12</v>
      </c>
      <c r="E4266" s="1" t="s">
        <v>19</v>
      </c>
      <c r="F4266" s="1" t="s">
        <v>41</v>
      </c>
      <c r="G4266" s="1" t="s">
        <v>37</v>
      </c>
      <c r="H4266">
        <v>3961797</v>
      </c>
      <c r="I4266">
        <v>253439</v>
      </c>
      <c r="J4266">
        <v>67692</v>
      </c>
      <c r="K4266">
        <v>7836</v>
      </c>
      <c r="L4266">
        <f>bbdd_Social_Media_Trends[[#This Row],[Likes]]+bbdd_Social_Media_Trends[[#This Row],[Shares]]+bbdd_Social_Media_Trends[[#This Row],[Comments]]</f>
        <v>328967</v>
      </c>
      <c r="M4266">
        <f>bbdd_Social_Media_Trends[[#This Row],[Interactions]]/bbdd_Social_Media_Trends[[#This Row],[Views]]</f>
        <v>8.3034794564183875E-2</v>
      </c>
      <c r="N4266" s="1" t="s">
        <v>22</v>
      </c>
      <c r="O4266" s="4">
        <f t="shared" si="66"/>
        <v>0</v>
      </c>
    </row>
    <row r="4267" spans="1:15">
      <c r="A4267" s="1" t="s">
        <v>4307</v>
      </c>
      <c r="B4267" s="2">
        <v>44634</v>
      </c>
      <c r="C4267" s="13" t="str">
        <f>TEXT(bbdd_Social_Media_Trends[[#This Row],[Post_Date]],"aaaa-mm")</f>
        <v>2022-03</v>
      </c>
      <c r="D4267" s="1" t="s">
        <v>18</v>
      </c>
      <c r="E4267" s="1" t="s">
        <v>39</v>
      </c>
      <c r="F4267" s="1" t="s">
        <v>41</v>
      </c>
      <c r="G4267" s="1" t="s">
        <v>21</v>
      </c>
      <c r="H4267">
        <v>4926269</v>
      </c>
      <c r="I4267">
        <v>264064</v>
      </c>
      <c r="J4267">
        <v>91827</v>
      </c>
      <c r="K4267">
        <v>1032</v>
      </c>
      <c r="L4267">
        <f>bbdd_Social_Media_Trends[[#This Row],[Likes]]+bbdd_Social_Media_Trends[[#This Row],[Shares]]+bbdd_Social_Media_Trends[[#This Row],[Comments]]</f>
        <v>356923</v>
      </c>
      <c r="M4267">
        <f>bbdd_Social_Media_Trends[[#This Row],[Interactions]]/bbdd_Social_Media_Trends[[#This Row],[Views]]</f>
        <v>7.2453006524816246E-2</v>
      </c>
      <c r="N4267" s="1" t="s">
        <v>16</v>
      </c>
      <c r="O4267" s="4">
        <f t="shared" si="66"/>
        <v>0</v>
      </c>
    </row>
    <row r="4268" spans="1:15">
      <c r="A4268" s="1" t="s">
        <v>4308</v>
      </c>
      <c r="B4268" s="2">
        <v>45166</v>
      </c>
      <c r="C4268" s="13" t="str">
        <f>TEXT(bbdd_Social_Media_Trends[[#This Row],[Post_Date]],"aaaa-mm")</f>
        <v>2023-08</v>
      </c>
      <c r="D4268" s="1" t="s">
        <v>18</v>
      </c>
      <c r="E4268" s="1" t="s">
        <v>31</v>
      </c>
      <c r="F4268" s="1" t="s">
        <v>36</v>
      </c>
      <c r="G4268" s="1" t="s">
        <v>37</v>
      </c>
      <c r="H4268">
        <v>3691701</v>
      </c>
      <c r="I4268">
        <v>448223</v>
      </c>
      <c r="J4268">
        <v>32943</v>
      </c>
      <c r="K4268">
        <v>40561</v>
      </c>
      <c r="L4268">
        <f>bbdd_Social_Media_Trends[[#This Row],[Likes]]+bbdd_Social_Media_Trends[[#This Row],[Shares]]+bbdd_Social_Media_Trends[[#This Row],[Comments]]</f>
        <v>521727</v>
      </c>
      <c r="M4268">
        <f>bbdd_Social_Media_Trends[[#This Row],[Interactions]]/bbdd_Social_Media_Trends[[#This Row],[Views]]</f>
        <v>0.14132428384638951</v>
      </c>
      <c r="N4268" s="1" t="s">
        <v>29</v>
      </c>
      <c r="O4268" s="4">
        <f t="shared" si="66"/>
        <v>0</v>
      </c>
    </row>
    <row r="4269" spans="1:15">
      <c r="A4269" s="1" t="s">
        <v>4309</v>
      </c>
      <c r="B4269" s="2">
        <v>44947</v>
      </c>
      <c r="C4269" s="13" t="str">
        <f>TEXT(bbdd_Social_Media_Trends[[#This Row],[Post_Date]],"aaaa-mm")</f>
        <v>2023-01</v>
      </c>
      <c r="D4269" s="1" t="s">
        <v>24</v>
      </c>
      <c r="E4269" s="1" t="s">
        <v>46</v>
      </c>
      <c r="F4269" s="1" t="s">
        <v>14</v>
      </c>
      <c r="G4269" s="1" t="s">
        <v>60</v>
      </c>
      <c r="H4269">
        <v>2970930</v>
      </c>
      <c r="I4269">
        <v>131718</v>
      </c>
      <c r="J4269">
        <v>60239</v>
      </c>
      <c r="K4269">
        <v>32883</v>
      </c>
      <c r="L4269">
        <f>bbdd_Social_Media_Trends[[#This Row],[Likes]]+bbdd_Social_Media_Trends[[#This Row],[Shares]]+bbdd_Social_Media_Trends[[#This Row],[Comments]]</f>
        <v>224840</v>
      </c>
      <c r="M4269">
        <f>bbdd_Social_Media_Trends[[#This Row],[Interactions]]/bbdd_Social_Media_Trends[[#This Row],[Views]]</f>
        <v>7.5680005924070912E-2</v>
      </c>
      <c r="N4269" s="1" t="s">
        <v>29</v>
      </c>
      <c r="O4269" s="4">
        <f t="shared" si="66"/>
        <v>0</v>
      </c>
    </row>
    <row r="4270" spans="1:15">
      <c r="A4270" s="1" t="s">
        <v>4310</v>
      </c>
      <c r="B4270" s="2">
        <v>44849</v>
      </c>
      <c r="C4270" s="13" t="str">
        <f>TEXT(bbdd_Social_Media_Trends[[#This Row],[Post_Date]],"aaaa-mm")</f>
        <v>2022-10</v>
      </c>
      <c r="D4270" s="1" t="s">
        <v>18</v>
      </c>
      <c r="E4270" s="1" t="s">
        <v>52</v>
      </c>
      <c r="F4270" s="1" t="s">
        <v>14</v>
      </c>
      <c r="G4270" s="1" t="s">
        <v>50</v>
      </c>
      <c r="H4270">
        <v>3247449</v>
      </c>
      <c r="I4270">
        <v>388272</v>
      </c>
      <c r="J4270">
        <v>6238</v>
      </c>
      <c r="K4270">
        <v>25311</v>
      </c>
      <c r="L4270">
        <f>bbdd_Social_Media_Trends[[#This Row],[Likes]]+bbdd_Social_Media_Trends[[#This Row],[Shares]]+bbdd_Social_Media_Trends[[#This Row],[Comments]]</f>
        <v>419821</v>
      </c>
      <c r="M4270">
        <f>bbdd_Social_Media_Trends[[#This Row],[Interactions]]/bbdd_Social_Media_Trends[[#This Row],[Views]]</f>
        <v>0.12927716493777117</v>
      </c>
      <c r="N4270" s="1" t="s">
        <v>22</v>
      </c>
      <c r="O4270" s="4">
        <f t="shared" si="66"/>
        <v>0</v>
      </c>
    </row>
    <row r="4271" spans="1:15">
      <c r="A4271" s="1" t="s">
        <v>4311</v>
      </c>
      <c r="B4271" s="2">
        <v>45093</v>
      </c>
      <c r="C4271" s="13" t="str">
        <f>TEXT(bbdd_Social_Media_Trends[[#This Row],[Post_Date]],"aaaa-mm")</f>
        <v>2023-06</v>
      </c>
      <c r="D4271" s="1" t="s">
        <v>24</v>
      </c>
      <c r="E4271" s="1" t="s">
        <v>31</v>
      </c>
      <c r="F4271" s="1" t="s">
        <v>41</v>
      </c>
      <c r="G4271" s="1" t="s">
        <v>44</v>
      </c>
      <c r="H4271">
        <v>3541294</v>
      </c>
      <c r="I4271">
        <v>288982</v>
      </c>
      <c r="J4271">
        <v>90384</v>
      </c>
      <c r="K4271">
        <v>33462</v>
      </c>
      <c r="L4271">
        <f>bbdd_Social_Media_Trends[[#This Row],[Likes]]+bbdd_Social_Media_Trends[[#This Row],[Shares]]+bbdd_Social_Media_Trends[[#This Row],[Comments]]</f>
        <v>412828</v>
      </c>
      <c r="M4271">
        <f>bbdd_Social_Media_Trends[[#This Row],[Interactions]]/bbdd_Social_Media_Trends[[#This Row],[Views]]</f>
        <v>0.11657546648202606</v>
      </c>
      <c r="N4271" s="1" t="s">
        <v>16</v>
      </c>
      <c r="O4271" s="4">
        <f t="shared" si="66"/>
        <v>0</v>
      </c>
    </row>
    <row r="4272" spans="1:15">
      <c r="A4272" s="1" t="s">
        <v>4312</v>
      </c>
      <c r="B4272" s="2">
        <v>45048</v>
      </c>
      <c r="C4272" s="13" t="str">
        <f>TEXT(bbdd_Social_Media_Trends[[#This Row],[Post_Date]],"aaaa-mm")</f>
        <v>2023-05</v>
      </c>
      <c r="D4272" s="1" t="s">
        <v>24</v>
      </c>
      <c r="E4272" s="1" t="s">
        <v>52</v>
      </c>
      <c r="F4272" s="1" t="s">
        <v>32</v>
      </c>
      <c r="G4272" s="1" t="s">
        <v>21</v>
      </c>
      <c r="H4272">
        <v>304335</v>
      </c>
      <c r="I4272">
        <v>292726</v>
      </c>
      <c r="J4272">
        <v>57503</v>
      </c>
      <c r="K4272">
        <v>40349</v>
      </c>
      <c r="L4272">
        <f>bbdd_Social_Media_Trends[[#This Row],[Likes]]+bbdd_Social_Media_Trends[[#This Row],[Shares]]+bbdd_Social_Media_Trends[[#This Row],[Comments]]</f>
        <v>390578</v>
      </c>
      <c r="M4272">
        <f>bbdd_Social_Media_Trends[[#This Row],[Interactions]]/bbdd_Social_Media_Trends[[#This Row],[Views]]</f>
        <v>1.2833817996615571</v>
      </c>
      <c r="N4272" s="1" t="s">
        <v>29</v>
      </c>
      <c r="O4272" s="4">
        <f t="shared" si="66"/>
        <v>0</v>
      </c>
    </row>
    <row r="4273" spans="1:15">
      <c r="A4273" s="1" t="s">
        <v>4313</v>
      </c>
      <c r="B4273" s="2">
        <v>44913</v>
      </c>
      <c r="C4273" s="13" t="str">
        <f>TEXT(bbdd_Social_Media_Trends[[#This Row],[Post_Date]],"aaaa-mm")</f>
        <v>2022-12</v>
      </c>
      <c r="D4273" s="1" t="s">
        <v>27</v>
      </c>
      <c r="E4273" s="1" t="s">
        <v>49</v>
      </c>
      <c r="F4273" s="1" t="s">
        <v>47</v>
      </c>
      <c r="G4273" s="1" t="s">
        <v>15</v>
      </c>
      <c r="H4273">
        <v>4014231</v>
      </c>
      <c r="I4273">
        <v>131648</v>
      </c>
      <c r="J4273">
        <v>19628</v>
      </c>
      <c r="K4273">
        <v>38051</v>
      </c>
      <c r="L4273">
        <f>bbdd_Social_Media_Trends[[#This Row],[Likes]]+bbdd_Social_Media_Trends[[#This Row],[Shares]]+bbdd_Social_Media_Trends[[#This Row],[Comments]]</f>
        <v>189327</v>
      </c>
      <c r="M4273">
        <f>bbdd_Social_Media_Trends[[#This Row],[Interactions]]/bbdd_Social_Media_Trends[[#This Row],[Views]]</f>
        <v>4.7163952448177497E-2</v>
      </c>
      <c r="N4273" s="1" t="s">
        <v>16</v>
      </c>
      <c r="O4273" s="4">
        <f t="shared" si="66"/>
        <v>0</v>
      </c>
    </row>
    <row r="4274" spans="1:15">
      <c r="A4274" s="1" t="s">
        <v>4314</v>
      </c>
      <c r="B4274" s="2">
        <v>44928</v>
      </c>
      <c r="C4274" s="13" t="str">
        <f>TEXT(bbdd_Social_Media_Trends[[#This Row],[Post_Date]],"aaaa-mm")</f>
        <v>2023-01</v>
      </c>
      <c r="D4274" s="1" t="s">
        <v>27</v>
      </c>
      <c r="E4274" s="1" t="s">
        <v>52</v>
      </c>
      <c r="F4274" s="1" t="s">
        <v>41</v>
      </c>
      <c r="G4274" s="1" t="s">
        <v>15</v>
      </c>
      <c r="H4274">
        <v>4067513</v>
      </c>
      <c r="I4274">
        <v>313641</v>
      </c>
      <c r="J4274">
        <v>41751</v>
      </c>
      <c r="K4274">
        <v>34036</v>
      </c>
      <c r="L4274">
        <f>bbdd_Social_Media_Trends[[#This Row],[Likes]]+bbdd_Social_Media_Trends[[#This Row],[Shares]]+bbdd_Social_Media_Trends[[#This Row],[Comments]]</f>
        <v>389428</v>
      </c>
      <c r="M4274">
        <f>bbdd_Social_Media_Trends[[#This Row],[Interactions]]/bbdd_Social_Media_Trends[[#This Row],[Views]]</f>
        <v>9.5741058479714758E-2</v>
      </c>
      <c r="N4274" s="1" t="s">
        <v>16</v>
      </c>
      <c r="O4274" s="4">
        <f t="shared" si="66"/>
        <v>0</v>
      </c>
    </row>
    <row r="4275" spans="1:15">
      <c r="A4275" s="1" t="s">
        <v>4315</v>
      </c>
      <c r="B4275" s="2">
        <v>45128</v>
      </c>
      <c r="C4275" s="13" t="str">
        <f>TEXT(bbdd_Social_Media_Trends[[#This Row],[Post_Date]],"aaaa-mm")</f>
        <v>2023-07</v>
      </c>
      <c r="D4275" s="1" t="s">
        <v>24</v>
      </c>
      <c r="E4275" s="1" t="s">
        <v>13</v>
      </c>
      <c r="F4275" s="1" t="s">
        <v>20</v>
      </c>
      <c r="G4275" s="1" t="s">
        <v>50</v>
      </c>
      <c r="H4275">
        <v>2668074</v>
      </c>
      <c r="I4275">
        <v>43458</v>
      </c>
      <c r="J4275">
        <v>72133</v>
      </c>
      <c r="K4275">
        <v>24287</v>
      </c>
      <c r="L4275">
        <f>bbdd_Social_Media_Trends[[#This Row],[Likes]]+bbdd_Social_Media_Trends[[#This Row],[Shares]]+bbdd_Social_Media_Trends[[#This Row],[Comments]]</f>
        <v>139878</v>
      </c>
      <c r="M4275">
        <f>bbdd_Social_Media_Trends[[#This Row],[Interactions]]/bbdd_Social_Media_Trends[[#This Row],[Views]]</f>
        <v>5.2426581871417362E-2</v>
      </c>
      <c r="N4275" s="1" t="s">
        <v>16</v>
      </c>
      <c r="O4275" s="4">
        <f t="shared" si="66"/>
        <v>0</v>
      </c>
    </row>
    <row r="4276" spans="1:15">
      <c r="A4276" s="1" t="s">
        <v>4316</v>
      </c>
      <c r="B4276" s="2">
        <v>44883</v>
      </c>
      <c r="C4276" s="13" t="str">
        <f>TEXT(bbdd_Social_Media_Trends[[#This Row],[Post_Date]],"aaaa-mm")</f>
        <v>2022-11</v>
      </c>
      <c r="D4276" s="1" t="s">
        <v>24</v>
      </c>
      <c r="E4276" s="1" t="s">
        <v>13</v>
      </c>
      <c r="F4276" s="1" t="s">
        <v>36</v>
      </c>
      <c r="G4276" s="1" t="s">
        <v>44</v>
      </c>
      <c r="H4276">
        <v>4589006</v>
      </c>
      <c r="I4276">
        <v>172497</v>
      </c>
      <c r="J4276">
        <v>50326</v>
      </c>
      <c r="K4276">
        <v>37879</v>
      </c>
      <c r="L4276">
        <f>bbdd_Social_Media_Trends[[#This Row],[Likes]]+bbdd_Social_Media_Trends[[#This Row],[Shares]]+bbdd_Social_Media_Trends[[#This Row],[Comments]]</f>
        <v>260702</v>
      </c>
      <c r="M4276">
        <f>bbdd_Social_Media_Trends[[#This Row],[Interactions]]/bbdd_Social_Media_Trends[[#This Row],[Views]]</f>
        <v>5.6810124022500734E-2</v>
      </c>
      <c r="N4276" s="1" t="s">
        <v>16</v>
      </c>
      <c r="O4276" s="4">
        <f t="shared" si="66"/>
        <v>0</v>
      </c>
    </row>
    <row r="4277" spans="1:15">
      <c r="A4277" s="1" t="s">
        <v>4317</v>
      </c>
      <c r="B4277" s="2">
        <v>45094</v>
      </c>
      <c r="C4277" s="13" t="str">
        <f>TEXT(bbdd_Social_Media_Trends[[#This Row],[Post_Date]],"aaaa-mm")</f>
        <v>2023-06</v>
      </c>
      <c r="D4277" s="1" t="s">
        <v>18</v>
      </c>
      <c r="E4277" s="1" t="s">
        <v>19</v>
      </c>
      <c r="F4277" s="1" t="s">
        <v>41</v>
      </c>
      <c r="G4277" s="1" t="s">
        <v>44</v>
      </c>
      <c r="H4277">
        <v>635329</v>
      </c>
      <c r="I4277">
        <v>151415</v>
      </c>
      <c r="J4277">
        <v>59753</v>
      </c>
      <c r="K4277">
        <v>29150</v>
      </c>
      <c r="L4277">
        <f>bbdd_Social_Media_Trends[[#This Row],[Likes]]+bbdd_Social_Media_Trends[[#This Row],[Shares]]+bbdd_Social_Media_Trends[[#This Row],[Comments]]</f>
        <v>240318</v>
      </c>
      <c r="M4277">
        <f>bbdd_Social_Media_Trends[[#This Row],[Interactions]]/bbdd_Social_Media_Trends[[#This Row],[Views]]</f>
        <v>0.37825756419115136</v>
      </c>
      <c r="N4277" s="1" t="s">
        <v>22</v>
      </c>
      <c r="O4277" s="4">
        <f t="shared" si="66"/>
        <v>0</v>
      </c>
    </row>
    <row r="4278" spans="1:15">
      <c r="A4278" s="1" t="s">
        <v>4318</v>
      </c>
      <c r="B4278" s="2">
        <v>45269</v>
      </c>
      <c r="C4278" s="13" t="str">
        <f>TEXT(bbdd_Social_Media_Trends[[#This Row],[Post_Date]],"aaaa-mm")</f>
        <v>2023-12</v>
      </c>
      <c r="D4278" s="1" t="s">
        <v>12</v>
      </c>
      <c r="E4278" s="1" t="s">
        <v>52</v>
      </c>
      <c r="F4278" s="1" t="s">
        <v>14</v>
      </c>
      <c r="G4278" s="1" t="s">
        <v>28</v>
      </c>
      <c r="H4278">
        <v>36859</v>
      </c>
      <c r="I4278">
        <v>235389</v>
      </c>
      <c r="J4278">
        <v>7241</v>
      </c>
      <c r="K4278">
        <v>15711</v>
      </c>
      <c r="L4278">
        <f>bbdd_Social_Media_Trends[[#This Row],[Likes]]+bbdd_Social_Media_Trends[[#This Row],[Shares]]+bbdd_Social_Media_Trends[[#This Row],[Comments]]</f>
        <v>258341</v>
      </c>
      <c r="M4278">
        <f>bbdd_Social_Media_Trends[[#This Row],[Interactions]]/bbdd_Social_Media_Trends[[#This Row],[Views]]</f>
        <v>7.0088987764182429</v>
      </c>
      <c r="N4278" s="1" t="s">
        <v>22</v>
      </c>
      <c r="O4278" s="4">
        <f t="shared" si="66"/>
        <v>0</v>
      </c>
    </row>
    <row r="4279" spans="1:15">
      <c r="A4279" s="1" t="s">
        <v>4319</v>
      </c>
      <c r="B4279" s="2">
        <v>44821</v>
      </c>
      <c r="C4279" s="13" t="str">
        <f>TEXT(bbdd_Social_Media_Trends[[#This Row],[Post_Date]],"aaaa-mm")</f>
        <v>2022-09</v>
      </c>
      <c r="D4279" s="1" t="s">
        <v>27</v>
      </c>
      <c r="E4279" s="1" t="s">
        <v>52</v>
      </c>
      <c r="F4279" s="1" t="s">
        <v>47</v>
      </c>
      <c r="G4279" s="1" t="s">
        <v>37</v>
      </c>
      <c r="H4279">
        <v>1747564</v>
      </c>
      <c r="I4279">
        <v>183228</v>
      </c>
      <c r="J4279">
        <v>4734</v>
      </c>
      <c r="K4279">
        <v>33207</v>
      </c>
      <c r="L4279">
        <f>bbdd_Social_Media_Trends[[#This Row],[Likes]]+bbdd_Social_Media_Trends[[#This Row],[Shares]]+bbdd_Social_Media_Trends[[#This Row],[Comments]]</f>
        <v>221169</v>
      </c>
      <c r="M4279">
        <f>bbdd_Social_Media_Trends[[#This Row],[Interactions]]/bbdd_Social_Media_Trends[[#This Row],[Views]]</f>
        <v>0.12655845508376232</v>
      </c>
      <c r="N4279" s="1" t="s">
        <v>22</v>
      </c>
      <c r="O4279" s="4">
        <f t="shared" si="66"/>
        <v>0</v>
      </c>
    </row>
    <row r="4280" spans="1:15">
      <c r="A4280" s="1" t="s">
        <v>4320</v>
      </c>
      <c r="B4280" s="2">
        <v>44909</v>
      </c>
      <c r="C4280" s="13" t="str">
        <f>TEXT(bbdd_Social_Media_Trends[[#This Row],[Post_Date]],"aaaa-mm")</f>
        <v>2022-12</v>
      </c>
      <c r="D4280" s="1" t="s">
        <v>12</v>
      </c>
      <c r="E4280" s="1" t="s">
        <v>46</v>
      </c>
      <c r="F4280" s="1" t="s">
        <v>14</v>
      </c>
      <c r="G4280" s="1" t="s">
        <v>28</v>
      </c>
      <c r="H4280">
        <v>28280</v>
      </c>
      <c r="I4280">
        <v>67072</v>
      </c>
      <c r="J4280">
        <v>13299</v>
      </c>
      <c r="K4280">
        <v>23411</v>
      </c>
      <c r="L4280">
        <f>bbdd_Social_Media_Trends[[#This Row],[Likes]]+bbdd_Social_Media_Trends[[#This Row],[Shares]]+bbdd_Social_Media_Trends[[#This Row],[Comments]]</f>
        <v>103782</v>
      </c>
      <c r="M4280">
        <f>bbdd_Social_Media_Trends[[#This Row],[Interactions]]/bbdd_Social_Media_Trends[[#This Row],[Views]]</f>
        <v>3.6698019801980197</v>
      </c>
      <c r="N4280" s="1" t="s">
        <v>22</v>
      </c>
      <c r="O4280" s="4">
        <f t="shared" si="66"/>
        <v>0</v>
      </c>
    </row>
    <row r="4281" spans="1:15">
      <c r="A4281" s="1" t="s">
        <v>4321</v>
      </c>
      <c r="B4281" s="2">
        <v>44592</v>
      </c>
      <c r="C4281" s="13" t="str">
        <f>TEXT(bbdd_Social_Media_Trends[[#This Row],[Post_Date]],"aaaa-mm")</f>
        <v>2022-01</v>
      </c>
      <c r="D4281" s="1" t="s">
        <v>27</v>
      </c>
      <c r="E4281" s="1" t="s">
        <v>31</v>
      </c>
      <c r="F4281" s="1" t="s">
        <v>32</v>
      </c>
      <c r="G4281" s="1" t="s">
        <v>28</v>
      </c>
      <c r="H4281">
        <v>566681</v>
      </c>
      <c r="I4281">
        <v>324840</v>
      </c>
      <c r="J4281">
        <v>68424</v>
      </c>
      <c r="K4281">
        <v>1453</v>
      </c>
      <c r="L4281">
        <f>bbdd_Social_Media_Trends[[#This Row],[Likes]]+bbdd_Social_Media_Trends[[#This Row],[Shares]]+bbdd_Social_Media_Trends[[#This Row],[Comments]]</f>
        <v>394717</v>
      </c>
      <c r="M4281">
        <f>bbdd_Social_Media_Trends[[#This Row],[Interactions]]/bbdd_Social_Media_Trends[[#This Row],[Views]]</f>
        <v>0.69654179335463873</v>
      </c>
      <c r="N4281" s="1" t="s">
        <v>22</v>
      </c>
      <c r="O4281" s="4">
        <f t="shared" si="66"/>
        <v>0</v>
      </c>
    </row>
    <row r="4282" spans="1:15">
      <c r="A4282" s="1" t="s">
        <v>4322</v>
      </c>
      <c r="B4282" s="2">
        <v>45278</v>
      </c>
      <c r="C4282" s="13" t="str">
        <f>TEXT(bbdd_Social_Media_Trends[[#This Row],[Post_Date]],"aaaa-mm")</f>
        <v>2023-12</v>
      </c>
      <c r="D4282" s="1" t="s">
        <v>12</v>
      </c>
      <c r="E4282" s="1" t="s">
        <v>46</v>
      </c>
      <c r="F4282" s="1" t="s">
        <v>36</v>
      </c>
      <c r="G4282" s="1" t="s">
        <v>37</v>
      </c>
      <c r="H4282">
        <v>919348</v>
      </c>
      <c r="I4282">
        <v>34013</v>
      </c>
      <c r="J4282">
        <v>38438</v>
      </c>
      <c r="K4282">
        <v>18076</v>
      </c>
      <c r="L4282">
        <f>bbdd_Social_Media_Trends[[#This Row],[Likes]]+bbdd_Social_Media_Trends[[#This Row],[Shares]]+bbdd_Social_Media_Trends[[#This Row],[Comments]]</f>
        <v>90527</v>
      </c>
      <c r="M4282">
        <f>bbdd_Social_Media_Trends[[#This Row],[Interactions]]/bbdd_Social_Media_Trends[[#This Row],[Views]]</f>
        <v>9.8468697381187534E-2</v>
      </c>
      <c r="N4282" s="1" t="s">
        <v>29</v>
      </c>
      <c r="O4282" s="4">
        <f t="shared" si="66"/>
        <v>0</v>
      </c>
    </row>
    <row r="4283" spans="1:15">
      <c r="A4283" s="1" t="s">
        <v>4323</v>
      </c>
      <c r="B4283" s="2">
        <v>45169</v>
      </c>
      <c r="C4283" s="13" t="str">
        <f>TEXT(bbdd_Social_Media_Trends[[#This Row],[Post_Date]],"aaaa-mm")</f>
        <v>2023-08</v>
      </c>
      <c r="D4283" s="1" t="s">
        <v>12</v>
      </c>
      <c r="E4283" s="1" t="s">
        <v>19</v>
      </c>
      <c r="F4283" s="1" t="s">
        <v>20</v>
      </c>
      <c r="G4283" s="1" t="s">
        <v>37</v>
      </c>
      <c r="H4283">
        <v>4461875</v>
      </c>
      <c r="I4283">
        <v>81049</v>
      </c>
      <c r="J4283">
        <v>47612</v>
      </c>
      <c r="K4283">
        <v>7747</v>
      </c>
      <c r="L4283">
        <f>bbdd_Social_Media_Trends[[#This Row],[Likes]]+bbdd_Social_Media_Trends[[#This Row],[Shares]]+bbdd_Social_Media_Trends[[#This Row],[Comments]]</f>
        <v>136408</v>
      </c>
      <c r="M4283">
        <f>bbdd_Social_Media_Trends[[#This Row],[Interactions]]/bbdd_Social_Media_Trends[[#This Row],[Views]]</f>
        <v>3.0571900826446282E-2</v>
      </c>
      <c r="N4283" s="1" t="s">
        <v>16</v>
      </c>
      <c r="O4283" s="4">
        <f t="shared" si="66"/>
        <v>0</v>
      </c>
    </row>
    <row r="4284" spans="1:15">
      <c r="A4284" s="1" t="s">
        <v>4324</v>
      </c>
      <c r="B4284" s="2">
        <v>44931</v>
      </c>
      <c r="C4284" s="13" t="str">
        <f>TEXT(bbdd_Social_Media_Trends[[#This Row],[Post_Date]],"aaaa-mm")</f>
        <v>2023-01</v>
      </c>
      <c r="D4284" s="1" t="s">
        <v>12</v>
      </c>
      <c r="E4284" s="1" t="s">
        <v>59</v>
      </c>
      <c r="F4284" s="1" t="s">
        <v>32</v>
      </c>
      <c r="G4284" s="1" t="s">
        <v>21</v>
      </c>
      <c r="H4284">
        <v>249167</v>
      </c>
      <c r="I4284">
        <v>103790</v>
      </c>
      <c r="J4284">
        <v>7499</v>
      </c>
      <c r="K4284">
        <v>15286</v>
      </c>
      <c r="L4284">
        <f>bbdd_Social_Media_Trends[[#This Row],[Likes]]+bbdd_Social_Media_Trends[[#This Row],[Shares]]+bbdd_Social_Media_Trends[[#This Row],[Comments]]</f>
        <v>126575</v>
      </c>
      <c r="M4284">
        <f>bbdd_Social_Media_Trends[[#This Row],[Interactions]]/bbdd_Social_Media_Trends[[#This Row],[Views]]</f>
        <v>0.50799263144798468</v>
      </c>
      <c r="N4284" s="1" t="s">
        <v>16</v>
      </c>
      <c r="O4284" s="4">
        <f t="shared" si="66"/>
        <v>0</v>
      </c>
    </row>
    <row r="4285" spans="1:15">
      <c r="A4285" s="1" t="s">
        <v>4325</v>
      </c>
      <c r="B4285" s="2">
        <v>45098</v>
      </c>
      <c r="C4285" s="13" t="str">
        <f>TEXT(bbdd_Social_Media_Trends[[#This Row],[Post_Date]],"aaaa-mm")</f>
        <v>2023-06</v>
      </c>
      <c r="D4285" s="1" t="s">
        <v>18</v>
      </c>
      <c r="E4285" s="1" t="s">
        <v>52</v>
      </c>
      <c r="F4285" s="1" t="s">
        <v>47</v>
      </c>
      <c r="G4285" s="1" t="s">
        <v>44</v>
      </c>
      <c r="H4285">
        <v>782140</v>
      </c>
      <c r="I4285">
        <v>39109</v>
      </c>
      <c r="J4285">
        <v>45106</v>
      </c>
      <c r="K4285">
        <v>34619</v>
      </c>
      <c r="L4285">
        <f>bbdd_Social_Media_Trends[[#This Row],[Likes]]+bbdd_Social_Media_Trends[[#This Row],[Shares]]+bbdd_Social_Media_Trends[[#This Row],[Comments]]</f>
        <v>118834</v>
      </c>
      <c r="M4285">
        <f>bbdd_Social_Media_Trends[[#This Row],[Interactions]]/bbdd_Social_Media_Trends[[#This Row],[Views]]</f>
        <v>0.15193443629017822</v>
      </c>
      <c r="N4285" s="1" t="s">
        <v>22</v>
      </c>
      <c r="O4285" s="4">
        <f t="shared" si="66"/>
        <v>0</v>
      </c>
    </row>
    <row r="4286" spans="1:15">
      <c r="A4286" s="1" t="s">
        <v>4326</v>
      </c>
      <c r="B4286" s="2">
        <v>45212</v>
      </c>
      <c r="C4286" s="13" t="str">
        <f>TEXT(bbdd_Social_Media_Trends[[#This Row],[Post_Date]],"aaaa-mm")</f>
        <v>2023-10</v>
      </c>
      <c r="D4286" s="1" t="s">
        <v>27</v>
      </c>
      <c r="E4286" s="1" t="s">
        <v>39</v>
      </c>
      <c r="F4286" s="1" t="s">
        <v>41</v>
      </c>
      <c r="G4286" s="1" t="s">
        <v>44</v>
      </c>
      <c r="H4286">
        <v>7810</v>
      </c>
      <c r="I4286">
        <v>277197</v>
      </c>
      <c r="J4286">
        <v>12486</v>
      </c>
      <c r="K4286">
        <v>422</v>
      </c>
      <c r="L4286">
        <f>bbdd_Social_Media_Trends[[#This Row],[Likes]]+bbdd_Social_Media_Trends[[#This Row],[Shares]]+bbdd_Social_Media_Trends[[#This Row],[Comments]]</f>
        <v>290105</v>
      </c>
      <c r="M4286">
        <f>bbdd_Social_Media_Trends[[#This Row],[Interactions]]/bbdd_Social_Media_Trends[[#This Row],[Views]]</f>
        <v>37.145326504481432</v>
      </c>
      <c r="N4286" s="1" t="s">
        <v>29</v>
      </c>
      <c r="O4286" s="4">
        <f t="shared" si="66"/>
        <v>0</v>
      </c>
    </row>
    <row r="4287" spans="1:15">
      <c r="A4287" s="1" t="s">
        <v>4327</v>
      </c>
      <c r="B4287" s="2">
        <v>44794</v>
      </c>
      <c r="C4287" s="13" t="str">
        <f>TEXT(bbdd_Social_Media_Trends[[#This Row],[Post_Date]],"aaaa-mm")</f>
        <v>2022-08</v>
      </c>
      <c r="D4287" s="1" t="s">
        <v>12</v>
      </c>
      <c r="E4287" s="1" t="s">
        <v>49</v>
      </c>
      <c r="F4287" s="1" t="s">
        <v>14</v>
      </c>
      <c r="G4287" s="1" t="s">
        <v>50</v>
      </c>
      <c r="H4287">
        <v>3490701</v>
      </c>
      <c r="I4287">
        <v>123912</v>
      </c>
      <c r="J4287">
        <v>8189</v>
      </c>
      <c r="K4287">
        <v>45049</v>
      </c>
      <c r="L4287">
        <f>bbdd_Social_Media_Trends[[#This Row],[Likes]]+bbdd_Social_Media_Trends[[#This Row],[Shares]]+bbdd_Social_Media_Trends[[#This Row],[Comments]]</f>
        <v>177150</v>
      </c>
      <c r="M4287">
        <f>bbdd_Social_Media_Trends[[#This Row],[Interactions]]/bbdd_Social_Media_Trends[[#This Row],[Views]]</f>
        <v>5.0749118873257837E-2</v>
      </c>
      <c r="N4287" s="1" t="s">
        <v>29</v>
      </c>
      <c r="O4287" s="4">
        <f t="shared" si="66"/>
        <v>0</v>
      </c>
    </row>
    <row r="4288" spans="1:15">
      <c r="A4288" s="1" t="s">
        <v>4328</v>
      </c>
      <c r="B4288" s="2">
        <v>45211</v>
      </c>
      <c r="C4288" s="13" t="str">
        <f>TEXT(bbdd_Social_Media_Trends[[#This Row],[Post_Date]],"aaaa-mm")</f>
        <v>2023-10</v>
      </c>
      <c r="D4288" s="1" t="s">
        <v>18</v>
      </c>
      <c r="E4288" s="1" t="s">
        <v>52</v>
      </c>
      <c r="F4288" s="1" t="s">
        <v>36</v>
      </c>
      <c r="G4288" s="1" t="s">
        <v>50</v>
      </c>
      <c r="H4288">
        <v>1701218</v>
      </c>
      <c r="I4288">
        <v>219365</v>
      </c>
      <c r="J4288">
        <v>32346</v>
      </c>
      <c r="K4288">
        <v>9017</v>
      </c>
      <c r="L4288">
        <f>bbdd_Social_Media_Trends[[#This Row],[Likes]]+bbdd_Social_Media_Trends[[#This Row],[Shares]]+bbdd_Social_Media_Trends[[#This Row],[Comments]]</f>
        <v>260728</v>
      </c>
      <c r="M4288">
        <f>bbdd_Social_Media_Trends[[#This Row],[Interactions]]/bbdd_Social_Media_Trends[[#This Row],[Views]]</f>
        <v>0.15325960576481085</v>
      </c>
      <c r="N4288" s="1" t="s">
        <v>22</v>
      </c>
      <c r="O4288" s="4">
        <f t="shared" si="66"/>
        <v>0</v>
      </c>
    </row>
    <row r="4289" spans="1:15">
      <c r="A4289" s="1" t="s">
        <v>4329</v>
      </c>
      <c r="B4289" s="2">
        <v>44726</v>
      </c>
      <c r="C4289" s="13" t="str">
        <f>TEXT(bbdd_Social_Media_Trends[[#This Row],[Post_Date]],"aaaa-mm")</f>
        <v>2022-06</v>
      </c>
      <c r="D4289" s="1" t="s">
        <v>12</v>
      </c>
      <c r="E4289" s="1" t="s">
        <v>46</v>
      </c>
      <c r="F4289" s="1" t="s">
        <v>32</v>
      </c>
      <c r="G4289" s="1" t="s">
        <v>15</v>
      </c>
      <c r="H4289">
        <v>664216</v>
      </c>
      <c r="I4289">
        <v>474624</v>
      </c>
      <c r="J4289">
        <v>86948</v>
      </c>
      <c r="K4289">
        <v>42845</v>
      </c>
      <c r="L4289">
        <f>bbdd_Social_Media_Trends[[#This Row],[Likes]]+bbdd_Social_Media_Trends[[#This Row],[Shares]]+bbdd_Social_Media_Trends[[#This Row],[Comments]]</f>
        <v>604417</v>
      </c>
      <c r="M4289">
        <f>bbdd_Social_Media_Trends[[#This Row],[Interactions]]/bbdd_Social_Media_Trends[[#This Row],[Views]]</f>
        <v>0.9099705517482265</v>
      </c>
      <c r="N4289" s="1" t="s">
        <v>22</v>
      </c>
      <c r="O4289" s="4">
        <f t="shared" si="66"/>
        <v>0</v>
      </c>
    </row>
    <row r="4290" spans="1:15">
      <c r="A4290" s="1" t="s">
        <v>4330</v>
      </c>
      <c r="B4290" s="2">
        <v>45283</v>
      </c>
      <c r="C4290" s="13" t="str">
        <f>TEXT(bbdd_Social_Media_Trends[[#This Row],[Post_Date]],"aaaa-mm")</f>
        <v>2023-12</v>
      </c>
      <c r="D4290" s="1" t="s">
        <v>24</v>
      </c>
      <c r="E4290" s="1" t="s">
        <v>19</v>
      </c>
      <c r="F4290" s="1" t="s">
        <v>20</v>
      </c>
      <c r="G4290" s="1" t="s">
        <v>50</v>
      </c>
      <c r="H4290">
        <v>2699566</v>
      </c>
      <c r="I4290">
        <v>112069</v>
      </c>
      <c r="J4290">
        <v>76606</v>
      </c>
      <c r="K4290">
        <v>25802</v>
      </c>
      <c r="L4290">
        <f>bbdd_Social_Media_Trends[[#This Row],[Likes]]+bbdd_Social_Media_Trends[[#This Row],[Shares]]+bbdd_Social_Media_Trends[[#This Row],[Comments]]</f>
        <v>214477</v>
      </c>
      <c r="M4290">
        <f>bbdd_Social_Media_Trends[[#This Row],[Interactions]]/bbdd_Social_Media_Trends[[#This Row],[Views]]</f>
        <v>7.94486965682632E-2</v>
      </c>
      <c r="N4290" s="1" t="s">
        <v>29</v>
      </c>
      <c r="O4290" s="4">
        <f t="shared" ref="O4290:O4353" si="67">IF(ISERROR(VLOOKUP(A4290,A4291:A9288,1,FALSE)),0, 1)</f>
        <v>0</v>
      </c>
    </row>
    <row r="4291" spans="1:15">
      <c r="A4291" s="1" t="s">
        <v>4331</v>
      </c>
      <c r="B4291" s="2">
        <v>44593</v>
      </c>
      <c r="C4291" s="13" t="str">
        <f>TEXT(bbdd_Social_Media_Trends[[#This Row],[Post_Date]],"aaaa-mm")</f>
        <v>2022-02</v>
      </c>
      <c r="D4291" s="1" t="s">
        <v>27</v>
      </c>
      <c r="E4291" s="1" t="s">
        <v>52</v>
      </c>
      <c r="F4291" s="1" t="s">
        <v>32</v>
      </c>
      <c r="G4291" s="1" t="s">
        <v>15</v>
      </c>
      <c r="H4291">
        <v>468433</v>
      </c>
      <c r="I4291">
        <v>104947</v>
      </c>
      <c r="J4291">
        <v>95399</v>
      </c>
      <c r="K4291">
        <v>32253</v>
      </c>
      <c r="L4291">
        <f>bbdd_Social_Media_Trends[[#This Row],[Likes]]+bbdd_Social_Media_Trends[[#This Row],[Shares]]+bbdd_Social_Media_Trends[[#This Row],[Comments]]</f>
        <v>232599</v>
      </c>
      <c r="M4291">
        <f>bbdd_Social_Media_Trends[[#This Row],[Interactions]]/bbdd_Social_Media_Trends[[#This Row],[Views]]</f>
        <v>0.49654699818330478</v>
      </c>
      <c r="N4291" s="1" t="s">
        <v>16</v>
      </c>
      <c r="O4291" s="4">
        <f t="shared" si="67"/>
        <v>0</v>
      </c>
    </row>
    <row r="4292" spans="1:15">
      <c r="A4292" s="1" t="s">
        <v>4332</v>
      </c>
      <c r="B4292" s="2">
        <v>44711</v>
      </c>
      <c r="C4292" s="13" t="str">
        <f>TEXT(bbdd_Social_Media_Trends[[#This Row],[Post_Date]],"aaaa-mm")</f>
        <v>2022-05</v>
      </c>
      <c r="D4292" s="1" t="s">
        <v>27</v>
      </c>
      <c r="E4292" s="1" t="s">
        <v>13</v>
      </c>
      <c r="F4292" s="1" t="s">
        <v>20</v>
      </c>
      <c r="G4292" s="1" t="s">
        <v>37</v>
      </c>
      <c r="H4292">
        <v>2243196</v>
      </c>
      <c r="I4292">
        <v>90911</v>
      </c>
      <c r="J4292">
        <v>32317</v>
      </c>
      <c r="K4292">
        <v>38941</v>
      </c>
      <c r="L4292">
        <f>bbdd_Social_Media_Trends[[#This Row],[Likes]]+bbdd_Social_Media_Trends[[#This Row],[Shares]]+bbdd_Social_Media_Trends[[#This Row],[Comments]]</f>
        <v>162169</v>
      </c>
      <c r="M4292">
        <f>bbdd_Social_Media_Trends[[#This Row],[Interactions]]/bbdd_Social_Media_Trends[[#This Row],[Views]]</f>
        <v>7.2293727342595121E-2</v>
      </c>
      <c r="N4292" s="1" t="s">
        <v>29</v>
      </c>
      <c r="O4292" s="4">
        <f t="shared" si="67"/>
        <v>0</v>
      </c>
    </row>
    <row r="4293" spans="1:15">
      <c r="A4293" s="1" t="s">
        <v>4333</v>
      </c>
      <c r="B4293" s="2">
        <v>45173</v>
      </c>
      <c r="C4293" s="13" t="str">
        <f>TEXT(bbdd_Social_Media_Trends[[#This Row],[Post_Date]],"aaaa-mm")</f>
        <v>2023-09</v>
      </c>
      <c r="D4293" s="1" t="s">
        <v>12</v>
      </c>
      <c r="E4293" s="1" t="s">
        <v>46</v>
      </c>
      <c r="F4293" s="1" t="s">
        <v>47</v>
      </c>
      <c r="G4293" s="1" t="s">
        <v>25</v>
      </c>
      <c r="H4293">
        <v>50353</v>
      </c>
      <c r="I4293">
        <v>338919</v>
      </c>
      <c r="J4293">
        <v>5571</v>
      </c>
      <c r="K4293">
        <v>36018</v>
      </c>
      <c r="L4293">
        <f>bbdd_Social_Media_Trends[[#This Row],[Likes]]+bbdd_Social_Media_Trends[[#This Row],[Shares]]+bbdd_Social_Media_Trends[[#This Row],[Comments]]</f>
        <v>380508</v>
      </c>
      <c r="M4293">
        <f>bbdd_Social_Media_Trends[[#This Row],[Interactions]]/bbdd_Social_Media_Trends[[#This Row],[Views]]</f>
        <v>7.5568089289615319</v>
      </c>
      <c r="N4293" s="1" t="s">
        <v>22</v>
      </c>
      <c r="O4293" s="4">
        <f t="shared" si="67"/>
        <v>0</v>
      </c>
    </row>
    <row r="4294" spans="1:15">
      <c r="A4294" s="1" t="s">
        <v>4334</v>
      </c>
      <c r="B4294" s="2">
        <v>44955</v>
      </c>
      <c r="C4294" s="13" t="str">
        <f>TEXT(bbdd_Social_Media_Trends[[#This Row],[Post_Date]],"aaaa-mm")</f>
        <v>2023-01</v>
      </c>
      <c r="D4294" s="1" t="s">
        <v>12</v>
      </c>
      <c r="E4294" s="1" t="s">
        <v>39</v>
      </c>
      <c r="F4294" s="1" t="s">
        <v>32</v>
      </c>
      <c r="G4294" s="1" t="s">
        <v>28</v>
      </c>
      <c r="H4294">
        <v>2829163</v>
      </c>
      <c r="I4294">
        <v>17805</v>
      </c>
      <c r="J4294">
        <v>57264</v>
      </c>
      <c r="K4294">
        <v>24917</v>
      </c>
      <c r="L4294">
        <f>bbdd_Social_Media_Trends[[#This Row],[Likes]]+bbdd_Social_Media_Trends[[#This Row],[Shares]]+bbdd_Social_Media_Trends[[#This Row],[Comments]]</f>
        <v>99986</v>
      </c>
      <c r="M4294">
        <f>bbdd_Social_Media_Trends[[#This Row],[Interactions]]/bbdd_Social_Media_Trends[[#This Row],[Views]]</f>
        <v>3.5341194551179976E-2</v>
      </c>
      <c r="N4294" s="1" t="s">
        <v>29</v>
      </c>
      <c r="O4294" s="4">
        <f t="shared" si="67"/>
        <v>0</v>
      </c>
    </row>
    <row r="4295" spans="1:15">
      <c r="A4295" s="1" t="s">
        <v>4335</v>
      </c>
      <c r="B4295" s="2">
        <v>44973</v>
      </c>
      <c r="C4295" s="13" t="str">
        <f>TEXT(bbdd_Social_Media_Trends[[#This Row],[Post_Date]],"aaaa-mm")</f>
        <v>2023-02</v>
      </c>
      <c r="D4295" s="1" t="s">
        <v>27</v>
      </c>
      <c r="E4295" s="1" t="s">
        <v>13</v>
      </c>
      <c r="F4295" s="1" t="s">
        <v>47</v>
      </c>
      <c r="G4295" s="1" t="s">
        <v>37</v>
      </c>
      <c r="H4295">
        <v>1471005</v>
      </c>
      <c r="I4295">
        <v>425853</v>
      </c>
      <c r="J4295">
        <v>71495</v>
      </c>
      <c r="K4295">
        <v>7053</v>
      </c>
      <c r="L4295">
        <f>bbdd_Social_Media_Trends[[#This Row],[Likes]]+bbdd_Social_Media_Trends[[#This Row],[Shares]]+bbdd_Social_Media_Trends[[#This Row],[Comments]]</f>
        <v>504401</v>
      </c>
      <c r="M4295">
        <f>bbdd_Social_Media_Trends[[#This Row],[Interactions]]/bbdd_Social_Media_Trends[[#This Row],[Views]]</f>
        <v>0.34289550341433239</v>
      </c>
      <c r="N4295" s="1" t="s">
        <v>16</v>
      </c>
      <c r="O4295" s="4">
        <f t="shared" si="67"/>
        <v>0</v>
      </c>
    </row>
    <row r="4296" spans="1:15">
      <c r="A4296" s="1" t="s">
        <v>4336</v>
      </c>
      <c r="B4296" s="2">
        <v>45016</v>
      </c>
      <c r="C4296" s="13" t="str">
        <f>TEXT(bbdd_Social_Media_Trends[[#This Row],[Post_Date]],"aaaa-mm")</f>
        <v>2023-03</v>
      </c>
      <c r="D4296" s="1" t="s">
        <v>27</v>
      </c>
      <c r="E4296" s="1" t="s">
        <v>49</v>
      </c>
      <c r="F4296" s="1" t="s">
        <v>47</v>
      </c>
      <c r="G4296" s="1" t="s">
        <v>15</v>
      </c>
      <c r="H4296">
        <v>2443556</v>
      </c>
      <c r="I4296">
        <v>441822</v>
      </c>
      <c r="J4296">
        <v>99479</v>
      </c>
      <c r="K4296">
        <v>5885</v>
      </c>
      <c r="L4296">
        <f>bbdd_Social_Media_Trends[[#This Row],[Likes]]+bbdd_Social_Media_Trends[[#This Row],[Shares]]+bbdd_Social_Media_Trends[[#This Row],[Comments]]</f>
        <v>547186</v>
      </c>
      <c r="M4296">
        <f>bbdd_Social_Media_Trends[[#This Row],[Interactions]]/bbdd_Social_Media_Trends[[#This Row],[Views]]</f>
        <v>0.22393020663328361</v>
      </c>
      <c r="N4296" s="1" t="s">
        <v>22</v>
      </c>
      <c r="O4296" s="4">
        <f t="shared" si="67"/>
        <v>0</v>
      </c>
    </row>
    <row r="4297" spans="1:15">
      <c r="A4297" s="1" t="s">
        <v>4337</v>
      </c>
      <c r="B4297" s="2">
        <v>45064</v>
      </c>
      <c r="C4297" s="13" t="str">
        <f>TEXT(bbdd_Social_Media_Trends[[#This Row],[Post_Date]],"aaaa-mm")</f>
        <v>2023-05</v>
      </c>
      <c r="D4297" s="1" t="s">
        <v>27</v>
      </c>
      <c r="E4297" s="1" t="s">
        <v>46</v>
      </c>
      <c r="F4297" s="1" t="s">
        <v>14</v>
      </c>
      <c r="G4297" s="1" t="s">
        <v>25</v>
      </c>
      <c r="H4297">
        <v>1973792</v>
      </c>
      <c r="I4297">
        <v>467441</v>
      </c>
      <c r="J4297">
        <v>30230</v>
      </c>
      <c r="K4297">
        <v>13710</v>
      </c>
      <c r="L4297">
        <f>bbdd_Social_Media_Trends[[#This Row],[Likes]]+bbdd_Social_Media_Trends[[#This Row],[Shares]]+bbdd_Social_Media_Trends[[#This Row],[Comments]]</f>
        <v>511381</v>
      </c>
      <c r="M4297">
        <f>bbdd_Social_Media_Trends[[#This Row],[Interactions]]/bbdd_Social_Media_Trends[[#This Row],[Views]]</f>
        <v>0.25908555714077269</v>
      </c>
      <c r="N4297" s="1" t="s">
        <v>22</v>
      </c>
      <c r="O4297" s="4">
        <f t="shared" si="67"/>
        <v>0</v>
      </c>
    </row>
    <row r="4298" spans="1:15">
      <c r="A4298" s="1" t="s">
        <v>4338</v>
      </c>
      <c r="B4298" s="2">
        <v>45247</v>
      </c>
      <c r="C4298" s="13" t="str">
        <f>TEXT(bbdd_Social_Media_Trends[[#This Row],[Post_Date]],"aaaa-mm")</f>
        <v>2023-11</v>
      </c>
      <c r="D4298" s="1" t="s">
        <v>27</v>
      </c>
      <c r="E4298" s="1" t="s">
        <v>52</v>
      </c>
      <c r="F4298" s="1" t="s">
        <v>14</v>
      </c>
      <c r="G4298" s="1" t="s">
        <v>60</v>
      </c>
      <c r="H4298">
        <v>4478176</v>
      </c>
      <c r="I4298">
        <v>393579</v>
      </c>
      <c r="J4298">
        <v>14318</v>
      </c>
      <c r="K4298">
        <v>9635</v>
      </c>
      <c r="L4298">
        <f>bbdd_Social_Media_Trends[[#This Row],[Likes]]+bbdd_Social_Media_Trends[[#This Row],[Shares]]+bbdd_Social_Media_Trends[[#This Row],[Comments]]</f>
        <v>417532</v>
      </c>
      <c r="M4298">
        <f>bbdd_Social_Media_Trends[[#This Row],[Interactions]]/bbdd_Social_Media_Trends[[#This Row],[Views]]</f>
        <v>9.3237067949093561E-2</v>
      </c>
      <c r="N4298" s="1" t="s">
        <v>16</v>
      </c>
      <c r="O4298" s="4">
        <f t="shared" si="67"/>
        <v>0</v>
      </c>
    </row>
    <row r="4299" spans="1:15">
      <c r="A4299" s="1" t="s">
        <v>4339</v>
      </c>
      <c r="B4299" s="2">
        <v>45072</v>
      </c>
      <c r="C4299" s="13" t="str">
        <f>TEXT(bbdd_Social_Media_Trends[[#This Row],[Post_Date]],"aaaa-mm")</f>
        <v>2023-05</v>
      </c>
      <c r="D4299" s="1" t="s">
        <v>12</v>
      </c>
      <c r="E4299" s="1" t="s">
        <v>52</v>
      </c>
      <c r="F4299" s="1" t="s">
        <v>47</v>
      </c>
      <c r="G4299" s="1" t="s">
        <v>25</v>
      </c>
      <c r="H4299">
        <v>3856234</v>
      </c>
      <c r="I4299">
        <v>410366</v>
      </c>
      <c r="J4299">
        <v>55392</v>
      </c>
      <c r="K4299">
        <v>8229</v>
      </c>
      <c r="L4299">
        <f>bbdd_Social_Media_Trends[[#This Row],[Likes]]+bbdd_Social_Media_Trends[[#This Row],[Shares]]+bbdd_Social_Media_Trends[[#This Row],[Comments]]</f>
        <v>473987</v>
      </c>
      <c r="M4299">
        <f>bbdd_Social_Media_Trends[[#This Row],[Interactions]]/bbdd_Social_Media_Trends[[#This Row],[Views]]</f>
        <v>0.12291448081210839</v>
      </c>
      <c r="N4299" s="1" t="s">
        <v>29</v>
      </c>
      <c r="O4299" s="4">
        <f t="shared" si="67"/>
        <v>0</v>
      </c>
    </row>
    <row r="4300" spans="1:15">
      <c r="A4300" s="1" t="s">
        <v>4340</v>
      </c>
      <c r="B4300" s="2">
        <v>45070</v>
      </c>
      <c r="C4300" s="13" t="str">
        <f>TEXT(bbdd_Social_Media_Trends[[#This Row],[Post_Date]],"aaaa-mm")</f>
        <v>2023-05</v>
      </c>
      <c r="D4300" s="1" t="s">
        <v>24</v>
      </c>
      <c r="E4300" s="1" t="s">
        <v>35</v>
      </c>
      <c r="F4300" s="1" t="s">
        <v>47</v>
      </c>
      <c r="G4300" s="1" t="s">
        <v>21</v>
      </c>
      <c r="H4300">
        <v>4491907</v>
      </c>
      <c r="I4300">
        <v>492953</v>
      </c>
      <c r="J4300">
        <v>25891</v>
      </c>
      <c r="K4300">
        <v>28083</v>
      </c>
      <c r="L4300">
        <f>bbdd_Social_Media_Trends[[#This Row],[Likes]]+bbdd_Social_Media_Trends[[#This Row],[Shares]]+bbdd_Social_Media_Trends[[#This Row],[Comments]]</f>
        <v>546927</v>
      </c>
      <c r="M4300">
        <f>bbdd_Social_Media_Trends[[#This Row],[Interactions]]/bbdd_Social_Media_Trends[[#This Row],[Views]]</f>
        <v>0.12175830888751704</v>
      </c>
      <c r="N4300" s="1" t="s">
        <v>16</v>
      </c>
      <c r="O4300" s="4">
        <f t="shared" si="67"/>
        <v>0</v>
      </c>
    </row>
    <row r="4301" spans="1:15">
      <c r="A4301" s="1" t="s">
        <v>4341</v>
      </c>
      <c r="B4301" s="2">
        <v>44749</v>
      </c>
      <c r="C4301" s="13" t="str">
        <f>TEXT(bbdd_Social_Media_Trends[[#This Row],[Post_Date]],"aaaa-mm")</f>
        <v>2022-07</v>
      </c>
      <c r="D4301" s="1" t="s">
        <v>27</v>
      </c>
      <c r="E4301" s="1" t="s">
        <v>31</v>
      </c>
      <c r="F4301" s="1" t="s">
        <v>41</v>
      </c>
      <c r="G4301" s="1" t="s">
        <v>25</v>
      </c>
      <c r="H4301">
        <v>4082125</v>
      </c>
      <c r="I4301">
        <v>165615</v>
      </c>
      <c r="J4301">
        <v>21803</v>
      </c>
      <c r="K4301">
        <v>19119</v>
      </c>
      <c r="L4301">
        <f>bbdd_Social_Media_Trends[[#This Row],[Likes]]+bbdd_Social_Media_Trends[[#This Row],[Shares]]+bbdd_Social_Media_Trends[[#This Row],[Comments]]</f>
        <v>206537</v>
      </c>
      <c r="M4301">
        <f>bbdd_Social_Media_Trends[[#This Row],[Interactions]]/bbdd_Social_Media_Trends[[#This Row],[Views]]</f>
        <v>5.0595461922405612E-2</v>
      </c>
      <c r="N4301" s="1" t="s">
        <v>22</v>
      </c>
      <c r="O4301" s="4">
        <f t="shared" si="67"/>
        <v>0</v>
      </c>
    </row>
    <row r="4302" spans="1:15">
      <c r="A4302" s="1" t="s">
        <v>4342</v>
      </c>
      <c r="B4302" s="2">
        <v>45244</v>
      </c>
      <c r="C4302" s="13" t="str">
        <f>TEXT(bbdd_Social_Media_Trends[[#This Row],[Post_Date]],"aaaa-mm")</f>
        <v>2023-11</v>
      </c>
      <c r="D4302" s="1" t="s">
        <v>27</v>
      </c>
      <c r="E4302" s="1" t="s">
        <v>31</v>
      </c>
      <c r="F4302" s="1" t="s">
        <v>32</v>
      </c>
      <c r="G4302" s="1" t="s">
        <v>44</v>
      </c>
      <c r="H4302">
        <v>4895487</v>
      </c>
      <c r="I4302">
        <v>174541</v>
      </c>
      <c r="J4302">
        <v>44267</v>
      </c>
      <c r="K4302">
        <v>7342</v>
      </c>
      <c r="L4302">
        <f>bbdd_Social_Media_Trends[[#This Row],[Likes]]+bbdd_Social_Media_Trends[[#This Row],[Shares]]+bbdd_Social_Media_Trends[[#This Row],[Comments]]</f>
        <v>226150</v>
      </c>
      <c r="M4302">
        <f>bbdd_Social_Media_Trends[[#This Row],[Interactions]]/bbdd_Social_Media_Trends[[#This Row],[Views]]</f>
        <v>4.6195608322522355E-2</v>
      </c>
      <c r="N4302" s="1" t="s">
        <v>16</v>
      </c>
      <c r="O4302" s="4">
        <f t="shared" si="67"/>
        <v>0</v>
      </c>
    </row>
    <row r="4303" spans="1:15">
      <c r="A4303" s="1" t="s">
        <v>4343</v>
      </c>
      <c r="B4303" s="2">
        <v>45070</v>
      </c>
      <c r="C4303" s="13" t="str">
        <f>TEXT(bbdd_Social_Media_Trends[[#This Row],[Post_Date]],"aaaa-mm")</f>
        <v>2023-05</v>
      </c>
      <c r="D4303" s="1" t="s">
        <v>12</v>
      </c>
      <c r="E4303" s="1" t="s">
        <v>49</v>
      </c>
      <c r="F4303" s="1" t="s">
        <v>47</v>
      </c>
      <c r="G4303" s="1" t="s">
        <v>60</v>
      </c>
      <c r="H4303">
        <v>1773094</v>
      </c>
      <c r="I4303">
        <v>293495</v>
      </c>
      <c r="J4303">
        <v>85955</v>
      </c>
      <c r="K4303">
        <v>19535</v>
      </c>
      <c r="L4303">
        <f>bbdd_Social_Media_Trends[[#This Row],[Likes]]+bbdd_Social_Media_Trends[[#This Row],[Shares]]+bbdd_Social_Media_Trends[[#This Row],[Comments]]</f>
        <v>398985</v>
      </c>
      <c r="M4303">
        <f>bbdd_Social_Media_Trends[[#This Row],[Interactions]]/bbdd_Social_Media_Trends[[#This Row],[Views]]</f>
        <v>0.22502191085187814</v>
      </c>
      <c r="N4303" s="1" t="s">
        <v>29</v>
      </c>
      <c r="O4303" s="4">
        <f t="shared" si="67"/>
        <v>0</v>
      </c>
    </row>
    <row r="4304" spans="1:15">
      <c r="A4304" s="1" t="s">
        <v>4344</v>
      </c>
      <c r="B4304" s="2">
        <v>44859</v>
      </c>
      <c r="C4304" s="13" t="str">
        <f>TEXT(bbdd_Social_Media_Trends[[#This Row],[Post_Date]],"aaaa-mm")</f>
        <v>2022-10</v>
      </c>
      <c r="D4304" s="1" t="s">
        <v>27</v>
      </c>
      <c r="E4304" s="1" t="s">
        <v>59</v>
      </c>
      <c r="F4304" s="1" t="s">
        <v>47</v>
      </c>
      <c r="G4304" s="1" t="s">
        <v>60</v>
      </c>
      <c r="H4304">
        <v>4798416</v>
      </c>
      <c r="I4304">
        <v>63981</v>
      </c>
      <c r="J4304">
        <v>7160</v>
      </c>
      <c r="K4304">
        <v>25445</v>
      </c>
      <c r="L4304">
        <f>bbdd_Social_Media_Trends[[#This Row],[Likes]]+bbdd_Social_Media_Trends[[#This Row],[Shares]]+bbdd_Social_Media_Trends[[#This Row],[Comments]]</f>
        <v>96586</v>
      </c>
      <c r="M4304">
        <f>bbdd_Social_Media_Trends[[#This Row],[Interactions]]/bbdd_Social_Media_Trends[[#This Row],[Views]]</f>
        <v>2.0128725812851574E-2</v>
      </c>
      <c r="N4304" s="1" t="s">
        <v>22</v>
      </c>
      <c r="O4304" s="4">
        <f t="shared" si="67"/>
        <v>0</v>
      </c>
    </row>
    <row r="4305" spans="1:15">
      <c r="A4305" s="1" t="s">
        <v>4345</v>
      </c>
      <c r="B4305" s="2">
        <v>45034</v>
      </c>
      <c r="C4305" s="13" t="str">
        <f>TEXT(bbdd_Social_Media_Trends[[#This Row],[Post_Date]],"aaaa-mm")</f>
        <v>2023-04</v>
      </c>
      <c r="D4305" s="1" t="s">
        <v>18</v>
      </c>
      <c r="E4305" s="1" t="s">
        <v>35</v>
      </c>
      <c r="F4305" s="1" t="s">
        <v>14</v>
      </c>
      <c r="G4305" s="1" t="s">
        <v>44</v>
      </c>
      <c r="H4305">
        <v>4642714</v>
      </c>
      <c r="I4305">
        <v>29147</v>
      </c>
      <c r="J4305">
        <v>73143</v>
      </c>
      <c r="K4305">
        <v>24735</v>
      </c>
      <c r="L4305">
        <f>bbdd_Social_Media_Trends[[#This Row],[Likes]]+bbdd_Social_Media_Trends[[#This Row],[Shares]]+bbdd_Social_Media_Trends[[#This Row],[Comments]]</f>
        <v>127025</v>
      </c>
      <c r="M4305">
        <f>bbdd_Social_Media_Trends[[#This Row],[Interactions]]/bbdd_Social_Media_Trends[[#This Row],[Views]]</f>
        <v>2.7360074301367693E-2</v>
      </c>
      <c r="N4305" s="1" t="s">
        <v>29</v>
      </c>
      <c r="O4305" s="4">
        <f t="shared" si="67"/>
        <v>0</v>
      </c>
    </row>
    <row r="4306" spans="1:15">
      <c r="A4306" s="1" t="s">
        <v>4346</v>
      </c>
      <c r="B4306" s="2">
        <v>44617</v>
      </c>
      <c r="C4306" s="13" t="str">
        <f>TEXT(bbdd_Social_Media_Trends[[#This Row],[Post_Date]],"aaaa-mm")</f>
        <v>2022-02</v>
      </c>
      <c r="D4306" s="1" t="s">
        <v>27</v>
      </c>
      <c r="E4306" s="1" t="s">
        <v>59</v>
      </c>
      <c r="F4306" s="1" t="s">
        <v>20</v>
      </c>
      <c r="G4306" s="1" t="s">
        <v>44</v>
      </c>
      <c r="H4306">
        <v>4414650</v>
      </c>
      <c r="I4306">
        <v>498878</v>
      </c>
      <c r="J4306">
        <v>2231</v>
      </c>
      <c r="K4306">
        <v>356</v>
      </c>
      <c r="L4306">
        <f>bbdd_Social_Media_Trends[[#This Row],[Likes]]+bbdd_Social_Media_Trends[[#This Row],[Shares]]+bbdd_Social_Media_Trends[[#This Row],[Comments]]</f>
        <v>501465</v>
      </c>
      <c r="M4306">
        <f>bbdd_Social_Media_Trends[[#This Row],[Interactions]]/bbdd_Social_Media_Trends[[#This Row],[Views]]</f>
        <v>0.11359111141313581</v>
      </c>
      <c r="N4306" s="1" t="s">
        <v>16</v>
      </c>
      <c r="O4306" s="4">
        <f t="shared" si="67"/>
        <v>0</v>
      </c>
    </row>
    <row r="4307" spans="1:15">
      <c r="A4307" s="1" t="s">
        <v>4347</v>
      </c>
      <c r="B4307" s="2">
        <v>44977</v>
      </c>
      <c r="C4307" s="13" t="str">
        <f>TEXT(bbdd_Social_Media_Trends[[#This Row],[Post_Date]],"aaaa-mm")</f>
        <v>2023-02</v>
      </c>
      <c r="D4307" s="1" t="s">
        <v>24</v>
      </c>
      <c r="E4307" s="1" t="s">
        <v>49</v>
      </c>
      <c r="F4307" s="1" t="s">
        <v>41</v>
      </c>
      <c r="G4307" s="1" t="s">
        <v>44</v>
      </c>
      <c r="H4307">
        <v>2135331</v>
      </c>
      <c r="I4307">
        <v>187868</v>
      </c>
      <c r="J4307">
        <v>62579</v>
      </c>
      <c r="K4307">
        <v>45556</v>
      </c>
      <c r="L4307">
        <f>bbdd_Social_Media_Trends[[#This Row],[Likes]]+bbdd_Social_Media_Trends[[#This Row],[Shares]]+bbdd_Social_Media_Trends[[#This Row],[Comments]]</f>
        <v>296003</v>
      </c>
      <c r="M4307">
        <f>bbdd_Social_Media_Trends[[#This Row],[Interactions]]/bbdd_Social_Media_Trends[[#This Row],[Views]]</f>
        <v>0.13862160011726518</v>
      </c>
      <c r="N4307" s="1" t="s">
        <v>16</v>
      </c>
      <c r="O4307" s="4">
        <f t="shared" si="67"/>
        <v>0</v>
      </c>
    </row>
    <row r="4308" spans="1:15">
      <c r="A4308" s="1" t="s">
        <v>4348</v>
      </c>
      <c r="B4308" s="2">
        <v>44736</v>
      </c>
      <c r="C4308" s="13" t="str">
        <f>TEXT(bbdd_Social_Media_Trends[[#This Row],[Post_Date]],"aaaa-mm")</f>
        <v>2022-06</v>
      </c>
      <c r="D4308" s="1" t="s">
        <v>27</v>
      </c>
      <c r="E4308" s="1" t="s">
        <v>59</v>
      </c>
      <c r="F4308" s="1" t="s">
        <v>47</v>
      </c>
      <c r="G4308" s="1" t="s">
        <v>37</v>
      </c>
      <c r="H4308">
        <v>1447626</v>
      </c>
      <c r="I4308">
        <v>289168</v>
      </c>
      <c r="J4308">
        <v>47520</v>
      </c>
      <c r="K4308">
        <v>15645</v>
      </c>
      <c r="L4308">
        <f>bbdd_Social_Media_Trends[[#This Row],[Likes]]+bbdd_Social_Media_Trends[[#This Row],[Shares]]+bbdd_Social_Media_Trends[[#This Row],[Comments]]</f>
        <v>352333</v>
      </c>
      <c r="M4308">
        <f>bbdd_Social_Media_Trends[[#This Row],[Interactions]]/bbdd_Social_Media_Trends[[#This Row],[Views]]</f>
        <v>0.24338675873464555</v>
      </c>
      <c r="N4308" s="1" t="s">
        <v>29</v>
      </c>
      <c r="O4308" s="4">
        <f t="shared" si="67"/>
        <v>0</v>
      </c>
    </row>
    <row r="4309" spans="1:15">
      <c r="A4309" s="1" t="s">
        <v>4349</v>
      </c>
      <c r="B4309" s="2">
        <v>44735</v>
      </c>
      <c r="C4309" s="13" t="str">
        <f>TEXT(bbdd_Social_Media_Trends[[#This Row],[Post_Date]],"aaaa-mm")</f>
        <v>2022-06</v>
      </c>
      <c r="D4309" s="1" t="s">
        <v>12</v>
      </c>
      <c r="E4309" s="1" t="s">
        <v>52</v>
      </c>
      <c r="F4309" s="1" t="s">
        <v>41</v>
      </c>
      <c r="G4309" s="1" t="s">
        <v>37</v>
      </c>
      <c r="H4309">
        <v>4725553</v>
      </c>
      <c r="I4309">
        <v>83787</v>
      </c>
      <c r="J4309">
        <v>37879</v>
      </c>
      <c r="K4309">
        <v>49935</v>
      </c>
      <c r="L4309">
        <f>bbdd_Social_Media_Trends[[#This Row],[Likes]]+bbdd_Social_Media_Trends[[#This Row],[Shares]]+bbdd_Social_Media_Trends[[#This Row],[Comments]]</f>
        <v>171601</v>
      </c>
      <c r="M4309">
        <f>bbdd_Social_Media_Trends[[#This Row],[Interactions]]/bbdd_Social_Media_Trends[[#This Row],[Views]]</f>
        <v>3.6313421942363144E-2</v>
      </c>
      <c r="N4309" s="1" t="s">
        <v>16</v>
      </c>
      <c r="O4309" s="4">
        <f t="shared" si="67"/>
        <v>0</v>
      </c>
    </row>
    <row r="4310" spans="1:15">
      <c r="A4310" s="1" t="s">
        <v>4350</v>
      </c>
      <c r="B4310" s="2">
        <v>45182</v>
      </c>
      <c r="C4310" s="13" t="str">
        <f>TEXT(bbdd_Social_Media_Trends[[#This Row],[Post_Date]],"aaaa-mm")</f>
        <v>2023-09</v>
      </c>
      <c r="D4310" s="1" t="s">
        <v>18</v>
      </c>
      <c r="E4310" s="1" t="s">
        <v>19</v>
      </c>
      <c r="F4310" s="1" t="s">
        <v>14</v>
      </c>
      <c r="G4310" s="1" t="s">
        <v>15</v>
      </c>
      <c r="H4310">
        <v>419463</v>
      </c>
      <c r="I4310">
        <v>183965</v>
      </c>
      <c r="J4310">
        <v>12276</v>
      </c>
      <c r="K4310">
        <v>24832</v>
      </c>
      <c r="L4310">
        <f>bbdd_Social_Media_Trends[[#This Row],[Likes]]+bbdd_Social_Media_Trends[[#This Row],[Shares]]+bbdd_Social_Media_Trends[[#This Row],[Comments]]</f>
        <v>221073</v>
      </c>
      <c r="M4310">
        <f>bbdd_Social_Media_Trends[[#This Row],[Interactions]]/bbdd_Social_Media_Trends[[#This Row],[Views]]</f>
        <v>0.52703814162393348</v>
      </c>
      <c r="N4310" s="1" t="s">
        <v>16</v>
      </c>
      <c r="O4310" s="4">
        <f t="shared" si="67"/>
        <v>0</v>
      </c>
    </row>
    <row r="4311" spans="1:15">
      <c r="A4311" s="1" t="s">
        <v>4351</v>
      </c>
      <c r="B4311" s="2">
        <v>44772</v>
      </c>
      <c r="C4311" s="13" t="str">
        <f>TEXT(bbdd_Social_Media_Trends[[#This Row],[Post_Date]],"aaaa-mm")</f>
        <v>2022-07</v>
      </c>
      <c r="D4311" s="1" t="s">
        <v>27</v>
      </c>
      <c r="E4311" s="1" t="s">
        <v>19</v>
      </c>
      <c r="F4311" s="1" t="s">
        <v>20</v>
      </c>
      <c r="G4311" s="1" t="s">
        <v>44</v>
      </c>
      <c r="H4311">
        <v>1066075</v>
      </c>
      <c r="I4311">
        <v>13285</v>
      </c>
      <c r="J4311">
        <v>75433</v>
      </c>
      <c r="K4311">
        <v>25566</v>
      </c>
      <c r="L4311">
        <f>bbdd_Social_Media_Trends[[#This Row],[Likes]]+bbdd_Social_Media_Trends[[#This Row],[Shares]]+bbdd_Social_Media_Trends[[#This Row],[Comments]]</f>
        <v>114284</v>
      </c>
      <c r="M4311">
        <f>bbdd_Social_Media_Trends[[#This Row],[Interactions]]/bbdd_Social_Media_Trends[[#This Row],[Views]]</f>
        <v>0.10720071289543419</v>
      </c>
      <c r="N4311" s="1" t="s">
        <v>29</v>
      </c>
      <c r="O4311" s="4">
        <f t="shared" si="67"/>
        <v>0</v>
      </c>
    </row>
    <row r="4312" spans="1:15">
      <c r="A4312" s="1" t="s">
        <v>4352</v>
      </c>
      <c r="B4312" s="2">
        <v>45018</v>
      </c>
      <c r="C4312" s="13" t="str">
        <f>TEXT(bbdd_Social_Media_Trends[[#This Row],[Post_Date]],"aaaa-mm")</f>
        <v>2023-04</v>
      </c>
      <c r="D4312" s="1" t="s">
        <v>18</v>
      </c>
      <c r="E4312" s="1" t="s">
        <v>52</v>
      </c>
      <c r="F4312" s="1" t="s">
        <v>47</v>
      </c>
      <c r="G4312" s="1" t="s">
        <v>21</v>
      </c>
      <c r="H4312">
        <v>1825709</v>
      </c>
      <c r="I4312">
        <v>104030</v>
      </c>
      <c r="J4312">
        <v>69496</v>
      </c>
      <c r="K4312">
        <v>17900</v>
      </c>
      <c r="L4312">
        <f>bbdd_Social_Media_Trends[[#This Row],[Likes]]+bbdd_Social_Media_Trends[[#This Row],[Shares]]+bbdd_Social_Media_Trends[[#This Row],[Comments]]</f>
        <v>191426</v>
      </c>
      <c r="M4312">
        <f>bbdd_Social_Media_Trends[[#This Row],[Interactions]]/bbdd_Social_Media_Trends[[#This Row],[Views]]</f>
        <v>0.10485022530972898</v>
      </c>
      <c r="N4312" s="1" t="s">
        <v>16</v>
      </c>
      <c r="O4312" s="4">
        <f t="shared" si="67"/>
        <v>0</v>
      </c>
    </row>
    <row r="4313" spans="1:15">
      <c r="A4313" s="1" t="s">
        <v>4353</v>
      </c>
      <c r="B4313" s="2">
        <v>44901</v>
      </c>
      <c r="C4313" s="13" t="str">
        <f>TEXT(bbdd_Social_Media_Trends[[#This Row],[Post_Date]],"aaaa-mm")</f>
        <v>2022-12</v>
      </c>
      <c r="D4313" s="1" t="s">
        <v>12</v>
      </c>
      <c r="E4313" s="1" t="s">
        <v>39</v>
      </c>
      <c r="F4313" s="1" t="s">
        <v>47</v>
      </c>
      <c r="G4313" s="1" t="s">
        <v>37</v>
      </c>
      <c r="H4313">
        <v>4115760</v>
      </c>
      <c r="I4313">
        <v>324790</v>
      </c>
      <c r="J4313">
        <v>37978</v>
      </c>
      <c r="K4313">
        <v>36114</v>
      </c>
      <c r="L4313">
        <f>bbdd_Social_Media_Trends[[#This Row],[Likes]]+bbdd_Social_Media_Trends[[#This Row],[Shares]]+bbdd_Social_Media_Trends[[#This Row],[Comments]]</f>
        <v>398882</v>
      </c>
      <c r="M4313">
        <f>bbdd_Social_Media_Trends[[#This Row],[Interactions]]/bbdd_Social_Media_Trends[[#This Row],[Views]]</f>
        <v>9.691575796450716E-2</v>
      </c>
      <c r="N4313" s="1" t="s">
        <v>22</v>
      </c>
      <c r="O4313" s="4">
        <f t="shared" si="67"/>
        <v>0</v>
      </c>
    </row>
    <row r="4314" spans="1:15">
      <c r="A4314" s="1" t="s">
        <v>4354</v>
      </c>
      <c r="B4314" s="2">
        <v>44761</v>
      </c>
      <c r="C4314" s="13" t="str">
        <f>TEXT(bbdd_Social_Media_Trends[[#This Row],[Post_Date]],"aaaa-mm")</f>
        <v>2022-07</v>
      </c>
      <c r="D4314" s="1" t="s">
        <v>27</v>
      </c>
      <c r="E4314" s="1" t="s">
        <v>46</v>
      </c>
      <c r="F4314" s="1" t="s">
        <v>47</v>
      </c>
      <c r="G4314" s="1" t="s">
        <v>25</v>
      </c>
      <c r="H4314">
        <v>3685844</v>
      </c>
      <c r="I4314">
        <v>223830</v>
      </c>
      <c r="J4314">
        <v>55996</v>
      </c>
      <c r="K4314">
        <v>25133</v>
      </c>
      <c r="L4314">
        <f>bbdd_Social_Media_Trends[[#This Row],[Likes]]+bbdd_Social_Media_Trends[[#This Row],[Shares]]+bbdd_Social_Media_Trends[[#This Row],[Comments]]</f>
        <v>304959</v>
      </c>
      <c r="M4314">
        <f>bbdd_Social_Media_Trends[[#This Row],[Interactions]]/bbdd_Social_Media_Trends[[#This Row],[Views]]</f>
        <v>8.273790209243799E-2</v>
      </c>
      <c r="N4314" s="1" t="s">
        <v>29</v>
      </c>
      <c r="O4314" s="4">
        <f t="shared" si="67"/>
        <v>0</v>
      </c>
    </row>
    <row r="4315" spans="1:15">
      <c r="A4315" s="1" t="s">
        <v>4355</v>
      </c>
      <c r="B4315" s="2">
        <v>45134</v>
      </c>
      <c r="C4315" s="13" t="str">
        <f>TEXT(bbdd_Social_Media_Trends[[#This Row],[Post_Date]],"aaaa-mm")</f>
        <v>2023-07</v>
      </c>
      <c r="D4315" s="1" t="s">
        <v>12</v>
      </c>
      <c r="E4315" s="1" t="s">
        <v>19</v>
      </c>
      <c r="F4315" s="1" t="s">
        <v>41</v>
      </c>
      <c r="G4315" s="1" t="s">
        <v>44</v>
      </c>
      <c r="H4315">
        <v>4359955</v>
      </c>
      <c r="I4315">
        <v>213360</v>
      </c>
      <c r="J4315">
        <v>39553</v>
      </c>
      <c r="K4315">
        <v>32002</v>
      </c>
      <c r="L4315">
        <f>bbdd_Social_Media_Trends[[#This Row],[Likes]]+bbdd_Social_Media_Trends[[#This Row],[Shares]]+bbdd_Social_Media_Trends[[#This Row],[Comments]]</f>
        <v>284915</v>
      </c>
      <c r="M4315">
        <f>bbdd_Social_Media_Trends[[#This Row],[Interactions]]/bbdd_Social_Media_Trends[[#This Row],[Views]]</f>
        <v>6.5348151529086879E-2</v>
      </c>
      <c r="N4315" s="1" t="s">
        <v>29</v>
      </c>
      <c r="O4315" s="4">
        <f t="shared" si="67"/>
        <v>0</v>
      </c>
    </row>
    <row r="4316" spans="1:15">
      <c r="A4316" s="1" t="s">
        <v>4356</v>
      </c>
      <c r="B4316" s="2">
        <v>44671</v>
      </c>
      <c r="C4316" s="13" t="str">
        <f>TEXT(bbdd_Social_Media_Trends[[#This Row],[Post_Date]],"aaaa-mm")</f>
        <v>2022-04</v>
      </c>
      <c r="D4316" s="1" t="s">
        <v>18</v>
      </c>
      <c r="E4316" s="1" t="s">
        <v>13</v>
      </c>
      <c r="F4316" s="1" t="s">
        <v>32</v>
      </c>
      <c r="G4316" s="1" t="s">
        <v>50</v>
      </c>
      <c r="H4316">
        <v>712323</v>
      </c>
      <c r="I4316">
        <v>159720</v>
      </c>
      <c r="J4316">
        <v>86640</v>
      </c>
      <c r="K4316">
        <v>24901</v>
      </c>
      <c r="L4316">
        <f>bbdd_Social_Media_Trends[[#This Row],[Likes]]+bbdd_Social_Media_Trends[[#This Row],[Shares]]+bbdd_Social_Media_Trends[[#This Row],[Comments]]</f>
        <v>271261</v>
      </c>
      <c r="M4316">
        <f>bbdd_Social_Media_Trends[[#This Row],[Interactions]]/bbdd_Social_Media_Trends[[#This Row],[Views]]</f>
        <v>0.38081179464933745</v>
      </c>
      <c r="N4316" s="1" t="s">
        <v>16</v>
      </c>
      <c r="O4316" s="4">
        <f t="shared" si="67"/>
        <v>0</v>
      </c>
    </row>
    <row r="4317" spans="1:15">
      <c r="A4317" s="1" t="s">
        <v>4357</v>
      </c>
      <c r="B4317" s="2">
        <v>44892</v>
      </c>
      <c r="C4317" s="13" t="str">
        <f>TEXT(bbdd_Social_Media_Trends[[#This Row],[Post_Date]],"aaaa-mm")</f>
        <v>2022-11</v>
      </c>
      <c r="D4317" s="1" t="s">
        <v>27</v>
      </c>
      <c r="E4317" s="1" t="s">
        <v>57</v>
      </c>
      <c r="F4317" s="1" t="s">
        <v>47</v>
      </c>
      <c r="G4317" s="1" t="s">
        <v>21</v>
      </c>
      <c r="H4317">
        <v>2932639</v>
      </c>
      <c r="I4317">
        <v>87828</v>
      </c>
      <c r="J4317">
        <v>55827</v>
      </c>
      <c r="K4317">
        <v>27573</v>
      </c>
      <c r="L4317">
        <f>bbdd_Social_Media_Trends[[#This Row],[Likes]]+bbdd_Social_Media_Trends[[#This Row],[Shares]]+bbdd_Social_Media_Trends[[#This Row],[Comments]]</f>
        <v>171228</v>
      </c>
      <c r="M4317">
        <f>bbdd_Social_Media_Trends[[#This Row],[Interactions]]/bbdd_Social_Media_Trends[[#This Row],[Views]]</f>
        <v>5.8387002287018618E-2</v>
      </c>
      <c r="N4317" s="1" t="s">
        <v>22</v>
      </c>
      <c r="O4317" s="4">
        <f t="shared" si="67"/>
        <v>0</v>
      </c>
    </row>
    <row r="4318" spans="1:15">
      <c r="A4318" s="1" t="s">
        <v>4358</v>
      </c>
      <c r="B4318" s="2">
        <v>45269</v>
      </c>
      <c r="C4318" s="13" t="str">
        <f>TEXT(bbdd_Social_Media_Trends[[#This Row],[Post_Date]],"aaaa-mm")</f>
        <v>2023-12</v>
      </c>
      <c r="D4318" s="1" t="s">
        <v>18</v>
      </c>
      <c r="E4318" s="1" t="s">
        <v>57</v>
      </c>
      <c r="F4318" s="1" t="s">
        <v>14</v>
      </c>
      <c r="G4318" s="1" t="s">
        <v>50</v>
      </c>
      <c r="H4318">
        <v>2481313</v>
      </c>
      <c r="I4318">
        <v>163409</v>
      </c>
      <c r="J4318">
        <v>29625</v>
      </c>
      <c r="K4318">
        <v>20363</v>
      </c>
      <c r="L4318">
        <f>bbdd_Social_Media_Trends[[#This Row],[Likes]]+bbdd_Social_Media_Trends[[#This Row],[Shares]]+bbdd_Social_Media_Trends[[#This Row],[Comments]]</f>
        <v>213397</v>
      </c>
      <c r="M4318">
        <f>bbdd_Social_Media_Trends[[#This Row],[Interactions]]/bbdd_Social_Media_Trends[[#This Row],[Views]]</f>
        <v>8.600164509676933E-2</v>
      </c>
      <c r="N4318" s="1" t="s">
        <v>22</v>
      </c>
      <c r="O4318" s="4">
        <f t="shared" si="67"/>
        <v>0</v>
      </c>
    </row>
    <row r="4319" spans="1:15">
      <c r="A4319" s="1" t="s">
        <v>4359</v>
      </c>
      <c r="B4319" s="2">
        <v>45066</v>
      </c>
      <c r="C4319" s="13" t="str">
        <f>TEXT(bbdd_Social_Media_Trends[[#This Row],[Post_Date]],"aaaa-mm")</f>
        <v>2023-05</v>
      </c>
      <c r="D4319" s="1" t="s">
        <v>18</v>
      </c>
      <c r="E4319" s="1" t="s">
        <v>52</v>
      </c>
      <c r="F4319" s="1" t="s">
        <v>36</v>
      </c>
      <c r="G4319" s="1" t="s">
        <v>28</v>
      </c>
      <c r="H4319">
        <v>4447344</v>
      </c>
      <c r="I4319">
        <v>202595</v>
      </c>
      <c r="J4319">
        <v>89767</v>
      </c>
      <c r="K4319">
        <v>16312</v>
      </c>
      <c r="L4319">
        <f>bbdd_Social_Media_Trends[[#This Row],[Likes]]+bbdd_Social_Media_Trends[[#This Row],[Shares]]+bbdd_Social_Media_Trends[[#This Row],[Comments]]</f>
        <v>308674</v>
      </c>
      <c r="M4319">
        <f>bbdd_Social_Media_Trends[[#This Row],[Interactions]]/bbdd_Social_Media_Trends[[#This Row],[Views]]</f>
        <v>6.9406369284678679E-2</v>
      </c>
      <c r="N4319" s="1" t="s">
        <v>22</v>
      </c>
      <c r="O4319" s="4">
        <f t="shared" si="67"/>
        <v>0</v>
      </c>
    </row>
    <row r="4320" spans="1:15">
      <c r="A4320" s="1" t="s">
        <v>4360</v>
      </c>
      <c r="B4320" s="2">
        <v>44812</v>
      </c>
      <c r="C4320" s="13" t="str">
        <f>TEXT(bbdd_Social_Media_Trends[[#This Row],[Post_Date]],"aaaa-mm")</f>
        <v>2022-09</v>
      </c>
      <c r="D4320" s="1" t="s">
        <v>12</v>
      </c>
      <c r="E4320" s="1" t="s">
        <v>46</v>
      </c>
      <c r="F4320" s="1" t="s">
        <v>47</v>
      </c>
      <c r="G4320" s="1" t="s">
        <v>60</v>
      </c>
      <c r="H4320">
        <v>4317598</v>
      </c>
      <c r="I4320">
        <v>276382</v>
      </c>
      <c r="J4320">
        <v>58474</v>
      </c>
      <c r="K4320">
        <v>10871</v>
      </c>
      <c r="L4320">
        <f>bbdd_Social_Media_Trends[[#This Row],[Likes]]+bbdd_Social_Media_Trends[[#This Row],[Shares]]+bbdd_Social_Media_Trends[[#This Row],[Comments]]</f>
        <v>345727</v>
      </c>
      <c r="M4320">
        <f>bbdd_Social_Media_Trends[[#This Row],[Interactions]]/bbdd_Social_Media_Trends[[#This Row],[Views]]</f>
        <v>8.0073920730924925E-2</v>
      </c>
      <c r="N4320" s="1" t="s">
        <v>29</v>
      </c>
      <c r="O4320" s="4">
        <f t="shared" si="67"/>
        <v>0</v>
      </c>
    </row>
    <row r="4321" spans="1:15">
      <c r="A4321" s="1" t="s">
        <v>4361</v>
      </c>
      <c r="B4321" s="2">
        <v>44972</v>
      </c>
      <c r="C4321" s="13" t="str">
        <f>TEXT(bbdd_Social_Media_Trends[[#This Row],[Post_Date]],"aaaa-mm")</f>
        <v>2023-02</v>
      </c>
      <c r="D4321" s="1" t="s">
        <v>12</v>
      </c>
      <c r="E4321" s="1" t="s">
        <v>39</v>
      </c>
      <c r="F4321" s="1" t="s">
        <v>41</v>
      </c>
      <c r="G4321" s="1" t="s">
        <v>60</v>
      </c>
      <c r="H4321">
        <v>291464</v>
      </c>
      <c r="I4321">
        <v>3431</v>
      </c>
      <c r="J4321">
        <v>54119</v>
      </c>
      <c r="K4321">
        <v>12110</v>
      </c>
      <c r="L4321">
        <f>bbdd_Social_Media_Trends[[#This Row],[Likes]]+bbdd_Social_Media_Trends[[#This Row],[Shares]]+bbdd_Social_Media_Trends[[#This Row],[Comments]]</f>
        <v>69660</v>
      </c>
      <c r="M4321">
        <f>bbdd_Social_Media_Trends[[#This Row],[Interactions]]/bbdd_Social_Media_Trends[[#This Row],[Views]]</f>
        <v>0.23900035681936704</v>
      </c>
      <c r="N4321" s="1" t="s">
        <v>29</v>
      </c>
      <c r="O4321" s="4">
        <f t="shared" si="67"/>
        <v>0</v>
      </c>
    </row>
    <row r="4322" spans="1:15">
      <c r="A4322" s="1" t="s">
        <v>4362</v>
      </c>
      <c r="B4322" s="2">
        <v>45188</v>
      </c>
      <c r="C4322" s="13" t="str">
        <f>TEXT(bbdd_Social_Media_Trends[[#This Row],[Post_Date]],"aaaa-mm")</f>
        <v>2023-09</v>
      </c>
      <c r="D4322" s="1" t="s">
        <v>18</v>
      </c>
      <c r="E4322" s="1" t="s">
        <v>19</v>
      </c>
      <c r="F4322" s="1" t="s">
        <v>36</v>
      </c>
      <c r="G4322" s="1" t="s">
        <v>50</v>
      </c>
      <c r="H4322">
        <v>3031467</v>
      </c>
      <c r="I4322">
        <v>389739</v>
      </c>
      <c r="J4322">
        <v>73465</v>
      </c>
      <c r="K4322">
        <v>30244</v>
      </c>
      <c r="L4322">
        <f>bbdd_Social_Media_Trends[[#This Row],[Likes]]+bbdd_Social_Media_Trends[[#This Row],[Shares]]+bbdd_Social_Media_Trends[[#This Row],[Comments]]</f>
        <v>493448</v>
      </c>
      <c r="M4322">
        <f>bbdd_Social_Media_Trends[[#This Row],[Interactions]]/bbdd_Social_Media_Trends[[#This Row],[Views]]</f>
        <v>0.16277531637322787</v>
      </c>
      <c r="N4322" s="1" t="s">
        <v>22</v>
      </c>
      <c r="O4322" s="4">
        <f t="shared" si="67"/>
        <v>0</v>
      </c>
    </row>
    <row r="4323" spans="1:15">
      <c r="A4323" s="1" t="s">
        <v>4363</v>
      </c>
      <c r="B4323" s="2">
        <v>45035</v>
      </c>
      <c r="C4323" s="13" t="str">
        <f>TEXT(bbdd_Social_Media_Trends[[#This Row],[Post_Date]],"aaaa-mm")</f>
        <v>2023-04</v>
      </c>
      <c r="D4323" s="1" t="s">
        <v>27</v>
      </c>
      <c r="E4323" s="1" t="s">
        <v>52</v>
      </c>
      <c r="F4323" s="1" t="s">
        <v>47</v>
      </c>
      <c r="G4323" s="1" t="s">
        <v>21</v>
      </c>
      <c r="H4323">
        <v>3693552</v>
      </c>
      <c r="I4323">
        <v>249768</v>
      </c>
      <c r="J4323">
        <v>16084</v>
      </c>
      <c r="K4323">
        <v>5323</v>
      </c>
      <c r="L4323">
        <f>bbdd_Social_Media_Trends[[#This Row],[Likes]]+bbdd_Social_Media_Trends[[#This Row],[Shares]]+bbdd_Social_Media_Trends[[#This Row],[Comments]]</f>
        <v>271175</v>
      </c>
      <c r="M4323">
        <f>bbdd_Social_Media_Trends[[#This Row],[Interactions]]/bbdd_Social_Media_Trends[[#This Row],[Views]]</f>
        <v>7.3418487136501662E-2</v>
      </c>
      <c r="N4323" s="1" t="s">
        <v>22</v>
      </c>
      <c r="O4323" s="4">
        <f t="shared" si="67"/>
        <v>0</v>
      </c>
    </row>
    <row r="4324" spans="1:15">
      <c r="A4324" s="1" t="s">
        <v>4364</v>
      </c>
      <c r="B4324" s="2">
        <v>45081</v>
      </c>
      <c r="C4324" s="13" t="str">
        <f>TEXT(bbdd_Social_Media_Trends[[#This Row],[Post_Date]],"aaaa-mm")</f>
        <v>2023-06</v>
      </c>
      <c r="D4324" s="1" t="s">
        <v>24</v>
      </c>
      <c r="E4324" s="1" t="s">
        <v>46</v>
      </c>
      <c r="F4324" s="1" t="s">
        <v>32</v>
      </c>
      <c r="G4324" s="1" t="s">
        <v>50</v>
      </c>
      <c r="H4324">
        <v>2726954</v>
      </c>
      <c r="I4324">
        <v>166440</v>
      </c>
      <c r="J4324">
        <v>92571</v>
      </c>
      <c r="K4324">
        <v>7667</v>
      </c>
      <c r="L4324">
        <f>bbdd_Social_Media_Trends[[#This Row],[Likes]]+bbdd_Social_Media_Trends[[#This Row],[Shares]]+bbdd_Social_Media_Trends[[#This Row],[Comments]]</f>
        <v>266678</v>
      </c>
      <c r="M4324">
        <f>bbdd_Social_Media_Trends[[#This Row],[Interactions]]/bbdd_Social_Media_Trends[[#This Row],[Views]]</f>
        <v>9.7793362117586144E-2</v>
      </c>
      <c r="N4324" s="1" t="s">
        <v>22</v>
      </c>
      <c r="O4324" s="4">
        <f t="shared" si="67"/>
        <v>0</v>
      </c>
    </row>
    <row r="4325" spans="1:15">
      <c r="A4325" s="1" t="s">
        <v>4365</v>
      </c>
      <c r="B4325" s="2">
        <v>44613</v>
      </c>
      <c r="C4325" s="13" t="str">
        <f>TEXT(bbdd_Social_Media_Trends[[#This Row],[Post_Date]],"aaaa-mm")</f>
        <v>2022-02</v>
      </c>
      <c r="D4325" s="1" t="s">
        <v>27</v>
      </c>
      <c r="E4325" s="1" t="s">
        <v>35</v>
      </c>
      <c r="F4325" s="1" t="s">
        <v>32</v>
      </c>
      <c r="G4325" s="1" t="s">
        <v>21</v>
      </c>
      <c r="H4325">
        <v>2725186</v>
      </c>
      <c r="I4325">
        <v>453828</v>
      </c>
      <c r="J4325">
        <v>56158</v>
      </c>
      <c r="K4325">
        <v>21964</v>
      </c>
      <c r="L4325">
        <f>bbdd_Social_Media_Trends[[#This Row],[Likes]]+bbdd_Social_Media_Trends[[#This Row],[Shares]]+bbdd_Social_Media_Trends[[#This Row],[Comments]]</f>
        <v>531950</v>
      </c>
      <c r="M4325">
        <f>bbdd_Social_Media_Trends[[#This Row],[Interactions]]/bbdd_Social_Media_Trends[[#This Row],[Views]]</f>
        <v>0.19519768558916711</v>
      </c>
      <c r="N4325" s="1" t="s">
        <v>16</v>
      </c>
      <c r="O4325" s="4">
        <f t="shared" si="67"/>
        <v>0</v>
      </c>
    </row>
    <row r="4326" spans="1:15">
      <c r="A4326" s="1" t="s">
        <v>4366</v>
      </c>
      <c r="B4326" s="2">
        <v>44955</v>
      </c>
      <c r="C4326" s="13" t="str">
        <f>TEXT(bbdd_Social_Media_Trends[[#This Row],[Post_Date]],"aaaa-mm")</f>
        <v>2023-01</v>
      </c>
      <c r="D4326" s="1" t="s">
        <v>18</v>
      </c>
      <c r="E4326" s="1" t="s">
        <v>13</v>
      </c>
      <c r="F4326" s="1" t="s">
        <v>47</v>
      </c>
      <c r="G4326" s="1" t="s">
        <v>44</v>
      </c>
      <c r="H4326">
        <v>886426</v>
      </c>
      <c r="I4326">
        <v>77304</v>
      </c>
      <c r="J4326">
        <v>13067</v>
      </c>
      <c r="K4326">
        <v>5337</v>
      </c>
      <c r="L4326">
        <f>bbdd_Social_Media_Trends[[#This Row],[Likes]]+bbdd_Social_Media_Trends[[#This Row],[Shares]]+bbdd_Social_Media_Trends[[#This Row],[Comments]]</f>
        <v>95708</v>
      </c>
      <c r="M4326">
        <f>bbdd_Social_Media_Trends[[#This Row],[Interactions]]/bbdd_Social_Media_Trends[[#This Row],[Views]]</f>
        <v>0.10797065970537868</v>
      </c>
      <c r="N4326" s="1" t="s">
        <v>29</v>
      </c>
      <c r="O4326" s="4">
        <f t="shared" si="67"/>
        <v>0</v>
      </c>
    </row>
    <row r="4327" spans="1:15">
      <c r="A4327" s="1" t="s">
        <v>4367</v>
      </c>
      <c r="B4327" s="2">
        <v>44935</v>
      </c>
      <c r="C4327" s="13" t="str">
        <f>TEXT(bbdd_Social_Media_Trends[[#This Row],[Post_Date]],"aaaa-mm")</f>
        <v>2023-01</v>
      </c>
      <c r="D4327" s="1" t="s">
        <v>18</v>
      </c>
      <c r="E4327" s="1" t="s">
        <v>57</v>
      </c>
      <c r="F4327" s="1" t="s">
        <v>47</v>
      </c>
      <c r="G4327" s="1" t="s">
        <v>44</v>
      </c>
      <c r="H4327">
        <v>4821524</v>
      </c>
      <c r="I4327">
        <v>61393</v>
      </c>
      <c r="J4327">
        <v>87511</v>
      </c>
      <c r="K4327">
        <v>45741</v>
      </c>
      <c r="L4327">
        <f>bbdd_Social_Media_Trends[[#This Row],[Likes]]+bbdd_Social_Media_Trends[[#This Row],[Shares]]+bbdd_Social_Media_Trends[[#This Row],[Comments]]</f>
        <v>194645</v>
      </c>
      <c r="M4327">
        <f>bbdd_Social_Media_Trends[[#This Row],[Interactions]]/bbdd_Social_Media_Trends[[#This Row],[Views]]</f>
        <v>4.0370015787539376E-2</v>
      </c>
      <c r="N4327" s="1" t="s">
        <v>29</v>
      </c>
      <c r="O4327" s="4">
        <f t="shared" si="67"/>
        <v>0</v>
      </c>
    </row>
    <row r="4328" spans="1:15">
      <c r="A4328" s="1" t="s">
        <v>4368</v>
      </c>
      <c r="B4328" s="2">
        <v>44723</v>
      </c>
      <c r="C4328" s="13" t="str">
        <f>TEXT(bbdd_Social_Media_Trends[[#This Row],[Post_Date]],"aaaa-mm")</f>
        <v>2022-06</v>
      </c>
      <c r="D4328" s="1" t="s">
        <v>27</v>
      </c>
      <c r="E4328" s="1" t="s">
        <v>46</v>
      </c>
      <c r="F4328" s="1" t="s">
        <v>47</v>
      </c>
      <c r="G4328" s="1" t="s">
        <v>15</v>
      </c>
      <c r="H4328">
        <v>3738116</v>
      </c>
      <c r="I4328">
        <v>115957</v>
      </c>
      <c r="J4328">
        <v>28372</v>
      </c>
      <c r="K4328">
        <v>25689</v>
      </c>
      <c r="L4328">
        <f>bbdd_Social_Media_Trends[[#This Row],[Likes]]+bbdd_Social_Media_Trends[[#This Row],[Shares]]+bbdd_Social_Media_Trends[[#This Row],[Comments]]</f>
        <v>170018</v>
      </c>
      <c r="M4328">
        <f>bbdd_Social_Media_Trends[[#This Row],[Interactions]]/bbdd_Social_Media_Trends[[#This Row],[Views]]</f>
        <v>4.5482269678094524E-2</v>
      </c>
      <c r="N4328" s="1" t="s">
        <v>29</v>
      </c>
      <c r="O4328" s="4">
        <f t="shared" si="67"/>
        <v>0</v>
      </c>
    </row>
    <row r="4329" spans="1:15">
      <c r="A4329" s="1" t="s">
        <v>4369</v>
      </c>
      <c r="B4329" s="2">
        <v>44839</v>
      </c>
      <c r="C4329" s="13" t="str">
        <f>TEXT(bbdd_Social_Media_Trends[[#This Row],[Post_Date]],"aaaa-mm")</f>
        <v>2022-10</v>
      </c>
      <c r="D4329" s="1" t="s">
        <v>12</v>
      </c>
      <c r="E4329" s="1" t="s">
        <v>57</v>
      </c>
      <c r="F4329" s="1" t="s">
        <v>32</v>
      </c>
      <c r="G4329" s="1" t="s">
        <v>28</v>
      </c>
      <c r="H4329">
        <v>4594690</v>
      </c>
      <c r="I4329">
        <v>34250</v>
      </c>
      <c r="J4329">
        <v>79276</v>
      </c>
      <c r="K4329">
        <v>10244</v>
      </c>
      <c r="L4329">
        <f>bbdd_Social_Media_Trends[[#This Row],[Likes]]+bbdd_Social_Media_Trends[[#This Row],[Shares]]+bbdd_Social_Media_Trends[[#This Row],[Comments]]</f>
        <v>123770</v>
      </c>
      <c r="M4329">
        <f>bbdd_Social_Media_Trends[[#This Row],[Interactions]]/bbdd_Social_Media_Trends[[#This Row],[Views]]</f>
        <v>2.6937617118891592E-2</v>
      </c>
      <c r="N4329" s="1" t="s">
        <v>16</v>
      </c>
      <c r="O4329" s="4">
        <f t="shared" si="67"/>
        <v>0</v>
      </c>
    </row>
    <row r="4330" spans="1:15">
      <c r="A4330" s="1" t="s">
        <v>4370</v>
      </c>
      <c r="B4330" s="2">
        <v>45281</v>
      </c>
      <c r="C4330" s="13" t="str">
        <f>TEXT(bbdd_Social_Media_Trends[[#This Row],[Post_Date]],"aaaa-mm")</f>
        <v>2023-12</v>
      </c>
      <c r="D4330" s="1" t="s">
        <v>24</v>
      </c>
      <c r="E4330" s="1" t="s">
        <v>39</v>
      </c>
      <c r="F4330" s="1" t="s">
        <v>36</v>
      </c>
      <c r="G4330" s="1" t="s">
        <v>60</v>
      </c>
      <c r="H4330">
        <v>890622</v>
      </c>
      <c r="I4330">
        <v>28385</v>
      </c>
      <c r="J4330">
        <v>91934</v>
      </c>
      <c r="K4330">
        <v>40148</v>
      </c>
      <c r="L4330">
        <f>bbdd_Social_Media_Trends[[#This Row],[Likes]]+bbdd_Social_Media_Trends[[#This Row],[Shares]]+bbdd_Social_Media_Trends[[#This Row],[Comments]]</f>
        <v>160467</v>
      </c>
      <c r="M4330">
        <f>bbdd_Social_Media_Trends[[#This Row],[Interactions]]/bbdd_Social_Media_Trends[[#This Row],[Views]]</f>
        <v>0.18017408058637671</v>
      </c>
      <c r="N4330" s="1" t="s">
        <v>22</v>
      </c>
      <c r="O4330" s="4">
        <f t="shared" si="67"/>
        <v>0</v>
      </c>
    </row>
    <row r="4331" spans="1:15">
      <c r="A4331" s="1" t="s">
        <v>4371</v>
      </c>
      <c r="B4331" s="2">
        <v>44982</v>
      </c>
      <c r="C4331" s="13" t="str">
        <f>TEXT(bbdd_Social_Media_Trends[[#This Row],[Post_Date]],"aaaa-mm")</f>
        <v>2023-02</v>
      </c>
      <c r="D4331" s="1" t="s">
        <v>24</v>
      </c>
      <c r="E4331" s="1" t="s">
        <v>52</v>
      </c>
      <c r="F4331" s="1" t="s">
        <v>32</v>
      </c>
      <c r="G4331" s="1" t="s">
        <v>50</v>
      </c>
      <c r="H4331">
        <v>1129787</v>
      </c>
      <c r="I4331">
        <v>317233</v>
      </c>
      <c r="J4331">
        <v>81454</v>
      </c>
      <c r="K4331">
        <v>20816</v>
      </c>
      <c r="L4331">
        <f>bbdd_Social_Media_Trends[[#This Row],[Likes]]+bbdd_Social_Media_Trends[[#This Row],[Shares]]+bbdd_Social_Media_Trends[[#This Row],[Comments]]</f>
        <v>419503</v>
      </c>
      <c r="M4331">
        <f>bbdd_Social_Media_Trends[[#This Row],[Interactions]]/bbdd_Social_Media_Trends[[#This Row],[Views]]</f>
        <v>0.37131158351087418</v>
      </c>
      <c r="N4331" s="1" t="s">
        <v>29</v>
      </c>
      <c r="O4331" s="4">
        <f t="shared" si="67"/>
        <v>0</v>
      </c>
    </row>
    <row r="4332" spans="1:15">
      <c r="A4332" s="1" t="s">
        <v>4372</v>
      </c>
      <c r="B4332" s="2">
        <v>44820</v>
      </c>
      <c r="C4332" s="13" t="str">
        <f>TEXT(bbdd_Social_Media_Trends[[#This Row],[Post_Date]],"aaaa-mm")</f>
        <v>2022-09</v>
      </c>
      <c r="D4332" s="1" t="s">
        <v>27</v>
      </c>
      <c r="E4332" s="1" t="s">
        <v>39</v>
      </c>
      <c r="F4332" s="1" t="s">
        <v>20</v>
      </c>
      <c r="G4332" s="1" t="s">
        <v>44</v>
      </c>
      <c r="H4332">
        <v>4730234</v>
      </c>
      <c r="I4332">
        <v>137638</v>
      </c>
      <c r="J4332">
        <v>45719</v>
      </c>
      <c r="K4332">
        <v>35610</v>
      </c>
      <c r="L4332">
        <f>bbdd_Social_Media_Trends[[#This Row],[Likes]]+bbdd_Social_Media_Trends[[#This Row],[Shares]]+bbdd_Social_Media_Trends[[#This Row],[Comments]]</f>
        <v>218967</v>
      </c>
      <c r="M4332">
        <f>bbdd_Social_Media_Trends[[#This Row],[Interactions]]/bbdd_Social_Media_Trends[[#This Row],[Views]]</f>
        <v>4.6290944591747471E-2</v>
      </c>
      <c r="N4332" s="1" t="s">
        <v>16</v>
      </c>
      <c r="O4332" s="4">
        <f t="shared" si="67"/>
        <v>0</v>
      </c>
    </row>
    <row r="4333" spans="1:15">
      <c r="A4333" s="1" t="s">
        <v>4373</v>
      </c>
      <c r="B4333" s="2">
        <v>45006</v>
      </c>
      <c r="C4333" s="13" t="str">
        <f>TEXT(bbdd_Social_Media_Trends[[#This Row],[Post_Date]],"aaaa-mm")</f>
        <v>2023-03</v>
      </c>
      <c r="D4333" s="1" t="s">
        <v>27</v>
      </c>
      <c r="E4333" s="1" t="s">
        <v>39</v>
      </c>
      <c r="F4333" s="1" t="s">
        <v>36</v>
      </c>
      <c r="G4333" s="1" t="s">
        <v>21</v>
      </c>
      <c r="H4333">
        <v>2224355</v>
      </c>
      <c r="I4333">
        <v>277794</v>
      </c>
      <c r="J4333">
        <v>58198</v>
      </c>
      <c r="K4333">
        <v>36236</v>
      </c>
      <c r="L4333">
        <f>bbdd_Social_Media_Trends[[#This Row],[Likes]]+bbdd_Social_Media_Trends[[#This Row],[Shares]]+bbdd_Social_Media_Trends[[#This Row],[Comments]]</f>
        <v>372228</v>
      </c>
      <c r="M4333">
        <f>bbdd_Social_Media_Trends[[#This Row],[Interactions]]/bbdd_Social_Media_Trends[[#This Row],[Views]]</f>
        <v>0.16734199352171752</v>
      </c>
      <c r="N4333" s="1" t="s">
        <v>16</v>
      </c>
      <c r="O4333" s="4">
        <f t="shared" si="67"/>
        <v>0</v>
      </c>
    </row>
    <row r="4334" spans="1:15">
      <c r="A4334" s="1" t="s">
        <v>4374</v>
      </c>
      <c r="B4334" s="2">
        <v>45019</v>
      </c>
      <c r="C4334" s="13" t="str">
        <f>TEXT(bbdd_Social_Media_Trends[[#This Row],[Post_Date]],"aaaa-mm")</f>
        <v>2023-04</v>
      </c>
      <c r="D4334" s="1" t="s">
        <v>27</v>
      </c>
      <c r="E4334" s="1" t="s">
        <v>13</v>
      </c>
      <c r="F4334" s="1" t="s">
        <v>36</v>
      </c>
      <c r="G4334" s="1" t="s">
        <v>60</v>
      </c>
      <c r="H4334">
        <v>1055813</v>
      </c>
      <c r="I4334">
        <v>486108</v>
      </c>
      <c r="J4334">
        <v>68766</v>
      </c>
      <c r="K4334">
        <v>13023</v>
      </c>
      <c r="L4334">
        <f>bbdd_Social_Media_Trends[[#This Row],[Likes]]+bbdd_Social_Media_Trends[[#This Row],[Shares]]+bbdd_Social_Media_Trends[[#This Row],[Comments]]</f>
        <v>567897</v>
      </c>
      <c r="M4334">
        <f>bbdd_Social_Media_Trends[[#This Row],[Interactions]]/bbdd_Social_Media_Trends[[#This Row],[Views]]</f>
        <v>0.5378764989633581</v>
      </c>
      <c r="N4334" s="1" t="s">
        <v>22</v>
      </c>
      <c r="O4334" s="4">
        <f t="shared" si="67"/>
        <v>0</v>
      </c>
    </row>
    <row r="4335" spans="1:15">
      <c r="A4335" s="1" t="s">
        <v>4375</v>
      </c>
      <c r="B4335" s="2">
        <v>45185</v>
      </c>
      <c r="C4335" s="13" t="str">
        <f>TEXT(bbdd_Social_Media_Trends[[#This Row],[Post_Date]],"aaaa-mm")</f>
        <v>2023-09</v>
      </c>
      <c r="D4335" s="1" t="s">
        <v>18</v>
      </c>
      <c r="E4335" s="1" t="s">
        <v>59</v>
      </c>
      <c r="F4335" s="1" t="s">
        <v>36</v>
      </c>
      <c r="G4335" s="1" t="s">
        <v>21</v>
      </c>
      <c r="H4335">
        <v>3084526</v>
      </c>
      <c r="I4335">
        <v>328466</v>
      </c>
      <c r="J4335">
        <v>50665</v>
      </c>
      <c r="K4335">
        <v>1143</v>
      </c>
      <c r="L4335">
        <f>bbdd_Social_Media_Trends[[#This Row],[Likes]]+bbdd_Social_Media_Trends[[#This Row],[Shares]]+bbdd_Social_Media_Trends[[#This Row],[Comments]]</f>
        <v>380274</v>
      </c>
      <c r="M4335">
        <f>bbdd_Social_Media_Trends[[#This Row],[Interactions]]/bbdd_Social_Media_Trends[[#This Row],[Views]]</f>
        <v>0.12328442036150773</v>
      </c>
      <c r="N4335" s="1" t="s">
        <v>29</v>
      </c>
      <c r="O4335" s="4">
        <f t="shared" si="67"/>
        <v>0</v>
      </c>
    </row>
    <row r="4336" spans="1:15">
      <c r="A4336" s="1" t="s">
        <v>4376</v>
      </c>
      <c r="B4336" s="2">
        <v>45113</v>
      </c>
      <c r="C4336" s="13" t="str">
        <f>TEXT(bbdd_Social_Media_Trends[[#This Row],[Post_Date]],"aaaa-mm")</f>
        <v>2023-07</v>
      </c>
      <c r="D4336" s="1" t="s">
        <v>27</v>
      </c>
      <c r="E4336" s="1" t="s">
        <v>57</v>
      </c>
      <c r="F4336" s="1" t="s">
        <v>32</v>
      </c>
      <c r="G4336" s="1" t="s">
        <v>50</v>
      </c>
      <c r="H4336">
        <v>3049194</v>
      </c>
      <c r="I4336">
        <v>272894</v>
      </c>
      <c r="J4336">
        <v>5311</v>
      </c>
      <c r="K4336">
        <v>41670</v>
      </c>
      <c r="L4336">
        <f>bbdd_Social_Media_Trends[[#This Row],[Likes]]+bbdd_Social_Media_Trends[[#This Row],[Shares]]+bbdd_Social_Media_Trends[[#This Row],[Comments]]</f>
        <v>319875</v>
      </c>
      <c r="M4336">
        <f>bbdd_Social_Media_Trends[[#This Row],[Interactions]]/bbdd_Social_Media_Trends[[#This Row],[Views]]</f>
        <v>0.10490477155602432</v>
      </c>
      <c r="N4336" s="1" t="s">
        <v>16</v>
      </c>
      <c r="O4336" s="4">
        <f t="shared" si="67"/>
        <v>0</v>
      </c>
    </row>
    <row r="4337" spans="1:15">
      <c r="A4337" s="1" t="s">
        <v>4377</v>
      </c>
      <c r="B4337" s="2">
        <v>44776</v>
      </c>
      <c r="C4337" s="13" t="str">
        <f>TEXT(bbdd_Social_Media_Trends[[#This Row],[Post_Date]],"aaaa-mm")</f>
        <v>2022-08</v>
      </c>
      <c r="D4337" s="1" t="s">
        <v>18</v>
      </c>
      <c r="E4337" s="1" t="s">
        <v>52</v>
      </c>
      <c r="F4337" s="1" t="s">
        <v>14</v>
      </c>
      <c r="G4337" s="1" t="s">
        <v>37</v>
      </c>
      <c r="H4337">
        <v>1976436</v>
      </c>
      <c r="I4337">
        <v>196516</v>
      </c>
      <c r="J4337">
        <v>93950</v>
      </c>
      <c r="K4337">
        <v>14802</v>
      </c>
      <c r="L4337">
        <f>bbdd_Social_Media_Trends[[#This Row],[Likes]]+bbdd_Social_Media_Trends[[#This Row],[Shares]]+bbdd_Social_Media_Trends[[#This Row],[Comments]]</f>
        <v>305268</v>
      </c>
      <c r="M4337">
        <f>bbdd_Social_Media_Trends[[#This Row],[Interactions]]/bbdd_Social_Media_Trends[[#This Row],[Views]]</f>
        <v>0.1544537743696229</v>
      </c>
      <c r="N4337" s="1" t="s">
        <v>16</v>
      </c>
      <c r="O4337" s="4">
        <f t="shared" si="67"/>
        <v>0</v>
      </c>
    </row>
    <row r="4338" spans="1:15">
      <c r="A4338" s="1" t="s">
        <v>4378</v>
      </c>
      <c r="B4338" s="2">
        <v>44923</v>
      </c>
      <c r="C4338" s="13" t="str">
        <f>TEXT(bbdd_Social_Media_Trends[[#This Row],[Post_Date]],"aaaa-mm")</f>
        <v>2022-12</v>
      </c>
      <c r="D4338" s="1" t="s">
        <v>12</v>
      </c>
      <c r="E4338" s="1" t="s">
        <v>39</v>
      </c>
      <c r="F4338" s="1" t="s">
        <v>20</v>
      </c>
      <c r="G4338" s="1" t="s">
        <v>21</v>
      </c>
      <c r="H4338">
        <v>2897766</v>
      </c>
      <c r="I4338">
        <v>200954</v>
      </c>
      <c r="J4338">
        <v>87327</v>
      </c>
      <c r="K4338">
        <v>8808</v>
      </c>
      <c r="L4338">
        <f>bbdd_Social_Media_Trends[[#This Row],[Likes]]+bbdd_Social_Media_Trends[[#This Row],[Shares]]+bbdd_Social_Media_Trends[[#This Row],[Comments]]</f>
        <v>297089</v>
      </c>
      <c r="M4338">
        <f>bbdd_Social_Media_Trends[[#This Row],[Interactions]]/bbdd_Social_Media_Trends[[#This Row],[Views]]</f>
        <v>0.10252346117664435</v>
      </c>
      <c r="N4338" s="1" t="s">
        <v>22</v>
      </c>
      <c r="O4338" s="4">
        <f t="shared" si="67"/>
        <v>0</v>
      </c>
    </row>
    <row r="4339" spans="1:15">
      <c r="A4339" s="1" t="s">
        <v>4379</v>
      </c>
      <c r="B4339" s="2">
        <v>45139</v>
      </c>
      <c r="C4339" s="13" t="str">
        <f>TEXT(bbdd_Social_Media_Trends[[#This Row],[Post_Date]],"aaaa-mm")</f>
        <v>2023-08</v>
      </c>
      <c r="D4339" s="1" t="s">
        <v>24</v>
      </c>
      <c r="E4339" s="1" t="s">
        <v>13</v>
      </c>
      <c r="F4339" s="1" t="s">
        <v>14</v>
      </c>
      <c r="G4339" s="1" t="s">
        <v>21</v>
      </c>
      <c r="H4339">
        <v>154645</v>
      </c>
      <c r="I4339">
        <v>16361</v>
      </c>
      <c r="J4339">
        <v>52378</v>
      </c>
      <c r="K4339">
        <v>49516</v>
      </c>
      <c r="L4339">
        <f>bbdd_Social_Media_Trends[[#This Row],[Likes]]+bbdd_Social_Media_Trends[[#This Row],[Shares]]+bbdd_Social_Media_Trends[[#This Row],[Comments]]</f>
        <v>118255</v>
      </c>
      <c r="M4339">
        <f>bbdd_Social_Media_Trends[[#This Row],[Interactions]]/bbdd_Social_Media_Trends[[#This Row],[Views]]</f>
        <v>0.7646868634614763</v>
      </c>
      <c r="N4339" s="1" t="s">
        <v>16</v>
      </c>
      <c r="O4339" s="4">
        <f t="shared" si="67"/>
        <v>0</v>
      </c>
    </row>
    <row r="4340" spans="1:15">
      <c r="A4340" s="1" t="s">
        <v>4380</v>
      </c>
      <c r="B4340" s="2">
        <v>45006</v>
      </c>
      <c r="C4340" s="13" t="str">
        <f>TEXT(bbdd_Social_Media_Trends[[#This Row],[Post_Date]],"aaaa-mm")</f>
        <v>2023-03</v>
      </c>
      <c r="D4340" s="1" t="s">
        <v>27</v>
      </c>
      <c r="E4340" s="1" t="s">
        <v>39</v>
      </c>
      <c r="F4340" s="1" t="s">
        <v>36</v>
      </c>
      <c r="G4340" s="1" t="s">
        <v>25</v>
      </c>
      <c r="H4340">
        <v>4703630</v>
      </c>
      <c r="I4340">
        <v>321802</v>
      </c>
      <c r="J4340">
        <v>23792</v>
      </c>
      <c r="K4340">
        <v>367</v>
      </c>
      <c r="L4340">
        <f>bbdd_Social_Media_Trends[[#This Row],[Likes]]+bbdd_Social_Media_Trends[[#This Row],[Shares]]+bbdd_Social_Media_Trends[[#This Row],[Comments]]</f>
        <v>345961</v>
      </c>
      <c r="M4340">
        <f>bbdd_Social_Media_Trends[[#This Row],[Interactions]]/bbdd_Social_Media_Trends[[#This Row],[Views]]</f>
        <v>7.3551916285932356E-2</v>
      </c>
      <c r="N4340" s="1" t="s">
        <v>29</v>
      </c>
      <c r="O4340" s="4">
        <f t="shared" si="67"/>
        <v>0</v>
      </c>
    </row>
    <row r="4341" spans="1:15">
      <c r="A4341" s="1" t="s">
        <v>4381</v>
      </c>
      <c r="B4341" s="2">
        <v>45281</v>
      </c>
      <c r="C4341" s="13" t="str">
        <f>TEXT(bbdd_Social_Media_Trends[[#This Row],[Post_Date]],"aaaa-mm")</f>
        <v>2023-12</v>
      </c>
      <c r="D4341" s="1" t="s">
        <v>12</v>
      </c>
      <c r="E4341" s="1" t="s">
        <v>52</v>
      </c>
      <c r="F4341" s="1" t="s">
        <v>32</v>
      </c>
      <c r="G4341" s="1" t="s">
        <v>37</v>
      </c>
      <c r="H4341">
        <v>1823643</v>
      </c>
      <c r="I4341">
        <v>250776</v>
      </c>
      <c r="J4341">
        <v>13446</v>
      </c>
      <c r="K4341">
        <v>24572</v>
      </c>
      <c r="L4341">
        <f>bbdd_Social_Media_Trends[[#This Row],[Likes]]+bbdd_Social_Media_Trends[[#This Row],[Shares]]+bbdd_Social_Media_Trends[[#This Row],[Comments]]</f>
        <v>288794</v>
      </c>
      <c r="M4341">
        <f>bbdd_Social_Media_Trends[[#This Row],[Interactions]]/bbdd_Social_Media_Trends[[#This Row],[Views]]</f>
        <v>0.15836103886561131</v>
      </c>
      <c r="N4341" s="1" t="s">
        <v>22</v>
      </c>
      <c r="O4341" s="4">
        <f t="shared" si="67"/>
        <v>0</v>
      </c>
    </row>
    <row r="4342" spans="1:15">
      <c r="A4342" s="1" t="s">
        <v>4382</v>
      </c>
      <c r="B4342" s="2">
        <v>45111</v>
      </c>
      <c r="C4342" s="13" t="str">
        <f>TEXT(bbdd_Social_Media_Trends[[#This Row],[Post_Date]],"aaaa-mm")</f>
        <v>2023-07</v>
      </c>
      <c r="D4342" s="1" t="s">
        <v>18</v>
      </c>
      <c r="E4342" s="1" t="s">
        <v>52</v>
      </c>
      <c r="F4342" s="1" t="s">
        <v>47</v>
      </c>
      <c r="G4342" s="1" t="s">
        <v>50</v>
      </c>
      <c r="H4342">
        <v>3274826</v>
      </c>
      <c r="I4342">
        <v>163123</v>
      </c>
      <c r="J4342">
        <v>83423</v>
      </c>
      <c r="K4342">
        <v>21320</v>
      </c>
      <c r="L4342">
        <f>bbdd_Social_Media_Trends[[#This Row],[Likes]]+bbdd_Social_Media_Trends[[#This Row],[Shares]]+bbdd_Social_Media_Trends[[#This Row],[Comments]]</f>
        <v>267866</v>
      </c>
      <c r="M4342">
        <f>bbdd_Social_Media_Trends[[#This Row],[Interactions]]/bbdd_Social_Media_Trends[[#This Row],[Views]]</f>
        <v>8.1795490813863087E-2</v>
      </c>
      <c r="N4342" s="1" t="s">
        <v>16</v>
      </c>
      <c r="O4342" s="4">
        <f t="shared" si="67"/>
        <v>0</v>
      </c>
    </row>
    <row r="4343" spans="1:15">
      <c r="A4343" s="1" t="s">
        <v>4383</v>
      </c>
      <c r="B4343" s="2">
        <v>45140</v>
      </c>
      <c r="C4343" s="13" t="str">
        <f>TEXT(bbdd_Social_Media_Trends[[#This Row],[Post_Date]],"aaaa-mm")</f>
        <v>2023-08</v>
      </c>
      <c r="D4343" s="1" t="s">
        <v>18</v>
      </c>
      <c r="E4343" s="1" t="s">
        <v>49</v>
      </c>
      <c r="F4343" s="1" t="s">
        <v>47</v>
      </c>
      <c r="G4343" s="1" t="s">
        <v>37</v>
      </c>
      <c r="H4343">
        <v>2896284</v>
      </c>
      <c r="I4343">
        <v>298030</v>
      </c>
      <c r="J4343">
        <v>9484</v>
      </c>
      <c r="K4343">
        <v>38997</v>
      </c>
      <c r="L4343">
        <f>bbdd_Social_Media_Trends[[#This Row],[Likes]]+bbdd_Social_Media_Trends[[#This Row],[Shares]]+bbdd_Social_Media_Trends[[#This Row],[Comments]]</f>
        <v>346511</v>
      </c>
      <c r="M4343">
        <f>bbdd_Social_Media_Trends[[#This Row],[Interactions]]/bbdd_Social_Media_Trends[[#This Row],[Views]]</f>
        <v>0.11963985576000144</v>
      </c>
      <c r="N4343" s="1" t="s">
        <v>16</v>
      </c>
      <c r="O4343" s="4">
        <f t="shared" si="67"/>
        <v>0</v>
      </c>
    </row>
    <row r="4344" spans="1:15">
      <c r="A4344" s="1" t="s">
        <v>4384</v>
      </c>
      <c r="B4344" s="2">
        <v>44836</v>
      </c>
      <c r="C4344" s="13" t="str">
        <f>TEXT(bbdd_Social_Media_Trends[[#This Row],[Post_Date]],"aaaa-mm")</f>
        <v>2022-10</v>
      </c>
      <c r="D4344" s="1" t="s">
        <v>12</v>
      </c>
      <c r="E4344" s="1" t="s">
        <v>46</v>
      </c>
      <c r="F4344" s="1" t="s">
        <v>14</v>
      </c>
      <c r="G4344" s="1" t="s">
        <v>15</v>
      </c>
      <c r="H4344">
        <v>3317729</v>
      </c>
      <c r="I4344">
        <v>116194</v>
      </c>
      <c r="J4344">
        <v>2028</v>
      </c>
      <c r="K4344">
        <v>7496</v>
      </c>
      <c r="L4344">
        <f>bbdd_Social_Media_Trends[[#This Row],[Likes]]+bbdd_Social_Media_Trends[[#This Row],[Shares]]+bbdd_Social_Media_Trends[[#This Row],[Comments]]</f>
        <v>125718</v>
      </c>
      <c r="M4344">
        <f>bbdd_Social_Media_Trends[[#This Row],[Interactions]]/bbdd_Social_Media_Trends[[#This Row],[Views]]</f>
        <v>3.7892787506152555E-2</v>
      </c>
      <c r="N4344" s="1" t="s">
        <v>16</v>
      </c>
      <c r="O4344" s="4">
        <f t="shared" si="67"/>
        <v>0</v>
      </c>
    </row>
    <row r="4345" spans="1:15">
      <c r="A4345" s="1" t="s">
        <v>4385</v>
      </c>
      <c r="B4345" s="2">
        <v>45289</v>
      </c>
      <c r="C4345" s="13" t="str">
        <f>TEXT(bbdd_Social_Media_Trends[[#This Row],[Post_Date]],"aaaa-mm")</f>
        <v>2023-12</v>
      </c>
      <c r="D4345" s="1" t="s">
        <v>18</v>
      </c>
      <c r="E4345" s="1" t="s">
        <v>52</v>
      </c>
      <c r="F4345" s="1" t="s">
        <v>41</v>
      </c>
      <c r="G4345" s="1" t="s">
        <v>37</v>
      </c>
      <c r="H4345">
        <v>4487563</v>
      </c>
      <c r="I4345">
        <v>464720</v>
      </c>
      <c r="J4345">
        <v>58373</v>
      </c>
      <c r="K4345">
        <v>32131</v>
      </c>
      <c r="L4345">
        <f>bbdd_Social_Media_Trends[[#This Row],[Likes]]+bbdd_Social_Media_Trends[[#This Row],[Shares]]+bbdd_Social_Media_Trends[[#This Row],[Comments]]</f>
        <v>555224</v>
      </c>
      <c r="M4345">
        <f>bbdd_Social_Media_Trends[[#This Row],[Interactions]]/bbdd_Social_Media_Trends[[#This Row],[Views]]</f>
        <v>0.12372505968161339</v>
      </c>
      <c r="N4345" s="1" t="s">
        <v>29</v>
      </c>
      <c r="O4345" s="4">
        <f t="shared" si="67"/>
        <v>0</v>
      </c>
    </row>
    <row r="4346" spans="1:15">
      <c r="A4346" s="1" t="s">
        <v>4386</v>
      </c>
      <c r="B4346" s="2">
        <v>44825</v>
      </c>
      <c r="C4346" s="13" t="str">
        <f>TEXT(bbdd_Social_Media_Trends[[#This Row],[Post_Date]],"aaaa-mm")</f>
        <v>2022-09</v>
      </c>
      <c r="D4346" s="1" t="s">
        <v>24</v>
      </c>
      <c r="E4346" s="1" t="s">
        <v>35</v>
      </c>
      <c r="F4346" s="1" t="s">
        <v>32</v>
      </c>
      <c r="G4346" s="1" t="s">
        <v>25</v>
      </c>
      <c r="H4346">
        <v>2329784</v>
      </c>
      <c r="I4346">
        <v>261145</v>
      </c>
      <c r="J4346">
        <v>22025</v>
      </c>
      <c r="K4346">
        <v>8805</v>
      </c>
      <c r="L4346">
        <f>bbdd_Social_Media_Trends[[#This Row],[Likes]]+bbdd_Social_Media_Trends[[#This Row],[Shares]]+bbdd_Social_Media_Trends[[#This Row],[Comments]]</f>
        <v>291975</v>
      </c>
      <c r="M4346">
        <f>bbdd_Social_Media_Trends[[#This Row],[Interactions]]/bbdd_Social_Media_Trends[[#This Row],[Views]]</f>
        <v>0.1253227767037631</v>
      </c>
      <c r="N4346" s="1" t="s">
        <v>16</v>
      </c>
      <c r="O4346" s="4">
        <f t="shared" si="67"/>
        <v>0</v>
      </c>
    </row>
    <row r="4347" spans="1:15">
      <c r="A4347" s="1" t="s">
        <v>4387</v>
      </c>
      <c r="B4347" s="2">
        <v>45176</v>
      </c>
      <c r="C4347" s="13" t="str">
        <f>TEXT(bbdd_Social_Media_Trends[[#This Row],[Post_Date]],"aaaa-mm")</f>
        <v>2023-09</v>
      </c>
      <c r="D4347" s="1" t="s">
        <v>12</v>
      </c>
      <c r="E4347" s="1" t="s">
        <v>49</v>
      </c>
      <c r="F4347" s="1" t="s">
        <v>14</v>
      </c>
      <c r="G4347" s="1" t="s">
        <v>37</v>
      </c>
      <c r="H4347">
        <v>3059064</v>
      </c>
      <c r="I4347">
        <v>460974</v>
      </c>
      <c r="J4347">
        <v>21878</v>
      </c>
      <c r="K4347">
        <v>36819</v>
      </c>
      <c r="L4347">
        <f>bbdd_Social_Media_Trends[[#This Row],[Likes]]+bbdd_Social_Media_Trends[[#This Row],[Shares]]+bbdd_Social_Media_Trends[[#This Row],[Comments]]</f>
        <v>519671</v>
      </c>
      <c r="M4347">
        <f>bbdd_Social_Media_Trends[[#This Row],[Interactions]]/bbdd_Social_Media_Trends[[#This Row],[Views]]</f>
        <v>0.16987908719791414</v>
      </c>
      <c r="N4347" s="1" t="s">
        <v>22</v>
      </c>
      <c r="O4347" s="4">
        <f t="shared" si="67"/>
        <v>0</v>
      </c>
    </row>
    <row r="4348" spans="1:15">
      <c r="A4348" s="1" t="s">
        <v>4388</v>
      </c>
      <c r="B4348" s="2">
        <v>44619</v>
      </c>
      <c r="C4348" s="13" t="str">
        <f>TEXT(bbdd_Social_Media_Trends[[#This Row],[Post_Date]],"aaaa-mm")</f>
        <v>2022-02</v>
      </c>
      <c r="D4348" s="1" t="s">
        <v>27</v>
      </c>
      <c r="E4348" s="1" t="s">
        <v>46</v>
      </c>
      <c r="F4348" s="1" t="s">
        <v>14</v>
      </c>
      <c r="G4348" s="1" t="s">
        <v>50</v>
      </c>
      <c r="H4348">
        <v>3033270</v>
      </c>
      <c r="I4348">
        <v>51007</v>
      </c>
      <c r="J4348">
        <v>21168</v>
      </c>
      <c r="K4348">
        <v>7800</v>
      </c>
      <c r="L4348">
        <f>bbdd_Social_Media_Trends[[#This Row],[Likes]]+bbdd_Social_Media_Trends[[#This Row],[Shares]]+bbdd_Social_Media_Trends[[#This Row],[Comments]]</f>
        <v>79975</v>
      </c>
      <c r="M4348">
        <f>bbdd_Social_Media_Trends[[#This Row],[Interactions]]/bbdd_Social_Media_Trends[[#This Row],[Views]]</f>
        <v>2.6365935112930929E-2</v>
      </c>
      <c r="N4348" s="1" t="s">
        <v>22</v>
      </c>
      <c r="O4348" s="4">
        <f t="shared" si="67"/>
        <v>0</v>
      </c>
    </row>
    <row r="4349" spans="1:15">
      <c r="A4349" s="1" t="s">
        <v>4389</v>
      </c>
      <c r="B4349" s="2">
        <v>44816</v>
      </c>
      <c r="C4349" s="13" t="str">
        <f>TEXT(bbdd_Social_Media_Trends[[#This Row],[Post_Date]],"aaaa-mm")</f>
        <v>2022-09</v>
      </c>
      <c r="D4349" s="1" t="s">
        <v>27</v>
      </c>
      <c r="E4349" s="1" t="s">
        <v>59</v>
      </c>
      <c r="F4349" s="1" t="s">
        <v>47</v>
      </c>
      <c r="G4349" s="1" t="s">
        <v>21</v>
      </c>
      <c r="H4349">
        <v>82665</v>
      </c>
      <c r="I4349">
        <v>62403</v>
      </c>
      <c r="J4349">
        <v>34856</v>
      </c>
      <c r="K4349">
        <v>42188</v>
      </c>
      <c r="L4349">
        <f>bbdd_Social_Media_Trends[[#This Row],[Likes]]+bbdd_Social_Media_Trends[[#This Row],[Shares]]+bbdd_Social_Media_Trends[[#This Row],[Comments]]</f>
        <v>139447</v>
      </c>
      <c r="M4349">
        <f>bbdd_Social_Media_Trends[[#This Row],[Interactions]]/bbdd_Social_Media_Trends[[#This Row],[Views]]</f>
        <v>1.6868928809048569</v>
      </c>
      <c r="N4349" s="1" t="s">
        <v>29</v>
      </c>
      <c r="O4349" s="4">
        <f t="shared" si="67"/>
        <v>0</v>
      </c>
    </row>
    <row r="4350" spans="1:15">
      <c r="A4350" s="1" t="s">
        <v>4390</v>
      </c>
      <c r="B4350" s="2">
        <v>45177</v>
      </c>
      <c r="C4350" s="13" t="str">
        <f>TEXT(bbdd_Social_Media_Trends[[#This Row],[Post_Date]],"aaaa-mm")</f>
        <v>2023-09</v>
      </c>
      <c r="D4350" s="1" t="s">
        <v>24</v>
      </c>
      <c r="E4350" s="1" t="s">
        <v>31</v>
      </c>
      <c r="F4350" s="1" t="s">
        <v>32</v>
      </c>
      <c r="G4350" s="1" t="s">
        <v>60</v>
      </c>
      <c r="H4350">
        <v>867101</v>
      </c>
      <c r="I4350">
        <v>79921</v>
      </c>
      <c r="J4350">
        <v>53160</v>
      </c>
      <c r="K4350">
        <v>12692</v>
      </c>
      <c r="L4350">
        <f>bbdd_Social_Media_Trends[[#This Row],[Likes]]+bbdd_Social_Media_Trends[[#This Row],[Shares]]+bbdd_Social_Media_Trends[[#This Row],[Comments]]</f>
        <v>145773</v>
      </c>
      <c r="M4350">
        <f>bbdd_Social_Media_Trends[[#This Row],[Interactions]]/bbdd_Social_Media_Trends[[#This Row],[Views]]</f>
        <v>0.16811536372348782</v>
      </c>
      <c r="N4350" s="1" t="s">
        <v>22</v>
      </c>
      <c r="O4350" s="4">
        <f t="shared" si="67"/>
        <v>0</v>
      </c>
    </row>
    <row r="4351" spans="1:15">
      <c r="A4351" s="1" t="s">
        <v>4391</v>
      </c>
      <c r="B4351" s="2">
        <v>44675</v>
      </c>
      <c r="C4351" s="13" t="str">
        <f>TEXT(bbdd_Social_Media_Trends[[#This Row],[Post_Date]],"aaaa-mm")</f>
        <v>2022-04</v>
      </c>
      <c r="D4351" s="1" t="s">
        <v>18</v>
      </c>
      <c r="E4351" s="1" t="s">
        <v>46</v>
      </c>
      <c r="F4351" s="1" t="s">
        <v>32</v>
      </c>
      <c r="G4351" s="1" t="s">
        <v>44</v>
      </c>
      <c r="H4351">
        <v>196186</v>
      </c>
      <c r="I4351">
        <v>418310</v>
      </c>
      <c r="J4351">
        <v>29119</v>
      </c>
      <c r="K4351">
        <v>33093</v>
      </c>
      <c r="L4351">
        <f>bbdd_Social_Media_Trends[[#This Row],[Likes]]+bbdd_Social_Media_Trends[[#This Row],[Shares]]+bbdd_Social_Media_Trends[[#This Row],[Comments]]</f>
        <v>480522</v>
      </c>
      <c r="M4351">
        <f>bbdd_Social_Media_Trends[[#This Row],[Interactions]]/bbdd_Social_Media_Trends[[#This Row],[Views]]</f>
        <v>2.4493185038687777</v>
      </c>
      <c r="N4351" s="1" t="s">
        <v>16</v>
      </c>
      <c r="O4351" s="4">
        <f t="shared" si="67"/>
        <v>0</v>
      </c>
    </row>
    <row r="4352" spans="1:15">
      <c r="A4352" s="1" t="s">
        <v>4392</v>
      </c>
      <c r="B4352" s="2">
        <v>45244</v>
      </c>
      <c r="C4352" s="13" t="str">
        <f>TEXT(bbdd_Social_Media_Trends[[#This Row],[Post_Date]],"aaaa-mm")</f>
        <v>2023-11</v>
      </c>
      <c r="D4352" s="1" t="s">
        <v>12</v>
      </c>
      <c r="E4352" s="1" t="s">
        <v>35</v>
      </c>
      <c r="F4352" s="1" t="s">
        <v>14</v>
      </c>
      <c r="G4352" s="1" t="s">
        <v>60</v>
      </c>
      <c r="H4352">
        <v>3318543</v>
      </c>
      <c r="I4352">
        <v>8969</v>
      </c>
      <c r="J4352">
        <v>75591</v>
      </c>
      <c r="K4352">
        <v>42308</v>
      </c>
      <c r="L4352">
        <f>bbdd_Social_Media_Trends[[#This Row],[Likes]]+bbdd_Social_Media_Trends[[#This Row],[Shares]]+bbdd_Social_Media_Trends[[#This Row],[Comments]]</f>
        <v>126868</v>
      </c>
      <c r="M4352">
        <f>bbdd_Social_Media_Trends[[#This Row],[Interactions]]/bbdd_Social_Media_Trends[[#This Row],[Views]]</f>
        <v>3.8230030468190408E-2</v>
      </c>
      <c r="N4352" s="1" t="s">
        <v>29</v>
      </c>
      <c r="O4352" s="4">
        <f t="shared" si="67"/>
        <v>0</v>
      </c>
    </row>
    <row r="4353" spans="1:15">
      <c r="A4353" s="1" t="s">
        <v>4393</v>
      </c>
      <c r="B4353" s="2">
        <v>44790</v>
      </c>
      <c r="C4353" s="13" t="str">
        <f>TEXT(bbdd_Social_Media_Trends[[#This Row],[Post_Date]],"aaaa-mm")</f>
        <v>2022-08</v>
      </c>
      <c r="D4353" s="1" t="s">
        <v>27</v>
      </c>
      <c r="E4353" s="1" t="s">
        <v>35</v>
      </c>
      <c r="F4353" s="1" t="s">
        <v>32</v>
      </c>
      <c r="G4353" s="1" t="s">
        <v>60</v>
      </c>
      <c r="H4353">
        <v>2245167</v>
      </c>
      <c r="I4353">
        <v>373576</v>
      </c>
      <c r="J4353">
        <v>11950</v>
      </c>
      <c r="K4353">
        <v>17147</v>
      </c>
      <c r="L4353">
        <f>bbdd_Social_Media_Trends[[#This Row],[Likes]]+bbdd_Social_Media_Trends[[#This Row],[Shares]]+bbdd_Social_Media_Trends[[#This Row],[Comments]]</f>
        <v>402673</v>
      </c>
      <c r="M4353">
        <f>bbdd_Social_Media_Trends[[#This Row],[Interactions]]/bbdd_Social_Media_Trends[[#This Row],[Views]]</f>
        <v>0.17935102377685044</v>
      </c>
      <c r="N4353" s="1" t="s">
        <v>29</v>
      </c>
      <c r="O4353" s="4">
        <f t="shared" si="67"/>
        <v>0</v>
      </c>
    </row>
    <row r="4354" spans="1:15">
      <c r="A4354" s="1" t="s">
        <v>4394</v>
      </c>
      <c r="B4354" s="2">
        <v>45207</v>
      </c>
      <c r="C4354" s="13" t="str">
        <f>TEXT(bbdd_Social_Media_Trends[[#This Row],[Post_Date]],"aaaa-mm")</f>
        <v>2023-10</v>
      </c>
      <c r="D4354" s="1" t="s">
        <v>18</v>
      </c>
      <c r="E4354" s="1" t="s">
        <v>31</v>
      </c>
      <c r="F4354" s="1" t="s">
        <v>41</v>
      </c>
      <c r="G4354" s="1" t="s">
        <v>44</v>
      </c>
      <c r="H4354">
        <v>498614</v>
      </c>
      <c r="I4354">
        <v>77138</v>
      </c>
      <c r="J4354">
        <v>95772</v>
      </c>
      <c r="K4354">
        <v>32235</v>
      </c>
      <c r="L4354">
        <f>bbdd_Social_Media_Trends[[#This Row],[Likes]]+bbdd_Social_Media_Trends[[#This Row],[Shares]]+bbdd_Social_Media_Trends[[#This Row],[Comments]]</f>
        <v>205145</v>
      </c>
      <c r="M4354">
        <f>bbdd_Social_Media_Trends[[#This Row],[Interactions]]/bbdd_Social_Media_Trends[[#This Row],[Views]]</f>
        <v>0.41143048530526621</v>
      </c>
      <c r="N4354" s="1" t="s">
        <v>29</v>
      </c>
      <c r="O4354" s="4">
        <f t="shared" ref="O4354:O4417" si="68">IF(ISERROR(VLOOKUP(A4354,A4355:A9352,1,FALSE)),0, 1)</f>
        <v>0</v>
      </c>
    </row>
    <row r="4355" spans="1:15">
      <c r="A4355" s="1" t="s">
        <v>4395</v>
      </c>
      <c r="B4355" s="2">
        <v>44848</v>
      </c>
      <c r="C4355" s="13" t="str">
        <f>TEXT(bbdd_Social_Media_Trends[[#This Row],[Post_Date]],"aaaa-mm")</f>
        <v>2022-10</v>
      </c>
      <c r="D4355" s="1" t="s">
        <v>12</v>
      </c>
      <c r="E4355" s="1" t="s">
        <v>13</v>
      </c>
      <c r="F4355" s="1" t="s">
        <v>20</v>
      </c>
      <c r="G4355" s="1" t="s">
        <v>50</v>
      </c>
      <c r="H4355">
        <v>847940</v>
      </c>
      <c r="I4355">
        <v>380765</v>
      </c>
      <c r="J4355">
        <v>39970</v>
      </c>
      <c r="K4355">
        <v>29031</v>
      </c>
      <c r="L4355">
        <f>bbdd_Social_Media_Trends[[#This Row],[Likes]]+bbdd_Social_Media_Trends[[#This Row],[Shares]]+bbdd_Social_Media_Trends[[#This Row],[Comments]]</f>
        <v>449766</v>
      </c>
      <c r="M4355">
        <f>bbdd_Social_Media_Trends[[#This Row],[Interactions]]/bbdd_Social_Media_Trends[[#This Row],[Views]]</f>
        <v>0.53042196381819473</v>
      </c>
      <c r="N4355" s="1" t="s">
        <v>16</v>
      </c>
      <c r="O4355" s="4">
        <f t="shared" si="68"/>
        <v>0</v>
      </c>
    </row>
    <row r="4356" spans="1:15">
      <c r="A4356" s="1" t="s">
        <v>4396</v>
      </c>
      <c r="B4356" s="2">
        <v>45123</v>
      </c>
      <c r="C4356" s="13" t="str">
        <f>TEXT(bbdd_Social_Media_Trends[[#This Row],[Post_Date]],"aaaa-mm")</f>
        <v>2023-07</v>
      </c>
      <c r="D4356" s="1" t="s">
        <v>24</v>
      </c>
      <c r="E4356" s="1" t="s">
        <v>49</v>
      </c>
      <c r="F4356" s="1" t="s">
        <v>14</v>
      </c>
      <c r="G4356" s="1" t="s">
        <v>50</v>
      </c>
      <c r="H4356">
        <v>1614171</v>
      </c>
      <c r="I4356">
        <v>402810</v>
      </c>
      <c r="J4356">
        <v>51138</v>
      </c>
      <c r="K4356">
        <v>42356</v>
      </c>
      <c r="L4356">
        <f>bbdd_Social_Media_Trends[[#This Row],[Likes]]+bbdd_Social_Media_Trends[[#This Row],[Shares]]+bbdd_Social_Media_Trends[[#This Row],[Comments]]</f>
        <v>496304</v>
      </c>
      <c r="M4356">
        <f>bbdd_Social_Media_Trends[[#This Row],[Interactions]]/bbdd_Social_Media_Trends[[#This Row],[Views]]</f>
        <v>0.30746680494197953</v>
      </c>
      <c r="N4356" s="1" t="s">
        <v>22</v>
      </c>
      <c r="O4356" s="4">
        <f t="shared" si="68"/>
        <v>0</v>
      </c>
    </row>
    <row r="4357" spans="1:15">
      <c r="A4357" s="1" t="s">
        <v>4397</v>
      </c>
      <c r="B4357" s="2">
        <v>44700</v>
      </c>
      <c r="C4357" s="13" t="str">
        <f>TEXT(bbdd_Social_Media_Trends[[#This Row],[Post_Date]],"aaaa-mm")</f>
        <v>2022-05</v>
      </c>
      <c r="D4357" s="1" t="s">
        <v>18</v>
      </c>
      <c r="E4357" s="1" t="s">
        <v>59</v>
      </c>
      <c r="F4357" s="1" t="s">
        <v>14</v>
      </c>
      <c r="G4357" s="1" t="s">
        <v>44</v>
      </c>
      <c r="H4357">
        <v>4680679</v>
      </c>
      <c r="I4357">
        <v>293744</v>
      </c>
      <c r="J4357">
        <v>29872</v>
      </c>
      <c r="K4357">
        <v>10322</v>
      </c>
      <c r="L4357">
        <f>bbdd_Social_Media_Trends[[#This Row],[Likes]]+bbdd_Social_Media_Trends[[#This Row],[Shares]]+bbdd_Social_Media_Trends[[#This Row],[Comments]]</f>
        <v>333938</v>
      </c>
      <c r="M4357">
        <f>bbdd_Social_Media_Trends[[#This Row],[Interactions]]/bbdd_Social_Media_Trends[[#This Row],[Views]]</f>
        <v>7.1343922537734375E-2</v>
      </c>
      <c r="N4357" s="1" t="s">
        <v>29</v>
      </c>
      <c r="O4357" s="4">
        <f t="shared" si="68"/>
        <v>0</v>
      </c>
    </row>
    <row r="4358" spans="1:15">
      <c r="A4358" s="1" t="s">
        <v>4398</v>
      </c>
      <c r="B4358" s="2">
        <v>45157</v>
      </c>
      <c r="C4358" s="13" t="str">
        <f>TEXT(bbdd_Social_Media_Trends[[#This Row],[Post_Date]],"aaaa-mm")</f>
        <v>2023-08</v>
      </c>
      <c r="D4358" s="1" t="s">
        <v>12</v>
      </c>
      <c r="E4358" s="1" t="s">
        <v>46</v>
      </c>
      <c r="F4358" s="1" t="s">
        <v>47</v>
      </c>
      <c r="G4358" s="1" t="s">
        <v>15</v>
      </c>
      <c r="H4358">
        <v>3771142</v>
      </c>
      <c r="I4358">
        <v>228803</v>
      </c>
      <c r="J4358">
        <v>45574</v>
      </c>
      <c r="K4358">
        <v>47221</v>
      </c>
      <c r="L4358">
        <f>bbdd_Social_Media_Trends[[#This Row],[Likes]]+bbdd_Social_Media_Trends[[#This Row],[Shares]]+bbdd_Social_Media_Trends[[#This Row],[Comments]]</f>
        <v>321598</v>
      </c>
      <c r="M4358">
        <f>bbdd_Social_Media_Trends[[#This Row],[Interactions]]/bbdd_Social_Media_Trends[[#This Row],[Views]]</f>
        <v>8.5278676857036939E-2</v>
      </c>
      <c r="N4358" s="1" t="s">
        <v>22</v>
      </c>
      <c r="O4358" s="4">
        <f t="shared" si="68"/>
        <v>0</v>
      </c>
    </row>
    <row r="4359" spans="1:15">
      <c r="A4359" s="1" t="s">
        <v>4399</v>
      </c>
      <c r="B4359" s="2">
        <v>44928</v>
      </c>
      <c r="C4359" s="13" t="str">
        <f>TEXT(bbdd_Social_Media_Trends[[#This Row],[Post_Date]],"aaaa-mm")</f>
        <v>2023-01</v>
      </c>
      <c r="D4359" s="1" t="s">
        <v>27</v>
      </c>
      <c r="E4359" s="1" t="s">
        <v>57</v>
      </c>
      <c r="F4359" s="1" t="s">
        <v>14</v>
      </c>
      <c r="G4359" s="1" t="s">
        <v>25</v>
      </c>
      <c r="H4359">
        <v>3354640</v>
      </c>
      <c r="I4359">
        <v>123496</v>
      </c>
      <c r="J4359">
        <v>73616</v>
      </c>
      <c r="K4359">
        <v>39633</v>
      </c>
      <c r="L4359">
        <f>bbdd_Social_Media_Trends[[#This Row],[Likes]]+bbdd_Social_Media_Trends[[#This Row],[Shares]]+bbdd_Social_Media_Trends[[#This Row],[Comments]]</f>
        <v>236745</v>
      </c>
      <c r="M4359">
        <f>bbdd_Social_Media_Trends[[#This Row],[Interactions]]/bbdd_Social_Media_Trends[[#This Row],[Views]]</f>
        <v>7.0572401211456373E-2</v>
      </c>
      <c r="N4359" s="1" t="s">
        <v>29</v>
      </c>
      <c r="O4359" s="4">
        <f t="shared" si="68"/>
        <v>0</v>
      </c>
    </row>
    <row r="4360" spans="1:15">
      <c r="A4360" s="1" t="s">
        <v>4400</v>
      </c>
      <c r="B4360" s="2">
        <v>45231</v>
      </c>
      <c r="C4360" s="13" t="str">
        <f>TEXT(bbdd_Social_Media_Trends[[#This Row],[Post_Date]],"aaaa-mm")</f>
        <v>2023-11</v>
      </c>
      <c r="D4360" s="1" t="s">
        <v>27</v>
      </c>
      <c r="E4360" s="1" t="s">
        <v>52</v>
      </c>
      <c r="F4360" s="1" t="s">
        <v>41</v>
      </c>
      <c r="G4360" s="1" t="s">
        <v>28</v>
      </c>
      <c r="H4360">
        <v>818282</v>
      </c>
      <c r="I4360">
        <v>458526</v>
      </c>
      <c r="J4360">
        <v>74074</v>
      </c>
      <c r="K4360">
        <v>3589</v>
      </c>
      <c r="L4360">
        <f>bbdd_Social_Media_Trends[[#This Row],[Likes]]+bbdd_Social_Media_Trends[[#This Row],[Shares]]+bbdd_Social_Media_Trends[[#This Row],[Comments]]</f>
        <v>536189</v>
      </c>
      <c r="M4360">
        <f>bbdd_Social_Media_Trends[[#This Row],[Interactions]]/bbdd_Social_Media_Trends[[#This Row],[Views]]</f>
        <v>0.65526187793450175</v>
      </c>
      <c r="N4360" s="1" t="s">
        <v>29</v>
      </c>
      <c r="O4360" s="4">
        <f t="shared" si="68"/>
        <v>0</v>
      </c>
    </row>
    <row r="4361" spans="1:15">
      <c r="A4361" s="1" t="s">
        <v>4401</v>
      </c>
      <c r="B4361" s="2">
        <v>45110</v>
      </c>
      <c r="C4361" s="13" t="str">
        <f>TEXT(bbdd_Social_Media_Trends[[#This Row],[Post_Date]],"aaaa-mm")</f>
        <v>2023-07</v>
      </c>
      <c r="D4361" s="1" t="s">
        <v>18</v>
      </c>
      <c r="E4361" s="1" t="s">
        <v>46</v>
      </c>
      <c r="F4361" s="1" t="s">
        <v>14</v>
      </c>
      <c r="G4361" s="1" t="s">
        <v>21</v>
      </c>
      <c r="H4361">
        <v>4309403</v>
      </c>
      <c r="I4361">
        <v>216401</v>
      </c>
      <c r="J4361">
        <v>26305</v>
      </c>
      <c r="K4361">
        <v>39385</v>
      </c>
      <c r="L4361">
        <f>bbdd_Social_Media_Trends[[#This Row],[Likes]]+bbdd_Social_Media_Trends[[#This Row],[Shares]]+bbdd_Social_Media_Trends[[#This Row],[Comments]]</f>
        <v>282091</v>
      </c>
      <c r="M4361">
        <f>bbdd_Social_Media_Trends[[#This Row],[Interactions]]/bbdd_Social_Media_Trends[[#This Row],[Views]]</f>
        <v>6.5459415144046629E-2</v>
      </c>
      <c r="N4361" s="1" t="s">
        <v>29</v>
      </c>
      <c r="O4361" s="4">
        <f t="shared" si="68"/>
        <v>0</v>
      </c>
    </row>
    <row r="4362" spans="1:15">
      <c r="A4362" s="1" t="s">
        <v>4402</v>
      </c>
      <c r="B4362" s="2">
        <v>45226</v>
      </c>
      <c r="C4362" s="13" t="str">
        <f>TEXT(bbdd_Social_Media_Trends[[#This Row],[Post_Date]],"aaaa-mm")</f>
        <v>2023-10</v>
      </c>
      <c r="D4362" s="1" t="s">
        <v>18</v>
      </c>
      <c r="E4362" s="1" t="s">
        <v>52</v>
      </c>
      <c r="F4362" s="1" t="s">
        <v>47</v>
      </c>
      <c r="G4362" s="1" t="s">
        <v>15</v>
      </c>
      <c r="H4362">
        <v>3194403</v>
      </c>
      <c r="I4362">
        <v>260682</v>
      </c>
      <c r="J4362">
        <v>76842</v>
      </c>
      <c r="K4362">
        <v>15971</v>
      </c>
      <c r="L4362">
        <f>bbdd_Social_Media_Trends[[#This Row],[Likes]]+bbdd_Social_Media_Trends[[#This Row],[Shares]]+bbdd_Social_Media_Trends[[#This Row],[Comments]]</f>
        <v>353495</v>
      </c>
      <c r="M4362">
        <f>bbdd_Social_Media_Trends[[#This Row],[Interactions]]/bbdd_Social_Media_Trends[[#This Row],[Views]]</f>
        <v>0.11066074005064483</v>
      </c>
      <c r="N4362" s="1" t="s">
        <v>22</v>
      </c>
      <c r="O4362" s="4">
        <f t="shared" si="68"/>
        <v>0</v>
      </c>
    </row>
    <row r="4363" spans="1:15">
      <c r="A4363" s="1" t="s">
        <v>4403</v>
      </c>
      <c r="B4363" s="2">
        <v>44689</v>
      </c>
      <c r="C4363" s="13" t="str">
        <f>TEXT(bbdd_Social_Media_Trends[[#This Row],[Post_Date]],"aaaa-mm")</f>
        <v>2022-05</v>
      </c>
      <c r="D4363" s="1" t="s">
        <v>18</v>
      </c>
      <c r="E4363" s="1" t="s">
        <v>59</v>
      </c>
      <c r="F4363" s="1" t="s">
        <v>36</v>
      </c>
      <c r="G4363" s="1" t="s">
        <v>28</v>
      </c>
      <c r="H4363">
        <v>1520447</v>
      </c>
      <c r="I4363">
        <v>20790</v>
      </c>
      <c r="J4363">
        <v>87638</v>
      </c>
      <c r="K4363">
        <v>21215</v>
      </c>
      <c r="L4363">
        <f>bbdd_Social_Media_Trends[[#This Row],[Likes]]+bbdd_Social_Media_Trends[[#This Row],[Shares]]+bbdd_Social_Media_Trends[[#This Row],[Comments]]</f>
        <v>129643</v>
      </c>
      <c r="M4363">
        <f>bbdd_Social_Media_Trends[[#This Row],[Interactions]]/bbdd_Social_Media_Trends[[#This Row],[Views]]</f>
        <v>8.5266372323402256E-2</v>
      </c>
      <c r="N4363" s="1" t="s">
        <v>22</v>
      </c>
      <c r="O4363" s="4">
        <f t="shared" si="68"/>
        <v>0</v>
      </c>
    </row>
    <row r="4364" spans="1:15">
      <c r="A4364" s="1" t="s">
        <v>4404</v>
      </c>
      <c r="B4364" s="2">
        <v>44884</v>
      </c>
      <c r="C4364" s="13" t="str">
        <f>TEXT(bbdd_Social_Media_Trends[[#This Row],[Post_Date]],"aaaa-mm")</f>
        <v>2022-11</v>
      </c>
      <c r="D4364" s="1" t="s">
        <v>12</v>
      </c>
      <c r="E4364" s="1" t="s">
        <v>57</v>
      </c>
      <c r="F4364" s="1" t="s">
        <v>41</v>
      </c>
      <c r="G4364" s="1" t="s">
        <v>25</v>
      </c>
      <c r="H4364">
        <v>4012898</v>
      </c>
      <c r="I4364">
        <v>181340</v>
      </c>
      <c r="J4364">
        <v>98327</v>
      </c>
      <c r="K4364">
        <v>31111</v>
      </c>
      <c r="L4364">
        <f>bbdd_Social_Media_Trends[[#This Row],[Likes]]+bbdd_Social_Media_Trends[[#This Row],[Shares]]+bbdd_Social_Media_Trends[[#This Row],[Comments]]</f>
        <v>310778</v>
      </c>
      <c r="M4364">
        <f>bbdd_Social_Media_Trends[[#This Row],[Interactions]]/bbdd_Social_Media_Trends[[#This Row],[Views]]</f>
        <v>7.7444779309117751E-2</v>
      </c>
      <c r="N4364" s="1" t="s">
        <v>29</v>
      </c>
      <c r="O4364" s="4">
        <f t="shared" si="68"/>
        <v>0</v>
      </c>
    </row>
    <row r="4365" spans="1:15">
      <c r="A4365" s="1" t="s">
        <v>4405</v>
      </c>
      <c r="B4365" s="2">
        <v>45271</v>
      </c>
      <c r="C4365" s="13" t="str">
        <f>TEXT(bbdd_Social_Media_Trends[[#This Row],[Post_Date]],"aaaa-mm")</f>
        <v>2023-12</v>
      </c>
      <c r="D4365" s="1" t="s">
        <v>12</v>
      </c>
      <c r="E4365" s="1" t="s">
        <v>57</v>
      </c>
      <c r="F4365" s="1" t="s">
        <v>47</v>
      </c>
      <c r="G4365" s="1" t="s">
        <v>37</v>
      </c>
      <c r="H4365">
        <v>4738286</v>
      </c>
      <c r="I4365">
        <v>411605</v>
      </c>
      <c r="J4365">
        <v>87411</v>
      </c>
      <c r="K4365">
        <v>40613</v>
      </c>
      <c r="L4365">
        <f>bbdd_Social_Media_Trends[[#This Row],[Likes]]+bbdd_Social_Media_Trends[[#This Row],[Shares]]+bbdd_Social_Media_Trends[[#This Row],[Comments]]</f>
        <v>539629</v>
      </c>
      <c r="M4365">
        <f>bbdd_Social_Media_Trends[[#This Row],[Interactions]]/bbdd_Social_Media_Trends[[#This Row],[Views]]</f>
        <v>0.11388696250078614</v>
      </c>
      <c r="N4365" s="1" t="s">
        <v>22</v>
      </c>
      <c r="O4365" s="4">
        <f t="shared" si="68"/>
        <v>0</v>
      </c>
    </row>
    <row r="4366" spans="1:15">
      <c r="A4366" s="1" t="s">
        <v>4406</v>
      </c>
      <c r="B4366" s="2">
        <v>44683</v>
      </c>
      <c r="C4366" s="13" t="str">
        <f>TEXT(bbdd_Social_Media_Trends[[#This Row],[Post_Date]],"aaaa-mm")</f>
        <v>2022-05</v>
      </c>
      <c r="D4366" s="1" t="s">
        <v>24</v>
      </c>
      <c r="E4366" s="1" t="s">
        <v>57</v>
      </c>
      <c r="F4366" s="1" t="s">
        <v>47</v>
      </c>
      <c r="G4366" s="1" t="s">
        <v>15</v>
      </c>
      <c r="H4366">
        <v>3740619</v>
      </c>
      <c r="I4366">
        <v>239084</v>
      </c>
      <c r="J4366">
        <v>56082</v>
      </c>
      <c r="K4366">
        <v>20155</v>
      </c>
      <c r="L4366">
        <f>bbdd_Social_Media_Trends[[#This Row],[Likes]]+bbdd_Social_Media_Trends[[#This Row],[Shares]]+bbdd_Social_Media_Trends[[#This Row],[Comments]]</f>
        <v>315321</v>
      </c>
      <c r="M4366">
        <f>bbdd_Social_Media_Trends[[#This Row],[Interactions]]/bbdd_Social_Media_Trends[[#This Row],[Views]]</f>
        <v>8.4296476064523007E-2</v>
      </c>
      <c r="N4366" s="1" t="s">
        <v>16</v>
      </c>
      <c r="O4366" s="4">
        <f t="shared" si="68"/>
        <v>0</v>
      </c>
    </row>
    <row r="4367" spans="1:15">
      <c r="A4367" s="1" t="s">
        <v>4407</v>
      </c>
      <c r="B4367" s="2">
        <v>45169</v>
      </c>
      <c r="C4367" s="13" t="str">
        <f>TEXT(bbdd_Social_Media_Trends[[#This Row],[Post_Date]],"aaaa-mm")</f>
        <v>2023-08</v>
      </c>
      <c r="D4367" s="1" t="s">
        <v>24</v>
      </c>
      <c r="E4367" s="1" t="s">
        <v>35</v>
      </c>
      <c r="F4367" s="1" t="s">
        <v>41</v>
      </c>
      <c r="G4367" s="1" t="s">
        <v>60</v>
      </c>
      <c r="H4367">
        <v>947096</v>
      </c>
      <c r="I4367">
        <v>449377</v>
      </c>
      <c r="J4367">
        <v>99953</v>
      </c>
      <c r="K4367">
        <v>19082</v>
      </c>
      <c r="L4367">
        <f>bbdd_Social_Media_Trends[[#This Row],[Likes]]+bbdd_Social_Media_Trends[[#This Row],[Shares]]+bbdd_Social_Media_Trends[[#This Row],[Comments]]</f>
        <v>568412</v>
      </c>
      <c r="M4367">
        <f>bbdd_Social_Media_Trends[[#This Row],[Interactions]]/bbdd_Social_Media_Trends[[#This Row],[Views]]</f>
        <v>0.60016302465642346</v>
      </c>
      <c r="N4367" s="1" t="s">
        <v>29</v>
      </c>
      <c r="O4367" s="4">
        <f t="shared" si="68"/>
        <v>0</v>
      </c>
    </row>
    <row r="4368" spans="1:15">
      <c r="A4368" s="1" t="s">
        <v>4408</v>
      </c>
      <c r="B4368" s="2">
        <v>44759</v>
      </c>
      <c r="C4368" s="13" t="str">
        <f>TEXT(bbdd_Social_Media_Trends[[#This Row],[Post_Date]],"aaaa-mm")</f>
        <v>2022-07</v>
      </c>
      <c r="D4368" s="1" t="s">
        <v>18</v>
      </c>
      <c r="E4368" s="1" t="s">
        <v>39</v>
      </c>
      <c r="F4368" s="1" t="s">
        <v>41</v>
      </c>
      <c r="G4368" s="1" t="s">
        <v>44</v>
      </c>
      <c r="H4368">
        <v>1815108</v>
      </c>
      <c r="I4368">
        <v>311741</v>
      </c>
      <c r="J4368">
        <v>16886</v>
      </c>
      <c r="K4368">
        <v>34948</v>
      </c>
      <c r="L4368">
        <f>bbdd_Social_Media_Trends[[#This Row],[Likes]]+bbdd_Social_Media_Trends[[#This Row],[Shares]]+bbdd_Social_Media_Trends[[#This Row],[Comments]]</f>
        <v>363575</v>
      </c>
      <c r="M4368">
        <f>bbdd_Social_Media_Trends[[#This Row],[Interactions]]/bbdd_Social_Media_Trends[[#This Row],[Views]]</f>
        <v>0.20030488543932373</v>
      </c>
      <c r="N4368" s="1" t="s">
        <v>22</v>
      </c>
      <c r="O4368" s="4">
        <f t="shared" si="68"/>
        <v>0</v>
      </c>
    </row>
    <row r="4369" spans="1:15">
      <c r="A4369" s="1" t="s">
        <v>4409</v>
      </c>
      <c r="B4369" s="2">
        <v>45198</v>
      </c>
      <c r="C4369" s="13" t="str">
        <f>TEXT(bbdd_Social_Media_Trends[[#This Row],[Post_Date]],"aaaa-mm")</f>
        <v>2023-09</v>
      </c>
      <c r="D4369" s="1" t="s">
        <v>18</v>
      </c>
      <c r="E4369" s="1" t="s">
        <v>46</v>
      </c>
      <c r="F4369" s="1" t="s">
        <v>14</v>
      </c>
      <c r="G4369" s="1" t="s">
        <v>37</v>
      </c>
      <c r="H4369">
        <v>2808130</v>
      </c>
      <c r="I4369">
        <v>115962</v>
      </c>
      <c r="J4369">
        <v>9701</v>
      </c>
      <c r="K4369">
        <v>43849</v>
      </c>
      <c r="L4369">
        <f>bbdd_Social_Media_Trends[[#This Row],[Likes]]+bbdd_Social_Media_Trends[[#This Row],[Shares]]+bbdd_Social_Media_Trends[[#This Row],[Comments]]</f>
        <v>169512</v>
      </c>
      <c r="M4369">
        <f>bbdd_Social_Media_Trends[[#This Row],[Interactions]]/bbdd_Social_Media_Trends[[#This Row],[Views]]</f>
        <v>6.0364726704248022E-2</v>
      </c>
      <c r="N4369" s="1" t="s">
        <v>22</v>
      </c>
      <c r="O4369" s="4">
        <f t="shared" si="68"/>
        <v>0</v>
      </c>
    </row>
    <row r="4370" spans="1:15">
      <c r="A4370" s="1" t="s">
        <v>4410</v>
      </c>
      <c r="B4370" s="2">
        <v>44973</v>
      </c>
      <c r="C4370" s="13" t="str">
        <f>TEXT(bbdd_Social_Media_Trends[[#This Row],[Post_Date]],"aaaa-mm")</f>
        <v>2023-02</v>
      </c>
      <c r="D4370" s="1" t="s">
        <v>27</v>
      </c>
      <c r="E4370" s="1" t="s">
        <v>13</v>
      </c>
      <c r="F4370" s="1" t="s">
        <v>20</v>
      </c>
      <c r="G4370" s="1" t="s">
        <v>37</v>
      </c>
      <c r="H4370">
        <v>903431</v>
      </c>
      <c r="I4370">
        <v>290789</v>
      </c>
      <c r="J4370">
        <v>94929</v>
      </c>
      <c r="K4370">
        <v>34805</v>
      </c>
      <c r="L4370">
        <f>bbdd_Social_Media_Trends[[#This Row],[Likes]]+bbdd_Social_Media_Trends[[#This Row],[Shares]]+bbdd_Social_Media_Trends[[#This Row],[Comments]]</f>
        <v>420523</v>
      </c>
      <c r="M4370">
        <f>bbdd_Social_Media_Trends[[#This Row],[Interactions]]/bbdd_Social_Media_Trends[[#This Row],[Views]]</f>
        <v>0.46547329015718963</v>
      </c>
      <c r="N4370" s="1" t="s">
        <v>22</v>
      </c>
      <c r="O4370" s="4">
        <f t="shared" si="68"/>
        <v>0</v>
      </c>
    </row>
    <row r="4371" spans="1:15">
      <c r="A4371" s="1" t="s">
        <v>4411</v>
      </c>
      <c r="B4371" s="2">
        <v>45172</v>
      </c>
      <c r="C4371" s="13" t="str">
        <f>TEXT(bbdd_Social_Media_Trends[[#This Row],[Post_Date]],"aaaa-mm")</f>
        <v>2023-09</v>
      </c>
      <c r="D4371" s="1" t="s">
        <v>24</v>
      </c>
      <c r="E4371" s="1" t="s">
        <v>52</v>
      </c>
      <c r="F4371" s="1" t="s">
        <v>41</v>
      </c>
      <c r="G4371" s="1" t="s">
        <v>21</v>
      </c>
      <c r="H4371">
        <v>3338024</v>
      </c>
      <c r="I4371">
        <v>257886</v>
      </c>
      <c r="J4371">
        <v>33840</v>
      </c>
      <c r="K4371">
        <v>16547</v>
      </c>
      <c r="L4371">
        <f>bbdd_Social_Media_Trends[[#This Row],[Likes]]+bbdd_Social_Media_Trends[[#This Row],[Shares]]+bbdd_Social_Media_Trends[[#This Row],[Comments]]</f>
        <v>308273</v>
      </c>
      <c r="M4371">
        <f>bbdd_Social_Media_Trends[[#This Row],[Interactions]]/bbdd_Social_Media_Trends[[#This Row],[Views]]</f>
        <v>9.2351942346729679E-2</v>
      </c>
      <c r="N4371" s="1" t="s">
        <v>29</v>
      </c>
      <c r="O4371" s="4">
        <f t="shared" si="68"/>
        <v>0</v>
      </c>
    </row>
    <row r="4372" spans="1:15">
      <c r="A4372" s="1" t="s">
        <v>4412</v>
      </c>
      <c r="B4372" s="2">
        <v>45133</v>
      </c>
      <c r="C4372" s="13" t="str">
        <f>TEXT(bbdd_Social_Media_Trends[[#This Row],[Post_Date]],"aaaa-mm")</f>
        <v>2023-07</v>
      </c>
      <c r="D4372" s="1" t="s">
        <v>12</v>
      </c>
      <c r="E4372" s="1" t="s">
        <v>35</v>
      </c>
      <c r="F4372" s="1" t="s">
        <v>47</v>
      </c>
      <c r="G4372" s="1" t="s">
        <v>15</v>
      </c>
      <c r="H4372">
        <v>939687</v>
      </c>
      <c r="I4372">
        <v>196880</v>
      </c>
      <c r="J4372">
        <v>64509</v>
      </c>
      <c r="K4372">
        <v>3021</v>
      </c>
      <c r="L4372">
        <f>bbdd_Social_Media_Trends[[#This Row],[Likes]]+bbdd_Social_Media_Trends[[#This Row],[Shares]]+bbdd_Social_Media_Trends[[#This Row],[Comments]]</f>
        <v>264410</v>
      </c>
      <c r="M4372">
        <f>bbdd_Social_Media_Trends[[#This Row],[Interactions]]/bbdd_Social_Media_Trends[[#This Row],[Views]]</f>
        <v>0.28138092790471719</v>
      </c>
      <c r="N4372" s="1" t="s">
        <v>29</v>
      </c>
      <c r="O4372" s="4">
        <f t="shared" si="68"/>
        <v>0</v>
      </c>
    </row>
    <row r="4373" spans="1:15">
      <c r="A4373" s="1" t="s">
        <v>4413</v>
      </c>
      <c r="B4373" s="2">
        <v>44663</v>
      </c>
      <c r="C4373" s="13" t="str">
        <f>TEXT(bbdd_Social_Media_Trends[[#This Row],[Post_Date]],"aaaa-mm")</f>
        <v>2022-04</v>
      </c>
      <c r="D4373" s="1" t="s">
        <v>24</v>
      </c>
      <c r="E4373" s="1" t="s">
        <v>59</v>
      </c>
      <c r="F4373" s="1" t="s">
        <v>36</v>
      </c>
      <c r="G4373" s="1" t="s">
        <v>50</v>
      </c>
      <c r="H4373">
        <v>1737194</v>
      </c>
      <c r="I4373">
        <v>499309</v>
      </c>
      <c r="J4373">
        <v>81979</v>
      </c>
      <c r="K4373">
        <v>29974</v>
      </c>
      <c r="L4373">
        <f>bbdd_Social_Media_Trends[[#This Row],[Likes]]+bbdd_Social_Media_Trends[[#This Row],[Shares]]+bbdd_Social_Media_Trends[[#This Row],[Comments]]</f>
        <v>611262</v>
      </c>
      <c r="M4373">
        <f>bbdd_Social_Media_Trends[[#This Row],[Interactions]]/bbdd_Social_Media_Trends[[#This Row],[Views]]</f>
        <v>0.35186743679750215</v>
      </c>
      <c r="N4373" s="1" t="s">
        <v>29</v>
      </c>
      <c r="O4373" s="4">
        <f t="shared" si="68"/>
        <v>0</v>
      </c>
    </row>
    <row r="4374" spans="1:15">
      <c r="A4374" s="1" t="s">
        <v>4414</v>
      </c>
      <c r="B4374" s="2">
        <v>44874</v>
      </c>
      <c r="C4374" s="13" t="str">
        <f>TEXT(bbdd_Social_Media_Trends[[#This Row],[Post_Date]],"aaaa-mm")</f>
        <v>2022-11</v>
      </c>
      <c r="D4374" s="1" t="s">
        <v>27</v>
      </c>
      <c r="E4374" s="1" t="s">
        <v>57</v>
      </c>
      <c r="F4374" s="1" t="s">
        <v>41</v>
      </c>
      <c r="G4374" s="1" t="s">
        <v>28</v>
      </c>
      <c r="H4374">
        <v>387184</v>
      </c>
      <c r="I4374">
        <v>220530</v>
      </c>
      <c r="J4374">
        <v>48240</v>
      </c>
      <c r="K4374">
        <v>40769</v>
      </c>
      <c r="L4374">
        <f>bbdd_Social_Media_Trends[[#This Row],[Likes]]+bbdd_Social_Media_Trends[[#This Row],[Shares]]+bbdd_Social_Media_Trends[[#This Row],[Comments]]</f>
        <v>309539</v>
      </c>
      <c r="M4374">
        <f>bbdd_Social_Media_Trends[[#This Row],[Interactions]]/bbdd_Social_Media_Trends[[#This Row],[Views]]</f>
        <v>0.7994622711682301</v>
      </c>
      <c r="N4374" s="1" t="s">
        <v>22</v>
      </c>
      <c r="O4374" s="4">
        <f t="shared" si="68"/>
        <v>0</v>
      </c>
    </row>
    <row r="4375" spans="1:15">
      <c r="A4375" s="1" t="s">
        <v>4415</v>
      </c>
      <c r="B4375" s="2">
        <v>45046</v>
      </c>
      <c r="C4375" s="13" t="str">
        <f>TEXT(bbdd_Social_Media_Trends[[#This Row],[Post_Date]],"aaaa-mm")</f>
        <v>2023-04</v>
      </c>
      <c r="D4375" s="1" t="s">
        <v>18</v>
      </c>
      <c r="E4375" s="1" t="s">
        <v>31</v>
      </c>
      <c r="F4375" s="1" t="s">
        <v>36</v>
      </c>
      <c r="G4375" s="1" t="s">
        <v>15</v>
      </c>
      <c r="H4375">
        <v>3192456</v>
      </c>
      <c r="I4375">
        <v>38469</v>
      </c>
      <c r="J4375">
        <v>3444</v>
      </c>
      <c r="K4375">
        <v>1286</v>
      </c>
      <c r="L4375">
        <f>bbdd_Social_Media_Trends[[#This Row],[Likes]]+bbdd_Social_Media_Trends[[#This Row],[Shares]]+bbdd_Social_Media_Trends[[#This Row],[Comments]]</f>
        <v>43199</v>
      </c>
      <c r="M4375">
        <f>bbdd_Social_Media_Trends[[#This Row],[Interactions]]/bbdd_Social_Media_Trends[[#This Row],[Views]]</f>
        <v>1.3531588219226827E-2</v>
      </c>
      <c r="N4375" s="1" t="s">
        <v>22</v>
      </c>
      <c r="O4375" s="4">
        <f t="shared" si="68"/>
        <v>0</v>
      </c>
    </row>
    <row r="4376" spans="1:15">
      <c r="A4376" s="1" t="s">
        <v>4416</v>
      </c>
      <c r="B4376" s="2">
        <v>44837</v>
      </c>
      <c r="C4376" s="13" t="str">
        <f>TEXT(bbdd_Social_Media_Trends[[#This Row],[Post_Date]],"aaaa-mm")</f>
        <v>2022-10</v>
      </c>
      <c r="D4376" s="1" t="s">
        <v>27</v>
      </c>
      <c r="E4376" s="1" t="s">
        <v>35</v>
      </c>
      <c r="F4376" s="1" t="s">
        <v>41</v>
      </c>
      <c r="G4376" s="1" t="s">
        <v>25</v>
      </c>
      <c r="H4376">
        <v>2023845</v>
      </c>
      <c r="I4376">
        <v>166290</v>
      </c>
      <c r="J4376">
        <v>32114</v>
      </c>
      <c r="K4376">
        <v>12609</v>
      </c>
      <c r="L4376">
        <f>bbdd_Social_Media_Trends[[#This Row],[Likes]]+bbdd_Social_Media_Trends[[#This Row],[Shares]]+bbdd_Social_Media_Trends[[#This Row],[Comments]]</f>
        <v>211013</v>
      </c>
      <c r="M4376">
        <f>bbdd_Social_Media_Trends[[#This Row],[Interactions]]/bbdd_Social_Media_Trends[[#This Row],[Views]]</f>
        <v>0.10426341938241318</v>
      </c>
      <c r="N4376" s="1" t="s">
        <v>16</v>
      </c>
      <c r="O4376" s="4">
        <f t="shared" si="68"/>
        <v>0</v>
      </c>
    </row>
    <row r="4377" spans="1:15">
      <c r="A4377" s="1" t="s">
        <v>4417</v>
      </c>
      <c r="B4377" s="2">
        <v>44730</v>
      </c>
      <c r="C4377" s="13" t="str">
        <f>TEXT(bbdd_Social_Media_Trends[[#This Row],[Post_Date]],"aaaa-mm")</f>
        <v>2022-06</v>
      </c>
      <c r="D4377" s="1" t="s">
        <v>27</v>
      </c>
      <c r="E4377" s="1" t="s">
        <v>19</v>
      </c>
      <c r="F4377" s="1" t="s">
        <v>36</v>
      </c>
      <c r="G4377" s="1" t="s">
        <v>15</v>
      </c>
      <c r="H4377">
        <v>1174209</v>
      </c>
      <c r="I4377">
        <v>49685</v>
      </c>
      <c r="J4377">
        <v>36336</v>
      </c>
      <c r="K4377">
        <v>21636</v>
      </c>
      <c r="L4377">
        <f>bbdd_Social_Media_Trends[[#This Row],[Likes]]+bbdd_Social_Media_Trends[[#This Row],[Shares]]+bbdd_Social_Media_Trends[[#This Row],[Comments]]</f>
        <v>107657</v>
      </c>
      <c r="M4377">
        <f>bbdd_Social_Media_Trends[[#This Row],[Interactions]]/bbdd_Social_Media_Trends[[#This Row],[Views]]</f>
        <v>9.1684700083204951E-2</v>
      </c>
      <c r="N4377" s="1" t="s">
        <v>16</v>
      </c>
      <c r="O4377" s="4">
        <f t="shared" si="68"/>
        <v>0</v>
      </c>
    </row>
    <row r="4378" spans="1:15">
      <c r="A4378" s="1" t="s">
        <v>4418</v>
      </c>
      <c r="B4378" s="2">
        <v>44858</v>
      </c>
      <c r="C4378" s="13" t="str">
        <f>TEXT(bbdd_Social_Media_Trends[[#This Row],[Post_Date]],"aaaa-mm")</f>
        <v>2022-10</v>
      </c>
      <c r="D4378" s="1" t="s">
        <v>12</v>
      </c>
      <c r="E4378" s="1" t="s">
        <v>46</v>
      </c>
      <c r="F4378" s="1" t="s">
        <v>36</v>
      </c>
      <c r="G4378" s="1" t="s">
        <v>44</v>
      </c>
      <c r="H4378">
        <v>4603856</v>
      </c>
      <c r="I4378">
        <v>171523</v>
      </c>
      <c r="J4378">
        <v>44524</v>
      </c>
      <c r="K4378">
        <v>46309</v>
      </c>
      <c r="L4378">
        <f>bbdd_Social_Media_Trends[[#This Row],[Likes]]+bbdd_Social_Media_Trends[[#This Row],[Shares]]+bbdd_Social_Media_Trends[[#This Row],[Comments]]</f>
        <v>262356</v>
      </c>
      <c r="M4378">
        <f>bbdd_Social_Media_Trends[[#This Row],[Interactions]]/bbdd_Social_Media_Trends[[#This Row],[Views]]</f>
        <v>5.6986143789032495E-2</v>
      </c>
      <c r="N4378" s="1" t="s">
        <v>29</v>
      </c>
      <c r="O4378" s="4">
        <f t="shared" si="68"/>
        <v>0</v>
      </c>
    </row>
    <row r="4379" spans="1:15">
      <c r="A4379" s="1" t="s">
        <v>4419</v>
      </c>
      <c r="B4379" s="2">
        <v>44819</v>
      </c>
      <c r="C4379" s="13" t="str">
        <f>TEXT(bbdd_Social_Media_Trends[[#This Row],[Post_Date]],"aaaa-mm")</f>
        <v>2022-09</v>
      </c>
      <c r="D4379" s="1" t="s">
        <v>12</v>
      </c>
      <c r="E4379" s="1" t="s">
        <v>35</v>
      </c>
      <c r="F4379" s="1" t="s">
        <v>41</v>
      </c>
      <c r="G4379" s="1" t="s">
        <v>15</v>
      </c>
      <c r="H4379">
        <v>838530</v>
      </c>
      <c r="I4379">
        <v>238746</v>
      </c>
      <c r="J4379">
        <v>87605</v>
      </c>
      <c r="K4379">
        <v>1193</v>
      </c>
      <c r="L4379">
        <f>bbdd_Social_Media_Trends[[#This Row],[Likes]]+bbdd_Social_Media_Trends[[#This Row],[Shares]]+bbdd_Social_Media_Trends[[#This Row],[Comments]]</f>
        <v>327544</v>
      </c>
      <c r="M4379">
        <f>bbdd_Social_Media_Trends[[#This Row],[Interactions]]/bbdd_Social_Media_Trends[[#This Row],[Views]]</f>
        <v>0.39061691293096251</v>
      </c>
      <c r="N4379" s="1" t="s">
        <v>22</v>
      </c>
      <c r="O4379" s="4">
        <f t="shared" si="68"/>
        <v>0</v>
      </c>
    </row>
    <row r="4380" spans="1:15">
      <c r="A4380" s="1" t="s">
        <v>4420</v>
      </c>
      <c r="B4380" s="2">
        <v>45101</v>
      </c>
      <c r="C4380" s="13" t="str">
        <f>TEXT(bbdd_Social_Media_Trends[[#This Row],[Post_Date]],"aaaa-mm")</f>
        <v>2023-06</v>
      </c>
      <c r="D4380" s="1" t="s">
        <v>12</v>
      </c>
      <c r="E4380" s="1" t="s">
        <v>39</v>
      </c>
      <c r="F4380" s="1" t="s">
        <v>36</v>
      </c>
      <c r="G4380" s="1" t="s">
        <v>15</v>
      </c>
      <c r="H4380">
        <v>3616888</v>
      </c>
      <c r="I4380">
        <v>159221</v>
      </c>
      <c r="J4380">
        <v>64720</v>
      </c>
      <c r="K4380">
        <v>28693</v>
      </c>
      <c r="L4380">
        <f>bbdd_Social_Media_Trends[[#This Row],[Likes]]+bbdd_Social_Media_Trends[[#This Row],[Shares]]+bbdd_Social_Media_Trends[[#This Row],[Comments]]</f>
        <v>252634</v>
      </c>
      <c r="M4380">
        <f>bbdd_Social_Media_Trends[[#This Row],[Interactions]]/bbdd_Social_Media_Trends[[#This Row],[Views]]</f>
        <v>6.9848444297971074E-2</v>
      </c>
      <c r="N4380" s="1" t="s">
        <v>29</v>
      </c>
      <c r="O4380" s="4">
        <f t="shared" si="68"/>
        <v>0</v>
      </c>
    </row>
    <row r="4381" spans="1:15">
      <c r="A4381" s="1" t="s">
        <v>4421</v>
      </c>
      <c r="B4381" s="2">
        <v>45047</v>
      </c>
      <c r="C4381" s="13" t="str">
        <f>TEXT(bbdd_Social_Media_Trends[[#This Row],[Post_Date]],"aaaa-mm")</f>
        <v>2023-05</v>
      </c>
      <c r="D4381" s="1" t="s">
        <v>12</v>
      </c>
      <c r="E4381" s="1" t="s">
        <v>31</v>
      </c>
      <c r="F4381" s="1" t="s">
        <v>41</v>
      </c>
      <c r="G4381" s="1" t="s">
        <v>37</v>
      </c>
      <c r="H4381">
        <v>746217</v>
      </c>
      <c r="I4381">
        <v>153509</v>
      </c>
      <c r="J4381">
        <v>56520</v>
      </c>
      <c r="K4381">
        <v>48786</v>
      </c>
      <c r="L4381">
        <f>bbdd_Social_Media_Trends[[#This Row],[Likes]]+bbdd_Social_Media_Trends[[#This Row],[Shares]]+bbdd_Social_Media_Trends[[#This Row],[Comments]]</f>
        <v>258815</v>
      </c>
      <c r="M4381">
        <f>bbdd_Social_Media_Trends[[#This Row],[Interactions]]/bbdd_Social_Media_Trends[[#This Row],[Views]]</f>
        <v>0.34683610799539544</v>
      </c>
      <c r="N4381" s="1" t="s">
        <v>22</v>
      </c>
      <c r="O4381" s="4">
        <f t="shared" si="68"/>
        <v>0</v>
      </c>
    </row>
    <row r="4382" spans="1:15">
      <c r="A4382" s="1" t="s">
        <v>4422</v>
      </c>
      <c r="B4382" s="2">
        <v>45132</v>
      </c>
      <c r="C4382" s="13" t="str">
        <f>TEXT(bbdd_Social_Media_Trends[[#This Row],[Post_Date]],"aaaa-mm")</f>
        <v>2023-07</v>
      </c>
      <c r="D4382" s="1" t="s">
        <v>18</v>
      </c>
      <c r="E4382" s="1" t="s">
        <v>52</v>
      </c>
      <c r="F4382" s="1" t="s">
        <v>41</v>
      </c>
      <c r="G4382" s="1" t="s">
        <v>50</v>
      </c>
      <c r="H4382">
        <v>1176367</v>
      </c>
      <c r="I4382">
        <v>412820</v>
      </c>
      <c r="J4382">
        <v>10950</v>
      </c>
      <c r="K4382">
        <v>43729</v>
      </c>
      <c r="L4382">
        <f>bbdd_Social_Media_Trends[[#This Row],[Likes]]+bbdd_Social_Media_Trends[[#This Row],[Shares]]+bbdd_Social_Media_Trends[[#This Row],[Comments]]</f>
        <v>467499</v>
      </c>
      <c r="M4382">
        <f>bbdd_Social_Media_Trends[[#This Row],[Interactions]]/bbdd_Social_Media_Trends[[#This Row],[Views]]</f>
        <v>0.39740914187494208</v>
      </c>
      <c r="N4382" s="1" t="s">
        <v>29</v>
      </c>
      <c r="O4382" s="4">
        <f t="shared" si="68"/>
        <v>0</v>
      </c>
    </row>
    <row r="4383" spans="1:15">
      <c r="A4383" s="1" t="s">
        <v>4423</v>
      </c>
      <c r="B4383" s="2">
        <v>44881</v>
      </c>
      <c r="C4383" s="13" t="str">
        <f>TEXT(bbdd_Social_Media_Trends[[#This Row],[Post_Date]],"aaaa-mm")</f>
        <v>2022-11</v>
      </c>
      <c r="D4383" s="1" t="s">
        <v>27</v>
      </c>
      <c r="E4383" s="1" t="s">
        <v>19</v>
      </c>
      <c r="F4383" s="1" t="s">
        <v>47</v>
      </c>
      <c r="G4383" s="1" t="s">
        <v>15</v>
      </c>
      <c r="H4383">
        <v>2589570</v>
      </c>
      <c r="I4383">
        <v>76129</v>
      </c>
      <c r="J4383">
        <v>95385</v>
      </c>
      <c r="K4383">
        <v>23497</v>
      </c>
      <c r="L4383">
        <f>bbdd_Social_Media_Trends[[#This Row],[Likes]]+bbdd_Social_Media_Trends[[#This Row],[Shares]]+bbdd_Social_Media_Trends[[#This Row],[Comments]]</f>
        <v>195011</v>
      </c>
      <c r="M4383">
        <f>bbdd_Social_Media_Trends[[#This Row],[Interactions]]/bbdd_Social_Media_Trends[[#This Row],[Views]]</f>
        <v>7.5306324988318518E-2</v>
      </c>
      <c r="N4383" s="1" t="s">
        <v>16</v>
      </c>
      <c r="O4383" s="4">
        <f t="shared" si="68"/>
        <v>0</v>
      </c>
    </row>
    <row r="4384" spans="1:15">
      <c r="A4384" s="1" t="s">
        <v>4424</v>
      </c>
      <c r="B4384" s="2">
        <v>44576</v>
      </c>
      <c r="C4384" s="13" t="str">
        <f>TEXT(bbdd_Social_Media_Trends[[#This Row],[Post_Date]],"aaaa-mm")</f>
        <v>2022-01</v>
      </c>
      <c r="D4384" s="1" t="s">
        <v>24</v>
      </c>
      <c r="E4384" s="1" t="s">
        <v>57</v>
      </c>
      <c r="F4384" s="1" t="s">
        <v>36</v>
      </c>
      <c r="G4384" s="1" t="s">
        <v>25</v>
      </c>
      <c r="H4384">
        <v>1200061</v>
      </c>
      <c r="I4384">
        <v>282587</v>
      </c>
      <c r="J4384">
        <v>23371</v>
      </c>
      <c r="K4384">
        <v>29152</v>
      </c>
      <c r="L4384">
        <f>bbdd_Social_Media_Trends[[#This Row],[Likes]]+bbdd_Social_Media_Trends[[#This Row],[Shares]]+bbdd_Social_Media_Trends[[#This Row],[Comments]]</f>
        <v>335110</v>
      </c>
      <c r="M4384">
        <f>bbdd_Social_Media_Trends[[#This Row],[Interactions]]/bbdd_Social_Media_Trends[[#This Row],[Views]]</f>
        <v>0.27924413842296347</v>
      </c>
      <c r="N4384" s="1" t="s">
        <v>22</v>
      </c>
      <c r="O4384" s="4">
        <f t="shared" si="68"/>
        <v>0</v>
      </c>
    </row>
    <row r="4385" spans="1:15">
      <c r="A4385" s="1" t="s">
        <v>4425</v>
      </c>
      <c r="B4385" s="2">
        <v>44990</v>
      </c>
      <c r="C4385" s="13" t="str">
        <f>TEXT(bbdd_Social_Media_Trends[[#This Row],[Post_Date]],"aaaa-mm")</f>
        <v>2023-03</v>
      </c>
      <c r="D4385" s="1" t="s">
        <v>18</v>
      </c>
      <c r="E4385" s="1" t="s">
        <v>57</v>
      </c>
      <c r="F4385" s="1" t="s">
        <v>20</v>
      </c>
      <c r="G4385" s="1" t="s">
        <v>60</v>
      </c>
      <c r="H4385">
        <v>3570089</v>
      </c>
      <c r="I4385">
        <v>335278</v>
      </c>
      <c r="J4385">
        <v>91228</v>
      </c>
      <c r="K4385">
        <v>47015</v>
      </c>
      <c r="L4385">
        <f>bbdd_Social_Media_Trends[[#This Row],[Likes]]+bbdd_Social_Media_Trends[[#This Row],[Shares]]+bbdd_Social_Media_Trends[[#This Row],[Comments]]</f>
        <v>473521</v>
      </c>
      <c r="M4385">
        <f>bbdd_Social_Media_Trends[[#This Row],[Interactions]]/bbdd_Social_Media_Trends[[#This Row],[Views]]</f>
        <v>0.13263562897171471</v>
      </c>
      <c r="N4385" s="1" t="s">
        <v>29</v>
      </c>
      <c r="O4385" s="4">
        <f t="shared" si="68"/>
        <v>0</v>
      </c>
    </row>
    <row r="4386" spans="1:15">
      <c r="A4386" s="1" t="s">
        <v>4426</v>
      </c>
      <c r="B4386" s="2">
        <v>44618</v>
      </c>
      <c r="C4386" s="13" t="str">
        <f>TEXT(bbdd_Social_Media_Trends[[#This Row],[Post_Date]],"aaaa-mm")</f>
        <v>2022-02</v>
      </c>
      <c r="D4386" s="1" t="s">
        <v>12</v>
      </c>
      <c r="E4386" s="1" t="s">
        <v>59</v>
      </c>
      <c r="F4386" s="1" t="s">
        <v>36</v>
      </c>
      <c r="G4386" s="1" t="s">
        <v>25</v>
      </c>
      <c r="H4386">
        <v>2252723</v>
      </c>
      <c r="I4386">
        <v>348883</v>
      </c>
      <c r="J4386">
        <v>38959</v>
      </c>
      <c r="K4386">
        <v>6709</v>
      </c>
      <c r="L4386">
        <f>bbdd_Social_Media_Trends[[#This Row],[Likes]]+bbdd_Social_Media_Trends[[#This Row],[Shares]]+bbdd_Social_Media_Trends[[#This Row],[Comments]]</f>
        <v>394551</v>
      </c>
      <c r="M4386">
        <f>bbdd_Social_Media_Trends[[#This Row],[Interactions]]/bbdd_Social_Media_Trends[[#This Row],[Views]]</f>
        <v>0.17514403679458149</v>
      </c>
      <c r="N4386" s="1" t="s">
        <v>29</v>
      </c>
      <c r="O4386" s="4">
        <f t="shared" si="68"/>
        <v>0</v>
      </c>
    </row>
    <row r="4387" spans="1:15">
      <c r="A4387" s="1" t="s">
        <v>4427</v>
      </c>
      <c r="B4387" s="2">
        <v>44902</v>
      </c>
      <c r="C4387" s="13" t="str">
        <f>TEXT(bbdd_Social_Media_Trends[[#This Row],[Post_Date]],"aaaa-mm")</f>
        <v>2022-12</v>
      </c>
      <c r="D4387" s="1" t="s">
        <v>27</v>
      </c>
      <c r="E4387" s="1" t="s">
        <v>19</v>
      </c>
      <c r="F4387" s="1" t="s">
        <v>20</v>
      </c>
      <c r="G4387" s="1" t="s">
        <v>60</v>
      </c>
      <c r="H4387">
        <v>4651762</v>
      </c>
      <c r="I4387">
        <v>237587</v>
      </c>
      <c r="J4387">
        <v>10380</v>
      </c>
      <c r="K4387">
        <v>40921</v>
      </c>
      <c r="L4387">
        <f>bbdd_Social_Media_Trends[[#This Row],[Likes]]+bbdd_Social_Media_Trends[[#This Row],[Shares]]+bbdd_Social_Media_Trends[[#This Row],[Comments]]</f>
        <v>288888</v>
      </c>
      <c r="M4387">
        <f>bbdd_Social_Media_Trends[[#This Row],[Interactions]]/bbdd_Social_Media_Trends[[#This Row],[Views]]</f>
        <v>6.2102919280909039E-2</v>
      </c>
      <c r="N4387" s="1" t="s">
        <v>29</v>
      </c>
      <c r="O4387" s="4">
        <f t="shared" si="68"/>
        <v>0</v>
      </c>
    </row>
    <row r="4388" spans="1:15">
      <c r="A4388" s="1" t="s">
        <v>4428</v>
      </c>
      <c r="B4388" s="2">
        <v>45002</v>
      </c>
      <c r="C4388" s="13" t="str">
        <f>TEXT(bbdd_Social_Media_Trends[[#This Row],[Post_Date]],"aaaa-mm")</f>
        <v>2023-03</v>
      </c>
      <c r="D4388" s="1" t="s">
        <v>12</v>
      </c>
      <c r="E4388" s="1" t="s">
        <v>59</v>
      </c>
      <c r="F4388" s="1" t="s">
        <v>36</v>
      </c>
      <c r="G4388" s="1" t="s">
        <v>28</v>
      </c>
      <c r="H4388">
        <v>4906990</v>
      </c>
      <c r="I4388">
        <v>213275</v>
      </c>
      <c r="J4388">
        <v>81187</v>
      </c>
      <c r="K4388">
        <v>21239</v>
      </c>
      <c r="L4388">
        <f>bbdd_Social_Media_Trends[[#This Row],[Likes]]+bbdd_Social_Media_Trends[[#This Row],[Shares]]+bbdd_Social_Media_Trends[[#This Row],[Comments]]</f>
        <v>315701</v>
      </c>
      <c r="M4388">
        <f>bbdd_Social_Media_Trends[[#This Row],[Interactions]]/bbdd_Social_Media_Trends[[#This Row],[Views]]</f>
        <v>6.4336996814747943E-2</v>
      </c>
      <c r="N4388" s="1" t="s">
        <v>29</v>
      </c>
      <c r="O4388" s="4">
        <f t="shared" si="68"/>
        <v>0</v>
      </c>
    </row>
    <row r="4389" spans="1:15">
      <c r="A4389" s="1" t="s">
        <v>4429</v>
      </c>
      <c r="B4389" s="2">
        <v>44588</v>
      </c>
      <c r="C4389" s="13" t="str">
        <f>TEXT(bbdd_Social_Media_Trends[[#This Row],[Post_Date]],"aaaa-mm")</f>
        <v>2022-01</v>
      </c>
      <c r="D4389" s="1" t="s">
        <v>12</v>
      </c>
      <c r="E4389" s="1" t="s">
        <v>59</v>
      </c>
      <c r="F4389" s="1" t="s">
        <v>47</v>
      </c>
      <c r="G4389" s="1" t="s">
        <v>28</v>
      </c>
      <c r="H4389">
        <v>4592642</v>
      </c>
      <c r="I4389">
        <v>5201</v>
      </c>
      <c r="J4389">
        <v>65853</v>
      </c>
      <c r="K4389">
        <v>17955</v>
      </c>
      <c r="L4389">
        <f>bbdd_Social_Media_Trends[[#This Row],[Likes]]+bbdd_Social_Media_Trends[[#This Row],[Shares]]+bbdd_Social_Media_Trends[[#This Row],[Comments]]</f>
        <v>89009</v>
      </c>
      <c r="M4389">
        <f>bbdd_Social_Media_Trends[[#This Row],[Interactions]]/bbdd_Social_Media_Trends[[#This Row],[Views]]</f>
        <v>1.9380783435765297E-2</v>
      </c>
      <c r="N4389" s="1" t="s">
        <v>22</v>
      </c>
      <c r="O4389" s="4">
        <f t="shared" si="68"/>
        <v>0</v>
      </c>
    </row>
    <row r="4390" spans="1:15">
      <c r="A4390" s="1" t="s">
        <v>4430</v>
      </c>
      <c r="B4390" s="2">
        <v>44929</v>
      </c>
      <c r="C4390" s="13" t="str">
        <f>TEXT(bbdd_Social_Media_Trends[[#This Row],[Post_Date]],"aaaa-mm")</f>
        <v>2023-01</v>
      </c>
      <c r="D4390" s="1" t="s">
        <v>24</v>
      </c>
      <c r="E4390" s="1" t="s">
        <v>13</v>
      </c>
      <c r="F4390" s="1" t="s">
        <v>14</v>
      </c>
      <c r="G4390" s="1" t="s">
        <v>60</v>
      </c>
      <c r="H4390">
        <v>3975840</v>
      </c>
      <c r="I4390">
        <v>247776</v>
      </c>
      <c r="J4390">
        <v>42724</v>
      </c>
      <c r="K4390">
        <v>29220</v>
      </c>
      <c r="L4390">
        <f>bbdd_Social_Media_Trends[[#This Row],[Likes]]+bbdd_Social_Media_Trends[[#This Row],[Shares]]+bbdd_Social_Media_Trends[[#This Row],[Comments]]</f>
        <v>319720</v>
      </c>
      <c r="M4390">
        <f>bbdd_Social_Media_Trends[[#This Row],[Interactions]]/bbdd_Social_Media_Trends[[#This Row],[Views]]</f>
        <v>8.0415710893798537E-2</v>
      </c>
      <c r="N4390" s="1" t="s">
        <v>16</v>
      </c>
      <c r="O4390" s="4">
        <f t="shared" si="68"/>
        <v>0</v>
      </c>
    </row>
    <row r="4391" spans="1:15">
      <c r="A4391" s="1" t="s">
        <v>4431</v>
      </c>
      <c r="B4391" s="2">
        <v>45151</v>
      </c>
      <c r="C4391" s="13" t="str">
        <f>TEXT(bbdd_Social_Media_Trends[[#This Row],[Post_Date]],"aaaa-mm")</f>
        <v>2023-08</v>
      </c>
      <c r="D4391" s="1" t="s">
        <v>24</v>
      </c>
      <c r="E4391" s="1" t="s">
        <v>39</v>
      </c>
      <c r="F4391" s="1" t="s">
        <v>36</v>
      </c>
      <c r="G4391" s="1" t="s">
        <v>60</v>
      </c>
      <c r="H4391">
        <v>230848</v>
      </c>
      <c r="I4391">
        <v>14445</v>
      </c>
      <c r="J4391">
        <v>34663</v>
      </c>
      <c r="K4391">
        <v>9023</v>
      </c>
      <c r="L4391">
        <f>bbdd_Social_Media_Trends[[#This Row],[Likes]]+bbdd_Social_Media_Trends[[#This Row],[Shares]]+bbdd_Social_Media_Trends[[#This Row],[Comments]]</f>
        <v>58131</v>
      </c>
      <c r="M4391">
        <f>bbdd_Social_Media_Trends[[#This Row],[Interactions]]/bbdd_Social_Media_Trends[[#This Row],[Views]]</f>
        <v>0.25181504713057945</v>
      </c>
      <c r="N4391" s="1" t="s">
        <v>22</v>
      </c>
      <c r="O4391" s="4">
        <f t="shared" si="68"/>
        <v>0</v>
      </c>
    </row>
    <row r="4392" spans="1:15">
      <c r="A4392" s="1" t="s">
        <v>4432</v>
      </c>
      <c r="B4392" s="2">
        <v>44604</v>
      </c>
      <c r="C4392" s="13" t="str">
        <f>TEXT(bbdd_Social_Media_Trends[[#This Row],[Post_Date]],"aaaa-mm")</f>
        <v>2022-02</v>
      </c>
      <c r="D4392" s="1" t="s">
        <v>18</v>
      </c>
      <c r="E4392" s="1" t="s">
        <v>59</v>
      </c>
      <c r="F4392" s="1" t="s">
        <v>47</v>
      </c>
      <c r="G4392" s="1" t="s">
        <v>25</v>
      </c>
      <c r="H4392">
        <v>2750057</v>
      </c>
      <c r="I4392">
        <v>417313</v>
      </c>
      <c r="J4392">
        <v>58474</v>
      </c>
      <c r="K4392">
        <v>6414</v>
      </c>
      <c r="L4392">
        <f>bbdd_Social_Media_Trends[[#This Row],[Likes]]+bbdd_Social_Media_Trends[[#This Row],[Shares]]+bbdd_Social_Media_Trends[[#This Row],[Comments]]</f>
        <v>482201</v>
      </c>
      <c r="M4392">
        <f>bbdd_Social_Media_Trends[[#This Row],[Interactions]]/bbdd_Social_Media_Trends[[#This Row],[Views]]</f>
        <v>0.17534218381655362</v>
      </c>
      <c r="N4392" s="1" t="s">
        <v>22</v>
      </c>
      <c r="O4392" s="4">
        <f t="shared" si="68"/>
        <v>0</v>
      </c>
    </row>
    <row r="4393" spans="1:15">
      <c r="A4393" s="1" t="s">
        <v>4433</v>
      </c>
      <c r="B4393" s="2">
        <v>44827</v>
      </c>
      <c r="C4393" s="13" t="str">
        <f>TEXT(bbdd_Social_Media_Trends[[#This Row],[Post_Date]],"aaaa-mm")</f>
        <v>2022-09</v>
      </c>
      <c r="D4393" s="1" t="s">
        <v>18</v>
      </c>
      <c r="E4393" s="1" t="s">
        <v>52</v>
      </c>
      <c r="F4393" s="1" t="s">
        <v>20</v>
      </c>
      <c r="G4393" s="1" t="s">
        <v>28</v>
      </c>
      <c r="H4393">
        <v>4608617</v>
      </c>
      <c r="I4393">
        <v>83329</v>
      </c>
      <c r="J4393">
        <v>8332</v>
      </c>
      <c r="K4393">
        <v>25349</v>
      </c>
      <c r="L4393">
        <f>bbdd_Social_Media_Trends[[#This Row],[Likes]]+bbdd_Social_Media_Trends[[#This Row],[Shares]]+bbdd_Social_Media_Trends[[#This Row],[Comments]]</f>
        <v>117010</v>
      </c>
      <c r="M4393">
        <f>bbdd_Social_Media_Trends[[#This Row],[Interactions]]/bbdd_Social_Media_Trends[[#This Row],[Views]]</f>
        <v>2.538939556053367E-2</v>
      </c>
      <c r="N4393" s="1" t="s">
        <v>29</v>
      </c>
      <c r="O4393" s="4">
        <f t="shared" si="68"/>
        <v>0</v>
      </c>
    </row>
    <row r="4394" spans="1:15">
      <c r="A4394" s="1" t="s">
        <v>4434</v>
      </c>
      <c r="B4394" s="2">
        <v>44970</v>
      </c>
      <c r="C4394" s="13" t="str">
        <f>TEXT(bbdd_Social_Media_Trends[[#This Row],[Post_Date]],"aaaa-mm")</f>
        <v>2023-02</v>
      </c>
      <c r="D4394" s="1" t="s">
        <v>27</v>
      </c>
      <c r="E4394" s="1" t="s">
        <v>59</v>
      </c>
      <c r="F4394" s="1" t="s">
        <v>36</v>
      </c>
      <c r="G4394" s="1" t="s">
        <v>28</v>
      </c>
      <c r="H4394">
        <v>2796853</v>
      </c>
      <c r="I4394">
        <v>277310</v>
      </c>
      <c r="J4394">
        <v>49504</v>
      </c>
      <c r="K4394">
        <v>4306</v>
      </c>
      <c r="L4394">
        <f>bbdd_Social_Media_Trends[[#This Row],[Likes]]+bbdd_Social_Media_Trends[[#This Row],[Shares]]+bbdd_Social_Media_Trends[[#This Row],[Comments]]</f>
        <v>331120</v>
      </c>
      <c r="M4394">
        <f>bbdd_Social_Media_Trends[[#This Row],[Interactions]]/bbdd_Social_Media_Trends[[#This Row],[Views]]</f>
        <v>0.11839020499110965</v>
      </c>
      <c r="N4394" s="1" t="s">
        <v>16</v>
      </c>
      <c r="O4394" s="4">
        <f t="shared" si="68"/>
        <v>0</v>
      </c>
    </row>
    <row r="4395" spans="1:15">
      <c r="A4395" s="1" t="s">
        <v>4435</v>
      </c>
      <c r="B4395" s="2">
        <v>44989</v>
      </c>
      <c r="C4395" s="13" t="str">
        <f>TEXT(bbdd_Social_Media_Trends[[#This Row],[Post_Date]],"aaaa-mm")</f>
        <v>2023-03</v>
      </c>
      <c r="D4395" s="1" t="s">
        <v>27</v>
      </c>
      <c r="E4395" s="1" t="s">
        <v>13</v>
      </c>
      <c r="F4395" s="1" t="s">
        <v>20</v>
      </c>
      <c r="G4395" s="1" t="s">
        <v>25</v>
      </c>
      <c r="H4395">
        <v>2907246</v>
      </c>
      <c r="I4395">
        <v>316674</v>
      </c>
      <c r="J4395">
        <v>22139</v>
      </c>
      <c r="K4395">
        <v>30606</v>
      </c>
      <c r="L4395">
        <f>bbdd_Social_Media_Trends[[#This Row],[Likes]]+bbdd_Social_Media_Trends[[#This Row],[Shares]]+bbdd_Social_Media_Trends[[#This Row],[Comments]]</f>
        <v>369419</v>
      </c>
      <c r="M4395">
        <f>bbdd_Social_Media_Trends[[#This Row],[Interactions]]/bbdd_Social_Media_Trends[[#This Row],[Views]]</f>
        <v>0.12706836641962874</v>
      </c>
      <c r="N4395" s="1" t="s">
        <v>29</v>
      </c>
      <c r="O4395" s="4">
        <f t="shared" si="68"/>
        <v>0</v>
      </c>
    </row>
    <row r="4396" spans="1:15">
      <c r="A4396" s="1" t="s">
        <v>4436</v>
      </c>
      <c r="B4396" s="2">
        <v>44633</v>
      </c>
      <c r="C4396" s="13" t="str">
        <f>TEXT(bbdd_Social_Media_Trends[[#This Row],[Post_Date]],"aaaa-mm")</f>
        <v>2022-03</v>
      </c>
      <c r="D4396" s="1" t="s">
        <v>12</v>
      </c>
      <c r="E4396" s="1" t="s">
        <v>39</v>
      </c>
      <c r="F4396" s="1" t="s">
        <v>20</v>
      </c>
      <c r="G4396" s="1" t="s">
        <v>25</v>
      </c>
      <c r="H4396">
        <v>2710476</v>
      </c>
      <c r="I4396">
        <v>51266</v>
      </c>
      <c r="J4396">
        <v>2269</v>
      </c>
      <c r="K4396">
        <v>35709</v>
      </c>
      <c r="L4396">
        <f>bbdd_Social_Media_Trends[[#This Row],[Likes]]+bbdd_Social_Media_Trends[[#This Row],[Shares]]+bbdd_Social_Media_Trends[[#This Row],[Comments]]</f>
        <v>89244</v>
      </c>
      <c r="M4396">
        <f>bbdd_Social_Media_Trends[[#This Row],[Interactions]]/bbdd_Social_Media_Trends[[#This Row],[Views]]</f>
        <v>3.2925582074882789E-2</v>
      </c>
      <c r="N4396" s="1" t="s">
        <v>29</v>
      </c>
      <c r="O4396" s="4">
        <f t="shared" si="68"/>
        <v>0</v>
      </c>
    </row>
    <row r="4397" spans="1:15">
      <c r="A4397" s="1" t="s">
        <v>4437</v>
      </c>
      <c r="B4397" s="2">
        <v>45195</v>
      </c>
      <c r="C4397" s="13" t="str">
        <f>TEXT(bbdd_Social_Media_Trends[[#This Row],[Post_Date]],"aaaa-mm")</f>
        <v>2023-09</v>
      </c>
      <c r="D4397" s="1" t="s">
        <v>27</v>
      </c>
      <c r="E4397" s="1" t="s">
        <v>35</v>
      </c>
      <c r="F4397" s="1" t="s">
        <v>20</v>
      </c>
      <c r="G4397" s="1" t="s">
        <v>28</v>
      </c>
      <c r="H4397">
        <v>1373454</v>
      </c>
      <c r="I4397">
        <v>399246</v>
      </c>
      <c r="J4397">
        <v>42658</v>
      </c>
      <c r="K4397">
        <v>30494</v>
      </c>
      <c r="L4397">
        <f>bbdd_Social_Media_Trends[[#This Row],[Likes]]+bbdd_Social_Media_Trends[[#This Row],[Shares]]+bbdd_Social_Media_Trends[[#This Row],[Comments]]</f>
        <v>472398</v>
      </c>
      <c r="M4397">
        <f>bbdd_Social_Media_Trends[[#This Row],[Interactions]]/bbdd_Social_Media_Trends[[#This Row],[Views]]</f>
        <v>0.34394890546024842</v>
      </c>
      <c r="N4397" s="1" t="s">
        <v>16</v>
      </c>
      <c r="O4397" s="4">
        <f t="shared" si="68"/>
        <v>0</v>
      </c>
    </row>
    <row r="4398" spans="1:15">
      <c r="A4398" s="1" t="s">
        <v>4438</v>
      </c>
      <c r="B4398" s="2">
        <v>45256</v>
      </c>
      <c r="C4398" s="13" t="str">
        <f>TEXT(bbdd_Social_Media_Trends[[#This Row],[Post_Date]],"aaaa-mm")</f>
        <v>2023-11</v>
      </c>
      <c r="D4398" s="1" t="s">
        <v>12</v>
      </c>
      <c r="E4398" s="1" t="s">
        <v>59</v>
      </c>
      <c r="F4398" s="1" t="s">
        <v>36</v>
      </c>
      <c r="G4398" s="1" t="s">
        <v>21</v>
      </c>
      <c r="H4398">
        <v>582999</v>
      </c>
      <c r="I4398">
        <v>200303</v>
      </c>
      <c r="J4398">
        <v>2292</v>
      </c>
      <c r="K4398">
        <v>45395</v>
      </c>
      <c r="L4398">
        <f>bbdd_Social_Media_Trends[[#This Row],[Likes]]+bbdd_Social_Media_Trends[[#This Row],[Shares]]+bbdd_Social_Media_Trends[[#This Row],[Comments]]</f>
        <v>247990</v>
      </c>
      <c r="M4398">
        <f>bbdd_Social_Media_Trends[[#This Row],[Interactions]]/bbdd_Social_Media_Trends[[#This Row],[Views]]</f>
        <v>0.42536951178303906</v>
      </c>
      <c r="N4398" s="1" t="s">
        <v>16</v>
      </c>
      <c r="O4398" s="4">
        <f t="shared" si="68"/>
        <v>0</v>
      </c>
    </row>
    <row r="4399" spans="1:15">
      <c r="A4399" s="1" t="s">
        <v>4439</v>
      </c>
      <c r="B4399" s="2">
        <v>44740</v>
      </c>
      <c r="C4399" s="13" t="str">
        <f>TEXT(bbdd_Social_Media_Trends[[#This Row],[Post_Date]],"aaaa-mm")</f>
        <v>2022-06</v>
      </c>
      <c r="D4399" s="1" t="s">
        <v>24</v>
      </c>
      <c r="E4399" s="1" t="s">
        <v>59</v>
      </c>
      <c r="F4399" s="1" t="s">
        <v>14</v>
      </c>
      <c r="G4399" s="1" t="s">
        <v>37</v>
      </c>
      <c r="H4399">
        <v>4921777</v>
      </c>
      <c r="I4399">
        <v>99498</v>
      </c>
      <c r="J4399">
        <v>92717</v>
      </c>
      <c r="K4399">
        <v>22408</v>
      </c>
      <c r="L4399">
        <f>bbdd_Social_Media_Trends[[#This Row],[Likes]]+bbdd_Social_Media_Trends[[#This Row],[Shares]]+bbdd_Social_Media_Trends[[#This Row],[Comments]]</f>
        <v>214623</v>
      </c>
      <c r="M4399">
        <f>bbdd_Social_Media_Trends[[#This Row],[Interactions]]/bbdd_Social_Media_Trends[[#This Row],[Views]]</f>
        <v>4.3606811117204214E-2</v>
      </c>
      <c r="N4399" s="1" t="s">
        <v>16</v>
      </c>
      <c r="O4399" s="4">
        <f t="shared" si="68"/>
        <v>0</v>
      </c>
    </row>
    <row r="4400" spans="1:15">
      <c r="A4400" s="1" t="s">
        <v>4440</v>
      </c>
      <c r="B4400" s="2">
        <v>44652</v>
      </c>
      <c r="C4400" s="13" t="str">
        <f>TEXT(bbdd_Social_Media_Trends[[#This Row],[Post_Date]],"aaaa-mm")</f>
        <v>2022-04</v>
      </c>
      <c r="D4400" s="1" t="s">
        <v>24</v>
      </c>
      <c r="E4400" s="1" t="s">
        <v>31</v>
      </c>
      <c r="F4400" s="1" t="s">
        <v>14</v>
      </c>
      <c r="G4400" s="1" t="s">
        <v>44</v>
      </c>
      <c r="H4400">
        <v>537340</v>
      </c>
      <c r="I4400">
        <v>457261</v>
      </c>
      <c r="J4400">
        <v>50869</v>
      </c>
      <c r="K4400">
        <v>8177</v>
      </c>
      <c r="L4400">
        <f>bbdd_Social_Media_Trends[[#This Row],[Likes]]+bbdd_Social_Media_Trends[[#This Row],[Shares]]+bbdd_Social_Media_Trends[[#This Row],[Comments]]</f>
        <v>516307</v>
      </c>
      <c r="M4400">
        <f>bbdd_Social_Media_Trends[[#This Row],[Interactions]]/bbdd_Social_Media_Trends[[#This Row],[Views]]</f>
        <v>0.9608571853947222</v>
      </c>
      <c r="N4400" s="1" t="s">
        <v>29</v>
      </c>
      <c r="O4400" s="4">
        <f t="shared" si="68"/>
        <v>0</v>
      </c>
    </row>
    <row r="4401" spans="1:15">
      <c r="A4401" s="1" t="s">
        <v>4441</v>
      </c>
      <c r="B4401" s="2">
        <v>45273</v>
      </c>
      <c r="C4401" s="13" t="str">
        <f>TEXT(bbdd_Social_Media_Trends[[#This Row],[Post_Date]],"aaaa-mm")</f>
        <v>2023-12</v>
      </c>
      <c r="D4401" s="1" t="s">
        <v>27</v>
      </c>
      <c r="E4401" s="1" t="s">
        <v>57</v>
      </c>
      <c r="F4401" s="1" t="s">
        <v>41</v>
      </c>
      <c r="G4401" s="1" t="s">
        <v>15</v>
      </c>
      <c r="H4401">
        <v>2841356</v>
      </c>
      <c r="I4401">
        <v>453277</v>
      </c>
      <c r="J4401">
        <v>82886</v>
      </c>
      <c r="K4401">
        <v>41269</v>
      </c>
      <c r="L4401">
        <f>bbdd_Social_Media_Trends[[#This Row],[Likes]]+bbdd_Social_Media_Trends[[#This Row],[Shares]]+bbdd_Social_Media_Trends[[#This Row],[Comments]]</f>
        <v>577432</v>
      </c>
      <c r="M4401">
        <f>bbdd_Social_Media_Trends[[#This Row],[Interactions]]/bbdd_Social_Media_Trends[[#This Row],[Views]]</f>
        <v>0.20322409441125996</v>
      </c>
      <c r="N4401" s="1" t="s">
        <v>16</v>
      </c>
      <c r="O4401" s="4">
        <f t="shared" si="68"/>
        <v>0</v>
      </c>
    </row>
    <row r="4402" spans="1:15">
      <c r="A4402" s="1" t="s">
        <v>4442</v>
      </c>
      <c r="B4402" s="2">
        <v>45100</v>
      </c>
      <c r="C4402" s="13" t="str">
        <f>TEXT(bbdd_Social_Media_Trends[[#This Row],[Post_Date]],"aaaa-mm")</f>
        <v>2023-06</v>
      </c>
      <c r="D4402" s="1" t="s">
        <v>18</v>
      </c>
      <c r="E4402" s="1" t="s">
        <v>31</v>
      </c>
      <c r="F4402" s="1" t="s">
        <v>32</v>
      </c>
      <c r="G4402" s="1" t="s">
        <v>28</v>
      </c>
      <c r="H4402">
        <v>4622736</v>
      </c>
      <c r="I4402">
        <v>263342</v>
      </c>
      <c r="J4402">
        <v>43263</v>
      </c>
      <c r="K4402">
        <v>10974</v>
      </c>
      <c r="L4402">
        <f>bbdd_Social_Media_Trends[[#This Row],[Likes]]+bbdd_Social_Media_Trends[[#This Row],[Shares]]+bbdd_Social_Media_Trends[[#This Row],[Comments]]</f>
        <v>317579</v>
      </c>
      <c r="M4402">
        <f>bbdd_Social_Media_Trends[[#This Row],[Interactions]]/bbdd_Social_Media_Trends[[#This Row],[Views]]</f>
        <v>6.8699358994327164E-2</v>
      </c>
      <c r="N4402" s="1" t="s">
        <v>16</v>
      </c>
      <c r="O4402" s="4">
        <f t="shared" si="68"/>
        <v>0</v>
      </c>
    </row>
    <row r="4403" spans="1:15">
      <c r="A4403" s="1" t="s">
        <v>4443</v>
      </c>
      <c r="B4403" s="2">
        <v>44905</v>
      </c>
      <c r="C4403" s="13" t="str">
        <f>TEXT(bbdd_Social_Media_Trends[[#This Row],[Post_Date]],"aaaa-mm")</f>
        <v>2022-12</v>
      </c>
      <c r="D4403" s="1" t="s">
        <v>24</v>
      </c>
      <c r="E4403" s="1" t="s">
        <v>19</v>
      </c>
      <c r="F4403" s="1" t="s">
        <v>20</v>
      </c>
      <c r="G4403" s="1" t="s">
        <v>25</v>
      </c>
      <c r="H4403">
        <v>3037201</v>
      </c>
      <c r="I4403">
        <v>417123</v>
      </c>
      <c r="J4403">
        <v>64193</v>
      </c>
      <c r="K4403">
        <v>32678</v>
      </c>
      <c r="L4403">
        <f>bbdd_Social_Media_Trends[[#This Row],[Likes]]+bbdd_Social_Media_Trends[[#This Row],[Shares]]+bbdd_Social_Media_Trends[[#This Row],[Comments]]</f>
        <v>513994</v>
      </c>
      <c r="M4403">
        <f>bbdd_Social_Media_Trends[[#This Row],[Interactions]]/bbdd_Social_Media_Trends[[#This Row],[Views]]</f>
        <v>0.1692327903224054</v>
      </c>
      <c r="N4403" s="1" t="s">
        <v>29</v>
      </c>
      <c r="O4403" s="4">
        <f t="shared" si="68"/>
        <v>0</v>
      </c>
    </row>
    <row r="4404" spans="1:15">
      <c r="A4404" s="1" t="s">
        <v>4444</v>
      </c>
      <c r="B4404" s="2">
        <v>44794</v>
      </c>
      <c r="C4404" s="13" t="str">
        <f>TEXT(bbdd_Social_Media_Trends[[#This Row],[Post_Date]],"aaaa-mm")</f>
        <v>2022-08</v>
      </c>
      <c r="D4404" s="1" t="s">
        <v>24</v>
      </c>
      <c r="E4404" s="1" t="s">
        <v>39</v>
      </c>
      <c r="F4404" s="1" t="s">
        <v>41</v>
      </c>
      <c r="G4404" s="1" t="s">
        <v>21</v>
      </c>
      <c r="H4404">
        <v>4775115</v>
      </c>
      <c r="I4404">
        <v>173834</v>
      </c>
      <c r="J4404">
        <v>81079</v>
      </c>
      <c r="K4404">
        <v>11190</v>
      </c>
      <c r="L4404">
        <f>bbdd_Social_Media_Trends[[#This Row],[Likes]]+bbdd_Social_Media_Trends[[#This Row],[Shares]]+bbdd_Social_Media_Trends[[#This Row],[Comments]]</f>
        <v>266103</v>
      </c>
      <c r="M4404">
        <f>bbdd_Social_Media_Trends[[#This Row],[Interactions]]/bbdd_Social_Media_Trends[[#This Row],[Views]]</f>
        <v>5.5727034846281186E-2</v>
      </c>
      <c r="N4404" s="1" t="s">
        <v>29</v>
      </c>
      <c r="O4404" s="4">
        <f t="shared" si="68"/>
        <v>0</v>
      </c>
    </row>
    <row r="4405" spans="1:15">
      <c r="A4405" s="1" t="s">
        <v>4445</v>
      </c>
      <c r="B4405" s="2">
        <v>44964</v>
      </c>
      <c r="C4405" s="13" t="str">
        <f>TEXT(bbdd_Social_Media_Trends[[#This Row],[Post_Date]],"aaaa-mm")</f>
        <v>2023-02</v>
      </c>
      <c r="D4405" s="1" t="s">
        <v>12</v>
      </c>
      <c r="E4405" s="1" t="s">
        <v>39</v>
      </c>
      <c r="F4405" s="1" t="s">
        <v>14</v>
      </c>
      <c r="G4405" s="1" t="s">
        <v>37</v>
      </c>
      <c r="H4405">
        <v>3258029</v>
      </c>
      <c r="I4405">
        <v>425865</v>
      </c>
      <c r="J4405">
        <v>19999</v>
      </c>
      <c r="K4405">
        <v>22302</v>
      </c>
      <c r="L4405">
        <f>bbdd_Social_Media_Trends[[#This Row],[Likes]]+bbdd_Social_Media_Trends[[#This Row],[Shares]]+bbdd_Social_Media_Trends[[#This Row],[Comments]]</f>
        <v>468166</v>
      </c>
      <c r="M4405">
        <f>bbdd_Social_Media_Trends[[#This Row],[Interactions]]/bbdd_Social_Media_Trends[[#This Row],[Views]]</f>
        <v>0.14369608128104447</v>
      </c>
      <c r="N4405" s="1" t="s">
        <v>29</v>
      </c>
      <c r="O4405" s="4">
        <f t="shared" si="68"/>
        <v>0</v>
      </c>
    </row>
    <row r="4406" spans="1:15">
      <c r="A4406" s="1" t="s">
        <v>4446</v>
      </c>
      <c r="B4406" s="2">
        <v>45056</v>
      </c>
      <c r="C4406" s="13" t="str">
        <f>TEXT(bbdd_Social_Media_Trends[[#This Row],[Post_Date]],"aaaa-mm")</f>
        <v>2023-05</v>
      </c>
      <c r="D4406" s="1" t="s">
        <v>12</v>
      </c>
      <c r="E4406" s="1" t="s">
        <v>13</v>
      </c>
      <c r="F4406" s="1" t="s">
        <v>14</v>
      </c>
      <c r="G4406" s="1" t="s">
        <v>60</v>
      </c>
      <c r="H4406">
        <v>1856036</v>
      </c>
      <c r="I4406">
        <v>155912</v>
      </c>
      <c r="J4406">
        <v>86548</v>
      </c>
      <c r="K4406">
        <v>37551</v>
      </c>
      <c r="L4406">
        <f>bbdd_Social_Media_Trends[[#This Row],[Likes]]+bbdd_Social_Media_Trends[[#This Row],[Shares]]+bbdd_Social_Media_Trends[[#This Row],[Comments]]</f>
        <v>280011</v>
      </c>
      <c r="M4406">
        <f>bbdd_Social_Media_Trends[[#This Row],[Interactions]]/bbdd_Social_Media_Trends[[#This Row],[Views]]</f>
        <v>0.15086506942753267</v>
      </c>
      <c r="N4406" s="1" t="s">
        <v>16</v>
      </c>
      <c r="O4406" s="4">
        <f t="shared" si="68"/>
        <v>0</v>
      </c>
    </row>
    <row r="4407" spans="1:15">
      <c r="A4407" s="1" t="s">
        <v>4447</v>
      </c>
      <c r="B4407" s="2">
        <v>45227</v>
      </c>
      <c r="C4407" s="13" t="str">
        <f>TEXT(bbdd_Social_Media_Trends[[#This Row],[Post_Date]],"aaaa-mm")</f>
        <v>2023-10</v>
      </c>
      <c r="D4407" s="1" t="s">
        <v>12</v>
      </c>
      <c r="E4407" s="1" t="s">
        <v>39</v>
      </c>
      <c r="F4407" s="1" t="s">
        <v>32</v>
      </c>
      <c r="G4407" s="1" t="s">
        <v>44</v>
      </c>
      <c r="H4407">
        <v>737720</v>
      </c>
      <c r="I4407">
        <v>449979</v>
      </c>
      <c r="J4407">
        <v>95027</v>
      </c>
      <c r="K4407">
        <v>2597</v>
      </c>
      <c r="L4407">
        <f>bbdd_Social_Media_Trends[[#This Row],[Likes]]+bbdd_Social_Media_Trends[[#This Row],[Shares]]+bbdd_Social_Media_Trends[[#This Row],[Comments]]</f>
        <v>547603</v>
      </c>
      <c r="M4407">
        <f>bbdd_Social_Media_Trends[[#This Row],[Interactions]]/bbdd_Social_Media_Trends[[#This Row],[Views]]</f>
        <v>0.74229111315946428</v>
      </c>
      <c r="N4407" s="1" t="s">
        <v>22</v>
      </c>
      <c r="O4407" s="4">
        <f t="shared" si="68"/>
        <v>0</v>
      </c>
    </row>
    <row r="4408" spans="1:15">
      <c r="A4408" s="1" t="s">
        <v>4448</v>
      </c>
      <c r="B4408" s="2">
        <v>44564</v>
      </c>
      <c r="C4408" s="13" t="str">
        <f>TEXT(bbdd_Social_Media_Trends[[#This Row],[Post_Date]],"aaaa-mm")</f>
        <v>2022-01</v>
      </c>
      <c r="D4408" s="1" t="s">
        <v>12</v>
      </c>
      <c r="E4408" s="1" t="s">
        <v>13</v>
      </c>
      <c r="F4408" s="1" t="s">
        <v>20</v>
      </c>
      <c r="G4408" s="1" t="s">
        <v>37</v>
      </c>
      <c r="H4408">
        <v>3734868</v>
      </c>
      <c r="I4408">
        <v>430185</v>
      </c>
      <c r="J4408">
        <v>97021</v>
      </c>
      <c r="K4408">
        <v>20606</v>
      </c>
      <c r="L4408">
        <f>bbdd_Social_Media_Trends[[#This Row],[Likes]]+bbdd_Social_Media_Trends[[#This Row],[Shares]]+bbdd_Social_Media_Trends[[#This Row],[Comments]]</f>
        <v>547812</v>
      </c>
      <c r="M4408">
        <f>bbdd_Social_Media_Trends[[#This Row],[Interactions]]/bbdd_Social_Media_Trends[[#This Row],[Views]]</f>
        <v>0.1466750632150855</v>
      </c>
      <c r="N4408" s="1" t="s">
        <v>29</v>
      </c>
      <c r="O4408" s="4">
        <f t="shared" si="68"/>
        <v>0</v>
      </c>
    </row>
    <row r="4409" spans="1:15">
      <c r="A4409" s="1" t="s">
        <v>4449</v>
      </c>
      <c r="B4409" s="2">
        <v>44619</v>
      </c>
      <c r="C4409" s="13" t="str">
        <f>TEXT(bbdd_Social_Media_Trends[[#This Row],[Post_Date]],"aaaa-mm")</f>
        <v>2022-02</v>
      </c>
      <c r="D4409" s="1" t="s">
        <v>18</v>
      </c>
      <c r="E4409" s="1" t="s">
        <v>59</v>
      </c>
      <c r="F4409" s="1" t="s">
        <v>32</v>
      </c>
      <c r="G4409" s="1" t="s">
        <v>37</v>
      </c>
      <c r="H4409">
        <v>563991</v>
      </c>
      <c r="I4409">
        <v>425610</v>
      </c>
      <c r="J4409">
        <v>63863</v>
      </c>
      <c r="K4409">
        <v>38250</v>
      </c>
      <c r="L4409">
        <f>bbdd_Social_Media_Trends[[#This Row],[Likes]]+bbdd_Social_Media_Trends[[#This Row],[Shares]]+bbdd_Social_Media_Trends[[#This Row],[Comments]]</f>
        <v>527723</v>
      </c>
      <c r="M4409">
        <f>bbdd_Social_Media_Trends[[#This Row],[Interactions]]/bbdd_Social_Media_Trends[[#This Row],[Views]]</f>
        <v>0.93569400930156688</v>
      </c>
      <c r="N4409" s="1" t="s">
        <v>16</v>
      </c>
      <c r="O4409" s="4">
        <f t="shared" si="68"/>
        <v>0</v>
      </c>
    </row>
    <row r="4410" spans="1:15">
      <c r="A4410" s="1" t="s">
        <v>4450</v>
      </c>
      <c r="B4410" s="2">
        <v>44854</v>
      </c>
      <c r="C4410" s="13" t="str">
        <f>TEXT(bbdd_Social_Media_Trends[[#This Row],[Post_Date]],"aaaa-mm")</f>
        <v>2022-10</v>
      </c>
      <c r="D4410" s="1" t="s">
        <v>24</v>
      </c>
      <c r="E4410" s="1" t="s">
        <v>39</v>
      </c>
      <c r="F4410" s="1" t="s">
        <v>32</v>
      </c>
      <c r="G4410" s="1" t="s">
        <v>28</v>
      </c>
      <c r="H4410">
        <v>1282138</v>
      </c>
      <c r="I4410">
        <v>326018</v>
      </c>
      <c r="J4410">
        <v>62192</v>
      </c>
      <c r="K4410">
        <v>21252</v>
      </c>
      <c r="L4410">
        <f>bbdd_Social_Media_Trends[[#This Row],[Likes]]+bbdd_Social_Media_Trends[[#This Row],[Shares]]+bbdd_Social_Media_Trends[[#This Row],[Comments]]</f>
        <v>409462</v>
      </c>
      <c r="M4410">
        <f>bbdd_Social_Media_Trends[[#This Row],[Interactions]]/bbdd_Social_Media_Trends[[#This Row],[Views]]</f>
        <v>0.3193587585735701</v>
      </c>
      <c r="N4410" s="1" t="s">
        <v>29</v>
      </c>
      <c r="O4410" s="4">
        <f t="shared" si="68"/>
        <v>0</v>
      </c>
    </row>
    <row r="4411" spans="1:15">
      <c r="A4411" s="1" t="s">
        <v>4451</v>
      </c>
      <c r="B4411" s="2">
        <v>44604</v>
      </c>
      <c r="C4411" s="13" t="str">
        <f>TEXT(bbdd_Social_Media_Trends[[#This Row],[Post_Date]],"aaaa-mm")</f>
        <v>2022-02</v>
      </c>
      <c r="D4411" s="1" t="s">
        <v>27</v>
      </c>
      <c r="E4411" s="1" t="s">
        <v>35</v>
      </c>
      <c r="F4411" s="1" t="s">
        <v>47</v>
      </c>
      <c r="G4411" s="1" t="s">
        <v>60</v>
      </c>
      <c r="H4411">
        <v>1599830</v>
      </c>
      <c r="I4411">
        <v>114184</v>
      </c>
      <c r="J4411">
        <v>22013</v>
      </c>
      <c r="K4411">
        <v>4679</v>
      </c>
      <c r="L4411">
        <f>bbdd_Social_Media_Trends[[#This Row],[Likes]]+bbdd_Social_Media_Trends[[#This Row],[Shares]]+bbdd_Social_Media_Trends[[#This Row],[Comments]]</f>
        <v>140876</v>
      </c>
      <c r="M4411">
        <f>bbdd_Social_Media_Trends[[#This Row],[Interactions]]/bbdd_Social_Media_Trends[[#This Row],[Views]]</f>
        <v>8.8056856040954354E-2</v>
      </c>
      <c r="N4411" s="1" t="s">
        <v>16</v>
      </c>
      <c r="O4411" s="4">
        <f t="shared" si="68"/>
        <v>0</v>
      </c>
    </row>
    <row r="4412" spans="1:15">
      <c r="A4412" s="1" t="s">
        <v>4452</v>
      </c>
      <c r="B4412" s="2">
        <v>44903</v>
      </c>
      <c r="C4412" s="13" t="str">
        <f>TEXT(bbdd_Social_Media_Trends[[#This Row],[Post_Date]],"aaaa-mm")</f>
        <v>2022-12</v>
      </c>
      <c r="D4412" s="1" t="s">
        <v>18</v>
      </c>
      <c r="E4412" s="1" t="s">
        <v>39</v>
      </c>
      <c r="F4412" s="1" t="s">
        <v>47</v>
      </c>
      <c r="G4412" s="1" t="s">
        <v>44</v>
      </c>
      <c r="H4412">
        <v>467214</v>
      </c>
      <c r="I4412">
        <v>397417</v>
      </c>
      <c r="J4412">
        <v>72166</v>
      </c>
      <c r="K4412">
        <v>13251</v>
      </c>
      <c r="L4412">
        <f>bbdd_Social_Media_Trends[[#This Row],[Likes]]+bbdd_Social_Media_Trends[[#This Row],[Shares]]+bbdd_Social_Media_Trends[[#This Row],[Comments]]</f>
        <v>482834</v>
      </c>
      <c r="M4412">
        <f>bbdd_Social_Media_Trends[[#This Row],[Interactions]]/bbdd_Social_Media_Trends[[#This Row],[Views]]</f>
        <v>1.0334322173565005</v>
      </c>
      <c r="N4412" s="1" t="s">
        <v>29</v>
      </c>
      <c r="O4412" s="4">
        <f t="shared" si="68"/>
        <v>0</v>
      </c>
    </row>
    <row r="4413" spans="1:15">
      <c r="A4413" s="1" t="s">
        <v>4453</v>
      </c>
      <c r="B4413" s="2">
        <v>44918</v>
      </c>
      <c r="C4413" s="13" t="str">
        <f>TEXT(bbdd_Social_Media_Trends[[#This Row],[Post_Date]],"aaaa-mm")</f>
        <v>2022-12</v>
      </c>
      <c r="D4413" s="1" t="s">
        <v>27</v>
      </c>
      <c r="E4413" s="1" t="s">
        <v>57</v>
      </c>
      <c r="F4413" s="1" t="s">
        <v>36</v>
      </c>
      <c r="G4413" s="1" t="s">
        <v>60</v>
      </c>
      <c r="H4413">
        <v>2721832</v>
      </c>
      <c r="I4413">
        <v>396009</v>
      </c>
      <c r="J4413">
        <v>59393</v>
      </c>
      <c r="K4413">
        <v>23579</v>
      </c>
      <c r="L4413">
        <f>bbdd_Social_Media_Trends[[#This Row],[Likes]]+bbdd_Social_Media_Trends[[#This Row],[Shares]]+bbdd_Social_Media_Trends[[#This Row],[Comments]]</f>
        <v>478981</v>
      </c>
      <c r="M4413">
        <f>bbdd_Social_Media_Trends[[#This Row],[Interactions]]/bbdd_Social_Media_Trends[[#This Row],[Views]]</f>
        <v>0.17597742990750348</v>
      </c>
      <c r="N4413" s="1" t="s">
        <v>29</v>
      </c>
      <c r="O4413" s="4">
        <f t="shared" si="68"/>
        <v>0</v>
      </c>
    </row>
    <row r="4414" spans="1:15">
      <c r="A4414" s="1" t="s">
        <v>4454</v>
      </c>
      <c r="B4414" s="2">
        <v>44813</v>
      </c>
      <c r="C4414" s="13" t="str">
        <f>TEXT(bbdd_Social_Media_Trends[[#This Row],[Post_Date]],"aaaa-mm")</f>
        <v>2022-09</v>
      </c>
      <c r="D4414" s="1" t="s">
        <v>24</v>
      </c>
      <c r="E4414" s="1" t="s">
        <v>52</v>
      </c>
      <c r="F4414" s="1" t="s">
        <v>32</v>
      </c>
      <c r="G4414" s="1" t="s">
        <v>21</v>
      </c>
      <c r="H4414">
        <v>813436</v>
      </c>
      <c r="I4414">
        <v>150574</v>
      </c>
      <c r="J4414">
        <v>60145</v>
      </c>
      <c r="K4414">
        <v>45183</v>
      </c>
      <c r="L4414">
        <f>bbdd_Social_Media_Trends[[#This Row],[Likes]]+bbdd_Social_Media_Trends[[#This Row],[Shares]]+bbdd_Social_Media_Trends[[#This Row],[Comments]]</f>
        <v>255902</v>
      </c>
      <c r="M4414">
        <f>bbdd_Social_Media_Trends[[#This Row],[Interactions]]/bbdd_Social_Media_Trends[[#This Row],[Views]]</f>
        <v>0.31459389552466327</v>
      </c>
      <c r="N4414" s="1" t="s">
        <v>29</v>
      </c>
      <c r="O4414" s="4">
        <f t="shared" si="68"/>
        <v>0</v>
      </c>
    </row>
    <row r="4415" spans="1:15">
      <c r="A4415" s="1" t="s">
        <v>4455</v>
      </c>
      <c r="B4415" s="2">
        <v>44788</v>
      </c>
      <c r="C4415" s="13" t="str">
        <f>TEXT(bbdd_Social_Media_Trends[[#This Row],[Post_Date]],"aaaa-mm")</f>
        <v>2022-08</v>
      </c>
      <c r="D4415" s="1" t="s">
        <v>24</v>
      </c>
      <c r="E4415" s="1" t="s">
        <v>59</v>
      </c>
      <c r="F4415" s="1" t="s">
        <v>36</v>
      </c>
      <c r="G4415" s="1" t="s">
        <v>25</v>
      </c>
      <c r="H4415">
        <v>254930</v>
      </c>
      <c r="I4415">
        <v>321153</v>
      </c>
      <c r="J4415">
        <v>79004</v>
      </c>
      <c r="K4415">
        <v>5540</v>
      </c>
      <c r="L4415">
        <f>bbdd_Social_Media_Trends[[#This Row],[Likes]]+bbdd_Social_Media_Trends[[#This Row],[Shares]]+bbdd_Social_Media_Trends[[#This Row],[Comments]]</f>
        <v>405697</v>
      </c>
      <c r="M4415">
        <f>bbdd_Social_Media_Trends[[#This Row],[Interactions]]/bbdd_Social_Media_Trends[[#This Row],[Views]]</f>
        <v>1.591405483858314</v>
      </c>
      <c r="N4415" s="1" t="s">
        <v>16</v>
      </c>
      <c r="O4415" s="4">
        <f t="shared" si="68"/>
        <v>0</v>
      </c>
    </row>
    <row r="4416" spans="1:15">
      <c r="A4416" s="1" t="s">
        <v>4456</v>
      </c>
      <c r="B4416" s="2">
        <v>44841</v>
      </c>
      <c r="C4416" s="13" t="str">
        <f>TEXT(bbdd_Social_Media_Trends[[#This Row],[Post_Date]],"aaaa-mm")</f>
        <v>2022-10</v>
      </c>
      <c r="D4416" s="1" t="s">
        <v>12</v>
      </c>
      <c r="E4416" s="1" t="s">
        <v>31</v>
      </c>
      <c r="F4416" s="1" t="s">
        <v>47</v>
      </c>
      <c r="G4416" s="1" t="s">
        <v>15</v>
      </c>
      <c r="H4416">
        <v>2976863</v>
      </c>
      <c r="I4416">
        <v>92424</v>
      </c>
      <c r="J4416">
        <v>67422</v>
      </c>
      <c r="K4416">
        <v>45430</v>
      </c>
      <c r="L4416">
        <f>bbdd_Social_Media_Trends[[#This Row],[Likes]]+bbdd_Social_Media_Trends[[#This Row],[Shares]]+bbdd_Social_Media_Trends[[#This Row],[Comments]]</f>
        <v>205276</v>
      </c>
      <c r="M4416">
        <f>bbdd_Social_Media_Trends[[#This Row],[Interactions]]/bbdd_Social_Media_Trends[[#This Row],[Views]]</f>
        <v>6.8957153889849812E-2</v>
      </c>
      <c r="N4416" s="1" t="s">
        <v>29</v>
      </c>
      <c r="O4416" s="4">
        <f t="shared" si="68"/>
        <v>0</v>
      </c>
    </row>
    <row r="4417" spans="1:15">
      <c r="A4417" s="1" t="s">
        <v>4457</v>
      </c>
      <c r="B4417" s="2">
        <v>44767</v>
      </c>
      <c r="C4417" s="13" t="str">
        <f>TEXT(bbdd_Social_Media_Trends[[#This Row],[Post_Date]],"aaaa-mm")</f>
        <v>2022-07</v>
      </c>
      <c r="D4417" s="1" t="s">
        <v>12</v>
      </c>
      <c r="E4417" s="1" t="s">
        <v>49</v>
      </c>
      <c r="F4417" s="1" t="s">
        <v>14</v>
      </c>
      <c r="G4417" s="1" t="s">
        <v>60</v>
      </c>
      <c r="H4417">
        <v>3544239</v>
      </c>
      <c r="I4417">
        <v>157677</v>
      </c>
      <c r="J4417">
        <v>52712</v>
      </c>
      <c r="K4417">
        <v>18293</v>
      </c>
      <c r="L4417">
        <f>bbdd_Social_Media_Trends[[#This Row],[Likes]]+bbdd_Social_Media_Trends[[#This Row],[Shares]]+bbdd_Social_Media_Trends[[#This Row],[Comments]]</f>
        <v>228682</v>
      </c>
      <c r="M4417">
        <f>bbdd_Social_Media_Trends[[#This Row],[Interactions]]/bbdd_Social_Media_Trends[[#This Row],[Views]]</f>
        <v>6.4522172460717231E-2</v>
      </c>
      <c r="N4417" s="1" t="s">
        <v>22</v>
      </c>
      <c r="O4417" s="4">
        <f t="shared" si="68"/>
        <v>0</v>
      </c>
    </row>
    <row r="4418" spans="1:15">
      <c r="A4418" s="1" t="s">
        <v>4458</v>
      </c>
      <c r="B4418" s="2">
        <v>44897</v>
      </c>
      <c r="C4418" s="13" t="str">
        <f>TEXT(bbdd_Social_Media_Trends[[#This Row],[Post_Date]],"aaaa-mm")</f>
        <v>2022-12</v>
      </c>
      <c r="D4418" s="1" t="s">
        <v>27</v>
      </c>
      <c r="E4418" s="1" t="s">
        <v>57</v>
      </c>
      <c r="F4418" s="1" t="s">
        <v>41</v>
      </c>
      <c r="G4418" s="1" t="s">
        <v>15</v>
      </c>
      <c r="H4418">
        <v>3524926</v>
      </c>
      <c r="I4418">
        <v>301463</v>
      </c>
      <c r="J4418">
        <v>22012</v>
      </c>
      <c r="K4418">
        <v>41393</v>
      </c>
      <c r="L4418">
        <f>bbdd_Social_Media_Trends[[#This Row],[Likes]]+bbdd_Social_Media_Trends[[#This Row],[Shares]]+bbdd_Social_Media_Trends[[#This Row],[Comments]]</f>
        <v>364868</v>
      </c>
      <c r="M4418">
        <f>bbdd_Social_Media_Trends[[#This Row],[Interactions]]/bbdd_Social_Media_Trends[[#This Row],[Views]]</f>
        <v>0.10351082547548517</v>
      </c>
      <c r="N4418" s="1" t="s">
        <v>16</v>
      </c>
      <c r="O4418" s="4">
        <f t="shared" ref="O4418:O4481" si="69">IF(ISERROR(VLOOKUP(A4418,A4419:A9416,1,FALSE)),0, 1)</f>
        <v>0</v>
      </c>
    </row>
    <row r="4419" spans="1:15">
      <c r="A4419" s="1" t="s">
        <v>4459</v>
      </c>
      <c r="B4419" s="2">
        <v>44849</v>
      </c>
      <c r="C4419" s="13" t="str">
        <f>TEXT(bbdd_Social_Media_Trends[[#This Row],[Post_Date]],"aaaa-mm")</f>
        <v>2022-10</v>
      </c>
      <c r="D4419" s="1" t="s">
        <v>18</v>
      </c>
      <c r="E4419" s="1" t="s">
        <v>39</v>
      </c>
      <c r="F4419" s="1" t="s">
        <v>14</v>
      </c>
      <c r="G4419" s="1" t="s">
        <v>21</v>
      </c>
      <c r="H4419">
        <v>2257240</v>
      </c>
      <c r="I4419">
        <v>452058</v>
      </c>
      <c r="J4419">
        <v>18608</v>
      </c>
      <c r="K4419">
        <v>10444</v>
      </c>
      <c r="L4419">
        <f>bbdd_Social_Media_Trends[[#This Row],[Likes]]+bbdd_Social_Media_Trends[[#This Row],[Shares]]+bbdd_Social_Media_Trends[[#This Row],[Comments]]</f>
        <v>481110</v>
      </c>
      <c r="M4419">
        <f>bbdd_Social_Media_Trends[[#This Row],[Interactions]]/bbdd_Social_Media_Trends[[#This Row],[Views]]</f>
        <v>0.21314082685048999</v>
      </c>
      <c r="N4419" s="1" t="s">
        <v>29</v>
      </c>
      <c r="O4419" s="4">
        <f t="shared" si="69"/>
        <v>0</v>
      </c>
    </row>
    <row r="4420" spans="1:15">
      <c r="A4420" s="1" t="s">
        <v>4460</v>
      </c>
      <c r="B4420" s="2">
        <v>44727</v>
      </c>
      <c r="C4420" s="13" t="str">
        <f>TEXT(bbdd_Social_Media_Trends[[#This Row],[Post_Date]],"aaaa-mm")</f>
        <v>2022-06</v>
      </c>
      <c r="D4420" s="1" t="s">
        <v>24</v>
      </c>
      <c r="E4420" s="1" t="s">
        <v>35</v>
      </c>
      <c r="F4420" s="1" t="s">
        <v>47</v>
      </c>
      <c r="G4420" s="1" t="s">
        <v>50</v>
      </c>
      <c r="H4420">
        <v>4358378</v>
      </c>
      <c r="I4420">
        <v>329756</v>
      </c>
      <c r="J4420">
        <v>47703</v>
      </c>
      <c r="K4420">
        <v>6187</v>
      </c>
      <c r="L4420">
        <f>bbdd_Social_Media_Trends[[#This Row],[Likes]]+bbdd_Social_Media_Trends[[#This Row],[Shares]]+bbdd_Social_Media_Trends[[#This Row],[Comments]]</f>
        <v>383646</v>
      </c>
      <c r="M4420">
        <f>bbdd_Social_Media_Trends[[#This Row],[Interactions]]/bbdd_Social_Media_Trends[[#This Row],[Views]]</f>
        <v>8.8024948730926963E-2</v>
      </c>
      <c r="N4420" s="1" t="s">
        <v>16</v>
      </c>
      <c r="O4420" s="4">
        <f t="shared" si="69"/>
        <v>0</v>
      </c>
    </row>
    <row r="4421" spans="1:15">
      <c r="A4421" s="1" t="s">
        <v>4461</v>
      </c>
      <c r="B4421" s="2">
        <v>45168</v>
      </c>
      <c r="C4421" s="13" t="str">
        <f>TEXT(bbdd_Social_Media_Trends[[#This Row],[Post_Date]],"aaaa-mm")</f>
        <v>2023-08</v>
      </c>
      <c r="D4421" s="1" t="s">
        <v>24</v>
      </c>
      <c r="E4421" s="1" t="s">
        <v>59</v>
      </c>
      <c r="F4421" s="1" t="s">
        <v>14</v>
      </c>
      <c r="G4421" s="1" t="s">
        <v>15</v>
      </c>
      <c r="H4421">
        <v>4848504</v>
      </c>
      <c r="I4421">
        <v>370506</v>
      </c>
      <c r="J4421">
        <v>57130</v>
      </c>
      <c r="K4421">
        <v>27458</v>
      </c>
      <c r="L4421">
        <f>bbdd_Social_Media_Trends[[#This Row],[Likes]]+bbdd_Social_Media_Trends[[#This Row],[Shares]]+bbdd_Social_Media_Trends[[#This Row],[Comments]]</f>
        <v>455094</v>
      </c>
      <c r="M4421">
        <f>bbdd_Social_Media_Trends[[#This Row],[Interactions]]/bbdd_Social_Media_Trends[[#This Row],[Views]]</f>
        <v>9.3862766742071363E-2</v>
      </c>
      <c r="N4421" s="1" t="s">
        <v>22</v>
      </c>
      <c r="O4421" s="4">
        <f t="shared" si="69"/>
        <v>0</v>
      </c>
    </row>
    <row r="4422" spans="1:15">
      <c r="A4422" s="1" t="s">
        <v>4462</v>
      </c>
      <c r="B4422" s="2">
        <v>44740</v>
      </c>
      <c r="C4422" s="13" t="str">
        <f>TEXT(bbdd_Social_Media_Trends[[#This Row],[Post_Date]],"aaaa-mm")</f>
        <v>2022-06</v>
      </c>
      <c r="D4422" s="1" t="s">
        <v>12</v>
      </c>
      <c r="E4422" s="1" t="s">
        <v>39</v>
      </c>
      <c r="F4422" s="1" t="s">
        <v>47</v>
      </c>
      <c r="G4422" s="1" t="s">
        <v>28</v>
      </c>
      <c r="H4422">
        <v>1595215</v>
      </c>
      <c r="I4422">
        <v>423374</v>
      </c>
      <c r="J4422">
        <v>28961</v>
      </c>
      <c r="K4422">
        <v>38085</v>
      </c>
      <c r="L4422">
        <f>bbdd_Social_Media_Trends[[#This Row],[Likes]]+bbdd_Social_Media_Trends[[#This Row],[Shares]]+bbdd_Social_Media_Trends[[#This Row],[Comments]]</f>
        <v>490420</v>
      </c>
      <c r="M4422">
        <f>bbdd_Social_Media_Trends[[#This Row],[Interactions]]/bbdd_Social_Media_Trends[[#This Row],[Views]]</f>
        <v>0.30743191356650984</v>
      </c>
      <c r="N4422" s="1" t="s">
        <v>22</v>
      </c>
      <c r="O4422" s="4">
        <f t="shared" si="69"/>
        <v>0</v>
      </c>
    </row>
    <row r="4423" spans="1:15">
      <c r="A4423" s="1" t="s">
        <v>4463</v>
      </c>
      <c r="B4423" s="2">
        <v>44885</v>
      </c>
      <c r="C4423" s="13" t="str">
        <f>TEXT(bbdd_Social_Media_Trends[[#This Row],[Post_Date]],"aaaa-mm")</f>
        <v>2022-11</v>
      </c>
      <c r="D4423" s="1" t="s">
        <v>18</v>
      </c>
      <c r="E4423" s="1" t="s">
        <v>49</v>
      </c>
      <c r="F4423" s="1" t="s">
        <v>14</v>
      </c>
      <c r="G4423" s="1" t="s">
        <v>21</v>
      </c>
      <c r="H4423">
        <v>267239</v>
      </c>
      <c r="I4423">
        <v>358950</v>
      </c>
      <c r="J4423">
        <v>54558</v>
      </c>
      <c r="K4423">
        <v>25006</v>
      </c>
      <c r="L4423">
        <f>bbdd_Social_Media_Trends[[#This Row],[Likes]]+bbdd_Social_Media_Trends[[#This Row],[Shares]]+bbdd_Social_Media_Trends[[#This Row],[Comments]]</f>
        <v>438514</v>
      </c>
      <c r="M4423">
        <f>bbdd_Social_Media_Trends[[#This Row],[Interactions]]/bbdd_Social_Media_Trends[[#This Row],[Views]]</f>
        <v>1.6409057061282224</v>
      </c>
      <c r="N4423" s="1" t="s">
        <v>29</v>
      </c>
      <c r="O4423" s="4">
        <f t="shared" si="69"/>
        <v>0</v>
      </c>
    </row>
    <row r="4424" spans="1:15">
      <c r="A4424" s="1" t="s">
        <v>4464</v>
      </c>
      <c r="B4424" s="2">
        <v>44626</v>
      </c>
      <c r="C4424" s="13" t="str">
        <f>TEXT(bbdd_Social_Media_Trends[[#This Row],[Post_Date]],"aaaa-mm")</f>
        <v>2022-03</v>
      </c>
      <c r="D4424" s="1" t="s">
        <v>27</v>
      </c>
      <c r="E4424" s="1" t="s">
        <v>49</v>
      </c>
      <c r="F4424" s="1" t="s">
        <v>36</v>
      </c>
      <c r="G4424" s="1" t="s">
        <v>28</v>
      </c>
      <c r="H4424">
        <v>3012082</v>
      </c>
      <c r="I4424">
        <v>421961</v>
      </c>
      <c r="J4424">
        <v>52912</v>
      </c>
      <c r="K4424">
        <v>1842</v>
      </c>
      <c r="L4424">
        <f>bbdd_Social_Media_Trends[[#This Row],[Likes]]+bbdd_Social_Media_Trends[[#This Row],[Shares]]+bbdd_Social_Media_Trends[[#This Row],[Comments]]</f>
        <v>476715</v>
      </c>
      <c r="M4424">
        <f>bbdd_Social_Media_Trends[[#This Row],[Interactions]]/bbdd_Social_Media_Trends[[#This Row],[Views]]</f>
        <v>0.15826760360441713</v>
      </c>
      <c r="N4424" s="1" t="s">
        <v>22</v>
      </c>
      <c r="O4424" s="4">
        <f t="shared" si="69"/>
        <v>0</v>
      </c>
    </row>
    <row r="4425" spans="1:15">
      <c r="A4425" s="1" t="s">
        <v>4465</v>
      </c>
      <c r="B4425" s="2">
        <v>45007</v>
      </c>
      <c r="C4425" s="13" t="str">
        <f>TEXT(bbdd_Social_Media_Trends[[#This Row],[Post_Date]],"aaaa-mm")</f>
        <v>2023-03</v>
      </c>
      <c r="D4425" s="1" t="s">
        <v>18</v>
      </c>
      <c r="E4425" s="1" t="s">
        <v>39</v>
      </c>
      <c r="F4425" s="1" t="s">
        <v>36</v>
      </c>
      <c r="G4425" s="1" t="s">
        <v>44</v>
      </c>
      <c r="H4425">
        <v>554142</v>
      </c>
      <c r="I4425">
        <v>60701</v>
      </c>
      <c r="J4425">
        <v>68343</v>
      </c>
      <c r="K4425">
        <v>16296</v>
      </c>
      <c r="L4425">
        <f>bbdd_Social_Media_Trends[[#This Row],[Likes]]+bbdd_Social_Media_Trends[[#This Row],[Shares]]+bbdd_Social_Media_Trends[[#This Row],[Comments]]</f>
        <v>145340</v>
      </c>
      <c r="M4425">
        <f>bbdd_Social_Media_Trends[[#This Row],[Interactions]]/bbdd_Social_Media_Trends[[#This Row],[Views]]</f>
        <v>0.26227934356175853</v>
      </c>
      <c r="N4425" s="1" t="s">
        <v>16</v>
      </c>
      <c r="O4425" s="4">
        <f t="shared" si="69"/>
        <v>0</v>
      </c>
    </row>
    <row r="4426" spans="1:15">
      <c r="A4426" s="1" t="s">
        <v>4466</v>
      </c>
      <c r="B4426" s="2">
        <v>45055</v>
      </c>
      <c r="C4426" s="13" t="str">
        <f>TEXT(bbdd_Social_Media_Trends[[#This Row],[Post_Date]],"aaaa-mm")</f>
        <v>2023-05</v>
      </c>
      <c r="D4426" s="1" t="s">
        <v>24</v>
      </c>
      <c r="E4426" s="1" t="s">
        <v>52</v>
      </c>
      <c r="F4426" s="1" t="s">
        <v>36</v>
      </c>
      <c r="G4426" s="1" t="s">
        <v>28</v>
      </c>
      <c r="H4426">
        <v>751792</v>
      </c>
      <c r="I4426">
        <v>34057</v>
      </c>
      <c r="J4426">
        <v>22585</v>
      </c>
      <c r="K4426">
        <v>6591</v>
      </c>
      <c r="L4426">
        <f>bbdd_Social_Media_Trends[[#This Row],[Likes]]+bbdd_Social_Media_Trends[[#This Row],[Shares]]+bbdd_Social_Media_Trends[[#This Row],[Comments]]</f>
        <v>63233</v>
      </c>
      <c r="M4426">
        <f>bbdd_Social_Media_Trends[[#This Row],[Interactions]]/bbdd_Social_Media_Trends[[#This Row],[Views]]</f>
        <v>8.4109700555472788E-2</v>
      </c>
      <c r="N4426" s="1" t="s">
        <v>29</v>
      </c>
      <c r="O4426" s="4">
        <f t="shared" si="69"/>
        <v>0</v>
      </c>
    </row>
    <row r="4427" spans="1:15">
      <c r="A4427" s="1" t="s">
        <v>4467</v>
      </c>
      <c r="B4427" s="2">
        <v>44885</v>
      </c>
      <c r="C4427" s="13" t="str">
        <f>TEXT(bbdd_Social_Media_Trends[[#This Row],[Post_Date]],"aaaa-mm")</f>
        <v>2022-11</v>
      </c>
      <c r="D4427" s="1" t="s">
        <v>27</v>
      </c>
      <c r="E4427" s="1" t="s">
        <v>31</v>
      </c>
      <c r="F4427" s="1" t="s">
        <v>14</v>
      </c>
      <c r="G4427" s="1" t="s">
        <v>15</v>
      </c>
      <c r="H4427">
        <v>719722</v>
      </c>
      <c r="I4427">
        <v>458100</v>
      </c>
      <c r="J4427">
        <v>94550</v>
      </c>
      <c r="K4427">
        <v>26603</v>
      </c>
      <c r="L4427">
        <f>bbdd_Social_Media_Trends[[#This Row],[Likes]]+bbdd_Social_Media_Trends[[#This Row],[Shares]]+bbdd_Social_Media_Trends[[#This Row],[Comments]]</f>
        <v>579253</v>
      </c>
      <c r="M4427">
        <f>bbdd_Social_Media_Trends[[#This Row],[Interactions]]/bbdd_Social_Media_Trends[[#This Row],[Views]]</f>
        <v>0.80482880890121467</v>
      </c>
      <c r="N4427" s="1" t="s">
        <v>29</v>
      </c>
      <c r="O4427" s="4">
        <f t="shared" si="69"/>
        <v>0</v>
      </c>
    </row>
    <row r="4428" spans="1:15">
      <c r="A4428" s="1" t="s">
        <v>4468</v>
      </c>
      <c r="B4428" s="2">
        <v>44884</v>
      </c>
      <c r="C4428" s="13" t="str">
        <f>TEXT(bbdd_Social_Media_Trends[[#This Row],[Post_Date]],"aaaa-mm")</f>
        <v>2022-11</v>
      </c>
      <c r="D4428" s="1" t="s">
        <v>27</v>
      </c>
      <c r="E4428" s="1" t="s">
        <v>49</v>
      </c>
      <c r="F4428" s="1" t="s">
        <v>47</v>
      </c>
      <c r="G4428" s="1" t="s">
        <v>44</v>
      </c>
      <c r="H4428">
        <v>4983897</v>
      </c>
      <c r="I4428">
        <v>256077</v>
      </c>
      <c r="J4428">
        <v>71883</v>
      </c>
      <c r="K4428">
        <v>39186</v>
      </c>
      <c r="L4428">
        <f>bbdd_Social_Media_Trends[[#This Row],[Likes]]+bbdd_Social_Media_Trends[[#This Row],[Shares]]+bbdd_Social_Media_Trends[[#This Row],[Comments]]</f>
        <v>367146</v>
      </c>
      <c r="M4428">
        <f>bbdd_Social_Media_Trends[[#This Row],[Interactions]]/bbdd_Social_Media_Trends[[#This Row],[Views]]</f>
        <v>7.3666450169415615E-2</v>
      </c>
      <c r="N4428" s="1" t="s">
        <v>22</v>
      </c>
      <c r="O4428" s="4">
        <f t="shared" si="69"/>
        <v>0</v>
      </c>
    </row>
    <row r="4429" spans="1:15">
      <c r="A4429" s="1" t="s">
        <v>4469</v>
      </c>
      <c r="B4429" s="2">
        <v>44625</v>
      </c>
      <c r="C4429" s="13" t="str">
        <f>TEXT(bbdd_Social_Media_Trends[[#This Row],[Post_Date]],"aaaa-mm")</f>
        <v>2022-03</v>
      </c>
      <c r="D4429" s="1" t="s">
        <v>12</v>
      </c>
      <c r="E4429" s="1" t="s">
        <v>57</v>
      </c>
      <c r="F4429" s="1" t="s">
        <v>36</v>
      </c>
      <c r="G4429" s="1" t="s">
        <v>60</v>
      </c>
      <c r="H4429">
        <v>4305709</v>
      </c>
      <c r="I4429">
        <v>405655</v>
      </c>
      <c r="J4429">
        <v>44565</v>
      </c>
      <c r="K4429">
        <v>43719</v>
      </c>
      <c r="L4429">
        <f>bbdd_Social_Media_Trends[[#This Row],[Likes]]+bbdd_Social_Media_Trends[[#This Row],[Shares]]+bbdd_Social_Media_Trends[[#This Row],[Comments]]</f>
        <v>493939</v>
      </c>
      <c r="M4429">
        <f>bbdd_Social_Media_Trends[[#This Row],[Interactions]]/bbdd_Social_Media_Trends[[#This Row],[Views]]</f>
        <v>0.1147172277550573</v>
      </c>
      <c r="N4429" s="1" t="s">
        <v>29</v>
      </c>
      <c r="O4429" s="4">
        <f t="shared" si="69"/>
        <v>0</v>
      </c>
    </row>
    <row r="4430" spans="1:15">
      <c r="A4430" s="1" t="s">
        <v>4470</v>
      </c>
      <c r="B4430" s="2">
        <v>45247</v>
      </c>
      <c r="C4430" s="13" t="str">
        <f>TEXT(bbdd_Social_Media_Trends[[#This Row],[Post_Date]],"aaaa-mm")</f>
        <v>2023-11</v>
      </c>
      <c r="D4430" s="1" t="s">
        <v>18</v>
      </c>
      <c r="E4430" s="1" t="s">
        <v>13</v>
      </c>
      <c r="F4430" s="1" t="s">
        <v>32</v>
      </c>
      <c r="G4430" s="1" t="s">
        <v>37</v>
      </c>
      <c r="H4430">
        <v>3147607</v>
      </c>
      <c r="I4430">
        <v>123912</v>
      </c>
      <c r="J4430">
        <v>24092</v>
      </c>
      <c r="K4430">
        <v>41902</v>
      </c>
      <c r="L4430">
        <f>bbdd_Social_Media_Trends[[#This Row],[Likes]]+bbdd_Social_Media_Trends[[#This Row],[Shares]]+bbdd_Social_Media_Trends[[#This Row],[Comments]]</f>
        <v>189906</v>
      </c>
      <c r="M4430">
        <f>bbdd_Social_Media_Trends[[#This Row],[Interactions]]/bbdd_Social_Media_Trends[[#This Row],[Views]]</f>
        <v>6.0333453318663986E-2</v>
      </c>
      <c r="N4430" s="1" t="s">
        <v>16</v>
      </c>
      <c r="O4430" s="4">
        <f t="shared" si="69"/>
        <v>0</v>
      </c>
    </row>
    <row r="4431" spans="1:15">
      <c r="A4431" s="1" t="s">
        <v>4471</v>
      </c>
      <c r="B4431" s="2">
        <v>44778</v>
      </c>
      <c r="C4431" s="13" t="str">
        <f>TEXT(bbdd_Social_Media_Trends[[#This Row],[Post_Date]],"aaaa-mm")</f>
        <v>2022-08</v>
      </c>
      <c r="D4431" s="1" t="s">
        <v>24</v>
      </c>
      <c r="E4431" s="1" t="s">
        <v>57</v>
      </c>
      <c r="F4431" s="1" t="s">
        <v>41</v>
      </c>
      <c r="G4431" s="1" t="s">
        <v>21</v>
      </c>
      <c r="H4431">
        <v>3490352</v>
      </c>
      <c r="I4431">
        <v>413255</v>
      </c>
      <c r="J4431">
        <v>51747</v>
      </c>
      <c r="K4431">
        <v>17805</v>
      </c>
      <c r="L4431">
        <f>bbdd_Social_Media_Trends[[#This Row],[Likes]]+bbdd_Social_Media_Trends[[#This Row],[Shares]]+bbdd_Social_Media_Trends[[#This Row],[Comments]]</f>
        <v>482807</v>
      </c>
      <c r="M4431">
        <f>bbdd_Social_Media_Trends[[#This Row],[Interactions]]/bbdd_Social_Media_Trends[[#This Row],[Views]]</f>
        <v>0.13832616309186008</v>
      </c>
      <c r="N4431" s="1" t="s">
        <v>22</v>
      </c>
      <c r="O4431" s="4">
        <f t="shared" si="69"/>
        <v>0</v>
      </c>
    </row>
    <row r="4432" spans="1:15">
      <c r="A4432" s="1" t="s">
        <v>4472</v>
      </c>
      <c r="B4432" s="2">
        <v>44631</v>
      </c>
      <c r="C4432" s="13" t="str">
        <f>TEXT(bbdd_Social_Media_Trends[[#This Row],[Post_Date]],"aaaa-mm")</f>
        <v>2022-03</v>
      </c>
      <c r="D4432" s="1" t="s">
        <v>27</v>
      </c>
      <c r="E4432" s="1" t="s">
        <v>13</v>
      </c>
      <c r="F4432" s="1" t="s">
        <v>20</v>
      </c>
      <c r="G4432" s="1" t="s">
        <v>15</v>
      </c>
      <c r="H4432">
        <v>3478951</v>
      </c>
      <c r="I4432">
        <v>72455</v>
      </c>
      <c r="J4432">
        <v>68320</v>
      </c>
      <c r="K4432">
        <v>473</v>
      </c>
      <c r="L4432">
        <f>bbdd_Social_Media_Trends[[#This Row],[Likes]]+bbdd_Social_Media_Trends[[#This Row],[Shares]]+bbdd_Social_Media_Trends[[#This Row],[Comments]]</f>
        <v>141248</v>
      </c>
      <c r="M4432">
        <f>bbdd_Social_Media_Trends[[#This Row],[Interactions]]/bbdd_Social_Media_Trends[[#This Row],[Views]]</f>
        <v>4.0600744304820621E-2</v>
      </c>
      <c r="N4432" s="1" t="s">
        <v>29</v>
      </c>
      <c r="O4432" s="4">
        <f t="shared" si="69"/>
        <v>0</v>
      </c>
    </row>
    <row r="4433" spans="1:15">
      <c r="A4433" s="1" t="s">
        <v>4473</v>
      </c>
      <c r="B4433" s="2">
        <v>44634</v>
      </c>
      <c r="C4433" s="13" t="str">
        <f>TEXT(bbdd_Social_Media_Trends[[#This Row],[Post_Date]],"aaaa-mm")</f>
        <v>2022-03</v>
      </c>
      <c r="D4433" s="1" t="s">
        <v>12</v>
      </c>
      <c r="E4433" s="1" t="s">
        <v>57</v>
      </c>
      <c r="F4433" s="1" t="s">
        <v>14</v>
      </c>
      <c r="G4433" s="1" t="s">
        <v>25</v>
      </c>
      <c r="H4433">
        <v>1587926</v>
      </c>
      <c r="I4433">
        <v>454473</v>
      </c>
      <c r="J4433">
        <v>51082</v>
      </c>
      <c r="K4433">
        <v>30682</v>
      </c>
      <c r="L4433">
        <f>bbdd_Social_Media_Trends[[#This Row],[Likes]]+bbdd_Social_Media_Trends[[#This Row],[Shares]]+bbdd_Social_Media_Trends[[#This Row],[Comments]]</f>
        <v>536237</v>
      </c>
      <c r="M4433">
        <f>bbdd_Social_Media_Trends[[#This Row],[Interactions]]/bbdd_Social_Media_Trends[[#This Row],[Views]]</f>
        <v>0.33769646696382577</v>
      </c>
      <c r="N4433" s="1" t="s">
        <v>22</v>
      </c>
      <c r="O4433" s="4">
        <f t="shared" si="69"/>
        <v>0</v>
      </c>
    </row>
    <row r="4434" spans="1:15">
      <c r="A4434" s="1" t="s">
        <v>4474</v>
      </c>
      <c r="B4434" s="2">
        <v>44987</v>
      </c>
      <c r="C4434" s="13" t="str">
        <f>TEXT(bbdd_Social_Media_Trends[[#This Row],[Post_Date]],"aaaa-mm")</f>
        <v>2023-03</v>
      </c>
      <c r="D4434" s="1" t="s">
        <v>27</v>
      </c>
      <c r="E4434" s="1" t="s">
        <v>39</v>
      </c>
      <c r="F4434" s="1" t="s">
        <v>32</v>
      </c>
      <c r="G4434" s="1" t="s">
        <v>60</v>
      </c>
      <c r="H4434">
        <v>1195872</v>
      </c>
      <c r="I4434">
        <v>119293</v>
      </c>
      <c r="J4434">
        <v>22493</v>
      </c>
      <c r="K4434">
        <v>5224</v>
      </c>
      <c r="L4434">
        <f>bbdd_Social_Media_Trends[[#This Row],[Likes]]+bbdd_Social_Media_Trends[[#This Row],[Shares]]+bbdd_Social_Media_Trends[[#This Row],[Comments]]</f>
        <v>147010</v>
      </c>
      <c r="M4434">
        <f>bbdd_Social_Media_Trends[[#This Row],[Interactions]]/bbdd_Social_Media_Trends[[#This Row],[Views]]</f>
        <v>0.12293121671884616</v>
      </c>
      <c r="N4434" s="1" t="s">
        <v>22</v>
      </c>
      <c r="O4434" s="4">
        <f t="shared" si="69"/>
        <v>0</v>
      </c>
    </row>
    <row r="4435" spans="1:15">
      <c r="A4435" s="1" t="s">
        <v>4475</v>
      </c>
      <c r="B4435" s="2">
        <v>44604</v>
      </c>
      <c r="C4435" s="13" t="str">
        <f>TEXT(bbdd_Social_Media_Trends[[#This Row],[Post_Date]],"aaaa-mm")</f>
        <v>2022-02</v>
      </c>
      <c r="D4435" s="1" t="s">
        <v>24</v>
      </c>
      <c r="E4435" s="1" t="s">
        <v>57</v>
      </c>
      <c r="F4435" s="1" t="s">
        <v>41</v>
      </c>
      <c r="G4435" s="1" t="s">
        <v>50</v>
      </c>
      <c r="H4435">
        <v>516620</v>
      </c>
      <c r="I4435">
        <v>7855</v>
      </c>
      <c r="J4435">
        <v>54958</v>
      </c>
      <c r="K4435">
        <v>12841</v>
      </c>
      <c r="L4435">
        <f>bbdd_Social_Media_Trends[[#This Row],[Likes]]+bbdd_Social_Media_Trends[[#This Row],[Shares]]+bbdd_Social_Media_Trends[[#This Row],[Comments]]</f>
        <v>75654</v>
      </c>
      <c r="M4435">
        <f>bbdd_Social_Media_Trends[[#This Row],[Interactions]]/bbdd_Social_Media_Trends[[#This Row],[Views]]</f>
        <v>0.14644032364213541</v>
      </c>
      <c r="N4435" s="1" t="s">
        <v>16</v>
      </c>
      <c r="O4435" s="4">
        <f t="shared" si="69"/>
        <v>0</v>
      </c>
    </row>
    <row r="4436" spans="1:15">
      <c r="A4436" s="1" t="s">
        <v>4476</v>
      </c>
      <c r="B4436" s="2">
        <v>44926</v>
      </c>
      <c r="C4436" s="13" t="str">
        <f>TEXT(bbdd_Social_Media_Trends[[#This Row],[Post_Date]],"aaaa-mm")</f>
        <v>2022-12</v>
      </c>
      <c r="D4436" s="1" t="s">
        <v>24</v>
      </c>
      <c r="E4436" s="1" t="s">
        <v>31</v>
      </c>
      <c r="F4436" s="1" t="s">
        <v>36</v>
      </c>
      <c r="G4436" s="1" t="s">
        <v>60</v>
      </c>
      <c r="H4436">
        <v>2877882</v>
      </c>
      <c r="I4436">
        <v>3704</v>
      </c>
      <c r="J4436">
        <v>99815</v>
      </c>
      <c r="K4436">
        <v>2199</v>
      </c>
      <c r="L4436">
        <f>bbdd_Social_Media_Trends[[#This Row],[Likes]]+bbdd_Social_Media_Trends[[#This Row],[Shares]]+bbdd_Social_Media_Trends[[#This Row],[Comments]]</f>
        <v>105718</v>
      </c>
      <c r="M4436">
        <f>bbdd_Social_Media_Trends[[#This Row],[Interactions]]/bbdd_Social_Media_Trends[[#This Row],[Views]]</f>
        <v>3.6734654165806659E-2</v>
      </c>
      <c r="N4436" s="1" t="s">
        <v>29</v>
      </c>
      <c r="O4436" s="4">
        <f t="shared" si="69"/>
        <v>0</v>
      </c>
    </row>
    <row r="4437" spans="1:15">
      <c r="A4437" s="1" t="s">
        <v>4477</v>
      </c>
      <c r="B4437" s="2">
        <v>44920</v>
      </c>
      <c r="C4437" s="13" t="str">
        <f>TEXT(bbdd_Social_Media_Trends[[#This Row],[Post_Date]],"aaaa-mm")</f>
        <v>2022-12</v>
      </c>
      <c r="D4437" s="1" t="s">
        <v>12</v>
      </c>
      <c r="E4437" s="1" t="s">
        <v>39</v>
      </c>
      <c r="F4437" s="1" t="s">
        <v>32</v>
      </c>
      <c r="G4437" s="1" t="s">
        <v>60</v>
      </c>
      <c r="H4437">
        <v>1912258</v>
      </c>
      <c r="I4437">
        <v>227267</v>
      </c>
      <c r="J4437">
        <v>59710</v>
      </c>
      <c r="K4437">
        <v>19661</v>
      </c>
      <c r="L4437">
        <f>bbdd_Social_Media_Trends[[#This Row],[Likes]]+bbdd_Social_Media_Trends[[#This Row],[Shares]]+bbdd_Social_Media_Trends[[#This Row],[Comments]]</f>
        <v>306638</v>
      </c>
      <c r="M4437">
        <f>bbdd_Social_Media_Trends[[#This Row],[Interactions]]/bbdd_Social_Media_Trends[[#This Row],[Views]]</f>
        <v>0.16035388530208791</v>
      </c>
      <c r="N4437" s="1" t="s">
        <v>22</v>
      </c>
      <c r="O4437" s="4">
        <f t="shared" si="69"/>
        <v>0</v>
      </c>
    </row>
    <row r="4438" spans="1:15">
      <c r="A4438" s="1" t="s">
        <v>4478</v>
      </c>
      <c r="B4438" s="2">
        <v>45153</v>
      </c>
      <c r="C4438" s="13" t="str">
        <f>TEXT(bbdd_Social_Media_Trends[[#This Row],[Post_Date]],"aaaa-mm")</f>
        <v>2023-08</v>
      </c>
      <c r="D4438" s="1" t="s">
        <v>18</v>
      </c>
      <c r="E4438" s="1" t="s">
        <v>46</v>
      </c>
      <c r="F4438" s="1" t="s">
        <v>41</v>
      </c>
      <c r="G4438" s="1" t="s">
        <v>60</v>
      </c>
      <c r="H4438">
        <v>466743</v>
      </c>
      <c r="I4438">
        <v>253098</v>
      </c>
      <c r="J4438">
        <v>39009</v>
      </c>
      <c r="K4438">
        <v>47537</v>
      </c>
      <c r="L4438">
        <f>bbdd_Social_Media_Trends[[#This Row],[Likes]]+bbdd_Social_Media_Trends[[#This Row],[Shares]]+bbdd_Social_Media_Trends[[#This Row],[Comments]]</f>
        <v>339644</v>
      </c>
      <c r="M4438">
        <f>bbdd_Social_Media_Trends[[#This Row],[Interactions]]/bbdd_Social_Media_Trends[[#This Row],[Views]]</f>
        <v>0.72768954221059556</v>
      </c>
      <c r="N4438" s="1" t="s">
        <v>16</v>
      </c>
      <c r="O4438" s="4">
        <f t="shared" si="69"/>
        <v>0</v>
      </c>
    </row>
    <row r="4439" spans="1:15">
      <c r="A4439" s="1" t="s">
        <v>4479</v>
      </c>
      <c r="B4439" s="2">
        <v>45047</v>
      </c>
      <c r="C4439" s="13" t="str">
        <f>TEXT(bbdd_Social_Media_Trends[[#This Row],[Post_Date]],"aaaa-mm")</f>
        <v>2023-05</v>
      </c>
      <c r="D4439" s="1" t="s">
        <v>12</v>
      </c>
      <c r="E4439" s="1" t="s">
        <v>19</v>
      </c>
      <c r="F4439" s="1" t="s">
        <v>20</v>
      </c>
      <c r="G4439" s="1" t="s">
        <v>28</v>
      </c>
      <c r="H4439">
        <v>1111633</v>
      </c>
      <c r="I4439">
        <v>356767</v>
      </c>
      <c r="J4439">
        <v>16497</v>
      </c>
      <c r="K4439">
        <v>5222</v>
      </c>
      <c r="L4439">
        <f>bbdd_Social_Media_Trends[[#This Row],[Likes]]+bbdd_Social_Media_Trends[[#This Row],[Shares]]+bbdd_Social_Media_Trends[[#This Row],[Comments]]</f>
        <v>378486</v>
      </c>
      <c r="M4439">
        <f>bbdd_Social_Media_Trends[[#This Row],[Interactions]]/bbdd_Social_Media_Trends[[#This Row],[Views]]</f>
        <v>0.34047747772871084</v>
      </c>
      <c r="N4439" s="1" t="s">
        <v>22</v>
      </c>
      <c r="O4439" s="4">
        <f t="shared" si="69"/>
        <v>0</v>
      </c>
    </row>
    <row r="4440" spans="1:15">
      <c r="A4440" s="1" t="s">
        <v>4480</v>
      </c>
      <c r="B4440" s="2">
        <v>44743</v>
      </c>
      <c r="C4440" s="13" t="str">
        <f>TEXT(bbdd_Social_Media_Trends[[#This Row],[Post_Date]],"aaaa-mm")</f>
        <v>2022-07</v>
      </c>
      <c r="D4440" s="1" t="s">
        <v>24</v>
      </c>
      <c r="E4440" s="1" t="s">
        <v>31</v>
      </c>
      <c r="F4440" s="1" t="s">
        <v>14</v>
      </c>
      <c r="G4440" s="1" t="s">
        <v>15</v>
      </c>
      <c r="H4440">
        <v>1248834</v>
      </c>
      <c r="I4440">
        <v>191587</v>
      </c>
      <c r="J4440">
        <v>55987</v>
      </c>
      <c r="K4440">
        <v>7710</v>
      </c>
      <c r="L4440">
        <f>bbdd_Social_Media_Trends[[#This Row],[Likes]]+bbdd_Social_Media_Trends[[#This Row],[Shares]]+bbdd_Social_Media_Trends[[#This Row],[Comments]]</f>
        <v>255284</v>
      </c>
      <c r="M4440">
        <f>bbdd_Social_Media_Trends[[#This Row],[Interactions]]/bbdd_Social_Media_Trends[[#This Row],[Views]]</f>
        <v>0.20441788099939623</v>
      </c>
      <c r="N4440" s="1" t="s">
        <v>16</v>
      </c>
      <c r="O4440" s="4">
        <f t="shared" si="69"/>
        <v>0</v>
      </c>
    </row>
    <row r="4441" spans="1:15">
      <c r="A4441" s="1" t="s">
        <v>4481</v>
      </c>
      <c r="B4441" s="2">
        <v>44631</v>
      </c>
      <c r="C4441" s="13" t="str">
        <f>TEXT(bbdd_Social_Media_Trends[[#This Row],[Post_Date]],"aaaa-mm")</f>
        <v>2022-03</v>
      </c>
      <c r="D4441" s="1" t="s">
        <v>12</v>
      </c>
      <c r="E4441" s="1" t="s">
        <v>46</v>
      </c>
      <c r="F4441" s="1" t="s">
        <v>36</v>
      </c>
      <c r="G4441" s="1" t="s">
        <v>25</v>
      </c>
      <c r="H4441">
        <v>2289790</v>
      </c>
      <c r="I4441">
        <v>171584</v>
      </c>
      <c r="J4441">
        <v>8515</v>
      </c>
      <c r="K4441">
        <v>44817</v>
      </c>
      <c r="L4441">
        <f>bbdd_Social_Media_Trends[[#This Row],[Likes]]+bbdd_Social_Media_Trends[[#This Row],[Shares]]+bbdd_Social_Media_Trends[[#This Row],[Comments]]</f>
        <v>224916</v>
      </c>
      <c r="M4441">
        <f>bbdd_Social_Media_Trends[[#This Row],[Interactions]]/bbdd_Social_Media_Trends[[#This Row],[Views]]</f>
        <v>9.822560147437101E-2</v>
      </c>
      <c r="N4441" s="1" t="s">
        <v>22</v>
      </c>
      <c r="O4441" s="4">
        <f t="shared" si="69"/>
        <v>0</v>
      </c>
    </row>
    <row r="4442" spans="1:15">
      <c r="A4442" s="1" t="s">
        <v>4482</v>
      </c>
      <c r="B4442" s="2">
        <v>44752</v>
      </c>
      <c r="C4442" s="13" t="str">
        <f>TEXT(bbdd_Social_Media_Trends[[#This Row],[Post_Date]],"aaaa-mm")</f>
        <v>2022-07</v>
      </c>
      <c r="D4442" s="1" t="s">
        <v>12</v>
      </c>
      <c r="E4442" s="1" t="s">
        <v>52</v>
      </c>
      <c r="F4442" s="1" t="s">
        <v>20</v>
      </c>
      <c r="G4442" s="1" t="s">
        <v>21</v>
      </c>
      <c r="H4442">
        <v>3072740</v>
      </c>
      <c r="I4442">
        <v>261975</v>
      </c>
      <c r="J4442">
        <v>66794</v>
      </c>
      <c r="K4442">
        <v>31510</v>
      </c>
      <c r="L4442">
        <f>bbdd_Social_Media_Trends[[#This Row],[Likes]]+bbdd_Social_Media_Trends[[#This Row],[Shares]]+bbdd_Social_Media_Trends[[#This Row],[Comments]]</f>
        <v>360279</v>
      </c>
      <c r="M4442">
        <f>bbdd_Social_Media_Trends[[#This Row],[Interactions]]/bbdd_Social_Media_Trends[[#This Row],[Views]]</f>
        <v>0.11725007647897316</v>
      </c>
      <c r="N4442" s="1" t="s">
        <v>22</v>
      </c>
      <c r="O4442" s="4">
        <f t="shared" si="69"/>
        <v>0</v>
      </c>
    </row>
    <row r="4443" spans="1:15">
      <c r="A4443" s="1" t="s">
        <v>4483</v>
      </c>
      <c r="B4443" s="2">
        <v>45023</v>
      </c>
      <c r="C4443" s="13" t="str">
        <f>TEXT(bbdd_Social_Media_Trends[[#This Row],[Post_Date]],"aaaa-mm")</f>
        <v>2023-04</v>
      </c>
      <c r="D4443" s="1" t="s">
        <v>27</v>
      </c>
      <c r="E4443" s="1" t="s">
        <v>31</v>
      </c>
      <c r="F4443" s="1" t="s">
        <v>41</v>
      </c>
      <c r="G4443" s="1" t="s">
        <v>28</v>
      </c>
      <c r="H4443">
        <v>4316183</v>
      </c>
      <c r="I4443">
        <v>219615</v>
      </c>
      <c r="J4443">
        <v>14485</v>
      </c>
      <c r="K4443">
        <v>34691</v>
      </c>
      <c r="L4443">
        <f>bbdd_Social_Media_Trends[[#This Row],[Likes]]+bbdd_Social_Media_Trends[[#This Row],[Shares]]+bbdd_Social_Media_Trends[[#This Row],[Comments]]</f>
        <v>268791</v>
      </c>
      <c r="M4443">
        <f>bbdd_Social_Media_Trends[[#This Row],[Interactions]]/bbdd_Social_Media_Trends[[#This Row],[Views]]</f>
        <v>6.2275163031780628E-2</v>
      </c>
      <c r="N4443" s="1" t="s">
        <v>29</v>
      </c>
      <c r="O4443" s="4">
        <f t="shared" si="69"/>
        <v>0</v>
      </c>
    </row>
    <row r="4444" spans="1:15">
      <c r="A4444" s="1" t="s">
        <v>4484</v>
      </c>
      <c r="B4444" s="2">
        <v>44942</v>
      </c>
      <c r="C4444" s="13" t="str">
        <f>TEXT(bbdd_Social_Media_Trends[[#This Row],[Post_Date]],"aaaa-mm")</f>
        <v>2023-01</v>
      </c>
      <c r="D4444" s="1" t="s">
        <v>24</v>
      </c>
      <c r="E4444" s="1" t="s">
        <v>46</v>
      </c>
      <c r="F4444" s="1" t="s">
        <v>20</v>
      </c>
      <c r="G4444" s="1" t="s">
        <v>60</v>
      </c>
      <c r="H4444">
        <v>1514380</v>
      </c>
      <c r="I4444">
        <v>480539</v>
      </c>
      <c r="J4444">
        <v>78070</v>
      </c>
      <c r="K4444">
        <v>24089</v>
      </c>
      <c r="L4444">
        <f>bbdd_Social_Media_Trends[[#This Row],[Likes]]+bbdd_Social_Media_Trends[[#This Row],[Shares]]+bbdd_Social_Media_Trends[[#This Row],[Comments]]</f>
        <v>582698</v>
      </c>
      <c r="M4444">
        <f>bbdd_Social_Media_Trends[[#This Row],[Interactions]]/bbdd_Social_Media_Trends[[#This Row],[Views]]</f>
        <v>0.38477660824892035</v>
      </c>
      <c r="N4444" s="1" t="s">
        <v>16</v>
      </c>
      <c r="O4444" s="4">
        <f t="shared" si="69"/>
        <v>0</v>
      </c>
    </row>
    <row r="4445" spans="1:15">
      <c r="A4445" s="1" t="s">
        <v>4485</v>
      </c>
      <c r="B4445" s="2">
        <v>44617</v>
      </c>
      <c r="C4445" s="13" t="str">
        <f>TEXT(bbdd_Social_Media_Trends[[#This Row],[Post_Date]],"aaaa-mm")</f>
        <v>2022-02</v>
      </c>
      <c r="D4445" s="1" t="s">
        <v>12</v>
      </c>
      <c r="E4445" s="1" t="s">
        <v>35</v>
      </c>
      <c r="F4445" s="1" t="s">
        <v>20</v>
      </c>
      <c r="G4445" s="1" t="s">
        <v>15</v>
      </c>
      <c r="H4445">
        <v>3219097</v>
      </c>
      <c r="I4445">
        <v>290198</v>
      </c>
      <c r="J4445">
        <v>90587</v>
      </c>
      <c r="K4445">
        <v>8704</v>
      </c>
      <c r="L4445">
        <f>bbdd_Social_Media_Trends[[#This Row],[Likes]]+bbdd_Social_Media_Trends[[#This Row],[Shares]]+bbdd_Social_Media_Trends[[#This Row],[Comments]]</f>
        <v>389489</v>
      </c>
      <c r="M4445">
        <f>bbdd_Social_Media_Trends[[#This Row],[Interactions]]/bbdd_Social_Media_Trends[[#This Row],[Views]]</f>
        <v>0.12099324748524198</v>
      </c>
      <c r="N4445" s="1" t="s">
        <v>22</v>
      </c>
      <c r="O4445" s="4">
        <f t="shared" si="69"/>
        <v>0</v>
      </c>
    </row>
    <row r="4446" spans="1:15">
      <c r="A4446" s="1" t="s">
        <v>4486</v>
      </c>
      <c r="B4446" s="2">
        <v>44611</v>
      </c>
      <c r="C4446" s="13" t="str">
        <f>TEXT(bbdd_Social_Media_Trends[[#This Row],[Post_Date]],"aaaa-mm")</f>
        <v>2022-02</v>
      </c>
      <c r="D4446" s="1" t="s">
        <v>24</v>
      </c>
      <c r="E4446" s="1" t="s">
        <v>19</v>
      </c>
      <c r="F4446" s="1" t="s">
        <v>32</v>
      </c>
      <c r="G4446" s="1" t="s">
        <v>15</v>
      </c>
      <c r="H4446">
        <v>56016</v>
      </c>
      <c r="I4446">
        <v>357109</v>
      </c>
      <c r="J4446">
        <v>3830</v>
      </c>
      <c r="K4446">
        <v>27527</v>
      </c>
      <c r="L4446">
        <f>bbdd_Social_Media_Trends[[#This Row],[Likes]]+bbdd_Social_Media_Trends[[#This Row],[Shares]]+bbdd_Social_Media_Trends[[#This Row],[Comments]]</f>
        <v>388466</v>
      </c>
      <c r="M4446">
        <f>bbdd_Social_Media_Trends[[#This Row],[Interactions]]/bbdd_Social_Media_Trends[[#This Row],[Views]]</f>
        <v>6.9349114538703232</v>
      </c>
      <c r="N4446" s="1" t="s">
        <v>29</v>
      </c>
      <c r="O4446" s="4">
        <f t="shared" si="69"/>
        <v>0</v>
      </c>
    </row>
    <row r="4447" spans="1:15">
      <c r="A4447" s="1" t="s">
        <v>4487</v>
      </c>
      <c r="B4447" s="2">
        <v>45087</v>
      </c>
      <c r="C4447" s="13" t="str">
        <f>TEXT(bbdd_Social_Media_Trends[[#This Row],[Post_Date]],"aaaa-mm")</f>
        <v>2023-06</v>
      </c>
      <c r="D4447" s="1" t="s">
        <v>18</v>
      </c>
      <c r="E4447" s="1" t="s">
        <v>39</v>
      </c>
      <c r="F4447" s="1" t="s">
        <v>32</v>
      </c>
      <c r="G4447" s="1" t="s">
        <v>50</v>
      </c>
      <c r="H4447">
        <v>637729</v>
      </c>
      <c r="I4447">
        <v>241923</v>
      </c>
      <c r="J4447">
        <v>62036</v>
      </c>
      <c r="K4447">
        <v>44594</v>
      </c>
      <c r="L4447">
        <f>bbdd_Social_Media_Trends[[#This Row],[Likes]]+bbdd_Social_Media_Trends[[#This Row],[Shares]]+bbdd_Social_Media_Trends[[#This Row],[Comments]]</f>
        <v>348553</v>
      </c>
      <c r="M4447">
        <f>bbdd_Social_Media_Trends[[#This Row],[Interactions]]/bbdd_Social_Media_Trends[[#This Row],[Views]]</f>
        <v>0.54655347334055693</v>
      </c>
      <c r="N4447" s="1" t="s">
        <v>16</v>
      </c>
      <c r="O4447" s="4">
        <f t="shared" si="69"/>
        <v>0</v>
      </c>
    </row>
    <row r="4448" spans="1:15">
      <c r="A4448" s="1" t="s">
        <v>4488</v>
      </c>
      <c r="B4448" s="2">
        <v>45218</v>
      </c>
      <c r="C4448" s="13" t="str">
        <f>TEXT(bbdd_Social_Media_Trends[[#This Row],[Post_Date]],"aaaa-mm")</f>
        <v>2023-10</v>
      </c>
      <c r="D4448" s="1" t="s">
        <v>12</v>
      </c>
      <c r="E4448" s="1" t="s">
        <v>31</v>
      </c>
      <c r="F4448" s="1" t="s">
        <v>36</v>
      </c>
      <c r="G4448" s="1" t="s">
        <v>60</v>
      </c>
      <c r="H4448">
        <v>1596726</v>
      </c>
      <c r="I4448">
        <v>486131</v>
      </c>
      <c r="J4448">
        <v>14674</v>
      </c>
      <c r="K4448">
        <v>40353</v>
      </c>
      <c r="L4448">
        <f>bbdd_Social_Media_Trends[[#This Row],[Likes]]+bbdd_Social_Media_Trends[[#This Row],[Shares]]+bbdd_Social_Media_Trends[[#This Row],[Comments]]</f>
        <v>541158</v>
      </c>
      <c r="M4448">
        <f>bbdd_Social_Media_Trends[[#This Row],[Interactions]]/bbdd_Social_Media_Trends[[#This Row],[Views]]</f>
        <v>0.33891725944213347</v>
      </c>
      <c r="N4448" s="1" t="s">
        <v>29</v>
      </c>
      <c r="O4448" s="4">
        <f t="shared" si="69"/>
        <v>0</v>
      </c>
    </row>
    <row r="4449" spans="1:15">
      <c r="A4449" s="1" t="s">
        <v>4489</v>
      </c>
      <c r="B4449" s="2">
        <v>44976</v>
      </c>
      <c r="C4449" s="13" t="str">
        <f>TEXT(bbdd_Social_Media_Trends[[#This Row],[Post_Date]],"aaaa-mm")</f>
        <v>2023-02</v>
      </c>
      <c r="D4449" s="1" t="s">
        <v>27</v>
      </c>
      <c r="E4449" s="1" t="s">
        <v>31</v>
      </c>
      <c r="F4449" s="1" t="s">
        <v>20</v>
      </c>
      <c r="G4449" s="1" t="s">
        <v>15</v>
      </c>
      <c r="H4449">
        <v>1161484</v>
      </c>
      <c r="I4449">
        <v>221418</v>
      </c>
      <c r="J4449">
        <v>84473</v>
      </c>
      <c r="K4449">
        <v>42623</v>
      </c>
      <c r="L4449">
        <f>bbdd_Social_Media_Trends[[#This Row],[Likes]]+bbdd_Social_Media_Trends[[#This Row],[Shares]]+bbdd_Social_Media_Trends[[#This Row],[Comments]]</f>
        <v>348514</v>
      </c>
      <c r="M4449">
        <f>bbdd_Social_Media_Trends[[#This Row],[Interactions]]/bbdd_Social_Media_Trends[[#This Row],[Views]]</f>
        <v>0.30005923456543526</v>
      </c>
      <c r="N4449" s="1" t="s">
        <v>29</v>
      </c>
      <c r="O4449" s="4">
        <f t="shared" si="69"/>
        <v>0</v>
      </c>
    </row>
    <row r="4450" spans="1:15">
      <c r="A4450" s="1" t="s">
        <v>4490</v>
      </c>
      <c r="B4450" s="2">
        <v>44691</v>
      </c>
      <c r="C4450" s="13" t="str">
        <f>TEXT(bbdd_Social_Media_Trends[[#This Row],[Post_Date]],"aaaa-mm")</f>
        <v>2022-05</v>
      </c>
      <c r="D4450" s="1" t="s">
        <v>18</v>
      </c>
      <c r="E4450" s="1" t="s">
        <v>39</v>
      </c>
      <c r="F4450" s="1" t="s">
        <v>20</v>
      </c>
      <c r="G4450" s="1" t="s">
        <v>15</v>
      </c>
      <c r="H4450">
        <v>1081777</v>
      </c>
      <c r="I4450">
        <v>48326</v>
      </c>
      <c r="J4450">
        <v>42923</v>
      </c>
      <c r="K4450">
        <v>6408</v>
      </c>
      <c r="L4450">
        <f>bbdd_Social_Media_Trends[[#This Row],[Likes]]+bbdd_Social_Media_Trends[[#This Row],[Shares]]+bbdd_Social_Media_Trends[[#This Row],[Comments]]</f>
        <v>97657</v>
      </c>
      <c r="M4450">
        <f>bbdd_Social_Media_Trends[[#This Row],[Interactions]]/bbdd_Social_Media_Trends[[#This Row],[Views]]</f>
        <v>9.0274612974762816E-2</v>
      </c>
      <c r="N4450" s="1" t="s">
        <v>16</v>
      </c>
      <c r="O4450" s="4">
        <f t="shared" si="69"/>
        <v>0</v>
      </c>
    </row>
    <row r="4451" spans="1:15">
      <c r="A4451" s="1" t="s">
        <v>4491</v>
      </c>
      <c r="B4451" s="2">
        <v>44598</v>
      </c>
      <c r="C4451" s="13" t="str">
        <f>TEXT(bbdd_Social_Media_Trends[[#This Row],[Post_Date]],"aaaa-mm")</f>
        <v>2022-02</v>
      </c>
      <c r="D4451" s="1" t="s">
        <v>24</v>
      </c>
      <c r="E4451" s="1" t="s">
        <v>59</v>
      </c>
      <c r="F4451" s="1" t="s">
        <v>47</v>
      </c>
      <c r="G4451" s="1" t="s">
        <v>21</v>
      </c>
      <c r="H4451">
        <v>2803598</v>
      </c>
      <c r="I4451">
        <v>227995</v>
      </c>
      <c r="J4451">
        <v>2103</v>
      </c>
      <c r="K4451">
        <v>35208</v>
      </c>
      <c r="L4451">
        <f>bbdd_Social_Media_Trends[[#This Row],[Likes]]+bbdd_Social_Media_Trends[[#This Row],[Shares]]+bbdd_Social_Media_Trends[[#This Row],[Comments]]</f>
        <v>265306</v>
      </c>
      <c r="M4451">
        <f>bbdd_Social_Media_Trends[[#This Row],[Interactions]]/bbdd_Social_Media_Trends[[#This Row],[Views]]</f>
        <v>9.4630542609889151E-2</v>
      </c>
      <c r="N4451" s="1" t="s">
        <v>22</v>
      </c>
      <c r="O4451" s="4">
        <f t="shared" si="69"/>
        <v>0</v>
      </c>
    </row>
    <row r="4452" spans="1:15">
      <c r="A4452" s="1" t="s">
        <v>4492</v>
      </c>
      <c r="B4452" s="2">
        <v>45184</v>
      </c>
      <c r="C4452" s="13" t="str">
        <f>TEXT(bbdd_Social_Media_Trends[[#This Row],[Post_Date]],"aaaa-mm")</f>
        <v>2023-09</v>
      </c>
      <c r="D4452" s="1" t="s">
        <v>27</v>
      </c>
      <c r="E4452" s="1" t="s">
        <v>49</v>
      </c>
      <c r="F4452" s="1" t="s">
        <v>20</v>
      </c>
      <c r="G4452" s="1" t="s">
        <v>60</v>
      </c>
      <c r="H4452">
        <v>2304844</v>
      </c>
      <c r="I4452">
        <v>221874</v>
      </c>
      <c r="J4452">
        <v>61744</v>
      </c>
      <c r="K4452">
        <v>22713</v>
      </c>
      <c r="L4452">
        <f>bbdd_Social_Media_Trends[[#This Row],[Likes]]+bbdd_Social_Media_Trends[[#This Row],[Shares]]+bbdd_Social_Media_Trends[[#This Row],[Comments]]</f>
        <v>306331</v>
      </c>
      <c r="M4452">
        <f>bbdd_Social_Media_Trends[[#This Row],[Interactions]]/bbdd_Social_Media_Trends[[#This Row],[Views]]</f>
        <v>0.1329074766014533</v>
      </c>
      <c r="N4452" s="1" t="s">
        <v>22</v>
      </c>
      <c r="O4452" s="4">
        <f t="shared" si="69"/>
        <v>0</v>
      </c>
    </row>
    <row r="4453" spans="1:15">
      <c r="A4453" s="1" t="s">
        <v>4493</v>
      </c>
      <c r="B4453" s="2">
        <v>44702</v>
      </c>
      <c r="C4453" s="13" t="str">
        <f>TEXT(bbdd_Social_Media_Trends[[#This Row],[Post_Date]],"aaaa-mm")</f>
        <v>2022-05</v>
      </c>
      <c r="D4453" s="1" t="s">
        <v>18</v>
      </c>
      <c r="E4453" s="1" t="s">
        <v>52</v>
      </c>
      <c r="F4453" s="1" t="s">
        <v>47</v>
      </c>
      <c r="G4453" s="1" t="s">
        <v>44</v>
      </c>
      <c r="H4453">
        <v>1945496</v>
      </c>
      <c r="I4453">
        <v>290804</v>
      </c>
      <c r="J4453">
        <v>36541</v>
      </c>
      <c r="K4453">
        <v>15838</v>
      </c>
      <c r="L4453">
        <f>bbdd_Social_Media_Trends[[#This Row],[Likes]]+bbdd_Social_Media_Trends[[#This Row],[Shares]]+bbdd_Social_Media_Trends[[#This Row],[Comments]]</f>
        <v>343183</v>
      </c>
      <c r="M4453">
        <f>bbdd_Social_Media_Trends[[#This Row],[Interactions]]/bbdd_Social_Media_Trends[[#This Row],[Views]]</f>
        <v>0.17639871785909608</v>
      </c>
      <c r="N4453" s="1" t="s">
        <v>29</v>
      </c>
      <c r="O4453" s="4">
        <f t="shared" si="69"/>
        <v>0</v>
      </c>
    </row>
    <row r="4454" spans="1:15">
      <c r="A4454" s="1" t="s">
        <v>4494</v>
      </c>
      <c r="B4454" s="2">
        <v>44912</v>
      </c>
      <c r="C4454" s="13" t="str">
        <f>TEXT(bbdd_Social_Media_Trends[[#This Row],[Post_Date]],"aaaa-mm")</f>
        <v>2022-12</v>
      </c>
      <c r="D4454" s="1" t="s">
        <v>12</v>
      </c>
      <c r="E4454" s="1" t="s">
        <v>39</v>
      </c>
      <c r="F4454" s="1" t="s">
        <v>36</v>
      </c>
      <c r="G4454" s="1" t="s">
        <v>28</v>
      </c>
      <c r="H4454">
        <v>2506710</v>
      </c>
      <c r="I4454">
        <v>320606</v>
      </c>
      <c r="J4454">
        <v>1565</v>
      </c>
      <c r="K4454">
        <v>39465</v>
      </c>
      <c r="L4454">
        <f>bbdd_Social_Media_Trends[[#This Row],[Likes]]+bbdd_Social_Media_Trends[[#This Row],[Shares]]+bbdd_Social_Media_Trends[[#This Row],[Comments]]</f>
        <v>361636</v>
      </c>
      <c r="M4454">
        <f>bbdd_Social_Media_Trends[[#This Row],[Interactions]]/bbdd_Social_Media_Trends[[#This Row],[Views]]</f>
        <v>0.14426718687043974</v>
      </c>
      <c r="N4454" s="1" t="s">
        <v>29</v>
      </c>
      <c r="O4454" s="4">
        <f t="shared" si="69"/>
        <v>0</v>
      </c>
    </row>
    <row r="4455" spans="1:15">
      <c r="A4455" s="1" t="s">
        <v>4495</v>
      </c>
      <c r="B4455" s="2">
        <v>44678</v>
      </c>
      <c r="C4455" s="13" t="str">
        <f>TEXT(bbdd_Social_Media_Trends[[#This Row],[Post_Date]],"aaaa-mm")</f>
        <v>2022-04</v>
      </c>
      <c r="D4455" s="1" t="s">
        <v>12</v>
      </c>
      <c r="E4455" s="1" t="s">
        <v>39</v>
      </c>
      <c r="F4455" s="1" t="s">
        <v>41</v>
      </c>
      <c r="G4455" s="1" t="s">
        <v>25</v>
      </c>
      <c r="H4455">
        <v>2254522</v>
      </c>
      <c r="I4455">
        <v>294121</v>
      </c>
      <c r="J4455">
        <v>86843</v>
      </c>
      <c r="K4455">
        <v>12828</v>
      </c>
      <c r="L4455">
        <f>bbdd_Social_Media_Trends[[#This Row],[Likes]]+bbdd_Social_Media_Trends[[#This Row],[Shares]]+bbdd_Social_Media_Trends[[#This Row],[Comments]]</f>
        <v>393792</v>
      </c>
      <c r="M4455">
        <f>bbdd_Social_Media_Trends[[#This Row],[Interactions]]/bbdd_Social_Media_Trends[[#This Row],[Views]]</f>
        <v>0.17466762355834187</v>
      </c>
      <c r="N4455" s="1" t="s">
        <v>16</v>
      </c>
      <c r="O4455" s="4">
        <f t="shared" si="69"/>
        <v>0</v>
      </c>
    </row>
    <row r="4456" spans="1:15">
      <c r="A4456" s="1" t="s">
        <v>4496</v>
      </c>
      <c r="B4456" s="2">
        <v>45198</v>
      </c>
      <c r="C4456" s="13" t="str">
        <f>TEXT(bbdd_Social_Media_Trends[[#This Row],[Post_Date]],"aaaa-mm")</f>
        <v>2023-09</v>
      </c>
      <c r="D4456" s="1" t="s">
        <v>18</v>
      </c>
      <c r="E4456" s="1" t="s">
        <v>13</v>
      </c>
      <c r="F4456" s="1" t="s">
        <v>47</v>
      </c>
      <c r="G4456" s="1" t="s">
        <v>28</v>
      </c>
      <c r="H4456">
        <v>3924268</v>
      </c>
      <c r="I4456">
        <v>498261</v>
      </c>
      <c r="J4456">
        <v>8499</v>
      </c>
      <c r="K4456">
        <v>11392</v>
      </c>
      <c r="L4456">
        <f>bbdd_Social_Media_Trends[[#This Row],[Likes]]+bbdd_Social_Media_Trends[[#This Row],[Shares]]+bbdd_Social_Media_Trends[[#This Row],[Comments]]</f>
        <v>518152</v>
      </c>
      <c r="M4456">
        <f>bbdd_Social_Media_Trends[[#This Row],[Interactions]]/bbdd_Social_Media_Trends[[#This Row],[Views]]</f>
        <v>0.13203787305046444</v>
      </c>
      <c r="N4456" s="1" t="s">
        <v>16</v>
      </c>
      <c r="O4456" s="4">
        <f t="shared" si="69"/>
        <v>0</v>
      </c>
    </row>
    <row r="4457" spans="1:15">
      <c r="A4457" s="1" t="s">
        <v>4497</v>
      </c>
      <c r="B4457" s="2">
        <v>45264</v>
      </c>
      <c r="C4457" s="13" t="str">
        <f>TEXT(bbdd_Social_Media_Trends[[#This Row],[Post_Date]],"aaaa-mm")</f>
        <v>2023-12</v>
      </c>
      <c r="D4457" s="1" t="s">
        <v>18</v>
      </c>
      <c r="E4457" s="1" t="s">
        <v>35</v>
      </c>
      <c r="F4457" s="1" t="s">
        <v>41</v>
      </c>
      <c r="G4457" s="1" t="s">
        <v>60</v>
      </c>
      <c r="H4457">
        <v>568573</v>
      </c>
      <c r="I4457">
        <v>45982</v>
      </c>
      <c r="J4457">
        <v>59886</v>
      </c>
      <c r="K4457">
        <v>44122</v>
      </c>
      <c r="L4457">
        <f>bbdd_Social_Media_Trends[[#This Row],[Likes]]+bbdd_Social_Media_Trends[[#This Row],[Shares]]+bbdd_Social_Media_Trends[[#This Row],[Comments]]</f>
        <v>149990</v>
      </c>
      <c r="M4457">
        <f>bbdd_Social_Media_Trends[[#This Row],[Interactions]]/bbdd_Social_Media_Trends[[#This Row],[Views]]</f>
        <v>0.26380077844005961</v>
      </c>
      <c r="N4457" s="1" t="s">
        <v>16</v>
      </c>
      <c r="O4457" s="4">
        <f t="shared" si="69"/>
        <v>0</v>
      </c>
    </row>
    <row r="4458" spans="1:15">
      <c r="A4458" s="1" t="s">
        <v>4498</v>
      </c>
      <c r="B4458" s="2">
        <v>44871</v>
      </c>
      <c r="C4458" s="13" t="str">
        <f>TEXT(bbdd_Social_Media_Trends[[#This Row],[Post_Date]],"aaaa-mm")</f>
        <v>2022-11</v>
      </c>
      <c r="D4458" s="1" t="s">
        <v>18</v>
      </c>
      <c r="E4458" s="1" t="s">
        <v>39</v>
      </c>
      <c r="F4458" s="1" t="s">
        <v>32</v>
      </c>
      <c r="G4458" s="1" t="s">
        <v>37</v>
      </c>
      <c r="H4458">
        <v>3111832</v>
      </c>
      <c r="I4458">
        <v>171402</v>
      </c>
      <c r="J4458">
        <v>51391</v>
      </c>
      <c r="K4458">
        <v>12925</v>
      </c>
      <c r="L4458">
        <f>bbdd_Social_Media_Trends[[#This Row],[Likes]]+bbdd_Social_Media_Trends[[#This Row],[Shares]]+bbdd_Social_Media_Trends[[#This Row],[Comments]]</f>
        <v>235718</v>
      </c>
      <c r="M4458">
        <f>bbdd_Social_Media_Trends[[#This Row],[Interactions]]/bbdd_Social_Media_Trends[[#This Row],[Views]]</f>
        <v>7.5748947886646836E-2</v>
      </c>
      <c r="N4458" s="1" t="s">
        <v>22</v>
      </c>
      <c r="O4458" s="4">
        <f t="shared" si="69"/>
        <v>0</v>
      </c>
    </row>
    <row r="4459" spans="1:15">
      <c r="A4459" s="1" t="s">
        <v>4499</v>
      </c>
      <c r="B4459" s="2">
        <v>45136</v>
      </c>
      <c r="C4459" s="13" t="str">
        <f>TEXT(bbdd_Social_Media_Trends[[#This Row],[Post_Date]],"aaaa-mm")</f>
        <v>2023-07</v>
      </c>
      <c r="D4459" s="1" t="s">
        <v>18</v>
      </c>
      <c r="E4459" s="1" t="s">
        <v>52</v>
      </c>
      <c r="F4459" s="1" t="s">
        <v>47</v>
      </c>
      <c r="G4459" s="1" t="s">
        <v>28</v>
      </c>
      <c r="H4459">
        <v>2304449</v>
      </c>
      <c r="I4459">
        <v>355721</v>
      </c>
      <c r="J4459">
        <v>54164</v>
      </c>
      <c r="K4459">
        <v>43193</v>
      </c>
      <c r="L4459">
        <f>bbdd_Social_Media_Trends[[#This Row],[Likes]]+bbdd_Social_Media_Trends[[#This Row],[Shares]]+bbdd_Social_Media_Trends[[#This Row],[Comments]]</f>
        <v>453078</v>
      </c>
      <c r="M4459">
        <f>bbdd_Social_Media_Trends[[#This Row],[Interactions]]/bbdd_Social_Media_Trends[[#This Row],[Views]]</f>
        <v>0.19661012241971942</v>
      </c>
      <c r="N4459" s="1" t="s">
        <v>29</v>
      </c>
      <c r="O4459" s="4">
        <f t="shared" si="69"/>
        <v>0</v>
      </c>
    </row>
    <row r="4460" spans="1:15">
      <c r="A4460" s="1" t="s">
        <v>4500</v>
      </c>
      <c r="B4460" s="2">
        <v>45221</v>
      </c>
      <c r="C4460" s="13" t="str">
        <f>TEXT(bbdd_Social_Media_Trends[[#This Row],[Post_Date]],"aaaa-mm")</f>
        <v>2023-10</v>
      </c>
      <c r="D4460" s="1" t="s">
        <v>24</v>
      </c>
      <c r="E4460" s="1" t="s">
        <v>35</v>
      </c>
      <c r="F4460" s="1" t="s">
        <v>14</v>
      </c>
      <c r="G4460" s="1" t="s">
        <v>28</v>
      </c>
      <c r="H4460">
        <v>3404604</v>
      </c>
      <c r="I4460">
        <v>333847</v>
      </c>
      <c r="J4460">
        <v>7512</v>
      </c>
      <c r="K4460">
        <v>7909</v>
      </c>
      <c r="L4460">
        <f>bbdd_Social_Media_Trends[[#This Row],[Likes]]+bbdd_Social_Media_Trends[[#This Row],[Shares]]+bbdd_Social_Media_Trends[[#This Row],[Comments]]</f>
        <v>349268</v>
      </c>
      <c r="M4460">
        <f>bbdd_Social_Media_Trends[[#This Row],[Interactions]]/bbdd_Social_Media_Trends[[#This Row],[Views]]</f>
        <v>0.10258696752985076</v>
      </c>
      <c r="N4460" s="1" t="s">
        <v>22</v>
      </c>
      <c r="O4460" s="4">
        <f t="shared" si="69"/>
        <v>0</v>
      </c>
    </row>
    <row r="4461" spans="1:15">
      <c r="A4461" s="1" t="s">
        <v>4501</v>
      </c>
      <c r="B4461" s="2">
        <v>44824</v>
      </c>
      <c r="C4461" s="13" t="str">
        <f>TEXT(bbdd_Social_Media_Trends[[#This Row],[Post_Date]],"aaaa-mm")</f>
        <v>2022-09</v>
      </c>
      <c r="D4461" s="1" t="s">
        <v>24</v>
      </c>
      <c r="E4461" s="1" t="s">
        <v>49</v>
      </c>
      <c r="F4461" s="1" t="s">
        <v>20</v>
      </c>
      <c r="G4461" s="1" t="s">
        <v>60</v>
      </c>
      <c r="H4461">
        <v>1658784</v>
      </c>
      <c r="I4461">
        <v>386659</v>
      </c>
      <c r="J4461">
        <v>53867</v>
      </c>
      <c r="K4461">
        <v>26339</v>
      </c>
      <c r="L4461">
        <f>bbdd_Social_Media_Trends[[#This Row],[Likes]]+bbdd_Social_Media_Trends[[#This Row],[Shares]]+bbdd_Social_Media_Trends[[#This Row],[Comments]]</f>
        <v>466865</v>
      </c>
      <c r="M4461">
        <f>bbdd_Social_Media_Trends[[#This Row],[Interactions]]/bbdd_Social_Media_Trends[[#This Row],[Views]]</f>
        <v>0.28145014661342282</v>
      </c>
      <c r="N4461" s="1" t="s">
        <v>16</v>
      </c>
      <c r="O4461" s="4">
        <f t="shared" si="69"/>
        <v>0</v>
      </c>
    </row>
    <row r="4462" spans="1:15">
      <c r="A4462" s="1" t="s">
        <v>4502</v>
      </c>
      <c r="B4462" s="2">
        <v>45115</v>
      </c>
      <c r="C4462" s="13" t="str">
        <f>TEXT(bbdd_Social_Media_Trends[[#This Row],[Post_Date]],"aaaa-mm")</f>
        <v>2023-07</v>
      </c>
      <c r="D4462" s="1" t="s">
        <v>27</v>
      </c>
      <c r="E4462" s="1" t="s">
        <v>31</v>
      </c>
      <c r="F4462" s="1" t="s">
        <v>47</v>
      </c>
      <c r="G4462" s="1" t="s">
        <v>15</v>
      </c>
      <c r="H4462">
        <v>1246083</v>
      </c>
      <c r="I4462">
        <v>94202</v>
      </c>
      <c r="J4462">
        <v>77172</v>
      </c>
      <c r="K4462">
        <v>13491</v>
      </c>
      <c r="L4462">
        <f>bbdd_Social_Media_Trends[[#This Row],[Likes]]+bbdd_Social_Media_Trends[[#This Row],[Shares]]+bbdd_Social_Media_Trends[[#This Row],[Comments]]</f>
        <v>184865</v>
      </c>
      <c r="M4462">
        <f>bbdd_Social_Media_Trends[[#This Row],[Interactions]]/bbdd_Social_Media_Trends[[#This Row],[Views]]</f>
        <v>0.14835689115412054</v>
      </c>
      <c r="N4462" s="1" t="s">
        <v>16</v>
      </c>
      <c r="O4462" s="4">
        <f t="shared" si="69"/>
        <v>0</v>
      </c>
    </row>
    <row r="4463" spans="1:15">
      <c r="A4463" s="1" t="s">
        <v>4503</v>
      </c>
      <c r="B4463" s="2">
        <v>45194</v>
      </c>
      <c r="C4463" s="13" t="str">
        <f>TEXT(bbdd_Social_Media_Trends[[#This Row],[Post_Date]],"aaaa-mm")</f>
        <v>2023-09</v>
      </c>
      <c r="D4463" s="1" t="s">
        <v>27</v>
      </c>
      <c r="E4463" s="1" t="s">
        <v>49</v>
      </c>
      <c r="F4463" s="1" t="s">
        <v>32</v>
      </c>
      <c r="G4463" s="1" t="s">
        <v>44</v>
      </c>
      <c r="H4463">
        <v>4131095</v>
      </c>
      <c r="I4463">
        <v>134585</v>
      </c>
      <c r="J4463">
        <v>24149</v>
      </c>
      <c r="K4463">
        <v>46525</v>
      </c>
      <c r="L4463">
        <f>bbdd_Social_Media_Trends[[#This Row],[Likes]]+bbdd_Social_Media_Trends[[#This Row],[Shares]]+bbdd_Social_Media_Trends[[#This Row],[Comments]]</f>
        <v>205259</v>
      </c>
      <c r="M4463">
        <f>bbdd_Social_Media_Trends[[#This Row],[Interactions]]/bbdd_Social_Media_Trends[[#This Row],[Views]]</f>
        <v>4.9686342240979689E-2</v>
      </c>
      <c r="N4463" s="1" t="s">
        <v>29</v>
      </c>
      <c r="O4463" s="4">
        <f t="shared" si="69"/>
        <v>0</v>
      </c>
    </row>
    <row r="4464" spans="1:15">
      <c r="A4464" s="1" t="s">
        <v>4504</v>
      </c>
      <c r="B4464" s="2">
        <v>45153</v>
      </c>
      <c r="C4464" s="13" t="str">
        <f>TEXT(bbdd_Social_Media_Trends[[#This Row],[Post_Date]],"aaaa-mm")</f>
        <v>2023-08</v>
      </c>
      <c r="D4464" s="1" t="s">
        <v>27</v>
      </c>
      <c r="E4464" s="1" t="s">
        <v>59</v>
      </c>
      <c r="F4464" s="1" t="s">
        <v>14</v>
      </c>
      <c r="G4464" s="1" t="s">
        <v>28</v>
      </c>
      <c r="H4464">
        <v>3664947</v>
      </c>
      <c r="I4464">
        <v>498276</v>
      </c>
      <c r="J4464">
        <v>45486</v>
      </c>
      <c r="K4464">
        <v>29141</v>
      </c>
      <c r="L4464">
        <f>bbdd_Social_Media_Trends[[#This Row],[Likes]]+bbdd_Social_Media_Trends[[#This Row],[Shares]]+bbdd_Social_Media_Trends[[#This Row],[Comments]]</f>
        <v>572903</v>
      </c>
      <c r="M4464">
        <f>bbdd_Social_Media_Trends[[#This Row],[Interactions]]/bbdd_Social_Media_Trends[[#This Row],[Views]]</f>
        <v>0.1563195866133944</v>
      </c>
      <c r="N4464" s="1" t="s">
        <v>29</v>
      </c>
      <c r="O4464" s="4">
        <f t="shared" si="69"/>
        <v>0</v>
      </c>
    </row>
    <row r="4465" spans="1:15">
      <c r="A4465" s="1" t="s">
        <v>4505</v>
      </c>
      <c r="B4465" s="2">
        <v>44941</v>
      </c>
      <c r="C4465" s="13" t="str">
        <f>TEXT(bbdd_Social_Media_Trends[[#This Row],[Post_Date]],"aaaa-mm")</f>
        <v>2023-01</v>
      </c>
      <c r="D4465" s="1" t="s">
        <v>24</v>
      </c>
      <c r="E4465" s="1" t="s">
        <v>13</v>
      </c>
      <c r="F4465" s="1" t="s">
        <v>36</v>
      </c>
      <c r="G4465" s="1" t="s">
        <v>21</v>
      </c>
      <c r="H4465">
        <v>3247592</v>
      </c>
      <c r="I4465">
        <v>76079</v>
      </c>
      <c r="J4465">
        <v>75922</v>
      </c>
      <c r="K4465">
        <v>31681</v>
      </c>
      <c r="L4465">
        <f>bbdd_Social_Media_Trends[[#This Row],[Likes]]+bbdd_Social_Media_Trends[[#This Row],[Shares]]+bbdd_Social_Media_Trends[[#This Row],[Comments]]</f>
        <v>183682</v>
      </c>
      <c r="M4465">
        <f>bbdd_Social_Media_Trends[[#This Row],[Interactions]]/bbdd_Social_Media_Trends[[#This Row],[Views]]</f>
        <v>5.6559444659304493E-2</v>
      </c>
      <c r="N4465" s="1" t="s">
        <v>16</v>
      </c>
      <c r="O4465" s="4">
        <f t="shared" si="69"/>
        <v>0</v>
      </c>
    </row>
    <row r="4466" spans="1:15">
      <c r="A4466" s="1" t="s">
        <v>4506</v>
      </c>
      <c r="B4466" s="2">
        <v>45143</v>
      </c>
      <c r="C4466" s="13" t="str">
        <f>TEXT(bbdd_Social_Media_Trends[[#This Row],[Post_Date]],"aaaa-mm")</f>
        <v>2023-08</v>
      </c>
      <c r="D4466" s="1" t="s">
        <v>18</v>
      </c>
      <c r="E4466" s="1" t="s">
        <v>46</v>
      </c>
      <c r="F4466" s="1" t="s">
        <v>32</v>
      </c>
      <c r="G4466" s="1" t="s">
        <v>50</v>
      </c>
      <c r="H4466">
        <v>3144724</v>
      </c>
      <c r="I4466">
        <v>346002</v>
      </c>
      <c r="J4466">
        <v>68200</v>
      </c>
      <c r="K4466">
        <v>21104</v>
      </c>
      <c r="L4466">
        <f>bbdd_Social_Media_Trends[[#This Row],[Likes]]+bbdd_Social_Media_Trends[[#This Row],[Shares]]+bbdd_Social_Media_Trends[[#This Row],[Comments]]</f>
        <v>435306</v>
      </c>
      <c r="M4466">
        <f>bbdd_Social_Media_Trends[[#This Row],[Interactions]]/bbdd_Social_Media_Trends[[#This Row],[Views]]</f>
        <v>0.13842423055250636</v>
      </c>
      <c r="N4466" s="1" t="s">
        <v>16</v>
      </c>
      <c r="O4466" s="4">
        <f t="shared" si="69"/>
        <v>0</v>
      </c>
    </row>
    <row r="4467" spans="1:15">
      <c r="A4467" s="1" t="s">
        <v>4507</v>
      </c>
      <c r="B4467" s="2">
        <v>45040</v>
      </c>
      <c r="C4467" s="13" t="str">
        <f>TEXT(bbdd_Social_Media_Trends[[#This Row],[Post_Date]],"aaaa-mm")</f>
        <v>2023-04</v>
      </c>
      <c r="D4467" s="1" t="s">
        <v>18</v>
      </c>
      <c r="E4467" s="1" t="s">
        <v>39</v>
      </c>
      <c r="F4467" s="1" t="s">
        <v>32</v>
      </c>
      <c r="G4467" s="1" t="s">
        <v>28</v>
      </c>
      <c r="H4467">
        <v>3567170</v>
      </c>
      <c r="I4467">
        <v>178506</v>
      </c>
      <c r="J4467">
        <v>37026</v>
      </c>
      <c r="K4467">
        <v>14997</v>
      </c>
      <c r="L4467">
        <f>bbdd_Social_Media_Trends[[#This Row],[Likes]]+bbdd_Social_Media_Trends[[#This Row],[Shares]]+bbdd_Social_Media_Trends[[#This Row],[Comments]]</f>
        <v>230529</v>
      </c>
      <c r="M4467">
        <f>bbdd_Social_Media_Trends[[#This Row],[Interactions]]/bbdd_Social_Media_Trends[[#This Row],[Views]]</f>
        <v>6.4625179063515337E-2</v>
      </c>
      <c r="N4467" s="1" t="s">
        <v>29</v>
      </c>
      <c r="O4467" s="4">
        <f t="shared" si="69"/>
        <v>0</v>
      </c>
    </row>
    <row r="4468" spans="1:15">
      <c r="A4468" s="1" t="s">
        <v>4508</v>
      </c>
      <c r="B4468" s="2">
        <v>45151</v>
      </c>
      <c r="C4468" s="13" t="str">
        <f>TEXT(bbdd_Social_Media_Trends[[#This Row],[Post_Date]],"aaaa-mm")</f>
        <v>2023-08</v>
      </c>
      <c r="D4468" s="1" t="s">
        <v>24</v>
      </c>
      <c r="E4468" s="1" t="s">
        <v>46</v>
      </c>
      <c r="F4468" s="1" t="s">
        <v>41</v>
      </c>
      <c r="G4468" s="1" t="s">
        <v>37</v>
      </c>
      <c r="H4468">
        <v>4966638</v>
      </c>
      <c r="I4468">
        <v>456635</v>
      </c>
      <c r="J4468">
        <v>19925</v>
      </c>
      <c r="K4468">
        <v>15827</v>
      </c>
      <c r="L4468">
        <f>bbdd_Social_Media_Trends[[#This Row],[Likes]]+bbdd_Social_Media_Trends[[#This Row],[Shares]]+bbdd_Social_Media_Trends[[#This Row],[Comments]]</f>
        <v>492387</v>
      </c>
      <c r="M4468">
        <f>bbdd_Social_Media_Trends[[#This Row],[Interactions]]/bbdd_Social_Media_Trends[[#This Row],[Views]]</f>
        <v>9.9138894358719115E-2</v>
      </c>
      <c r="N4468" s="1" t="s">
        <v>16</v>
      </c>
      <c r="O4468" s="4">
        <f t="shared" si="69"/>
        <v>0</v>
      </c>
    </row>
    <row r="4469" spans="1:15">
      <c r="A4469" s="1" t="s">
        <v>4509</v>
      </c>
      <c r="B4469" s="2">
        <v>44973</v>
      </c>
      <c r="C4469" s="13" t="str">
        <f>TEXT(bbdd_Social_Media_Trends[[#This Row],[Post_Date]],"aaaa-mm")</f>
        <v>2023-02</v>
      </c>
      <c r="D4469" s="1" t="s">
        <v>24</v>
      </c>
      <c r="E4469" s="1" t="s">
        <v>52</v>
      </c>
      <c r="F4469" s="1" t="s">
        <v>41</v>
      </c>
      <c r="G4469" s="1" t="s">
        <v>60</v>
      </c>
      <c r="H4469">
        <v>2381324</v>
      </c>
      <c r="I4469">
        <v>166638</v>
      </c>
      <c r="J4469">
        <v>40364</v>
      </c>
      <c r="K4469">
        <v>47901</v>
      </c>
      <c r="L4469">
        <f>bbdd_Social_Media_Trends[[#This Row],[Likes]]+bbdd_Social_Media_Trends[[#This Row],[Shares]]+bbdd_Social_Media_Trends[[#This Row],[Comments]]</f>
        <v>254903</v>
      </c>
      <c r="M4469">
        <f>bbdd_Social_Media_Trends[[#This Row],[Interactions]]/bbdd_Social_Media_Trends[[#This Row],[Views]]</f>
        <v>0.10704255279835924</v>
      </c>
      <c r="N4469" s="1" t="s">
        <v>22</v>
      </c>
      <c r="O4469" s="4">
        <f t="shared" si="69"/>
        <v>0</v>
      </c>
    </row>
    <row r="4470" spans="1:15">
      <c r="A4470" s="1" t="s">
        <v>4510</v>
      </c>
      <c r="B4470" s="2">
        <v>45040</v>
      </c>
      <c r="C4470" s="13" t="str">
        <f>TEXT(bbdd_Social_Media_Trends[[#This Row],[Post_Date]],"aaaa-mm")</f>
        <v>2023-04</v>
      </c>
      <c r="D4470" s="1" t="s">
        <v>24</v>
      </c>
      <c r="E4470" s="1" t="s">
        <v>59</v>
      </c>
      <c r="F4470" s="1" t="s">
        <v>36</v>
      </c>
      <c r="G4470" s="1" t="s">
        <v>25</v>
      </c>
      <c r="H4470">
        <v>4678841</v>
      </c>
      <c r="I4470">
        <v>316721</v>
      </c>
      <c r="J4470">
        <v>59725</v>
      </c>
      <c r="K4470">
        <v>28125</v>
      </c>
      <c r="L4470">
        <f>bbdd_Social_Media_Trends[[#This Row],[Likes]]+bbdd_Social_Media_Trends[[#This Row],[Shares]]+bbdd_Social_Media_Trends[[#This Row],[Comments]]</f>
        <v>404571</v>
      </c>
      <c r="M4470">
        <f>bbdd_Social_Media_Trends[[#This Row],[Interactions]]/bbdd_Social_Media_Trends[[#This Row],[Views]]</f>
        <v>8.6468208686723919E-2</v>
      </c>
      <c r="N4470" s="1" t="s">
        <v>16</v>
      </c>
      <c r="O4470" s="4">
        <f t="shared" si="69"/>
        <v>0</v>
      </c>
    </row>
    <row r="4471" spans="1:15">
      <c r="A4471" s="1" t="s">
        <v>4511</v>
      </c>
      <c r="B4471" s="2">
        <v>45161</v>
      </c>
      <c r="C4471" s="13" t="str">
        <f>TEXT(bbdd_Social_Media_Trends[[#This Row],[Post_Date]],"aaaa-mm")</f>
        <v>2023-08</v>
      </c>
      <c r="D4471" s="1" t="s">
        <v>18</v>
      </c>
      <c r="E4471" s="1" t="s">
        <v>46</v>
      </c>
      <c r="F4471" s="1" t="s">
        <v>14</v>
      </c>
      <c r="G4471" s="1" t="s">
        <v>60</v>
      </c>
      <c r="H4471">
        <v>4781223</v>
      </c>
      <c r="I4471">
        <v>331083</v>
      </c>
      <c r="J4471">
        <v>5095</v>
      </c>
      <c r="K4471">
        <v>10256</v>
      </c>
      <c r="L4471">
        <f>bbdd_Social_Media_Trends[[#This Row],[Likes]]+bbdd_Social_Media_Trends[[#This Row],[Shares]]+bbdd_Social_Media_Trends[[#This Row],[Comments]]</f>
        <v>346434</v>
      </c>
      <c r="M4471">
        <f>bbdd_Social_Media_Trends[[#This Row],[Interactions]]/bbdd_Social_Media_Trends[[#This Row],[Views]]</f>
        <v>7.2457193483759286E-2</v>
      </c>
      <c r="N4471" s="1" t="s">
        <v>29</v>
      </c>
      <c r="O4471" s="4">
        <f t="shared" si="69"/>
        <v>0</v>
      </c>
    </row>
    <row r="4472" spans="1:15">
      <c r="A4472" s="1" t="s">
        <v>4512</v>
      </c>
      <c r="B4472" s="2">
        <v>45106</v>
      </c>
      <c r="C4472" s="13" t="str">
        <f>TEXT(bbdd_Social_Media_Trends[[#This Row],[Post_Date]],"aaaa-mm")</f>
        <v>2023-06</v>
      </c>
      <c r="D4472" s="1" t="s">
        <v>27</v>
      </c>
      <c r="E4472" s="1" t="s">
        <v>19</v>
      </c>
      <c r="F4472" s="1" t="s">
        <v>47</v>
      </c>
      <c r="G4472" s="1" t="s">
        <v>25</v>
      </c>
      <c r="H4472">
        <v>3995394</v>
      </c>
      <c r="I4472">
        <v>281704</v>
      </c>
      <c r="J4472">
        <v>78827</v>
      </c>
      <c r="K4472">
        <v>40414</v>
      </c>
      <c r="L4472">
        <f>bbdd_Social_Media_Trends[[#This Row],[Likes]]+bbdd_Social_Media_Trends[[#This Row],[Shares]]+bbdd_Social_Media_Trends[[#This Row],[Comments]]</f>
        <v>400945</v>
      </c>
      <c r="M4472">
        <f>bbdd_Social_Media_Trends[[#This Row],[Interactions]]/bbdd_Social_Media_Trends[[#This Row],[Views]]</f>
        <v>0.10035180510357677</v>
      </c>
      <c r="N4472" s="1" t="s">
        <v>29</v>
      </c>
      <c r="O4472" s="4">
        <f t="shared" si="69"/>
        <v>0</v>
      </c>
    </row>
    <row r="4473" spans="1:15">
      <c r="A4473" s="1" t="s">
        <v>4513</v>
      </c>
      <c r="B4473" s="2">
        <v>44718</v>
      </c>
      <c r="C4473" s="13" t="str">
        <f>TEXT(bbdd_Social_Media_Trends[[#This Row],[Post_Date]],"aaaa-mm")</f>
        <v>2022-06</v>
      </c>
      <c r="D4473" s="1" t="s">
        <v>24</v>
      </c>
      <c r="E4473" s="1" t="s">
        <v>19</v>
      </c>
      <c r="F4473" s="1" t="s">
        <v>14</v>
      </c>
      <c r="G4473" s="1" t="s">
        <v>37</v>
      </c>
      <c r="H4473">
        <v>97529</v>
      </c>
      <c r="I4473">
        <v>279809</v>
      </c>
      <c r="J4473">
        <v>38158</v>
      </c>
      <c r="K4473">
        <v>27001</v>
      </c>
      <c r="L4473">
        <f>bbdd_Social_Media_Trends[[#This Row],[Likes]]+bbdd_Social_Media_Trends[[#This Row],[Shares]]+bbdd_Social_Media_Trends[[#This Row],[Comments]]</f>
        <v>344968</v>
      </c>
      <c r="M4473">
        <f>bbdd_Social_Media_Trends[[#This Row],[Interactions]]/bbdd_Social_Media_Trends[[#This Row],[Views]]</f>
        <v>3.537081278388992</v>
      </c>
      <c r="N4473" s="1" t="s">
        <v>22</v>
      </c>
      <c r="O4473" s="4">
        <f t="shared" si="69"/>
        <v>0</v>
      </c>
    </row>
    <row r="4474" spans="1:15">
      <c r="A4474" s="1" t="s">
        <v>4514</v>
      </c>
      <c r="B4474" s="2">
        <v>45005</v>
      </c>
      <c r="C4474" s="13" t="str">
        <f>TEXT(bbdd_Social_Media_Trends[[#This Row],[Post_Date]],"aaaa-mm")</f>
        <v>2023-03</v>
      </c>
      <c r="D4474" s="1" t="s">
        <v>18</v>
      </c>
      <c r="E4474" s="1" t="s">
        <v>31</v>
      </c>
      <c r="F4474" s="1" t="s">
        <v>47</v>
      </c>
      <c r="G4474" s="1" t="s">
        <v>44</v>
      </c>
      <c r="H4474">
        <v>1035139</v>
      </c>
      <c r="I4474">
        <v>212435</v>
      </c>
      <c r="J4474">
        <v>51821</v>
      </c>
      <c r="K4474">
        <v>2303</v>
      </c>
      <c r="L4474">
        <f>bbdd_Social_Media_Trends[[#This Row],[Likes]]+bbdd_Social_Media_Trends[[#This Row],[Shares]]+bbdd_Social_Media_Trends[[#This Row],[Comments]]</f>
        <v>266559</v>
      </c>
      <c r="M4474">
        <f>bbdd_Social_Media_Trends[[#This Row],[Interactions]]/bbdd_Social_Media_Trends[[#This Row],[Views]]</f>
        <v>0.25751034402143091</v>
      </c>
      <c r="N4474" s="1" t="s">
        <v>16</v>
      </c>
      <c r="O4474" s="4">
        <f t="shared" si="69"/>
        <v>0</v>
      </c>
    </row>
    <row r="4475" spans="1:15">
      <c r="A4475" s="1" t="s">
        <v>4515</v>
      </c>
      <c r="B4475" s="2">
        <v>45286</v>
      </c>
      <c r="C4475" s="13" t="str">
        <f>TEXT(bbdd_Social_Media_Trends[[#This Row],[Post_Date]],"aaaa-mm")</f>
        <v>2023-12</v>
      </c>
      <c r="D4475" s="1" t="s">
        <v>18</v>
      </c>
      <c r="E4475" s="1" t="s">
        <v>35</v>
      </c>
      <c r="F4475" s="1" t="s">
        <v>20</v>
      </c>
      <c r="G4475" s="1" t="s">
        <v>60</v>
      </c>
      <c r="H4475">
        <v>46451</v>
      </c>
      <c r="I4475">
        <v>62611</v>
      </c>
      <c r="J4475">
        <v>79389</v>
      </c>
      <c r="K4475">
        <v>17478</v>
      </c>
      <c r="L4475">
        <f>bbdd_Social_Media_Trends[[#This Row],[Likes]]+bbdd_Social_Media_Trends[[#This Row],[Shares]]+bbdd_Social_Media_Trends[[#This Row],[Comments]]</f>
        <v>159478</v>
      </c>
      <c r="M4475">
        <f>bbdd_Social_Media_Trends[[#This Row],[Interactions]]/bbdd_Social_Media_Trends[[#This Row],[Views]]</f>
        <v>3.4332522443004456</v>
      </c>
      <c r="N4475" s="1" t="s">
        <v>22</v>
      </c>
      <c r="O4475" s="4">
        <f t="shared" si="69"/>
        <v>0</v>
      </c>
    </row>
    <row r="4476" spans="1:15">
      <c r="A4476" s="1" t="s">
        <v>4516</v>
      </c>
      <c r="B4476" s="2">
        <v>44637</v>
      </c>
      <c r="C4476" s="13" t="str">
        <f>TEXT(bbdd_Social_Media_Trends[[#This Row],[Post_Date]],"aaaa-mm")</f>
        <v>2022-03</v>
      </c>
      <c r="D4476" s="1" t="s">
        <v>12</v>
      </c>
      <c r="E4476" s="1" t="s">
        <v>31</v>
      </c>
      <c r="F4476" s="1" t="s">
        <v>32</v>
      </c>
      <c r="G4476" s="1" t="s">
        <v>25</v>
      </c>
      <c r="H4476">
        <v>765809</v>
      </c>
      <c r="I4476">
        <v>328597</v>
      </c>
      <c r="J4476">
        <v>19358</v>
      </c>
      <c r="K4476">
        <v>9245</v>
      </c>
      <c r="L4476">
        <f>bbdd_Social_Media_Trends[[#This Row],[Likes]]+bbdd_Social_Media_Trends[[#This Row],[Shares]]+bbdd_Social_Media_Trends[[#This Row],[Comments]]</f>
        <v>357200</v>
      </c>
      <c r="M4476">
        <f>bbdd_Social_Media_Trends[[#This Row],[Interactions]]/bbdd_Social_Media_Trends[[#This Row],[Views]]</f>
        <v>0.46643484210814967</v>
      </c>
      <c r="N4476" s="1" t="s">
        <v>22</v>
      </c>
      <c r="O4476" s="4">
        <f t="shared" si="69"/>
        <v>0</v>
      </c>
    </row>
    <row r="4477" spans="1:15">
      <c r="A4477" s="1" t="s">
        <v>4517</v>
      </c>
      <c r="B4477" s="2">
        <v>45030</v>
      </c>
      <c r="C4477" s="13" t="str">
        <f>TEXT(bbdd_Social_Media_Trends[[#This Row],[Post_Date]],"aaaa-mm")</f>
        <v>2023-04</v>
      </c>
      <c r="D4477" s="1" t="s">
        <v>27</v>
      </c>
      <c r="E4477" s="1" t="s">
        <v>52</v>
      </c>
      <c r="F4477" s="1" t="s">
        <v>14</v>
      </c>
      <c r="G4477" s="1" t="s">
        <v>50</v>
      </c>
      <c r="H4477">
        <v>4412202</v>
      </c>
      <c r="I4477">
        <v>420756</v>
      </c>
      <c r="J4477">
        <v>75784</v>
      </c>
      <c r="K4477">
        <v>30893</v>
      </c>
      <c r="L4477">
        <f>bbdd_Social_Media_Trends[[#This Row],[Likes]]+bbdd_Social_Media_Trends[[#This Row],[Shares]]+bbdd_Social_Media_Trends[[#This Row],[Comments]]</f>
        <v>527433</v>
      </c>
      <c r="M4477">
        <f>bbdd_Social_Media_Trends[[#This Row],[Interactions]]/bbdd_Social_Media_Trends[[#This Row],[Views]]</f>
        <v>0.11953963123175231</v>
      </c>
      <c r="N4477" s="1" t="s">
        <v>22</v>
      </c>
      <c r="O4477" s="4">
        <f t="shared" si="69"/>
        <v>0</v>
      </c>
    </row>
    <row r="4478" spans="1:15">
      <c r="A4478" s="1" t="s">
        <v>4518</v>
      </c>
      <c r="B4478" s="2">
        <v>45274</v>
      </c>
      <c r="C4478" s="13" t="str">
        <f>TEXT(bbdd_Social_Media_Trends[[#This Row],[Post_Date]],"aaaa-mm")</f>
        <v>2023-12</v>
      </c>
      <c r="D4478" s="1" t="s">
        <v>27</v>
      </c>
      <c r="E4478" s="1" t="s">
        <v>31</v>
      </c>
      <c r="F4478" s="1" t="s">
        <v>47</v>
      </c>
      <c r="G4478" s="1" t="s">
        <v>15</v>
      </c>
      <c r="H4478">
        <v>3605698</v>
      </c>
      <c r="I4478">
        <v>33232</v>
      </c>
      <c r="J4478">
        <v>26198</v>
      </c>
      <c r="K4478">
        <v>40691</v>
      </c>
      <c r="L4478">
        <f>bbdd_Social_Media_Trends[[#This Row],[Likes]]+bbdd_Social_Media_Trends[[#This Row],[Shares]]+bbdd_Social_Media_Trends[[#This Row],[Comments]]</f>
        <v>100121</v>
      </c>
      <c r="M4478">
        <f>bbdd_Social_Media_Trends[[#This Row],[Interactions]]/bbdd_Social_Media_Trends[[#This Row],[Views]]</f>
        <v>2.7767439203172314E-2</v>
      </c>
      <c r="N4478" s="1" t="s">
        <v>29</v>
      </c>
      <c r="O4478" s="4">
        <f t="shared" si="69"/>
        <v>0</v>
      </c>
    </row>
    <row r="4479" spans="1:15">
      <c r="A4479" s="1" t="s">
        <v>4519</v>
      </c>
      <c r="B4479" s="2">
        <v>45230</v>
      </c>
      <c r="C4479" s="13" t="str">
        <f>TEXT(bbdd_Social_Media_Trends[[#This Row],[Post_Date]],"aaaa-mm")</f>
        <v>2023-10</v>
      </c>
      <c r="D4479" s="1" t="s">
        <v>24</v>
      </c>
      <c r="E4479" s="1" t="s">
        <v>31</v>
      </c>
      <c r="F4479" s="1" t="s">
        <v>47</v>
      </c>
      <c r="G4479" s="1" t="s">
        <v>25</v>
      </c>
      <c r="H4479">
        <v>2858575</v>
      </c>
      <c r="I4479">
        <v>9364</v>
      </c>
      <c r="J4479">
        <v>19588</v>
      </c>
      <c r="K4479">
        <v>41663</v>
      </c>
      <c r="L4479">
        <f>bbdd_Social_Media_Trends[[#This Row],[Likes]]+bbdd_Social_Media_Trends[[#This Row],[Shares]]+bbdd_Social_Media_Trends[[#This Row],[Comments]]</f>
        <v>70615</v>
      </c>
      <c r="M4479">
        <f>bbdd_Social_Media_Trends[[#This Row],[Interactions]]/bbdd_Social_Media_Trends[[#This Row],[Views]]</f>
        <v>2.4702867687571604E-2</v>
      </c>
      <c r="N4479" s="1" t="s">
        <v>16</v>
      </c>
      <c r="O4479" s="4">
        <f t="shared" si="69"/>
        <v>0</v>
      </c>
    </row>
    <row r="4480" spans="1:15">
      <c r="A4480" s="1" t="s">
        <v>4520</v>
      </c>
      <c r="B4480" s="2">
        <v>44603</v>
      </c>
      <c r="C4480" s="13" t="str">
        <f>TEXT(bbdd_Social_Media_Trends[[#This Row],[Post_Date]],"aaaa-mm")</f>
        <v>2022-02</v>
      </c>
      <c r="D4480" s="1" t="s">
        <v>18</v>
      </c>
      <c r="E4480" s="1" t="s">
        <v>52</v>
      </c>
      <c r="F4480" s="1" t="s">
        <v>20</v>
      </c>
      <c r="G4480" s="1" t="s">
        <v>50</v>
      </c>
      <c r="H4480">
        <v>521996</v>
      </c>
      <c r="I4480">
        <v>477724</v>
      </c>
      <c r="J4480">
        <v>90232</v>
      </c>
      <c r="K4480">
        <v>45777</v>
      </c>
      <c r="L4480">
        <f>bbdd_Social_Media_Trends[[#This Row],[Likes]]+bbdd_Social_Media_Trends[[#This Row],[Shares]]+bbdd_Social_Media_Trends[[#This Row],[Comments]]</f>
        <v>613733</v>
      </c>
      <c r="M4480">
        <f>bbdd_Social_Media_Trends[[#This Row],[Interactions]]/bbdd_Social_Media_Trends[[#This Row],[Views]]</f>
        <v>1.1757427259979003</v>
      </c>
      <c r="N4480" s="1" t="s">
        <v>16</v>
      </c>
      <c r="O4480" s="4">
        <f t="shared" si="69"/>
        <v>0</v>
      </c>
    </row>
    <row r="4481" spans="1:15">
      <c r="A4481" s="1" t="s">
        <v>4521</v>
      </c>
      <c r="B4481" s="2">
        <v>44857</v>
      </c>
      <c r="C4481" s="13" t="str">
        <f>TEXT(bbdd_Social_Media_Trends[[#This Row],[Post_Date]],"aaaa-mm")</f>
        <v>2022-10</v>
      </c>
      <c r="D4481" s="1" t="s">
        <v>18</v>
      </c>
      <c r="E4481" s="1" t="s">
        <v>39</v>
      </c>
      <c r="F4481" s="1" t="s">
        <v>32</v>
      </c>
      <c r="G4481" s="1" t="s">
        <v>37</v>
      </c>
      <c r="H4481">
        <v>2825457</v>
      </c>
      <c r="I4481">
        <v>210288</v>
      </c>
      <c r="J4481">
        <v>13695</v>
      </c>
      <c r="K4481">
        <v>5774</v>
      </c>
      <c r="L4481">
        <f>bbdd_Social_Media_Trends[[#This Row],[Likes]]+bbdd_Social_Media_Trends[[#This Row],[Shares]]+bbdd_Social_Media_Trends[[#This Row],[Comments]]</f>
        <v>229757</v>
      </c>
      <c r="M4481">
        <f>bbdd_Social_Media_Trends[[#This Row],[Interactions]]/bbdd_Social_Media_Trends[[#This Row],[Views]]</f>
        <v>8.1316756899857262E-2</v>
      </c>
      <c r="N4481" s="1" t="s">
        <v>22</v>
      </c>
      <c r="O4481" s="4">
        <f t="shared" si="69"/>
        <v>0</v>
      </c>
    </row>
    <row r="4482" spans="1:15">
      <c r="A4482" s="1" t="s">
        <v>4522</v>
      </c>
      <c r="B4482" s="2">
        <v>44810</v>
      </c>
      <c r="C4482" s="13" t="str">
        <f>TEXT(bbdd_Social_Media_Trends[[#This Row],[Post_Date]],"aaaa-mm")</f>
        <v>2022-09</v>
      </c>
      <c r="D4482" s="1" t="s">
        <v>12</v>
      </c>
      <c r="E4482" s="1" t="s">
        <v>57</v>
      </c>
      <c r="F4482" s="1" t="s">
        <v>47</v>
      </c>
      <c r="G4482" s="1" t="s">
        <v>44</v>
      </c>
      <c r="H4482">
        <v>3284443</v>
      </c>
      <c r="I4482">
        <v>227209</v>
      </c>
      <c r="J4482">
        <v>72888</v>
      </c>
      <c r="K4482">
        <v>31889</v>
      </c>
      <c r="L4482">
        <f>bbdd_Social_Media_Trends[[#This Row],[Likes]]+bbdd_Social_Media_Trends[[#This Row],[Shares]]+bbdd_Social_Media_Trends[[#This Row],[Comments]]</f>
        <v>331986</v>
      </c>
      <c r="M4482">
        <f>bbdd_Social_Media_Trends[[#This Row],[Interactions]]/bbdd_Social_Media_Trends[[#This Row],[Views]]</f>
        <v>0.10107832591401343</v>
      </c>
      <c r="N4482" s="1" t="s">
        <v>22</v>
      </c>
      <c r="O4482" s="4">
        <f t="shared" ref="O4482:O4545" si="70">IF(ISERROR(VLOOKUP(A4482,A4483:A9480,1,FALSE)),0, 1)</f>
        <v>0</v>
      </c>
    </row>
    <row r="4483" spans="1:15">
      <c r="A4483" s="1" t="s">
        <v>4523</v>
      </c>
      <c r="B4483" s="2">
        <v>44701</v>
      </c>
      <c r="C4483" s="13" t="str">
        <f>TEXT(bbdd_Social_Media_Trends[[#This Row],[Post_Date]],"aaaa-mm")</f>
        <v>2022-05</v>
      </c>
      <c r="D4483" s="1" t="s">
        <v>27</v>
      </c>
      <c r="E4483" s="1" t="s">
        <v>49</v>
      </c>
      <c r="F4483" s="1" t="s">
        <v>41</v>
      </c>
      <c r="G4483" s="1" t="s">
        <v>60</v>
      </c>
      <c r="H4483">
        <v>4005023</v>
      </c>
      <c r="I4483">
        <v>131700</v>
      </c>
      <c r="J4483">
        <v>58431</v>
      </c>
      <c r="K4483">
        <v>32829</v>
      </c>
      <c r="L4483">
        <f>bbdd_Social_Media_Trends[[#This Row],[Likes]]+bbdd_Social_Media_Trends[[#This Row],[Shares]]+bbdd_Social_Media_Trends[[#This Row],[Comments]]</f>
        <v>222960</v>
      </c>
      <c r="M4483">
        <f>bbdd_Social_Media_Trends[[#This Row],[Interactions]]/bbdd_Social_Media_Trends[[#This Row],[Views]]</f>
        <v>5.5670092281617359E-2</v>
      </c>
      <c r="N4483" s="1" t="s">
        <v>16</v>
      </c>
      <c r="O4483" s="4">
        <f t="shared" si="70"/>
        <v>0</v>
      </c>
    </row>
    <row r="4484" spans="1:15">
      <c r="A4484" s="1" t="s">
        <v>4524</v>
      </c>
      <c r="B4484" s="2">
        <v>44753</v>
      </c>
      <c r="C4484" s="13" t="str">
        <f>TEXT(bbdd_Social_Media_Trends[[#This Row],[Post_Date]],"aaaa-mm")</f>
        <v>2022-07</v>
      </c>
      <c r="D4484" s="1" t="s">
        <v>18</v>
      </c>
      <c r="E4484" s="1" t="s">
        <v>19</v>
      </c>
      <c r="F4484" s="1" t="s">
        <v>32</v>
      </c>
      <c r="G4484" s="1" t="s">
        <v>50</v>
      </c>
      <c r="H4484">
        <v>2160970</v>
      </c>
      <c r="I4484">
        <v>332512</v>
      </c>
      <c r="J4484">
        <v>86309</v>
      </c>
      <c r="K4484">
        <v>47146</v>
      </c>
      <c r="L4484">
        <f>bbdd_Social_Media_Trends[[#This Row],[Likes]]+bbdd_Social_Media_Trends[[#This Row],[Shares]]+bbdd_Social_Media_Trends[[#This Row],[Comments]]</f>
        <v>465967</v>
      </c>
      <c r="M4484">
        <f>bbdd_Social_Media_Trends[[#This Row],[Interactions]]/bbdd_Social_Media_Trends[[#This Row],[Views]]</f>
        <v>0.21562862973572053</v>
      </c>
      <c r="N4484" s="1" t="s">
        <v>16</v>
      </c>
      <c r="O4484" s="4">
        <f t="shared" si="70"/>
        <v>0</v>
      </c>
    </row>
    <row r="4485" spans="1:15">
      <c r="A4485" s="1" t="s">
        <v>4525</v>
      </c>
      <c r="B4485" s="2">
        <v>45093</v>
      </c>
      <c r="C4485" s="13" t="str">
        <f>TEXT(bbdd_Social_Media_Trends[[#This Row],[Post_Date]],"aaaa-mm")</f>
        <v>2023-06</v>
      </c>
      <c r="D4485" s="1" t="s">
        <v>12</v>
      </c>
      <c r="E4485" s="1" t="s">
        <v>31</v>
      </c>
      <c r="F4485" s="1" t="s">
        <v>36</v>
      </c>
      <c r="G4485" s="1" t="s">
        <v>21</v>
      </c>
      <c r="H4485">
        <v>292774</v>
      </c>
      <c r="I4485">
        <v>182788</v>
      </c>
      <c r="J4485">
        <v>97632</v>
      </c>
      <c r="K4485">
        <v>18942</v>
      </c>
      <c r="L4485">
        <f>bbdd_Social_Media_Trends[[#This Row],[Likes]]+bbdd_Social_Media_Trends[[#This Row],[Shares]]+bbdd_Social_Media_Trends[[#This Row],[Comments]]</f>
        <v>299362</v>
      </c>
      <c r="M4485">
        <f>bbdd_Social_Media_Trends[[#This Row],[Interactions]]/bbdd_Social_Media_Trends[[#This Row],[Views]]</f>
        <v>1.022501998128249</v>
      </c>
      <c r="N4485" s="1" t="s">
        <v>16</v>
      </c>
      <c r="O4485" s="4">
        <f t="shared" si="70"/>
        <v>0</v>
      </c>
    </row>
    <row r="4486" spans="1:15">
      <c r="A4486" s="1" t="s">
        <v>4526</v>
      </c>
      <c r="B4486" s="2">
        <v>44746</v>
      </c>
      <c r="C4486" s="13" t="str">
        <f>TEXT(bbdd_Social_Media_Trends[[#This Row],[Post_Date]],"aaaa-mm")</f>
        <v>2022-07</v>
      </c>
      <c r="D4486" s="1" t="s">
        <v>24</v>
      </c>
      <c r="E4486" s="1" t="s">
        <v>39</v>
      </c>
      <c r="F4486" s="1" t="s">
        <v>14</v>
      </c>
      <c r="G4486" s="1" t="s">
        <v>28</v>
      </c>
      <c r="H4486">
        <v>2077958</v>
      </c>
      <c r="I4486">
        <v>258542</v>
      </c>
      <c r="J4486">
        <v>74670</v>
      </c>
      <c r="K4486">
        <v>39468</v>
      </c>
      <c r="L4486">
        <f>bbdd_Social_Media_Trends[[#This Row],[Likes]]+bbdd_Social_Media_Trends[[#This Row],[Shares]]+bbdd_Social_Media_Trends[[#This Row],[Comments]]</f>
        <v>372680</v>
      </c>
      <c r="M4486">
        <f>bbdd_Social_Media_Trends[[#This Row],[Interactions]]/bbdd_Social_Media_Trends[[#This Row],[Views]]</f>
        <v>0.17934914950157799</v>
      </c>
      <c r="N4486" s="1" t="s">
        <v>22</v>
      </c>
      <c r="O4486" s="4">
        <f t="shared" si="70"/>
        <v>0</v>
      </c>
    </row>
    <row r="4487" spans="1:15">
      <c r="A4487" s="1" t="s">
        <v>4527</v>
      </c>
      <c r="B4487" s="2">
        <v>45165</v>
      </c>
      <c r="C4487" s="13" t="str">
        <f>TEXT(bbdd_Social_Media_Trends[[#This Row],[Post_Date]],"aaaa-mm")</f>
        <v>2023-08</v>
      </c>
      <c r="D4487" s="1" t="s">
        <v>18</v>
      </c>
      <c r="E4487" s="1" t="s">
        <v>59</v>
      </c>
      <c r="F4487" s="1" t="s">
        <v>41</v>
      </c>
      <c r="G4487" s="1" t="s">
        <v>15</v>
      </c>
      <c r="H4487">
        <v>105441</v>
      </c>
      <c r="I4487">
        <v>393868</v>
      </c>
      <c r="J4487">
        <v>81465</v>
      </c>
      <c r="K4487">
        <v>35311</v>
      </c>
      <c r="L4487">
        <f>bbdd_Social_Media_Trends[[#This Row],[Likes]]+bbdd_Social_Media_Trends[[#This Row],[Shares]]+bbdd_Social_Media_Trends[[#This Row],[Comments]]</f>
        <v>510644</v>
      </c>
      <c r="M4487">
        <f>bbdd_Social_Media_Trends[[#This Row],[Interactions]]/bbdd_Social_Media_Trends[[#This Row],[Views]]</f>
        <v>4.8429358598647587</v>
      </c>
      <c r="N4487" s="1" t="s">
        <v>29</v>
      </c>
      <c r="O4487" s="4">
        <f t="shared" si="70"/>
        <v>0</v>
      </c>
    </row>
    <row r="4488" spans="1:15">
      <c r="A4488" s="1" t="s">
        <v>4528</v>
      </c>
      <c r="B4488" s="2">
        <v>45059</v>
      </c>
      <c r="C4488" s="13" t="str">
        <f>TEXT(bbdd_Social_Media_Trends[[#This Row],[Post_Date]],"aaaa-mm")</f>
        <v>2023-05</v>
      </c>
      <c r="D4488" s="1" t="s">
        <v>24</v>
      </c>
      <c r="E4488" s="1" t="s">
        <v>31</v>
      </c>
      <c r="F4488" s="1" t="s">
        <v>41</v>
      </c>
      <c r="G4488" s="1" t="s">
        <v>21</v>
      </c>
      <c r="H4488">
        <v>4482313</v>
      </c>
      <c r="I4488">
        <v>170103</v>
      </c>
      <c r="J4488">
        <v>66262</v>
      </c>
      <c r="K4488">
        <v>46723</v>
      </c>
      <c r="L4488">
        <f>bbdd_Social_Media_Trends[[#This Row],[Likes]]+bbdd_Social_Media_Trends[[#This Row],[Shares]]+bbdd_Social_Media_Trends[[#This Row],[Comments]]</f>
        <v>283088</v>
      </c>
      <c r="M4488">
        <f>bbdd_Social_Media_Trends[[#This Row],[Interactions]]/bbdd_Social_Media_Trends[[#This Row],[Views]]</f>
        <v>6.3156678259639609E-2</v>
      </c>
      <c r="N4488" s="1" t="s">
        <v>16</v>
      </c>
      <c r="O4488" s="4">
        <f t="shared" si="70"/>
        <v>0</v>
      </c>
    </row>
    <row r="4489" spans="1:15">
      <c r="A4489" s="1" t="s">
        <v>4529</v>
      </c>
      <c r="B4489" s="2">
        <v>44649</v>
      </c>
      <c r="C4489" s="13" t="str">
        <f>TEXT(bbdd_Social_Media_Trends[[#This Row],[Post_Date]],"aaaa-mm")</f>
        <v>2022-03</v>
      </c>
      <c r="D4489" s="1" t="s">
        <v>12</v>
      </c>
      <c r="E4489" s="1" t="s">
        <v>57</v>
      </c>
      <c r="F4489" s="1" t="s">
        <v>20</v>
      </c>
      <c r="G4489" s="1" t="s">
        <v>28</v>
      </c>
      <c r="H4489">
        <v>128356</v>
      </c>
      <c r="I4489">
        <v>340433</v>
      </c>
      <c r="J4489">
        <v>58461</v>
      </c>
      <c r="K4489">
        <v>38076</v>
      </c>
      <c r="L4489">
        <f>bbdd_Social_Media_Trends[[#This Row],[Likes]]+bbdd_Social_Media_Trends[[#This Row],[Shares]]+bbdd_Social_Media_Trends[[#This Row],[Comments]]</f>
        <v>436970</v>
      </c>
      <c r="M4489">
        <f>bbdd_Social_Media_Trends[[#This Row],[Interactions]]/bbdd_Social_Media_Trends[[#This Row],[Views]]</f>
        <v>3.4043597494468512</v>
      </c>
      <c r="N4489" s="1" t="s">
        <v>22</v>
      </c>
      <c r="O4489" s="4">
        <f t="shared" si="70"/>
        <v>0</v>
      </c>
    </row>
    <row r="4490" spans="1:15">
      <c r="A4490" s="1" t="s">
        <v>4530</v>
      </c>
      <c r="B4490" s="2">
        <v>44910</v>
      </c>
      <c r="C4490" s="13" t="str">
        <f>TEXT(bbdd_Social_Media_Trends[[#This Row],[Post_Date]],"aaaa-mm")</f>
        <v>2022-12</v>
      </c>
      <c r="D4490" s="1" t="s">
        <v>24</v>
      </c>
      <c r="E4490" s="1" t="s">
        <v>19</v>
      </c>
      <c r="F4490" s="1" t="s">
        <v>41</v>
      </c>
      <c r="G4490" s="1" t="s">
        <v>28</v>
      </c>
      <c r="H4490">
        <v>644845</v>
      </c>
      <c r="I4490">
        <v>72412</v>
      </c>
      <c r="J4490">
        <v>61458</v>
      </c>
      <c r="K4490">
        <v>27972</v>
      </c>
      <c r="L4490">
        <f>bbdd_Social_Media_Trends[[#This Row],[Likes]]+bbdd_Social_Media_Trends[[#This Row],[Shares]]+bbdd_Social_Media_Trends[[#This Row],[Comments]]</f>
        <v>161842</v>
      </c>
      <c r="M4490">
        <f>bbdd_Social_Media_Trends[[#This Row],[Interactions]]/bbdd_Social_Media_Trends[[#This Row],[Views]]</f>
        <v>0.25097814203413221</v>
      </c>
      <c r="N4490" s="1" t="s">
        <v>22</v>
      </c>
      <c r="O4490" s="4">
        <f t="shared" si="70"/>
        <v>0</v>
      </c>
    </row>
    <row r="4491" spans="1:15">
      <c r="A4491" s="1" t="s">
        <v>4531</v>
      </c>
      <c r="B4491" s="2">
        <v>44765</v>
      </c>
      <c r="C4491" s="13" t="str">
        <f>TEXT(bbdd_Social_Media_Trends[[#This Row],[Post_Date]],"aaaa-mm")</f>
        <v>2022-07</v>
      </c>
      <c r="D4491" s="1" t="s">
        <v>27</v>
      </c>
      <c r="E4491" s="1" t="s">
        <v>13</v>
      </c>
      <c r="F4491" s="1" t="s">
        <v>41</v>
      </c>
      <c r="G4491" s="1" t="s">
        <v>21</v>
      </c>
      <c r="H4491">
        <v>1235026</v>
      </c>
      <c r="I4491">
        <v>220260</v>
      </c>
      <c r="J4491">
        <v>76228</v>
      </c>
      <c r="K4491">
        <v>39918</v>
      </c>
      <c r="L4491">
        <f>bbdd_Social_Media_Trends[[#This Row],[Likes]]+bbdd_Social_Media_Trends[[#This Row],[Shares]]+bbdd_Social_Media_Trends[[#This Row],[Comments]]</f>
        <v>336406</v>
      </c>
      <c r="M4491">
        <f>bbdd_Social_Media_Trends[[#This Row],[Interactions]]/bbdd_Social_Media_Trends[[#This Row],[Views]]</f>
        <v>0.27238778778746359</v>
      </c>
      <c r="N4491" s="1" t="s">
        <v>16</v>
      </c>
      <c r="O4491" s="4">
        <f t="shared" si="70"/>
        <v>0</v>
      </c>
    </row>
    <row r="4492" spans="1:15">
      <c r="A4492" s="1" t="s">
        <v>4532</v>
      </c>
      <c r="B4492" s="2">
        <v>45251</v>
      </c>
      <c r="C4492" s="13" t="str">
        <f>TEXT(bbdd_Social_Media_Trends[[#This Row],[Post_Date]],"aaaa-mm")</f>
        <v>2023-11</v>
      </c>
      <c r="D4492" s="1" t="s">
        <v>27</v>
      </c>
      <c r="E4492" s="1" t="s">
        <v>59</v>
      </c>
      <c r="F4492" s="1" t="s">
        <v>32</v>
      </c>
      <c r="G4492" s="1" t="s">
        <v>60</v>
      </c>
      <c r="H4492">
        <v>2684761</v>
      </c>
      <c r="I4492">
        <v>368977</v>
      </c>
      <c r="J4492">
        <v>86498</v>
      </c>
      <c r="K4492">
        <v>33243</v>
      </c>
      <c r="L4492">
        <f>bbdd_Social_Media_Trends[[#This Row],[Likes]]+bbdd_Social_Media_Trends[[#This Row],[Shares]]+bbdd_Social_Media_Trends[[#This Row],[Comments]]</f>
        <v>488718</v>
      </c>
      <c r="M4492">
        <f>bbdd_Social_Media_Trends[[#This Row],[Interactions]]/bbdd_Social_Media_Trends[[#This Row],[Views]]</f>
        <v>0.18203408050102038</v>
      </c>
      <c r="N4492" s="1" t="s">
        <v>29</v>
      </c>
      <c r="O4492" s="4">
        <f t="shared" si="70"/>
        <v>0</v>
      </c>
    </row>
    <row r="4493" spans="1:15">
      <c r="A4493" s="1" t="s">
        <v>4533</v>
      </c>
      <c r="B4493" s="2">
        <v>45024</v>
      </c>
      <c r="C4493" s="13" t="str">
        <f>TEXT(bbdd_Social_Media_Trends[[#This Row],[Post_Date]],"aaaa-mm")</f>
        <v>2023-04</v>
      </c>
      <c r="D4493" s="1" t="s">
        <v>12</v>
      </c>
      <c r="E4493" s="1" t="s">
        <v>57</v>
      </c>
      <c r="F4493" s="1" t="s">
        <v>47</v>
      </c>
      <c r="G4493" s="1" t="s">
        <v>21</v>
      </c>
      <c r="H4493">
        <v>4601011</v>
      </c>
      <c r="I4493">
        <v>27813</v>
      </c>
      <c r="J4493">
        <v>42268</v>
      </c>
      <c r="K4493">
        <v>46788</v>
      </c>
      <c r="L4493">
        <f>bbdd_Social_Media_Trends[[#This Row],[Likes]]+bbdd_Social_Media_Trends[[#This Row],[Shares]]+bbdd_Social_Media_Trends[[#This Row],[Comments]]</f>
        <v>116869</v>
      </c>
      <c r="M4493">
        <f>bbdd_Social_Media_Trends[[#This Row],[Interactions]]/bbdd_Social_Media_Trends[[#This Row],[Views]]</f>
        <v>2.5400721710945703E-2</v>
      </c>
      <c r="N4493" s="1" t="s">
        <v>16</v>
      </c>
      <c r="O4493" s="4">
        <f t="shared" si="70"/>
        <v>0</v>
      </c>
    </row>
    <row r="4494" spans="1:15">
      <c r="A4494" s="1" t="s">
        <v>4534</v>
      </c>
      <c r="B4494" s="2">
        <v>45009</v>
      </c>
      <c r="C4494" s="13" t="str">
        <f>TEXT(bbdd_Social_Media_Trends[[#This Row],[Post_Date]],"aaaa-mm")</f>
        <v>2023-03</v>
      </c>
      <c r="D4494" s="1" t="s">
        <v>12</v>
      </c>
      <c r="E4494" s="1" t="s">
        <v>39</v>
      </c>
      <c r="F4494" s="1" t="s">
        <v>41</v>
      </c>
      <c r="G4494" s="1" t="s">
        <v>50</v>
      </c>
      <c r="H4494">
        <v>3897648</v>
      </c>
      <c r="I4494">
        <v>255004</v>
      </c>
      <c r="J4494">
        <v>95891</v>
      </c>
      <c r="K4494">
        <v>24613</v>
      </c>
      <c r="L4494">
        <f>bbdd_Social_Media_Trends[[#This Row],[Likes]]+bbdd_Social_Media_Trends[[#This Row],[Shares]]+bbdd_Social_Media_Trends[[#This Row],[Comments]]</f>
        <v>375508</v>
      </c>
      <c r="M4494">
        <f>bbdd_Social_Media_Trends[[#This Row],[Interactions]]/bbdd_Social_Media_Trends[[#This Row],[Views]]</f>
        <v>9.6342204324248878E-2</v>
      </c>
      <c r="N4494" s="1" t="s">
        <v>16</v>
      </c>
      <c r="O4494" s="4">
        <f t="shared" si="70"/>
        <v>0</v>
      </c>
    </row>
    <row r="4495" spans="1:15">
      <c r="A4495" s="1" t="s">
        <v>4535</v>
      </c>
      <c r="B4495" s="2">
        <v>44681</v>
      </c>
      <c r="C4495" s="13" t="str">
        <f>TEXT(bbdd_Social_Media_Trends[[#This Row],[Post_Date]],"aaaa-mm")</f>
        <v>2022-04</v>
      </c>
      <c r="D4495" s="1" t="s">
        <v>12</v>
      </c>
      <c r="E4495" s="1" t="s">
        <v>46</v>
      </c>
      <c r="F4495" s="1" t="s">
        <v>14</v>
      </c>
      <c r="G4495" s="1" t="s">
        <v>37</v>
      </c>
      <c r="H4495">
        <v>1421637</v>
      </c>
      <c r="I4495">
        <v>402011</v>
      </c>
      <c r="J4495">
        <v>97806</v>
      </c>
      <c r="K4495">
        <v>29398</v>
      </c>
      <c r="L4495">
        <f>bbdd_Social_Media_Trends[[#This Row],[Likes]]+bbdd_Social_Media_Trends[[#This Row],[Shares]]+bbdd_Social_Media_Trends[[#This Row],[Comments]]</f>
        <v>529215</v>
      </c>
      <c r="M4495">
        <f>bbdd_Social_Media_Trends[[#This Row],[Interactions]]/bbdd_Social_Media_Trends[[#This Row],[Views]]</f>
        <v>0.37225747500944334</v>
      </c>
      <c r="N4495" s="1" t="s">
        <v>16</v>
      </c>
      <c r="O4495" s="4">
        <f t="shared" si="70"/>
        <v>0</v>
      </c>
    </row>
    <row r="4496" spans="1:15">
      <c r="A4496" s="1" t="s">
        <v>4536</v>
      </c>
      <c r="B4496" s="2">
        <v>44919</v>
      </c>
      <c r="C4496" s="13" t="str">
        <f>TEXT(bbdd_Social_Media_Trends[[#This Row],[Post_Date]],"aaaa-mm")</f>
        <v>2022-12</v>
      </c>
      <c r="D4496" s="1" t="s">
        <v>18</v>
      </c>
      <c r="E4496" s="1" t="s">
        <v>13</v>
      </c>
      <c r="F4496" s="1" t="s">
        <v>41</v>
      </c>
      <c r="G4496" s="1" t="s">
        <v>44</v>
      </c>
      <c r="H4496">
        <v>255535</v>
      </c>
      <c r="I4496">
        <v>301119</v>
      </c>
      <c r="J4496">
        <v>9161</v>
      </c>
      <c r="K4496">
        <v>19777</v>
      </c>
      <c r="L4496">
        <f>bbdd_Social_Media_Trends[[#This Row],[Likes]]+bbdd_Social_Media_Trends[[#This Row],[Shares]]+bbdd_Social_Media_Trends[[#This Row],[Comments]]</f>
        <v>330057</v>
      </c>
      <c r="M4496">
        <f>bbdd_Social_Media_Trends[[#This Row],[Interactions]]/bbdd_Social_Media_Trends[[#This Row],[Views]]</f>
        <v>1.2916312833858377</v>
      </c>
      <c r="N4496" s="1" t="s">
        <v>29</v>
      </c>
      <c r="O4496" s="4">
        <f t="shared" si="70"/>
        <v>0</v>
      </c>
    </row>
    <row r="4497" spans="1:15">
      <c r="A4497" s="1" t="s">
        <v>4537</v>
      </c>
      <c r="B4497" s="2">
        <v>44691</v>
      </c>
      <c r="C4497" s="13" t="str">
        <f>TEXT(bbdd_Social_Media_Trends[[#This Row],[Post_Date]],"aaaa-mm")</f>
        <v>2022-05</v>
      </c>
      <c r="D4497" s="1" t="s">
        <v>27</v>
      </c>
      <c r="E4497" s="1" t="s">
        <v>13</v>
      </c>
      <c r="F4497" s="1" t="s">
        <v>14</v>
      </c>
      <c r="G4497" s="1" t="s">
        <v>28</v>
      </c>
      <c r="H4497">
        <v>434662</v>
      </c>
      <c r="I4497">
        <v>116995</v>
      </c>
      <c r="J4497">
        <v>44116</v>
      </c>
      <c r="K4497">
        <v>26605</v>
      </c>
      <c r="L4497">
        <f>bbdd_Social_Media_Trends[[#This Row],[Likes]]+bbdd_Social_Media_Trends[[#This Row],[Shares]]+bbdd_Social_Media_Trends[[#This Row],[Comments]]</f>
        <v>187716</v>
      </c>
      <c r="M4497">
        <f>bbdd_Social_Media_Trends[[#This Row],[Interactions]]/bbdd_Social_Media_Trends[[#This Row],[Views]]</f>
        <v>0.43186659979478309</v>
      </c>
      <c r="N4497" s="1" t="s">
        <v>29</v>
      </c>
      <c r="O4497" s="4">
        <f t="shared" si="70"/>
        <v>0</v>
      </c>
    </row>
    <row r="4498" spans="1:15">
      <c r="A4498" s="1" t="s">
        <v>4538</v>
      </c>
      <c r="B4498" s="2">
        <v>45119</v>
      </c>
      <c r="C4498" s="13" t="str">
        <f>TEXT(bbdd_Social_Media_Trends[[#This Row],[Post_Date]],"aaaa-mm")</f>
        <v>2023-07</v>
      </c>
      <c r="D4498" s="1" t="s">
        <v>24</v>
      </c>
      <c r="E4498" s="1" t="s">
        <v>19</v>
      </c>
      <c r="F4498" s="1" t="s">
        <v>36</v>
      </c>
      <c r="G4498" s="1" t="s">
        <v>15</v>
      </c>
      <c r="H4498">
        <v>328051</v>
      </c>
      <c r="I4498">
        <v>470719</v>
      </c>
      <c r="J4498">
        <v>7022</v>
      </c>
      <c r="K4498">
        <v>853</v>
      </c>
      <c r="L4498">
        <f>bbdd_Social_Media_Trends[[#This Row],[Likes]]+bbdd_Social_Media_Trends[[#This Row],[Shares]]+bbdd_Social_Media_Trends[[#This Row],[Comments]]</f>
        <v>478594</v>
      </c>
      <c r="M4498">
        <f>bbdd_Social_Media_Trends[[#This Row],[Interactions]]/bbdd_Social_Media_Trends[[#This Row],[Views]]</f>
        <v>1.45890120743421</v>
      </c>
      <c r="N4498" s="1" t="s">
        <v>29</v>
      </c>
      <c r="O4498" s="4">
        <f t="shared" si="70"/>
        <v>0</v>
      </c>
    </row>
    <row r="4499" spans="1:15">
      <c r="A4499" s="1" t="s">
        <v>4539</v>
      </c>
      <c r="B4499" s="2">
        <v>44892</v>
      </c>
      <c r="C4499" s="13" t="str">
        <f>TEXT(bbdd_Social_Media_Trends[[#This Row],[Post_Date]],"aaaa-mm")</f>
        <v>2022-11</v>
      </c>
      <c r="D4499" s="1" t="s">
        <v>12</v>
      </c>
      <c r="E4499" s="1" t="s">
        <v>13</v>
      </c>
      <c r="F4499" s="1" t="s">
        <v>41</v>
      </c>
      <c r="G4499" s="1" t="s">
        <v>15</v>
      </c>
      <c r="H4499">
        <v>3187163</v>
      </c>
      <c r="I4499">
        <v>113636</v>
      </c>
      <c r="J4499">
        <v>38956</v>
      </c>
      <c r="K4499">
        <v>23762</v>
      </c>
      <c r="L4499">
        <f>bbdd_Social_Media_Trends[[#This Row],[Likes]]+bbdd_Social_Media_Trends[[#This Row],[Shares]]+bbdd_Social_Media_Trends[[#This Row],[Comments]]</f>
        <v>176354</v>
      </c>
      <c r="M4499">
        <f>bbdd_Social_Media_Trends[[#This Row],[Interactions]]/bbdd_Social_Media_Trends[[#This Row],[Views]]</f>
        <v>5.5332595163786726E-2</v>
      </c>
      <c r="N4499" s="1" t="s">
        <v>16</v>
      </c>
      <c r="O4499" s="4">
        <f t="shared" si="70"/>
        <v>0</v>
      </c>
    </row>
    <row r="4500" spans="1:15">
      <c r="A4500" s="1" t="s">
        <v>4540</v>
      </c>
      <c r="B4500" s="2">
        <v>44742</v>
      </c>
      <c r="C4500" s="13" t="str">
        <f>TEXT(bbdd_Social_Media_Trends[[#This Row],[Post_Date]],"aaaa-mm")</f>
        <v>2022-06</v>
      </c>
      <c r="D4500" s="1" t="s">
        <v>12</v>
      </c>
      <c r="E4500" s="1" t="s">
        <v>57</v>
      </c>
      <c r="F4500" s="1" t="s">
        <v>14</v>
      </c>
      <c r="G4500" s="1" t="s">
        <v>28</v>
      </c>
      <c r="H4500">
        <v>4704584</v>
      </c>
      <c r="I4500">
        <v>289582</v>
      </c>
      <c r="J4500">
        <v>50984</v>
      </c>
      <c r="K4500">
        <v>18427</v>
      </c>
      <c r="L4500">
        <f>bbdd_Social_Media_Trends[[#This Row],[Likes]]+bbdd_Social_Media_Trends[[#This Row],[Shares]]+bbdd_Social_Media_Trends[[#This Row],[Comments]]</f>
        <v>358993</v>
      </c>
      <c r="M4500">
        <f>bbdd_Social_Media_Trends[[#This Row],[Interactions]]/bbdd_Social_Media_Trends[[#This Row],[Views]]</f>
        <v>7.6307065619404396E-2</v>
      </c>
      <c r="N4500" s="1" t="s">
        <v>29</v>
      </c>
      <c r="O4500" s="4">
        <f t="shared" si="70"/>
        <v>0</v>
      </c>
    </row>
    <row r="4501" spans="1:15">
      <c r="A4501" s="1" t="s">
        <v>4541</v>
      </c>
      <c r="B4501" s="2">
        <v>44863</v>
      </c>
      <c r="C4501" s="13" t="str">
        <f>TEXT(bbdd_Social_Media_Trends[[#This Row],[Post_Date]],"aaaa-mm")</f>
        <v>2022-10</v>
      </c>
      <c r="D4501" s="1" t="s">
        <v>24</v>
      </c>
      <c r="E4501" s="1" t="s">
        <v>57</v>
      </c>
      <c r="F4501" s="1" t="s">
        <v>47</v>
      </c>
      <c r="G4501" s="1" t="s">
        <v>28</v>
      </c>
      <c r="H4501">
        <v>1350154</v>
      </c>
      <c r="I4501">
        <v>494375</v>
      </c>
      <c r="J4501">
        <v>56331</v>
      </c>
      <c r="K4501">
        <v>39720</v>
      </c>
      <c r="L4501">
        <f>bbdd_Social_Media_Trends[[#This Row],[Likes]]+bbdd_Social_Media_Trends[[#This Row],[Shares]]+bbdd_Social_Media_Trends[[#This Row],[Comments]]</f>
        <v>590426</v>
      </c>
      <c r="M4501">
        <f>bbdd_Social_Media_Trends[[#This Row],[Interactions]]/bbdd_Social_Media_Trends[[#This Row],[Views]]</f>
        <v>0.43730270769112262</v>
      </c>
      <c r="N4501" s="1" t="s">
        <v>16</v>
      </c>
      <c r="O4501" s="4">
        <f t="shared" si="70"/>
        <v>0</v>
      </c>
    </row>
    <row r="4502" spans="1:15">
      <c r="A4502" s="1" t="s">
        <v>4542</v>
      </c>
      <c r="B4502" s="2">
        <v>45226</v>
      </c>
      <c r="C4502" s="13" t="str">
        <f>TEXT(bbdd_Social_Media_Trends[[#This Row],[Post_Date]],"aaaa-mm")</f>
        <v>2023-10</v>
      </c>
      <c r="D4502" s="1" t="s">
        <v>18</v>
      </c>
      <c r="E4502" s="1" t="s">
        <v>13</v>
      </c>
      <c r="F4502" s="1" t="s">
        <v>14</v>
      </c>
      <c r="G4502" s="1" t="s">
        <v>25</v>
      </c>
      <c r="H4502">
        <v>997524</v>
      </c>
      <c r="I4502">
        <v>304745</v>
      </c>
      <c r="J4502">
        <v>78986</v>
      </c>
      <c r="K4502">
        <v>38172</v>
      </c>
      <c r="L4502">
        <f>bbdd_Social_Media_Trends[[#This Row],[Likes]]+bbdd_Social_Media_Trends[[#This Row],[Shares]]+bbdd_Social_Media_Trends[[#This Row],[Comments]]</f>
        <v>421903</v>
      </c>
      <c r="M4502">
        <f>bbdd_Social_Media_Trends[[#This Row],[Interactions]]/bbdd_Social_Media_Trends[[#This Row],[Views]]</f>
        <v>0.42295022475649707</v>
      </c>
      <c r="N4502" s="1" t="s">
        <v>29</v>
      </c>
      <c r="O4502" s="4">
        <f t="shared" si="70"/>
        <v>0</v>
      </c>
    </row>
    <row r="4503" spans="1:15">
      <c r="A4503" s="1" t="s">
        <v>4543</v>
      </c>
      <c r="B4503" s="2">
        <v>45155</v>
      </c>
      <c r="C4503" s="13" t="str">
        <f>TEXT(bbdd_Social_Media_Trends[[#This Row],[Post_Date]],"aaaa-mm")</f>
        <v>2023-08</v>
      </c>
      <c r="D4503" s="1" t="s">
        <v>12</v>
      </c>
      <c r="E4503" s="1" t="s">
        <v>13</v>
      </c>
      <c r="F4503" s="1" t="s">
        <v>20</v>
      </c>
      <c r="G4503" s="1" t="s">
        <v>21</v>
      </c>
      <c r="H4503">
        <v>3123791</v>
      </c>
      <c r="I4503">
        <v>288683</v>
      </c>
      <c r="J4503">
        <v>39757</v>
      </c>
      <c r="K4503">
        <v>32872</v>
      </c>
      <c r="L4503">
        <f>bbdd_Social_Media_Trends[[#This Row],[Likes]]+bbdd_Social_Media_Trends[[#This Row],[Shares]]+bbdd_Social_Media_Trends[[#This Row],[Comments]]</f>
        <v>361312</v>
      </c>
      <c r="M4503">
        <f>bbdd_Social_Media_Trends[[#This Row],[Interactions]]/bbdd_Social_Media_Trends[[#This Row],[Views]]</f>
        <v>0.11566458831592767</v>
      </c>
      <c r="N4503" s="1" t="s">
        <v>22</v>
      </c>
      <c r="O4503" s="4">
        <f t="shared" si="70"/>
        <v>0</v>
      </c>
    </row>
    <row r="4504" spans="1:15">
      <c r="A4504" s="1" t="s">
        <v>4544</v>
      </c>
      <c r="B4504" s="2">
        <v>44912</v>
      </c>
      <c r="C4504" s="13" t="str">
        <f>TEXT(bbdd_Social_Media_Trends[[#This Row],[Post_Date]],"aaaa-mm")</f>
        <v>2022-12</v>
      </c>
      <c r="D4504" s="1" t="s">
        <v>18</v>
      </c>
      <c r="E4504" s="1" t="s">
        <v>31</v>
      </c>
      <c r="F4504" s="1" t="s">
        <v>47</v>
      </c>
      <c r="G4504" s="1" t="s">
        <v>50</v>
      </c>
      <c r="H4504">
        <v>399317</v>
      </c>
      <c r="I4504">
        <v>482528</v>
      </c>
      <c r="J4504">
        <v>46641</v>
      </c>
      <c r="K4504">
        <v>40719</v>
      </c>
      <c r="L4504">
        <f>bbdd_Social_Media_Trends[[#This Row],[Likes]]+bbdd_Social_Media_Trends[[#This Row],[Shares]]+bbdd_Social_Media_Trends[[#This Row],[Comments]]</f>
        <v>569888</v>
      </c>
      <c r="M4504">
        <f>bbdd_Social_Media_Trends[[#This Row],[Interactions]]/bbdd_Social_Media_Trends[[#This Row],[Views]]</f>
        <v>1.427156870356133</v>
      </c>
      <c r="N4504" s="1" t="s">
        <v>29</v>
      </c>
      <c r="O4504" s="4">
        <f t="shared" si="70"/>
        <v>0</v>
      </c>
    </row>
    <row r="4505" spans="1:15">
      <c r="A4505" s="1" t="s">
        <v>4545</v>
      </c>
      <c r="B4505" s="2">
        <v>44922</v>
      </c>
      <c r="C4505" s="13" t="str">
        <f>TEXT(bbdd_Social_Media_Trends[[#This Row],[Post_Date]],"aaaa-mm")</f>
        <v>2022-12</v>
      </c>
      <c r="D4505" s="1" t="s">
        <v>24</v>
      </c>
      <c r="E4505" s="1" t="s">
        <v>59</v>
      </c>
      <c r="F4505" s="1" t="s">
        <v>47</v>
      </c>
      <c r="G4505" s="1" t="s">
        <v>50</v>
      </c>
      <c r="H4505">
        <v>3681653</v>
      </c>
      <c r="I4505">
        <v>208934</v>
      </c>
      <c r="J4505">
        <v>36260</v>
      </c>
      <c r="K4505">
        <v>1360</v>
      </c>
      <c r="L4505">
        <f>bbdd_Social_Media_Trends[[#This Row],[Likes]]+bbdd_Social_Media_Trends[[#This Row],[Shares]]+bbdd_Social_Media_Trends[[#This Row],[Comments]]</f>
        <v>246554</v>
      </c>
      <c r="M4505">
        <f>bbdd_Social_Media_Trends[[#This Row],[Interactions]]/bbdd_Social_Media_Trends[[#This Row],[Views]]</f>
        <v>6.6968288429137671E-2</v>
      </c>
      <c r="N4505" s="1" t="s">
        <v>16</v>
      </c>
      <c r="O4505" s="4">
        <f t="shared" si="70"/>
        <v>0</v>
      </c>
    </row>
    <row r="4506" spans="1:15">
      <c r="A4506" s="1" t="s">
        <v>4546</v>
      </c>
      <c r="B4506" s="2">
        <v>44985</v>
      </c>
      <c r="C4506" s="13" t="str">
        <f>TEXT(bbdd_Social_Media_Trends[[#This Row],[Post_Date]],"aaaa-mm")</f>
        <v>2023-02</v>
      </c>
      <c r="D4506" s="1" t="s">
        <v>24</v>
      </c>
      <c r="E4506" s="1" t="s">
        <v>39</v>
      </c>
      <c r="F4506" s="1" t="s">
        <v>47</v>
      </c>
      <c r="G4506" s="1" t="s">
        <v>37</v>
      </c>
      <c r="H4506">
        <v>178505</v>
      </c>
      <c r="I4506">
        <v>74704</v>
      </c>
      <c r="J4506">
        <v>25139</v>
      </c>
      <c r="K4506">
        <v>27831</v>
      </c>
      <c r="L4506">
        <f>bbdd_Social_Media_Trends[[#This Row],[Likes]]+bbdd_Social_Media_Trends[[#This Row],[Shares]]+bbdd_Social_Media_Trends[[#This Row],[Comments]]</f>
        <v>127674</v>
      </c>
      <c r="M4506">
        <f>bbdd_Social_Media_Trends[[#This Row],[Interactions]]/bbdd_Social_Media_Trends[[#This Row],[Views]]</f>
        <v>0.71524046945463715</v>
      </c>
      <c r="N4506" s="1" t="s">
        <v>16</v>
      </c>
      <c r="O4506" s="4">
        <f t="shared" si="70"/>
        <v>0</v>
      </c>
    </row>
    <row r="4507" spans="1:15">
      <c r="A4507" s="1" t="s">
        <v>4547</v>
      </c>
      <c r="B4507" s="2">
        <v>44717</v>
      </c>
      <c r="C4507" s="13" t="str">
        <f>TEXT(bbdd_Social_Media_Trends[[#This Row],[Post_Date]],"aaaa-mm")</f>
        <v>2022-06</v>
      </c>
      <c r="D4507" s="1" t="s">
        <v>12</v>
      </c>
      <c r="E4507" s="1" t="s">
        <v>59</v>
      </c>
      <c r="F4507" s="1" t="s">
        <v>36</v>
      </c>
      <c r="G4507" s="1" t="s">
        <v>25</v>
      </c>
      <c r="H4507">
        <v>3950220</v>
      </c>
      <c r="I4507">
        <v>5327</v>
      </c>
      <c r="J4507">
        <v>35256</v>
      </c>
      <c r="K4507">
        <v>46251</v>
      </c>
      <c r="L4507">
        <f>bbdd_Social_Media_Trends[[#This Row],[Likes]]+bbdd_Social_Media_Trends[[#This Row],[Shares]]+bbdd_Social_Media_Trends[[#This Row],[Comments]]</f>
        <v>86834</v>
      </c>
      <c r="M4507">
        <f>bbdd_Social_Media_Trends[[#This Row],[Interactions]]/bbdd_Social_Media_Trends[[#This Row],[Views]]</f>
        <v>2.1982066821594745E-2</v>
      </c>
      <c r="N4507" s="1" t="s">
        <v>29</v>
      </c>
      <c r="O4507" s="4">
        <f t="shared" si="70"/>
        <v>0</v>
      </c>
    </row>
    <row r="4508" spans="1:15">
      <c r="A4508" s="1" t="s">
        <v>4548</v>
      </c>
      <c r="B4508" s="2">
        <v>44839</v>
      </c>
      <c r="C4508" s="13" t="str">
        <f>TEXT(bbdd_Social_Media_Trends[[#This Row],[Post_Date]],"aaaa-mm")</f>
        <v>2022-10</v>
      </c>
      <c r="D4508" s="1" t="s">
        <v>12</v>
      </c>
      <c r="E4508" s="1" t="s">
        <v>59</v>
      </c>
      <c r="F4508" s="1" t="s">
        <v>47</v>
      </c>
      <c r="G4508" s="1" t="s">
        <v>25</v>
      </c>
      <c r="H4508">
        <v>3625266</v>
      </c>
      <c r="I4508">
        <v>332545</v>
      </c>
      <c r="J4508">
        <v>67824</v>
      </c>
      <c r="K4508">
        <v>5870</v>
      </c>
      <c r="L4508">
        <f>bbdd_Social_Media_Trends[[#This Row],[Likes]]+bbdd_Social_Media_Trends[[#This Row],[Shares]]+bbdd_Social_Media_Trends[[#This Row],[Comments]]</f>
        <v>406239</v>
      </c>
      <c r="M4508">
        <f>bbdd_Social_Media_Trends[[#This Row],[Interactions]]/bbdd_Social_Media_Trends[[#This Row],[Views]]</f>
        <v>0.11205770831712762</v>
      </c>
      <c r="N4508" s="1" t="s">
        <v>29</v>
      </c>
      <c r="O4508" s="4">
        <f t="shared" si="70"/>
        <v>0</v>
      </c>
    </row>
    <row r="4509" spans="1:15">
      <c r="A4509" s="1" t="s">
        <v>4549</v>
      </c>
      <c r="B4509" s="2">
        <v>44778</v>
      </c>
      <c r="C4509" s="13" t="str">
        <f>TEXT(bbdd_Social_Media_Trends[[#This Row],[Post_Date]],"aaaa-mm")</f>
        <v>2022-08</v>
      </c>
      <c r="D4509" s="1" t="s">
        <v>12</v>
      </c>
      <c r="E4509" s="1" t="s">
        <v>59</v>
      </c>
      <c r="F4509" s="1" t="s">
        <v>20</v>
      </c>
      <c r="G4509" s="1" t="s">
        <v>37</v>
      </c>
      <c r="H4509">
        <v>42728</v>
      </c>
      <c r="I4509">
        <v>3266</v>
      </c>
      <c r="J4509">
        <v>25861</v>
      </c>
      <c r="K4509">
        <v>33547</v>
      </c>
      <c r="L4509">
        <f>bbdd_Social_Media_Trends[[#This Row],[Likes]]+bbdd_Social_Media_Trends[[#This Row],[Shares]]+bbdd_Social_Media_Trends[[#This Row],[Comments]]</f>
        <v>62674</v>
      </c>
      <c r="M4509">
        <f>bbdd_Social_Media_Trends[[#This Row],[Interactions]]/bbdd_Social_Media_Trends[[#This Row],[Views]]</f>
        <v>1.466813330836922</v>
      </c>
      <c r="N4509" s="1" t="s">
        <v>22</v>
      </c>
      <c r="O4509" s="4">
        <f t="shared" si="70"/>
        <v>0</v>
      </c>
    </row>
    <row r="4510" spans="1:15">
      <c r="A4510" s="1" t="s">
        <v>4550</v>
      </c>
      <c r="B4510" s="2">
        <v>44972</v>
      </c>
      <c r="C4510" s="13" t="str">
        <f>TEXT(bbdd_Social_Media_Trends[[#This Row],[Post_Date]],"aaaa-mm")</f>
        <v>2023-02</v>
      </c>
      <c r="D4510" s="1" t="s">
        <v>18</v>
      </c>
      <c r="E4510" s="1" t="s">
        <v>52</v>
      </c>
      <c r="F4510" s="1" t="s">
        <v>47</v>
      </c>
      <c r="G4510" s="1" t="s">
        <v>60</v>
      </c>
      <c r="H4510">
        <v>959411</v>
      </c>
      <c r="I4510">
        <v>133168</v>
      </c>
      <c r="J4510">
        <v>45872</v>
      </c>
      <c r="K4510">
        <v>14351</v>
      </c>
      <c r="L4510">
        <f>bbdd_Social_Media_Trends[[#This Row],[Likes]]+bbdd_Social_Media_Trends[[#This Row],[Shares]]+bbdd_Social_Media_Trends[[#This Row],[Comments]]</f>
        <v>193391</v>
      </c>
      <c r="M4510">
        <f>bbdd_Social_Media_Trends[[#This Row],[Interactions]]/bbdd_Social_Media_Trends[[#This Row],[Views]]</f>
        <v>0.20157263154164379</v>
      </c>
      <c r="N4510" s="1" t="s">
        <v>22</v>
      </c>
      <c r="O4510" s="4">
        <f t="shared" si="70"/>
        <v>0</v>
      </c>
    </row>
    <row r="4511" spans="1:15">
      <c r="A4511" s="1" t="s">
        <v>4551</v>
      </c>
      <c r="B4511" s="2">
        <v>45123</v>
      </c>
      <c r="C4511" s="13" t="str">
        <f>TEXT(bbdd_Social_Media_Trends[[#This Row],[Post_Date]],"aaaa-mm")</f>
        <v>2023-07</v>
      </c>
      <c r="D4511" s="1" t="s">
        <v>27</v>
      </c>
      <c r="E4511" s="1" t="s">
        <v>19</v>
      </c>
      <c r="F4511" s="1" t="s">
        <v>14</v>
      </c>
      <c r="G4511" s="1" t="s">
        <v>21</v>
      </c>
      <c r="H4511">
        <v>1335449</v>
      </c>
      <c r="I4511">
        <v>145891</v>
      </c>
      <c r="J4511">
        <v>14293</v>
      </c>
      <c r="K4511">
        <v>37944</v>
      </c>
      <c r="L4511">
        <f>bbdd_Social_Media_Trends[[#This Row],[Likes]]+bbdd_Social_Media_Trends[[#This Row],[Shares]]+bbdd_Social_Media_Trends[[#This Row],[Comments]]</f>
        <v>198128</v>
      </c>
      <c r="M4511">
        <f>bbdd_Social_Media_Trends[[#This Row],[Interactions]]/bbdd_Social_Media_Trends[[#This Row],[Views]]</f>
        <v>0.148360588835665</v>
      </c>
      <c r="N4511" s="1" t="s">
        <v>16</v>
      </c>
      <c r="O4511" s="4">
        <f t="shared" si="70"/>
        <v>0</v>
      </c>
    </row>
    <row r="4512" spans="1:15">
      <c r="A4512" s="1" t="s">
        <v>4552</v>
      </c>
      <c r="B4512" s="2">
        <v>44568</v>
      </c>
      <c r="C4512" s="13" t="str">
        <f>TEXT(bbdd_Social_Media_Trends[[#This Row],[Post_Date]],"aaaa-mm")</f>
        <v>2022-01</v>
      </c>
      <c r="D4512" s="1" t="s">
        <v>27</v>
      </c>
      <c r="E4512" s="1" t="s">
        <v>13</v>
      </c>
      <c r="F4512" s="1" t="s">
        <v>14</v>
      </c>
      <c r="G4512" s="1" t="s">
        <v>44</v>
      </c>
      <c r="H4512">
        <v>2236066</v>
      </c>
      <c r="I4512">
        <v>192860</v>
      </c>
      <c r="J4512">
        <v>82823</v>
      </c>
      <c r="K4512">
        <v>1338</v>
      </c>
      <c r="L4512">
        <f>bbdd_Social_Media_Trends[[#This Row],[Likes]]+bbdd_Social_Media_Trends[[#This Row],[Shares]]+bbdd_Social_Media_Trends[[#This Row],[Comments]]</f>
        <v>277021</v>
      </c>
      <c r="M4512">
        <f>bbdd_Social_Media_Trends[[#This Row],[Interactions]]/bbdd_Social_Media_Trends[[#This Row],[Views]]</f>
        <v>0.12388766700088459</v>
      </c>
      <c r="N4512" s="1" t="s">
        <v>29</v>
      </c>
      <c r="O4512" s="4">
        <f t="shared" si="70"/>
        <v>0</v>
      </c>
    </row>
    <row r="4513" spans="1:15">
      <c r="A4513" s="1" t="s">
        <v>4553</v>
      </c>
      <c r="B4513" s="2">
        <v>44856</v>
      </c>
      <c r="C4513" s="13" t="str">
        <f>TEXT(bbdd_Social_Media_Trends[[#This Row],[Post_Date]],"aaaa-mm")</f>
        <v>2022-10</v>
      </c>
      <c r="D4513" s="1" t="s">
        <v>18</v>
      </c>
      <c r="E4513" s="1" t="s">
        <v>19</v>
      </c>
      <c r="F4513" s="1" t="s">
        <v>14</v>
      </c>
      <c r="G4513" s="1" t="s">
        <v>25</v>
      </c>
      <c r="H4513">
        <v>1148460</v>
      </c>
      <c r="I4513">
        <v>443609</v>
      </c>
      <c r="J4513">
        <v>15746</v>
      </c>
      <c r="K4513">
        <v>17351</v>
      </c>
      <c r="L4513">
        <f>bbdd_Social_Media_Trends[[#This Row],[Likes]]+bbdd_Social_Media_Trends[[#This Row],[Shares]]+bbdd_Social_Media_Trends[[#This Row],[Comments]]</f>
        <v>476706</v>
      </c>
      <c r="M4513">
        <f>bbdd_Social_Media_Trends[[#This Row],[Interactions]]/bbdd_Social_Media_Trends[[#This Row],[Views]]</f>
        <v>0.4150828065409331</v>
      </c>
      <c r="N4513" s="1" t="s">
        <v>22</v>
      </c>
      <c r="O4513" s="4">
        <f t="shared" si="70"/>
        <v>0</v>
      </c>
    </row>
    <row r="4514" spans="1:15">
      <c r="A4514" s="1" t="s">
        <v>4554</v>
      </c>
      <c r="B4514" s="2">
        <v>45070</v>
      </c>
      <c r="C4514" s="13" t="str">
        <f>TEXT(bbdd_Social_Media_Trends[[#This Row],[Post_Date]],"aaaa-mm")</f>
        <v>2023-05</v>
      </c>
      <c r="D4514" s="1" t="s">
        <v>27</v>
      </c>
      <c r="E4514" s="1" t="s">
        <v>35</v>
      </c>
      <c r="F4514" s="1" t="s">
        <v>20</v>
      </c>
      <c r="G4514" s="1" t="s">
        <v>21</v>
      </c>
      <c r="H4514">
        <v>2049729</v>
      </c>
      <c r="I4514">
        <v>346628</v>
      </c>
      <c r="J4514">
        <v>61047</v>
      </c>
      <c r="K4514">
        <v>40956</v>
      </c>
      <c r="L4514">
        <f>bbdd_Social_Media_Trends[[#This Row],[Likes]]+bbdd_Social_Media_Trends[[#This Row],[Shares]]+bbdd_Social_Media_Trends[[#This Row],[Comments]]</f>
        <v>448631</v>
      </c>
      <c r="M4514">
        <f>bbdd_Social_Media_Trends[[#This Row],[Interactions]]/bbdd_Social_Media_Trends[[#This Row],[Views]]</f>
        <v>0.21887332422969086</v>
      </c>
      <c r="N4514" s="1" t="s">
        <v>22</v>
      </c>
      <c r="O4514" s="4">
        <f t="shared" si="70"/>
        <v>0</v>
      </c>
    </row>
    <row r="4515" spans="1:15">
      <c r="A4515" s="1" t="s">
        <v>4555</v>
      </c>
      <c r="B4515" s="2">
        <v>44910</v>
      </c>
      <c r="C4515" s="13" t="str">
        <f>TEXT(bbdd_Social_Media_Trends[[#This Row],[Post_Date]],"aaaa-mm")</f>
        <v>2022-12</v>
      </c>
      <c r="D4515" s="1" t="s">
        <v>24</v>
      </c>
      <c r="E4515" s="1" t="s">
        <v>39</v>
      </c>
      <c r="F4515" s="1" t="s">
        <v>47</v>
      </c>
      <c r="G4515" s="1" t="s">
        <v>50</v>
      </c>
      <c r="H4515">
        <v>1139637</v>
      </c>
      <c r="I4515">
        <v>354344</v>
      </c>
      <c r="J4515">
        <v>53748</v>
      </c>
      <c r="K4515">
        <v>37406</v>
      </c>
      <c r="L4515">
        <f>bbdd_Social_Media_Trends[[#This Row],[Likes]]+bbdd_Social_Media_Trends[[#This Row],[Shares]]+bbdd_Social_Media_Trends[[#This Row],[Comments]]</f>
        <v>445498</v>
      </c>
      <c r="M4515">
        <f>bbdd_Social_Media_Trends[[#This Row],[Interactions]]/bbdd_Social_Media_Trends[[#This Row],[Views]]</f>
        <v>0.39091219397053623</v>
      </c>
      <c r="N4515" s="1" t="s">
        <v>29</v>
      </c>
      <c r="O4515" s="4">
        <f t="shared" si="70"/>
        <v>0</v>
      </c>
    </row>
    <row r="4516" spans="1:15">
      <c r="A4516" s="1" t="s">
        <v>4556</v>
      </c>
      <c r="B4516" s="2">
        <v>45126</v>
      </c>
      <c r="C4516" s="13" t="str">
        <f>TEXT(bbdd_Social_Media_Trends[[#This Row],[Post_Date]],"aaaa-mm")</f>
        <v>2023-07</v>
      </c>
      <c r="D4516" s="1" t="s">
        <v>24</v>
      </c>
      <c r="E4516" s="1" t="s">
        <v>19</v>
      </c>
      <c r="F4516" s="1" t="s">
        <v>41</v>
      </c>
      <c r="G4516" s="1" t="s">
        <v>50</v>
      </c>
      <c r="H4516">
        <v>4925732</v>
      </c>
      <c r="I4516">
        <v>377998</v>
      </c>
      <c r="J4516">
        <v>36961</v>
      </c>
      <c r="K4516">
        <v>40392</v>
      </c>
      <c r="L4516">
        <f>bbdd_Social_Media_Trends[[#This Row],[Likes]]+bbdd_Social_Media_Trends[[#This Row],[Shares]]+bbdd_Social_Media_Trends[[#This Row],[Comments]]</f>
        <v>455351</v>
      </c>
      <c r="M4516">
        <f>bbdd_Social_Media_Trends[[#This Row],[Interactions]]/bbdd_Social_Media_Trends[[#This Row],[Views]]</f>
        <v>9.244331603911865E-2</v>
      </c>
      <c r="N4516" s="1" t="s">
        <v>29</v>
      </c>
      <c r="O4516" s="4">
        <f t="shared" si="70"/>
        <v>0</v>
      </c>
    </row>
    <row r="4517" spans="1:15">
      <c r="A4517" s="1" t="s">
        <v>4557</v>
      </c>
      <c r="B4517" s="2">
        <v>44933</v>
      </c>
      <c r="C4517" s="13" t="str">
        <f>TEXT(bbdd_Social_Media_Trends[[#This Row],[Post_Date]],"aaaa-mm")</f>
        <v>2023-01</v>
      </c>
      <c r="D4517" s="1" t="s">
        <v>24</v>
      </c>
      <c r="E4517" s="1" t="s">
        <v>31</v>
      </c>
      <c r="F4517" s="1" t="s">
        <v>36</v>
      </c>
      <c r="G4517" s="1" t="s">
        <v>15</v>
      </c>
      <c r="H4517">
        <v>2756350</v>
      </c>
      <c r="I4517">
        <v>157829</v>
      </c>
      <c r="J4517">
        <v>59099</v>
      </c>
      <c r="K4517">
        <v>33878</v>
      </c>
      <c r="L4517">
        <f>bbdd_Social_Media_Trends[[#This Row],[Likes]]+bbdd_Social_Media_Trends[[#This Row],[Shares]]+bbdd_Social_Media_Trends[[#This Row],[Comments]]</f>
        <v>250806</v>
      </c>
      <c r="M4517">
        <f>bbdd_Social_Media_Trends[[#This Row],[Interactions]]/bbdd_Social_Media_Trends[[#This Row],[Views]]</f>
        <v>9.0992072849964634E-2</v>
      </c>
      <c r="N4517" s="1" t="s">
        <v>29</v>
      </c>
      <c r="O4517" s="4">
        <f t="shared" si="70"/>
        <v>0</v>
      </c>
    </row>
    <row r="4518" spans="1:15">
      <c r="A4518" s="1" t="s">
        <v>4558</v>
      </c>
      <c r="B4518" s="2">
        <v>45177</v>
      </c>
      <c r="C4518" s="13" t="str">
        <f>TEXT(bbdd_Social_Media_Trends[[#This Row],[Post_Date]],"aaaa-mm")</f>
        <v>2023-09</v>
      </c>
      <c r="D4518" s="1" t="s">
        <v>18</v>
      </c>
      <c r="E4518" s="1" t="s">
        <v>19</v>
      </c>
      <c r="F4518" s="1" t="s">
        <v>32</v>
      </c>
      <c r="G4518" s="1" t="s">
        <v>44</v>
      </c>
      <c r="H4518">
        <v>1102834</v>
      </c>
      <c r="I4518">
        <v>10831</v>
      </c>
      <c r="J4518">
        <v>8436</v>
      </c>
      <c r="K4518">
        <v>16461</v>
      </c>
      <c r="L4518">
        <f>bbdd_Social_Media_Trends[[#This Row],[Likes]]+bbdd_Social_Media_Trends[[#This Row],[Shares]]+bbdd_Social_Media_Trends[[#This Row],[Comments]]</f>
        <v>35728</v>
      </c>
      <c r="M4518">
        <f>bbdd_Social_Media_Trends[[#This Row],[Interactions]]/bbdd_Social_Media_Trends[[#This Row],[Views]]</f>
        <v>3.239653474593638E-2</v>
      </c>
      <c r="N4518" s="1" t="s">
        <v>22</v>
      </c>
      <c r="O4518" s="4">
        <f t="shared" si="70"/>
        <v>0</v>
      </c>
    </row>
    <row r="4519" spans="1:15">
      <c r="A4519" s="1" t="s">
        <v>4559</v>
      </c>
      <c r="B4519" s="2">
        <v>45223</v>
      </c>
      <c r="C4519" s="13" t="str">
        <f>TEXT(bbdd_Social_Media_Trends[[#This Row],[Post_Date]],"aaaa-mm")</f>
        <v>2023-10</v>
      </c>
      <c r="D4519" s="1" t="s">
        <v>27</v>
      </c>
      <c r="E4519" s="1" t="s">
        <v>59</v>
      </c>
      <c r="F4519" s="1" t="s">
        <v>14</v>
      </c>
      <c r="G4519" s="1" t="s">
        <v>21</v>
      </c>
      <c r="H4519">
        <v>2760244</v>
      </c>
      <c r="I4519">
        <v>179236</v>
      </c>
      <c r="J4519">
        <v>69819</v>
      </c>
      <c r="K4519">
        <v>8842</v>
      </c>
      <c r="L4519">
        <f>bbdd_Social_Media_Trends[[#This Row],[Likes]]+bbdd_Social_Media_Trends[[#This Row],[Shares]]+bbdd_Social_Media_Trends[[#This Row],[Comments]]</f>
        <v>257897</v>
      </c>
      <c r="M4519">
        <f>bbdd_Social_Media_Trends[[#This Row],[Interactions]]/bbdd_Social_Media_Trends[[#This Row],[Views]]</f>
        <v>9.3432682038254583E-2</v>
      </c>
      <c r="N4519" s="1" t="s">
        <v>22</v>
      </c>
      <c r="O4519" s="4">
        <f t="shared" si="70"/>
        <v>0</v>
      </c>
    </row>
    <row r="4520" spans="1:15">
      <c r="A4520" s="1" t="s">
        <v>4560</v>
      </c>
      <c r="B4520" s="2">
        <v>45068</v>
      </c>
      <c r="C4520" s="13" t="str">
        <f>TEXT(bbdd_Social_Media_Trends[[#This Row],[Post_Date]],"aaaa-mm")</f>
        <v>2023-05</v>
      </c>
      <c r="D4520" s="1" t="s">
        <v>12</v>
      </c>
      <c r="E4520" s="1" t="s">
        <v>19</v>
      </c>
      <c r="F4520" s="1" t="s">
        <v>41</v>
      </c>
      <c r="G4520" s="1" t="s">
        <v>25</v>
      </c>
      <c r="H4520">
        <v>3583260</v>
      </c>
      <c r="I4520">
        <v>326669</v>
      </c>
      <c r="J4520">
        <v>20618</v>
      </c>
      <c r="K4520">
        <v>15318</v>
      </c>
      <c r="L4520">
        <f>bbdd_Social_Media_Trends[[#This Row],[Likes]]+bbdd_Social_Media_Trends[[#This Row],[Shares]]+bbdd_Social_Media_Trends[[#This Row],[Comments]]</f>
        <v>362605</v>
      </c>
      <c r="M4520">
        <f>bbdd_Social_Media_Trends[[#This Row],[Interactions]]/bbdd_Social_Media_Trends[[#This Row],[Views]]</f>
        <v>0.1011941639735883</v>
      </c>
      <c r="N4520" s="1" t="s">
        <v>22</v>
      </c>
      <c r="O4520" s="4">
        <f t="shared" si="70"/>
        <v>0</v>
      </c>
    </row>
    <row r="4521" spans="1:15">
      <c r="A4521" s="1" t="s">
        <v>4561</v>
      </c>
      <c r="B4521" s="2">
        <v>45164</v>
      </c>
      <c r="C4521" s="13" t="str">
        <f>TEXT(bbdd_Social_Media_Trends[[#This Row],[Post_Date]],"aaaa-mm")</f>
        <v>2023-08</v>
      </c>
      <c r="D4521" s="1" t="s">
        <v>24</v>
      </c>
      <c r="E4521" s="1" t="s">
        <v>31</v>
      </c>
      <c r="F4521" s="1" t="s">
        <v>47</v>
      </c>
      <c r="G4521" s="1" t="s">
        <v>44</v>
      </c>
      <c r="H4521">
        <v>1251963</v>
      </c>
      <c r="I4521">
        <v>462124</v>
      </c>
      <c r="J4521">
        <v>67230</v>
      </c>
      <c r="K4521">
        <v>1039</v>
      </c>
      <c r="L4521">
        <f>bbdd_Social_Media_Trends[[#This Row],[Likes]]+bbdd_Social_Media_Trends[[#This Row],[Shares]]+bbdd_Social_Media_Trends[[#This Row],[Comments]]</f>
        <v>530393</v>
      </c>
      <c r="M4521">
        <f>bbdd_Social_Media_Trends[[#This Row],[Interactions]]/bbdd_Social_Media_Trends[[#This Row],[Views]]</f>
        <v>0.4236491014510812</v>
      </c>
      <c r="N4521" s="1" t="s">
        <v>29</v>
      </c>
      <c r="O4521" s="4">
        <f t="shared" si="70"/>
        <v>0</v>
      </c>
    </row>
    <row r="4522" spans="1:15">
      <c r="A4522" s="1" t="s">
        <v>4562</v>
      </c>
      <c r="B4522" s="2">
        <v>44739</v>
      </c>
      <c r="C4522" s="13" t="str">
        <f>TEXT(bbdd_Social_Media_Trends[[#This Row],[Post_Date]],"aaaa-mm")</f>
        <v>2022-06</v>
      </c>
      <c r="D4522" s="1" t="s">
        <v>24</v>
      </c>
      <c r="E4522" s="1" t="s">
        <v>19</v>
      </c>
      <c r="F4522" s="1" t="s">
        <v>32</v>
      </c>
      <c r="G4522" s="1" t="s">
        <v>60</v>
      </c>
      <c r="H4522">
        <v>112559</v>
      </c>
      <c r="I4522">
        <v>484941</v>
      </c>
      <c r="J4522">
        <v>20456</v>
      </c>
      <c r="K4522">
        <v>26030</v>
      </c>
      <c r="L4522">
        <f>bbdd_Social_Media_Trends[[#This Row],[Likes]]+bbdd_Social_Media_Trends[[#This Row],[Shares]]+bbdd_Social_Media_Trends[[#This Row],[Comments]]</f>
        <v>531427</v>
      </c>
      <c r="M4522">
        <f>bbdd_Social_Media_Trends[[#This Row],[Interactions]]/bbdd_Social_Media_Trends[[#This Row],[Views]]</f>
        <v>4.7213194857807901</v>
      </c>
      <c r="N4522" s="1" t="s">
        <v>22</v>
      </c>
      <c r="O4522" s="4">
        <f t="shared" si="70"/>
        <v>0</v>
      </c>
    </row>
    <row r="4523" spans="1:15">
      <c r="A4523" s="1" t="s">
        <v>4563</v>
      </c>
      <c r="B4523" s="2">
        <v>45024</v>
      </c>
      <c r="C4523" s="13" t="str">
        <f>TEXT(bbdd_Social_Media_Trends[[#This Row],[Post_Date]],"aaaa-mm")</f>
        <v>2023-04</v>
      </c>
      <c r="D4523" s="1" t="s">
        <v>27</v>
      </c>
      <c r="E4523" s="1" t="s">
        <v>35</v>
      </c>
      <c r="F4523" s="1" t="s">
        <v>47</v>
      </c>
      <c r="G4523" s="1" t="s">
        <v>60</v>
      </c>
      <c r="H4523">
        <v>4810035</v>
      </c>
      <c r="I4523">
        <v>156420</v>
      </c>
      <c r="J4523">
        <v>24420</v>
      </c>
      <c r="K4523">
        <v>44367</v>
      </c>
      <c r="L4523">
        <f>bbdd_Social_Media_Trends[[#This Row],[Likes]]+bbdd_Social_Media_Trends[[#This Row],[Shares]]+bbdd_Social_Media_Trends[[#This Row],[Comments]]</f>
        <v>225207</v>
      </c>
      <c r="M4523">
        <f>bbdd_Social_Media_Trends[[#This Row],[Interactions]]/bbdd_Social_Media_Trends[[#This Row],[Views]]</f>
        <v>4.682024143275465E-2</v>
      </c>
      <c r="N4523" s="1" t="s">
        <v>29</v>
      </c>
      <c r="O4523" s="4">
        <f t="shared" si="70"/>
        <v>0</v>
      </c>
    </row>
    <row r="4524" spans="1:15">
      <c r="A4524" s="1" t="s">
        <v>4564</v>
      </c>
      <c r="B4524" s="2">
        <v>44766</v>
      </c>
      <c r="C4524" s="13" t="str">
        <f>TEXT(bbdd_Social_Media_Trends[[#This Row],[Post_Date]],"aaaa-mm")</f>
        <v>2022-07</v>
      </c>
      <c r="D4524" s="1" t="s">
        <v>24</v>
      </c>
      <c r="E4524" s="1" t="s">
        <v>52</v>
      </c>
      <c r="F4524" s="1" t="s">
        <v>14</v>
      </c>
      <c r="G4524" s="1" t="s">
        <v>37</v>
      </c>
      <c r="H4524">
        <v>3629617</v>
      </c>
      <c r="I4524">
        <v>180754</v>
      </c>
      <c r="J4524">
        <v>9532</v>
      </c>
      <c r="K4524">
        <v>6313</v>
      </c>
      <c r="L4524">
        <f>bbdd_Social_Media_Trends[[#This Row],[Likes]]+bbdd_Social_Media_Trends[[#This Row],[Shares]]+bbdd_Social_Media_Trends[[#This Row],[Comments]]</f>
        <v>196599</v>
      </c>
      <c r="M4524">
        <f>bbdd_Social_Media_Trends[[#This Row],[Interactions]]/bbdd_Social_Media_Trends[[#This Row],[Views]]</f>
        <v>5.416521908509906E-2</v>
      </c>
      <c r="N4524" s="1" t="s">
        <v>16</v>
      </c>
      <c r="O4524" s="4">
        <f t="shared" si="70"/>
        <v>0</v>
      </c>
    </row>
    <row r="4525" spans="1:15">
      <c r="A4525" s="1" t="s">
        <v>4565</v>
      </c>
      <c r="B4525" s="2">
        <v>44971</v>
      </c>
      <c r="C4525" s="13" t="str">
        <f>TEXT(bbdd_Social_Media_Trends[[#This Row],[Post_Date]],"aaaa-mm")</f>
        <v>2023-02</v>
      </c>
      <c r="D4525" s="1" t="s">
        <v>12</v>
      </c>
      <c r="E4525" s="1" t="s">
        <v>57</v>
      </c>
      <c r="F4525" s="1" t="s">
        <v>14</v>
      </c>
      <c r="G4525" s="1" t="s">
        <v>60</v>
      </c>
      <c r="H4525">
        <v>732664</v>
      </c>
      <c r="I4525">
        <v>298982</v>
      </c>
      <c r="J4525">
        <v>59897</v>
      </c>
      <c r="K4525">
        <v>20996</v>
      </c>
      <c r="L4525">
        <f>bbdd_Social_Media_Trends[[#This Row],[Likes]]+bbdd_Social_Media_Trends[[#This Row],[Shares]]+bbdd_Social_Media_Trends[[#This Row],[Comments]]</f>
        <v>379875</v>
      </c>
      <c r="M4525">
        <f>bbdd_Social_Media_Trends[[#This Row],[Interactions]]/bbdd_Social_Media_Trends[[#This Row],[Views]]</f>
        <v>0.5184845986700588</v>
      </c>
      <c r="N4525" s="1" t="s">
        <v>22</v>
      </c>
      <c r="O4525" s="4">
        <f t="shared" si="70"/>
        <v>0</v>
      </c>
    </row>
    <row r="4526" spans="1:15">
      <c r="A4526" s="1" t="s">
        <v>4566</v>
      </c>
      <c r="B4526" s="2">
        <v>44921</v>
      </c>
      <c r="C4526" s="13" t="str">
        <f>TEXT(bbdd_Social_Media_Trends[[#This Row],[Post_Date]],"aaaa-mm")</f>
        <v>2022-12</v>
      </c>
      <c r="D4526" s="1" t="s">
        <v>27</v>
      </c>
      <c r="E4526" s="1" t="s">
        <v>39</v>
      </c>
      <c r="F4526" s="1" t="s">
        <v>20</v>
      </c>
      <c r="G4526" s="1" t="s">
        <v>37</v>
      </c>
      <c r="H4526">
        <v>4618258</v>
      </c>
      <c r="I4526">
        <v>336390</v>
      </c>
      <c r="J4526">
        <v>38124</v>
      </c>
      <c r="K4526">
        <v>1639</v>
      </c>
      <c r="L4526">
        <f>bbdd_Social_Media_Trends[[#This Row],[Likes]]+bbdd_Social_Media_Trends[[#This Row],[Shares]]+bbdd_Social_Media_Trends[[#This Row],[Comments]]</f>
        <v>376153</v>
      </c>
      <c r="M4526">
        <f>bbdd_Social_Media_Trends[[#This Row],[Interactions]]/bbdd_Social_Media_Trends[[#This Row],[Views]]</f>
        <v>8.1449109166270059E-2</v>
      </c>
      <c r="N4526" s="1" t="s">
        <v>16</v>
      </c>
      <c r="O4526" s="4">
        <f t="shared" si="70"/>
        <v>0</v>
      </c>
    </row>
    <row r="4527" spans="1:15">
      <c r="A4527" s="1" t="s">
        <v>4567</v>
      </c>
      <c r="B4527" s="2">
        <v>44886</v>
      </c>
      <c r="C4527" s="13" t="str">
        <f>TEXT(bbdd_Social_Media_Trends[[#This Row],[Post_Date]],"aaaa-mm")</f>
        <v>2022-11</v>
      </c>
      <c r="D4527" s="1" t="s">
        <v>24</v>
      </c>
      <c r="E4527" s="1" t="s">
        <v>31</v>
      </c>
      <c r="F4527" s="1" t="s">
        <v>32</v>
      </c>
      <c r="G4527" s="1" t="s">
        <v>21</v>
      </c>
      <c r="H4527">
        <v>1418279</v>
      </c>
      <c r="I4527">
        <v>211899</v>
      </c>
      <c r="J4527">
        <v>96255</v>
      </c>
      <c r="K4527">
        <v>2567</v>
      </c>
      <c r="L4527">
        <f>bbdd_Social_Media_Trends[[#This Row],[Likes]]+bbdd_Social_Media_Trends[[#This Row],[Shares]]+bbdd_Social_Media_Trends[[#This Row],[Comments]]</f>
        <v>310721</v>
      </c>
      <c r="M4527">
        <f>bbdd_Social_Media_Trends[[#This Row],[Interactions]]/bbdd_Social_Media_Trends[[#This Row],[Views]]</f>
        <v>0.21908312821384227</v>
      </c>
      <c r="N4527" s="1" t="s">
        <v>29</v>
      </c>
      <c r="O4527" s="4">
        <f t="shared" si="70"/>
        <v>0</v>
      </c>
    </row>
    <row r="4528" spans="1:15">
      <c r="A4528" s="1" t="s">
        <v>4568</v>
      </c>
      <c r="B4528" s="2">
        <v>45091</v>
      </c>
      <c r="C4528" s="13" t="str">
        <f>TEXT(bbdd_Social_Media_Trends[[#This Row],[Post_Date]],"aaaa-mm")</f>
        <v>2023-06</v>
      </c>
      <c r="D4528" s="1" t="s">
        <v>27</v>
      </c>
      <c r="E4528" s="1" t="s">
        <v>19</v>
      </c>
      <c r="F4528" s="1" t="s">
        <v>47</v>
      </c>
      <c r="G4528" s="1" t="s">
        <v>44</v>
      </c>
      <c r="H4528">
        <v>1715615</v>
      </c>
      <c r="I4528">
        <v>398432</v>
      </c>
      <c r="J4528">
        <v>42356</v>
      </c>
      <c r="K4528">
        <v>12514</v>
      </c>
      <c r="L4528">
        <f>bbdd_Social_Media_Trends[[#This Row],[Likes]]+bbdd_Social_Media_Trends[[#This Row],[Shares]]+bbdd_Social_Media_Trends[[#This Row],[Comments]]</f>
        <v>453302</v>
      </c>
      <c r="M4528">
        <f>bbdd_Social_Media_Trends[[#This Row],[Interactions]]/bbdd_Social_Media_Trends[[#This Row],[Views]]</f>
        <v>0.26422128507852871</v>
      </c>
      <c r="N4528" s="1" t="s">
        <v>29</v>
      </c>
      <c r="O4528" s="4">
        <f t="shared" si="70"/>
        <v>0</v>
      </c>
    </row>
    <row r="4529" spans="1:15">
      <c r="A4529" s="1" t="s">
        <v>4569</v>
      </c>
      <c r="B4529" s="2">
        <v>44814</v>
      </c>
      <c r="C4529" s="13" t="str">
        <f>TEXT(bbdd_Social_Media_Trends[[#This Row],[Post_Date]],"aaaa-mm")</f>
        <v>2022-09</v>
      </c>
      <c r="D4529" s="1" t="s">
        <v>24</v>
      </c>
      <c r="E4529" s="1" t="s">
        <v>19</v>
      </c>
      <c r="F4529" s="1" t="s">
        <v>14</v>
      </c>
      <c r="G4529" s="1" t="s">
        <v>21</v>
      </c>
      <c r="H4529">
        <v>2000324</v>
      </c>
      <c r="I4529">
        <v>91564</v>
      </c>
      <c r="J4529">
        <v>66074</v>
      </c>
      <c r="K4529">
        <v>21963</v>
      </c>
      <c r="L4529">
        <f>bbdd_Social_Media_Trends[[#This Row],[Likes]]+bbdd_Social_Media_Trends[[#This Row],[Shares]]+bbdd_Social_Media_Trends[[#This Row],[Comments]]</f>
        <v>179601</v>
      </c>
      <c r="M4529">
        <f>bbdd_Social_Media_Trends[[#This Row],[Interactions]]/bbdd_Social_Media_Trends[[#This Row],[Views]]</f>
        <v>8.9785954675342589E-2</v>
      </c>
      <c r="N4529" s="1" t="s">
        <v>22</v>
      </c>
      <c r="O4529" s="4">
        <f t="shared" si="70"/>
        <v>0</v>
      </c>
    </row>
    <row r="4530" spans="1:15">
      <c r="A4530" s="1" t="s">
        <v>4570</v>
      </c>
      <c r="B4530" s="2">
        <v>44884</v>
      </c>
      <c r="C4530" s="13" t="str">
        <f>TEXT(bbdd_Social_Media_Trends[[#This Row],[Post_Date]],"aaaa-mm")</f>
        <v>2022-11</v>
      </c>
      <c r="D4530" s="1" t="s">
        <v>12</v>
      </c>
      <c r="E4530" s="1" t="s">
        <v>31</v>
      </c>
      <c r="F4530" s="1" t="s">
        <v>20</v>
      </c>
      <c r="G4530" s="1" t="s">
        <v>50</v>
      </c>
      <c r="H4530">
        <v>2787078</v>
      </c>
      <c r="I4530">
        <v>211378</v>
      </c>
      <c r="J4530">
        <v>66396</v>
      </c>
      <c r="K4530">
        <v>30882</v>
      </c>
      <c r="L4530">
        <f>bbdd_Social_Media_Trends[[#This Row],[Likes]]+bbdd_Social_Media_Trends[[#This Row],[Shares]]+bbdd_Social_Media_Trends[[#This Row],[Comments]]</f>
        <v>308656</v>
      </c>
      <c r="M4530">
        <f>bbdd_Social_Media_Trends[[#This Row],[Interactions]]/bbdd_Social_Media_Trends[[#This Row],[Views]]</f>
        <v>0.11074537562278487</v>
      </c>
      <c r="N4530" s="1" t="s">
        <v>16</v>
      </c>
      <c r="O4530" s="4">
        <f t="shared" si="70"/>
        <v>0</v>
      </c>
    </row>
    <row r="4531" spans="1:15">
      <c r="A4531" s="1" t="s">
        <v>4571</v>
      </c>
      <c r="B4531" s="2">
        <v>45004</v>
      </c>
      <c r="C4531" s="13" t="str">
        <f>TEXT(bbdd_Social_Media_Trends[[#This Row],[Post_Date]],"aaaa-mm")</f>
        <v>2023-03</v>
      </c>
      <c r="D4531" s="1" t="s">
        <v>27</v>
      </c>
      <c r="E4531" s="1" t="s">
        <v>46</v>
      </c>
      <c r="F4531" s="1" t="s">
        <v>32</v>
      </c>
      <c r="G4531" s="1" t="s">
        <v>21</v>
      </c>
      <c r="H4531">
        <v>2398278</v>
      </c>
      <c r="I4531">
        <v>346013</v>
      </c>
      <c r="J4531">
        <v>69432</v>
      </c>
      <c r="K4531">
        <v>23242</v>
      </c>
      <c r="L4531">
        <f>bbdd_Social_Media_Trends[[#This Row],[Likes]]+bbdd_Social_Media_Trends[[#This Row],[Shares]]+bbdd_Social_Media_Trends[[#This Row],[Comments]]</f>
        <v>438687</v>
      </c>
      <c r="M4531">
        <f>bbdd_Social_Media_Trends[[#This Row],[Interactions]]/bbdd_Social_Media_Trends[[#This Row],[Views]]</f>
        <v>0.18291749330144377</v>
      </c>
      <c r="N4531" s="1" t="s">
        <v>29</v>
      </c>
      <c r="O4531" s="4">
        <f t="shared" si="70"/>
        <v>0</v>
      </c>
    </row>
    <row r="4532" spans="1:15">
      <c r="A4532" s="1" t="s">
        <v>4572</v>
      </c>
      <c r="B4532" s="2">
        <v>44973</v>
      </c>
      <c r="C4532" s="13" t="str">
        <f>TEXT(bbdd_Social_Media_Trends[[#This Row],[Post_Date]],"aaaa-mm")</f>
        <v>2023-02</v>
      </c>
      <c r="D4532" s="1" t="s">
        <v>18</v>
      </c>
      <c r="E4532" s="1" t="s">
        <v>39</v>
      </c>
      <c r="F4532" s="1" t="s">
        <v>20</v>
      </c>
      <c r="G4532" s="1" t="s">
        <v>21</v>
      </c>
      <c r="H4532">
        <v>3073012</v>
      </c>
      <c r="I4532">
        <v>362550</v>
      </c>
      <c r="J4532">
        <v>15841</v>
      </c>
      <c r="K4532">
        <v>26557</v>
      </c>
      <c r="L4532">
        <f>bbdd_Social_Media_Trends[[#This Row],[Likes]]+bbdd_Social_Media_Trends[[#This Row],[Shares]]+bbdd_Social_Media_Trends[[#This Row],[Comments]]</f>
        <v>404948</v>
      </c>
      <c r="M4532">
        <f>bbdd_Social_Media_Trends[[#This Row],[Interactions]]/bbdd_Social_Media_Trends[[#This Row],[Views]]</f>
        <v>0.13177559996511565</v>
      </c>
      <c r="N4532" s="1" t="s">
        <v>29</v>
      </c>
      <c r="O4532" s="4">
        <f t="shared" si="70"/>
        <v>0</v>
      </c>
    </row>
    <row r="4533" spans="1:15">
      <c r="A4533" s="1" t="s">
        <v>4573</v>
      </c>
      <c r="B4533" s="2">
        <v>45179</v>
      </c>
      <c r="C4533" s="13" t="str">
        <f>TEXT(bbdd_Social_Media_Trends[[#This Row],[Post_Date]],"aaaa-mm")</f>
        <v>2023-09</v>
      </c>
      <c r="D4533" s="1" t="s">
        <v>24</v>
      </c>
      <c r="E4533" s="1" t="s">
        <v>19</v>
      </c>
      <c r="F4533" s="1" t="s">
        <v>20</v>
      </c>
      <c r="G4533" s="1" t="s">
        <v>15</v>
      </c>
      <c r="H4533">
        <v>1846215</v>
      </c>
      <c r="I4533">
        <v>18294</v>
      </c>
      <c r="J4533">
        <v>7725</v>
      </c>
      <c r="K4533">
        <v>2146</v>
      </c>
      <c r="L4533">
        <f>bbdd_Social_Media_Trends[[#This Row],[Likes]]+bbdd_Social_Media_Trends[[#This Row],[Shares]]+bbdd_Social_Media_Trends[[#This Row],[Comments]]</f>
        <v>28165</v>
      </c>
      <c r="M4533">
        <f>bbdd_Social_Media_Trends[[#This Row],[Interactions]]/bbdd_Social_Media_Trends[[#This Row],[Views]]</f>
        <v>1.5255536327025834E-2</v>
      </c>
      <c r="N4533" s="1" t="s">
        <v>22</v>
      </c>
      <c r="O4533" s="4">
        <f t="shared" si="70"/>
        <v>0</v>
      </c>
    </row>
    <row r="4534" spans="1:15">
      <c r="A4534" s="1" t="s">
        <v>4574</v>
      </c>
      <c r="B4534" s="2">
        <v>44896</v>
      </c>
      <c r="C4534" s="13" t="str">
        <f>TEXT(bbdd_Social_Media_Trends[[#This Row],[Post_Date]],"aaaa-mm")</f>
        <v>2022-12</v>
      </c>
      <c r="D4534" s="1" t="s">
        <v>12</v>
      </c>
      <c r="E4534" s="1" t="s">
        <v>35</v>
      </c>
      <c r="F4534" s="1" t="s">
        <v>36</v>
      </c>
      <c r="G4534" s="1" t="s">
        <v>21</v>
      </c>
      <c r="H4534">
        <v>1677328</v>
      </c>
      <c r="I4534">
        <v>147334</v>
      </c>
      <c r="J4534">
        <v>15048</v>
      </c>
      <c r="K4534">
        <v>20462</v>
      </c>
      <c r="L4534">
        <f>bbdd_Social_Media_Trends[[#This Row],[Likes]]+bbdd_Social_Media_Trends[[#This Row],[Shares]]+bbdd_Social_Media_Trends[[#This Row],[Comments]]</f>
        <v>182844</v>
      </c>
      <c r="M4534">
        <f>bbdd_Social_Media_Trends[[#This Row],[Interactions]]/bbdd_Social_Media_Trends[[#This Row],[Views]]</f>
        <v>0.10900909064893688</v>
      </c>
      <c r="N4534" s="1" t="s">
        <v>29</v>
      </c>
      <c r="O4534" s="4">
        <f t="shared" si="70"/>
        <v>0</v>
      </c>
    </row>
    <row r="4535" spans="1:15">
      <c r="A4535" s="1" t="s">
        <v>4575</v>
      </c>
      <c r="B4535" s="2">
        <v>44927</v>
      </c>
      <c r="C4535" s="13" t="str">
        <f>TEXT(bbdd_Social_Media_Trends[[#This Row],[Post_Date]],"aaaa-mm")</f>
        <v>2023-01</v>
      </c>
      <c r="D4535" s="1" t="s">
        <v>24</v>
      </c>
      <c r="E4535" s="1" t="s">
        <v>19</v>
      </c>
      <c r="F4535" s="1" t="s">
        <v>20</v>
      </c>
      <c r="G4535" s="1" t="s">
        <v>28</v>
      </c>
      <c r="H4535">
        <v>194265</v>
      </c>
      <c r="I4535">
        <v>416016</v>
      </c>
      <c r="J4535">
        <v>56527</v>
      </c>
      <c r="K4535">
        <v>34233</v>
      </c>
      <c r="L4535">
        <f>bbdd_Social_Media_Trends[[#This Row],[Likes]]+bbdd_Social_Media_Trends[[#This Row],[Shares]]+bbdd_Social_Media_Trends[[#This Row],[Comments]]</f>
        <v>506776</v>
      </c>
      <c r="M4535">
        <f>bbdd_Social_Media_Trends[[#This Row],[Interactions]]/bbdd_Social_Media_Trends[[#This Row],[Views]]</f>
        <v>2.6086840141044449</v>
      </c>
      <c r="N4535" s="1" t="s">
        <v>16</v>
      </c>
      <c r="O4535" s="4">
        <f t="shared" si="70"/>
        <v>0</v>
      </c>
    </row>
    <row r="4536" spans="1:15">
      <c r="A4536" s="1" t="s">
        <v>4576</v>
      </c>
      <c r="B4536" s="2">
        <v>45253</v>
      </c>
      <c r="C4536" s="13" t="str">
        <f>TEXT(bbdd_Social_Media_Trends[[#This Row],[Post_Date]],"aaaa-mm")</f>
        <v>2023-11</v>
      </c>
      <c r="D4536" s="1" t="s">
        <v>27</v>
      </c>
      <c r="E4536" s="1" t="s">
        <v>35</v>
      </c>
      <c r="F4536" s="1" t="s">
        <v>32</v>
      </c>
      <c r="G4536" s="1" t="s">
        <v>28</v>
      </c>
      <c r="H4536">
        <v>1007963</v>
      </c>
      <c r="I4536">
        <v>55761</v>
      </c>
      <c r="J4536">
        <v>11552</v>
      </c>
      <c r="K4536">
        <v>36476</v>
      </c>
      <c r="L4536">
        <f>bbdd_Social_Media_Trends[[#This Row],[Likes]]+bbdd_Social_Media_Trends[[#This Row],[Shares]]+bbdd_Social_Media_Trends[[#This Row],[Comments]]</f>
        <v>103789</v>
      </c>
      <c r="M4536">
        <f>bbdd_Social_Media_Trends[[#This Row],[Interactions]]/bbdd_Social_Media_Trends[[#This Row],[Views]]</f>
        <v>0.10296905739595601</v>
      </c>
      <c r="N4536" s="1" t="s">
        <v>16</v>
      </c>
      <c r="O4536" s="4">
        <f t="shared" si="70"/>
        <v>0</v>
      </c>
    </row>
    <row r="4537" spans="1:15">
      <c r="A4537" s="1" t="s">
        <v>4577</v>
      </c>
      <c r="B4537" s="2">
        <v>44894</v>
      </c>
      <c r="C4537" s="13" t="str">
        <f>TEXT(bbdd_Social_Media_Trends[[#This Row],[Post_Date]],"aaaa-mm")</f>
        <v>2022-11</v>
      </c>
      <c r="D4537" s="1" t="s">
        <v>24</v>
      </c>
      <c r="E4537" s="1" t="s">
        <v>46</v>
      </c>
      <c r="F4537" s="1" t="s">
        <v>36</v>
      </c>
      <c r="G4537" s="1" t="s">
        <v>21</v>
      </c>
      <c r="H4537">
        <v>1745217</v>
      </c>
      <c r="I4537">
        <v>395015</v>
      </c>
      <c r="J4537">
        <v>1527</v>
      </c>
      <c r="K4537">
        <v>1127</v>
      </c>
      <c r="L4537">
        <f>bbdd_Social_Media_Trends[[#This Row],[Likes]]+bbdd_Social_Media_Trends[[#This Row],[Shares]]+bbdd_Social_Media_Trends[[#This Row],[Comments]]</f>
        <v>397669</v>
      </c>
      <c r="M4537">
        <f>bbdd_Social_Media_Trends[[#This Row],[Interactions]]/bbdd_Social_Media_Trends[[#This Row],[Views]]</f>
        <v>0.22786220853911004</v>
      </c>
      <c r="N4537" s="1" t="s">
        <v>16</v>
      </c>
      <c r="O4537" s="4">
        <f t="shared" si="70"/>
        <v>0</v>
      </c>
    </row>
    <row r="4538" spans="1:15">
      <c r="A4538" s="1" t="s">
        <v>4578</v>
      </c>
      <c r="B4538" s="2">
        <v>44863</v>
      </c>
      <c r="C4538" s="13" t="str">
        <f>TEXT(bbdd_Social_Media_Trends[[#This Row],[Post_Date]],"aaaa-mm")</f>
        <v>2022-10</v>
      </c>
      <c r="D4538" s="1" t="s">
        <v>18</v>
      </c>
      <c r="E4538" s="1" t="s">
        <v>49</v>
      </c>
      <c r="F4538" s="1" t="s">
        <v>41</v>
      </c>
      <c r="G4538" s="1" t="s">
        <v>15</v>
      </c>
      <c r="H4538">
        <v>4569333</v>
      </c>
      <c r="I4538">
        <v>417157</v>
      </c>
      <c r="J4538">
        <v>69945</v>
      </c>
      <c r="K4538">
        <v>1610</v>
      </c>
      <c r="L4538">
        <f>bbdd_Social_Media_Trends[[#This Row],[Likes]]+bbdd_Social_Media_Trends[[#This Row],[Shares]]+bbdd_Social_Media_Trends[[#This Row],[Comments]]</f>
        <v>488712</v>
      </c>
      <c r="M4538">
        <f>bbdd_Social_Media_Trends[[#This Row],[Interactions]]/bbdd_Social_Media_Trends[[#This Row],[Views]]</f>
        <v>0.10695477873904134</v>
      </c>
      <c r="N4538" s="1" t="s">
        <v>29</v>
      </c>
      <c r="O4538" s="4">
        <f t="shared" si="70"/>
        <v>0</v>
      </c>
    </row>
    <row r="4539" spans="1:15">
      <c r="A4539" s="1" t="s">
        <v>4579</v>
      </c>
      <c r="B4539" s="2">
        <v>45038</v>
      </c>
      <c r="C4539" s="13" t="str">
        <f>TEXT(bbdd_Social_Media_Trends[[#This Row],[Post_Date]],"aaaa-mm")</f>
        <v>2023-04</v>
      </c>
      <c r="D4539" s="1" t="s">
        <v>27</v>
      </c>
      <c r="E4539" s="1" t="s">
        <v>57</v>
      </c>
      <c r="F4539" s="1" t="s">
        <v>47</v>
      </c>
      <c r="G4539" s="1" t="s">
        <v>21</v>
      </c>
      <c r="H4539">
        <v>1590502</v>
      </c>
      <c r="I4539">
        <v>132452</v>
      </c>
      <c r="J4539">
        <v>45282</v>
      </c>
      <c r="K4539">
        <v>37835</v>
      </c>
      <c r="L4539">
        <f>bbdd_Social_Media_Trends[[#This Row],[Likes]]+bbdd_Social_Media_Trends[[#This Row],[Shares]]+bbdd_Social_Media_Trends[[#This Row],[Comments]]</f>
        <v>215569</v>
      </c>
      <c r="M4539">
        <f>bbdd_Social_Media_Trends[[#This Row],[Interactions]]/bbdd_Social_Media_Trends[[#This Row],[Views]]</f>
        <v>0.13553519580610399</v>
      </c>
      <c r="N4539" s="1" t="s">
        <v>29</v>
      </c>
      <c r="O4539" s="4">
        <f t="shared" si="70"/>
        <v>0</v>
      </c>
    </row>
    <row r="4540" spans="1:15">
      <c r="A4540" s="1" t="s">
        <v>4580</v>
      </c>
      <c r="B4540" s="2">
        <v>44601</v>
      </c>
      <c r="C4540" s="13" t="str">
        <f>TEXT(bbdd_Social_Media_Trends[[#This Row],[Post_Date]],"aaaa-mm")</f>
        <v>2022-02</v>
      </c>
      <c r="D4540" s="1" t="s">
        <v>24</v>
      </c>
      <c r="E4540" s="1" t="s">
        <v>57</v>
      </c>
      <c r="F4540" s="1" t="s">
        <v>14</v>
      </c>
      <c r="G4540" s="1" t="s">
        <v>25</v>
      </c>
      <c r="H4540">
        <v>29712</v>
      </c>
      <c r="I4540">
        <v>153744</v>
      </c>
      <c r="J4540">
        <v>3574</v>
      </c>
      <c r="K4540">
        <v>22830</v>
      </c>
      <c r="L4540">
        <f>bbdd_Social_Media_Trends[[#This Row],[Likes]]+bbdd_Social_Media_Trends[[#This Row],[Shares]]+bbdd_Social_Media_Trends[[#This Row],[Comments]]</f>
        <v>180148</v>
      </c>
      <c r="M4540">
        <f>bbdd_Social_Media_Trends[[#This Row],[Interactions]]/bbdd_Social_Media_Trends[[#This Row],[Views]]</f>
        <v>6.063139472267097</v>
      </c>
      <c r="N4540" s="1" t="s">
        <v>29</v>
      </c>
      <c r="O4540" s="4">
        <f t="shared" si="70"/>
        <v>0</v>
      </c>
    </row>
    <row r="4541" spans="1:15">
      <c r="A4541" s="1" t="s">
        <v>4581</v>
      </c>
      <c r="B4541" s="2">
        <v>44701</v>
      </c>
      <c r="C4541" s="13" t="str">
        <f>TEXT(bbdd_Social_Media_Trends[[#This Row],[Post_Date]],"aaaa-mm")</f>
        <v>2022-05</v>
      </c>
      <c r="D4541" s="1" t="s">
        <v>12</v>
      </c>
      <c r="E4541" s="1" t="s">
        <v>35</v>
      </c>
      <c r="F4541" s="1" t="s">
        <v>36</v>
      </c>
      <c r="G4541" s="1" t="s">
        <v>21</v>
      </c>
      <c r="H4541">
        <v>3053697</v>
      </c>
      <c r="I4541">
        <v>307679</v>
      </c>
      <c r="J4541">
        <v>89535</v>
      </c>
      <c r="K4541">
        <v>42890</v>
      </c>
      <c r="L4541">
        <f>bbdd_Social_Media_Trends[[#This Row],[Likes]]+bbdd_Social_Media_Trends[[#This Row],[Shares]]+bbdd_Social_Media_Trends[[#This Row],[Comments]]</f>
        <v>440104</v>
      </c>
      <c r="M4541">
        <f>bbdd_Social_Media_Trends[[#This Row],[Interactions]]/bbdd_Social_Media_Trends[[#This Row],[Views]]</f>
        <v>0.14412169904217739</v>
      </c>
      <c r="N4541" s="1" t="s">
        <v>16</v>
      </c>
      <c r="O4541" s="4">
        <f t="shared" si="70"/>
        <v>0</v>
      </c>
    </row>
    <row r="4542" spans="1:15">
      <c r="A4542" s="1" t="s">
        <v>4582</v>
      </c>
      <c r="B4542" s="2">
        <v>44876</v>
      </c>
      <c r="C4542" s="13" t="str">
        <f>TEXT(bbdd_Social_Media_Trends[[#This Row],[Post_Date]],"aaaa-mm")</f>
        <v>2022-11</v>
      </c>
      <c r="D4542" s="1" t="s">
        <v>18</v>
      </c>
      <c r="E4542" s="1" t="s">
        <v>39</v>
      </c>
      <c r="F4542" s="1" t="s">
        <v>36</v>
      </c>
      <c r="G4542" s="1" t="s">
        <v>25</v>
      </c>
      <c r="H4542">
        <v>4635805</v>
      </c>
      <c r="I4542">
        <v>171261</v>
      </c>
      <c r="J4542">
        <v>93859</v>
      </c>
      <c r="K4542">
        <v>29778</v>
      </c>
      <c r="L4542">
        <f>bbdd_Social_Media_Trends[[#This Row],[Likes]]+bbdd_Social_Media_Trends[[#This Row],[Shares]]+bbdd_Social_Media_Trends[[#This Row],[Comments]]</f>
        <v>294898</v>
      </c>
      <c r="M4542">
        <f>bbdd_Social_Media_Trends[[#This Row],[Interactions]]/bbdd_Social_Media_Trends[[#This Row],[Views]]</f>
        <v>6.3613115737180495E-2</v>
      </c>
      <c r="N4542" s="1" t="s">
        <v>29</v>
      </c>
      <c r="O4542" s="4">
        <f t="shared" si="70"/>
        <v>0</v>
      </c>
    </row>
    <row r="4543" spans="1:15">
      <c r="A4543" s="1" t="s">
        <v>4583</v>
      </c>
      <c r="B4543" s="2">
        <v>45169</v>
      </c>
      <c r="C4543" s="13" t="str">
        <f>TEXT(bbdd_Social_Media_Trends[[#This Row],[Post_Date]],"aaaa-mm")</f>
        <v>2023-08</v>
      </c>
      <c r="D4543" s="1" t="s">
        <v>27</v>
      </c>
      <c r="E4543" s="1" t="s">
        <v>52</v>
      </c>
      <c r="F4543" s="1" t="s">
        <v>36</v>
      </c>
      <c r="G4543" s="1" t="s">
        <v>44</v>
      </c>
      <c r="H4543">
        <v>369125</v>
      </c>
      <c r="I4543">
        <v>492042</v>
      </c>
      <c r="J4543">
        <v>88337</v>
      </c>
      <c r="K4543">
        <v>10110</v>
      </c>
      <c r="L4543">
        <f>bbdd_Social_Media_Trends[[#This Row],[Likes]]+bbdd_Social_Media_Trends[[#This Row],[Shares]]+bbdd_Social_Media_Trends[[#This Row],[Comments]]</f>
        <v>590489</v>
      </c>
      <c r="M4543">
        <f>bbdd_Social_Media_Trends[[#This Row],[Interactions]]/bbdd_Social_Media_Trends[[#This Row],[Views]]</f>
        <v>1.5996992888587878</v>
      </c>
      <c r="N4543" s="1" t="s">
        <v>22</v>
      </c>
      <c r="O4543" s="4">
        <f t="shared" si="70"/>
        <v>0</v>
      </c>
    </row>
    <row r="4544" spans="1:15">
      <c r="A4544" s="1" t="s">
        <v>4584</v>
      </c>
      <c r="B4544" s="2">
        <v>44727</v>
      </c>
      <c r="C4544" s="13" t="str">
        <f>TEXT(bbdd_Social_Media_Trends[[#This Row],[Post_Date]],"aaaa-mm")</f>
        <v>2022-06</v>
      </c>
      <c r="D4544" s="1" t="s">
        <v>18</v>
      </c>
      <c r="E4544" s="1" t="s">
        <v>49</v>
      </c>
      <c r="F4544" s="1" t="s">
        <v>47</v>
      </c>
      <c r="G4544" s="1" t="s">
        <v>60</v>
      </c>
      <c r="H4544">
        <v>74324</v>
      </c>
      <c r="I4544">
        <v>31018</v>
      </c>
      <c r="J4544">
        <v>63255</v>
      </c>
      <c r="K4544">
        <v>35276</v>
      </c>
      <c r="L4544">
        <f>bbdd_Social_Media_Trends[[#This Row],[Likes]]+bbdd_Social_Media_Trends[[#This Row],[Shares]]+bbdd_Social_Media_Trends[[#This Row],[Comments]]</f>
        <v>129549</v>
      </c>
      <c r="M4544">
        <f>bbdd_Social_Media_Trends[[#This Row],[Interactions]]/bbdd_Social_Media_Trends[[#This Row],[Views]]</f>
        <v>1.7430305150422474</v>
      </c>
      <c r="N4544" s="1" t="s">
        <v>29</v>
      </c>
      <c r="O4544" s="4">
        <f t="shared" si="70"/>
        <v>0</v>
      </c>
    </row>
    <row r="4545" spans="1:15">
      <c r="A4545" s="1" t="s">
        <v>4585</v>
      </c>
      <c r="B4545" s="2">
        <v>44748</v>
      </c>
      <c r="C4545" s="13" t="str">
        <f>TEXT(bbdd_Social_Media_Trends[[#This Row],[Post_Date]],"aaaa-mm")</f>
        <v>2022-07</v>
      </c>
      <c r="D4545" s="1" t="s">
        <v>27</v>
      </c>
      <c r="E4545" s="1" t="s">
        <v>46</v>
      </c>
      <c r="F4545" s="1" t="s">
        <v>32</v>
      </c>
      <c r="G4545" s="1" t="s">
        <v>60</v>
      </c>
      <c r="H4545">
        <v>2756021</v>
      </c>
      <c r="I4545">
        <v>38709</v>
      </c>
      <c r="J4545">
        <v>18178</v>
      </c>
      <c r="K4545">
        <v>42840</v>
      </c>
      <c r="L4545">
        <f>bbdd_Social_Media_Trends[[#This Row],[Likes]]+bbdd_Social_Media_Trends[[#This Row],[Shares]]+bbdd_Social_Media_Trends[[#This Row],[Comments]]</f>
        <v>99727</v>
      </c>
      <c r="M4545">
        <f>bbdd_Social_Media_Trends[[#This Row],[Interactions]]/bbdd_Social_Media_Trends[[#This Row],[Views]]</f>
        <v>3.6185137921663155E-2</v>
      </c>
      <c r="N4545" s="1" t="s">
        <v>29</v>
      </c>
      <c r="O4545" s="4">
        <f t="shared" si="70"/>
        <v>0</v>
      </c>
    </row>
    <row r="4546" spans="1:15">
      <c r="A4546" s="1" t="s">
        <v>4586</v>
      </c>
      <c r="B4546" s="2">
        <v>45009</v>
      </c>
      <c r="C4546" s="13" t="str">
        <f>TEXT(bbdd_Social_Media_Trends[[#This Row],[Post_Date]],"aaaa-mm")</f>
        <v>2023-03</v>
      </c>
      <c r="D4546" s="1" t="s">
        <v>24</v>
      </c>
      <c r="E4546" s="1" t="s">
        <v>35</v>
      </c>
      <c r="F4546" s="1" t="s">
        <v>47</v>
      </c>
      <c r="G4546" s="1" t="s">
        <v>21</v>
      </c>
      <c r="H4546">
        <v>3660291</v>
      </c>
      <c r="I4546">
        <v>150358</v>
      </c>
      <c r="J4546">
        <v>60232</v>
      </c>
      <c r="K4546">
        <v>44168</v>
      </c>
      <c r="L4546">
        <f>bbdd_Social_Media_Trends[[#This Row],[Likes]]+bbdd_Social_Media_Trends[[#This Row],[Shares]]+bbdd_Social_Media_Trends[[#This Row],[Comments]]</f>
        <v>254758</v>
      </c>
      <c r="M4546">
        <f>bbdd_Social_Media_Trends[[#This Row],[Interactions]]/bbdd_Social_Media_Trends[[#This Row],[Views]]</f>
        <v>6.9600477120534951E-2</v>
      </c>
      <c r="N4546" s="1" t="s">
        <v>29</v>
      </c>
      <c r="O4546" s="4">
        <f t="shared" ref="O4546:O4609" si="71">IF(ISERROR(VLOOKUP(A4546,A4547:A9544,1,FALSE)),0, 1)</f>
        <v>0</v>
      </c>
    </row>
    <row r="4547" spans="1:15">
      <c r="A4547" s="1" t="s">
        <v>4587</v>
      </c>
      <c r="B4547" s="2">
        <v>44831</v>
      </c>
      <c r="C4547" s="13" t="str">
        <f>TEXT(bbdd_Social_Media_Trends[[#This Row],[Post_Date]],"aaaa-mm")</f>
        <v>2022-09</v>
      </c>
      <c r="D4547" s="1" t="s">
        <v>27</v>
      </c>
      <c r="E4547" s="1" t="s">
        <v>13</v>
      </c>
      <c r="F4547" s="1" t="s">
        <v>41</v>
      </c>
      <c r="G4547" s="1" t="s">
        <v>25</v>
      </c>
      <c r="H4547">
        <v>4035023</v>
      </c>
      <c r="I4547">
        <v>480450</v>
      </c>
      <c r="J4547">
        <v>83498</v>
      </c>
      <c r="K4547">
        <v>1828</v>
      </c>
      <c r="L4547">
        <f>bbdd_Social_Media_Trends[[#This Row],[Likes]]+bbdd_Social_Media_Trends[[#This Row],[Shares]]+bbdd_Social_Media_Trends[[#This Row],[Comments]]</f>
        <v>565776</v>
      </c>
      <c r="M4547">
        <f>bbdd_Social_Media_Trends[[#This Row],[Interactions]]/bbdd_Social_Media_Trends[[#This Row],[Views]]</f>
        <v>0.14021630112145581</v>
      </c>
      <c r="N4547" s="1" t="s">
        <v>16</v>
      </c>
      <c r="O4547" s="4">
        <f t="shared" si="71"/>
        <v>0</v>
      </c>
    </row>
    <row r="4548" spans="1:15">
      <c r="A4548" s="1" t="s">
        <v>4588</v>
      </c>
      <c r="B4548" s="2">
        <v>44597</v>
      </c>
      <c r="C4548" s="13" t="str">
        <f>TEXT(bbdd_Social_Media_Trends[[#This Row],[Post_Date]],"aaaa-mm")</f>
        <v>2022-02</v>
      </c>
      <c r="D4548" s="1" t="s">
        <v>27</v>
      </c>
      <c r="E4548" s="1" t="s">
        <v>59</v>
      </c>
      <c r="F4548" s="1" t="s">
        <v>36</v>
      </c>
      <c r="G4548" s="1" t="s">
        <v>28</v>
      </c>
      <c r="H4548">
        <v>1437126</v>
      </c>
      <c r="I4548">
        <v>183879</v>
      </c>
      <c r="J4548">
        <v>97221</v>
      </c>
      <c r="K4548">
        <v>43534</v>
      </c>
      <c r="L4548">
        <f>bbdd_Social_Media_Trends[[#This Row],[Likes]]+bbdd_Social_Media_Trends[[#This Row],[Shares]]+bbdd_Social_Media_Trends[[#This Row],[Comments]]</f>
        <v>324634</v>
      </c>
      <c r="M4548">
        <f>bbdd_Social_Media_Trends[[#This Row],[Interactions]]/bbdd_Social_Media_Trends[[#This Row],[Views]]</f>
        <v>0.22589111880238755</v>
      </c>
      <c r="N4548" s="1" t="s">
        <v>29</v>
      </c>
      <c r="O4548" s="4">
        <f t="shared" si="71"/>
        <v>0</v>
      </c>
    </row>
    <row r="4549" spans="1:15">
      <c r="A4549" s="1" t="s">
        <v>4589</v>
      </c>
      <c r="B4549" s="2">
        <v>44784</v>
      </c>
      <c r="C4549" s="13" t="str">
        <f>TEXT(bbdd_Social_Media_Trends[[#This Row],[Post_Date]],"aaaa-mm")</f>
        <v>2022-08</v>
      </c>
      <c r="D4549" s="1" t="s">
        <v>18</v>
      </c>
      <c r="E4549" s="1" t="s">
        <v>13</v>
      </c>
      <c r="F4549" s="1" t="s">
        <v>36</v>
      </c>
      <c r="G4549" s="1" t="s">
        <v>15</v>
      </c>
      <c r="H4549">
        <v>50612</v>
      </c>
      <c r="I4549">
        <v>269736</v>
      </c>
      <c r="J4549">
        <v>42711</v>
      </c>
      <c r="K4549">
        <v>6981</v>
      </c>
      <c r="L4549">
        <f>bbdd_Social_Media_Trends[[#This Row],[Likes]]+bbdd_Social_Media_Trends[[#This Row],[Shares]]+bbdd_Social_Media_Trends[[#This Row],[Comments]]</f>
        <v>319428</v>
      </c>
      <c r="M4549">
        <f>bbdd_Social_Media_Trends[[#This Row],[Interactions]]/bbdd_Social_Media_Trends[[#This Row],[Views]]</f>
        <v>6.311309570852762</v>
      </c>
      <c r="N4549" s="1" t="s">
        <v>29</v>
      </c>
      <c r="O4549" s="4">
        <f t="shared" si="71"/>
        <v>0</v>
      </c>
    </row>
    <row r="4550" spans="1:15">
      <c r="A4550" s="1" t="s">
        <v>4590</v>
      </c>
      <c r="B4550" s="2">
        <v>45111</v>
      </c>
      <c r="C4550" s="13" t="str">
        <f>TEXT(bbdd_Social_Media_Trends[[#This Row],[Post_Date]],"aaaa-mm")</f>
        <v>2023-07</v>
      </c>
      <c r="D4550" s="1" t="s">
        <v>27</v>
      </c>
      <c r="E4550" s="1" t="s">
        <v>59</v>
      </c>
      <c r="F4550" s="1" t="s">
        <v>20</v>
      </c>
      <c r="G4550" s="1" t="s">
        <v>44</v>
      </c>
      <c r="H4550">
        <v>2361090</v>
      </c>
      <c r="I4550">
        <v>41277</v>
      </c>
      <c r="J4550">
        <v>67669</v>
      </c>
      <c r="K4550">
        <v>9127</v>
      </c>
      <c r="L4550">
        <f>bbdd_Social_Media_Trends[[#This Row],[Likes]]+bbdd_Social_Media_Trends[[#This Row],[Shares]]+bbdd_Social_Media_Trends[[#This Row],[Comments]]</f>
        <v>118073</v>
      </c>
      <c r="M4550">
        <f>bbdd_Social_Media_Trends[[#This Row],[Interactions]]/bbdd_Social_Media_Trends[[#This Row],[Views]]</f>
        <v>5.0007835364175024E-2</v>
      </c>
      <c r="N4550" s="1" t="s">
        <v>16</v>
      </c>
      <c r="O4550" s="4">
        <f t="shared" si="71"/>
        <v>0</v>
      </c>
    </row>
    <row r="4551" spans="1:15">
      <c r="A4551" s="1" t="s">
        <v>4591</v>
      </c>
      <c r="B4551" s="2">
        <v>44723</v>
      </c>
      <c r="C4551" s="13" t="str">
        <f>TEXT(bbdd_Social_Media_Trends[[#This Row],[Post_Date]],"aaaa-mm")</f>
        <v>2022-06</v>
      </c>
      <c r="D4551" s="1" t="s">
        <v>27</v>
      </c>
      <c r="E4551" s="1" t="s">
        <v>52</v>
      </c>
      <c r="F4551" s="1" t="s">
        <v>36</v>
      </c>
      <c r="G4551" s="1" t="s">
        <v>25</v>
      </c>
      <c r="H4551">
        <v>3493327</v>
      </c>
      <c r="I4551">
        <v>206084</v>
      </c>
      <c r="J4551">
        <v>162</v>
      </c>
      <c r="K4551">
        <v>1310</v>
      </c>
      <c r="L4551">
        <f>bbdd_Social_Media_Trends[[#This Row],[Likes]]+bbdd_Social_Media_Trends[[#This Row],[Shares]]+bbdd_Social_Media_Trends[[#This Row],[Comments]]</f>
        <v>207556</v>
      </c>
      <c r="M4551">
        <f>bbdd_Social_Media_Trends[[#This Row],[Interactions]]/bbdd_Social_Media_Trends[[#This Row],[Views]]</f>
        <v>5.9414993214205257E-2</v>
      </c>
      <c r="N4551" s="1" t="s">
        <v>29</v>
      </c>
      <c r="O4551" s="4">
        <f t="shared" si="71"/>
        <v>0</v>
      </c>
    </row>
    <row r="4552" spans="1:15">
      <c r="A4552" s="1" t="s">
        <v>4592</v>
      </c>
      <c r="B4552" s="2">
        <v>44828</v>
      </c>
      <c r="C4552" s="13" t="str">
        <f>TEXT(bbdd_Social_Media_Trends[[#This Row],[Post_Date]],"aaaa-mm")</f>
        <v>2022-09</v>
      </c>
      <c r="D4552" s="1" t="s">
        <v>12</v>
      </c>
      <c r="E4552" s="1" t="s">
        <v>57</v>
      </c>
      <c r="F4552" s="1" t="s">
        <v>41</v>
      </c>
      <c r="G4552" s="1" t="s">
        <v>60</v>
      </c>
      <c r="H4552">
        <v>4838253</v>
      </c>
      <c r="I4552">
        <v>266199</v>
      </c>
      <c r="J4552">
        <v>59910</v>
      </c>
      <c r="K4552">
        <v>11768</v>
      </c>
      <c r="L4552">
        <f>bbdd_Social_Media_Trends[[#This Row],[Likes]]+bbdd_Social_Media_Trends[[#This Row],[Shares]]+bbdd_Social_Media_Trends[[#This Row],[Comments]]</f>
        <v>337877</v>
      </c>
      <c r="M4552">
        <f>bbdd_Social_Media_Trends[[#This Row],[Interactions]]/bbdd_Social_Media_Trends[[#This Row],[Views]]</f>
        <v>6.9834504313850479E-2</v>
      </c>
      <c r="N4552" s="1" t="s">
        <v>29</v>
      </c>
      <c r="O4552" s="4">
        <f t="shared" si="71"/>
        <v>0</v>
      </c>
    </row>
    <row r="4553" spans="1:15">
      <c r="A4553" s="1" t="s">
        <v>4593</v>
      </c>
      <c r="B4553" s="2">
        <v>45110</v>
      </c>
      <c r="C4553" s="13" t="str">
        <f>TEXT(bbdd_Social_Media_Trends[[#This Row],[Post_Date]],"aaaa-mm")</f>
        <v>2023-07</v>
      </c>
      <c r="D4553" s="1" t="s">
        <v>24</v>
      </c>
      <c r="E4553" s="1" t="s">
        <v>19</v>
      </c>
      <c r="F4553" s="1" t="s">
        <v>32</v>
      </c>
      <c r="G4553" s="1" t="s">
        <v>21</v>
      </c>
      <c r="H4553">
        <v>199923</v>
      </c>
      <c r="I4553">
        <v>120835</v>
      </c>
      <c r="J4553">
        <v>10819</v>
      </c>
      <c r="K4553">
        <v>11318</v>
      </c>
      <c r="L4553">
        <f>bbdd_Social_Media_Trends[[#This Row],[Likes]]+bbdd_Social_Media_Trends[[#This Row],[Shares]]+bbdd_Social_Media_Trends[[#This Row],[Comments]]</f>
        <v>142972</v>
      </c>
      <c r="M4553">
        <f>bbdd_Social_Media_Trends[[#This Row],[Interactions]]/bbdd_Social_Media_Trends[[#This Row],[Views]]</f>
        <v>0.71513532710093386</v>
      </c>
      <c r="N4553" s="1" t="s">
        <v>22</v>
      </c>
      <c r="O4553" s="4">
        <f t="shared" si="71"/>
        <v>0</v>
      </c>
    </row>
    <row r="4554" spans="1:15">
      <c r="A4554" s="1" t="s">
        <v>4594</v>
      </c>
      <c r="B4554" s="2">
        <v>45085</v>
      </c>
      <c r="C4554" s="13" t="str">
        <f>TEXT(bbdd_Social_Media_Trends[[#This Row],[Post_Date]],"aaaa-mm")</f>
        <v>2023-06</v>
      </c>
      <c r="D4554" s="1" t="s">
        <v>12</v>
      </c>
      <c r="E4554" s="1" t="s">
        <v>31</v>
      </c>
      <c r="F4554" s="1" t="s">
        <v>36</v>
      </c>
      <c r="G4554" s="1" t="s">
        <v>15</v>
      </c>
      <c r="H4554">
        <v>3650766</v>
      </c>
      <c r="I4554">
        <v>233944</v>
      </c>
      <c r="J4554">
        <v>90849</v>
      </c>
      <c r="K4554">
        <v>43814</v>
      </c>
      <c r="L4554">
        <f>bbdd_Social_Media_Trends[[#This Row],[Likes]]+bbdd_Social_Media_Trends[[#This Row],[Shares]]+bbdd_Social_Media_Trends[[#This Row],[Comments]]</f>
        <v>368607</v>
      </c>
      <c r="M4554">
        <f>bbdd_Social_Media_Trends[[#This Row],[Interactions]]/bbdd_Social_Media_Trends[[#This Row],[Views]]</f>
        <v>0.10096702993289627</v>
      </c>
      <c r="N4554" s="1" t="s">
        <v>22</v>
      </c>
      <c r="O4554" s="4">
        <f t="shared" si="71"/>
        <v>0</v>
      </c>
    </row>
    <row r="4555" spans="1:15">
      <c r="A4555" s="1" t="s">
        <v>4595</v>
      </c>
      <c r="B4555" s="2">
        <v>44635</v>
      </c>
      <c r="C4555" s="13" t="str">
        <f>TEXT(bbdd_Social_Media_Trends[[#This Row],[Post_Date]],"aaaa-mm")</f>
        <v>2022-03</v>
      </c>
      <c r="D4555" s="1" t="s">
        <v>12</v>
      </c>
      <c r="E4555" s="1" t="s">
        <v>13</v>
      </c>
      <c r="F4555" s="1" t="s">
        <v>47</v>
      </c>
      <c r="G4555" s="1" t="s">
        <v>15</v>
      </c>
      <c r="H4555">
        <v>4573261</v>
      </c>
      <c r="I4555">
        <v>366527</v>
      </c>
      <c r="J4555">
        <v>58722</v>
      </c>
      <c r="K4555">
        <v>44114</v>
      </c>
      <c r="L4555">
        <f>bbdd_Social_Media_Trends[[#This Row],[Likes]]+bbdd_Social_Media_Trends[[#This Row],[Shares]]+bbdd_Social_Media_Trends[[#This Row],[Comments]]</f>
        <v>469363</v>
      </c>
      <c r="M4555">
        <f>bbdd_Social_Media_Trends[[#This Row],[Interactions]]/bbdd_Social_Media_Trends[[#This Row],[Views]]</f>
        <v>0.10263201684749679</v>
      </c>
      <c r="N4555" s="1" t="s">
        <v>22</v>
      </c>
      <c r="O4555" s="4">
        <f t="shared" si="71"/>
        <v>0</v>
      </c>
    </row>
    <row r="4556" spans="1:15">
      <c r="A4556" s="1" t="s">
        <v>4596</v>
      </c>
      <c r="B4556" s="2">
        <v>44834</v>
      </c>
      <c r="C4556" s="13" t="str">
        <f>TEXT(bbdd_Social_Media_Trends[[#This Row],[Post_Date]],"aaaa-mm")</f>
        <v>2022-09</v>
      </c>
      <c r="D4556" s="1" t="s">
        <v>24</v>
      </c>
      <c r="E4556" s="1" t="s">
        <v>49</v>
      </c>
      <c r="F4556" s="1" t="s">
        <v>14</v>
      </c>
      <c r="G4556" s="1" t="s">
        <v>28</v>
      </c>
      <c r="H4556">
        <v>1312128</v>
      </c>
      <c r="I4556">
        <v>143980</v>
      </c>
      <c r="J4556">
        <v>37304</v>
      </c>
      <c r="K4556">
        <v>38740</v>
      </c>
      <c r="L4556">
        <f>bbdd_Social_Media_Trends[[#This Row],[Likes]]+bbdd_Social_Media_Trends[[#This Row],[Shares]]+bbdd_Social_Media_Trends[[#This Row],[Comments]]</f>
        <v>220024</v>
      </c>
      <c r="M4556">
        <f>bbdd_Social_Media_Trends[[#This Row],[Interactions]]/bbdd_Social_Media_Trends[[#This Row],[Views]]</f>
        <v>0.16768486001365721</v>
      </c>
      <c r="N4556" s="1" t="s">
        <v>16</v>
      </c>
      <c r="O4556" s="4">
        <f t="shared" si="71"/>
        <v>0</v>
      </c>
    </row>
    <row r="4557" spans="1:15">
      <c r="A4557" s="1" t="s">
        <v>4597</v>
      </c>
      <c r="B4557" s="2">
        <v>44570</v>
      </c>
      <c r="C4557" s="13" t="str">
        <f>TEXT(bbdd_Social_Media_Trends[[#This Row],[Post_Date]],"aaaa-mm")</f>
        <v>2022-01</v>
      </c>
      <c r="D4557" s="1" t="s">
        <v>27</v>
      </c>
      <c r="E4557" s="1" t="s">
        <v>19</v>
      </c>
      <c r="F4557" s="1" t="s">
        <v>20</v>
      </c>
      <c r="G4557" s="1" t="s">
        <v>37</v>
      </c>
      <c r="H4557">
        <v>338935</v>
      </c>
      <c r="I4557">
        <v>355832</v>
      </c>
      <c r="J4557">
        <v>51514</v>
      </c>
      <c r="K4557">
        <v>9529</v>
      </c>
      <c r="L4557">
        <f>bbdd_Social_Media_Trends[[#This Row],[Likes]]+bbdd_Social_Media_Trends[[#This Row],[Shares]]+bbdd_Social_Media_Trends[[#This Row],[Comments]]</f>
        <v>416875</v>
      </c>
      <c r="M4557">
        <f>bbdd_Social_Media_Trends[[#This Row],[Interactions]]/bbdd_Social_Media_Trends[[#This Row],[Views]]</f>
        <v>1.2299555962057622</v>
      </c>
      <c r="N4557" s="1" t="s">
        <v>16</v>
      </c>
      <c r="O4557" s="4">
        <f t="shared" si="71"/>
        <v>0</v>
      </c>
    </row>
    <row r="4558" spans="1:15">
      <c r="A4558" s="1" t="s">
        <v>4598</v>
      </c>
      <c r="B4558" s="2">
        <v>45085</v>
      </c>
      <c r="C4558" s="13" t="str">
        <f>TEXT(bbdd_Social_Media_Trends[[#This Row],[Post_Date]],"aaaa-mm")</f>
        <v>2023-06</v>
      </c>
      <c r="D4558" s="1" t="s">
        <v>18</v>
      </c>
      <c r="E4558" s="1" t="s">
        <v>31</v>
      </c>
      <c r="F4558" s="1" t="s">
        <v>14</v>
      </c>
      <c r="G4558" s="1" t="s">
        <v>21</v>
      </c>
      <c r="H4558">
        <v>808212</v>
      </c>
      <c r="I4558">
        <v>283585</v>
      </c>
      <c r="J4558">
        <v>28197</v>
      </c>
      <c r="K4558">
        <v>42085</v>
      </c>
      <c r="L4558">
        <f>bbdd_Social_Media_Trends[[#This Row],[Likes]]+bbdd_Social_Media_Trends[[#This Row],[Shares]]+bbdd_Social_Media_Trends[[#This Row],[Comments]]</f>
        <v>353867</v>
      </c>
      <c r="M4558">
        <f>bbdd_Social_Media_Trends[[#This Row],[Interactions]]/bbdd_Social_Media_Trends[[#This Row],[Views]]</f>
        <v>0.43783932928489061</v>
      </c>
      <c r="N4558" s="1" t="s">
        <v>22</v>
      </c>
      <c r="O4558" s="4">
        <f t="shared" si="71"/>
        <v>0</v>
      </c>
    </row>
    <row r="4559" spans="1:15">
      <c r="A4559" s="1" t="s">
        <v>4599</v>
      </c>
      <c r="B4559" s="2">
        <v>44567</v>
      </c>
      <c r="C4559" s="13" t="str">
        <f>TEXT(bbdd_Social_Media_Trends[[#This Row],[Post_Date]],"aaaa-mm")</f>
        <v>2022-01</v>
      </c>
      <c r="D4559" s="1" t="s">
        <v>27</v>
      </c>
      <c r="E4559" s="1" t="s">
        <v>49</v>
      </c>
      <c r="F4559" s="1" t="s">
        <v>41</v>
      </c>
      <c r="G4559" s="1" t="s">
        <v>21</v>
      </c>
      <c r="H4559">
        <v>2927977</v>
      </c>
      <c r="I4559">
        <v>443197</v>
      </c>
      <c r="J4559">
        <v>69420</v>
      </c>
      <c r="K4559">
        <v>23401</v>
      </c>
      <c r="L4559">
        <f>bbdd_Social_Media_Trends[[#This Row],[Likes]]+bbdd_Social_Media_Trends[[#This Row],[Shares]]+bbdd_Social_Media_Trends[[#This Row],[Comments]]</f>
        <v>536018</v>
      </c>
      <c r="M4559">
        <f>bbdd_Social_Media_Trends[[#This Row],[Interactions]]/bbdd_Social_Media_Trends[[#This Row],[Views]]</f>
        <v>0.18306769486235719</v>
      </c>
      <c r="N4559" s="1" t="s">
        <v>22</v>
      </c>
      <c r="O4559" s="4">
        <f t="shared" si="71"/>
        <v>0</v>
      </c>
    </row>
    <row r="4560" spans="1:15">
      <c r="A4560" s="1" t="s">
        <v>4600</v>
      </c>
      <c r="B4560" s="2">
        <v>44706</v>
      </c>
      <c r="C4560" s="13" t="str">
        <f>TEXT(bbdd_Social_Media_Trends[[#This Row],[Post_Date]],"aaaa-mm")</f>
        <v>2022-05</v>
      </c>
      <c r="D4560" s="1" t="s">
        <v>12</v>
      </c>
      <c r="E4560" s="1" t="s">
        <v>35</v>
      </c>
      <c r="F4560" s="1" t="s">
        <v>47</v>
      </c>
      <c r="G4560" s="1" t="s">
        <v>21</v>
      </c>
      <c r="H4560">
        <v>3991596</v>
      </c>
      <c r="I4560">
        <v>263367</v>
      </c>
      <c r="J4560">
        <v>65801</v>
      </c>
      <c r="K4560">
        <v>20748</v>
      </c>
      <c r="L4560">
        <f>bbdd_Social_Media_Trends[[#This Row],[Likes]]+bbdd_Social_Media_Trends[[#This Row],[Shares]]+bbdd_Social_Media_Trends[[#This Row],[Comments]]</f>
        <v>349916</v>
      </c>
      <c r="M4560">
        <f>bbdd_Social_Media_Trends[[#This Row],[Interactions]]/bbdd_Social_Media_Trends[[#This Row],[Views]]</f>
        <v>8.7663180341898322E-2</v>
      </c>
      <c r="N4560" s="1" t="s">
        <v>29</v>
      </c>
      <c r="O4560" s="4">
        <f t="shared" si="71"/>
        <v>0</v>
      </c>
    </row>
    <row r="4561" spans="1:15">
      <c r="A4561" s="1" t="s">
        <v>4601</v>
      </c>
      <c r="B4561" s="2">
        <v>44566</v>
      </c>
      <c r="C4561" s="13" t="str">
        <f>TEXT(bbdd_Social_Media_Trends[[#This Row],[Post_Date]],"aaaa-mm")</f>
        <v>2022-01</v>
      </c>
      <c r="D4561" s="1" t="s">
        <v>27</v>
      </c>
      <c r="E4561" s="1" t="s">
        <v>57</v>
      </c>
      <c r="F4561" s="1" t="s">
        <v>41</v>
      </c>
      <c r="G4561" s="1" t="s">
        <v>28</v>
      </c>
      <c r="H4561">
        <v>4929171</v>
      </c>
      <c r="I4561">
        <v>127973</v>
      </c>
      <c r="J4561">
        <v>68499</v>
      </c>
      <c r="K4561">
        <v>1241</v>
      </c>
      <c r="L4561">
        <f>bbdd_Social_Media_Trends[[#This Row],[Likes]]+bbdd_Social_Media_Trends[[#This Row],[Shares]]+bbdd_Social_Media_Trends[[#This Row],[Comments]]</f>
        <v>197713</v>
      </c>
      <c r="M4561">
        <f>bbdd_Social_Media_Trends[[#This Row],[Interactions]]/bbdd_Social_Media_Trends[[#This Row],[Views]]</f>
        <v>4.0110801593209081E-2</v>
      </c>
      <c r="N4561" s="1" t="s">
        <v>22</v>
      </c>
      <c r="O4561" s="4">
        <f t="shared" si="71"/>
        <v>0</v>
      </c>
    </row>
    <row r="4562" spans="1:15">
      <c r="A4562" s="1" t="s">
        <v>4602</v>
      </c>
      <c r="B4562" s="2">
        <v>45120</v>
      </c>
      <c r="C4562" s="13" t="str">
        <f>TEXT(bbdd_Social_Media_Trends[[#This Row],[Post_Date]],"aaaa-mm")</f>
        <v>2023-07</v>
      </c>
      <c r="D4562" s="1" t="s">
        <v>27</v>
      </c>
      <c r="E4562" s="1" t="s">
        <v>46</v>
      </c>
      <c r="F4562" s="1" t="s">
        <v>41</v>
      </c>
      <c r="G4562" s="1" t="s">
        <v>60</v>
      </c>
      <c r="H4562">
        <v>2621315</v>
      </c>
      <c r="I4562">
        <v>282274</v>
      </c>
      <c r="J4562">
        <v>42011</v>
      </c>
      <c r="K4562">
        <v>41299</v>
      </c>
      <c r="L4562">
        <f>bbdd_Social_Media_Trends[[#This Row],[Likes]]+bbdd_Social_Media_Trends[[#This Row],[Shares]]+bbdd_Social_Media_Trends[[#This Row],[Comments]]</f>
        <v>365584</v>
      </c>
      <c r="M4562">
        <f>bbdd_Social_Media_Trends[[#This Row],[Interactions]]/bbdd_Social_Media_Trends[[#This Row],[Views]]</f>
        <v>0.13946587876695477</v>
      </c>
      <c r="N4562" s="1" t="s">
        <v>16</v>
      </c>
      <c r="O4562" s="4">
        <f t="shared" si="71"/>
        <v>0</v>
      </c>
    </row>
    <row r="4563" spans="1:15">
      <c r="A4563" s="1" t="s">
        <v>4603</v>
      </c>
      <c r="B4563" s="2">
        <v>44640</v>
      </c>
      <c r="C4563" s="13" t="str">
        <f>TEXT(bbdd_Social_Media_Trends[[#This Row],[Post_Date]],"aaaa-mm")</f>
        <v>2022-03</v>
      </c>
      <c r="D4563" s="1" t="s">
        <v>12</v>
      </c>
      <c r="E4563" s="1" t="s">
        <v>52</v>
      </c>
      <c r="F4563" s="1" t="s">
        <v>20</v>
      </c>
      <c r="G4563" s="1" t="s">
        <v>50</v>
      </c>
      <c r="H4563">
        <v>2106161</v>
      </c>
      <c r="I4563">
        <v>458518</v>
      </c>
      <c r="J4563">
        <v>62036</v>
      </c>
      <c r="K4563">
        <v>19006</v>
      </c>
      <c r="L4563">
        <f>bbdd_Social_Media_Trends[[#This Row],[Likes]]+bbdd_Social_Media_Trends[[#This Row],[Shares]]+bbdd_Social_Media_Trends[[#This Row],[Comments]]</f>
        <v>539560</v>
      </c>
      <c r="M4563">
        <f>bbdd_Social_Media_Trends[[#This Row],[Interactions]]/bbdd_Social_Media_Trends[[#This Row],[Views]]</f>
        <v>0.2561817448903479</v>
      </c>
      <c r="N4563" s="1" t="s">
        <v>22</v>
      </c>
      <c r="O4563" s="4">
        <f t="shared" si="71"/>
        <v>0</v>
      </c>
    </row>
    <row r="4564" spans="1:15">
      <c r="A4564" s="1" t="s">
        <v>4604</v>
      </c>
      <c r="B4564" s="2">
        <v>44754</v>
      </c>
      <c r="C4564" s="13" t="str">
        <f>TEXT(bbdd_Social_Media_Trends[[#This Row],[Post_Date]],"aaaa-mm")</f>
        <v>2022-07</v>
      </c>
      <c r="D4564" s="1" t="s">
        <v>12</v>
      </c>
      <c r="E4564" s="1" t="s">
        <v>35</v>
      </c>
      <c r="F4564" s="1" t="s">
        <v>20</v>
      </c>
      <c r="G4564" s="1" t="s">
        <v>60</v>
      </c>
      <c r="H4564">
        <v>1577238</v>
      </c>
      <c r="I4564">
        <v>400151</v>
      </c>
      <c r="J4564">
        <v>87336</v>
      </c>
      <c r="K4564">
        <v>31218</v>
      </c>
      <c r="L4564">
        <f>bbdd_Social_Media_Trends[[#This Row],[Likes]]+bbdd_Social_Media_Trends[[#This Row],[Shares]]+bbdd_Social_Media_Trends[[#This Row],[Comments]]</f>
        <v>518705</v>
      </c>
      <c r="M4564">
        <f>bbdd_Social_Media_Trends[[#This Row],[Interactions]]/bbdd_Social_Media_Trends[[#This Row],[Views]]</f>
        <v>0.32886920046308799</v>
      </c>
      <c r="N4564" s="1" t="s">
        <v>22</v>
      </c>
      <c r="O4564" s="4">
        <f t="shared" si="71"/>
        <v>0</v>
      </c>
    </row>
    <row r="4565" spans="1:15">
      <c r="A4565" s="1" t="s">
        <v>4605</v>
      </c>
      <c r="B4565" s="2">
        <v>44855</v>
      </c>
      <c r="C4565" s="13" t="str">
        <f>TEXT(bbdd_Social_Media_Trends[[#This Row],[Post_Date]],"aaaa-mm")</f>
        <v>2022-10</v>
      </c>
      <c r="D4565" s="1" t="s">
        <v>12</v>
      </c>
      <c r="E4565" s="1" t="s">
        <v>39</v>
      </c>
      <c r="F4565" s="1" t="s">
        <v>41</v>
      </c>
      <c r="G4565" s="1" t="s">
        <v>15</v>
      </c>
      <c r="H4565">
        <v>2156983</v>
      </c>
      <c r="I4565">
        <v>283478</v>
      </c>
      <c r="J4565">
        <v>46690</v>
      </c>
      <c r="K4565">
        <v>49938</v>
      </c>
      <c r="L4565">
        <f>bbdd_Social_Media_Trends[[#This Row],[Likes]]+bbdd_Social_Media_Trends[[#This Row],[Shares]]+bbdd_Social_Media_Trends[[#This Row],[Comments]]</f>
        <v>380106</v>
      </c>
      <c r="M4565">
        <f>bbdd_Social_Media_Trends[[#This Row],[Interactions]]/bbdd_Social_Media_Trends[[#This Row],[Views]]</f>
        <v>0.1762211385068867</v>
      </c>
      <c r="N4565" s="1" t="s">
        <v>29</v>
      </c>
      <c r="O4565" s="4">
        <f t="shared" si="71"/>
        <v>0</v>
      </c>
    </row>
    <row r="4566" spans="1:15">
      <c r="A4566" s="1" t="s">
        <v>4606</v>
      </c>
      <c r="B4566" s="2">
        <v>45073</v>
      </c>
      <c r="C4566" s="13" t="str">
        <f>TEXT(bbdd_Social_Media_Trends[[#This Row],[Post_Date]],"aaaa-mm")</f>
        <v>2023-05</v>
      </c>
      <c r="D4566" s="1" t="s">
        <v>18</v>
      </c>
      <c r="E4566" s="1" t="s">
        <v>31</v>
      </c>
      <c r="F4566" s="1" t="s">
        <v>20</v>
      </c>
      <c r="G4566" s="1" t="s">
        <v>28</v>
      </c>
      <c r="H4566">
        <v>2047644</v>
      </c>
      <c r="I4566">
        <v>237289</v>
      </c>
      <c r="J4566">
        <v>24803</v>
      </c>
      <c r="K4566">
        <v>5008</v>
      </c>
      <c r="L4566">
        <f>bbdd_Social_Media_Trends[[#This Row],[Likes]]+bbdd_Social_Media_Trends[[#This Row],[Shares]]+bbdd_Social_Media_Trends[[#This Row],[Comments]]</f>
        <v>267100</v>
      </c>
      <c r="M4566">
        <f>bbdd_Social_Media_Trends[[#This Row],[Interactions]]/bbdd_Social_Media_Trends[[#This Row],[Views]]</f>
        <v>0.13044259646696399</v>
      </c>
      <c r="N4566" s="1" t="s">
        <v>16</v>
      </c>
      <c r="O4566" s="4">
        <f t="shared" si="71"/>
        <v>0</v>
      </c>
    </row>
    <row r="4567" spans="1:15">
      <c r="A4567" s="1" t="s">
        <v>4607</v>
      </c>
      <c r="B4567" s="2">
        <v>45169</v>
      </c>
      <c r="C4567" s="13" t="str">
        <f>TEXT(bbdd_Social_Media_Trends[[#This Row],[Post_Date]],"aaaa-mm")</f>
        <v>2023-08</v>
      </c>
      <c r="D4567" s="1" t="s">
        <v>24</v>
      </c>
      <c r="E4567" s="1" t="s">
        <v>35</v>
      </c>
      <c r="F4567" s="1" t="s">
        <v>41</v>
      </c>
      <c r="G4567" s="1" t="s">
        <v>25</v>
      </c>
      <c r="H4567">
        <v>752438</v>
      </c>
      <c r="I4567">
        <v>199061</v>
      </c>
      <c r="J4567">
        <v>32859</v>
      </c>
      <c r="K4567">
        <v>21330</v>
      </c>
      <c r="L4567">
        <f>bbdd_Social_Media_Trends[[#This Row],[Likes]]+bbdd_Social_Media_Trends[[#This Row],[Shares]]+bbdd_Social_Media_Trends[[#This Row],[Comments]]</f>
        <v>253250</v>
      </c>
      <c r="M4567">
        <f>bbdd_Social_Media_Trends[[#This Row],[Interactions]]/bbdd_Social_Media_Trends[[#This Row],[Views]]</f>
        <v>0.33657258139541063</v>
      </c>
      <c r="N4567" s="1" t="s">
        <v>16</v>
      </c>
      <c r="O4567" s="4">
        <f t="shared" si="71"/>
        <v>0</v>
      </c>
    </row>
    <row r="4568" spans="1:15">
      <c r="A4568" s="1" t="s">
        <v>4608</v>
      </c>
      <c r="B4568" s="2">
        <v>44956</v>
      </c>
      <c r="C4568" s="13" t="str">
        <f>TEXT(bbdd_Social_Media_Trends[[#This Row],[Post_Date]],"aaaa-mm")</f>
        <v>2023-01</v>
      </c>
      <c r="D4568" s="1" t="s">
        <v>18</v>
      </c>
      <c r="E4568" s="1" t="s">
        <v>52</v>
      </c>
      <c r="F4568" s="1" t="s">
        <v>47</v>
      </c>
      <c r="G4568" s="1" t="s">
        <v>60</v>
      </c>
      <c r="H4568">
        <v>1011802</v>
      </c>
      <c r="I4568">
        <v>337782</v>
      </c>
      <c r="J4568">
        <v>88350</v>
      </c>
      <c r="K4568">
        <v>32967</v>
      </c>
      <c r="L4568">
        <f>bbdd_Social_Media_Trends[[#This Row],[Likes]]+bbdd_Social_Media_Trends[[#This Row],[Shares]]+bbdd_Social_Media_Trends[[#This Row],[Comments]]</f>
        <v>459099</v>
      </c>
      <c r="M4568">
        <f>bbdd_Social_Media_Trends[[#This Row],[Interactions]]/bbdd_Social_Media_Trends[[#This Row],[Views]]</f>
        <v>0.45374391432315808</v>
      </c>
      <c r="N4568" s="1" t="s">
        <v>22</v>
      </c>
      <c r="O4568" s="4">
        <f t="shared" si="71"/>
        <v>0</v>
      </c>
    </row>
    <row r="4569" spans="1:15">
      <c r="A4569" s="1" t="s">
        <v>4609</v>
      </c>
      <c r="B4569" s="2">
        <v>45261</v>
      </c>
      <c r="C4569" s="13" t="str">
        <f>TEXT(bbdd_Social_Media_Trends[[#This Row],[Post_Date]],"aaaa-mm")</f>
        <v>2023-12</v>
      </c>
      <c r="D4569" s="1" t="s">
        <v>24</v>
      </c>
      <c r="E4569" s="1" t="s">
        <v>46</v>
      </c>
      <c r="F4569" s="1" t="s">
        <v>14</v>
      </c>
      <c r="G4569" s="1" t="s">
        <v>60</v>
      </c>
      <c r="H4569">
        <v>1122719</v>
      </c>
      <c r="I4569">
        <v>48060</v>
      </c>
      <c r="J4569">
        <v>58549</v>
      </c>
      <c r="K4569">
        <v>25881</v>
      </c>
      <c r="L4569">
        <f>bbdd_Social_Media_Trends[[#This Row],[Likes]]+bbdd_Social_Media_Trends[[#This Row],[Shares]]+bbdd_Social_Media_Trends[[#This Row],[Comments]]</f>
        <v>132490</v>
      </c>
      <c r="M4569">
        <f>bbdd_Social_Media_Trends[[#This Row],[Interactions]]/bbdd_Social_Media_Trends[[#This Row],[Views]]</f>
        <v>0.11800815698318101</v>
      </c>
      <c r="N4569" s="1" t="s">
        <v>16</v>
      </c>
      <c r="O4569" s="4">
        <f t="shared" si="71"/>
        <v>0</v>
      </c>
    </row>
    <row r="4570" spans="1:15">
      <c r="A4570" s="1" t="s">
        <v>4610</v>
      </c>
      <c r="B4570" s="2">
        <v>44776</v>
      </c>
      <c r="C4570" s="13" t="str">
        <f>TEXT(bbdd_Social_Media_Trends[[#This Row],[Post_Date]],"aaaa-mm")</f>
        <v>2022-08</v>
      </c>
      <c r="D4570" s="1" t="s">
        <v>12</v>
      </c>
      <c r="E4570" s="1" t="s">
        <v>19</v>
      </c>
      <c r="F4570" s="1" t="s">
        <v>47</v>
      </c>
      <c r="G4570" s="1" t="s">
        <v>15</v>
      </c>
      <c r="H4570">
        <v>2813260</v>
      </c>
      <c r="I4570">
        <v>260597</v>
      </c>
      <c r="J4570">
        <v>64519</v>
      </c>
      <c r="K4570">
        <v>46775</v>
      </c>
      <c r="L4570">
        <f>bbdd_Social_Media_Trends[[#This Row],[Likes]]+bbdd_Social_Media_Trends[[#This Row],[Shares]]+bbdd_Social_Media_Trends[[#This Row],[Comments]]</f>
        <v>371891</v>
      </c>
      <c r="M4570">
        <f>bbdd_Social_Media_Trends[[#This Row],[Interactions]]/bbdd_Social_Media_Trends[[#This Row],[Views]]</f>
        <v>0.13219218984381109</v>
      </c>
      <c r="N4570" s="1" t="s">
        <v>16</v>
      </c>
      <c r="O4570" s="4">
        <f t="shared" si="71"/>
        <v>0</v>
      </c>
    </row>
    <row r="4571" spans="1:15">
      <c r="A4571" s="1" t="s">
        <v>4611</v>
      </c>
      <c r="B4571" s="2">
        <v>44870</v>
      </c>
      <c r="C4571" s="13" t="str">
        <f>TEXT(bbdd_Social_Media_Trends[[#This Row],[Post_Date]],"aaaa-mm")</f>
        <v>2022-11</v>
      </c>
      <c r="D4571" s="1" t="s">
        <v>12</v>
      </c>
      <c r="E4571" s="1" t="s">
        <v>39</v>
      </c>
      <c r="F4571" s="1" t="s">
        <v>14</v>
      </c>
      <c r="G4571" s="1" t="s">
        <v>15</v>
      </c>
      <c r="H4571">
        <v>3978999</v>
      </c>
      <c r="I4571">
        <v>19200</v>
      </c>
      <c r="J4571">
        <v>44821</v>
      </c>
      <c r="K4571">
        <v>24372</v>
      </c>
      <c r="L4571">
        <f>bbdd_Social_Media_Trends[[#This Row],[Likes]]+bbdd_Social_Media_Trends[[#This Row],[Shares]]+bbdd_Social_Media_Trends[[#This Row],[Comments]]</f>
        <v>88393</v>
      </c>
      <c r="M4571">
        <f>bbdd_Social_Media_Trends[[#This Row],[Interactions]]/bbdd_Social_Media_Trends[[#This Row],[Views]]</f>
        <v>2.2214883693109748E-2</v>
      </c>
      <c r="N4571" s="1" t="s">
        <v>22</v>
      </c>
      <c r="O4571" s="4">
        <f t="shared" si="71"/>
        <v>0</v>
      </c>
    </row>
    <row r="4572" spans="1:15">
      <c r="A4572" s="1" t="s">
        <v>4612</v>
      </c>
      <c r="B4572" s="2">
        <v>44732</v>
      </c>
      <c r="C4572" s="13" t="str">
        <f>TEXT(bbdd_Social_Media_Trends[[#This Row],[Post_Date]],"aaaa-mm")</f>
        <v>2022-06</v>
      </c>
      <c r="D4572" s="1" t="s">
        <v>18</v>
      </c>
      <c r="E4572" s="1" t="s">
        <v>19</v>
      </c>
      <c r="F4572" s="1" t="s">
        <v>20</v>
      </c>
      <c r="G4572" s="1" t="s">
        <v>21</v>
      </c>
      <c r="H4572">
        <v>4755630</v>
      </c>
      <c r="I4572">
        <v>369132</v>
      </c>
      <c r="J4572">
        <v>72628</v>
      </c>
      <c r="K4572">
        <v>1581</v>
      </c>
      <c r="L4572">
        <f>bbdd_Social_Media_Trends[[#This Row],[Likes]]+bbdd_Social_Media_Trends[[#This Row],[Shares]]+bbdd_Social_Media_Trends[[#This Row],[Comments]]</f>
        <v>443341</v>
      </c>
      <c r="M4572">
        <f>bbdd_Social_Media_Trends[[#This Row],[Interactions]]/bbdd_Social_Media_Trends[[#This Row],[Views]]</f>
        <v>9.3224451860216204E-2</v>
      </c>
      <c r="N4572" s="1" t="s">
        <v>29</v>
      </c>
      <c r="O4572" s="4">
        <f t="shared" si="71"/>
        <v>0</v>
      </c>
    </row>
    <row r="4573" spans="1:15">
      <c r="A4573" s="1" t="s">
        <v>4613</v>
      </c>
      <c r="B4573" s="2">
        <v>44989</v>
      </c>
      <c r="C4573" s="13" t="str">
        <f>TEXT(bbdd_Social_Media_Trends[[#This Row],[Post_Date]],"aaaa-mm")</f>
        <v>2023-03</v>
      </c>
      <c r="D4573" s="1" t="s">
        <v>12</v>
      </c>
      <c r="E4573" s="1" t="s">
        <v>39</v>
      </c>
      <c r="F4573" s="1" t="s">
        <v>14</v>
      </c>
      <c r="G4573" s="1" t="s">
        <v>60</v>
      </c>
      <c r="H4573">
        <v>5679</v>
      </c>
      <c r="I4573">
        <v>95171</v>
      </c>
      <c r="J4573">
        <v>63079</v>
      </c>
      <c r="K4573">
        <v>40180</v>
      </c>
      <c r="L4573">
        <f>bbdd_Social_Media_Trends[[#This Row],[Likes]]+bbdd_Social_Media_Trends[[#This Row],[Shares]]+bbdd_Social_Media_Trends[[#This Row],[Comments]]</f>
        <v>198430</v>
      </c>
      <c r="M4573">
        <f>bbdd_Social_Media_Trends[[#This Row],[Interactions]]/bbdd_Social_Media_Trends[[#This Row],[Views]]</f>
        <v>34.941010741327702</v>
      </c>
      <c r="N4573" s="1" t="s">
        <v>22</v>
      </c>
      <c r="O4573" s="4">
        <f t="shared" si="71"/>
        <v>0</v>
      </c>
    </row>
    <row r="4574" spans="1:15">
      <c r="A4574" s="1" t="s">
        <v>4614</v>
      </c>
      <c r="B4574" s="2">
        <v>44645</v>
      </c>
      <c r="C4574" s="13" t="str">
        <f>TEXT(bbdd_Social_Media_Trends[[#This Row],[Post_Date]],"aaaa-mm")</f>
        <v>2022-03</v>
      </c>
      <c r="D4574" s="1" t="s">
        <v>27</v>
      </c>
      <c r="E4574" s="1" t="s">
        <v>19</v>
      </c>
      <c r="F4574" s="1" t="s">
        <v>20</v>
      </c>
      <c r="G4574" s="1" t="s">
        <v>28</v>
      </c>
      <c r="H4574">
        <v>354097</v>
      </c>
      <c r="I4574">
        <v>313064</v>
      </c>
      <c r="J4574">
        <v>85802</v>
      </c>
      <c r="K4574">
        <v>10849</v>
      </c>
      <c r="L4574">
        <f>bbdd_Social_Media_Trends[[#This Row],[Likes]]+bbdd_Social_Media_Trends[[#This Row],[Shares]]+bbdd_Social_Media_Trends[[#This Row],[Comments]]</f>
        <v>409715</v>
      </c>
      <c r="M4574">
        <f>bbdd_Social_Media_Trends[[#This Row],[Interactions]]/bbdd_Social_Media_Trends[[#This Row],[Views]]</f>
        <v>1.1570699554076991</v>
      </c>
      <c r="N4574" s="1" t="s">
        <v>29</v>
      </c>
      <c r="O4574" s="4">
        <f t="shared" si="71"/>
        <v>0</v>
      </c>
    </row>
    <row r="4575" spans="1:15">
      <c r="A4575" s="1" t="s">
        <v>4615</v>
      </c>
      <c r="B4575" s="2">
        <v>44597</v>
      </c>
      <c r="C4575" s="13" t="str">
        <f>TEXT(bbdd_Social_Media_Trends[[#This Row],[Post_Date]],"aaaa-mm")</f>
        <v>2022-02</v>
      </c>
      <c r="D4575" s="1" t="s">
        <v>27</v>
      </c>
      <c r="E4575" s="1" t="s">
        <v>31</v>
      </c>
      <c r="F4575" s="1" t="s">
        <v>41</v>
      </c>
      <c r="G4575" s="1" t="s">
        <v>21</v>
      </c>
      <c r="H4575">
        <v>4159829</v>
      </c>
      <c r="I4575">
        <v>263829</v>
      </c>
      <c r="J4575">
        <v>77015</v>
      </c>
      <c r="K4575">
        <v>8741</v>
      </c>
      <c r="L4575">
        <f>bbdd_Social_Media_Trends[[#This Row],[Likes]]+bbdd_Social_Media_Trends[[#This Row],[Shares]]+bbdd_Social_Media_Trends[[#This Row],[Comments]]</f>
        <v>349585</v>
      </c>
      <c r="M4575">
        <f>bbdd_Social_Media_Trends[[#This Row],[Interactions]]/bbdd_Social_Media_Trends[[#This Row],[Views]]</f>
        <v>8.4038310228617574E-2</v>
      </c>
      <c r="N4575" s="1" t="s">
        <v>16</v>
      </c>
      <c r="O4575" s="4">
        <f t="shared" si="71"/>
        <v>0</v>
      </c>
    </row>
    <row r="4576" spans="1:15">
      <c r="A4576" s="1" t="s">
        <v>4616</v>
      </c>
      <c r="B4576" s="2">
        <v>45279</v>
      </c>
      <c r="C4576" s="13" t="str">
        <f>TEXT(bbdd_Social_Media_Trends[[#This Row],[Post_Date]],"aaaa-mm")</f>
        <v>2023-12</v>
      </c>
      <c r="D4576" s="1" t="s">
        <v>18</v>
      </c>
      <c r="E4576" s="1" t="s">
        <v>49</v>
      </c>
      <c r="F4576" s="1" t="s">
        <v>20</v>
      </c>
      <c r="G4576" s="1" t="s">
        <v>44</v>
      </c>
      <c r="H4576">
        <v>2936409</v>
      </c>
      <c r="I4576">
        <v>161409</v>
      </c>
      <c r="J4576">
        <v>1809</v>
      </c>
      <c r="K4576">
        <v>5457</v>
      </c>
      <c r="L4576">
        <f>bbdd_Social_Media_Trends[[#This Row],[Likes]]+bbdd_Social_Media_Trends[[#This Row],[Shares]]+bbdd_Social_Media_Trends[[#This Row],[Comments]]</f>
        <v>168675</v>
      </c>
      <c r="M4576">
        <f>bbdd_Social_Media_Trends[[#This Row],[Interactions]]/bbdd_Social_Media_Trends[[#This Row],[Views]]</f>
        <v>5.744261102591635E-2</v>
      </c>
      <c r="N4576" s="1" t="s">
        <v>29</v>
      </c>
      <c r="O4576" s="4">
        <f t="shared" si="71"/>
        <v>0</v>
      </c>
    </row>
    <row r="4577" spans="1:15">
      <c r="A4577" s="1" t="s">
        <v>4617</v>
      </c>
      <c r="B4577" s="2">
        <v>44640</v>
      </c>
      <c r="C4577" s="13" t="str">
        <f>TEXT(bbdd_Social_Media_Trends[[#This Row],[Post_Date]],"aaaa-mm")</f>
        <v>2022-03</v>
      </c>
      <c r="D4577" s="1" t="s">
        <v>18</v>
      </c>
      <c r="E4577" s="1" t="s">
        <v>46</v>
      </c>
      <c r="F4577" s="1" t="s">
        <v>47</v>
      </c>
      <c r="G4577" s="1" t="s">
        <v>44</v>
      </c>
      <c r="H4577">
        <v>2748383</v>
      </c>
      <c r="I4577">
        <v>325417</v>
      </c>
      <c r="J4577">
        <v>19117</v>
      </c>
      <c r="K4577">
        <v>11624</v>
      </c>
      <c r="L4577">
        <f>bbdd_Social_Media_Trends[[#This Row],[Likes]]+bbdd_Social_Media_Trends[[#This Row],[Shares]]+bbdd_Social_Media_Trends[[#This Row],[Comments]]</f>
        <v>356158</v>
      </c>
      <c r="M4577">
        <f>bbdd_Social_Media_Trends[[#This Row],[Interactions]]/bbdd_Social_Media_Trends[[#This Row],[Views]]</f>
        <v>0.12958819786034187</v>
      </c>
      <c r="N4577" s="1" t="s">
        <v>16</v>
      </c>
      <c r="O4577" s="4">
        <f t="shared" si="71"/>
        <v>0</v>
      </c>
    </row>
    <row r="4578" spans="1:15">
      <c r="A4578" s="1" t="s">
        <v>4618</v>
      </c>
      <c r="B4578" s="2">
        <v>45192</v>
      </c>
      <c r="C4578" s="13" t="str">
        <f>TEXT(bbdd_Social_Media_Trends[[#This Row],[Post_Date]],"aaaa-mm")</f>
        <v>2023-09</v>
      </c>
      <c r="D4578" s="1" t="s">
        <v>18</v>
      </c>
      <c r="E4578" s="1" t="s">
        <v>13</v>
      </c>
      <c r="F4578" s="1" t="s">
        <v>20</v>
      </c>
      <c r="G4578" s="1" t="s">
        <v>28</v>
      </c>
      <c r="H4578">
        <v>2763379</v>
      </c>
      <c r="I4578">
        <v>424976</v>
      </c>
      <c r="J4578">
        <v>27036</v>
      </c>
      <c r="K4578">
        <v>13761</v>
      </c>
      <c r="L4578">
        <f>bbdd_Social_Media_Trends[[#This Row],[Likes]]+bbdd_Social_Media_Trends[[#This Row],[Shares]]+bbdd_Social_Media_Trends[[#This Row],[Comments]]</f>
        <v>465773</v>
      </c>
      <c r="M4578">
        <f>bbdd_Social_Media_Trends[[#This Row],[Interactions]]/bbdd_Social_Media_Trends[[#This Row],[Views]]</f>
        <v>0.16855197929780896</v>
      </c>
      <c r="N4578" s="1" t="s">
        <v>29</v>
      </c>
      <c r="O4578" s="4">
        <f t="shared" si="71"/>
        <v>0</v>
      </c>
    </row>
    <row r="4579" spans="1:15">
      <c r="A4579" s="1" t="s">
        <v>4619</v>
      </c>
      <c r="B4579" s="2">
        <v>45223</v>
      </c>
      <c r="C4579" s="13" t="str">
        <f>TEXT(bbdd_Social_Media_Trends[[#This Row],[Post_Date]],"aaaa-mm")</f>
        <v>2023-10</v>
      </c>
      <c r="D4579" s="1" t="s">
        <v>27</v>
      </c>
      <c r="E4579" s="1" t="s">
        <v>19</v>
      </c>
      <c r="F4579" s="1" t="s">
        <v>14</v>
      </c>
      <c r="G4579" s="1" t="s">
        <v>15</v>
      </c>
      <c r="H4579">
        <v>4749326</v>
      </c>
      <c r="I4579">
        <v>339397</v>
      </c>
      <c r="J4579">
        <v>81612</v>
      </c>
      <c r="K4579">
        <v>44880</v>
      </c>
      <c r="L4579">
        <f>bbdd_Social_Media_Trends[[#This Row],[Likes]]+bbdd_Social_Media_Trends[[#This Row],[Shares]]+bbdd_Social_Media_Trends[[#This Row],[Comments]]</f>
        <v>465889</v>
      </c>
      <c r="M4579">
        <f>bbdd_Social_Media_Trends[[#This Row],[Interactions]]/bbdd_Social_Media_Trends[[#This Row],[Views]]</f>
        <v>9.8095814016557301E-2</v>
      </c>
      <c r="N4579" s="1" t="s">
        <v>16</v>
      </c>
      <c r="O4579" s="4">
        <f t="shared" si="71"/>
        <v>0</v>
      </c>
    </row>
    <row r="4580" spans="1:15">
      <c r="A4580" s="1" t="s">
        <v>4620</v>
      </c>
      <c r="B4580" s="2">
        <v>45027</v>
      </c>
      <c r="C4580" s="13" t="str">
        <f>TEXT(bbdd_Social_Media_Trends[[#This Row],[Post_Date]],"aaaa-mm")</f>
        <v>2023-04</v>
      </c>
      <c r="D4580" s="1" t="s">
        <v>24</v>
      </c>
      <c r="E4580" s="1" t="s">
        <v>39</v>
      </c>
      <c r="F4580" s="1" t="s">
        <v>14</v>
      </c>
      <c r="G4580" s="1" t="s">
        <v>60</v>
      </c>
      <c r="H4580">
        <v>2992211</v>
      </c>
      <c r="I4580">
        <v>95547</v>
      </c>
      <c r="J4580">
        <v>23448</v>
      </c>
      <c r="K4580">
        <v>33090</v>
      </c>
      <c r="L4580">
        <f>bbdd_Social_Media_Trends[[#This Row],[Likes]]+bbdd_Social_Media_Trends[[#This Row],[Shares]]+bbdd_Social_Media_Trends[[#This Row],[Comments]]</f>
        <v>152085</v>
      </c>
      <c r="M4580">
        <f>bbdd_Social_Media_Trends[[#This Row],[Interactions]]/bbdd_Social_Media_Trends[[#This Row],[Views]]</f>
        <v>5.082696374019078E-2</v>
      </c>
      <c r="N4580" s="1" t="s">
        <v>22</v>
      </c>
      <c r="O4580" s="4">
        <f t="shared" si="71"/>
        <v>0</v>
      </c>
    </row>
    <row r="4581" spans="1:15">
      <c r="A4581" s="1" t="s">
        <v>4621</v>
      </c>
      <c r="B4581" s="2">
        <v>44806</v>
      </c>
      <c r="C4581" s="13" t="str">
        <f>TEXT(bbdd_Social_Media_Trends[[#This Row],[Post_Date]],"aaaa-mm")</f>
        <v>2022-09</v>
      </c>
      <c r="D4581" s="1" t="s">
        <v>12</v>
      </c>
      <c r="E4581" s="1" t="s">
        <v>31</v>
      </c>
      <c r="F4581" s="1" t="s">
        <v>41</v>
      </c>
      <c r="G4581" s="1" t="s">
        <v>25</v>
      </c>
      <c r="H4581">
        <v>4379134</v>
      </c>
      <c r="I4581">
        <v>77485</v>
      </c>
      <c r="J4581">
        <v>88805</v>
      </c>
      <c r="K4581">
        <v>39157</v>
      </c>
      <c r="L4581">
        <f>bbdd_Social_Media_Trends[[#This Row],[Likes]]+bbdd_Social_Media_Trends[[#This Row],[Shares]]+bbdd_Social_Media_Trends[[#This Row],[Comments]]</f>
        <v>205447</v>
      </c>
      <c r="M4581">
        <f>bbdd_Social_Media_Trends[[#This Row],[Interactions]]/bbdd_Social_Media_Trends[[#This Row],[Views]]</f>
        <v>4.6914983647451759E-2</v>
      </c>
      <c r="N4581" s="1" t="s">
        <v>22</v>
      </c>
      <c r="O4581" s="4">
        <f t="shared" si="71"/>
        <v>0</v>
      </c>
    </row>
    <row r="4582" spans="1:15">
      <c r="A4582" s="1" t="s">
        <v>4622</v>
      </c>
      <c r="B4582" s="2">
        <v>45214</v>
      </c>
      <c r="C4582" s="13" t="str">
        <f>TEXT(bbdd_Social_Media_Trends[[#This Row],[Post_Date]],"aaaa-mm")</f>
        <v>2023-10</v>
      </c>
      <c r="D4582" s="1" t="s">
        <v>27</v>
      </c>
      <c r="E4582" s="1" t="s">
        <v>35</v>
      </c>
      <c r="F4582" s="1" t="s">
        <v>20</v>
      </c>
      <c r="G4582" s="1" t="s">
        <v>28</v>
      </c>
      <c r="H4582">
        <v>4747855</v>
      </c>
      <c r="I4582">
        <v>269782</v>
      </c>
      <c r="J4582">
        <v>51923</v>
      </c>
      <c r="K4582">
        <v>2531</v>
      </c>
      <c r="L4582">
        <f>bbdd_Social_Media_Trends[[#This Row],[Likes]]+bbdd_Social_Media_Trends[[#This Row],[Shares]]+bbdd_Social_Media_Trends[[#This Row],[Comments]]</f>
        <v>324236</v>
      </c>
      <c r="M4582">
        <f>bbdd_Social_Media_Trends[[#This Row],[Interactions]]/bbdd_Social_Media_Trends[[#This Row],[Views]]</f>
        <v>6.8291049326485331E-2</v>
      </c>
      <c r="N4582" s="1" t="s">
        <v>22</v>
      </c>
      <c r="O4582" s="4">
        <f t="shared" si="71"/>
        <v>0</v>
      </c>
    </row>
    <row r="4583" spans="1:15">
      <c r="A4583" s="1" t="s">
        <v>4623</v>
      </c>
      <c r="B4583" s="2">
        <v>44670</v>
      </c>
      <c r="C4583" s="13" t="str">
        <f>TEXT(bbdd_Social_Media_Trends[[#This Row],[Post_Date]],"aaaa-mm")</f>
        <v>2022-04</v>
      </c>
      <c r="D4583" s="1" t="s">
        <v>27</v>
      </c>
      <c r="E4583" s="1" t="s">
        <v>49</v>
      </c>
      <c r="F4583" s="1" t="s">
        <v>36</v>
      </c>
      <c r="G4583" s="1" t="s">
        <v>50</v>
      </c>
      <c r="H4583">
        <v>3261233</v>
      </c>
      <c r="I4583">
        <v>113979</v>
      </c>
      <c r="J4583">
        <v>8547</v>
      </c>
      <c r="K4583">
        <v>35128</v>
      </c>
      <c r="L4583">
        <f>bbdd_Social_Media_Trends[[#This Row],[Likes]]+bbdd_Social_Media_Trends[[#This Row],[Shares]]+bbdd_Social_Media_Trends[[#This Row],[Comments]]</f>
        <v>157654</v>
      </c>
      <c r="M4583">
        <f>bbdd_Social_Media_Trends[[#This Row],[Interactions]]/bbdd_Social_Media_Trends[[#This Row],[Views]]</f>
        <v>4.8341838807592095E-2</v>
      </c>
      <c r="N4583" s="1" t="s">
        <v>22</v>
      </c>
      <c r="O4583" s="4">
        <f t="shared" si="71"/>
        <v>0</v>
      </c>
    </row>
    <row r="4584" spans="1:15">
      <c r="A4584" s="1" t="s">
        <v>4624</v>
      </c>
      <c r="B4584" s="2">
        <v>45120</v>
      </c>
      <c r="C4584" s="13" t="str">
        <f>TEXT(bbdd_Social_Media_Trends[[#This Row],[Post_Date]],"aaaa-mm")</f>
        <v>2023-07</v>
      </c>
      <c r="D4584" s="1" t="s">
        <v>12</v>
      </c>
      <c r="E4584" s="1" t="s">
        <v>13</v>
      </c>
      <c r="F4584" s="1" t="s">
        <v>32</v>
      </c>
      <c r="G4584" s="1" t="s">
        <v>37</v>
      </c>
      <c r="H4584">
        <v>3508531</v>
      </c>
      <c r="I4584">
        <v>412551</v>
      </c>
      <c r="J4584">
        <v>11271</v>
      </c>
      <c r="K4584">
        <v>34686</v>
      </c>
      <c r="L4584">
        <f>bbdd_Social_Media_Trends[[#This Row],[Likes]]+bbdd_Social_Media_Trends[[#This Row],[Shares]]+bbdd_Social_Media_Trends[[#This Row],[Comments]]</f>
        <v>458508</v>
      </c>
      <c r="M4584">
        <f>bbdd_Social_Media_Trends[[#This Row],[Interactions]]/bbdd_Social_Media_Trends[[#This Row],[Views]]</f>
        <v>0.13068375339992722</v>
      </c>
      <c r="N4584" s="1" t="s">
        <v>29</v>
      </c>
      <c r="O4584" s="4">
        <f t="shared" si="71"/>
        <v>0</v>
      </c>
    </row>
    <row r="4585" spans="1:15">
      <c r="A4585" s="1" t="s">
        <v>4625</v>
      </c>
      <c r="B4585" s="2">
        <v>44659</v>
      </c>
      <c r="C4585" s="13" t="str">
        <f>TEXT(bbdd_Social_Media_Trends[[#This Row],[Post_Date]],"aaaa-mm")</f>
        <v>2022-04</v>
      </c>
      <c r="D4585" s="1" t="s">
        <v>18</v>
      </c>
      <c r="E4585" s="1" t="s">
        <v>31</v>
      </c>
      <c r="F4585" s="1" t="s">
        <v>32</v>
      </c>
      <c r="G4585" s="1" t="s">
        <v>25</v>
      </c>
      <c r="H4585">
        <v>552118</v>
      </c>
      <c r="I4585">
        <v>440910</v>
      </c>
      <c r="J4585">
        <v>55306</v>
      </c>
      <c r="K4585">
        <v>15939</v>
      </c>
      <c r="L4585">
        <f>bbdd_Social_Media_Trends[[#This Row],[Likes]]+bbdd_Social_Media_Trends[[#This Row],[Shares]]+bbdd_Social_Media_Trends[[#This Row],[Comments]]</f>
        <v>512155</v>
      </c>
      <c r="M4585">
        <f>bbdd_Social_Media_Trends[[#This Row],[Interactions]]/bbdd_Social_Media_Trends[[#This Row],[Views]]</f>
        <v>0.92761873367649672</v>
      </c>
      <c r="N4585" s="1" t="s">
        <v>22</v>
      </c>
      <c r="O4585" s="4">
        <f t="shared" si="71"/>
        <v>0</v>
      </c>
    </row>
    <row r="4586" spans="1:15">
      <c r="A4586" s="1" t="s">
        <v>4626</v>
      </c>
      <c r="B4586" s="2">
        <v>44890</v>
      </c>
      <c r="C4586" s="13" t="str">
        <f>TEXT(bbdd_Social_Media_Trends[[#This Row],[Post_Date]],"aaaa-mm")</f>
        <v>2022-11</v>
      </c>
      <c r="D4586" s="1" t="s">
        <v>12</v>
      </c>
      <c r="E4586" s="1" t="s">
        <v>13</v>
      </c>
      <c r="F4586" s="1" t="s">
        <v>41</v>
      </c>
      <c r="G4586" s="1" t="s">
        <v>15</v>
      </c>
      <c r="H4586">
        <v>2683552</v>
      </c>
      <c r="I4586">
        <v>210072</v>
      </c>
      <c r="J4586">
        <v>24960</v>
      </c>
      <c r="K4586">
        <v>35150</v>
      </c>
      <c r="L4586">
        <f>bbdd_Social_Media_Trends[[#This Row],[Likes]]+bbdd_Social_Media_Trends[[#This Row],[Shares]]+bbdd_Social_Media_Trends[[#This Row],[Comments]]</f>
        <v>270182</v>
      </c>
      <c r="M4586">
        <f>bbdd_Social_Media_Trends[[#This Row],[Interactions]]/bbdd_Social_Media_Trends[[#This Row],[Views]]</f>
        <v>0.10068073955712428</v>
      </c>
      <c r="N4586" s="1" t="s">
        <v>22</v>
      </c>
      <c r="O4586" s="4">
        <f t="shared" si="71"/>
        <v>0</v>
      </c>
    </row>
    <row r="4587" spans="1:15">
      <c r="A4587" s="1" t="s">
        <v>4627</v>
      </c>
      <c r="B4587" s="2">
        <v>45198</v>
      </c>
      <c r="C4587" s="13" t="str">
        <f>TEXT(bbdd_Social_Media_Trends[[#This Row],[Post_Date]],"aaaa-mm")</f>
        <v>2023-09</v>
      </c>
      <c r="D4587" s="1" t="s">
        <v>12</v>
      </c>
      <c r="E4587" s="1" t="s">
        <v>52</v>
      </c>
      <c r="F4587" s="1" t="s">
        <v>47</v>
      </c>
      <c r="G4587" s="1" t="s">
        <v>21</v>
      </c>
      <c r="H4587">
        <v>4099779</v>
      </c>
      <c r="I4587">
        <v>9695</v>
      </c>
      <c r="J4587">
        <v>81909</v>
      </c>
      <c r="K4587">
        <v>2348</v>
      </c>
      <c r="L4587">
        <f>bbdd_Social_Media_Trends[[#This Row],[Likes]]+bbdd_Social_Media_Trends[[#This Row],[Shares]]+bbdd_Social_Media_Trends[[#This Row],[Comments]]</f>
        <v>93952</v>
      </c>
      <c r="M4587">
        <f>bbdd_Social_Media_Trends[[#This Row],[Interactions]]/bbdd_Social_Media_Trends[[#This Row],[Views]]</f>
        <v>2.2916357198766078E-2</v>
      </c>
      <c r="N4587" s="1" t="s">
        <v>29</v>
      </c>
      <c r="O4587" s="4">
        <f t="shared" si="71"/>
        <v>0</v>
      </c>
    </row>
    <row r="4588" spans="1:15">
      <c r="A4588" s="1" t="s">
        <v>4628</v>
      </c>
      <c r="B4588" s="2">
        <v>45099</v>
      </c>
      <c r="C4588" s="13" t="str">
        <f>TEXT(bbdd_Social_Media_Trends[[#This Row],[Post_Date]],"aaaa-mm")</f>
        <v>2023-06</v>
      </c>
      <c r="D4588" s="1" t="s">
        <v>18</v>
      </c>
      <c r="E4588" s="1" t="s">
        <v>57</v>
      </c>
      <c r="F4588" s="1" t="s">
        <v>47</v>
      </c>
      <c r="G4588" s="1" t="s">
        <v>28</v>
      </c>
      <c r="H4588">
        <v>4796690</v>
      </c>
      <c r="I4588">
        <v>426637</v>
      </c>
      <c r="J4588">
        <v>78236</v>
      </c>
      <c r="K4588">
        <v>41106</v>
      </c>
      <c r="L4588">
        <f>bbdd_Social_Media_Trends[[#This Row],[Likes]]+bbdd_Social_Media_Trends[[#This Row],[Shares]]+bbdd_Social_Media_Trends[[#This Row],[Comments]]</f>
        <v>545979</v>
      </c>
      <c r="M4588">
        <f>bbdd_Social_Media_Trends[[#This Row],[Interactions]]/bbdd_Social_Media_Trends[[#This Row],[Views]]</f>
        <v>0.1138241162134722</v>
      </c>
      <c r="N4588" s="1" t="s">
        <v>22</v>
      </c>
      <c r="O4588" s="4">
        <f t="shared" si="71"/>
        <v>0</v>
      </c>
    </row>
    <row r="4589" spans="1:15">
      <c r="A4589" s="1" t="s">
        <v>4629</v>
      </c>
      <c r="B4589" s="2">
        <v>44963</v>
      </c>
      <c r="C4589" s="13" t="str">
        <f>TEXT(bbdd_Social_Media_Trends[[#This Row],[Post_Date]],"aaaa-mm")</f>
        <v>2023-02</v>
      </c>
      <c r="D4589" s="1" t="s">
        <v>12</v>
      </c>
      <c r="E4589" s="1" t="s">
        <v>52</v>
      </c>
      <c r="F4589" s="1" t="s">
        <v>41</v>
      </c>
      <c r="G4589" s="1" t="s">
        <v>28</v>
      </c>
      <c r="H4589">
        <v>4292584</v>
      </c>
      <c r="I4589">
        <v>56812</v>
      </c>
      <c r="J4589">
        <v>1813</v>
      </c>
      <c r="K4589">
        <v>7614</v>
      </c>
      <c r="L4589">
        <f>bbdd_Social_Media_Trends[[#This Row],[Likes]]+bbdd_Social_Media_Trends[[#This Row],[Shares]]+bbdd_Social_Media_Trends[[#This Row],[Comments]]</f>
        <v>66239</v>
      </c>
      <c r="M4589">
        <f>bbdd_Social_Media_Trends[[#This Row],[Interactions]]/bbdd_Social_Media_Trends[[#This Row],[Views]]</f>
        <v>1.5431031751504455E-2</v>
      </c>
      <c r="N4589" s="1" t="s">
        <v>29</v>
      </c>
      <c r="O4589" s="4">
        <f t="shared" si="71"/>
        <v>0</v>
      </c>
    </row>
    <row r="4590" spans="1:15">
      <c r="A4590" s="1" t="s">
        <v>4630</v>
      </c>
      <c r="B4590" s="2">
        <v>44920</v>
      </c>
      <c r="C4590" s="13" t="str">
        <f>TEXT(bbdd_Social_Media_Trends[[#This Row],[Post_Date]],"aaaa-mm")</f>
        <v>2022-12</v>
      </c>
      <c r="D4590" s="1" t="s">
        <v>18</v>
      </c>
      <c r="E4590" s="1" t="s">
        <v>39</v>
      </c>
      <c r="F4590" s="1" t="s">
        <v>47</v>
      </c>
      <c r="G4590" s="1" t="s">
        <v>60</v>
      </c>
      <c r="H4590">
        <v>27994</v>
      </c>
      <c r="I4590">
        <v>441518</v>
      </c>
      <c r="J4590">
        <v>38281</v>
      </c>
      <c r="K4590">
        <v>10867</v>
      </c>
      <c r="L4590">
        <f>bbdd_Social_Media_Trends[[#This Row],[Likes]]+bbdd_Social_Media_Trends[[#This Row],[Shares]]+bbdd_Social_Media_Trends[[#This Row],[Comments]]</f>
        <v>490666</v>
      </c>
      <c r="M4590">
        <f>bbdd_Social_Media_Trends[[#This Row],[Interactions]]/bbdd_Social_Media_Trends[[#This Row],[Views]]</f>
        <v>17.527541616060585</v>
      </c>
      <c r="N4590" s="1" t="s">
        <v>16</v>
      </c>
      <c r="O4590" s="4">
        <f t="shared" si="71"/>
        <v>0</v>
      </c>
    </row>
    <row r="4591" spans="1:15">
      <c r="A4591" s="1" t="s">
        <v>4631</v>
      </c>
      <c r="B4591" s="2">
        <v>45141</v>
      </c>
      <c r="C4591" s="13" t="str">
        <f>TEXT(bbdd_Social_Media_Trends[[#This Row],[Post_Date]],"aaaa-mm")</f>
        <v>2023-08</v>
      </c>
      <c r="D4591" s="1" t="s">
        <v>27</v>
      </c>
      <c r="E4591" s="1" t="s">
        <v>19</v>
      </c>
      <c r="F4591" s="1" t="s">
        <v>47</v>
      </c>
      <c r="G4591" s="1" t="s">
        <v>50</v>
      </c>
      <c r="H4591">
        <v>4907437</v>
      </c>
      <c r="I4591">
        <v>164649</v>
      </c>
      <c r="J4591">
        <v>80863</v>
      </c>
      <c r="K4591">
        <v>15435</v>
      </c>
      <c r="L4591">
        <f>bbdd_Social_Media_Trends[[#This Row],[Likes]]+bbdd_Social_Media_Trends[[#This Row],[Shares]]+bbdd_Social_Media_Trends[[#This Row],[Comments]]</f>
        <v>260947</v>
      </c>
      <c r="M4591">
        <f>bbdd_Social_Media_Trends[[#This Row],[Interactions]]/bbdd_Social_Media_Trends[[#This Row],[Views]]</f>
        <v>5.3173785012420947E-2</v>
      </c>
      <c r="N4591" s="1" t="s">
        <v>29</v>
      </c>
      <c r="O4591" s="4">
        <f t="shared" si="71"/>
        <v>0</v>
      </c>
    </row>
    <row r="4592" spans="1:15">
      <c r="A4592" s="1" t="s">
        <v>4632</v>
      </c>
      <c r="B4592" s="2">
        <v>44993</v>
      </c>
      <c r="C4592" s="13" t="str">
        <f>TEXT(bbdd_Social_Media_Trends[[#This Row],[Post_Date]],"aaaa-mm")</f>
        <v>2023-03</v>
      </c>
      <c r="D4592" s="1" t="s">
        <v>27</v>
      </c>
      <c r="E4592" s="1" t="s">
        <v>13</v>
      </c>
      <c r="F4592" s="1" t="s">
        <v>36</v>
      </c>
      <c r="G4592" s="1" t="s">
        <v>15</v>
      </c>
      <c r="H4592">
        <v>3285959</v>
      </c>
      <c r="I4592">
        <v>374420</v>
      </c>
      <c r="J4592">
        <v>82214</v>
      </c>
      <c r="K4592">
        <v>2020</v>
      </c>
      <c r="L4592">
        <f>bbdd_Social_Media_Trends[[#This Row],[Likes]]+bbdd_Social_Media_Trends[[#This Row],[Shares]]+bbdd_Social_Media_Trends[[#This Row],[Comments]]</f>
        <v>458654</v>
      </c>
      <c r="M4592">
        <f>bbdd_Social_Media_Trends[[#This Row],[Interactions]]/bbdd_Social_Media_Trends[[#This Row],[Views]]</f>
        <v>0.13957995215399827</v>
      </c>
      <c r="N4592" s="1" t="s">
        <v>29</v>
      </c>
      <c r="O4592" s="4">
        <f t="shared" si="71"/>
        <v>0</v>
      </c>
    </row>
    <row r="4593" spans="1:15">
      <c r="A4593" s="1" t="s">
        <v>4633</v>
      </c>
      <c r="B4593" s="2">
        <v>44785</v>
      </c>
      <c r="C4593" s="13" t="str">
        <f>TEXT(bbdd_Social_Media_Trends[[#This Row],[Post_Date]],"aaaa-mm")</f>
        <v>2022-08</v>
      </c>
      <c r="D4593" s="1" t="s">
        <v>24</v>
      </c>
      <c r="E4593" s="1" t="s">
        <v>39</v>
      </c>
      <c r="F4593" s="1" t="s">
        <v>47</v>
      </c>
      <c r="G4593" s="1" t="s">
        <v>28</v>
      </c>
      <c r="H4593">
        <v>4839425</v>
      </c>
      <c r="I4593">
        <v>16246</v>
      </c>
      <c r="J4593">
        <v>88253</v>
      </c>
      <c r="K4593">
        <v>3964</v>
      </c>
      <c r="L4593">
        <f>bbdd_Social_Media_Trends[[#This Row],[Likes]]+bbdd_Social_Media_Trends[[#This Row],[Shares]]+bbdd_Social_Media_Trends[[#This Row],[Comments]]</f>
        <v>108463</v>
      </c>
      <c r="M4593">
        <f>bbdd_Social_Media_Trends[[#This Row],[Interactions]]/bbdd_Social_Media_Trends[[#This Row],[Views]]</f>
        <v>2.2412373370803349E-2</v>
      </c>
      <c r="N4593" s="1" t="s">
        <v>29</v>
      </c>
      <c r="O4593" s="4">
        <f t="shared" si="71"/>
        <v>0</v>
      </c>
    </row>
    <row r="4594" spans="1:15">
      <c r="A4594" s="1" t="s">
        <v>4634</v>
      </c>
      <c r="B4594" s="2">
        <v>45150</v>
      </c>
      <c r="C4594" s="13" t="str">
        <f>TEXT(bbdd_Social_Media_Trends[[#This Row],[Post_Date]],"aaaa-mm")</f>
        <v>2023-08</v>
      </c>
      <c r="D4594" s="1" t="s">
        <v>27</v>
      </c>
      <c r="E4594" s="1" t="s">
        <v>46</v>
      </c>
      <c r="F4594" s="1" t="s">
        <v>41</v>
      </c>
      <c r="G4594" s="1" t="s">
        <v>60</v>
      </c>
      <c r="H4594">
        <v>2438444</v>
      </c>
      <c r="I4594">
        <v>429712</v>
      </c>
      <c r="J4594">
        <v>74676</v>
      </c>
      <c r="K4594">
        <v>42454</v>
      </c>
      <c r="L4594">
        <f>bbdd_Social_Media_Trends[[#This Row],[Likes]]+bbdd_Social_Media_Trends[[#This Row],[Shares]]+bbdd_Social_Media_Trends[[#This Row],[Comments]]</f>
        <v>546842</v>
      </c>
      <c r="M4594">
        <f>bbdd_Social_Media_Trends[[#This Row],[Interactions]]/bbdd_Social_Media_Trends[[#This Row],[Views]]</f>
        <v>0.22425858457278494</v>
      </c>
      <c r="N4594" s="1" t="s">
        <v>29</v>
      </c>
      <c r="O4594" s="4">
        <f t="shared" si="71"/>
        <v>0</v>
      </c>
    </row>
    <row r="4595" spans="1:15">
      <c r="A4595" s="1" t="s">
        <v>4635</v>
      </c>
      <c r="B4595" s="2">
        <v>44853</v>
      </c>
      <c r="C4595" s="13" t="str">
        <f>TEXT(bbdd_Social_Media_Trends[[#This Row],[Post_Date]],"aaaa-mm")</f>
        <v>2022-10</v>
      </c>
      <c r="D4595" s="1" t="s">
        <v>27</v>
      </c>
      <c r="E4595" s="1" t="s">
        <v>46</v>
      </c>
      <c r="F4595" s="1" t="s">
        <v>32</v>
      </c>
      <c r="G4595" s="1" t="s">
        <v>50</v>
      </c>
      <c r="H4595">
        <v>1186804</v>
      </c>
      <c r="I4595">
        <v>210681</v>
      </c>
      <c r="J4595">
        <v>58049</v>
      </c>
      <c r="K4595">
        <v>2339</v>
      </c>
      <c r="L4595">
        <f>bbdd_Social_Media_Trends[[#This Row],[Likes]]+bbdd_Social_Media_Trends[[#This Row],[Shares]]+bbdd_Social_Media_Trends[[#This Row],[Comments]]</f>
        <v>271069</v>
      </c>
      <c r="M4595">
        <f>bbdd_Social_Media_Trends[[#This Row],[Interactions]]/bbdd_Social_Media_Trends[[#This Row],[Views]]</f>
        <v>0.22840249948601454</v>
      </c>
      <c r="N4595" s="1" t="s">
        <v>16</v>
      </c>
      <c r="O4595" s="4">
        <f t="shared" si="71"/>
        <v>0</v>
      </c>
    </row>
    <row r="4596" spans="1:15">
      <c r="A4596" s="1" t="s">
        <v>4636</v>
      </c>
      <c r="B4596" s="2">
        <v>45280</v>
      </c>
      <c r="C4596" s="13" t="str">
        <f>TEXT(bbdd_Social_Media_Trends[[#This Row],[Post_Date]],"aaaa-mm")</f>
        <v>2023-12</v>
      </c>
      <c r="D4596" s="1" t="s">
        <v>27</v>
      </c>
      <c r="E4596" s="1" t="s">
        <v>59</v>
      </c>
      <c r="F4596" s="1" t="s">
        <v>41</v>
      </c>
      <c r="G4596" s="1" t="s">
        <v>25</v>
      </c>
      <c r="H4596">
        <v>1333176</v>
      </c>
      <c r="I4596">
        <v>495538</v>
      </c>
      <c r="J4596">
        <v>73212</v>
      </c>
      <c r="K4596">
        <v>49846</v>
      </c>
      <c r="L4596">
        <f>bbdd_Social_Media_Trends[[#This Row],[Likes]]+bbdd_Social_Media_Trends[[#This Row],[Shares]]+bbdd_Social_Media_Trends[[#This Row],[Comments]]</f>
        <v>618596</v>
      </c>
      <c r="M4596">
        <f>bbdd_Social_Media_Trends[[#This Row],[Interactions]]/bbdd_Social_Media_Trends[[#This Row],[Views]]</f>
        <v>0.46400175220676038</v>
      </c>
      <c r="N4596" s="1" t="s">
        <v>29</v>
      </c>
      <c r="O4596" s="4">
        <f t="shared" si="71"/>
        <v>0</v>
      </c>
    </row>
    <row r="4597" spans="1:15">
      <c r="A4597" s="1" t="s">
        <v>4637</v>
      </c>
      <c r="B4597" s="2">
        <v>44984</v>
      </c>
      <c r="C4597" s="13" t="str">
        <f>TEXT(bbdd_Social_Media_Trends[[#This Row],[Post_Date]],"aaaa-mm")</f>
        <v>2023-02</v>
      </c>
      <c r="D4597" s="1" t="s">
        <v>24</v>
      </c>
      <c r="E4597" s="1" t="s">
        <v>13</v>
      </c>
      <c r="F4597" s="1" t="s">
        <v>20</v>
      </c>
      <c r="G4597" s="1" t="s">
        <v>28</v>
      </c>
      <c r="H4597">
        <v>4631125</v>
      </c>
      <c r="I4597">
        <v>42569</v>
      </c>
      <c r="J4597">
        <v>52242</v>
      </c>
      <c r="K4597">
        <v>7834</v>
      </c>
      <c r="L4597">
        <f>bbdd_Social_Media_Trends[[#This Row],[Likes]]+bbdd_Social_Media_Trends[[#This Row],[Shares]]+bbdd_Social_Media_Trends[[#This Row],[Comments]]</f>
        <v>102645</v>
      </c>
      <c r="M4597">
        <f>bbdd_Social_Media_Trends[[#This Row],[Interactions]]/bbdd_Social_Media_Trends[[#This Row],[Views]]</f>
        <v>2.2164160976004751E-2</v>
      </c>
      <c r="N4597" s="1" t="s">
        <v>29</v>
      </c>
      <c r="O4597" s="4">
        <f t="shared" si="71"/>
        <v>0</v>
      </c>
    </row>
    <row r="4598" spans="1:15">
      <c r="A4598" s="1" t="s">
        <v>4638</v>
      </c>
      <c r="B4598" s="2">
        <v>44916</v>
      </c>
      <c r="C4598" s="13" t="str">
        <f>TEXT(bbdd_Social_Media_Trends[[#This Row],[Post_Date]],"aaaa-mm")</f>
        <v>2022-12</v>
      </c>
      <c r="D4598" s="1" t="s">
        <v>18</v>
      </c>
      <c r="E4598" s="1" t="s">
        <v>59</v>
      </c>
      <c r="F4598" s="1" t="s">
        <v>32</v>
      </c>
      <c r="G4598" s="1" t="s">
        <v>15</v>
      </c>
      <c r="H4598">
        <v>3291531</v>
      </c>
      <c r="I4598">
        <v>119950</v>
      </c>
      <c r="J4598">
        <v>87148</v>
      </c>
      <c r="K4598">
        <v>35630</v>
      </c>
      <c r="L4598">
        <f>bbdd_Social_Media_Trends[[#This Row],[Likes]]+bbdd_Social_Media_Trends[[#This Row],[Shares]]+bbdd_Social_Media_Trends[[#This Row],[Comments]]</f>
        <v>242728</v>
      </c>
      <c r="M4598">
        <f>bbdd_Social_Media_Trends[[#This Row],[Interactions]]/bbdd_Social_Media_Trends[[#This Row],[Views]]</f>
        <v>7.374319123836294E-2</v>
      </c>
      <c r="N4598" s="1" t="s">
        <v>29</v>
      </c>
      <c r="O4598" s="4">
        <f t="shared" si="71"/>
        <v>0</v>
      </c>
    </row>
    <row r="4599" spans="1:15">
      <c r="A4599" s="1" t="s">
        <v>4639</v>
      </c>
      <c r="B4599" s="2">
        <v>44720</v>
      </c>
      <c r="C4599" s="13" t="str">
        <f>TEXT(bbdd_Social_Media_Trends[[#This Row],[Post_Date]],"aaaa-mm")</f>
        <v>2022-06</v>
      </c>
      <c r="D4599" s="1" t="s">
        <v>24</v>
      </c>
      <c r="E4599" s="1" t="s">
        <v>57</v>
      </c>
      <c r="F4599" s="1" t="s">
        <v>36</v>
      </c>
      <c r="G4599" s="1" t="s">
        <v>44</v>
      </c>
      <c r="H4599">
        <v>3628910</v>
      </c>
      <c r="I4599">
        <v>263811</v>
      </c>
      <c r="J4599">
        <v>70589</v>
      </c>
      <c r="K4599">
        <v>13708</v>
      </c>
      <c r="L4599">
        <f>bbdd_Social_Media_Trends[[#This Row],[Likes]]+bbdd_Social_Media_Trends[[#This Row],[Shares]]+bbdd_Social_Media_Trends[[#This Row],[Comments]]</f>
        <v>348108</v>
      </c>
      <c r="M4599">
        <f>bbdd_Social_Media_Trends[[#This Row],[Interactions]]/bbdd_Social_Media_Trends[[#This Row],[Views]]</f>
        <v>9.5926324984637254E-2</v>
      </c>
      <c r="N4599" s="1" t="s">
        <v>29</v>
      </c>
      <c r="O4599" s="4">
        <f t="shared" si="71"/>
        <v>0</v>
      </c>
    </row>
    <row r="4600" spans="1:15">
      <c r="A4600" s="1" t="s">
        <v>4640</v>
      </c>
      <c r="B4600" s="2">
        <v>44615</v>
      </c>
      <c r="C4600" s="13" t="str">
        <f>TEXT(bbdd_Social_Media_Trends[[#This Row],[Post_Date]],"aaaa-mm")</f>
        <v>2022-02</v>
      </c>
      <c r="D4600" s="1" t="s">
        <v>27</v>
      </c>
      <c r="E4600" s="1" t="s">
        <v>19</v>
      </c>
      <c r="F4600" s="1" t="s">
        <v>32</v>
      </c>
      <c r="G4600" s="1" t="s">
        <v>60</v>
      </c>
      <c r="H4600">
        <v>839571</v>
      </c>
      <c r="I4600">
        <v>217743</v>
      </c>
      <c r="J4600">
        <v>99857</v>
      </c>
      <c r="K4600">
        <v>21632</v>
      </c>
      <c r="L4600">
        <f>bbdd_Social_Media_Trends[[#This Row],[Likes]]+bbdd_Social_Media_Trends[[#This Row],[Shares]]+bbdd_Social_Media_Trends[[#This Row],[Comments]]</f>
        <v>339232</v>
      </c>
      <c r="M4600">
        <f>bbdd_Social_Media_Trends[[#This Row],[Interactions]]/bbdd_Social_Media_Trends[[#This Row],[Views]]</f>
        <v>0.40405397518494562</v>
      </c>
      <c r="N4600" s="1" t="s">
        <v>16</v>
      </c>
      <c r="O4600" s="4">
        <f t="shared" si="71"/>
        <v>0</v>
      </c>
    </row>
    <row r="4601" spans="1:15">
      <c r="A4601" s="1" t="s">
        <v>4641</v>
      </c>
      <c r="B4601" s="2">
        <v>44601</v>
      </c>
      <c r="C4601" s="13" t="str">
        <f>TEXT(bbdd_Social_Media_Trends[[#This Row],[Post_Date]],"aaaa-mm")</f>
        <v>2022-02</v>
      </c>
      <c r="D4601" s="1" t="s">
        <v>27</v>
      </c>
      <c r="E4601" s="1" t="s">
        <v>31</v>
      </c>
      <c r="F4601" s="1" t="s">
        <v>47</v>
      </c>
      <c r="G4601" s="1" t="s">
        <v>50</v>
      </c>
      <c r="H4601">
        <v>2921498</v>
      </c>
      <c r="I4601">
        <v>121852</v>
      </c>
      <c r="J4601">
        <v>83407</v>
      </c>
      <c r="K4601">
        <v>40201</v>
      </c>
      <c r="L4601">
        <f>bbdd_Social_Media_Trends[[#This Row],[Likes]]+bbdd_Social_Media_Trends[[#This Row],[Shares]]+bbdd_Social_Media_Trends[[#This Row],[Comments]]</f>
        <v>245460</v>
      </c>
      <c r="M4601">
        <f>bbdd_Social_Media_Trends[[#This Row],[Interactions]]/bbdd_Social_Media_Trends[[#This Row],[Views]]</f>
        <v>8.4018541173055739E-2</v>
      </c>
      <c r="N4601" s="1" t="s">
        <v>29</v>
      </c>
      <c r="O4601" s="4">
        <f t="shared" si="71"/>
        <v>0</v>
      </c>
    </row>
    <row r="4602" spans="1:15">
      <c r="A4602" s="1" t="s">
        <v>4642</v>
      </c>
      <c r="B4602" s="2">
        <v>44763</v>
      </c>
      <c r="C4602" s="13" t="str">
        <f>TEXT(bbdd_Social_Media_Trends[[#This Row],[Post_Date]],"aaaa-mm")</f>
        <v>2022-07</v>
      </c>
      <c r="D4602" s="1" t="s">
        <v>27</v>
      </c>
      <c r="E4602" s="1" t="s">
        <v>59</v>
      </c>
      <c r="F4602" s="1" t="s">
        <v>41</v>
      </c>
      <c r="G4602" s="1" t="s">
        <v>37</v>
      </c>
      <c r="H4602">
        <v>2295646</v>
      </c>
      <c r="I4602">
        <v>440661</v>
      </c>
      <c r="J4602">
        <v>91268</v>
      </c>
      <c r="K4602">
        <v>5980</v>
      </c>
      <c r="L4602">
        <f>bbdd_Social_Media_Trends[[#This Row],[Likes]]+bbdd_Social_Media_Trends[[#This Row],[Shares]]+bbdd_Social_Media_Trends[[#This Row],[Comments]]</f>
        <v>537909</v>
      </c>
      <c r="M4602">
        <f>bbdd_Social_Media_Trends[[#This Row],[Interactions]]/bbdd_Social_Media_Trends[[#This Row],[Views]]</f>
        <v>0.23431705062540131</v>
      </c>
      <c r="N4602" s="1" t="s">
        <v>16</v>
      </c>
      <c r="O4602" s="4">
        <f t="shared" si="71"/>
        <v>0</v>
      </c>
    </row>
    <row r="4603" spans="1:15">
      <c r="A4603" s="1" t="s">
        <v>4643</v>
      </c>
      <c r="B4603" s="2">
        <v>44854</v>
      </c>
      <c r="C4603" s="13" t="str">
        <f>TEXT(bbdd_Social_Media_Trends[[#This Row],[Post_Date]],"aaaa-mm")</f>
        <v>2022-10</v>
      </c>
      <c r="D4603" s="1" t="s">
        <v>18</v>
      </c>
      <c r="E4603" s="1" t="s">
        <v>59</v>
      </c>
      <c r="F4603" s="1" t="s">
        <v>47</v>
      </c>
      <c r="G4603" s="1" t="s">
        <v>44</v>
      </c>
      <c r="H4603">
        <v>4885418</v>
      </c>
      <c r="I4603">
        <v>32889</v>
      </c>
      <c r="J4603">
        <v>49069</v>
      </c>
      <c r="K4603">
        <v>12821</v>
      </c>
      <c r="L4603">
        <f>bbdd_Social_Media_Trends[[#This Row],[Likes]]+bbdd_Social_Media_Trends[[#This Row],[Shares]]+bbdd_Social_Media_Trends[[#This Row],[Comments]]</f>
        <v>94779</v>
      </c>
      <c r="M4603">
        <f>bbdd_Social_Media_Trends[[#This Row],[Interactions]]/bbdd_Social_Media_Trends[[#This Row],[Views]]</f>
        <v>1.9400387029318678E-2</v>
      </c>
      <c r="N4603" s="1" t="s">
        <v>29</v>
      </c>
      <c r="O4603" s="4">
        <f t="shared" si="71"/>
        <v>0</v>
      </c>
    </row>
    <row r="4604" spans="1:15">
      <c r="A4604" s="1" t="s">
        <v>4644</v>
      </c>
      <c r="B4604" s="2">
        <v>44845</v>
      </c>
      <c r="C4604" s="13" t="str">
        <f>TEXT(bbdd_Social_Media_Trends[[#This Row],[Post_Date]],"aaaa-mm")</f>
        <v>2022-10</v>
      </c>
      <c r="D4604" s="1" t="s">
        <v>24</v>
      </c>
      <c r="E4604" s="1" t="s">
        <v>39</v>
      </c>
      <c r="F4604" s="1" t="s">
        <v>36</v>
      </c>
      <c r="G4604" s="1" t="s">
        <v>21</v>
      </c>
      <c r="H4604">
        <v>3777754</v>
      </c>
      <c r="I4604">
        <v>202276</v>
      </c>
      <c r="J4604">
        <v>35884</v>
      </c>
      <c r="K4604">
        <v>41913</v>
      </c>
      <c r="L4604">
        <f>bbdd_Social_Media_Trends[[#This Row],[Likes]]+bbdd_Social_Media_Trends[[#This Row],[Shares]]+bbdd_Social_Media_Trends[[#This Row],[Comments]]</f>
        <v>280073</v>
      </c>
      <c r="M4604">
        <f>bbdd_Social_Media_Trends[[#This Row],[Interactions]]/bbdd_Social_Media_Trends[[#This Row],[Views]]</f>
        <v>7.4137437217987198E-2</v>
      </c>
      <c r="N4604" s="1" t="s">
        <v>16</v>
      </c>
      <c r="O4604" s="4">
        <f t="shared" si="71"/>
        <v>0</v>
      </c>
    </row>
    <row r="4605" spans="1:15">
      <c r="A4605" s="1" t="s">
        <v>4645</v>
      </c>
      <c r="B4605" s="2">
        <v>44757</v>
      </c>
      <c r="C4605" s="13" t="str">
        <f>TEXT(bbdd_Social_Media_Trends[[#This Row],[Post_Date]],"aaaa-mm")</f>
        <v>2022-07</v>
      </c>
      <c r="D4605" s="1" t="s">
        <v>27</v>
      </c>
      <c r="E4605" s="1" t="s">
        <v>46</v>
      </c>
      <c r="F4605" s="1" t="s">
        <v>32</v>
      </c>
      <c r="G4605" s="1" t="s">
        <v>15</v>
      </c>
      <c r="H4605">
        <v>2618635</v>
      </c>
      <c r="I4605">
        <v>234407</v>
      </c>
      <c r="J4605">
        <v>36601</v>
      </c>
      <c r="K4605">
        <v>27278</v>
      </c>
      <c r="L4605">
        <f>bbdd_Social_Media_Trends[[#This Row],[Likes]]+bbdd_Social_Media_Trends[[#This Row],[Shares]]+bbdd_Social_Media_Trends[[#This Row],[Comments]]</f>
        <v>298286</v>
      </c>
      <c r="M4605">
        <f>bbdd_Social_Media_Trends[[#This Row],[Interactions]]/bbdd_Social_Media_Trends[[#This Row],[Views]]</f>
        <v>0.11390896402133173</v>
      </c>
      <c r="N4605" s="1" t="s">
        <v>16</v>
      </c>
      <c r="O4605" s="4">
        <f t="shared" si="71"/>
        <v>0</v>
      </c>
    </row>
    <row r="4606" spans="1:15">
      <c r="A4606" s="1" t="s">
        <v>4646</v>
      </c>
      <c r="B4606" s="2">
        <v>45163</v>
      </c>
      <c r="C4606" s="13" t="str">
        <f>TEXT(bbdd_Social_Media_Trends[[#This Row],[Post_Date]],"aaaa-mm")</f>
        <v>2023-08</v>
      </c>
      <c r="D4606" s="1" t="s">
        <v>27</v>
      </c>
      <c r="E4606" s="1" t="s">
        <v>52</v>
      </c>
      <c r="F4606" s="1" t="s">
        <v>41</v>
      </c>
      <c r="G4606" s="1" t="s">
        <v>15</v>
      </c>
      <c r="H4606">
        <v>3635998</v>
      </c>
      <c r="I4606">
        <v>477287</v>
      </c>
      <c r="J4606">
        <v>87839</v>
      </c>
      <c r="K4606">
        <v>13330</v>
      </c>
      <c r="L4606">
        <f>bbdd_Social_Media_Trends[[#This Row],[Likes]]+bbdd_Social_Media_Trends[[#This Row],[Shares]]+bbdd_Social_Media_Trends[[#This Row],[Comments]]</f>
        <v>578456</v>
      </c>
      <c r="M4606">
        <f>bbdd_Social_Media_Trends[[#This Row],[Interactions]]/bbdd_Social_Media_Trends[[#This Row],[Views]]</f>
        <v>0.15909139663993216</v>
      </c>
      <c r="N4606" s="1" t="s">
        <v>29</v>
      </c>
      <c r="O4606" s="4">
        <f t="shared" si="71"/>
        <v>0</v>
      </c>
    </row>
    <row r="4607" spans="1:15">
      <c r="A4607" s="1" t="s">
        <v>4647</v>
      </c>
      <c r="B4607" s="2">
        <v>45027</v>
      </c>
      <c r="C4607" s="13" t="str">
        <f>TEXT(bbdd_Social_Media_Trends[[#This Row],[Post_Date]],"aaaa-mm")</f>
        <v>2023-04</v>
      </c>
      <c r="D4607" s="1" t="s">
        <v>18</v>
      </c>
      <c r="E4607" s="1" t="s">
        <v>19</v>
      </c>
      <c r="F4607" s="1" t="s">
        <v>32</v>
      </c>
      <c r="G4607" s="1" t="s">
        <v>25</v>
      </c>
      <c r="H4607">
        <v>4538803</v>
      </c>
      <c r="I4607">
        <v>37888</v>
      </c>
      <c r="J4607">
        <v>31285</v>
      </c>
      <c r="K4607">
        <v>41134</v>
      </c>
      <c r="L4607">
        <f>bbdd_Social_Media_Trends[[#This Row],[Likes]]+bbdd_Social_Media_Trends[[#This Row],[Shares]]+bbdd_Social_Media_Trends[[#This Row],[Comments]]</f>
        <v>110307</v>
      </c>
      <c r="M4607">
        <f>bbdd_Social_Media_Trends[[#This Row],[Interactions]]/bbdd_Social_Media_Trends[[#This Row],[Views]]</f>
        <v>2.4303103703773879E-2</v>
      </c>
      <c r="N4607" s="1" t="s">
        <v>29</v>
      </c>
      <c r="O4607" s="4">
        <f t="shared" si="71"/>
        <v>0</v>
      </c>
    </row>
    <row r="4608" spans="1:15">
      <c r="A4608" s="1" t="s">
        <v>4648</v>
      </c>
      <c r="B4608" s="2">
        <v>45222</v>
      </c>
      <c r="C4608" s="13" t="str">
        <f>TEXT(bbdd_Social_Media_Trends[[#This Row],[Post_Date]],"aaaa-mm")</f>
        <v>2023-10</v>
      </c>
      <c r="D4608" s="1" t="s">
        <v>18</v>
      </c>
      <c r="E4608" s="1" t="s">
        <v>39</v>
      </c>
      <c r="F4608" s="1" t="s">
        <v>20</v>
      </c>
      <c r="G4608" s="1" t="s">
        <v>28</v>
      </c>
      <c r="H4608">
        <v>1175078</v>
      </c>
      <c r="I4608">
        <v>42905</v>
      </c>
      <c r="J4608">
        <v>98581</v>
      </c>
      <c r="K4608">
        <v>20024</v>
      </c>
      <c r="L4608">
        <f>bbdd_Social_Media_Trends[[#This Row],[Likes]]+bbdd_Social_Media_Trends[[#This Row],[Shares]]+bbdd_Social_Media_Trends[[#This Row],[Comments]]</f>
        <v>161510</v>
      </c>
      <c r="M4608">
        <f>bbdd_Social_Media_Trends[[#This Row],[Interactions]]/bbdd_Social_Media_Trends[[#This Row],[Views]]</f>
        <v>0.13744619506109382</v>
      </c>
      <c r="N4608" s="1" t="s">
        <v>22</v>
      </c>
      <c r="O4608" s="4">
        <f t="shared" si="71"/>
        <v>0</v>
      </c>
    </row>
    <row r="4609" spans="1:15">
      <c r="A4609" s="1" t="s">
        <v>4649</v>
      </c>
      <c r="B4609" s="2">
        <v>45231</v>
      </c>
      <c r="C4609" s="13" t="str">
        <f>TEXT(bbdd_Social_Media_Trends[[#This Row],[Post_Date]],"aaaa-mm")</f>
        <v>2023-11</v>
      </c>
      <c r="D4609" s="1" t="s">
        <v>12</v>
      </c>
      <c r="E4609" s="1" t="s">
        <v>13</v>
      </c>
      <c r="F4609" s="1" t="s">
        <v>41</v>
      </c>
      <c r="G4609" s="1" t="s">
        <v>50</v>
      </c>
      <c r="H4609">
        <v>2317796</v>
      </c>
      <c r="I4609">
        <v>452942</v>
      </c>
      <c r="J4609">
        <v>67692</v>
      </c>
      <c r="K4609">
        <v>9904</v>
      </c>
      <c r="L4609">
        <f>bbdd_Social_Media_Trends[[#This Row],[Likes]]+bbdd_Social_Media_Trends[[#This Row],[Shares]]+bbdd_Social_Media_Trends[[#This Row],[Comments]]</f>
        <v>530538</v>
      </c>
      <c r="M4609">
        <f>bbdd_Social_Media_Trends[[#This Row],[Interactions]]/bbdd_Social_Media_Trends[[#This Row],[Views]]</f>
        <v>0.22889762515769291</v>
      </c>
      <c r="N4609" s="1" t="s">
        <v>16</v>
      </c>
      <c r="O4609" s="4">
        <f t="shared" si="71"/>
        <v>0</v>
      </c>
    </row>
    <row r="4610" spans="1:15">
      <c r="A4610" s="1" t="s">
        <v>4650</v>
      </c>
      <c r="B4610" s="2">
        <v>44615</v>
      </c>
      <c r="C4610" s="13" t="str">
        <f>TEXT(bbdd_Social_Media_Trends[[#This Row],[Post_Date]],"aaaa-mm")</f>
        <v>2022-02</v>
      </c>
      <c r="D4610" s="1" t="s">
        <v>12</v>
      </c>
      <c r="E4610" s="1" t="s">
        <v>31</v>
      </c>
      <c r="F4610" s="1" t="s">
        <v>32</v>
      </c>
      <c r="G4610" s="1" t="s">
        <v>15</v>
      </c>
      <c r="H4610">
        <v>2344865</v>
      </c>
      <c r="I4610">
        <v>398034</v>
      </c>
      <c r="J4610">
        <v>18988</v>
      </c>
      <c r="K4610">
        <v>6493</v>
      </c>
      <c r="L4610">
        <f>bbdd_Social_Media_Trends[[#This Row],[Likes]]+bbdd_Social_Media_Trends[[#This Row],[Shares]]+bbdd_Social_Media_Trends[[#This Row],[Comments]]</f>
        <v>423515</v>
      </c>
      <c r="M4610">
        <f>bbdd_Social_Media_Trends[[#This Row],[Interactions]]/bbdd_Social_Media_Trends[[#This Row],[Views]]</f>
        <v>0.18061380932377771</v>
      </c>
      <c r="N4610" s="1" t="s">
        <v>16</v>
      </c>
      <c r="O4610" s="4">
        <f t="shared" ref="O4610:O4673" si="72">IF(ISERROR(VLOOKUP(A4610,A4611:A9608,1,FALSE)),0, 1)</f>
        <v>0</v>
      </c>
    </row>
    <row r="4611" spans="1:15">
      <c r="A4611" s="1" t="s">
        <v>4651</v>
      </c>
      <c r="B4611" s="2">
        <v>44824</v>
      </c>
      <c r="C4611" s="13" t="str">
        <f>TEXT(bbdd_Social_Media_Trends[[#This Row],[Post_Date]],"aaaa-mm")</f>
        <v>2022-09</v>
      </c>
      <c r="D4611" s="1" t="s">
        <v>18</v>
      </c>
      <c r="E4611" s="1" t="s">
        <v>59</v>
      </c>
      <c r="F4611" s="1" t="s">
        <v>14</v>
      </c>
      <c r="G4611" s="1" t="s">
        <v>60</v>
      </c>
      <c r="H4611">
        <v>788460</v>
      </c>
      <c r="I4611">
        <v>65933</v>
      </c>
      <c r="J4611">
        <v>20908</v>
      </c>
      <c r="K4611">
        <v>11908</v>
      </c>
      <c r="L4611">
        <f>bbdd_Social_Media_Trends[[#This Row],[Likes]]+bbdd_Social_Media_Trends[[#This Row],[Shares]]+bbdd_Social_Media_Trends[[#This Row],[Comments]]</f>
        <v>98749</v>
      </c>
      <c r="M4611">
        <f>bbdd_Social_Media_Trends[[#This Row],[Interactions]]/bbdd_Social_Media_Trends[[#This Row],[Views]]</f>
        <v>0.12524287852268981</v>
      </c>
      <c r="N4611" s="1" t="s">
        <v>29</v>
      </c>
      <c r="O4611" s="4">
        <f t="shared" si="72"/>
        <v>0</v>
      </c>
    </row>
    <row r="4612" spans="1:15">
      <c r="A4612" s="1" t="s">
        <v>4652</v>
      </c>
      <c r="B4612" s="2">
        <v>45099</v>
      </c>
      <c r="C4612" s="13" t="str">
        <f>TEXT(bbdd_Social_Media_Trends[[#This Row],[Post_Date]],"aaaa-mm")</f>
        <v>2023-06</v>
      </c>
      <c r="D4612" s="1" t="s">
        <v>12</v>
      </c>
      <c r="E4612" s="1" t="s">
        <v>19</v>
      </c>
      <c r="F4612" s="1" t="s">
        <v>36</v>
      </c>
      <c r="G4612" s="1" t="s">
        <v>50</v>
      </c>
      <c r="H4612">
        <v>705892</v>
      </c>
      <c r="I4612">
        <v>101699</v>
      </c>
      <c r="J4612">
        <v>448</v>
      </c>
      <c r="K4612">
        <v>9268</v>
      </c>
      <c r="L4612">
        <f>bbdd_Social_Media_Trends[[#This Row],[Likes]]+bbdd_Social_Media_Trends[[#This Row],[Shares]]+bbdd_Social_Media_Trends[[#This Row],[Comments]]</f>
        <v>111415</v>
      </c>
      <c r="M4612">
        <f>bbdd_Social_Media_Trends[[#This Row],[Interactions]]/bbdd_Social_Media_Trends[[#This Row],[Views]]</f>
        <v>0.15783575957795243</v>
      </c>
      <c r="N4612" s="1" t="s">
        <v>16</v>
      </c>
      <c r="O4612" s="4">
        <f t="shared" si="72"/>
        <v>0</v>
      </c>
    </row>
    <row r="4613" spans="1:15">
      <c r="A4613" s="1" t="s">
        <v>4653</v>
      </c>
      <c r="B4613" s="2">
        <v>44687</v>
      </c>
      <c r="C4613" s="13" t="str">
        <f>TEXT(bbdd_Social_Media_Trends[[#This Row],[Post_Date]],"aaaa-mm")</f>
        <v>2022-05</v>
      </c>
      <c r="D4613" s="1" t="s">
        <v>27</v>
      </c>
      <c r="E4613" s="1" t="s">
        <v>49</v>
      </c>
      <c r="F4613" s="1" t="s">
        <v>41</v>
      </c>
      <c r="G4613" s="1" t="s">
        <v>50</v>
      </c>
      <c r="H4613">
        <v>2676709</v>
      </c>
      <c r="I4613">
        <v>419849</v>
      </c>
      <c r="J4613">
        <v>21229</v>
      </c>
      <c r="K4613">
        <v>35123</v>
      </c>
      <c r="L4613">
        <f>bbdd_Social_Media_Trends[[#This Row],[Likes]]+bbdd_Social_Media_Trends[[#This Row],[Shares]]+bbdd_Social_Media_Trends[[#This Row],[Comments]]</f>
        <v>476201</v>
      </c>
      <c r="M4613">
        <f>bbdd_Social_Media_Trends[[#This Row],[Interactions]]/bbdd_Social_Media_Trends[[#This Row],[Views]]</f>
        <v>0.17790540548113373</v>
      </c>
      <c r="N4613" s="1" t="s">
        <v>22</v>
      </c>
      <c r="O4613" s="4">
        <f t="shared" si="72"/>
        <v>0</v>
      </c>
    </row>
    <row r="4614" spans="1:15">
      <c r="A4614" s="1" t="s">
        <v>4654</v>
      </c>
      <c r="B4614" s="2">
        <v>45248</v>
      </c>
      <c r="C4614" s="13" t="str">
        <f>TEXT(bbdd_Social_Media_Trends[[#This Row],[Post_Date]],"aaaa-mm")</f>
        <v>2023-11</v>
      </c>
      <c r="D4614" s="1" t="s">
        <v>12</v>
      </c>
      <c r="E4614" s="1" t="s">
        <v>13</v>
      </c>
      <c r="F4614" s="1" t="s">
        <v>32</v>
      </c>
      <c r="G4614" s="1" t="s">
        <v>60</v>
      </c>
      <c r="H4614">
        <v>2045200</v>
      </c>
      <c r="I4614">
        <v>134618</v>
      </c>
      <c r="J4614">
        <v>68044</v>
      </c>
      <c r="K4614">
        <v>2299</v>
      </c>
      <c r="L4614">
        <f>bbdd_Social_Media_Trends[[#This Row],[Likes]]+bbdd_Social_Media_Trends[[#This Row],[Shares]]+bbdd_Social_Media_Trends[[#This Row],[Comments]]</f>
        <v>204961</v>
      </c>
      <c r="M4614">
        <f>bbdd_Social_Media_Trends[[#This Row],[Interactions]]/bbdd_Social_Media_Trends[[#This Row],[Views]]</f>
        <v>0.10021562683356151</v>
      </c>
      <c r="N4614" s="1" t="s">
        <v>29</v>
      </c>
      <c r="O4614" s="4">
        <f t="shared" si="72"/>
        <v>0</v>
      </c>
    </row>
    <row r="4615" spans="1:15">
      <c r="A4615" s="1" t="s">
        <v>4655</v>
      </c>
      <c r="B4615" s="2">
        <v>45240</v>
      </c>
      <c r="C4615" s="13" t="str">
        <f>TEXT(bbdd_Social_Media_Trends[[#This Row],[Post_Date]],"aaaa-mm")</f>
        <v>2023-11</v>
      </c>
      <c r="D4615" s="1" t="s">
        <v>27</v>
      </c>
      <c r="E4615" s="1" t="s">
        <v>13</v>
      </c>
      <c r="F4615" s="1" t="s">
        <v>41</v>
      </c>
      <c r="G4615" s="1" t="s">
        <v>60</v>
      </c>
      <c r="H4615">
        <v>4311581</v>
      </c>
      <c r="I4615">
        <v>74005</v>
      </c>
      <c r="J4615">
        <v>74174</v>
      </c>
      <c r="K4615">
        <v>9589</v>
      </c>
      <c r="L4615">
        <f>bbdd_Social_Media_Trends[[#This Row],[Likes]]+bbdd_Social_Media_Trends[[#This Row],[Shares]]+bbdd_Social_Media_Trends[[#This Row],[Comments]]</f>
        <v>157768</v>
      </c>
      <c r="M4615">
        <f>bbdd_Social_Media_Trends[[#This Row],[Interactions]]/bbdd_Social_Media_Trends[[#This Row],[Views]]</f>
        <v>3.6591681798393678E-2</v>
      </c>
      <c r="N4615" s="1" t="s">
        <v>16</v>
      </c>
      <c r="O4615" s="4">
        <f t="shared" si="72"/>
        <v>0</v>
      </c>
    </row>
    <row r="4616" spans="1:15">
      <c r="A4616" s="1" t="s">
        <v>4656</v>
      </c>
      <c r="B4616" s="2">
        <v>44806</v>
      </c>
      <c r="C4616" s="13" t="str">
        <f>TEXT(bbdd_Social_Media_Trends[[#This Row],[Post_Date]],"aaaa-mm")</f>
        <v>2022-09</v>
      </c>
      <c r="D4616" s="1" t="s">
        <v>27</v>
      </c>
      <c r="E4616" s="1" t="s">
        <v>59</v>
      </c>
      <c r="F4616" s="1" t="s">
        <v>36</v>
      </c>
      <c r="G4616" s="1" t="s">
        <v>60</v>
      </c>
      <c r="H4616">
        <v>811324</v>
      </c>
      <c r="I4616">
        <v>125535</v>
      </c>
      <c r="J4616">
        <v>79606</v>
      </c>
      <c r="K4616">
        <v>32458</v>
      </c>
      <c r="L4616">
        <f>bbdd_Social_Media_Trends[[#This Row],[Likes]]+bbdd_Social_Media_Trends[[#This Row],[Shares]]+bbdd_Social_Media_Trends[[#This Row],[Comments]]</f>
        <v>237599</v>
      </c>
      <c r="M4616">
        <f>bbdd_Social_Media_Trends[[#This Row],[Interactions]]/bbdd_Social_Media_Trends[[#This Row],[Views]]</f>
        <v>0.29285340998170889</v>
      </c>
      <c r="N4616" s="1" t="s">
        <v>29</v>
      </c>
      <c r="O4616" s="4">
        <f t="shared" si="72"/>
        <v>0</v>
      </c>
    </row>
    <row r="4617" spans="1:15">
      <c r="A4617" s="1" t="s">
        <v>4657</v>
      </c>
      <c r="B4617" s="2">
        <v>44923</v>
      </c>
      <c r="C4617" s="13" t="str">
        <f>TEXT(bbdd_Social_Media_Trends[[#This Row],[Post_Date]],"aaaa-mm")</f>
        <v>2022-12</v>
      </c>
      <c r="D4617" s="1" t="s">
        <v>12</v>
      </c>
      <c r="E4617" s="1" t="s">
        <v>46</v>
      </c>
      <c r="F4617" s="1" t="s">
        <v>41</v>
      </c>
      <c r="G4617" s="1" t="s">
        <v>25</v>
      </c>
      <c r="H4617">
        <v>2365962</v>
      </c>
      <c r="I4617">
        <v>466145</v>
      </c>
      <c r="J4617">
        <v>84706</v>
      </c>
      <c r="K4617">
        <v>38723</v>
      </c>
      <c r="L4617">
        <f>bbdd_Social_Media_Trends[[#This Row],[Likes]]+bbdd_Social_Media_Trends[[#This Row],[Shares]]+bbdd_Social_Media_Trends[[#This Row],[Comments]]</f>
        <v>589574</v>
      </c>
      <c r="M4617">
        <f>bbdd_Social_Media_Trends[[#This Row],[Interactions]]/bbdd_Social_Media_Trends[[#This Row],[Views]]</f>
        <v>0.24918997008405039</v>
      </c>
      <c r="N4617" s="1" t="s">
        <v>29</v>
      </c>
      <c r="O4617" s="4">
        <f t="shared" si="72"/>
        <v>0</v>
      </c>
    </row>
    <row r="4618" spans="1:15">
      <c r="A4618" s="1" t="s">
        <v>4658</v>
      </c>
      <c r="B4618" s="2">
        <v>45154</v>
      </c>
      <c r="C4618" s="13" t="str">
        <f>TEXT(bbdd_Social_Media_Trends[[#This Row],[Post_Date]],"aaaa-mm")</f>
        <v>2023-08</v>
      </c>
      <c r="D4618" s="1" t="s">
        <v>24</v>
      </c>
      <c r="E4618" s="1" t="s">
        <v>49</v>
      </c>
      <c r="F4618" s="1" t="s">
        <v>36</v>
      </c>
      <c r="G4618" s="1" t="s">
        <v>15</v>
      </c>
      <c r="H4618">
        <v>4585788</v>
      </c>
      <c r="I4618">
        <v>431040</v>
      </c>
      <c r="J4618">
        <v>84174</v>
      </c>
      <c r="K4618">
        <v>8471</v>
      </c>
      <c r="L4618">
        <f>bbdd_Social_Media_Trends[[#This Row],[Likes]]+bbdd_Social_Media_Trends[[#This Row],[Shares]]+bbdd_Social_Media_Trends[[#This Row],[Comments]]</f>
        <v>523685</v>
      </c>
      <c r="M4618">
        <f>bbdd_Social_Media_Trends[[#This Row],[Interactions]]/bbdd_Social_Media_Trends[[#This Row],[Views]]</f>
        <v>0.11419738548751054</v>
      </c>
      <c r="N4618" s="1" t="s">
        <v>16</v>
      </c>
      <c r="O4618" s="4">
        <f t="shared" si="72"/>
        <v>0</v>
      </c>
    </row>
    <row r="4619" spans="1:15">
      <c r="A4619" s="1" t="s">
        <v>4659</v>
      </c>
      <c r="B4619" s="2">
        <v>45033</v>
      </c>
      <c r="C4619" s="13" t="str">
        <f>TEXT(bbdd_Social_Media_Trends[[#This Row],[Post_Date]],"aaaa-mm")</f>
        <v>2023-04</v>
      </c>
      <c r="D4619" s="1" t="s">
        <v>27</v>
      </c>
      <c r="E4619" s="1" t="s">
        <v>49</v>
      </c>
      <c r="F4619" s="1" t="s">
        <v>14</v>
      </c>
      <c r="G4619" s="1" t="s">
        <v>60</v>
      </c>
      <c r="H4619">
        <v>4242961</v>
      </c>
      <c r="I4619">
        <v>439654</v>
      </c>
      <c r="J4619">
        <v>97036</v>
      </c>
      <c r="K4619">
        <v>27828</v>
      </c>
      <c r="L4619">
        <f>bbdd_Social_Media_Trends[[#This Row],[Likes]]+bbdd_Social_Media_Trends[[#This Row],[Shares]]+bbdd_Social_Media_Trends[[#This Row],[Comments]]</f>
        <v>564518</v>
      </c>
      <c r="M4619">
        <f>bbdd_Social_Media_Trends[[#This Row],[Interactions]]/bbdd_Social_Media_Trends[[#This Row],[Views]]</f>
        <v>0.13304812370417735</v>
      </c>
      <c r="N4619" s="1" t="s">
        <v>16</v>
      </c>
      <c r="O4619" s="4">
        <f t="shared" si="72"/>
        <v>0</v>
      </c>
    </row>
    <row r="4620" spans="1:15">
      <c r="A4620" s="1" t="s">
        <v>4660</v>
      </c>
      <c r="B4620" s="2">
        <v>44862</v>
      </c>
      <c r="C4620" s="13" t="str">
        <f>TEXT(bbdd_Social_Media_Trends[[#This Row],[Post_Date]],"aaaa-mm")</f>
        <v>2022-10</v>
      </c>
      <c r="D4620" s="1" t="s">
        <v>24</v>
      </c>
      <c r="E4620" s="1" t="s">
        <v>57</v>
      </c>
      <c r="F4620" s="1" t="s">
        <v>14</v>
      </c>
      <c r="G4620" s="1" t="s">
        <v>28</v>
      </c>
      <c r="H4620">
        <v>4032099</v>
      </c>
      <c r="I4620">
        <v>215854</v>
      </c>
      <c r="J4620">
        <v>31543</v>
      </c>
      <c r="K4620">
        <v>32321</v>
      </c>
      <c r="L4620">
        <f>bbdd_Social_Media_Trends[[#This Row],[Likes]]+bbdd_Social_Media_Trends[[#This Row],[Shares]]+bbdd_Social_Media_Trends[[#This Row],[Comments]]</f>
        <v>279718</v>
      </c>
      <c r="M4620">
        <f>bbdd_Social_Media_Trends[[#This Row],[Interactions]]/bbdd_Social_Media_Trends[[#This Row],[Views]]</f>
        <v>6.9372800618238792E-2</v>
      </c>
      <c r="N4620" s="1" t="s">
        <v>16</v>
      </c>
      <c r="O4620" s="4">
        <f t="shared" si="72"/>
        <v>0</v>
      </c>
    </row>
    <row r="4621" spans="1:15">
      <c r="A4621" s="1" t="s">
        <v>4661</v>
      </c>
      <c r="B4621" s="2">
        <v>44786</v>
      </c>
      <c r="C4621" s="13" t="str">
        <f>TEXT(bbdd_Social_Media_Trends[[#This Row],[Post_Date]],"aaaa-mm")</f>
        <v>2022-08</v>
      </c>
      <c r="D4621" s="1" t="s">
        <v>24</v>
      </c>
      <c r="E4621" s="1" t="s">
        <v>35</v>
      </c>
      <c r="F4621" s="1" t="s">
        <v>14</v>
      </c>
      <c r="G4621" s="1" t="s">
        <v>28</v>
      </c>
      <c r="H4621">
        <v>1111912</v>
      </c>
      <c r="I4621">
        <v>478722</v>
      </c>
      <c r="J4621">
        <v>68409</v>
      </c>
      <c r="K4621">
        <v>1972</v>
      </c>
      <c r="L4621">
        <f>bbdd_Social_Media_Trends[[#This Row],[Likes]]+bbdd_Social_Media_Trends[[#This Row],[Shares]]+bbdd_Social_Media_Trends[[#This Row],[Comments]]</f>
        <v>549103</v>
      </c>
      <c r="M4621">
        <f>bbdd_Social_Media_Trends[[#This Row],[Interactions]]/bbdd_Social_Media_Trends[[#This Row],[Views]]</f>
        <v>0.49383674247602327</v>
      </c>
      <c r="N4621" s="1" t="s">
        <v>22</v>
      </c>
      <c r="O4621" s="4">
        <f t="shared" si="72"/>
        <v>0</v>
      </c>
    </row>
    <row r="4622" spans="1:15">
      <c r="A4622" s="1" t="s">
        <v>4662</v>
      </c>
      <c r="B4622" s="2">
        <v>45286</v>
      </c>
      <c r="C4622" s="13" t="str">
        <f>TEXT(bbdd_Social_Media_Trends[[#This Row],[Post_Date]],"aaaa-mm")</f>
        <v>2023-12</v>
      </c>
      <c r="D4622" s="1" t="s">
        <v>18</v>
      </c>
      <c r="E4622" s="1" t="s">
        <v>46</v>
      </c>
      <c r="F4622" s="1" t="s">
        <v>47</v>
      </c>
      <c r="G4622" s="1" t="s">
        <v>21</v>
      </c>
      <c r="H4622">
        <v>4461089</v>
      </c>
      <c r="I4622">
        <v>251802</v>
      </c>
      <c r="J4622">
        <v>50220</v>
      </c>
      <c r="K4622">
        <v>49414</v>
      </c>
      <c r="L4622">
        <f>bbdd_Social_Media_Trends[[#This Row],[Likes]]+bbdd_Social_Media_Trends[[#This Row],[Shares]]+bbdd_Social_Media_Trends[[#This Row],[Comments]]</f>
        <v>351436</v>
      </c>
      <c r="M4622">
        <f>bbdd_Social_Media_Trends[[#This Row],[Interactions]]/bbdd_Social_Media_Trends[[#This Row],[Views]]</f>
        <v>7.8778074142883056E-2</v>
      </c>
      <c r="N4622" s="1" t="s">
        <v>22</v>
      </c>
      <c r="O4622" s="4">
        <f t="shared" si="72"/>
        <v>0</v>
      </c>
    </row>
    <row r="4623" spans="1:15">
      <c r="A4623" s="1" t="s">
        <v>4663</v>
      </c>
      <c r="B4623" s="2">
        <v>44677</v>
      </c>
      <c r="C4623" s="13" t="str">
        <f>TEXT(bbdd_Social_Media_Trends[[#This Row],[Post_Date]],"aaaa-mm")</f>
        <v>2022-04</v>
      </c>
      <c r="D4623" s="1" t="s">
        <v>27</v>
      </c>
      <c r="E4623" s="1" t="s">
        <v>59</v>
      </c>
      <c r="F4623" s="1" t="s">
        <v>32</v>
      </c>
      <c r="G4623" s="1" t="s">
        <v>21</v>
      </c>
      <c r="H4623">
        <v>4645972</v>
      </c>
      <c r="I4623">
        <v>426458</v>
      </c>
      <c r="J4623">
        <v>75602</v>
      </c>
      <c r="K4623">
        <v>34866</v>
      </c>
      <c r="L4623">
        <f>bbdd_Social_Media_Trends[[#This Row],[Likes]]+bbdd_Social_Media_Trends[[#This Row],[Shares]]+bbdd_Social_Media_Trends[[#This Row],[Comments]]</f>
        <v>536926</v>
      </c>
      <c r="M4623">
        <f>bbdd_Social_Media_Trends[[#This Row],[Interactions]]/bbdd_Social_Media_Trends[[#This Row],[Views]]</f>
        <v>0.11556806627332235</v>
      </c>
      <c r="N4623" s="1" t="s">
        <v>29</v>
      </c>
      <c r="O4623" s="4">
        <f t="shared" si="72"/>
        <v>0</v>
      </c>
    </row>
    <row r="4624" spans="1:15">
      <c r="A4624" s="1" t="s">
        <v>4664</v>
      </c>
      <c r="B4624" s="2">
        <v>44872</v>
      </c>
      <c r="C4624" s="13" t="str">
        <f>TEXT(bbdd_Social_Media_Trends[[#This Row],[Post_Date]],"aaaa-mm")</f>
        <v>2022-11</v>
      </c>
      <c r="D4624" s="1" t="s">
        <v>12</v>
      </c>
      <c r="E4624" s="1" t="s">
        <v>19</v>
      </c>
      <c r="F4624" s="1" t="s">
        <v>20</v>
      </c>
      <c r="G4624" s="1" t="s">
        <v>25</v>
      </c>
      <c r="H4624">
        <v>3752649</v>
      </c>
      <c r="I4624">
        <v>415112</v>
      </c>
      <c r="J4624">
        <v>30531</v>
      </c>
      <c r="K4624">
        <v>31028</v>
      </c>
      <c r="L4624">
        <f>bbdd_Social_Media_Trends[[#This Row],[Likes]]+bbdd_Social_Media_Trends[[#This Row],[Shares]]+bbdd_Social_Media_Trends[[#This Row],[Comments]]</f>
        <v>476671</v>
      </c>
      <c r="M4624">
        <f>bbdd_Social_Media_Trends[[#This Row],[Interactions]]/bbdd_Social_Media_Trends[[#This Row],[Views]]</f>
        <v>0.12702253794586171</v>
      </c>
      <c r="N4624" s="1" t="s">
        <v>29</v>
      </c>
      <c r="O4624" s="4">
        <f t="shared" si="72"/>
        <v>0</v>
      </c>
    </row>
    <row r="4625" spans="1:15">
      <c r="A4625" s="1" t="s">
        <v>4665</v>
      </c>
      <c r="B4625" s="2">
        <v>45050</v>
      </c>
      <c r="C4625" s="13" t="str">
        <f>TEXT(bbdd_Social_Media_Trends[[#This Row],[Post_Date]],"aaaa-mm")</f>
        <v>2023-05</v>
      </c>
      <c r="D4625" s="1" t="s">
        <v>18</v>
      </c>
      <c r="E4625" s="1" t="s">
        <v>31</v>
      </c>
      <c r="F4625" s="1" t="s">
        <v>14</v>
      </c>
      <c r="G4625" s="1" t="s">
        <v>37</v>
      </c>
      <c r="H4625">
        <v>1984418</v>
      </c>
      <c r="I4625">
        <v>214222</v>
      </c>
      <c r="J4625">
        <v>75144</v>
      </c>
      <c r="K4625">
        <v>10982</v>
      </c>
      <c r="L4625">
        <f>bbdd_Social_Media_Trends[[#This Row],[Likes]]+bbdd_Social_Media_Trends[[#This Row],[Shares]]+bbdd_Social_Media_Trends[[#This Row],[Comments]]</f>
        <v>300348</v>
      </c>
      <c r="M4625">
        <f>bbdd_Social_Media_Trends[[#This Row],[Interactions]]/bbdd_Social_Media_Trends[[#This Row],[Views]]</f>
        <v>0.15135319272451672</v>
      </c>
      <c r="N4625" s="1" t="s">
        <v>29</v>
      </c>
      <c r="O4625" s="4">
        <f t="shared" si="72"/>
        <v>0</v>
      </c>
    </row>
    <row r="4626" spans="1:15">
      <c r="A4626" s="1" t="s">
        <v>4666</v>
      </c>
      <c r="B4626" s="2">
        <v>44718</v>
      </c>
      <c r="C4626" s="13" t="str">
        <f>TEXT(bbdd_Social_Media_Trends[[#This Row],[Post_Date]],"aaaa-mm")</f>
        <v>2022-06</v>
      </c>
      <c r="D4626" s="1" t="s">
        <v>18</v>
      </c>
      <c r="E4626" s="1" t="s">
        <v>57</v>
      </c>
      <c r="F4626" s="1" t="s">
        <v>14</v>
      </c>
      <c r="G4626" s="1" t="s">
        <v>15</v>
      </c>
      <c r="H4626">
        <v>1766643</v>
      </c>
      <c r="I4626">
        <v>372453</v>
      </c>
      <c r="J4626">
        <v>31196</v>
      </c>
      <c r="K4626">
        <v>35447</v>
      </c>
      <c r="L4626">
        <f>bbdd_Social_Media_Trends[[#This Row],[Likes]]+bbdd_Social_Media_Trends[[#This Row],[Shares]]+bbdd_Social_Media_Trends[[#This Row],[Comments]]</f>
        <v>439096</v>
      </c>
      <c r="M4626">
        <f>bbdd_Social_Media_Trends[[#This Row],[Interactions]]/bbdd_Social_Media_Trends[[#This Row],[Views]]</f>
        <v>0.24854823526881209</v>
      </c>
      <c r="N4626" s="1" t="s">
        <v>29</v>
      </c>
      <c r="O4626" s="4">
        <f t="shared" si="72"/>
        <v>0</v>
      </c>
    </row>
    <row r="4627" spans="1:15">
      <c r="A4627" s="1" t="s">
        <v>4667</v>
      </c>
      <c r="B4627" s="2">
        <v>45145</v>
      </c>
      <c r="C4627" s="13" t="str">
        <f>TEXT(bbdd_Social_Media_Trends[[#This Row],[Post_Date]],"aaaa-mm")</f>
        <v>2023-08</v>
      </c>
      <c r="D4627" s="1" t="s">
        <v>12</v>
      </c>
      <c r="E4627" s="1" t="s">
        <v>52</v>
      </c>
      <c r="F4627" s="1" t="s">
        <v>36</v>
      </c>
      <c r="G4627" s="1" t="s">
        <v>15</v>
      </c>
      <c r="H4627">
        <v>2056923</v>
      </c>
      <c r="I4627">
        <v>397189</v>
      </c>
      <c r="J4627">
        <v>60950</v>
      </c>
      <c r="K4627">
        <v>27927</v>
      </c>
      <c r="L4627">
        <f>bbdd_Social_Media_Trends[[#This Row],[Likes]]+bbdd_Social_Media_Trends[[#This Row],[Shares]]+bbdd_Social_Media_Trends[[#This Row],[Comments]]</f>
        <v>486066</v>
      </c>
      <c r="M4627">
        <f>bbdd_Social_Media_Trends[[#This Row],[Interactions]]/bbdd_Social_Media_Trends[[#This Row],[Views]]</f>
        <v>0.23630733868015477</v>
      </c>
      <c r="N4627" s="1" t="s">
        <v>16</v>
      </c>
      <c r="O4627" s="4">
        <f t="shared" si="72"/>
        <v>0</v>
      </c>
    </row>
    <row r="4628" spans="1:15">
      <c r="A4628" s="1" t="s">
        <v>4668</v>
      </c>
      <c r="B4628" s="2">
        <v>45245</v>
      </c>
      <c r="C4628" s="13" t="str">
        <f>TEXT(bbdd_Social_Media_Trends[[#This Row],[Post_Date]],"aaaa-mm")</f>
        <v>2023-11</v>
      </c>
      <c r="D4628" s="1" t="s">
        <v>27</v>
      </c>
      <c r="E4628" s="1" t="s">
        <v>57</v>
      </c>
      <c r="F4628" s="1" t="s">
        <v>47</v>
      </c>
      <c r="G4628" s="1" t="s">
        <v>28</v>
      </c>
      <c r="H4628">
        <v>1263445</v>
      </c>
      <c r="I4628">
        <v>463074</v>
      </c>
      <c r="J4628">
        <v>99903</v>
      </c>
      <c r="K4628">
        <v>34170</v>
      </c>
      <c r="L4628">
        <f>bbdd_Social_Media_Trends[[#This Row],[Likes]]+bbdd_Social_Media_Trends[[#This Row],[Shares]]+bbdd_Social_Media_Trends[[#This Row],[Comments]]</f>
        <v>597147</v>
      </c>
      <c r="M4628">
        <f>bbdd_Social_Media_Trends[[#This Row],[Interactions]]/bbdd_Social_Media_Trends[[#This Row],[Views]]</f>
        <v>0.47263394924195357</v>
      </c>
      <c r="N4628" s="1" t="s">
        <v>29</v>
      </c>
      <c r="O4628" s="4">
        <f t="shared" si="72"/>
        <v>0</v>
      </c>
    </row>
    <row r="4629" spans="1:15">
      <c r="A4629" s="1" t="s">
        <v>4669</v>
      </c>
      <c r="B4629" s="2">
        <v>44611</v>
      </c>
      <c r="C4629" s="13" t="str">
        <f>TEXT(bbdd_Social_Media_Trends[[#This Row],[Post_Date]],"aaaa-mm")</f>
        <v>2022-02</v>
      </c>
      <c r="D4629" s="1" t="s">
        <v>24</v>
      </c>
      <c r="E4629" s="1" t="s">
        <v>19</v>
      </c>
      <c r="F4629" s="1" t="s">
        <v>32</v>
      </c>
      <c r="G4629" s="1" t="s">
        <v>37</v>
      </c>
      <c r="H4629">
        <v>167630</v>
      </c>
      <c r="I4629">
        <v>2305</v>
      </c>
      <c r="J4629">
        <v>23748</v>
      </c>
      <c r="K4629">
        <v>738</v>
      </c>
      <c r="L4629">
        <f>bbdd_Social_Media_Trends[[#This Row],[Likes]]+bbdd_Social_Media_Trends[[#This Row],[Shares]]+bbdd_Social_Media_Trends[[#This Row],[Comments]]</f>
        <v>26791</v>
      </c>
      <c r="M4629">
        <f>bbdd_Social_Media_Trends[[#This Row],[Interactions]]/bbdd_Social_Media_Trends[[#This Row],[Views]]</f>
        <v>0.15982222752490605</v>
      </c>
      <c r="N4629" s="1" t="s">
        <v>22</v>
      </c>
      <c r="O4629" s="4">
        <f t="shared" si="72"/>
        <v>0</v>
      </c>
    </row>
    <row r="4630" spans="1:15">
      <c r="A4630" s="1" t="s">
        <v>4670</v>
      </c>
      <c r="B4630" s="2">
        <v>45011</v>
      </c>
      <c r="C4630" s="13" t="str">
        <f>TEXT(bbdd_Social_Media_Trends[[#This Row],[Post_Date]],"aaaa-mm")</f>
        <v>2023-03</v>
      </c>
      <c r="D4630" s="1" t="s">
        <v>27</v>
      </c>
      <c r="E4630" s="1" t="s">
        <v>46</v>
      </c>
      <c r="F4630" s="1" t="s">
        <v>20</v>
      </c>
      <c r="G4630" s="1" t="s">
        <v>21</v>
      </c>
      <c r="H4630">
        <v>4789012</v>
      </c>
      <c r="I4630">
        <v>74240</v>
      </c>
      <c r="J4630">
        <v>22761</v>
      </c>
      <c r="K4630">
        <v>43777</v>
      </c>
      <c r="L4630">
        <f>bbdd_Social_Media_Trends[[#This Row],[Likes]]+bbdd_Social_Media_Trends[[#This Row],[Shares]]+bbdd_Social_Media_Trends[[#This Row],[Comments]]</f>
        <v>140778</v>
      </c>
      <c r="M4630">
        <f>bbdd_Social_Media_Trends[[#This Row],[Interactions]]/bbdd_Social_Media_Trends[[#This Row],[Views]]</f>
        <v>2.9396042440486679E-2</v>
      </c>
      <c r="N4630" s="1" t="s">
        <v>16</v>
      </c>
      <c r="O4630" s="4">
        <f t="shared" si="72"/>
        <v>0</v>
      </c>
    </row>
    <row r="4631" spans="1:15">
      <c r="A4631" s="1" t="s">
        <v>4671</v>
      </c>
      <c r="B4631" s="2">
        <v>44814</v>
      </c>
      <c r="C4631" s="13" t="str">
        <f>TEXT(bbdd_Social_Media_Trends[[#This Row],[Post_Date]],"aaaa-mm")</f>
        <v>2022-09</v>
      </c>
      <c r="D4631" s="1" t="s">
        <v>24</v>
      </c>
      <c r="E4631" s="1" t="s">
        <v>59</v>
      </c>
      <c r="F4631" s="1" t="s">
        <v>32</v>
      </c>
      <c r="G4631" s="1" t="s">
        <v>28</v>
      </c>
      <c r="H4631">
        <v>2751747</v>
      </c>
      <c r="I4631">
        <v>157563</v>
      </c>
      <c r="J4631">
        <v>96955</v>
      </c>
      <c r="K4631">
        <v>49493</v>
      </c>
      <c r="L4631">
        <f>bbdd_Social_Media_Trends[[#This Row],[Likes]]+bbdd_Social_Media_Trends[[#This Row],[Shares]]+bbdd_Social_Media_Trends[[#This Row],[Comments]]</f>
        <v>304011</v>
      </c>
      <c r="M4631">
        <f>bbdd_Social_Media_Trends[[#This Row],[Interactions]]/bbdd_Social_Media_Trends[[#This Row],[Views]]</f>
        <v>0.11047927007824485</v>
      </c>
      <c r="N4631" s="1" t="s">
        <v>16</v>
      </c>
      <c r="O4631" s="4">
        <f t="shared" si="72"/>
        <v>0</v>
      </c>
    </row>
    <row r="4632" spans="1:15">
      <c r="A4632" s="1" t="s">
        <v>4672</v>
      </c>
      <c r="B4632" s="2">
        <v>44813</v>
      </c>
      <c r="C4632" s="13" t="str">
        <f>TEXT(bbdd_Social_Media_Trends[[#This Row],[Post_Date]],"aaaa-mm")</f>
        <v>2022-09</v>
      </c>
      <c r="D4632" s="1" t="s">
        <v>12</v>
      </c>
      <c r="E4632" s="1" t="s">
        <v>19</v>
      </c>
      <c r="F4632" s="1" t="s">
        <v>36</v>
      </c>
      <c r="G4632" s="1" t="s">
        <v>60</v>
      </c>
      <c r="H4632">
        <v>3557778</v>
      </c>
      <c r="I4632">
        <v>190476</v>
      </c>
      <c r="J4632">
        <v>98406</v>
      </c>
      <c r="K4632">
        <v>43225</v>
      </c>
      <c r="L4632">
        <f>bbdd_Social_Media_Trends[[#This Row],[Likes]]+bbdd_Social_Media_Trends[[#This Row],[Shares]]+bbdd_Social_Media_Trends[[#This Row],[Comments]]</f>
        <v>332107</v>
      </c>
      <c r="M4632">
        <f>bbdd_Social_Media_Trends[[#This Row],[Interactions]]/bbdd_Social_Media_Trends[[#This Row],[Views]]</f>
        <v>9.3346746199453698E-2</v>
      </c>
      <c r="N4632" s="1" t="s">
        <v>16</v>
      </c>
      <c r="O4632" s="4">
        <f t="shared" si="72"/>
        <v>0</v>
      </c>
    </row>
    <row r="4633" spans="1:15">
      <c r="A4633" s="1" t="s">
        <v>4673</v>
      </c>
      <c r="B4633" s="2">
        <v>44790</v>
      </c>
      <c r="C4633" s="13" t="str">
        <f>TEXT(bbdd_Social_Media_Trends[[#This Row],[Post_Date]],"aaaa-mm")</f>
        <v>2022-08</v>
      </c>
      <c r="D4633" s="1" t="s">
        <v>27</v>
      </c>
      <c r="E4633" s="1" t="s">
        <v>19</v>
      </c>
      <c r="F4633" s="1" t="s">
        <v>41</v>
      </c>
      <c r="G4633" s="1" t="s">
        <v>21</v>
      </c>
      <c r="H4633">
        <v>222005</v>
      </c>
      <c r="I4633">
        <v>489558</v>
      </c>
      <c r="J4633">
        <v>26045</v>
      </c>
      <c r="K4633">
        <v>37407</v>
      </c>
      <c r="L4633">
        <f>bbdd_Social_Media_Trends[[#This Row],[Likes]]+bbdd_Social_Media_Trends[[#This Row],[Shares]]+bbdd_Social_Media_Trends[[#This Row],[Comments]]</f>
        <v>553010</v>
      </c>
      <c r="M4633">
        <f>bbdd_Social_Media_Trends[[#This Row],[Interactions]]/bbdd_Social_Media_Trends[[#This Row],[Views]]</f>
        <v>2.4909799328843945</v>
      </c>
      <c r="N4633" s="1" t="s">
        <v>16</v>
      </c>
      <c r="O4633" s="4">
        <f t="shared" si="72"/>
        <v>0</v>
      </c>
    </row>
    <row r="4634" spans="1:15">
      <c r="A4634" s="1" t="s">
        <v>4674</v>
      </c>
      <c r="B4634" s="2">
        <v>45043</v>
      </c>
      <c r="C4634" s="13" t="str">
        <f>TEXT(bbdd_Social_Media_Trends[[#This Row],[Post_Date]],"aaaa-mm")</f>
        <v>2023-04</v>
      </c>
      <c r="D4634" s="1" t="s">
        <v>24</v>
      </c>
      <c r="E4634" s="1" t="s">
        <v>52</v>
      </c>
      <c r="F4634" s="1" t="s">
        <v>14</v>
      </c>
      <c r="G4634" s="1" t="s">
        <v>44</v>
      </c>
      <c r="H4634">
        <v>2768780</v>
      </c>
      <c r="I4634">
        <v>88156</v>
      </c>
      <c r="J4634">
        <v>68849</v>
      </c>
      <c r="K4634">
        <v>36985</v>
      </c>
      <c r="L4634">
        <f>bbdd_Social_Media_Trends[[#This Row],[Likes]]+bbdd_Social_Media_Trends[[#This Row],[Shares]]+bbdd_Social_Media_Trends[[#This Row],[Comments]]</f>
        <v>193990</v>
      </c>
      <c r="M4634">
        <f>bbdd_Social_Media_Trends[[#This Row],[Interactions]]/bbdd_Social_Media_Trends[[#This Row],[Views]]</f>
        <v>7.0063349200731012E-2</v>
      </c>
      <c r="N4634" s="1" t="s">
        <v>22</v>
      </c>
      <c r="O4634" s="4">
        <f t="shared" si="72"/>
        <v>0</v>
      </c>
    </row>
    <row r="4635" spans="1:15">
      <c r="A4635" s="1" t="s">
        <v>4675</v>
      </c>
      <c r="B4635" s="2">
        <v>44572</v>
      </c>
      <c r="C4635" s="13" t="str">
        <f>TEXT(bbdd_Social_Media_Trends[[#This Row],[Post_Date]],"aaaa-mm")</f>
        <v>2022-01</v>
      </c>
      <c r="D4635" s="1" t="s">
        <v>18</v>
      </c>
      <c r="E4635" s="1" t="s">
        <v>57</v>
      </c>
      <c r="F4635" s="1" t="s">
        <v>32</v>
      </c>
      <c r="G4635" s="1" t="s">
        <v>60</v>
      </c>
      <c r="H4635">
        <v>4818440</v>
      </c>
      <c r="I4635">
        <v>212639</v>
      </c>
      <c r="J4635">
        <v>24551</v>
      </c>
      <c r="K4635">
        <v>26488</v>
      </c>
      <c r="L4635">
        <f>bbdd_Social_Media_Trends[[#This Row],[Likes]]+bbdd_Social_Media_Trends[[#This Row],[Shares]]+bbdd_Social_Media_Trends[[#This Row],[Comments]]</f>
        <v>263678</v>
      </c>
      <c r="M4635">
        <f>bbdd_Social_Media_Trends[[#This Row],[Interactions]]/bbdd_Social_Media_Trends[[#This Row],[Views]]</f>
        <v>5.4722690331310546E-2</v>
      </c>
      <c r="N4635" s="1" t="s">
        <v>22</v>
      </c>
      <c r="O4635" s="4">
        <f t="shared" si="72"/>
        <v>0</v>
      </c>
    </row>
    <row r="4636" spans="1:15">
      <c r="A4636" s="1" t="s">
        <v>4676</v>
      </c>
      <c r="B4636" s="2">
        <v>45049</v>
      </c>
      <c r="C4636" s="13" t="str">
        <f>TEXT(bbdd_Social_Media_Trends[[#This Row],[Post_Date]],"aaaa-mm")</f>
        <v>2023-05</v>
      </c>
      <c r="D4636" s="1" t="s">
        <v>24</v>
      </c>
      <c r="E4636" s="1" t="s">
        <v>35</v>
      </c>
      <c r="F4636" s="1" t="s">
        <v>47</v>
      </c>
      <c r="G4636" s="1" t="s">
        <v>15</v>
      </c>
      <c r="H4636">
        <v>3468794</v>
      </c>
      <c r="I4636">
        <v>497381</v>
      </c>
      <c r="J4636">
        <v>12068</v>
      </c>
      <c r="K4636">
        <v>13122</v>
      </c>
      <c r="L4636">
        <f>bbdd_Social_Media_Trends[[#This Row],[Likes]]+bbdd_Social_Media_Trends[[#This Row],[Shares]]+bbdd_Social_Media_Trends[[#This Row],[Comments]]</f>
        <v>522571</v>
      </c>
      <c r="M4636">
        <f>bbdd_Social_Media_Trends[[#This Row],[Interactions]]/bbdd_Social_Media_Trends[[#This Row],[Views]]</f>
        <v>0.15064918816164927</v>
      </c>
      <c r="N4636" s="1" t="s">
        <v>29</v>
      </c>
      <c r="O4636" s="4">
        <f t="shared" si="72"/>
        <v>0</v>
      </c>
    </row>
    <row r="4637" spans="1:15">
      <c r="A4637" s="1" t="s">
        <v>4677</v>
      </c>
      <c r="B4637" s="2">
        <v>45239</v>
      </c>
      <c r="C4637" s="13" t="str">
        <f>TEXT(bbdd_Social_Media_Trends[[#This Row],[Post_Date]],"aaaa-mm")</f>
        <v>2023-11</v>
      </c>
      <c r="D4637" s="1" t="s">
        <v>12</v>
      </c>
      <c r="E4637" s="1" t="s">
        <v>13</v>
      </c>
      <c r="F4637" s="1" t="s">
        <v>20</v>
      </c>
      <c r="G4637" s="1" t="s">
        <v>50</v>
      </c>
      <c r="H4637">
        <v>3508583</v>
      </c>
      <c r="I4637">
        <v>426856</v>
      </c>
      <c r="J4637">
        <v>29746</v>
      </c>
      <c r="K4637">
        <v>3883</v>
      </c>
      <c r="L4637">
        <f>bbdd_Social_Media_Trends[[#This Row],[Likes]]+bbdd_Social_Media_Trends[[#This Row],[Shares]]+bbdd_Social_Media_Trends[[#This Row],[Comments]]</f>
        <v>460485</v>
      </c>
      <c r="M4637">
        <f>bbdd_Social_Media_Trends[[#This Row],[Interactions]]/bbdd_Social_Media_Trends[[#This Row],[Views]]</f>
        <v>0.13124529190274251</v>
      </c>
      <c r="N4637" s="1" t="s">
        <v>29</v>
      </c>
      <c r="O4637" s="4">
        <f t="shared" si="72"/>
        <v>0</v>
      </c>
    </row>
    <row r="4638" spans="1:15">
      <c r="A4638" s="1" t="s">
        <v>4678</v>
      </c>
      <c r="B4638" s="2">
        <v>45093</v>
      </c>
      <c r="C4638" s="13" t="str">
        <f>TEXT(bbdd_Social_Media_Trends[[#This Row],[Post_Date]],"aaaa-mm")</f>
        <v>2023-06</v>
      </c>
      <c r="D4638" s="1" t="s">
        <v>27</v>
      </c>
      <c r="E4638" s="1" t="s">
        <v>31</v>
      </c>
      <c r="F4638" s="1" t="s">
        <v>47</v>
      </c>
      <c r="G4638" s="1" t="s">
        <v>21</v>
      </c>
      <c r="H4638">
        <v>686780</v>
      </c>
      <c r="I4638">
        <v>177626</v>
      </c>
      <c r="J4638">
        <v>13437</v>
      </c>
      <c r="K4638">
        <v>6268</v>
      </c>
      <c r="L4638">
        <f>bbdd_Social_Media_Trends[[#This Row],[Likes]]+bbdd_Social_Media_Trends[[#This Row],[Shares]]+bbdd_Social_Media_Trends[[#This Row],[Comments]]</f>
        <v>197331</v>
      </c>
      <c r="M4638">
        <f>bbdd_Social_Media_Trends[[#This Row],[Interactions]]/bbdd_Social_Media_Trends[[#This Row],[Views]]</f>
        <v>0.28732781968024695</v>
      </c>
      <c r="N4638" s="1" t="s">
        <v>29</v>
      </c>
      <c r="O4638" s="4">
        <f t="shared" si="72"/>
        <v>0</v>
      </c>
    </row>
    <row r="4639" spans="1:15">
      <c r="A4639" s="1" t="s">
        <v>4679</v>
      </c>
      <c r="B4639" s="2">
        <v>45112</v>
      </c>
      <c r="C4639" s="13" t="str">
        <f>TEXT(bbdd_Social_Media_Trends[[#This Row],[Post_Date]],"aaaa-mm")</f>
        <v>2023-07</v>
      </c>
      <c r="D4639" s="1" t="s">
        <v>27</v>
      </c>
      <c r="E4639" s="1" t="s">
        <v>59</v>
      </c>
      <c r="F4639" s="1" t="s">
        <v>20</v>
      </c>
      <c r="G4639" s="1" t="s">
        <v>21</v>
      </c>
      <c r="H4639">
        <v>670658</v>
      </c>
      <c r="I4639">
        <v>197098</v>
      </c>
      <c r="J4639">
        <v>52298</v>
      </c>
      <c r="K4639">
        <v>47586</v>
      </c>
      <c r="L4639">
        <f>bbdd_Social_Media_Trends[[#This Row],[Likes]]+bbdd_Social_Media_Trends[[#This Row],[Shares]]+bbdd_Social_Media_Trends[[#This Row],[Comments]]</f>
        <v>296982</v>
      </c>
      <c r="M4639">
        <f>bbdd_Social_Media_Trends[[#This Row],[Interactions]]/bbdd_Social_Media_Trends[[#This Row],[Views]]</f>
        <v>0.44282182572935835</v>
      </c>
      <c r="N4639" s="1" t="s">
        <v>22</v>
      </c>
      <c r="O4639" s="4">
        <f t="shared" si="72"/>
        <v>0</v>
      </c>
    </row>
    <row r="4640" spans="1:15">
      <c r="A4640" s="1" t="s">
        <v>4680</v>
      </c>
      <c r="B4640" s="2">
        <v>44649</v>
      </c>
      <c r="C4640" s="13" t="str">
        <f>TEXT(bbdd_Social_Media_Trends[[#This Row],[Post_Date]],"aaaa-mm")</f>
        <v>2022-03</v>
      </c>
      <c r="D4640" s="1" t="s">
        <v>27</v>
      </c>
      <c r="E4640" s="1" t="s">
        <v>13</v>
      </c>
      <c r="F4640" s="1" t="s">
        <v>20</v>
      </c>
      <c r="G4640" s="1" t="s">
        <v>15</v>
      </c>
      <c r="H4640">
        <v>4786577</v>
      </c>
      <c r="I4640">
        <v>393842</v>
      </c>
      <c r="J4640">
        <v>27939</v>
      </c>
      <c r="K4640">
        <v>12035</v>
      </c>
      <c r="L4640">
        <f>bbdd_Social_Media_Trends[[#This Row],[Likes]]+bbdd_Social_Media_Trends[[#This Row],[Shares]]+bbdd_Social_Media_Trends[[#This Row],[Comments]]</f>
        <v>433816</v>
      </c>
      <c r="M4640">
        <f>bbdd_Social_Media_Trends[[#This Row],[Interactions]]/bbdd_Social_Media_Trends[[#This Row],[Views]]</f>
        <v>9.0631781333508271E-2</v>
      </c>
      <c r="N4640" s="1" t="s">
        <v>29</v>
      </c>
      <c r="O4640" s="4">
        <f t="shared" si="72"/>
        <v>0</v>
      </c>
    </row>
    <row r="4641" spans="1:15">
      <c r="A4641" s="1" t="s">
        <v>4681</v>
      </c>
      <c r="B4641" s="2">
        <v>44662</v>
      </c>
      <c r="C4641" s="13" t="str">
        <f>TEXT(bbdd_Social_Media_Trends[[#This Row],[Post_Date]],"aaaa-mm")</f>
        <v>2022-04</v>
      </c>
      <c r="D4641" s="1" t="s">
        <v>24</v>
      </c>
      <c r="E4641" s="1" t="s">
        <v>46</v>
      </c>
      <c r="F4641" s="1" t="s">
        <v>32</v>
      </c>
      <c r="G4641" s="1" t="s">
        <v>60</v>
      </c>
      <c r="H4641">
        <v>4221706</v>
      </c>
      <c r="I4641">
        <v>126346</v>
      </c>
      <c r="J4641">
        <v>6521</v>
      </c>
      <c r="K4641">
        <v>35253</v>
      </c>
      <c r="L4641">
        <f>bbdd_Social_Media_Trends[[#This Row],[Likes]]+bbdd_Social_Media_Trends[[#This Row],[Shares]]+bbdd_Social_Media_Trends[[#This Row],[Comments]]</f>
        <v>168120</v>
      </c>
      <c r="M4641">
        <f>bbdd_Social_Media_Trends[[#This Row],[Interactions]]/bbdd_Social_Media_Trends[[#This Row],[Views]]</f>
        <v>3.9822763593675162E-2</v>
      </c>
      <c r="N4641" s="1" t="s">
        <v>29</v>
      </c>
      <c r="O4641" s="4">
        <f t="shared" si="72"/>
        <v>0</v>
      </c>
    </row>
    <row r="4642" spans="1:15">
      <c r="A4642" s="1" t="s">
        <v>4682</v>
      </c>
      <c r="B4642" s="2">
        <v>44722</v>
      </c>
      <c r="C4642" s="13" t="str">
        <f>TEXT(bbdd_Social_Media_Trends[[#This Row],[Post_Date]],"aaaa-mm")</f>
        <v>2022-06</v>
      </c>
      <c r="D4642" s="1" t="s">
        <v>24</v>
      </c>
      <c r="E4642" s="1" t="s">
        <v>13</v>
      </c>
      <c r="F4642" s="1" t="s">
        <v>14</v>
      </c>
      <c r="G4642" s="1" t="s">
        <v>28</v>
      </c>
      <c r="H4642">
        <v>3884895</v>
      </c>
      <c r="I4642">
        <v>376159</v>
      </c>
      <c r="J4642">
        <v>19114</v>
      </c>
      <c r="K4642">
        <v>37055</v>
      </c>
      <c r="L4642">
        <f>bbdd_Social_Media_Trends[[#This Row],[Likes]]+bbdd_Social_Media_Trends[[#This Row],[Shares]]+bbdd_Social_Media_Trends[[#This Row],[Comments]]</f>
        <v>432328</v>
      </c>
      <c r="M4642">
        <f>bbdd_Social_Media_Trends[[#This Row],[Interactions]]/bbdd_Social_Media_Trends[[#This Row],[Views]]</f>
        <v>0.11128434616637001</v>
      </c>
      <c r="N4642" s="1" t="s">
        <v>16</v>
      </c>
      <c r="O4642" s="4">
        <f t="shared" si="72"/>
        <v>0</v>
      </c>
    </row>
    <row r="4643" spans="1:15">
      <c r="A4643" s="1" t="s">
        <v>4683</v>
      </c>
      <c r="B4643" s="2">
        <v>44768</v>
      </c>
      <c r="C4643" s="13" t="str">
        <f>TEXT(bbdd_Social_Media_Trends[[#This Row],[Post_Date]],"aaaa-mm")</f>
        <v>2022-07</v>
      </c>
      <c r="D4643" s="1" t="s">
        <v>18</v>
      </c>
      <c r="E4643" s="1" t="s">
        <v>35</v>
      </c>
      <c r="F4643" s="1" t="s">
        <v>14</v>
      </c>
      <c r="G4643" s="1" t="s">
        <v>15</v>
      </c>
      <c r="H4643">
        <v>4690084</v>
      </c>
      <c r="I4643">
        <v>461297</v>
      </c>
      <c r="J4643">
        <v>95691</v>
      </c>
      <c r="K4643">
        <v>23649</v>
      </c>
      <c r="L4643">
        <f>bbdd_Social_Media_Trends[[#This Row],[Likes]]+bbdd_Social_Media_Trends[[#This Row],[Shares]]+bbdd_Social_Media_Trends[[#This Row],[Comments]]</f>
        <v>580637</v>
      </c>
      <c r="M4643">
        <f>bbdd_Social_Media_Trends[[#This Row],[Interactions]]/bbdd_Social_Media_Trends[[#This Row],[Views]]</f>
        <v>0.12380098096324074</v>
      </c>
      <c r="N4643" s="1" t="s">
        <v>16</v>
      </c>
      <c r="O4643" s="4">
        <f t="shared" si="72"/>
        <v>0</v>
      </c>
    </row>
    <row r="4644" spans="1:15">
      <c r="A4644" s="1" t="s">
        <v>4684</v>
      </c>
      <c r="B4644" s="2">
        <v>45181</v>
      </c>
      <c r="C4644" s="13" t="str">
        <f>TEXT(bbdd_Social_Media_Trends[[#This Row],[Post_Date]],"aaaa-mm")</f>
        <v>2023-09</v>
      </c>
      <c r="D4644" s="1" t="s">
        <v>12</v>
      </c>
      <c r="E4644" s="1" t="s">
        <v>52</v>
      </c>
      <c r="F4644" s="1" t="s">
        <v>41</v>
      </c>
      <c r="G4644" s="1" t="s">
        <v>44</v>
      </c>
      <c r="H4644">
        <v>3029888</v>
      </c>
      <c r="I4644">
        <v>257416</v>
      </c>
      <c r="J4644">
        <v>52387</v>
      </c>
      <c r="K4644">
        <v>39227</v>
      </c>
      <c r="L4644">
        <f>bbdd_Social_Media_Trends[[#This Row],[Likes]]+bbdd_Social_Media_Trends[[#This Row],[Shares]]+bbdd_Social_Media_Trends[[#This Row],[Comments]]</f>
        <v>349030</v>
      </c>
      <c r="M4644">
        <f>bbdd_Social_Media_Trends[[#This Row],[Interactions]]/bbdd_Social_Media_Trends[[#This Row],[Views]]</f>
        <v>0.1151956771999493</v>
      </c>
      <c r="N4644" s="1" t="s">
        <v>29</v>
      </c>
      <c r="O4644" s="4">
        <f t="shared" si="72"/>
        <v>0</v>
      </c>
    </row>
    <row r="4645" spans="1:15">
      <c r="A4645" s="1" t="s">
        <v>4685</v>
      </c>
      <c r="B4645" s="2">
        <v>44747</v>
      </c>
      <c r="C4645" s="13" t="str">
        <f>TEXT(bbdd_Social_Media_Trends[[#This Row],[Post_Date]],"aaaa-mm")</f>
        <v>2022-07</v>
      </c>
      <c r="D4645" s="1" t="s">
        <v>18</v>
      </c>
      <c r="E4645" s="1" t="s">
        <v>49</v>
      </c>
      <c r="F4645" s="1" t="s">
        <v>47</v>
      </c>
      <c r="G4645" s="1" t="s">
        <v>60</v>
      </c>
      <c r="H4645">
        <v>2364901</v>
      </c>
      <c r="I4645">
        <v>441370</v>
      </c>
      <c r="J4645">
        <v>86968</v>
      </c>
      <c r="K4645">
        <v>28414</v>
      </c>
      <c r="L4645">
        <f>bbdd_Social_Media_Trends[[#This Row],[Likes]]+bbdd_Social_Media_Trends[[#This Row],[Shares]]+bbdd_Social_Media_Trends[[#This Row],[Comments]]</f>
        <v>556752</v>
      </c>
      <c r="M4645">
        <f>bbdd_Social_Media_Trends[[#This Row],[Interactions]]/bbdd_Social_Media_Trends[[#This Row],[Views]]</f>
        <v>0.23542296273712937</v>
      </c>
      <c r="N4645" s="1" t="s">
        <v>22</v>
      </c>
      <c r="O4645" s="4">
        <f t="shared" si="72"/>
        <v>0</v>
      </c>
    </row>
    <row r="4646" spans="1:15">
      <c r="A4646" s="1" t="s">
        <v>4686</v>
      </c>
      <c r="B4646" s="2">
        <v>45135</v>
      </c>
      <c r="C4646" s="13" t="str">
        <f>TEXT(bbdd_Social_Media_Trends[[#This Row],[Post_Date]],"aaaa-mm")</f>
        <v>2023-07</v>
      </c>
      <c r="D4646" s="1" t="s">
        <v>24</v>
      </c>
      <c r="E4646" s="1" t="s">
        <v>19</v>
      </c>
      <c r="F4646" s="1" t="s">
        <v>32</v>
      </c>
      <c r="G4646" s="1" t="s">
        <v>37</v>
      </c>
      <c r="H4646">
        <v>868961</v>
      </c>
      <c r="I4646">
        <v>332677</v>
      </c>
      <c r="J4646">
        <v>526</v>
      </c>
      <c r="K4646">
        <v>46355</v>
      </c>
      <c r="L4646">
        <f>bbdd_Social_Media_Trends[[#This Row],[Likes]]+bbdd_Social_Media_Trends[[#This Row],[Shares]]+bbdd_Social_Media_Trends[[#This Row],[Comments]]</f>
        <v>379558</v>
      </c>
      <c r="M4646">
        <f>bbdd_Social_Media_Trends[[#This Row],[Interactions]]/bbdd_Social_Media_Trends[[#This Row],[Views]]</f>
        <v>0.43679520714968795</v>
      </c>
      <c r="N4646" s="1" t="s">
        <v>16</v>
      </c>
      <c r="O4646" s="4">
        <f t="shared" si="72"/>
        <v>0</v>
      </c>
    </row>
    <row r="4647" spans="1:15">
      <c r="A4647" s="1" t="s">
        <v>4687</v>
      </c>
      <c r="B4647" s="2">
        <v>45193</v>
      </c>
      <c r="C4647" s="13" t="str">
        <f>TEXT(bbdd_Social_Media_Trends[[#This Row],[Post_Date]],"aaaa-mm")</f>
        <v>2023-09</v>
      </c>
      <c r="D4647" s="1" t="s">
        <v>18</v>
      </c>
      <c r="E4647" s="1" t="s">
        <v>31</v>
      </c>
      <c r="F4647" s="1" t="s">
        <v>14</v>
      </c>
      <c r="G4647" s="1" t="s">
        <v>60</v>
      </c>
      <c r="H4647">
        <v>1740910</v>
      </c>
      <c r="I4647">
        <v>368932</v>
      </c>
      <c r="J4647">
        <v>89995</v>
      </c>
      <c r="K4647">
        <v>40782</v>
      </c>
      <c r="L4647">
        <f>bbdd_Social_Media_Trends[[#This Row],[Likes]]+bbdd_Social_Media_Trends[[#This Row],[Shares]]+bbdd_Social_Media_Trends[[#This Row],[Comments]]</f>
        <v>499709</v>
      </c>
      <c r="M4647">
        <f>bbdd_Social_Media_Trends[[#This Row],[Interactions]]/bbdd_Social_Media_Trends[[#This Row],[Views]]</f>
        <v>0.28703896238174287</v>
      </c>
      <c r="N4647" s="1" t="s">
        <v>16</v>
      </c>
      <c r="O4647" s="4">
        <f t="shared" si="72"/>
        <v>0</v>
      </c>
    </row>
    <row r="4648" spans="1:15">
      <c r="A4648" s="1" t="s">
        <v>4688</v>
      </c>
      <c r="B4648" s="2">
        <v>45247</v>
      </c>
      <c r="C4648" s="13" t="str">
        <f>TEXT(bbdd_Social_Media_Trends[[#This Row],[Post_Date]],"aaaa-mm")</f>
        <v>2023-11</v>
      </c>
      <c r="D4648" s="1" t="s">
        <v>27</v>
      </c>
      <c r="E4648" s="1" t="s">
        <v>35</v>
      </c>
      <c r="F4648" s="1" t="s">
        <v>14</v>
      </c>
      <c r="G4648" s="1" t="s">
        <v>50</v>
      </c>
      <c r="H4648">
        <v>4250935</v>
      </c>
      <c r="I4648">
        <v>11456</v>
      </c>
      <c r="J4648">
        <v>50483</v>
      </c>
      <c r="K4648">
        <v>36048</v>
      </c>
      <c r="L4648">
        <f>bbdd_Social_Media_Trends[[#This Row],[Likes]]+bbdd_Social_Media_Trends[[#This Row],[Shares]]+bbdd_Social_Media_Trends[[#This Row],[Comments]]</f>
        <v>97987</v>
      </c>
      <c r="M4648">
        <f>bbdd_Social_Media_Trends[[#This Row],[Interactions]]/bbdd_Social_Media_Trends[[#This Row],[Views]]</f>
        <v>2.3050693553300628E-2</v>
      </c>
      <c r="N4648" s="1" t="s">
        <v>29</v>
      </c>
      <c r="O4648" s="4">
        <f t="shared" si="72"/>
        <v>0</v>
      </c>
    </row>
    <row r="4649" spans="1:15">
      <c r="A4649" s="1" t="s">
        <v>4689</v>
      </c>
      <c r="B4649" s="2">
        <v>45155</v>
      </c>
      <c r="C4649" s="13" t="str">
        <f>TEXT(bbdd_Social_Media_Trends[[#This Row],[Post_Date]],"aaaa-mm")</f>
        <v>2023-08</v>
      </c>
      <c r="D4649" s="1" t="s">
        <v>24</v>
      </c>
      <c r="E4649" s="1" t="s">
        <v>49</v>
      </c>
      <c r="F4649" s="1" t="s">
        <v>20</v>
      </c>
      <c r="G4649" s="1" t="s">
        <v>28</v>
      </c>
      <c r="H4649">
        <v>4727865</v>
      </c>
      <c r="I4649">
        <v>169770</v>
      </c>
      <c r="J4649">
        <v>85465</v>
      </c>
      <c r="K4649">
        <v>6929</v>
      </c>
      <c r="L4649">
        <f>bbdd_Social_Media_Trends[[#This Row],[Likes]]+bbdd_Social_Media_Trends[[#This Row],[Shares]]+bbdd_Social_Media_Trends[[#This Row],[Comments]]</f>
        <v>262164</v>
      </c>
      <c r="M4649">
        <f>bbdd_Social_Media_Trends[[#This Row],[Interactions]]/bbdd_Social_Media_Trends[[#This Row],[Views]]</f>
        <v>5.5450821882604515E-2</v>
      </c>
      <c r="N4649" s="1" t="s">
        <v>22</v>
      </c>
      <c r="O4649" s="4">
        <f t="shared" si="72"/>
        <v>0</v>
      </c>
    </row>
    <row r="4650" spans="1:15">
      <c r="A4650" s="1" t="s">
        <v>4690</v>
      </c>
      <c r="B4650" s="2">
        <v>45140</v>
      </c>
      <c r="C4650" s="13" t="str">
        <f>TEXT(bbdd_Social_Media_Trends[[#This Row],[Post_Date]],"aaaa-mm")</f>
        <v>2023-08</v>
      </c>
      <c r="D4650" s="1" t="s">
        <v>24</v>
      </c>
      <c r="E4650" s="1" t="s">
        <v>49</v>
      </c>
      <c r="F4650" s="1" t="s">
        <v>41</v>
      </c>
      <c r="G4650" s="1" t="s">
        <v>28</v>
      </c>
      <c r="H4650">
        <v>285049</v>
      </c>
      <c r="I4650">
        <v>116295</v>
      </c>
      <c r="J4650">
        <v>82961</v>
      </c>
      <c r="K4650">
        <v>35842</v>
      </c>
      <c r="L4650">
        <f>bbdd_Social_Media_Trends[[#This Row],[Likes]]+bbdd_Social_Media_Trends[[#This Row],[Shares]]+bbdd_Social_Media_Trends[[#This Row],[Comments]]</f>
        <v>235098</v>
      </c>
      <c r="M4650">
        <f>bbdd_Social_Media_Trends[[#This Row],[Interactions]]/bbdd_Social_Media_Trends[[#This Row],[Views]]</f>
        <v>0.82476346172061643</v>
      </c>
      <c r="N4650" s="1" t="s">
        <v>16</v>
      </c>
      <c r="O4650" s="4">
        <f t="shared" si="72"/>
        <v>0</v>
      </c>
    </row>
    <row r="4651" spans="1:15">
      <c r="A4651" s="1" t="s">
        <v>4691</v>
      </c>
      <c r="B4651" s="2">
        <v>45143</v>
      </c>
      <c r="C4651" s="13" t="str">
        <f>TEXT(bbdd_Social_Media_Trends[[#This Row],[Post_Date]],"aaaa-mm")</f>
        <v>2023-08</v>
      </c>
      <c r="D4651" s="1" t="s">
        <v>12</v>
      </c>
      <c r="E4651" s="1" t="s">
        <v>46</v>
      </c>
      <c r="F4651" s="1" t="s">
        <v>47</v>
      </c>
      <c r="G4651" s="1" t="s">
        <v>15</v>
      </c>
      <c r="H4651">
        <v>1809827</v>
      </c>
      <c r="I4651">
        <v>497948</v>
      </c>
      <c r="J4651">
        <v>51602</v>
      </c>
      <c r="K4651">
        <v>37638</v>
      </c>
      <c r="L4651">
        <f>bbdd_Social_Media_Trends[[#This Row],[Likes]]+bbdd_Social_Media_Trends[[#This Row],[Shares]]+bbdd_Social_Media_Trends[[#This Row],[Comments]]</f>
        <v>587188</v>
      </c>
      <c r="M4651">
        <f>bbdd_Social_Media_Trends[[#This Row],[Interactions]]/bbdd_Social_Media_Trends[[#This Row],[Views]]</f>
        <v>0.32444427008769344</v>
      </c>
      <c r="N4651" s="1" t="s">
        <v>29</v>
      </c>
      <c r="O4651" s="4">
        <f t="shared" si="72"/>
        <v>0</v>
      </c>
    </row>
    <row r="4652" spans="1:15">
      <c r="A4652" s="1" t="s">
        <v>4692</v>
      </c>
      <c r="B4652" s="2">
        <v>44900</v>
      </c>
      <c r="C4652" s="13" t="str">
        <f>TEXT(bbdd_Social_Media_Trends[[#This Row],[Post_Date]],"aaaa-mm")</f>
        <v>2022-12</v>
      </c>
      <c r="D4652" s="1" t="s">
        <v>27</v>
      </c>
      <c r="E4652" s="1" t="s">
        <v>19</v>
      </c>
      <c r="F4652" s="1" t="s">
        <v>20</v>
      </c>
      <c r="G4652" s="1" t="s">
        <v>25</v>
      </c>
      <c r="H4652">
        <v>218929</v>
      </c>
      <c r="I4652">
        <v>180079</v>
      </c>
      <c r="J4652">
        <v>78182</v>
      </c>
      <c r="K4652">
        <v>49745</v>
      </c>
      <c r="L4652">
        <f>bbdd_Social_Media_Trends[[#This Row],[Likes]]+bbdd_Social_Media_Trends[[#This Row],[Shares]]+bbdd_Social_Media_Trends[[#This Row],[Comments]]</f>
        <v>308006</v>
      </c>
      <c r="M4652">
        <f>bbdd_Social_Media_Trends[[#This Row],[Interactions]]/bbdd_Social_Media_Trends[[#This Row],[Views]]</f>
        <v>1.4068762018736669</v>
      </c>
      <c r="N4652" s="1" t="s">
        <v>22</v>
      </c>
      <c r="O4652" s="4">
        <f t="shared" si="72"/>
        <v>0</v>
      </c>
    </row>
    <row r="4653" spans="1:15">
      <c r="A4653" s="1" t="s">
        <v>4693</v>
      </c>
      <c r="B4653" s="2">
        <v>44910</v>
      </c>
      <c r="C4653" s="13" t="str">
        <f>TEXT(bbdd_Social_Media_Trends[[#This Row],[Post_Date]],"aaaa-mm")</f>
        <v>2022-12</v>
      </c>
      <c r="D4653" s="1" t="s">
        <v>12</v>
      </c>
      <c r="E4653" s="1" t="s">
        <v>46</v>
      </c>
      <c r="F4653" s="1" t="s">
        <v>14</v>
      </c>
      <c r="G4653" s="1" t="s">
        <v>37</v>
      </c>
      <c r="H4653">
        <v>2658932</v>
      </c>
      <c r="I4653">
        <v>195235</v>
      </c>
      <c r="J4653">
        <v>20907</v>
      </c>
      <c r="K4653">
        <v>6665</v>
      </c>
      <c r="L4653">
        <f>bbdd_Social_Media_Trends[[#This Row],[Likes]]+bbdd_Social_Media_Trends[[#This Row],[Shares]]+bbdd_Social_Media_Trends[[#This Row],[Comments]]</f>
        <v>222807</v>
      </c>
      <c r="M4653">
        <f>bbdd_Social_Media_Trends[[#This Row],[Interactions]]/bbdd_Social_Media_Trends[[#This Row],[Views]]</f>
        <v>8.3795674353462218E-2</v>
      </c>
      <c r="N4653" s="1" t="s">
        <v>16</v>
      </c>
      <c r="O4653" s="4">
        <f t="shared" si="72"/>
        <v>0</v>
      </c>
    </row>
    <row r="4654" spans="1:15">
      <c r="A4654" s="1" t="s">
        <v>4694</v>
      </c>
      <c r="B4654" s="2">
        <v>45244</v>
      </c>
      <c r="C4654" s="13" t="str">
        <f>TEXT(bbdd_Social_Media_Trends[[#This Row],[Post_Date]],"aaaa-mm")</f>
        <v>2023-11</v>
      </c>
      <c r="D4654" s="1" t="s">
        <v>24</v>
      </c>
      <c r="E4654" s="1" t="s">
        <v>35</v>
      </c>
      <c r="F4654" s="1" t="s">
        <v>32</v>
      </c>
      <c r="G4654" s="1" t="s">
        <v>37</v>
      </c>
      <c r="H4654">
        <v>3040145</v>
      </c>
      <c r="I4654">
        <v>119414</v>
      </c>
      <c r="J4654">
        <v>932</v>
      </c>
      <c r="K4654">
        <v>3014</v>
      </c>
      <c r="L4654">
        <f>bbdd_Social_Media_Trends[[#This Row],[Likes]]+bbdd_Social_Media_Trends[[#This Row],[Shares]]+bbdd_Social_Media_Trends[[#This Row],[Comments]]</f>
        <v>123360</v>
      </c>
      <c r="M4654">
        <f>bbdd_Social_Media_Trends[[#This Row],[Interactions]]/bbdd_Social_Media_Trends[[#This Row],[Views]]</f>
        <v>4.0577011951732564E-2</v>
      </c>
      <c r="N4654" s="1" t="s">
        <v>16</v>
      </c>
      <c r="O4654" s="4">
        <f t="shared" si="72"/>
        <v>0</v>
      </c>
    </row>
    <row r="4655" spans="1:15">
      <c r="A4655" s="1" t="s">
        <v>4695</v>
      </c>
      <c r="B4655" s="2">
        <v>44899</v>
      </c>
      <c r="C4655" s="13" t="str">
        <f>TEXT(bbdd_Social_Media_Trends[[#This Row],[Post_Date]],"aaaa-mm")</f>
        <v>2022-12</v>
      </c>
      <c r="D4655" s="1" t="s">
        <v>24</v>
      </c>
      <c r="E4655" s="1" t="s">
        <v>46</v>
      </c>
      <c r="F4655" s="1" t="s">
        <v>47</v>
      </c>
      <c r="G4655" s="1" t="s">
        <v>44</v>
      </c>
      <c r="H4655">
        <v>3295406</v>
      </c>
      <c r="I4655">
        <v>452982</v>
      </c>
      <c r="J4655">
        <v>11731</v>
      </c>
      <c r="K4655">
        <v>12475</v>
      </c>
      <c r="L4655">
        <f>bbdd_Social_Media_Trends[[#This Row],[Likes]]+bbdd_Social_Media_Trends[[#This Row],[Shares]]+bbdd_Social_Media_Trends[[#This Row],[Comments]]</f>
        <v>477188</v>
      </c>
      <c r="M4655">
        <f>bbdd_Social_Media_Trends[[#This Row],[Interactions]]/bbdd_Social_Media_Trends[[#This Row],[Views]]</f>
        <v>0.14480400897491841</v>
      </c>
      <c r="N4655" s="1" t="s">
        <v>16</v>
      </c>
      <c r="O4655" s="4">
        <f t="shared" si="72"/>
        <v>0</v>
      </c>
    </row>
    <row r="4656" spans="1:15">
      <c r="A4656" s="1" t="s">
        <v>4696</v>
      </c>
      <c r="B4656" s="2">
        <v>44599</v>
      </c>
      <c r="C4656" s="13" t="str">
        <f>TEXT(bbdd_Social_Media_Trends[[#This Row],[Post_Date]],"aaaa-mm")</f>
        <v>2022-02</v>
      </c>
      <c r="D4656" s="1" t="s">
        <v>27</v>
      </c>
      <c r="E4656" s="1" t="s">
        <v>35</v>
      </c>
      <c r="F4656" s="1" t="s">
        <v>32</v>
      </c>
      <c r="G4656" s="1" t="s">
        <v>15</v>
      </c>
      <c r="H4656">
        <v>848990</v>
      </c>
      <c r="I4656">
        <v>487241</v>
      </c>
      <c r="J4656">
        <v>30833</v>
      </c>
      <c r="K4656">
        <v>12572</v>
      </c>
      <c r="L4656">
        <f>bbdd_Social_Media_Trends[[#This Row],[Likes]]+bbdd_Social_Media_Trends[[#This Row],[Shares]]+bbdd_Social_Media_Trends[[#This Row],[Comments]]</f>
        <v>530646</v>
      </c>
      <c r="M4656">
        <f>bbdd_Social_Media_Trends[[#This Row],[Interactions]]/bbdd_Social_Media_Trends[[#This Row],[Views]]</f>
        <v>0.6250320969622728</v>
      </c>
      <c r="N4656" s="1" t="s">
        <v>16</v>
      </c>
      <c r="O4656" s="4">
        <f t="shared" si="72"/>
        <v>0</v>
      </c>
    </row>
    <row r="4657" spans="1:15">
      <c r="A4657" s="1" t="s">
        <v>4697</v>
      </c>
      <c r="B4657" s="2">
        <v>44886</v>
      </c>
      <c r="C4657" s="13" t="str">
        <f>TEXT(bbdd_Social_Media_Trends[[#This Row],[Post_Date]],"aaaa-mm")</f>
        <v>2022-11</v>
      </c>
      <c r="D4657" s="1" t="s">
        <v>12</v>
      </c>
      <c r="E4657" s="1" t="s">
        <v>35</v>
      </c>
      <c r="F4657" s="1" t="s">
        <v>14</v>
      </c>
      <c r="G4657" s="1" t="s">
        <v>28</v>
      </c>
      <c r="H4657">
        <v>1146688</v>
      </c>
      <c r="I4657">
        <v>458464</v>
      </c>
      <c r="J4657">
        <v>62608</v>
      </c>
      <c r="K4657">
        <v>45618</v>
      </c>
      <c r="L4657">
        <f>bbdd_Social_Media_Trends[[#This Row],[Likes]]+bbdd_Social_Media_Trends[[#This Row],[Shares]]+bbdd_Social_Media_Trends[[#This Row],[Comments]]</f>
        <v>566690</v>
      </c>
      <c r="M4657">
        <f>bbdd_Social_Media_Trends[[#This Row],[Interactions]]/bbdd_Social_Media_Trends[[#This Row],[Views]]</f>
        <v>0.49419720098230729</v>
      </c>
      <c r="N4657" s="1" t="s">
        <v>29</v>
      </c>
      <c r="O4657" s="4">
        <f t="shared" si="72"/>
        <v>0</v>
      </c>
    </row>
    <row r="4658" spans="1:15">
      <c r="A4658" s="1" t="s">
        <v>4698</v>
      </c>
      <c r="B4658" s="2">
        <v>44660</v>
      </c>
      <c r="C4658" s="13" t="str">
        <f>TEXT(bbdd_Social_Media_Trends[[#This Row],[Post_Date]],"aaaa-mm")</f>
        <v>2022-04</v>
      </c>
      <c r="D4658" s="1" t="s">
        <v>12</v>
      </c>
      <c r="E4658" s="1" t="s">
        <v>13</v>
      </c>
      <c r="F4658" s="1" t="s">
        <v>36</v>
      </c>
      <c r="G4658" s="1" t="s">
        <v>60</v>
      </c>
      <c r="H4658">
        <v>368570</v>
      </c>
      <c r="I4658">
        <v>216371</v>
      </c>
      <c r="J4658">
        <v>473</v>
      </c>
      <c r="K4658">
        <v>30193</v>
      </c>
      <c r="L4658">
        <f>bbdd_Social_Media_Trends[[#This Row],[Likes]]+bbdd_Social_Media_Trends[[#This Row],[Shares]]+bbdd_Social_Media_Trends[[#This Row],[Comments]]</f>
        <v>247037</v>
      </c>
      <c r="M4658">
        <f>bbdd_Social_Media_Trends[[#This Row],[Interactions]]/bbdd_Social_Media_Trends[[#This Row],[Views]]</f>
        <v>0.67025802425590797</v>
      </c>
      <c r="N4658" s="1" t="s">
        <v>16</v>
      </c>
      <c r="O4658" s="4">
        <f t="shared" si="72"/>
        <v>0</v>
      </c>
    </row>
    <row r="4659" spans="1:15">
      <c r="A4659" s="1" t="s">
        <v>4699</v>
      </c>
      <c r="B4659" s="2">
        <v>44990</v>
      </c>
      <c r="C4659" s="13" t="str">
        <f>TEXT(bbdd_Social_Media_Trends[[#This Row],[Post_Date]],"aaaa-mm")</f>
        <v>2023-03</v>
      </c>
      <c r="D4659" s="1" t="s">
        <v>24</v>
      </c>
      <c r="E4659" s="1" t="s">
        <v>46</v>
      </c>
      <c r="F4659" s="1" t="s">
        <v>20</v>
      </c>
      <c r="G4659" s="1" t="s">
        <v>60</v>
      </c>
      <c r="H4659">
        <v>1158983</v>
      </c>
      <c r="I4659">
        <v>361379</v>
      </c>
      <c r="J4659">
        <v>82699</v>
      </c>
      <c r="K4659">
        <v>10760</v>
      </c>
      <c r="L4659">
        <f>bbdd_Social_Media_Trends[[#This Row],[Likes]]+bbdd_Social_Media_Trends[[#This Row],[Shares]]+bbdd_Social_Media_Trends[[#This Row],[Comments]]</f>
        <v>454838</v>
      </c>
      <c r="M4659">
        <f>bbdd_Social_Media_Trends[[#This Row],[Interactions]]/bbdd_Social_Media_Trends[[#This Row],[Views]]</f>
        <v>0.39244579083558601</v>
      </c>
      <c r="N4659" s="1" t="s">
        <v>16</v>
      </c>
      <c r="O4659" s="4">
        <f t="shared" si="72"/>
        <v>0</v>
      </c>
    </row>
    <row r="4660" spans="1:15">
      <c r="A4660" s="1" t="s">
        <v>4700</v>
      </c>
      <c r="B4660" s="2">
        <v>45117</v>
      </c>
      <c r="C4660" s="13" t="str">
        <f>TEXT(bbdd_Social_Media_Trends[[#This Row],[Post_Date]],"aaaa-mm")</f>
        <v>2023-07</v>
      </c>
      <c r="D4660" s="1" t="s">
        <v>27</v>
      </c>
      <c r="E4660" s="1" t="s">
        <v>57</v>
      </c>
      <c r="F4660" s="1" t="s">
        <v>32</v>
      </c>
      <c r="G4660" s="1" t="s">
        <v>28</v>
      </c>
      <c r="H4660">
        <v>3117939</v>
      </c>
      <c r="I4660">
        <v>402589</v>
      </c>
      <c r="J4660">
        <v>59229</v>
      </c>
      <c r="K4660">
        <v>903</v>
      </c>
      <c r="L4660">
        <f>bbdd_Social_Media_Trends[[#This Row],[Likes]]+bbdd_Social_Media_Trends[[#This Row],[Shares]]+bbdd_Social_Media_Trends[[#This Row],[Comments]]</f>
        <v>462721</v>
      </c>
      <c r="M4660">
        <f>bbdd_Social_Media_Trends[[#This Row],[Interactions]]/bbdd_Social_Media_Trends[[#This Row],[Views]]</f>
        <v>0.14840604643002958</v>
      </c>
      <c r="N4660" s="1" t="s">
        <v>22</v>
      </c>
      <c r="O4660" s="4">
        <f t="shared" si="72"/>
        <v>0</v>
      </c>
    </row>
    <row r="4661" spans="1:15">
      <c r="A4661" s="1" t="s">
        <v>4701</v>
      </c>
      <c r="B4661" s="2">
        <v>44960</v>
      </c>
      <c r="C4661" s="13" t="str">
        <f>TEXT(bbdd_Social_Media_Trends[[#This Row],[Post_Date]],"aaaa-mm")</f>
        <v>2023-02</v>
      </c>
      <c r="D4661" s="1" t="s">
        <v>18</v>
      </c>
      <c r="E4661" s="1" t="s">
        <v>35</v>
      </c>
      <c r="F4661" s="1" t="s">
        <v>32</v>
      </c>
      <c r="G4661" s="1" t="s">
        <v>28</v>
      </c>
      <c r="H4661">
        <v>3498488</v>
      </c>
      <c r="I4661">
        <v>89978</v>
      </c>
      <c r="J4661">
        <v>29892</v>
      </c>
      <c r="K4661">
        <v>34882</v>
      </c>
      <c r="L4661">
        <f>bbdd_Social_Media_Trends[[#This Row],[Likes]]+bbdd_Social_Media_Trends[[#This Row],[Shares]]+bbdd_Social_Media_Trends[[#This Row],[Comments]]</f>
        <v>154752</v>
      </c>
      <c r="M4661">
        <f>bbdd_Social_Media_Trends[[#This Row],[Interactions]]/bbdd_Social_Media_Trends[[#This Row],[Views]]</f>
        <v>4.423396621626257E-2</v>
      </c>
      <c r="N4661" s="1" t="s">
        <v>16</v>
      </c>
      <c r="O4661" s="4">
        <f t="shared" si="72"/>
        <v>0</v>
      </c>
    </row>
    <row r="4662" spans="1:15">
      <c r="A4662" s="1" t="s">
        <v>4702</v>
      </c>
      <c r="B4662" s="2">
        <v>44939</v>
      </c>
      <c r="C4662" s="13" t="str">
        <f>TEXT(bbdd_Social_Media_Trends[[#This Row],[Post_Date]],"aaaa-mm")</f>
        <v>2023-01</v>
      </c>
      <c r="D4662" s="1" t="s">
        <v>12</v>
      </c>
      <c r="E4662" s="1" t="s">
        <v>52</v>
      </c>
      <c r="F4662" s="1" t="s">
        <v>32</v>
      </c>
      <c r="G4662" s="1" t="s">
        <v>44</v>
      </c>
      <c r="H4662">
        <v>1405472</v>
      </c>
      <c r="I4662">
        <v>99945</v>
      </c>
      <c r="J4662">
        <v>45962</v>
      </c>
      <c r="K4662">
        <v>28980</v>
      </c>
      <c r="L4662">
        <f>bbdd_Social_Media_Trends[[#This Row],[Likes]]+bbdd_Social_Media_Trends[[#This Row],[Shares]]+bbdd_Social_Media_Trends[[#This Row],[Comments]]</f>
        <v>174887</v>
      </c>
      <c r="M4662">
        <f>bbdd_Social_Media_Trends[[#This Row],[Interactions]]/bbdd_Social_Media_Trends[[#This Row],[Views]]</f>
        <v>0.12443293071651373</v>
      </c>
      <c r="N4662" s="1" t="s">
        <v>16</v>
      </c>
      <c r="O4662" s="4">
        <f t="shared" si="72"/>
        <v>0</v>
      </c>
    </row>
    <row r="4663" spans="1:15">
      <c r="A4663" s="1" t="s">
        <v>4703</v>
      </c>
      <c r="B4663" s="2">
        <v>44993</v>
      </c>
      <c r="C4663" s="13" t="str">
        <f>TEXT(bbdd_Social_Media_Trends[[#This Row],[Post_Date]],"aaaa-mm")</f>
        <v>2023-03</v>
      </c>
      <c r="D4663" s="1" t="s">
        <v>27</v>
      </c>
      <c r="E4663" s="1" t="s">
        <v>13</v>
      </c>
      <c r="F4663" s="1" t="s">
        <v>20</v>
      </c>
      <c r="G4663" s="1" t="s">
        <v>28</v>
      </c>
      <c r="H4663">
        <v>1405285</v>
      </c>
      <c r="I4663">
        <v>488073</v>
      </c>
      <c r="J4663">
        <v>4853</v>
      </c>
      <c r="K4663">
        <v>39718</v>
      </c>
      <c r="L4663">
        <f>bbdd_Social_Media_Trends[[#This Row],[Likes]]+bbdd_Social_Media_Trends[[#This Row],[Shares]]+bbdd_Social_Media_Trends[[#This Row],[Comments]]</f>
        <v>532644</v>
      </c>
      <c r="M4663">
        <f>bbdd_Social_Media_Trends[[#This Row],[Interactions]]/bbdd_Social_Media_Trends[[#This Row],[Views]]</f>
        <v>0.37902916490249311</v>
      </c>
      <c r="N4663" s="1" t="s">
        <v>22</v>
      </c>
      <c r="O4663" s="4">
        <f t="shared" si="72"/>
        <v>0</v>
      </c>
    </row>
    <row r="4664" spans="1:15">
      <c r="A4664" s="1" t="s">
        <v>4704</v>
      </c>
      <c r="B4664" s="2">
        <v>44943</v>
      </c>
      <c r="C4664" s="13" t="str">
        <f>TEXT(bbdd_Social_Media_Trends[[#This Row],[Post_Date]],"aaaa-mm")</f>
        <v>2023-01</v>
      </c>
      <c r="D4664" s="1" t="s">
        <v>27</v>
      </c>
      <c r="E4664" s="1" t="s">
        <v>35</v>
      </c>
      <c r="F4664" s="1" t="s">
        <v>32</v>
      </c>
      <c r="G4664" s="1" t="s">
        <v>44</v>
      </c>
      <c r="H4664">
        <v>1547318</v>
      </c>
      <c r="I4664">
        <v>226191</v>
      </c>
      <c r="J4664">
        <v>9881</v>
      </c>
      <c r="K4664">
        <v>32443</v>
      </c>
      <c r="L4664">
        <f>bbdd_Social_Media_Trends[[#This Row],[Likes]]+bbdd_Social_Media_Trends[[#This Row],[Shares]]+bbdd_Social_Media_Trends[[#This Row],[Comments]]</f>
        <v>268515</v>
      </c>
      <c r="M4664">
        <f>bbdd_Social_Media_Trends[[#This Row],[Interactions]]/bbdd_Social_Media_Trends[[#This Row],[Views]]</f>
        <v>0.17353575670935129</v>
      </c>
      <c r="N4664" s="1" t="s">
        <v>29</v>
      </c>
      <c r="O4664" s="4">
        <f t="shared" si="72"/>
        <v>0</v>
      </c>
    </row>
    <row r="4665" spans="1:15">
      <c r="A4665" s="1" t="s">
        <v>4705</v>
      </c>
      <c r="B4665" s="2">
        <v>45164</v>
      </c>
      <c r="C4665" s="13" t="str">
        <f>TEXT(bbdd_Social_Media_Trends[[#This Row],[Post_Date]],"aaaa-mm")</f>
        <v>2023-08</v>
      </c>
      <c r="D4665" s="1" t="s">
        <v>24</v>
      </c>
      <c r="E4665" s="1" t="s">
        <v>46</v>
      </c>
      <c r="F4665" s="1" t="s">
        <v>14</v>
      </c>
      <c r="G4665" s="1" t="s">
        <v>37</v>
      </c>
      <c r="H4665">
        <v>4895023</v>
      </c>
      <c r="I4665">
        <v>417022</v>
      </c>
      <c r="J4665">
        <v>71997</v>
      </c>
      <c r="K4665">
        <v>44381</v>
      </c>
      <c r="L4665">
        <f>bbdd_Social_Media_Trends[[#This Row],[Likes]]+bbdd_Social_Media_Trends[[#This Row],[Shares]]+bbdd_Social_Media_Trends[[#This Row],[Comments]]</f>
        <v>533400</v>
      </c>
      <c r="M4665">
        <f>bbdd_Social_Media_Trends[[#This Row],[Interactions]]/bbdd_Social_Media_Trends[[#This Row],[Views]]</f>
        <v>0.10896782303167932</v>
      </c>
      <c r="N4665" s="1" t="s">
        <v>22</v>
      </c>
      <c r="O4665" s="4">
        <f t="shared" si="72"/>
        <v>0</v>
      </c>
    </row>
    <row r="4666" spans="1:15">
      <c r="A4666" s="1" t="s">
        <v>4706</v>
      </c>
      <c r="B4666" s="2">
        <v>44661</v>
      </c>
      <c r="C4666" s="13" t="str">
        <f>TEXT(bbdd_Social_Media_Trends[[#This Row],[Post_Date]],"aaaa-mm")</f>
        <v>2022-04</v>
      </c>
      <c r="D4666" s="1" t="s">
        <v>27</v>
      </c>
      <c r="E4666" s="1" t="s">
        <v>35</v>
      </c>
      <c r="F4666" s="1" t="s">
        <v>41</v>
      </c>
      <c r="G4666" s="1" t="s">
        <v>15</v>
      </c>
      <c r="H4666">
        <v>3089984</v>
      </c>
      <c r="I4666">
        <v>392093</v>
      </c>
      <c r="J4666">
        <v>33020</v>
      </c>
      <c r="K4666">
        <v>32711</v>
      </c>
      <c r="L4666">
        <f>bbdd_Social_Media_Trends[[#This Row],[Likes]]+bbdd_Social_Media_Trends[[#This Row],[Shares]]+bbdd_Social_Media_Trends[[#This Row],[Comments]]</f>
        <v>457824</v>
      </c>
      <c r="M4666">
        <f>bbdd_Social_Media_Trends[[#This Row],[Interactions]]/bbdd_Social_Media_Trends[[#This Row],[Views]]</f>
        <v>0.14816387398769704</v>
      </c>
      <c r="N4666" s="1" t="s">
        <v>29</v>
      </c>
      <c r="O4666" s="4">
        <f t="shared" si="72"/>
        <v>0</v>
      </c>
    </row>
    <row r="4667" spans="1:15">
      <c r="A4667" s="1" t="s">
        <v>4707</v>
      </c>
      <c r="B4667" s="2">
        <v>44684</v>
      </c>
      <c r="C4667" s="13" t="str">
        <f>TEXT(bbdd_Social_Media_Trends[[#This Row],[Post_Date]],"aaaa-mm")</f>
        <v>2022-05</v>
      </c>
      <c r="D4667" s="1" t="s">
        <v>24</v>
      </c>
      <c r="E4667" s="1" t="s">
        <v>52</v>
      </c>
      <c r="F4667" s="1" t="s">
        <v>36</v>
      </c>
      <c r="G4667" s="1" t="s">
        <v>44</v>
      </c>
      <c r="H4667">
        <v>4945393</v>
      </c>
      <c r="I4667">
        <v>876</v>
      </c>
      <c r="J4667">
        <v>25541</v>
      </c>
      <c r="K4667">
        <v>16000</v>
      </c>
      <c r="L4667">
        <f>bbdd_Social_Media_Trends[[#This Row],[Likes]]+bbdd_Social_Media_Trends[[#This Row],[Shares]]+bbdd_Social_Media_Trends[[#This Row],[Comments]]</f>
        <v>42417</v>
      </c>
      <c r="M4667">
        <f>bbdd_Social_Media_Trends[[#This Row],[Interactions]]/bbdd_Social_Media_Trends[[#This Row],[Views]]</f>
        <v>8.5770736521849737E-3</v>
      </c>
      <c r="N4667" s="1" t="s">
        <v>22</v>
      </c>
      <c r="O4667" s="4">
        <f t="shared" si="72"/>
        <v>0</v>
      </c>
    </row>
    <row r="4668" spans="1:15">
      <c r="A4668" s="1" t="s">
        <v>4708</v>
      </c>
      <c r="B4668" s="2">
        <v>44726</v>
      </c>
      <c r="C4668" s="13" t="str">
        <f>TEXT(bbdd_Social_Media_Trends[[#This Row],[Post_Date]],"aaaa-mm")</f>
        <v>2022-06</v>
      </c>
      <c r="D4668" s="1" t="s">
        <v>27</v>
      </c>
      <c r="E4668" s="1" t="s">
        <v>13</v>
      </c>
      <c r="F4668" s="1" t="s">
        <v>36</v>
      </c>
      <c r="G4668" s="1" t="s">
        <v>28</v>
      </c>
      <c r="H4668">
        <v>2185895</v>
      </c>
      <c r="I4668">
        <v>132996</v>
      </c>
      <c r="J4668">
        <v>98545</v>
      </c>
      <c r="K4668">
        <v>44058</v>
      </c>
      <c r="L4668">
        <f>bbdd_Social_Media_Trends[[#This Row],[Likes]]+bbdd_Social_Media_Trends[[#This Row],[Shares]]+bbdd_Social_Media_Trends[[#This Row],[Comments]]</f>
        <v>275599</v>
      </c>
      <c r="M4668">
        <f>bbdd_Social_Media_Trends[[#This Row],[Interactions]]/bbdd_Social_Media_Trends[[#This Row],[Views]]</f>
        <v>0.12608062143881568</v>
      </c>
      <c r="N4668" s="1" t="s">
        <v>22</v>
      </c>
      <c r="O4668" s="4">
        <f t="shared" si="72"/>
        <v>0</v>
      </c>
    </row>
    <row r="4669" spans="1:15">
      <c r="A4669" s="1" t="s">
        <v>4709</v>
      </c>
      <c r="B4669" s="2">
        <v>44708</v>
      </c>
      <c r="C4669" s="13" t="str">
        <f>TEXT(bbdd_Social_Media_Trends[[#This Row],[Post_Date]],"aaaa-mm")</f>
        <v>2022-05</v>
      </c>
      <c r="D4669" s="1" t="s">
        <v>18</v>
      </c>
      <c r="E4669" s="1" t="s">
        <v>46</v>
      </c>
      <c r="F4669" s="1" t="s">
        <v>47</v>
      </c>
      <c r="G4669" s="1" t="s">
        <v>37</v>
      </c>
      <c r="H4669">
        <v>207495</v>
      </c>
      <c r="I4669">
        <v>134074</v>
      </c>
      <c r="J4669">
        <v>74441</v>
      </c>
      <c r="K4669">
        <v>37754</v>
      </c>
      <c r="L4669">
        <f>bbdd_Social_Media_Trends[[#This Row],[Likes]]+bbdd_Social_Media_Trends[[#This Row],[Shares]]+bbdd_Social_Media_Trends[[#This Row],[Comments]]</f>
        <v>246269</v>
      </c>
      <c r="M4669">
        <f>bbdd_Social_Media_Trends[[#This Row],[Interactions]]/bbdd_Social_Media_Trends[[#This Row],[Views]]</f>
        <v>1.1868671534253838</v>
      </c>
      <c r="N4669" s="1" t="s">
        <v>22</v>
      </c>
      <c r="O4669" s="4">
        <f t="shared" si="72"/>
        <v>0</v>
      </c>
    </row>
    <row r="4670" spans="1:15">
      <c r="A4670" s="1" t="s">
        <v>4710</v>
      </c>
      <c r="B4670" s="2">
        <v>44779</v>
      </c>
      <c r="C4670" s="13" t="str">
        <f>TEXT(bbdd_Social_Media_Trends[[#This Row],[Post_Date]],"aaaa-mm")</f>
        <v>2022-08</v>
      </c>
      <c r="D4670" s="1" t="s">
        <v>12</v>
      </c>
      <c r="E4670" s="1" t="s">
        <v>46</v>
      </c>
      <c r="F4670" s="1" t="s">
        <v>32</v>
      </c>
      <c r="G4670" s="1" t="s">
        <v>21</v>
      </c>
      <c r="H4670">
        <v>4546518</v>
      </c>
      <c r="I4670">
        <v>220008</v>
      </c>
      <c r="J4670">
        <v>9171</v>
      </c>
      <c r="K4670">
        <v>8949</v>
      </c>
      <c r="L4670">
        <f>bbdd_Social_Media_Trends[[#This Row],[Likes]]+bbdd_Social_Media_Trends[[#This Row],[Shares]]+bbdd_Social_Media_Trends[[#This Row],[Comments]]</f>
        <v>238128</v>
      </c>
      <c r="M4670">
        <f>bbdd_Social_Media_Trends[[#This Row],[Interactions]]/bbdd_Social_Media_Trends[[#This Row],[Views]]</f>
        <v>5.2375906133001124E-2</v>
      </c>
      <c r="N4670" s="1" t="s">
        <v>29</v>
      </c>
      <c r="O4670" s="4">
        <f t="shared" si="72"/>
        <v>0</v>
      </c>
    </row>
    <row r="4671" spans="1:15">
      <c r="A4671" s="1" t="s">
        <v>4711</v>
      </c>
      <c r="B4671" s="2">
        <v>45260</v>
      </c>
      <c r="C4671" s="13" t="str">
        <f>TEXT(bbdd_Social_Media_Trends[[#This Row],[Post_Date]],"aaaa-mm")</f>
        <v>2023-11</v>
      </c>
      <c r="D4671" s="1" t="s">
        <v>27</v>
      </c>
      <c r="E4671" s="1" t="s">
        <v>59</v>
      </c>
      <c r="F4671" s="1" t="s">
        <v>36</v>
      </c>
      <c r="G4671" s="1" t="s">
        <v>37</v>
      </c>
      <c r="H4671">
        <v>635257</v>
      </c>
      <c r="I4671">
        <v>459877</v>
      </c>
      <c r="J4671">
        <v>99368</v>
      </c>
      <c r="K4671">
        <v>20983</v>
      </c>
      <c r="L4671">
        <f>bbdd_Social_Media_Trends[[#This Row],[Likes]]+bbdd_Social_Media_Trends[[#This Row],[Shares]]+bbdd_Social_Media_Trends[[#This Row],[Comments]]</f>
        <v>580228</v>
      </c>
      <c r="M4671">
        <f>bbdd_Social_Media_Trends[[#This Row],[Interactions]]/bbdd_Social_Media_Trends[[#This Row],[Views]]</f>
        <v>0.91337521664460208</v>
      </c>
      <c r="N4671" s="1" t="s">
        <v>22</v>
      </c>
      <c r="O4671" s="4">
        <f t="shared" si="72"/>
        <v>0</v>
      </c>
    </row>
    <row r="4672" spans="1:15">
      <c r="A4672" s="1" t="s">
        <v>4712</v>
      </c>
      <c r="B4672" s="2">
        <v>44650</v>
      </c>
      <c r="C4672" s="13" t="str">
        <f>TEXT(bbdd_Social_Media_Trends[[#This Row],[Post_Date]],"aaaa-mm")</f>
        <v>2022-03</v>
      </c>
      <c r="D4672" s="1" t="s">
        <v>18</v>
      </c>
      <c r="E4672" s="1" t="s">
        <v>46</v>
      </c>
      <c r="F4672" s="1" t="s">
        <v>32</v>
      </c>
      <c r="G4672" s="1" t="s">
        <v>44</v>
      </c>
      <c r="H4672">
        <v>1164811</v>
      </c>
      <c r="I4672">
        <v>273820</v>
      </c>
      <c r="J4672">
        <v>45278</v>
      </c>
      <c r="K4672">
        <v>33006</v>
      </c>
      <c r="L4672">
        <f>bbdd_Social_Media_Trends[[#This Row],[Likes]]+bbdd_Social_Media_Trends[[#This Row],[Shares]]+bbdd_Social_Media_Trends[[#This Row],[Comments]]</f>
        <v>352104</v>
      </c>
      <c r="M4672">
        <f>bbdd_Social_Media_Trends[[#This Row],[Interactions]]/bbdd_Social_Media_Trends[[#This Row],[Views]]</f>
        <v>0.30228423323612158</v>
      </c>
      <c r="N4672" s="1" t="s">
        <v>22</v>
      </c>
      <c r="O4672" s="4">
        <f t="shared" si="72"/>
        <v>0</v>
      </c>
    </row>
    <row r="4673" spans="1:15">
      <c r="A4673" s="1" t="s">
        <v>4713</v>
      </c>
      <c r="B4673" s="2">
        <v>44742</v>
      </c>
      <c r="C4673" s="13" t="str">
        <f>TEXT(bbdd_Social_Media_Trends[[#This Row],[Post_Date]],"aaaa-mm")</f>
        <v>2022-06</v>
      </c>
      <c r="D4673" s="1" t="s">
        <v>24</v>
      </c>
      <c r="E4673" s="1" t="s">
        <v>57</v>
      </c>
      <c r="F4673" s="1" t="s">
        <v>36</v>
      </c>
      <c r="G4673" s="1" t="s">
        <v>60</v>
      </c>
      <c r="H4673">
        <v>4409288</v>
      </c>
      <c r="I4673">
        <v>179602</v>
      </c>
      <c r="J4673">
        <v>85822</v>
      </c>
      <c r="K4673">
        <v>39078</v>
      </c>
      <c r="L4673">
        <f>bbdd_Social_Media_Trends[[#This Row],[Likes]]+bbdd_Social_Media_Trends[[#This Row],[Shares]]+bbdd_Social_Media_Trends[[#This Row],[Comments]]</f>
        <v>304502</v>
      </c>
      <c r="M4673">
        <f>bbdd_Social_Media_Trends[[#This Row],[Interactions]]/bbdd_Social_Media_Trends[[#This Row],[Views]]</f>
        <v>6.9059222259920422E-2</v>
      </c>
      <c r="N4673" s="1" t="s">
        <v>29</v>
      </c>
      <c r="O4673" s="4">
        <f t="shared" si="72"/>
        <v>0</v>
      </c>
    </row>
    <row r="4674" spans="1:15">
      <c r="A4674" s="1" t="s">
        <v>4714</v>
      </c>
      <c r="B4674" s="2">
        <v>45025</v>
      </c>
      <c r="C4674" s="13" t="str">
        <f>TEXT(bbdd_Social_Media_Trends[[#This Row],[Post_Date]],"aaaa-mm")</f>
        <v>2023-04</v>
      </c>
      <c r="D4674" s="1" t="s">
        <v>18</v>
      </c>
      <c r="E4674" s="1" t="s">
        <v>19</v>
      </c>
      <c r="F4674" s="1" t="s">
        <v>14</v>
      </c>
      <c r="G4674" s="1" t="s">
        <v>15</v>
      </c>
      <c r="H4674">
        <v>1690987</v>
      </c>
      <c r="I4674">
        <v>321050</v>
      </c>
      <c r="J4674">
        <v>55297</v>
      </c>
      <c r="K4674">
        <v>24685</v>
      </c>
      <c r="L4674">
        <f>bbdd_Social_Media_Trends[[#This Row],[Likes]]+bbdd_Social_Media_Trends[[#This Row],[Shares]]+bbdd_Social_Media_Trends[[#This Row],[Comments]]</f>
        <v>401032</v>
      </c>
      <c r="M4674">
        <f>bbdd_Social_Media_Trends[[#This Row],[Interactions]]/bbdd_Social_Media_Trends[[#This Row],[Views]]</f>
        <v>0.23715853522232874</v>
      </c>
      <c r="N4674" s="1" t="s">
        <v>22</v>
      </c>
      <c r="O4674" s="4">
        <f t="shared" ref="O4674:O4737" si="73">IF(ISERROR(VLOOKUP(A4674,A4675:A9672,1,FALSE)),0, 1)</f>
        <v>0</v>
      </c>
    </row>
    <row r="4675" spans="1:15">
      <c r="A4675" s="1" t="s">
        <v>4715</v>
      </c>
      <c r="B4675" s="2">
        <v>44690</v>
      </c>
      <c r="C4675" s="13" t="str">
        <f>TEXT(bbdd_Social_Media_Trends[[#This Row],[Post_Date]],"aaaa-mm")</f>
        <v>2022-05</v>
      </c>
      <c r="D4675" s="1" t="s">
        <v>12</v>
      </c>
      <c r="E4675" s="1" t="s">
        <v>19</v>
      </c>
      <c r="F4675" s="1" t="s">
        <v>14</v>
      </c>
      <c r="G4675" s="1" t="s">
        <v>25</v>
      </c>
      <c r="H4675">
        <v>1943478</v>
      </c>
      <c r="I4675">
        <v>348357</v>
      </c>
      <c r="J4675">
        <v>94530</v>
      </c>
      <c r="K4675">
        <v>2482</v>
      </c>
      <c r="L4675">
        <f>bbdd_Social_Media_Trends[[#This Row],[Likes]]+bbdd_Social_Media_Trends[[#This Row],[Shares]]+bbdd_Social_Media_Trends[[#This Row],[Comments]]</f>
        <v>445369</v>
      </c>
      <c r="M4675">
        <f>bbdd_Social_Media_Trends[[#This Row],[Interactions]]/bbdd_Social_Media_Trends[[#This Row],[Views]]</f>
        <v>0.22916081375760364</v>
      </c>
      <c r="N4675" s="1" t="s">
        <v>16</v>
      </c>
      <c r="O4675" s="4">
        <f t="shared" si="73"/>
        <v>0</v>
      </c>
    </row>
    <row r="4676" spans="1:15">
      <c r="A4676" s="1" t="s">
        <v>4716</v>
      </c>
      <c r="B4676" s="2">
        <v>45209</v>
      </c>
      <c r="C4676" s="13" t="str">
        <f>TEXT(bbdd_Social_Media_Trends[[#This Row],[Post_Date]],"aaaa-mm")</f>
        <v>2023-10</v>
      </c>
      <c r="D4676" s="1" t="s">
        <v>24</v>
      </c>
      <c r="E4676" s="1" t="s">
        <v>46</v>
      </c>
      <c r="F4676" s="1" t="s">
        <v>20</v>
      </c>
      <c r="G4676" s="1" t="s">
        <v>50</v>
      </c>
      <c r="H4676">
        <v>2481934</v>
      </c>
      <c r="I4676">
        <v>156815</v>
      </c>
      <c r="J4676">
        <v>67643</v>
      </c>
      <c r="K4676">
        <v>3623</v>
      </c>
      <c r="L4676">
        <f>bbdd_Social_Media_Trends[[#This Row],[Likes]]+bbdd_Social_Media_Trends[[#This Row],[Shares]]+bbdd_Social_Media_Trends[[#This Row],[Comments]]</f>
        <v>228081</v>
      </c>
      <c r="M4676">
        <f>bbdd_Social_Media_Trends[[#This Row],[Interactions]]/bbdd_Social_Media_Trends[[#This Row],[Views]]</f>
        <v>9.1896480728335242E-2</v>
      </c>
      <c r="N4676" s="1" t="s">
        <v>16</v>
      </c>
      <c r="O4676" s="4">
        <f t="shared" si="73"/>
        <v>0</v>
      </c>
    </row>
    <row r="4677" spans="1:15">
      <c r="A4677" s="1" t="s">
        <v>4717</v>
      </c>
      <c r="B4677" s="2">
        <v>44951</v>
      </c>
      <c r="C4677" s="13" t="str">
        <f>TEXT(bbdd_Social_Media_Trends[[#This Row],[Post_Date]],"aaaa-mm")</f>
        <v>2023-01</v>
      </c>
      <c r="D4677" s="1" t="s">
        <v>12</v>
      </c>
      <c r="E4677" s="1" t="s">
        <v>35</v>
      </c>
      <c r="F4677" s="1" t="s">
        <v>36</v>
      </c>
      <c r="G4677" s="1" t="s">
        <v>60</v>
      </c>
      <c r="H4677">
        <v>4601601</v>
      </c>
      <c r="I4677">
        <v>184910</v>
      </c>
      <c r="J4677">
        <v>67509</v>
      </c>
      <c r="K4677">
        <v>1637</v>
      </c>
      <c r="L4677">
        <f>bbdd_Social_Media_Trends[[#This Row],[Likes]]+bbdd_Social_Media_Trends[[#This Row],[Shares]]+bbdd_Social_Media_Trends[[#This Row],[Comments]]</f>
        <v>254056</v>
      </c>
      <c r="M4677">
        <f>bbdd_Social_Media_Trends[[#This Row],[Interactions]]/bbdd_Social_Media_Trends[[#This Row],[Views]]</f>
        <v>5.5210349615275205E-2</v>
      </c>
      <c r="N4677" s="1" t="s">
        <v>22</v>
      </c>
      <c r="O4677" s="4">
        <f t="shared" si="73"/>
        <v>0</v>
      </c>
    </row>
    <row r="4678" spans="1:15">
      <c r="A4678" s="1" t="s">
        <v>4718</v>
      </c>
      <c r="B4678" s="2">
        <v>44895</v>
      </c>
      <c r="C4678" s="13" t="str">
        <f>TEXT(bbdd_Social_Media_Trends[[#This Row],[Post_Date]],"aaaa-mm")</f>
        <v>2022-11</v>
      </c>
      <c r="D4678" s="1" t="s">
        <v>12</v>
      </c>
      <c r="E4678" s="1" t="s">
        <v>35</v>
      </c>
      <c r="F4678" s="1" t="s">
        <v>20</v>
      </c>
      <c r="G4678" s="1" t="s">
        <v>28</v>
      </c>
      <c r="H4678">
        <v>2366043</v>
      </c>
      <c r="I4678">
        <v>87673</v>
      </c>
      <c r="J4678">
        <v>4121</v>
      </c>
      <c r="K4678">
        <v>25516</v>
      </c>
      <c r="L4678">
        <f>bbdd_Social_Media_Trends[[#This Row],[Likes]]+bbdd_Social_Media_Trends[[#This Row],[Shares]]+bbdd_Social_Media_Trends[[#This Row],[Comments]]</f>
        <v>117310</v>
      </c>
      <c r="M4678">
        <f>bbdd_Social_Media_Trends[[#This Row],[Interactions]]/bbdd_Social_Media_Trends[[#This Row],[Views]]</f>
        <v>4.9580671188139858E-2</v>
      </c>
      <c r="N4678" s="1" t="s">
        <v>29</v>
      </c>
      <c r="O4678" s="4">
        <f t="shared" si="73"/>
        <v>0</v>
      </c>
    </row>
    <row r="4679" spans="1:15">
      <c r="A4679" s="1" t="s">
        <v>4719</v>
      </c>
      <c r="B4679" s="2">
        <v>44783</v>
      </c>
      <c r="C4679" s="13" t="str">
        <f>TEXT(bbdd_Social_Media_Trends[[#This Row],[Post_Date]],"aaaa-mm")</f>
        <v>2022-08</v>
      </c>
      <c r="D4679" s="1" t="s">
        <v>12</v>
      </c>
      <c r="E4679" s="1" t="s">
        <v>52</v>
      </c>
      <c r="F4679" s="1" t="s">
        <v>36</v>
      </c>
      <c r="G4679" s="1" t="s">
        <v>15</v>
      </c>
      <c r="H4679">
        <v>3048931</v>
      </c>
      <c r="I4679">
        <v>400764</v>
      </c>
      <c r="J4679">
        <v>81551</v>
      </c>
      <c r="K4679">
        <v>1571</v>
      </c>
      <c r="L4679">
        <f>bbdd_Social_Media_Trends[[#This Row],[Likes]]+bbdd_Social_Media_Trends[[#This Row],[Shares]]+bbdd_Social_Media_Trends[[#This Row],[Comments]]</f>
        <v>483886</v>
      </c>
      <c r="M4679">
        <f>bbdd_Social_Media_Trends[[#This Row],[Interactions]]/bbdd_Social_Media_Trends[[#This Row],[Views]]</f>
        <v>0.15870677296403232</v>
      </c>
      <c r="N4679" s="1" t="s">
        <v>29</v>
      </c>
      <c r="O4679" s="4">
        <f t="shared" si="73"/>
        <v>0</v>
      </c>
    </row>
    <row r="4680" spans="1:15">
      <c r="A4680" s="1" t="s">
        <v>4720</v>
      </c>
      <c r="B4680" s="2">
        <v>45045</v>
      </c>
      <c r="C4680" s="13" t="str">
        <f>TEXT(bbdd_Social_Media_Trends[[#This Row],[Post_Date]],"aaaa-mm")</f>
        <v>2023-04</v>
      </c>
      <c r="D4680" s="1" t="s">
        <v>24</v>
      </c>
      <c r="E4680" s="1" t="s">
        <v>13</v>
      </c>
      <c r="F4680" s="1" t="s">
        <v>14</v>
      </c>
      <c r="G4680" s="1" t="s">
        <v>21</v>
      </c>
      <c r="H4680">
        <v>711095</v>
      </c>
      <c r="I4680">
        <v>185937</v>
      </c>
      <c r="J4680">
        <v>90904</v>
      </c>
      <c r="K4680">
        <v>25280</v>
      </c>
      <c r="L4680">
        <f>bbdd_Social_Media_Trends[[#This Row],[Likes]]+bbdd_Social_Media_Trends[[#This Row],[Shares]]+bbdd_Social_Media_Trends[[#This Row],[Comments]]</f>
        <v>302121</v>
      </c>
      <c r="M4680">
        <f>bbdd_Social_Media_Trends[[#This Row],[Interactions]]/bbdd_Social_Media_Trends[[#This Row],[Views]]</f>
        <v>0.4248672821493612</v>
      </c>
      <c r="N4680" s="1" t="s">
        <v>29</v>
      </c>
      <c r="O4680" s="4">
        <f t="shared" si="73"/>
        <v>0</v>
      </c>
    </row>
    <row r="4681" spans="1:15">
      <c r="A4681" s="1" t="s">
        <v>4721</v>
      </c>
      <c r="B4681" s="2">
        <v>45017</v>
      </c>
      <c r="C4681" s="13" t="str">
        <f>TEXT(bbdd_Social_Media_Trends[[#This Row],[Post_Date]],"aaaa-mm")</f>
        <v>2023-04</v>
      </c>
      <c r="D4681" s="1" t="s">
        <v>12</v>
      </c>
      <c r="E4681" s="1" t="s">
        <v>19</v>
      </c>
      <c r="F4681" s="1" t="s">
        <v>14</v>
      </c>
      <c r="G4681" s="1" t="s">
        <v>50</v>
      </c>
      <c r="H4681">
        <v>3991932</v>
      </c>
      <c r="I4681">
        <v>471738</v>
      </c>
      <c r="J4681">
        <v>76124</v>
      </c>
      <c r="K4681">
        <v>24497</v>
      </c>
      <c r="L4681">
        <f>bbdd_Social_Media_Trends[[#This Row],[Likes]]+bbdd_Social_Media_Trends[[#This Row],[Shares]]+bbdd_Social_Media_Trends[[#This Row],[Comments]]</f>
        <v>572359</v>
      </c>
      <c r="M4681">
        <f>bbdd_Social_Media_Trends[[#This Row],[Interactions]]/bbdd_Social_Media_Trends[[#This Row],[Views]]</f>
        <v>0.14337894533273612</v>
      </c>
      <c r="N4681" s="1" t="s">
        <v>22</v>
      </c>
      <c r="O4681" s="4">
        <f t="shared" si="73"/>
        <v>0</v>
      </c>
    </row>
    <row r="4682" spans="1:15">
      <c r="A4682" s="1" t="s">
        <v>4722</v>
      </c>
      <c r="B4682" s="2">
        <v>45036</v>
      </c>
      <c r="C4682" s="13" t="str">
        <f>TEXT(bbdd_Social_Media_Trends[[#This Row],[Post_Date]],"aaaa-mm")</f>
        <v>2023-04</v>
      </c>
      <c r="D4682" s="1" t="s">
        <v>18</v>
      </c>
      <c r="E4682" s="1" t="s">
        <v>35</v>
      </c>
      <c r="F4682" s="1" t="s">
        <v>14</v>
      </c>
      <c r="G4682" s="1" t="s">
        <v>50</v>
      </c>
      <c r="H4682">
        <v>4309722</v>
      </c>
      <c r="I4682">
        <v>32734</v>
      </c>
      <c r="J4682">
        <v>77691</v>
      </c>
      <c r="K4682">
        <v>11883</v>
      </c>
      <c r="L4682">
        <f>bbdd_Social_Media_Trends[[#This Row],[Likes]]+bbdd_Social_Media_Trends[[#This Row],[Shares]]+bbdd_Social_Media_Trends[[#This Row],[Comments]]</f>
        <v>122308</v>
      </c>
      <c r="M4682">
        <f>bbdd_Social_Media_Trends[[#This Row],[Interactions]]/bbdd_Social_Media_Trends[[#This Row],[Views]]</f>
        <v>2.837955673242961E-2</v>
      </c>
      <c r="N4682" s="1" t="s">
        <v>16</v>
      </c>
      <c r="O4682" s="4">
        <f t="shared" si="73"/>
        <v>0</v>
      </c>
    </row>
    <row r="4683" spans="1:15">
      <c r="A4683" s="1" t="s">
        <v>4723</v>
      </c>
      <c r="B4683" s="2">
        <v>45142</v>
      </c>
      <c r="C4683" s="13" t="str">
        <f>TEXT(bbdd_Social_Media_Trends[[#This Row],[Post_Date]],"aaaa-mm")</f>
        <v>2023-08</v>
      </c>
      <c r="D4683" s="1" t="s">
        <v>24</v>
      </c>
      <c r="E4683" s="1" t="s">
        <v>19</v>
      </c>
      <c r="F4683" s="1" t="s">
        <v>32</v>
      </c>
      <c r="G4683" s="1" t="s">
        <v>44</v>
      </c>
      <c r="H4683">
        <v>4499829</v>
      </c>
      <c r="I4683">
        <v>104787</v>
      </c>
      <c r="J4683">
        <v>71972</v>
      </c>
      <c r="K4683">
        <v>44894</v>
      </c>
      <c r="L4683">
        <f>bbdd_Social_Media_Trends[[#This Row],[Likes]]+bbdd_Social_Media_Trends[[#This Row],[Shares]]+bbdd_Social_Media_Trends[[#This Row],[Comments]]</f>
        <v>221653</v>
      </c>
      <c r="M4683">
        <f>bbdd_Social_Media_Trends[[#This Row],[Interactions]]/bbdd_Social_Media_Trends[[#This Row],[Views]]</f>
        <v>4.9258094029795356E-2</v>
      </c>
      <c r="N4683" s="1" t="s">
        <v>22</v>
      </c>
      <c r="O4683" s="4">
        <f t="shared" si="73"/>
        <v>0</v>
      </c>
    </row>
    <row r="4684" spans="1:15">
      <c r="A4684" s="1" t="s">
        <v>4724</v>
      </c>
      <c r="B4684" s="2">
        <v>45255</v>
      </c>
      <c r="C4684" s="13" t="str">
        <f>TEXT(bbdd_Social_Media_Trends[[#This Row],[Post_Date]],"aaaa-mm")</f>
        <v>2023-11</v>
      </c>
      <c r="D4684" s="1" t="s">
        <v>27</v>
      </c>
      <c r="E4684" s="1" t="s">
        <v>49</v>
      </c>
      <c r="F4684" s="1" t="s">
        <v>20</v>
      </c>
      <c r="G4684" s="1" t="s">
        <v>21</v>
      </c>
      <c r="H4684">
        <v>2514127</v>
      </c>
      <c r="I4684">
        <v>402527</v>
      </c>
      <c r="J4684">
        <v>19990</v>
      </c>
      <c r="K4684">
        <v>30948</v>
      </c>
      <c r="L4684">
        <f>bbdd_Social_Media_Trends[[#This Row],[Likes]]+bbdd_Social_Media_Trends[[#This Row],[Shares]]+bbdd_Social_Media_Trends[[#This Row],[Comments]]</f>
        <v>453465</v>
      </c>
      <c r="M4684">
        <f>bbdd_Social_Media_Trends[[#This Row],[Interactions]]/bbdd_Social_Media_Trends[[#This Row],[Views]]</f>
        <v>0.18036678338047363</v>
      </c>
      <c r="N4684" s="1" t="s">
        <v>16</v>
      </c>
      <c r="O4684" s="4">
        <f t="shared" si="73"/>
        <v>0</v>
      </c>
    </row>
    <row r="4685" spans="1:15">
      <c r="A4685" s="1" t="s">
        <v>4725</v>
      </c>
      <c r="B4685" s="2">
        <v>44679</v>
      </c>
      <c r="C4685" s="13" t="str">
        <f>TEXT(bbdd_Social_Media_Trends[[#This Row],[Post_Date]],"aaaa-mm")</f>
        <v>2022-04</v>
      </c>
      <c r="D4685" s="1" t="s">
        <v>18</v>
      </c>
      <c r="E4685" s="1" t="s">
        <v>39</v>
      </c>
      <c r="F4685" s="1" t="s">
        <v>41</v>
      </c>
      <c r="G4685" s="1" t="s">
        <v>21</v>
      </c>
      <c r="H4685">
        <v>297130</v>
      </c>
      <c r="I4685">
        <v>156713</v>
      </c>
      <c r="J4685">
        <v>2924</v>
      </c>
      <c r="K4685">
        <v>15183</v>
      </c>
      <c r="L4685">
        <f>bbdd_Social_Media_Trends[[#This Row],[Likes]]+bbdd_Social_Media_Trends[[#This Row],[Shares]]+bbdd_Social_Media_Trends[[#This Row],[Comments]]</f>
        <v>174820</v>
      </c>
      <c r="M4685">
        <f>bbdd_Social_Media_Trends[[#This Row],[Interactions]]/bbdd_Social_Media_Trends[[#This Row],[Views]]</f>
        <v>0.58836199643253795</v>
      </c>
      <c r="N4685" s="1" t="s">
        <v>16</v>
      </c>
      <c r="O4685" s="4">
        <f t="shared" si="73"/>
        <v>0</v>
      </c>
    </row>
    <row r="4686" spans="1:15">
      <c r="A4686" s="1" t="s">
        <v>4726</v>
      </c>
      <c r="B4686" s="2">
        <v>44779</v>
      </c>
      <c r="C4686" s="13" t="str">
        <f>TEXT(bbdd_Social_Media_Trends[[#This Row],[Post_Date]],"aaaa-mm")</f>
        <v>2022-08</v>
      </c>
      <c r="D4686" s="1" t="s">
        <v>27</v>
      </c>
      <c r="E4686" s="1" t="s">
        <v>49</v>
      </c>
      <c r="F4686" s="1" t="s">
        <v>14</v>
      </c>
      <c r="G4686" s="1" t="s">
        <v>15</v>
      </c>
      <c r="H4686">
        <v>2640152</v>
      </c>
      <c r="I4686">
        <v>174269</v>
      </c>
      <c r="J4686">
        <v>17810</v>
      </c>
      <c r="K4686">
        <v>40883</v>
      </c>
      <c r="L4686">
        <f>bbdd_Social_Media_Trends[[#This Row],[Likes]]+bbdd_Social_Media_Trends[[#This Row],[Shares]]+bbdd_Social_Media_Trends[[#This Row],[Comments]]</f>
        <v>232962</v>
      </c>
      <c r="M4686">
        <f>bbdd_Social_Media_Trends[[#This Row],[Interactions]]/bbdd_Social_Media_Trends[[#This Row],[Views]]</f>
        <v>8.8238101442644212E-2</v>
      </c>
      <c r="N4686" s="1" t="s">
        <v>16</v>
      </c>
      <c r="O4686" s="4">
        <f t="shared" si="73"/>
        <v>0</v>
      </c>
    </row>
    <row r="4687" spans="1:15">
      <c r="A4687" s="1" t="s">
        <v>4727</v>
      </c>
      <c r="B4687" s="2">
        <v>45259</v>
      </c>
      <c r="C4687" s="13" t="str">
        <f>TEXT(bbdd_Social_Media_Trends[[#This Row],[Post_Date]],"aaaa-mm")</f>
        <v>2023-11</v>
      </c>
      <c r="D4687" s="1" t="s">
        <v>12</v>
      </c>
      <c r="E4687" s="1" t="s">
        <v>19</v>
      </c>
      <c r="F4687" s="1" t="s">
        <v>14</v>
      </c>
      <c r="G4687" s="1" t="s">
        <v>15</v>
      </c>
      <c r="H4687">
        <v>3691613</v>
      </c>
      <c r="I4687">
        <v>449035</v>
      </c>
      <c r="J4687">
        <v>59140</v>
      </c>
      <c r="K4687">
        <v>19664</v>
      </c>
      <c r="L4687">
        <f>bbdd_Social_Media_Trends[[#This Row],[Likes]]+bbdd_Social_Media_Trends[[#This Row],[Shares]]+bbdd_Social_Media_Trends[[#This Row],[Comments]]</f>
        <v>527839</v>
      </c>
      <c r="M4687">
        <f>bbdd_Social_Media_Trends[[#This Row],[Interactions]]/bbdd_Social_Media_Trends[[#This Row],[Views]]</f>
        <v>0.14298329754500269</v>
      </c>
      <c r="N4687" s="1" t="s">
        <v>22</v>
      </c>
      <c r="O4687" s="4">
        <f t="shared" si="73"/>
        <v>0</v>
      </c>
    </row>
    <row r="4688" spans="1:15">
      <c r="A4688" s="1" t="s">
        <v>4728</v>
      </c>
      <c r="B4688" s="2">
        <v>44755</v>
      </c>
      <c r="C4688" s="13" t="str">
        <f>TEXT(bbdd_Social_Media_Trends[[#This Row],[Post_Date]],"aaaa-mm")</f>
        <v>2022-07</v>
      </c>
      <c r="D4688" s="1" t="s">
        <v>27</v>
      </c>
      <c r="E4688" s="1" t="s">
        <v>52</v>
      </c>
      <c r="F4688" s="1" t="s">
        <v>20</v>
      </c>
      <c r="G4688" s="1" t="s">
        <v>44</v>
      </c>
      <c r="H4688">
        <v>4607563</v>
      </c>
      <c r="I4688">
        <v>104267</v>
      </c>
      <c r="J4688">
        <v>40838</v>
      </c>
      <c r="K4688">
        <v>31440</v>
      </c>
      <c r="L4688">
        <f>bbdd_Social_Media_Trends[[#This Row],[Likes]]+bbdd_Social_Media_Trends[[#This Row],[Shares]]+bbdd_Social_Media_Trends[[#This Row],[Comments]]</f>
        <v>176545</v>
      </c>
      <c r="M4688">
        <f>bbdd_Social_Media_Trends[[#This Row],[Interactions]]/bbdd_Social_Media_Trends[[#This Row],[Views]]</f>
        <v>3.8316350747672902E-2</v>
      </c>
      <c r="N4688" s="1" t="s">
        <v>29</v>
      </c>
      <c r="O4688" s="4">
        <f t="shared" si="73"/>
        <v>0</v>
      </c>
    </row>
    <row r="4689" spans="1:15">
      <c r="A4689" s="1" t="s">
        <v>4729</v>
      </c>
      <c r="B4689" s="2">
        <v>44825</v>
      </c>
      <c r="C4689" s="13" t="str">
        <f>TEXT(bbdd_Social_Media_Trends[[#This Row],[Post_Date]],"aaaa-mm")</f>
        <v>2022-09</v>
      </c>
      <c r="D4689" s="1" t="s">
        <v>27</v>
      </c>
      <c r="E4689" s="1" t="s">
        <v>52</v>
      </c>
      <c r="F4689" s="1" t="s">
        <v>20</v>
      </c>
      <c r="G4689" s="1" t="s">
        <v>28</v>
      </c>
      <c r="H4689">
        <v>3602630</v>
      </c>
      <c r="I4689">
        <v>497385</v>
      </c>
      <c r="J4689">
        <v>30893</v>
      </c>
      <c r="K4689">
        <v>43944</v>
      </c>
      <c r="L4689">
        <f>bbdd_Social_Media_Trends[[#This Row],[Likes]]+bbdd_Social_Media_Trends[[#This Row],[Shares]]+bbdd_Social_Media_Trends[[#This Row],[Comments]]</f>
        <v>572222</v>
      </c>
      <c r="M4689">
        <f>bbdd_Social_Media_Trends[[#This Row],[Interactions]]/bbdd_Social_Media_Trends[[#This Row],[Views]]</f>
        <v>0.15883451811593197</v>
      </c>
      <c r="N4689" s="1" t="s">
        <v>16</v>
      </c>
      <c r="O4689" s="4">
        <f t="shared" si="73"/>
        <v>0</v>
      </c>
    </row>
    <row r="4690" spans="1:15">
      <c r="A4690" s="1" t="s">
        <v>4730</v>
      </c>
      <c r="B4690" s="2">
        <v>44948</v>
      </c>
      <c r="C4690" s="13" t="str">
        <f>TEXT(bbdd_Social_Media_Trends[[#This Row],[Post_Date]],"aaaa-mm")</f>
        <v>2023-01</v>
      </c>
      <c r="D4690" s="1" t="s">
        <v>12</v>
      </c>
      <c r="E4690" s="1" t="s">
        <v>57</v>
      </c>
      <c r="F4690" s="1" t="s">
        <v>20</v>
      </c>
      <c r="G4690" s="1" t="s">
        <v>25</v>
      </c>
      <c r="H4690">
        <v>826021</v>
      </c>
      <c r="I4690">
        <v>58506</v>
      </c>
      <c r="J4690">
        <v>48743</v>
      </c>
      <c r="K4690">
        <v>43924</v>
      </c>
      <c r="L4690">
        <f>bbdd_Social_Media_Trends[[#This Row],[Likes]]+bbdd_Social_Media_Trends[[#This Row],[Shares]]+bbdd_Social_Media_Trends[[#This Row],[Comments]]</f>
        <v>151173</v>
      </c>
      <c r="M4690">
        <f>bbdd_Social_Media_Trends[[#This Row],[Interactions]]/bbdd_Social_Media_Trends[[#This Row],[Views]]</f>
        <v>0.18301350692052623</v>
      </c>
      <c r="N4690" s="1" t="s">
        <v>29</v>
      </c>
      <c r="O4690" s="4">
        <f t="shared" si="73"/>
        <v>0</v>
      </c>
    </row>
    <row r="4691" spans="1:15">
      <c r="A4691" s="1" t="s">
        <v>4731</v>
      </c>
      <c r="B4691" s="2">
        <v>44627</v>
      </c>
      <c r="C4691" s="13" t="str">
        <f>TEXT(bbdd_Social_Media_Trends[[#This Row],[Post_Date]],"aaaa-mm")</f>
        <v>2022-03</v>
      </c>
      <c r="D4691" s="1" t="s">
        <v>12</v>
      </c>
      <c r="E4691" s="1" t="s">
        <v>46</v>
      </c>
      <c r="F4691" s="1" t="s">
        <v>20</v>
      </c>
      <c r="G4691" s="1" t="s">
        <v>25</v>
      </c>
      <c r="H4691">
        <v>3309158</v>
      </c>
      <c r="I4691">
        <v>79745</v>
      </c>
      <c r="J4691">
        <v>27743</v>
      </c>
      <c r="K4691">
        <v>17516</v>
      </c>
      <c r="L4691">
        <f>bbdd_Social_Media_Trends[[#This Row],[Likes]]+bbdd_Social_Media_Trends[[#This Row],[Shares]]+bbdd_Social_Media_Trends[[#This Row],[Comments]]</f>
        <v>125004</v>
      </c>
      <c r="M4691">
        <f>bbdd_Social_Media_Trends[[#This Row],[Interactions]]/bbdd_Social_Media_Trends[[#This Row],[Views]]</f>
        <v>3.7775168184776914E-2</v>
      </c>
      <c r="N4691" s="1" t="s">
        <v>29</v>
      </c>
      <c r="O4691" s="4">
        <f t="shared" si="73"/>
        <v>0</v>
      </c>
    </row>
    <row r="4692" spans="1:15">
      <c r="A4692" s="1" t="s">
        <v>4732</v>
      </c>
      <c r="B4692" s="2">
        <v>44924</v>
      </c>
      <c r="C4692" s="13" t="str">
        <f>TEXT(bbdd_Social_Media_Trends[[#This Row],[Post_Date]],"aaaa-mm")</f>
        <v>2022-12</v>
      </c>
      <c r="D4692" s="1" t="s">
        <v>18</v>
      </c>
      <c r="E4692" s="1" t="s">
        <v>35</v>
      </c>
      <c r="F4692" s="1" t="s">
        <v>14</v>
      </c>
      <c r="G4692" s="1" t="s">
        <v>44</v>
      </c>
      <c r="H4692">
        <v>2299356</v>
      </c>
      <c r="I4692">
        <v>495941</v>
      </c>
      <c r="J4692">
        <v>11961</v>
      </c>
      <c r="K4692">
        <v>16485</v>
      </c>
      <c r="L4692">
        <f>bbdd_Social_Media_Trends[[#This Row],[Likes]]+bbdd_Social_Media_Trends[[#This Row],[Shares]]+bbdd_Social_Media_Trends[[#This Row],[Comments]]</f>
        <v>524387</v>
      </c>
      <c r="M4692">
        <f>bbdd_Social_Media_Trends[[#This Row],[Interactions]]/bbdd_Social_Media_Trends[[#This Row],[Views]]</f>
        <v>0.22805820412324146</v>
      </c>
      <c r="N4692" s="1" t="s">
        <v>22</v>
      </c>
      <c r="O4692" s="4">
        <f t="shared" si="73"/>
        <v>0</v>
      </c>
    </row>
    <row r="4693" spans="1:15">
      <c r="A4693" s="1" t="s">
        <v>4733</v>
      </c>
      <c r="B4693" s="2">
        <v>44773</v>
      </c>
      <c r="C4693" s="13" t="str">
        <f>TEXT(bbdd_Social_Media_Trends[[#This Row],[Post_Date]],"aaaa-mm")</f>
        <v>2022-07</v>
      </c>
      <c r="D4693" s="1" t="s">
        <v>24</v>
      </c>
      <c r="E4693" s="1" t="s">
        <v>19</v>
      </c>
      <c r="F4693" s="1" t="s">
        <v>20</v>
      </c>
      <c r="G4693" s="1" t="s">
        <v>21</v>
      </c>
      <c r="H4693">
        <v>8162</v>
      </c>
      <c r="I4693">
        <v>285470</v>
      </c>
      <c r="J4693">
        <v>60984</v>
      </c>
      <c r="K4693">
        <v>43541</v>
      </c>
      <c r="L4693">
        <f>bbdd_Social_Media_Trends[[#This Row],[Likes]]+bbdd_Social_Media_Trends[[#This Row],[Shares]]+bbdd_Social_Media_Trends[[#This Row],[Comments]]</f>
        <v>389995</v>
      </c>
      <c r="M4693">
        <f>bbdd_Social_Media_Trends[[#This Row],[Interactions]]/bbdd_Social_Media_Trends[[#This Row],[Views]]</f>
        <v>47.781793678020094</v>
      </c>
      <c r="N4693" s="1" t="s">
        <v>16</v>
      </c>
      <c r="O4693" s="4">
        <f t="shared" si="73"/>
        <v>0</v>
      </c>
    </row>
    <row r="4694" spans="1:15">
      <c r="A4694" s="1" t="s">
        <v>4734</v>
      </c>
      <c r="B4694" s="2">
        <v>45091</v>
      </c>
      <c r="C4694" s="13" t="str">
        <f>TEXT(bbdd_Social_Media_Trends[[#This Row],[Post_Date]],"aaaa-mm")</f>
        <v>2023-06</v>
      </c>
      <c r="D4694" s="1" t="s">
        <v>24</v>
      </c>
      <c r="E4694" s="1" t="s">
        <v>46</v>
      </c>
      <c r="F4694" s="1" t="s">
        <v>20</v>
      </c>
      <c r="G4694" s="1" t="s">
        <v>25</v>
      </c>
      <c r="H4694">
        <v>4082325</v>
      </c>
      <c r="I4694">
        <v>225861</v>
      </c>
      <c r="J4694">
        <v>68621</v>
      </c>
      <c r="K4694">
        <v>16938</v>
      </c>
      <c r="L4694">
        <f>bbdd_Social_Media_Trends[[#This Row],[Likes]]+bbdd_Social_Media_Trends[[#This Row],[Shares]]+bbdd_Social_Media_Trends[[#This Row],[Comments]]</f>
        <v>311420</v>
      </c>
      <c r="M4694">
        <f>bbdd_Social_Media_Trends[[#This Row],[Interactions]]/bbdd_Social_Media_Trends[[#This Row],[Views]]</f>
        <v>7.6284960163632246E-2</v>
      </c>
      <c r="N4694" s="1" t="s">
        <v>29</v>
      </c>
      <c r="O4694" s="4">
        <f t="shared" si="73"/>
        <v>0</v>
      </c>
    </row>
    <row r="4695" spans="1:15">
      <c r="A4695" s="1" t="s">
        <v>4735</v>
      </c>
      <c r="B4695" s="2">
        <v>44878</v>
      </c>
      <c r="C4695" s="13" t="str">
        <f>TEXT(bbdd_Social_Media_Trends[[#This Row],[Post_Date]],"aaaa-mm")</f>
        <v>2022-11</v>
      </c>
      <c r="D4695" s="1" t="s">
        <v>24</v>
      </c>
      <c r="E4695" s="1" t="s">
        <v>52</v>
      </c>
      <c r="F4695" s="1" t="s">
        <v>20</v>
      </c>
      <c r="G4695" s="1" t="s">
        <v>60</v>
      </c>
      <c r="H4695">
        <v>3240909</v>
      </c>
      <c r="I4695">
        <v>43890</v>
      </c>
      <c r="J4695">
        <v>52928</v>
      </c>
      <c r="K4695">
        <v>33640</v>
      </c>
      <c r="L4695">
        <f>bbdd_Social_Media_Trends[[#This Row],[Likes]]+bbdd_Social_Media_Trends[[#This Row],[Shares]]+bbdd_Social_Media_Trends[[#This Row],[Comments]]</f>
        <v>130458</v>
      </c>
      <c r="M4695">
        <f>bbdd_Social_Media_Trends[[#This Row],[Interactions]]/bbdd_Social_Media_Trends[[#This Row],[Views]]</f>
        <v>4.0253521465736929E-2</v>
      </c>
      <c r="N4695" s="1" t="s">
        <v>22</v>
      </c>
      <c r="O4695" s="4">
        <f t="shared" si="73"/>
        <v>0</v>
      </c>
    </row>
    <row r="4696" spans="1:15">
      <c r="A4696" s="1" t="s">
        <v>4736</v>
      </c>
      <c r="B4696" s="2">
        <v>45036</v>
      </c>
      <c r="C4696" s="13" t="str">
        <f>TEXT(bbdd_Social_Media_Trends[[#This Row],[Post_Date]],"aaaa-mm")</f>
        <v>2023-04</v>
      </c>
      <c r="D4696" s="1" t="s">
        <v>24</v>
      </c>
      <c r="E4696" s="1" t="s">
        <v>39</v>
      </c>
      <c r="F4696" s="1" t="s">
        <v>20</v>
      </c>
      <c r="G4696" s="1" t="s">
        <v>50</v>
      </c>
      <c r="H4696">
        <v>1076207</v>
      </c>
      <c r="I4696">
        <v>177343</v>
      </c>
      <c r="J4696">
        <v>29322</v>
      </c>
      <c r="K4696">
        <v>31034</v>
      </c>
      <c r="L4696">
        <f>bbdd_Social_Media_Trends[[#This Row],[Likes]]+bbdd_Social_Media_Trends[[#This Row],[Shares]]+bbdd_Social_Media_Trends[[#This Row],[Comments]]</f>
        <v>237699</v>
      </c>
      <c r="M4696">
        <f>bbdd_Social_Media_Trends[[#This Row],[Interactions]]/bbdd_Social_Media_Trends[[#This Row],[Views]]</f>
        <v>0.22086736101883744</v>
      </c>
      <c r="N4696" s="1" t="s">
        <v>16</v>
      </c>
      <c r="O4696" s="4">
        <f t="shared" si="73"/>
        <v>0</v>
      </c>
    </row>
    <row r="4697" spans="1:15">
      <c r="A4697" s="1" t="s">
        <v>4737</v>
      </c>
      <c r="B4697" s="2">
        <v>45270</v>
      </c>
      <c r="C4697" s="13" t="str">
        <f>TEXT(bbdd_Social_Media_Trends[[#This Row],[Post_Date]],"aaaa-mm")</f>
        <v>2023-12</v>
      </c>
      <c r="D4697" s="1" t="s">
        <v>12</v>
      </c>
      <c r="E4697" s="1" t="s">
        <v>46</v>
      </c>
      <c r="F4697" s="1" t="s">
        <v>14</v>
      </c>
      <c r="G4697" s="1" t="s">
        <v>21</v>
      </c>
      <c r="H4697">
        <v>3809385</v>
      </c>
      <c r="I4697">
        <v>406344</v>
      </c>
      <c r="J4697">
        <v>48563</v>
      </c>
      <c r="K4697">
        <v>29507</v>
      </c>
      <c r="L4697">
        <f>bbdd_Social_Media_Trends[[#This Row],[Likes]]+bbdd_Social_Media_Trends[[#This Row],[Shares]]+bbdd_Social_Media_Trends[[#This Row],[Comments]]</f>
        <v>484414</v>
      </c>
      <c r="M4697">
        <f>bbdd_Social_Media_Trends[[#This Row],[Interactions]]/bbdd_Social_Media_Trends[[#This Row],[Views]]</f>
        <v>0.12716330851305394</v>
      </c>
      <c r="N4697" s="1" t="s">
        <v>16</v>
      </c>
      <c r="O4697" s="4">
        <f t="shared" si="73"/>
        <v>0</v>
      </c>
    </row>
    <row r="4698" spans="1:15">
      <c r="A4698" s="1" t="s">
        <v>4738</v>
      </c>
      <c r="B4698" s="2">
        <v>44912</v>
      </c>
      <c r="C4698" s="13" t="str">
        <f>TEXT(bbdd_Social_Media_Trends[[#This Row],[Post_Date]],"aaaa-mm")</f>
        <v>2022-12</v>
      </c>
      <c r="D4698" s="1" t="s">
        <v>27</v>
      </c>
      <c r="E4698" s="1" t="s">
        <v>59</v>
      </c>
      <c r="F4698" s="1" t="s">
        <v>47</v>
      </c>
      <c r="G4698" s="1" t="s">
        <v>60</v>
      </c>
      <c r="H4698">
        <v>1171081</v>
      </c>
      <c r="I4698">
        <v>274462</v>
      </c>
      <c r="J4698">
        <v>40123</v>
      </c>
      <c r="K4698">
        <v>11828</v>
      </c>
      <c r="L4698">
        <f>bbdd_Social_Media_Trends[[#This Row],[Likes]]+bbdd_Social_Media_Trends[[#This Row],[Shares]]+bbdd_Social_Media_Trends[[#This Row],[Comments]]</f>
        <v>326413</v>
      </c>
      <c r="M4698">
        <f>bbdd_Social_Media_Trends[[#This Row],[Interactions]]/bbdd_Social_Media_Trends[[#This Row],[Views]]</f>
        <v>0.27872794452305177</v>
      </c>
      <c r="N4698" s="1" t="s">
        <v>16</v>
      </c>
      <c r="O4698" s="4">
        <f t="shared" si="73"/>
        <v>0</v>
      </c>
    </row>
    <row r="4699" spans="1:15">
      <c r="A4699" s="1" t="s">
        <v>4739</v>
      </c>
      <c r="B4699" s="2">
        <v>44719</v>
      </c>
      <c r="C4699" s="13" t="str">
        <f>TEXT(bbdd_Social_Media_Trends[[#This Row],[Post_Date]],"aaaa-mm")</f>
        <v>2022-06</v>
      </c>
      <c r="D4699" s="1" t="s">
        <v>24</v>
      </c>
      <c r="E4699" s="1" t="s">
        <v>59</v>
      </c>
      <c r="F4699" s="1" t="s">
        <v>47</v>
      </c>
      <c r="G4699" s="1" t="s">
        <v>37</v>
      </c>
      <c r="H4699">
        <v>4865703</v>
      </c>
      <c r="I4699">
        <v>253419</v>
      </c>
      <c r="J4699">
        <v>78639</v>
      </c>
      <c r="K4699">
        <v>45758</v>
      </c>
      <c r="L4699">
        <f>bbdd_Social_Media_Trends[[#This Row],[Likes]]+bbdd_Social_Media_Trends[[#This Row],[Shares]]+bbdd_Social_Media_Trends[[#This Row],[Comments]]</f>
        <v>377816</v>
      </c>
      <c r="M4699">
        <f>bbdd_Social_Media_Trends[[#This Row],[Interactions]]/bbdd_Social_Media_Trends[[#This Row],[Views]]</f>
        <v>7.7648800183652805E-2</v>
      </c>
      <c r="N4699" s="1" t="s">
        <v>16</v>
      </c>
      <c r="O4699" s="4">
        <f t="shared" si="73"/>
        <v>0</v>
      </c>
    </row>
    <row r="4700" spans="1:15">
      <c r="A4700" s="1" t="s">
        <v>4740</v>
      </c>
      <c r="B4700" s="2">
        <v>44602</v>
      </c>
      <c r="C4700" s="13" t="str">
        <f>TEXT(bbdd_Social_Media_Trends[[#This Row],[Post_Date]],"aaaa-mm")</f>
        <v>2022-02</v>
      </c>
      <c r="D4700" s="1" t="s">
        <v>12</v>
      </c>
      <c r="E4700" s="1" t="s">
        <v>13</v>
      </c>
      <c r="F4700" s="1" t="s">
        <v>41</v>
      </c>
      <c r="G4700" s="1" t="s">
        <v>21</v>
      </c>
      <c r="H4700">
        <v>4033514</v>
      </c>
      <c r="I4700">
        <v>337654</v>
      </c>
      <c r="J4700">
        <v>97426</v>
      </c>
      <c r="K4700">
        <v>20972</v>
      </c>
      <c r="L4700">
        <f>bbdd_Social_Media_Trends[[#This Row],[Likes]]+bbdd_Social_Media_Trends[[#This Row],[Shares]]+bbdd_Social_Media_Trends[[#This Row],[Comments]]</f>
        <v>456052</v>
      </c>
      <c r="M4700">
        <f>bbdd_Social_Media_Trends[[#This Row],[Interactions]]/bbdd_Social_Media_Trends[[#This Row],[Views]]</f>
        <v>0.11306567920676611</v>
      </c>
      <c r="N4700" s="1" t="s">
        <v>29</v>
      </c>
      <c r="O4700" s="4">
        <f t="shared" si="73"/>
        <v>0</v>
      </c>
    </row>
    <row r="4701" spans="1:15">
      <c r="A4701" s="1" t="s">
        <v>4741</v>
      </c>
      <c r="B4701" s="2">
        <v>45146</v>
      </c>
      <c r="C4701" s="13" t="str">
        <f>TEXT(bbdd_Social_Media_Trends[[#This Row],[Post_Date]],"aaaa-mm")</f>
        <v>2023-08</v>
      </c>
      <c r="D4701" s="1" t="s">
        <v>24</v>
      </c>
      <c r="E4701" s="1" t="s">
        <v>49</v>
      </c>
      <c r="F4701" s="1" t="s">
        <v>36</v>
      </c>
      <c r="G4701" s="1" t="s">
        <v>15</v>
      </c>
      <c r="H4701">
        <v>1186127</v>
      </c>
      <c r="I4701">
        <v>319670</v>
      </c>
      <c r="J4701">
        <v>41088</v>
      </c>
      <c r="K4701">
        <v>8135</v>
      </c>
      <c r="L4701">
        <f>bbdd_Social_Media_Trends[[#This Row],[Likes]]+bbdd_Social_Media_Trends[[#This Row],[Shares]]+bbdd_Social_Media_Trends[[#This Row],[Comments]]</f>
        <v>368893</v>
      </c>
      <c r="M4701">
        <f>bbdd_Social_Media_Trends[[#This Row],[Interactions]]/bbdd_Social_Media_Trends[[#This Row],[Views]]</f>
        <v>0.31100632562954894</v>
      </c>
      <c r="N4701" s="1" t="s">
        <v>16</v>
      </c>
      <c r="O4701" s="4">
        <f t="shared" si="73"/>
        <v>0</v>
      </c>
    </row>
    <row r="4702" spans="1:15">
      <c r="A4702" s="1" t="s">
        <v>4742</v>
      </c>
      <c r="B4702" s="2">
        <v>44975</v>
      </c>
      <c r="C4702" s="13" t="str">
        <f>TEXT(bbdd_Social_Media_Trends[[#This Row],[Post_Date]],"aaaa-mm")</f>
        <v>2023-02</v>
      </c>
      <c r="D4702" s="1" t="s">
        <v>27</v>
      </c>
      <c r="E4702" s="1" t="s">
        <v>35</v>
      </c>
      <c r="F4702" s="1" t="s">
        <v>41</v>
      </c>
      <c r="G4702" s="1" t="s">
        <v>60</v>
      </c>
      <c r="H4702">
        <v>120399</v>
      </c>
      <c r="I4702">
        <v>86677</v>
      </c>
      <c r="J4702">
        <v>48450</v>
      </c>
      <c r="K4702">
        <v>40249</v>
      </c>
      <c r="L4702">
        <f>bbdd_Social_Media_Trends[[#This Row],[Likes]]+bbdd_Social_Media_Trends[[#This Row],[Shares]]+bbdd_Social_Media_Trends[[#This Row],[Comments]]</f>
        <v>175376</v>
      </c>
      <c r="M4702">
        <f>bbdd_Social_Media_Trends[[#This Row],[Interactions]]/bbdd_Social_Media_Trends[[#This Row],[Views]]</f>
        <v>1.456623393882009</v>
      </c>
      <c r="N4702" s="1" t="s">
        <v>22</v>
      </c>
      <c r="O4702" s="4">
        <f t="shared" si="73"/>
        <v>0</v>
      </c>
    </row>
    <row r="4703" spans="1:15">
      <c r="A4703" s="1" t="s">
        <v>4743</v>
      </c>
      <c r="B4703" s="2">
        <v>44952</v>
      </c>
      <c r="C4703" s="13" t="str">
        <f>TEXT(bbdd_Social_Media_Trends[[#This Row],[Post_Date]],"aaaa-mm")</f>
        <v>2023-01</v>
      </c>
      <c r="D4703" s="1" t="s">
        <v>24</v>
      </c>
      <c r="E4703" s="1" t="s">
        <v>46</v>
      </c>
      <c r="F4703" s="1" t="s">
        <v>47</v>
      </c>
      <c r="G4703" s="1" t="s">
        <v>60</v>
      </c>
      <c r="H4703">
        <v>600372</v>
      </c>
      <c r="I4703">
        <v>260597</v>
      </c>
      <c r="J4703">
        <v>9374</v>
      </c>
      <c r="K4703">
        <v>46042</v>
      </c>
      <c r="L4703">
        <f>bbdd_Social_Media_Trends[[#This Row],[Likes]]+bbdd_Social_Media_Trends[[#This Row],[Shares]]+bbdd_Social_Media_Trends[[#This Row],[Comments]]</f>
        <v>316013</v>
      </c>
      <c r="M4703">
        <f>bbdd_Social_Media_Trends[[#This Row],[Interactions]]/bbdd_Social_Media_Trends[[#This Row],[Views]]</f>
        <v>0.52636198890021524</v>
      </c>
      <c r="N4703" s="1" t="s">
        <v>22</v>
      </c>
      <c r="O4703" s="4">
        <f t="shared" si="73"/>
        <v>0</v>
      </c>
    </row>
    <row r="4704" spans="1:15">
      <c r="A4704" s="1" t="s">
        <v>4744</v>
      </c>
      <c r="B4704" s="2">
        <v>44642</v>
      </c>
      <c r="C4704" s="13" t="str">
        <f>TEXT(bbdd_Social_Media_Trends[[#This Row],[Post_Date]],"aaaa-mm")</f>
        <v>2022-03</v>
      </c>
      <c r="D4704" s="1" t="s">
        <v>18</v>
      </c>
      <c r="E4704" s="1" t="s">
        <v>46</v>
      </c>
      <c r="F4704" s="1" t="s">
        <v>20</v>
      </c>
      <c r="G4704" s="1" t="s">
        <v>25</v>
      </c>
      <c r="H4704">
        <v>4903978</v>
      </c>
      <c r="I4704">
        <v>68921</v>
      </c>
      <c r="J4704">
        <v>75527</v>
      </c>
      <c r="K4704">
        <v>6533</v>
      </c>
      <c r="L4704">
        <f>bbdd_Social_Media_Trends[[#This Row],[Likes]]+bbdd_Social_Media_Trends[[#This Row],[Shares]]+bbdd_Social_Media_Trends[[#This Row],[Comments]]</f>
        <v>150981</v>
      </c>
      <c r="M4704">
        <f>bbdd_Social_Media_Trends[[#This Row],[Interactions]]/bbdd_Social_Media_Trends[[#This Row],[Views]]</f>
        <v>3.0787454592985531E-2</v>
      </c>
      <c r="N4704" s="1" t="s">
        <v>29</v>
      </c>
      <c r="O4704" s="4">
        <f t="shared" si="73"/>
        <v>0</v>
      </c>
    </row>
    <row r="4705" spans="1:15">
      <c r="A4705" s="1" t="s">
        <v>4745</v>
      </c>
      <c r="B4705" s="2">
        <v>44951</v>
      </c>
      <c r="C4705" s="13" t="str">
        <f>TEXT(bbdd_Social_Media_Trends[[#This Row],[Post_Date]],"aaaa-mm")</f>
        <v>2023-01</v>
      </c>
      <c r="D4705" s="1" t="s">
        <v>24</v>
      </c>
      <c r="E4705" s="1" t="s">
        <v>59</v>
      </c>
      <c r="F4705" s="1" t="s">
        <v>20</v>
      </c>
      <c r="G4705" s="1" t="s">
        <v>60</v>
      </c>
      <c r="H4705">
        <v>3529073</v>
      </c>
      <c r="I4705">
        <v>152267</v>
      </c>
      <c r="J4705">
        <v>95610</v>
      </c>
      <c r="K4705">
        <v>19210</v>
      </c>
      <c r="L4705">
        <f>bbdd_Social_Media_Trends[[#This Row],[Likes]]+bbdd_Social_Media_Trends[[#This Row],[Shares]]+bbdd_Social_Media_Trends[[#This Row],[Comments]]</f>
        <v>267087</v>
      </c>
      <c r="M4705">
        <f>bbdd_Social_Media_Trends[[#This Row],[Interactions]]/bbdd_Social_Media_Trends[[#This Row],[Views]]</f>
        <v>7.5681914202398198E-2</v>
      </c>
      <c r="N4705" s="1" t="s">
        <v>16</v>
      </c>
      <c r="O4705" s="4">
        <f t="shared" si="73"/>
        <v>0</v>
      </c>
    </row>
    <row r="4706" spans="1:15">
      <c r="A4706" s="1" t="s">
        <v>4746</v>
      </c>
      <c r="B4706" s="2">
        <v>44722</v>
      </c>
      <c r="C4706" s="13" t="str">
        <f>TEXT(bbdd_Social_Media_Trends[[#This Row],[Post_Date]],"aaaa-mm")</f>
        <v>2022-06</v>
      </c>
      <c r="D4706" s="1" t="s">
        <v>18</v>
      </c>
      <c r="E4706" s="1" t="s">
        <v>13</v>
      </c>
      <c r="F4706" s="1" t="s">
        <v>20</v>
      </c>
      <c r="G4706" s="1" t="s">
        <v>50</v>
      </c>
      <c r="H4706">
        <v>642028</v>
      </c>
      <c r="I4706">
        <v>8962</v>
      </c>
      <c r="J4706">
        <v>37402</v>
      </c>
      <c r="K4706">
        <v>31693</v>
      </c>
      <c r="L4706">
        <f>bbdd_Social_Media_Trends[[#This Row],[Likes]]+bbdd_Social_Media_Trends[[#This Row],[Shares]]+bbdd_Social_Media_Trends[[#This Row],[Comments]]</f>
        <v>78057</v>
      </c>
      <c r="M4706">
        <f>bbdd_Social_Media_Trends[[#This Row],[Interactions]]/bbdd_Social_Media_Trends[[#This Row],[Views]]</f>
        <v>0.12157880964693128</v>
      </c>
      <c r="N4706" s="1" t="s">
        <v>29</v>
      </c>
      <c r="O4706" s="4">
        <f t="shared" si="73"/>
        <v>0</v>
      </c>
    </row>
    <row r="4707" spans="1:15">
      <c r="A4707" s="1" t="s">
        <v>4747</v>
      </c>
      <c r="B4707" s="2">
        <v>45000</v>
      </c>
      <c r="C4707" s="13" t="str">
        <f>TEXT(bbdd_Social_Media_Trends[[#This Row],[Post_Date]],"aaaa-mm")</f>
        <v>2023-03</v>
      </c>
      <c r="D4707" s="1" t="s">
        <v>12</v>
      </c>
      <c r="E4707" s="1" t="s">
        <v>49</v>
      </c>
      <c r="F4707" s="1" t="s">
        <v>41</v>
      </c>
      <c r="G4707" s="1" t="s">
        <v>37</v>
      </c>
      <c r="H4707">
        <v>1289152</v>
      </c>
      <c r="I4707">
        <v>336168</v>
      </c>
      <c r="J4707">
        <v>68747</v>
      </c>
      <c r="K4707">
        <v>23496</v>
      </c>
      <c r="L4707">
        <f>bbdd_Social_Media_Trends[[#This Row],[Likes]]+bbdd_Social_Media_Trends[[#This Row],[Shares]]+bbdd_Social_Media_Trends[[#This Row],[Comments]]</f>
        <v>428411</v>
      </c>
      <c r="M4707">
        <f>bbdd_Social_Media_Trends[[#This Row],[Interactions]]/bbdd_Social_Media_Trends[[#This Row],[Views]]</f>
        <v>0.33232000570917936</v>
      </c>
      <c r="N4707" s="1" t="s">
        <v>22</v>
      </c>
      <c r="O4707" s="4">
        <f t="shared" si="73"/>
        <v>0</v>
      </c>
    </row>
    <row r="4708" spans="1:15">
      <c r="A4708" s="1" t="s">
        <v>4748</v>
      </c>
      <c r="B4708" s="2">
        <v>44810</v>
      </c>
      <c r="C4708" s="13" t="str">
        <f>TEXT(bbdd_Social_Media_Trends[[#This Row],[Post_Date]],"aaaa-mm")</f>
        <v>2022-09</v>
      </c>
      <c r="D4708" s="1" t="s">
        <v>12</v>
      </c>
      <c r="E4708" s="1" t="s">
        <v>13</v>
      </c>
      <c r="F4708" s="1" t="s">
        <v>20</v>
      </c>
      <c r="G4708" s="1" t="s">
        <v>37</v>
      </c>
      <c r="H4708">
        <v>1549672</v>
      </c>
      <c r="I4708">
        <v>2009</v>
      </c>
      <c r="J4708">
        <v>48438</v>
      </c>
      <c r="K4708">
        <v>13727</v>
      </c>
      <c r="L4708">
        <f>bbdd_Social_Media_Trends[[#This Row],[Likes]]+bbdd_Social_Media_Trends[[#This Row],[Shares]]+bbdd_Social_Media_Trends[[#This Row],[Comments]]</f>
        <v>64174</v>
      </c>
      <c r="M4708">
        <f>bbdd_Social_Media_Trends[[#This Row],[Interactions]]/bbdd_Social_Media_Trends[[#This Row],[Views]]</f>
        <v>4.1411343819853494E-2</v>
      </c>
      <c r="N4708" s="1" t="s">
        <v>16</v>
      </c>
      <c r="O4708" s="4">
        <f t="shared" si="73"/>
        <v>0</v>
      </c>
    </row>
    <row r="4709" spans="1:15">
      <c r="A4709" s="1" t="s">
        <v>4749</v>
      </c>
      <c r="B4709" s="2">
        <v>44862</v>
      </c>
      <c r="C4709" s="13" t="str">
        <f>TEXT(bbdd_Social_Media_Trends[[#This Row],[Post_Date]],"aaaa-mm")</f>
        <v>2022-10</v>
      </c>
      <c r="D4709" s="1" t="s">
        <v>24</v>
      </c>
      <c r="E4709" s="1" t="s">
        <v>46</v>
      </c>
      <c r="F4709" s="1" t="s">
        <v>36</v>
      </c>
      <c r="G4709" s="1" t="s">
        <v>25</v>
      </c>
      <c r="H4709">
        <v>3216935</v>
      </c>
      <c r="I4709">
        <v>211312</v>
      </c>
      <c r="J4709">
        <v>25058</v>
      </c>
      <c r="K4709">
        <v>14426</v>
      </c>
      <c r="L4709">
        <f>bbdd_Social_Media_Trends[[#This Row],[Likes]]+bbdd_Social_Media_Trends[[#This Row],[Shares]]+bbdd_Social_Media_Trends[[#This Row],[Comments]]</f>
        <v>250796</v>
      </c>
      <c r="M4709">
        <f>bbdd_Social_Media_Trends[[#This Row],[Interactions]]/bbdd_Social_Media_Trends[[#This Row],[Views]]</f>
        <v>7.7961164897643251E-2</v>
      </c>
      <c r="N4709" s="1" t="s">
        <v>29</v>
      </c>
      <c r="O4709" s="4">
        <f t="shared" si="73"/>
        <v>0</v>
      </c>
    </row>
    <row r="4710" spans="1:15">
      <c r="A4710" s="1" t="s">
        <v>4750</v>
      </c>
      <c r="B4710" s="2">
        <v>44807</v>
      </c>
      <c r="C4710" s="13" t="str">
        <f>TEXT(bbdd_Social_Media_Trends[[#This Row],[Post_Date]],"aaaa-mm")</f>
        <v>2022-09</v>
      </c>
      <c r="D4710" s="1" t="s">
        <v>18</v>
      </c>
      <c r="E4710" s="1" t="s">
        <v>59</v>
      </c>
      <c r="F4710" s="1" t="s">
        <v>36</v>
      </c>
      <c r="G4710" s="1" t="s">
        <v>37</v>
      </c>
      <c r="H4710">
        <v>3219104</v>
      </c>
      <c r="I4710">
        <v>42669</v>
      </c>
      <c r="J4710">
        <v>37168</v>
      </c>
      <c r="K4710">
        <v>32049</v>
      </c>
      <c r="L4710">
        <f>bbdd_Social_Media_Trends[[#This Row],[Likes]]+bbdd_Social_Media_Trends[[#This Row],[Shares]]+bbdd_Social_Media_Trends[[#This Row],[Comments]]</f>
        <v>111886</v>
      </c>
      <c r="M4710">
        <f>bbdd_Social_Media_Trends[[#This Row],[Interactions]]/bbdd_Social_Media_Trends[[#This Row],[Views]]</f>
        <v>3.4756876447607783E-2</v>
      </c>
      <c r="N4710" s="1" t="s">
        <v>16</v>
      </c>
      <c r="O4710" s="4">
        <f t="shared" si="73"/>
        <v>0</v>
      </c>
    </row>
    <row r="4711" spans="1:15">
      <c r="A4711" s="1" t="s">
        <v>4751</v>
      </c>
      <c r="B4711" s="2">
        <v>45138</v>
      </c>
      <c r="C4711" s="13" t="str">
        <f>TEXT(bbdd_Social_Media_Trends[[#This Row],[Post_Date]],"aaaa-mm")</f>
        <v>2023-07</v>
      </c>
      <c r="D4711" s="1" t="s">
        <v>24</v>
      </c>
      <c r="E4711" s="1" t="s">
        <v>49</v>
      </c>
      <c r="F4711" s="1" t="s">
        <v>14</v>
      </c>
      <c r="G4711" s="1" t="s">
        <v>50</v>
      </c>
      <c r="H4711">
        <v>3649931</v>
      </c>
      <c r="I4711">
        <v>9757</v>
      </c>
      <c r="J4711">
        <v>30263</v>
      </c>
      <c r="K4711">
        <v>32855</v>
      </c>
      <c r="L4711">
        <f>bbdd_Social_Media_Trends[[#This Row],[Likes]]+bbdd_Social_Media_Trends[[#This Row],[Shares]]+bbdd_Social_Media_Trends[[#This Row],[Comments]]</f>
        <v>72875</v>
      </c>
      <c r="M4711">
        <f>bbdd_Social_Media_Trends[[#This Row],[Interactions]]/bbdd_Social_Media_Trends[[#This Row],[Views]]</f>
        <v>1.9966130866583505E-2</v>
      </c>
      <c r="N4711" s="1" t="s">
        <v>16</v>
      </c>
      <c r="O4711" s="4">
        <f t="shared" si="73"/>
        <v>0</v>
      </c>
    </row>
    <row r="4712" spans="1:15">
      <c r="A4712" s="1" t="s">
        <v>4752</v>
      </c>
      <c r="B4712" s="2">
        <v>44647</v>
      </c>
      <c r="C4712" s="13" t="str">
        <f>TEXT(bbdd_Social_Media_Trends[[#This Row],[Post_Date]],"aaaa-mm")</f>
        <v>2022-03</v>
      </c>
      <c r="D4712" s="1" t="s">
        <v>27</v>
      </c>
      <c r="E4712" s="1" t="s">
        <v>31</v>
      </c>
      <c r="F4712" s="1" t="s">
        <v>47</v>
      </c>
      <c r="G4712" s="1" t="s">
        <v>28</v>
      </c>
      <c r="H4712">
        <v>1273182</v>
      </c>
      <c r="I4712">
        <v>343660</v>
      </c>
      <c r="J4712">
        <v>43126</v>
      </c>
      <c r="K4712">
        <v>10947</v>
      </c>
      <c r="L4712">
        <f>bbdd_Social_Media_Trends[[#This Row],[Likes]]+bbdd_Social_Media_Trends[[#This Row],[Shares]]+bbdd_Social_Media_Trends[[#This Row],[Comments]]</f>
        <v>397733</v>
      </c>
      <c r="M4712">
        <f>bbdd_Social_Media_Trends[[#This Row],[Interactions]]/bbdd_Social_Media_Trends[[#This Row],[Views]]</f>
        <v>0.31239288648441466</v>
      </c>
      <c r="N4712" s="1" t="s">
        <v>22</v>
      </c>
      <c r="O4712" s="4">
        <f t="shared" si="73"/>
        <v>0</v>
      </c>
    </row>
    <row r="4713" spans="1:15">
      <c r="A4713" s="1" t="s">
        <v>4753</v>
      </c>
      <c r="B4713" s="2">
        <v>45190</v>
      </c>
      <c r="C4713" s="13" t="str">
        <f>TEXT(bbdd_Social_Media_Trends[[#This Row],[Post_Date]],"aaaa-mm")</f>
        <v>2023-09</v>
      </c>
      <c r="D4713" s="1" t="s">
        <v>12</v>
      </c>
      <c r="E4713" s="1" t="s">
        <v>52</v>
      </c>
      <c r="F4713" s="1" t="s">
        <v>41</v>
      </c>
      <c r="G4713" s="1" t="s">
        <v>21</v>
      </c>
      <c r="H4713">
        <v>2864591</v>
      </c>
      <c r="I4713">
        <v>79967</v>
      </c>
      <c r="J4713">
        <v>39479</v>
      </c>
      <c r="K4713">
        <v>6156</v>
      </c>
      <c r="L4713">
        <f>bbdd_Social_Media_Trends[[#This Row],[Likes]]+bbdd_Social_Media_Trends[[#This Row],[Shares]]+bbdd_Social_Media_Trends[[#This Row],[Comments]]</f>
        <v>125602</v>
      </c>
      <c r="M4713">
        <f>bbdd_Social_Media_Trends[[#This Row],[Interactions]]/bbdd_Social_Media_Trends[[#This Row],[Views]]</f>
        <v>4.3846399014728456E-2</v>
      </c>
      <c r="N4713" s="1" t="s">
        <v>16</v>
      </c>
      <c r="O4713" s="4">
        <f t="shared" si="73"/>
        <v>0</v>
      </c>
    </row>
    <row r="4714" spans="1:15">
      <c r="A4714" s="1" t="s">
        <v>4754</v>
      </c>
      <c r="B4714" s="2">
        <v>44706</v>
      </c>
      <c r="C4714" s="13" t="str">
        <f>TEXT(bbdd_Social_Media_Trends[[#This Row],[Post_Date]],"aaaa-mm")</f>
        <v>2022-05</v>
      </c>
      <c r="D4714" s="1" t="s">
        <v>18</v>
      </c>
      <c r="E4714" s="1" t="s">
        <v>39</v>
      </c>
      <c r="F4714" s="1" t="s">
        <v>36</v>
      </c>
      <c r="G4714" s="1" t="s">
        <v>25</v>
      </c>
      <c r="H4714">
        <v>3007888</v>
      </c>
      <c r="I4714">
        <v>375087</v>
      </c>
      <c r="J4714">
        <v>4908</v>
      </c>
      <c r="K4714">
        <v>13091</v>
      </c>
      <c r="L4714">
        <f>bbdd_Social_Media_Trends[[#This Row],[Likes]]+bbdd_Social_Media_Trends[[#This Row],[Shares]]+bbdd_Social_Media_Trends[[#This Row],[Comments]]</f>
        <v>393086</v>
      </c>
      <c r="M4714">
        <f>bbdd_Social_Media_Trends[[#This Row],[Interactions]]/bbdd_Social_Media_Trends[[#This Row],[Views]]</f>
        <v>0.13068505210300382</v>
      </c>
      <c r="N4714" s="1" t="s">
        <v>22</v>
      </c>
      <c r="O4714" s="4">
        <f t="shared" si="73"/>
        <v>0</v>
      </c>
    </row>
    <row r="4715" spans="1:15">
      <c r="A4715" s="1" t="s">
        <v>4755</v>
      </c>
      <c r="B4715" s="2">
        <v>44891</v>
      </c>
      <c r="C4715" s="13" t="str">
        <f>TEXT(bbdd_Social_Media_Trends[[#This Row],[Post_Date]],"aaaa-mm")</f>
        <v>2022-11</v>
      </c>
      <c r="D4715" s="1" t="s">
        <v>12</v>
      </c>
      <c r="E4715" s="1" t="s">
        <v>46</v>
      </c>
      <c r="F4715" s="1" t="s">
        <v>36</v>
      </c>
      <c r="G4715" s="1" t="s">
        <v>60</v>
      </c>
      <c r="H4715">
        <v>40261</v>
      </c>
      <c r="I4715">
        <v>171945</v>
      </c>
      <c r="J4715">
        <v>70151</v>
      </c>
      <c r="K4715">
        <v>1807</v>
      </c>
      <c r="L4715">
        <f>bbdd_Social_Media_Trends[[#This Row],[Likes]]+bbdd_Social_Media_Trends[[#This Row],[Shares]]+bbdd_Social_Media_Trends[[#This Row],[Comments]]</f>
        <v>243903</v>
      </c>
      <c r="M4715">
        <f>bbdd_Social_Media_Trends[[#This Row],[Interactions]]/bbdd_Social_Media_Trends[[#This Row],[Views]]</f>
        <v>6.0580462482302977</v>
      </c>
      <c r="N4715" s="1" t="s">
        <v>22</v>
      </c>
      <c r="O4715" s="4">
        <f t="shared" si="73"/>
        <v>0</v>
      </c>
    </row>
    <row r="4716" spans="1:15">
      <c r="A4716" s="1" t="s">
        <v>4756</v>
      </c>
      <c r="B4716" s="2">
        <v>44626</v>
      </c>
      <c r="C4716" s="13" t="str">
        <f>TEXT(bbdd_Social_Media_Trends[[#This Row],[Post_Date]],"aaaa-mm")</f>
        <v>2022-03</v>
      </c>
      <c r="D4716" s="1" t="s">
        <v>24</v>
      </c>
      <c r="E4716" s="1" t="s">
        <v>49</v>
      </c>
      <c r="F4716" s="1" t="s">
        <v>47</v>
      </c>
      <c r="G4716" s="1" t="s">
        <v>25</v>
      </c>
      <c r="H4716">
        <v>1058662</v>
      </c>
      <c r="I4716">
        <v>43960</v>
      </c>
      <c r="J4716">
        <v>53826</v>
      </c>
      <c r="K4716">
        <v>44909</v>
      </c>
      <c r="L4716">
        <f>bbdd_Social_Media_Trends[[#This Row],[Likes]]+bbdd_Social_Media_Trends[[#This Row],[Shares]]+bbdd_Social_Media_Trends[[#This Row],[Comments]]</f>
        <v>142695</v>
      </c>
      <c r="M4716">
        <f>bbdd_Social_Media_Trends[[#This Row],[Interactions]]/bbdd_Social_Media_Trends[[#This Row],[Views]]</f>
        <v>0.13478806266778254</v>
      </c>
      <c r="N4716" s="1" t="s">
        <v>16</v>
      </c>
      <c r="O4716" s="4">
        <f t="shared" si="73"/>
        <v>0</v>
      </c>
    </row>
    <row r="4717" spans="1:15">
      <c r="A4717" s="1" t="s">
        <v>4757</v>
      </c>
      <c r="B4717" s="2">
        <v>44655</v>
      </c>
      <c r="C4717" s="13" t="str">
        <f>TEXT(bbdd_Social_Media_Trends[[#This Row],[Post_Date]],"aaaa-mm")</f>
        <v>2022-04</v>
      </c>
      <c r="D4717" s="1" t="s">
        <v>24</v>
      </c>
      <c r="E4717" s="1" t="s">
        <v>39</v>
      </c>
      <c r="F4717" s="1" t="s">
        <v>14</v>
      </c>
      <c r="G4717" s="1" t="s">
        <v>15</v>
      </c>
      <c r="H4717">
        <v>4341471</v>
      </c>
      <c r="I4717">
        <v>412137</v>
      </c>
      <c r="J4717">
        <v>79329</v>
      </c>
      <c r="K4717">
        <v>19485</v>
      </c>
      <c r="L4717">
        <f>bbdd_Social_Media_Trends[[#This Row],[Likes]]+bbdd_Social_Media_Trends[[#This Row],[Shares]]+bbdd_Social_Media_Trends[[#This Row],[Comments]]</f>
        <v>510951</v>
      </c>
      <c r="M4717">
        <f>bbdd_Social_Media_Trends[[#This Row],[Interactions]]/bbdd_Social_Media_Trends[[#This Row],[Views]]</f>
        <v>0.11769075504592798</v>
      </c>
      <c r="N4717" s="1" t="s">
        <v>16</v>
      </c>
      <c r="O4717" s="4">
        <f t="shared" si="73"/>
        <v>0</v>
      </c>
    </row>
    <row r="4718" spans="1:15">
      <c r="A4718" s="1" t="s">
        <v>4758</v>
      </c>
      <c r="B4718" s="2">
        <v>45018</v>
      </c>
      <c r="C4718" s="13" t="str">
        <f>TEXT(bbdd_Social_Media_Trends[[#This Row],[Post_Date]],"aaaa-mm")</f>
        <v>2023-04</v>
      </c>
      <c r="D4718" s="1" t="s">
        <v>12</v>
      </c>
      <c r="E4718" s="1" t="s">
        <v>19</v>
      </c>
      <c r="F4718" s="1" t="s">
        <v>36</v>
      </c>
      <c r="G4718" s="1" t="s">
        <v>37</v>
      </c>
      <c r="H4718">
        <v>2011861</v>
      </c>
      <c r="I4718">
        <v>280278</v>
      </c>
      <c r="J4718">
        <v>88874</v>
      </c>
      <c r="K4718">
        <v>1104</v>
      </c>
      <c r="L4718">
        <f>bbdd_Social_Media_Trends[[#This Row],[Likes]]+bbdd_Social_Media_Trends[[#This Row],[Shares]]+bbdd_Social_Media_Trends[[#This Row],[Comments]]</f>
        <v>370256</v>
      </c>
      <c r="M4718">
        <f>bbdd_Social_Media_Trends[[#This Row],[Interactions]]/bbdd_Social_Media_Trends[[#This Row],[Views]]</f>
        <v>0.18403657111500249</v>
      </c>
      <c r="N4718" s="1" t="s">
        <v>16</v>
      </c>
      <c r="O4718" s="4">
        <f t="shared" si="73"/>
        <v>0</v>
      </c>
    </row>
    <row r="4719" spans="1:15">
      <c r="A4719" s="1" t="s">
        <v>4759</v>
      </c>
      <c r="B4719" s="2">
        <v>44631</v>
      </c>
      <c r="C4719" s="13" t="str">
        <f>TEXT(bbdd_Social_Media_Trends[[#This Row],[Post_Date]],"aaaa-mm")</f>
        <v>2022-03</v>
      </c>
      <c r="D4719" s="1" t="s">
        <v>18</v>
      </c>
      <c r="E4719" s="1" t="s">
        <v>39</v>
      </c>
      <c r="F4719" s="1" t="s">
        <v>36</v>
      </c>
      <c r="G4719" s="1" t="s">
        <v>25</v>
      </c>
      <c r="H4719">
        <v>3649213</v>
      </c>
      <c r="I4719">
        <v>270175</v>
      </c>
      <c r="J4719">
        <v>90118</v>
      </c>
      <c r="K4719">
        <v>2531</v>
      </c>
      <c r="L4719">
        <f>bbdd_Social_Media_Trends[[#This Row],[Likes]]+bbdd_Social_Media_Trends[[#This Row],[Shares]]+bbdd_Social_Media_Trends[[#This Row],[Comments]]</f>
        <v>362824</v>
      </c>
      <c r="M4719">
        <f>bbdd_Social_Media_Trends[[#This Row],[Interactions]]/bbdd_Social_Media_Trends[[#This Row],[Views]]</f>
        <v>9.9425273339758466E-2</v>
      </c>
      <c r="N4719" s="1" t="s">
        <v>16</v>
      </c>
      <c r="O4719" s="4">
        <f t="shared" si="73"/>
        <v>0</v>
      </c>
    </row>
    <row r="4720" spans="1:15">
      <c r="A4720" s="1" t="s">
        <v>4760</v>
      </c>
      <c r="B4720" s="2">
        <v>45209</v>
      </c>
      <c r="C4720" s="13" t="str">
        <f>TEXT(bbdd_Social_Media_Trends[[#This Row],[Post_Date]],"aaaa-mm")</f>
        <v>2023-10</v>
      </c>
      <c r="D4720" s="1" t="s">
        <v>18</v>
      </c>
      <c r="E4720" s="1" t="s">
        <v>49</v>
      </c>
      <c r="F4720" s="1" t="s">
        <v>32</v>
      </c>
      <c r="G4720" s="1" t="s">
        <v>21</v>
      </c>
      <c r="H4720">
        <v>2216125</v>
      </c>
      <c r="I4720">
        <v>449987</v>
      </c>
      <c r="J4720">
        <v>37594</v>
      </c>
      <c r="K4720">
        <v>38581</v>
      </c>
      <c r="L4720">
        <f>bbdd_Social_Media_Trends[[#This Row],[Likes]]+bbdd_Social_Media_Trends[[#This Row],[Shares]]+bbdd_Social_Media_Trends[[#This Row],[Comments]]</f>
        <v>526162</v>
      </c>
      <c r="M4720">
        <f>bbdd_Social_Media_Trends[[#This Row],[Interactions]]/bbdd_Social_Media_Trends[[#This Row],[Views]]</f>
        <v>0.23742433301370636</v>
      </c>
      <c r="N4720" s="1" t="s">
        <v>16</v>
      </c>
      <c r="O4720" s="4">
        <f t="shared" si="73"/>
        <v>0</v>
      </c>
    </row>
    <row r="4721" spans="1:15">
      <c r="A4721" s="1" t="s">
        <v>4761</v>
      </c>
      <c r="B4721" s="2">
        <v>45026</v>
      </c>
      <c r="C4721" s="13" t="str">
        <f>TEXT(bbdd_Social_Media_Trends[[#This Row],[Post_Date]],"aaaa-mm")</f>
        <v>2023-04</v>
      </c>
      <c r="D4721" s="1" t="s">
        <v>27</v>
      </c>
      <c r="E4721" s="1" t="s">
        <v>19</v>
      </c>
      <c r="F4721" s="1" t="s">
        <v>41</v>
      </c>
      <c r="G4721" s="1" t="s">
        <v>37</v>
      </c>
      <c r="H4721">
        <v>4746083</v>
      </c>
      <c r="I4721">
        <v>347026</v>
      </c>
      <c r="J4721">
        <v>53053</v>
      </c>
      <c r="K4721">
        <v>6064</v>
      </c>
      <c r="L4721">
        <f>bbdd_Social_Media_Trends[[#This Row],[Likes]]+bbdd_Social_Media_Trends[[#This Row],[Shares]]+bbdd_Social_Media_Trends[[#This Row],[Comments]]</f>
        <v>406143</v>
      </c>
      <c r="M4721">
        <f>bbdd_Social_Media_Trends[[#This Row],[Interactions]]/bbdd_Social_Media_Trends[[#This Row],[Views]]</f>
        <v>8.5574356790641889E-2</v>
      </c>
      <c r="N4721" s="1" t="s">
        <v>22</v>
      </c>
      <c r="O4721" s="4">
        <f t="shared" si="73"/>
        <v>0</v>
      </c>
    </row>
    <row r="4722" spans="1:15">
      <c r="A4722" s="1" t="s">
        <v>4762</v>
      </c>
      <c r="B4722" s="2">
        <v>44662</v>
      </c>
      <c r="C4722" s="13" t="str">
        <f>TEXT(bbdd_Social_Media_Trends[[#This Row],[Post_Date]],"aaaa-mm")</f>
        <v>2022-04</v>
      </c>
      <c r="D4722" s="1" t="s">
        <v>24</v>
      </c>
      <c r="E4722" s="1" t="s">
        <v>13</v>
      </c>
      <c r="F4722" s="1" t="s">
        <v>41</v>
      </c>
      <c r="G4722" s="1" t="s">
        <v>60</v>
      </c>
      <c r="H4722">
        <v>1476558</v>
      </c>
      <c r="I4722">
        <v>181352</v>
      </c>
      <c r="J4722">
        <v>24958</v>
      </c>
      <c r="K4722">
        <v>40761</v>
      </c>
      <c r="L4722">
        <f>bbdd_Social_Media_Trends[[#This Row],[Likes]]+bbdd_Social_Media_Trends[[#This Row],[Shares]]+bbdd_Social_Media_Trends[[#This Row],[Comments]]</f>
        <v>247071</v>
      </c>
      <c r="M4722">
        <f>bbdd_Social_Media_Trends[[#This Row],[Interactions]]/bbdd_Social_Media_Trends[[#This Row],[Views]]</f>
        <v>0.16732901789161009</v>
      </c>
      <c r="N4722" s="1" t="s">
        <v>16</v>
      </c>
      <c r="O4722" s="4">
        <f t="shared" si="73"/>
        <v>0</v>
      </c>
    </row>
    <row r="4723" spans="1:15">
      <c r="A4723" s="1" t="s">
        <v>4763</v>
      </c>
      <c r="B4723" s="2">
        <v>45229</v>
      </c>
      <c r="C4723" s="13" t="str">
        <f>TEXT(bbdd_Social_Media_Trends[[#This Row],[Post_Date]],"aaaa-mm")</f>
        <v>2023-10</v>
      </c>
      <c r="D4723" s="1" t="s">
        <v>24</v>
      </c>
      <c r="E4723" s="1" t="s">
        <v>31</v>
      </c>
      <c r="F4723" s="1" t="s">
        <v>41</v>
      </c>
      <c r="G4723" s="1" t="s">
        <v>25</v>
      </c>
      <c r="H4723">
        <v>4798367</v>
      </c>
      <c r="I4723">
        <v>198861</v>
      </c>
      <c r="J4723">
        <v>99656</v>
      </c>
      <c r="K4723">
        <v>30484</v>
      </c>
      <c r="L4723">
        <f>bbdd_Social_Media_Trends[[#This Row],[Likes]]+bbdd_Social_Media_Trends[[#This Row],[Shares]]+bbdd_Social_Media_Trends[[#This Row],[Comments]]</f>
        <v>329001</v>
      </c>
      <c r="M4723">
        <f>bbdd_Social_Media_Trends[[#This Row],[Interactions]]/bbdd_Social_Media_Trends[[#This Row],[Views]]</f>
        <v>6.8565201452910965E-2</v>
      </c>
      <c r="N4723" s="1" t="s">
        <v>16</v>
      </c>
      <c r="O4723" s="4">
        <f t="shared" si="73"/>
        <v>0</v>
      </c>
    </row>
    <row r="4724" spans="1:15">
      <c r="A4724" s="1" t="s">
        <v>4764</v>
      </c>
      <c r="B4724" s="2">
        <v>44773</v>
      </c>
      <c r="C4724" s="13" t="str">
        <f>TEXT(bbdd_Social_Media_Trends[[#This Row],[Post_Date]],"aaaa-mm")</f>
        <v>2022-07</v>
      </c>
      <c r="D4724" s="1" t="s">
        <v>24</v>
      </c>
      <c r="E4724" s="1" t="s">
        <v>39</v>
      </c>
      <c r="F4724" s="1" t="s">
        <v>20</v>
      </c>
      <c r="G4724" s="1" t="s">
        <v>44</v>
      </c>
      <c r="H4724">
        <v>3399161</v>
      </c>
      <c r="I4724">
        <v>424575</v>
      </c>
      <c r="J4724">
        <v>33841</v>
      </c>
      <c r="K4724">
        <v>15840</v>
      </c>
      <c r="L4724">
        <f>bbdd_Social_Media_Trends[[#This Row],[Likes]]+bbdd_Social_Media_Trends[[#This Row],[Shares]]+bbdd_Social_Media_Trends[[#This Row],[Comments]]</f>
        <v>474256</v>
      </c>
      <c r="M4724">
        <f>bbdd_Social_Media_Trends[[#This Row],[Interactions]]/bbdd_Social_Media_Trends[[#This Row],[Views]]</f>
        <v>0.13952148780243126</v>
      </c>
      <c r="N4724" s="1" t="s">
        <v>29</v>
      </c>
      <c r="O4724" s="4">
        <f t="shared" si="73"/>
        <v>0</v>
      </c>
    </row>
    <row r="4725" spans="1:15">
      <c r="A4725" s="1" t="s">
        <v>4765</v>
      </c>
      <c r="B4725" s="2">
        <v>45183</v>
      </c>
      <c r="C4725" s="13" t="str">
        <f>TEXT(bbdd_Social_Media_Trends[[#This Row],[Post_Date]],"aaaa-mm")</f>
        <v>2023-09</v>
      </c>
      <c r="D4725" s="1" t="s">
        <v>18</v>
      </c>
      <c r="E4725" s="1" t="s">
        <v>49</v>
      </c>
      <c r="F4725" s="1" t="s">
        <v>14</v>
      </c>
      <c r="G4725" s="1" t="s">
        <v>28</v>
      </c>
      <c r="H4725">
        <v>1781924</v>
      </c>
      <c r="I4725">
        <v>79633</v>
      </c>
      <c r="J4725">
        <v>15583</v>
      </c>
      <c r="K4725">
        <v>15885</v>
      </c>
      <c r="L4725">
        <f>bbdd_Social_Media_Trends[[#This Row],[Likes]]+bbdd_Social_Media_Trends[[#This Row],[Shares]]+bbdd_Social_Media_Trends[[#This Row],[Comments]]</f>
        <v>111101</v>
      </c>
      <c r="M4725">
        <f>bbdd_Social_Media_Trends[[#This Row],[Interactions]]/bbdd_Social_Media_Trends[[#This Row],[Views]]</f>
        <v>6.2348899279655028E-2</v>
      </c>
      <c r="N4725" s="1" t="s">
        <v>29</v>
      </c>
      <c r="O4725" s="4">
        <f t="shared" si="73"/>
        <v>0</v>
      </c>
    </row>
    <row r="4726" spans="1:15">
      <c r="A4726" s="1" t="s">
        <v>4766</v>
      </c>
      <c r="B4726" s="2">
        <v>44702</v>
      </c>
      <c r="C4726" s="13" t="str">
        <f>TEXT(bbdd_Social_Media_Trends[[#This Row],[Post_Date]],"aaaa-mm")</f>
        <v>2022-05</v>
      </c>
      <c r="D4726" s="1" t="s">
        <v>27</v>
      </c>
      <c r="E4726" s="1" t="s">
        <v>39</v>
      </c>
      <c r="F4726" s="1" t="s">
        <v>41</v>
      </c>
      <c r="G4726" s="1" t="s">
        <v>15</v>
      </c>
      <c r="H4726">
        <v>2720858</v>
      </c>
      <c r="I4726">
        <v>354755</v>
      </c>
      <c r="J4726">
        <v>65499</v>
      </c>
      <c r="K4726">
        <v>24161</v>
      </c>
      <c r="L4726">
        <f>bbdd_Social_Media_Trends[[#This Row],[Likes]]+bbdd_Social_Media_Trends[[#This Row],[Shares]]+bbdd_Social_Media_Trends[[#This Row],[Comments]]</f>
        <v>444415</v>
      </c>
      <c r="M4726">
        <f>bbdd_Social_Media_Trends[[#This Row],[Interactions]]/bbdd_Social_Media_Trends[[#This Row],[Views]]</f>
        <v>0.1633363446383457</v>
      </c>
      <c r="N4726" s="1" t="s">
        <v>29</v>
      </c>
      <c r="O4726" s="4">
        <f t="shared" si="73"/>
        <v>0</v>
      </c>
    </row>
    <row r="4727" spans="1:15">
      <c r="A4727" s="1" t="s">
        <v>4767</v>
      </c>
      <c r="B4727" s="2">
        <v>44628</v>
      </c>
      <c r="C4727" s="13" t="str">
        <f>TEXT(bbdd_Social_Media_Trends[[#This Row],[Post_Date]],"aaaa-mm")</f>
        <v>2022-03</v>
      </c>
      <c r="D4727" s="1" t="s">
        <v>18</v>
      </c>
      <c r="E4727" s="1" t="s">
        <v>49</v>
      </c>
      <c r="F4727" s="1" t="s">
        <v>14</v>
      </c>
      <c r="G4727" s="1" t="s">
        <v>21</v>
      </c>
      <c r="H4727">
        <v>2934790</v>
      </c>
      <c r="I4727">
        <v>77308</v>
      </c>
      <c r="J4727">
        <v>84676</v>
      </c>
      <c r="K4727">
        <v>8936</v>
      </c>
      <c r="L4727">
        <f>bbdd_Social_Media_Trends[[#This Row],[Likes]]+bbdd_Social_Media_Trends[[#This Row],[Shares]]+bbdd_Social_Media_Trends[[#This Row],[Comments]]</f>
        <v>170920</v>
      </c>
      <c r="M4727">
        <f>bbdd_Social_Media_Trends[[#This Row],[Interactions]]/bbdd_Social_Media_Trends[[#This Row],[Views]]</f>
        <v>5.8239260730750753E-2</v>
      </c>
      <c r="N4727" s="1" t="s">
        <v>29</v>
      </c>
      <c r="O4727" s="4">
        <f t="shared" si="73"/>
        <v>0</v>
      </c>
    </row>
    <row r="4728" spans="1:15">
      <c r="A4728" s="1" t="s">
        <v>4768</v>
      </c>
      <c r="B4728" s="2">
        <v>45228</v>
      </c>
      <c r="C4728" s="13" t="str">
        <f>TEXT(bbdd_Social_Media_Trends[[#This Row],[Post_Date]],"aaaa-mm")</f>
        <v>2023-10</v>
      </c>
      <c r="D4728" s="1" t="s">
        <v>18</v>
      </c>
      <c r="E4728" s="1" t="s">
        <v>35</v>
      </c>
      <c r="F4728" s="1" t="s">
        <v>14</v>
      </c>
      <c r="G4728" s="1" t="s">
        <v>60</v>
      </c>
      <c r="H4728">
        <v>4370709</v>
      </c>
      <c r="I4728">
        <v>128441</v>
      </c>
      <c r="J4728">
        <v>38915</v>
      </c>
      <c r="K4728">
        <v>38928</v>
      </c>
      <c r="L4728">
        <f>bbdd_Social_Media_Trends[[#This Row],[Likes]]+bbdd_Social_Media_Trends[[#This Row],[Shares]]+bbdd_Social_Media_Trends[[#This Row],[Comments]]</f>
        <v>206284</v>
      </c>
      <c r="M4728">
        <f>bbdd_Social_Media_Trends[[#This Row],[Interactions]]/bbdd_Social_Media_Trends[[#This Row],[Views]]</f>
        <v>4.719691930988771E-2</v>
      </c>
      <c r="N4728" s="1" t="s">
        <v>16</v>
      </c>
      <c r="O4728" s="4">
        <f t="shared" si="73"/>
        <v>0</v>
      </c>
    </row>
    <row r="4729" spans="1:15">
      <c r="A4729" s="1" t="s">
        <v>4769</v>
      </c>
      <c r="B4729" s="2">
        <v>45232</v>
      </c>
      <c r="C4729" s="13" t="str">
        <f>TEXT(bbdd_Social_Media_Trends[[#This Row],[Post_Date]],"aaaa-mm")</f>
        <v>2023-11</v>
      </c>
      <c r="D4729" s="1" t="s">
        <v>18</v>
      </c>
      <c r="E4729" s="1" t="s">
        <v>52</v>
      </c>
      <c r="F4729" s="1" t="s">
        <v>36</v>
      </c>
      <c r="G4729" s="1" t="s">
        <v>28</v>
      </c>
      <c r="H4729">
        <v>453593</v>
      </c>
      <c r="I4729">
        <v>164787</v>
      </c>
      <c r="J4729">
        <v>60691</v>
      </c>
      <c r="K4729">
        <v>27711</v>
      </c>
      <c r="L4729">
        <f>bbdd_Social_Media_Trends[[#This Row],[Likes]]+bbdd_Social_Media_Trends[[#This Row],[Shares]]+bbdd_Social_Media_Trends[[#This Row],[Comments]]</f>
        <v>253189</v>
      </c>
      <c r="M4729">
        <f>bbdd_Social_Media_Trends[[#This Row],[Interactions]]/bbdd_Social_Media_Trends[[#This Row],[Views]]</f>
        <v>0.55818542173269869</v>
      </c>
      <c r="N4729" s="1" t="s">
        <v>29</v>
      </c>
      <c r="O4729" s="4">
        <f t="shared" si="73"/>
        <v>0</v>
      </c>
    </row>
    <row r="4730" spans="1:15">
      <c r="A4730" s="1" t="s">
        <v>4770</v>
      </c>
      <c r="B4730" s="2">
        <v>44627</v>
      </c>
      <c r="C4730" s="13" t="str">
        <f>TEXT(bbdd_Social_Media_Trends[[#This Row],[Post_Date]],"aaaa-mm")</f>
        <v>2022-03</v>
      </c>
      <c r="D4730" s="1" t="s">
        <v>27</v>
      </c>
      <c r="E4730" s="1" t="s">
        <v>35</v>
      </c>
      <c r="F4730" s="1" t="s">
        <v>20</v>
      </c>
      <c r="G4730" s="1" t="s">
        <v>44</v>
      </c>
      <c r="H4730">
        <v>1173127</v>
      </c>
      <c r="I4730">
        <v>487690</v>
      </c>
      <c r="J4730">
        <v>4447</v>
      </c>
      <c r="K4730">
        <v>38679</v>
      </c>
      <c r="L4730">
        <f>bbdd_Social_Media_Trends[[#This Row],[Likes]]+bbdd_Social_Media_Trends[[#This Row],[Shares]]+bbdd_Social_Media_Trends[[#This Row],[Comments]]</f>
        <v>530816</v>
      </c>
      <c r="M4730">
        <f>bbdd_Social_Media_Trends[[#This Row],[Interactions]]/bbdd_Social_Media_Trends[[#This Row],[Views]]</f>
        <v>0.45247956956066993</v>
      </c>
      <c r="N4730" s="1" t="s">
        <v>16</v>
      </c>
      <c r="O4730" s="4">
        <f t="shared" si="73"/>
        <v>0</v>
      </c>
    </row>
    <row r="4731" spans="1:15">
      <c r="A4731" s="1" t="s">
        <v>4771</v>
      </c>
      <c r="B4731" s="2">
        <v>44869</v>
      </c>
      <c r="C4731" s="13" t="str">
        <f>TEXT(bbdd_Social_Media_Trends[[#This Row],[Post_Date]],"aaaa-mm")</f>
        <v>2022-11</v>
      </c>
      <c r="D4731" s="1" t="s">
        <v>18</v>
      </c>
      <c r="E4731" s="1" t="s">
        <v>49</v>
      </c>
      <c r="F4731" s="1" t="s">
        <v>14</v>
      </c>
      <c r="G4731" s="1" t="s">
        <v>25</v>
      </c>
      <c r="H4731">
        <v>71482</v>
      </c>
      <c r="I4731">
        <v>226507</v>
      </c>
      <c r="J4731">
        <v>35353</v>
      </c>
      <c r="K4731">
        <v>35679</v>
      </c>
      <c r="L4731">
        <f>bbdd_Social_Media_Trends[[#This Row],[Likes]]+bbdd_Social_Media_Trends[[#This Row],[Shares]]+bbdd_Social_Media_Trends[[#This Row],[Comments]]</f>
        <v>297539</v>
      </c>
      <c r="M4731">
        <f>bbdd_Social_Media_Trends[[#This Row],[Interactions]]/bbdd_Social_Media_Trends[[#This Row],[Views]]</f>
        <v>4.1624325004896336</v>
      </c>
      <c r="N4731" s="1" t="s">
        <v>22</v>
      </c>
      <c r="O4731" s="4">
        <f t="shared" si="73"/>
        <v>0</v>
      </c>
    </row>
    <row r="4732" spans="1:15">
      <c r="A4732" s="1" t="s">
        <v>4772</v>
      </c>
      <c r="B4732" s="2">
        <v>44706</v>
      </c>
      <c r="C4732" s="13" t="str">
        <f>TEXT(bbdd_Social_Media_Trends[[#This Row],[Post_Date]],"aaaa-mm")</f>
        <v>2022-05</v>
      </c>
      <c r="D4732" s="1" t="s">
        <v>24</v>
      </c>
      <c r="E4732" s="1" t="s">
        <v>19</v>
      </c>
      <c r="F4732" s="1" t="s">
        <v>41</v>
      </c>
      <c r="G4732" s="1" t="s">
        <v>25</v>
      </c>
      <c r="H4732">
        <v>3177671</v>
      </c>
      <c r="I4732">
        <v>77073</v>
      </c>
      <c r="J4732">
        <v>55792</v>
      </c>
      <c r="K4732">
        <v>45498</v>
      </c>
      <c r="L4732">
        <f>bbdd_Social_Media_Trends[[#This Row],[Likes]]+bbdd_Social_Media_Trends[[#This Row],[Shares]]+bbdd_Social_Media_Trends[[#This Row],[Comments]]</f>
        <v>178363</v>
      </c>
      <c r="M4732">
        <f>bbdd_Social_Media_Trends[[#This Row],[Interactions]]/bbdd_Social_Media_Trends[[#This Row],[Views]]</f>
        <v>5.613010283317562E-2</v>
      </c>
      <c r="N4732" s="1" t="s">
        <v>22</v>
      </c>
      <c r="O4732" s="4">
        <f t="shared" si="73"/>
        <v>0</v>
      </c>
    </row>
    <row r="4733" spans="1:15">
      <c r="A4733" s="1" t="s">
        <v>4773</v>
      </c>
      <c r="B4733" s="2">
        <v>44843</v>
      </c>
      <c r="C4733" s="13" t="str">
        <f>TEXT(bbdd_Social_Media_Trends[[#This Row],[Post_Date]],"aaaa-mm")</f>
        <v>2022-10</v>
      </c>
      <c r="D4733" s="1" t="s">
        <v>27</v>
      </c>
      <c r="E4733" s="1" t="s">
        <v>19</v>
      </c>
      <c r="F4733" s="1" t="s">
        <v>20</v>
      </c>
      <c r="G4733" s="1" t="s">
        <v>44</v>
      </c>
      <c r="H4733">
        <v>1998533</v>
      </c>
      <c r="I4733">
        <v>277428</v>
      </c>
      <c r="J4733">
        <v>1086</v>
      </c>
      <c r="K4733">
        <v>25936</v>
      </c>
      <c r="L4733">
        <f>bbdd_Social_Media_Trends[[#This Row],[Likes]]+bbdd_Social_Media_Trends[[#This Row],[Shares]]+bbdd_Social_Media_Trends[[#This Row],[Comments]]</f>
        <v>304450</v>
      </c>
      <c r="M4733">
        <f>bbdd_Social_Media_Trends[[#This Row],[Interactions]]/bbdd_Social_Media_Trends[[#This Row],[Views]]</f>
        <v>0.15233673899805508</v>
      </c>
      <c r="N4733" s="1" t="s">
        <v>16</v>
      </c>
      <c r="O4733" s="4">
        <f t="shared" si="73"/>
        <v>0</v>
      </c>
    </row>
    <row r="4734" spans="1:15">
      <c r="A4734" s="1" t="s">
        <v>4774</v>
      </c>
      <c r="B4734" s="2">
        <v>45078</v>
      </c>
      <c r="C4734" s="13" t="str">
        <f>TEXT(bbdd_Social_Media_Trends[[#This Row],[Post_Date]],"aaaa-mm")</f>
        <v>2023-06</v>
      </c>
      <c r="D4734" s="1" t="s">
        <v>24</v>
      </c>
      <c r="E4734" s="1" t="s">
        <v>19</v>
      </c>
      <c r="F4734" s="1" t="s">
        <v>47</v>
      </c>
      <c r="G4734" s="1" t="s">
        <v>25</v>
      </c>
      <c r="H4734">
        <v>2153009</v>
      </c>
      <c r="I4734">
        <v>424075</v>
      </c>
      <c r="J4734">
        <v>10091</v>
      </c>
      <c r="K4734">
        <v>31751</v>
      </c>
      <c r="L4734">
        <f>bbdd_Social_Media_Trends[[#This Row],[Likes]]+bbdd_Social_Media_Trends[[#This Row],[Shares]]+bbdd_Social_Media_Trends[[#This Row],[Comments]]</f>
        <v>465917</v>
      </c>
      <c r="M4734">
        <f>bbdd_Social_Media_Trends[[#This Row],[Interactions]]/bbdd_Social_Media_Trends[[#This Row],[Views]]</f>
        <v>0.21640271824223681</v>
      </c>
      <c r="N4734" s="1" t="s">
        <v>29</v>
      </c>
      <c r="O4734" s="4">
        <f t="shared" si="73"/>
        <v>0</v>
      </c>
    </row>
    <row r="4735" spans="1:15">
      <c r="A4735" s="1" t="s">
        <v>4775</v>
      </c>
      <c r="B4735" s="2">
        <v>44756</v>
      </c>
      <c r="C4735" s="13" t="str">
        <f>TEXT(bbdd_Social_Media_Trends[[#This Row],[Post_Date]],"aaaa-mm")</f>
        <v>2022-07</v>
      </c>
      <c r="D4735" s="1" t="s">
        <v>18</v>
      </c>
      <c r="E4735" s="1" t="s">
        <v>59</v>
      </c>
      <c r="F4735" s="1" t="s">
        <v>14</v>
      </c>
      <c r="G4735" s="1" t="s">
        <v>21</v>
      </c>
      <c r="H4735">
        <v>811919</v>
      </c>
      <c r="I4735">
        <v>220241</v>
      </c>
      <c r="J4735">
        <v>66953</v>
      </c>
      <c r="K4735">
        <v>6617</v>
      </c>
      <c r="L4735">
        <f>bbdd_Social_Media_Trends[[#This Row],[Likes]]+bbdd_Social_Media_Trends[[#This Row],[Shares]]+bbdd_Social_Media_Trends[[#This Row],[Comments]]</f>
        <v>293811</v>
      </c>
      <c r="M4735">
        <f>bbdd_Social_Media_Trends[[#This Row],[Interactions]]/bbdd_Social_Media_Trends[[#This Row],[Views]]</f>
        <v>0.3618723049959417</v>
      </c>
      <c r="N4735" s="1" t="s">
        <v>29</v>
      </c>
      <c r="O4735" s="4">
        <f t="shared" si="73"/>
        <v>0</v>
      </c>
    </row>
    <row r="4736" spans="1:15">
      <c r="A4736" s="1" t="s">
        <v>4776</v>
      </c>
      <c r="B4736" s="2">
        <v>44782</v>
      </c>
      <c r="C4736" s="13" t="str">
        <f>TEXT(bbdd_Social_Media_Trends[[#This Row],[Post_Date]],"aaaa-mm")</f>
        <v>2022-08</v>
      </c>
      <c r="D4736" s="1" t="s">
        <v>18</v>
      </c>
      <c r="E4736" s="1" t="s">
        <v>13</v>
      </c>
      <c r="F4736" s="1" t="s">
        <v>20</v>
      </c>
      <c r="G4736" s="1" t="s">
        <v>60</v>
      </c>
      <c r="H4736">
        <v>4383045</v>
      </c>
      <c r="I4736">
        <v>364525</v>
      </c>
      <c r="J4736">
        <v>90039</v>
      </c>
      <c r="K4736">
        <v>11727</v>
      </c>
      <c r="L4736">
        <f>bbdd_Social_Media_Trends[[#This Row],[Likes]]+bbdd_Social_Media_Trends[[#This Row],[Shares]]+bbdd_Social_Media_Trends[[#This Row],[Comments]]</f>
        <v>466291</v>
      </c>
      <c r="M4736">
        <f>bbdd_Social_Media_Trends[[#This Row],[Interactions]]/bbdd_Social_Media_Trends[[#This Row],[Views]]</f>
        <v>0.10638517286498314</v>
      </c>
      <c r="N4736" s="1" t="s">
        <v>16</v>
      </c>
      <c r="O4736" s="4">
        <f t="shared" si="73"/>
        <v>0</v>
      </c>
    </row>
    <row r="4737" spans="1:15">
      <c r="A4737" s="1" t="s">
        <v>4777</v>
      </c>
      <c r="B4737" s="2">
        <v>44665</v>
      </c>
      <c r="C4737" s="13" t="str">
        <f>TEXT(bbdd_Social_Media_Trends[[#This Row],[Post_Date]],"aaaa-mm")</f>
        <v>2022-04</v>
      </c>
      <c r="D4737" s="1" t="s">
        <v>12</v>
      </c>
      <c r="E4737" s="1" t="s">
        <v>57</v>
      </c>
      <c r="F4737" s="1" t="s">
        <v>20</v>
      </c>
      <c r="G4737" s="1" t="s">
        <v>37</v>
      </c>
      <c r="H4737">
        <v>191000</v>
      </c>
      <c r="I4737">
        <v>174033</v>
      </c>
      <c r="J4737">
        <v>5711</v>
      </c>
      <c r="K4737">
        <v>21027</v>
      </c>
      <c r="L4737">
        <f>bbdd_Social_Media_Trends[[#This Row],[Likes]]+bbdd_Social_Media_Trends[[#This Row],[Shares]]+bbdd_Social_Media_Trends[[#This Row],[Comments]]</f>
        <v>200771</v>
      </c>
      <c r="M4737">
        <f>bbdd_Social_Media_Trends[[#This Row],[Interactions]]/bbdd_Social_Media_Trends[[#This Row],[Views]]</f>
        <v>1.0511570680628273</v>
      </c>
      <c r="N4737" s="1" t="s">
        <v>29</v>
      </c>
      <c r="O4737" s="4">
        <f t="shared" si="73"/>
        <v>0</v>
      </c>
    </row>
    <row r="4738" spans="1:15">
      <c r="A4738" s="1" t="s">
        <v>4778</v>
      </c>
      <c r="B4738" s="2">
        <v>45009</v>
      </c>
      <c r="C4738" s="13" t="str">
        <f>TEXT(bbdd_Social_Media_Trends[[#This Row],[Post_Date]],"aaaa-mm")</f>
        <v>2023-03</v>
      </c>
      <c r="D4738" s="1" t="s">
        <v>18</v>
      </c>
      <c r="E4738" s="1" t="s">
        <v>52</v>
      </c>
      <c r="F4738" s="1" t="s">
        <v>47</v>
      </c>
      <c r="G4738" s="1" t="s">
        <v>25</v>
      </c>
      <c r="H4738">
        <v>4436970</v>
      </c>
      <c r="I4738">
        <v>261021</v>
      </c>
      <c r="J4738">
        <v>47592</v>
      </c>
      <c r="K4738">
        <v>40550</v>
      </c>
      <c r="L4738">
        <f>bbdd_Social_Media_Trends[[#This Row],[Likes]]+bbdd_Social_Media_Trends[[#This Row],[Shares]]+bbdd_Social_Media_Trends[[#This Row],[Comments]]</f>
        <v>349163</v>
      </c>
      <c r="M4738">
        <f>bbdd_Social_Media_Trends[[#This Row],[Interactions]]/bbdd_Social_Media_Trends[[#This Row],[Views]]</f>
        <v>7.869401866589136E-2</v>
      </c>
      <c r="N4738" s="1" t="s">
        <v>22</v>
      </c>
      <c r="O4738" s="4">
        <f t="shared" ref="O4738:O4801" si="74">IF(ISERROR(VLOOKUP(A4738,A4739:A9736,1,FALSE)),0, 1)</f>
        <v>0</v>
      </c>
    </row>
    <row r="4739" spans="1:15">
      <c r="A4739" s="1" t="s">
        <v>4779</v>
      </c>
      <c r="B4739" s="2">
        <v>44966</v>
      </c>
      <c r="C4739" s="13" t="str">
        <f>TEXT(bbdd_Social_Media_Trends[[#This Row],[Post_Date]],"aaaa-mm")</f>
        <v>2023-02</v>
      </c>
      <c r="D4739" s="1" t="s">
        <v>18</v>
      </c>
      <c r="E4739" s="1" t="s">
        <v>39</v>
      </c>
      <c r="F4739" s="1" t="s">
        <v>41</v>
      </c>
      <c r="G4739" s="1" t="s">
        <v>37</v>
      </c>
      <c r="H4739">
        <v>1831132</v>
      </c>
      <c r="I4739">
        <v>238386</v>
      </c>
      <c r="J4739">
        <v>42195</v>
      </c>
      <c r="K4739">
        <v>33961</v>
      </c>
      <c r="L4739">
        <f>bbdd_Social_Media_Trends[[#This Row],[Likes]]+bbdd_Social_Media_Trends[[#This Row],[Shares]]+bbdd_Social_Media_Trends[[#This Row],[Comments]]</f>
        <v>314542</v>
      </c>
      <c r="M4739">
        <f>bbdd_Social_Media_Trends[[#This Row],[Interactions]]/bbdd_Social_Media_Trends[[#This Row],[Views]]</f>
        <v>0.17177461810508474</v>
      </c>
      <c r="N4739" s="1" t="s">
        <v>29</v>
      </c>
      <c r="O4739" s="4">
        <f t="shared" si="74"/>
        <v>0</v>
      </c>
    </row>
    <row r="4740" spans="1:15">
      <c r="A4740" s="1" t="s">
        <v>4780</v>
      </c>
      <c r="B4740" s="2">
        <v>44706</v>
      </c>
      <c r="C4740" s="13" t="str">
        <f>TEXT(bbdd_Social_Media_Trends[[#This Row],[Post_Date]],"aaaa-mm")</f>
        <v>2022-05</v>
      </c>
      <c r="D4740" s="1" t="s">
        <v>12</v>
      </c>
      <c r="E4740" s="1" t="s">
        <v>31</v>
      </c>
      <c r="F4740" s="1" t="s">
        <v>47</v>
      </c>
      <c r="G4740" s="1" t="s">
        <v>15</v>
      </c>
      <c r="H4740">
        <v>50550</v>
      </c>
      <c r="I4740">
        <v>195965</v>
      </c>
      <c r="J4740">
        <v>58390</v>
      </c>
      <c r="K4740">
        <v>43705</v>
      </c>
      <c r="L4740">
        <f>bbdd_Social_Media_Trends[[#This Row],[Likes]]+bbdd_Social_Media_Trends[[#This Row],[Shares]]+bbdd_Social_Media_Trends[[#This Row],[Comments]]</f>
        <v>298060</v>
      </c>
      <c r="M4740">
        <f>bbdd_Social_Media_Trends[[#This Row],[Interactions]]/bbdd_Social_Media_Trends[[#This Row],[Views]]</f>
        <v>5.8963402571711176</v>
      </c>
      <c r="N4740" s="1" t="s">
        <v>22</v>
      </c>
      <c r="O4740" s="4">
        <f t="shared" si="74"/>
        <v>0</v>
      </c>
    </row>
    <row r="4741" spans="1:15">
      <c r="A4741" s="1" t="s">
        <v>4781</v>
      </c>
      <c r="B4741" s="2">
        <v>44962</v>
      </c>
      <c r="C4741" s="13" t="str">
        <f>TEXT(bbdd_Social_Media_Trends[[#This Row],[Post_Date]],"aaaa-mm")</f>
        <v>2023-02</v>
      </c>
      <c r="D4741" s="1" t="s">
        <v>12</v>
      </c>
      <c r="E4741" s="1" t="s">
        <v>59</v>
      </c>
      <c r="F4741" s="1" t="s">
        <v>36</v>
      </c>
      <c r="G4741" s="1" t="s">
        <v>25</v>
      </c>
      <c r="H4741">
        <v>4907733</v>
      </c>
      <c r="I4741">
        <v>196379</v>
      </c>
      <c r="J4741">
        <v>31009</v>
      </c>
      <c r="K4741">
        <v>15463</v>
      </c>
      <c r="L4741">
        <f>bbdd_Social_Media_Trends[[#This Row],[Likes]]+bbdd_Social_Media_Trends[[#This Row],[Shares]]+bbdd_Social_Media_Trends[[#This Row],[Comments]]</f>
        <v>242851</v>
      </c>
      <c r="M4741">
        <f>bbdd_Social_Media_Trends[[#This Row],[Interactions]]/bbdd_Social_Media_Trends[[#This Row],[Views]]</f>
        <v>4.9483335788642127E-2</v>
      </c>
      <c r="N4741" s="1" t="s">
        <v>29</v>
      </c>
      <c r="O4741" s="4">
        <f t="shared" si="74"/>
        <v>0</v>
      </c>
    </row>
    <row r="4742" spans="1:15">
      <c r="A4742" s="1" t="s">
        <v>4782</v>
      </c>
      <c r="B4742" s="2">
        <v>44724</v>
      </c>
      <c r="C4742" s="13" t="str">
        <f>TEXT(bbdd_Social_Media_Trends[[#This Row],[Post_Date]],"aaaa-mm")</f>
        <v>2022-06</v>
      </c>
      <c r="D4742" s="1" t="s">
        <v>24</v>
      </c>
      <c r="E4742" s="1" t="s">
        <v>31</v>
      </c>
      <c r="F4742" s="1" t="s">
        <v>47</v>
      </c>
      <c r="G4742" s="1" t="s">
        <v>60</v>
      </c>
      <c r="H4742">
        <v>2104258</v>
      </c>
      <c r="I4742">
        <v>182294</v>
      </c>
      <c r="J4742">
        <v>4266</v>
      </c>
      <c r="K4742">
        <v>23225</v>
      </c>
      <c r="L4742">
        <f>bbdd_Social_Media_Trends[[#This Row],[Likes]]+bbdd_Social_Media_Trends[[#This Row],[Shares]]+bbdd_Social_Media_Trends[[#This Row],[Comments]]</f>
        <v>209785</v>
      </c>
      <c r="M4742">
        <f>bbdd_Social_Media_Trends[[#This Row],[Interactions]]/bbdd_Social_Media_Trends[[#This Row],[Views]]</f>
        <v>9.969547460434984E-2</v>
      </c>
      <c r="N4742" s="1" t="s">
        <v>29</v>
      </c>
      <c r="O4742" s="4">
        <f t="shared" si="74"/>
        <v>0</v>
      </c>
    </row>
    <row r="4743" spans="1:15">
      <c r="A4743" s="1" t="s">
        <v>4783</v>
      </c>
      <c r="B4743" s="2">
        <v>45248</v>
      </c>
      <c r="C4743" s="13" t="str">
        <f>TEXT(bbdd_Social_Media_Trends[[#This Row],[Post_Date]],"aaaa-mm")</f>
        <v>2023-11</v>
      </c>
      <c r="D4743" s="1" t="s">
        <v>18</v>
      </c>
      <c r="E4743" s="1" t="s">
        <v>46</v>
      </c>
      <c r="F4743" s="1" t="s">
        <v>14</v>
      </c>
      <c r="G4743" s="1" t="s">
        <v>44</v>
      </c>
      <c r="H4743">
        <v>1722070</v>
      </c>
      <c r="I4743">
        <v>493708</v>
      </c>
      <c r="J4743">
        <v>79119</v>
      </c>
      <c r="K4743">
        <v>41390</v>
      </c>
      <c r="L4743">
        <f>bbdd_Social_Media_Trends[[#This Row],[Likes]]+bbdd_Social_Media_Trends[[#This Row],[Shares]]+bbdd_Social_Media_Trends[[#This Row],[Comments]]</f>
        <v>614217</v>
      </c>
      <c r="M4743">
        <f>bbdd_Social_Media_Trends[[#This Row],[Interactions]]/bbdd_Social_Media_Trends[[#This Row],[Views]]</f>
        <v>0.35667365438106463</v>
      </c>
      <c r="N4743" s="1" t="s">
        <v>22</v>
      </c>
      <c r="O4743" s="4">
        <f t="shared" si="74"/>
        <v>0</v>
      </c>
    </row>
    <row r="4744" spans="1:15">
      <c r="A4744" s="1" t="s">
        <v>4784</v>
      </c>
      <c r="B4744" s="2">
        <v>44830</v>
      </c>
      <c r="C4744" s="13" t="str">
        <f>TEXT(bbdd_Social_Media_Trends[[#This Row],[Post_Date]],"aaaa-mm")</f>
        <v>2022-09</v>
      </c>
      <c r="D4744" s="1" t="s">
        <v>12</v>
      </c>
      <c r="E4744" s="1" t="s">
        <v>31</v>
      </c>
      <c r="F4744" s="1" t="s">
        <v>36</v>
      </c>
      <c r="G4744" s="1" t="s">
        <v>50</v>
      </c>
      <c r="H4744">
        <v>505720</v>
      </c>
      <c r="I4744">
        <v>140570</v>
      </c>
      <c r="J4744">
        <v>2510</v>
      </c>
      <c r="K4744">
        <v>17156</v>
      </c>
      <c r="L4744">
        <f>bbdd_Social_Media_Trends[[#This Row],[Likes]]+bbdd_Social_Media_Trends[[#This Row],[Shares]]+bbdd_Social_Media_Trends[[#This Row],[Comments]]</f>
        <v>160236</v>
      </c>
      <c r="M4744">
        <f>bbdd_Social_Media_Trends[[#This Row],[Interactions]]/bbdd_Social_Media_Trends[[#This Row],[Views]]</f>
        <v>0.31684726726251683</v>
      </c>
      <c r="N4744" s="1" t="s">
        <v>29</v>
      </c>
      <c r="O4744" s="4">
        <f t="shared" si="74"/>
        <v>0</v>
      </c>
    </row>
    <row r="4745" spans="1:15">
      <c r="A4745" s="1" t="s">
        <v>4785</v>
      </c>
      <c r="B4745" s="2">
        <v>44779</v>
      </c>
      <c r="C4745" s="13" t="str">
        <f>TEXT(bbdd_Social_Media_Trends[[#This Row],[Post_Date]],"aaaa-mm")</f>
        <v>2022-08</v>
      </c>
      <c r="D4745" s="1" t="s">
        <v>18</v>
      </c>
      <c r="E4745" s="1" t="s">
        <v>46</v>
      </c>
      <c r="F4745" s="1" t="s">
        <v>20</v>
      </c>
      <c r="G4745" s="1" t="s">
        <v>15</v>
      </c>
      <c r="H4745">
        <v>1137589</v>
      </c>
      <c r="I4745">
        <v>168541</v>
      </c>
      <c r="J4745">
        <v>64622</v>
      </c>
      <c r="K4745">
        <v>23184</v>
      </c>
      <c r="L4745">
        <f>bbdd_Social_Media_Trends[[#This Row],[Likes]]+bbdd_Social_Media_Trends[[#This Row],[Shares]]+bbdd_Social_Media_Trends[[#This Row],[Comments]]</f>
        <v>256347</v>
      </c>
      <c r="M4745">
        <f>bbdd_Social_Media_Trends[[#This Row],[Interactions]]/bbdd_Social_Media_Trends[[#This Row],[Views]]</f>
        <v>0.2253423688168574</v>
      </c>
      <c r="N4745" s="1" t="s">
        <v>22</v>
      </c>
      <c r="O4745" s="4">
        <f t="shared" si="74"/>
        <v>0</v>
      </c>
    </row>
    <row r="4746" spans="1:15">
      <c r="A4746" s="1" t="s">
        <v>4786</v>
      </c>
      <c r="B4746" s="2">
        <v>44793</v>
      </c>
      <c r="C4746" s="13" t="str">
        <f>TEXT(bbdd_Social_Media_Trends[[#This Row],[Post_Date]],"aaaa-mm")</f>
        <v>2022-08</v>
      </c>
      <c r="D4746" s="1" t="s">
        <v>27</v>
      </c>
      <c r="E4746" s="1" t="s">
        <v>19</v>
      </c>
      <c r="F4746" s="1" t="s">
        <v>47</v>
      </c>
      <c r="G4746" s="1" t="s">
        <v>28</v>
      </c>
      <c r="H4746">
        <v>3702911</v>
      </c>
      <c r="I4746">
        <v>85206</v>
      </c>
      <c r="J4746">
        <v>4933</v>
      </c>
      <c r="K4746">
        <v>20680</v>
      </c>
      <c r="L4746">
        <f>bbdd_Social_Media_Trends[[#This Row],[Likes]]+bbdd_Social_Media_Trends[[#This Row],[Shares]]+bbdd_Social_Media_Trends[[#This Row],[Comments]]</f>
        <v>110819</v>
      </c>
      <c r="M4746">
        <f>bbdd_Social_Media_Trends[[#This Row],[Interactions]]/bbdd_Social_Media_Trends[[#This Row],[Views]]</f>
        <v>2.9927535390399607E-2</v>
      </c>
      <c r="N4746" s="1" t="s">
        <v>22</v>
      </c>
      <c r="O4746" s="4">
        <f t="shared" si="74"/>
        <v>0</v>
      </c>
    </row>
    <row r="4747" spans="1:15">
      <c r="A4747" s="1" t="s">
        <v>4787</v>
      </c>
      <c r="B4747" s="2">
        <v>45223</v>
      </c>
      <c r="C4747" s="13" t="str">
        <f>TEXT(bbdd_Social_Media_Trends[[#This Row],[Post_Date]],"aaaa-mm")</f>
        <v>2023-10</v>
      </c>
      <c r="D4747" s="1" t="s">
        <v>18</v>
      </c>
      <c r="E4747" s="1" t="s">
        <v>52</v>
      </c>
      <c r="F4747" s="1" t="s">
        <v>36</v>
      </c>
      <c r="G4747" s="1" t="s">
        <v>28</v>
      </c>
      <c r="H4747">
        <v>4033578</v>
      </c>
      <c r="I4747">
        <v>51533</v>
      </c>
      <c r="J4747">
        <v>75559</v>
      </c>
      <c r="K4747">
        <v>11512</v>
      </c>
      <c r="L4747">
        <f>bbdd_Social_Media_Trends[[#This Row],[Likes]]+bbdd_Social_Media_Trends[[#This Row],[Shares]]+bbdd_Social_Media_Trends[[#This Row],[Comments]]</f>
        <v>138604</v>
      </c>
      <c r="M4747">
        <f>bbdd_Social_Media_Trends[[#This Row],[Interactions]]/bbdd_Social_Media_Trends[[#This Row],[Views]]</f>
        <v>3.4362543627518796E-2</v>
      </c>
      <c r="N4747" s="1" t="s">
        <v>29</v>
      </c>
      <c r="O4747" s="4">
        <f t="shared" si="74"/>
        <v>0</v>
      </c>
    </row>
    <row r="4748" spans="1:15">
      <c r="A4748" s="1" t="s">
        <v>4788</v>
      </c>
      <c r="B4748" s="2">
        <v>44612</v>
      </c>
      <c r="C4748" s="13" t="str">
        <f>TEXT(bbdd_Social_Media_Trends[[#This Row],[Post_Date]],"aaaa-mm")</f>
        <v>2022-02</v>
      </c>
      <c r="D4748" s="1" t="s">
        <v>24</v>
      </c>
      <c r="E4748" s="1" t="s">
        <v>52</v>
      </c>
      <c r="F4748" s="1" t="s">
        <v>41</v>
      </c>
      <c r="G4748" s="1" t="s">
        <v>21</v>
      </c>
      <c r="H4748">
        <v>3327912</v>
      </c>
      <c r="I4748">
        <v>51574</v>
      </c>
      <c r="J4748">
        <v>51539</v>
      </c>
      <c r="K4748">
        <v>29622</v>
      </c>
      <c r="L4748">
        <f>bbdd_Social_Media_Trends[[#This Row],[Likes]]+bbdd_Social_Media_Trends[[#This Row],[Shares]]+bbdd_Social_Media_Trends[[#This Row],[Comments]]</f>
        <v>132735</v>
      </c>
      <c r="M4748">
        <f>bbdd_Social_Media_Trends[[#This Row],[Interactions]]/bbdd_Social_Media_Trends[[#This Row],[Views]]</f>
        <v>3.9885369565060613E-2</v>
      </c>
      <c r="N4748" s="1" t="s">
        <v>22</v>
      </c>
      <c r="O4748" s="4">
        <f t="shared" si="74"/>
        <v>0</v>
      </c>
    </row>
    <row r="4749" spans="1:15">
      <c r="A4749" s="1" t="s">
        <v>4789</v>
      </c>
      <c r="B4749" s="2">
        <v>44892</v>
      </c>
      <c r="C4749" s="13" t="str">
        <f>TEXT(bbdd_Social_Media_Trends[[#This Row],[Post_Date]],"aaaa-mm")</f>
        <v>2022-11</v>
      </c>
      <c r="D4749" s="1" t="s">
        <v>24</v>
      </c>
      <c r="E4749" s="1" t="s">
        <v>13</v>
      </c>
      <c r="F4749" s="1" t="s">
        <v>41</v>
      </c>
      <c r="G4749" s="1" t="s">
        <v>21</v>
      </c>
      <c r="H4749">
        <v>641205</v>
      </c>
      <c r="I4749">
        <v>300091</v>
      </c>
      <c r="J4749">
        <v>92655</v>
      </c>
      <c r="K4749">
        <v>43197</v>
      </c>
      <c r="L4749">
        <f>bbdd_Social_Media_Trends[[#This Row],[Likes]]+bbdd_Social_Media_Trends[[#This Row],[Shares]]+bbdd_Social_Media_Trends[[#This Row],[Comments]]</f>
        <v>435943</v>
      </c>
      <c r="M4749">
        <f>bbdd_Social_Media_Trends[[#This Row],[Interactions]]/bbdd_Social_Media_Trends[[#This Row],[Views]]</f>
        <v>0.67988084933835513</v>
      </c>
      <c r="N4749" s="1" t="s">
        <v>22</v>
      </c>
      <c r="O4749" s="4">
        <f t="shared" si="74"/>
        <v>0</v>
      </c>
    </row>
    <row r="4750" spans="1:15">
      <c r="A4750" s="1" t="s">
        <v>4790</v>
      </c>
      <c r="B4750" s="2">
        <v>45031</v>
      </c>
      <c r="C4750" s="13" t="str">
        <f>TEXT(bbdd_Social_Media_Trends[[#This Row],[Post_Date]],"aaaa-mm")</f>
        <v>2023-04</v>
      </c>
      <c r="D4750" s="1" t="s">
        <v>12</v>
      </c>
      <c r="E4750" s="1" t="s">
        <v>31</v>
      </c>
      <c r="F4750" s="1" t="s">
        <v>14</v>
      </c>
      <c r="G4750" s="1" t="s">
        <v>15</v>
      </c>
      <c r="H4750">
        <v>1668055</v>
      </c>
      <c r="I4750">
        <v>24782</v>
      </c>
      <c r="J4750">
        <v>18001</v>
      </c>
      <c r="K4750">
        <v>35311</v>
      </c>
      <c r="L4750">
        <f>bbdd_Social_Media_Trends[[#This Row],[Likes]]+bbdd_Social_Media_Trends[[#This Row],[Shares]]+bbdd_Social_Media_Trends[[#This Row],[Comments]]</f>
        <v>78094</v>
      </c>
      <c r="M4750">
        <f>bbdd_Social_Media_Trends[[#This Row],[Interactions]]/bbdd_Social_Media_Trends[[#This Row],[Views]]</f>
        <v>4.6817401104879634E-2</v>
      </c>
      <c r="N4750" s="1" t="s">
        <v>22</v>
      </c>
      <c r="O4750" s="4">
        <f t="shared" si="74"/>
        <v>0</v>
      </c>
    </row>
    <row r="4751" spans="1:15">
      <c r="A4751" s="1" t="s">
        <v>4791</v>
      </c>
      <c r="B4751" s="2">
        <v>44795</v>
      </c>
      <c r="C4751" s="13" t="str">
        <f>TEXT(bbdd_Social_Media_Trends[[#This Row],[Post_Date]],"aaaa-mm")</f>
        <v>2022-08</v>
      </c>
      <c r="D4751" s="1" t="s">
        <v>24</v>
      </c>
      <c r="E4751" s="1" t="s">
        <v>13</v>
      </c>
      <c r="F4751" s="1" t="s">
        <v>36</v>
      </c>
      <c r="G4751" s="1" t="s">
        <v>25</v>
      </c>
      <c r="H4751">
        <v>2677552</v>
      </c>
      <c r="I4751">
        <v>450023</v>
      </c>
      <c r="J4751">
        <v>10672</v>
      </c>
      <c r="K4751">
        <v>13565</v>
      </c>
      <c r="L4751">
        <f>bbdd_Social_Media_Trends[[#This Row],[Likes]]+bbdd_Social_Media_Trends[[#This Row],[Shares]]+bbdd_Social_Media_Trends[[#This Row],[Comments]]</f>
        <v>474260</v>
      </c>
      <c r="M4751">
        <f>bbdd_Social_Media_Trends[[#This Row],[Interactions]]/bbdd_Social_Media_Trends[[#This Row],[Views]]</f>
        <v>0.17712447788128857</v>
      </c>
      <c r="N4751" s="1" t="s">
        <v>29</v>
      </c>
      <c r="O4751" s="4">
        <f t="shared" si="74"/>
        <v>0</v>
      </c>
    </row>
    <row r="4752" spans="1:15">
      <c r="A4752" s="1" t="s">
        <v>4792</v>
      </c>
      <c r="B4752" s="2">
        <v>44825</v>
      </c>
      <c r="C4752" s="13" t="str">
        <f>TEXT(bbdd_Social_Media_Trends[[#This Row],[Post_Date]],"aaaa-mm")</f>
        <v>2022-09</v>
      </c>
      <c r="D4752" s="1" t="s">
        <v>12</v>
      </c>
      <c r="E4752" s="1" t="s">
        <v>57</v>
      </c>
      <c r="F4752" s="1" t="s">
        <v>41</v>
      </c>
      <c r="G4752" s="1" t="s">
        <v>15</v>
      </c>
      <c r="H4752">
        <v>2617130</v>
      </c>
      <c r="I4752">
        <v>78201</v>
      </c>
      <c r="J4752">
        <v>18502</v>
      </c>
      <c r="K4752">
        <v>1615</v>
      </c>
      <c r="L4752">
        <f>bbdd_Social_Media_Trends[[#This Row],[Likes]]+bbdd_Social_Media_Trends[[#This Row],[Shares]]+bbdd_Social_Media_Trends[[#This Row],[Comments]]</f>
        <v>98318</v>
      </c>
      <c r="M4752">
        <f>bbdd_Social_Media_Trends[[#This Row],[Interactions]]/bbdd_Social_Media_Trends[[#This Row],[Views]]</f>
        <v>3.7567105951939718E-2</v>
      </c>
      <c r="N4752" s="1" t="s">
        <v>16</v>
      </c>
      <c r="O4752" s="4">
        <f t="shared" si="74"/>
        <v>0</v>
      </c>
    </row>
    <row r="4753" spans="1:15">
      <c r="A4753" s="1" t="s">
        <v>4793</v>
      </c>
      <c r="B4753" s="2">
        <v>45230</v>
      </c>
      <c r="C4753" s="13" t="str">
        <f>TEXT(bbdd_Social_Media_Trends[[#This Row],[Post_Date]],"aaaa-mm")</f>
        <v>2023-10</v>
      </c>
      <c r="D4753" s="1" t="s">
        <v>27</v>
      </c>
      <c r="E4753" s="1" t="s">
        <v>46</v>
      </c>
      <c r="F4753" s="1" t="s">
        <v>36</v>
      </c>
      <c r="G4753" s="1" t="s">
        <v>21</v>
      </c>
      <c r="H4753">
        <v>4962798</v>
      </c>
      <c r="I4753">
        <v>142287</v>
      </c>
      <c r="J4753">
        <v>79299</v>
      </c>
      <c r="K4753">
        <v>31575</v>
      </c>
      <c r="L4753">
        <f>bbdd_Social_Media_Trends[[#This Row],[Likes]]+bbdd_Social_Media_Trends[[#This Row],[Shares]]+bbdd_Social_Media_Trends[[#This Row],[Comments]]</f>
        <v>253161</v>
      </c>
      <c r="M4753">
        <f>bbdd_Social_Media_Trends[[#This Row],[Interactions]]/bbdd_Social_Media_Trends[[#This Row],[Views]]</f>
        <v>5.101174780839357E-2</v>
      </c>
      <c r="N4753" s="1" t="s">
        <v>16</v>
      </c>
      <c r="O4753" s="4">
        <f t="shared" si="74"/>
        <v>0</v>
      </c>
    </row>
    <row r="4754" spans="1:15">
      <c r="A4754" s="1" t="s">
        <v>4794</v>
      </c>
      <c r="B4754" s="2">
        <v>44719</v>
      </c>
      <c r="C4754" s="13" t="str">
        <f>TEXT(bbdd_Social_Media_Trends[[#This Row],[Post_Date]],"aaaa-mm")</f>
        <v>2022-06</v>
      </c>
      <c r="D4754" s="1" t="s">
        <v>12</v>
      </c>
      <c r="E4754" s="1" t="s">
        <v>49</v>
      </c>
      <c r="F4754" s="1" t="s">
        <v>20</v>
      </c>
      <c r="G4754" s="1" t="s">
        <v>50</v>
      </c>
      <c r="H4754">
        <v>3905473</v>
      </c>
      <c r="I4754">
        <v>416515</v>
      </c>
      <c r="J4754">
        <v>20273</v>
      </c>
      <c r="K4754">
        <v>39780</v>
      </c>
      <c r="L4754">
        <f>bbdd_Social_Media_Trends[[#This Row],[Likes]]+bbdd_Social_Media_Trends[[#This Row],[Shares]]+bbdd_Social_Media_Trends[[#This Row],[Comments]]</f>
        <v>476568</v>
      </c>
      <c r="M4754">
        <f>bbdd_Social_Media_Trends[[#This Row],[Interactions]]/bbdd_Social_Media_Trends[[#This Row],[Views]]</f>
        <v>0.12202568037213418</v>
      </c>
      <c r="N4754" s="1" t="s">
        <v>22</v>
      </c>
      <c r="O4754" s="4">
        <f t="shared" si="74"/>
        <v>0</v>
      </c>
    </row>
    <row r="4755" spans="1:15">
      <c r="A4755" s="1" t="s">
        <v>4795</v>
      </c>
      <c r="B4755" s="2">
        <v>45033</v>
      </c>
      <c r="C4755" s="13" t="str">
        <f>TEXT(bbdd_Social_Media_Trends[[#This Row],[Post_Date]],"aaaa-mm")</f>
        <v>2023-04</v>
      </c>
      <c r="D4755" s="1" t="s">
        <v>18</v>
      </c>
      <c r="E4755" s="1" t="s">
        <v>39</v>
      </c>
      <c r="F4755" s="1" t="s">
        <v>41</v>
      </c>
      <c r="G4755" s="1" t="s">
        <v>21</v>
      </c>
      <c r="H4755">
        <v>3097651</v>
      </c>
      <c r="I4755">
        <v>268306</v>
      </c>
      <c r="J4755">
        <v>65885</v>
      </c>
      <c r="K4755">
        <v>16747</v>
      </c>
      <c r="L4755">
        <f>bbdd_Social_Media_Trends[[#This Row],[Likes]]+bbdd_Social_Media_Trends[[#This Row],[Shares]]+bbdd_Social_Media_Trends[[#This Row],[Comments]]</f>
        <v>350938</v>
      </c>
      <c r="M4755">
        <f>bbdd_Social_Media_Trends[[#This Row],[Interactions]]/bbdd_Social_Media_Trends[[#This Row],[Views]]</f>
        <v>0.1132916522874914</v>
      </c>
      <c r="N4755" s="1" t="s">
        <v>16</v>
      </c>
      <c r="O4755" s="4">
        <f t="shared" si="74"/>
        <v>0</v>
      </c>
    </row>
    <row r="4756" spans="1:15">
      <c r="A4756" s="1" t="s">
        <v>4796</v>
      </c>
      <c r="B4756" s="2">
        <v>44913</v>
      </c>
      <c r="C4756" s="13" t="str">
        <f>TEXT(bbdd_Social_Media_Trends[[#This Row],[Post_Date]],"aaaa-mm")</f>
        <v>2022-12</v>
      </c>
      <c r="D4756" s="1" t="s">
        <v>27</v>
      </c>
      <c r="E4756" s="1" t="s">
        <v>13</v>
      </c>
      <c r="F4756" s="1" t="s">
        <v>14</v>
      </c>
      <c r="G4756" s="1" t="s">
        <v>21</v>
      </c>
      <c r="H4756">
        <v>3232709</v>
      </c>
      <c r="I4756">
        <v>17533</v>
      </c>
      <c r="J4756">
        <v>73322</v>
      </c>
      <c r="K4756">
        <v>45503</v>
      </c>
      <c r="L4756">
        <f>bbdd_Social_Media_Trends[[#This Row],[Likes]]+bbdd_Social_Media_Trends[[#This Row],[Shares]]+bbdd_Social_Media_Trends[[#This Row],[Comments]]</f>
        <v>136358</v>
      </c>
      <c r="M4756">
        <f>bbdd_Social_Media_Trends[[#This Row],[Interactions]]/bbdd_Social_Media_Trends[[#This Row],[Views]]</f>
        <v>4.2180722112630617E-2</v>
      </c>
      <c r="N4756" s="1" t="s">
        <v>29</v>
      </c>
      <c r="O4756" s="4">
        <f t="shared" si="74"/>
        <v>0</v>
      </c>
    </row>
    <row r="4757" spans="1:15">
      <c r="A4757" s="1" t="s">
        <v>4797</v>
      </c>
      <c r="B4757" s="2">
        <v>44856</v>
      </c>
      <c r="C4757" s="13" t="str">
        <f>TEXT(bbdd_Social_Media_Trends[[#This Row],[Post_Date]],"aaaa-mm")</f>
        <v>2022-10</v>
      </c>
      <c r="D4757" s="1" t="s">
        <v>24</v>
      </c>
      <c r="E4757" s="1" t="s">
        <v>19</v>
      </c>
      <c r="F4757" s="1" t="s">
        <v>36</v>
      </c>
      <c r="G4757" s="1" t="s">
        <v>25</v>
      </c>
      <c r="H4757">
        <v>3967702</v>
      </c>
      <c r="I4757">
        <v>357355</v>
      </c>
      <c r="J4757">
        <v>37276</v>
      </c>
      <c r="K4757">
        <v>37138</v>
      </c>
      <c r="L4757">
        <f>bbdd_Social_Media_Trends[[#This Row],[Likes]]+bbdd_Social_Media_Trends[[#This Row],[Shares]]+bbdd_Social_Media_Trends[[#This Row],[Comments]]</f>
        <v>431769</v>
      </c>
      <c r="M4757">
        <f>bbdd_Social_Media_Trends[[#This Row],[Interactions]]/bbdd_Social_Media_Trends[[#This Row],[Views]]</f>
        <v>0.10882092455532194</v>
      </c>
      <c r="N4757" s="1" t="s">
        <v>22</v>
      </c>
      <c r="O4757" s="4">
        <f t="shared" si="74"/>
        <v>0</v>
      </c>
    </row>
    <row r="4758" spans="1:15">
      <c r="A4758" s="1" t="s">
        <v>4798</v>
      </c>
      <c r="B4758" s="2">
        <v>44719</v>
      </c>
      <c r="C4758" s="13" t="str">
        <f>TEXT(bbdd_Social_Media_Trends[[#This Row],[Post_Date]],"aaaa-mm")</f>
        <v>2022-06</v>
      </c>
      <c r="D4758" s="1" t="s">
        <v>12</v>
      </c>
      <c r="E4758" s="1" t="s">
        <v>59</v>
      </c>
      <c r="F4758" s="1" t="s">
        <v>20</v>
      </c>
      <c r="G4758" s="1" t="s">
        <v>44</v>
      </c>
      <c r="H4758">
        <v>2370772</v>
      </c>
      <c r="I4758">
        <v>494750</v>
      </c>
      <c r="J4758">
        <v>40998</v>
      </c>
      <c r="K4758">
        <v>22174</v>
      </c>
      <c r="L4758">
        <f>bbdd_Social_Media_Trends[[#This Row],[Likes]]+bbdd_Social_Media_Trends[[#This Row],[Shares]]+bbdd_Social_Media_Trends[[#This Row],[Comments]]</f>
        <v>557922</v>
      </c>
      <c r="M4758">
        <f>bbdd_Social_Media_Trends[[#This Row],[Interactions]]/bbdd_Social_Media_Trends[[#This Row],[Views]]</f>
        <v>0.23533346943527256</v>
      </c>
      <c r="N4758" s="1" t="s">
        <v>29</v>
      </c>
      <c r="O4758" s="4">
        <f t="shared" si="74"/>
        <v>0</v>
      </c>
    </row>
    <row r="4759" spans="1:15">
      <c r="A4759" s="1" t="s">
        <v>4799</v>
      </c>
      <c r="B4759" s="2">
        <v>44578</v>
      </c>
      <c r="C4759" s="13" t="str">
        <f>TEXT(bbdd_Social_Media_Trends[[#This Row],[Post_Date]],"aaaa-mm")</f>
        <v>2022-01</v>
      </c>
      <c r="D4759" s="1" t="s">
        <v>24</v>
      </c>
      <c r="E4759" s="1" t="s">
        <v>35</v>
      </c>
      <c r="F4759" s="1" t="s">
        <v>36</v>
      </c>
      <c r="G4759" s="1" t="s">
        <v>21</v>
      </c>
      <c r="H4759">
        <v>1219338</v>
      </c>
      <c r="I4759">
        <v>54007</v>
      </c>
      <c r="J4759">
        <v>33919</v>
      </c>
      <c r="K4759">
        <v>26510</v>
      </c>
      <c r="L4759">
        <f>bbdd_Social_Media_Trends[[#This Row],[Likes]]+bbdd_Social_Media_Trends[[#This Row],[Shares]]+bbdd_Social_Media_Trends[[#This Row],[Comments]]</f>
        <v>114436</v>
      </c>
      <c r="M4759">
        <f>bbdd_Social_Media_Trends[[#This Row],[Interactions]]/bbdd_Social_Media_Trends[[#This Row],[Views]]</f>
        <v>9.3850925666222162E-2</v>
      </c>
      <c r="N4759" s="1" t="s">
        <v>22</v>
      </c>
      <c r="O4759" s="4">
        <f t="shared" si="74"/>
        <v>0</v>
      </c>
    </row>
    <row r="4760" spans="1:15">
      <c r="A4760" s="1" t="s">
        <v>4800</v>
      </c>
      <c r="B4760" s="2">
        <v>44925</v>
      </c>
      <c r="C4760" s="13" t="str">
        <f>TEXT(bbdd_Social_Media_Trends[[#This Row],[Post_Date]],"aaaa-mm")</f>
        <v>2022-12</v>
      </c>
      <c r="D4760" s="1" t="s">
        <v>18</v>
      </c>
      <c r="E4760" s="1" t="s">
        <v>59</v>
      </c>
      <c r="F4760" s="1" t="s">
        <v>14</v>
      </c>
      <c r="G4760" s="1" t="s">
        <v>50</v>
      </c>
      <c r="H4760">
        <v>1602283</v>
      </c>
      <c r="I4760">
        <v>403609</v>
      </c>
      <c r="J4760">
        <v>7724</v>
      </c>
      <c r="K4760">
        <v>20596</v>
      </c>
      <c r="L4760">
        <f>bbdd_Social_Media_Trends[[#This Row],[Likes]]+bbdd_Social_Media_Trends[[#This Row],[Shares]]+bbdd_Social_Media_Trends[[#This Row],[Comments]]</f>
        <v>431929</v>
      </c>
      <c r="M4760">
        <f>bbdd_Social_Media_Trends[[#This Row],[Interactions]]/bbdd_Social_Media_Trends[[#This Row],[Views]]</f>
        <v>0.26957098090661885</v>
      </c>
      <c r="N4760" s="1" t="s">
        <v>22</v>
      </c>
      <c r="O4760" s="4">
        <f t="shared" si="74"/>
        <v>0</v>
      </c>
    </row>
    <row r="4761" spans="1:15">
      <c r="A4761" s="1" t="s">
        <v>4801</v>
      </c>
      <c r="B4761" s="2">
        <v>45063</v>
      </c>
      <c r="C4761" s="13" t="str">
        <f>TEXT(bbdd_Social_Media_Trends[[#This Row],[Post_Date]],"aaaa-mm")</f>
        <v>2023-05</v>
      </c>
      <c r="D4761" s="1" t="s">
        <v>27</v>
      </c>
      <c r="E4761" s="1" t="s">
        <v>46</v>
      </c>
      <c r="F4761" s="1" t="s">
        <v>36</v>
      </c>
      <c r="G4761" s="1" t="s">
        <v>21</v>
      </c>
      <c r="H4761">
        <v>2050005</v>
      </c>
      <c r="I4761">
        <v>495359</v>
      </c>
      <c r="J4761">
        <v>98876</v>
      </c>
      <c r="K4761">
        <v>31147</v>
      </c>
      <c r="L4761">
        <f>bbdd_Social_Media_Trends[[#This Row],[Likes]]+bbdd_Social_Media_Trends[[#This Row],[Shares]]+bbdd_Social_Media_Trends[[#This Row],[Comments]]</f>
        <v>625382</v>
      </c>
      <c r="M4761">
        <f>bbdd_Social_Media_Trends[[#This Row],[Interactions]]/bbdd_Social_Media_Trends[[#This Row],[Views]]</f>
        <v>0.30506364618622883</v>
      </c>
      <c r="N4761" s="1" t="s">
        <v>16</v>
      </c>
      <c r="O4761" s="4">
        <f t="shared" si="74"/>
        <v>0</v>
      </c>
    </row>
    <row r="4762" spans="1:15">
      <c r="A4762" s="1" t="s">
        <v>4802</v>
      </c>
      <c r="B4762" s="2">
        <v>44880</v>
      </c>
      <c r="C4762" s="13" t="str">
        <f>TEXT(bbdd_Social_Media_Trends[[#This Row],[Post_Date]],"aaaa-mm")</f>
        <v>2022-11</v>
      </c>
      <c r="D4762" s="1" t="s">
        <v>18</v>
      </c>
      <c r="E4762" s="1" t="s">
        <v>57</v>
      </c>
      <c r="F4762" s="1" t="s">
        <v>41</v>
      </c>
      <c r="G4762" s="1" t="s">
        <v>25</v>
      </c>
      <c r="H4762">
        <v>1650036</v>
      </c>
      <c r="I4762">
        <v>304588</v>
      </c>
      <c r="J4762">
        <v>15654</v>
      </c>
      <c r="K4762">
        <v>19851</v>
      </c>
      <c r="L4762">
        <f>bbdd_Social_Media_Trends[[#This Row],[Likes]]+bbdd_Social_Media_Trends[[#This Row],[Shares]]+bbdd_Social_Media_Trends[[#This Row],[Comments]]</f>
        <v>340093</v>
      </c>
      <c r="M4762">
        <f>bbdd_Social_Media_Trends[[#This Row],[Interactions]]/bbdd_Social_Media_Trends[[#This Row],[Views]]</f>
        <v>0.20611247269756539</v>
      </c>
      <c r="N4762" s="1" t="s">
        <v>16</v>
      </c>
      <c r="O4762" s="4">
        <f t="shared" si="74"/>
        <v>0</v>
      </c>
    </row>
    <row r="4763" spans="1:15">
      <c r="A4763" s="1" t="s">
        <v>4803</v>
      </c>
      <c r="B4763" s="2">
        <v>45280</v>
      </c>
      <c r="C4763" s="13" t="str">
        <f>TEXT(bbdd_Social_Media_Trends[[#This Row],[Post_Date]],"aaaa-mm")</f>
        <v>2023-12</v>
      </c>
      <c r="D4763" s="1" t="s">
        <v>27</v>
      </c>
      <c r="E4763" s="1" t="s">
        <v>46</v>
      </c>
      <c r="F4763" s="1" t="s">
        <v>36</v>
      </c>
      <c r="G4763" s="1" t="s">
        <v>37</v>
      </c>
      <c r="H4763">
        <v>2101712</v>
      </c>
      <c r="I4763">
        <v>32761</v>
      </c>
      <c r="J4763">
        <v>87377</v>
      </c>
      <c r="K4763">
        <v>33207</v>
      </c>
      <c r="L4763">
        <f>bbdd_Social_Media_Trends[[#This Row],[Likes]]+bbdd_Social_Media_Trends[[#This Row],[Shares]]+bbdd_Social_Media_Trends[[#This Row],[Comments]]</f>
        <v>153345</v>
      </c>
      <c r="M4763">
        <f>bbdd_Social_Media_Trends[[#This Row],[Interactions]]/bbdd_Social_Media_Trends[[#This Row],[Views]]</f>
        <v>7.2961947212558137E-2</v>
      </c>
      <c r="N4763" s="1" t="s">
        <v>22</v>
      </c>
      <c r="O4763" s="4">
        <f t="shared" si="74"/>
        <v>0</v>
      </c>
    </row>
    <row r="4764" spans="1:15">
      <c r="A4764" s="1" t="s">
        <v>4804</v>
      </c>
      <c r="B4764" s="2">
        <v>44812</v>
      </c>
      <c r="C4764" s="13" t="str">
        <f>TEXT(bbdd_Social_Media_Trends[[#This Row],[Post_Date]],"aaaa-mm")</f>
        <v>2022-09</v>
      </c>
      <c r="D4764" s="1" t="s">
        <v>12</v>
      </c>
      <c r="E4764" s="1" t="s">
        <v>59</v>
      </c>
      <c r="F4764" s="1" t="s">
        <v>47</v>
      </c>
      <c r="G4764" s="1" t="s">
        <v>50</v>
      </c>
      <c r="H4764">
        <v>1519302</v>
      </c>
      <c r="I4764">
        <v>486312</v>
      </c>
      <c r="J4764">
        <v>88398</v>
      </c>
      <c r="K4764">
        <v>108</v>
      </c>
      <c r="L4764">
        <f>bbdd_Social_Media_Trends[[#This Row],[Likes]]+bbdd_Social_Media_Trends[[#This Row],[Shares]]+bbdd_Social_Media_Trends[[#This Row],[Comments]]</f>
        <v>574818</v>
      </c>
      <c r="M4764">
        <f>bbdd_Social_Media_Trends[[#This Row],[Interactions]]/bbdd_Social_Media_Trends[[#This Row],[Views]]</f>
        <v>0.37834347614891572</v>
      </c>
      <c r="N4764" s="1" t="s">
        <v>16</v>
      </c>
      <c r="O4764" s="4">
        <f t="shared" si="74"/>
        <v>0</v>
      </c>
    </row>
    <row r="4765" spans="1:15">
      <c r="A4765" s="1" t="s">
        <v>4805</v>
      </c>
      <c r="B4765" s="2">
        <v>45192</v>
      </c>
      <c r="C4765" s="13" t="str">
        <f>TEXT(bbdd_Social_Media_Trends[[#This Row],[Post_Date]],"aaaa-mm")</f>
        <v>2023-09</v>
      </c>
      <c r="D4765" s="1" t="s">
        <v>12</v>
      </c>
      <c r="E4765" s="1" t="s">
        <v>49</v>
      </c>
      <c r="F4765" s="1" t="s">
        <v>14</v>
      </c>
      <c r="G4765" s="1" t="s">
        <v>60</v>
      </c>
      <c r="H4765">
        <v>2025180</v>
      </c>
      <c r="I4765">
        <v>52573</v>
      </c>
      <c r="J4765">
        <v>77235</v>
      </c>
      <c r="K4765">
        <v>39474</v>
      </c>
      <c r="L4765">
        <f>bbdd_Social_Media_Trends[[#This Row],[Likes]]+bbdd_Social_Media_Trends[[#This Row],[Shares]]+bbdd_Social_Media_Trends[[#This Row],[Comments]]</f>
        <v>169282</v>
      </c>
      <c r="M4765">
        <f>bbdd_Social_Media_Trends[[#This Row],[Interactions]]/bbdd_Social_Media_Trends[[#This Row],[Views]]</f>
        <v>8.3588619283224211E-2</v>
      </c>
      <c r="N4765" s="1" t="s">
        <v>16</v>
      </c>
      <c r="O4765" s="4">
        <f t="shared" si="74"/>
        <v>0</v>
      </c>
    </row>
    <row r="4766" spans="1:15">
      <c r="A4766" s="1" t="s">
        <v>4806</v>
      </c>
      <c r="B4766" s="2">
        <v>44742</v>
      </c>
      <c r="C4766" s="13" t="str">
        <f>TEXT(bbdd_Social_Media_Trends[[#This Row],[Post_Date]],"aaaa-mm")</f>
        <v>2022-06</v>
      </c>
      <c r="D4766" s="1" t="s">
        <v>12</v>
      </c>
      <c r="E4766" s="1" t="s">
        <v>52</v>
      </c>
      <c r="F4766" s="1" t="s">
        <v>20</v>
      </c>
      <c r="G4766" s="1" t="s">
        <v>21</v>
      </c>
      <c r="H4766">
        <v>4001869</v>
      </c>
      <c r="I4766">
        <v>426578</v>
      </c>
      <c r="J4766">
        <v>74476</v>
      </c>
      <c r="K4766">
        <v>13790</v>
      </c>
      <c r="L4766">
        <f>bbdd_Social_Media_Trends[[#This Row],[Likes]]+bbdd_Social_Media_Trends[[#This Row],[Shares]]+bbdd_Social_Media_Trends[[#This Row],[Comments]]</f>
        <v>514844</v>
      </c>
      <c r="M4766">
        <f>bbdd_Social_Media_Trends[[#This Row],[Interactions]]/bbdd_Social_Media_Trends[[#This Row],[Views]]</f>
        <v>0.12865088787264151</v>
      </c>
      <c r="N4766" s="1" t="s">
        <v>22</v>
      </c>
      <c r="O4766" s="4">
        <f t="shared" si="74"/>
        <v>0</v>
      </c>
    </row>
    <row r="4767" spans="1:15">
      <c r="A4767" s="1" t="s">
        <v>4807</v>
      </c>
      <c r="B4767" s="2">
        <v>44984</v>
      </c>
      <c r="C4767" s="13" t="str">
        <f>TEXT(bbdd_Social_Media_Trends[[#This Row],[Post_Date]],"aaaa-mm")</f>
        <v>2023-02</v>
      </c>
      <c r="D4767" s="1" t="s">
        <v>27</v>
      </c>
      <c r="E4767" s="1" t="s">
        <v>49</v>
      </c>
      <c r="F4767" s="1" t="s">
        <v>32</v>
      </c>
      <c r="G4767" s="1" t="s">
        <v>21</v>
      </c>
      <c r="H4767">
        <v>2237936</v>
      </c>
      <c r="I4767">
        <v>126499</v>
      </c>
      <c r="J4767">
        <v>7462</v>
      </c>
      <c r="K4767">
        <v>31727</v>
      </c>
      <c r="L4767">
        <f>bbdd_Social_Media_Trends[[#This Row],[Likes]]+bbdd_Social_Media_Trends[[#This Row],[Shares]]+bbdd_Social_Media_Trends[[#This Row],[Comments]]</f>
        <v>165688</v>
      </c>
      <c r="M4767">
        <f>bbdd_Social_Media_Trends[[#This Row],[Interactions]]/bbdd_Social_Media_Trends[[#This Row],[Views]]</f>
        <v>7.4036076098690937E-2</v>
      </c>
      <c r="N4767" s="1" t="s">
        <v>22</v>
      </c>
      <c r="O4767" s="4">
        <f t="shared" si="74"/>
        <v>0</v>
      </c>
    </row>
    <row r="4768" spans="1:15">
      <c r="A4768" s="1" t="s">
        <v>4808</v>
      </c>
      <c r="B4768" s="2">
        <v>45218</v>
      </c>
      <c r="C4768" s="13" t="str">
        <f>TEXT(bbdd_Social_Media_Trends[[#This Row],[Post_Date]],"aaaa-mm")</f>
        <v>2023-10</v>
      </c>
      <c r="D4768" s="1" t="s">
        <v>18</v>
      </c>
      <c r="E4768" s="1" t="s">
        <v>52</v>
      </c>
      <c r="F4768" s="1" t="s">
        <v>14</v>
      </c>
      <c r="G4768" s="1" t="s">
        <v>25</v>
      </c>
      <c r="H4768">
        <v>4087039</v>
      </c>
      <c r="I4768">
        <v>483900</v>
      </c>
      <c r="J4768">
        <v>15030</v>
      </c>
      <c r="K4768">
        <v>24612</v>
      </c>
      <c r="L4768">
        <f>bbdd_Social_Media_Trends[[#This Row],[Likes]]+bbdd_Social_Media_Trends[[#This Row],[Shares]]+bbdd_Social_Media_Trends[[#This Row],[Comments]]</f>
        <v>523542</v>
      </c>
      <c r="M4768">
        <f>bbdd_Social_Media_Trends[[#This Row],[Interactions]]/bbdd_Social_Media_Trends[[#This Row],[Views]]</f>
        <v>0.12809811699863888</v>
      </c>
      <c r="N4768" s="1" t="s">
        <v>29</v>
      </c>
      <c r="O4768" s="4">
        <f t="shared" si="74"/>
        <v>0</v>
      </c>
    </row>
    <row r="4769" spans="1:15">
      <c r="A4769" s="1" t="s">
        <v>4809</v>
      </c>
      <c r="B4769" s="2">
        <v>45201</v>
      </c>
      <c r="C4769" s="13" t="str">
        <f>TEXT(bbdd_Social_Media_Trends[[#This Row],[Post_Date]],"aaaa-mm")</f>
        <v>2023-10</v>
      </c>
      <c r="D4769" s="1" t="s">
        <v>27</v>
      </c>
      <c r="E4769" s="1" t="s">
        <v>31</v>
      </c>
      <c r="F4769" s="1" t="s">
        <v>14</v>
      </c>
      <c r="G4769" s="1" t="s">
        <v>28</v>
      </c>
      <c r="H4769">
        <v>2618299</v>
      </c>
      <c r="I4769">
        <v>174129</v>
      </c>
      <c r="J4769">
        <v>18094</v>
      </c>
      <c r="K4769">
        <v>29585</v>
      </c>
      <c r="L4769">
        <f>bbdd_Social_Media_Trends[[#This Row],[Likes]]+bbdd_Social_Media_Trends[[#This Row],[Shares]]+bbdd_Social_Media_Trends[[#This Row],[Comments]]</f>
        <v>221808</v>
      </c>
      <c r="M4769">
        <f>bbdd_Social_Media_Trends[[#This Row],[Interactions]]/bbdd_Social_Media_Trends[[#This Row],[Views]]</f>
        <v>8.471454176929373E-2</v>
      </c>
      <c r="N4769" s="1" t="s">
        <v>16</v>
      </c>
      <c r="O4769" s="4">
        <f t="shared" si="74"/>
        <v>0</v>
      </c>
    </row>
    <row r="4770" spans="1:15">
      <c r="A4770" s="1" t="s">
        <v>4810</v>
      </c>
      <c r="B4770" s="2">
        <v>45136</v>
      </c>
      <c r="C4770" s="13" t="str">
        <f>TEXT(bbdd_Social_Media_Trends[[#This Row],[Post_Date]],"aaaa-mm")</f>
        <v>2023-07</v>
      </c>
      <c r="D4770" s="1" t="s">
        <v>18</v>
      </c>
      <c r="E4770" s="1" t="s">
        <v>46</v>
      </c>
      <c r="F4770" s="1" t="s">
        <v>32</v>
      </c>
      <c r="G4770" s="1" t="s">
        <v>21</v>
      </c>
      <c r="H4770">
        <v>1027847</v>
      </c>
      <c r="I4770">
        <v>362060</v>
      </c>
      <c r="J4770">
        <v>47435</v>
      </c>
      <c r="K4770">
        <v>37002</v>
      </c>
      <c r="L4770">
        <f>bbdd_Social_Media_Trends[[#This Row],[Likes]]+bbdd_Social_Media_Trends[[#This Row],[Shares]]+bbdd_Social_Media_Trends[[#This Row],[Comments]]</f>
        <v>446497</v>
      </c>
      <c r="M4770">
        <f>bbdd_Social_Media_Trends[[#This Row],[Interactions]]/bbdd_Social_Media_Trends[[#This Row],[Views]]</f>
        <v>0.43440025606923988</v>
      </c>
      <c r="N4770" s="1" t="s">
        <v>29</v>
      </c>
      <c r="O4770" s="4">
        <f t="shared" si="74"/>
        <v>0</v>
      </c>
    </row>
    <row r="4771" spans="1:15">
      <c r="A4771" s="1" t="s">
        <v>4811</v>
      </c>
      <c r="B4771" s="2">
        <v>44706</v>
      </c>
      <c r="C4771" s="13" t="str">
        <f>TEXT(bbdd_Social_Media_Trends[[#This Row],[Post_Date]],"aaaa-mm")</f>
        <v>2022-05</v>
      </c>
      <c r="D4771" s="1" t="s">
        <v>18</v>
      </c>
      <c r="E4771" s="1" t="s">
        <v>31</v>
      </c>
      <c r="F4771" s="1" t="s">
        <v>36</v>
      </c>
      <c r="G4771" s="1" t="s">
        <v>44</v>
      </c>
      <c r="H4771">
        <v>1334589</v>
      </c>
      <c r="I4771">
        <v>266552</v>
      </c>
      <c r="J4771">
        <v>48272</v>
      </c>
      <c r="K4771">
        <v>11189</v>
      </c>
      <c r="L4771">
        <f>bbdd_Social_Media_Trends[[#This Row],[Likes]]+bbdd_Social_Media_Trends[[#This Row],[Shares]]+bbdd_Social_Media_Trends[[#This Row],[Comments]]</f>
        <v>326013</v>
      </c>
      <c r="M4771">
        <f>bbdd_Social_Media_Trends[[#This Row],[Interactions]]/bbdd_Social_Media_Trends[[#This Row],[Views]]</f>
        <v>0.24427969959290838</v>
      </c>
      <c r="N4771" s="1" t="s">
        <v>22</v>
      </c>
      <c r="O4771" s="4">
        <f t="shared" si="74"/>
        <v>0</v>
      </c>
    </row>
    <row r="4772" spans="1:15">
      <c r="A4772" s="1" t="s">
        <v>4812</v>
      </c>
      <c r="B4772" s="2">
        <v>45152</v>
      </c>
      <c r="C4772" s="13" t="str">
        <f>TEXT(bbdd_Social_Media_Trends[[#This Row],[Post_Date]],"aaaa-mm")</f>
        <v>2023-08</v>
      </c>
      <c r="D4772" s="1" t="s">
        <v>27</v>
      </c>
      <c r="E4772" s="1" t="s">
        <v>13</v>
      </c>
      <c r="F4772" s="1" t="s">
        <v>41</v>
      </c>
      <c r="G4772" s="1" t="s">
        <v>50</v>
      </c>
      <c r="H4772">
        <v>3359899</v>
      </c>
      <c r="I4772">
        <v>492874</v>
      </c>
      <c r="J4772">
        <v>1269</v>
      </c>
      <c r="K4772">
        <v>8977</v>
      </c>
      <c r="L4772">
        <f>bbdd_Social_Media_Trends[[#This Row],[Likes]]+bbdd_Social_Media_Trends[[#This Row],[Shares]]+bbdd_Social_Media_Trends[[#This Row],[Comments]]</f>
        <v>503120</v>
      </c>
      <c r="M4772">
        <f>bbdd_Social_Media_Trends[[#This Row],[Interactions]]/bbdd_Social_Media_Trends[[#This Row],[Views]]</f>
        <v>0.1497425964292379</v>
      </c>
      <c r="N4772" s="1" t="s">
        <v>22</v>
      </c>
      <c r="O4772" s="4">
        <f t="shared" si="74"/>
        <v>0</v>
      </c>
    </row>
    <row r="4773" spans="1:15">
      <c r="A4773" s="1" t="s">
        <v>4813</v>
      </c>
      <c r="B4773" s="2">
        <v>44913</v>
      </c>
      <c r="C4773" s="13" t="str">
        <f>TEXT(bbdd_Social_Media_Trends[[#This Row],[Post_Date]],"aaaa-mm")</f>
        <v>2022-12</v>
      </c>
      <c r="D4773" s="1" t="s">
        <v>18</v>
      </c>
      <c r="E4773" s="1" t="s">
        <v>49</v>
      </c>
      <c r="F4773" s="1" t="s">
        <v>47</v>
      </c>
      <c r="G4773" s="1" t="s">
        <v>28</v>
      </c>
      <c r="H4773">
        <v>17410</v>
      </c>
      <c r="I4773">
        <v>440302</v>
      </c>
      <c r="J4773">
        <v>87598</v>
      </c>
      <c r="K4773">
        <v>7090</v>
      </c>
      <c r="L4773">
        <f>bbdd_Social_Media_Trends[[#This Row],[Likes]]+bbdd_Social_Media_Trends[[#This Row],[Shares]]+bbdd_Social_Media_Trends[[#This Row],[Comments]]</f>
        <v>534990</v>
      </c>
      <c r="M4773">
        <f>bbdd_Social_Media_Trends[[#This Row],[Interactions]]/bbdd_Social_Media_Trends[[#This Row],[Views]]</f>
        <v>30.728891441700171</v>
      </c>
      <c r="N4773" s="1" t="s">
        <v>29</v>
      </c>
      <c r="O4773" s="4">
        <f t="shared" si="74"/>
        <v>0</v>
      </c>
    </row>
    <row r="4774" spans="1:15">
      <c r="A4774" s="1" t="s">
        <v>4814</v>
      </c>
      <c r="B4774" s="2">
        <v>44641</v>
      </c>
      <c r="C4774" s="13" t="str">
        <f>TEXT(bbdd_Social_Media_Trends[[#This Row],[Post_Date]],"aaaa-mm")</f>
        <v>2022-03</v>
      </c>
      <c r="D4774" s="1" t="s">
        <v>12</v>
      </c>
      <c r="E4774" s="1" t="s">
        <v>49</v>
      </c>
      <c r="F4774" s="1" t="s">
        <v>20</v>
      </c>
      <c r="G4774" s="1" t="s">
        <v>37</v>
      </c>
      <c r="H4774">
        <v>2141862</v>
      </c>
      <c r="I4774">
        <v>328046</v>
      </c>
      <c r="J4774">
        <v>8689</v>
      </c>
      <c r="K4774">
        <v>37898</v>
      </c>
      <c r="L4774">
        <f>bbdd_Social_Media_Trends[[#This Row],[Likes]]+bbdd_Social_Media_Trends[[#This Row],[Shares]]+bbdd_Social_Media_Trends[[#This Row],[Comments]]</f>
        <v>374633</v>
      </c>
      <c r="M4774">
        <f>bbdd_Social_Media_Trends[[#This Row],[Interactions]]/bbdd_Social_Media_Trends[[#This Row],[Views]]</f>
        <v>0.17490996151946298</v>
      </c>
      <c r="N4774" s="1" t="s">
        <v>22</v>
      </c>
      <c r="O4774" s="4">
        <f t="shared" si="74"/>
        <v>0</v>
      </c>
    </row>
    <row r="4775" spans="1:15">
      <c r="A4775" s="1" t="s">
        <v>4815</v>
      </c>
      <c r="B4775" s="2">
        <v>45233</v>
      </c>
      <c r="C4775" s="13" t="str">
        <f>TEXT(bbdd_Social_Media_Trends[[#This Row],[Post_Date]],"aaaa-mm")</f>
        <v>2023-11</v>
      </c>
      <c r="D4775" s="1" t="s">
        <v>24</v>
      </c>
      <c r="E4775" s="1" t="s">
        <v>52</v>
      </c>
      <c r="F4775" s="1" t="s">
        <v>14</v>
      </c>
      <c r="G4775" s="1" t="s">
        <v>50</v>
      </c>
      <c r="H4775">
        <v>4019882</v>
      </c>
      <c r="I4775">
        <v>131670</v>
      </c>
      <c r="J4775">
        <v>67263</v>
      </c>
      <c r="K4775">
        <v>648</v>
      </c>
      <c r="L4775">
        <f>bbdd_Social_Media_Trends[[#This Row],[Likes]]+bbdd_Social_Media_Trends[[#This Row],[Shares]]+bbdd_Social_Media_Trends[[#This Row],[Comments]]</f>
        <v>199581</v>
      </c>
      <c r="M4775">
        <f>bbdd_Social_Media_Trends[[#This Row],[Interactions]]/bbdd_Social_Media_Trends[[#This Row],[Views]]</f>
        <v>4.9648472268588976E-2</v>
      </c>
      <c r="N4775" s="1" t="s">
        <v>29</v>
      </c>
      <c r="O4775" s="4">
        <f t="shared" si="74"/>
        <v>0</v>
      </c>
    </row>
    <row r="4776" spans="1:15">
      <c r="A4776" s="1" t="s">
        <v>4816</v>
      </c>
      <c r="B4776" s="2">
        <v>45145</v>
      </c>
      <c r="C4776" s="13" t="str">
        <f>TEXT(bbdd_Social_Media_Trends[[#This Row],[Post_Date]],"aaaa-mm")</f>
        <v>2023-08</v>
      </c>
      <c r="D4776" s="1" t="s">
        <v>24</v>
      </c>
      <c r="E4776" s="1" t="s">
        <v>39</v>
      </c>
      <c r="F4776" s="1" t="s">
        <v>32</v>
      </c>
      <c r="G4776" s="1" t="s">
        <v>37</v>
      </c>
      <c r="H4776">
        <v>2968787</v>
      </c>
      <c r="I4776">
        <v>334782</v>
      </c>
      <c r="J4776">
        <v>75537</v>
      </c>
      <c r="K4776">
        <v>29581</v>
      </c>
      <c r="L4776">
        <f>bbdd_Social_Media_Trends[[#This Row],[Likes]]+bbdd_Social_Media_Trends[[#This Row],[Shares]]+bbdd_Social_Media_Trends[[#This Row],[Comments]]</f>
        <v>439900</v>
      </c>
      <c r="M4776">
        <f>bbdd_Social_Media_Trends[[#This Row],[Interactions]]/bbdd_Social_Media_Trends[[#This Row],[Views]]</f>
        <v>0.14817499537689974</v>
      </c>
      <c r="N4776" s="1" t="s">
        <v>22</v>
      </c>
      <c r="O4776" s="4">
        <f t="shared" si="74"/>
        <v>0</v>
      </c>
    </row>
    <row r="4777" spans="1:15">
      <c r="A4777" s="1" t="s">
        <v>4817</v>
      </c>
      <c r="B4777" s="2">
        <v>44740</v>
      </c>
      <c r="C4777" s="13" t="str">
        <f>TEXT(bbdd_Social_Media_Trends[[#This Row],[Post_Date]],"aaaa-mm")</f>
        <v>2022-06</v>
      </c>
      <c r="D4777" s="1" t="s">
        <v>12</v>
      </c>
      <c r="E4777" s="1" t="s">
        <v>19</v>
      </c>
      <c r="F4777" s="1" t="s">
        <v>32</v>
      </c>
      <c r="G4777" s="1" t="s">
        <v>44</v>
      </c>
      <c r="H4777">
        <v>1461068</v>
      </c>
      <c r="I4777">
        <v>234320</v>
      </c>
      <c r="J4777">
        <v>76468</v>
      </c>
      <c r="K4777">
        <v>12204</v>
      </c>
      <c r="L4777">
        <f>bbdd_Social_Media_Trends[[#This Row],[Likes]]+bbdd_Social_Media_Trends[[#This Row],[Shares]]+bbdd_Social_Media_Trends[[#This Row],[Comments]]</f>
        <v>322992</v>
      </c>
      <c r="M4777">
        <f>bbdd_Social_Media_Trends[[#This Row],[Interactions]]/bbdd_Social_Media_Trends[[#This Row],[Views]]</f>
        <v>0.22106568619667258</v>
      </c>
      <c r="N4777" s="1" t="s">
        <v>16</v>
      </c>
      <c r="O4777" s="4">
        <f t="shared" si="74"/>
        <v>0</v>
      </c>
    </row>
    <row r="4778" spans="1:15">
      <c r="A4778" s="1" t="s">
        <v>4818</v>
      </c>
      <c r="B4778" s="2">
        <v>44904</v>
      </c>
      <c r="C4778" s="13" t="str">
        <f>TEXT(bbdd_Social_Media_Trends[[#This Row],[Post_Date]],"aaaa-mm")</f>
        <v>2022-12</v>
      </c>
      <c r="D4778" s="1" t="s">
        <v>27</v>
      </c>
      <c r="E4778" s="1" t="s">
        <v>39</v>
      </c>
      <c r="F4778" s="1" t="s">
        <v>14</v>
      </c>
      <c r="G4778" s="1" t="s">
        <v>50</v>
      </c>
      <c r="H4778">
        <v>619225</v>
      </c>
      <c r="I4778">
        <v>412705</v>
      </c>
      <c r="J4778">
        <v>58028</v>
      </c>
      <c r="K4778">
        <v>15962</v>
      </c>
      <c r="L4778">
        <f>bbdd_Social_Media_Trends[[#This Row],[Likes]]+bbdd_Social_Media_Trends[[#This Row],[Shares]]+bbdd_Social_Media_Trends[[#This Row],[Comments]]</f>
        <v>486695</v>
      </c>
      <c r="M4778">
        <f>bbdd_Social_Media_Trends[[#This Row],[Interactions]]/bbdd_Social_Media_Trends[[#This Row],[Views]]</f>
        <v>0.78597440348823122</v>
      </c>
      <c r="N4778" s="1" t="s">
        <v>22</v>
      </c>
      <c r="O4778" s="4">
        <f t="shared" si="74"/>
        <v>0</v>
      </c>
    </row>
    <row r="4779" spans="1:15">
      <c r="A4779" s="1" t="s">
        <v>4819</v>
      </c>
      <c r="B4779" s="2">
        <v>45199</v>
      </c>
      <c r="C4779" s="13" t="str">
        <f>TEXT(bbdd_Social_Media_Trends[[#This Row],[Post_Date]],"aaaa-mm")</f>
        <v>2023-09</v>
      </c>
      <c r="D4779" s="1" t="s">
        <v>12</v>
      </c>
      <c r="E4779" s="1" t="s">
        <v>39</v>
      </c>
      <c r="F4779" s="1" t="s">
        <v>36</v>
      </c>
      <c r="G4779" s="1" t="s">
        <v>50</v>
      </c>
      <c r="H4779">
        <v>1278728</v>
      </c>
      <c r="I4779">
        <v>429074</v>
      </c>
      <c r="J4779">
        <v>13570</v>
      </c>
      <c r="K4779">
        <v>2674</v>
      </c>
      <c r="L4779">
        <f>bbdd_Social_Media_Trends[[#This Row],[Likes]]+bbdd_Social_Media_Trends[[#This Row],[Shares]]+bbdd_Social_Media_Trends[[#This Row],[Comments]]</f>
        <v>445318</v>
      </c>
      <c r="M4779">
        <f>bbdd_Social_Media_Trends[[#This Row],[Interactions]]/bbdd_Social_Media_Trends[[#This Row],[Views]]</f>
        <v>0.34825076169443386</v>
      </c>
      <c r="N4779" s="1" t="s">
        <v>29</v>
      </c>
      <c r="O4779" s="4">
        <f t="shared" si="74"/>
        <v>0</v>
      </c>
    </row>
    <row r="4780" spans="1:15">
      <c r="A4780" s="1" t="s">
        <v>4820</v>
      </c>
      <c r="B4780" s="2">
        <v>44828</v>
      </c>
      <c r="C4780" s="13" t="str">
        <f>TEXT(bbdd_Social_Media_Trends[[#This Row],[Post_Date]],"aaaa-mm")</f>
        <v>2022-09</v>
      </c>
      <c r="D4780" s="1" t="s">
        <v>24</v>
      </c>
      <c r="E4780" s="1" t="s">
        <v>13</v>
      </c>
      <c r="F4780" s="1" t="s">
        <v>41</v>
      </c>
      <c r="G4780" s="1" t="s">
        <v>44</v>
      </c>
      <c r="H4780">
        <v>609969</v>
      </c>
      <c r="I4780">
        <v>103448</v>
      </c>
      <c r="J4780">
        <v>60694</v>
      </c>
      <c r="K4780">
        <v>21763</v>
      </c>
      <c r="L4780">
        <f>bbdd_Social_Media_Trends[[#This Row],[Likes]]+bbdd_Social_Media_Trends[[#This Row],[Shares]]+bbdd_Social_Media_Trends[[#This Row],[Comments]]</f>
        <v>185905</v>
      </c>
      <c r="M4780">
        <f>bbdd_Social_Media_Trends[[#This Row],[Interactions]]/bbdd_Social_Media_Trends[[#This Row],[Views]]</f>
        <v>0.30477778378901221</v>
      </c>
      <c r="N4780" s="1" t="s">
        <v>16</v>
      </c>
      <c r="O4780" s="4">
        <f t="shared" si="74"/>
        <v>0</v>
      </c>
    </row>
    <row r="4781" spans="1:15">
      <c r="A4781" s="1" t="s">
        <v>4821</v>
      </c>
      <c r="B4781" s="2">
        <v>45223</v>
      </c>
      <c r="C4781" s="13" t="str">
        <f>TEXT(bbdd_Social_Media_Trends[[#This Row],[Post_Date]],"aaaa-mm")</f>
        <v>2023-10</v>
      </c>
      <c r="D4781" s="1" t="s">
        <v>18</v>
      </c>
      <c r="E4781" s="1" t="s">
        <v>52</v>
      </c>
      <c r="F4781" s="1" t="s">
        <v>36</v>
      </c>
      <c r="G4781" s="1" t="s">
        <v>15</v>
      </c>
      <c r="H4781">
        <v>1085330</v>
      </c>
      <c r="I4781">
        <v>403285</v>
      </c>
      <c r="J4781">
        <v>93043</v>
      </c>
      <c r="K4781">
        <v>35529</v>
      </c>
      <c r="L4781">
        <f>bbdd_Social_Media_Trends[[#This Row],[Likes]]+bbdd_Social_Media_Trends[[#This Row],[Shares]]+bbdd_Social_Media_Trends[[#This Row],[Comments]]</f>
        <v>531857</v>
      </c>
      <c r="M4781">
        <f>bbdd_Social_Media_Trends[[#This Row],[Interactions]]/bbdd_Social_Media_Trends[[#This Row],[Views]]</f>
        <v>0.49004173845742771</v>
      </c>
      <c r="N4781" s="1" t="s">
        <v>29</v>
      </c>
      <c r="O4781" s="4">
        <f t="shared" si="74"/>
        <v>0</v>
      </c>
    </row>
    <row r="4782" spans="1:15">
      <c r="A4782" s="1" t="s">
        <v>4822</v>
      </c>
      <c r="B4782" s="2">
        <v>45087</v>
      </c>
      <c r="C4782" s="13" t="str">
        <f>TEXT(bbdd_Social_Media_Trends[[#This Row],[Post_Date]],"aaaa-mm")</f>
        <v>2023-06</v>
      </c>
      <c r="D4782" s="1" t="s">
        <v>27</v>
      </c>
      <c r="E4782" s="1" t="s">
        <v>57</v>
      </c>
      <c r="F4782" s="1" t="s">
        <v>47</v>
      </c>
      <c r="G4782" s="1" t="s">
        <v>50</v>
      </c>
      <c r="H4782">
        <v>229246</v>
      </c>
      <c r="I4782">
        <v>246638</v>
      </c>
      <c r="J4782">
        <v>94927</v>
      </c>
      <c r="K4782">
        <v>39172</v>
      </c>
      <c r="L4782">
        <f>bbdd_Social_Media_Trends[[#This Row],[Likes]]+bbdd_Social_Media_Trends[[#This Row],[Shares]]+bbdd_Social_Media_Trends[[#This Row],[Comments]]</f>
        <v>380737</v>
      </c>
      <c r="M4782">
        <f>bbdd_Social_Media_Trends[[#This Row],[Interactions]]/bbdd_Social_Media_Trends[[#This Row],[Views]]</f>
        <v>1.6608228715004842</v>
      </c>
      <c r="N4782" s="1" t="s">
        <v>16</v>
      </c>
      <c r="O4782" s="4">
        <f t="shared" si="74"/>
        <v>0</v>
      </c>
    </row>
    <row r="4783" spans="1:15">
      <c r="A4783" s="1" t="s">
        <v>4823</v>
      </c>
      <c r="B4783" s="2">
        <v>44722</v>
      </c>
      <c r="C4783" s="13" t="str">
        <f>TEXT(bbdd_Social_Media_Trends[[#This Row],[Post_Date]],"aaaa-mm")</f>
        <v>2022-06</v>
      </c>
      <c r="D4783" s="1" t="s">
        <v>18</v>
      </c>
      <c r="E4783" s="1" t="s">
        <v>39</v>
      </c>
      <c r="F4783" s="1" t="s">
        <v>41</v>
      </c>
      <c r="G4783" s="1" t="s">
        <v>25</v>
      </c>
      <c r="H4783">
        <v>2931391</v>
      </c>
      <c r="I4783">
        <v>338512</v>
      </c>
      <c r="J4783">
        <v>25132</v>
      </c>
      <c r="K4783">
        <v>35276</v>
      </c>
      <c r="L4783">
        <f>bbdd_Social_Media_Trends[[#This Row],[Likes]]+bbdd_Social_Media_Trends[[#This Row],[Shares]]+bbdd_Social_Media_Trends[[#This Row],[Comments]]</f>
        <v>398920</v>
      </c>
      <c r="M4783">
        <f>bbdd_Social_Media_Trends[[#This Row],[Interactions]]/bbdd_Social_Media_Trends[[#This Row],[Views]]</f>
        <v>0.13608556483935441</v>
      </c>
      <c r="N4783" s="1" t="s">
        <v>16</v>
      </c>
      <c r="O4783" s="4">
        <f t="shared" si="74"/>
        <v>0</v>
      </c>
    </row>
    <row r="4784" spans="1:15">
      <c r="A4784" s="1" t="s">
        <v>4824</v>
      </c>
      <c r="B4784" s="2">
        <v>45164</v>
      </c>
      <c r="C4784" s="13" t="str">
        <f>TEXT(bbdd_Social_Media_Trends[[#This Row],[Post_Date]],"aaaa-mm")</f>
        <v>2023-08</v>
      </c>
      <c r="D4784" s="1" t="s">
        <v>24</v>
      </c>
      <c r="E4784" s="1" t="s">
        <v>49</v>
      </c>
      <c r="F4784" s="1" t="s">
        <v>20</v>
      </c>
      <c r="G4784" s="1" t="s">
        <v>28</v>
      </c>
      <c r="H4784">
        <v>224021</v>
      </c>
      <c r="I4784">
        <v>140189</v>
      </c>
      <c r="J4784">
        <v>90689</v>
      </c>
      <c r="K4784">
        <v>37245</v>
      </c>
      <c r="L4784">
        <f>bbdd_Social_Media_Trends[[#This Row],[Likes]]+bbdd_Social_Media_Trends[[#This Row],[Shares]]+bbdd_Social_Media_Trends[[#This Row],[Comments]]</f>
        <v>268123</v>
      </c>
      <c r="M4784">
        <f>bbdd_Social_Media_Trends[[#This Row],[Interactions]]/bbdd_Social_Media_Trends[[#This Row],[Views]]</f>
        <v>1.196865472433388</v>
      </c>
      <c r="N4784" s="1" t="s">
        <v>22</v>
      </c>
      <c r="O4784" s="4">
        <f t="shared" si="74"/>
        <v>0</v>
      </c>
    </row>
    <row r="4785" spans="1:15">
      <c r="A4785" s="1" t="s">
        <v>4825</v>
      </c>
      <c r="B4785" s="2">
        <v>45221</v>
      </c>
      <c r="C4785" s="13" t="str">
        <f>TEXT(bbdd_Social_Media_Trends[[#This Row],[Post_Date]],"aaaa-mm")</f>
        <v>2023-10</v>
      </c>
      <c r="D4785" s="1" t="s">
        <v>27</v>
      </c>
      <c r="E4785" s="1" t="s">
        <v>39</v>
      </c>
      <c r="F4785" s="1" t="s">
        <v>32</v>
      </c>
      <c r="G4785" s="1" t="s">
        <v>60</v>
      </c>
      <c r="H4785">
        <v>2253299</v>
      </c>
      <c r="I4785">
        <v>494478</v>
      </c>
      <c r="J4785">
        <v>11190</v>
      </c>
      <c r="K4785">
        <v>12355</v>
      </c>
      <c r="L4785">
        <f>bbdd_Social_Media_Trends[[#This Row],[Likes]]+bbdd_Social_Media_Trends[[#This Row],[Shares]]+bbdd_Social_Media_Trends[[#This Row],[Comments]]</f>
        <v>518023</v>
      </c>
      <c r="M4785">
        <f>bbdd_Social_Media_Trends[[#This Row],[Interactions]]/bbdd_Social_Media_Trends[[#This Row],[Views]]</f>
        <v>0.22989536674893124</v>
      </c>
      <c r="N4785" s="1" t="s">
        <v>29</v>
      </c>
      <c r="O4785" s="4">
        <f t="shared" si="74"/>
        <v>0</v>
      </c>
    </row>
    <row r="4786" spans="1:15">
      <c r="A4786" s="1" t="s">
        <v>4826</v>
      </c>
      <c r="B4786" s="2">
        <v>44662</v>
      </c>
      <c r="C4786" s="13" t="str">
        <f>TEXT(bbdd_Social_Media_Trends[[#This Row],[Post_Date]],"aaaa-mm")</f>
        <v>2022-04</v>
      </c>
      <c r="D4786" s="1" t="s">
        <v>27</v>
      </c>
      <c r="E4786" s="1" t="s">
        <v>35</v>
      </c>
      <c r="F4786" s="1" t="s">
        <v>47</v>
      </c>
      <c r="G4786" s="1" t="s">
        <v>28</v>
      </c>
      <c r="H4786">
        <v>4629977</v>
      </c>
      <c r="I4786">
        <v>160940</v>
      </c>
      <c r="J4786">
        <v>2872</v>
      </c>
      <c r="K4786">
        <v>31118</v>
      </c>
      <c r="L4786">
        <f>bbdd_Social_Media_Trends[[#This Row],[Likes]]+bbdd_Social_Media_Trends[[#This Row],[Shares]]+bbdd_Social_Media_Trends[[#This Row],[Comments]]</f>
        <v>194930</v>
      </c>
      <c r="M4786">
        <f>bbdd_Social_Media_Trends[[#This Row],[Interactions]]/bbdd_Social_Media_Trends[[#This Row],[Views]]</f>
        <v>4.2101721023668152E-2</v>
      </c>
      <c r="N4786" s="1" t="s">
        <v>22</v>
      </c>
      <c r="O4786" s="4">
        <f t="shared" si="74"/>
        <v>0</v>
      </c>
    </row>
    <row r="4787" spans="1:15">
      <c r="A4787" s="1" t="s">
        <v>4827</v>
      </c>
      <c r="B4787" s="2">
        <v>45236</v>
      </c>
      <c r="C4787" s="13" t="str">
        <f>TEXT(bbdd_Social_Media_Trends[[#This Row],[Post_Date]],"aaaa-mm")</f>
        <v>2023-11</v>
      </c>
      <c r="D4787" s="1" t="s">
        <v>24</v>
      </c>
      <c r="E4787" s="1" t="s">
        <v>46</v>
      </c>
      <c r="F4787" s="1" t="s">
        <v>41</v>
      </c>
      <c r="G4787" s="1" t="s">
        <v>21</v>
      </c>
      <c r="H4787">
        <v>318117</v>
      </c>
      <c r="I4787">
        <v>384817</v>
      </c>
      <c r="J4787">
        <v>87062</v>
      </c>
      <c r="K4787">
        <v>42578</v>
      </c>
      <c r="L4787">
        <f>bbdd_Social_Media_Trends[[#This Row],[Likes]]+bbdd_Social_Media_Trends[[#This Row],[Shares]]+bbdd_Social_Media_Trends[[#This Row],[Comments]]</f>
        <v>514457</v>
      </c>
      <c r="M4787">
        <f>bbdd_Social_Media_Trends[[#This Row],[Interactions]]/bbdd_Social_Media_Trends[[#This Row],[Views]]</f>
        <v>1.6171943027250979</v>
      </c>
      <c r="N4787" s="1" t="s">
        <v>16</v>
      </c>
      <c r="O4787" s="4">
        <f t="shared" si="74"/>
        <v>0</v>
      </c>
    </row>
    <row r="4788" spans="1:15">
      <c r="A4788" s="1" t="s">
        <v>4828</v>
      </c>
      <c r="B4788" s="2">
        <v>44800</v>
      </c>
      <c r="C4788" s="13" t="str">
        <f>TEXT(bbdd_Social_Media_Trends[[#This Row],[Post_Date]],"aaaa-mm")</f>
        <v>2022-08</v>
      </c>
      <c r="D4788" s="1" t="s">
        <v>27</v>
      </c>
      <c r="E4788" s="1" t="s">
        <v>46</v>
      </c>
      <c r="F4788" s="1" t="s">
        <v>32</v>
      </c>
      <c r="G4788" s="1" t="s">
        <v>15</v>
      </c>
      <c r="H4788">
        <v>1180106</v>
      </c>
      <c r="I4788">
        <v>43719</v>
      </c>
      <c r="J4788">
        <v>16485</v>
      </c>
      <c r="K4788">
        <v>43917</v>
      </c>
      <c r="L4788">
        <f>bbdd_Social_Media_Trends[[#This Row],[Likes]]+bbdd_Social_Media_Trends[[#This Row],[Shares]]+bbdd_Social_Media_Trends[[#This Row],[Comments]]</f>
        <v>104121</v>
      </c>
      <c r="M4788">
        <f>bbdd_Social_Media_Trends[[#This Row],[Interactions]]/bbdd_Social_Media_Trends[[#This Row],[Views]]</f>
        <v>8.8230209828608616E-2</v>
      </c>
      <c r="N4788" s="1" t="s">
        <v>16</v>
      </c>
      <c r="O4788" s="4">
        <f t="shared" si="74"/>
        <v>0</v>
      </c>
    </row>
    <row r="4789" spans="1:15">
      <c r="A4789" s="1" t="s">
        <v>4829</v>
      </c>
      <c r="B4789" s="2">
        <v>45098</v>
      </c>
      <c r="C4789" s="13" t="str">
        <f>TEXT(bbdd_Social_Media_Trends[[#This Row],[Post_Date]],"aaaa-mm")</f>
        <v>2023-06</v>
      </c>
      <c r="D4789" s="1" t="s">
        <v>12</v>
      </c>
      <c r="E4789" s="1" t="s">
        <v>46</v>
      </c>
      <c r="F4789" s="1" t="s">
        <v>36</v>
      </c>
      <c r="G4789" s="1" t="s">
        <v>37</v>
      </c>
      <c r="H4789">
        <v>2476925</v>
      </c>
      <c r="I4789">
        <v>230450</v>
      </c>
      <c r="J4789">
        <v>55221</v>
      </c>
      <c r="K4789">
        <v>1354</v>
      </c>
      <c r="L4789">
        <f>bbdd_Social_Media_Trends[[#This Row],[Likes]]+bbdd_Social_Media_Trends[[#This Row],[Shares]]+bbdd_Social_Media_Trends[[#This Row],[Comments]]</f>
        <v>287025</v>
      </c>
      <c r="M4789">
        <f>bbdd_Social_Media_Trends[[#This Row],[Interactions]]/bbdd_Social_Media_Trends[[#This Row],[Views]]</f>
        <v>0.11587956841648415</v>
      </c>
      <c r="N4789" s="1" t="s">
        <v>22</v>
      </c>
      <c r="O4789" s="4">
        <f t="shared" si="74"/>
        <v>0</v>
      </c>
    </row>
    <row r="4790" spans="1:15">
      <c r="A4790" s="1" t="s">
        <v>4830</v>
      </c>
      <c r="B4790" s="2">
        <v>44769</v>
      </c>
      <c r="C4790" s="13" t="str">
        <f>TEXT(bbdd_Social_Media_Trends[[#This Row],[Post_Date]],"aaaa-mm")</f>
        <v>2022-07</v>
      </c>
      <c r="D4790" s="1" t="s">
        <v>12</v>
      </c>
      <c r="E4790" s="1" t="s">
        <v>57</v>
      </c>
      <c r="F4790" s="1" t="s">
        <v>41</v>
      </c>
      <c r="G4790" s="1" t="s">
        <v>60</v>
      </c>
      <c r="H4790">
        <v>2847991</v>
      </c>
      <c r="I4790">
        <v>406067</v>
      </c>
      <c r="J4790">
        <v>52565</v>
      </c>
      <c r="K4790">
        <v>33962</v>
      </c>
      <c r="L4790">
        <f>bbdd_Social_Media_Trends[[#This Row],[Likes]]+bbdd_Social_Media_Trends[[#This Row],[Shares]]+bbdd_Social_Media_Trends[[#This Row],[Comments]]</f>
        <v>492594</v>
      </c>
      <c r="M4790">
        <f>bbdd_Social_Media_Trends[[#This Row],[Interactions]]/bbdd_Social_Media_Trends[[#This Row],[Views]]</f>
        <v>0.17296192298360494</v>
      </c>
      <c r="N4790" s="1" t="s">
        <v>29</v>
      </c>
      <c r="O4790" s="4">
        <f t="shared" si="74"/>
        <v>0</v>
      </c>
    </row>
    <row r="4791" spans="1:15">
      <c r="A4791" s="1" t="s">
        <v>4831</v>
      </c>
      <c r="B4791" s="2">
        <v>44657</v>
      </c>
      <c r="C4791" s="13" t="str">
        <f>TEXT(bbdd_Social_Media_Trends[[#This Row],[Post_Date]],"aaaa-mm")</f>
        <v>2022-04</v>
      </c>
      <c r="D4791" s="1" t="s">
        <v>24</v>
      </c>
      <c r="E4791" s="1" t="s">
        <v>19</v>
      </c>
      <c r="F4791" s="1" t="s">
        <v>20</v>
      </c>
      <c r="G4791" s="1" t="s">
        <v>37</v>
      </c>
      <c r="H4791">
        <v>4171736</v>
      </c>
      <c r="I4791">
        <v>248892</v>
      </c>
      <c r="J4791">
        <v>96898</v>
      </c>
      <c r="K4791">
        <v>12674</v>
      </c>
      <c r="L4791">
        <f>bbdd_Social_Media_Trends[[#This Row],[Likes]]+bbdd_Social_Media_Trends[[#This Row],[Shares]]+bbdd_Social_Media_Trends[[#This Row],[Comments]]</f>
        <v>358464</v>
      </c>
      <c r="M4791">
        <f>bbdd_Social_Media_Trends[[#This Row],[Interactions]]/bbdd_Social_Media_Trends[[#This Row],[Views]]</f>
        <v>8.5926817996153163E-2</v>
      </c>
      <c r="N4791" s="1" t="s">
        <v>29</v>
      </c>
      <c r="O4791" s="4">
        <f t="shared" si="74"/>
        <v>0</v>
      </c>
    </row>
    <row r="4792" spans="1:15">
      <c r="A4792" s="1" t="s">
        <v>4832</v>
      </c>
      <c r="B4792" s="2">
        <v>45154</v>
      </c>
      <c r="C4792" s="13" t="str">
        <f>TEXT(bbdd_Social_Media_Trends[[#This Row],[Post_Date]],"aaaa-mm")</f>
        <v>2023-08</v>
      </c>
      <c r="D4792" s="1" t="s">
        <v>12</v>
      </c>
      <c r="E4792" s="1" t="s">
        <v>35</v>
      </c>
      <c r="F4792" s="1" t="s">
        <v>41</v>
      </c>
      <c r="G4792" s="1" t="s">
        <v>50</v>
      </c>
      <c r="H4792">
        <v>2247336</v>
      </c>
      <c r="I4792">
        <v>416253</v>
      </c>
      <c r="J4792">
        <v>29943</v>
      </c>
      <c r="K4792">
        <v>37996</v>
      </c>
      <c r="L4792">
        <f>bbdd_Social_Media_Trends[[#This Row],[Likes]]+bbdd_Social_Media_Trends[[#This Row],[Shares]]+bbdd_Social_Media_Trends[[#This Row],[Comments]]</f>
        <v>484192</v>
      </c>
      <c r="M4792">
        <f>bbdd_Social_Media_Trends[[#This Row],[Interactions]]/bbdd_Social_Media_Trends[[#This Row],[Views]]</f>
        <v>0.21545153906669942</v>
      </c>
      <c r="N4792" s="1" t="s">
        <v>29</v>
      </c>
      <c r="O4792" s="4">
        <f t="shared" si="74"/>
        <v>0</v>
      </c>
    </row>
    <row r="4793" spans="1:15">
      <c r="A4793" s="1" t="s">
        <v>4833</v>
      </c>
      <c r="B4793" s="2">
        <v>44625</v>
      </c>
      <c r="C4793" s="13" t="str">
        <f>TEXT(bbdd_Social_Media_Trends[[#This Row],[Post_Date]],"aaaa-mm")</f>
        <v>2022-03</v>
      </c>
      <c r="D4793" s="1" t="s">
        <v>27</v>
      </c>
      <c r="E4793" s="1" t="s">
        <v>19</v>
      </c>
      <c r="F4793" s="1" t="s">
        <v>14</v>
      </c>
      <c r="G4793" s="1" t="s">
        <v>44</v>
      </c>
      <c r="H4793">
        <v>2970301</v>
      </c>
      <c r="I4793">
        <v>493114</v>
      </c>
      <c r="J4793">
        <v>58206</v>
      </c>
      <c r="K4793">
        <v>25766</v>
      </c>
      <c r="L4793">
        <f>bbdd_Social_Media_Trends[[#This Row],[Likes]]+bbdd_Social_Media_Trends[[#This Row],[Shares]]+bbdd_Social_Media_Trends[[#This Row],[Comments]]</f>
        <v>577086</v>
      </c>
      <c r="M4793">
        <f>bbdd_Social_Media_Trends[[#This Row],[Interactions]]/bbdd_Social_Media_Trends[[#This Row],[Views]]</f>
        <v>0.19428536030523505</v>
      </c>
      <c r="N4793" s="1" t="s">
        <v>29</v>
      </c>
      <c r="O4793" s="4">
        <f t="shared" si="74"/>
        <v>0</v>
      </c>
    </row>
    <row r="4794" spans="1:15">
      <c r="A4794" s="1" t="s">
        <v>4834</v>
      </c>
      <c r="B4794" s="2">
        <v>44714</v>
      </c>
      <c r="C4794" s="13" t="str">
        <f>TEXT(bbdd_Social_Media_Trends[[#This Row],[Post_Date]],"aaaa-mm")</f>
        <v>2022-06</v>
      </c>
      <c r="D4794" s="1" t="s">
        <v>24</v>
      </c>
      <c r="E4794" s="1" t="s">
        <v>39</v>
      </c>
      <c r="F4794" s="1" t="s">
        <v>32</v>
      </c>
      <c r="G4794" s="1" t="s">
        <v>60</v>
      </c>
      <c r="H4794">
        <v>3953080</v>
      </c>
      <c r="I4794">
        <v>17672</v>
      </c>
      <c r="J4794">
        <v>29206</v>
      </c>
      <c r="K4794">
        <v>24535</v>
      </c>
      <c r="L4794">
        <f>bbdd_Social_Media_Trends[[#This Row],[Likes]]+bbdd_Social_Media_Trends[[#This Row],[Shares]]+bbdd_Social_Media_Trends[[#This Row],[Comments]]</f>
        <v>71413</v>
      </c>
      <c r="M4794">
        <f>bbdd_Social_Media_Trends[[#This Row],[Interactions]]/bbdd_Social_Media_Trends[[#This Row],[Views]]</f>
        <v>1.8065154259463506E-2</v>
      </c>
      <c r="N4794" s="1" t="s">
        <v>29</v>
      </c>
      <c r="O4794" s="4">
        <f t="shared" si="74"/>
        <v>0</v>
      </c>
    </row>
    <row r="4795" spans="1:15">
      <c r="A4795" s="1" t="s">
        <v>4835</v>
      </c>
      <c r="B4795" s="2">
        <v>45132</v>
      </c>
      <c r="C4795" s="13" t="str">
        <f>TEXT(bbdd_Social_Media_Trends[[#This Row],[Post_Date]],"aaaa-mm")</f>
        <v>2023-07</v>
      </c>
      <c r="D4795" s="1" t="s">
        <v>18</v>
      </c>
      <c r="E4795" s="1" t="s">
        <v>57</v>
      </c>
      <c r="F4795" s="1" t="s">
        <v>14</v>
      </c>
      <c r="G4795" s="1" t="s">
        <v>25</v>
      </c>
      <c r="H4795">
        <v>1986024</v>
      </c>
      <c r="I4795">
        <v>232499</v>
      </c>
      <c r="J4795">
        <v>19425</v>
      </c>
      <c r="K4795">
        <v>23352</v>
      </c>
      <c r="L4795">
        <f>bbdd_Social_Media_Trends[[#This Row],[Likes]]+bbdd_Social_Media_Trends[[#This Row],[Shares]]+bbdd_Social_Media_Trends[[#This Row],[Comments]]</f>
        <v>275276</v>
      </c>
      <c r="M4795">
        <f>bbdd_Social_Media_Trends[[#This Row],[Interactions]]/bbdd_Social_Media_Trends[[#This Row],[Views]]</f>
        <v>0.13860658280061067</v>
      </c>
      <c r="N4795" s="1" t="s">
        <v>29</v>
      </c>
      <c r="O4795" s="4">
        <f t="shared" si="74"/>
        <v>0</v>
      </c>
    </row>
    <row r="4796" spans="1:15">
      <c r="A4796" s="1" t="s">
        <v>4836</v>
      </c>
      <c r="B4796" s="2">
        <v>44569</v>
      </c>
      <c r="C4796" s="13" t="str">
        <f>TEXT(bbdd_Social_Media_Trends[[#This Row],[Post_Date]],"aaaa-mm")</f>
        <v>2022-01</v>
      </c>
      <c r="D4796" s="1" t="s">
        <v>27</v>
      </c>
      <c r="E4796" s="1" t="s">
        <v>19</v>
      </c>
      <c r="F4796" s="1" t="s">
        <v>32</v>
      </c>
      <c r="G4796" s="1" t="s">
        <v>44</v>
      </c>
      <c r="H4796">
        <v>670841</v>
      </c>
      <c r="I4796">
        <v>327683</v>
      </c>
      <c r="J4796">
        <v>58507</v>
      </c>
      <c r="K4796">
        <v>42984</v>
      </c>
      <c r="L4796">
        <f>bbdd_Social_Media_Trends[[#This Row],[Likes]]+bbdd_Social_Media_Trends[[#This Row],[Shares]]+bbdd_Social_Media_Trends[[#This Row],[Comments]]</f>
        <v>429174</v>
      </c>
      <c r="M4796">
        <f>bbdd_Social_Media_Trends[[#This Row],[Interactions]]/bbdd_Social_Media_Trends[[#This Row],[Views]]</f>
        <v>0.63975517298435847</v>
      </c>
      <c r="N4796" s="1" t="s">
        <v>16</v>
      </c>
      <c r="O4796" s="4">
        <f t="shared" si="74"/>
        <v>0</v>
      </c>
    </row>
    <row r="4797" spans="1:15">
      <c r="A4797" s="1" t="s">
        <v>4837</v>
      </c>
      <c r="B4797" s="2">
        <v>44896</v>
      </c>
      <c r="C4797" s="13" t="str">
        <f>TEXT(bbdd_Social_Media_Trends[[#This Row],[Post_Date]],"aaaa-mm")</f>
        <v>2022-12</v>
      </c>
      <c r="D4797" s="1" t="s">
        <v>18</v>
      </c>
      <c r="E4797" s="1" t="s">
        <v>46</v>
      </c>
      <c r="F4797" s="1" t="s">
        <v>41</v>
      </c>
      <c r="G4797" s="1" t="s">
        <v>28</v>
      </c>
      <c r="H4797">
        <v>1219770</v>
      </c>
      <c r="I4797">
        <v>291504</v>
      </c>
      <c r="J4797">
        <v>16339</v>
      </c>
      <c r="K4797">
        <v>31645</v>
      </c>
      <c r="L4797">
        <f>bbdd_Social_Media_Trends[[#This Row],[Likes]]+bbdd_Social_Media_Trends[[#This Row],[Shares]]+bbdd_Social_Media_Trends[[#This Row],[Comments]]</f>
        <v>339488</v>
      </c>
      <c r="M4797">
        <f>bbdd_Social_Media_Trends[[#This Row],[Interactions]]/bbdd_Social_Media_Trends[[#This Row],[Views]]</f>
        <v>0.27832132287234479</v>
      </c>
      <c r="N4797" s="1" t="s">
        <v>16</v>
      </c>
      <c r="O4797" s="4">
        <f t="shared" si="74"/>
        <v>0</v>
      </c>
    </row>
    <row r="4798" spans="1:15">
      <c r="A4798" s="1" t="s">
        <v>4838</v>
      </c>
      <c r="B4798" s="2">
        <v>44817</v>
      </c>
      <c r="C4798" s="13" t="str">
        <f>TEXT(bbdd_Social_Media_Trends[[#This Row],[Post_Date]],"aaaa-mm")</f>
        <v>2022-09</v>
      </c>
      <c r="D4798" s="1" t="s">
        <v>18</v>
      </c>
      <c r="E4798" s="1" t="s">
        <v>19</v>
      </c>
      <c r="F4798" s="1" t="s">
        <v>20</v>
      </c>
      <c r="G4798" s="1" t="s">
        <v>44</v>
      </c>
      <c r="H4798">
        <v>1085450</v>
      </c>
      <c r="I4798">
        <v>318761</v>
      </c>
      <c r="J4798">
        <v>68762</v>
      </c>
      <c r="K4798">
        <v>33987</v>
      </c>
      <c r="L4798">
        <f>bbdd_Social_Media_Trends[[#This Row],[Likes]]+bbdd_Social_Media_Trends[[#This Row],[Shares]]+bbdd_Social_Media_Trends[[#This Row],[Comments]]</f>
        <v>421510</v>
      </c>
      <c r="M4798">
        <f>bbdd_Social_Media_Trends[[#This Row],[Interactions]]/bbdd_Social_Media_Trends[[#This Row],[Views]]</f>
        <v>0.388327421806624</v>
      </c>
      <c r="N4798" s="1" t="s">
        <v>22</v>
      </c>
      <c r="O4798" s="4">
        <f t="shared" si="74"/>
        <v>0</v>
      </c>
    </row>
    <row r="4799" spans="1:15">
      <c r="A4799" s="1" t="s">
        <v>4839</v>
      </c>
      <c r="B4799" s="2">
        <v>44848</v>
      </c>
      <c r="C4799" s="13" t="str">
        <f>TEXT(bbdd_Social_Media_Trends[[#This Row],[Post_Date]],"aaaa-mm")</f>
        <v>2022-10</v>
      </c>
      <c r="D4799" s="1" t="s">
        <v>24</v>
      </c>
      <c r="E4799" s="1" t="s">
        <v>46</v>
      </c>
      <c r="F4799" s="1" t="s">
        <v>32</v>
      </c>
      <c r="G4799" s="1" t="s">
        <v>25</v>
      </c>
      <c r="H4799">
        <v>2841135</v>
      </c>
      <c r="I4799">
        <v>103616</v>
      </c>
      <c r="J4799">
        <v>40222</v>
      </c>
      <c r="K4799">
        <v>14604</v>
      </c>
      <c r="L4799">
        <f>bbdd_Social_Media_Trends[[#This Row],[Likes]]+bbdd_Social_Media_Trends[[#This Row],[Shares]]+bbdd_Social_Media_Trends[[#This Row],[Comments]]</f>
        <v>158442</v>
      </c>
      <c r="M4799">
        <f>bbdd_Social_Media_Trends[[#This Row],[Interactions]]/bbdd_Social_Media_Trends[[#This Row],[Views]]</f>
        <v>5.5767149396280011E-2</v>
      </c>
      <c r="N4799" s="1" t="s">
        <v>22</v>
      </c>
      <c r="O4799" s="4">
        <f t="shared" si="74"/>
        <v>0</v>
      </c>
    </row>
    <row r="4800" spans="1:15">
      <c r="A4800" s="1" t="s">
        <v>4840</v>
      </c>
      <c r="B4800" s="2">
        <v>44783</v>
      </c>
      <c r="C4800" s="13" t="str">
        <f>TEXT(bbdd_Social_Media_Trends[[#This Row],[Post_Date]],"aaaa-mm")</f>
        <v>2022-08</v>
      </c>
      <c r="D4800" s="1" t="s">
        <v>27</v>
      </c>
      <c r="E4800" s="1" t="s">
        <v>59</v>
      </c>
      <c r="F4800" s="1" t="s">
        <v>14</v>
      </c>
      <c r="G4800" s="1" t="s">
        <v>50</v>
      </c>
      <c r="H4800">
        <v>324794</v>
      </c>
      <c r="I4800">
        <v>368597</v>
      </c>
      <c r="J4800">
        <v>5932</v>
      </c>
      <c r="K4800">
        <v>49827</v>
      </c>
      <c r="L4800">
        <f>bbdd_Social_Media_Trends[[#This Row],[Likes]]+bbdd_Social_Media_Trends[[#This Row],[Shares]]+bbdd_Social_Media_Trends[[#This Row],[Comments]]</f>
        <v>424356</v>
      </c>
      <c r="M4800">
        <f>bbdd_Social_Media_Trends[[#This Row],[Interactions]]/bbdd_Social_Media_Trends[[#This Row],[Views]]</f>
        <v>1.3065389138961927</v>
      </c>
      <c r="N4800" s="1" t="s">
        <v>29</v>
      </c>
      <c r="O4800" s="4">
        <f t="shared" si="74"/>
        <v>0</v>
      </c>
    </row>
    <row r="4801" spans="1:15">
      <c r="A4801" s="1" t="s">
        <v>4841</v>
      </c>
      <c r="B4801" s="2">
        <v>44605</v>
      </c>
      <c r="C4801" s="13" t="str">
        <f>TEXT(bbdd_Social_Media_Trends[[#This Row],[Post_Date]],"aaaa-mm")</f>
        <v>2022-02</v>
      </c>
      <c r="D4801" s="1" t="s">
        <v>27</v>
      </c>
      <c r="E4801" s="1" t="s">
        <v>39</v>
      </c>
      <c r="F4801" s="1" t="s">
        <v>14</v>
      </c>
      <c r="G4801" s="1" t="s">
        <v>60</v>
      </c>
      <c r="H4801">
        <v>4603491</v>
      </c>
      <c r="I4801">
        <v>200988</v>
      </c>
      <c r="J4801">
        <v>84981</v>
      </c>
      <c r="K4801">
        <v>41852</v>
      </c>
      <c r="L4801">
        <f>bbdd_Social_Media_Trends[[#This Row],[Likes]]+bbdd_Social_Media_Trends[[#This Row],[Shares]]+bbdd_Social_Media_Trends[[#This Row],[Comments]]</f>
        <v>327821</v>
      </c>
      <c r="M4801">
        <f>bbdd_Social_Media_Trends[[#This Row],[Interactions]]/bbdd_Social_Media_Trends[[#This Row],[Views]]</f>
        <v>7.1211391528733306E-2</v>
      </c>
      <c r="N4801" s="1" t="s">
        <v>22</v>
      </c>
      <c r="O4801" s="4">
        <f t="shared" si="74"/>
        <v>0</v>
      </c>
    </row>
    <row r="4802" spans="1:15">
      <c r="A4802" s="1" t="s">
        <v>4842</v>
      </c>
      <c r="B4802" s="2">
        <v>44683</v>
      </c>
      <c r="C4802" s="13" t="str">
        <f>TEXT(bbdd_Social_Media_Trends[[#This Row],[Post_Date]],"aaaa-mm")</f>
        <v>2022-05</v>
      </c>
      <c r="D4802" s="1" t="s">
        <v>18</v>
      </c>
      <c r="E4802" s="1" t="s">
        <v>13</v>
      </c>
      <c r="F4802" s="1" t="s">
        <v>20</v>
      </c>
      <c r="G4802" s="1" t="s">
        <v>21</v>
      </c>
      <c r="H4802">
        <v>3521257</v>
      </c>
      <c r="I4802">
        <v>499054</v>
      </c>
      <c r="J4802">
        <v>62073</v>
      </c>
      <c r="K4802">
        <v>40943</v>
      </c>
      <c r="L4802">
        <f>bbdd_Social_Media_Trends[[#This Row],[Likes]]+bbdd_Social_Media_Trends[[#This Row],[Shares]]+bbdd_Social_Media_Trends[[#This Row],[Comments]]</f>
        <v>602070</v>
      </c>
      <c r="M4802">
        <f>bbdd_Social_Media_Trends[[#This Row],[Interactions]]/bbdd_Social_Media_Trends[[#This Row],[Views]]</f>
        <v>0.1709815557342165</v>
      </c>
      <c r="N4802" s="1" t="s">
        <v>22</v>
      </c>
      <c r="O4802" s="4">
        <f t="shared" ref="O4802:O4865" si="75">IF(ISERROR(VLOOKUP(A4802,A4803:A9800,1,FALSE)),0, 1)</f>
        <v>0</v>
      </c>
    </row>
    <row r="4803" spans="1:15">
      <c r="A4803" s="1" t="s">
        <v>4843</v>
      </c>
      <c r="B4803" s="2">
        <v>44589</v>
      </c>
      <c r="C4803" s="13" t="str">
        <f>TEXT(bbdd_Social_Media_Trends[[#This Row],[Post_Date]],"aaaa-mm")</f>
        <v>2022-01</v>
      </c>
      <c r="D4803" s="1" t="s">
        <v>27</v>
      </c>
      <c r="E4803" s="1" t="s">
        <v>31</v>
      </c>
      <c r="F4803" s="1" t="s">
        <v>14</v>
      </c>
      <c r="G4803" s="1" t="s">
        <v>15</v>
      </c>
      <c r="H4803">
        <v>4368296</v>
      </c>
      <c r="I4803">
        <v>256833</v>
      </c>
      <c r="J4803">
        <v>21818</v>
      </c>
      <c r="K4803">
        <v>33470</v>
      </c>
      <c r="L4803">
        <f>bbdd_Social_Media_Trends[[#This Row],[Likes]]+bbdd_Social_Media_Trends[[#This Row],[Shares]]+bbdd_Social_Media_Trends[[#This Row],[Comments]]</f>
        <v>312121</v>
      </c>
      <c r="M4803">
        <f>bbdd_Social_Media_Trends[[#This Row],[Interactions]]/bbdd_Social_Media_Trends[[#This Row],[Views]]</f>
        <v>7.145143094698711E-2</v>
      </c>
      <c r="N4803" s="1" t="s">
        <v>22</v>
      </c>
      <c r="O4803" s="4">
        <f t="shared" si="75"/>
        <v>0</v>
      </c>
    </row>
    <row r="4804" spans="1:15">
      <c r="A4804" s="1" t="s">
        <v>4844</v>
      </c>
      <c r="B4804" s="2">
        <v>45065</v>
      </c>
      <c r="C4804" s="13" t="str">
        <f>TEXT(bbdd_Social_Media_Trends[[#This Row],[Post_Date]],"aaaa-mm")</f>
        <v>2023-05</v>
      </c>
      <c r="D4804" s="1" t="s">
        <v>12</v>
      </c>
      <c r="E4804" s="1" t="s">
        <v>13</v>
      </c>
      <c r="F4804" s="1" t="s">
        <v>41</v>
      </c>
      <c r="G4804" s="1" t="s">
        <v>60</v>
      </c>
      <c r="H4804">
        <v>2925514</v>
      </c>
      <c r="I4804">
        <v>231534</v>
      </c>
      <c r="J4804">
        <v>48422</v>
      </c>
      <c r="K4804">
        <v>40859</v>
      </c>
      <c r="L4804">
        <f>bbdd_Social_Media_Trends[[#This Row],[Likes]]+bbdd_Social_Media_Trends[[#This Row],[Shares]]+bbdd_Social_Media_Trends[[#This Row],[Comments]]</f>
        <v>320815</v>
      </c>
      <c r="M4804">
        <f>bbdd_Social_Media_Trends[[#This Row],[Interactions]]/bbdd_Social_Media_Trends[[#This Row],[Views]]</f>
        <v>0.10966107152452527</v>
      </c>
      <c r="N4804" s="1" t="s">
        <v>16</v>
      </c>
      <c r="O4804" s="4">
        <f t="shared" si="75"/>
        <v>0</v>
      </c>
    </row>
    <row r="4805" spans="1:15">
      <c r="A4805" s="1" t="s">
        <v>4845</v>
      </c>
      <c r="B4805" s="2">
        <v>45116</v>
      </c>
      <c r="C4805" s="13" t="str">
        <f>TEXT(bbdd_Social_Media_Trends[[#This Row],[Post_Date]],"aaaa-mm")</f>
        <v>2023-07</v>
      </c>
      <c r="D4805" s="1" t="s">
        <v>12</v>
      </c>
      <c r="E4805" s="1" t="s">
        <v>57</v>
      </c>
      <c r="F4805" s="1" t="s">
        <v>14</v>
      </c>
      <c r="G4805" s="1" t="s">
        <v>28</v>
      </c>
      <c r="H4805">
        <v>3301392</v>
      </c>
      <c r="I4805">
        <v>72964</v>
      </c>
      <c r="J4805">
        <v>71082</v>
      </c>
      <c r="K4805">
        <v>3187</v>
      </c>
      <c r="L4805">
        <f>bbdd_Social_Media_Trends[[#This Row],[Likes]]+bbdd_Social_Media_Trends[[#This Row],[Shares]]+bbdd_Social_Media_Trends[[#This Row],[Comments]]</f>
        <v>147233</v>
      </c>
      <c r="M4805">
        <f>bbdd_Social_Media_Trends[[#This Row],[Interactions]]/bbdd_Social_Media_Trends[[#This Row],[Views]]</f>
        <v>4.4597248675710126E-2</v>
      </c>
      <c r="N4805" s="1" t="s">
        <v>29</v>
      </c>
      <c r="O4805" s="4">
        <f t="shared" si="75"/>
        <v>0</v>
      </c>
    </row>
    <row r="4806" spans="1:15">
      <c r="A4806" s="1" t="s">
        <v>4846</v>
      </c>
      <c r="B4806" s="2">
        <v>45248</v>
      </c>
      <c r="C4806" s="13" t="str">
        <f>TEXT(bbdd_Social_Media_Trends[[#This Row],[Post_Date]],"aaaa-mm")</f>
        <v>2023-11</v>
      </c>
      <c r="D4806" s="1" t="s">
        <v>27</v>
      </c>
      <c r="E4806" s="1" t="s">
        <v>19</v>
      </c>
      <c r="F4806" s="1" t="s">
        <v>20</v>
      </c>
      <c r="G4806" s="1" t="s">
        <v>37</v>
      </c>
      <c r="H4806">
        <v>698224</v>
      </c>
      <c r="I4806">
        <v>114238</v>
      </c>
      <c r="J4806">
        <v>46020</v>
      </c>
      <c r="K4806">
        <v>39802</v>
      </c>
      <c r="L4806">
        <f>bbdd_Social_Media_Trends[[#This Row],[Likes]]+bbdd_Social_Media_Trends[[#This Row],[Shares]]+bbdd_Social_Media_Trends[[#This Row],[Comments]]</f>
        <v>200060</v>
      </c>
      <c r="M4806">
        <f>bbdd_Social_Media_Trends[[#This Row],[Interactions]]/bbdd_Social_Media_Trends[[#This Row],[Views]]</f>
        <v>0.28652695982951032</v>
      </c>
      <c r="N4806" s="1" t="s">
        <v>16</v>
      </c>
      <c r="O4806" s="4">
        <f t="shared" si="75"/>
        <v>0</v>
      </c>
    </row>
    <row r="4807" spans="1:15">
      <c r="A4807" s="1" t="s">
        <v>4847</v>
      </c>
      <c r="B4807" s="2">
        <v>44679</v>
      </c>
      <c r="C4807" s="13" t="str">
        <f>TEXT(bbdd_Social_Media_Trends[[#This Row],[Post_Date]],"aaaa-mm")</f>
        <v>2022-04</v>
      </c>
      <c r="D4807" s="1" t="s">
        <v>24</v>
      </c>
      <c r="E4807" s="1" t="s">
        <v>35</v>
      </c>
      <c r="F4807" s="1" t="s">
        <v>36</v>
      </c>
      <c r="G4807" s="1" t="s">
        <v>37</v>
      </c>
      <c r="H4807">
        <v>2168867</v>
      </c>
      <c r="I4807">
        <v>98430</v>
      </c>
      <c r="J4807">
        <v>83970</v>
      </c>
      <c r="K4807">
        <v>511</v>
      </c>
      <c r="L4807">
        <f>bbdd_Social_Media_Trends[[#This Row],[Likes]]+bbdd_Social_Media_Trends[[#This Row],[Shares]]+bbdd_Social_Media_Trends[[#This Row],[Comments]]</f>
        <v>182911</v>
      </c>
      <c r="M4807">
        <f>bbdd_Social_Media_Trends[[#This Row],[Interactions]]/bbdd_Social_Media_Trends[[#This Row],[Views]]</f>
        <v>8.4334816288873404E-2</v>
      </c>
      <c r="N4807" s="1" t="s">
        <v>22</v>
      </c>
      <c r="O4807" s="4">
        <f t="shared" si="75"/>
        <v>0</v>
      </c>
    </row>
    <row r="4808" spans="1:15">
      <c r="A4808" s="1" t="s">
        <v>4848</v>
      </c>
      <c r="B4808" s="2">
        <v>45266</v>
      </c>
      <c r="C4808" s="13" t="str">
        <f>TEXT(bbdd_Social_Media_Trends[[#This Row],[Post_Date]],"aaaa-mm")</f>
        <v>2023-12</v>
      </c>
      <c r="D4808" s="1" t="s">
        <v>24</v>
      </c>
      <c r="E4808" s="1" t="s">
        <v>39</v>
      </c>
      <c r="F4808" s="1" t="s">
        <v>32</v>
      </c>
      <c r="G4808" s="1" t="s">
        <v>37</v>
      </c>
      <c r="H4808">
        <v>4245823</v>
      </c>
      <c r="I4808">
        <v>392520</v>
      </c>
      <c r="J4808">
        <v>5760</v>
      </c>
      <c r="K4808">
        <v>6404</v>
      </c>
      <c r="L4808">
        <f>bbdd_Social_Media_Trends[[#This Row],[Likes]]+bbdd_Social_Media_Trends[[#This Row],[Shares]]+bbdd_Social_Media_Trends[[#This Row],[Comments]]</f>
        <v>404684</v>
      </c>
      <c r="M4808">
        <f>bbdd_Social_Media_Trends[[#This Row],[Interactions]]/bbdd_Social_Media_Trends[[#This Row],[Views]]</f>
        <v>9.5313440998364751E-2</v>
      </c>
      <c r="N4808" s="1" t="s">
        <v>29</v>
      </c>
      <c r="O4808" s="4">
        <f t="shared" si="75"/>
        <v>0</v>
      </c>
    </row>
    <row r="4809" spans="1:15">
      <c r="A4809" s="1" t="s">
        <v>4849</v>
      </c>
      <c r="B4809" s="2">
        <v>44874</v>
      </c>
      <c r="C4809" s="13" t="str">
        <f>TEXT(bbdd_Social_Media_Trends[[#This Row],[Post_Date]],"aaaa-mm")</f>
        <v>2022-11</v>
      </c>
      <c r="D4809" s="1" t="s">
        <v>12</v>
      </c>
      <c r="E4809" s="1" t="s">
        <v>52</v>
      </c>
      <c r="F4809" s="1" t="s">
        <v>14</v>
      </c>
      <c r="G4809" s="1" t="s">
        <v>44</v>
      </c>
      <c r="H4809">
        <v>1784267</v>
      </c>
      <c r="I4809">
        <v>10082</v>
      </c>
      <c r="J4809">
        <v>55617</v>
      </c>
      <c r="K4809">
        <v>18055</v>
      </c>
      <c r="L4809">
        <f>bbdd_Social_Media_Trends[[#This Row],[Likes]]+bbdd_Social_Media_Trends[[#This Row],[Shares]]+bbdd_Social_Media_Trends[[#This Row],[Comments]]</f>
        <v>83754</v>
      </c>
      <c r="M4809">
        <f>bbdd_Social_Media_Trends[[#This Row],[Interactions]]/bbdd_Social_Media_Trends[[#This Row],[Views]]</f>
        <v>4.6940284161507216E-2</v>
      </c>
      <c r="N4809" s="1" t="s">
        <v>29</v>
      </c>
      <c r="O4809" s="4">
        <f t="shared" si="75"/>
        <v>0</v>
      </c>
    </row>
    <row r="4810" spans="1:15">
      <c r="A4810" s="1" t="s">
        <v>4850</v>
      </c>
      <c r="B4810" s="2">
        <v>44644</v>
      </c>
      <c r="C4810" s="13" t="str">
        <f>TEXT(bbdd_Social_Media_Trends[[#This Row],[Post_Date]],"aaaa-mm")</f>
        <v>2022-03</v>
      </c>
      <c r="D4810" s="1" t="s">
        <v>24</v>
      </c>
      <c r="E4810" s="1" t="s">
        <v>57</v>
      </c>
      <c r="F4810" s="1" t="s">
        <v>36</v>
      </c>
      <c r="G4810" s="1" t="s">
        <v>25</v>
      </c>
      <c r="H4810">
        <v>144060</v>
      </c>
      <c r="I4810">
        <v>334822</v>
      </c>
      <c r="J4810">
        <v>18895</v>
      </c>
      <c r="K4810">
        <v>15190</v>
      </c>
      <c r="L4810">
        <f>bbdd_Social_Media_Trends[[#This Row],[Likes]]+bbdd_Social_Media_Trends[[#This Row],[Shares]]+bbdd_Social_Media_Trends[[#This Row],[Comments]]</f>
        <v>368907</v>
      </c>
      <c r="M4810">
        <f>bbdd_Social_Media_Trends[[#This Row],[Interactions]]/bbdd_Social_Media_Trends[[#This Row],[Views]]</f>
        <v>2.5607871720116617</v>
      </c>
      <c r="N4810" s="1" t="s">
        <v>29</v>
      </c>
      <c r="O4810" s="4">
        <f t="shared" si="75"/>
        <v>0</v>
      </c>
    </row>
    <row r="4811" spans="1:15">
      <c r="A4811" s="1" t="s">
        <v>4851</v>
      </c>
      <c r="B4811" s="2">
        <v>44712</v>
      </c>
      <c r="C4811" s="13" t="str">
        <f>TEXT(bbdd_Social_Media_Trends[[#This Row],[Post_Date]],"aaaa-mm")</f>
        <v>2022-05</v>
      </c>
      <c r="D4811" s="1" t="s">
        <v>24</v>
      </c>
      <c r="E4811" s="1" t="s">
        <v>35</v>
      </c>
      <c r="F4811" s="1" t="s">
        <v>41</v>
      </c>
      <c r="G4811" s="1" t="s">
        <v>37</v>
      </c>
      <c r="H4811">
        <v>622120</v>
      </c>
      <c r="I4811">
        <v>133383</v>
      </c>
      <c r="J4811">
        <v>42152</v>
      </c>
      <c r="K4811">
        <v>32063</v>
      </c>
      <c r="L4811">
        <f>bbdd_Social_Media_Trends[[#This Row],[Likes]]+bbdd_Social_Media_Trends[[#This Row],[Shares]]+bbdd_Social_Media_Trends[[#This Row],[Comments]]</f>
        <v>207598</v>
      </c>
      <c r="M4811">
        <f>bbdd_Social_Media_Trends[[#This Row],[Interactions]]/bbdd_Social_Media_Trends[[#This Row],[Views]]</f>
        <v>0.33369446409052916</v>
      </c>
      <c r="N4811" s="1" t="s">
        <v>16</v>
      </c>
      <c r="O4811" s="4">
        <f t="shared" si="75"/>
        <v>0</v>
      </c>
    </row>
    <row r="4812" spans="1:15">
      <c r="A4812" s="1" t="s">
        <v>4852</v>
      </c>
      <c r="B4812" s="2">
        <v>44741</v>
      </c>
      <c r="C4812" s="13" t="str">
        <f>TEXT(bbdd_Social_Media_Trends[[#This Row],[Post_Date]],"aaaa-mm")</f>
        <v>2022-06</v>
      </c>
      <c r="D4812" s="1" t="s">
        <v>12</v>
      </c>
      <c r="E4812" s="1" t="s">
        <v>13</v>
      </c>
      <c r="F4812" s="1" t="s">
        <v>32</v>
      </c>
      <c r="G4812" s="1" t="s">
        <v>60</v>
      </c>
      <c r="H4812">
        <v>2331691</v>
      </c>
      <c r="I4812">
        <v>451832</v>
      </c>
      <c r="J4812">
        <v>40146</v>
      </c>
      <c r="K4812">
        <v>31465</v>
      </c>
      <c r="L4812">
        <f>bbdd_Social_Media_Trends[[#This Row],[Likes]]+bbdd_Social_Media_Trends[[#This Row],[Shares]]+bbdd_Social_Media_Trends[[#This Row],[Comments]]</f>
        <v>523443</v>
      </c>
      <c r="M4812">
        <f>bbdd_Social_Media_Trends[[#This Row],[Interactions]]/bbdd_Social_Media_Trends[[#This Row],[Views]]</f>
        <v>0.22449072368508521</v>
      </c>
      <c r="N4812" s="1" t="s">
        <v>29</v>
      </c>
      <c r="O4812" s="4">
        <f t="shared" si="75"/>
        <v>0</v>
      </c>
    </row>
    <row r="4813" spans="1:15">
      <c r="A4813" s="1" t="s">
        <v>4853</v>
      </c>
      <c r="B4813" s="2">
        <v>45047</v>
      </c>
      <c r="C4813" s="13" t="str">
        <f>TEXT(bbdd_Social_Media_Trends[[#This Row],[Post_Date]],"aaaa-mm")</f>
        <v>2023-05</v>
      </c>
      <c r="D4813" s="1" t="s">
        <v>24</v>
      </c>
      <c r="E4813" s="1" t="s">
        <v>52</v>
      </c>
      <c r="F4813" s="1" t="s">
        <v>36</v>
      </c>
      <c r="G4813" s="1" t="s">
        <v>37</v>
      </c>
      <c r="H4813">
        <v>4308976</v>
      </c>
      <c r="I4813">
        <v>171495</v>
      </c>
      <c r="J4813">
        <v>9299</v>
      </c>
      <c r="K4813">
        <v>12469</v>
      </c>
      <c r="L4813">
        <f>bbdd_Social_Media_Trends[[#This Row],[Likes]]+bbdd_Social_Media_Trends[[#This Row],[Shares]]+bbdd_Social_Media_Trends[[#This Row],[Comments]]</f>
        <v>193263</v>
      </c>
      <c r="M4813">
        <f>bbdd_Social_Media_Trends[[#This Row],[Interactions]]/bbdd_Social_Media_Trends[[#This Row],[Views]]</f>
        <v>4.4851259324721234E-2</v>
      </c>
      <c r="N4813" s="1" t="s">
        <v>22</v>
      </c>
      <c r="O4813" s="4">
        <f t="shared" si="75"/>
        <v>0</v>
      </c>
    </row>
    <row r="4814" spans="1:15">
      <c r="A4814" s="1" t="s">
        <v>4854</v>
      </c>
      <c r="B4814" s="2">
        <v>45185</v>
      </c>
      <c r="C4814" s="13" t="str">
        <f>TEXT(bbdd_Social_Media_Trends[[#This Row],[Post_Date]],"aaaa-mm")</f>
        <v>2023-09</v>
      </c>
      <c r="D4814" s="1" t="s">
        <v>18</v>
      </c>
      <c r="E4814" s="1" t="s">
        <v>46</v>
      </c>
      <c r="F4814" s="1" t="s">
        <v>47</v>
      </c>
      <c r="G4814" s="1" t="s">
        <v>28</v>
      </c>
      <c r="H4814">
        <v>3927144</v>
      </c>
      <c r="I4814">
        <v>233834</v>
      </c>
      <c r="J4814">
        <v>69647</v>
      </c>
      <c r="K4814">
        <v>25283</v>
      </c>
      <c r="L4814">
        <f>bbdd_Social_Media_Trends[[#This Row],[Likes]]+bbdd_Social_Media_Trends[[#This Row],[Shares]]+bbdd_Social_Media_Trends[[#This Row],[Comments]]</f>
        <v>328764</v>
      </c>
      <c r="M4814">
        <f>bbdd_Social_Media_Trends[[#This Row],[Interactions]]/bbdd_Social_Media_Trends[[#This Row],[Views]]</f>
        <v>8.3715799573430463E-2</v>
      </c>
      <c r="N4814" s="1" t="s">
        <v>29</v>
      </c>
      <c r="O4814" s="4">
        <f t="shared" si="75"/>
        <v>0</v>
      </c>
    </row>
    <row r="4815" spans="1:15">
      <c r="A4815" s="1" t="s">
        <v>4855</v>
      </c>
      <c r="B4815" s="2">
        <v>45241</v>
      </c>
      <c r="C4815" s="13" t="str">
        <f>TEXT(bbdd_Social_Media_Trends[[#This Row],[Post_Date]],"aaaa-mm")</f>
        <v>2023-11</v>
      </c>
      <c r="D4815" s="1" t="s">
        <v>12</v>
      </c>
      <c r="E4815" s="1" t="s">
        <v>52</v>
      </c>
      <c r="F4815" s="1" t="s">
        <v>36</v>
      </c>
      <c r="G4815" s="1" t="s">
        <v>50</v>
      </c>
      <c r="H4815">
        <v>4852422</v>
      </c>
      <c r="I4815">
        <v>454011</v>
      </c>
      <c r="J4815">
        <v>36924</v>
      </c>
      <c r="K4815">
        <v>24724</v>
      </c>
      <c r="L4815">
        <f>bbdd_Social_Media_Trends[[#This Row],[Likes]]+bbdd_Social_Media_Trends[[#This Row],[Shares]]+bbdd_Social_Media_Trends[[#This Row],[Comments]]</f>
        <v>515659</v>
      </c>
      <c r="M4815">
        <f>bbdd_Social_Media_Trends[[#This Row],[Interactions]]/bbdd_Social_Media_Trends[[#This Row],[Views]]</f>
        <v>0.10626837484456216</v>
      </c>
      <c r="N4815" s="1" t="s">
        <v>29</v>
      </c>
      <c r="O4815" s="4">
        <f t="shared" si="75"/>
        <v>0</v>
      </c>
    </row>
    <row r="4816" spans="1:15">
      <c r="A4816" s="1" t="s">
        <v>4856</v>
      </c>
      <c r="B4816" s="2">
        <v>44602</v>
      </c>
      <c r="C4816" s="13" t="str">
        <f>TEXT(bbdd_Social_Media_Trends[[#This Row],[Post_Date]],"aaaa-mm")</f>
        <v>2022-02</v>
      </c>
      <c r="D4816" s="1" t="s">
        <v>12</v>
      </c>
      <c r="E4816" s="1" t="s">
        <v>31</v>
      </c>
      <c r="F4816" s="1" t="s">
        <v>32</v>
      </c>
      <c r="G4816" s="1" t="s">
        <v>50</v>
      </c>
      <c r="H4816">
        <v>140078</v>
      </c>
      <c r="I4816">
        <v>197896</v>
      </c>
      <c r="J4816">
        <v>13399</v>
      </c>
      <c r="K4816">
        <v>27986</v>
      </c>
      <c r="L4816">
        <f>bbdd_Social_Media_Trends[[#This Row],[Likes]]+bbdd_Social_Media_Trends[[#This Row],[Shares]]+bbdd_Social_Media_Trends[[#This Row],[Comments]]</f>
        <v>239281</v>
      </c>
      <c r="M4816">
        <f>bbdd_Social_Media_Trends[[#This Row],[Interactions]]/bbdd_Social_Media_Trends[[#This Row],[Views]]</f>
        <v>1.7081982895244079</v>
      </c>
      <c r="N4816" s="1" t="s">
        <v>29</v>
      </c>
      <c r="O4816" s="4">
        <f t="shared" si="75"/>
        <v>0</v>
      </c>
    </row>
    <row r="4817" spans="1:15">
      <c r="A4817" s="1" t="s">
        <v>4857</v>
      </c>
      <c r="B4817" s="2">
        <v>45038</v>
      </c>
      <c r="C4817" s="13" t="str">
        <f>TEXT(bbdd_Social_Media_Trends[[#This Row],[Post_Date]],"aaaa-mm")</f>
        <v>2023-04</v>
      </c>
      <c r="D4817" s="1" t="s">
        <v>12</v>
      </c>
      <c r="E4817" s="1" t="s">
        <v>19</v>
      </c>
      <c r="F4817" s="1" t="s">
        <v>20</v>
      </c>
      <c r="G4817" s="1" t="s">
        <v>15</v>
      </c>
      <c r="H4817">
        <v>88641</v>
      </c>
      <c r="I4817">
        <v>332438</v>
      </c>
      <c r="J4817">
        <v>73519</v>
      </c>
      <c r="K4817">
        <v>30577</v>
      </c>
      <c r="L4817">
        <f>bbdd_Social_Media_Trends[[#This Row],[Likes]]+bbdd_Social_Media_Trends[[#This Row],[Shares]]+bbdd_Social_Media_Trends[[#This Row],[Comments]]</f>
        <v>436534</v>
      </c>
      <c r="M4817">
        <f>bbdd_Social_Media_Trends[[#This Row],[Interactions]]/bbdd_Social_Media_Trends[[#This Row],[Views]]</f>
        <v>4.9247413725025666</v>
      </c>
      <c r="N4817" s="1" t="s">
        <v>22</v>
      </c>
      <c r="O4817" s="4">
        <f t="shared" si="75"/>
        <v>0</v>
      </c>
    </row>
    <row r="4818" spans="1:15">
      <c r="A4818" s="1" t="s">
        <v>4858</v>
      </c>
      <c r="B4818" s="2">
        <v>45050</v>
      </c>
      <c r="C4818" s="13" t="str">
        <f>TEXT(bbdd_Social_Media_Trends[[#This Row],[Post_Date]],"aaaa-mm")</f>
        <v>2023-05</v>
      </c>
      <c r="D4818" s="1" t="s">
        <v>12</v>
      </c>
      <c r="E4818" s="1" t="s">
        <v>31</v>
      </c>
      <c r="F4818" s="1" t="s">
        <v>32</v>
      </c>
      <c r="G4818" s="1" t="s">
        <v>44</v>
      </c>
      <c r="H4818">
        <v>3667805</v>
      </c>
      <c r="I4818">
        <v>292175</v>
      </c>
      <c r="J4818">
        <v>58377</v>
      </c>
      <c r="K4818">
        <v>2200</v>
      </c>
      <c r="L4818">
        <f>bbdd_Social_Media_Trends[[#This Row],[Likes]]+bbdd_Social_Media_Trends[[#This Row],[Shares]]+bbdd_Social_Media_Trends[[#This Row],[Comments]]</f>
        <v>352752</v>
      </c>
      <c r="M4818">
        <f>bbdd_Social_Media_Trends[[#This Row],[Interactions]]/bbdd_Social_Media_Trends[[#This Row],[Views]]</f>
        <v>9.6175232870885988E-2</v>
      </c>
      <c r="N4818" s="1" t="s">
        <v>22</v>
      </c>
      <c r="O4818" s="4">
        <f t="shared" si="75"/>
        <v>0</v>
      </c>
    </row>
    <row r="4819" spans="1:15">
      <c r="A4819" s="1" t="s">
        <v>4859</v>
      </c>
      <c r="B4819" s="2">
        <v>44948</v>
      </c>
      <c r="C4819" s="13" t="str">
        <f>TEXT(bbdd_Social_Media_Trends[[#This Row],[Post_Date]],"aaaa-mm")</f>
        <v>2023-01</v>
      </c>
      <c r="D4819" s="1" t="s">
        <v>12</v>
      </c>
      <c r="E4819" s="1" t="s">
        <v>13</v>
      </c>
      <c r="F4819" s="1" t="s">
        <v>41</v>
      </c>
      <c r="G4819" s="1" t="s">
        <v>60</v>
      </c>
      <c r="H4819">
        <v>3767399</v>
      </c>
      <c r="I4819">
        <v>165527</v>
      </c>
      <c r="J4819">
        <v>2940</v>
      </c>
      <c r="K4819">
        <v>32075</v>
      </c>
      <c r="L4819">
        <f>bbdd_Social_Media_Trends[[#This Row],[Likes]]+bbdd_Social_Media_Trends[[#This Row],[Shares]]+bbdd_Social_Media_Trends[[#This Row],[Comments]]</f>
        <v>200542</v>
      </c>
      <c r="M4819">
        <f>bbdd_Social_Media_Trends[[#This Row],[Interactions]]/bbdd_Social_Media_Trends[[#This Row],[Views]]</f>
        <v>5.3230889534132173E-2</v>
      </c>
      <c r="N4819" s="1" t="s">
        <v>22</v>
      </c>
      <c r="O4819" s="4">
        <f t="shared" si="75"/>
        <v>0</v>
      </c>
    </row>
    <row r="4820" spans="1:15">
      <c r="A4820" s="1" t="s">
        <v>4860</v>
      </c>
      <c r="B4820" s="2">
        <v>45152</v>
      </c>
      <c r="C4820" s="13" t="str">
        <f>TEXT(bbdd_Social_Media_Trends[[#This Row],[Post_Date]],"aaaa-mm")</f>
        <v>2023-08</v>
      </c>
      <c r="D4820" s="1" t="s">
        <v>24</v>
      </c>
      <c r="E4820" s="1" t="s">
        <v>19</v>
      </c>
      <c r="F4820" s="1" t="s">
        <v>14</v>
      </c>
      <c r="G4820" s="1" t="s">
        <v>60</v>
      </c>
      <c r="H4820">
        <v>905373</v>
      </c>
      <c r="I4820">
        <v>288532</v>
      </c>
      <c r="J4820">
        <v>80147</v>
      </c>
      <c r="K4820">
        <v>13810</v>
      </c>
      <c r="L4820">
        <f>bbdd_Social_Media_Trends[[#This Row],[Likes]]+bbdd_Social_Media_Trends[[#This Row],[Shares]]+bbdd_Social_Media_Trends[[#This Row],[Comments]]</f>
        <v>382489</v>
      </c>
      <c r="M4820">
        <f>bbdd_Social_Media_Trends[[#This Row],[Interactions]]/bbdd_Social_Media_Trends[[#This Row],[Views]]</f>
        <v>0.42246565780070755</v>
      </c>
      <c r="N4820" s="1" t="s">
        <v>29</v>
      </c>
      <c r="O4820" s="4">
        <f t="shared" si="75"/>
        <v>0</v>
      </c>
    </row>
    <row r="4821" spans="1:15">
      <c r="A4821" s="1" t="s">
        <v>4861</v>
      </c>
      <c r="B4821" s="2">
        <v>45031</v>
      </c>
      <c r="C4821" s="13" t="str">
        <f>TEXT(bbdd_Social_Media_Trends[[#This Row],[Post_Date]],"aaaa-mm")</f>
        <v>2023-04</v>
      </c>
      <c r="D4821" s="1" t="s">
        <v>18</v>
      </c>
      <c r="E4821" s="1" t="s">
        <v>57</v>
      </c>
      <c r="F4821" s="1" t="s">
        <v>32</v>
      </c>
      <c r="G4821" s="1" t="s">
        <v>15</v>
      </c>
      <c r="H4821">
        <v>3032675</v>
      </c>
      <c r="I4821">
        <v>489182</v>
      </c>
      <c r="J4821">
        <v>33789</v>
      </c>
      <c r="K4821">
        <v>7722</v>
      </c>
      <c r="L4821">
        <f>bbdd_Social_Media_Trends[[#This Row],[Likes]]+bbdd_Social_Media_Trends[[#This Row],[Shares]]+bbdd_Social_Media_Trends[[#This Row],[Comments]]</f>
        <v>530693</v>
      </c>
      <c r="M4821">
        <f>bbdd_Social_Media_Trends[[#This Row],[Interactions]]/bbdd_Social_Media_Trends[[#This Row],[Views]]</f>
        <v>0.17499171523489987</v>
      </c>
      <c r="N4821" s="1" t="s">
        <v>16</v>
      </c>
      <c r="O4821" s="4">
        <f t="shared" si="75"/>
        <v>0</v>
      </c>
    </row>
    <row r="4822" spans="1:15">
      <c r="A4822" s="1" t="s">
        <v>4862</v>
      </c>
      <c r="B4822" s="2">
        <v>44807</v>
      </c>
      <c r="C4822" s="13" t="str">
        <f>TEXT(bbdd_Social_Media_Trends[[#This Row],[Post_Date]],"aaaa-mm")</f>
        <v>2022-09</v>
      </c>
      <c r="D4822" s="1" t="s">
        <v>12</v>
      </c>
      <c r="E4822" s="1" t="s">
        <v>19</v>
      </c>
      <c r="F4822" s="1" t="s">
        <v>47</v>
      </c>
      <c r="G4822" s="1" t="s">
        <v>50</v>
      </c>
      <c r="H4822">
        <v>4546658</v>
      </c>
      <c r="I4822">
        <v>30623</v>
      </c>
      <c r="J4822">
        <v>82064</v>
      </c>
      <c r="K4822">
        <v>42992</v>
      </c>
      <c r="L4822">
        <f>bbdd_Social_Media_Trends[[#This Row],[Likes]]+bbdd_Social_Media_Trends[[#This Row],[Shares]]+bbdd_Social_Media_Trends[[#This Row],[Comments]]</f>
        <v>155679</v>
      </c>
      <c r="M4822">
        <f>bbdd_Social_Media_Trends[[#This Row],[Interactions]]/bbdd_Social_Media_Trends[[#This Row],[Views]]</f>
        <v>3.4240314534323892E-2</v>
      </c>
      <c r="N4822" s="1" t="s">
        <v>22</v>
      </c>
      <c r="O4822" s="4">
        <f t="shared" si="75"/>
        <v>0</v>
      </c>
    </row>
    <row r="4823" spans="1:15">
      <c r="A4823" s="1" t="s">
        <v>4863</v>
      </c>
      <c r="B4823" s="2">
        <v>44875</v>
      </c>
      <c r="C4823" s="13" t="str">
        <f>TEXT(bbdd_Social_Media_Trends[[#This Row],[Post_Date]],"aaaa-mm")</f>
        <v>2022-11</v>
      </c>
      <c r="D4823" s="1" t="s">
        <v>24</v>
      </c>
      <c r="E4823" s="1" t="s">
        <v>46</v>
      </c>
      <c r="F4823" s="1" t="s">
        <v>41</v>
      </c>
      <c r="G4823" s="1" t="s">
        <v>60</v>
      </c>
      <c r="H4823">
        <v>3902066</v>
      </c>
      <c r="I4823">
        <v>108016</v>
      </c>
      <c r="J4823">
        <v>90527</v>
      </c>
      <c r="K4823">
        <v>29819</v>
      </c>
      <c r="L4823">
        <f>bbdd_Social_Media_Trends[[#This Row],[Likes]]+bbdd_Social_Media_Trends[[#This Row],[Shares]]+bbdd_Social_Media_Trends[[#This Row],[Comments]]</f>
        <v>228362</v>
      </c>
      <c r="M4823">
        <f>bbdd_Social_Media_Trends[[#This Row],[Interactions]]/bbdd_Social_Media_Trends[[#This Row],[Views]]</f>
        <v>5.8523356601349129E-2</v>
      </c>
      <c r="N4823" s="1" t="s">
        <v>22</v>
      </c>
      <c r="O4823" s="4">
        <f t="shared" si="75"/>
        <v>0</v>
      </c>
    </row>
    <row r="4824" spans="1:15">
      <c r="A4824" s="1" t="s">
        <v>4864</v>
      </c>
      <c r="B4824" s="2">
        <v>44866</v>
      </c>
      <c r="C4824" s="13" t="str">
        <f>TEXT(bbdd_Social_Media_Trends[[#This Row],[Post_Date]],"aaaa-mm")</f>
        <v>2022-11</v>
      </c>
      <c r="D4824" s="1" t="s">
        <v>12</v>
      </c>
      <c r="E4824" s="1" t="s">
        <v>59</v>
      </c>
      <c r="F4824" s="1" t="s">
        <v>14</v>
      </c>
      <c r="G4824" s="1" t="s">
        <v>60</v>
      </c>
      <c r="H4824">
        <v>2280197</v>
      </c>
      <c r="I4824">
        <v>52717</v>
      </c>
      <c r="J4824">
        <v>79861</v>
      </c>
      <c r="K4824">
        <v>6857</v>
      </c>
      <c r="L4824">
        <f>bbdd_Social_Media_Trends[[#This Row],[Likes]]+bbdd_Social_Media_Trends[[#This Row],[Shares]]+bbdd_Social_Media_Trends[[#This Row],[Comments]]</f>
        <v>139435</v>
      </c>
      <c r="M4824">
        <f>bbdd_Social_Media_Trends[[#This Row],[Interactions]]/bbdd_Social_Media_Trends[[#This Row],[Views]]</f>
        <v>6.1150418143695477E-2</v>
      </c>
      <c r="N4824" s="1" t="s">
        <v>29</v>
      </c>
      <c r="O4824" s="4">
        <f t="shared" si="75"/>
        <v>0</v>
      </c>
    </row>
    <row r="4825" spans="1:15">
      <c r="A4825" s="1" t="s">
        <v>4865</v>
      </c>
      <c r="B4825" s="2">
        <v>45099</v>
      </c>
      <c r="C4825" s="13" t="str">
        <f>TEXT(bbdd_Social_Media_Trends[[#This Row],[Post_Date]],"aaaa-mm")</f>
        <v>2023-06</v>
      </c>
      <c r="D4825" s="1" t="s">
        <v>27</v>
      </c>
      <c r="E4825" s="1" t="s">
        <v>49</v>
      </c>
      <c r="F4825" s="1" t="s">
        <v>41</v>
      </c>
      <c r="G4825" s="1" t="s">
        <v>37</v>
      </c>
      <c r="H4825">
        <v>1009177</v>
      </c>
      <c r="I4825">
        <v>246103</v>
      </c>
      <c r="J4825">
        <v>84151</v>
      </c>
      <c r="K4825">
        <v>31382</v>
      </c>
      <c r="L4825">
        <f>bbdd_Social_Media_Trends[[#This Row],[Likes]]+bbdd_Social_Media_Trends[[#This Row],[Shares]]+bbdd_Social_Media_Trends[[#This Row],[Comments]]</f>
        <v>361636</v>
      </c>
      <c r="M4825">
        <f>bbdd_Social_Media_Trends[[#This Row],[Interactions]]/bbdd_Social_Media_Trends[[#This Row],[Views]]</f>
        <v>0.35834744549271336</v>
      </c>
      <c r="N4825" s="1" t="s">
        <v>16</v>
      </c>
      <c r="O4825" s="4">
        <f t="shared" si="75"/>
        <v>0</v>
      </c>
    </row>
    <row r="4826" spans="1:15">
      <c r="A4826" s="1" t="s">
        <v>4866</v>
      </c>
      <c r="B4826" s="2">
        <v>44834</v>
      </c>
      <c r="C4826" s="13" t="str">
        <f>TEXT(bbdd_Social_Media_Trends[[#This Row],[Post_Date]],"aaaa-mm")</f>
        <v>2022-09</v>
      </c>
      <c r="D4826" s="1" t="s">
        <v>27</v>
      </c>
      <c r="E4826" s="1" t="s">
        <v>19</v>
      </c>
      <c r="F4826" s="1" t="s">
        <v>47</v>
      </c>
      <c r="G4826" s="1" t="s">
        <v>15</v>
      </c>
      <c r="H4826">
        <v>1574314</v>
      </c>
      <c r="I4826">
        <v>3015</v>
      </c>
      <c r="J4826">
        <v>28109</v>
      </c>
      <c r="K4826">
        <v>12708</v>
      </c>
      <c r="L4826">
        <f>bbdd_Social_Media_Trends[[#This Row],[Likes]]+bbdd_Social_Media_Trends[[#This Row],[Shares]]+bbdd_Social_Media_Trends[[#This Row],[Comments]]</f>
        <v>43832</v>
      </c>
      <c r="M4826">
        <f>bbdd_Social_Media_Trends[[#This Row],[Interactions]]/bbdd_Social_Media_Trends[[#This Row],[Views]]</f>
        <v>2.7841967993678517E-2</v>
      </c>
      <c r="N4826" s="1" t="s">
        <v>16</v>
      </c>
      <c r="O4826" s="4">
        <f t="shared" si="75"/>
        <v>0</v>
      </c>
    </row>
    <row r="4827" spans="1:15">
      <c r="A4827" s="1" t="s">
        <v>4867</v>
      </c>
      <c r="B4827" s="2">
        <v>45232</v>
      </c>
      <c r="C4827" s="13" t="str">
        <f>TEXT(bbdd_Social_Media_Trends[[#This Row],[Post_Date]],"aaaa-mm")</f>
        <v>2023-11</v>
      </c>
      <c r="D4827" s="1" t="s">
        <v>18</v>
      </c>
      <c r="E4827" s="1" t="s">
        <v>59</v>
      </c>
      <c r="F4827" s="1" t="s">
        <v>41</v>
      </c>
      <c r="G4827" s="1" t="s">
        <v>50</v>
      </c>
      <c r="H4827">
        <v>2780097</v>
      </c>
      <c r="I4827">
        <v>314928</v>
      </c>
      <c r="J4827">
        <v>38702</v>
      </c>
      <c r="K4827">
        <v>22810</v>
      </c>
      <c r="L4827">
        <f>bbdd_Social_Media_Trends[[#This Row],[Likes]]+bbdd_Social_Media_Trends[[#This Row],[Shares]]+bbdd_Social_Media_Trends[[#This Row],[Comments]]</f>
        <v>376440</v>
      </c>
      <c r="M4827">
        <f>bbdd_Social_Media_Trends[[#This Row],[Interactions]]/bbdd_Social_Media_Trends[[#This Row],[Views]]</f>
        <v>0.13540534736737603</v>
      </c>
      <c r="N4827" s="1" t="s">
        <v>29</v>
      </c>
      <c r="O4827" s="4">
        <f t="shared" si="75"/>
        <v>0</v>
      </c>
    </row>
    <row r="4828" spans="1:15">
      <c r="A4828" s="1" t="s">
        <v>4868</v>
      </c>
      <c r="B4828" s="2">
        <v>45172</v>
      </c>
      <c r="C4828" s="13" t="str">
        <f>TEXT(bbdd_Social_Media_Trends[[#This Row],[Post_Date]],"aaaa-mm")</f>
        <v>2023-09</v>
      </c>
      <c r="D4828" s="1" t="s">
        <v>12</v>
      </c>
      <c r="E4828" s="1" t="s">
        <v>49</v>
      </c>
      <c r="F4828" s="1" t="s">
        <v>20</v>
      </c>
      <c r="G4828" s="1" t="s">
        <v>60</v>
      </c>
      <c r="H4828">
        <v>1266</v>
      </c>
      <c r="I4828">
        <v>318849</v>
      </c>
      <c r="J4828">
        <v>1715</v>
      </c>
      <c r="K4828">
        <v>36121</v>
      </c>
      <c r="L4828">
        <f>bbdd_Social_Media_Trends[[#This Row],[Likes]]+bbdd_Social_Media_Trends[[#This Row],[Shares]]+bbdd_Social_Media_Trends[[#This Row],[Comments]]</f>
        <v>356685</v>
      </c>
      <c r="M4828">
        <f>bbdd_Social_Media_Trends[[#This Row],[Interactions]]/bbdd_Social_Media_Trends[[#This Row],[Views]]</f>
        <v>281.74170616113742</v>
      </c>
      <c r="N4828" s="1" t="s">
        <v>16</v>
      </c>
      <c r="O4828" s="4">
        <f t="shared" si="75"/>
        <v>0</v>
      </c>
    </row>
    <row r="4829" spans="1:15">
      <c r="A4829" s="1" t="s">
        <v>4869</v>
      </c>
      <c r="B4829" s="2">
        <v>45130</v>
      </c>
      <c r="C4829" s="13" t="str">
        <f>TEXT(bbdd_Social_Media_Trends[[#This Row],[Post_Date]],"aaaa-mm")</f>
        <v>2023-07</v>
      </c>
      <c r="D4829" s="1" t="s">
        <v>18</v>
      </c>
      <c r="E4829" s="1" t="s">
        <v>59</v>
      </c>
      <c r="F4829" s="1" t="s">
        <v>14</v>
      </c>
      <c r="G4829" s="1" t="s">
        <v>60</v>
      </c>
      <c r="H4829">
        <v>1934599</v>
      </c>
      <c r="I4829">
        <v>344378</v>
      </c>
      <c r="J4829">
        <v>37234</v>
      </c>
      <c r="K4829">
        <v>43612</v>
      </c>
      <c r="L4829">
        <f>bbdd_Social_Media_Trends[[#This Row],[Likes]]+bbdd_Social_Media_Trends[[#This Row],[Shares]]+bbdd_Social_Media_Trends[[#This Row],[Comments]]</f>
        <v>425224</v>
      </c>
      <c r="M4829">
        <f>bbdd_Social_Media_Trends[[#This Row],[Interactions]]/bbdd_Social_Media_Trends[[#This Row],[Views]]</f>
        <v>0.21979955536005136</v>
      </c>
      <c r="N4829" s="1" t="s">
        <v>22</v>
      </c>
      <c r="O4829" s="4">
        <f t="shared" si="75"/>
        <v>0</v>
      </c>
    </row>
    <row r="4830" spans="1:15">
      <c r="A4830" s="1" t="s">
        <v>4870</v>
      </c>
      <c r="B4830" s="2">
        <v>44616</v>
      </c>
      <c r="C4830" s="13" t="str">
        <f>TEXT(bbdd_Social_Media_Trends[[#This Row],[Post_Date]],"aaaa-mm")</f>
        <v>2022-02</v>
      </c>
      <c r="D4830" s="1" t="s">
        <v>18</v>
      </c>
      <c r="E4830" s="1" t="s">
        <v>39</v>
      </c>
      <c r="F4830" s="1" t="s">
        <v>47</v>
      </c>
      <c r="G4830" s="1" t="s">
        <v>21</v>
      </c>
      <c r="H4830">
        <v>3432236</v>
      </c>
      <c r="I4830">
        <v>220593</v>
      </c>
      <c r="J4830">
        <v>79638</v>
      </c>
      <c r="K4830">
        <v>11255</v>
      </c>
      <c r="L4830">
        <f>bbdd_Social_Media_Trends[[#This Row],[Likes]]+bbdd_Social_Media_Trends[[#This Row],[Shares]]+bbdd_Social_Media_Trends[[#This Row],[Comments]]</f>
        <v>311486</v>
      </c>
      <c r="M4830">
        <f>bbdd_Social_Media_Trends[[#This Row],[Interactions]]/bbdd_Social_Media_Trends[[#This Row],[Views]]</f>
        <v>9.0753083412679084E-2</v>
      </c>
      <c r="N4830" s="1" t="s">
        <v>29</v>
      </c>
      <c r="O4830" s="4">
        <f t="shared" si="75"/>
        <v>0</v>
      </c>
    </row>
    <row r="4831" spans="1:15">
      <c r="A4831" s="1" t="s">
        <v>4871</v>
      </c>
      <c r="B4831" s="2">
        <v>44915</v>
      </c>
      <c r="C4831" s="13" t="str">
        <f>TEXT(bbdd_Social_Media_Trends[[#This Row],[Post_Date]],"aaaa-mm")</f>
        <v>2022-12</v>
      </c>
      <c r="D4831" s="1" t="s">
        <v>27</v>
      </c>
      <c r="E4831" s="1" t="s">
        <v>35</v>
      </c>
      <c r="F4831" s="1" t="s">
        <v>47</v>
      </c>
      <c r="G4831" s="1" t="s">
        <v>60</v>
      </c>
      <c r="H4831">
        <v>4970374</v>
      </c>
      <c r="I4831">
        <v>5847</v>
      </c>
      <c r="J4831">
        <v>40798</v>
      </c>
      <c r="K4831">
        <v>15425</v>
      </c>
      <c r="L4831">
        <f>bbdd_Social_Media_Trends[[#This Row],[Likes]]+bbdd_Social_Media_Trends[[#This Row],[Shares]]+bbdd_Social_Media_Trends[[#This Row],[Comments]]</f>
        <v>62070</v>
      </c>
      <c r="M4831">
        <f>bbdd_Social_Media_Trends[[#This Row],[Interactions]]/bbdd_Social_Media_Trends[[#This Row],[Views]]</f>
        <v>1.2487993861226539E-2</v>
      </c>
      <c r="N4831" s="1" t="s">
        <v>29</v>
      </c>
      <c r="O4831" s="4">
        <f t="shared" si="75"/>
        <v>0</v>
      </c>
    </row>
    <row r="4832" spans="1:15">
      <c r="A4832" s="1" t="s">
        <v>4872</v>
      </c>
      <c r="B4832" s="2">
        <v>44963</v>
      </c>
      <c r="C4832" s="13" t="str">
        <f>TEXT(bbdd_Social_Media_Trends[[#This Row],[Post_Date]],"aaaa-mm")</f>
        <v>2023-02</v>
      </c>
      <c r="D4832" s="1" t="s">
        <v>24</v>
      </c>
      <c r="E4832" s="1" t="s">
        <v>59</v>
      </c>
      <c r="F4832" s="1" t="s">
        <v>47</v>
      </c>
      <c r="G4832" s="1" t="s">
        <v>60</v>
      </c>
      <c r="H4832">
        <v>3207505</v>
      </c>
      <c r="I4832">
        <v>22365</v>
      </c>
      <c r="J4832">
        <v>54961</v>
      </c>
      <c r="K4832">
        <v>16721</v>
      </c>
      <c r="L4832">
        <f>bbdd_Social_Media_Trends[[#This Row],[Likes]]+bbdd_Social_Media_Trends[[#This Row],[Shares]]+bbdd_Social_Media_Trends[[#This Row],[Comments]]</f>
        <v>94047</v>
      </c>
      <c r="M4832">
        <f>bbdd_Social_Media_Trends[[#This Row],[Interactions]]/bbdd_Social_Media_Trends[[#This Row],[Views]]</f>
        <v>2.9320920777987876E-2</v>
      </c>
      <c r="N4832" s="1" t="s">
        <v>29</v>
      </c>
      <c r="O4832" s="4">
        <f t="shared" si="75"/>
        <v>0</v>
      </c>
    </row>
    <row r="4833" spans="1:15">
      <c r="A4833" s="1" t="s">
        <v>4873</v>
      </c>
      <c r="B4833" s="2">
        <v>44769</v>
      </c>
      <c r="C4833" s="13" t="str">
        <f>TEXT(bbdd_Social_Media_Trends[[#This Row],[Post_Date]],"aaaa-mm")</f>
        <v>2022-07</v>
      </c>
      <c r="D4833" s="1" t="s">
        <v>12</v>
      </c>
      <c r="E4833" s="1" t="s">
        <v>39</v>
      </c>
      <c r="F4833" s="1" t="s">
        <v>14</v>
      </c>
      <c r="G4833" s="1" t="s">
        <v>37</v>
      </c>
      <c r="H4833">
        <v>3701648</v>
      </c>
      <c r="I4833">
        <v>432741</v>
      </c>
      <c r="J4833">
        <v>44948</v>
      </c>
      <c r="K4833">
        <v>33558</v>
      </c>
      <c r="L4833">
        <f>bbdd_Social_Media_Trends[[#This Row],[Likes]]+bbdd_Social_Media_Trends[[#This Row],[Shares]]+bbdd_Social_Media_Trends[[#This Row],[Comments]]</f>
        <v>511247</v>
      </c>
      <c r="M4833">
        <f>bbdd_Social_Media_Trends[[#This Row],[Interactions]]/bbdd_Social_Media_Trends[[#This Row],[Views]]</f>
        <v>0.1381133484329142</v>
      </c>
      <c r="N4833" s="1" t="s">
        <v>29</v>
      </c>
      <c r="O4833" s="4">
        <f t="shared" si="75"/>
        <v>0</v>
      </c>
    </row>
    <row r="4834" spans="1:15">
      <c r="A4834" s="1" t="s">
        <v>4874</v>
      </c>
      <c r="B4834" s="2">
        <v>44850</v>
      </c>
      <c r="C4834" s="13" t="str">
        <f>TEXT(bbdd_Social_Media_Trends[[#This Row],[Post_Date]],"aaaa-mm")</f>
        <v>2022-10</v>
      </c>
      <c r="D4834" s="1" t="s">
        <v>24</v>
      </c>
      <c r="E4834" s="1" t="s">
        <v>31</v>
      </c>
      <c r="F4834" s="1" t="s">
        <v>14</v>
      </c>
      <c r="G4834" s="1" t="s">
        <v>37</v>
      </c>
      <c r="H4834">
        <v>2795598</v>
      </c>
      <c r="I4834">
        <v>249418</v>
      </c>
      <c r="J4834">
        <v>81838</v>
      </c>
      <c r="K4834">
        <v>28886</v>
      </c>
      <c r="L4834">
        <f>bbdd_Social_Media_Trends[[#This Row],[Likes]]+bbdd_Social_Media_Trends[[#This Row],[Shares]]+bbdd_Social_Media_Trends[[#This Row],[Comments]]</f>
        <v>360142</v>
      </c>
      <c r="M4834">
        <f>bbdd_Social_Media_Trends[[#This Row],[Interactions]]/bbdd_Social_Media_Trends[[#This Row],[Views]]</f>
        <v>0.12882467364764175</v>
      </c>
      <c r="N4834" s="1" t="s">
        <v>29</v>
      </c>
      <c r="O4834" s="4">
        <f t="shared" si="75"/>
        <v>0</v>
      </c>
    </row>
    <row r="4835" spans="1:15">
      <c r="A4835" s="1" t="s">
        <v>4875</v>
      </c>
      <c r="B4835" s="2">
        <v>44718</v>
      </c>
      <c r="C4835" s="13" t="str">
        <f>TEXT(bbdd_Social_Media_Trends[[#This Row],[Post_Date]],"aaaa-mm")</f>
        <v>2022-06</v>
      </c>
      <c r="D4835" s="1" t="s">
        <v>12</v>
      </c>
      <c r="E4835" s="1" t="s">
        <v>31</v>
      </c>
      <c r="F4835" s="1" t="s">
        <v>20</v>
      </c>
      <c r="G4835" s="1" t="s">
        <v>21</v>
      </c>
      <c r="H4835">
        <v>3960394</v>
      </c>
      <c r="I4835">
        <v>222714</v>
      </c>
      <c r="J4835">
        <v>85120</v>
      </c>
      <c r="K4835">
        <v>6448</v>
      </c>
      <c r="L4835">
        <f>bbdd_Social_Media_Trends[[#This Row],[Likes]]+bbdd_Social_Media_Trends[[#This Row],[Shares]]+bbdd_Social_Media_Trends[[#This Row],[Comments]]</f>
        <v>314282</v>
      </c>
      <c r="M4835">
        <f>bbdd_Social_Media_Trends[[#This Row],[Interactions]]/bbdd_Social_Media_Trends[[#This Row],[Views]]</f>
        <v>7.9356245868466624E-2</v>
      </c>
      <c r="N4835" s="1" t="s">
        <v>29</v>
      </c>
      <c r="O4835" s="4">
        <f t="shared" si="75"/>
        <v>0</v>
      </c>
    </row>
    <row r="4836" spans="1:15">
      <c r="A4836" s="1" t="s">
        <v>4876</v>
      </c>
      <c r="B4836" s="2">
        <v>44914</v>
      </c>
      <c r="C4836" s="13" t="str">
        <f>TEXT(bbdd_Social_Media_Trends[[#This Row],[Post_Date]],"aaaa-mm")</f>
        <v>2022-12</v>
      </c>
      <c r="D4836" s="1" t="s">
        <v>12</v>
      </c>
      <c r="E4836" s="1" t="s">
        <v>57</v>
      </c>
      <c r="F4836" s="1" t="s">
        <v>36</v>
      </c>
      <c r="G4836" s="1" t="s">
        <v>50</v>
      </c>
      <c r="H4836">
        <v>1546650</v>
      </c>
      <c r="I4836">
        <v>182765</v>
      </c>
      <c r="J4836">
        <v>62879</v>
      </c>
      <c r="K4836">
        <v>44269</v>
      </c>
      <c r="L4836">
        <f>bbdd_Social_Media_Trends[[#This Row],[Likes]]+bbdd_Social_Media_Trends[[#This Row],[Shares]]+bbdd_Social_Media_Trends[[#This Row],[Comments]]</f>
        <v>289913</v>
      </c>
      <c r="M4836">
        <f>bbdd_Social_Media_Trends[[#This Row],[Interactions]]/bbdd_Social_Media_Trends[[#This Row],[Views]]</f>
        <v>0.18744576988976175</v>
      </c>
      <c r="N4836" s="1" t="s">
        <v>29</v>
      </c>
      <c r="O4836" s="4">
        <f t="shared" si="75"/>
        <v>0</v>
      </c>
    </row>
    <row r="4837" spans="1:15">
      <c r="A4837" s="1" t="s">
        <v>4877</v>
      </c>
      <c r="B4837" s="2">
        <v>44648</v>
      </c>
      <c r="C4837" s="13" t="str">
        <f>TEXT(bbdd_Social_Media_Trends[[#This Row],[Post_Date]],"aaaa-mm")</f>
        <v>2022-03</v>
      </c>
      <c r="D4837" s="1" t="s">
        <v>24</v>
      </c>
      <c r="E4837" s="1" t="s">
        <v>46</v>
      </c>
      <c r="F4837" s="1" t="s">
        <v>47</v>
      </c>
      <c r="G4837" s="1" t="s">
        <v>44</v>
      </c>
      <c r="H4837">
        <v>1935131</v>
      </c>
      <c r="I4837">
        <v>174376</v>
      </c>
      <c r="J4837">
        <v>30273</v>
      </c>
      <c r="K4837">
        <v>31178</v>
      </c>
      <c r="L4837">
        <f>bbdd_Social_Media_Trends[[#This Row],[Likes]]+bbdd_Social_Media_Trends[[#This Row],[Shares]]+bbdd_Social_Media_Trends[[#This Row],[Comments]]</f>
        <v>235827</v>
      </c>
      <c r="M4837">
        <f>bbdd_Social_Media_Trends[[#This Row],[Interactions]]/bbdd_Social_Media_Trends[[#This Row],[Views]]</f>
        <v>0.12186616823357178</v>
      </c>
      <c r="N4837" s="1" t="s">
        <v>16</v>
      </c>
      <c r="O4837" s="4">
        <f t="shared" si="75"/>
        <v>0</v>
      </c>
    </row>
    <row r="4838" spans="1:15">
      <c r="A4838" s="1" t="s">
        <v>4878</v>
      </c>
      <c r="B4838" s="2">
        <v>44733</v>
      </c>
      <c r="C4838" s="13" t="str">
        <f>TEXT(bbdd_Social_Media_Trends[[#This Row],[Post_Date]],"aaaa-mm")</f>
        <v>2022-06</v>
      </c>
      <c r="D4838" s="1" t="s">
        <v>12</v>
      </c>
      <c r="E4838" s="1" t="s">
        <v>35</v>
      </c>
      <c r="F4838" s="1" t="s">
        <v>47</v>
      </c>
      <c r="G4838" s="1" t="s">
        <v>25</v>
      </c>
      <c r="H4838">
        <v>1006682</v>
      </c>
      <c r="I4838">
        <v>469223</v>
      </c>
      <c r="J4838">
        <v>32079</v>
      </c>
      <c r="K4838">
        <v>24645</v>
      </c>
      <c r="L4838">
        <f>bbdd_Social_Media_Trends[[#This Row],[Likes]]+bbdd_Social_Media_Trends[[#This Row],[Shares]]+bbdd_Social_Media_Trends[[#This Row],[Comments]]</f>
        <v>525947</v>
      </c>
      <c r="M4838">
        <f>bbdd_Social_Media_Trends[[#This Row],[Interactions]]/bbdd_Social_Media_Trends[[#This Row],[Views]]</f>
        <v>0.52245594934646689</v>
      </c>
      <c r="N4838" s="1" t="s">
        <v>16</v>
      </c>
      <c r="O4838" s="4">
        <f t="shared" si="75"/>
        <v>0</v>
      </c>
    </row>
    <row r="4839" spans="1:15">
      <c r="A4839" s="1" t="s">
        <v>4879</v>
      </c>
      <c r="B4839" s="2">
        <v>44953</v>
      </c>
      <c r="C4839" s="13" t="str">
        <f>TEXT(bbdd_Social_Media_Trends[[#This Row],[Post_Date]],"aaaa-mm")</f>
        <v>2023-01</v>
      </c>
      <c r="D4839" s="1" t="s">
        <v>24</v>
      </c>
      <c r="E4839" s="1" t="s">
        <v>13</v>
      </c>
      <c r="F4839" s="1" t="s">
        <v>32</v>
      </c>
      <c r="G4839" s="1" t="s">
        <v>15</v>
      </c>
      <c r="H4839">
        <v>3804559</v>
      </c>
      <c r="I4839">
        <v>410862</v>
      </c>
      <c r="J4839">
        <v>46533</v>
      </c>
      <c r="K4839">
        <v>16456</v>
      </c>
      <c r="L4839">
        <f>bbdd_Social_Media_Trends[[#This Row],[Likes]]+bbdd_Social_Media_Trends[[#This Row],[Shares]]+bbdd_Social_Media_Trends[[#This Row],[Comments]]</f>
        <v>473851</v>
      </c>
      <c r="M4839">
        <f>bbdd_Social_Media_Trends[[#This Row],[Interactions]]/bbdd_Social_Media_Trends[[#This Row],[Views]]</f>
        <v>0.12454820650698281</v>
      </c>
      <c r="N4839" s="1" t="s">
        <v>22</v>
      </c>
      <c r="O4839" s="4">
        <f t="shared" si="75"/>
        <v>0</v>
      </c>
    </row>
    <row r="4840" spans="1:15">
      <c r="A4840" s="1" t="s">
        <v>4880</v>
      </c>
      <c r="B4840" s="2">
        <v>45274</v>
      </c>
      <c r="C4840" s="13" t="str">
        <f>TEXT(bbdd_Social_Media_Trends[[#This Row],[Post_Date]],"aaaa-mm")</f>
        <v>2023-12</v>
      </c>
      <c r="D4840" s="1" t="s">
        <v>12</v>
      </c>
      <c r="E4840" s="1" t="s">
        <v>46</v>
      </c>
      <c r="F4840" s="1" t="s">
        <v>32</v>
      </c>
      <c r="G4840" s="1" t="s">
        <v>60</v>
      </c>
      <c r="H4840">
        <v>3370487</v>
      </c>
      <c r="I4840">
        <v>304640</v>
      </c>
      <c r="J4840">
        <v>99763</v>
      </c>
      <c r="K4840">
        <v>21950</v>
      </c>
      <c r="L4840">
        <f>bbdd_Social_Media_Trends[[#This Row],[Likes]]+bbdd_Social_Media_Trends[[#This Row],[Shares]]+bbdd_Social_Media_Trends[[#This Row],[Comments]]</f>
        <v>426353</v>
      </c>
      <c r="M4840">
        <f>bbdd_Social_Media_Trends[[#This Row],[Interactions]]/bbdd_Social_Media_Trends[[#This Row],[Views]]</f>
        <v>0.12649596334298277</v>
      </c>
      <c r="N4840" s="1" t="s">
        <v>29</v>
      </c>
      <c r="O4840" s="4">
        <f t="shared" si="75"/>
        <v>0</v>
      </c>
    </row>
    <row r="4841" spans="1:15">
      <c r="A4841" s="1" t="s">
        <v>4881</v>
      </c>
      <c r="B4841" s="2">
        <v>45158</v>
      </c>
      <c r="C4841" s="13" t="str">
        <f>TEXT(bbdd_Social_Media_Trends[[#This Row],[Post_Date]],"aaaa-mm")</f>
        <v>2023-08</v>
      </c>
      <c r="D4841" s="1" t="s">
        <v>24</v>
      </c>
      <c r="E4841" s="1" t="s">
        <v>13</v>
      </c>
      <c r="F4841" s="1" t="s">
        <v>41</v>
      </c>
      <c r="G4841" s="1" t="s">
        <v>60</v>
      </c>
      <c r="H4841">
        <v>3264450</v>
      </c>
      <c r="I4841">
        <v>105871</v>
      </c>
      <c r="J4841">
        <v>92239</v>
      </c>
      <c r="K4841">
        <v>40889</v>
      </c>
      <c r="L4841">
        <f>bbdd_Social_Media_Trends[[#This Row],[Likes]]+bbdd_Social_Media_Trends[[#This Row],[Shares]]+bbdd_Social_Media_Trends[[#This Row],[Comments]]</f>
        <v>238999</v>
      </c>
      <c r="M4841">
        <f>bbdd_Social_Media_Trends[[#This Row],[Interactions]]/bbdd_Social_Media_Trends[[#This Row],[Views]]</f>
        <v>7.3212639188837317E-2</v>
      </c>
      <c r="N4841" s="1" t="s">
        <v>29</v>
      </c>
      <c r="O4841" s="4">
        <f t="shared" si="75"/>
        <v>0</v>
      </c>
    </row>
    <row r="4842" spans="1:15">
      <c r="A4842" s="1" t="s">
        <v>4882</v>
      </c>
      <c r="B4842" s="2">
        <v>45013</v>
      </c>
      <c r="C4842" s="13" t="str">
        <f>TEXT(bbdd_Social_Media_Trends[[#This Row],[Post_Date]],"aaaa-mm")</f>
        <v>2023-03</v>
      </c>
      <c r="D4842" s="1" t="s">
        <v>12</v>
      </c>
      <c r="E4842" s="1" t="s">
        <v>13</v>
      </c>
      <c r="F4842" s="1" t="s">
        <v>36</v>
      </c>
      <c r="G4842" s="1" t="s">
        <v>28</v>
      </c>
      <c r="H4842">
        <v>116463</v>
      </c>
      <c r="I4842">
        <v>420019</v>
      </c>
      <c r="J4842">
        <v>84514</v>
      </c>
      <c r="K4842">
        <v>30850</v>
      </c>
      <c r="L4842">
        <f>bbdd_Social_Media_Trends[[#This Row],[Likes]]+bbdd_Social_Media_Trends[[#This Row],[Shares]]+bbdd_Social_Media_Trends[[#This Row],[Comments]]</f>
        <v>535383</v>
      </c>
      <c r="M4842">
        <f>bbdd_Social_Media_Trends[[#This Row],[Interactions]]/bbdd_Social_Media_Trends[[#This Row],[Views]]</f>
        <v>4.5970222302362123</v>
      </c>
      <c r="N4842" s="1" t="s">
        <v>16</v>
      </c>
      <c r="O4842" s="4">
        <f t="shared" si="75"/>
        <v>0</v>
      </c>
    </row>
    <row r="4843" spans="1:15">
      <c r="A4843" s="1" t="s">
        <v>4883</v>
      </c>
      <c r="B4843" s="2">
        <v>45101</v>
      </c>
      <c r="C4843" s="13" t="str">
        <f>TEXT(bbdd_Social_Media_Trends[[#This Row],[Post_Date]],"aaaa-mm")</f>
        <v>2023-06</v>
      </c>
      <c r="D4843" s="1" t="s">
        <v>24</v>
      </c>
      <c r="E4843" s="1" t="s">
        <v>49</v>
      </c>
      <c r="F4843" s="1" t="s">
        <v>41</v>
      </c>
      <c r="G4843" s="1" t="s">
        <v>28</v>
      </c>
      <c r="H4843">
        <v>423438</v>
      </c>
      <c r="I4843">
        <v>290269</v>
      </c>
      <c r="J4843">
        <v>28373</v>
      </c>
      <c r="K4843">
        <v>49708</v>
      </c>
      <c r="L4843">
        <f>bbdd_Social_Media_Trends[[#This Row],[Likes]]+bbdd_Social_Media_Trends[[#This Row],[Shares]]+bbdd_Social_Media_Trends[[#This Row],[Comments]]</f>
        <v>368350</v>
      </c>
      <c r="M4843">
        <f>bbdd_Social_Media_Trends[[#This Row],[Interactions]]/bbdd_Social_Media_Trends[[#This Row],[Views]]</f>
        <v>0.86990303184881845</v>
      </c>
      <c r="N4843" s="1" t="s">
        <v>29</v>
      </c>
      <c r="O4843" s="4">
        <f t="shared" si="75"/>
        <v>0</v>
      </c>
    </row>
    <row r="4844" spans="1:15">
      <c r="A4844" s="1" t="s">
        <v>4884</v>
      </c>
      <c r="B4844" s="2">
        <v>44581</v>
      </c>
      <c r="C4844" s="13" t="str">
        <f>TEXT(bbdd_Social_Media_Trends[[#This Row],[Post_Date]],"aaaa-mm")</f>
        <v>2022-01</v>
      </c>
      <c r="D4844" s="1" t="s">
        <v>27</v>
      </c>
      <c r="E4844" s="1" t="s">
        <v>49</v>
      </c>
      <c r="F4844" s="1" t="s">
        <v>20</v>
      </c>
      <c r="G4844" s="1" t="s">
        <v>44</v>
      </c>
      <c r="H4844">
        <v>1121182</v>
      </c>
      <c r="I4844">
        <v>99772</v>
      </c>
      <c r="J4844">
        <v>42285</v>
      </c>
      <c r="K4844">
        <v>5621</v>
      </c>
      <c r="L4844">
        <f>bbdd_Social_Media_Trends[[#This Row],[Likes]]+bbdd_Social_Media_Trends[[#This Row],[Shares]]+bbdd_Social_Media_Trends[[#This Row],[Comments]]</f>
        <v>147678</v>
      </c>
      <c r="M4844">
        <f>bbdd_Social_Media_Trends[[#This Row],[Interactions]]/bbdd_Social_Media_Trends[[#This Row],[Views]]</f>
        <v>0.13171634935273666</v>
      </c>
      <c r="N4844" s="1" t="s">
        <v>16</v>
      </c>
      <c r="O4844" s="4">
        <f t="shared" si="75"/>
        <v>0</v>
      </c>
    </row>
    <row r="4845" spans="1:15">
      <c r="A4845" s="1" t="s">
        <v>4885</v>
      </c>
      <c r="B4845" s="2">
        <v>44793</v>
      </c>
      <c r="C4845" s="13" t="str">
        <f>TEXT(bbdd_Social_Media_Trends[[#This Row],[Post_Date]],"aaaa-mm")</f>
        <v>2022-08</v>
      </c>
      <c r="D4845" s="1" t="s">
        <v>12</v>
      </c>
      <c r="E4845" s="1" t="s">
        <v>19</v>
      </c>
      <c r="F4845" s="1" t="s">
        <v>47</v>
      </c>
      <c r="G4845" s="1" t="s">
        <v>28</v>
      </c>
      <c r="H4845">
        <v>1912681</v>
      </c>
      <c r="I4845">
        <v>262668</v>
      </c>
      <c r="J4845">
        <v>23314</v>
      </c>
      <c r="K4845">
        <v>21369</v>
      </c>
      <c r="L4845">
        <f>bbdd_Social_Media_Trends[[#This Row],[Likes]]+bbdd_Social_Media_Trends[[#This Row],[Shares]]+bbdd_Social_Media_Trends[[#This Row],[Comments]]</f>
        <v>307351</v>
      </c>
      <c r="M4845">
        <f>bbdd_Social_Media_Trends[[#This Row],[Interactions]]/bbdd_Social_Media_Trends[[#This Row],[Views]]</f>
        <v>0.16069119732982134</v>
      </c>
      <c r="N4845" s="1" t="s">
        <v>29</v>
      </c>
      <c r="O4845" s="4">
        <f t="shared" si="75"/>
        <v>0</v>
      </c>
    </row>
    <row r="4846" spans="1:15">
      <c r="A4846" s="1" t="s">
        <v>4886</v>
      </c>
      <c r="B4846" s="2">
        <v>44753</v>
      </c>
      <c r="C4846" s="13" t="str">
        <f>TEXT(bbdd_Social_Media_Trends[[#This Row],[Post_Date]],"aaaa-mm")</f>
        <v>2022-07</v>
      </c>
      <c r="D4846" s="1" t="s">
        <v>24</v>
      </c>
      <c r="E4846" s="1" t="s">
        <v>57</v>
      </c>
      <c r="F4846" s="1" t="s">
        <v>14</v>
      </c>
      <c r="G4846" s="1" t="s">
        <v>44</v>
      </c>
      <c r="H4846">
        <v>715400</v>
      </c>
      <c r="I4846">
        <v>135773</v>
      </c>
      <c r="J4846">
        <v>17076</v>
      </c>
      <c r="K4846">
        <v>35509</v>
      </c>
      <c r="L4846">
        <f>bbdd_Social_Media_Trends[[#This Row],[Likes]]+bbdd_Social_Media_Trends[[#This Row],[Shares]]+bbdd_Social_Media_Trends[[#This Row],[Comments]]</f>
        <v>188358</v>
      </c>
      <c r="M4846">
        <f>bbdd_Social_Media_Trends[[#This Row],[Interactions]]/bbdd_Social_Media_Trends[[#This Row],[Views]]</f>
        <v>0.26329046687168017</v>
      </c>
      <c r="N4846" s="1" t="s">
        <v>16</v>
      </c>
      <c r="O4846" s="4">
        <f t="shared" si="75"/>
        <v>0</v>
      </c>
    </row>
    <row r="4847" spans="1:15">
      <c r="A4847" s="1" t="s">
        <v>4887</v>
      </c>
      <c r="B4847" s="2">
        <v>45284</v>
      </c>
      <c r="C4847" s="13" t="str">
        <f>TEXT(bbdd_Social_Media_Trends[[#This Row],[Post_Date]],"aaaa-mm")</f>
        <v>2023-12</v>
      </c>
      <c r="D4847" s="1" t="s">
        <v>24</v>
      </c>
      <c r="E4847" s="1" t="s">
        <v>31</v>
      </c>
      <c r="F4847" s="1" t="s">
        <v>36</v>
      </c>
      <c r="G4847" s="1" t="s">
        <v>15</v>
      </c>
      <c r="H4847">
        <v>94208</v>
      </c>
      <c r="I4847">
        <v>423135</v>
      </c>
      <c r="J4847">
        <v>87349</v>
      </c>
      <c r="K4847">
        <v>22463</v>
      </c>
      <c r="L4847">
        <f>bbdd_Social_Media_Trends[[#This Row],[Likes]]+bbdd_Social_Media_Trends[[#This Row],[Shares]]+bbdd_Social_Media_Trends[[#This Row],[Comments]]</f>
        <v>532947</v>
      </c>
      <c r="M4847">
        <f>bbdd_Social_Media_Trends[[#This Row],[Interactions]]/bbdd_Social_Media_Trends[[#This Row],[Views]]</f>
        <v>5.6571310292119561</v>
      </c>
      <c r="N4847" s="1" t="s">
        <v>29</v>
      </c>
      <c r="O4847" s="4">
        <f t="shared" si="75"/>
        <v>0</v>
      </c>
    </row>
    <row r="4848" spans="1:15">
      <c r="A4848" s="1" t="s">
        <v>4888</v>
      </c>
      <c r="B4848" s="2">
        <v>45006</v>
      </c>
      <c r="C4848" s="13" t="str">
        <f>TEXT(bbdd_Social_Media_Trends[[#This Row],[Post_Date]],"aaaa-mm")</f>
        <v>2023-03</v>
      </c>
      <c r="D4848" s="1" t="s">
        <v>18</v>
      </c>
      <c r="E4848" s="1" t="s">
        <v>19</v>
      </c>
      <c r="F4848" s="1" t="s">
        <v>41</v>
      </c>
      <c r="G4848" s="1" t="s">
        <v>50</v>
      </c>
      <c r="H4848">
        <v>2896863</v>
      </c>
      <c r="I4848">
        <v>371193</v>
      </c>
      <c r="J4848">
        <v>92745</v>
      </c>
      <c r="K4848">
        <v>30595</v>
      </c>
      <c r="L4848">
        <f>bbdd_Social_Media_Trends[[#This Row],[Likes]]+bbdd_Social_Media_Trends[[#This Row],[Shares]]+bbdd_Social_Media_Trends[[#This Row],[Comments]]</f>
        <v>494533</v>
      </c>
      <c r="M4848">
        <f>bbdd_Social_Media_Trends[[#This Row],[Interactions]]/bbdd_Social_Media_Trends[[#This Row],[Views]]</f>
        <v>0.17071328537110661</v>
      </c>
      <c r="N4848" s="1" t="s">
        <v>29</v>
      </c>
      <c r="O4848" s="4">
        <f t="shared" si="75"/>
        <v>0</v>
      </c>
    </row>
    <row r="4849" spans="1:15">
      <c r="A4849" s="1" t="s">
        <v>4889</v>
      </c>
      <c r="B4849" s="2">
        <v>45212</v>
      </c>
      <c r="C4849" s="13" t="str">
        <f>TEXT(bbdd_Social_Media_Trends[[#This Row],[Post_Date]],"aaaa-mm")</f>
        <v>2023-10</v>
      </c>
      <c r="D4849" s="1" t="s">
        <v>18</v>
      </c>
      <c r="E4849" s="1" t="s">
        <v>13</v>
      </c>
      <c r="F4849" s="1" t="s">
        <v>41</v>
      </c>
      <c r="G4849" s="1" t="s">
        <v>50</v>
      </c>
      <c r="H4849">
        <v>1015588</v>
      </c>
      <c r="I4849">
        <v>461019</v>
      </c>
      <c r="J4849">
        <v>50137</v>
      </c>
      <c r="K4849">
        <v>8384</v>
      </c>
      <c r="L4849">
        <f>bbdd_Social_Media_Trends[[#This Row],[Likes]]+bbdd_Social_Media_Trends[[#This Row],[Shares]]+bbdd_Social_Media_Trends[[#This Row],[Comments]]</f>
        <v>519540</v>
      </c>
      <c r="M4849">
        <f>bbdd_Social_Media_Trends[[#This Row],[Interactions]]/bbdd_Social_Media_Trends[[#This Row],[Views]]</f>
        <v>0.51156571365553749</v>
      </c>
      <c r="N4849" s="1" t="s">
        <v>22</v>
      </c>
      <c r="O4849" s="4">
        <f t="shared" si="75"/>
        <v>0</v>
      </c>
    </row>
    <row r="4850" spans="1:15">
      <c r="A4850" s="1" t="s">
        <v>4890</v>
      </c>
      <c r="B4850" s="2">
        <v>44754</v>
      </c>
      <c r="C4850" s="13" t="str">
        <f>TEXT(bbdd_Social_Media_Trends[[#This Row],[Post_Date]],"aaaa-mm")</f>
        <v>2022-07</v>
      </c>
      <c r="D4850" s="1" t="s">
        <v>27</v>
      </c>
      <c r="E4850" s="1" t="s">
        <v>13</v>
      </c>
      <c r="F4850" s="1" t="s">
        <v>32</v>
      </c>
      <c r="G4850" s="1" t="s">
        <v>50</v>
      </c>
      <c r="H4850">
        <v>3405967</v>
      </c>
      <c r="I4850">
        <v>397972</v>
      </c>
      <c r="J4850">
        <v>27387</v>
      </c>
      <c r="K4850">
        <v>757</v>
      </c>
      <c r="L4850">
        <f>bbdd_Social_Media_Trends[[#This Row],[Likes]]+bbdd_Social_Media_Trends[[#This Row],[Shares]]+bbdd_Social_Media_Trends[[#This Row],[Comments]]</f>
        <v>426116</v>
      </c>
      <c r="M4850">
        <f>bbdd_Social_Media_Trends[[#This Row],[Interactions]]/bbdd_Social_Media_Trends[[#This Row],[Views]]</f>
        <v>0.12510866957900649</v>
      </c>
      <c r="N4850" s="1" t="s">
        <v>16</v>
      </c>
      <c r="O4850" s="4">
        <f t="shared" si="75"/>
        <v>0</v>
      </c>
    </row>
    <row r="4851" spans="1:15">
      <c r="A4851" s="1" t="s">
        <v>4891</v>
      </c>
      <c r="B4851" s="2">
        <v>44866</v>
      </c>
      <c r="C4851" s="13" t="str">
        <f>TEXT(bbdd_Social_Media_Trends[[#This Row],[Post_Date]],"aaaa-mm")</f>
        <v>2022-11</v>
      </c>
      <c r="D4851" s="1" t="s">
        <v>18</v>
      </c>
      <c r="E4851" s="1" t="s">
        <v>52</v>
      </c>
      <c r="F4851" s="1" t="s">
        <v>36</v>
      </c>
      <c r="G4851" s="1" t="s">
        <v>37</v>
      </c>
      <c r="H4851">
        <v>314695</v>
      </c>
      <c r="I4851">
        <v>60303</v>
      </c>
      <c r="J4851">
        <v>73622</v>
      </c>
      <c r="K4851">
        <v>3048</v>
      </c>
      <c r="L4851">
        <f>bbdd_Social_Media_Trends[[#This Row],[Likes]]+bbdd_Social_Media_Trends[[#This Row],[Shares]]+bbdd_Social_Media_Trends[[#This Row],[Comments]]</f>
        <v>136973</v>
      </c>
      <c r="M4851">
        <f>bbdd_Social_Media_Trends[[#This Row],[Interactions]]/bbdd_Social_Media_Trends[[#This Row],[Views]]</f>
        <v>0.43525635933205165</v>
      </c>
      <c r="N4851" s="1" t="s">
        <v>16</v>
      </c>
      <c r="O4851" s="4">
        <f t="shared" si="75"/>
        <v>0</v>
      </c>
    </row>
    <row r="4852" spans="1:15">
      <c r="A4852" s="1" t="s">
        <v>4892</v>
      </c>
      <c r="B4852" s="2">
        <v>44649</v>
      </c>
      <c r="C4852" s="13" t="str">
        <f>TEXT(bbdd_Social_Media_Trends[[#This Row],[Post_Date]],"aaaa-mm")</f>
        <v>2022-03</v>
      </c>
      <c r="D4852" s="1" t="s">
        <v>12</v>
      </c>
      <c r="E4852" s="1" t="s">
        <v>59</v>
      </c>
      <c r="F4852" s="1" t="s">
        <v>47</v>
      </c>
      <c r="G4852" s="1" t="s">
        <v>37</v>
      </c>
      <c r="H4852">
        <v>4319494</v>
      </c>
      <c r="I4852">
        <v>83744</v>
      </c>
      <c r="J4852">
        <v>83078</v>
      </c>
      <c r="K4852">
        <v>26847</v>
      </c>
      <c r="L4852">
        <f>bbdd_Social_Media_Trends[[#This Row],[Likes]]+bbdd_Social_Media_Trends[[#This Row],[Shares]]+bbdd_Social_Media_Trends[[#This Row],[Comments]]</f>
        <v>193669</v>
      </c>
      <c r="M4852">
        <f>bbdd_Social_Media_Trends[[#This Row],[Interactions]]/bbdd_Social_Media_Trends[[#This Row],[Views]]</f>
        <v>4.4836038665640003E-2</v>
      </c>
      <c r="N4852" s="1" t="s">
        <v>22</v>
      </c>
      <c r="O4852" s="4">
        <f t="shared" si="75"/>
        <v>0</v>
      </c>
    </row>
    <row r="4853" spans="1:15">
      <c r="A4853" s="1" t="s">
        <v>4893</v>
      </c>
      <c r="B4853" s="2">
        <v>44848</v>
      </c>
      <c r="C4853" s="13" t="str">
        <f>TEXT(bbdd_Social_Media_Trends[[#This Row],[Post_Date]],"aaaa-mm")</f>
        <v>2022-10</v>
      </c>
      <c r="D4853" s="1" t="s">
        <v>18</v>
      </c>
      <c r="E4853" s="1" t="s">
        <v>57</v>
      </c>
      <c r="F4853" s="1" t="s">
        <v>14</v>
      </c>
      <c r="G4853" s="1" t="s">
        <v>15</v>
      </c>
      <c r="H4853">
        <v>2744334</v>
      </c>
      <c r="I4853">
        <v>432158</v>
      </c>
      <c r="J4853">
        <v>74368</v>
      </c>
      <c r="K4853">
        <v>12933</v>
      </c>
      <c r="L4853">
        <f>bbdd_Social_Media_Trends[[#This Row],[Likes]]+bbdd_Social_Media_Trends[[#This Row],[Shares]]+bbdd_Social_Media_Trends[[#This Row],[Comments]]</f>
        <v>519459</v>
      </c>
      <c r="M4853">
        <f>bbdd_Social_Media_Trends[[#This Row],[Interactions]]/bbdd_Social_Media_Trends[[#This Row],[Views]]</f>
        <v>0.18928417605145728</v>
      </c>
      <c r="N4853" s="1" t="s">
        <v>29</v>
      </c>
      <c r="O4853" s="4">
        <f t="shared" si="75"/>
        <v>0</v>
      </c>
    </row>
    <row r="4854" spans="1:15">
      <c r="A4854" s="1" t="s">
        <v>4894</v>
      </c>
      <c r="B4854" s="2">
        <v>44779</v>
      </c>
      <c r="C4854" s="13" t="str">
        <f>TEXT(bbdd_Social_Media_Trends[[#This Row],[Post_Date]],"aaaa-mm")</f>
        <v>2022-08</v>
      </c>
      <c r="D4854" s="1" t="s">
        <v>27</v>
      </c>
      <c r="E4854" s="1" t="s">
        <v>35</v>
      </c>
      <c r="F4854" s="1" t="s">
        <v>41</v>
      </c>
      <c r="G4854" s="1" t="s">
        <v>21</v>
      </c>
      <c r="H4854">
        <v>1975939</v>
      </c>
      <c r="I4854">
        <v>451179</v>
      </c>
      <c r="J4854">
        <v>64867</v>
      </c>
      <c r="K4854">
        <v>14319</v>
      </c>
      <c r="L4854">
        <f>bbdd_Social_Media_Trends[[#This Row],[Likes]]+bbdd_Social_Media_Trends[[#This Row],[Shares]]+bbdd_Social_Media_Trends[[#This Row],[Comments]]</f>
        <v>530365</v>
      </c>
      <c r="M4854">
        <f>bbdd_Social_Media_Trends[[#This Row],[Interactions]]/bbdd_Social_Media_Trends[[#This Row],[Views]]</f>
        <v>0.26841162606740393</v>
      </c>
      <c r="N4854" s="1" t="s">
        <v>29</v>
      </c>
      <c r="O4854" s="4">
        <f t="shared" si="75"/>
        <v>0</v>
      </c>
    </row>
    <row r="4855" spans="1:15">
      <c r="A4855" s="1" t="s">
        <v>4895</v>
      </c>
      <c r="B4855" s="2">
        <v>45242</v>
      </c>
      <c r="C4855" s="13" t="str">
        <f>TEXT(bbdd_Social_Media_Trends[[#This Row],[Post_Date]],"aaaa-mm")</f>
        <v>2023-11</v>
      </c>
      <c r="D4855" s="1" t="s">
        <v>12</v>
      </c>
      <c r="E4855" s="1" t="s">
        <v>19</v>
      </c>
      <c r="F4855" s="1" t="s">
        <v>14</v>
      </c>
      <c r="G4855" s="1" t="s">
        <v>37</v>
      </c>
      <c r="H4855">
        <v>3269522</v>
      </c>
      <c r="I4855">
        <v>487566</v>
      </c>
      <c r="J4855">
        <v>24836</v>
      </c>
      <c r="K4855">
        <v>15466</v>
      </c>
      <c r="L4855">
        <f>bbdd_Social_Media_Trends[[#This Row],[Likes]]+bbdd_Social_Media_Trends[[#This Row],[Shares]]+bbdd_Social_Media_Trends[[#This Row],[Comments]]</f>
        <v>527868</v>
      </c>
      <c r="M4855">
        <f>bbdd_Social_Media_Trends[[#This Row],[Interactions]]/bbdd_Social_Media_Trends[[#This Row],[Views]]</f>
        <v>0.16145112343639223</v>
      </c>
      <c r="N4855" s="1" t="s">
        <v>22</v>
      </c>
      <c r="O4855" s="4">
        <f t="shared" si="75"/>
        <v>0</v>
      </c>
    </row>
    <row r="4856" spans="1:15">
      <c r="A4856" s="1" t="s">
        <v>4896</v>
      </c>
      <c r="B4856" s="2">
        <v>44565</v>
      </c>
      <c r="C4856" s="13" t="str">
        <f>TEXT(bbdd_Social_Media_Trends[[#This Row],[Post_Date]],"aaaa-mm")</f>
        <v>2022-01</v>
      </c>
      <c r="D4856" s="1" t="s">
        <v>18</v>
      </c>
      <c r="E4856" s="1" t="s">
        <v>39</v>
      </c>
      <c r="F4856" s="1" t="s">
        <v>36</v>
      </c>
      <c r="G4856" s="1" t="s">
        <v>50</v>
      </c>
      <c r="H4856">
        <v>4839145</v>
      </c>
      <c r="I4856">
        <v>482348</v>
      </c>
      <c r="J4856">
        <v>51534</v>
      </c>
      <c r="K4856">
        <v>14880</v>
      </c>
      <c r="L4856">
        <f>bbdd_Social_Media_Trends[[#This Row],[Likes]]+bbdd_Social_Media_Trends[[#This Row],[Shares]]+bbdd_Social_Media_Trends[[#This Row],[Comments]]</f>
        <v>548762</v>
      </c>
      <c r="M4856">
        <f>bbdd_Social_Media_Trends[[#This Row],[Interactions]]/bbdd_Social_Media_Trends[[#This Row],[Views]]</f>
        <v>0.11340061105835846</v>
      </c>
      <c r="N4856" s="1" t="s">
        <v>29</v>
      </c>
      <c r="O4856" s="4">
        <f t="shared" si="75"/>
        <v>0</v>
      </c>
    </row>
    <row r="4857" spans="1:15">
      <c r="A4857" s="1" t="s">
        <v>4897</v>
      </c>
      <c r="B4857" s="2">
        <v>45138</v>
      </c>
      <c r="C4857" s="13" t="str">
        <f>TEXT(bbdd_Social_Media_Trends[[#This Row],[Post_Date]],"aaaa-mm")</f>
        <v>2023-07</v>
      </c>
      <c r="D4857" s="1" t="s">
        <v>18</v>
      </c>
      <c r="E4857" s="1" t="s">
        <v>19</v>
      </c>
      <c r="F4857" s="1" t="s">
        <v>20</v>
      </c>
      <c r="G4857" s="1" t="s">
        <v>28</v>
      </c>
      <c r="H4857">
        <v>459654</v>
      </c>
      <c r="I4857">
        <v>356338</v>
      </c>
      <c r="J4857">
        <v>35844</v>
      </c>
      <c r="K4857">
        <v>36945</v>
      </c>
      <c r="L4857">
        <f>bbdd_Social_Media_Trends[[#This Row],[Likes]]+bbdd_Social_Media_Trends[[#This Row],[Shares]]+bbdd_Social_Media_Trends[[#This Row],[Comments]]</f>
        <v>429127</v>
      </c>
      <c r="M4857">
        <f>bbdd_Social_Media_Trends[[#This Row],[Interactions]]/bbdd_Social_Media_Trends[[#This Row],[Views]]</f>
        <v>0.93358700239745551</v>
      </c>
      <c r="N4857" s="1" t="s">
        <v>22</v>
      </c>
      <c r="O4857" s="4">
        <f t="shared" si="75"/>
        <v>0</v>
      </c>
    </row>
    <row r="4858" spans="1:15">
      <c r="A4858" s="1" t="s">
        <v>4898</v>
      </c>
      <c r="B4858" s="2">
        <v>45206</v>
      </c>
      <c r="C4858" s="13" t="str">
        <f>TEXT(bbdd_Social_Media_Trends[[#This Row],[Post_Date]],"aaaa-mm")</f>
        <v>2023-10</v>
      </c>
      <c r="D4858" s="1" t="s">
        <v>12</v>
      </c>
      <c r="E4858" s="1" t="s">
        <v>46</v>
      </c>
      <c r="F4858" s="1" t="s">
        <v>20</v>
      </c>
      <c r="G4858" s="1" t="s">
        <v>60</v>
      </c>
      <c r="H4858">
        <v>180332</v>
      </c>
      <c r="I4858">
        <v>34396</v>
      </c>
      <c r="J4858">
        <v>21909</v>
      </c>
      <c r="K4858">
        <v>47928</v>
      </c>
      <c r="L4858">
        <f>bbdd_Social_Media_Trends[[#This Row],[Likes]]+bbdd_Social_Media_Trends[[#This Row],[Shares]]+bbdd_Social_Media_Trends[[#This Row],[Comments]]</f>
        <v>104233</v>
      </c>
      <c r="M4858">
        <f>bbdd_Social_Media_Trends[[#This Row],[Interactions]]/bbdd_Social_Media_Trends[[#This Row],[Views]]</f>
        <v>0.57800612204156776</v>
      </c>
      <c r="N4858" s="1" t="s">
        <v>22</v>
      </c>
      <c r="O4858" s="4">
        <f t="shared" si="75"/>
        <v>0</v>
      </c>
    </row>
    <row r="4859" spans="1:15">
      <c r="A4859" s="1" t="s">
        <v>4899</v>
      </c>
      <c r="B4859" s="2">
        <v>44962</v>
      </c>
      <c r="C4859" s="13" t="str">
        <f>TEXT(bbdd_Social_Media_Trends[[#This Row],[Post_Date]],"aaaa-mm")</f>
        <v>2023-02</v>
      </c>
      <c r="D4859" s="1" t="s">
        <v>12</v>
      </c>
      <c r="E4859" s="1" t="s">
        <v>46</v>
      </c>
      <c r="F4859" s="1" t="s">
        <v>36</v>
      </c>
      <c r="G4859" s="1" t="s">
        <v>37</v>
      </c>
      <c r="H4859">
        <v>134405</v>
      </c>
      <c r="I4859">
        <v>56197</v>
      </c>
      <c r="J4859">
        <v>39414</v>
      </c>
      <c r="K4859">
        <v>10372</v>
      </c>
      <c r="L4859">
        <f>bbdd_Social_Media_Trends[[#This Row],[Likes]]+bbdd_Social_Media_Trends[[#This Row],[Shares]]+bbdd_Social_Media_Trends[[#This Row],[Comments]]</f>
        <v>105983</v>
      </c>
      <c r="M4859">
        <f>bbdd_Social_Media_Trends[[#This Row],[Interactions]]/bbdd_Social_Media_Trends[[#This Row],[Views]]</f>
        <v>0.78853465272869316</v>
      </c>
      <c r="N4859" s="1" t="s">
        <v>16</v>
      </c>
      <c r="O4859" s="4">
        <f t="shared" si="75"/>
        <v>0</v>
      </c>
    </row>
    <row r="4860" spans="1:15">
      <c r="A4860" s="1" t="s">
        <v>4900</v>
      </c>
      <c r="B4860" s="2">
        <v>45057</v>
      </c>
      <c r="C4860" s="13" t="str">
        <f>TEXT(bbdd_Social_Media_Trends[[#This Row],[Post_Date]],"aaaa-mm")</f>
        <v>2023-05</v>
      </c>
      <c r="D4860" s="1" t="s">
        <v>27</v>
      </c>
      <c r="E4860" s="1" t="s">
        <v>31</v>
      </c>
      <c r="F4860" s="1" t="s">
        <v>20</v>
      </c>
      <c r="G4860" s="1" t="s">
        <v>37</v>
      </c>
      <c r="H4860">
        <v>4290567</v>
      </c>
      <c r="I4860">
        <v>185763</v>
      </c>
      <c r="J4860">
        <v>72551</v>
      </c>
      <c r="K4860">
        <v>49196</v>
      </c>
      <c r="L4860">
        <f>bbdd_Social_Media_Trends[[#This Row],[Likes]]+bbdd_Social_Media_Trends[[#This Row],[Shares]]+bbdd_Social_Media_Trends[[#This Row],[Comments]]</f>
        <v>307510</v>
      </c>
      <c r="M4860">
        <f>bbdd_Social_Media_Trends[[#This Row],[Interactions]]/bbdd_Social_Media_Trends[[#This Row],[Views]]</f>
        <v>7.1671180056155748E-2</v>
      </c>
      <c r="N4860" s="1" t="s">
        <v>29</v>
      </c>
      <c r="O4860" s="4">
        <f t="shared" si="75"/>
        <v>0</v>
      </c>
    </row>
    <row r="4861" spans="1:15">
      <c r="A4861" s="1" t="s">
        <v>4901</v>
      </c>
      <c r="B4861" s="2">
        <v>45165</v>
      </c>
      <c r="C4861" s="13" t="str">
        <f>TEXT(bbdd_Social_Media_Trends[[#This Row],[Post_Date]],"aaaa-mm")</f>
        <v>2023-08</v>
      </c>
      <c r="D4861" s="1" t="s">
        <v>24</v>
      </c>
      <c r="E4861" s="1" t="s">
        <v>39</v>
      </c>
      <c r="F4861" s="1" t="s">
        <v>14</v>
      </c>
      <c r="G4861" s="1" t="s">
        <v>28</v>
      </c>
      <c r="H4861">
        <v>2440554</v>
      </c>
      <c r="I4861">
        <v>247328</v>
      </c>
      <c r="J4861">
        <v>16921</v>
      </c>
      <c r="K4861">
        <v>20278</v>
      </c>
      <c r="L4861">
        <f>bbdd_Social_Media_Trends[[#This Row],[Likes]]+bbdd_Social_Media_Trends[[#This Row],[Shares]]+bbdd_Social_Media_Trends[[#This Row],[Comments]]</f>
        <v>284527</v>
      </c>
      <c r="M4861">
        <f>bbdd_Social_Media_Trends[[#This Row],[Interactions]]/bbdd_Social_Media_Trends[[#This Row],[Views]]</f>
        <v>0.11658295616487076</v>
      </c>
      <c r="N4861" s="1" t="s">
        <v>29</v>
      </c>
      <c r="O4861" s="4">
        <f t="shared" si="75"/>
        <v>0</v>
      </c>
    </row>
    <row r="4862" spans="1:15">
      <c r="A4862" s="1" t="s">
        <v>4902</v>
      </c>
      <c r="B4862" s="2">
        <v>44575</v>
      </c>
      <c r="C4862" s="13" t="str">
        <f>TEXT(bbdd_Social_Media_Trends[[#This Row],[Post_Date]],"aaaa-mm")</f>
        <v>2022-01</v>
      </c>
      <c r="D4862" s="1" t="s">
        <v>27</v>
      </c>
      <c r="E4862" s="1" t="s">
        <v>59</v>
      </c>
      <c r="F4862" s="1" t="s">
        <v>32</v>
      </c>
      <c r="G4862" s="1" t="s">
        <v>28</v>
      </c>
      <c r="H4862">
        <v>64334</v>
      </c>
      <c r="I4862">
        <v>491928</v>
      </c>
      <c r="J4862">
        <v>68387</v>
      </c>
      <c r="K4862">
        <v>27432</v>
      </c>
      <c r="L4862">
        <f>bbdd_Social_Media_Trends[[#This Row],[Likes]]+bbdd_Social_Media_Trends[[#This Row],[Shares]]+bbdd_Social_Media_Trends[[#This Row],[Comments]]</f>
        <v>587747</v>
      </c>
      <c r="M4862">
        <f>bbdd_Social_Media_Trends[[#This Row],[Interactions]]/bbdd_Social_Media_Trends[[#This Row],[Views]]</f>
        <v>9.1358690583517266</v>
      </c>
      <c r="N4862" s="1" t="s">
        <v>29</v>
      </c>
      <c r="O4862" s="4">
        <f t="shared" si="75"/>
        <v>0</v>
      </c>
    </row>
    <row r="4863" spans="1:15">
      <c r="A4863" s="1" t="s">
        <v>4903</v>
      </c>
      <c r="B4863" s="2">
        <v>44971</v>
      </c>
      <c r="C4863" s="13" t="str">
        <f>TEXT(bbdd_Social_Media_Trends[[#This Row],[Post_Date]],"aaaa-mm")</f>
        <v>2023-02</v>
      </c>
      <c r="D4863" s="1" t="s">
        <v>27</v>
      </c>
      <c r="E4863" s="1" t="s">
        <v>46</v>
      </c>
      <c r="F4863" s="1" t="s">
        <v>32</v>
      </c>
      <c r="G4863" s="1" t="s">
        <v>15</v>
      </c>
      <c r="H4863">
        <v>1561101</v>
      </c>
      <c r="I4863">
        <v>265425</v>
      </c>
      <c r="J4863">
        <v>78956</v>
      </c>
      <c r="K4863">
        <v>35640</v>
      </c>
      <c r="L4863">
        <f>bbdd_Social_Media_Trends[[#This Row],[Likes]]+bbdd_Social_Media_Trends[[#This Row],[Shares]]+bbdd_Social_Media_Trends[[#This Row],[Comments]]</f>
        <v>380021</v>
      </c>
      <c r="M4863">
        <f>bbdd_Social_Media_Trends[[#This Row],[Interactions]]/bbdd_Social_Media_Trends[[#This Row],[Views]]</f>
        <v>0.24343139873717332</v>
      </c>
      <c r="N4863" s="1" t="s">
        <v>16</v>
      </c>
      <c r="O4863" s="4">
        <f t="shared" si="75"/>
        <v>0</v>
      </c>
    </row>
    <row r="4864" spans="1:15">
      <c r="A4864" s="1" t="s">
        <v>4904</v>
      </c>
      <c r="B4864" s="2">
        <v>44948</v>
      </c>
      <c r="C4864" s="13" t="str">
        <f>TEXT(bbdd_Social_Media_Trends[[#This Row],[Post_Date]],"aaaa-mm")</f>
        <v>2023-01</v>
      </c>
      <c r="D4864" s="1" t="s">
        <v>27</v>
      </c>
      <c r="E4864" s="1" t="s">
        <v>49</v>
      </c>
      <c r="F4864" s="1" t="s">
        <v>32</v>
      </c>
      <c r="G4864" s="1" t="s">
        <v>50</v>
      </c>
      <c r="H4864">
        <v>4175750</v>
      </c>
      <c r="I4864">
        <v>129321</v>
      </c>
      <c r="J4864">
        <v>55183</v>
      </c>
      <c r="K4864">
        <v>8361</v>
      </c>
      <c r="L4864">
        <f>bbdd_Social_Media_Trends[[#This Row],[Likes]]+bbdd_Social_Media_Trends[[#This Row],[Shares]]+bbdd_Social_Media_Trends[[#This Row],[Comments]]</f>
        <v>192865</v>
      </c>
      <c r="M4864">
        <f>bbdd_Social_Media_Trends[[#This Row],[Interactions]]/bbdd_Social_Media_Trends[[#This Row],[Views]]</f>
        <v>4.6186912530683112E-2</v>
      </c>
      <c r="N4864" s="1" t="s">
        <v>29</v>
      </c>
      <c r="O4864" s="4">
        <f t="shared" si="75"/>
        <v>0</v>
      </c>
    </row>
    <row r="4865" spans="1:15">
      <c r="A4865" s="1" t="s">
        <v>4905</v>
      </c>
      <c r="B4865" s="2">
        <v>45180</v>
      </c>
      <c r="C4865" s="13" t="str">
        <f>TEXT(bbdd_Social_Media_Trends[[#This Row],[Post_Date]],"aaaa-mm")</f>
        <v>2023-09</v>
      </c>
      <c r="D4865" s="1" t="s">
        <v>24</v>
      </c>
      <c r="E4865" s="1" t="s">
        <v>59</v>
      </c>
      <c r="F4865" s="1" t="s">
        <v>32</v>
      </c>
      <c r="G4865" s="1" t="s">
        <v>60</v>
      </c>
      <c r="H4865">
        <v>2794698</v>
      </c>
      <c r="I4865">
        <v>364767</v>
      </c>
      <c r="J4865">
        <v>81947</v>
      </c>
      <c r="K4865">
        <v>46251</v>
      </c>
      <c r="L4865">
        <f>bbdd_Social_Media_Trends[[#This Row],[Likes]]+bbdd_Social_Media_Trends[[#This Row],[Shares]]+bbdd_Social_Media_Trends[[#This Row],[Comments]]</f>
        <v>492965</v>
      </c>
      <c r="M4865">
        <f>bbdd_Social_Media_Trends[[#This Row],[Interactions]]/bbdd_Social_Media_Trends[[#This Row],[Views]]</f>
        <v>0.17639294120509622</v>
      </c>
      <c r="N4865" s="1" t="s">
        <v>16</v>
      </c>
      <c r="O4865" s="4">
        <f t="shared" si="75"/>
        <v>0</v>
      </c>
    </row>
    <row r="4866" spans="1:15">
      <c r="A4866" s="1" t="s">
        <v>4906</v>
      </c>
      <c r="B4866" s="2">
        <v>44675</v>
      </c>
      <c r="C4866" s="13" t="str">
        <f>TEXT(bbdd_Social_Media_Trends[[#This Row],[Post_Date]],"aaaa-mm")</f>
        <v>2022-04</v>
      </c>
      <c r="D4866" s="1" t="s">
        <v>24</v>
      </c>
      <c r="E4866" s="1" t="s">
        <v>59</v>
      </c>
      <c r="F4866" s="1" t="s">
        <v>47</v>
      </c>
      <c r="G4866" s="1" t="s">
        <v>15</v>
      </c>
      <c r="H4866">
        <v>555401</v>
      </c>
      <c r="I4866">
        <v>386534</v>
      </c>
      <c r="J4866">
        <v>22475</v>
      </c>
      <c r="K4866">
        <v>3736</v>
      </c>
      <c r="L4866">
        <f>bbdd_Social_Media_Trends[[#This Row],[Likes]]+bbdd_Social_Media_Trends[[#This Row],[Shares]]+bbdd_Social_Media_Trends[[#This Row],[Comments]]</f>
        <v>412745</v>
      </c>
      <c r="M4866">
        <f>bbdd_Social_Media_Trends[[#This Row],[Interactions]]/bbdd_Social_Media_Trends[[#This Row],[Views]]</f>
        <v>0.74314774370229797</v>
      </c>
      <c r="N4866" s="1" t="s">
        <v>29</v>
      </c>
      <c r="O4866" s="4">
        <f t="shared" ref="O4866:O4929" si="76">IF(ISERROR(VLOOKUP(A4866,A4867:A9864,1,FALSE)),0, 1)</f>
        <v>0</v>
      </c>
    </row>
    <row r="4867" spans="1:15">
      <c r="A4867" s="1" t="s">
        <v>4907</v>
      </c>
      <c r="B4867" s="2">
        <v>44666</v>
      </c>
      <c r="C4867" s="13" t="str">
        <f>TEXT(bbdd_Social_Media_Trends[[#This Row],[Post_Date]],"aaaa-mm")</f>
        <v>2022-04</v>
      </c>
      <c r="D4867" s="1" t="s">
        <v>18</v>
      </c>
      <c r="E4867" s="1" t="s">
        <v>57</v>
      </c>
      <c r="F4867" s="1" t="s">
        <v>14</v>
      </c>
      <c r="G4867" s="1" t="s">
        <v>50</v>
      </c>
      <c r="H4867">
        <v>3979333</v>
      </c>
      <c r="I4867">
        <v>296583</v>
      </c>
      <c r="J4867">
        <v>58040</v>
      </c>
      <c r="K4867">
        <v>7687</v>
      </c>
      <c r="L4867">
        <f>bbdd_Social_Media_Trends[[#This Row],[Likes]]+bbdd_Social_Media_Trends[[#This Row],[Shares]]+bbdd_Social_Media_Trends[[#This Row],[Comments]]</f>
        <v>362310</v>
      </c>
      <c r="M4867">
        <f>bbdd_Social_Media_Trends[[#This Row],[Interactions]]/bbdd_Social_Media_Trends[[#This Row],[Views]]</f>
        <v>9.1047921850219621E-2</v>
      </c>
      <c r="N4867" s="1" t="s">
        <v>22</v>
      </c>
      <c r="O4867" s="4">
        <f t="shared" si="76"/>
        <v>0</v>
      </c>
    </row>
    <row r="4868" spans="1:15">
      <c r="A4868" s="1" t="s">
        <v>4908</v>
      </c>
      <c r="B4868" s="2">
        <v>44632</v>
      </c>
      <c r="C4868" s="13" t="str">
        <f>TEXT(bbdd_Social_Media_Trends[[#This Row],[Post_Date]],"aaaa-mm")</f>
        <v>2022-03</v>
      </c>
      <c r="D4868" s="1" t="s">
        <v>27</v>
      </c>
      <c r="E4868" s="1" t="s">
        <v>39</v>
      </c>
      <c r="F4868" s="1" t="s">
        <v>41</v>
      </c>
      <c r="G4868" s="1" t="s">
        <v>50</v>
      </c>
      <c r="H4868">
        <v>107030</v>
      </c>
      <c r="I4868">
        <v>428316</v>
      </c>
      <c r="J4868">
        <v>72576</v>
      </c>
      <c r="K4868">
        <v>23752</v>
      </c>
      <c r="L4868">
        <f>bbdd_Social_Media_Trends[[#This Row],[Likes]]+bbdd_Social_Media_Trends[[#This Row],[Shares]]+bbdd_Social_Media_Trends[[#This Row],[Comments]]</f>
        <v>524644</v>
      </c>
      <c r="M4868">
        <f>bbdd_Social_Media_Trends[[#This Row],[Interactions]]/bbdd_Social_Media_Trends[[#This Row],[Views]]</f>
        <v>4.9018406054377275</v>
      </c>
      <c r="N4868" s="1" t="s">
        <v>22</v>
      </c>
      <c r="O4868" s="4">
        <f t="shared" si="76"/>
        <v>0</v>
      </c>
    </row>
    <row r="4869" spans="1:15">
      <c r="A4869" s="1" t="s">
        <v>4909</v>
      </c>
      <c r="B4869" s="2">
        <v>44906</v>
      </c>
      <c r="C4869" s="13" t="str">
        <f>TEXT(bbdd_Social_Media_Trends[[#This Row],[Post_Date]],"aaaa-mm")</f>
        <v>2022-12</v>
      </c>
      <c r="D4869" s="1" t="s">
        <v>18</v>
      </c>
      <c r="E4869" s="1" t="s">
        <v>35</v>
      </c>
      <c r="F4869" s="1" t="s">
        <v>14</v>
      </c>
      <c r="G4869" s="1" t="s">
        <v>37</v>
      </c>
      <c r="H4869">
        <v>3546380</v>
      </c>
      <c r="I4869">
        <v>403218</v>
      </c>
      <c r="J4869">
        <v>81324</v>
      </c>
      <c r="K4869">
        <v>33580</v>
      </c>
      <c r="L4869">
        <f>bbdd_Social_Media_Trends[[#This Row],[Likes]]+bbdd_Social_Media_Trends[[#This Row],[Shares]]+bbdd_Social_Media_Trends[[#This Row],[Comments]]</f>
        <v>518122</v>
      </c>
      <c r="M4869">
        <f>bbdd_Social_Media_Trends[[#This Row],[Interactions]]/bbdd_Social_Media_Trends[[#This Row],[Views]]</f>
        <v>0.14609883881591934</v>
      </c>
      <c r="N4869" s="1" t="s">
        <v>16</v>
      </c>
      <c r="O4869" s="4">
        <f t="shared" si="76"/>
        <v>0</v>
      </c>
    </row>
    <row r="4870" spans="1:15">
      <c r="A4870" s="1" t="s">
        <v>4910</v>
      </c>
      <c r="B4870" s="2">
        <v>44664</v>
      </c>
      <c r="C4870" s="13" t="str">
        <f>TEXT(bbdd_Social_Media_Trends[[#This Row],[Post_Date]],"aaaa-mm")</f>
        <v>2022-04</v>
      </c>
      <c r="D4870" s="1" t="s">
        <v>12</v>
      </c>
      <c r="E4870" s="1" t="s">
        <v>57</v>
      </c>
      <c r="F4870" s="1" t="s">
        <v>36</v>
      </c>
      <c r="G4870" s="1" t="s">
        <v>37</v>
      </c>
      <c r="H4870">
        <v>314272</v>
      </c>
      <c r="I4870">
        <v>256848</v>
      </c>
      <c r="J4870">
        <v>89947</v>
      </c>
      <c r="K4870">
        <v>10770</v>
      </c>
      <c r="L4870">
        <f>bbdd_Social_Media_Trends[[#This Row],[Likes]]+bbdd_Social_Media_Trends[[#This Row],[Shares]]+bbdd_Social_Media_Trends[[#This Row],[Comments]]</f>
        <v>357565</v>
      </c>
      <c r="M4870">
        <f>bbdd_Social_Media_Trends[[#This Row],[Interactions]]/bbdd_Social_Media_Trends[[#This Row],[Views]]</f>
        <v>1.1377564657366868</v>
      </c>
      <c r="N4870" s="1" t="s">
        <v>16</v>
      </c>
      <c r="O4870" s="4">
        <f t="shared" si="76"/>
        <v>0</v>
      </c>
    </row>
    <row r="4871" spans="1:15">
      <c r="A4871" s="1" t="s">
        <v>4911</v>
      </c>
      <c r="B4871" s="2">
        <v>44756</v>
      </c>
      <c r="C4871" s="13" t="str">
        <f>TEXT(bbdd_Social_Media_Trends[[#This Row],[Post_Date]],"aaaa-mm")</f>
        <v>2022-07</v>
      </c>
      <c r="D4871" s="1" t="s">
        <v>12</v>
      </c>
      <c r="E4871" s="1" t="s">
        <v>52</v>
      </c>
      <c r="F4871" s="1" t="s">
        <v>32</v>
      </c>
      <c r="G4871" s="1" t="s">
        <v>37</v>
      </c>
      <c r="H4871">
        <v>3945046</v>
      </c>
      <c r="I4871">
        <v>160086</v>
      </c>
      <c r="J4871">
        <v>9229</v>
      </c>
      <c r="K4871">
        <v>19659</v>
      </c>
      <c r="L4871">
        <f>bbdd_Social_Media_Trends[[#This Row],[Likes]]+bbdd_Social_Media_Trends[[#This Row],[Shares]]+bbdd_Social_Media_Trends[[#This Row],[Comments]]</f>
        <v>188974</v>
      </c>
      <c r="M4871">
        <f>bbdd_Social_Media_Trends[[#This Row],[Interactions]]/bbdd_Social_Media_Trends[[#This Row],[Views]]</f>
        <v>4.7901596077713667E-2</v>
      </c>
      <c r="N4871" s="1" t="s">
        <v>16</v>
      </c>
      <c r="O4871" s="4">
        <f t="shared" si="76"/>
        <v>0</v>
      </c>
    </row>
    <row r="4872" spans="1:15">
      <c r="A4872" s="1" t="s">
        <v>4912</v>
      </c>
      <c r="B4872" s="2">
        <v>45086</v>
      </c>
      <c r="C4872" s="13" t="str">
        <f>TEXT(bbdd_Social_Media_Trends[[#This Row],[Post_Date]],"aaaa-mm")</f>
        <v>2023-06</v>
      </c>
      <c r="D4872" s="1" t="s">
        <v>24</v>
      </c>
      <c r="E4872" s="1" t="s">
        <v>35</v>
      </c>
      <c r="F4872" s="1" t="s">
        <v>47</v>
      </c>
      <c r="G4872" s="1" t="s">
        <v>50</v>
      </c>
      <c r="H4872">
        <v>3504900</v>
      </c>
      <c r="I4872">
        <v>449141</v>
      </c>
      <c r="J4872">
        <v>9679</v>
      </c>
      <c r="K4872">
        <v>43516</v>
      </c>
      <c r="L4872">
        <f>bbdd_Social_Media_Trends[[#This Row],[Likes]]+bbdd_Social_Media_Trends[[#This Row],[Shares]]+bbdd_Social_Media_Trends[[#This Row],[Comments]]</f>
        <v>502336</v>
      </c>
      <c r="M4872">
        <f>bbdd_Social_Media_Trends[[#This Row],[Interactions]]/bbdd_Social_Media_Trends[[#This Row],[Views]]</f>
        <v>0.14332391794345059</v>
      </c>
      <c r="N4872" s="1" t="s">
        <v>29</v>
      </c>
      <c r="O4872" s="4">
        <f t="shared" si="76"/>
        <v>0</v>
      </c>
    </row>
    <row r="4873" spans="1:15">
      <c r="A4873" s="1" t="s">
        <v>4913</v>
      </c>
      <c r="B4873" s="2">
        <v>44716</v>
      </c>
      <c r="C4873" s="13" t="str">
        <f>TEXT(bbdd_Social_Media_Trends[[#This Row],[Post_Date]],"aaaa-mm")</f>
        <v>2022-06</v>
      </c>
      <c r="D4873" s="1" t="s">
        <v>27</v>
      </c>
      <c r="E4873" s="1" t="s">
        <v>31</v>
      </c>
      <c r="F4873" s="1" t="s">
        <v>47</v>
      </c>
      <c r="G4873" s="1" t="s">
        <v>15</v>
      </c>
      <c r="H4873">
        <v>4438745</v>
      </c>
      <c r="I4873">
        <v>108867</v>
      </c>
      <c r="J4873">
        <v>70396</v>
      </c>
      <c r="K4873">
        <v>45391</v>
      </c>
      <c r="L4873">
        <f>bbdd_Social_Media_Trends[[#This Row],[Likes]]+bbdd_Social_Media_Trends[[#This Row],[Shares]]+bbdd_Social_Media_Trends[[#This Row],[Comments]]</f>
        <v>224654</v>
      </c>
      <c r="M4873">
        <f>bbdd_Social_Media_Trends[[#This Row],[Interactions]]/bbdd_Social_Media_Trends[[#This Row],[Views]]</f>
        <v>5.0612053632276693E-2</v>
      </c>
      <c r="N4873" s="1" t="s">
        <v>16</v>
      </c>
      <c r="O4873" s="4">
        <f t="shared" si="76"/>
        <v>0</v>
      </c>
    </row>
    <row r="4874" spans="1:15">
      <c r="A4874" s="1" t="s">
        <v>4914</v>
      </c>
      <c r="B4874" s="2">
        <v>44674</v>
      </c>
      <c r="C4874" s="13" t="str">
        <f>TEXT(bbdd_Social_Media_Trends[[#This Row],[Post_Date]],"aaaa-mm")</f>
        <v>2022-04</v>
      </c>
      <c r="D4874" s="1" t="s">
        <v>18</v>
      </c>
      <c r="E4874" s="1" t="s">
        <v>49</v>
      </c>
      <c r="F4874" s="1" t="s">
        <v>32</v>
      </c>
      <c r="G4874" s="1" t="s">
        <v>37</v>
      </c>
      <c r="H4874">
        <v>264350</v>
      </c>
      <c r="I4874">
        <v>316213</v>
      </c>
      <c r="J4874">
        <v>37185</v>
      </c>
      <c r="K4874">
        <v>44016</v>
      </c>
      <c r="L4874">
        <f>bbdd_Social_Media_Trends[[#This Row],[Likes]]+bbdd_Social_Media_Trends[[#This Row],[Shares]]+bbdd_Social_Media_Trends[[#This Row],[Comments]]</f>
        <v>397414</v>
      </c>
      <c r="M4874">
        <f>bbdd_Social_Media_Trends[[#This Row],[Interactions]]/bbdd_Social_Media_Trends[[#This Row],[Views]]</f>
        <v>1.5033629657650842</v>
      </c>
      <c r="N4874" s="1" t="s">
        <v>22</v>
      </c>
      <c r="O4874" s="4">
        <f t="shared" si="76"/>
        <v>0</v>
      </c>
    </row>
    <row r="4875" spans="1:15">
      <c r="A4875" s="1" t="s">
        <v>4915</v>
      </c>
      <c r="B4875" s="2">
        <v>45192</v>
      </c>
      <c r="C4875" s="13" t="str">
        <f>TEXT(bbdd_Social_Media_Trends[[#This Row],[Post_Date]],"aaaa-mm")</f>
        <v>2023-09</v>
      </c>
      <c r="D4875" s="1" t="s">
        <v>18</v>
      </c>
      <c r="E4875" s="1" t="s">
        <v>52</v>
      </c>
      <c r="F4875" s="1" t="s">
        <v>14</v>
      </c>
      <c r="G4875" s="1" t="s">
        <v>37</v>
      </c>
      <c r="H4875">
        <v>2758867</v>
      </c>
      <c r="I4875">
        <v>340168</v>
      </c>
      <c r="J4875">
        <v>97166</v>
      </c>
      <c r="K4875">
        <v>37399</v>
      </c>
      <c r="L4875">
        <f>bbdd_Social_Media_Trends[[#This Row],[Likes]]+bbdd_Social_Media_Trends[[#This Row],[Shares]]+bbdd_Social_Media_Trends[[#This Row],[Comments]]</f>
        <v>474733</v>
      </c>
      <c r="M4875">
        <f>bbdd_Social_Media_Trends[[#This Row],[Interactions]]/bbdd_Social_Media_Trends[[#This Row],[Views]]</f>
        <v>0.17207534832233667</v>
      </c>
      <c r="N4875" s="1" t="s">
        <v>16</v>
      </c>
      <c r="O4875" s="4">
        <f t="shared" si="76"/>
        <v>0</v>
      </c>
    </row>
    <row r="4876" spans="1:15">
      <c r="A4876" s="1" t="s">
        <v>4916</v>
      </c>
      <c r="B4876" s="2">
        <v>44682</v>
      </c>
      <c r="C4876" s="13" t="str">
        <f>TEXT(bbdd_Social_Media_Trends[[#This Row],[Post_Date]],"aaaa-mm")</f>
        <v>2022-05</v>
      </c>
      <c r="D4876" s="1" t="s">
        <v>24</v>
      </c>
      <c r="E4876" s="1" t="s">
        <v>57</v>
      </c>
      <c r="F4876" s="1" t="s">
        <v>47</v>
      </c>
      <c r="G4876" s="1" t="s">
        <v>21</v>
      </c>
      <c r="H4876">
        <v>1725937</v>
      </c>
      <c r="I4876">
        <v>394633</v>
      </c>
      <c r="J4876">
        <v>84477</v>
      </c>
      <c r="K4876">
        <v>15862</v>
      </c>
      <c r="L4876">
        <f>bbdd_Social_Media_Trends[[#This Row],[Likes]]+bbdd_Social_Media_Trends[[#This Row],[Shares]]+bbdd_Social_Media_Trends[[#This Row],[Comments]]</f>
        <v>494972</v>
      </c>
      <c r="M4876">
        <f>bbdd_Social_Media_Trends[[#This Row],[Interactions]]/bbdd_Social_Media_Trends[[#This Row],[Views]]</f>
        <v>0.28678451183328246</v>
      </c>
      <c r="N4876" s="1" t="s">
        <v>16</v>
      </c>
      <c r="O4876" s="4">
        <f t="shared" si="76"/>
        <v>0</v>
      </c>
    </row>
    <row r="4877" spans="1:15">
      <c r="A4877" s="1" t="s">
        <v>4917</v>
      </c>
      <c r="B4877" s="2">
        <v>44747</v>
      </c>
      <c r="C4877" s="13" t="str">
        <f>TEXT(bbdd_Social_Media_Trends[[#This Row],[Post_Date]],"aaaa-mm")</f>
        <v>2022-07</v>
      </c>
      <c r="D4877" s="1" t="s">
        <v>24</v>
      </c>
      <c r="E4877" s="1" t="s">
        <v>52</v>
      </c>
      <c r="F4877" s="1" t="s">
        <v>41</v>
      </c>
      <c r="G4877" s="1" t="s">
        <v>37</v>
      </c>
      <c r="H4877">
        <v>2965197</v>
      </c>
      <c r="I4877">
        <v>279571</v>
      </c>
      <c r="J4877">
        <v>11782</v>
      </c>
      <c r="K4877">
        <v>32670</v>
      </c>
      <c r="L4877">
        <f>bbdd_Social_Media_Trends[[#This Row],[Likes]]+bbdd_Social_Media_Trends[[#This Row],[Shares]]+bbdd_Social_Media_Trends[[#This Row],[Comments]]</f>
        <v>324023</v>
      </c>
      <c r="M4877">
        <f>bbdd_Social_Media_Trends[[#This Row],[Interactions]]/bbdd_Social_Media_Trends[[#This Row],[Views]]</f>
        <v>0.10927537023678359</v>
      </c>
      <c r="N4877" s="1" t="s">
        <v>16</v>
      </c>
      <c r="O4877" s="4">
        <f t="shared" si="76"/>
        <v>0</v>
      </c>
    </row>
    <row r="4878" spans="1:15">
      <c r="A4878" s="1" t="s">
        <v>4918</v>
      </c>
      <c r="B4878" s="2">
        <v>44869</v>
      </c>
      <c r="C4878" s="13" t="str">
        <f>TEXT(bbdd_Social_Media_Trends[[#This Row],[Post_Date]],"aaaa-mm")</f>
        <v>2022-11</v>
      </c>
      <c r="D4878" s="1" t="s">
        <v>12</v>
      </c>
      <c r="E4878" s="1" t="s">
        <v>46</v>
      </c>
      <c r="F4878" s="1" t="s">
        <v>41</v>
      </c>
      <c r="G4878" s="1" t="s">
        <v>21</v>
      </c>
      <c r="H4878">
        <v>2253650</v>
      </c>
      <c r="I4878">
        <v>180313</v>
      </c>
      <c r="J4878">
        <v>80998</v>
      </c>
      <c r="K4878">
        <v>43440</v>
      </c>
      <c r="L4878">
        <f>bbdd_Social_Media_Trends[[#This Row],[Likes]]+bbdd_Social_Media_Trends[[#This Row],[Shares]]+bbdd_Social_Media_Trends[[#This Row],[Comments]]</f>
        <v>304751</v>
      </c>
      <c r="M4878">
        <f>bbdd_Social_Media_Trends[[#This Row],[Interactions]]/bbdd_Social_Media_Trends[[#This Row],[Views]]</f>
        <v>0.13522552304040111</v>
      </c>
      <c r="N4878" s="1" t="s">
        <v>16</v>
      </c>
      <c r="O4878" s="4">
        <f t="shared" si="76"/>
        <v>0</v>
      </c>
    </row>
    <row r="4879" spans="1:15">
      <c r="A4879" s="1" t="s">
        <v>4919</v>
      </c>
      <c r="B4879" s="2">
        <v>45020</v>
      </c>
      <c r="C4879" s="13" t="str">
        <f>TEXT(bbdd_Social_Media_Trends[[#This Row],[Post_Date]],"aaaa-mm")</f>
        <v>2023-04</v>
      </c>
      <c r="D4879" s="1" t="s">
        <v>18</v>
      </c>
      <c r="E4879" s="1" t="s">
        <v>46</v>
      </c>
      <c r="F4879" s="1" t="s">
        <v>36</v>
      </c>
      <c r="G4879" s="1" t="s">
        <v>50</v>
      </c>
      <c r="H4879">
        <v>2648018</v>
      </c>
      <c r="I4879">
        <v>461474</v>
      </c>
      <c r="J4879">
        <v>69202</v>
      </c>
      <c r="K4879">
        <v>13596</v>
      </c>
      <c r="L4879">
        <f>bbdd_Social_Media_Trends[[#This Row],[Likes]]+bbdd_Social_Media_Trends[[#This Row],[Shares]]+bbdd_Social_Media_Trends[[#This Row],[Comments]]</f>
        <v>544272</v>
      </c>
      <c r="M4879">
        <f>bbdd_Social_Media_Trends[[#This Row],[Interactions]]/bbdd_Social_Media_Trends[[#This Row],[Views]]</f>
        <v>0.20553938832742075</v>
      </c>
      <c r="N4879" s="1" t="s">
        <v>22</v>
      </c>
      <c r="O4879" s="4">
        <f t="shared" si="76"/>
        <v>0</v>
      </c>
    </row>
    <row r="4880" spans="1:15">
      <c r="A4880" s="1" t="s">
        <v>4920</v>
      </c>
      <c r="B4880" s="2">
        <v>44728</v>
      </c>
      <c r="C4880" s="13" t="str">
        <f>TEXT(bbdd_Social_Media_Trends[[#This Row],[Post_Date]],"aaaa-mm")</f>
        <v>2022-06</v>
      </c>
      <c r="D4880" s="1" t="s">
        <v>24</v>
      </c>
      <c r="E4880" s="1" t="s">
        <v>31</v>
      </c>
      <c r="F4880" s="1" t="s">
        <v>14</v>
      </c>
      <c r="G4880" s="1" t="s">
        <v>15</v>
      </c>
      <c r="H4880">
        <v>1972213</v>
      </c>
      <c r="I4880">
        <v>314092</v>
      </c>
      <c r="J4880">
        <v>79807</v>
      </c>
      <c r="K4880">
        <v>25783</v>
      </c>
      <c r="L4880">
        <f>bbdd_Social_Media_Trends[[#This Row],[Likes]]+bbdd_Social_Media_Trends[[#This Row],[Shares]]+bbdd_Social_Media_Trends[[#This Row],[Comments]]</f>
        <v>419682</v>
      </c>
      <c r="M4880">
        <f>bbdd_Social_Media_Trends[[#This Row],[Interactions]]/bbdd_Social_Media_Trends[[#This Row],[Views]]</f>
        <v>0.21279750209536191</v>
      </c>
      <c r="N4880" s="1" t="s">
        <v>22</v>
      </c>
      <c r="O4880" s="4">
        <f t="shared" si="76"/>
        <v>0</v>
      </c>
    </row>
    <row r="4881" spans="1:15">
      <c r="A4881" s="1" t="s">
        <v>4921</v>
      </c>
      <c r="B4881" s="2">
        <v>45177</v>
      </c>
      <c r="C4881" s="13" t="str">
        <f>TEXT(bbdd_Social_Media_Trends[[#This Row],[Post_Date]],"aaaa-mm")</f>
        <v>2023-09</v>
      </c>
      <c r="D4881" s="1" t="s">
        <v>12</v>
      </c>
      <c r="E4881" s="1" t="s">
        <v>57</v>
      </c>
      <c r="F4881" s="1" t="s">
        <v>32</v>
      </c>
      <c r="G4881" s="1" t="s">
        <v>50</v>
      </c>
      <c r="H4881">
        <v>997234</v>
      </c>
      <c r="I4881">
        <v>450870</v>
      </c>
      <c r="J4881">
        <v>54217</v>
      </c>
      <c r="K4881">
        <v>11793</v>
      </c>
      <c r="L4881">
        <f>bbdd_Social_Media_Trends[[#This Row],[Likes]]+bbdd_Social_Media_Trends[[#This Row],[Shares]]+bbdd_Social_Media_Trends[[#This Row],[Comments]]</f>
        <v>516880</v>
      </c>
      <c r="M4881">
        <f>bbdd_Social_Media_Trends[[#This Row],[Interactions]]/bbdd_Social_Media_Trends[[#This Row],[Views]]</f>
        <v>0.51831365557131026</v>
      </c>
      <c r="N4881" s="1" t="s">
        <v>22</v>
      </c>
      <c r="O4881" s="4">
        <f t="shared" si="76"/>
        <v>0</v>
      </c>
    </row>
    <row r="4882" spans="1:15">
      <c r="A4882" s="1" t="s">
        <v>4922</v>
      </c>
      <c r="B4882" s="2">
        <v>44979</v>
      </c>
      <c r="C4882" s="13" t="str">
        <f>TEXT(bbdd_Social_Media_Trends[[#This Row],[Post_Date]],"aaaa-mm")</f>
        <v>2023-02</v>
      </c>
      <c r="D4882" s="1" t="s">
        <v>24</v>
      </c>
      <c r="E4882" s="1" t="s">
        <v>39</v>
      </c>
      <c r="F4882" s="1" t="s">
        <v>36</v>
      </c>
      <c r="G4882" s="1" t="s">
        <v>50</v>
      </c>
      <c r="H4882">
        <v>3364852</v>
      </c>
      <c r="I4882">
        <v>13591</v>
      </c>
      <c r="J4882">
        <v>65762</v>
      </c>
      <c r="K4882">
        <v>21079</v>
      </c>
      <c r="L4882">
        <f>bbdd_Social_Media_Trends[[#This Row],[Likes]]+bbdd_Social_Media_Trends[[#This Row],[Shares]]+bbdd_Social_Media_Trends[[#This Row],[Comments]]</f>
        <v>100432</v>
      </c>
      <c r="M4882">
        <f>bbdd_Social_Media_Trends[[#This Row],[Interactions]]/bbdd_Social_Media_Trends[[#This Row],[Views]]</f>
        <v>2.9847375159442378E-2</v>
      </c>
      <c r="N4882" s="1" t="s">
        <v>22</v>
      </c>
      <c r="O4882" s="4">
        <f t="shared" si="76"/>
        <v>0</v>
      </c>
    </row>
    <row r="4883" spans="1:15">
      <c r="A4883" s="1" t="s">
        <v>4923</v>
      </c>
      <c r="B4883" s="2">
        <v>44772</v>
      </c>
      <c r="C4883" s="13" t="str">
        <f>TEXT(bbdd_Social_Media_Trends[[#This Row],[Post_Date]],"aaaa-mm")</f>
        <v>2022-07</v>
      </c>
      <c r="D4883" s="1" t="s">
        <v>27</v>
      </c>
      <c r="E4883" s="1" t="s">
        <v>49</v>
      </c>
      <c r="F4883" s="1" t="s">
        <v>32</v>
      </c>
      <c r="G4883" s="1" t="s">
        <v>37</v>
      </c>
      <c r="H4883">
        <v>3948787</v>
      </c>
      <c r="I4883">
        <v>336320</v>
      </c>
      <c r="J4883">
        <v>47744</v>
      </c>
      <c r="K4883">
        <v>25126</v>
      </c>
      <c r="L4883">
        <f>bbdd_Social_Media_Trends[[#This Row],[Likes]]+bbdd_Social_Media_Trends[[#This Row],[Shares]]+bbdd_Social_Media_Trends[[#This Row],[Comments]]</f>
        <v>409190</v>
      </c>
      <c r="M4883">
        <f>bbdd_Social_Media_Trends[[#This Row],[Interactions]]/bbdd_Social_Media_Trends[[#This Row],[Views]]</f>
        <v>0.10362422688283769</v>
      </c>
      <c r="N4883" s="1" t="s">
        <v>16</v>
      </c>
      <c r="O4883" s="4">
        <f t="shared" si="76"/>
        <v>0</v>
      </c>
    </row>
    <row r="4884" spans="1:15">
      <c r="A4884" s="1" t="s">
        <v>4924</v>
      </c>
      <c r="B4884" s="2">
        <v>44969</v>
      </c>
      <c r="C4884" s="13" t="str">
        <f>TEXT(bbdd_Social_Media_Trends[[#This Row],[Post_Date]],"aaaa-mm")</f>
        <v>2023-02</v>
      </c>
      <c r="D4884" s="1" t="s">
        <v>12</v>
      </c>
      <c r="E4884" s="1" t="s">
        <v>57</v>
      </c>
      <c r="F4884" s="1" t="s">
        <v>47</v>
      </c>
      <c r="G4884" s="1" t="s">
        <v>21</v>
      </c>
      <c r="H4884">
        <v>2783646</v>
      </c>
      <c r="I4884">
        <v>442401</v>
      </c>
      <c r="J4884">
        <v>9749</v>
      </c>
      <c r="K4884">
        <v>39725</v>
      </c>
      <c r="L4884">
        <f>bbdd_Social_Media_Trends[[#This Row],[Likes]]+bbdd_Social_Media_Trends[[#This Row],[Shares]]+bbdd_Social_Media_Trends[[#This Row],[Comments]]</f>
        <v>491875</v>
      </c>
      <c r="M4884">
        <f>bbdd_Social_Media_Trends[[#This Row],[Interactions]]/bbdd_Social_Media_Trends[[#This Row],[Views]]</f>
        <v>0.17670170704177182</v>
      </c>
      <c r="N4884" s="1" t="s">
        <v>29</v>
      </c>
      <c r="O4884" s="4">
        <f t="shared" si="76"/>
        <v>0</v>
      </c>
    </row>
    <row r="4885" spans="1:15">
      <c r="A4885" s="1" t="s">
        <v>4925</v>
      </c>
      <c r="B4885" s="2">
        <v>44882</v>
      </c>
      <c r="C4885" s="13" t="str">
        <f>TEXT(bbdd_Social_Media_Trends[[#This Row],[Post_Date]],"aaaa-mm")</f>
        <v>2022-11</v>
      </c>
      <c r="D4885" s="1" t="s">
        <v>18</v>
      </c>
      <c r="E4885" s="1" t="s">
        <v>31</v>
      </c>
      <c r="F4885" s="1" t="s">
        <v>47</v>
      </c>
      <c r="G4885" s="1" t="s">
        <v>15</v>
      </c>
      <c r="H4885">
        <v>369433</v>
      </c>
      <c r="I4885">
        <v>443562</v>
      </c>
      <c r="J4885">
        <v>51100</v>
      </c>
      <c r="K4885">
        <v>18671</v>
      </c>
      <c r="L4885">
        <f>bbdd_Social_Media_Trends[[#This Row],[Likes]]+bbdd_Social_Media_Trends[[#This Row],[Shares]]+bbdd_Social_Media_Trends[[#This Row],[Comments]]</f>
        <v>513333</v>
      </c>
      <c r="M4885">
        <f>bbdd_Social_Media_Trends[[#This Row],[Interactions]]/bbdd_Social_Media_Trends[[#This Row],[Views]]</f>
        <v>1.3895158256030187</v>
      </c>
      <c r="N4885" s="1" t="s">
        <v>29</v>
      </c>
      <c r="O4885" s="4">
        <f t="shared" si="76"/>
        <v>0</v>
      </c>
    </row>
    <row r="4886" spans="1:15">
      <c r="A4886" s="1" t="s">
        <v>4926</v>
      </c>
      <c r="B4886" s="2">
        <v>44777</v>
      </c>
      <c r="C4886" s="13" t="str">
        <f>TEXT(bbdd_Social_Media_Trends[[#This Row],[Post_Date]],"aaaa-mm")</f>
        <v>2022-08</v>
      </c>
      <c r="D4886" s="1" t="s">
        <v>12</v>
      </c>
      <c r="E4886" s="1" t="s">
        <v>46</v>
      </c>
      <c r="F4886" s="1" t="s">
        <v>14</v>
      </c>
      <c r="G4886" s="1" t="s">
        <v>37</v>
      </c>
      <c r="H4886">
        <v>1939317</v>
      </c>
      <c r="I4886">
        <v>86352</v>
      </c>
      <c r="J4886">
        <v>51733</v>
      </c>
      <c r="K4886">
        <v>24153</v>
      </c>
      <c r="L4886">
        <f>bbdd_Social_Media_Trends[[#This Row],[Likes]]+bbdd_Social_Media_Trends[[#This Row],[Shares]]+bbdd_Social_Media_Trends[[#This Row],[Comments]]</f>
        <v>162238</v>
      </c>
      <c r="M4886">
        <f>bbdd_Social_Media_Trends[[#This Row],[Interactions]]/bbdd_Social_Media_Trends[[#This Row],[Views]]</f>
        <v>8.3657287591456173E-2</v>
      </c>
      <c r="N4886" s="1" t="s">
        <v>22</v>
      </c>
      <c r="O4886" s="4">
        <f t="shared" si="76"/>
        <v>0</v>
      </c>
    </row>
    <row r="4887" spans="1:15">
      <c r="A4887" s="1" t="s">
        <v>4927</v>
      </c>
      <c r="B4887" s="2">
        <v>44867</v>
      </c>
      <c r="C4887" s="13" t="str">
        <f>TEXT(bbdd_Social_Media_Trends[[#This Row],[Post_Date]],"aaaa-mm")</f>
        <v>2022-11</v>
      </c>
      <c r="D4887" s="1" t="s">
        <v>27</v>
      </c>
      <c r="E4887" s="1" t="s">
        <v>57</v>
      </c>
      <c r="F4887" s="1" t="s">
        <v>20</v>
      </c>
      <c r="G4887" s="1" t="s">
        <v>25</v>
      </c>
      <c r="H4887">
        <v>2927287</v>
      </c>
      <c r="I4887">
        <v>75168</v>
      </c>
      <c r="J4887">
        <v>47737</v>
      </c>
      <c r="K4887">
        <v>45281</v>
      </c>
      <c r="L4887">
        <f>bbdd_Social_Media_Trends[[#This Row],[Likes]]+bbdd_Social_Media_Trends[[#This Row],[Shares]]+bbdd_Social_Media_Trends[[#This Row],[Comments]]</f>
        <v>168186</v>
      </c>
      <c r="M4887">
        <f>bbdd_Social_Media_Trends[[#This Row],[Interactions]]/bbdd_Social_Media_Trends[[#This Row],[Views]]</f>
        <v>5.7454564584886965E-2</v>
      </c>
      <c r="N4887" s="1" t="s">
        <v>22</v>
      </c>
      <c r="O4887" s="4">
        <f t="shared" si="76"/>
        <v>0</v>
      </c>
    </row>
    <row r="4888" spans="1:15">
      <c r="A4888" s="1" t="s">
        <v>4928</v>
      </c>
      <c r="B4888" s="2">
        <v>44763</v>
      </c>
      <c r="C4888" s="13" t="str">
        <f>TEXT(bbdd_Social_Media_Trends[[#This Row],[Post_Date]],"aaaa-mm")</f>
        <v>2022-07</v>
      </c>
      <c r="D4888" s="1" t="s">
        <v>18</v>
      </c>
      <c r="E4888" s="1" t="s">
        <v>52</v>
      </c>
      <c r="F4888" s="1" t="s">
        <v>20</v>
      </c>
      <c r="G4888" s="1" t="s">
        <v>37</v>
      </c>
      <c r="H4888">
        <v>1844185</v>
      </c>
      <c r="I4888">
        <v>111830</v>
      </c>
      <c r="J4888">
        <v>35146</v>
      </c>
      <c r="K4888">
        <v>38332</v>
      </c>
      <c r="L4888">
        <f>bbdd_Social_Media_Trends[[#This Row],[Likes]]+bbdd_Social_Media_Trends[[#This Row],[Shares]]+bbdd_Social_Media_Trends[[#This Row],[Comments]]</f>
        <v>185308</v>
      </c>
      <c r="M4888">
        <f>bbdd_Social_Media_Trends[[#This Row],[Interactions]]/bbdd_Social_Media_Trends[[#This Row],[Views]]</f>
        <v>0.10048232688152219</v>
      </c>
      <c r="N4888" s="1" t="s">
        <v>29</v>
      </c>
      <c r="O4888" s="4">
        <f t="shared" si="76"/>
        <v>0</v>
      </c>
    </row>
    <row r="4889" spans="1:15">
      <c r="A4889" s="1" t="s">
        <v>4929</v>
      </c>
      <c r="B4889" s="2">
        <v>45219</v>
      </c>
      <c r="C4889" s="13" t="str">
        <f>TEXT(bbdd_Social_Media_Trends[[#This Row],[Post_Date]],"aaaa-mm")</f>
        <v>2023-10</v>
      </c>
      <c r="D4889" s="1" t="s">
        <v>27</v>
      </c>
      <c r="E4889" s="1" t="s">
        <v>52</v>
      </c>
      <c r="F4889" s="1" t="s">
        <v>47</v>
      </c>
      <c r="G4889" s="1" t="s">
        <v>50</v>
      </c>
      <c r="H4889">
        <v>26676</v>
      </c>
      <c r="I4889">
        <v>395504</v>
      </c>
      <c r="J4889">
        <v>18871</v>
      </c>
      <c r="K4889">
        <v>20392</v>
      </c>
      <c r="L4889">
        <f>bbdd_Social_Media_Trends[[#This Row],[Likes]]+bbdd_Social_Media_Trends[[#This Row],[Shares]]+bbdd_Social_Media_Trends[[#This Row],[Comments]]</f>
        <v>434767</v>
      </c>
      <c r="M4889">
        <f>bbdd_Social_Media_Trends[[#This Row],[Interactions]]/bbdd_Social_Media_Trends[[#This Row],[Views]]</f>
        <v>16.298058179637128</v>
      </c>
      <c r="N4889" s="1" t="s">
        <v>16</v>
      </c>
      <c r="O4889" s="4">
        <f t="shared" si="76"/>
        <v>0</v>
      </c>
    </row>
    <row r="4890" spans="1:15">
      <c r="A4890" s="1" t="s">
        <v>4930</v>
      </c>
      <c r="B4890" s="2">
        <v>44899</v>
      </c>
      <c r="C4890" s="13" t="str">
        <f>TEXT(bbdd_Social_Media_Trends[[#This Row],[Post_Date]],"aaaa-mm")</f>
        <v>2022-12</v>
      </c>
      <c r="D4890" s="1" t="s">
        <v>27</v>
      </c>
      <c r="E4890" s="1" t="s">
        <v>49</v>
      </c>
      <c r="F4890" s="1" t="s">
        <v>47</v>
      </c>
      <c r="G4890" s="1" t="s">
        <v>21</v>
      </c>
      <c r="H4890">
        <v>149465</v>
      </c>
      <c r="I4890">
        <v>131247</v>
      </c>
      <c r="J4890">
        <v>2304</v>
      </c>
      <c r="K4890">
        <v>41069</v>
      </c>
      <c r="L4890">
        <f>bbdd_Social_Media_Trends[[#This Row],[Likes]]+bbdd_Social_Media_Trends[[#This Row],[Shares]]+bbdd_Social_Media_Trends[[#This Row],[Comments]]</f>
        <v>174620</v>
      </c>
      <c r="M4890">
        <f>bbdd_Social_Media_Trends[[#This Row],[Interactions]]/bbdd_Social_Media_Trends[[#This Row],[Views]]</f>
        <v>1.168300270966447</v>
      </c>
      <c r="N4890" s="1" t="s">
        <v>29</v>
      </c>
      <c r="O4890" s="4">
        <f t="shared" si="76"/>
        <v>0</v>
      </c>
    </row>
    <row r="4891" spans="1:15">
      <c r="A4891" s="1" t="s">
        <v>4931</v>
      </c>
      <c r="B4891" s="2">
        <v>45052</v>
      </c>
      <c r="C4891" s="13" t="str">
        <f>TEXT(bbdd_Social_Media_Trends[[#This Row],[Post_Date]],"aaaa-mm")</f>
        <v>2023-05</v>
      </c>
      <c r="D4891" s="1" t="s">
        <v>24</v>
      </c>
      <c r="E4891" s="1" t="s">
        <v>39</v>
      </c>
      <c r="F4891" s="1" t="s">
        <v>47</v>
      </c>
      <c r="G4891" s="1" t="s">
        <v>21</v>
      </c>
      <c r="H4891">
        <v>40996</v>
      </c>
      <c r="I4891">
        <v>495489</v>
      </c>
      <c r="J4891">
        <v>67515</v>
      </c>
      <c r="K4891">
        <v>42200</v>
      </c>
      <c r="L4891">
        <f>bbdd_Social_Media_Trends[[#This Row],[Likes]]+bbdd_Social_Media_Trends[[#This Row],[Shares]]+bbdd_Social_Media_Trends[[#This Row],[Comments]]</f>
        <v>605204</v>
      </c>
      <c r="M4891">
        <f>bbdd_Social_Media_Trends[[#This Row],[Interactions]]/bbdd_Social_Media_Trends[[#This Row],[Views]]</f>
        <v>14.762513415943019</v>
      </c>
      <c r="N4891" s="1" t="s">
        <v>29</v>
      </c>
      <c r="O4891" s="4">
        <f t="shared" si="76"/>
        <v>0</v>
      </c>
    </row>
    <row r="4892" spans="1:15">
      <c r="A4892" s="1" t="s">
        <v>4932</v>
      </c>
      <c r="B4892" s="2">
        <v>45065</v>
      </c>
      <c r="C4892" s="13" t="str">
        <f>TEXT(bbdd_Social_Media_Trends[[#This Row],[Post_Date]],"aaaa-mm")</f>
        <v>2023-05</v>
      </c>
      <c r="D4892" s="1" t="s">
        <v>24</v>
      </c>
      <c r="E4892" s="1" t="s">
        <v>19</v>
      </c>
      <c r="F4892" s="1" t="s">
        <v>14</v>
      </c>
      <c r="G4892" s="1" t="s">
        <v>60</v>
      </c>
      <c r="H4892">
        <v>3421671</v>
      </c>
      <c r="I4892">
        <v>94805</v>
      </c>
      <c r="J4892">
        <v>57365</v>
      </c>
      <c r="K4892">
        <v>34013</v>
      </c>
      <c r="L4892">
        <f>bbdd_Social_Media_Trends[[#This Row],[Likes]]+bbdd_Social_Media_Trends[[#This Row],[Shares]]+bbdd_Social_Media_Trends[[#This Row],[Comments]]</f>
        <v>186183</v>
      </c>
      <c r="M4892">
        <f>bbdd_Social_Media_Trends[[#This Row],[Interactions]]/bbdd_Social_Media_Trends[[#This Row],[Views]]</f>
        <v>5.4412887738184063E-2</v>
      </c>
      <c r="N4892" s="1" t="s">
        <v>16</v>
      </c>
      <c r="O4892" s="4">
        <f t="shared" si="76"/>
        <v>0</v>
      </c>
    </row>
    <row r="4893" spans="1:15">
      <c r="A4893" s="1" t="s">
        <v>4933</v>
      </c>
      <c r="B4893" s="2">
        <v>44865</v>
      </c>
      <c r="C4893" s="13" t="str">
        <f>TEXT(bbdd_Social_Media_Trends[[#This Row],[Post_Date]],"aaaa-mm")</f>
        <v>2022-10</v>
      </c>
      <c r="D4893" s="1" t="s">
        <v>12</v>
      </c>
      <c r="E4893" s="1" t="s">
        <v>52</v>
      </c>
      <c r="F4893" s="1" t="s">
        <v>20</v>
      </c>
      <c r="G4893" s="1" t="s">
        <v>25</v>
      </c>
      <c r="H4893">
        <v>3255420</v>
      </c>
      <c r="I4893">
        <v>225181</v>
      </c>
      <c r="J4893">
        <v>95950</v>
      </c>
      <c r="K4893">
        <v>6608</v>
      </c>
      <c r="L4893">
        <f>bbdd_Social_Media_Trends[[#This Row],[Likes]]+bbdd_Social_Media_Trends[[#This Row],[Shares]]+bbdd_Social_Media_Trends[[#This Row],[Comments]]</f>
        <v>327739</v>
      </c>
      <c r="M4893">
        <f>bbdd_Social_Media_Trends[[#This Row],[Interactions]]/bbdd_Social_Media_Trends[[#This Row],[Views]]</f>
        <v>0.1006748745169594</v>
      </c>
      <c r="N4893" s="1" t="s">
        <v>29</v>
      </c>
      <c r="O4893" s="4">
        <f t="shared" si="76"/>
        <v>0</v>
      </c>
    </row>
    <row r="4894" spans="1:15">
      <c r="A4894" s="1" t="s">
        <v>4934</v>
      </c>
      <c r="B4894" s="2">
        <v>44811</v>
      </c>
      <c r="C4894" s="13" t="str">
        <f>TEXT(bbdd_Social_Media_Trends[[#This Row],[Post_Date]],"aaaa-mm")</f>
        <v>2022-09</v>
      </c>
      <c r="D4894" s="1" t="s">
        <v>12</v>
      </c>
      <c r="E4894" s="1" t="s">
        <v>49</v>
      </c>
      <c r="F4894" s="1" t="s">
        <v>41</v>
      </c>
      <c r="G4894" s="1" t="s">
        <v>25</v>
      </c>
      <c r="H4894">
        <v>639352</v>
      </c>
      <c r="I4894">
        <v>82049</v>
      </c>
      <c r="J4894">
        <v>47045</v>
      </c>
      <c r="K4894">
        <v>24740</v>
      </c>
      <c r="L4894">
        <f>bbdd_Social_Media_Trends[[#This Row],[Likes]]+bbdd_Social_Media_Trends[[#This Row],[Shares]]+bbdd_Social_Media_Trends[[#This Row],[Comments]]</f>
        <v>153834</v>
      </c>
      <c r="M4894">
        <f>bbdd_Social_Media_Trends[[#This Row],[Interactions]]/bbdd_Social_Media_Trends[[#This Row],[Views]]</f>
        <v>0.24060924185738058</v>
      </c>
      <c r="N4894" s="1" t="s">
        <v>29</v>
      </c>
      <c r="O4894" s="4">
        <f t="shared" si="76"/>
        <v>0</v>
      </c>
    </row>
    <row r="4895" spans="1:15">
      <c r="A4895" s="1" t="s">
        <v>4935</v>
      </c>
      <c r="B4895" s="2">
        <v>45217</v>
      </c>
      <c r="C4895" s="13" t="str">
        <f>TEXT(bbdd_Social_Media_Trends[[#This Row],[Post_Date]],"aaaa-mm")</f>
        <v>2023-10</v>
      </c>
      <c r="D4895" s="1" t="s">
        <v>12</v>
      </c>
      <c r="E4895" s="1" t="s">
        <v>31</v>
      </c>
      <c r="F4895" s="1" t="s">
        <v>20</v>
      </c>
      <c r="G4895" s="1" t="s">
        <v>25</v>
      </c>
      <c r="H4895">
        <v>3661103</v>
      </c>
      <c r="I4895">
        <v>332578</v>
      </c>
      <c r="J4895">
        <v>22311</v>
      </c>
      <c r="K4895">
        <v>44613</v>
      </c>
      <c r="L4895">
        <f>bbdd_Social_Media_Trends[[#This Row],[Likes]]+bbdd_Social_Media_Trends[[#This Row],[Shares]]+bbdd_Social_Media_Trends[[#This Row],[Comments]]</f>
        <v>399502</v>
      </c>
      <c r="M4895">
        <f>bbdd_Social_Media_Trends[[#This Row],[Interactions]]/bbdd_Social_Media_Trends[[#This Row],[Views]]</f>
        <v>0.10912066664062715</v>
      </c>
      <c r="N4895" s="1" t="s">
        <v>29</v>
      </c>
      <c r="O4895" s="4">
        <f t="shared" si="76"/>
        <v>0</v>
      </c>
    </row>
    <row r="4896" spans="1:15">
      <c r="A4896" s="1" t="s">
        <v>4936</v>
      </c>
      <c r="B4896" s="2">
        <v>45019</v>
      </c>
      <c r="C4896" s="13" t="str">
        <f>TEXT(bbdd_Social_Media_Trends[[#This Row],[Post_Date]],"aaaa-mm")</f>
        <v>2023-04</v>
      </c>
      <c r="D4896" s="1" t="s">
        <v>24</v>
      </c>
      <c r="E4896" s="1" t="s">
        <v>52</v>
      </c>
      <c r="F4896" s="1" t="s">
        <v>20</v>
      </c>
      <c r="G4896" s="1" t="s">
        <v>15</v>
      </c>
      <c r="H4896">
        <v>3820295</v>
      </c>
      <c r="I4896">
        <v>66203</v>
      </c>
      <c r="J4896">
        <v>57953</v>
      </c>
      <c r="K4896">
        <v>24448</v>
      </c>
      <c r="L4896">
        <f>bbdd_Social_Media_Trends[[#This Row],[Likes]]+bbdd_Social_Media_Trends[[#This Row],[Shares]]+bbdd_Social_Media_Trends[[#This Row],[Comments]]</f>
        <v>148604</v>
      </c>
      <c r="M4896">
        <f>bbdd_Social_Media_Trends[[#This Row],[Interactions]]/bbdd_Social_Media_Trends[[#This Row],[Views]]</f>
        <v>3.8898566733720823E-2</v>
      </c>
      <c r="N4896" s="1" t="s">
        <v>22</v>
      </c>
      <c r="O4896" s="4">
        <f t="shared" si="76"/>
        <v>0</v>
      </c>
    </row>
    <row r="4897" spans="1:15">
      <c r="A4897" s="1" t="s">
        <v>4937</v>
      </c>
      <c r="B4897" s="2">
        <v>45149</v>
      </c>
      <c r="C4897" s="13" t="str">
        <f>TEXT(bbdd_Social_Media_Trends[[#This Row],[Post_Date]],"aaaa-mm")</f>
        <v>2023-08</v>
      </c>
      <c r="D4897" s="1" t="s">
        <v>27</v>
      </c>
      <c r="E4897" s="1" t="s">
        <v>39</v>
      </c>
      <c r="F4897" s="1" t="s">
        <v>41</v>
      </c>
      <c r="G4897" s="1" t="s">
        <v>21</v>
      </c>
      <c r="H4897">
        <v>451915</v>
      </c>
      <c r="I4897">
        <v>161293</v>
      </c>
      <c r="J4897">
        <v>22025</v>
      </c>
      <c r="K4897">
        <v>44625</v>
      </c>
      <c r="L4897">
        <f>bbdd_Social_Media_Trends[[#This Row],[Likes]]+bbdd_Social_Media_Trends[[#This Row],[Shares]]+bbdd_Social_Media_Trends[[#This Row],[Comments]]</f>
        <v>227943</v>
      </c>
      <c r="M4897">
        <f>bbdd_Social_Media_Trends[[#This Row],[Interactions]]/bbdd_Social_Media_Trends[[#This Row],[Views]]</f>
        <v>0.50439352533109105</v>
      </c>
      <c r="N4897" s="1" t="s">
        <v>16</v>
      </c>
      <c r="O4897" s="4">
        <f t="shared" si="76"/>
        <v>0</v>
      </c>
    </row>
    <row r="4898" spans="1:15">
      <c r="A4898" s="1" t="s">
        <v>4938</v>
      </c>
      <c r="B4898" s="2">
        <v>44877</v>
      </c>
      <c r="C4898" s="13" t="str">
        <f>TEXT(bbdd_Social_Media_Trends[[#This Row],[Post_Date]],"aaaa-mm")</f>
        <v>2022-11</v>
      </c>
      <c r="D4898" s="1" t="s">
        <v>18</v>
      </c>
      <c r="E4898" s="1" t="s">
        <v>59</v>
      </c>
      <c r="F4898" s="1" t="s">
        <v>41</v>
      </c>
      <c r="G4898" s="1" t="s">
        <v>21</v>
      </c>
      <c r="H4898">
        <v>3383652</v>
      </c>
      <c r="I4898">
        <v>59292</v>
      </c>
      <c r="J4898">
        <v>59643</v>
      </c>
      <c r="K4898">
        <v>13191</v>
      </c>
      <c r="L4898">
        <f>bbdd_Social_Media_Trends[[#This Row],[Likes]]+bbdd_Social_Media_Trends[[#This Row],[Shares]]+bbdd_Social_Media_Trends[[#This Row],[Comments]]</f>
        <v>132126</v>
      </c>
      <c r="M4898">
        <f>bbdd_Social_Media_Trends[[#This Row],[Interactions]]/bbdd_Social_Media_Trends[[#This Row],[Views]]</f>
        <v>3.9048341850757701E-2</v>
      </c>
      <c r="N4898" s="1" t="s">
        <v>16</v>
      </c>
      <c r="O4898" s="4">
        <f t="shared" si="76"/>
        <v>0</v>
      </c>
    </row>
    <row r="4899" spans="1:15">
      <c r="A4899" s="1" t="s">
        <v>4939</v>
      </c>
      <c r="B4899" s="2">
        <v>44740</v>
      </c>
      <c r="C4899" s="13" t="str">
        <f>TEXT(bbdd_Social_Media_Trends[[#This Row],[Post_Date]],"aaaa-mm")</f>
        <v>2022-06</v>
      </c>
      <c r="D4899" s="1" t="s">
        <v>12</v>
      </c>
      <c r="E4899" s="1" t="s">
        <v>46</v>
      </c>
      <c r="F4899" s="1" t="s">
        <v>47</v>
      </c>
      <c r="G4899" s="1" t="s">
        <v>28</v>
      </c>
      <c r="H4899">
        <v>2679420</v>
      </c>
      <c r="I4899">
        <v>173842</v>
      </c>
      <c r="J4899">
        <v>80871</v>
      </c>
      <c r="K4899">
        <v>894</v>
      </c>
      <c r="L4899">
        <f>bbdd_Social_Media_Trends[[#This Row],[Likes]]+bbdd_Social_Media_Trends[[#This Row],[Shares]]+bbdd_Social_Media_Trends[[#This Row],[Comments]]</f>
        <v>255607</v>
      </c>
      <c r="M4899">
        <f>bbdd_Social_Media_Trends[[#This Row],[Interactions]]/bbdd_Social_Media_Trends[[#This Row],[Views]]</f>
        <v>9.5396391756424892E-2</v>
      </c>
      <c r="N4899" s="1" t="s">
        <v>29</v>
      </c>
      <c r="O4899" s="4">
        <f t="shared" si="76"/>
        <v>0</v>
      </c>
    </row>
    <row r="4900" spans="1:15">
      <c r="A4900" s="1" t="s">
        <v>4940</v>
      </c>
      <c r="B4900" s="2">
        <v>44883</v>
      </c>
      <c r="C4900" s="13" t="str">
        <f>TEXT(bbdd_Social_Media_Trends[[#This Row],[Post_Date]],"aaaa-mm")</f>
        <v>2022-11</v>
      </c>
      <c r="D4900" s="1" t="s">
        <v>24</v>
      </c>
      <c r="E4900" s="1" t="s">
        <v>59</v>
      </c>
      <c r="F4900" s="1" t="s">
        <v>32</v>
      </c>
      <c r="G4900" s="1" t="s">
        <v>50</v>
      </c>
      <c r="H4900">
        <v>2862914</v>
      </c>
      <c r="I4900">
        <v>84866</v>
      </c>
      <c r="J4900">
        <v>5568</v>
      </c>
      <c r="K4900">
        <v>11039</v>
      </c>
      <c r="L4900">
        <f>bbdd_Social_Media_Trends[[#This Row],[Likes]]+bbdd_Social_Media_Trends[[#This Row],[Shares]]+bbdd_Social_Media_Trends[[#This Row],[Comments]]</f>
        <v>101473</v>
      </c>
      <c r="M4900">
        <f>bbdd_Social_Media_Trends[[#This Row],[Interactions]]/bbdd_Social_Media_Trends[[#This Row],[Views]]</f>
        <v>3.5443956751757127E-2</v>
      </c>
      <c r="N4900" s="1" t="s">
        <v>22</v>
      </c>
      <c r="O4900" s="4">
        <f t="shared" si="76"/>
        <v>0</v>
      </c>
    </row>
    <row r="4901" spans="1:15">
      <c r="A4901" s="1" t="s">
        <v>4941</v>
      </c>
      <c r="B4901" s="2">
        <v>44603</v>
      </c>
      <c r="C4901" s="13" t="str">
        <f>TEXT(bbdd_Social_Media_Trends[[#This Row],[Post_Date]],"aaaa-mm")</f>
        <v>2022-02</v>
      </c>
      <c r="D4901" s="1" t="s">
        <v>12</v>
      </c>
      <c r="E4901" s="1" t="s">
        <v>57</v>
      </c>
      <c r="F4901" s="1" t="s">
        <v>47</v>
      </c>
      <c r="G4901" s="1" t="s">
        <v>28</v>
      </c>
      <c r="H4901">
        <v>1405439</v>
      </c>
      <c r="I4901">
        <v>157281</v>
      </c>
      <c r="J4901">
        <v>33939</v>
      </c>
      <c r="K4901">
        <v>13278</v>
      </c>
      <c r="L4901">
        <f>bbdd_Social_Media_Trends[[#This Row],[Likes]]+bbdd_Social_Media_Trends[[#This Row],[Shares]]+bbdd_Social_Media_Trends[[#This Row],[Comments]]</f>
        <v>204498</v>
      </c>
      <c r="M4901">
        <f>bbdd_Social_Media_Trends[[#This Row],[Interactions]]/bbdd_Social_Media_Trends[[#This Row],[Views]]</f>
        <v>0.14550471418538977</v>
      </c>
      <c r="N4901" s="1" t="s">
        <v>29</v>
      </c>
      <c r="O4901" s="4">
        <f t="shared" si="76"/>
        <v>0</v>
      </c>
    </row>
    <row r="4902" spans="1:15">
      <c r="A4902" s="1" t="s">
        <v>4942</v>
      </c>
      <c r="B4902" s="2">
        <v>44829</v>
      </c>
      <c r="C4902" s="13" t="str">
        <f>TEXT(bbdd_Social_Media_Trends[[#This Row],[Post_Date]],"aaaa-mm")</f>
        <v>2022-09</v>
      </c>
      <c r="D4902" s="1" t="s">
        <v>12</v>
      </c>
      <c r="E4902" s="1" t="s">
        <v>39</v>
      </c>
      <c r="F4902" s="1" t="s">
        <v>47</v>
      </c>
      <c r="G4902" s="1" t="s">
        <v>21</v>
      </c>
      <c r="H4902">
        <v>2475611</v>
      </c>
      <c r="I4902">
        <v>243377</v>
      </c>
      <c r="J4902">
        <v>66500</v>
      </c>
      <c r="K4902">
        <v>16986</v>
      </c>
      <c r="L4902">
        <f>bbdd_Social_Media_Trends[[#This Row],[Likes]]+bbdd_Social_Media_Trends[[#This Row],[Shares]]+bbdd_Social_Media_Trends[[#This Row],[Comments]]</f>
        <v>326863</v>
      </c>
      <c r="M4902">
        <f>bbdd_Social_Media_Trends[[#This Row],[Interactions]]/bbdd_Social_Media_Trends[[#This Row],[Views]]</f>
        <v>0.13203326370742416</v>
      </c>
      <c r="N4902" s="1" t="s">
        <v>29</v>
      </c>
      <c r="O4902" s="4">
        <f t="shared" si="76"/>
        <v>0</v>
      </c>
    </row>
    <row r="4903" spans="1:15">
      <c r="A4903" s="1" t="s">
        <v>4943</v>
      </c>
      <c r="B4903" s="2">
        <v>44570</v>
      </c>
      <c r="C4903" s="13" t="str">
        <f>TEXT(bbdd_Social_Media_Trends[[#This Row],[Post_Date]],"aaaa-mm")</f>
        <v>2022-01</v>
      </c>
      <c r="D4903" s="1" t="s">
        <v>24</v>
      </c>
      <c r="E4903" s="1" t="s">
        <v>39</v>
      </c>
      <c r="F4903" s="1" t="s">
        <v>32</v>
      </c>
      <c r="G4903" s="1" t="s">
        <v>21</v>
      </c>
      <c r="H4903">
        <v>736350</v>
      </c>
      <c r="I4903">
        <v>54581</v>
      </c>
      <c r="J4903">
        <v>85663</v>
      </c>
      <c r="K4903">
        <v>16461</v>
      </c>
      <c r="L4903">
        <f>bbdd_Social_Media_Trends[[#This Row],[Likes]]+bbdd_Social_Media_Trends[[#This Row],[Shares]]+bbdd_Social_Media_Trends[[#This Row],[Comments]]</f>
        <v>156705</v>
      </c>
      <c r="M4903">
        <f>bbdd_Social_Media_Trends[[#This Row],[Interactions]]/bbdd_Social_Media_Trends[[#This Row],[Views]]</f>
        <v>0.21281320024444897</v>
      </c>
      <c r="N4903" s="1" t="s">
        <v>29</v>
      </c>
      <c r="O4903" s="4">
        <f t="shared" si="76"/>
        <v>0</v>
      </c>
    </row>
    <row r="4904" spans="1:15">
      <c r="A4904" s="1" t="s">
        <v>4944</v>
      </c>
      <c r="B4904" s="2">
        <v>44563</v>
      </c>
      <c r="C4904" s="13" t="str">
        <f>TEXT(bbdd_Social_Media_Trends[[#This Row],[Post_Date]],"aaaa-mm")</f>
        <v>2022-01</v>
      </c>
      <c r="D4904" s="1" t="s">
        <v>24</v>
      </c>
      <c r="E4904" s="1" t="s">
        <v>52</v>
      </c>
      <c r="F4904" s="1" t="s">
        <v>47</v>
      </c>
      <c r="G4904" s="1" t="s">
        <v>44</v>
      </c>
      <c r="H4904">
        <v>2940958</v>
      </c>
      <c r="I4904">
        <v>59927</v>
      </c>
      <c r="J4904">
        <v>59494</v>
      </c>
      <c r="K4904">
        <v>31869</v>
      </c>
      <c r="L4904">
        <f>bbdd_Social_Media_Trends[[#This Row],[Likes]]+bbdd_Social_Media_Trends[[#This Row],[Shares]]+bbdd_Social_Media_Trends[[#This Row],[Comments]]</f>
        <v>151290</v>
      </c>
      <c r="M4904">
        <f>bbdd_Social_Media_Trends[[#This Row],[Interactions]]/bbdd_Social_Media_Trends[[#This Row],[Views]]</f>
        <v>5.1442421143042504E-2</v>
      </c>
      <c r="N4904" s="1" t="s">
        <v>16</v>
      </c>
      <c r="O4904" s="4">
        <f t="shared" si="76"/>
        <v>0</v>
      </c>
    </row>
    <row r="4905" spans="1:15">
      <c r="A4905" s="1" t="s">
        <v>4945</v>
      </c>
      <c r="B4905" s="2">
        <v>45285</v>
      </c>
      <c r="C4905" s="13" t="str">
        <f>TEXT(bbdd_Social_Media_Trends[[#This Row],[Post_Date]],"aaaa-mm")</f>
        <v>2023-12</v>
      </c>
      <c r="D4905" s="1" t="s">
        <v>27</v>
      </c>
      <c r="E4905" s="1" t="s">
        <v>57</v>
      </c>
      <c r="F4905" s="1" t="s">
        <v>20</v>
      </c>
      <c r="G4905" s="1" t="s">
        <v>28</v>
      </c>
      <c r="H4905">
        <v>1613127</v>
      </c>
      <c r="I4905">
        <v>234826</v>
      </c>
      <c r="J4905">
        <v>31690</v>
      </c>
      <c r="K4905">
        <v>10783</v>
      </c>
      <c r="L4905">
        <f>bbdd_Social_Media_Trends[[#This Row],[Likes]]+bbdd_Social_Media_Trends[[#This Row],[Shares]]+bbdd_Social_Media_Trends[[#This Row],[Comments]]</f>
        <v>277299</v>
      </c>
      <c r="M4905">
        <f>bbdd_Social_Media_Trends[[#This Row],[Interactions]]/bbdd_Social_Media_Trends[[#This Row],[Views]]</f>
        <v>0.17190153038167486</v>
      </c>
      <c r="N4905" s="1" t="s">
        <v>16</v>
      </c>
      <c r="O4905" s="4">
        <f t="shared" si="76"/>
        <v>0</v>
      </c>
    </row>
    <row r="4906" spans="1:15">
      <c r="A4906" s="1" t="s">
        <v>4946</v>
      </c>
      <c r="B4906" s="2">
        <v>44755</v>
      </c>
      <c r="C4906" s="13" t="str">
        <f>TEXT(bbdd_Social_Media_Trends[[#This Row],[Post_Date]],"aaaa-mm")</f>
        <v>2022-07</v>
      </c>
      <c r="D4906" s="1" t="s">
        <v>12</v>
      </c>
      <c r="E4906" s="1" t="s">
        <v>49</v>
      </c>
      <c r="F4906" s="1" t="s">
        <v>47</v>
      </c>
      <c r="G4906" s="1" t="s">
        <v>21</v>
      </c>
      <c r="H4906">
        <v>4001546</v>
      </c>
      <c r="I4906">
        <v>116022</v>
      </c>
      <c r="J4906">
        <v>79124</v>
      </c>
      <c r="K4906">
        <v>31477</v>
      </c>
      <c r="L4906">
        <f>bbdd_Social_Media_Trends[[#This Row],[Likes]]+bbdd_Social_Media_Trends[[#This Row],[Shares]]+bbdd_Social_Media_Trends[[#This Row],[Comments]]</f>
        <v>226623</v>
      </c>
      <c r="M4906">
        <f>bbdd_Social_Media_Trends[[#This Row],[Interactions]]/bbdd_Social_Media_Trends[[#This Row],[Views]]</f>
        <v>5.6633861012718584E-2</v>
      </c>
      <c r="N4906" s="1" t="s">
        <v>22</v>
      </c>
      <c r="O4906" s="4">
        <f t="shared" si="76"/>
        <v>0</v>
      </c>
    </row>
    <row r="4907" spans="1:15">
      <c r="A4907" s="1" t="s">
        <v>4947</v>
      </c>
      <c r="B4907" s="2">
        <v>44923</v>
      </c>
      <c r="C4907" s="13" t="str">
        <f>TEXT(bbdd_Social_Media_Trends[[#This Row],[Post_Date]],"aaaa-mm")</f>
        <v>2022-12</v>
      </c>
      <c r="D4907" s="1" t="s">
        <v>27</v>
      </c>
      <c r="E4907" s="1" t="s">
        <v>19</v>
      </c>
      <c r="F4907" s="1" t="s">
        <v>32</v>
      </c>
      <c r="G4907" s="1" t="s">
        <v>21</v>
      </c>
      <c r="H4907">
        <v>1057190</v>
      </c>
      <c r="I4907">
        <v>149710</v>
      </c>
      <c r="J4907">
        <v>26362</v>
      </c>
      <c r="K4907">
        <v>169</v>
      </c>
      <c r="L4907">
        <f>bbdd_Social_Media_Trends[[#This Row],[Likes]]+bbdd_Social_Media_Trends[[#This Row],[Shares]]+bbdd_Social_Media_Trends[[#This Row],[Comments]]</f>
        <v>176241</v>
      </c>
      <c r="M4907">
        <f>bbdd_Social_Media_Trends[[#This Row],[Interactions]]/bbdd_Social_Media_Trends[[#This Row],[Views]]</f>
        <v>0.16670702522725339</v>
      </c>
      <c r="N4907" s="1" t="s">
        <v>22</v>
      </c>
      <c r="O4907" s="4">
        <f t="shared" si="76"/>
        <v>0</v>
      </c>
    </row>
    <row r="4908" spans="1:15">
      <c r="A4908" s="1" t="s">
        <v>4948</v>
      </c>
      <c r="B4908" s="2">
        <v>44714</v>
      </c>
      <c r="C4908" s="13" t="str">
        <f>TEXT(bbdd_Social_Media_Trends[[#This Row],[Post_Date]],"aaaa-mm")</f>
        <v>2022-06</v>
      </c>
      <c r="D4908" s="1" t="s">
        <v>18</v>
      </c>
      <c r="E4908" s="1" t="s">
        <v>39</v>
      </c>
      <c r="F4908" s="1" t="s">
        <v>47</v>
      </c>
      <c r="G4908" s="1" t="s">
        <v>60</v>
      </c>
      <c r="H4908">
        <v>2471218</v>
      </c>
      <c r="I4908">
        <v>434763</v>
      </c>
      <c r="J4908">
        <v>52776</v>
      </c>
      <c r="K4908">
        <v>45150</v>
      </c>
      <c r="L4908">
        <f>bbdd_Social_Media_Trends[[#This Row],[Likes]]+bbdd_Social_Media_Trends[[#This Row],[Shares]]+bbdd_Social_Media_Trends[[#This Row],[Comments]]</f>
        <v>532689</v>
      </c>
      <c r="M4908">
        <f>bbdd_Social_Media_Trends[[#This Row],[Interactions]]/bbdd_Social_Media_Trends[[#This Row],[Views]]</f>
        <v>0.21555726771171138</v>
      </c>
      <c r="N4908" s="1" t="s">
        <v>22</v>
      </c>
      <c r="O4908" s="4">
        <f t="shared" si="76"/>
        <v>0</v>
      </c>
    </row>
    <row r="4909" spans="1:15">
      <c r="A4909" s="1" t="s">
        <v>4949</v>
      </c>
      <c r="B4909" s="2">
        <v>44653</v>
      </c>
      <c r="C4909" s="13" t="str">
        <f>TEXT(bbdd_Social_Media_Trends[[#This Row],[Post_Date]],"aaaa-mm")</f>
        <v>2022-04</v>
      </c>
      <c r="D4909" s="1" t="s">
        <v>12</v>
      </c>
      <c r="E4909" s="1" t="s">
        <v>39</v>
      </c>
      <c r="F4909" s="1" t="s">
        <v>32</v>
      </c>
      <c r="G4909" s="1" t="s">
        <v>25</v>
      </c>
      <c r="H4909">
        <v>529428</v>
      </c>
      <c r="I4909">
        <v>328885</v>
      </c>
      <c r="J4909">
        <v>45228</v>
      </c>
      <c r="K4909">
        <v>43415</v>
      </c>
      <c r="L4909">
        <f>bbdd_Social_Media_Trends[[#This Row],[Likes]]+bbdd_Social_Media_Trends[[#This Row],[Shares]]+bbdd_Social_Media_Trends[[#This Row],[Comments]]</f>
        <v>417528</v>
      </c>
      <c r="M4909">
        <f>bbdd_Social_Media_Trends[[#This Row],[Interactions]]/bbdd_Social_Media_Trends[[#This Row],[Views]]</f>
        <v>0.78863981504567193</v>
      </c>
      <c r="N4909" s="1" t="s">
        <v>22</v>
      </c>
      <c r="O4909" s="4">
        <f t="shared" si="76"/>
        <v>0</v>
      </c>
    </row>
    <row r="4910" spans="1:15">
      <c r="A4910" s="1" t="s">
        <v>4950</v>
      </c>
      <c r="B4910" s="2">
        <v>45057</v>
      </c>
      <c r="C4910" s="13" t="str">
        <f>TEXT(bbdd_Social_Media_Trends[[#This Row],[Post_Date]],"aaaa-mm")</f>
        <v>2023-05</v>
      </c>
      <c r="D4910" s="1" t="s">
        <v>27</v>
      </c>
      <c r="E4910" s="1" t="s">
        <v>31</v>
      </c>
      <c r="F4910" s="1" t="s">
        <v>14</v>
      </c>
      <c r="G4910" s="1" t="s">
        <v>37</v>
      </c>
      <c r="H4910">
        <v>1759541</v>
      </c>
      <c r="I4910">
        <v>449609</v>
      </c>
      <c r="J4910">
        <v>14702</v>
      </c>
      <c r="K4910">
        <v>40777</v>
      </c>
      <c r="L4910">
        <f>bbdd_Social_Media_Trends[[#This Row],[Likes]]+bbdd_Social_Media_Trends[[#This Row],[Shares]]+bbdd_Social_Media_Trends[[#This Row],[Comments]]</f>
        <v>505088</v>
      </c>
      <c r="M4910">
        <f>bbdd_Social_Media_Trends[[#This Row],[Interactions]]/bbdd_Social_Media_Trends[[#This Row],[Views]]</f>
        <v>0.28705668125948758</v>
      </c>
      <c r="N4910" s="1" t="s">
        <v>29</v>
      </c>
      <c r="O4910" s="4">
        <f t="shared" si="76"/>
        <v>0</v>
      </c>
    </row>
    <row r="4911" spans="1:15">
      <c r="A4911" s="1" t="s">
        <v>4951</v>
      </c>
      <c r="B4911" s="2">
        <v>45127</v>
      </c>
      <c r="C4911" s="13" t="str">
        <f>TEXT(bbdd_Social_Media_Trends[[#This Row],[Post_Date]],"aaaa-mm")</f>
        <v>2023-07</v>
      </c>
      <c r="D4911" s="1" t="s">
        <v>27</v>
      </c>
      <c r="E4911" s="1" t="s">
        <v>52</v>
      </c>
      <c r="F4911" s="1" t="s">
        <v>20</v>
      </c>
      <c r="G4911" s="1" t="s">
        <v>28</v>
      </c>
      <c r="H4911">
        <v>4924732</v>
      </c>
      <c r="I4911">
        <v>19697</v>
      </c>
      <c r="J4911">
        <v>7821</v>
      </c>
      <c r="K4911">
        <v>21185</v>
      </c>
      <c r="L4911">
        <f>bbdd_Social_Media_Trends[[#This Row],[Likes]]+bbdd_Social_Media_Trends[[#This Row],[Shares]]+bbdd_Social_Media_Trends[[#This Row],[Comments]]</f>
        <v>48703</v>
      </c>
      <c r="M4911">
        <f>bbdd_Social_Media_Trends[[#This Row],[Interactions]]/bbdd_Social_Media_Trends[[#This Row],[Views]]</f>
        <v>9.8894721580788554E-3</v>
      </c>
      <c r="N4911" s="1" t="s">
        <v>22</v>
      </c>
      <c r="O4911" s="4">
        <f t="shared" si="76"/>
        <v>0</v>
      </c>
    </row>
    <row r="4912" spans="1:15">
      <c r="A4912" s="1" t="s">
        <v>4952</v>
      </c>
      <c r="B4912" s="2">
        <v>45001</v>
      </c>
      <c r="C4912" s="13" t="str">
        <f>TEXT(bbdd_Social_Media_Trends[[#This Row],[Post_Date]],"aaaa-mm")</f>
        <v>2023-03</v>
      </c>
      <c r="D4912" s="1" t="s">
        <v>27</v>
      </c>
      <c r="E4912" s="1" t="s">
        <v>57</v>
      </c>
      <c r="F4912" s="1" t="s">
        <v>32</v>
      </c>
      <c r="G4912" s="1" t="s">
        <v>44</v>
      </c>
      <c r="H4912">
        <v>1580454</v>
      </c>
      <c r="I4912">
        <v>491636</v>
      </c>
      <c r="J4912">
        <v>22277</v>
      </c>
      <c r="K4912">
        <v>27516</v>
      </c>
      <c r="L4912">
        <f>bbdd_Social_Media_Trends[[#This Row],[Likes]]+bbdd_Social_Media_Trends[[#This Row],[Shares]]+bbdd_Social_Media_Trends[[#This Row],[Comments]]</f>
        <v>541429</v>
      </c>
      <c r="M4912">
        <f>bbdd_Social_Media_Trends[[#This Row],[Interactions]]/bbdd_Social_Media_Trends[[#This Row],[Views]]</f>
        <v>0.34257814526711944</v>
      </c>
      <c r="N4912" s="1" t="s">
        <v>16</v>
      </c>
      <c r="O4912" s="4">
        <f t="shared" si="76"/>
        <v>0</v>
      </c>
    </row>
    <row r="4913" spans="1:15">
      <c r="A4913" s="1" t="s">
        <v>4953</v>
      </c>
      <c r="B4913" s="2">
        <v>44894</v>
      </c>
      <c r="C4913" s="13" t="str">
        <f>TEXT(bbdd_Social_Media_Trends[[#This Row],[Post_Date]],"aaaa-mm")</f>
        <v>2022-11</v>
      </c>
      <c r="D4913" s="1" t="s">
        <v>27</v>
      </c>
      <c r="E4913" s="1" t="s">
        <v>13</v>
      </c>
      <c r="F4913" s="1" t="s">
        <v>36</v>
      </c>
      <c r="G4913" s="1" t="s">
        <v>50</v>
      </c>
      <c r="H4913">
        <v>4839723</v>
      </c>
      <c r="I4913">
        <v>73555</v>
      </c>
      <c r="J4913">
        <v>40353</v>
      </c>
      <c r="K4913">
        <v>34352</v>
      </c>
      <c r="L4913">
        <f>bbdd_Social_Media_Trends[[#This Row],[Likes]]+bbdd_Social_Media_Trends[[#This Row],[Shares]]+bbdd_Social_Media_Trends[[#This Row],[Comments]]</f>
        <v>148260</v>
      </c>
      <c r="M4913">
        <f>bbdd_Social_Media_Trends[[#This Row],[Interactions]]/bbdd_Social_Media_Trends[[#This Row],[Views]]</f>
        <v>3.0633984630938589E-2</v>
      </c>
      <c r="N4913" s="1" t="s">
        <v>29</v>
      </c>
      <c r="O4913" s="4">
        <f t="shared" si="76"/>
        <v>0</v>
      </c>
    </row>
    <row r="4914" spans="1:15">
      <c r="A4914" s="1" t="s">
        <v>4954</v>
      </c>
      <c r="B4914" s="2">
        <v>45108</v>
      </c>
      <c r="C4914" s="13" t="str">
        <f>TEXT(bbdd_Social_Media_Trends[[#This Row],[Post_Date]],"aaaa-mm")</f>
        <v>2023-07</v>
      </c>
      <c r="D4914" s="1" t="s">
        <v>24</v>
      </c>
      <c r="E4914" s="1" t="s">
        <v>39</v>
      </c>
      <c r="F4914" s="1" t="s">
        <v>41</v>
      </c>
      <c r="G4914" s="1" t="s">
        <v>60</v>
      </c>
      <c r="H4914">
        <v>1906321</v>
      </c>
      <c r="I4914">
        <v>104223</v>
      </c>
      <c r="J4914">
        <v>18051</v>
      </c>
      <c r="K4914">
        <v>22871</v>
      </c>
      <c r="L4914">
        <f>bbdd_Social_Media_Trends[[#This Row],[Likes]]+bbdd_Social_Media_Trends[[#This Row],[Shares]]+bbdd_Social_Media_Trends[[#This Row],[Comments]]</f>
        <v>145145</v>
      </c>
      <c r="M4914">
        <f>bbdd_Social_Media_Trends[[#This Row],[Interactions]]/bbdd_Social_Media_Trends[[#This Row],[Views]]</f>
        <v>7.6138803485876719E-2</v>
      </c>
      <c r="N4914" s="1" t="s">
        <v>16</v>
      </c>
      <c r="O4914" s="4">
        <f t="shared" si="76"/>
        <v>0</v>
      </c>
    </row>
    <row r="4915" spans="1:15">
      <c r="A4915" s="1" t="s">
        <v>4955</v>
      </c>
      <c r="B4915" s="2">
        <v>45260</v>
      </c>
      <c r="C4915" s="13" t="str">
        <f>TEXT(bbdd_Social_Media_Trends[[#This Row],[Post_Date]],"aaaa-mm")</f>
        <v>2023-11</v>
      </c>
      <c r="D4915" s="1" t="s">
        <v>27</v>
      </c>
      <c r="E4915" s="1" t="s">
        <v>57</v>
      </c>
      <c r="F4915" s="1" t="s">
        <v>41</v>
      </c>
      <c r="G4915" s="1" t="s">
        <v>25</v>
      </c>
      <c r="H4915">
        <v>3524558</v>
      </c>
      <c r="I4915">
        <v>252839</v>
      </c>
      <c r="J4915">
        <v>70790</v>
      </c>
      <c r="K4915">
        <v>24139</v>
      </c>
      <c r="L4915">
        <f>bbdd_Social_Media_Trends[[#This Row],[Likes]]+bbdd_Social_Media_Trends[[#This Row],[Shares]]+bbdd_Social_Media_Trends[[#This Row],[Comments]]</f>
        <v>347768</v>
      </c>
      <c r="M4915">
        <f>bbdd_Social_Media_Trends[[#This Row],[Interactions]]/bbdd_Social_Media_Trends[[#This Row],[Views]]</f>
        <v>9.8669960885875624E-2</v>
      </c>
      <c r="N4915" s="1" t="s">
        <v>29</v>
      </c>
      <c r="O4915" s="4">
        <f t="shared" si="76"/>
        <v>0</v>
      </c>
    </row>
    <row r="4916" spans="1:15">
      <c r="A4916" s="1" t="s">
        <v>4956</v>
      </c>
      <c r="B4916" s="2">
        <v>44716</v>
      </c>
      <c r="C4916" s="13" t="str">
        <f>TEXT(bbdd_Social_Media_Trends[[#This Row],[Post_Date]],"aaaa-mm")</f>
        <v>2022-06</v>
      </c>
      <c r="D4916" s="1" t="s">
        <v>27</v>
      </c>
      <c r="E4916" s="1" t="s">
        <v>52</v>
      </c>
      <c r="F4916" s="1" t="s">
        <v>20</v>
      </c>
      <c r="G4916" s="1" t="s">
        <v>15</v>
      </c>
      <c r="H4916">
        <v>3676339</v>
      </c>
      <c r="I4916">
        <v>359259</v>
      </c>
      <c r="J4916">
        <v>62782</v>
      </c>
      <c r="K4916">
        <v>5095</v>
      </c>
      <c r="L4916">
        <f>bbdd_Social_Media_Trends[[#This Row],[Likes]]+bbdd_Social_Media_Trends[[#This Row],[Shares]]+bbdd_Social_Media_Trends[[#This Row],[Comments]]</f>
        <v>427136</v>
      </c>
      <c r="M4916">
        <f>bbdd_Social_Media_Trends[[#This Row],[Interactions]]/bbdd_Social_Media_Trends[[#This Row],[Views]]</f>
        <v>0.11618515049890665</v>
      </c>
      <c r="N4916" s="1" t="s">
        <v>29</v>
      </c>
      <c r="O4916" s="4">
        <f t="shared" si="76"/>
        <v>0</v>
      </c>
    </row>
    <row r="4917" spans="1:15">
      <c r="A4917" s="1" t="s">
        <v>4957</v>
      </c>
      <c r="B4917" s="2">
        <v>44982</v>
      </c>
      <c r="C4917" s="13" t="str">
        <f>TEXT(bbdd_Social_Media_Trends[[#This Row],[Post_Date]],"aaaa-mm")</f>
        <v>2023-02</v>
      </c>
      <c r="D4917" s="1" t="s">
        <v>24</v>
      </c>
      <c r="E4917" s="1" t="s">
        <v>52</v>
      </c>
      <c r="F4917" s="1" t="s">
        <v>47</v>
      </c>
      <c r="G4917" s="1" t="s">
        <v>60</v>
      </c>
      <c r="H4917">
        <v>4311300</v>
      </c>
      <c r="I4917">
        <v>487965</v>
      </c>
      <c r="J4917">
        <v>99408</v>
      </c>
      <c r="K4917">
        <v>9518</v>
      </c>
      <c r="L4917">
        <f>bbdd_Social_Media_Trends[[#This Row],[Likes]]+bbdd_Social_Media_Trends[[#This Row],[Shares]]+bbdd_Social_Media_Trends[[#This Row],[Comments]]</f>
        <v>596891</v>
      </c>
      <c r="M4917">
        <f>bbdd_Social_Media_Trends[[#This Row],[Interactions]]/bbdd_Social_Media_Trends[[#This Row],[Views]]</f>
        <v>0.1384480319161274</v>
      </c>
      <c r="N4917" s="1" t="s">
        <v>16</v>
      </c>
      <c r="O4917" s="4">
        <f t="shared" si="76"/>
        <v>0</v>
      </c>
    </row>
    <row r="4918" spans="1:15">
      <c r="A4918" s="1" t="s">
        <v>4958</v>
      </c>
      <c r="B4918" s="2">
        <v>45284</v>
      </c>
      <c r="C4918" s="13" t="str">
        <f>TEXT(bbdd_Social_Media_Trends[[#This Row],[Post_Date]],"aaaa-mm")</f>
        <v>2023-12</v>
      </c>
      <c r="D4918" s="1" t="s">
        <v>12</v>
      </c>
      <c r="E4918" s="1" t="s">
        <v>31</v>
      </c>
      <c r="F4918" s="1" t="s">
        <v>14</v>
      </c>
      <c r="G4918" s="1" t="s">
        <v>37</v>
      </c>
      <c r="H4918">
        <v>2850408</v>
      </c>
      <c r="I4918">
        <v>488029</v>
      </c>
      <c r="J4918">
        <v>51442</v>
      </c>
      <c r="K4918">
        <v>35239</v>
      </c>
      <c r="L4918">
        <f>bbdd_Social_Media_Trends[[#This Row],[Likes]]+bbdd_Social_Media_Trends[[#This Row],[Shares]]+bbdd_Social_Media_Trends[[#This Row],[Comments]]</f>
        <v>574710</v>
      </c>
      <c r="M4918">
        <f>bbdd_Social_Media_Trends[[#This Row],[Interactions]]/bbdd_Social_Media_Trends[[#This Row],[Views]]</f>
        <v>0.20162376754485672</v>
      </c>
      <c r="N4918" s="1" t="s">
        <v>22</v>
      </c>
      <c r="O4918" s="4">
        <f t="shared" si="76"/>
        <v>0</v>
      </c>
    </row>
    <row r="4919" spans="1:15">
      <c r="A4919" s="1" t="s">
        <v>4959</v>
      </c>
      <c r="B4919" s="2">
        <v>44759</v>
      </c>
      <c r="C4919" s="13" t="str">
        <f>TEXT(bbdd_Social_Media_Trends[[#This Row],[Post_Date]],"aaaa-mm")</f>
        <v>2022-07</v>
      </c>
      <c r="D4919" s="1" t="s">
        <v>18</v>
      </c>
      <c r="E4919" s="1" t="s">
        <v>52</v>
      </c>
      <c r="F4919" s="1" t="s">
        <v>47</v>
      </c>
      <c r="G4919" s="1" t="s">
        <v>37</v>
      </c>
      <c r="H4919">
        <v>1162556</v>
      </c>
      <c r="I4919">
        <v>409948</v>
      </c>
      <c r="J4919">
        <v>70388</v>
      </c>
      <c r="K4919">
        <v>9723</v>
      </c>
      <c r="L4919">
        <f>bbdd_Social_Media_Trends[[#This Row],[Likes]]+bbdd_Social_Media_Trends[[#This Row],[Shares]]+bbdd_Social_Media_Trends[[#This Row],[Comments]]</f>
        <v>490059</v>
      </c>
      <c r="M4919">
        <f>bbdd_Social_Media_Trends[[#This Row],[Interactions]]/bbdd_Social_Media_Trends[[#This Row],[Views]]</f>
        <v>0.42153582279047203</v>
      </c>
      <c r="N4919" s="1" t="s">
        <v>16</v>
      </c>
      <c r="O4919" s="4">
        <f t="shared" si="76"/>
        <v>0</v>
      </c>
    </row>
    <row r="4920" spans="1:15">
      <c r="A4920" s="1" t="s">
        <v>4960</v>
      </c>
      <c r="B4920" s="2">
        <v>44567</v>
      </c>
      <c r="C4920" s="13" t="str">
        <f>TEXT(bbdd_Social_Media_Trends[[#This Row],[Post_Date]],"aaaa-mm")</f>
        <v>2022-01</v>
      </c>
      <c r="D4920" s="1" t="s">
        <v>18</v>
      </c>
      <c r="E4920" s="1" t="s">
        <v>59</v>
      </c>
      <c r="F4920" s="1" t="s">
        <v>47</v>
      </c>
      <c r="G4920" s="1" t="s">
        <v>50</v>
      </c>
      <c r="H4920">
        <v>520087</v>
      </c>
      <c r="I4920">
        <v>176014</v>
      </c>
      <c r="J4920">
        <v>18821</v>
      </c>
      <c r="K4920">
        <v>29899</v>
      </c>
      <c r="L4920">
        <f>bbdd_Social_Media_Trends[[#This Row],[Likes]]+bbdd_Social_Media_Trends[[#This Row],[Shares]]+bbdd_Social_Media_Trends[[#This Row],[Comments]]</f>
        <v>224734</v>
      </c>
      <c r="M4920">
        <f>bbdd_Social_Media_Trends[[#This Row],[Interactions]]/bbdd_Social_Media_Trends[[#This Row],[Views]]</f>
        <v>0.43210847415913106</v>
      </c>
      <c r="N4920" s="1" t="s">
        <v>29</v>
      </c>
      <c r="O4920" s="4">
        <f t="shared" si="76"/>
        <v>0</v>
      </c>
    </row>
    <row r="4921" spans="1:15">
      <c r="A4921" s="1" t="s">
        <v>4961</v>
      </c>
      <c r="B4921" s="2">
        <v>44809</v>
      </c>
      <c r="C4921" s="13" t="str">
        <f>TEXT(bbdd_Social_Media_Trends[[#This Row],[Post_Date]],"aaaa-mm")</f>
        <v>2022-09</v>
      </c>
      <c r="D4921" s="1" t="s">
        <v>18</v>
      </c>
      <c r="E4921" s="1" t="s">
        <v>19</v>
      </c>
      <c r="F4921" s="1" t="s">
        <v>41</v>
      </c>
      <c r="G4921" s="1" t="s">
        <v>25</v>
      </c>
      <c r="H4921">
        <v>3164207</v>
      </c>
      <c r="I4921">
        <v>361279</v>
      </c>
      <c r="J4921">
        <v>85852</v>
      </c>
      <c r="K4921">
        <v>45486</v>
      </c>
      <c r="L4921">
        <f>bbdd_Social_Media_Trends[[#This Row],[Likes]]+bbdd_Social_Media_Trends[[#This Row],[Shares]]+bbdd_Social_Media_Trends[[#This Row],[Comments]]</f>
        <v>492617</v>
      </c>
      <c r="M4921">
        <f>bbdd_Social_Media_Trends[[#This Row],[Interactions]]/bbdd_Social_Media_Trends[[#This Row],[Views]]</f>
        <v>0.15568418880307136</v>
      </c>
      <c r="N4921" s="1" t="s">
        <v>22</v>
      </c>
      <c r="O4921" s="4">
        <f t="shared" si="76"/>
        <v>0</v>
      </c>
    </row>
    <row r="4922" spans="1:15">
      <c r="A4922" s="1" t="s">
        <v>4962</v>
      </c>
      <c r="B4922" s="2">
        <v>44918</v>
      </c>
      <c r="C4922" s="13" t="str">
        <f>TEXT(bbdd_Social_Media_Trends[[#This Row],[Post_Date]],"aaaa-mm")</f>
        <v>2022-12</v>
      </c>
      <c r="D4922" s="1" t="s">
        <v>12</v>
      </c>
      <c r="E4922" s="1" t="s">
        <v>39</v>
      </c>
      <c r="F4922" s="1" t="s">
        <v>47</v>
      </c>
      <c r="G4922" s="1" t="s">
        <v>25</v>
      </c>
      <c r="H4922">
        <v>213398</v>
      </c>
      <c r="I4922">
        <v>45114</v>
      </c>
      <c r="J4922">
        <v>52963</v>
      </c>
      <c r="K4922">
        <v>27051</v>
      </c>
      <c r="L4922">
        <f>bbdd_Social_Media_Trends[[#This Row],[Likes]]+bbdd_Social_Media_Trends[[#This Row],[Shares]]+bbdd_Social_Media_Trends[[#This Row],[Comments]]</f>
        <v>125128</v>
      </c>
      <c r="M4922">
        <f>bbdd_Social_Media_Trends[[#This Row],[Interactions]]/bbdd_Social_Media_Trends[[#This Row],[Views]]</f>
        <v>0.5863597596978416</v>
      </c>
      <c r="N4922" s="1" t="s">
        <v>16</v>
      </c>
      <c r="O4922" s="4">
        <f t="shared" si="76"/>
        <v>0</v>
      </c>
    </row>
    <row r="4923" spans="1:15">
      <c r="A4923" s="1" t="s">
        <v>4963</v>
      </c>
      <c r="B4923" s="2">
        <v>44964</v>
      </c>
      <c r="C4923" s="13" t="str">
        <f>TEXT(bbdd_Social_Media_Trends[[#This Row],[Post_Date]],"aaaa-mm")</f>
        <v>2023-02</v>
      </c>
      <c r="D4923" s="1" t="s">
        <v>27</v>
      </c>
      <c r="E4923" s="1" t="s">
        <v>57</v>
      </c>
      <c r="F4923" s="1" t="s">
        <v>32</v>
      </c>
      <c r="G4923" s="1" t="s">
        <v>25</v>
      </c>
      <c r="H4923">
        <v>3806034</v>
      </c>
      <c r="I4923">
        <v>9672</v>
      </c>
      <c r="J4923">
        <v>65313</v>
      </c>
      <c r="K4923">
        <v>8739</v>
      </c>
      <c r="L4923">
        <f>bbdd_Social_Media_Trends[[#This Row],[Likes]]+bbdd_Social_Media_Trends[[#This Row],[Shares]]+bbdd_Social_Media_Trends[[#This Row],[Comments]]</f>
        <v>83724</v>
      </c>
      <c r="M4923">
        <f>bbdd_Social_Media_Trends[[#This Row],[Interactions]]/bbdd_Social_Media_Trends[[#This Row],[Views]]</f>
        <v>2.1997701544442326E-2</v>
      </c>
      <c r="N4923" s="1" t="s">
        <v>22</v>
      </c>
      <c r="O4923" s="4">
        <f t="shared" si="76"/>
        <v>0</v>
      </c>
    </row>
    <row r="4924" spans="1:15">
      <c r="A4924" s="1" t="s">
        <v>4964</v>
      </c>
      <c r="B4924" s="2">
        <v>45170</v>
      </c>
      <c r="C4924" s="13" t="str">
        <f>TEXT(bbdd_Social_Media_Trends[[#This Row],[Post_Date]],"aaaa-mm")</f>
        <v>2023-09</v>
      </c>
      <c r="D4924" s="1" t="s">
        <v>24</v>
      </c>
      <c r="E4924" s="1" t="s">
        <v>31</v>
      </c>
      <c r="F4924" s="1" t="s">
        <v>36</v>
      </c>
      <c r="G4924" s="1" t="s">
        <v>15</v>
      </c>
      <c r="H4924">
        <v>4364823</v>
      </c>
      <c r="I4924">
        <v>367836</v>
      </c>
      <c r="J4924">
        <v>5655</v>
      </c>
      <c r="K4924">
        <v>6771</v>
      </c>
      <c r="L4924">
        <f>bbdd_Social_Media_Trends[[#This Row],[Likes]]+bbdd_Social_Media_Trends[[#This Row],[Shares]]+bbdd_Social_Media_Trends[[#This Row],[Comments]]</f>
        <v>380262</v>
      </c>
      <c r="M4924">
        <f>bbdd_Social_Media_Trends[[#This Row],[Interactions]]/bbdd_Social_Media_Trends[[#This Row],[Views]]</f>
        <v>8.7119683890961905E-2</v>
      </c>
      <c r="N4924" s="1" t="s">
        <v>16</v>
      </c>
      <c r="O4924" s="4">
        <f t="shared" si="76"/>
        <v>0</v>
      </c>
    </row>
    <row r="4925" spans="1:15">
      <c r="A4925" s="1" t="s">
        <v>4965</v>
      </c>
      <c r="B4925" s="2">
        <v>44711</v>
      </c>
      <c r="C4925" s="13" t="str">
        <f>TEXT(bbdd_Social_Media_Trends[[#This Row],[Post_Date]],"aaaa-mm")</f>
        <v>2022-05</v>
      </c>
      <c r="D4925" s="1" t="s">
        <v>18</v>
      </c>
      <c r="E4925" s="1" t="s">
        <v>31</v>
      </c>
      <c r="F4925" s="1" t="s">
        <v>20</v>
      </c>
      <c r="G4925" s="1" t="s">
        <v>37</v>
      </c>
      <c r="H4925">
        <v>3359348</v>
      </c>
      <c r="I4925">
        <v>170389</v>
      </c>
      <c r="J4925">
        <v>26371</v>
      </c>
      <c r="K4925">
        <v>43645</v>
      </c>
      <c r="L4925">
        <f>bbdd_Social_Media_Trends[[#This Row],[Likes]]+bbdd_Social_Media_Trends[[#This Row],[Shares]]+bbdd_Social_Media_Trends[[#This Row],[Comments]]</f>
        <v>240405</v>
      </c>
      <c r="M4925">
        <f>bbdd_Social_Media_Trends[[#This Row],[Interactions]]/bbdd_Social_Media_Trends[[#This Row],[Views]]</f>
        <v>7.1562993771410399E-2</v>
      </c>
      <c r="N4925" s="1" t="s">
        <v>22</v>
      </c>
      <c r="O4925" s="4">
        <f t="shared" si="76"/>
        <v>0</v>
      </c>
    </row>
    <row r="4926" spans="1:15">
      <c r="A4926" s="1" t="s">
        <v>4966</v>
      </c>
      <c r="B4926" s="2">
        <v>44685</v>
      </c>
      <c r="C4926" s="13" t="str">
        <f>TEXT(bbdd_Social_Media_Trends[[#This Row],[Post_Date]],"aaaa-mm")</f>
        <v>2022-05</v>
      </c>
      <c r="D4926" s="1" t="s">
        <v>12</v>
      </c>
      <c r="E4926" s="1" t="s">
        <v>52</v>
      </c>
      <c r="F4926" s="1" t="s">
        <v>41</v>
      </c>
      <c r="G4926" s="1" t="s">
        <v>60</v>
      </c>
      <c r="H4926">
        <v>3084289</v>
      </c>
      <c r="I4926">
        <v>108961</v>
      </c>
      <c r="J4926">
        <v>56261</v>
      </c>
      <c r="K4926">
        <v>7963</v>
      </c>
      <c r="L4926">
        <f>bbdd_Social_Media_Trends[[#This Row],[Likes]]+bbdd_Social_Media_Trends[[#This Row],[Shares]]+bbdd_Social_Media_Trends[[#This Row],[Comments]]</f>
        <v>173185</v>
      </c>
      <c r="M4926">
        <f>bbdd_Social_Media_Trends[[#This Row],[Interactions]]/bbdd_Social_Media_Trends[[#This Row],[Views]]</f>
        <v>5.6150704424909596E-2</v>
      </c>
      <c r="N4926" s="1" t="s">
        <v>29</v>
      </c>
      <c r="O4926" s="4">
        <f t="shared" si="76"/>
        <v>0</v>
      </c>
    </row>
    <row r="4927" spans="1:15">
      <c r="A4927" s="1" t="s">
        <v>4967</v>
      </c>
      <c r="B4927" s="2">
        <v>44778</v>
      </c>
      <c r="C4927" s="13" t="str">
        <f>TEXT(bbdd_Social_Media_Trends[[#This Row],[Post_Date]],"aaaa-mm")</f>
        <v>2022-08</v>
      </c>
      <c r="D4927" s="1" t="s">
        <v>27</v>
      </c>
      <c r="E4927" s="1" t="s">
        <v>46</v>
      </c>
      <c r="F4927" s="1" t="s">
        <v>41</v>
      </c>
      <c r="G4927" s="1" t="s">
        <v>28</v>
      </c>
      <c r="H4927">
        <v>1877694</v>
      </c>
      <c r="I4927">
        <v>366390</v>
      </c>
      <c r="J4927">
        <v>11868</v>
      </c>
      <c r="K4927">
        <v>21452</v>
      </c>
      <c r="L4927">
        <f>bbdd_Social_Media_Trends[[#This Row],[Likes]]+bbdd_Social_Media_Trends[[#This Row],[Shares]]+bbdd_Social_Media_Trends[[#This Row],[Comments]]</f>
        <v>399710</v>
      </c>
      <c r="M4927">
        <f>bbdd_Social_Media_Trends[[#This Row],[Interactions]]/bbdd_Social_Media_Trends[[#This Row],[Views]]</f>
        <v>0.21287281101180491</v>
      </c>
      <c r="N4927" s="1" t="s">
        <v>16</v>
      </c>
      <c r="O4927" s="4">
        <f t="shared" si="76"/>
        <v>0</v>
      </c>
    </row>
    <row r="4928" spans="1:15">
      <c r="A4928" s="1" t="s">
        <v>4968</v>
      </c>
      <c r="B4928" s="2">
        <v>45131</v>
      </c>
      <c r="C4928" s="13" t="str">
        <f>TEXT(bbdd_Social_Media_Trends[[#This Row],[Post_Date]],"aaaa-mm")</f>
        <v>2023-07</v>
      </c>
      <c r="D4928" s="1" t="s">
        <v>12</v>
      </c>
      <c r="E4928" s="1" t="s">
        <v>35</v>
      </c>
      <c r="F4928" s="1" t="s">
        <v>32</v>
      </c>
      <c r="G4928" s="1" t="s">
        <v>21</v>
      </c>
      <c r="H4928">
        <v>4295731</v>
      </c>
      <c r="I4928">
        <v>465556</v>
      </c>
      <c r="J4928">
        <v>90487</v>
      </c>
      <c r="K4928">
        <v>31455</v>
      </c>
      <c r="L4928">
        <f>bbdd_Social_Media_Trends[[#This Row],[Likes]]+bbdd_Social_Media_Trends[[#This Row],[Shares]]+bbdd_Social_Media_Trends[[#This Row],[Comments]]</f>
        <v>587498</v>
      </c>
      <c r="M4928">
        <f>bbdd_Social_Media_Trends[[#This Row],[Interactions]]/bbdd_Social_Media_Trends[[#This Row],[Views]]</f>
        <v>0.1367632191121837</v>
      </c>
      <c r="N4928" s="1" t="s">
        <v>29</v>
      </c>
      <c r="O4928" s="4">
        <f t="shared" si="76"/>
        <v>0</v>
      </c>
    </row>
    <row r="4929" spans="1:15">
      <c r="A4929" s="1" t="s">
        <v>4969</v>
      </c>
      <c r="B4929" s="2">
        <v>44765</v>
      </c>
      <c r="C4929" s="13" t="str">
        <f>TEXT(bbdd_Social_Media_Trends[[#This Row],[Post_Date]],"aaaa-mm")</f>
        <v>2022-07</v>
      </c>
      <c r="D4929" s="1" t="s">
        <v>12</v>
      </c>
      <c r="E4929" s="1" t="s">
        <v>59</v>
      </c>
      <c r="F4929" s="1" t="s">
        <v>41</v>
      </c>
      <c r="G4929" s="1" t="s">
        <v>37</v>
      </c>
      <c r="H4929">
        <v>2048838</v>
      </c>
      <c r="I4929">
        <v>474525</v>
      </c>
      <c r="J4929">
        <v>12882</v>
      </c>
      <c r="K4929">
        <v>21722</v>
      </c>
      <c r="L4929">
        <f>bbdd_Social_Media_Trends[[#This Row],[Likes]]+bbdd_Social_Media_Trends[[#This Row],[Shares]]+bbdd_Social_Media_Trends[[#This Row],[Comments]]</f>
        <v>509129</v>
      </c>
      <c r="M4929">
        <f>bbdd_Social_Media_Trends[[#This Row],[Interactions]]/bbdd_Social_Media_Trends[[#This Row],[Views]]</f>
        <v>0.24849646482542787</v>
      </c>
      <c r="N4929" s="1" t="s">
        <v>29</v>
      </c>
      <c r="O4929" s="4">
        <f t="shared" si="76"/>
        <v>0</v>
      </c>
    </row>
    <row r="4930" spans="1:15">
      <c r="A4930" s="1" t="s">
        <v>4970</v>
      </c>
      <c r="B4930" s="2">
        <v>45132</v>
      </c>
      <c r="C4930" s="13" t="str">
        <f>TEXT(bbdd_Social_Media_Trends[[#This Row],[Post_Date]],"aaaa-mm")</f>
        <v>2023-07</v>
      </c>
      <c r="D4930" s="1" t="s">
        <v>18</v>
      </c>
      <c r="E4930" s="1" t="s">
        <v>35</v>
      </c>
      <c r="F4930" s="1" t="s">
        <v>47</v>
      </c>
      <c r="G4930" s="1" t="s">
        <v>28</v>
      </c>
      <c r="H4930">
        <v>2730222</v>
      </c>
      <c r="I4930">
        <v>255263</v>
      </c>
      <c r="J4930">
        <v>42037</v>
      </c>
      <c r="K4930">
        <v>35227</v>
      </c>
      <c r="L4930">
        <f>bbdd_Social_Media_Trends[[#This Row],[Likes]]+bbdd_Social_Media_Trends[[#This Row],[Shares]]+bbdd_Social_Media_Trends[[#This Row],[Comments]]</f>
        <v>332527</v>
      </c>
      <c r="M4930">
        <f>bbdd_Social_Media_Trends[[#This Row],[Interactions]]/bbdd_Social_Media_Trends[[#This Row],[Views]]</f>
        <v>0.12179485770754173</v>
      </c>
      <c r="N4930" s="1" t="s">
        <v>29</v>
      </c>
      <c r="O4930" s="4">
        <f t="shared" ref="O4930:O4993" si="77">IF(ISERROR(VLOOKUP(A4930,A4931:A9928,1,FALSE)),0, 1)</f>
        <v>0</v>
      </c>
    </row>
    <row r="4931" spans="1:15">
      <c r="A4931" s="1" t="s">
        <v>4971</v>
      </c>
      <c r="B4931" s="2">
        <v>44783</v>
      </c>
      <c r="C4931" s="13" t="str">
        <f>TEXT(bbdd_Social_Media_Trends[[#This Row],[Post_Date]],"aaaa-mm")</f>
        <v>2022-08</v>
      </c>
      <c r="D4931" s="1" t="s">
        <v>27</v>
      </c>
      <c r="E4931" s="1" t="s">
        <v>19</v>
      </c>
      <c r="F4931" s="1" t="s">
        <v>36</v>
      </c>
      <c r="G4931" s="1" t="s">
        <v>37</v>
      </c>
      <c r="H4931">
        <v>3144507</v>
      </c>
      <c r="I4931">
        <v>121038</v>
      </c>
      <c r="J4931">
        <v>11058</v>
      </c>
      <c r="K4931">
        <v>18320</v>
      </c>
      <c r="L4931">
        <f>bbdd_Social_Media_Trends[[#This Row],[Likes]]+bbdd_Social_Media_Trends[[#This Row],[Shares]]+bbdd_Social_Media_Trends[[#This Row],[Comments]]</f>
        <v>150416</v>
      </c>
      <c r="M4931">
        <f>bbdd_Social_Media_Trends[[#This Row],[Interactions]]/bbdd_Social_Media_Trends[[#This Row],[Views]]</f>
        <v>4.7834525412091627E-2</v>
      </c>
      <c r="N4931" s="1" t="s">
        <v>22</v>
      </c>
      <c r="O4931" s="4">
        <f t="shared" si="77"/>
        <v>0</v>
      </c>
    </row>
    <row r="4932" spans="1:15">
      <c r="A4932" s="1" t="s">
        <v>4972</v>
      </c>
      <c r="B4932" s="2">
        <v>45241</v>
      </c>
      <c r="C4932" s="13" t="str">
        <f>TEXT(bbdd_Social_Media_Trends[[#This Row],[Post_Date]],"aaaa-mm")</f>
        <v>2023-11</v>
      </c>
      <c r="D4932" s="1" t="s">
        <v>12</v>
      </c>
      <c r="E4932" s="1" t="s">
        <v>52</v>
      </c>
      <c r="F4932" s="1" t="s">
        <v>14</v>
      </c>
      <c r="G4932" s="1" t="s">
        <v>37</v>
      </c>
      <c r="H4932">
        <v>4273210</v>
      </c>
      <c r="I4932">
        <v>219157</v>
      </c>
      <c r="J4932">
        <v>57767</v>
      </c>
      <c r="K4932">
        <v>31224</v>
      </c>
      <c r="L4932">
        <f>bbdd_Social_Media_Trends[[#This Row],[Likes]]+bbdd_Social_Media_Trends[[#This Row],[Shares]]+bbdd_Social_Media_Trends[[#This Row],[Comments]]</f>
        <v>308148</v>
      </c>
      <c r="M4932">
        <f>bbdd_Social_Media_Trends[[#This Row],[Interactions]]/bbdd_Social_Media_Trends[[#This Row],[Views]]</f>
        <v>7.2111597604611055E-2</v>
      </c>
      <c r="N4932" s="1" t="s">
        <v>16</v>
      </c>
      <c r="O4932" s="4">
        <f t="shared" si="77"/>
        <v>0</v>
      </c>
    </row>
    <row r="4933" spans="1:15">
      <c r="A4933" s="1" t="s">
        <v>4973</v>
      </c>
      <c r="B4933" s="2">
        <v>44715</v>
      </c>
      <c r="C4933" s="13" t="str">
        <f>TEXT(bbdd_Social_Media_Trends[[#This Row],[Post_Date]],"aaaa-mm")</f>
        <v>2022-06</v>
      </c>
      <c r="D4933" s="1" t="s">
        <v>24</v>
      </c>
      <c r="E4933" s="1" t="s">
        <v>19</v>
      </c>
      <c r="F4933" s="1" t="s">
        <v>41</v>
      </c>
      <c r="G4933" s="1" t="s">
        <v>60</v>
      </c>
      <c r="H4933">
        <v>1877929</v>
      </c>
      <c r="I4933">
        <v>475754</v>
      </c>
      <c r="J4933">
        <v>8335</v>
      </c>
      <c r="K4933">
        <v>22186</v>
      </c>
      <c r="L4933">
        <f>bbdd_Social_Media_Trends[[#This Row],[Likes]]+bbdd_Social_Media_Trends[[#This Row],[Shares]]+bbdd_Social_Media_Trends[[#This Row],[Comments]]</f>
        <v>506275</v>
      </c>
      <c r="M4933">
        <f>bbdd_Social_Media_Trends[[#This Row],[Interactions]]/bbdd_Social_Media_Trends[[#This Row],[Views]]</f>
        <v>0.26959219438008575</v>
      </c>
      <c r="N4933" s="1" t="s">
        <v>29</v>
      </c>
      <c r="O4933" s="4">
        <f t="shared" si="77"/>
        <v>0</v>
      </c>
    </row>
    <row r="4934" spans="1:15">
      <c r="A4934" s="1" t="s">
        <v>4974</v>
      </c>
      <c r="B4934" s="2">
        <v>44573</v>
      </c>
      <c r="C4934" s="13" t="str">
        <f>TEXT(bbdd_Social_Media_Trends[[#This Row],[Post_Date]],"aaaa-mm")</f>
        <v>2022-01</v>
      </c>
      <c r="D4934" s="1" t="s">
        <v>18</v>
      </c>
      <c r="E4934" s="1" t="s">
        <v>39</v>
      </c>
      <c r="F4934" s="1" t="s">
        <v>14</v>
      </c>
      <c r="G4934" s="1" t="s">
        <v>37</v>
      </c>
      <c r="H4934">
        <v>1144301</v>
      </c>
      <c r="I4934">
        <v>295897</v>
      </c>
      <c r="J4934">
        <v>16431</v>
      </c>
      <c r="K4934">
        <v>9133</v>
      </c>
      <c r="L4934">
        <f>bbdd_Social_Media_Trends[[#This Row],[Likes]]+bbdd_Social_Media_Trends[[#This Row],[Shares]]+bbdd_Social_Media_Trends[[#This Row],[Comments]]</f>
        <v>321461</v>
      </c>
      <c r="M4934">
        <f>bbdd_Social_Media_Trends[[#This Row],[Interactions]]/bbdd_Social_Media_Trends[[#This Row],[Views]]</f>
        <v>0.28092346331952867</v>
      </c>
      <c r="N4934" s="1" t="s">
        <v>16</v>
      </c>
      <c r="O4934" s="4">
        <f t="shared" si="77"/>
        <v>0</v>
      </c>
    </row>
    <row r="4935" spans="1:15">
      <c r="A4935" s="1" t="s">
        <v>4975</v>
      </c>
      <c r="B4935" s="2">
        <v>45248</v>
      </c>
      <c r="C4935" s="13" t="str">
        <f>TEXT(bbdd_Social_Media_Trends[[#This Row],[Post_Date]],"aaaa-mm")</f>
        <v>2023-11</v>
      </c>
      <c r="D4935" s="1" t="s">
        <v>24</v>
      </c>
      <c r="E4935" s="1" t="s">
        <v>52</v>
      </c>
      <c r="F4935" s="1" t="s">
        <v>14</v>
      </c>
      <c r="G4935" s="1" t="s">
        <v>37</v>
      </c>
      <c r="H4935">
        <v>920003</v>
      </c>
      <c r="I4935">
        <v>299451</v>
      </c>
      <c r="J4935">
        <v>34395</v>
      </c>
      <c r="K4935">
        <v>13688</v>
      </c>
      <c r="L4935">
        <f>bbdd_Social_Media_Trends[[#This Row],[Likes]]+bbdd_Social_Media_Trends[[#This Row],[Shares]]+bbdd_Social_Media_Trends[[#This Row],[Comments]]</f>
        <v>347534</v>
      </c>
      <c r="M4935">
        <f>bbdd_Social_Media_Trends[[#This Row],[Interactions]]/bbdd_Social_Media_Trends[[#This Row],[Views]]</f>
        <v>0.37775311602244777</v>
      </c>
      <c r="N4935" s="1" t="s">
        <v>16</v>
      </c>
      <c r="O4935" s="4">
        <f t="shared" si="77"/>
        <v>0</v>
      </c>
    </row>
    <row r="4936" spans="1:15">
      <c r="A4936" s="1" t="s">
        <v>4976</v>
      </c>
      <c r="B4936" s="2">
        <v>45071</v>
      </c>
      <c r="C4936" s="13" t="str">
        <f>TEXT(bbdd_Social_Media_Trends[[#This Row],[Post_Date]],"aaaa-mm")</f>
        <v>2023-05</v>
      </c>
      <c r="D4936" s="1" t="s">
        <v>12</v>
      </c>
      <c r="E4936" s="1" t="s">
        <v>13</v>
      </c>
      <c r="F4936" s="1" t="s">
        <v>47</v>
      </c>
      <c r="G4936" s="1" t="s">
        <v>25</v>
      </c>
      <c r="H4936">
        <v>1429204</v>
      </c>
      <c r="I4936">
        <v>84064</v>
      </c>
      <c r="J4936">
        <v>94398</v>
      </c>
      <c r="K4936">
        <v>28795</v>
      </c>
      <c r="L4936">
        <f>bbdd_Social_Media_Trends[[#This Row],[Likes]]+bbdd_Social_Media_Trends[[#This Row],[Shares]]+bbdd_Social_Media_Trends[[#This Row],[Comments]]</f>
        <v>207257</v>
      </c>
      <c r="M4936">
        <f>bbdd_Social_Media_Trends[[#This Row],[Interactions]]/bbdd_Social_Media_Trends[[#This Row],[Views]]</f>
        <v>0.1450156870537726</v>
      </c>
      <c r="N4936" s="1" t="s">
        <v>29</v>
      </c>
      <c r="O4936" s="4">
        <f t="shared" si="77"/>
        <v>0</v>
      </c>
    </row>
    <row r="4937" spans="1:15">
      <c r="A4937" s="1" t="s">
        <v>4977</v>
      </c>
      <c r="B4937" s="2">
        <v>44875</v>
      </c>
      <c r="C4937" s="13" t="str">
        <f>TEXT(bbdd_Social_Media_Trends[[#This Row],[Post_Date]],"aaaa-mm")</f>
        <v>2022-11</v>
      </c>
      <c r="D4937" s="1" t="s">
        <v>12</v>
      </c>
      <c r="E4937" s="1" t="s">
        <v>13</v>
      </c>
      <c r="F4937" s="1" t="s">
        <v>36</v>
      </c>
      <c r="G4937" s="1" t="s">
        <v>21</v>
      </c>
      <c r="H4937">
        <v>3023404</v>
      </c>
      <c r="I4937">
        <v>114034</v>
      </c>
      <c r="J4937">
        <v>14652</v>
      </c>
      <c r="K4937">
        <v>21531</v>
      </c>
      <c r="L4937">
        <f>bbdd_Social_Media_Trends[[#This Row],[Likes]]+bbdd_Social_Media_Trends[[#This Row],[Shares]]+bbdd_Social_Media_Trends[[#This Row],[Comments]]</f>
        <v>150217</v>
      </c>
      <c r="M4937">
        <f>bbdd_Social_Media_Trends[[#This Row],[Interactions]]/bbdd_Social_Media_Trends[[#This Row],[Views]]</f>
        <v>4.9684726222496235E-2</v>
      </c>
      <c r="N4937" s="1" t="s">
        <v>22</v>
      </c>
      <c r="O4937" s="4">
        <f t="shared" si="77"/>
        <v>0</v>
      </c>
    </row>
    <row r="4938" spans="1:15">
      <c r="A4938" s="1" t="s">
        <v>4978</v>
      </c>
      <c r="B4938" s="2">
        <v>45140</v>
      </c>
      <c r="C4938" s="13" t="str">
        <f>TEXT(bbdd_Social_Media_Trends[[#This Row],[Post_Date]],"aaaa-mm")</f>
        <v>2023-08</v>
      </c>
      <c r="D4938" s="1" t="s">
        <v>12</v>
      </c>
      <c r="E4938" s="1" t="s">
        <v>49</v>
      </c>
      <c r="F4938" s="1" t="s">
        <v>14</v>
      </c>
      <c r="G4938" s="1" t="s">
        <v>25</v>
      </c>
      <c r="H4938">
        <v>3896115</v>
      </c>
      <c r="I4938">
        <v>384851</v>
      </c>
      <c r="J4938">
        <v>69960</v>
      </c>
      <c r="K4938">
        <v>6540</v>
      </c>
      <c r="L4938">
        <f>bbdd_Social_Media_Trends[[#This Row],[Likes]]+bbdd_Social_Media_Trends[[#This Row],[Shares]]+bbdd_Social_Media_Trends[[#This Row],[Comments]]</f>
        <v>461351</v>
      </c>
      <c r="M4938">
        <f>bbdd_Social_Media_Trends[[#This Row],[Interactions]]/bbdd_Social_Media_Trends[[#This Row],[Views]]</f>
        <v>0.11841308585603864</v>
      </c>
      <c r="N4938" s="1" t="s">
        <v>16</v>
      </c>
      <c r="O4938" s="4">
        <f t="shared" si="77"/>
        <v>0</v>
      </c>
    </row>
    <row r="4939" spans="1:15">
      <c r="A4939" s="1" t="s">
        <v>4979</v>
      </c>
      <c r="B4939" s="2">
        <v>45040</v>
      </c>
      <c r="C4939" s="13" t="str">
        <f>TEXT(bbdd_Social_Media_Trends[[#This Row],[Post_Date]],"aaaa-mm")</f>
        <v>2023-04</v>
      </c>
      <c r="D4939" s="1" t="s">
        <v>12</v>
      </c>
      <c r="E4939" s="1" t="s">
        <v>13</v>
      </c>
      <c r="F4939" s="1" t="s">
        <v>36</v>
      </c>
      <c r="G4939" s="1" t="s">
        <v>21</v>
      </c>
      <c r="H4939">
        <v>1500986</v>
      </c>
      <c r="I4939">
        <v>248601</v>
      </c>
      <c r="J4939">
        <v>41601</v>
      </c>
      <c r="K4939">
        <v>21993</v>
      </c>
      <c r="L4939">
        <f>bbdd_Social_Media_Trends[[#This Row],[Likes]]+bbdd_Social_Media_Trends[[#This Row],[Shares]]+bbdd_Social_Media_Trends[[#This Row],[Comments]]</f>
        <v>312195</v>
      </c>
      <c r="M4939">
        <f>bbdd_Social_Media_Trends[[#This Row],[Interactions]]/bbdd_Social_Media_Trends[[#This Row],[Views]]</f>
        <v>0.20799327908454843</v>
      </c>
      <c r="N4939" s="1" t="s">
        <v>22</v>
      </c>
      <c r="O4939" s="4">
        <f t="shared" si="77"/>
        <v>0</v>
      </c>
    </row>
    <row r="4940" spans="1:15">
      <c r="A4940" s="1" t="s">
        <v>4980</v>
      </c>
      <c r="B4940" s="2">
        <v>44585</v>
      </c>
      <c r="C4940" s="13" t="str">
        <f>TEXT(bbdd_Social_Media_Trends[[#This Row],[Post_Date]],"aaaa-mm")</f>
        <v>2022-01</v>
      </c>
      <c r="D4940" s="1" t="s">
        <v>12</v>
      </c>
      <c r="E4940" s="1" t="s">
        <v>49</v>
      </c>
      <c r="F4940" s="1" t="s">
        <v>47</v>
      </c>
      <c r="G4940" s="1" t="s">
        <v>60</v>
      </c>
      <c r="H4940">
        <v>1925221</v>
      </c>
      <c r="I4940">
        <v>29032</v>
      </c>
      <c r="J4940">
        <v>23012</v>
      </c>
      <c r="K4940">
        <v>43458</v>
      </c>
      <c r="L4940">
        <f>bbdd_Social_Media_Trends[[#This Row],[Likes]]+bbdd_Social_Media_Trends[[#This Row],[Shares]]+bbdd_Social_Media_Trends[[#This Row],[Comments]]</f>
        <v>95502</v>
      </c>
      <c r="M4940">
        <f>bbdd_Social_Media_Trends[[#This Row],[Interactions]]/bbdd_Social_Media_Trends[[#This Row],[Views]]</f>
        <v>4.9605733575521976E-2</v>
      </c>
      <c r="N4940" s="1" t="s">
        <v>16</v>
      </c>
      <c r="O4940" s="4">
        <f t="shared" si="77"/>
        <v>0</v>
      </c>
    </row>
    <row r="4941" spans="1:15">
      <c r="A4941" s="1" t="s">
        <v>4981</v>
      </c>
      <c r="B4941" s="2">
        <v>44970</v>
      </c>
      <c r="C4941" s="13" t="str">
        <f>TEXT(bbdd_Social_Media_Trends[[#This Row],[Post_Date]],"aaaa-mm")</f>
        <v>2023-02</v>
      </c>
      <c r="D4941" s="1" t="s">
        <v>24</v>
      </c>
      <c r="E4941" s="1" t="s">
        <v>46</v>
      </c>
      <c r="F4941" s="1" t="s">
        <v>32</v>
      </c>
      <c r="G4941" s="1" t="s">
        <v>60</v>
      </c>
      <c r="H4941">
        <v>3376510</v>
      </c>
      <c r="I4941">
        <v>370259</v>
      </c>
      <c r="J4941">
        <v>23152</v>
      </c>
      <c r="K4941">
        <v>34473</v>
      </c>
      <c r="L4941">
        <f>bbdd_Social_Media_Trends[[#This Row],[Likes]]+bbdd_Social_Media_Trends[[#This Row],[Shares]]+bbdd_Social_Media_Trends[[#This Row],[Comments]]</f>
        <v>427884</v>
      </c>
      <c r="M4941">
        <f>bbdd_Social_Media_Trends[[#This Row],[Interactions]]/bbdd_Social_Media_Trends[[#This Row],[Views]]</f>
        <v>0.12672374730120747</v>
      </c>
      <c r="N4941" s="1" t="s">
        <v>29</v>
      </c>
      <c r="O4941" s="4">
        <f t="shared" si="77"/>
        <v>0</v>
      </c>
    </row>
    <row r="4942" spans="1:15">
      <c r="A4942" s="1" t="s">
        <v>4982</v>
      </c>
      <c r="B4942" s="2">
        <v>45275</v>
      </c>
      <c r="C4942" s="13" t="str">
        <f>TEXT(bbdd_Social_Media_Trends[[#This Row],[Post_Date]],"aaaa-mm")</f>
        <v>2023-12</v>
      </c>
      <c r="D4942" s="1" t="s">
        <v>18</v>
      </c>
      <c r="E4942" s="1" t="s">
        <v>52</v>
      </c>
      <c r="F4942" s="1" t="s">
        <v>14</v>
      </c>
      <c r="G4942" s="1" t="s">
        <v>28</v>
      </c>
      <c r="H4942">
        <v>1840183</v>
      </c>
      <c r="I4942">
        <v>79448</v>
      </c>
      <c r="J4942">
        <v>55602</v>
      </c>
      <c r="K4942">
        <v>2024</v>
      </c>
      <c r="L4942">
        <f>bbdd_Social_Media_Trends[[#This Row],[Likes]]+bbdd_Social_Media_Trends[[#This Row],[Shares]]+bbdd_Social_Media_Trends[[#This Row],[Comments]]</f>
        <v>137074</v>
      </c>
      <c r="M4942">
        <f>bbdd_Social_Media_Trends[[#This Row],[Interactions]]/bbdd_Social_Media_Trends[[#This Row],[Views]]</f>
        <v>7.4489330680698601E-2</v>
      </c>
      <c r="N4942" s="1" t="s">
        <v>22</v>
      </c>
      <c r="O4942" s="4">
        <f t="shared" si="77"/>
        <v>0</v>
      </c>
    </row>
    <row r="4943" spans="1:15">
      <c r="A4943" s="1" t="s">
        <v>4983</v>
      </c>
      <c r="B4943" s="2">
        <v>44861</v>
      </c>
      <c r="C4943" s="13" t="str">
        <f>TEXT(bbdd_Social_Media_Trends[[#This Row],[Post_Date]],"aaaa-mm")</f>
        <v>2022-10</v>
      </c>
      <c r="D4943" s="1" t="s">
        <v>12</v>
      </c>
      <c r="E4943" s="1" t="s">
        <v>46</v>
      </c>
      <c r="F4943" s="1" t="s">
        <v>41</v>
      </c>
      <c r="G4943" s="1" t="s">
        <v>60</v>
      </c>
      <c r="H4943">
        <v>1433765</v>
      </c>
      <c r="I4943">
        <v>334772</v>
      </c>
      <c r="J4943">
        <v>10104</v>
      </c>
      <c r="K4943">
        <v>26365</v>
      </c>
      <c r="L4943">
        <f>bbdd_Social_Media_Trends[[#This Row],[Likes]]+bbdd_Social_Media_Trends[[#This Row],[Shares]]+bbdd_Social_Media_Trends[[#This Row],[Comments]]</f>
        <v>371241</v>
      </c>
      <c r="M4943">
        <f>bbdd_Social_Media_Trends[[#This Row],[Interactions]]/bbdd_Social_Media_Trends[[#This Row],[Views]]</f>
        <v>0.25892736954800821</v>
      </c>
      <c r="N4943" s="1" t="s">
        <v>22</v>
      </c>
      <c r="O4943" s="4">
        <f t="shared" si="77"/>
        <v>0</v>
      </c>
    </row>
    <row r="4944" spans="1:15">
      <c r="A4944" s="1" t="s">
        <v>4984</v>
      </c>
      <c r="B4944" s="2">
        <v>44779</v>
      </c>
      <c r="C4944" s="13" t="str">
        <f>TEXT(bbdd_Social_Media_Trends[[#This Row],[Post_Date]],"aaaa-mm")</f>
        <v>2022-08</v>
      </c>
      <c r="D4944" s="1" t="s">
        <v>24</v>
      </c>
      <c r="E4944" s="1" t="s">
        <v>19</v>
      </c>
      <c r="F4944" s="1" t="s">
        <v>36</v>
      </c>
      <c r="G4944" s="1" t="s">
        <v>25</v>
      </c>
      <c r="H4944">
        <v>4716339</v>
      </c>
      <c r="I4944">
        <v>395039</v>
      </c>
      <c r="J4944">
        <v>85360</v>
      </c>
      <c r="K4944">
        <v>46832</v>
      </c>
      <c r="L4944">
        <f>bbdd_Social_Media_Trends[[#This Row],[Likes]]+bbdd_Social_Media_Trends[[#This Row],[Shares]]+bbdd_Social_Media_Trends[[#This Row],[Comments]]</f>
        <v>527231</v>
      </c>
      <c r="M4944">
        <f>bbdd_Social_Media_Trends[[#This Row],[Interactions]]/bbdd_Social_Media_Trends[[#This Row],[Views]]</f>
        <v>0.11178818994987426</v>
      </c>
      <c r="N4944" s="1" t="s">
        <v>16</v>
      </c>
      <c r="O4944" s="4">
        <f t="shared" si="77"/>
        <v>0</v>
      </c>
    </row>
    <row r="4945" spans="1:15">
      <c r="A4945" s="1" t="s">
        <v>4985</v>
      </c>
      <c r="B4945" s="2">
        <v>44581</v>
      </c>
      <c r="C4945" s="13" t="str">
        <f>TEXT(bbdd_Social_Media_Trends[[#This Row],[Post_Date]],"aaaa-mm")</f>
        <v>2022-01</v>
      </c>
      <c r="D4945" s="1" t="s">
        <v>12</v>
      </c>
      <c r="E4945" s="1" t="s">
        <v>59</v>
      </c>
      <c r="F4945" s="1" t="s">
        <v>14</v>
      </c>
      <c r="G4945" s="1" t="s">
        <v>21</v>
      </c>
      <c r="H4945">
        <v>3075439</v>
      </c>
      <c r="I4945">
        <v>492842</v>
      </c>
      <c r="J4945">
        <v>52193</v>
      </c>
      <c r="K4945">
        <v>38190</v>
      </c>
      <c r="L4945">
        <f>bbdd_Social_Media_Trends[[#This Row],[Likes]]+bbdd_Social_Media_Trends[[#This Row],[Shares]]+bbdd_Social_Media_Trends[[#This Row],[Comments]]</f>
        <v>583225</v>
      </c>
      <c r="M4945">
        <f>bbdd_Social_Media_Trends[[#This Row],[Interactions]]/bbdd_Social_Media_Trends[[#This Row],[Views]]</f>
        <v>0.18963959291665353</v>
      </c>
      <c r="N4945" s="1" t="s">
        <v>22</v>
      </c>
      <c r="O4945" s="4">
        <f t="shared" si="77"/>
        <v>0</v>
      </c>
    </row>
    <row r="4946" spans="1:15">
      <c r="A4946" s="1" t="s">
        <v>4986</v>
      </c>
      <c r="B4946" s="2">
        <v>44689</v>
      </c>
      <c r="C4946" s="13" t="str">
        <f>TEXT(bbdd_Social_Media_Trends[[#This Row],[Post_Date]],"aaaa-mm")</f>
        <v>2022-05</v>
      </c>
      <c r="D4946" s="1" t="s">
        <v>12</v>
      </c>
      <c r="E4946" s="1" t="s">
        <v>35</v>
      </c>
      <c r="F4946" s="1" t="s">
        <v>14</v>
      </c>
      <c r="G4946" s="1" t="s">
        <v>28</v>
      </c>
      <c r="H4946">
        <v>31732</v>
      </c>
      <c r="I4946">
        <v>140297</v>
      </c>
      <c r="J4946">
        <v>38920</v>
      </c>
      <c r="K4946">
        <v>3503</v>
      </c>
      <c r="L4946">
        <f>bbdd_Social_Media_Trends[[#This Row],[Likes]]+bbdd_Social_Media_Trends[[#This Row],[Shares]]+bbdd_Social_Media_Trends[[#This Row],[Comments]]</f>
        <v>182720</v>
      </c>
      <c r="M4946">
        <f>bbdd_Social_Media_Trends[[#This Row],[Interactions]]/bbdd_Social_Media_Trends[[#This Row],[Views]]</f>
        <v>5.7582251355098952</v>
      </c>
      <c r="N4946" s="1" t="s">
        <v>22</v>
      </c>
      <c r="O4946" s="4">
        <f t="shared" si="77"/>
        <v>0</v>
      </c>
    </row>
    <row r="4947" spans="1:15">
      <c r="A4947" s="1" t="s">
        <v>4987</v>
      </c>
      <c r="B4947" s="2">
        <v>45042</v>
      </c>
      <c r="C4947" s="13" t="str">
        <f>TEXT(bbdd_Social_Media_Trends[[#This Row],[Post_Date]],"aaaa-mm")</f>
        <v>2023-04</v>
      </c>
      <c r="D4947" s="1" t="s">
        <v>12</v>
      </c>
      <c r="E4947" s="1" t="s">
        <v>39</v>
      </c>
      <c r="F4947" s="1" t="s">
        <v>41</v>
      </c>
      <c r="G4947" s="1" t="s">
        <v>21</v>
      </c>
      <c r="H4947">
        <v>3581458</v>
      </c>
      <c r="I4947">
        <v>343959</v>
      </c>
      <c r="J4947">
        <v>80457</v>
      </c>
      <c r="K4947">
        <v>45964</v>
      </c>
      <c r="L4947">
        <f>bbdd_Social_Media_Trends[[#This Row],[Likes]]+bbdd_Social_Media_Trends[[#This Row],[Shares]]+bbdd_Social_Media_Trends[[#This Row],[Comments]]</f>
        <v>470380</v>
      </c>
      <c r="M4947">
        <f>bbdd_Social_Media_Trends[[#This Row],[Interactions]]/bbdd_Social_Media_Trends[[#This Row],[Views]]</f>
        <v>0.13133757257519144</v>
      </c>
      <c r="N4947" s="1" t="s">
        <v>16</v>
      </c>
      <c r="O4947" s="4">
        <f t="shared" si="77"/>
        <v>0</v>
      </c>
    </row>
    <row r="4948" spans="1:15">
      <c r="A4948" s="1" t="s">
        <v>4988</v>
      </c>
      <c r="B4948" s="2">
        <v>45065</v>
      </c>
      <c r="C4948" s="13" t="str">
        <f>TEXT(bbdd_Social_Media_Trends[[#This Row],[Post_Date]],"aaaa-mm")</f>
        <v>2023-05</v>
      </c>
      <c r="D4948" s="1" t="s">
        <v>18</v>
      </c>
      <c r="E4948" s="1" t="s">
        <v>57</v>
      </c>
      <c r="F4948" s="1" t="s">
        <v>32</v>
      </c>
      <c r="G4948" s="1" t="s">
        <v>44</v>
      </c>
      <c r="H4948">
        <v>3567033</v>
      </c>
      <c r="I4948">
        <v>185576</v>
      </c>
      <c r="J4948">
        <v>96028</v>
      </c>
      <c r="K4948">
        <v>37171</v>
      </c>
      <c r="L4948">
        <f>bbdd_Social_Media_Trends[[#This Row],[Likes]]+bbdd_Social_Media_Trends[[#This Row],[Shares]]+bbdd_Social_Media_Trends[[#This Row],[Comments]]</f>
        <v>318775</v>
      </c>
      <c r="M4948">
        <f>bbdd_Social_Media_Trends[[#This Row],[Interactions]]/bbdd_Social_Media_Trends[[#This Row],[Views]]</f>
        <v>8.9366989315770279E-2</v>
      </c>
      <c r="N4948" s="1" t="s">
        <v>29</v>
      </c>
      <c r="O4948" s="4">
        <f t="shared" si="77"/>
        <v>0</v>
      </c>
    </row>
    <row r="4949" spans="1:15">
      <c r="A4949" s="1" t="s">
        <v>4989</v>
      </c>
      <c r="B4949" s="2">
        <v>44783</v>
      </c>
      <c r="C4949" s="13" t="str">
        <f>TEXT(bbdd_Social_Media_Trends[[#This Row],[Post_Date]],"aaaa-mm")</f>
        <v>2022-08</v>
      </c>
      <c r="D4949" s="1" t="s">
        <v>18</v>
      </c>
      <c r="E4949" s="1" t="s">
        <v>19</v>
      </c>
      <c r="F4949" s="1" t="s">
        <v>41</v>
      </c>
      <c r="G4949" s="1" t="s">
        <v>25</v>
      </c>
      <c r="H4949">
        <v>2445127</v>
      </c>
      <c r="I4949">
        <v>73828</v>
      </c>
      <c r="J4949">
        <v>86087</v>
      </c>
      <c r="K4949">
        <v>4540</v>
      </c>
      <c r="L4949">
        <f>bbdd_Social_Media_Trends[[#This Row],[Likes]]+bbdd_Social_Media_Trends[[#This Row],[Shares]]+bbdd_Social_Media_Trends[[#This Row],[Comments]]</f>
        <v>164455</v>
      </c>
      <c r="M4949">
        <f>bbdd_Social_Media_Trends[[#This Row],[Interactions]]/bbdd_Social_Media_Trends[[#This Row],[Views]]</f>
        <v>6.7258265112609697E-2</v>
      </c>
      <c r="N4949" s="1" t="s">
        <v>22</v>
      </c>
      <c r="O4949" s="4">
        <f t="shared" si="77"/>
        <v>0</v>
      </c>
    </row>
    <row r="4950" spans="1:15">
      <c r="A4950" s="1" t="s">
        <v>4990</v>
      </c>
      <c r="B4950" s="2">
        <v>45174</v>
      </c>
      <c r="C4950" s="13" t="str">
        <f>TEXT(bbdd_Social_Media_Trends[[#This Row],[Post_Date]],"aaaa-mm")</f>
        <v>2023-09</v>
      </c>
      <c r="D4950" s="1" t="s">
        <v>18</v>
      </c>
      <c r="E4950" s="1" t="s">
        <v>35</v>
      </c>
      <c r="F4950" s="1" t="s">
        <v>41</v>
      </c>
      <c r="G4950" s="1" t="s">
        <v>25</v>
      </c>
      <c r="H4950">
        <v>1192841</v>
      </c>
      <c r="I4950">
        <v>499559</v>
      </c>
      <c r="J4950">
        <v>62015</v>
      </c>
      <c r="K4950">
        <v>43532</v>
      </c>
      <c r="L4950">
        <f>bbdd_Social_Media_Trends[[#This Row],[Likes]]+bbdd_Social_Media_Trends[[#This Row],[Shares]]+bbdd_Social_Media_Trends[[#This Row],[Comments]]</f>
        <v>605106</v>
      </c>
      <c r="M4950">
        <f>bbdd_Social_Media_Trends[[#This Row],[Interactions]]/bbdd_Social_Media_Trends[[#This Row],[Views]]</f>
        <v>0.50728135602314139</v>
      </c>
      <c r="N4950" s="1" t="s">
        <v>22</v>
      </c>
      <c r="O4950" s="4">
        <f t="shared" si="77"/>
        <v>0</v>
      </c>
    </row>
    <row r="4951" spans="1:15">
      <c r="A4951" s="1" t="s">
        <v>4991</v>
      </c>
      <c r="B4951" s="2">
        <v>45083</v>
      </c>
      <c r="C4951" s="13" t="str">
        <f>TEXT(bbdd_Social_Media_Trends[[#This Row],[Post_Date]],"aaaa-mm")</f>
        <v>2023-06</v>
      </c>
      <c r="D4951" s="1" t="s">
        <v>24</v>
      </c>
      <c r="E4951" s="1" t="s">
        <v>59</v>
      </c>
      <c r="F4951" s="1" t="s">
        <v>20</v>
      </c>
      <c r="G4951" s="1" t="s">
        <v>60</v>
      </c>
      <c r="H4951">
        <v>647841</v>
      </c>
      <c r="I4951">
        <v>404600</v>
      </c>
      <c r="J4951">
        <v>61280</v>
      </c>
      <c r="K4951">
        <v>45949</v>
      </c>
      <c r="L4951">
        <f>bbdd_Social_Media_Trends[[#This Row],[Likes]]+bbdd_Social_Media_Trends[[#This Row],[Shares]]+bbdd_Social_Media_Trends[[#This Row],[Comments]]</f>
        <v>511829</v>
      </c>
      <c r="M4951">
        <f>bbdd_Social_Media_Trends[[#This Row],[Interactions]]/bbdd_Social_Media_Trends[[#This Row],[Views]]</f>
        <v>0.79005342360239628</v>
      </c>
      <c r="N4951" s="1" t="s">
        <v>29</v>
      </c>
      <c r="O4951" s="4">
        <f t="shared" si="77"/>
        <v>0</v>
      </c>
    </row>
    <row r="4952" spans="1:15">
      <c r="A4952" s="1" t="s">
        <v>4992</v>
      </c>
      <c r="B4952" s="2">
        <v>44956</v>
      </c>
      <c r="C4952" s="13" t="str">
        <f>TEXT(bbdd_Social_Media_Trends[[#This Row],[Post_Date]],"aaaa-mm")</f>
        <v>2023-01</v>
      </c>
      <c r="D4952" s="1" t="s">
        <v>18</v>
      </c>
      <c r="E4952" s="1" t="s">
        <v>19</v>
      </c>
      <c r="F4952" s="1" t="s">
        <v>41</v>
      </c>
      <c r="G4952" s="1" t="s">
        <v>37</v>
      </c>
      <c r="H4952">
        <v>3321787</v>
      </c>
      <c r="I4952">
        <v>219299</v>
      </c>
      <c r="J4952">
        <v>46726</v>
      </c>
      <c r="K4952">
        <v>35890</v>
      </c>
      <c r="L4952">
        <f>bbdd_Social_Media_Trends[[#This Row],[Likes]]+bbdd_Social_Media_Trends[[#This Row],[Shares]]+bbdd_Social_Media_Trends[[#This Row],[Comments]]</f>
        <v>301915</v>
      </c>
      <c r="M4952">
        <f>bbdd_Social_Media_Trends[[#This Row],[Interactions]]/bbdd_Social_Media_Trends[[#This Row],[Views]]</f>
        <v>9.0889331555575353E-2</v>
      </c>
      <c r="N4952" s="1" t="s">
        <v>29</v>
      </c>
      <c r="O4952" s="4">
        <f t="shared" si="77"/>
        <v>0</v>
      </c>
    </row>
    <row r="4953" spans="1:15">
      <c r="A4953" s="1" t="s">
        <v>4993</v>
      </c>
      <c r="B4953" s="2">
        <v>44660</v>
      </c>
      <c r="C4953" s="13" t="str">
        <f>TEXT(bbdd_Social_Media_Trends[[#This Row],[Post_Date]],"aaaa-mm")</f>
        <v>2022-04</v>
      </c>
      <c r="D4953" s="1" t="s">
        <v>18</v>
      </c>
      <c r="E4953" s="1" t="s">
        <v>13</v>
      </c>
      <c r="F4953" s="1" t="s">
        <v>36</v>
      </c>
      <c r="G4953" s="1" t="s">
        <v>44</v>
      </c>
      <c r="H4953">
        <v>4826210</v>
      </c>
      <c r="I4953">
        <v>358524</v>
      </c>
      <c r="J4953">
        <v>48491</v>
      </c>
      <c r="K4953">
        <v>825</v>
      </c>
      <c r="L4953">
        <f>bbdd_Social_Media_Trends[[#This Row],[Likes]]+bbdd_Social_Media_Trends[[#This Row],[Shares]]+bbdd_Social_Media_Trends[[#This Row],[Comments]]</f>
        <v>407840</v>
      </c>
      <c r="M4953">
        <f>bbdd_Social_Media_Trends[[#This Row],[Interactions]]/bbdd_Social_Media_Trends[[#This Row],[Views]]</f>
        <v>8.4505232884603029E-2</v>
      </c>
      <c r="N4953" s="1" t="s">
        <v>22</v>
      </c>
      <c r="O4953" s="4">
        <f t="shared" si="77"/>
        <v>0</v>
      </c>
    </row>
    <row r="4954" spans="1:15">
      <c r="A4954" s="1" t="s">
        <v>4994</v>
      </c>
      <c r="B4954" s="2">
        <v>44652</v>
      </c>
      <c r="C4954" s="13" t="str">
        <f>TEXT(bbdd_Social_Media_Trends[[#This Row],[Post_Date]],"aaaa-mm")</f>
        <v>2022-04</v>
      </c>
      <c r="D4954" s="1" t="s">
        <v>12</v>
      </c>
      <c r="E4954" s="1" t="s">
        <v>31</v>
      </c>
      <c r="F4954" s="1" t="s">
        <v>36</v>
      </c>
      <c r="G4954" s="1" t="s">
        <v>37</v>
      </c>
      <c r="H4954">
        <v>3080528</v>
      </c>
      <c r="I4954">
        <v>249097</v>
      </c>
      <c r="J4954">
        <v>74277</v>
      </c>
      <c r="K4954">
        <v>23962</v>
      </c>
      <c r="L4954">
        <f>bbdd_Social_Media_Trends[[#This Row],[Likes]]+bbdd_Social_Media_Trends[[#This Row],[Shares]]+bbdd_Social_Media_Trends[[#This Row],[Comments]]</f>
        <v>347336</v>
      </c>
      <c r="M4954">
        <f>bbdd_Social_Media_Trends[[#This Row],[Interactions]]/bbdd_Social_Media_Trends[[#This Row],[Views]]</f>
        <v>0.11275209964006171</v>
      </c>
      <c r="N4954" s="1" t="s">
        <v>22</v>
      </c>
      <c r="O4954" s="4">
        <f t="shared" si="77"/>
        <v>0</v>
      </c>
    </row>
    <row r="4955" spans="1:15">
      <c r="A4955" s="1" t="s">
        <v>4995</v>
      </c>
      <c r="B4955" s="2">
        <v>44681</v>
      </c>
      <c r="C4955" s="13" t="str">
        <f>TEXT(bbdd_Social_Media_Trends[[#This Row],[Post_Date]],"aaaa-mm")</f>
        <v>2022-04</v>
      </c>
      <c r="D4955" s="1" t="s">
        <v>24</v>
      </c>
      <c r="E4955" s="1" t="s">
        <v>13</v>
      </c>
      <c r="F4955" s="1" t="s">
        <v>41</v>
      </c>
      <c r="G4955" s="1" t="s">
        <v>60</v>
      </c>
      <c r="H4955">
        <v>3197157</v>
      </c>
      <c r="I4955">
        <v>386709</v>
      </c>
      <c r="J4955">
        <v>33943</v>
      </c>
      <c r="K4955">
        <v>20010</v>
      </c>
      <c r="L4955">
        <f>bbdd_Social_Media_Trends[[#This Row],[Likes]]+bbdd_Social_Media_Trends[[#This Row],[Shares]]+bbdd_Social_Media_Trends[[#This Row],[Comments]]</f>
        <v>440662</v>
      </c>
      <c r="M4955">
        <f>bbdd_Social_Media_Trends[[#This Row],[Interactions]]/bbdd_Social_Media_Trends[[#This Row],[Views]]</f>
        <v>0.13782932774336701</v>
      </c>
      <c r="N4955" s="1" t="s">
        <v>22</v>
      </c>
      <c r="O4955" s="4">
        <f t="shared" si="77"/>
        <v>0</v>
      </c>
    </row>
    <row r="4956" spans="1:15">
      <c r="A4956" s="1" t="s">
        <v>4996</v>
      </c>
      <c r="B4956" s="2">
        <v>44794</v>
      </c>
      <c r="C4956" s="13" t="str">
        <f>TEXT(bbdd_Social_Media_Trends[[#This Row],[Post_Date]],"aaaa-mm")</f>
        <v>2022-08</v>
      </c>
      <c r="D4956" s="1" t="s">
        <v>12</v>
      </c>
      <c r="E4956" s="1" t="s">
        <v>35</v>
      </c>
      <c r="F4956" s="1" t="s">
        <v>20</v>
      </c>
      <c r="G4956" s="1" t="s">
        <v>60</v>
      </c>
      <c r="H4956">
        <v>564109</v>
      </c>
      <c r="I4956">
        <v>89703</v>
      </c>
      <c r="J4956">
        <v>86066</v>
      </c>
      <c r="K4956">
        <v>10073</v>
      </c>
      <c r="L4956">
        <f>bbdd_Social_Media_Trends[[#This Row],[Likes]]+bbdd_Social_Media_Trends[[#This Row],[Shares]]+bbdd_Social_Media_Trends[[#This Row],[Comments]]</f>
        <v>185842</v>
      </c>
      <c r="M4956">
        <f>bbdd_Social_Media_Trends[[#This Row],[Interactions]]/bbdd_Social_Media_Trends[[#This Row],[Views]]</f>
        <v>0.32944342316821751</v>
      </c>
      <c r="N4956" s="1" t="s">
        <v>29</v>
      </c>
      <c r="O4956" s="4">
        <f t="shared" si="77"/>
        <v>0</v>
      </c>
    </row>
    <row r="4957" spans="1:15">
      <c r="A4957" s="1" t="s">
        <v>4997</v>
      </c>
      <c r="B4957" s="2">
        <v>44974</v>
      </c>
      <c r="C4957" s="13" t="str">
        <f>TEXT(bbdd_Social_Media_Trends[[#This Row],[Post_Date]],"aaaa-mm")</f>
        <v>2023-02</v>
      </c>
      <c r="D4957" s="1" t="s">
        <v>18</v>
      </c>
      <c r="E4957" s="1" t="s">
        <v>46</v>
      </c>
      <c r="F4957" s="1" t="s">
        <v>36</v>
      </c>
      <c r="G4957" s="1" t="s">
        <v>21</v>
      </c>
      <c r="H4957">
        <v>3587965</v>
      </c>
      <c r="I4957">
        <v>292099</v>
      </c>
      <c r="J4957">
        <v>62484</v>
      </c>
      <c r="K4957">
        <v>3435</v>
      </c>
      <c r="L4957">
        <f>bbdd_Social_Media_Trends[[#This Row],[Likes]]+bbdd_Social_Media_Trends[[#This Row],[Shares]]+bbdd_Social_Media_Trends[[#This Row],[Comments]]</f>
        <v>358018</v>
      </c>
      <c r="M4957">
        <f>bbdd_Social_Media_Trends[[#This Row],[Interactions]]/bbdd_Social_Media_Trends[[#This Row],[Views]]</f>
        <v>9.9783024639315043E-2</v>
      </c>
      <c r="N4957" s="1" t="s">
        <v>16</v>
      </c>
      <c r="O4957" s="4">
        <f t="shared" si="77"/>
        <v>0</v>
      </c>
    </row>
    <row r="4958" spans="1:15">
      <c r="A4958" s="1" t="s">
        <v>4998</v>
      </c>
      <c r="B4958" s="2">
        <v>44803</v>
      </c>
      <c r="C4958" s="13" t="str">
        <f>TEXT(bbdd_Social_Media_Trends[[#This Row],[Post_Date]],"aaaa-mm")</f>
        <v>2022-08</v>
      </c>
      <c r="D4958" s="1" t="s">
        <v>27</v>
      </c>
      <c r="E4958" s="1" t="s">
        <v>57</v>
      </c>
      <c r="F4958" s="1" t="s">
        <v>41</v>
      </c>
      <c r="G4958" s="1" t="s">
        <v>15</v>
      </c>
      <c r="H4958">
        <v>468064</v>
      </c>
      <c r="I4958">
        <v>18443</v>
      </c>
      <c r="J4958">
        <v>17310</v>
      </c>
      <c r="K4958">
        <v>42359</v>
      </c>
      <c r="L4958">
        <f>bbdd_Social_Media_Trends[[#This Row],[Likes]]+bbdd_Social_Media_Trends[[#This Row],[Shares]]+bbdd_Social_Media_Trends[[#This Row],[Comments]]</f>
        <v>78112</v>
      </c>
      <c r="M4958">
        <f>bbdd_Social_Media_Trends[[#This Row],[Interactions]]/bbdd_Social_Media_Trends[[#This Row],[Views]]</f>
        <v>0.16688316127709032</v>
      </c>
      <c r="N4958" s="1" t="s">
        <v>16</v>
      </c>
      <c r="O4958" s="4">
        <f t="shared" si="77"/>
        <v>0</v>
      </c>
    </row>
    <row r="4959" spans="1:15">
      <c r="A4959" s="1" t="s">
        <v>4999</v>
      </c>
      <c r="B4959" s="2">
        <v>45065</v>
      </c>
      <c r="C4959" s="13" t="str">
        <f>TEXT(bbdd_Social_Media_Trends[[#This Row],[Post_Date]],"aaaa-mm")</f>
        <v>2023-05</v>
      </c>
      <c r="D4959" s="1" t="s">
        <v>18</v>
      </c>
      <c r="E4959" s="1" t="s">
        <v>52</v>
      </c>
      <c r="F4959" s="1" t="s">
        <v>41</v>
      </c>
      <c r="G4959" s="1" t="s">
        <v>28</v>
      </c>
      <c r="H4959">
        <v>38930</v>
      </c>
      <c r="I4959">
        <v>295330</v>
      </c>
      <c r="J4959">
        <v>60125</v>
      </c>
      <c r="K4959">
        <v>42066</v>
      </c>
      <c r="L4959">
        <f>bbdd_Social_Media_Trends[[#This Row],[Likes]]+bbdd_Social_Media_Trends[[#This Row],[Shares]]+bbdd_Social_Media_Trends[[#This Row],[Comments]]</f>
        <v>397521</v>
      </c>
      <c r="M4959">
        <f>bbdd_Social_Media_Trends[[#This Row],[Interactions]]/bbdd_Social_Media_Trends[[#This Row],[Views]]</f>
        <v>10.21117390187516</v>
      </c>
      <c r="N4959" s="1" t="s">
        <v>16</v>
      </c>
      <c r="O4959" s="4">
        <f t="shared" si="77"/>
        <v>0</v>
      </c>
    </row>
    <row r="4960" spans="1:15">
      <c r="A4960" s="1" t="s">
        <v>5000</v>
      </c>
      <c r="B4960" s="2">
        <v>44680</v>
      </c>
      <c r="C4960" s="13" t="str">
        <f>TEXT(bbdd_Social_Media_Trends[[#This Row],[Post_Date]],"aaaa-mm")</f>
        <v>2022-04</v>
      </c>
      <c r="D4960" s="1" t="s">
        <v>12</v>
      </c>
      <c r="E4960" s="1" t="s">
        <v>19</v>
      </c>
      <c r="F4960" s="1" t="s">
        <v>32</v>
      </c>
      <c r="G4960" s="1" t="s">
        <v>50</v>
      </c>
      <c r="H4960">
        <v>3957723</v>
      </c>
      <c r="I4960">
        <v>349050</v>
      </c>
      <c r="J4960">
        <v>99451</v>
      </c>
      <c r="K4960">
        <v>7861</v>
      </c>
      <c r="L4960">
        <f>bbdd_Social_Media_Trends[[#This Row],[Likes]]+bbdd_Social_Media_Trends[[#This Row],[Shares]]+bbdd_Social_Media_Trends[[#This Row],[Comments]]</f>
        <v>456362</v>
      </c>
      <c r="M4960">
        <f>bbdd_Social_Media_Trends[[#This Row],[Interactions]]/bbdd_Social_Media_Trends[[#This Row],[Views]]</f>
        <v>0.11530923210138759</v>
      </c>
      <c r="N4960" s="1" t="s">
        <v>29</v>
      </c>
      <c r="O4960" s="4">
        <f t="shared" si="77"/>
        <v>0</v>
      </c>
    </row>
    <row r="4961" spans="1:15">
      <c r="A4961" s="1" t="s">
        <v>5001</v>
      </c>
      <c r="B4961" s="2">
        <v>44586</v>
      </c>
      <c r="C4961" s="13" t="str">
        <f>TEXT(bbdd_Social_Media_Trends[[#This Row],[Post_Date]],"aaaa-mm")</f>
        <v>2022-01</v>
      </c>
      <c r="D4961" s="1" t="s">
        <v>12</v>
      </c>
      <c r="E4961" s="1" t="s">
        <v>52</v>
      </c>
      <c r="F4961" s="1" t="s">
        <v>32</v>
      </c>
      <c r="G4961" s="1" t="s">
        <v>28</v>
      </c>
      <c r="H4961">
        <v>1304988</v>
      </c>
      <c r="I4961">
        <v>87209</v>
      </c>
      <c r="J4961">
        <v>77931</v>
      </c>
      <c r="K4961">
        <v>24147</v>
      </c>
      <c r="L4961">
        <f>bbdd_Social_Media_Trends[[#This Row],[Likes]]+bbdd_Social_Media_Trends[[#This Row],[Shares]]+bbdd_Social_Media_Trends[[#This Row],[Comments]]</f>
        <v>189287</v>
      </c>
      <c r="M4961">
        <f>bbdd_Social_Media_Trends[[#This Row],[Interactions]]/bbdd_Social_Media_Trends[[#This Row],[Views]]</f>
        <v>0.14504884336101176</v>
      </c>
      <c r="N4961" s="1" t="s">
        <v>29</v>
      </c>
      <c r="O4961" s="4">
        <f t="shared" si="77"/>
        <v>0</v>
      </c>
    </row>
    <row r="4962" spans="1:15">
      <c r="A4962" s="1" t="s">
        <v>5002</v>
      </c>
      <c r="B4962" s="2">
        <v>44637</v>
      </c>
      <c r="C4962" s="13" t="str">
        <f>TEXT(bbdd_Social_Media_Trends[[#This Row],[Post_Date]],"aaaa-mm")</f>
        <v>2022-03</v>
      </c>
      <c r="D4962" s="1" t="s">
        <v>18</v>
      </c>
      <c r="E4962" s="1" t="s">
        <v>57</v>
      </c>
      <c r="F4962" s="1" t="s">
        <v>36</v>
      </c>
      <c r="G4962" s="1" t="s">
        <v>44</v>
      </c>
      <c r="H4962">
        <v>2964544</v>
      </c>
      <c r="I4962">
        <v>487730</v>
      </c>
      <c r="J4962">
        <v>97256</v>
      </c>
      <c r="K4962">
        <v>45944</v>
      </c>
      <c r="L4962">
        <f>bbdd_Social_Media_Trends[[#This Row],[Likes]]+bbdd_Social_Media_Trends[[#This Row],[Shares]]+bbdd_Social_Media_Trends[[#This Row],[Comments]]</f>
        <v>630930</v>
      </c>
      <c r="M4962">
        <f>bbdd_Social_Media_Trends[[#This Row],[Interactions]]/bbdd_Social_Media_Trends[[#This Row],[Views]]</f>
        <v>0.21282531141382957</v>
      </c>
      <c r="N4962" s="1" t="s">
        <v>22</v>
      </c>
      <c r="O4962" s="4">
        <f t="shared" si="77"/>
        <v>0</v>
      </c>
    </row>
    <row r="4963" spans="1:15">
      <c r="A4963" s="1" t="s">
        <v>5003</v>
      </c>
      <c r="B4963" s="2">
        <v>45225</v>
      </c>
      <c r="C4963" s="13" t="str">
        <f>TEXT(bbdd_Social_Media_Trends[[#This Row],[Post_Date]],"aaaa-mm")</f>
        <v>2023-10</v>
      </c>
      <c r="D4963" s="1" t="s">
        <v>18</v>
      </c>
      <c r="E4963" s="1" t="s">
        <v>35</v>
      </c>
      <c r="F4963" s="1" t="s">
        <v>41</v>
      </c>
      <c r="G4963" s="1" t="s">
        <v>50</v>
      </c>
      <c r="H4963">
        <v>967265</v>
      </c>
      <c r="I4963">
        <v>58292</v>
      </c>
      <c r="J4963">
        <v>57181</v>
      </c>
      <c r="K4963">
        <v>4253</v>
      </c>
      <c r="L4963">
        <f>bbdd_Social_Media_Trends[[#This Row],[Likes]]+bbdd_Social_Media_Trends[[#This Row],[Shares]]+bbdd_Social_Media_Trends[[#This Row],[Comments]]</f>
        <v>119726</v>
      </c>
      <c r="M4963">
        <f>bbdd_Social_Media_Trends[[#This Row],[Interactions]]/bbdd_Social_Media_Trends[[#This Row],[Views]]</f>
        <v>0.12377786852620533</v>
      </c>
      <c r="N4963" s="1" t="s">
        <v>29</v>
      </c>
      <c r="O4963" s="4">
        <f t="shared" si="77"/>
        <v>0</v>
      </c>
    </row>
    <row r="4964" spans="1:15">
      <c r="A4964" s="1" t="s">
        <v>5004</v>
      </c>
      <c r="B4964" s="2">
        <v>45002</v>
      </c>
      <c r="C4964" s="13" t="str">
        <f>TEXT(bbdd_Social_Media_Trends[[#This Row],[Post_Date]],"aaaa-mm")</f>
        <v>2023-03</v>
      </c>
      <c r="D4964" s="1" t="s">
        <v>18</v>
      </c>
      <c r="E4964" s="1" t="s">
        <v>31</v>
      </c>
      <c r="F4964" s="1" t="s">
        <v>32</v>
      </c>
      <c r="G4964" s="1" t="s">
        <v>15</v>
      </c>
      <c r="H4964">
        <v>3394623</v>
      </c>
      <c r="I4964">
        <v>412913</v>
      </c>
      <c r="J4964">
        <v>94817</v>
      </c>
      <c r="K4964">
        <v>13878</v>
      </c>
      <c r="L4964">
        <f>bbdd_Social_Media_Trends[[#This Row],[Likes]]+bbdd_Social_Media_Trends[[#This Row],[Shares]]+bbdd_Social_Media_Trends[[#This Row],[Comments]]</f>
        <v>521608</v>
      </c>
      <c r="M4964">
        <f>bbdd_Social_Media_Trends[[#This Row],[Interactions]]/bbdd_Social_Media_Trends[[#This Row],[Views]]</f>
        <v>0.15365712186596273</v>
      </c>
      <c r="N4964" s="1" t="s">
        <v>29</v>
      </c>
      <c r="O4964" s="4">
        <f t="shared" si="77"/>
        <v>0</v>
      </c>
    </row>
    <row r="4965" spans="1:15">
      <c r="A4965" s="1" t="s">
        <v>5005</v>
      </c>
      <c r="B4965" s="2">
        <v>44886</v>
      </c>
      <c r="C4965" s="13" t="str">
        <f>TEXT(bbdd_Social_Media_Trends[[#This Row],[Post_Date]],"aaaa-mm")</f>
        <v>2022-11</v>
      </c>
      <c r="D4965" s="1" t="s">
        <v>24</v>
      </c>
      <c r="E4965" s="1" t="s">
        <v>57</v>
      </c>
      <c r="F4965" s="1" t="s">
        <v>41</v>
      </c>
      <c r="G4965" s="1" t="s">
        <v>21</v>
      </c>
      <c r="H4965">
        <v>3503515</v>
      </c>
      <c r="I4965">
        <v>468859</v>
      </c>
      <c r="J4965">
        <v>41272</v>
      </c>
      <c r="K4965">
        <v>8727</v>
      </c>
      <c r="L4965">
        <f>bbdd_Social_Media_Trends[[#This Row],[Likes]]+bbdd_Social_Media_Trends[[#This Row],[Shares]]+bbdd_Social_Media_Trends[[#This Row],[Comments]]</f>
        <v>518858</v>
      </c>
      <c r="M4965">
        <f>bbdd_Social_Media_Trends[[#This Row],[Interactions]]/bbdd_Social_Media_Trends[[#This Row],[Views]]</f>
        <v>0.14809641174648888</v>
      </c>
      <c r="N4965" s="1" t="s">
        <v>22</v>
      </c>
      <c r="O4965" s="4">
        <f t="shared" si="77"/>
        <v>0</v>
      </c>
    </row>
    <row r="4966" spans="1:15">
      <c r="A4966" s="1" t="s">
        <v>5006</v>
      </c>
      <c r="B4966" s="2">
        <v>45064</v>
      </c>
      <c r="C4966" s="13" t="str">
        <f>TEXT(bbdd_Social_Media_Trends[[#This Row],[Post_Date]],"aaaa-mm")</f>
        <v>2023-05</v>
      </c>
      <c r="D4966" s="1" t="s">
        <v>12</v>
      </c>
      <c r="E4966" s="1" t="s">
        <v>52</v>
      </c>
      <c r="F4966" s="1" t="s">
        <v>32</v>
      </c>
      <c r="G4966" s="1" t="s">
        <v>60</v>
      </c>
      <c r="H4966">
        <v>4813259</v>
      </c>
      <c r="I4966">
        <v>282065</v>
      </c>
      <c r="J4966">
        <v>40201</v>
      </c>
      <c r="K4966">
        <v>10672</v>
      </c>
      <c r="L4966">
        <f>bbdd_Social_Media_Trends[[#This Row],[Likes]]+bbdd_Social_Media_Trends[[#This Row],[Shares]]+bbdd_Social_Media_Trends[[#This Row],[Comments]]</f>
        <v>332938</v>
      </c>
      <c r="M4966">
        <f>bbdd_Social_Media_Trends[[#This Row],[Interactions]]/bbdd_Social_Media_Trends[[#This Row],[Views]]</f>
        <v>6.9171012821042877E-2</v>
      </c>
      <c r="N4966" s="1" t="s">
        <v>29</v>
      </c>
      <c r="O4966" s="4">
        <f t="shared" si="77"/>
        <v>0</v>
      </c>
    </row>
    <row r="4967" spans="1:15">
      <c r="A4967" s="1" t="s">
        <v>5007</v>
      </c>
      <c r="B4967" s="2">
        <v>45161</v>
      </c>
      <c r="C4967" s="13" t="str">
        <f>TEXT(bbdd_Social_Media_Trends[[#This Row],[Post_Date]],"aaaa-mm")</f>
        <v>2023-08</v>
      </c>
      <c r="D4967" s="1" t="s">
        <v>27</v>
      </c>
      <c r="E4967" s="1" t="s">
        <v>59</v>
      </c>
      <c r="F4967" s="1" t="s">
        <v>14</v>
      </c>
      <c r="G4967" s="1" t="s">
        <v>37</v>
      </c>
      <c r="H4967">
        <v>910961</v>
      </c>
      <c r="I4967">
        <v>100496</v>
      </c>
      <c r="J4967">
        <v>94622</v>
      </c>
      <c r="K4967">
        <v>5846</v>
      </c>
      <c r="L4967">
        <f>bbdd_Social_Media_Trends[[#This Row],[Likes]]+bbdd_Social_Media_Trends[[#This Row],[Shares]]+bbdd_Social_Media_Trends[[#This Row],[Comments]]</f>
        <v>200964</v>
      </c>
      <c r="M4967">
        <f>bbdd_Social_Media_Trends[[#This Row],[Interactions]]/bbdd_Social_Media_Trends[[#This Row],[Views]]</f>
        <v>0.22060659018333387</v>
      </c>
      <c r="N4967" s="1" t="s">
        <v>22</v>
      </c>
      <c r="O4967" s="4">
        <f t="shared" si="77"/>
        <v>0</v>
      </c>
    </row>
    <row r="4968" spans="1:15">
      <c r="A4968" s="1" t="s">
        <v>5008</v>
      </c>
      <c r="B4968" s="2">
        <v>45026</v>
      </c>
      <c r="C4968" s="13" t="str">
        <f>TEXT(bbdd_Social_Media_Trends[[#This Row],[Post_Date]],"aaaa-mm")</f>
        <v>2023-04</v>
      </c>
      <c r="D4968" s="1" t="s">
        <v>12</v>
      </c>
      <c r="E4968" s="1" t="s">
        <v>46</v>
      </c>
      <c r="F4968" s="1" t="s">
        <v>41</v>
      </c>
      <c r="G4968" s="1" t="s">
        <v>50</v>
      </c>
      <c r="H4968">
        <v>1641650</v>
      </c>
      <c r="I4968">
        <v>262405</v>
      </c>
      <c r="J4968">
        <v>96374</v>
      </c>
      <c r="K4968">
        <v>42970</v>
      </c>
      <c r="L4968">
        <f>bbdd_Social_Media_Trends[[#This Row],[Likes]]+bbdd_Social_Media_Trends[[#This Row],[Shares]]+bbdd_Social_Media_Trends[[#This Row],[Comments]]</f>
        <v>401749</v>
      </c>
      <c r="M4968">
        <f>bbdd_Social_Media_Trends[[#This Row],[Interactions]]/bbdd_Social_Media_Trends[[#This Row],[Views]]</f>
        <v>0.24472268753997503</v>
      </c>
      <c r="N4968" s="1" t="s">
        <v>16</v>
      </c>
      <c r="O4968" s="4">
        <f t="shared" si="77"/>
        <v>0</v>
      </c>
    </row>
    <row r="4969" spans="1:15">
      <c r="A4969" s="1" t="s">
        <v>5009</v>
      </c>
      <c r="B4969" s="2">
        <v>44933</v>
      </c>
      <c r="C4969" s="13" t="str">
        <f>TEXT(bbdd_Social_Media_Trends[[#This Row],[Post_Date]],"aaaa-mm")</f>
        <v>2023-01</v>
      </c>
      <c r="D4969" s="1" t="s">
        <v>18</v>
      </c>
      <c r="E4969" s="1" t="s">
        <v>19</v>
      </c>
      <c r="F4969" s="1" t="s">
        <v>41</v>
      </c>
      <c r="G4969" s="1" t="s">
        <v>15</v>
      </c>
      <c r="H4969">
        <v>3118970</v>
      </c>
      <c r="I4969">
        <v>150127</v>
      </c>
      <c r="J4969">
        <v>9207</v>
      </c>
      <c r="K4969">
        <v>2892</v>
      </c>
      <c r="L4969">
        <f>bbdd_Social_Media_Trends[[#This Row],[Likes]]+bbdd_Social_Media_Trends[[#This Row],[Shares]]+bbdd_Social_Media_Trends[[#This Row],[Comments]]</f>
        <v>162226</v>
      </c>
      <c r="M4969">
        <f>bbdd_Social_Media_Trends[[#This Row],[Interactions]]/bbdd_Social_Media_Trends[[#This Row],[Views]]</f>
        <v>5.2012683674418157E-2</v>
      </c>
      <c r="N4969" s="1" t="s">
        <v>29</v>
      </c>
      <c r="O4969" s="4">
        <f t="shared" si="77"/>
        <v>0</v>
      </c>
    </row>
    <row r="4970" spans="1:15">
      <c r="A4970" s="1" t="s">
        <v>5010</v>
      </c>
      <c r="B4970" s="2">
        <v>45069</v>
      </c>
      <c r="C4970" s="13" t="str">
        <f>TEXT(bbdd_Social_Media_Trends[[#This Row],[Post_Date]],"aaaa-mm")</f>
        <v>2023-05</v>
      </c>
      <c r="D4970" s="1" t="s">
        <v>12</v>
      </c>
      <c r="E4970" s="1" t="s">
        <v>46</v>
      </c>
      <c r="F4970" s="1" t="s">
        <v>20</v>
      </c>
      <c r="G4970" s="1" t="s">
        <v>21</v>
      </c>
      <c r="H4970">
        <v>3910747</v>
      </c>
      <c r="I4970">
        <v>18623</v>
      </c>
      <c r="J4970">
        <v>78332</v>
      </c>
      <c r="K4970">
        <v>10429</v>
      </c>
      <c r="L4970">
        <f>bbdd_Social_Media_Trends[[#This Row],[Likes]]+bbdd_Social_Media_Trends[[#This Row],[Shares]]+bbdd_Social_Media_Trends[[#This Row],[Comments]]</f>
        <v>107384</v>
      </c>
      <c r="M4970">
        <f>bbdd_Social_Media_Trends[[#This Row],[Interactions]]/bbdd_Social_Media_Trends[[#This Row],[Views]]</f>
        <v>2.7458692674315163E-2</v>
      </c>
      <c r="N4970" s="1" t="s">
        <v>16</v>
      </c>
      <c r="O4970" s="4">
        <f t="shared" si="77"/>
        <v>0</v>
      </c>
    </row>
    <row r="4971" spans="1:15">
      <c r="A4971" s="1" t="s">
        <v>5011</v>
      </c>
      <c r="B4971" s="2">
        <v>45167</v>
      </c>
      <c r="C4971" s="13" t="str">
        <f>TEXT(bbdd_Social_Media_Trends[[#This Row],[Post_Date]],"aaaa-mm")</f>
        <v>2023-08</v>
      </c>
      <c r="D4971" s="1" t="s">
        <v>27</v>
      </c>
      <c r="E4971" s="1" t="s">
        <v>59</v>
      </c>
      <c r="F4971" s="1" t="s">
        <v>14</v>
      </c>
      <c r="G4971" s="1" t="s">
        <v>15</v>
      </c>
      <c r="H4971">
        <v>4656939</v>
      </c>
      <c r="I4971">
        <v>316394</v>
      </c>
      <c r="J4971">
        <v>49548</v>
      </c>
      <c r="K4971">
        <v>40754</v>
      </c>
      <c r="L4971">
        <f>bbdd_Social_Media_Trends[[#This Row],[Likes]]+bbdd_Social_Media_Trends[[#This Row],[Shares]]+bbdd_Social_Media_Trends[[#This Row],[Comments]]</f>
        <v>406696</v>
      </c>
      <c r="M4971">
        <f>bbdd_Social_Media_Trends[[#This Row],[Interactions]]/bbdd_Social_Media_Trends[[#This Row],[Views]]</f>
        <v>8.7331184711674337E-2</v>
      </c>
      <c r="N4971" s="1" t="s">
        <v>16</v>
      </c>
      <c r="O4971" s="4">
        <f t="shared" si="77"/>
        <v>0</v>
      </c>
    </row>
    <row r="4972" spans="1:15">
      <c r="A4972" s="1" t="s">
        <v>5012</v>
      </c>
      <c r="B4972" s="2">
        <v>44908</v>
      </c>
      <c r="C4972" s="13" t="str">
        <f>TEXT(bbdd_Social_Media_Trends[[#This Row],[Post_Date]],"aaaa-mm")</f>
        <v>2022-12</v>
      </c>
      <c r="D4972" s="1" t="s">
        <v>24</v>
      </c>
      <c r="E4972" s="1" t="s">
        <v>52</v>
      </c>
      <c r="F4972" s="1" t="s">
        <v>41</v>
      </c>
      <c r="G4972" s="1" t="s">
        <v>60</v>
      </c>
      <c r="H4972">
        <v>263389</v>
      </c>
      <c r="I4972">
        <v>330087</v>
      </c>
      <c r="J4972">
        <v>71596</v>
      </c>
      <c r="K4972">
        <v>11742</v>
      </c>
      <c r="L4972">
        <f>bbdd_Social_Media_Trends[[#This Row],[Likes]]+bbdd_Social_Media_Trends[[#This Row],[Shares]]+bbdd_Social_Media_Trends[[#This Row],[Comments]]</f>
        <v>413425</v>
      </c>
      <c r="M4972">
        <f>bbdd_Social_Media_Trends[[#This Row],[Interactions]]/bbdd_Social_Media_Trends[[#This Row],[Views]]</f>
        <v>1.5696365451860177</v>
      </c>
      <c r="N4972" s="1" t="s">
        <v>29</v>
      </c>
      <c r="O4972" s="4">
        <f t="shared" si="77"/>
        <v>0</v>
      </c>
    </row>
    <row r="4973" spans="1:15">
      <c r="A4973" s="1" t="s">
        <v>5013</v>
      </c>
      <c r="B4973" s="2">
        <v>45087</v>
      </c>
      <c r="C4973" s="13" t="str">
        <f>TEXT(bbdd_Social_Media_Trends[[#This Row],[Post_Date]],"aaaa-mm")</f>
        <v>2023-06</v>
      </c>
      <c r="D4973" s="1" t="s">
        <v>24</v>
      </c>
      <c r="E4973" s="1" t="s">
        <v>13</v>
      </c>
      <c r="F4973" s="1" t="s">
        <v>20</v>
      </c>
      <c r="G4973" s="1" t="s">
        <v>25</v>
      </c>
      <c r="H4973">
        <v>3039791</v>
      </c>
      <c r="I4973">
        <v>115048</v>
      </c>
      <c r="J4973">
        <v>35046</v>
      </c>
      <c r="K4973">
        <v>6967</v>
      </c>
      <c r="L4973">
        <f>bbdd_Social_Media_Trends[[#This Row],[Likes]]+bbdd_Social_Media_Trends[[#This Row],[Shares]]+bbdd_Social_Media_Trends[[#This Row],[Comments]]</f>
        <v>157061</v>
      </c>
      <c r="M4973">
        <f>bbdd_Social_Media_Trends[[#This Row],[Interactions]]/bbdd_Social_Media_Trends[[#This Row],[Views]]</f>
        <v>5.1668354830973574E-2</v>
      </c>
      <c r="N4973" s="1" t="s">
        <v>22</v>
      </c>
      <c r="O4973" s="4">
        <f t="shared" si="77"/>
        <v>0</v>
      </c>
    </row>
    <row r="4974" spans="1:15">
      <c r="A4974" s="1" t="s">
        <v>5014</v>
      </c>
      <c r="B4974" s="2">
        <v>44881</v>
      </c>
      <c r="C4974" s="13" t="str">
        <f>TEXT(bbdd_Social_Media_Trends[[#This Row],[Post_Date]],"aaaa-mm")</f>
        <v>2022-11</v>
      </c>
      <c r="D4974" s="1" t="s">
        <v>24</v>
      </c>
      <c r="E4974" s="1" t="s">
        <v>59</v>
      </c>
      <c r="F4974" s="1" t="s">
        <v>41</v>
      </c>
      <c r="G4974" s="1" t="s">
        <v>15</v>
      </c>
      <c r="H4974">
        <v>3039823</v>
      </c>
      <c r="I4974">
        <v>416310</v>
      </c>
      <c r="J4974">
        <v>28532</v>
      </c>
      <c r="K4974">
        <v>466</v>
      </c>
      <c r="L4974">
        <f>bbdd_Social_Media_Trends[[#This Row],[Likes]]+bbdd_Social_Media_Trends[[#This Row],[Shares]]+bbdd_Social_Media_Trends[[#This Row],[Comments]]</f>
        <v>445308</v>
      </c>
      <c r="M4974">
        <f>bbdd_Social_Media_Trends[[#This Row],[Interactions]]/bbdd_Social_Media_Trends[[#This Row],[Views]]</f>
        <v>0.14649142400725304</v>
      </c>
      <c r="N4974" s="1" t="s">
        <v>29</v>
      </c>
      <c r="O4974" s="4">
        <f t="shared" si="77"/>
        <v>0</v>
      </c>
    </row>
    <row r="4975" spans="1:15">
      <c r="A4975" s="1" t="s">
        <v>5015</v>
      </c>
      <c r="B4975" s="2">
        <v>44704</v>
      </c>
      <c r="C4975" s="13" t="str">
        <f>TEXT(bbdd_Social_Media_Trends[[#This Row],[Post_Date]],"aaaa-mm")</f>
        <v>2022-05</v>
      </c>
      <c r="D4975" s="1" t="s">
        <v>18</v>
      </c>
      <c r="E4975" s="1" t="s">
        <v>59</v>
      </c>
      <c r="F4975" s="1" t="s">
        <v>36</v>
      </c>
      <c r="G4975" s="1" t="s">
        <v>28</v>
      </c>
      <c r="H4975">
        <v>1409550</v>
      </c>
      <c r="I4975">
        <v>96300</v>
      </c>
      <c r="J4975">
        <v>41309</v>
      </c>
      <c r="K4975">
        <v>23481</v>
      </c>
      <c r="L4975">
        <f>bbdd_Social_Media_Trends[[#This Row],[Likes]]+bbdd_Social_Media_Trends[[#This Row],[Shares]]+bbdd_Social_Media_Trends[[#This Row],[Comments]]</f>
        <v>161090</v>
      </c>
      <c r="M4975">
        <f>bbdd_Social_Media_Trends[[#This Row],[Interactions]]/bbdd_Social_Media_Trends[[#This Row],[Views]]</f>
        <v>0.1142847007910326</v>
      </c>
      <c r="N4975" s="1" t="s">
        <v>29</v>
      </c>
      <c r="O4975" s="4">
        <f t="shared" si="77"/>
        <v>0</v>
      </c>
    </row>
    <row r="4976" spans="1:15">
      <c r="A4976" s="1" t="s">
        <v>5016</v>
      </c>
      <c r="B4976" s="2">
        <v>45229</v>
      </c>
      <c r="C4976" s="13" t="str">
        <f>TEXT(bbdd_Social_Media_Trends[[#This Row],[Post_Date]],"aaaa-mm")</f>
        <v>2023-10</v>
      </c>
      <c r="D4976" s="1" t="s">
        <v>24</v>
      </c>
      <c r="E4976" s="1" t="s">
        <v>49</v>
      </c>
      <c r="F4976" s="1" t="s">
        <v>36</v>
      </c>
      <c r="G4976" s="1" t="s">
        <v>50</v>
      </c>
      <c r="H4976">
        <v>4511374</v>
      </c>
      <c r="I4976">
        <v>464123</v>
      </c>
      <c r="J4976">
        <v>60086</v>
      </c>
      <c r="K4976">
        <v>15982</v>
      </c>
      <c r="L4976">
        <f>bbdd_Social_Media_Trends[[#This Row],[Likes]]+bbdd_Social_Media_Trends[[#This Row],[Shares]]+bbdd_Social_Media_Trends[[#This Row],[Comments]]</f>
        <v>540191</v>
      </c>
      <c r="M4976">
        <f>bbdd_Social_Media_Trends[[#This Row],[Interactions]]/bbdd_Social_Media_Trends[[#This Row],[Views]]</f>
        <v>0.11973979545921043</v>
      </c>
      <c r="N4976" s="1" t="s">
        <v>22</v>
      </c>
      <c r="O4976" s="4">
        <f t="shared" si="77"/>
        <v>0</v>
      </c>
    </row>
    <row r="4977" spans="1:15">
      <c r="A4977" s="1" t="s">
        <v>5017</v>
      </c>
      <c r="B4977" s="2">
        <v>44690</v>
      </c>
      <c r="C4977" s="13" t="str">
        <f>TEXT(bbdd_Social_Media_Trends[[#This Row],[Post_Date]],"aaaa-mm")</f>
        <v>2022-05</v>
      </c>
      <c r="D4977" s="1" t="s">
        <v>27</v>
      </c>
      <c r="E4977" s="1" t="s">
        <v>35</v>
      </c>
      <c r="F4977" s="1" t="s">
        <v>41</v>
      </c>
      <c r="G4977" s="1" t="s">
        <v>60</v>
      </c>
      <c r="H4977">
        <v>1135725</v>
      </c>
      <c r="I4977">
        <v>250797</v>
      </c>
      <c r="J4977">
        <v>3791</v>
      </c>
      <c r="K4977">
        <v>38732</v>
      </c>
      <c r="L4977">
        <f>bbdd_Social_Media_Trends[[#This Row],[Likes]]+bbdd_Social_Media_Trends[[#This Row],[Shares]]+bbdd_Social_Media_Trends[[#This Row],[Comments]]</f>
        <v>293320</v>
      </c>
      <c r="M4977">
        <f>bbdd_Social_Media_Trends[[#This Row],[Interactions]]/bbdd_Social_Media_Trends[[#This Row],[Views]]</f>
        <v>0.25826674591120208</v>
      </c>
      <c r="N4977" s="1" t="s">
        <v>22</v>
      </c>
      <c r="O4977" s="4">
        <f t="shared" si="77"/>
        <v>0</v>
      </c>
    </row>
    <row r="4978" spans="1:15">
      <c r="A4978" s="1" t="s">
        <v>5018</v>
      </c>
      <c r="B4978" s="2">
        <v>45123</v>
      </c>
      <c r="C4978" s="13" t="str">
        <f>TEXT(bbdd_Social_Media_Trends[[#This Row],[Post_Date]],"aaaa-mm")</f>
        <v>2023-07</v>
      </c>
      <c r="D4978" s="1" t="s">
        <v>27</v>
      </c>
      <c r="E4978" s="1" t="s">
        <v>46</v>
      </c>
      <c r="F4978" s="1" t="s">
        <v>36</v>
      </c>
      <c r="G4978" s="1" t="s">
        <v>60</v>
      </c>
      <c r="H4978">
        <v>1196421</v>
      </c>
      <c r="I4978">
        <v>20309</v>
      </c>
      <c r="J4978">
        <v>53918</v>
      </c>
      <c r="K4978">
        <v>5709</v>
      </c>
      <c r="L4978">
        <f>bbdd_Social_Media_Trends[[#This Row],[Likes]]+bbdd_Social_Media_Trends[[#This Row],[Shares]]+bbdd_Social_Media_Trends[[#This Row],[Comments]]</f>
        <v>79936</v>
      </c>
      <c r="M4978">
        <f>bbdd_Social_Media_Trends[[#This Row],[Interactions]]/bbdd_Social_Media_Trends[[#This Row],[Views]]</f>
        <v>6.6812601918555425E-2</v>
      </c>
      <c r="N4978" s="1" t="s">
        <v>22</v>
      </c>
      <c r="O4978" s="4">
        <f t="shared" si="77"/>
        <v>0</v>
      </c>
    </row>
    <row r="4979" spans="1:15">
      <c r="A4979" s="1" t="s">
        <v>5019</v>
      </c>
      <c r="B4979" s="2">
        <v>45257</v>
      </c>
      <c r="C4979" s="13" t="str">
        <f>TEXT(bbdd_Social_Media_Trends[[#This Row],[Post_Date]],"aaaa-mm")</f>
        <v>2023-11</v>
      </c>
      <c r="D4979" s="1" t="s">
        <v>18</v>
      </c>
      <c r="E4979" s="1" t="s">
        <v>35</v>
      </c>
      <c r="F4979" s="1" t="s">
        <v>47</v>
      </c>
      <c r="G4979" s="1" t="s">
        <v>28</v>
      </c>
      <c r="H4979">
        <v>2481166</v>
      </c>
      <c r="I4979">
        <v>77818</v>
      </c>
      <c r="J4979">
        <v>79907</v>
      </c>
      <c r="K4979">
        <v>49785</v>
      </c>
      <c r="L4979">
        <f>bbdd_Social_Media_Trends[[#This Row],[Likes]]+bbdd_Social_Media_Trends[[#This Row],[Shares]]+bbdd_Social_Media_Trends[[#This Row],[Comments]]</f>
        <v>207510</v>
      </c>
      <c r="M4979">
        <f>bbdd_Social_Media_Trends[[#This Row],[Interactions]]/bbdd_Social_Media_Trends[[#This Row],[Views]]</f>
        <v>8.3634065596578377E-2</v>
      </c>
      <c r="N4979" s="1" t="s">
        <v>22</v>
      </c>
      <c r="O4979" s="4">
        <f t="shared" si="77"/>
        <v>0</v>
      </c>
    </row>
    <row r="4980" spans="1:15">
      <c r="A4980" s="1" t="s">
        <v>5020</v>
      </c>
      <c r="B4980" s="2">
        <v>45023</v>
      </c>
      <c r="C4980" s="13" t="str">
        <f>TEXT(bbdd_Social_Media_Trends[[#This Row],[Post_Date]],"aaaa-mm")</f>
        <v>2023-04</v>
      </c>
      <c r="D4980" s="1" t="s">
        <v>12</v>
      </c>
      <c r="E4980" s="1" t="s">
        <v>19</v>
      </c>
      <c r="F4980" s="1" t="s">
        <v>20</v>
      </c>
      <c r="G4980" s="1" t="s">
        <v>15</v>
      </c>
      <c r="H4980">
        <v>1009497</v>
      </c>
      <c r="I4980">
        <v>257412</v>
      </c>
      <c r="J4980">
        <v>31992</v>
      </c>
      <c r="K4980">
        <v>26276</v>
      </c>
      <c r="L4980">
        <f>bbdd_Social_Media_Trends[[#This Row],[Likes]]+bbdd_Social_Media_Trends[[#This Row],[Shares]]+bbdd_Social_Media_Trends[[#This Row],[Comments]]</f>
        <v>315680</v>
      </c>
      <c r="M4980">
        <f>bbdd_Social_Media_Trends[[#This Row],[Interactions]]/bbdd_Social_Media_Trends[[#This Row],[Views]]</f>
        <v>0.31271019131309952</v>
      </c>
      <c r="N4980" s="1" t="s">
        <v>16</v>
      </c>
      <c r="O4980" s="4">
        <f t="shared" si="77"/>
        <v>0</v>
      </c>
    </row>
    <row r="4981" spans="1:15">
      <c r="A4981" s="1" t="s">
        <v>5021</v>
      </c>
      <c r="B4981" s="2">
        <v>45070</v>
      </c>
      <c r="C4981" s="13" t="str">
        <f>TEXT(bbdd_Social_Media_Trends[[#This Row],[Post_Date]],"aaaa-mm")</f>
        <v>2023-05</v>
      </c>
      <c r="D4981" s="1" t="s">
        <v>18</v>
      </c>
      <c r="E4981" s="1" t="s">
        <v>19</v>
      </c>
      <c r="F4981" s="1" t="s">
        <v>47</v>
      </c>
      <c r="G4981" s="1" t="s">
        <v>50</v>
      </c>
      <c r="H4981">
        <v>4568680</v>
      </c>
      <c r="I4981">
        <v>105032</v>
      </c>
      <c r="J4981">
        <v>26554</v>
      </c>
      <c r="K4981">
        <v>3674</v>
      </c>
      <c r="L4981">
        <f>bbdd_Social_Media_Trends[[#This Row],[Likes]]+bbdd_Social_Media_Trends[[#This Row],[Shares]]+bbdd_Social_Media_Trends[[#This Row],[Comments]]</f>
        <v>135260</v>
      </c>
      <c r="M4981">
        <f>bbdd_Social_Media_Trends[[#This Row],[Interactions]]/bbdd_Social_Media_Trends[[#This Row],[Views]]</f>
        <v>2.9605925562744599E-2</v>
      </c>
      <c r="N4981" s="1" t="s">
        <v>22</v>
      </c>
      <c r="O4981" s="4">
        <f t="shared" si="77"/>
        <v>0</v>
      </c>
    </row>
    <row r="4982" spans="1:15">
      <c r="A4982" s="1" t="s">
        <v>5022</v>
      </c>
      <c r="B4982" s="2">
        <v>44898</v>
      </c>
      <c r="C4982" s="13" t="str">
        <f>TEXT(bbdd_Social_Media_Trends[[#This Row],[Post_Date]],"aaaa-mm")</f>
        <v>2022-12</v>
      </c>
      <c r="D4982" s="1" t="s">
        <v>12</v>
      </c>
      <c r="E4982" s="1" t="s">
        <v>59</v>
      </c>
      <c r="F4982" s="1" t="s">
        <v>47</v>
      </c>
      <c r="G4982" s="1" t="s">
        <v>25</v>
      </c>
      <c r="H4982">
        <v>3512927</v>
      </c>
      <c r="I4982">
        <v>105027</v>
      </c>
      <c r="J4982">
        <v>72035</v>
      </c>
      <c r="K4982">
        <v>9542</v>
      </c>
      <c r="L4982">
        <f>bbdd_Social_Media_Trends[[#This Row],[Likes]]+bbdd_Social_Media_Trends[[#This Row],[Shares]]+bbdd_Social_Media_Trends[[#This Row],[Comments]]</f>
        <v>186604</v>
      </c>
      <c r="M4982">
        <f>bbdd_Social_Media_Trends[[#This Row],[Interactions]]/bbdd_Social_Media_Trends[[#This Row],[Views]]</f>
        <v>5.3119236465773413E-2</v>
      </c>
      <c r="N4982" s="1" t="s">
        <v>16</v>
      </c>
      <c r="O4982" s="4">
        <f t="shared" si="77"/>
        <v>0</v>
      </c>
    </row>
    <row r="4983" spans="1:15">
      <c r="A4983" s="1" t="s">
        <v>5023</v>
      </c>
      <c r="B4983" s="2">
        <v>44785</v>
      </c>
      <c r="C4983" s="13" t="str">
        <f>TEXT(bbdd_Social_Media_Trends[[#This Row],[Post_Date]],"aaaa-mm")</f>
        <v>2022-08</v>
      </c>
      <c r="D4983" s="1" t="s">
        <v>18</v>
      </c>
      <c r="E4983" s="1" t="s">
        <v>35</v>
      </c>
      <c r="F4983" s="1" t="s">
        <v>47</v>
      </c>
      <c r="G4983" s="1" t="s">
        <v>15</v>
      </c>
      <c r="H4983">
        <v>585134</v>
      </c>
      <c r="I4983">
        <v>202252</v>
      </c>
      <c r="J4983">
        <v>21758</v>
      </c>
      <c r="K4983">
        <v>37425</v>
      </c>
      <c r="L4983">
        <f>bbdd_Social_Media_Trends[[#This Row],[Likes]]+bbdd_Social_Media_Trends[[#This Row],[Shares]]+bbdd_Social_Media_Trends[[#This Row],[Comments]]</f>
        <v>261435</v>
      </c>
      <c r="M4983">
        <f>bbdd_Social_Media_Trends[[#This Row],[Interactions]]/bbdd_Social_Media_Trends[[#This Row],[Views]]</f>
        <v>0.44679509308978799</v>
      </c>
      <c r="N4983" s="1" t="s">
        <v>16</v>
      </c>
      <c r="O4983" s="4">
        <f t="shared" si="77"/>
        <v>0</v>
      </c>
    </row>
    <row r="4984" spans="1:15">
      <c r="A4984" s="1" t="s">
        <v>5024</v>
      </c>
      <c r="B4984" s="2">
        <v>44808</v>
      </c>
      <c r="C4984" s="13" t="str">
        <f>TEXT(bbdd_Social_Media_Trends[[#This Row],[Post_Date]],"aaaa-mm")</f>
        <v>2022-09</v>
      </c>
      <c r="D4984" s="1" t="s">
        <v>27</v>
      </c>
      <c r="E4984" s="1" t="s">
        <v>19</v>
      </c>
      <c r="F4984" s="1" t="s">
        <v>32</v>
      </c>
      <c r="G4984" s="1" t="s">
        <v>50</v>
      </c>
      <c r="H4984">
        <v>1661096</v>
      </c>
      <c r="I4984">
        <v>169872</v>
      </c>
      <c r="J4984">
        <v>45417</v>
      </c>
      <c r="K4984">
        <v>38557</v>
      </c>
      <c r="L4984">
        <f>bbdd_Social_Media_Trends[[#This Row],[Likes]]+bbdd_Social_Media_Trends[[#This Row],[Shares]]+bbdd_Social_Media_Trends[[#This Row],[Comments]]</f>
        <v>253846</v>
      </c>
      <c r="M4984">
        <f>bbdd_Social_Media_Trends[[#This Row],[Interactions]]/bbdd_Social_Media_Trends[[#This Row],[Views]]</f>
        <v>0.15281838015382615</v>
      </c>
      <c r="N4984" s="1" t="s">
        <v>29</v>
      </c>
      <c r="O4984" s="4">
        <f t="shared" si="77"/>
        <v>0</v>
      </c>
    </row>
    <row r="4985" spans="1:15">
      <c r="A4985" s="1" t="s">
        <v>5025</v>
      </c>
      <c r="B4985" s="2">
        <v>44839</v>
      </c>
      <c r="C4985" s="13" t="str">
        <f>TEXT(bbdd_Social_Media_Trends[[#This Row],[Post_Date]],"aaaa-mm")</f>
        <v>2022-10</v>
      </c>
      <c r="D4985" s="1" t="s">
        <v>18</v>
      </c>
      <c r="E4985" s="1" t="s">
        <v>19</v>
      </c>
      <c r="F4985" s="1" t="s">
        <v>14</v>
      </c>
      <c r="G4985" s="1" t="s">
        <v>44</v>
      </c>
      <c r="H4985">
        <v>3012183</v>
      </c>
      <c r="I4985">
        <v>86188</v>
      </c>
      <c r="J4985">
        <v>26059</v>
      </c>
      <c r="K4985">
        <v>39519</v>
      </c>
      <c r="L4985">
        <f>bbdd_Social_Media_Trends[[#This Row],[Likes]]+bbdd_Social_Media_Trends[[#This Row],[Shares]]+bbdd_Social_Media_Trends[[#This Row],[Comments]]</f>
        <v>151766</v>
      </c>
      <c r="M4985">
        <f>bbdd_Social_Media_Trends[[#This Row],[Interactions]]/bbdd_Social_Media_Trends[[#This Row],[Views]]</f>
        <v>5.0384057011144408E-2</v>
      </c>
      <c r="N4985" s="1" t="s">
        <v>22</v>
      </c>
      <c r="O4985" s="4">
        <f t="shared" si="77"/>
        <v>0</v>
      </c>
    </row>
    <row r="4986" spans="1:15">
      <c r="A4986" s="1" t="s">
        <v>5026</v>
      </c>
      <c r="B4986" s="2">
        <v>44900</v>
      </c>
      <c r="C4986" s="13" t="str">
        <f>TEXT(bbdd_Social_Media_Trends[[#This Row],[Post_Date]],"aaaa-mm")</f>
        <v>2022-12</v>
      </c>
      <c r="D4986" s="1" t="s">
        <v>12</v>
      </c>
      <c r="E4986" s="1" t="s">
        <v>39</v>
      </c>
      <c r="F4986" s="1" t="s">
        <v>47</v>
      </c>
      <c r="G4986" s="1" t="s">
        <v>60</v>
      </c>
      <c r="H4986">
        <v>3781363</v>
      </c>
      <c r="I4986">
        <v>74717</v>
      </c>
      <c r="J4986">
        <v>184</v>
      </c>
      <c r="K4986">
        <v>38904</v>
      </c>
      <c r="L4986">
        <f>bbdd_Social_Media_Trends[[#This Row],[Likes]]+bbdd_Social_Media_Trends[[#This Row],[Shares]]+bbdd_Social_Media_Trends[[#This Row],[Comments]]</f>
        <v>113805</v>
      </c>
      <c r="M4986">
        <f>bbdd_Social_Media_Trends[[#This Row],[Interactions]]/bbdd_Social_Media_Trends[[#This Row],[Views]]</f>
        <v>3.0096290676139795E-2</v>
      </c>
      <c r="N4986" s="1" t="s">
        <v>22</v>
      </c>
      <c r="O4986" s="4">
        <f t="shared" si="77"/>
        <v>0</v>
      </c>
    </row>
    <row r="4987" spans="1:15">
      <c r="A4987" s="1" t="s">
        <v>5027</v>
      </c>
      <c r="B4987" s="2">
        <v>45274</v>
      </c>
      <c r="C4987" s="13" t="str">
        <f>TEXT(bbdd_Social_Media_Trends[[#This Row],[Post_Date]],"aaaa-mm")</f>
        <v>2023-12</v>
      </c>
      <c r="D4987" s="1" t="s">
        <v>12</v>
      </c>
      <c r="E4987" s="1" t="s">
        <v>46</v>
      </c>
      <c r="F4987" s="1" t="s">
        <v>41</v>
      </c>
      <c r="G4987" s="1" t="s">
        <v>21</v>
      </c>
      <c r="H4987">
        <v>379978</v>
      </c>
      <c r="I4987">
        <v>409651</v>
      </c>
      <c r="J4987">
        <v>84380</v>
      </c>
      <c r="K4987">
        <v>34427</v>
      </c>
      <c r="L4987">
        <f>bbdd_Social_Media_Trends[[#This Row],[Likes]]+bbdd_Social_Media_Trends[[#This Row],[Shares]]+bbdd_Social_Media_Trends[[#This Row],[Comments]]</f>
        <v>528458</v>
      </c>
      <c r="M4987">
        <f>bbdd_Social_Media_Trends[[#This Row],[Interactions]]/bbdd_Social_Media_Trends[[#This Row],[Views]]</f>
        <v>1.3907594650216593</v>
      </c>
      <c r="N4987" s="1" t="s">
        <v>29</v>
      </c>
      <c r="O4987" s="4">
        <f t="shared" si="77"/>
        <v>0</v>
      </c>
    </row>
    <row r="4988" spans="1:15">
      <c r="A4988" s="1" t="s">
        <v>5028</v>
      </c>
      <c r="B4988" s="2">
        <v>44850</v>
      </c>
      <c r="C4988" s="13" t="str">
        <f>TEXT(bbdd_Social_Media_Trends[[#This Row],[Post_Date]],"aaaa-mm")</f>
        <v>2022-10</v>
      </c>
      <c r="D4988" s="1" t="s">
        <v>12</v>
      </c>
      <c r="E4988" s="1" t="s">
        <v>49</v>
      </c>
      <c r="F4988" s="1" t="s">
        <v>36</v>
      </c>
      <c r="G4988" s="1" t="s">
        <v>60</v>
      </c>
      <c r="H4988">
        <v>741969</v>
      </c>
      <c r="I4988">
        <v>301521</v>
      </c>
      <c r="J4988">
        <v>87955</v>
      </c>
      <c r="K4988">
        <v>15812</v>
      </c>
      <c r="L4988">
        <f>bbdd_Social_Media_Trends[[#This Row],[Likes]]+bbdd_Social_Media_Trends[[#This Row],[Shares]]+bbdd_Social_Media_Trends[[#This Row],[Comments]]</f>
        <v>405288</v>
      </c>
      <c r="M4988">
        <f>bbdd_Social_Media_Trends[[#This Row],[Interactions]]/bbdd_Social_Media_Trends[[#This Row],[Views]]</f>
        <v>0.54623306364551616</v>
      </c>
      <c r="N4988" s="1" t="s">
        <v>22</v>
      </c>
      <c r="O4988" s="4">
        <f t="shared" si="77"/>
        <v>0</v>
      </c>
    </row>
    <row r="4989" spans="1:15">
      <c r="A4989" s="1" t="s">
        <v>5029</v>
      </c>
      <c r="B4989" s="2">
        <v>45113</v>
      </c>
      <c r="C4989" s="13" t="str">
        <f>TEXT(bbdd_Social_Media_Trends[[#This Row],[Post_Date]],"aaaa-mm")</f>
        <v>2023-07</v>
      </c>
      <c r="D4989" s="1" t="s">
        <v>18</v>
      </c>
      <c r="E4989" s="1" t="s">
        <v>59</v>
      </c>
      <c r="F4989" s="1" t="s">
        <v>14</v>
      </c>
      <c r="G4989" s="1" t="s">
        <v>28</v>
      </c>
      <c r="H4989">
        <v>1143337</v>
      </c>
      <c r="I4989">
        <v>491688</v>
      </c>
      <c r="J4989">
        <v>11608</v>
      </c>
      <c r="K4989">
        <v>8331</v>
      </c>
      <c r="L4989">
        <f>bbdd_Social_Media_Trends[[#This Row],[Likes]]+bbdd_Social_Media_Trends[[#This Row],[Shares]]+bbdd_Social_Media_Trends[[#This Row],[Comments]]</f>
        <v>511627</v>
      </c>
      <c r="M4989">
        <f>bbdd_Social_Media_Trends[[#This Row],[Interactions]]/bbdd_Social_Media_Trends[[#This Row],[Views]]</f>
        <v>0.44748573692620813</v>
      </c>
      <c r="N4989" s="1" t="s">
        <v>16</v>
      </c>
      <c r="O4989" s="4">
        <f t="shared" si="77"/>
        <v>0</v>
      </c>
    </row>
    <row r="4990" spans="1:15">
      <c r="A4990" s="1" t="s">
        <v>5030</v>
      </c>
      <c r="B4990" s="2">
        <v>44720</v>
      </c>
      <c r="C4990" s="13" t="str">
        <f>TEXT(bbdd_Social_Media_Trends[[#This Row],[Post_Date]],"aaaa-mm")</f>
        <v>2022-06</v>
      </c>
      <c r="D4990" s="1" t="s">
        <v>12</v>
      </c>
      <c r="E4990" s="1" t="s">
        <v>19</v>
      </c>
      <c r="F4990" s="1" t="s">
        <v>41</v>
      </c>
      <c r="G4990" s="1" t="s">
        <v>50</v>
      </c>
      <c r="H4990">
        <v>2982589</v>
      </c>
      <c r="I4990">
        <v>275137</v>
      </c>
      <c r="J4990">
        <v>89488</v>
      </c>
      <c r="K4990">
        <v>42308</v>
      </c>
      <c r="L4990">
        <f>bbdd_Social_Media_Trends[[#This Row],[Likes]]+bbdd_Social_Media_Trends[[#This Row],[Shares]]+bbdd_Social_Media_Trends[[#This Row],[Comments]]</f>
        <v>406933</v>
      </c>
      <c r="M4990">
        <f>bbdd_Social_Media_Trends[[#This Row],[Interactions]]/bbdd_Social_Media_Trends[[#This Row],[Views]]</f>
        <v>0.13643616334667633</v>
      </c>
      <c r="N4990" s="1" t="s">
        <v>16</v>
      </c>
      <c r="O4990" s="4">
        <f t="shared" si="77"/>
        <v>0</v>
      </c>
    </row>
    <row r="4991" spans="1:15">
      <c r="A4991" s="1" t="s">
        <v>5031</v>
      </c>
      <c r="B4991" s="2">
        <v>45158</v>
      </c>
      <c r="C4991" s="13" t="str">
        <f>TEXT(bbdd_Social_Media_Trends[[#This Row],[Post_Date]],"aaaa-mm")</f>
        <v>2023-08</v>
      </c>
      <c r="D4991" s="1" t="s">
        <v>18</v>
      </c>
      <c r="E4991" s="1" t="s">
        <v>52</v>
      </c>
      <c r="F4991" s="1" t="s">
        <v>20</v>
      </c>
      <c r="G4991" s="1" t="s">
        <v>28</v>
      </c>
      <c r="H4991">
        <v>535624</v>
      </c>
      <c r="I4991">
        <v>202764</v>
      </c>
      <c r="J4991">
        <v>39983</v>
      </c>
      <c r="K4991">
        <v>22546</v>
      </c>
      <c r="L4991">
        <f>bbdd_Social_Media_Trends[[#This Row],[Likes]]+bbdd_Social_Media_Trends[[#This Row],[Shares]]+bbdd_Social_Media_Trends[[#This Row],[Comments]]</f>
        <v>265293</v>
      </c>
      <c r="M4991">
        <f>bbdd_Social_Media_Trends[[#This Row],[Interactions]]/bbdd_Social_Media_Trends[[#This Row],[Views]]</f>
        <v>0.49529707406688273</v>
      </c>
      <c r="N4991" s="1" t="s">
        <v>22</v>
      </c>
      <c r="O4991" s="4">
        <f t="shared" si="77"/>
        <v>0</v>
      </c>
    </row>
    <row r="4992" spans="1:15">
      <c r="A4992" s="1" t="s">
        <v>5032</v>
      </c>
      <c r="B4992" s="2">
        <v>44925</v>
      </c>
      <c r="C4992" s="13" t="str">
        <f>TEXT(bbdd_Social_Media_Trends[[#This Row],[Post_Date]],"aaaa-mm")</f>
        <v>2022-12</v>
      </c>
      <c r="D4992" s="1" t="s">
        <v>27</v>
      </c>
      <c r="E4992" s="1" t="s">
        <v>49</v>
      </c>
      <c r="F4992" s="1" t="s">
        <v>47</v>
      </c>
      <c r="G4992" s="1" t="s">
        <v>28</v>
      </c>
      <c r="H4992">
        <v>4989926</v>
      </c>
      <c r="I4992">
        <v>393298</v>
      </c>
      <c r="J4992">
        <v>99274</v>
      </c>
      <c r="K4992">
        <v>29395</v>
      </c>
      <c r="L4992">
        <f>bbdd_Social_Media_Trends[[#This Row],[Likes]]+bbdd_Social_Media_Trends[[#This Row],[Shares]]+bbdd_Social_Media_Trends[[#This Row],[Comments]]</f>
        <v>521967</v>
      </c>
      <c r="M4992">
        <f>bbdd_Social_Media_Trends[[#This Row],[Interactions]]/bbdd_Social_Media_Trends[[#This Row],[Views]]</f>
        <v>0.10460415645442438</v>
      </c>
      <c r="N4992" s="1" t="s">
        <v>29</v>
      </c>
      <c r="O4992" s="4">
        <f t="shared" si="77"/>
        <v>0</v>
      </c>
    </row>
    <row r="4993" spans="1:15">
      <c r="A4993" s="1" t="s">
        <v>5033</v>
      </c>
      <c r="B4993" s="2">
        <v>44568</v>
      </c>
      <c r="C4993" s="13" t="str">
        <f>TEXT(bbdd_Social_Media_Trends[[#This Row],[Post_Date]],"aaaa-mm")</f>
        <v>2022-01</v>
      </c>
      <c r="D4993" s="1" t="s">
        <v>18</v>
      </c>
      <c r="E4993" s="1" t="s">
        <v>59</v>
      </c>
      <c r="F4993" s="1" t="s">
        <v>20</v>
      </c>
      <c r="G4993" s="1" t="s">
        <v>25</v>
      </c>
      <c r="H4993">
        <v>10157</v>
      </c>
      <c r="I4993">
        <v>322897</v>
      </c>
      <c r="J4993">
        <v>93292</v>
      </c>
      <c r="K4993">
        <v>23766</v>
      </c>
      <c r="L4993">
        <f>bbdd_Social_Media_Trends[[#This Row],[Likes]]+bbdd_Social_Media_Trends[[#This Row],[Shares]]+bbdd_Social_Media_Trends[[#This Row],[Comments]]</f>
        <v>439955</v>
      </c>
      <c r="M4993">
        <f>bbdd_Social_Media_Trends[[#This Row],[Interactions]]/bbdd_Social_Media_Trends[[#This Row],[Views]]</f>
        <v>43.315447474648025</v>
      </c>
      <c r="N4993" s="1" t="s">
        <v>16</v>
      </c>
      <c r="O4993" s="4">
        <f t="shared" si="77"/>
        <v>0</v>
      </c>
    </row>
    <row r="4994" spans="1:15">
      <c r="A4994" s="1" t="s">
        <v>5034</v>
      </c>
      <c r="B4994" s="2">
        <v>45203</v>
      </c>
      <c r="C4994" s="13" t="str">
        <f>TEXT(bbdd_Social_Media_Trends[[#This Row],[Post_Date]],"aaaa-mm")</f>
        <v>2023-10</v>
      </c>
      <c r="D4994" s="1" t="s">
        <v>24</v>
      </c>
      <c r="E4994" s="1" t="s">
        <v>49</v>
      </c>
      <c r="F4994" s="1" t="s">
        <v>36</v>
      </c>
      <c r="G4994" s="1" t="s">
        <v>25</v>
      </c>
      <c r="H4994">
        <v>2026985</v>
      </c>
      <c r="I4994">
        <v>197746</v>
      </c>
      <c r="J4994">
        <v>92346</v>
      </c>
      <c r="K4994">
        <v>37291</v>
      </c>
      <c r="L4994">
        <f>bbdd_Social_Media_Trends[[#This Row],[Likes]]+bbdd_Social_Media_Trends[[#This Row],[Shares]]+bbdd_Social_Media_Trends[[#This Row],[Comments]]</f>
        <v>327383</v>
      </c>
      <c r="M4994">
        <f>bbdd_Social_Media_Trends[[#This Row],[Interactions]]/bbdd_Social_Media_Trends[[#This Row],[Views]]</f>
        <v>0.1615122953549237</v>
      </c>
      <c r="N4994" s="1" t="s">
        <v>29</v>
      </c>
      <c r="O4994" s="4">
        <f t="shared" ref="O4994:O5001" si="78">IF(ISERROR(VLOOKUP(A4994,A4995:A9992,1,FALSE)),0, 1)</f>
        <v>0</v>
      </c>
    </row>
    <row r="4995" spans="1:15">
      <c r="A4995" s="1" t="s">
        <v>5035</v>
      </c>
      <c r="B4995" s="2">
        <v>44590</v>
      </c>
      <c r="C4995" s="13" t="str">
        <f>TEXT(bbdd_Social_Media_Trends[[#This Row],[Post_Date]],"aaaa-mm")</f>
        <v>2022-01</v>
      </c>
      <c r="D4995" s="1" t="s">
        <v>27</v>
      </c>
      <c r="E4995" s="1" t="s">
        <v>19</v>
      </c>
      <c r="F4995" s="1" t="s">
        <v>36</v>
      </c>
      <c r="G4995" s="1" t="s">
        <v>60</v>
      </c>
      <c r="H4995">
        <v>3515254</v>
      </c>
      <c r="I4995">
        <v>213701</v>
      </c>
      <c r="J4995">
        <v>61770</v>
      </c>
      <c r="K4995">
        <v>25198</v>
      </c>
      <c r="L4995">
        <f>bbdd_Social_Media_Trends[[#This Row],[Likes]]+bbdd_Social_Media_Trends[[#This Row],[Shares]]+bbdd_Social_Media_Trends[[#This Row],[Comments]]</f>
        <v>300669</v>
      </c>
      <c r="M4995">
        <f>bbdd_Social_Media_Trends[[#This Row],[Interactions]]/bbdd_Social_Media_Trends[[#This Row],[Views]]</f>
        <v>8.5532652832483791E-2</v>
      </c>
      <c r="N4995" s="1" t="s">
        <v>22</v>
      </c>
      <c r="O4995" s="4">
        <f t="shared" si="78"/>
        <v>0</v>
      </c>
    </row>
    <row r="4996" spans="1:15">
      <c r="A4996" s="1" t="s">
        <v>5036</v>
      </c>
      <c r="B4996" s="2">
        <v>44600</v>
      </c>
      <c r="C4996" s="13" t="str">
        <f>TEXT(bbdd_Social_Media_Trends[[#This Row],[Post_Date]],"aaaa-mm")</f>
        <v>2022-02</v>
      </c>
      <c r="D4996" s="1" t="s">
        <v>18</v>
      </c>
      <c r="E4996" s="1" t="s">
        <v>35</v>
      </c>
      <c r="F4996" s="1" t="s">
        <v>20</v>
      </c>
      <c r="G4996" s="1" t="s">
        <v>25</v>
      </c>
      <c r="H4996">
        <v>940934</v>
      </c>
      <c r="I4996">
        <v>436187</v>
      </c>
      <c r="J4996">
        <v>12363</v>
      </c>
      <c r="K4996">
        <v>11054</v>
      </c>
      <c r="L4996">
        <f>bbdd_Social_Media_Trends[[#This Row],[Likes]]+bbdd_Social_Media_Trends[[#This Row],[Shares]]+bbdd_Social_Media_Trends[[#This Row],[Comments]]</f>
        <v>459604</v>
      </c>
      <c r="M4996">
        <f>bbdd_Social_Media_Trends[[#This Row],[Interactions]]/bbdd_Social_Media_Trends[[#This Row],[Views]]</f>
        <v>0.48845508824210837</v>
      </c>
      <c r="N4996" s="1" t="s">
        <v>29</v>
      </c>
      <c r="O4996" s="4">
        <f t="shared" si="78"/>
        <v>0</v>
      </c>
    </row>
    <row r="4997" spans="1:15">
      <c r="A4997" s="1" t="s">
        <v>5037</v>
      </c>
      <c r="B4997" s="2">
        <v>45051</v>
      </c>
      <c r="C4997" s="13" t="str">
        <f>TEXT(bbdd_Social_Media_Trends[[#This Row],[Post_Date]],"aaaa-mm")</f>
        <v>2023-05</v>
      </c>
      <c r="D4997" s="1" t="s">
        <v>27</v>
      </c>
      <c r="E4997" s="1" t="s">
        <v>19</v>
      </c>
      <c r="F4997" s="1" t="s">
        <v>14</v>
      </c>
      <c r="G4997" s="1" t="s">
        <v>37</v>
      </c>
      <c r="H4997">
        <v>4258236</v>
      </c>
      <c r="I4997">
        <v>381509</v>
      </c>
      <c r="J4997">
        <v>59209</v>
      </c>
      <c r="K4997">
        <v>4674</v>
      </c>
      <c r="L4997">
        <f>bbdd_Social_Media_Trends[[#This Row],[Likes]]+bbdd_Social_Media_Trends[[#This Row],[Shares]]+bbdd_Social_Media_Trends[[#This Row],[Comments]]</f>
        <v>445392</v>
      </c>
      <c r="M4997">
        <f>bbdd_Social_Media_Trends[[#This Row],[Interactions]]/bbdd_Social_Media_Trends[[#This Row],[Views]]</f>
        <v>0.10459542402065081</v>
      </c>
      <c r="N4997" s="1" t="s">
        <v>16</v>
      </c>
      <c r="O4997" s="4">
        <f t="shared" si="78"/>
        <v>0</v>
      </c>
    </row>
    <row r="4998" spans="1:15">
      <c r="A4998" s="1" t="s">
        <v>5038</v>
      </c>
      <c r="B4998" s="2">
        <v>45176</v>
      </c>
      <c r="C4998" s="13" t="str">
        <f>TEXT(bbdd_Social_Media_Trends[[#This Row],[Post_Date]],"aaaa-mm")</f>
        <v>2023-09</v>
      </c>
      <c r="D4998" s="1" t="s">
        <v>18</v>
      </c>
      <c r="E4998" s="1" t="s">
        <v>19</v>
      </c>
      <c r="F4998" s="1" t="s">
        <v>14</v>
      </c>
      <c r="G4998" s="1" t="s">
        <v>15</v>
      </c>
      <c r="H4998">
        <v>4841525</v>
      </c>
      <c r="I4998">
        <v>166266</v>
      </c>
      <c r="J4998">
        <v>54841</v>
      </c>
      <c r="K4998">
        <v>4832</v>
      </c>
      <c r="L4998">
        <f>bbdd_Social_Media_Trends[[#This Row],[Likes]]+bbdd_Social_Media_Trends[[#This Row],[Shares]]+bbdd_Social_Media_Trends[[#This Row],[Comments]]</f>
        <v>225939</v>
      </c>
      <c r="M4998">
        <f>bbdd_Social_Media_Trends[[#This Row],[Interactions]]/bbdd_Social_Media_Trends[[#This Row],[Views]]</f>
        <v>4.666690763757287E-2</v>
      </c>
      <c r="N4998" s="1" t="s">
        <v>22</v>
      </c>
      <c r="O4998" s="4">
        <f t="shared" si="78"/>
        <v>0</v>
      </c>
    </row>
    <row r="4999" spans="1:15">
      <c r="A4999" s="1" t="s">
        <v>5039</v>
      </c>
      <c r="B4999" s="2">
        <v>44724</v>
      </c>
      <c r="C4999" s="13" t="str">
        <f>TEXT(bbdd_Social_Media_Trends[[#This Row],[Post_Date]],"aaaa-mm")</f>
        <v>2022-06</v>
      </c>
      <c r="D4999" s="1" t="s">
        <v>27</v>
      </c>
      <c r="E4999" s="1" t="s">
        <v>59</v>
      </c>
      <c r="F4999" s="1" t="s">
        <v>20</v>
      </c>
      <c r="G4999" s="1" t="s">
        <v>60</v>
      </c>
      <c r="H4999">
        <v>2004080</v>
      </c>
      <c r="I4999">
        <v>32401</v>
      </c>
      <c r="J4999">
        <v>75229</v>
      </c>
      <c r="K4999">
        <v>33875</v>
      </c>
      <c r="L4999">
        <f>bbdd_Social_Media_Trends[[#This Row],[Likes]]+bbdd_Social_Media_Trends[[#This Row],[Shares]]+bbdd_Social_Media_Trends[[#This Row],[Comments]]</f>
        <v>141505</v>
      </c>
      <c r="M4999">
        <f>bbdd_Social_Media_Trends[[#This Row],[Interactions]]/bbdd_Social_Media_Trends[[#This Row],[Views]]</f>
        <v>7.0608458744161912E-2</v>
      </c>
      <c r="N4999" s="1" t="s">
        <v>29</v>
      </c>
      <c r="O4999" s="4">
        <f t="shared" si="78"/>
        <v>0</v>
      </c>
    </row>
    <row r="5000" spans="1:15">
      <c r="A5000" s="1" t="s">
        <v>5040</v>
      </c>
      <c r="B5000" s="2">
        <v>45069</v>
      </c>
      <c r="C5000" s="13" t="str">
        <f>TEXT(bbdd_Social_Media_Trends[[#This Row],[Post_Date]],"aaaa-mm")</f>
        <v>2023-05</v>
      </c>
      <c r="D5000" s="1" t="s">
        <v>18</v>
      </c>
      <c r="E5000" s="1" t="s">
        <v>39</v>
      </c>
      <c r="F5000" s="1" t="s">
        <v>20</v>
      </c>
      <c r="G5000" s="1" t="s">
        <v>50</v>
      </c>
      <c r="H5000">
        <v>2221665</v>
      </c>
      <c r="I5000">
        <v>46996</v>
      </c>
      <c r="J5000">
        <v>12954</v>
      </c>
      <c r="K5000">
        <v>42832</v>
      </c>
      <c r="L5000">
        <f>bbdd_Social_Media_Trends[[#This Row],[Likes]]+bbdd_Social_Media_Trends[[#This Row],[Shares]]+bbdd_Social_Media_Trends[[#This Row],[Comments]]</f>
        <v>102782</v>
      </c>
      <c r="M5000">
        <f>bbdd_Social_Media_Trends[[#This Row],[Interactions]]/bbdd_Social_Media_Trends[[#This Row],[Views]]</f>
        <v>4.6263500572768623E-2</v>
      </c>
      <c r="N5000" s="1" t="s">
        <v>29</v>
      </c>
      <c r="O5000" s="4">
        <f t="shared" si="78"/>
        <v>0</v>
      </c>
    </row>
    <row r="5001" spans="1:15">
      <c r="A5001" s="1" t="s">
        <v>5041</v>
      </c>
      <c r="B5001" s="2">
        <v>44916</v>
      </c>
      <c r="C5001" s="13" t="str">
        <f>TEXT(bbdd_Social_Media_Trends[[#This Row],[Post_Date]],"aaaa-mm")</f>
        <v>2022-12</v>
      </c>
      <c r="D5001" s="1" t="s">
        <v>18</v>
      </c>
      <c r="E5001" s="1" t="s">
        <v>59</v>
      </c>
      <c r="F5001" s="1" t="s">
        <v>47</v>
      </c>
      <c r="G5001" s="1" t="s">
        <v>37</v>
      </c>
      <c r="H5001">
        <v>2224007</v>
      </c>
      <c r="I5001">
        <v>72744</v>
      </c>
      <c r="J5001">
        <v>29945</v>
      </c>
      <c r="K5001">
        <v>46381</v>
      </c>
      <c r="L5001">
        <f>bbdd_Social_Media_Trends[[#This Row],[Likes]]+bbdd_Social_Media_Trends[[#This Row],[Shares]]+bbdd_Social_Media_Trends[[#This Row],[Comments]]</f>
        <v>149070</v>
      </c>
      <c r="M5001">
        <f>bbdd_Social_Media_Trends[[#This Row],[Interactions]]/bbdd_Social_Media_Trends[[#This Row],[Views]]</f>
        <v>6.7027666729466223E-2</v>
      </c>
      <c r="N5001" s="1" t="s">
        <v>29</v>
      </c>
      <c r="O5001" s="4">
        <f t="shared" si="78"/>
        <v>0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BF9B1-E94A-4F12-81EB-BF8C0242548B}">
  <sheetPr>
    <tabColor theme="3" tint="0.499984740745262"/>
  </sheetPr>
  <dimension ref="B2:Q18"/>
  <sheetViews>
    <sheetView showGridLines="0" workbookViewId="0">
      <selection activeCell="E18" sqref="E18"/>
    </sheetView>
  </sheetViews>
  <sheetFormatPr baseColWidth="10" defaultRowHeight="14.4"/>
  <cols>
    <col min="2" max="2" width="15.88671875" bestFit="1" customWidth="1"/>
    <col min="5" max="5" width="17.33203125" bestFit="1" customWidth="1"/>
    <col min="6" max="6" width="3.77734375" customWidth="1"/>
    <col min="7" max="7" width="11.5546875" bestFit="1" customWidth="1"/>
    <col min="8" max="8" width="3.77734375" customWidth="1"/>
    <col min="10" max="10" width="3.77734375" customWidth="1"/>
    <col min="11" max="11" width="14.21875" bestFit="1" customWidth="1"/>
    <col min="12" max="12" width="3.77734375" customWidth="1"/>
    <col min="13" max="13" width="11.5546875" bestFit="1" customWidth="1"/>
    <col min="14" max="14" width="3.77734375" customWidth="1"/>
    <col min="15" max="15" width="18.5546875" bestFit="1" customWidth="1"/>
  </cols>
  <sheetData>
    <row r="2" spans="2:17">
      <c r="B2" s="7" t="s">
        <v>5043</v>
      </c>
      <c r="E2" s="7" t="s">
        <v>5048</v>
      </c>
      <c r="G2" s="7" t="s">
        <v>2</v>
      </c>
      <c r="I2" s="7" t="s">
        <v>3</v>
      </c>
      <c r="K2" s="7" t="s">
        <v>5049</v>
      </c>
      <c r="M2" s="7" t="s">
        <v>5</v>
      </c>
      <c r="O2" s="7" t="s">
        <v>10</v>
      </c>
      <c r="Q2" s="11" t="s">
        <v>5050</v>
      </c>
    </row>
    <row r="3" spans="2:17">
      <c r="B3" s="5">
        <v>5000</v>
      </c>
      <c r="E3" s="3" t="s">
        <v>5046</v>
      </c>
      <c r="G3" s="3" t="s">
        <v>18</v>
      </c>
      <c r="I3" s="3" t="s">
        <v>13</v>
      </c>
      <c r="K3" s="3" t="s">
        <v>41</v>
      </c>
      <c r="M3" s="3" t="s">
        <v>28</v>
      </c>
      <c r="O3" s="3" t="s">
        <v>16</v>
      </c>
      <c r="Q3" t="s">
        <v>6</v>
      </c>
    </row>
    <row r="4" spans="2:17">
      <c r="E4" s="3" t="s">
        <v>5047</v>
      </c>
      <c r="G4" s="3" t="s">
        <v>12</v>
      </c>
      <c r="I4" s="3" t="s">
        <v>35</v>
      </c>
      <c r="K4" s="3" t="s">
        <v>32</v>
      </c>
      <c r="M4" s="3" t="s">
        <v>25</v>
      </c>
      <c r="O4" s="3" t="s">
        <v>29</v>
      </c>
      <c r="Q4" t="s">
        <v>7</v>
      </c>
    </row>
    <row r="5" spans="2:17">
      <c r="B5" s="8" t="s">
        <v>5044</v>
      </c>
      <c r="C5">
        <f>SUM(bbdd_Social_Media_Trends[Duplicados])</f>
        <v>0</v>
      </c>
      <c r="E5" s="3" t="s">
        <v>5042</v>
      </c>
      <c r="G5" s="3" t="s">
        <v>24</v>
      </c>
      <c r="I5" s="3" t="s">
        <v>31</v>
      </c>
      <c r="K5" s="3" t="s">
        <v>47</v>
      </c>
      <c r="M5" s="3" t="s">
        <v>50</v>
      </c>
      <c r="O5" s="3" t="s">
        <v>22</v>
      </c>
      <c r="Q5" t="s">
        <v>8</v>
      </c>
    </row>
    <row r="6" spans="2:17">
      <c r="G6" s="3" t="s">
        <v>27</v>
      </c>
      <c r="I6" s="3" t="s">
        <v>19</v>
      </c>
      <c r="K6" s="3" t="s">
        <v>20</v>
      </c>
      <c r="M6" s="3" t="s">
        <v>44</v>
      </c>
      <c r="O6" s="3" t="s">
        <v>5042</v>
      </c>
      <c r="Q6" t="s">
        <v>9</v>
      </c>
    </row>
    <row r="7" spans="2:17">
      <c r="B7" s="25" t="s">
        <v>5045</v>
      </c>
      <c r="C7" s="26"/>
      <c r="G7" s="3" t="s">
        <v>5042</v>
      </c>
      <c r="I7" s="3" t="s">
        <v>59</v>
      </c>
      <c r="K7" s="3" t="s">
        <v>36</v>
      </c>
      <c r="M7" s="3" t="s">
        <v>21</v>
      </c>
    </row>
    <row r="8" spans="2:17">
      <c r="B8" s="9" t="s">
        <v>0</v>
      </c>
      <c r="C8">
        <f>COUNTBLANK(bbdd_Social_Media_Trends[Post_Date])</f>
        <v>0</v>
      </c>
      <c r="I8" s="3" t="s">
        <v>52</v>
      </c>
      <c r="K8" s="3" t="s">
        <v>14</v>
      </c>
      <c r="M8" s="3" t="s">
        <v>37</v>
      </c>
    </row>
    <row r="9" spans="2:17">
      <c r="B9" s="10" t="s">
        <v>1</v>
      </c>
      <c r="C9">
        <f>COUNTBLANK(bbdd_Social_Media_Trends[Post_Date])</f>
        <v>0</v>
      </c>
      <c r="I9" s="3" t="s">
        <v>39</v>
      </c>
      <c r="K9" s="3" t="s">
        <v>5042</v>
      </c>
      <c r="M9" s="3" t="s">
        <v>15</v>
      </c>
    </row>
    <row r="10" spans="2:17">
      <c r="B10" s="10" t="s">
        <v>2</v>
      </c>
      <c r="C10">
        <f>COUNTBLANK(bbdd_Social_Media_Trends[Platform])</f>
        <v>0</v>
      </c>
      <c r="I10" s="3" t="s">
        <v>46</v>
      </c>
      <c r="M10" s="3" t="s">
        <v>60</v>
      </c>
    </row>
    <row r="11" spans="2:17">
      <c r="B11" s="10" t="s">
        <v>3</v>
      </c>
      <c r="C11">
        <f>COUNTBLANK(bbdd_Social_Media_Trends[Hashtag])</f>
        <v>0</v>
      </c>
      <c r="I11" s="3" t="s">
        <v>57</v>
      </c>
      <c r="M11" s="3" t="s">
        <v>5042</v>
      </c>
    </row>
    <row r="12" spans="2:17">
      <c r="B12" s="10" t="s">
        <v>4</v>
      </c>
      <c r="C12">
        <f>COUNTBLANK(bbdd_Social_Media_Trends[Content_Type])</f>
        <v>0</v>
      </c>
      <c r="I12" s="3" t="s">
        <v>49</v>
      </c>
    </row>
    <row r="13" spans="2:17">
      <c r="B13" s="10" t="s">
        <v>5</v>
      </c>
      <c r="C13">
        <f>COUNTBLANK(bbdd_Social_Media_Trends[Region])</f>
        <v>0</v>
      </c>
      <c r="I13" s="3" t="s">
        <v>5042</v>
      </c>
    </row>
    <row r="14" spans="2:17">
      <c r="B14" s="10" t="s">
        <v>6</v>
      </c>
      <c r="C14">
        <f>COUNTBLANK(bbdd_Social_Media_Trends[Views])</f>
        <v>0</v>
      </c>
    </row>
    <row r="15" spans="2:17">
      <c r="B15" s="10" t="s">
        <v>7</v>
      </c>
      <c r="C15">
        <f>COUNTBLANK(bbdd_Social_Media_Trends[Likes])</f>
        <v>0</v>
      </c>
    </row>
    <row r="16" spans="2:17">
      <c r="B16" s="10" t="s">
        <v>8</v>
      </c>
      <c r="C16">
        <f>COUNTBLANK(bbdd_Social_Media_Trends[Shares])</f>
        <v>0</v>
      </c>
    </row>
    <row r="17" spans="2:3">
      <c r="B17" s="10" t="s">
        <v>9</v>
      </c>
      <c r="C17">
        <f>COUNTBLANK(bbdd_Social_Media_Trends[Comments])</f>
        <v>0</v>
      </c>
    </row>
    <row r="18" spans="2:3">
      <c r="B18" s="10" t="s">
        <v>10</v>
      </c>
      <c r="C18">
        <f>COUNTBLANK(bbdd_Social_Media_Trends[Engagement_Level])</f>
        <v>0</v>
      </c>
    </row>
  </sheetData>
  <mergeCells count="1">
    <mergeCell ref="B7:C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AFC8A-B237-42CE-A438-F0149ACB9028}">
  <sheetPr>
    <tabColor theme="3" tint="0.749992370372631"/>
  </sheetPr>
  <dimension ref="B2:Q49"/>
  <sheetViews>
    <sheetView showGridLines="0" zoomScale="70" zoomScaleNormal="70" workbookViewId="0">
      <selection activeCell="F43" sqref="F43"/>
    </sheetView>
  </sheetViews>
  <sheetFormatPr baseColWidth="10" defaultRowHeight="14.4"/>
  <cols>
    <col min="1" max="1" width="3.77734375" customWidth="1"/>
    <col min="2" max="2" width="15.6640625" bestFit="1" customWidth="1"/>
    <col min="3" max="3" width="3.77734375" customWidth="1"/>
    <col min="4" max="4" width="24" bestFit="1" customWidth="1"/>
    <col min="5" max="5" width="22.77734375" bestFit="1" customWidth="1"/>
    <col min="6" max="6" width="3.77734375" customWidth="1"/>
    <col min="7" max="7" width="19.88671875" bestFit="1" customWidth="1"/>
    <col min="8" max="8" width="22.77734375" bestFit="1" customWidth="1"/>
    <col min="9" max="9" width="3.77734375" customWidth="1"/>
    <col min="10" max="10" width="19.88671875" bestFit="1" customWidth="1"/>
    <col min="11" max="11" width="43.77734375" customWidth="1"/>
    <col min="12" max="12" width="3.77734375" customWidth="1"/>
    <col min="13" max="13" width="24" bestFit="1" customWidth="1"/>
    <col min="14" max="14" width="18.44140625" bestFit="1" customWidth="1"/>
    <col min="15" max="15" width="39.88671875" customWidth="1"/>
    <col min="16" max="16" width="19.88671875" customWidth="1"/>
    <col min="17" max="17" width="44.109375" bestFit="1" customWidth="1"/>
    <col min="18" max="18" width="3.77734375" customWidth="1"/>
    <col min="19" max="19" width="24" bestFit="1" customWidth="1"/>
    <col min="20" max="20" width="44.109375" customWidth="1"/>
  </cols>
  <sheetData>
    <row r="2" spans="2:17">
      <c r="D2" s="27" t="s">
        <v>5077</v>
      </c>
      <c r="G2" s="27" t="s">
        <v>5078</v>
      </c>
      <c r="J2" s="27" t="s">
        <v>5079</v>
      </c>
      <c r="M2" s="27" t="s">
        <v>5080</v>
      </c>
      <c r="O2" s="27" t="s">
        <v>5081</v>
      </c>
      <c r="Q2" s="27" t="s">
        <v>5082</v>
      </c>
    </row>
    <row r="3" spans="2:17">
      <c r="D3" t="s">
        <v>5043</v>
      </c>
      <c r="G3" t="s">
        <v>5051</v>
      </c>
      <c r="J3" t="s">
        <v>5052</v>
      </c>
      <c r="M3" t="s">
        <v>5056</v>
      </c>
      <c r="O3" t="s">
        <v>5057</v>
      </c>
      <c r="Q3" t="s">
        <v>5058</v>
      </c>
    </row>
    <row r="4" spans="2:17">
      <c r="D4" s="15">
        <v>5000</v>
      </c>
      <c r="E4" s="1"/>
      <c r="F4" s="1"/>
      <c r="G4" s="15">
        <v>12470332220</v>
      </c>
      <c r="H4" s="12"/>
      <c r="J4" s="15">
        <v>1257375149</v>
      </c>
      <c r="K4" s="12"/>
      <c r="M4" s="15">
        <v>252597810</v>
      </c>
      <c r="N4" s="12"/>
      <c r="O4" s="15">
        <v>124441969</v>
      </c>
      <c r="P4" s="12"/>
      <c r="Q4" s="1">
        <v>0.13106426510263414</v>
      </c>
    </row>
    <row r="5" spans="2:17">
      <c r="B5" s="17">
        <v>1000000</v>
      </c>
      <c r="D5" s="15" t="str">
        <f>_xlfn.CONCAT(TEXT((GETPIVOTDATA("Post_ID",$D$3)/$B$7),"0")," ",$B$8)</f>
        <v>5 Mil</v>
      </c>
      <c r="E5" s="15"/>
      <c r="F5" s="15"/>
      <c r="G5" s="18" t="str">
        <f>_xlfn.CONCAT(TEXT((GETPIVOTDATA("Views",$G$3)/$B$5),"#.##0")," ",$B$6)</f>
        <v>12.470 Mills</v>
      </c>
      <c r="H5" s="18"/>
      <c r="J5" s="18" t="str">
        <f>_xlfn.CONCAT(TEXT((GETPIVOTDATA("Likes",$J$3)/$B$5),"#.##0")," ",$B$6)</f>
        <v>1.257 Mills</v>
      </c>
      <c r="K5" s="18"/>
      <c r="L5" s="18"/>
      <c r="M5" s="18" t="str">
        <f>_xlfn.CONCAT(TEXT((GETPIVOTDATA("Shares",$M$3)/$B$5),"#.##0")," ",$B$6)</f>
        <v>253 Mills</v>
      </c>
      <c r="N5" s="18"/>
      <c r="O5" s="18" t="str">
        <f>_xlfn.CONCAT(TEXT((GETPIVOTDATA("Comments",$O$3)/$B$5),"#.##0")," ",$B$6)</f>
        <v>124 Mills</v>
      </c>
      <c r="P5" s="18"/>
      <c r="Q5" s="16">
        <f>GETPIVOTDATA("Engagement_Rate_Global",$Q$3)</f>
        <v>0.13106426510263414</v>
      </c>
    </row>
    <row r="6" spans="2:17">
      <c r="B6" t="s">
        <v>5059</v>
      </c>
    </row>
    <row r="7" spans="2:17">
      <c r="B7" s="15">
        <v>1000</v>
      </c>
    </row>
    <row r="8" spans="2:17">
      <c r="B8" t="s">
        <v>5060</v>
      </c>
    </row>
    <row r="9" spans="2:17">
      <c r="D9" s="27" t="s">
        <v>5083</v>
      </c>
      <c r="G9" s="27" t="s">
        <v>5084</v>
      </c>
      <c r="J9" s="27" t="s">
        <v>5085</v>
      </c>
      <c r="M9" s="27" t="s">
        <v>5086</v>
      </c>
      <c r="P9" s="27" t="s">
        <v>5087</v>
      </c>
    </row>
    <row r="10" spans="2:17">
      <c r="D10" s="19" t="s">
        <v>5061</v>
      </c>
      <c r="E10" t="s">
        <v>5043</v>
      </c>
      <c r="G10" s="19" t="s">
        <v>5061</v>
      </c>
      <c r="H10" t="s">
        <v>5051</v>
      </c>
      <c r="J10" s="19" t="s">
        <v>5061</v>
      </c>
      <c r="K10" t="s">
        <v>5066</v>
      </c>
      <c r="M10" s="19" t="s">
        <v>5061</v>
      </c>
      <c r="N10" t="s">
        <v>5051</v>
      </c>
      <c r="P10" s="19" t="s">
        <v>5061</v>
      </c>
      <c r="Q10" t="s">
        <v>5067</v>
      </c>
    </row>
    <row r="11" spans="2:17">
      <c r="D11" s="3" t="s">
        <v>16</v>
      </c>
      <c r="E11" s="16">
        <v>0.33460000000000001</v>
      </c>
      <c r="G11" s="3" t="s">
        <v>5046</v>
      </c>
      <c r="H11" s="1"/>
      <c r="J11" s="3" t="s">
        <v>5046</v>
      </c>
      <c r="K11" s="16"/>
      <c r="M11" s="3" t="s">
        <v>27</v>
      </c>
      <c r="N11" s="1">
        <v>3370438480</v>
      </c>
      <c r="P11" s="3" t="s">
        <v>18</v>
      </c>
      <c r="Q11" s="16">
        <v>0.13825964934914142</v>
      </c>
    </row>
    <row r="12" spans="2:17">
      <c r="D12" s="3" t="s">
        <v>29</v>
      </c>
      <c r="E12" s="16">
        <v>0.3458</v>
      </c>
      <c r="G12" s="21" t="s">
        <v>5062</v>
      </c>
      <c r="H12" s="1">
        <v>1542608322</v>
      </c>
      <c r="J12" s="21" t="s">
        <v>5062</v>
      </c>
      <c r="K12" s="16">
        <v>0.12911719142145273</v>
      </c>
      <c r="M12" s="3" t="s">
        <v>12</v>
      </c>
      <c r="N12" s="1">
        <v>3168919406</v>
      </c>
      <c r="P12" s="3" t="s">
        <v>27</v>
      </c>
      <c r="Q12" s="16">
        <v>0.1310897782652897</v>
      </c>
    </row>
    <row r="13" spans="2:17">
      <c r="D13" s="3" t="s">
        <v>22</v>
      </c>
      <c r="E13" s="16">
        <v>0.3196</v>
      </c>
      <c r="G13" s="21" t="s">
        <v>5063</v>
      </c>
      <c r="H13" s="1">
        <v>1517496715</v>
      </c>
      <c r="J13" s="21" t="s">
        <v>5063</v>
      </c>
      <c r="K13" s="16">
        <v>0.13526260977770882</v>
      </c>
      <c r="M13" s="3" t="s">
        <v>24</v>
      </c>
      <c r="N13" s="1">
        <v>3017229522</v>
      </c>
      <c r="P13" s="3" t="s">
        <v>24</v>
      </c>
      <c r="Q13" s="16">
        <v>0.1279186512612944</v>
      </c>
    </row>
    <row r="14" spans="2:17">
      <c r="G14" s="21" t="s">
        <v>5064</v>
      </c>
      <c r="H14" s="1">
        <v>1592116409</v>
      </c>
      <c r="J14" s="21" t="s">
        <v>5064</v>
      </c>
      <c r="K14" s="16">
        <v>0.13078802644260668</v>
      </c>
      <c r="M14" s="3" t="s">
        <v>18</v>
      </c>
      <c r="N14" s="1">
        <v>2913744812</v>
      </c>
      <c r="P14" s="3" t="s">
        <v>12</v>
      </c>
      <c r="Q14" s="16">
        <v>0.12741618711902325</v>
      </c>
    </row>
    <row r="15" spans="2:17">
      <c r="E15" s="20">
        <f>GETPIVOTDATA("Post_ID",$D$10,"Engagement_Level","High")</f>
        <v>0.33460000000000001</v>
      </c>
      <c r="G15" s="21" t="s">
        <v>5065</v>
      </c>
      <c r="H15" s="1">
        <v>1611689057</v>
      </c>
      <c r="J15" s="21" t="s">
        <v>5065</v>
      </c>
      <c r="K15" s="16">
        <v>0.12650122994537402</v>
      </c>
      <c r="M15" s="3" t="s">
        <v>5042</v>
      </c>
      <c r="N15" s="1">
        <v>12470332220</v>
      </c>
      <c r="P15" s="3" t="s">
        <v>5042</v>
      </c>
      <c r="Q15" s="16">
        <v>0.13106426510263414</v>
      </c>
    </row>
    <row r="16" spans="2:17">
      <c r="G16" s="3" t="s">
        <v>5047</v>
      </c>
      <c r="H16" s="1"/>
      <c r="J16" s="3" t="s">
        <v>5047</v>
      </c>
      <c r="K16" s="16"/>
    </row>
    <row r="17" spans="4:16">
      <c r="G17" s="21" t="s">
        <v>5062</v>
      </c>
      <c r="H17" s="1">
        <v>1481248923</v>
      </c>
      <c r="J17" s="21" t="s">
        <v>5062</v>
      </c>
      <c r="K17" s="16">
        <v>0.12714414037754546</v>
      </c>
    </row>
    <row r="18" spans="4:16">
      <c r="G18" s="21" t="s">
        <v>5063</v>
      </c>
      <c r="H18" s="1">
        <v>1651650465</v>
      </c>
      <c r="J18" s="21" t="s">
        <v>5063</v>
      </c>
      <c r="K18" s="16">
        <v>0.13250446607054961</v>
      </c>
    </row>
    <row r="19" spans="4:16">
      <c r="G19" s="21" t="s">
        <v>5064</v>
      </c>
      <c r="H19" s="1">
        <v>1505248798</v>
      </c>
      <c r="J19" s="21" t="s">
        <v>5064</v>
      </c>
      <c r="K19" s="16">
        <v>0.13818542972854111</v>
      </c>
    </row>
    <row r="20" spans="4:16">
      <c r="G20" s="21" t="s">
        <v>5065</v>
      </c>
      <c r="H20" s="1">
        <v>1568273531</v>
      </c>
      <c r="J20" s="21" t="s">
        <v>5065</v>
      </c>
      <c r="K20" s="16">
        <v>0.12923769801226084</v>
      </c>
    </row>
    <row r="21" spans="4:16">
      <c r="G21" s="3" t="s">
        <v>5042</v>
      </c>
      <c r="H21" s="1">
        <v>12470332220</v>
      </c>
      <c r="J21" s="3" t="s">
        <v>5042</v>
      </c>
      <c r="K21" s="16">
        <v>0.13106426510263414</v>
      </c>
    </row>
    <row r="24" spans="4:16">
      <c r="D24" s="27" t="s">
        <v>5088</v>
      </c>
      <c r="G24" s="27" t="s">
        <v>5089</v>
      </c>
      <c r="J24" s="27" t="s">
        <v>5090</v>
      </c>
      <c r="M24" s="27" t="s">
        <v>5091</v>
      </c>
    </row>
    <row r="25" spans="4:16">
      <c r="D25" s="19" t="s">
        <v>5061</v>
      </c>
      <c r="E25" t="s">
        <v>5043</v>
      </c>
      <c r="G25" s="19" t="s">
        <v>5061</v>
      </c>
      <c r="H25" t="s">
        <v>5051</v>
      </c>
      <c r="J25" s="19" t="s">
        <v>5061</v>
      </c>
      <c r="K25" t="s">
        <v>5068</v>
      </c>
      <c r="M25" s="19" t="s">
        <v>5061</v>
      </c>
      <c r="N25" t="s">
        <v>5069</v>
      </c>
      <c r="O25" t="s">
        <v>5070</v>
      </c>
      <c r="P25" t="s">
        <v>5071</v>
      </c>
    </row>
    <row r="26" spans="4:16">
      <c r="D26" s="3" t="s">
        <v>29</v>
      </c>
      <c r="E26" s="16">
        <v>0.3458</v>
      </c>
      <c r="G26" s="3" t="s">
        <v>49</v>
      </c>
      <c r="H26" s="5">
        <v>1172480925</v>
      </c>
      <c r="J26" s="3" t="s">
        <v>14</v>
      </c>
      <c r="K26" s="16">
        <v>0.1326142023025734</v>
      </c>
      <c r="M26" s="3" t="s">
        <v>41</v>
      </c>
      <c r="N26" s="23">
        <v>248811.61637426901</v>
      </c>
      <c r="O26" s="23">
        <v>49921.960233918129</v>
      </c>
      <c r="P26" s="23">
        <v>25167.6350877193</v>
      </c>
    </row>
    <row r="27" spans="4:16">
      <c r="D27" s="3" t="s">
        <v>16</v>
      </c>
      <c r="E27" s="16">
        <v>0.33460000000000001</v>
      </c>
      <c r="G27" s="3" t="s">
        <v>59</v>
      </c>
      <c r="H27" s="5">
        <v>1181866511</v>
      </c>
      <c r="J27" s="3" t="s">
        <v>32</v>
      </c>
      <c r="K27" s="16">
        <v>0.13236002179694301</v>
      </c>
      <c r="M27" s="3" t="s">
        <v>32</v>
      </c>
      <c r="N27" s="23">
        <v>252784.17467760845</v>
      </c>
      <c r="O27" s="23">
        <v>50164.198124267292</v>
      </c>
      <c r="P27" s="23">
        <v>24554.968347010552</v>
      </c>
    </row>
    <row r="28" spans="4:16">
      <c r="D28" s="3" t="s">
        <v>22</v>
      </c>
      <c r="E28" s="16">
        <v>0.3196</v>
      </c>
      <c r="G28" s="3" t="s">
        <v>39</v>
      </c>
      <c r="H28" s="5">
        <v>1197834795</v>
      </c>
      <c r="J28" s="3" t="s">
        <v>47</v>
      </c>
      <c r="K28" s="16">
        <v>0.13089505463555715</v>
      </c>
      <c r="M28" s="3" t="s">
        <v>47</v>
      </c>
      <c r="N28" s="23">
        <v>255011.06896551725</v>
      </c>
      <c r="O28" s="23">
        <v>51357.86801426873</v>
      </c>
      <c r="P28" s="23">
        <v>25223.405469678954</v>
      </c>
    </row>
    <row r="29" spans="4:16">
      <c r="D29" s="3" t="s">
        <v>5042</v>
      </c>
      <c r="E29" s="16">
        <v>1</v>
      </c>
      <c r="G29" s="3" t="s">
        <v>31</v>
      </c>
      <c r="H29" s="5">
        <v>1213891935</v>
      </c>
      <c r="J29" s="3" t="s">
        <v>41</v>
      </c>
      <c r="K29" s="16">
        <v>0.13055221106697232</v>
      </c>
      <c r="M29" s="3" t="s">
        <v>20</v>
      </c>
      <c r="N29" s="23">
        <v>247926.20203303685</v>
      </c>
      <c r="O29" s="23">
        <v>49593.954256670899</v>
      </c>
      <c r="P29" s="23">
        <v>25060.411689961882</v>
      </c>
    </row>
    <row r="30" spans="4:16">
      <c r="G30" s="3" t="s">
        <v>57</v>
      </c>
      <c r="H30" s="5">
        <v>1235543295</v>
      </c>
      <c r="J30" s="3" t="s">
        <v>36</v>
      </c>
      <c r="K30" s="16">
        <v>0.13015901929754489</v>
      </c>
      <c r="M30" s="3" t="s">
        <v>36</v>
      </c>
      <c r="N30" s="23">
        <v>249384.47009569377</v>
      </c>
      <c r="O30" s="23">
        <v>51427.454545454544</v>
      </c>
      <c r="P30" s="23">
        <v>24635.985645933015</v>
      </c>
    </row>
    <row r="31" spans="4:16">
      <c r="G31" s="3" t="s">
        <v>35</v>
      </c>
      <c r="H31" s="5">
        <v>1237321563</v>
      </c>
      <c r="J31" s="3" t="s">
        <v>20</v>
      </c>
      <c r="K31" s="16">
        <v>0.12974057346585086</v>
      </c>
      <c r="M31" s="3" t="s">
        <v>14</v>
      </c>
      <c r="N31" s="23">
        <v>254768.92391304349</v>
      </c>
      <c r="O31" s="23">
        <v>50614.38647342995</v>
      </c>
      <c r="P31" s="23">
        <v>24694.614734299517</v>
      </c>
    </row>
    <row r="32" spans="4:16">
      <c r="G32" s="3" t="s">
        <v>13</v>
      </c>
      <c r="H32" s="5">
        <v>1242826928</v>
      </c>
      <c r="J32" s="3" t="s">
        <v>5042</v>
      </c>
      <c r="K32" s="16">
        <v>0.13106426510263414</v>
      </c>
      <c r="M32" s="3" t="s">
        <v>5042</v>
      </c>
      <c r="N32" s="23">
        <v>251475.02979999999</v>
      </c>
      <c r="O32" s="23">
        <v>50519.561999999998</v>
      </c>
      <c r="P32" s="23">
        <v>24888.393800000002</v>
      </c>
    </row>
    <row r="33" spans="7:15">
      <c r="G33" s="3" t="s">
        <v>46</v>
      </c>
      <c r="H33" s="5">
        <v>1266398079</v>
      </c>
    </row>
    <row r="34" spans="7:15">
      <c r="G34" s="3" t="s">
        <v>19</v>
      </c>
      <c r="H34" s="5">
        <v>1328894615</v>
      </c>
    </row>
    <row r="35" spans="7:15">
      <c r="G35" s="3" t="s">
        <v>52</v>
      </c>
      <c r="H35" s="5">
        <v>1393273574</v>
      </c>
    </row>
    <row r="36" spans="7:15">
      <c r="G36" s="3" t="s">
        <v>5042</v>
      </c>
      <c r="H36" s="5">
        <v>12470332220</v>
      </c>
    </row>
    <row r="39" spans="7:15">
      <c r="M39" s="27" t="s">
        <v>5092</v>
      </c>
    </row>
    <row r="40" spans="7:15">
      <c r="M40" s="19" t="s">
        <v>5061</v>
      </c>
      <c r="N40" t="s">
        <v>5051</v>
      </c>
      <c r="O40" t="s">
        <v>5076</v>
      </c>
    </row>
    <row r="41" spans="7:15">
      <c r="M41" s="3" t="s">
        <v>60</v>
      </c>
      <c r="N41" s="1">
        <v>1756951739</v>
      </c>
      <c r="O41" s="23">
        <v>8.0332669740735341</v>
      </c>
    </row>
    <row r="42" spans="7:15">
      <c r="M42" s="3" t="s">
        <v>25</v>
      </c>
      <c r="N42" s="1">
        <v>1639502227</v>
      </c>
      <c r="O42" s="23">
        <v>7.9076429220834212</v>
      </c>
    </row>
    <row r="43" spans="7:15">
      <c r="M43" s="3" t="s">
        <v>15</v>
      </c>
      <c r="N43" s="1">
        <v>1619027523</v>
      </c>
      <c r="O43" s="23">
        <v>7.6153737520741842</v>
      </c>
    </row>
    <row r="44" spans="7:15">
      <c r="M44" s="3" t="s">
        <v>50</v>
      </c>
      <c r="N44" s="1">
        <v>1607786982</v>
      </c>
      <c r="O44" s="23">
        <v>7.3668802460666063</v>
      </c>
    </row>
    <row r="45" spans="7:15">
      <c r="M45" s="3" t="s">
        <v>21</v>
      </c>
      <c r="N45" s="1">
        <v>1513372283</v>
      </c>
      <c r="O45" s="23">
        <v>7.5125831146851469</v>
      </c>
    </row>
    <row r="46" spans="7:15">
      <c r="M46" s="3" t="s">
        <v>28</v>
      </c>
      <c r="N46" s="1">
        <v>1462197447</v>
      </c>
      <c r="O46" s="23">
        <v>7.3557940614933885</v>
      </c>
    </row>
    <row r="47" spans="7:15">
      <c r="M47" s="3" t="s">
        <v>44</v>
      </c>
      <c r="N47" s="1">
        <v>1441300699</v>
      </c>
      <c r="O47" s="23">
        <v>7.9992407745718861</v>
      </c>
    </row>
    <row r="48" spans="7:15">
      <c r="M48" s="3" t="s">
        <v>37</v>
      </c>
      <c r="N48" s="1">
        <v>1430193320</v>
      </c>
      <c r="O48" s="23">
        <v>7.255352770322431</v>
      </c>
    </row>
    <row r="49" spans="13:15">
      <c r="M49" s="3" t="s">
        <v>5042</v>
      </c>
      <c r="N49" s="1">
        <v>12470332220</v>
      </c>
      <c r="O49" s="23">
        <v>7.6298447881038935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E455-1CBC-4230-838C-20D79A45CEA1}">
  <sheetPr>
    <tabColor theme="4" tint="0.79998168889431442"/>
  </sheetPr>
  <dimension ref="A1:C9"/>
  <sheetViews>
    <sheetView workbookViewId="0">
      <selection activeCell="B11" sqref="B11"/>
    </sheetView>
  </sheetViews>
  <sheetFormatPr baseColWidth="10" defaultRowHeight="14.4"/>
  <cols>
    <col min="2" max="2" width="15.44140625" bestFit="1" customWidth="1"/>
    <col min="3" max="3" width="12.6640625" hidden="1" customWidth="1"/>
  </cols>
  <sheetData>
    <row r="1" spans="1:3">
      <c r="A1" t="s">
        <v>5072</v>
      </c>
      <c r="B1" t="s">
        <v>5074</v>
      </c>
      <c r="C1" t="s">
        <v>5073</v>
      </c>
    </row>
    <row r="2" spans="1:3">
      <c r="A2" s="3" t="s">
        <v>60</v>
      </c>
      <c r="B2" s="24">
        <f>(GETPIVOTDATA("Suma de Views",base_pivot!$M$40,"Region",$A2))/base_pivot!$B$5</f>
        <v>1756.9517390000001</v>
      </c>
      <c r="C2" s="5">
        <v>1756951739</v>
      </c>
    </row>
    <row r="3" spans="1:3">
      <c r="A3" s="3" t="s">
        <v>25</v>
      </c>
      <c r="B3" s="24">
        <f>(GETPIVOTDATA("Suma de Views",base_pivot!$M$40,"Region",$A3))/base_pivot!$B$5</f>
        <v>1639.5022269999999</v>
      </c>
      <c r="C3" s="5">
        <v>1639502227</v>
      </c>
    </row>
    <row r="4" spans="1:3">
      <c r="A4" s="3" t="s">
        <v>15</v>
      </c>
      <c r="B4" s="24">
        <f>(GETPIVOTDATA("Suma de Views",base_pivot!$M$40,"Region",$A4))/base_pivot!$B$5</f>
        <v>1619.027523</v>
      </c>
      <c r="C4" s="5">
        <v>1619027523</v>
      </c>
    </row>
    <row r="5" spans="1:3">
      <c r="A5" s="3" t="s">
        <v>50</v>
      </c>
      <c r="B5" s="24">
        <f>(GETPIVOTDATA("Suma de Views",base_pivot!$M$40,"Region",$A5))/base_pivot!$B$5</f>
        <v>1607.7869820000001</v>
      </c>
      <c r="C5" s="5">
        <v>1607786982</v>
      </c>
    </row>
    <row r="6" spans="1:3">
      <c r="A6" s="3" t="s">
        <v>21</v>
      </c>
      <c r="B6" s="24">
        <f>(GETPIVOTDATA("Suma de Views",base_pivot!$M$40,"Region",$A6))/base_pivot!$B$5</f>
        <v>1513.3722829999999</v>
      </c>
      <c r="C6" s="5">
        <v>1513372283</v>
      </c>
    </row>
    <row r="7" spans="1:3">
      <c r="A7" s="3" t="s">
        <v>28</v>
      </c>
      <c r="B7" s="24">
        <f>(GETPIVOTDATA("Suma de Views",base_pivot!$M$40,"Region",$A7))/base_pivot!$B$5</f>
        <v>1462.197447</v>
      </c>
      <c r="C7" s="5">
        <v>1462197447</v>
      </c>
    </row>
    <row r="8" spans="1:3">
      <c r="A8" s="3" t="s">
        <v>44</v>
      </c>
      <c r="B8" s="24">
        <f>(GETPIVOTDATA("Suma de Views",base_pivot!$M$40,"Region",$A8))/base_pivot!$B$5</f>
        <v>1441.3006989999999</v>
      </c>
      <c r="C8" s="5">
        <v>1441300699</v>
      </c>
    </row>
    <row r="9" spans="1:3">
      <c r="A9" s="3" t="s">
        <v>37</v>
      </c>
      <c r="B9" s="24">
        <f>(GETPIVOTDATA("Suma de Views",base_pivot!$M$40,"Region",$A9))/base_pivot!$B$5</f>
        <v>1430.1933200000001</v>
      </c>
      <c r="C9" s="5">
        <v>1430193320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9F16C-F01E-4B37-8D7D-CEBC9547E3F6}">
  <sheetPr>
    <tabColor theme="3" tint="0.89999084444715716"/>
  </sheetPr>
  <dimension ref="A1:C9"/>
  <sheetViews>
    <sheetView workbookViewId="0">
      <selection activeCell="B2" sqref="B2"/>
    </sheetView>
  </sheetViews>
  <sheetFormatPr baseColWidth="10" defaultRowHeight="14.4"/>
  <cols>
    <col min="1" max="1" width="8.33203125" bestFit="1" customWidth="1"/>
    <col min="2" max="2" width="11" bestFit="1" customWidth="1"/>
    <col min="3" max="3" width="17.88671875" bestFit="1" customWidth="1"/>
  </cols>
  <sheetData>
    <row r="1" spans="1:3">
      <c r="A1" s="22" t="s">
        <v>5075</v>
      </c>
      <c r="B1" s="22" t="s">
        <v>6</v>
      </c>
      <c r="C1" s="22" t="s">
        <v>5053</v>
      </c>
    </row>
    <row r="2" spans="1:3">
      <c r="A2" s="3" t="s">
        <v>60</v>
      </c>
      <c r="B2" s="1">
        <f>GETPIVOTDATA("Suma de Views",base_pivot!$M$40,"Region",$A2)</f>
        <v>1756951739</v>
      </c>
      <c r="C2" s="1">
        <f>GETPIVOTDATA("Suma de Views_EngagementRate",base_pivot!$M$40,"Region",$A2)</f>
        <v>8.0332669740735341</v>
      </c>
    </row>
    <row r="3" spans="1:3">
      <c r="A3" s="3" t="s">
        <v>44</v>
      </c>
      <c r="B3" s="1">
        <f>GETPIVOTDATA("Suma de Views",base_pivot!$M$40,"Region",$A3)</f>
        <v>1441300699</v>
      </c>
      <c r="C3" s="1">
        <f>GETPIVOTDATA("Suma de Views_EngagementRate",base_pivot!$M$40,"Region",$A3)</f>
        <v>7.9992407745718861</v>
      </c>
    </row>
    <row r="4" spans="1:3">
      <c r="A4" s="3" t="s">
        <v>25</v>
      </c>
      <c r="B4" s="1">
        <f>GETPIVOTDATA("Suma de Views",base_pivot!$M$40,"Region",$A4)</f>
        <v>1639502227</v>
      </c>
      <c r="C4" s="1">
        <f>GETPIVOTDATA("Suma de Views_EngagementRate",base_pivot!$M$40,"Region",$A4)</f>
        <v>7.9076429220834212</v>
      </c>
    </row>
    <row r="5" spans="1:3">
      <c r="A5" s="3" t="s">
        <v>15</v>
      </c>
      <c r="B5" s="1">
        <f>GETPIVOTDATA("Suma de Views",base_pivot!$M$40,"Region",$A5)</f>
        <v>1619027523</v>
      </c>
      <c r="C5" s="1">
        <f>GETPIVOTDATA("Suma de Views_EngagementRate",base_pivot!$M$40,"Region",$A5)</f>
        <v>7.6153737520741842</v>
      </c>
    </row>
    <row r="6" spans="1:3">
      <c r="A6" s="3" t="s">
        <v>21</v>
      </c>
      <c r="B6" s="1">
        <f>GETPIVOTDATA("Suma de Views",base_pivot!$M$40,"Region",$A6)</f>
        <v>1513372283</v>
      </c>
      <c r="C6" s="1">
        <f>GETPIVOTDATA("Suma de Views_EngagementRate",base_pivot!$M$40,"Region",$A6)</f>
        <v>7.5125831146851469</v>
      </c>
    </row>
    <row r="7" spans="1:3">
      <c r="A7" s="3" t="s">
        <v>50</v>
      </c>
      <c r="B7" s="1">
        <f>GETPIVOTDATA("Suma de Views",base_pivot!$M$40,"Region",$A7)</f>
        <v>1607786982</v>
      </c>
      <c r="C7" s="1">
        <f>GETPIVOTDATA("Suma de Views_EngagementRate",base_pivot!$M$40,"Region",$A7)</f>
        <v>7.3668802460666063</v>
      </c>
    </row>
    <row r="8" spans="1:3">
      <c r="A8" s="3" t="s">
        <v>28</v>
      </c>
      <c r="B8" s="1">
        <f>GETPIVOTDATA("Suma de Views",base_pivot!$M$40,"Region",$A8)</f>
        <v>1462197447</v>
      </c>
      <c r="C8" s="1">
        <f>GETPIVOTDATA("Suma de Views_EngagementRate",base_pivot!$M$40,"Region",$A8)</f>
        <v>7.3557940614933885</v>
      </c>
    </row>
    <row r="9" spans="1:3">
      <c r="A9" s="3" t="s">
        <v>37</v>
      </c>
      <c r="B9" s="1">
        <f>GETPIVOTDATA("Suma de Views",base_pivot!$M$40,"Region",$A9)</f>
        <v>1430193320</v>
      </c>
      <c r="C9" s="1">
        <f>GETPIVOTDATA("Suma de Views_EngagementRate",base_pivot!$M$40,"Region",$A9)</f>
        <v>7.255352770322431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0C39B-E888-4F3C-94A8-3DF78C8E5D76}">
  <sheetPr>
    <tabColor theme="5"/>
  </sheetPr>
  <dimension ref="N10:Q31"/>
  <sheetViews>
    <sheetView showGridLines="0" tabSelected="1" zoomScale="70" zoomScaleNormal="70" workbookViewId="0">
      <selection activeCell="B3" sqref="B3"/>
    </sheetView>
  </sheetViews>
  <sheetFormatPr baseColWidth="10" defaultRowHeight="15.6"/>
  <cols>
    <col min="1" max="1" width="4.44140625" style="6" customWidth="1"/>
    <col min="2" max="13" width="11.5546875" style="6"/>
    <col min="14" max="14" width="15.6640625" style="6" bestFit="1" customWidth="1"/>
    <col min="15" max="15" width="9.6640625" style="6" bestFit="1" customWidth="1"/>
    <col min="16" max="16" width="9.109375" style="6" bestFit="1" customWidth="1"/>
    <col min="17" max="17" width="11.21875" style="6" bestFit="1" customWidth="1"/>
    <col min="18" max="16384" width="11.5546875" style="6"/>
  </cols>
  <sheetData>
    <row r="10" spans="14:17">
      <c r="N10"/>
      <c r="O10"/>
      <c r="P10"/>
      <c r="Q10"/>
    </row>
    <row r="11" spans="14:17">
      <c r="N11"/>
      <c r="O11"/>
      <c r="P11"/>
      <c r="Q11"/>
    </row>
    <row r="12" spans="14:17">
      <c r="N12"/>
      <c r="O12"/>
      <c r="P12"/>
      <c r="Q12"/>
    </row>
    <row r="13" spans="14:17">
      <c r="N13"/>
      <c r="O13"/>
      <c r="P13"/>
      <c r="Q13"/>
    </row>
    <row r="14" spans="14:17">
      <c r="N14"/>
      <c r="O14"/>
      <c r="P14"/>
      <c r="Q14"/>
    </row>
    <row r="15" spans="14:17">
      <c r="N15"/>
      <c r="O15"/>
      <c r="P15"/>
      <c r="Q15"/>
    </row>
    <row r="16" spans="14:17">
      <c r="N16"/>
      <c r="O16"/>
      <c r="P16"/>
      <c r="Q16"/>
    </row>
    <row r="17" spans="14:17">
      <c r="N17"/>
      <c r="O17"/>
      <c r="P17"/>
      <c r="Q17"/>
    </row>
    <row r="18" spans="14:17">
      <c r="N18"/>
      <c r="O18"/>
      <c r="P18"/>
      <c r="Q18"/>
    </row>
    <row r="19" spans="14:17">
      <c r="N19"/>
      <c r="O19"/>
      <c r="P19"/>
      <c r="Q19"/>
    </row>
    <row r="20" spans="14:17">
      <c r="N20"/>
      <c r="O20"/>
      <c r="P20"/>
      <c r="Q20"/>
    </row>
    <row r="21" spans="14:17">
      <c r="N21"/>
      <c r="O21"/>
      <c r="P21"/>
      <c r="Q21"/>
    </row>
    <row r="22" spans="14:17">
      <c r="N22"/>
      <c r="O22"/>
      <c r="P22"/>
      <c r="Q22"/>
    </row>
    <row r="23" spans="14:17">
      <c r="N23"/>
      <c r="O23"/>
      <c r="P23"/>
      <c r="Q23"/>
    </row>
    <row r="24" spans="14:17">
      <c r="N24"/>
      <c r="O24"/>
      <c r="P24"/>
      <c r="Q24"/>
    </row>
    <row r="25" spans="14:17">
      <c r="N25"/>
      <c r="O25"/>
      <c r="P25"/>
      <c r="Q25"/>
    </row>
    <row r="26" spans="14:17">
      <c r="N26"/>
      <c r="O26"/>
      <c r="P26"/>
      <c r="Q26"/>
    </row>
    <row r="27" spans="14:17">
      <c r="N27"/>
      <c r="O27"/>
      <c r="P27"/>
      <c r="Q27"/>
    </row>
    <row r="28" spans="14:17">
      <c r="N28"/>
      <c r="O28"/>
      <c r="P28"/>
      <c r="Q28"/>
    </row>
    <row r="29" spans="14:17">
      <c r="N29"/>
      <c r="O29"/>
      <c r="P29"/>
      <c r="Q29"/>
    </row>
    <row r="30" spans="14:17">
      <c r="N30"/>
      <c r="O30"/>
      <c r="P30"/>
      <c r="Q30"/>
    </row>
    <row r="31" spans="14:17">
      <c r="N31"/>
      <c r="O31"/>
      <c r="P31"/>
      <c r="Q31"/>
    </row>
  </sheetData>
  <pageMargins left="0.7" right="0.7" top="0.75" bottom="0.75" header="0.3" footer="0.3"/>
  <pageSetup paperSize="9" orientation="portrait" horizontalDpi="0" verticalDpi="0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E1FC42C-9E9D-45ED-8910-DC3E97C574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tblPosts</vt:lpstr>
      <vt:lpstr>dat_validaciones</vt:lpstr>
      <vt:lpstr>base_pivot</vt:lpstr>
      <vt:lpstr>map_data</vt:lpstr>
      <vt:lpstr>Scatter_Data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Calderon Flores</dc:creator>
  <cp:lastModifiedBy>Eduardo Calderon Flores</cp:lastModifiedBy>
  <dcterms:created xsi:type="dcterms:W3CDTF">2026-01-14T13:05:09Z</dcterms:created>
  <dcterms:modified xsi:type="dcterms:W3CDTF">2026-02-23T16:05:24Z</dcterms:modified>
</cp:coreProperties>
</file>